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slicers/slicer2.xml" ContentType="application/vnd.ms-excel.slicer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:\Mi unidad\POINT JHONNIER\FORMATO DE PROPUESTA\COTIZACION  MOVIL - FIJA\"/>
    </mc:Choice>
  </mc:AlternateContent>
  <xr:revisionPtr revIDLastSave="0" documentId="13_ncr:1_{6235424C-3F07-44DF-A492-11C7D9F79D9B}" xr6:coauthVersionLast="47" xr6:coauthVersionMax="47" xr10:uidLastSave="{00000000-0000-0000-0000-000000000000}"/>
  <bookViews>
    <workbookView xWindow="13572" yWindow="9612" windowWidth="2388" windowHeight="564" firstSheet="11" activeTab="11" xr2:uid="{F2DB9735-48DF-4CFE-87CF-F61ACED4009F}"/>
  </bookViews>
  <sheets>
    <sheet name="ALTA" sheetId="14" state="hidden" r:id="rId1"/>
    <sheet name="PORTA" sheetId="11" state="hidden" r:id="rId2"/>
    <sheet name="PORTA NP" sheetId="10" r:id="rId3"/>
    <sheet name="ALTA NP" sheetId="9" r:id="rId4"/>
    <sheet name="PLANES" sheetId="8" state="hidden" r:id="rId5"/>
    <sheet name="MAX NEGOCIO" sheetId="5" state="hidden" r:id="rId6"/>
    <sheet name="precio_reno_porta" sheetId="50" r:id="rId7"/>
    <sheet name="precio_alta" sheetId="49" r:id="rId8"/>
    <sheet name="stock_vigente" sheetId="47" r:id="rId9"/>
    <sheet name="stock descon" sheetId="51" r:id="rId10"/>
    <sheet name="Anexar1" sheetId="48" r:id="rId11"/>
    <sheet name="CONSOLIDADO TOTAL PORTA" sheetId="52" r:id="rId12"/>
    <sheet name="CONSOLIDADO TOTAL ALTA" sheetId="53" r:id="rId13"/>
    <sheet name="PRECIO PORTA" sheetId="3" state="hidden" r:id="rId14"/>
    <sheet name="PRECIO ALTA" sheetId="7" state="hidden" r:id="rId15"/>
  </sheets>
  <definedNames>
    <definedName name="_xlnm._FilterDatabase" localSheetId="0" hidden="1">ALTA!$A$1:$J$5618</definedName>
    <definedName name="_xlnm._FilterDatabase" localSheetId="3" hidden="1">'ALTA NP'!$B$5:$O$5</definedName>
    <definedName name="_xlnm._FilterDatabase" localSheetId="11" hidden="1">'CONSOLIDADO TOTAL PORTA'!$A$2:$AA$384</definedName>
    <definedName name="_xlnm._FilterDatabase" localSheetId="1" hidden="1">PORTA!$A$1:$J$5464</definedName>
    <definedName name="_xlnm._FilterDatabase" localSheetId="2" hidden="1">'PORTA NP'!$A$5:$N$19</definedName>
    <definedName name="_xlnm._FilterDatabase" localSheetId="14" hidden="1">'PRECIO ALTA'!$A$2:$Z$109</definedName>
    <definedName name="_xlnm._FilterDatabase" localSheetId="13" hidden="1">'PRECIO PORTA'!$A$2:$Z$144</definedName>
    <definedName name="canon">#REF!</definedName>
    <definedName name="CFAlta">#REF!</definedName>
    <definedName name="CFalta1">#REF!</definedName>
    <definedName name="CFCAE">#REF!</definedName>
    <definedName name="CFminC">#REF!</definedName>
    <definedName name="CFminT2">#REF!</definedName>
    <definedName name="CFminT50">#REF!</definedName>
    <definedName name="CFRCAE">#REF!</definedName>
    <definedName name="CFReno">#REF!</definedName>
    <definedName name="CFReno1">#REF!</definedName>
    <definedName name="chip">#REF!</definedName>
    <definedName name="DatosExternos_1" localSheetId="8" hidden="1">stock_vigente!$A$1:$AC$30</definedName>
    <definedName name="DatosExternos_2" localSheetId="10" hidden="1">Anexar1!$A$1:$AC$44</definedName>
    <definedName name="DatosExternos_3" localSheetId="7" hidden="1">precio_alta!$A$1:$BS$127</definedName>
    <definedName name="DatosExternos_4" localSheetId="6" hidden="1">precio_reno_porta!$A$1:$GS$132</definedName>
    <definedName name="DatosExternos_5" localSheetId="9" hidden="1">'stock descon'!$A$1:$AC$15</definedName>
    <definedName name="EQUIPOS">#REF!</definedName>
    <definedName name="evalcrediticia">#REF!</definedName>
    <definedName name="Factor">#REF!</definedName>
    <definedName name="FactorBa">#REF!</definedName>
    <definedName name="Factorcdiequi">#REF!</definedName>
    <definedName name="FactorEx">#REF!</definedName>
    <definedName name="FactPlusequi">#REF!</definedName>
    <definedName name="fitel">#REF!</definedName>
    <definedName name="fmaxsms">#REF!</definedName>
    <definedName name="fporta">#REF!</definedName>
    <definedName name="Fportab1">#REF!</definedName>
    <definedName name="fportaindirecto">#REF!</definedName>
    <definedName name="Fportaindirt1">#REF!</definedName>
    <definedName name="lista_planes">#REF!</definedName>
    <definedName name="mbr">#REF!</definedName>
    <definedName name="minutos_cdi">#REF!</definedName>
    <definedName name="Newlineas">#REF!</definedName>
    <definedName name="obj">#REF!</definedName>
    <definedName name="objetivo">#REF!</definedName>
    <definedName name="PORTABILIDAD">#REF!</definedName>
    <definedName name="SegmentaciónDeDatos_Gama">#N/A</definedName>
    <definedName name="SegmentaciónDeDatos_MARCA">#N/A</definedName>
    <definedName name="smsr">#REF!</definedName>
    <definedName name="TABLA">#REF!</definedName>
    <definedName name="TC">#REF!</definedName>
    <definedName name="teórico">#REF!</definedName>
    <definedName name="tipcanal">#REF!</definedName>
    <definedName name="tipcosto">#REF!</definedName>
    <definedName name="tipventa">#REF!</definedName>
    <definedName name="tminsms">#REF!</definedName>
    <definedName name="vozr">#REF!</definedName>
  </definedNames>
  <calcPr calcId="191029"/>
  <pivotCaches>
    <pivotCache cacheId="12" r:id="rId16"/>
  </pivotCaches>
  <extLst>
    <ext xmlns:x14="http://schemas.microsoft.com/office/spreadsheetml/2009/9/main" uri="{BBE1A952-AA13-448e-AADC-164F8A28A991}">
      <x14:slicerCaches>
        <x14:slicerCache r:id="rId17"/>
        <x14:slicerCache r:id="rId1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52" l="1"/>
  <c r="C4" i="52"/>
  <c r="B5" i="52"/>
  <c r="C5" i="52"/>
  <c r="B6" i="52"/>
  <c r="C6" i="52"/>
  <c r="B7" i="52"/>
  <c r="C7" i="52"/>
  <c r="B8" i="52"/>
  <c r="C8" i="52"/>
  <c r="B9" i="52"/>
  <c r="C9" i="52"/>
  <c r="B10" i="52"/>
  <c r="C10" i="52"/>
  <c r="B11" i="52"/>
  <c r="C11" i="52"/>
  <c r="B12" i="52"/>
  <c r="C12" i="52"/>
  <c r="B13" i="52"/>
  <c r="C13" i="52"/>
  <c r="B14" i="52"/>
  <c r="C14" i="52"/>
  <c r="B15" i="52"/>
  <c r="C15" i="52"/>
  <c r="B16" i="52"/>
  <c r="C16" i="52"/>
  <c r="B17" i="52"/>
  <c r="C17" i="52"/>
  <c r="B18" i="52"/>
  <c r="C18" i="52"/>
  <c r="B19" i="52"/>
  <c r="C19" i="52"/>
  <c r="B20" i="52"/>
  <c r="C20" i="52"/>
  <c r="B21" i="52"/>
  <c r="C21" i="52"/>
  <c r="B22" i="52"/>
  <c r="C22" i="52"/>
  <c r="B23" i="52"/>
  <c r="C23" i="52"/>
  <c r="B24" i="52"/>
  <c r="C24" i="52"/>
  <c r="B25" i="52"/>
  <c r="C25" i="52"/>
  <c r="B26" i="52"/>
  <c r="C26" i="52"/>
  <c r="B27" i="52"/>
  <c r="C27" i="52"/>
  <c r="B28" i="52"/>
  <c r="C28" i="52"/>
  <c r="B29" i="52"/>
  <c r="C29" i="52"/>
  <c r="B30" i="52"/>
  <c r="C30" i="52"/>
  <c r="B31" i="52"/>
  <c r="C31" i="52"/>
  <c r="B32" i="52"/>
  <c r="C32" i="52"/>
  <c r="B33" i="52"/>
  <c r="C33" i="52"/>
  <c r="B34" i="52"/>
  <c r="C34" i="52"/>
  <c r="B35" i="52"/>
  <c r="C35" i="52"/>
  <c r="B36" i="52"/>
  <c r="C36" i="52"/>
  <c r="B37" i="52"/>
  <c r="C37" i="52"/>
  <c r="B38" i="52"/>
  <c r="C38" i="52"/>
  <c r="B39" i="52"/>
  <c r="C39" i="52"/>
  <c r="B40" i="52"/>
  <c r="C40" i="52"/>
  <c r="B41" i="52"/>
  <c r="C41" i="52"/>
  <c r="B42" i="52"/>
  <c r="C42" i="52"/>
  <c r="B43" i="52"/>
  <c r="C43" i="52"/>
  <c r="B44" i="52"/>
  <c r="C44" i="52"/>
  <c r="B45" i="52"/>
  <c r="C45" i="52"/>
  <c r="B46" i="52"/>
  <c r="C46" i="52"/>
  <c r="B47" i="52"/>
  <c r="C47" i="52"/>
  <c r="B48" i="52"/>
  <c r="C48" i="52"/>
  <c r="B49" i="52"/>
  <c r="C49" i="52"/>
  <c r="B50" i="52"/>
  <c r="C50" i="52"/>
  <c r="B51" i="52"/>
  <c r="C51" i="52"/>
  <c r="B52" i="52"/>
  <c r="C52" i="52"/>
  <c r="B53" i="52"/>
  <c r="C53" i="52"/>
  <c r="B54" i="52"/>
  <c r="C54" i="52"/>
  <c r="B55" i="52"/>
  <c r="C55" i="52"/>
  <c r="B56" i="52"/>
  <c r="C56" i="52"/>
  <c r="B57" i="52"/>
  <c r="C57" i="52"/>
  <c r="B58" i="52"/>
  <c r="C58" i="52"/>
  <c r="B59" i="52"/>
  <c r="C59" i="52"/>
  <c r="B60" i="52"/>
  <c r="C60" i="52"/>
  <c r="B61" i="52"/>
  <c r="C61" i="52"/>
  <c r="B62" i="52"/>
  <c r="C62" i="52"/>
  <c r="B63" i="52"/>
  <c r="C63" i="52"/>
  <c r="B64" i="52"/>
  <c r="C64" i="52"/>
  <c r="B65" i="52"/>
  <c r="C65" i="52"/>
  <c r="B66" i="52"/>
  <c r="C66" i="52"/>
  <c r="B67" i="52"/>
  <c r="C67" i="52"/>
  <c r="B68" i="52"/>
  <c r="C68" i="52"/>
  <c r="B69" i="52"/>
  <c r="C69" i="52"/>
  <c r="B70" i="52"/>
  <c r="C70" i="52"/>
  <c r="B71" i="52"/>
  <c r="C71" i="52"/>
  <c r="B72" i="52"/>
  <c r="C72" i="52"/>
  <c r="B73" i="52"/>
  <c r="C73" i="52"/>
  <c r="B74" i="52"/>
  <c r="C74" i="52"/>
  <c r="B75" i="52"/>
  <c r="C75" i="52"/>
  <c r="B76" i="52"/>
  <c r="C76" i="52"/>
  <c r="B77" i="52"/>
  <c r="C77" i="52"/>
  <c r="B78" i="52"/>
  <c r="C78" i="52"/>
  <c r="B79" i="52"/>
  <c r="C79" i="52"/>
  <c r="B80" i="52"/>
  <c r="C80" i="52"/>
  <c r="B81" i="52"/>
  <c r="C81" i="52"/>
  <c r="B82" i="52"/>
  <c r="C82" i="52"/>
  <c r="B83" i="52"/>
  <c r="C83" i="52"/>
  <c r="B84" i="52"/>
  <c r="C84" i="52"/>
  <c r="B85" i="52"/>
  <c r="C85" i="52"/>
  <c r="B86" i="52"/>
  <c r="C86" i="52"/>
  <c r="B87" i="52"/>
  <c r="C87" i="52"/>
  <c r="B88" i="52"/>
  <c r="C88" i="52"/>
  <c r="B89" i="52"/>
  <c r="C89" i="52"/>
  <c r="B90" i="52"/>
  <c r="C90" i="52"/>
  <c r="B91" i="52"/>
  <c r="C91" i="52"/>
  <c r="B92" i="52"/>
  <c r="C92" i="52"/>
  <c r="B93" i="52"/>
  <c r="C93" i="52"/>
  <c r="B94" i="52"/>
  <c r="C94" i="52"/>
  <c r="B95" i="52"/>
  <c r="C95" i="52"/>
  <c r="B96" i="52"/>
  <c r="C96" i="52"/>
  <c r="B97" i="52"/>
  <c r="C97" i="52"/>
  <c r="B98" i="52"/>
  <c r="C98" i="52"/>
  <c r="B99" i="52"/>
  <c r="C99" i="52"/>
  <c r="B100" i="52"/>
  <c r="C100" i="52"/>
  <c r="B101" i="52"/>
  <c r="C101" i="52"/>
  <c r="B102" i="52"/>
  <c r="C102" i="52"/>
  <c r="D5" i="53"/>
  <c r="E5" i="53"/>
  <c r="F5" i="53"/>
  <c r="G5" i="53"/>
  <c r="H5" i="53"/>
  <c r="I5" i="53"/>
  <c r="J5" i="53"/>
  <c r="K5" i="53"/>
  <c r="L5" i="53"/>
  <c r="M5" i="53"/>
  <c r="N5" i="53"/>
  <c r="O5" i="53"/>
  <c r="P5" i="53"/>
  <c r="Q5" i="53"/>
  <c r="R5" i="53"/>
  <c r="S5" i="53"/>
  <c r="T5" i="53"/>
  <c r="U5" i="53"/>
  <c r="V5" i="53"/>
  <c r="W5" i="53"/>
  <c r="X5" i="53"/>
  <c r="Y5" i="53"/>
  <c r="D6" i="53"/>
  <c r="E6" i="53"/>
  <c r="F6" i="53"/>
  <c r="G6" i="53"/>
  <c r="H6" i="53"/>
  <c r="I6" i="53"/>
  <c r="J6" i="53"/>
  <c r="K6" i="53"/>
  <c r="L6" i="53"/>
  <c r="M6" i="53"/>
  <c r="N6" i="53"/>
  <c r="O6" i="53"/>
  <c r="P6" i="53"/>
  <c r="Q6" i="53"/>
  <c r="R6" i="53"/>
  <c r="S6" i="53"/>
  <c r="T6" i="53"/>
  <c r="U6" i="53"/>
  <c r="V6" i="53"/>
  <c r="W6" i="53"/>
  <c r="X6" i="53"/>
  <c r="Y6" i="53"/>
  <c r="D7" i="53"/>
  <c r="E7" i="53"/>
  <c r="F7" i="53"/>
  <c r="G7" i="53"/>
  <c r="H7" i="53"/>
  <c r="I7" i="53"/>
  <c r="J7" i="53"/>
  <c r="K7" i="53"/>
  <c r="L7" i="53"/>
  <c r="M7" i="53"/>
  <c r="N7" i="53"/>
  <c r="O7" i="53"/>
  <c r="P7" i="53"/>
  <c r="Q7" i="53"/>
  <c r="R7" i="53"/>
  <c r="S7" i="53"/>
  <c r="T7" i="53"/>
  <c r="U7" i="53"/>
  <c r="V7" i="53"/>
  <c r="W7" i="53"/>
  <c r="X7" i="53"/>
  <c r="Y7" i="53"/>
  <c r="D8" i="53"/>
  <c r="E8" i="53"/>
  <c r="F8" i="53"/>
  <c r="G8" i="53"/>
  <c r="H8" i="53"/>
  <c r="I8" i="53"/>
  <c r="J8" i="53"/>
  <c r="K8" i="53"/>
  <c r="L8" i="53"/>
  <c r="M8" i="53"/>
  <c r="N8" i="53"/>
  <c r="O8" i="53"/>
  <c r="P8" i="53"/>
  <c r="Q8" i="53"/>
  <c r="R8" i="53"/>
  <c r="S8" i="53"/>
  <c r="T8" i="53"/>
  <c r="U8" i="53"/>
  <c r="V8" i="53"/>
  <c r="W8" i="53"/>
  <c r="X8" i="53"/>
  <c r="Y8" i="53"/>
  <c r="D9" i="53"/>
  <c r="E9" i="53"/>
  <c r="F9" i="53"/>
  <c r="G9" i="53"/>
  <c r="H9" i="53"/>
  <c r="I9" i="53"/>
  <c r="J9" i="53"/>
  <c r="K9" i="53"/>
  <c r="L9" i="53"/>
  <c r="M9" i="53"/>
  <c r="N9" i="53"/>
  <c r="O9" i="53"/>
  <c r="P9" i="53"/>
  <c r="Q9" i="53"/>
  <c r="R9" i="53"/>
  <c r="S9" i="53"/>
  <c r="T9" i="53"/>
  <c r="U9" i="53"/>
  <c r="V9" i="53"/>
  <c r="W9" i="53"/>
  <c r="X9" i="53"/>
  <c r="Y9" i="53"/>
  <c r="D10" i="53"/>
  <c r="E10" i="53"/>
  <c r="F10" i="53"/>
  <c r="G10" i="53"/>
  <c r="H10" i="53"/>
  <c r="I10" i="53"/>
  <c r="J10" i="53"/>
  <c r="K10" i="53"/>
  <c r="L10" i="53"/>
  <c r="M10" i="53"/>
  <c r="N10" i="53"/>
  <c r="O10" i="53"/>
  <c r="P10" i="53"/>
  <c r="Q10" i="53"/>
  <c r="R10" i="53"/>
  <c r="S10" i="53"/>
  <c r="T10" i="53"/>
  <c r="U10" i="53"/>
  <c r="V10" i="53"/>
  <c r="W10" i="53"/>
  <c r="X10" i="53"/>
  <c r="Y10" i="53"/>
  <c r="D11" i="53"/>
  <c r="E11" i="53"/>
  <c r="F11" i="53"/>
  <c r="G11" i="53"/>
  <c r="H11" i="53"/>
  <c r="I11" i="53"/>
  <c r="J11" i="53"/>
  <c r="K11" i="53"/>
  <c r="L11" i="53"/>
  <c r="M11" i="53"/>
  <c r="N11" i="53"/>
  <c r="O11" i="53"/>
  <c r="P11" i="53"/>
  <c r="Q11" i="53"/>
  <c r="R11" i="53"/>
  <c r="S11" i="53"/>
  <c r="T11" i="53"/>
  <c r="U11" i="53"/>
  <c r="V11" i="53"/>
  <c r="W11" i="53"/>
  <c r="X11" i="53"/>
  <c r="Y11" i="53"/>
  <c r="D12" i="53"/>
  <c r="E12" i="53"/>
  <c r="F12" i="53"/>
  <c r="G12" i="53"/>
  <c r="H12" i="53"/>
  <c r="I12" i="53"/>
  <c r="J12" i="53"/>
  <c r="K12" i="53"/>
  <c r="L12" i="53"/>
  <c r="M12" i="53"/>
  <c r="N12" i="53"/>
  <c r="O12" i="53"/>
  <c r="P12" i="53"/>
  <c r="Q12" i="53"/>
  <c r="R12" i="53"/>
  <c r="S12" i="53"/>
  <c r="T12" i="53"/>
  <c r="U12" i="53"/>
  <c r="V12" i="53"/>
  <c r="W12" i="53"/>
  <c r="X12" i="53"/>
  <c r="Y12" i="53"/>
  <c r="D13" i="53"/>
  <c r="E13" i="53"/>
  <c r="F13" i="53"/>
  <c r="G13" i="53"/>
  <c r="H13" i="53"/>
  <c r="I13" i="53"/>
  <c r="J13" i="53"/>
  <c r="K13" i="53"/>
  <c r="L13" i="53"/>
  <c r="M13" i="53"/>
  <c r="N13" i="53"/>
  <c r="O13" i="53"/>
  <c r="P13" i="53"/>
  <c r="Q13" i="53"/>
  <c r="R13" i="53"/>
  <c r="S13" i="53"/>
  <c r="T13" i="53"/>
  <c r="U13" i="53"/>
  <c r="V13" i="53"/>
  <c r="W13" i="53"/>
  <c r="X13" i="53"/>
  <c r="Y13" i="53"/>
  <c r="D14" i="53"/>
  <c r="E14" i="53"/>
  <c r="F14" i="53"/>
  <c r="G14" i="53"/>
  <c r="H14" i="53"/>
  <c r="I14" i="53"/>
  <c r="J14" i="53"/>
  <c r="K14" i="53"/>
  <c r="L14" i="53"/>
  <c r="M14" i="53"/>
  <c r="N14" i="53"/>
  <c r="O14" i="53"/>
  <c r="P14" i="53"/>
  <c r="Q14" i="53"/>
  <c r="R14" i="53"/>
  <c r="S14" i="53"/>
  <c r="T14" i="53"/>
  <c r="U14" i="53"/>
  <c r="V14" i="53"/>
  <c r="W14" i="53"/>
  <c r="X14" i="53"/>
  <c r="Y14" i="53"/>
  <c r="D15" i="53"/>
  <c r="E15" i="53"/>
  <c r="F15" i="53"/>
  <c r="G15" i="53"/>
  <c r="H15" i="53"/>
  <c r="I15" i="53"/>
  <c r="J15" i="53"/>
  <c r="K15" i="53"/>
  <c r="L15" i="53"/>
  <c r="M15" i="53"/>
  <c r="N15" i="53"/>
  <c r="O15" i="53"/>
  <c r="P15" i="53"/>
  <c r="Q15" i="53"/>
  <c r="R15" i="53"/>
  <c r="S15" i="53"/>
  <c r="T15" i="53"/>
  <c r="U15" i="53"/>
  <c r="V15" i="53"/>
  <c r="W15" i="53"/>
  <c r="X15" i="53"/>
  <c r="Y15" i="53"/>
  <c r="D16" i="53"/>
  <c r="E16" i="53"/>
  <c r="F16" i="53"/>
  <c r="G16" i="53"/>
  <c r="H16" i="53"/>
  <c r="I16" i="53"/>
  <c r="J16" i="53"/>
  <c r="K16" i="53"/>
  <c r="L16" i="53"/>
  <c r="M16" i="53"/>
  <c r="N16" i="53"/>
  <c r="O16" i="53"/>
  <c r="P16" i="53"/>
  <c r="Q16" i="53"/>
  <c r="R16" i="53"/>
  <c r="S16" i="53"/>
  <c r="T16" i="53"/>
  <c r="U16" i="53"/>
  <c r="V16" i="53"/>
  <c r="W16" i="53"/>
  <c r="X16" i="53"/>
  <c r="Y16" i="53"/>
  <c r="D17" i="53"/>
  <c r="E17" i="53"/>
  <c r="F17" i="53"/>
  <c r="G17" i="53"/>
  <c r="H17" i="53"/>
  <c r="I17" i="53"/>
  <c r="J17" i="53"/>
  <c r="K17" i="53"/>
  <c r="L17" i="53"/>
  <c r="M17" i="53"/>
  <c r="N17" i="53"/>
  <c r="O17" i="53"/>
  <c r="P17" i="53"/>
  <c r="Q17" i="53"/>
  <c r="R17" i="53"/>
  <c r="S17" i="53"/>
  <c r="T17" i="53"/>
  <c r="U17" i="53"/>
  <c r="V17" i="53"/>
  <c r="W17" i="53"/>
  <c r="X17" i="53"/>
  <c r="Y17" i="53"/>
  <c r="D18" i="53"/>
  <c r="E18" i="53"/>
  <c r="F18" i="53"/>
  <c r="G18" i="53"/>
  <c r="H18" i="53"/>
  <c r="I18" i="53"/>
  <c r="J18" i="53"/>
  <c r="K18" i="53"/>
  <c r="L18" i="53"/>
  <c r="M18" i="53"/>
  <c r="N18" i="53"/>
  <c r="O18" i="53"/>
  <c r="P18" i="53"/>
  <c r="Q18" i="53"/>
  <c r="R18" i="53"/>
  <c r="S18" i="53"/>
  <c r="T18" i="53"/>
  <c r="U18" i="53"/>
  <c r="V18" i="53"/>
  <c r="W18" i="53"/>
  <c r="X18" i="53"/>
  <c r="Y18" i="53"/>
  <c r="D19" i="53"/>
  <c r="E19" i="53"/>
  <c r="F19" i="53"/>
  <c r="G19" i="53"/>
  <c r="H19" i="53"/>
  <c r="I19" i="53"/>
  <c r="J19" i="53"/>
  <c r="K19" i="53"/>
  <c r="L19" i="53"/>
  <c r="M19" i="53"/>
  <c r="N19" i="53"/>
  <c r="O19" i="53"/>
  <c r="P19" i="53"/>
  <c r="Q19" i="53"/>
  <c r="R19" i="53"/>
  <c r="S19" i="53"/>
  <c r="T19" i="53"/>
  <c r="U19" i="53"/>
  <c r="V19" i="53"/>
  <c r="W19" i="53"/>
  <c r="X19" i="53"/>
  <c r="Y19" i="53"/>
  <c r="D20" i="53"/>
  <c r="E20" i="53"/>
  <c r="F20" i="53"/>
  <c r="G20" i="53"/>
  <c r="H20" i="53"/>
  <c r="I20" i="53"/>
  <c r="J20" i="53"/>
  <c r="K20" i="53"/>
  <c r="L20" i="53"/>
  <c r="M20" i="53"/>
  <c r="N20" i="53"/>
  <c r="O20" i="53"/>
  <c r="P20" i="53"/>
  <c r="Q20" i="53"/>
  <c r="R20" i="53"/>
  <c r="S20" i="53"/>
  <c r="T20" i="53"/>
  <c r="U20" i="53"/>
  <c r="V20" i="53"/>
  <c r="W20" i="53"/>
  <c r="X20" i="53"/>
  <c r="Y20" i="53"/>
  <c r="D21" i="53"/>
  <c r="E21" i="53"/>
  <c r="F21" i="53"/>
  <c r="G21" i="53"/>
  <c r="H21" i="53"/>
  <c r="I21" i="53"/>
  <c r="J21" i="53"/>
  <c r="K21" i="53"/>
  <c r="L21" i="53"/>
  <c r="M21" i="53"/>
  <c r="N21" i="53"/>
  <c r="O21" i="53"/>
  <c r="P21" i="53"/>
  <c r="Q21" i="53"/>
  <c r="R21" i="53"/>
  <c r="S21" i="53"/>
  <c r="T21" i="53"/>
  <c r="U21" i="53"/>
  <c r="V21" i="53"/>
  <c r="W21" i="53"/>
  <c r="X21" i="53"/>
  <c r="Y21" i="53"/>
  <c r="D22" i="53"/>
  <c r="E22" i="53"/>
  <c r="F22" i="53"/>
  <c r="G22" i="53"/>
  <c r="H22" i="53"/>
  <c r="I22" i="53"/>
  <c r="J22" i="53"/>
  <c r="K22" i="53"/>
  <c r="L22" i="53"/>
  <c r="M22" i="53"/>
  <c r="N22" i="53"/>
  <c r="O22" i="53"/>
  <c r="P22" i="53"/>
  <c r="Q22" i="53"/>
  <c r="R22" i="53"/>
  <c r="S22" i="53"/>
  <c r="T22" i="53"/>
  <c r="U22" i="53"/>
  <c r="V22" i="53"/>
  <c r="W22" i="53"/>
  <c r="X22" i="53"/>
  <c r="Y22" i="53"/>
  <c r="D23" i="53"/>
  <c r="E23" i="53"/>
  <c r="F23" i="53"/>
  <c r="G23" i="53"/>
  <c r="H23" i="53"/>
  <c r="I23" i="53"/>
  <c r="J23" i="53"/>
  <c r="K23" i="53"/>
  <c r="L23" i="53"/>
  <c r="M23" i="53"/>
  <c r="N23" i="53"/>
  <c r="O23" i="53"/>
  <c r="P23" i="53"/>
  <c r="Q23" i="53"/>
  <c r="R23" i="53"/>
  <c r="S23" i="53"/>
  <c r="T23" i="53"/>
  <c r="U23" i="53"/>
  <c r="V23" i="53"/>
  <c r="W23" i="53"/>
  <c r="X23" i="53"/>
  <c r="Y23" i="53"/>
  <c r="D24" i="53"/>
  <c r="E24" i="53"/>
  <c r="F24" i="53"/>
  <c r="G24" i="53"/>
  <c r="H24" i="53"/>
  <c r="I24" i="53"/>
  <c r="J24" i="53"/>
  <c r="K24" i="53"/>
  <c r="L24" i="53"/>
  <c r="M24" i="53"/>
  <c r="N24" i="53"/>
  <c r="O24" i="53"/>
  <c r="P24" i="53"/>
  <c r="Q24" i="53"/>
  <c r="R24" i="53"/>
  <c r="S24" i="53"/>
  <c r="T24" i="53"/>
  <c r="U24" i="53"/>
  <c r="V24" i="53"/>
  <c r="W24" i="53"/>
  <c r="X24" i="53"/>
  <c r="Y24" i="53"/>
  <c r="D25" i="53"/>
  <c r="E25" i="53"/>
  <c r="F25" i="53"/>
  <c r="G25" i="53"/>
  <c r="H25" i="53"/>
  <c r="I25" i="53"/>
  <c r="J25" i="53"/>
  <c r="K25" i="53"/>
  <c r="L25" i="53"/>
  <c r="M25" i="53"/>
  <c r="N25" i="53"/>
  <c r="O25" i="53"/>
  <c r="P25" i="53"/>
  <c r="Q25" i="53"/>
  <c r="R25" i="53"/>
  <c r="S25" i="53"/>
  <c r="T25" i="53"/>
  <c r="U25" i="53"/>
  <c r="V25" i="53"/>
  <c r="W25" i="53"/>
  <c r="X25" i="53"/>
  <c r="Y25" i="53"/>
  <c r="D26" i="53"/>
  <c r="E26" i="53"/>
  <c r="F26" i="53"/>
  <c r="G26" i="53"/>
  <c r="H26" i="53"/>
  <c r="I26" i="53"/>
  <c r="J26" i="53"/>
  <c r="K26" i="53"/>
  <c r="L26" i="53"/>
  <c r="M26" i="53"/>
  <c r="N26" i="53"/>
  <c r="O26" i="53"/>
  <c r="P26" i="53"/>
  <c r="Q26" i="53"/>
  <c r="R26" i="53"/>
  <c r="S26" i="53"/>
  <c r="T26" i="53"/>
  <c r="U26" i="53"/>
  <c r="V26" i="53"/>
  <c r="W26" i="53"/>
  <c r="X26" i="53"/>
  <c r="Y26" i="53"/>
  <c r="D27" i="53"/>
  <c r="E27" i="53"/>
  <c r="F27" i="53"/>
  <c r="G27" i="53"/>
  <c r="H27" i="53"/>
  <c r="I27" i="53"/>
  <c r="J27" i="53"/>
  <c r="K27" i="53"/>
  <c r="L27" i="53"/>
  <c r="M27" i="53"/>
  <c r="N27" i="53"/>
  <c r="O27" i="53"/>
  <c r="P27" i="53"/>
  <c r="Q27" i="53"/>
  <c r="R27" i="53"/>
  <c r="S27" i="53"/>
  <c r="T27" i="53"/>
  <c r="U27" i="53"/>
  <c r="V27" i="53"/>
  <c r="W27" i="53"/>
  <c r="X27" i="53"/>
  <c r="Y27" i="53"/>
  <c r="D28" i="53"/>
  <c r="E28" i="53"/>
  <c r="F28" i="53"/>
  <c r="G28" i="53"/>
  <c r="H28" i="53"/>
  <c r="I28" i="53"/>
  <c r="J28" i="53"/>
  <c r="K28" i="53"/>
  <c r="L28" i="53"/>
  <c r="M28" i="53"/>
  <c r="N28" i="53"/>
  <c r="O28" i="53"/>
  <c r="P28" i="53"/>
  <c r="Q28" i="53"/>
  <c r="R28" i="53"/>
  <c r="S28" i="53"/>
  <c r="T28" i="53"/>
  <c r="U28" i="53"/>
  <c r="V28" i="53"/>
  <c r="W28" i="53"/>
  <c r="X28" i="53"/>
  <c r="Y28" i="53"/>
  <c r="D29" i="53"/>
  <c r="E29" i="53"/>
  <c r="F29" i="53"/>
  <c r="G29" i="53"/>
  <c r="H29" i="53"/>
  <c r="I29" i="53"/>
  <c r="J29" i="53"/>
  <c r="K29" i="53"/>
  <c r="L29" i="53"/>
  <c r="M29" i="53"/>
  <c r="N29" i="53"/>
  <c r="O29" i="53"/>
  <c r="P29" i="53"/>
  <c r="Q29" i="53"/>
  <c r="R29" i="53"/>
  <c r="S29" i="53"/>
  <c r="T29" i="53"/>
  <c r="U29" i="53"/>
  <c r="V29" i="53"/>
  <c r="W29" i="53"/>
  <c r="X29" i="53"/>
  <c r="Y29" i="53"/>
  <c r="D30" i="53"/>
  <c r="E30" i="53"/>
  <c r="F30" i="53"/>
  <c r="G30" i="53"/>
  <c r="H30" i="53"/>
  <c r="I30" i="53"/>
  <c r="J30" i="53"/>
  <c r="K30" i="53"/>
  <c r="L30" i="53"/>
  <c r="M30" i="53"/>
  <c r="N30" i="53"/>
  <c r="O30" i="53"/>
  <c r="P30" i="53"/>
  <c r="Q30" i="53"/>
  <c r="R30" i="53"/>
  <c r="S30" i="53"/>
  <c r="T30" i="53"/>
  <c r="U30" i="53"/>
  <c r="V30" i="53"/>
  <c r="W30" i="53"/>
  <c r="X30" i="53"/>
  <c r="Y30" i="53"/>
  <c r="D31" i="53"/>
  <c r="E31" i="53"/>
  <c r="F31" i="53"/>
  <c r="G31" i="53"/>
  <c r="H31" i="53"/>
  <c r="I31" i="53"/>
  <c r="J31" i="53"/>
  <c r="K31" i="53"/>
  <c r="L31" i="53"/>
  <c r="M31" i="53"/>
  <c r="N31" i="53"/>
  <c r="O31" i="53"/>
  <c r="P31" i="53"/>
  <c r="Q31" i="53"/>
  <c r="R31" i="53"/>
  <c r="S31" i="53"/>
  <c r="T31" i="53"/>
  <c r="U31" i="53"/>
  <c r="V31" i="53"/>
  <c r="W31" i="53"/>
  <c r="X31" i="53"/>
  <c r="Y31" i="53"/>
  <c r="D32" i="53"/>
  <c r="E32" i="53"/>
  <c r="F32" i="53"/>
  <c r="G32" i="53"/>
  <c r="H32" i="53"/>
  <c r="I32" i="53"/>
  <c r="J32" i="53"/>
  <c r="K32" i="53"/>
  <c r="L32" i="53"/>
  <c r="M32" i="53"/>
  <c r="N32" i="53"/>
  <c r="O32" i="53"/>
  <c r="P32" i="53"/>
  <c r="Q32" i="53"/>
  <c r="R32" i="53"/>
  <c r="S32" i="53"/>
  <c r="T32" i="53"/>
  <c r="U32" i="53"/>
  <c r="V32" i="53"/>
  <c r="W32" i="53"/>
  <c r="X32" i="53"/>
  <c r="Y32" i="53"/>
  <c r="D33" i="53"/>
  <c r="E33" i="53"/>
  <c r="F33" i="53"/>
  <c r="G33" i="53"/>
  <c r="H33" i="53"/>
  <c r="I33" i="53"/>
  <c r="J33" i="53"/>
  <c r="K33" i="53"/>
  <c r="L33" i="53"/>
  <c r="M33" i="53"/>
  <c r="N33" i="53"/>
  <c r="O33" i="53"/>
  <c r="P33" i="53"/>
  <c r="Q33" i="53"/>
  <c r="R33" i="53"/>
  <c r="S33" i="53"/>
  <c r="T33" i="53"/>
  <c r="U33" i="53"/>
  <c r="V33" i="53"/>
  <c r="W33" i="53"/>
  <c r="X33" i="53"/>
  <c r="Y33" i="53"/>
  <c r="D34" i="53"/>
  <c r="E34" i="53"/>
  <c r="F34" i="53"/>
  <c r="G34" i="53"/>
  <c r="H34" i="53"/>
  <c r="I34" i="53"/>
  <c r="J34" i="53"/>
  <c r="K34" i="53"/>
  <c r="L34" i="53"/>
  <c r="M34" i="53"/>
  <c r="N34" i="53"/>
  <c r="O34" i="53"/>
  <c r="P34" i="53"/>
  <c r="Q34" i="53"/>
  <c r="R34" i="53"/>
  <c r="S34" i="53"/>
  <c r="T34" i="53"/>
  <c r="U34" i="53"/>
  <c r="V34" i="53"/>
  <c r="W34" i="53"/>
  <c r="X34" i="53"/>
  <c r="Y34" i="53"/>
  <c r="D35" i="53"/>
  <c r="E35" i="53"/>
  <c r="F35" i="53"/>
  <c r="G35" i="53"/>
  <c r="H35" i="53"/>
  <c r="I35" i="53"/>
  <c r="J35" i="53"/>
  <c r="K35" i="53"/>
  <c r="L35" i="53"/>
  <c r="M35" i="53"/>
  <c r="N35" i="53"/>
  <c r="O35" i="53"/>
  <c r="P35" i="53"/>
  <c r="Q35" i="53"/>
  <c r="R35" i="53"/>
  <c r="S35" i="53"/>
  <c r="T35" i="53"/>
  <c r="U35" i="53"/>
  <c r="V35" i="53"/>
  <c r="W35" i="53"/>
  <c r="X35" i="53"/>
  <c r="Y35" i="53"/>
  <c r="D36" i="53"/>
  <c r="E36" i="53"/>
  <c r="F36" i="53"/>
  <c r="G36" i="53"/>
  <c r="H36" i="53"/>
  <c r="I36" i="53"/>
  <c r="J36" i="53"/>
  <c r="K36" i="53"/>
  <c r="L36" i="53"/>
  <c r="M36" i="53"/>
  <c r="N36" i="53"/>
  <c r="O36" i="53"/>
  <c r="P36" i="53"/>
  <c r="Q36" i="53"/>
  <c r="R36" i="53"/>
  <c r="S36" i="53"/>
  <c r="T36" i="53"/>
  <c r="U36" i="53"/>
  <c r="V36" i="53"/>
  <c r="W36" i="53"/>
  <c r="X36" i="53"/>
  <c r="Y36" i="53"/>
  <c r="D37" i="53"/>
  <c r="E37" i="53"/>
  <c r="F37" i="53"/>
  <c r="G37" i="53"/>
  <c r="H37" i="53"/>
  <c r="I37" i="53"/>
  <c r="J37" i="53"/>
  <c r="K37" i="53"/>
  <c r="L37" i="53"/>
  <c r="M37" i="53"/>
  <c r="N37" i="53"/>
  <c r="O37" i="53"/>
  <c r="P37" i="53"/>
  <c r="Q37" i="53"/>
  <c r="R37" i="53"/>
  <c r="S37" i="53"/>
  <c r="T37" i="53"/>
  <c r="U37" i="53"/>
  <c r="V37" i="53"/>
  <c r="W37" i="53"/>
  <c r="X37" i="53"/>
  <c r="Y37" i="53"/>
  <c r="D38" i="53"/>
  <c r="E38" i="53"/>
  <c r="F38" i="53"/>
  <c r="G38" i="53"/>
  <c r="H38" i="53"/>
  <c r="I38" i="53"/>
  <c r="J38" i="53"/>
  <c r="K38" i="53"/>
  <c r="L38" i="53"/>
  <c r="M38" i="53"/>
  <c r="N38" i="53"/>
  <c r="O38" i="53"/>
  <c r="P38" i="53"/>
  <c r="Q38" i="53"/>
  <c r="R38" i="53"/>
  <c r="S38" i="53"/>
  <c r="T38" i="53"/>
  <c r="U38" i="53"/>
  <c r="V38" i="53"/>
  <c r="W38" i="53"/>
  <c r="X38" i="53"/>
  <c r="Y38" i="53"/>
  <c r="D39" i="53"/>
  <c r="E39" i="53"/>
  <c r="F39" i="53"/>
  <c r="G39" i="53"/>
  <c r="H39" i="53"/>
  <c r="I39" i="53"/>
  <c r="J39" i="53"/>
  <c r="K39" i="53"/>
  <c r="L39" i="53"/>
  <c r="M39" i="53"/>
  <c r="N39" i="53"/>
  <c r="O39" i="53"/>
  <c r="P39" i="53"/>
  <c r="Q39" i="53"/>
  <c r="R39" i="53"/>
  <c r="S39" i="53"/>
  <c r="T39" i="53"/>
  <c r="U39" i="53"/>
  <c r="V39" i="53"/>
  <c r="W39" i="53"/>
  <c r="X39" i="53"/>
  <c r="Y39" i="53"/>
  <c r="D40" i="53"/>
  <c r="E40" i="53"/>
  <c r="F40" i="53"/>
  <c r="G40" i="53"/>
  <c r="H40" i="53"/>
  <c r="I40" i="53"/>
  <c r="J40" i="53"/>
  <c r="K40" i="53"/>
  <c r="L40" i="53"/>
  <c r="M40" i="53"/>
  <c r="N40" i="53"/>
  <c r="O40" i="53"/>
  <c r="P40" i="53"/>
  <c r="Q40" i="53"/>
  <c r="R40" i="53"/>
  <c r="S40" i="53"/>
  <c r="T40" i="53"/>
  <c r="U40" i="53"/>
  <c r="V40" i="53"/>
  <c r="W40" i="53"/>
  <c r="X40" i="53"/>
  <c r="Y40" i="53"/>
  <c r="D41" i="53"/>
  <c r="E41" i="53"/>
  <c r="F41" i="53"/>
  <c r="G41" i="53"/>
  <c r="H41" i="53"/>
  <c r="I41" i="53"/>
  <c r="J41" i="53"/>
  <c r="K41" i="53"/>
  <c r="L41" i="53"/>
  <c r="M41" i="53"/>
  <c r="N41" i="53"/>
  <c r="O41" i="53"/>
  <c r="P41" i="53"/>
  <c r="Q41" i="53"/>
  <c r="R41" i="53"/>
  <c r="S41" i="53"/>
  <c r="T41" i="53"/>
  <c r="U41" i="53"/>
  <c r="V41" i="53"/>
  <c r="W41" i="53"/>
  <c r="X41" i="53"/>
  <c r="Y41" i="53"/>
  <c r="D42" i="53"/>
  <c r="E42" i="53"/>
  <c r="F42" i="53"/>
  <c r="G42" i="53"/>
  <c r="H42" i="53"/>
  <c r="I42" i="53"/>
  <c r="J42" i="53"/>
  <c r="K42" i="53"/>
  <c r="L42" i="53"/>
  <c r="M42" i="53"/>
  <c r="N42" i="53"/>
  <c r="O42" i="53"/>
  <c r="P42" i="53"/>
  <c r="Q42" i="53"/>
  <c r="R42" i="53"/>
  <c r="S42" i="53"/>
  <c r="T42" i="53"/>
  <c r="U42" i="53"/>
  <c r="V42" i="53"/>
  <c r="W42" i="53"/>
  <c r="X42" i="53"/>
  <c r="Y42" i="53"/>
  <c r="D43" i="53"/>
  <c r="E43" i="53"/>
  <c r="F43" i="53"/>
  <c r="G43" i="53"/>
  <c r="H43" i="53"/>
  <c r="I43" i="53"/>
  <c r="J43" i="53"/>
  <c r="K43" i="53"/>
  <c r="L43" i="53"/>
  <c r="M43" i="53"/>
  <c r="N43" i="53"/>
  <c r="O43" i="53"/>
  <c r="P43" i="53"/>
  <c r="Q43" i="53"/>
  <c r="R43" i="53"/>
  <c r="S43" i="53"/>
  <c r="T43" i="53"/>
  <c r="U43" i="53"/>
  <c r="V43" i="53"/>
  <c r="W43" i="53"/>
  <c r="X43" i="53"/>
  <c r="Y43" i="53"/>
  <c r="D44" i="53"/>
  <c r="E44" i="53"/>
  <c r="F44" i="53"/>
  <c r="G44" i="53"/>
  <c r="H44" i="53"/>
  <c r="I44" i="53"/>
  <c r="J44" i="53"/>
  <c r="K44" i="53"/>
  <c r="L44" i="53"/>
  <c r="M44" i="53"/>
  <c r="N44" i="53"/>
  <c r="O44" i="53"/>
  <c r="P44" i="53"/>
  <c r="Q44" i="53"/>
  <c r="R44" i="53"/>
  <c r="S44" i="53"/>
  <c r="T44" i="53"/>
  <c r="U44" i="53"/>
  <c r="V44" i="53"/>
  <c r="W44" i="53"/>
  <c r="X44" i="53"/>
  <c r="Y44" i="53"/>
  <c r="D45" i="53"/>
  <c r="E45" i="53"/>
  <c r="F45" i="53"/>
  <c r="G45" i="53"/>
  <c r="H45" i="53"/>
  <c r="I45" i="53"/>
  <c r="J45" i="53"/>
  <c r="K45" i="53"/>
  <c r="L45" i="53"/>
  <c r="M45" i="53"/>
  <c r="N45" i="53"/>
  <c r="O45" i="53"/>
  <c r="P45" i="53"/>
  <c r="Q45" i="53"/>
  <c r="R45" i="53"/>
  <c r="S45" i="53"/>
  <c r="T45" i="53"/>
  <c r="U45" i="53"/>
  <c r="V45" i="53"/>
  <c r="W45" i="53"/>
  <c r="X45" i="53"/>
  <c r="Y45" i="53"/>
  <c r="D46" i="53"/>
  <c r="E46" i="53"/>
  <c r="F46" i="53"/>
  <c r="G46" i="53"/>
  <c r="H46" i="53"/>
  <c r="I46" i="53"/>
  <c r="J46" i="53"/>
  <c r="K46" i="53"/>
  <c r="L46" i="53"/>
  <c r="M46" i="53"/>
  <c r="N46" i="53"/>
  <c r="O46" i="53"/>
  <c r="P46" i="53"/>
  <c r="Q46" i="53"/>
  <c r="R46" i="53"/>
  <c r="S46" i="53"/>
  <c r="T46" i="53"/>
  <c r="U46" i="53"/>
  <c r="V46" i="53"/>
  <c r="W46" i="53"/>
  <c r="X46" i="53"/>
  <c r="Y46" i="53"/>
  <c r="D47" i="53"/>
  <c r="E47" i="53"/>
  <c r="F47" i="53"/>
  <c r="G47" i="53"/>
  <c r="H47" i="53"/>
  <c r="I47" i="53"/>
  <c r="J47" i="53"/>
  <c r="K47" i="53"/>
  <c r="L47" i="53"/>
  <c r="M47" i="53"/>
  <c r="N47" i="53"/>
  <c r="O47" i="53"/>
  <c r="P47" i="53"/>
  <c r="Q47" i="53"/>
  <c r="R47" i="53"/>
  <c r="S47" i="53"/>
  <c r="T47" i="53"/>
  <c r="U47" i="53"/>
  <c r="V47" i="53"/>
  <c r="W47" i="53"/>
  <c r="X47" i="53"/>
  <c r="Y47" i="53"/>
  <c r="D48" i="53"/>
  <c r="E48" i="53"/>
  <c r="F48" i="53"/>
  <c r="G48" i="53"/>
  <c r="H48" i="53"/>
  <c r="I48" i="53"/>
  <c r="J48" i="53"/>
  <c r="K48" i="53"/>
  <c r="L48" i="53"/>
  <c r="M48" i="53"/>
  <c r="N48" i="53"/>
  <c r="O48" i="53"/>
  <c r="P48" i="53"/>
  <c r="Q48" i="53"/>
  <c r="R48" i="53"/>
  <c r="S48" i="53"/>
  <c r="T48" i="53"/>
  <c r="U48" i="53"/>
  <c r="V48" i="53"/>
  <c r="W48" i="53"/>
  <c r="X48" i="53"/>
  <c r="Y48" i="53"/>
  <c r="D49" i="53"/>
  <c r="E49" i="53"/>
  <c r="F49" i="53"/>
  <c r="G49" i="53"/>
  <c r="H49" i="53"/>
  <c r="I49" i="53"/>
  <c r="J49" i="53"/>
  <c r="K49" i="53"/>
  <c r="L49" i="53"/>
  <c r="M49" i="53"/>
  <c r="N49" i="53"/>
  <c r="O49" i="53"/>
  <c r="P49" i="53"/>
  <c r="Q49" i="53"/>
  <c r="R49" i="53"/>
  <c r="S49" i="53"/>
  <c r="T49" i="53"/>
  <c r="U49" i="53"/>
  <c r="V49" i="53"/>
  <c r="W49" i="53"/>
  <c r="X49" i="53"/>
  <c r="Y49" i="53"/>
  <c r="Z49" i="53"/>
  <c r="D50" i="53"/>
  <c r="E50" i="53"/>
  <c r="F50" i="53"/>
  <c r="G50" i="53"/>
  <c r="H50" i="53"/>
  <c r="I50" i="53"/>
  <c r="J50" i="53"/>
  <c r="K50" i="53"/>
  <c r="L50" i="53"/>
  <c r="M50" i="53"/>
  <c r="N50" i="53"/>
  <c r="O50" i="53"/>
  <c r="P50" i="53"/>
  <c r="Q50" i="53"/>
  <c r="R50" i="53"/>
  <c r="S50" i="53"/>
  <c r="T50" i="53"/>
  <c r="U50" i="53"/>
  <c r="V50" i="53"/>
  <c r="W50" i="53"/>
  <c r="X50" i="53"/>
  <c r="Y50" i="53"/>
  <c r="Z50" i="53"/>
  <c r="D51" i="53"/>
  <c r="E51" i="53"/>
  <c r="F51" i="53"/>
  <c r="G51" i="53"/>
  <c r="H51" i="53"/>
  <c r="I51" i="53"/>
  <c r="J51" i="53"/>
  <c r="K51" i="53"/>
  <c r="L51" i="53"/>
  <c r="M51" i="53"/>
  <c r="N51" i="53"/>
  <c r="O51" i="53"/>
  <c r="P51" i="53"/>
  <c r="Q51" i="53"/>
  <c r="R51" i="53"/>
  <c r="S51" i="53"/>
  <c r="T51" i="53"/>
  <c r="U51" i="53"/>
  <c r="V51" i="53"/>
  <c r="W51" i="53"/>
  <c r="X51" i="53"/>
  <c r="Y51" i="53"/>
  <c r="Z51" i="53"/>
  <c r="D52" i="53"/>
  <c r="E52" i="53"/>
  <c r="F52" i="53"/>
  <c r="G52" i="53"/>
  <c r="H52" i="53"/>
  <c r="I52" i="53"/>
  <c r="J52" i="53"/>
  <c r="K52" i="53"/>
  <c r="L52" i="53"/>
  <c r="M52" i="53"/>
  <c r="N52" i="53"/>
  <c r="O52" i="53"/>
  <c r="P52" i="53"/>
  <c r="Q52" i="53"/>
  <c r="R52" i="53"/>
  <c r="S52" i="53"/>
  <c r="T52" i="53"/>
  <c r="U52" i="53"/>
  <c r="V52" i="53"/>
  <c r="W52" i="53"/>
  <c r="X52" i="53"/>
  <c r="Y52" i="53"/>
  <c r="Z52" i="53"/>
  <c r="D53" i="53"/>
  <c r="E53" i="53"/>
  <c r="F53" i="53"/>
  <c r="G53" i="53"/>
  <c r="H53" i="53"/>
  <c r="I53" i="53"/>
  <c r="J53" i="53"/>
  <c r="K53" i="53"/>
  <c r="L53" i="53"/>
  <c r="M53" i="53"/>
  <c r="N53" i="53"/>
  <c r="O53" i="53"/>
  <c r="P53" i="53"/>
  <c r="Q53" i="53"/>
  <c r="R53" i="53"/>
  <c r="S53" i="53"/>
  <c r="T53" i="53"/>
  <c r="U53" i="53"/>
  <c r="V53" i="53"/>
  <c r="W53" i="53"/>
  <c r="X53" i="53"/>
  <c r="Y53" i="53"/>
  <c r="Z53" i="53"/>
  <c r="D54" i="53"/>
  <c r="E54" i="53"/>
  <c r="F54" i="53"/>
  <c r="G54" i="53"/>
  <c r="H54" i="53"/>
  <c r="I54" i="53"/>
  <c r="J54" i="53"/>
  <c r="K54" i="53"/>
  <c r="L54" i="53"/>
  <c r="M54" i="53"/>
  <c r="N54" i="53"/>
  <c r="O54" i="53"/>
  <c r="P54" i="53"/>
  <c r="Q54" i="53"/>
  <c r="R54" i="53"/>
  <c r="S54" i="53"/>
  <c r="T54" i="53"/>
  <c r="U54" i="53"/>
  <c r="V54" i="53"/>
  <c r="W54" i="53"/>
  <c r="X54" i="53"/>
  <c r="Y54" i="53"/>
  <c r="D55" i="53"/>
  <c r="E55" i="53"/>
  <c r="F55" i="53"/>
  <c r="G55" i="53"/>
  <c r="H55" i="53"/>
  <c r="I55" i="53"/>
  <c r="J55" i="53"/>
  <c r="K55" i="53"/>
  <c r="L55" i="53"/>
  <c r="M55" i="53"/>
  <c r="N55" i="53"/>
  <c r="O55" i="53"/>
  <c r="P55" i="53"/>
  <c r="Q55" i="53"/>
  <c r="R55" i="53"/>
  <c r="S55" i="53"/>
  <c r="T55" i="53"/>
  <c r="U55" i="53"/>
  <c r="V55" i="53"/>
  <c r="W55" i="53"/>
  <c r="X55" i="53"/>
  <c r="Y55" i="53"/>
  <c r="Z55" i="53"/>
  <c r="D56" i="53"/>
  <c r="E56" i="53"/>
  <c r="F56" i="53"/>
  <c r="G56" i="53"/>
  <c r="H56" i="53"/>
  <c r="I56" i="53"/>
  <c r="J56" i="53"/>
  <c r="K56" i="53"/>
  <c r="L56" i="53"/>
  <c r="M56" i="53"/>
  <c r="N56" i="53"/>
  <c r="O56" i="53"/>
  <c r="P56" i="53"/>
  <c r="Q56" i="53"/>
  <c r="R56" i="53"/>
  <c r="S56" i="53"/>
  <c r="T56" i="53"/>
  <c r="U56" i="53"/>
  <c r="V56" i="53"/>
  <c r="W56" i="53"/>
  <c r="X56" i="53"/>
  <c r="Y56" i="53"/>
  <c r="Z56" i="53"/>
  <c r="D57" i="53"/>
  <c r="E57" i="53"/>
  <c r="F57" i="53"/>
  <c r="G57" i="53"/>
  <c r="H57" i="53"/>
  <c r="I57" i="53"/>
  <c r="J57" i="53"/>
  <c r="K57" i="53"/>
  <c r="L57" i="53"/>
  <c r="M57" i="53"/>
  <c r="N57" i="53"/>
  <c r="O57" i="53"/>
  <c r="P57" i="53"/>
  <c r="Q57" i="53"/>
  <c r="R57" i="53"/>
  <c r="S57" i="53"/>
  <c r="T57" i="53"/>
  <c r="U57" i="53"/>
  <c r="V57" i="53"/>
  <c r="W57" i="53"/>
  <c r="X57" i="53"/>
  <c r="Y57" i="53"/>
  <c r="Z57" i="53"/>
  <c r="D58" i="53"/>
  <c r="E58" i="53"/>
  <c r="F58" i="53"/>
  <c r="G58" i="53"/>
  <c r="H58" i="53"/>
  <c r="I58" i="53"/>
  <c r="J58" i="53"/>
  <c r="K58" i="53"/>
  <c r="L58" i="53"/>
  <c r="M58" i="53"/>
  <c r="N58" i="53"/>
  <c r="O58" i="53"/>
  <c r="P58" i="53"/>
  <c r="Q58" i="53"/>
  <c r="R58" i="53"/>
  <c r="S58" i="53"/>
  <c r="T58" i="53"/>
  <c r="U58" i="53"/>
  <c r="V58" i="53"/>
  <c r="W58" i="53"/>
  <c r="X58" i="53"/>
  <c r="Y58" i="53"/>
  <c r="Z58" i="53"/>
  <c r="D59" i="53"/>
  <c r="E59" i="53"/>
  <c r="F59" i="53"/>
  <c r="G59" i="53"/>
  <c r="H59" i="53"/>
  <c r="I59" i="53"/>
  <c r="J59" i="53"/>
  <c r="K59" i="53"/>
  <c r="L59" i="53"/>
  <c r="M59" i="53"/>
  <c r="N59" i="53"/>
  <c r="O59" i="53"/>
  <c r="P59" i="53"/>
  <c r="Q59" i="53"/>
  <c r="R59" i="53"/>
  <c r="S59" i="53"/>
  <c r="T59" i="53"/>
  <c r="U59" i="53"/>
  <c r="V59" i="53"/>
  <c r="W59" i="53"/>
  <c r="X59" i="53"/>
  <c r="Y59" i="53"/>
  <c r="Z59" i="53"/>
  <c r="D60" i="53"/>
  <c r="E60" i="53"/>
  <c r="F60" i="53"/>
  <c r="G60" i="53"/>
  <c r="H60" i="53"/>
  <c r="I60" i="53"/>
  <c r="J60" i="53"/>
  <c r="K60" i="53"/>
  <c r="L60" i="53"/>
  <c r="M60" i="53"/>
  <c r="N60" i="53"/>
  <c r="O60" i="53"/>
  <c r="P60" i="53"/>
  <c r="Q60" i="53"/>
  <c r="R60" i="53"/>
  <c r="S60" i="53"/>
  <c r="T60" i="53"/>
  <c r="U60" i="53"/>
  <c r="V60" i="53"/>
  <c r="W60" i="53"/>
  <c r="X60" i="53"/>
  <c r="Y60" i="53"/>
  <c r="Z60" i="53"/>
  <c r="D61" i="53"/>
  <c r="E61" i="53"/>
  <c r="F61" i="53"/>
  <c r="G61" i="53"/>
  <c r="H61" i="53"/>
  <c r="I61" i="53"/>
  <c r="J61" i="53"/>
  <c r="K61" i="53"/>
  <c r="L61" i="53"/>
  <c r="M61" i="53"/>
  <c r="N61" i="53"/>
  <c r="O61" i="53"/>
  <c r="P61" i="53"/>
  <c r="Q61" i="53"/>
  <c r="R61" i="53"/>
  <c r="S61" i="53"/>
  <c r="T61" i="53"/>
  <c r="U61" i="53"/>
  <c r="V61" i="53"/>
  <c r="W61" i="53"/>
  <c r="X61" i="53"/>
  <c r="Y61" i="53"/>
  <c r="Z61" i="53"/>
  <c r="D62" i="53"/>
  <c r="E62" i="53"/>
  <c r="F62" i="53"/>
  <c r="G62" i="53"/>
  <c r="H62" i="53"/>
  <c r="I62" i="53"/>
  <c r="J62" i="53"/>
  <c r="K62" i="53"/>
  <c r="L62" i="53"/>
  <c r="M62" i="53"/>
  <c r="N62" i="53"/>
  <c r="O62" i="53"/>
  <c r="P62" i="53"/>
  <c r="Q62" i="53"/>
  <c r="R62" i="53"/>
  <c r="S62" i="53"/>
  <c r="T62" i="53"/>
  <c r="U62" i="53"/>
  <c r="V62" i="53"/>
  <c r="W62" i="53"/>
  <c r="X62" i="53"/>
  <c r="Y62" i="53"/>
  <c r="Z62" i="53"/>
  <c r="D63" i="53"/>
  <c r="E63" i="53"/>
  <c r="F63" i="53"/>
  <c r="G63" i="53"/>
  <c r="H63" i="53"/>
  <c r="I63" i="53"/>
  <c r="J63" i="53"/>
  <c r="K63" i="53"/>
  <c r="L63" i="53"/>
  <c r="M63" i="53"/>
  <c r="N63" i="53"/>
  <c r="O63" i="53"/>
  <c r="P63" i="53"/>
  <c r="Q63" i="53"/>
  <c r="R63" i="53"/>
  <c r="S63" i="53"/>
  <c r="T63" i="53"/>
  <c r="U63" i="53"/>
  <c r="V63" i="53"/>
  <c r="W63" i="53"/>
  <c r="X63" i="53"/>
  <c r="Y63" i="53"/>
  <c r="Z63" i="53"/>
  <c r="D64" i="53"/>
  <c r="E64" i="53"/>
  <c r="F64" i="53"/>
  <c r="G64" i="53"/>
  <c r="H64" i="53"/>
  <c r="I64" i="53"/>
  <c r="J64" i="53"/>
  <c r="K64" i="53"/>
  <c r="L64" i="53"/>
  <c r="M64" i="53"/>
  <c r="N64" i="53"/>
  <c r="O64" i="53"/>
  <c r="P64" i="53"/>
  <c r="Q64" i="53"/>
  <c r="R64" i="53"/>
  <c r="S64" i="53"/>
  <c r="T64" i="53"/>
  <c r="U64" i="53"/>
  <c r="V64" i="53"/>
  <c r="W64" i="53"/>
  <c r="X64" i="53"/>
  <c r="Y64" i="53"/>
  <c r="Z64" i="53"/>
  <c r="D65" i="53"/>
  <c r="E65" i="53"/>
  <c r="F65" i="53"/>
  <c r="G65" i="53"/>
  <c r="H65" i="53"/>
  <c r="I65" i="53"/>
  <c r="J65" i="53"/>
  <c r="K65" i="53"/>
  <c r="L65" i="53"/>
  <c r="M65" i="53"/>
  <c r="N65" i="53"/>
  <c r="O65" i="53"/>
  <c r="P65" i="53"/>
  <c r="Q65" i="53"/>
  <c r="R65" i="53"/>
  <c r="S65" i="53"/>
  <c r="T65" i="53"/>
  <c r="U65" i="53"/>
  <c r="V65" i="53"/>
  <c r="W65" i="53"/>
  <c r="X65" i="53"/>
  <c r="Y65" i="53"/>
  <c r="Z65" i="53"/>
  <c r="D66" i="53"/>
  <c r="E66" i="53"/>
  <c r="F66" i="53"/>
  <c r="G66" i="53"/>
  <c r="H66" i="53"/>
  <c r="I66" i="53"/>
  <c r="J66" i="53"/>
  <c r="K66" i="53"/>
  <c r="L66" i="53"/>
  <c r="M66" i="53"/>
  <c r="N66" i="53"/>
  <c r="O66" i="53"/>
  <c r="P66" i="53"/>
  <c r="Q66" i="53"/>
  <c r="R66" i="53"/>
  <c r="S66" i="53"/>
  <c r="T66" i="53"/>
  <c r="U66" i="53"/>
  <c r="V66" i="53"/>
  <c r="W66" i="53"/>
  <c r="X66" i="53"/>
  <c r="Y66" i="53"/>
  <c r="Z66" i="53"/>
  <c r="D67" i="53"/>
  <c r="E67" i="53"/>
  <c r="F67" i="53"/>
  <c r="G67" i="53"/>
  <c r="H67" i="53"/>
  <c r="I67" i="53"/>
  <c r="J67" i="53"/>
  <c r="K67" i="53"/>
  <c r="L67" i="53"/>
  <c r="M67" i="53"/>
  <c r="N67" i="53"/>
  <c r="O67" i="53"/>
  <c r="P67" i="53"/>
  <c r="Q67" i="53"/>
  <c r="R67" i="53"/>
  <c r="S67" i="53"/>
  <c r="T67" i="53"/>
  <c r="U67" i="53"/>
  <c r="V67" i="53"/>
  <c r="W67" i="53"/>
  <c r="X67" i="53"/>
  <c r="Y67" i="53"/>
  <c r="Z67" i="53"/>
  <c r="D68" i="53"/>
  <c r="E68" i="53"/>
  <c r="F68" i="53"/>
  <c r="G68" i="53"/>
  <c r="H68" i="53"/>
  <c r="I68" i="53"/>
  <c r="J68" i="53"/>
  <c r="K68" i="53"/>
  <c r="L68" i="53"/>
  <c r="M68" i="53"/>
  <c r="N68" i="53"/>
  <c r="O68" i="53"/>
  <c r="P68" i="53"/>
  <c r="Q68" i="53"/>
  <c r="R68" i="53"/>
  <c r="S68" i="53"/>
  <c r="T68" i="53"/>
  <c r="U68" i="53"/>
  <c r="V68" i="53"/>
  <c r="W68" i="53"/>
  <c r="X68" i="53"/>
  <c r="Y68" i="53"/>
  <c r="Z68" i="53"/>
  <c r="D69" i="53"/>
  <c r="E69" i="53"/>
  <c r="F69" i="53"/>
  <c r="G69" i="53"/>
  <c r="H69" i="53"/>
  <c r="I69" i="53"/>
  <c r="J69" i="53"/>
  <c r="K69" i="53"/>
  <c r="L69" i="53"/>
  <c r="M69" i="53"/>
  <c r="N69" i="53"/>
  <c r="O69" i="53"/>
  <c r="P69" i="53"/>
  <c r="Q69" i="53"/>
  <c r="R69" i="53"/>
  <c r="S69" i="53"/>
  <c r="T69" i="53"/>
  <c r="U69" i="53"/>
  <c r="V69" i="53"/>
  <c r="W69" i="53"/>
  <c r="X69" i="53"/>
  <c r="Y69" i="53"/>
  <c r="Z69" i="53"/>
  <c r="D70" i="53"/>
  <c r="E70" i="53"/>
  <c r="F70" i="53"/>
  <c r="G70" i="53"/>
  <c r="H70" i="53"/>
  <c r="I70" i="53"/>
  <c r="J70" i="53"/>
  <c r="K70" i="53"/>
  <c r="L70" i="53"/>
  <c r="M70" i="53"/>
  <c r="N70" i="53"/>
  <c r="O70" i="53"/>
  <c r="P70" i="53"/>
  <c r="Q70" i="53"/>
  <c r="R70" i="53"/>
  <c r="S70" i="53"/>
  <c r="T70" i="53"/>
  <c r="U70" i="53"/>
  <c r="V70" i="53"/>
  <c r="W70" i="53"/>
  <c r="X70" i="53"/>
  <c r="Y70" i="53"/>
  <c r="Z70" i="53"/>
  <c r="D71" i="53"/>
  <c r="E71" i="53"/>
  <c r="F71" i="53"/>
  <c r="G71" i="53"/>
  <c r="H71" i="53"/>
  <c r="I71" i="53"/>
  <c r="J71" i="53"/>
  <c r="K71" i="53"/>
  <c r="L71" i="53"/>
  <c r="M71" i="53"/>
  <c r="N71" i="53"/>
  <c r="O71" i="53"/>
  <c r="P71" i="53"/>
  <c r="Q71" i="53"/>
  <c r="R71" i="53"/>
  <c r="S71" i="53"/>
  <c r="T71" i="53"/>
  <c r="U71" i="53"/>
  <c r="V71" i="53"/>
  <c r="W71" i="53"/>
  <c r="X71" i="53"/>
  <c r="Y71" i="53"/>
  <c r="Z71" i="53"/>
  <c r="D72" i="53"/>
  <c r="E72" i="53"/>
  <c r="F72" i="53"/>
  <c r="G72" i="53"/>
  <c r="H72" i="53"/>
  <c r="I72" i="53"/>
  <c r="J72" i="53"/>
  <c r="K72" i="53"/>
  <c r="L72" i="53"/>
  <c r="M72" i="53"/>
  <c r="N72" i="53"/>
  <c r="O72" i="53"/>
  <c r="P72" i="53"/>
  <c r="Q72" i="53"/>
  <c r="R72" i="53"/>
  <c r="S72" i="53"/>
  <c r="T72" i="53"/>
  <c r="U72" i="53"/>
  <c r="V72" i="53"/>
  <c r="W72" i="53"/>
  <c r="X72" i="53"/>
  <c r="Y72" i="53"/>
  <c r="Z72" i="53"/>
  <c r="D73" i="53"/>
  <c r="E73" i="53"/>
  <c r="F73" i="53"/>
  <c r="G73" i="53"/>
  <c r="H73" i="53"/>
  <c r="I73" i="53"/>
  <c r="J73" i="53"/>
  <c r="K73" i="53"/>
  <c r="L73" i="53"/>
  <c r="M73" i="53"/>
  <c r="N73" i="53"/>
  <c r="O73" i="53"/>
  <c r="P73" i="53"/>
  <c r="Q73" i="53"/>
  <c r="R73" i="53"/>
  <c r="S73" i="53"/>
  <c r="T73" i="53"/>
  <c r="U73" i="53"/>
  <c r="V73" i="53"/>
  <c r="W73" i="53"/>
  <c r="X73" i="53"/>
  <c r="Y73" i="53"/>
  <c r="Z73" i="53"/>
  <c r="D74" i="53"/>
  <c r="E74" i="53"/>
  <c r="F74" i="53"/>
  <c r="G74" i="53"/>
  <c r="H74" i="53"/>
  <c r="I74" i="53"/>
  <c r="J74" i="53"/>
  <c r="K74" i="53"/>
  <c r="L74" i="53"/>
  <c r="M74" i="53"/>
  <c r="N74" i="53"/>
  <c r="O74" i="53"/>
  <c r="P74" i="53"/>
  <c r="Q74" i="53"/>
  <c r="R74" i="53"/>
  <c r="S74" i="53"/>
  <c r="T74" i="53"/>
  <c r="U74" i="53"/>
  <c r="V74" i="53"/>
  <c r="W74" i="53"/>
  <c r="X74" i="53"/>
  <c r="Y74" i="53"/>
  <c r="Z74" i="53"/>
  <c r="D75" i="53"/>
  <c r="E75" i="53"/>
  <c r="F75" i="53"/>
  <c r="G75" i="53"/>
  <c r="H75" i="53"/>
  <c r="I75" i="53"/>
  <c r="J75" i="53"/>
  <c r="K75" i="53"/>
  <c r="L75" i="53"/>
  <c r="M75" i="53"/>
  <c r="N75" i="53"/>
  <c r="O75" i="53"/>
  <c r="P75" i="53"/>
  <c r="Q75" i="53"/>
  <c r="R75" i="53"/>
  <c r="S75" i="53"/>
  <c r="T75" i="53"/>
  <c r="U75" i="53"/>
  <c r="V75" i="53"/>
  <c r="W75" i="53"/>
  <c r="X75" i="53"/>
  <c r="Y75" i="53"/>
  <c r="Z75" i="53"/>
  <c r="D76" i="53"/>
  <c r="E76" i="53"/>
  <c r="F76" i="53"/>
  <c r="G76" i="53"/>
  <c r="H76" i="53"/>
  <c r="I76" i="53"/>
  <c r="J76" i="53"/>
  <c r="K76" i="53"/>
  <c r="L76" i="53"/>
  <c r="M76" i="53"/>
  <c r="N76" i="53"/>
  <c r="O76" i="53"/>
  <c r="P76" i="53"/>
  <c r="Q76" i="53"/>
  <c r="R76" i="53"/>
  <c r="S76" i="53"/>
  <c r="T76" i="53"/>
  <c r="U76" i="53"/>
  <c r="V76" i="53"/>
  <c r="W76" i="53"/>
  <c r="X76" i="53"/>
  <c r="Y76" i="53"/>
  <c r="Z76" i="53"/>
  <c r="D77" i="53"/>
  <c r="E77" i="53"/>
  <c r="F77" i="53"/>
  <c r="G77" i="53"/>
  <c r="H77" i="53"/>
  <c r="I77" i="53"/>
  <c r="J77" i="53"/>
  <c r="K77" i="53"/>
  <c r="L77" i="53"/>
  <c r="M77" i="53"/>
  <c r="N77" i="53"/>
  <c r="O77" i="53"/>
  <c r="P77" i="53"/>
  <c r="Q77" i="53"/>
  <c r="R77" i="53"/>
  <c r="S77" i="53"/>
  <c r="T77" i="53"/>
  <c r="U77" i="53"/>
  <c r="V77" i="53"/>
  <c r="W77" i="53"/>
  <c r="X77" i="53"/>
  <c r="Y77" i="53"/>
  <c r="Z77" i="53"/>
  <c r="D78" i="53"/>
  <c r="E78" i="53"/>
  <c r="F78" i="53"/>
  <c r="G78" i="53"/>
  <c r="H78" i="53"/>
  <c r="I78" i="53"/>
  <c r="J78" i="53"/>
  <c r="K78" i="53"/>
  <c r="L78" i="53"/>
  <c r="M78" i="53"/>
  <c r="N78" i="53"/>
  <c r="O78" i="53"/>
  <c r="P78" i="53"/>
  <c r="Q78" i="53"/>
  <c r="R78" i="53"/>
  <c r="S78" i="53"/>
  <c r="T78" i="53"/>
  <c r="U78" i="53"/>
  <c r="V78" i="53"/>
  <c r="W78" i="53"/>
  <c r="X78" i="53"/>
  <c r="Y78" i="53"/>
  <c r="Z78" i="53"/>
  <c r="D79" i="53"/>
  <c r="E79" i="53"/>
  <c r="F79" i="53"/>
  <c r="G79" i="53"/>
  <c r="H79" i="53"/>
  <c r="I79" i="53"/>
  <c r="J79" i="53"/>
  <c r="K79" i="53"/>
  <c r="L79" i="53"/>
  <c r="M79" i="53"/>
  <c r="N79" i="53"/>
  <c r="O79" i="53"/>
  <c r="P79" i="53"/>
  <c r="Q79" i="53"/>
  <c r="R79" i="53"/>
  <c r="S79" i="53"/>
  <c r="T79" i="53"/>
  <c r="U79" i="53"/>
  <c r="V79" i="53"/>
  <c r="W79" i="53"/>
  <c r="X79" i="53"/>
  <c r="Y79" i="53"/>
  <c r="Z79" i="53"/>
  <c r="D80" i="53"/>
  <c r="E80" i="53"/>
  <c r="F80" i="53"/>
  <c r="G80" i="53"/>
  <c r="H80" i="53"/>
  <c r="I80" i="53"/>
  <c r="J80" i="53"/>
  <c r="K80" i="53"/>
  <c r="L80" i="53"/>
  <c r="M80" i="53"/>
  <c r="N80" i="53"/>
  <c r="O80" i="53"/>
  <c r="P80" i="53"/>
  <c r="Q80" i="53"/>
  <c r="R80" i="53"/>
  <c r="S80" i="53"/>
  <c r="T80" i="53"/>
  <c r="U80" i="53"/>
  <c r="V80" i="53"/>
  <c r="W80" i="53"/>
  <c r="X80" i="53"/>
  <c r="Y80" i="53"/>
  <c r="Z80" i="53"/>
  <c r="D81" i="53"/>
  <c r="E81" i="53"/>
  <c r="F81" i="53"/>
  <c r="G81" i="53"/>
  <c r="H81" i="53"/>
  <c r="I81" i="53"/>
  <c r="J81" i="53"/>
  <c r="K81" i="53"/>
  <c r="L81" i="53"/>
  <c r="M81" i="53"/>
  <c r="N81" i="53"/>
  <c r="O81" i="53"/>
  <c r="P81" i="53"/>
  <c r="Q81" i="53"/>
  <c r="R81" i="53"/>
  <c r="S81" i="53"/>
  <c r="T81" i="53"/>
  <c r="U81" i="53"/>
  <c r="V81" i="53"/>
  <c r="W81" i="53"/>
  <c r="X81" i="53"/>
  <c r="Y81" i="53"/>
  <c r="Z81" i="53"/>
  <c r="D82" i="53"/>
  <c r="E82" i="53"/>
  <c r="F82" i="53"/>
  <c r="G82" i="53"/>
  <c r="H82" i="53"/>
  <c r="I82" i="53"/>
  <c r="J82" i="53"/>
  <c r="K82" i="53"/>
  <c r="L82" i="53"/>
  <c r="M82" i="53"/>
  <c r="N82" i="53"/>
  <c r="O82" i="53"/>
  <c r="P82" i="53"/>
  <c r="Q82" i="53"/>
  <c r="R82" i="53"/>
  <c r="S82" i="53"/>
  <c r="T82" i="53"/>
  <c r="U82" i="53"/>
  <c r="V82" i="53"/>
  <c r="W82" i="53"/>
  <c r="X82" i="53"/>
  <c r="Y82" i="53"/>
  <c r="Z82" i="53"/>
  <c r="D83" i="53"/>
  <c r="E83" i="53"/>
  <c r="F83" i="53"/>
  <c r="G83" i="53"/>
  <c r="H83" i="53"/>
  <c r="I83" i="53"/>
  <c r="J83" i="53"/>
  <c r="K83" i="53"/>
  <c r="L83" i="53"/>
  <c r="M83" i="53"/>
  <c r="N83" i="53"/>
  <c r="O83" i="53"/>
  <c r="P83" i="53"/>
  <c r="Q83" i="53"/>
  <c r="R83" i="53"/>
  <c r="S83" i="53"/>
  <c r="T83" i="53"/>
  <c r="U83" i="53"/>
  <c r="V83" i="53"/>
  <c r="W83" i="53"/>
  <c r="X83" i="53"/>
  <c r="Y83" i="53"/>
  <c r="Z83" i="53"/>
  <c r="D84" i="53"/>
  <c r="E84" i="53"/>
  <c r="F84" i="53"/>
  <c r="G84" i="53"/>
  <c r="H84" i="53"/>
  <c r="I84" i="53"/>
  <c r="J84" i="53"/>
  <c r="K84" i="53"/>
  <c r="L84" i="53"/>
  <c r="M84" i="53"/>
  <c r="N84" i="53"/>
  <c r="O84" i="53"/>
  <c r="P84" i="53"/>
  <c r="Q84" i="53"/>
  <c r="R84" i="53"/>
  <c r="S84" i="53"/>
  <c r="T84" i="53"/>
  <c r="U84" i="53"/>
  <c r="V84" i="53"/>
  <c r="W84" i="53"/>
  <c r="X84" i="53"/>
  <c r="Y84" i="53"/>
  <c r="Z84" i="53"/>
  <c r="D85" i="53"/>
  <c r="E85" i="53"/>
  <c r="F85" i="53"/>
  <c r="G85" i="53"/>
  <c r="H85" i="53"/>
  <c r="I85" i="53"/>
  <c r="J85" i="53"/>
  <c r="K85" i="53"/>
  <c r="L85" i="53"/>
  <c r="M85" i="53"/>
  <c r="N85" i="53"/>
  <c r="O85" i="53"/>
  <c r="P85" i="53"/>
  <c r="Q85" i="53"/>
  <c r="R85" i="53"/>
  <c r="S85" i="53"/>
  <c r="T85" i="53"/>
  <c r="U85" i="53"/>
  <c r="V85" i="53"/>
  <c r="W85" i="53"/>
  <c r="X85" i="53"/>
  <c r="Y85" i="53"/>
  <c r="Z85" i="53"/>
  <c r="D86" i="53"/>
  <c r="E86" i="53"/>
  <c r="F86" i="53"/>
  <c r="G86" i="53"/>
  <c r="H86" i="53"/>
  <c r="I86" i="53"/>
  <c r="J86" i="53"/>
  <c r="K86" i="53"/>
  <c r="L86" i="53"/>
  <c r="M86" i="53"/>
  <c r="N86" i="53"/>
  <c r="O86" i="53"/>
  <c r="P86" i="53"/>
  <c r="Q86" i="53"/>
  <c r="R86" i="53"/>
  <c r="S86" i="53"/>
  <c r="T86" i="53"/>
  <c r="U86" i="53"/>
  <c r="V86" i="53"/>
  <c r="W86" i="53"/>
  <c r="X86" i="53"/>
  <c r="Y86" i="53"/>
  <c r="Z86" i="53"/>
  <c r="D87" i="53"/>
  <c r="E87" i="53"/>
  <c r="F87" i="53"/>
  <c r="G87" i="53"/>
  <c r="H87" i="53"/>
  <c r="I87" i="53"/>
  <c r="J87" i="53"/>
  <c r="K87" i="53"/>
  <c r="L87" i="53"/>
  <c r="M87" i="53"/>
  <c r="N87" i="53"/>
  <c r="O87" i="53"/>
  <c r="P87" i="53"/>
  <c r="Q87" i="53"/>
  <c r="R87" i="53"/>
  <c r="S87" i="53"/>
  <c r="T87" i="53"/>
  <c r="U87" i="53"/>
  <c r="V87" i="53"/>
  <c r="W87" i="53"/>
  <c r="X87" i="53"/>
  <c r="Y87" i="53"/>
  <c r="Z87" i="53"/>
  <c r="D88" i="53"/>
  <c r="E88" i="53"/>
  <c r="F88" i="53"/>
  <c r="G88" i="53"/>
  <c r="H88" i="53"/>
  <c r="I88" i="53"/>
  <c r="J88" i="53"/>
  <c r="K88" i="53"/>
  <c r="L88" i="53"/>
  <c r="M88" i="53"/>
  <c r="N88" i="53"/>
  <c r="O88" i="53"/>
  <c r="P88" i="53"/>
  <c r="Q88" i="53"/>
  <c r="R88" i="53"/>
  <c r="S88" i="53"/>
  <c r="T88" i="53"/>
  <c r="U88" i="53"/>
  <c r="V88" i="53"/>
  <c r="W88" i="53"/>
  <c r="X88" i="53"/>
  <c r="Y88" i="53"/>
  <c r="Z88" i="53"/>
  <c r="D89" i="53"/>
  <c r="E89" i="53"/>
  <c r="F89" i="53"/>
  <c r="G89" i="53"/>
  <c r="H89" i="53"/>
  <c r="I89" i="53"/>
  <c r="J89" i="53"/>
  <c r="K89" i="53"/>
  <c r="L89" i="53"/>
  <c r="M89" i="53"/>
  <c r="N89" i="53"/>
  <c r="O89" i="53"/>
  <c r="P89" i="53"/>
  <c r="Q89" i="53"/>
  <c r="R89" i="53"/>
  <c r="S89" i="53"/>
  <c r="T89" i="53"/>
  <c r="U89" i="53"/>
  <c r="V89" i="53"/>
  <c r="W89" i="53"/>
  <c r="X89" i="53"/>
  <c r="Y89" i="53"/>
  <c r="Z89" i="53"/>
  <c r="D90" i="53"/>
  <c r="E90" i="53"/>
  <c r="F90" i="53"/>
  <c r="G90" i="53"/>
  <c r="H90" i="53"/>
  <c r="I90" i="53"/>
  <c r="J90" i="53"/>
  <c r="K90" i="53"/>
  <c r="L90" i="53"/>
  <c r="M90" i="53"/>
  <c r="N90" i="53"/>
  <c r="O90" i="53"/>
  <c r="P90" i="53"/>
  <c r="Q90" i="53"/>
  <c r="R90" i="53"/>
  <c r="S90" i="53"/>
  <c r="T90" i="53"/>
  <c r="U90" i="53"/>
  <c r="V90" i="53"/>
  <c r="W90" i="53"/>
  <c r="X90" i="53"/>
  <c r="Y90" i="53"/>
  <c r="Z90" i="53"/>
  <c r="D91" i="53"/>
  <c r="E91" i="53"/>
  <c r="F91" i="53"/>
  <c r="G91" i="53"/>
  <c r="H91" i="53"/>
  <c r="I91" i="53"/>
  <c r="J91" i="53"/>
  <c r="K91" i="53"/>
  <c r="L91" i="53"/>
  <c r="M91" i="53"/>
  <c r="N91" i="53"/>
  <c r="O91" i="53"/>
  <c r="P91" i="53"/>
  <c r="Q91" i="53"/>
  <c r="R91" i="53"/>
  <c r="S91" i="53"/>
  <c r="T91" i="53"/>
  <c r="U91" i="53"/>
  <c r="V91" i="53"/>
  <c r="W91" i="53"/>
  <c r="X91" i="53"/>
  <c r="Y91" i="53"/>
  <c r="Z91" i="53"/>
  <c r="D92" i="53"/>
  <c r="E92" i="53"/>
  <c r="F92" i="53"/>
  <c r="G92" i="53"/>
  <c r="H92" i="53"/>
  <c r="I92" i="53"/>
  <c r="J92" i="53"/>
  <c r="K92" i="53"/>
  <c r="L92" i="53"/>
  <c r="M92" i="53"/>
  <c r="N92" i="53"/>
  <c r="O92" i="53"/>
  <c r="P92" i="53"/>
  <c r="Q92" i="53"/>
  <c r="R92" i="53"/>
  <c r="S92" i="53"/>
  <c r="T92" i="53"/>
  <c r="U92" i="53"/>
  <c r="V92" i="53"/>
  <c r="W92" i="53"/>
  <c r="X92" i="53"/>
  <c r="Y92" i="53"/>
  <c r="Z92" i="53"/>
  <c r="D93" i="53"/>
  <c r="E93" i="53"/>
  <c r="F93" i="53"/>
  <c r="G93" i="53"/>
  <c r="H93" i="53"/>
  <c r="I93" i="53"/>
  <c r="J93" i="53"/>
  <c r="K93" i="53"/>
  <c r="L93" i="53"/>
  <c r="M93" i="53"/>
  <c r="N93" i="53"/>
  <c r="O93" i="53"/>
  <c r="P93" i="53"/>
  <c r="Q93" i="53"/>
  <c r="R93" i="53"/>
  <c r="S93" i="53"/>
  <c r="T93" i="53"/>
  <c r="U93" i="53"/>
  <c r="V93" i="53"/>
  <c r="W93" i="53"/>
  <c r="X93" i="53"/>
  <c r="Y93" i="53"/>
  <c r="Z93" i="53"/>
  <c r="D94" i="53"/>
  <c r="E94" i="53"/>
  <c r="F94" i="53"/>
  <c r="G94" i="53"/>
  <c r="H94" i="53"/>
  <c r="I94" i="53"/>
  <c r="J94" i="53"/>
  <c r="K94" i="53"/>
  <c r="L94" i="53"/>
  <c r="M94" i="53"/>
  <c r="N94" i="53"/>
  <c r="O94" i="53"/>
  <c r="P94" i="53"/>
  <c r="Q94" i="53"/>
  <c r="R94" i="53"/>
  <c r="S94" i="53"/>
  <c r="T94" i="53"/>
  <c r="U94" i="53"/>
  <c r="V94" i="53"/>
  <c r="W94" i="53"/>
  <c r="X94" i="53"/>
  <c r="Y94" i="53"/>
  <c r="Z94" i="53"/>
  <c r="D95" i="53"/>
  <c r="E95" i="53"/>
  <c r="F95" i="53"/>
  <c r="G95" i="53"/>
  <c r="H95" i="53"/>
  <c r="I95" i="53"/>
  <c r="J95" i="53"/>
  <c r="K95" i="53"/>
  <c r="L95" i="53"/>
  <c r="M95" i="53"/>
  <c r="N95" i="53"/>
  <c r="O95" i="53"/>
  <c r="P95" i="53"/>
  <c r="Q95" i="53"/>
  <c r="R95" i="53"/>
  <c r="S95" i="53"/>
  <c r="T95" i="53"/>
  <c r="U95" i="53"/>
  <c r="V95" i="53"/>
  <c r="W95" i="53"/>
  <c r="X95" i="53"/>
  <c r="Y95" i="53"/>
  <c r="Z95" i="53"/>
  <c r="D96" i="53"/>
  <c r="E96" i="53"/>
  <c r="F96" i="53"/>
  <c r="G96" i="53"/>
  <c r="H96" i="53"/>
  <c r="I96" i="53"/>
  <c r="J96" i="53"/>
  <c r="K96" i="53"/>
  <c r="L96" i="53"/>
  <c r="M96" i="53"/>
  <c r="N96" i="53"/>
  <c r="O96" i="53"/>
  <c r="P96" i="53"/>
  <c r="Q96" i="53"/>
  <c r="R96" i="53"/>
  <c r="S96" i="53"/>
  <c r="T96" i="53"/>
  <c r="U96" i="53"/>
  <c r="V96" i="53"/>
  <c r="W96" i="53"/>
  <c r="X96" i="53"/>
  <c r="Y96" i="53"/>
  <c r="Z96" i="53"/>
  <c r="D97" i="53"/>
  <c r="E97" i="53"/>
  <c r="F97" i="53"/>
  <c r="G97" i="53"/>
  <c r="H97" i="53"/>
  <c r="I97" i="53"/>
  <c r="J97" i="53"/>
  <c r="K97" i="53"/>
  <c r="L97" i="53"/>
  <c r="M97" i="53"/>
  <c r="N97" i="53"/>
  <c r="O97" i="53"/>
  <c r="P97" i="53"/>
  <c r="Q97" i="53"/>
  <c r="R97" i="53"/>
  <c r="S97" i="53"/>
  <c r="T97" i="53"/>
  <c r="U97" i="53"/>
  <c r="V97" i="53"/>
  <c r="W97" i="53"/>
  <c r="X97" i="53"/>
  <c r="Y97" i="53"/>
  <c r="Z97" i="53"/>
  <c r="D98" i="53"/>
  <c r="E98" i="53"/>
  <c r="F98" i="53"/>
  <c r="G98" i="53"/>
  <c r="H98" i="53"/>
  <c r="I98" i="53"/>
  <c r="J98" i="53"/>
  <c r="K98" i="53"/>
  <c r="L98" i="53"/>
  <c r="M98" i="53"/>
  <c r="N98" i="53"/>
  <c r="O98" i="53"/>
  <c r="P98" i="53"/>
  <c r="Q98" i="53"/>
  <c r="R98" i="53"/>
  <c r="S98" i="53"/>
  <c r="T98" i="53"/>
  <c r="U98" i="53"/>
  <c r="V98" i="53"/>
  <c r="W98" i="53"/>
  <c r="X98" i="53"/>
  <c r="Y98" i="53"/>
  <c r="Z98" i="53"/>
  <c r="D99" i="53"/>
  <c r="E99" i="53"/>
  <c r="F99" i="53"/>
  <c r="G99" i="53"/>
  <c r="H99" i="53"/>
  <c r="I99" i="53"/>
  <c r="J99" i="53"/>
  <c r="K99" i="53"/>
  <c r="L99" i="53"/>
  <c r="M99" i="53"/>
  <c r="N99" i="53"/>
  <c r="O99" i="53"/>
  <c r="P99" i="53"/>
  <c r="Q99" i="53"/>
  <c r="R99" i="53"/>
  <c r="S99" i="53"/>
  <c r="T99" i="53"/>
  <c r="U99" i="53"/>
  <c r="V99" i="53"/>
  <c r="W99" i="53"/>
  <c r="X99" i="53"/>
  <c r="Y99" i="53"/>
  <c r="Z99" i="53"/>
  <c r="D100" i="53"/>
  <c r="E100" i="53"/>
  <c r="F100" i="53"/>
  <c r="G100" i="53"/>
  <c r="H100" i="53"/>
  <c r="I100" i="53"/>
  <c r="J100" i="53"/>
  <c r="K100" i="53"/>
  <c r="L100" i="53"/>
  <c r="M100" i="53"/>
  <c r="N100" i="53"/>
  <c r="O100" i="53"/>
  <c r="P100" i="53"/>
  <c r="Q100" i="53"/>
  <c r="R100" i="53"/>
  <c r="S100" i="53"/>
  <c r="T100" i="53"/>
  <c r="U100" i="53"/>
  <c r="V100" i="53"/>
  <c r="W100" i="53"/>
  <c r="X100" i="53"/>
  <c r="Y100" i="53"/>
  <c r="Z100" i="53"/>
  <c r="D101" i="53"/>
  <c r="E101" i="53"/>
  <c r="F101" i="53"/>
  <c r="G101" i="53"/>
  <c r="H101" i="53"/>
  <c r="I101" i="53"/>
  <c r="J101" i="53"/>
  <c r="K101" i="53"/>
  <c r="L101" i="53"/>
  <c r="M101" i="53"/>
  <c r="N101" i="53"/>
  <c r="O101" i="53"/>
  <c r="P101" i="53"/>
  <c r="Q101" i="53"/>
  <c r="R101" i="53"/>
  <c r="S101" i="53"/>
  <c r="T101" i="53"/>
  <c r="U101" i="53"/>
  <c r="V101" i="53"/>
  <c r="W101" i="53"/>
  <c r="X101" i="53"/>
  <c r="Y101" i="53"/>
  <c r="Z101" i="53"/>
  <c r="D102" i="53"/>
  <c r="E102" i="53"/>
  <c r="F102" i="53"/>
  <c r="G102" i="53"/>
  <c r="H102" i="53"/>
  <c r="I102" i="53"/>
  <c r="J102" i="53"/>
  <c r="K102" i="53"/>
  <c r="L102" i="53"/>
  <c r="M102" i="53"/>
  <c r="N102" i="53"/>
  <c r="O102" i="53"/>
  <c r="P102" i="53"/>
  <c r="Q102" i="53"/>
  <c r="R102" i="53"/>
  <c r="S102" i="53"/>
  <c r="T102" i="53"/>
  <c r="U102" i="53"/>
  <c r="V102" i="53"/>
  <c r="W102" i="53"/>
  <c r="X102" i="53"/>
  <c r="Y102" i="53"/>
  <c r="Z102" i="53"/>
  <c r="D103" i="53"/>
  <c r="E103" i="53"/>
  <c r="F103" i="53"/>
  <c r="G103" i="53"/>
  <c r="H103" i="53"/>
  <c r="I103" i="53"/>
  <c r="J103" i="53"/>
  <c r="K103" i="53"/>
  <c r="L103" i="53"/>
  <c r="M103" i="53"/>
  <c r="N103" i="53"/>
  <c r="O103" i="53"/>
  <c r="P103" i="53"/>
  <c r="Q103" i="53"/>
  <c r="R103" i="53"/>
  <c r="S103" i="53"/>
  <c r="T103" i="53"/>
  <c r="U103" i="53"/>
  <c r="V103" i="53"/>
  <c r="W103" i="53"/>
  <c r="X103" i="53"/>
  <c r="Y103" i="53"/>
  <c r="Z103" i="53"/>
  <c r="D104" i="53"/>
  <c r="E104" i="53"/>
  <c r="F104" i="53"/>
  <c r="G104" i="53"/>
  <c r="H104" i="53"/>
  <c r="I104" i="53"/>
  <c r="J104" i="53"/>
  <c r="K104" i="53"/>
  <c r="L104" i="53"/>
  <c r="M104" i="53"/>
  <c r="N104" i="53"/>
  <c r="O104" i="53"/>
  <c r="P104" i="53"/>
  <c r="Q104" i="53"/>
  <c r="R104" i="53"/>
  <c r="S104" i="53"/>
  <c r="T104" i="53"/>
  <c r="U104" i="53"/>
  <c r="V104" i="53"/>
  <c r="W104" i="53"/>
  <c r="X104" i="53"/>
  <c r="Y104" i="53"/>
  <c r="Z104" i="53"/>
  <c r="D105" i="53"/>
  <c r="E105" i="53"/>
  <c r="F105" i="53"/>
  <c r="G105" i="53"/>
  <c r="H105" i="53"/>
  <c r="I105" i="53"/>
  <c r="J105" i="53"/>
  <c r="K105" i="53"/>
  <c r="L105" i="53"/>
  <c r="M105" i="53"/>
  <c r="N105" i="53"/>
  <c r="O105" i="53"/>
  <c r="P105" i="53"/>
  <c r="Q105" i="53"/>
  <c r="R105" i="53"/>
  <c r="S105" i="53"/>
  <c r="T105" i="53"/>
  <c r="U105" i="53"/>
  <c r="V105" i="53"/>
  <c r="W105" i="53"/>
  <c r="X105" i="53"/>
  <c r="Y105" i="53"/>
  <c r="Z105" i="53"/>
  <c r="D106" i="53"/>
  <c r="E106" i="53"/>
  <c r="F106" i="53"/>
  <c r="G106" i="53"/>
  <c r="H106" i="53"/>
  <c r="I106" i="53"/>
  <c r="J106" i="53"/>
  <c r="K106" i="53"/>
  <c r="L106" i="53"/>
  <c r="M106" i="53"/>
  <c r="N106" i="53"/>
  <c r="O106" i="53"/>
  <c r="P106" i="53"/>
  <c r="Q106" i="53"/>
  <c r="R106" i="53"/>
  <c r="S106" i="53"/>
  <c r="T106" i="53"/>
  <c r="U106" i="53"/>
  <c r="V106" i="53"/>
  <c r="W106" i="53"/>
  <c r="X106" i="53"/>
  <c r="Y106" i="53"/>
  <c r="Z106" i="53"/>
  <c r="D107" i="53"/>
  <c r="E107" i="53"/>
  <c r="F107" i="53"/>
  <c r="G107" i="53"/>
  <c r="H107" i="53"/>
  <c r="I107" i="53"/>
  <c r="J107" i="53"/>
  <c r="K107" i="53"/>
  <c r="L107" i="53"/>
  <c r="M107" i="53"/>
  <c r="N107" i="53"/>
  <c r="O107" i="53"/>
  <c r="P107" i="53"/>
  <c r="Q107" i="53"/>
  <c r="R107" i="53"/>
  <c r="S107" i="53"/>
  <c r="T107" i="53"/>
  <c r="U107" i="53"/>
  <c r="V107" i="53"/>
  <c r="W107" i="53"/>
  <c r="X107" i="53"/>
  <c r="Y107" i="53"/>
  <c r="Z107" i="53"/>
  <c r="D108" i="53"/>
  <c r="E108" i="53"/>
  <c r="F108" i="53"/>
  <c r="G108" i="53"/>
  <c r="H108" i="53"/>
  <c r="I108" i="53"/>
  <c r="J108" i="53"/>
  <c r="K108" i="53"/>
  <c r="L108" i="53"/>
  <c r="M108" i="53"/>
  <c r="N108" i="53"/>
  <c r="O108" i="53"/>
  <c r="P108" i="53"/>
  <c r="Q108" i="53"/>
  <c r="R108" i="53"/>
  <c r="S108" i="53"/>
  <c r="T108" i="53"/>
  <c r="U108" i="53"/>
  <c r="V108" i="53"/>
  <c r="W108" i="53"/>
  <c r="X108" i="53"/>
  <c r="Y108" i="53"/>
  <c r="Z108" i="53"/>
  <c r="D109" i="53"/>
  <c r="E109" i="53"/>
  <c r="F109" i="53"/>
  <c r="G109" i="53"/>
  <c r="H109" i="53"/>
  <c r="I109" i="53"/>
  <c r="J109" i="53"/>
  <c r="K109" i="53"/>
  <c r="L109" i="53"/>
  <c r="M109" i="53"/>
  <c r="N109" i="53"/>
  <c r="O109" i="53"/>
  <c r="P109" i="53"/>
  <c r="Q109" i="53"/>
  <c r="R109" i="53"/>
  <c r="S109" i="53"/>
  <c r="T109" i="53"/>
  <c r="U109" i="53"/>
  <c r="V109" i="53"/>
  <c r="W109" i="53"/>
  <c r="X109" i="53"/>
  <c r="Y109" i="53"/>
  <c r="Z109" i="53"/>
  <c r="D110" i="53"/>
  <c r="E110" i="53"/>
  <c r="F110" i="53"/>
  <c r="G110" i="53"/>
  <c r="H110" i="53"/>
  <c r="I110" i="53"/>
  <c r="J110" i="53"/>
  <c r="K110" i="53"/>
  <c r="L110" i="53"/>
  <c r="M110" i="53"/>
  <c r="N110" i="53"/>
  <c r="O110" i="53"/>
  <c r="P110" i="53"/>
  <c r="Q110" i="53"/>
  <c r="R110" i="53"/>
  <c r="S110" i="53"/>
  <c r="T110" i="53"/>
  <c r="U110" i="53"/>
  <c r="V110" i="53"/>
  <c r="W110" i="53"/>
  <c r="X110" i="53"/>
  <c r="Y110" i="53"/>
  <c r="Z110" i="53"/>
  <c r="D111" i="53"/>
  <c r="E111" i="53"/>
  <c r="F111" i="53"/>
  <c r="G111" i="53"/>
  <c r="H111" i="53"/>
  <c r="I111" i="53"/>
  <c r="J111" i="53"/>
  <c r="K111" i="53"/>
  <c r="L111" i="53"/>
  <c r="M111" i="53"/>
  <c r="N111" i="53"/>
  <c r="O111" i="53"/>
  <c r="P111" i="53"/>
  <c r="Q111" i="53"/>
  <c r="R111" i="53"/>
  <c r="S111" i="53"/>
  <c r="T111" i="53"/>
  <c r="U111" i="53"/>
  <c r="V111" i="53"/>
  <c r="W111" i="53"/>
  <c r="X111" i="53"/>
  <c r="Y111" i="53"/>
  <c r="Z111" i="53"/>
  <c r="D112" i="53"/>
  <c r="E112" i="53"/>
  <c r="F112" i="53"/>
  <c r="G112" i="53"/>
  <c r="H112" i="53"/>
  <c r="I112" i="53"/>
  <c r="J112" i="53"/>
  <c r="K112" i="53"/>
  <c r="L112" i="53"/>
  <c r="M112" i="53"/>
  <c r="N112" i="53"/>
  <c r="O112" i="53"/>
  <c r="P112" i="53"/>
  <c r="Q112" i="53"/>
  <c r="R112" i="53"/>
  <c r="S112" i="53"/>
  <c r="T112" i="53"/>
  <c r="U112" i="53"/>
  <c r="V112" i="53"/>
  <c r="W112" i="53"/>
  <c r="X112" i="53"/>
  <c r="Y112" i="53"/>
  <c r="Z112" i="53"/>
  <c r="D113" i="53"/>
  <c r="E113" i="53"/>
  <c r="F113" i="53"/>
  <c r="G113" i="53"/>
  <c r="H113" i="53"/>
  <c r="I113" i="53"/>
  <c r="J113" i="53"/>
  <c r="K113" i="53"/>
  <c r="L113" i="53"/>
  <c r="M113" i="53"/>
  <c r="N113" i="53"/>
  <c r="O113" i="53"/>
  <c r="P113" i="53"/>
  <c r="Q113" i="53"/>
  <c r="R113" i="53"/>
  <c r="S113" i="53"/>
  <c r="T113" i="53"/>
  <c r="U113" i="53"/>
  <c r="V113" i="53"/>
  <c r="W113" i="53"/>
  <c r="X113" i="53"/>
  <c r="Y113" i="53"/>
  <c r="Z113" i="53"/>
  <c r="D114" i="53"/>
  <c r="E114" i="53"/>
  <c r="F114" i="53"/>
  <c r="G114" i="53"/>
  <c r="H114" i="53"/>
  <c r="I114" i="53"/>
  <c r="J114" i="53"/>
  <c r="K114" i="53"/>
  <c r="L114" i="53"/>
  <c r="M114" i="53"/>
  <c r="N114" i="53"/>
  <c r="O114" i="53"/>
  <c r="P114" i="53"/>
  <c r="Q114" i="53"/>
  <c r="R114" i="53"/>
  <c r="S114" i="53"/>
  <c r="T114" i="53"/>
  <c r="U114" i="53"/>
  <c r="V114" i="53"/>
  <c r="W114" i="53"/>
  <c r="X114" i="53"/>
  <c r="Y114" i="53"/>
  <c r="Z114" i="53"/>
  <c r="D115" i="53"/>
  <c r="E115" i="53"/>
  <c r="F115" i="53"/>
  <c r="G115" i="53"/>
  <c r="H115" i="53"/>
  <c r="I115" i="53"/>
  <c r="J115" i="53"/>
  <c r="K115" i="53"/>
  <c r="L115" i="53"/>
  <c r="M115" i="53"/>
  <c r="N115" i="53"/>
  <c r="O115" i="53"/>
  <c r="P115" i="53"/>
  <c r="Q115" i="53"/>
  <c r="R115" i="53"/>
  <c r="S115" i="53"/>
  <c r="T115" i="53"/>
  <c r="U115" i="53"/>
  <c r="V115" i="53"/>
  <c r="W115" i="53"/>
  <c r="X115" i="53"/>
  <c r="Y115" i="53"/>
  <c r="Z115" i="53"/>
  <c r="D116" i="53"/>
  <c r="E116" i="53"/>
  <c r="F116" i="53"/>
  <c r="G116" i="53"/>
  <c r="H116" i="53"/>
  <c r="I116" i="53"/>
  <c r="J116" i="53"/>
  <c r="K116" i="53"/>
  <c r="L116" i="53"/>
  <c r="M116" i="53"/>
  <c r="N116" i="53"/>
  <c r="O116" i="53"/>
  <c r="P116" i="53"/>
  <c r="Q116" i="53"/>
  <c r="R116" i="53"/>
  <c r="S116" i="53"/>
  <c r="T116" i="53"/>
  <c r="U116" i="53"/>
  <c r="V116" i="53"/>
  <c r="W116" i="53"/>
  <c r="X116" i="53"/>
  <c r="Y116" i="53"/>
  <c r="Z116" i="53"/>
  <c r="D117" i="53"/>
  <c r="E117" i="53"/>
  <c r="F117" i="53"/>
  <c r="G117" i="53"/>
  <c r="H117" i="53"/>
  <c r="I117" i="53"/>
  <c r="J117" i="53"/>
  <c r="K117" i="53"/>
  <c r="L117" i="53"/>
  <c r="M117" i="53"/>
  <c r="N117" i="53"/>
  <c r="O117" i="53"/>
  <c r="P117" i="53"/>
  <c r="Q117" i="53"/>
  <c r="R117" i="53"/>
  <c r="S117" i="53"/>
  <c r="T117" i="53"/>
  <c r="U117" i="53"/>
  <c r="V117" i="53"/>
  <c r="W117" i="53"/>
  <c r="X117" i="53"/>
  <c r="Y117" i="53"/>
  <c r="Z117" i="53"/>
  <c r="D118" i="53"/>
  <c r="E118" i="53"/>
  <c r="F118" i="53"/>
  <c r="G118" i="53"/>
  <c r="H118" i="53"/>
  <c r="I118" i="53"/>
  <c r="J118" i="53"/>
  <c r="K118" i="53"/>
  <c r="L118" i="53"/>
  <c r="M118" i="53"/>
  <c r="N118" i="53"/>
  <c r="O118" i="53"/>
  <c r="P118" i="53"/>
  <c r="Q118" i="53"/>
  <c r="R118" i="53"/>
  <c r="S118" i="53"/>
  <c r="T118" i="53"/>
  <c r="U118" i="53"/>
  <c r="V118" i="53"/>
  <c r="W118" i="53"/>
  <c r="X118" i="53"/>
  <c r="Y118" i="53"/>
  <c r="Z118" i="53"/>
  <c r="D119" i="53"/>
  <c r="E119" i="53"/>
  <c r="F119" i="53"/>
  <c r="G119" i="53"/>
  <c r="H119" i="53"/>
  <c r="I119" i="53"/>
  <c r="J119" i="53"/>
  <c r="K119" i="53"/>
  <c r="L119" i="53"/>
  <c r="M119" i="53"/>
  <c r="N119" i="53"/>
  <c r="O119" i="53"/>
  <c r="P119" i="53"/>
  <c r="Q119" i="53"/>
  <c r="R119" i="53"/>
  <c r="S119" i="53"/>
  <c r="T119" i="53"/>
  <c r="U119" i="53"/>
  <c r="V119" i="53"/>
  <c r="W119" i="53"/>
  <c r="X119" i="53"/>
  <c r="Y119" i="53"/>
  <c r="Z119" i="53"/>
  <c r="D120" i="53"/>
  <c r="E120" i="53"/>
  <c r="F120" i="53"/>
  <c r="G120" i="53"/>
  <c r="H120" i="53"/>
  <c r="I120" i="53"/>
  <c r="J120" i="53"/>
  <c r="K120" i="53"/>
  <c r="L120" i="53"/>
  <c r="M120" i="53"/>
  <c r="N120" i="53"/>
  <c r="O120" i="53"/>
  <c r="P120" i="53"/>
  <c r="Q120" i="53"/>
  <c r="R120" i="53"/>
  <c r="S120" i="53"/>
  <c r="T120" i="53"/>
  <c r="U120" i="53"/>
  <c r="V120" i="53"/>
  <c r="W120" i="53"/>
  <c r="X120" i="53"/>
  <c r="Y120" i="53"/>
  <c r="Z120" i="53"/>
  <c r="D121" i="53"/>
  <c r="E121" i="53"/>
  <c r="F121" i="53"/>
  <c r="G121" i="53"/>
  <c r="H121" i="53"/>
  <c r="I121" i="53"/>
  <c r="J121" i="53"/>
  <c r="K121" i="53"/>
  <c r="L121" i="53"/>
  <c r="M121" i="53"/>
  <c r="N121" i="53"/>
  <c r="O121" i="53"/>
  <c r="P121" i="53"/>
  <c r="Q121" i="53"/>
  <c r="R121" i="53"/>
  <c r="S121" i="53"/>
  <c r="T121" i="53"/>
  <c r="U121" i="53"/>
  <c r="V121" i="53"/>
  <c r="W121" i="53"/>
  <c r="X121" i="53"/>
  <c r="Y121" i="53"/>
  <c r="Z121" i="53"/>
  <c r="D122" i="53"/>
  <c r="E122" i="53"/>
  <c r="F122" i="53"/>
  <c r="G122" i="53"/>
  <c r="H122" i="53"/>
  <c r="I122" i="53"/>
  <c r="J122" i="53"/>
  <c r="K122" i="53"/>
  <c r="L122" i="53"/>
  <c r="M122" i="53"/>
  <c r="N122" i="53"/>
  <c r="O122" i="53"/>
  <c r="P122" i="53"/>
  <c r="Q122" i="53"/>
  <c r="R122" i="53"/>
  <c r="S122" i="53"/>
  <c r="T122" i="53"/>
  <c r="U122" i="53"/>
  <c r="V122" i="53"/>
  <c r="W122" i="53"/>
  <c r="X122" i="53"/>
  <c r="Y122" i="53"/>
  <c r="Z122" i="53"/>
  <c r="D123" i="53"/>
  <c r="E123" i="53"/>
  <c r="F123" i="53"/>
  <c r="G123" i="53"/>
  <c r="H123" i="53"/>
  <c r="I123" i="53"/>
  <c r="J123" i="53"/>
  <c r="K123" i="53"/>
  <c r="L123" i="53"/>
  <c r="M123" i="53"/>
  <c r="N123" i="53"/>
  <c r="O123" i="53"/>
  <c r="P123" i="53"/>
  <c r="Q123" i="53"/>
  <c r="R123" i="53"/>
  <c r="S123" i="53"/>
  <c r="T123" i="53"/>
  <c r="U123" i="53"/>
  <c r="V123" i="53"/>
  <c r="W123" i="53"/>
  <c r="X123" i="53"/>
  <c r="Y123" i="53"/>
  <c r="Z123" i="53"/>
  <c r="D124" i="53"/>
  <c r="E124" i="53"/>
  <c r="F124" i="53"/>
  <c r="G124" i="53"/>
  <c r="H124" i="53"/>
  <c r="I124" i="53"/>
  <c r="J124" i="53"/>
  <c r="K124" i="53"/>
  <c r="L124" i="53"/>
  <c r="M124" i="53"/>
  <c r="N124" i="53"/>
  <c r="O124" i="53"/>
  <c r="P124" i="53"/>
  <c r="Q124" i="53"/>
  <c r="R124" i="53"/>
  <c r="S124" i="53"/>
  <c r="T124" i="53"/>
  <c r="U124" i="53"/>
  <c r="V124" i="53"/>
  <c r="W124" i="53"/>
  <c r="X124" i="53"/>
  <c r="Y124" i="53"/>
  <c r="Z124" i="53"/>
  <c r="D125" i="53"/>
  <c r="E125" i="53"/>
  <c r="F125" i="53"/>
  <c r="G125" i="53"/>
  <c r="H125" i="53"/>
  <c r="I125" i="53"/>
  <c r="J125" i="53"/>
  <c r="K125" i="53"/>
  <c r="L125" i="53"/>
  <c r="M125" i="53"/>
  <c r="N125" i="53"/>
  <c r="O125" i="53"/>
  <c r="P125" i="53"/>
  <c r="Q125" i="53"/>
  <c r="R125" i="53"/>
  <c r="S125" i="53"/>
  <c r="T125" i="53"/>
  <c r="U125" i="53"/>
  <c r="V125" i="53"/>
  <c r="W125" i="53"/>
  <c r="X125" i="53"/>
  <c r="Y125" i="53"/>
  <c r="Z125" i="53"/>
  <c r="D126" i="53"/>
  <c r="E126" i="53"/>
  <c r="F126" i="53"/>
  <c r="G126" i="53"/>
  <c r="H126" i="53"/>
  <c r="I126" i="53"/>
  <c r="J126" i="53"/>
  <c r="K126" i="53"/>
  <c r="L126" i="53"/>
  <c r="M126" i="53"/>
  <c r="N126" i="53"/>
  <c r="O126" i="53"/>
  <c r="P126" i="53"/>
  <c r="Q126" i="53"/>
  <c r="R126" i="53"/>
  <c r="S126" i="53"/>
  <c r="T126" i="53"/>
  <c r="U126" i="53"/>
  <c r="V126" i="53"/>
  <c r="W126" i="53"/>
  <c r="X126" i="53"/>
  <c r="Y126" i="53"/>
  <c r="Z126" i="53"/>
  <c r="D127" i="53"/>
  <c r="E127" i="53"/>
  <c r="F127" i="53"/>
  <c r="G127" i="53"/>
  <c r="H127" i="53"/>
  <c r="I127" i="53"/>
  <c r="J127" i="53"/>
  <c r="K127" i="53"/>
  <c r="L127" i="53"/>
  <c r="M127" i="53"/>
  <c r="N127" i="53"/>
  <c r="O127" i="53"/>
  <c r="P127" i="53"/>
  <c r="Q127" i="53"/>
  <c r="R127" i="53"/>
  <c r="S127" i="53"/>
  <c r="T127" i="53"/>
  <c r="U127" i="53"/>
  <c r="V127" i="53"/>
  <c r="W127" i="53"/>
  <c r="X127" i="53"/>
  <c r="Y127" i="53"/>
  <c r="Z127" i="53"/>
  <c r="D128" i="53"/>
  <c r="E128" i="53"/>
  <c r="F128" i="53"/>
  <c r="G128" i="53"/>
  <c r="H128" i="53"/>
  <c r="I128" i="53"/>
  <c r="J128" i="53"/>
  <c r="K128" i="53"/>
  <c r="L128" i="53"/>
  <c r="M128" i="53"/>
  <c r="N128" i="53"/>
  <c r="O128" i="53"/>
  <c r="P128" i="53"/>
  <c r="Q128" i="53"/>
  <c r="R128" i="53"/>
  <c r="S128" i="53"/>
  <c r="T128" i="53"/>
  <c r="U128" i="53"/>
  <c r="V128" i="53"/>
  <c r="W128" i="53"/>
  <c r="X128" i="53"/>
  <c r="Y128" i="53"/>
  <c r="Z128" i="53"/>
  <c r="D129" i="53"/>
  <c r="E129" i="53"/>
  <c r="F129" i="53"/>
  <c r="G129" i="53"/>
  <c r="H129" i="53"/>
  <c r="I129" i="53"/>
  <c r="J129" i="53"/>
  <c r="K129" i="53"/>
  <c r="L129" i="53"/>
  <c r="M129" i="53"/>
  <c r="N129" i="53"/>
  <c r="O129" i="53"/>
  <c r="P129" i="53"/>
  <c r="Q129" i="53"/>
  <c r="R129" i="53"/>
  <c r="S129" i="53"/>
  <c r="T129" i="53"/>
  <c r="U129" i="53"/>
  <c r="V129" i="53"/>
  <c r="W129" i="53"/>
  <c r="X129" i="53"/>
  <c r="Y129" i="53"/>
  <c r="Z129" i="53"/>
  <c r="D130" i="53"/>
  <c r="E130" i="53"/>
  <c r="F130" i="53"/>
  <c r="G130" i="53"/>
  <c r="H130" i="53"/>
  <c r="I130" i="53"/>
  <c r="J130" i="53"/>
  <c r="K130" i="53"/>
  <c r="L130" i="53"/>
  <c r="M130" i="53"/>
  <c r="N130" i="53"/>
  <c r="O130" i="53"/>
  <c r="P130" i="53"/>
  <c r="Q130" i="53"/>
  <c r="R130" i="53"/>
  <c r="S130" i="53"/>
  <c r="T130" i="53"/>
  <c r="U130" i="53"/>
  <c r="V130" i="53"/>
  <c r="W130" i="53"/>
  <c r="X130" i="53"/>
  <c r="Y130" i="53"/>
  <c r="Z130" i="53"/>
  <c r="D131" i="53"/>
  <c r="E131" i="53"/>
  <c r="F131" i="53"/>
  <c r="G131" i="53"/>
  <c r="H131" i="53"/>
  <c r="I131" i="53"/>
  <c r="J131" i="53"/>
  <c r="K131" i="53"/>
  <c r="L131" i="53"/>
  <c r="M131" i="53"/>
  <c r="N131" i="53"/>
  <c r="O131" i="53"/>
  <c r="P131" i="53"/>
  <c r="Q131" i="53"/>
  <c r="R131" i="53"/>
  <c r="S131" i="53"/>
  <c r="T131" i="53"/>
  <c r="U131" i="53"/>
  <c r="V131" i="53"/>
  <c r="W131" i="53"/>
  <c r="X131" i="53"/>
  <c r="Y131" i="53"/>
  <c r="Z131" i="53"/>
  <c r="D132" i="53"/>
  <c r="E132" i="53"/>
  <c r="F132" i="53"/>
  <c r="G132" i="53"/>
  <c r="H132" i="53"/>
  <c r="I132" i="53"/>
  <c r="J132" i="53"/>
  <c r="K132" i="53"/>
  <c r="L132" i="53"/>
  <c r="M132" i="53"/>
  <c r="N132" i="53"/>
  <c r="O132" i="53"/>
  <c r="P132" i="53"/>
  <c r="Q132" i="53"/>
  <c r="R132" i="53"/>
  <c r="S132" i="53"/>
  <c r="T132" i="53"/>
  <c r="U132" i="53"/>
  <c r="V132" i="53"/>
  <c r="W132" i="53"/>
  <c r="X132" i="53"/>
  <c r="Y132" i="53"/>
  <c r="Z132" i="53"/>
  <c r="D133" i="53"/>
  <c r="E133" i="53"/>
  <c r="F133" i="53"/>
  <c r="G133" i="53"/>
  <c r="H133" i="53"/>
  <c r="I133" i="53"/>
  <c r="J133" i="53"/>
  <c r="K133" i="53"/>
  <c r="L133" i="53"/>
  <c r="M133" i="53"/>
  <c r="N133" i="53"/>
  <c r="O133" i="53"/>
  <c r="P133" i="53"/>
  <c r="Q133" i="53"/>
  <c r="R133" i="53"/>
  <c r="S133" i="53"/>
  <c r="T133" i="53"/>
  <c r="U133" i="53"/>
  <c r="V133" i="53"/>
  <c r="W133" i="53"/>
  <c r="X133" i="53"/>
  <c r="Y133" i="53"/>
  <c r="Z133" i="53"/>
  <c r="D134" i="53"/>
  <c r="E134" i="53"/>
  <c r="F134" i="53"/>
  <c r="G134" i="53"/>
  <c r="H134" i="53"/>
  <c r="I134" i="53"/>
  <c r="J134" i="53"/>
  <c r="K134" i="53"/>
  <c r="L134" i="53"/>
  <c r="M134" i="53"/>
  <c r="N134" i="53"/>
  <c r="O134" i="53"/>
  <c r="P134" i="53"/>
  <c r="Q134" i="53"/>
  <c r="R134" i="53"/>
  <c r="S134" i="53"/>
  <c r="T134" i="53"/>
  <c r="U134" i="53"/>
  <c r="V134" i="53"/>
  <c r="W134" i="53"/>
  <c r="X134" i="53"/>
  <c r="Y134" i="53"/>
  <c r="Z134" i="53"/>
  <c r="D135" i="53"/>
  <c r="E135" i="53"/>
  <c r="F135" i="53"/>
  <c r="G135" i="53"/>
  <c r="H135" i="53"/>
  <c r="I135" i="53"/>
  <c r="J135" i="53"/>
  <c r="K135" i="53"/>
  <c r="L135" i="53"/>
  <c r="M135" i="53"/>
  <c r="N135" i="53"/>
  <c r="O135" i="53"/>
  <c r="P135" i="53"/>
  <c r="Q135" i="53"/>
  <c r="R135" i="53"/>
  <c r="S135" i="53"/>
  <c r="T135" i="53"/>
  <c r="U135" i="53"/>
  <c r="V135" i="53"/>
  <c r="W135" i="53"/>
  <c r="X135" i="53"/>
  <c r="Y135" i="53"/>
  <c r="Z135" i="53"/>
  <c r="D136" i="53"/>
  <c r="E136" i="53"/>
  <c r="F136" i="53"/>
  <c r="G136" i="53"/>
  <c r="H136" i="53"/>
  <c r="I136" i="53"/>
  <c r="J136" i="53"/>
  <c r="K136" i="53"/>
  <c r="L136" i="53"/>
  <c r="M136" i="53"/>
  <c r="N136" i="53"/>
  <c r="O136" i="53"/>
  <c r="P136" i="53"/>
  <c r="Q136" i="53"/>
  <c r="R136" i="53"/>
  <c r="S136" i="53"/>
  <c r="T136" i="53"/>
  <c r="U136" i="53"/>
  <c r="V136" i="53"/>
  <c r="W136" i="53"/>
  <c r="X136" i="53"/>
  <c r="Y136" i="53"/>
  <c r="Z136" i="53"/>
  <c r="D137" i="53"/>
  <c r="E137" i="53"/>
  <c r="F137" i="53"/>
  <c r="G137" i="53"/>
  <c r="H137" i="53"/>
  <c r="I137" i="53"/>
  <c r="J137" i="53"/>
  <c r="K137" i="53"/>
  <c r="L137" i="53"/>
  <c r="M137" i="53"/>
  <c r="N137" i="53"/>
  <c r="O137" i="53"/>
  <c r="P137" i="53"/>
  <c r="Q137" i="53"/>
  <c r="R137" i="53"/>
  <c r="S137" i="53"/>
  <c r="T137" i="53"/>
  <c r="U137" i="53"/>
  <c r="V137" i="53"/>
  <c r="W137" i="53"/>
  <c r="X137" i="53"/>
  <c r="Y137" i="53"/>
  <c r="Z137" i="53"/>
  <c r="D138" i="53"/>
  <c r="E138" i="53"/>
  <c r="F138" i="53"/>
  <c r="G138" i="53"/>
  <c r="H138" i="53"/>
  <c r="I138" i="53"/>
  <c r="J138" i="53"/>
  <c r="K138" i="53"/>
  <c r="L138" i="53"/>
  <c r="M138" i="53"/>
  <c r="N138" i="53"/>
  <c r="O138" i="53"/>
  <c r="P138" i="53"/>
  <c r="Q138" i="53"/>
  <c r="R138" i="53"/>
  <c r="S138" i="53"/>
  <c r="T138" i="53"/>
  <c r="U138" i="53"/>
  <c r="V138" i="53"/>
  <c r="W138" i="53"/>
  <c r="X138" i="53"/>
  <c r="Y138" i="53"/>
  <c r="Z138" i="53"/>
  <c r="D139" i="53"/>
  <c r="E139" i="53"/>
  <c r="F139" i="53"/>
  <c r="G139" i="53"/>
  <c r="H139" i="53"/>
  <c r="I139" i="53"/>
  <c r="J139" i="53"/>
  <c r="K139" i="53"/>
  <c r="L139" i="53"/>
  <c r="M139" i="53"/>
  <c r="N139" i="53"/>
  <c r="O139" i="53"/>
  <c r="P139" i="53"/>
  <c r="Q139" i="53"/>
  <c r="R139" i="53"/>
  <c r="S139" i="53"/>
  <c r="T139" i="53"/>
  <c r="U139" i="53"/>
  <c r="V139" i="53"/>
  <c r="W139" i="53"/>
  <c r="X139" i="53"/>
  <c r="Y139" i="53"/>
  <c r="Z139" i="53"/>
  <c r="D140" i="53"/>
  <c r="E140" i="53"/>
  <c r="F140" i="53"/>
  <c r="G140" i="53"/>
  <c r="H140" i="53"/>
  <c r="I140" i="53"/>
  <c r="J140" i="53"/>
  <c r="K140" i="53"/>
  <c r="L140" i="53"/>
  <c r="M140" i="53"/>
  <c r="N140" i="53"/>
  <c r="O140" i="53"/>
  <c r="P140" i="53"/>
  <c r="Q140" i="53"/>
  <c r="R140" i="53"/>
  <c r="S140" i="53"/>
  <c r="T140" i="53"/>
  <c r="U140" i="53"/>
  <c r="V140" i="53"/>
  <c r="W140" i="53"/>
  <c r="X140" i="53"/>
  <c r="Y140" i="53"/>
  <c r="Z140" i="53"/>
  <c r="D141" i="53"/>
  <c r="E141" i="53"/>
  <c r="F141" i="53"/>
  <c r="G141" i="53"/>
  <c r="H141" i="53"/>
  <c r="I141" i="53"/>
  <c r="J141" i="53"/>
  <c r="K141" i="53"/>
  <c r="L141" i="53"/>
  <c r="M141" i="53"/>
  <c r="N141" i="53"/>
  <c r="O141" i="53"/>
  <c r="P141" i="53"/>
  <c r="Q141" i="53"/>
  <c r="R141" i="53"/>
  <c r="S141" i="53"/>
  <c r="T141" i="53"/>
  <c r="U141" i="53"/>
  <c r="V141" i="53"/>
  <c r="W141" i="53"/>
  <c r="X141" i="53"/>
  <c r="Y141" i="53"/>
  <c r="Z141" i="53"/>
  <c r="D142" i="53"/>
  <c r="E142" i="53"/>
  <c r="F142" i="53"/>
  <c r="G142" i="53"/>
  <c r="H142" i="53"/>
  <c r="I142" i="53"/>
  <c r="J142" i="53"/>
  <c r="K142" i="53"/>
  <c r="L142" i="53"/>
  <c r="M142" i="53"/>
  <c r="N142" i="53"/>
  <c r="O142" i="53"/>
  <c r="P142" i="53"/>
  <c r="Q142" i="53"/>
  <c r="R142" i="53"/>
  <c r="S142" i="53"/>
  <c r="T142" i="53"/>
  <c r="U142" i="53"/>
  <c r="V142" i="53"/>
  <c r="W142" i="53"/>
  <c r="X142" i="53"/>
  <c r="Y142" i="53"/>
  <c r="Z142" i="53"/>
  <c r="D143" i="53"/>
  <c r="E143" i="53"/>
  <c r="F143" i="53"/>
  <c r="G143" i="53"/>
  <c r="H143" i="53"/>
  <c r="I143" i="53"/>
  <c r="J143" i="53"/>
  <c r="K143" i="53"/>
  <c r="L143" i="53"/>
  <c r="M143" i="53"/>
  <c r="N143" i="53"/>
  <c r="O143" i="53"/>
  <c r="P143" i="53"/>
  <c r="Q143" i="53"/>
  <c r="R143" i="53"/>
  <c r="S143" i="53"/>
  <c r="T143" i="53"/>
  <c r="U143" i="53"/>
  <c r="V143" i="53"/>
  <c r="W143" i="53"/>
  <c r="X143" i="53"/>
  <c r="Y143" i="53"/>
  <c r="Z143" i="53"/>
  <c r="D144" i="53"/>
  <c r="E144" i="53"/>
  <c r="F144" i="53"/>
  <c r="G144" i="53"/>
  <c r="H144" i="53"/>
  <c r="I144" i="53"/>
  <c r="J144" i="53"/>
  <c r="K144" i="53"/>
  <c r="L144" i="53"/>
  <c r="M144" i="53"/>
  <c r="N144" i="53"/>
  <c r="O144" i="53"/>
  <c r="P144" i="53"/>
  <c r="Q144" i="53"/>
  <c r="R144" i="53"/>
  <c r="S144" i="53"/>
  <c r="T144" i="53"/>
  <c r="U144" i="53"/>
  <c r="V144" i="53"/>
  <c r="W144" i="53"/>
  <c r="X144" i="53"/>
  <c r="Y144" i="53"/>
  <c r="Z144" i="53"/>
  <c r="D145" i="53"/>
  <c r="E145" i="53"/>
  <c r="F145" i="53"/>
  <c r="G145" i="53"/>
  <c r="H145" i="53"/>
  <c r="I145" i="53"/>
  <c r="J145" i="53"/>
  <c r="K145" i="53"/>
  <c r="L145" i="53"/>
  <c r="M145" i="53"/>
  <c r="N145" i="53"/>
  <c r="O145" i="53"/>
  <c r="P145" i="53"/>
  <c r="Q145" i="53"/>
  <c r="R145" i="53"/>
  <c r="S145" i="53"/>
  <c r="T145" i="53"/>
  <c r="U145" i="53"/>
  <c r="V145" i="53"/>
  <c r="W145" i="53"/>
  <c r="X145" i="53"/>
  <c r="Y145" i="53"/>
  <c r="Z145" i="53"/>
  <c r="D146" i="53"/>
  <c r="E146" i="53"/>
  <c r="F146" i="53"/>
  <c r="G146" i="53"/>
  <c r="H146" i="53"/>
  <c r="I146" i="53"/>
  <c r="J146" i="53"/>
  <c r="K146" i="53"/>
  <c r="L146" i="53"/>
  <c r="M146" i="53"/>
  <c r="N146" i="53"/>
  <c r="O146" i="53"/>
  <c r="P146" i="53"/>
  <c r="Q146" i="53"/>
  <c r="R146" i="53"/>
  <c r="S146" i="53"/>
  <c r="T146" i="53"/>
  <c r="U146" i="53"/>
  <c r="V146" i="53"/>
  <c r="W146" i="53"/>
  <c r="X146" i="53"/>
  <c r="Y146" i="53"/>
  <c r="Z146" i="53"/>
  <c r="D147" i="53"/>
  <c r="E147" i="53"/>
  <c r="F147" i="53"/>
  <c r="G147" i="53"/>
  <c r="H147" i="53"/>
  <c r="I147" i="53"/>
  <c r="J147" i="53"/>
  <c r="K147" i="53"/>
  <c r="L147" i="53"/>
  <c r="M147" i="53"/>
  <c r="N147" i="53"/>
  <c r="O147" i="53"/>
  <c r="P147" i="53"/>
  <c r="Q147" i="53"/>
  <c r="R147" i="53"/>
  <c r="S147" i="53"/>
  <c r="T147" i="53"/>
  <c r="U147" i="53"/>
  <c r="V147" i="53"/>
  <c r="W147" i="53"/>
  <c r="X147" i="53"/>
  <c r="Y147" i="53"/>
  <c r="Z147" i="53"/>
  <c r="D148" i="53"/>
  <c r="E148" i="53"/>
  <c r="F148" i="53"/>
  <c r="G148" i="53"/>
  <c r="H148" i="53"/>
  <c r="I148" i="53"/>
  <c r="J148" i="53"/>
  <c r="K148" i="53"/>
  <c r="L148" i="53"/>
  <c r="M148" i="53"/>
  <c r="N148" i="53"/>
  <c r="O148" i="53"/>
  <c r="P148" i="53"/>
  <c r="Q148" i="53"/>
  <c r="R148" i="53"/>
  <c r="S148" i="53"/>
  <c r="T148" i="53"/>
  <c r="U148" i="53"/>
  <c r="V148" i="53"/>
  <c r="W148" i="53"/>
  <c r="X148" i="53"/>
  <c r="Y148" i="53"/>
  <c r="Z148" i="53"/>
  <c r="D149" i="53"/>
  <c r="E149" i="53"/>
  <c r="F149" i="53"/>
  <c r="G149" i="53"/>
  <c r="H149" i="53"/>
  <c r="I149" i="53"/>
  <c r="J149" i="53"/>
  <c r="K149" i="53"/>
  <c r="L149" i="53"/>
  <c r="M149" i="53"/>
  <c r="N149" i="53"/>
  <c r="O149" i="53"/>
  <c r="P149" i="53"/>
  <c r="Q149" i="53"/>
  <c r="R149" i="53"/>
  <c r="S149" i="53"/>
  <c r="T149" i="53"/>
  <c r="U149" i="53"/>
  <c r="V149" i="53"/>
  <c r="W149" i="53"/>
  <c r="X149" i="53"/>
  <c r="Y149" i="53"/>
  <c r="Z149" i="53"/>
  <c r="D150" i="53"/>
  <c r="E150" i="53"/>
  <c r="F150" i="53"/>
  <c r="G150" i="53"/>
  <c r="H150" i="53"/>
  <c r="I150" i="53"/>
  <c r="J150" i="53"/>
  <c r="K150" i="53"/>
  <c r="L150" i="53"/>
  <c r="M150" i="53"/>
  <c r="N150" i="53"/>
  <c r="O150" i="53"/>
  <c r="P150" i="53"/>
  <c r="Q150" i="53"/>
  <c r="R150" i="53"/>
  <c r="S150" i="53"/>
  <c r="T150" i="53"/>
  <c r="U150" i="53"/>
  <c r="V150" i="53"/>
  <c r="W150" i="53"/>
  <c r="X150" i="53"/>
  <c r="Y150" i="53"/>
  <c r="Z150" i="53"/>
  <c r="D151" i="53"/>
  <c r="E151" i="53"/>
  <c r="F151" i="53"/>
  <c r="G151" i="53"/>
  <c r="H151" i="53"/>
  <c r="I151" i="53"/>
  <c r="J151" i="53"/>
  <c r="K151" i="53"/>
  <c r="L151" i="53"/>
  <c r="M151" i="53"/>
  <c r="N151" i="53"/>
  <c r="O151" i="53"/>
  <c r="P151" i="53"/>
  <c r="Q151" i="53"/>
  <c r="R151" i="53"/>
  <c r="S151" i="53"/>
  <c r="T151" i="53"/>
  <c r="U151" i="53"/>
  <c r="V151" i="53"/>
  <c r="W151" i="53"/>
  <c r="X151" i="53"/>
  <c r="Y151" i="53"/>
  <c r="Z151" i="53"/>
  <c r="D152" i="53"/>
  <c r="E152" i="53"/>
  <c r="F152" i="53"/>
  <c r="G152" i="53"/>
  <c r="H152" i="53"/>
  <c r="I152" i="53"/>
  <c r="J152" i="53"/>
  <c r="K152" i="53"/>
  <c r="L152" i="53"/>
  <c r="M152" i="53"/>
  <c r="N152" i="53"/>
  <c r="O152" i="53"/>
  <c r="P152" i="53"/>
  <c r="Q152" i="53"/>
  <c r="R152" i="53"/>
  <c r="S152" i="53"/>
  <c r="T152" i="53"/>
  <c r="U152" i="53"/>
  <c r="V152" i="53"/>
  <c r="W152" i="53"/>
  <c r="X152" i="53"/>
  <c r="Y152" i="53"/>
  <c r="Z152" i="53"/>
  <c r="D153" i="53"/>
  <c r="E153" i="53"/>
  <c r="F153" i="53"/>
  <c r="G153" i="53"/>
  <c r="H153" i="53"/>
  <c r="I153" i="53"/>
  <c r="J153" i="53"/>
  <c r="K153" i="53"/>
  <c r="L153" i="53"/>
  <c r="M153" i="53"/>
  <c r="N153" i="53"/>
  <c r="O153" i="53"/>
  <c r="P153" i="53"/>
  <c r="Q153" i="53"/>
  <c r="R153" i="53"/>
  <c r="S153" i="53"/>
  <c r="T153" i="53"/>
  <c r="U153" i="53"/>
  <c r="V153" i="53"/>
  <c r="W153" i="53"/>
  <c r="X153" i="53"/>
  <c r="Y153" i="53"/>
  <c r="Z153" i="53"/>
  <c r="D154" i="53"/>
  <c r="E154" i="53"/>
  <c r="F154" i="53"/>
  <c r="G154" i="53"/>
  <c r="H154" i="53"/>
  <c r="I154" i="53"/>
  <c r="J154" i="53"/>
  <c r="K154" i="53"/>
  <c r="L154" i="53"/>
  <c r="M154" i="53"/>
  <c r="N154" i="53"/>
  <c r="O154" i="53"/>
  <c r="P154" i="53"/>
  <c r="Q154" i="53"/>
  <c r="R154" i="53"/>
  <c r="S154" i="53"/>
  <c r="T154" i="53"/>
  <c r="U154" i="53"/>
  <c r="V154" i="53"/>
  <c r="W154" i="53"/>
  <c r="X154" i="53"/>
  <c r="Y154" i="53"/>
  <c r="Z154" i="53"/>
  <c r="D155" i="53"/>
  <c r="E155" i="53"/>
  <c r="F155" i="53"/>
  <c r="G155" i="53"/>
  <c r="H155" i="53"/>
  <c r="I155" i="53"/>
  <c r="J155" i="53"/>
  <c r="K155" i="53"/>
  <c r="L155" i="53"/>
  <c r="M155" i="53"/>
  <c r="N155" i="53"/>
  <c r="O155" i="53"/>
  <c r="P155" i="53"/>
  <c r="Q155" i="53"/>
  <c r="R155" i="53"/>
  <c r="S155" i="53"/>
  <c r="T155" i="53"/>
  <c r="U155" i="53"/>
  <c r="V155" i="53"/>
  <c r="W155" i="53"/>
  <c r="X155" i="53"/>
  <c r="Y155" i="53"/>
  <c r="Z155" i="53"/>
  <c r="D156" i="53"/>
  <c r="E156" i="53"/>
  <c r="F156" i="53"/>
  <c r="G156" i="53"/>
  <c r="H156" i="53"/>
  <c r="I156" i="53"/>
  <c r="J156" i="53"/>
  <c r="K156" i="53"/>
  <c r="L156" i="53"/>
  <c r="M156" i="53"/>
  <c r="N156" i="53"/>
  <c r="O156" i="53"/>
  <c r="P156" i="53"/>
  <c r="Q156" i="53"/>
  <c r="R156" i="53"/>
  <c r="S156" i="53"/>
  <c r="T156" i="53"/>
  <c r="U156" i="53"/>
  <c r="V156" i="53"/>
  <c r="W156" i="53"/>
  <c r="X156" i="53"/>
  <c r="Y156" i="53"/>
  <c r="Z156" i="53"/>
  <c r="D157" i="53"/>
  <c r="E157" i="53"/>
  <c r="F157" i="53"/>
  <c r="G157" i="53"/>
  <c r="H157" i="53"/>
  <c r="I157" i="53"/>
  <c r="J157" i="53"/>
  <c r="K157" i="53"/>
  <c r="L157" i="53"/>
  <c r="M157" i="53"/>
  <c r="N157" i="53"/>
  <c r="O157" i="53"/>
  <c r="P157" i="53"/>
  <c r="Q157" i="53"/>
  <c r="R157" i="53"/>
  <c r="S157" i="53"/>
  <c r="T157" i="53"/>
  <c r="U157" i="53"/>
  <c r="V157" i="53"/>
  <c r="W157" i="53"/>
  <c r="X157" i="53"/>
  <c r="Y157" i="53"/>
  <c r="Z157" i="53"/>
  <c r="D158" i="53"/>
  <c r="E158" i="53"/>
  <c r="F158" i="53"/>
  <c r="G158" i="53"/>
  <c r="H158" i="53"/>
  <c r="I158" i="53"/>
  <c r="J158" i="53"/>
  <c r="K158" i="53"/>
  <c r="L158" i="53"/>
  <c r="M158" i="53"/>
  <c r="N158" i="53"/>
  <c r="O158" i="53"/>
  <c r="P158" i="53"/>
  <c r="Q158" i="53"/>
  <c r="R158" i="53"/>
  <c r="S158" i="53"/>
  <c r="T158" i="53"/>
  <c r="U158" i="53"/>
  <c r="V158" i="53"/>
  <c r="W158" i="53"/>
  <c r="X158" i="53"/>
  <c r="Y158" i="53"/>
  <c r="Z158" i="53"/>
  <c r="D159" i="53"/>
  <c r="E159" i="53"/>
  <c r="F159" i="53"/>
  <c r="G159" i="53"/>
  <c r="H159" i="53"/>
  <c r="I159" i="53"/>
  <c r="J159" i="53"/>
  <c r="K159" i="53"/>
  <c r="L159" i="53"/>
  <c r="M159" i="53"/>
  <c r="N159" i="53"/>
  <c r="O159" i="53"/>
  <c r="P159" i="53"/>
  <c r="Q159" i="53"/>
  <c r="R159" i="53"/>
  <c r="S159" i="53"/>
  <c r="T159" i="53"/>
  <c r="U159" i="53"/>
  <c r="V159" i="53"/>
  <c r="W159" i="53"/>
  <c r="X159" i="53"/>
  <c r="Y159" i="53"/>
  <c r="Z159" i="53"/>
  <c r="D160" i="53"/>
  <c r="E160" i="53"/>
  <c r="F160" i="53"/>
  <c r="G160" i="53"/>
  <c r="H160" i="53"/>
  <c r="I160" i="53"/>
  <c r="J160" i="53"/>
  <c r="K160" i="53"/>
  <c r="L160" i="53"/>
  <c r="M160" i="53"/>
  <c r="N160" i="53"/>
  <c r="O160" i="53"/>
  <c r="P160" i="53"/>
  <c r="Q160" i="53"/>
  <c r="R160" i="53"/>
  <c r="S160" i="53"/>
  <c r="T160" i="53"/>
  <c r="U160" i="53"/>
  <c r="V160" i="53"/>
  <c r="W160" i="53"/>
  <c r="X160" i="53"/>
  <c r="Y160" i="53"/>
  <c r="Z160" i="53"/>
  <c r="D161" i="53"/>
  <c r="E161" i="53"/>
  <c r="F161" i="53"/>
  <c r="G161" i="53"/>
  <c r="H161" i="53"/>
  <c r="I161" i="53"/>
  <c r="J161" i="53"/>
  <c r="K161" i="53"/>
  <c r="L161" i="53"/>
  <c r="M161" i="53"/>
  <c r="N161" i="53"/>
  <c r="O161" i="53"/>
  <c r="P161" i="53"/>
  <c r="Q161" i="53"/>
  <c r="R161" i="53"/>
  <c r="S161" i="53"/>
  <c r="T161" i="53"/>
  <c r="U161" i="53"/>
  <c r="V161" i="53"/>
  <c r="W161" i="53"/>
  <c r="X161" i="53"/>
  <c r="Y161" i="53"/>
  <c r="Z161" i="53"/>
  <c r="D162" i="53"/>
  <c r="E162" i="53"/>
  <c r="F162" i="53"/>
  <c r="G162" i="53"/>
  <c r="H162" i="53"/>
  <c r="I162" i="53"/>
  <c r="J162" i="53"/>
  <c r="K162" i="53"/>
  <c r="L162" i="53"/>
  <c r="M162" i="53"/>
  <c r="N162" i="53"/>
  <c r="O162" i="53"/>
  <c r="P162" i="53"/>
  <c r="Q162" i="53"/>
  <c r="R162" i="53"/>
  <c r="S162" i="53"/>
  <c r="T162" i="53"/>
  <c r="U162" i="53"/>
  <c r="V162" i="53"/>
  <c r="W162" i="53"/>
  <c r="X162" i="53"/>
  <c r="Y162" i="53"/>
  <c r="Z162" i="53"/>
  <c r="D163" i="53"/>
  <c r="E163" i="53"/>
  <c r="F163" i="53"/>
  <c r="G163" i="53"/>
  <c r="H163" i="53"/>
  <c r="I163" i="53"/>
  <c r="J163" i="53"/>
  <c r="K163" i="53"/>
  <c r="L163" i="53"/>
  <c r="M163" i="53"/>
  <c r="N163" i="53"/>
  <c r="O163" i="53"/>
  <c r="P163" i="53"/>
  <c r="Q163" i="53"/>
  <c r="R163" i="53"/>
  <c r="S163" i="53"/>
  <c r="T163" i="53"/>
  <c r="U163" i="53"/>
  <c r="V163" i="53"/>
  <c r="W163" i="53"/>
  <c r="X163" i="53"/>
  <c r="Y163" i="53"/>
  <c r="Z163" i="53"/>
  <c r="D164" i="53"/>
  <c r="E164" i="53"/>
  <c r="F164" i="53"/>
  <c r="G164" i="53"/>
  <c r="H164" i="53"/>
  <c r="I164" i="53"/>
  <c r="J164" i="53"/>
  <c r="K164" i="53"/>
  <c r="L164" i="53"/>
  <c r="M164" i="53"/>
  <c r="N164" i="53"/>
  <c r="O164" i="53"/>
  <c r="P164" i="53"/>
  <c r="Q164" i="53"/>
  <c r="R164" i="53"/>
  <c r="S164" i="53"/>
  <c r="T164" i="53"/>
  <c r="U164" i="53"/>
  <c r="V164" i="53"/>
  <c r="W164" i="53"/>
  <c r="X164" i="53"/>
  <c r="Y164" i="53"/>
  <c r="Z164" i="53"/>
  <c r="D165" i="53"/>
  <c r="E165" i="53"/>
  <c r="F165" i="53"/>
  <c r="G165" i="53"/>
  <c r="H165" i="53"/>
  <c r="I165" i="53"/>
  <c r="J165" i="53"/>
  <c r="K165" i="53"/>
  <c r="L165" i="53"/>
  <c r="M165" i="53"/>
  <c r="N165" i="53"/>
  <c r="O165" i="53"/>
  <c r="P165" i="53"/>
  <c r="Q165" i="53"/>
  <c r="R165" i="53"/>
  <c r="S165" i="53"/>
  <c r="T165" i="53"/>
  <c r="U165" i="53"/>
  <c r="V165" i="53"/>
  <c r="W165" i="53"/>
  <c r="X165" i="53"/>
  <c r="Y165" i="53"/>
  <c r="Z165" i="53"/>
  <c r="D166" i="53"/>
  <c r="E166" i="53"/>
  <c r="F166" i="53"/>
  <c r="G166" i="53"/>
  <c r="H166" i="53"/>
  <c r="I166" i="53"/>
  <c r="J166" i="53"/>
  <c r="K166" i="53"/>
  <c r="L166" i="53"/>
  <c r="M166" i="53"/>
  <c r="N166" i="53"/>
  <c r="O166" i="53"/>
  <c r="P166" i="53"/>
  <c r="Q166" i="53"/>
  <c r="R166" i="53"/>
  <c r="S166" i="53"/>
  <c r="T166" i="53"/>
  <c r="U166" i="53"/>
  <c r="V166" i="53"/>
  <c r="W166" i="53"/>
  <c r="X166" i="53"/>
  <c r="Y166" i="53"/>
  <c r="Z166" i="53"/>
  <c r="D167" i="53"/>
  <c r="E167" i="53"/>
  <c r="F167" i="53"/>
  <c r="G167" i="53"/>
  <c r="H167" i="53"/>
  <c r="I167" i="53"/>
  <c r="J167" i="53"/>
  <c r="K167" i="53"/>
  <c r="L167" i="53"/>
  <c r="M167" i="53"/>
  <c r="N167" i="53"/>
  <c r="O167" i="53"/>
  <c r="P167" i="53"/>
  <c r="Q167" i="53"/>
  <c r="R167" i="53"/>
  <c r="S167" i="53"/>
  <c r="T167" i="53"/>
  <c r="U167" i="53"/>
  <c r="V167" i="53"/>
  <c r="W167" i="53"/>
  <c r="X167" i="53"/>
  <c r="Y167" i="53"/>
  <c r="Z167" i="53"/>
  <c r="D168" i="53"/>
  <c r="E168" i="53"/>
  <c r="F168" i="53"/>
  <c r="G168" i="53"/>
  <c r="H168" i="53"/>
  <c r="I168" i="53"/>
  <c r="J168" i="53"/>
  <c r="K168" i="53"/>
  <c r="L168" i="53"/>
  <c r="M168" i="53"/>
  <c r="N168" i="53"/>
  <c r="O168" i="53"/>
  <c r="P168" i="53"/>
  <c r="Q168" i="53"/>
  <c r="R168" i="53"/>
  <c r="S168" i="53"/>
  <c r="T168" i="53"/>
  <c r="U168" i="53"/>
  <c r="V168" i="53"/>
  <c r="W168" i="53"/>
  <c r="X168" i="53"/>
  <c r="Y168" i="53"/>
  <c r="Z168" i="53"/>
  <c r="D169" i="53"/>
  <c r="E169" i="53"/>
  <c r="F169" i="53"/>
  <c r="G169" i="53"/>
  <c r="H169" i="53"/>
  <c r="I169" i="53"/>
  <c r="J169" i="53"/>
  <c r="K169" i="53"/>
  <c r="L169" i="53"/>
  <c r="M169" i="53"/>
  <c r="N169" i="53"/>
  <c r="O169" i="53"/>
  <c r="P169" i="53"/>
  <c r="Q169" i="53"/>
  <c r="R169" i="53"/>
  <c r="S169" i="53"/>
  <c r="T169" i="53"/>
  <c r="U169" i="53"/>
  <c r="V169" i="53"/>
  <c r="W169" i="53"/>
  <c r="X169" i="53"/>
  <c r="Y169" i="53"/>
  <c r="Z169" i="53"/>
  <c r="D170" i="53"/>
  <c r="E170" i="53"/>
  <c r="F170" i="53"/>
  <c r="G170" i="53"/>
  <c r="H170" i="53"/>
  <c r="I170" i="53"/>
  <c r="J170" i="53"/>
  <c r="K170" i="53"/>
  <c r="L170" i="53"/>
  <c r="M170" i="53"/>
  <c r="N170" i="53"/>
  <c r="O170" i="53"/>
  <c r="P170" i="53"/>
  <c r="Q170" i="53"/>
  <c r="R170" i="53"/>
  <c r="S170" i="53"/>
  <c r="T170" i="53"/>
  <c r="U170" i="53"/>
  <c r="V170" i="53"/>
  <c r="W170" i="53"/>
  <c r="X170" i="53"/>
  <c r="Y170" i="53"/>
  <c r="Z170" i="53"/>
  <c r="D171" i="53"/>
  <c r="E171" i="53"/>
  <c r="F171" i="53"/>
  <c r="G171" i="53"/>
  <c r="H171" i="53"/>
  <c r="I171" i="53"/>
  <c r="J171" i="53"/>
  <c r="K171" i="53"/>
  <c r="L171" i="53"/>
  <c r="M171" i="53"/>
  <c r="N171" i="53"/>
  <c r="O171" i="53"/>
  <c r="P171" i="53"/>
  <c r="Q171" i="53"/>
  <c r="R171" i="53"/>
  <c r="S171" i="53"/>
  <c r="T171" i="53"/>
  <c r="U171" i="53"/>
  <c r="V171" i="53"/>
  <c r="W171" i="53"/>
  <c r="X171" i="53"/>
  <c r="Y171" i="53"/>
  <c r="Z171" i="53"/>
  <c r="D172" i="53"/>
  <c r="E172" i="53"/>
  <c r="F172" i="53"/>
  <c r="G172" i="53"/>
  <c r="H172" i="53"/>
  <c r="I172" i="53"/>
  <c r="J172" i="53"/>
  <c r="K172" i="53"/>
  <c r="L172" i="53"/>
  <c r="M172" i="53"/>
  <c r="N172" i="53"/>
  <c r="O172" i="53"/>
  <c r="P172" i="53"/>
  <c r="Q172" i="53"/>
  <c r="R172" i="53"/>
  <c r="S172" i="53"/>
  <c r="T172" i="53"/>
  <c r="U172" i="53"/>
  <c r="V172" i="53"/>
  <c r="W172" i="53"/>
  <c r="X172" i="53"/>
  <c r="Y172" i="53"/>
  <c r="Z172" i="53"/>
  <c r="D173" i="53"/>
  <c r="E173" i="53"/>
  <c r="F173" i="53"/>
  <c r="G173" i="53"/>
  <c r="H173" i="53"/>
  <c r="I173" i="53"/>
  <c r="J173" i="53"/>
  <c r="K173" i="53"/>
  <c r="L173" i="53"/>
  <c r="M173" i="53"/>
  <c r="N173" i="53"/>
  <c r="O173" i="53"/>
  <c r="P173" i="53"/>
  <c r="Q173" i="53"/>
  <c r="R173" i="53"/>
  <c r="S173" i="53"/>
  <c r="T173" i="53"/>
  <c r="U173" i="53"/>
  <c r="V173" i="53"/>
  <c r="W173" i="53"/>
  <c r="X173" i="53"/>
  <c r="Y173" i="53"/>
  <c r="Z173" i="53"/>
  <c r="D174" i="53"/>
  <c r="E174" i="53"/>
  <c r="F174" i="53"/>
  <c r="G174" i="53"/>
  <c r="H174" i="53"/>
  <c r="I174" i="53"/>
  <c r="J174" i="53"/>
  <c r="K174" i="53"/>
  <c r="L174" i="53"/>
  <c r="M174" i="53"/>
  <c r="N174" i="53"/>
  <c r="O174" i="53"/>
  <c r="P174" i="53"/>
  <c r="Q174" i="53"/>
  <c r="R174" i="53"/>
  <c r="S174" i="53"/>
  <c r="T174" i="53"/>
  <c r="U174" i="53"/>
  <c r="V174" i="53"/>
  <c r="W174" i="53"/>
  <c r="X174" i="53"/>
  <c r="Y174" i="53"/>
  <c r="Z174" i="53"/>
  <c r="D175" i="53"/>
  <c r="E175" i="53"/>
  <c r="F175" i="53"/>
  <c r="G175" i="53"/>
  <c r="H175" i="53"/>
  <c r="I175" i="53"/>
  <c r="J175" i="53"/>
  <c r="K175" i="53"/>
  <c r="L175" i="53"/>
  <c r="M175" i="53"/>
  <c r="N175" i="53"/>
  <c r="O175" i="53"/>
  <c r="P175" i="53"/>
  <c r="Q175" i="53"/>
  <c r="R175" i="53"/>
  <c r="S175" i="53"/>
  <c r="T175" i="53"/>
  <c r="U175" i="53"/>
  <c r="V175" i="53"/>
  <c r="W175" i="53"/>
  <c r="X175" i="53"/>
  <c r="Y175" i="53"/>
  <c r="Z175" i="53"/>
  <c r="D176" i="53"/>
  <c r="E176" i="53"/>
  <c r="F176" i="53"/>
  <c r="G176" i="53"/>
  <c r="H176" i="53"/>
  <c r="I176" i="53"/>
  <c r="J176" i="53"/>
  <c r="K176" i="53"/>
  <c r="L176" i="53"/>
  <c r="M176" i="53"/>
  <c r="N176" i="53"/>
  <c r="O176" i="53"/>
  <c r="P176" i="53"/>
  <c r="Q176" i="53"/>
  <c r="R176" i="53"/>
  <c r="S176" i="53"/>
  <c r="T176" i="53"/>
  <c r="U176" i="53"/>
  <c r="V176" i="53"/>
  <c r="W176" i="53"/>
  <c r="X176" i="53"/>
  <c r="Y176" i="53"/>
  <c r="Z176" i="53"/>
  <c r="D177" i="53"/>
  <c r="E177" i="53"/>
  <c r="F177" i="53"/>
  <c r="G177" i="53"/>
  <c r="H177" i="53"/>
  <c r="I177" i="53"/>
  <c r="J177" i="53"/>
  <c r="K177" i="53"/>
  <c r="L177" i="53"/>
  <c r="M177" i="53"/>
  <c r="N177" i="53"/>
  <c r="O177" i="53"/>
  <c r="P177" i="53"/>
  <c r="Q177" i="53"/>
  <c r="R177" i="53"/>
  <c r="S177" i="53"/>
  <c r="T177" i="53"/>
  <c r="U177" i="53"/>
  <c r="V177" i="53"/>
  <c r="W177" i="53"/>
  <c r="X177" i="53"/>
  <c r="Y177" i="53"/>
  <c r="Z177" i="53"/>
  <c r="D178" i="53"/>
  <c r="E178" i="53"/>
  <c r="F178" i="53"/>
  <c r="G178" i="53"/>
  <c r="H178" i="53"/>
  <c r="I178" i="53"/>
  <c r="J178" i="53"/>
  <c r="K178" i="53"/>
  <c r="L178" i="53"/>
  <c r="M178" i="53"/>
  <c r="N178" i="53"/>
  <c r="O178" i="53"/>
  <c r="P178" i="53"/>
  <c r="Q178" i="53"/>
  <c r="R178" i="53"/>
  <c r="S178" i="53"/>
  <c r="T178" i="53"/>
  <c r="U178" i="53"/>
  <c r="V178" i="53"/>
  <c r="W178" i="53"/>
  <c r="X178" i="53"/>
  <c r="Y178" i="53"/>
  <c r="Z178" i="53"/>
  <c r="D179" i="53"/>
  <c r="E179" i="53"/>
  <c r="F179" i="53"/>
  <c r="G179" i="53"/>
  <c r="H179" i="53"/>
  <c r="I179" i="53"/>
  <c r="J179" i="53"/>
  <c r="K179" i="53"/>
  <c r="L179" i="53"/>
  <c r="M179" i="53"/>
  <c r="N179" i="53"/>
  <c r="O179" i="53"/>
  <c r="P179" i="53"/>
  <c r="Q179" i="53"/>
  <c r="R179" i="53"/>
  <c r="S179" i="53"/>
  <c r="T179" i="53"/>
  <c r="U179" i="53"/>
  <c r="V179" i="53"/>
  <c r="W179" i="53"/>
  <c r="X179" i="53"/>
  <c r="Y179" i="53"/>
  <c r="Z179" i="53"/>
  <c r="D180" i="53"/>
  <c r="E180" i="53"/>
  <c r="F180" i="53"/>
  <c r="G180" i="53"/>
  <c r="H180" i="53"/>
  <c r="I180" i="53"/>
  <c r="J180" i="53"/>
  <c r="K180" i="53"/>
  <c r="L180" i="53"/>
  <c r="M180" i="53"/>
  <c r="N180" i="53"/>
  <c r="O180" i="53"/>
  <c r="P180" i="53"/>
  <c r="Q180" i="53"/>
  <c r="R180" i="53"/>
  <c r="S180" i="53"/>
  <c r="T180" i="53"/>
  <c r="U180" i="53"/>
  <c r="V180" i="53"/>
  <c r="W180" i="53"/>
  <c r="X180" i="53"/>
  <c r="Y180" i="53"/>
  <c r="Z180" i="53"/>
  <c r="D181" i="53"/>
  <c r="E181" i="53"/>
  <c r="F181" i="53"/>
  <c r="G181" i="53"/>
  <c r="H181" i="53"/>
  <c r="I181" i="53"/>
  <c r="J181" i="53"/>
  <c r="K181" i="53"/>
  <c r="L181" i="53"/>
  <c r="M181" i="53"/>
  <c r="N181" i="53"/>
  <c r="O181" i="53"/>
  <c r="P181" i="53"/>
  <c r="Q181" i="53"/>
  <c r="R181" i="53"/>
  <c r="S181" i="53"/>
  <c r="T181" i="53"/>
  <c r="U181" i="53"/>
  <c r="V181" i="53"/>
  <c r="W181" i="53"/>
  <c r="X181" i="53"/>
  <c r="Y181" i="53"/>
  <c r="Z181" i="53"/>
  <c r="D182" i="53"/>
  <c r="E182" i="53"/>
  <c r="F182" i="53"/>
  <c r="G182" i="53"/>
  <c r="H182" i="53"/>
  <c r="I182" i="53"/>
  <c r="J182" i="53"/>
  <c r="K182" i="53"/>
  <c r="L182" i="53"/>
  <c r="M182" i="53"/>
  <c r="N182" i="53"/>
  <c r="O182" i="53"/>
  <c r="P182" i="53"/>
  <c r="Q182" i="53"/>
  <c r="R182" i="53"/>
  <c r="S182" i="53"/>
  <c r="T182" i="53"/>
  <c r="U182" i="53"/>
  <c r="V182" i="53"/>
  <c r="W182" i="53"/>
  <c r="X182" i="53"/>
  <c r="Y182" i="53"/>
  <c r="Z182" i="53"/>
  <c r="D183" i="53"/>
  <c r="E183" i="53"/>
  <c r="F183" i="53"/>
  <c r="G183" i="53"/>
  <c r="H183" i="53"/>
  <c r="I183" i="53"/>
  <c r="J183" i="53"/>
  <c r="K183" i="53"/>
  <c r="L183" i="53"/>
  <c r="M183" i="53"/>
  <c r="N183" i="53"/>
  <c r="O183" i="53"/>
  <c r="P183" i="53"/>
  <c r="Q183" i="53"/>
  <c r="R183" i="53"/>
  <c r="S183" i="53"/>
  <c r="T183" i="53"/>
  <c r="U183" i="53"/>
  <c r="V183" i="53"/>
  <c r="W183" i="53"/>
  <c r="X183" i="53"/>
  <c r="Y183" i="53"/>
  <c r="Z183" i="53"/>
  <c r="D184" i="53"/>
  <c r="E184" i="53"/>
  <c r="F184" i="53"/>
  <c r="G184" i="53"/>
  <c r="H184" i="53"/>
  <c r="I184" i="53"/>
  <c r="J184" i="53"/>
  <c r="K184" i="53"/>
  <c r="L184" i="53"/>
  <c r="M184" i="53"/>
  <c r="N184" i="53"/>
  <c r="O184" i="53"/>
  <c r="P184" i="53"/>
  <c r="Q184" i="53"/>
  <c r="R184" i="53"/>
  <c r="S184" i="53"/>
  <c r="T184" i="53"/>
  <c r="U184" i="53"/>
  <c r="V184" i="53"/>
  <c r="W184" i="53"/>
  <c r="X184" i="53"/>
  <c r="Y184" i="53"/>
  <c r="Z184" i="53"/>
  <c r="D185" i="53"/>
  <c r="E185" i="53"/>
  <c r="F185" i="53"/>
  <c r="G185" i="53"/>
  <c r="H185" i="53"/>
  <c r="I185" i="53"/>
  <c r="J185" i="53"/>
  <c r="K185" i="53"/>
  <c r="L185" i="53"/>
  <c r="M185" i="53"/>
  <c r="N185" i="53"/>
  <c r="O185" i="53"/>
  <c r="P185" i="53"/>
  <c r="Q185" i="53"/>
  <c r="R185" i="53"/>
  <c r="S185" i="53"/>
  <c r="T185" i="53"/>
  <c r="U185" i="53"/>
  <c r="V185" i="53"/>
  <c r="W185" i="53"/>
  <c r="X185" i="53"/>
  <c r="Y185" i="53"/>
  <c r="Z185" i="53"/>
  <c r="D186" i="53"/>
  <c r="E186" i="53"/>
  <c r="F186" i="53"/>
  <c r="G186" i="53"/>
  <c r="H186" i="53"/>
  <c r="I186" i="53"/>
  <c r="J186" i="53"/>
  <c r="K186" i="53"/>
  <c r="L186" i="53"/>
  <c r="M186" i="53"/>
  <c r="N186" i="53"/>
  <c r="O186" i="53"/>
  <c r="P186" i="53"/>
  <c r="Q186" i="53"/>
  <c r="R186" i="53"/>
  <c r="S186" i="53"/>
  <c r="T186" i="53"/>
  <c r="U186" i="53"/>
  <c r="V186" i="53"/>
  <c r="W186" i="53"/>
  <c r="X186" i="53"/>
  <c r="Y186" i="53"/>
  <c r="Z186" i="53"/>
  <c r="D187" i="53"/>
  <c r="E187" i="53"/>
  <c r="F187" i="53"/>
  <c r="G187" i="53"/>
  <c r="H187" i="53"/>
  <c r="I187" i="53"/>
  <c r="J187" i="53"/>
  <c r="K187" i="53"/>
  <c r="L187" i="53"/>
  <c r="M187" i="53"/>
  <c r="N187" i="53"/>
  <c r="O187" i="53"/>
  <c r="P187" i="53"/>
  <c r="Q187" i="53"/>
  <c r="R187" i="53"/>
  <c r="S187" i="53"/>
  <c r="T187" i="53"/>
  <c r="U187" i="53"/>
  <c r="V187" i="53"/>
  <c r="W187" i="53"/>
  <c r="X187" i="53"/>
  <c r="Y187" i="53"/>
  <c r="Z187" i="53"/>
  <c r="D188" i="53"/>
  <c r="E188" i="53"/>
  <c r="F188" i="53"/>
  <c r="G188" i="53"/>
  <c r="H188" i="53"/>
  <c r="I188" i="53"/>
  <c r="J188" i="53"/>
  <c r="K188" i="53"/>
  <c r="L188" i="53"/>
  <c r="M188" i="53"/>
  <c r="N188" i="53"/>
  <c r="O188" i="53"/>
  <c r="P188" i="53"/>
  <c r="Q188" i="53"/>
  <c r="R188" i="53"/>
  <c r="S188" i="53"/>
  <c r="T188" i="53"/>
  <c r="U188" i="53"/>
  <c r="V188" i="53"/>
  <c r="W188" i="53"/>
  <c r="X188" i="53"/>
  <c r="Y188" i="53"/>
  <c r="Z188" i="53"/>
  <c r="D189" i="53"/>
  <c r="E189" i="53"/>
  <c r="F189" i="53"/>
  <c r="G189" i="53"/>
  <c r="H189" i="53"/>
  <c r="I189" i="53"/>
  <c r="J189" i="53"/>
  <c r="K189" i="53"/>
  <c r="L189" i="53"/>
  <c r="M189" i="53"/>
  <c r="N189" i="53"/>
  <c r="O189" i="53"/>
  <c r="P189" i="53"/>
  <c r="Q189" i="53"/>
  <c r="R189" i="53"/>
  <c r="S189" i="53"/>
  <c r="T189" i="53"/>
  <c r="U189" i="53"/>
  <c r="V189" i="53"/>
  <c r="W189" i="53"/>
  <c r="X189" i="53"/>
  <c r="Y189" i="53"/>
  <c r="Z189" i="53"/>
  <c r="D190" i="53"/>
  <c r="E190" i="53"/>
  <c r="F190" i="53"/>
  <c r="G190" i="53"/>
  <c r="H190" i="53"/>
  <c r="I190" i="53"/>
  <c r="J190" i="53"/>
  <c r="K190" i="53"/>
  <c r="L190" i="53"/>
  <c r="M190" i="53"/>
  <c r="N190" i="53"/>
  <c r="O190" i="53"/>
  <c r="P190" i="53"/>
  <c r="Q190" i="53"/>
  <c r="R190" i="53"/>
  <c r="S190" i="53"/>
  <c r="T190" i="53"/>
  <c r="U190" i="53"/>
  <c r="V190" i="53"/>
  <c r="W190" i="53"/>
  <c r="X190" i="53"/>
  <c r="Y190" i="53"/>
  <c r="Z190" i="53"/>
  <c r="D191" i="53"/>
  <c r="E191" i="53"/>
  <c r="F191" i="53"/>
  <c r="G191" i="53"/>
  <c r="H191" i="53"/>
  <c r="I191" i="53"/>
  <c r="J191" i="53"/>
  <c r="K191" i="53"/>
  <c r="L191" i="53"/>
  <c r="M191" i="53"/>
  <c r="N191" i="53"/>
  <c r="O191" i="53"/>
  <c r="P191" i="53"/>
  <c r="Q191" i="53"/>
  <c r="R191" i="53"/>
  <c r="S191" i="53"/>
  <c r="T191" i="53"/>
  <c r="U191" i="53"/>
  <c r="V191" i="53"/>
  <c r="W191" i="53"/>
  <c r="X191" i="53"/>
  <c r="Y191" i="53"/>
  <c r="Z191" i="53"/>
  <c r="D192" i="53"/>
  <c r="E192" i="53"/>
  <c r="F192" i="53"/>
  <c r="G192" i="53"/>
  <c r="H192" i="53"/>
  <c r="I192" i="53"/>
  <c r="J192" i="53"/>
  <c r="K192" i="53"/>
  <c r="L192" i="53"/>
  <c r="M192" i="53"/>
  <c r="N192" i="53"/>
  <c r="O192" i="53"/>
  <c r="P192" i="53"/>
  <c r="Q192" i="53"/>
  <c r="R192" i="53"/>
  <c r="S192" i="53"/>
  <c r="T192" i="53"/>
  <c r="U192" i="53"/>
  <c r="V192" i="53"/>
  <c r="W192" i="53"/>
  <c r="X192" i="53"/>
  <c r="Y192" i="53"/>
  <c r="Z192" i="53"/>
  <c r="D193" i="53"/>
  <c r="E193" i="53"/>
  <c r="F193" i="53"/>
  <c r="G193" i="53"/>
  <c r="H193" i="53"/>
  <c r="I193" i="53"/>
  <c r="J193" i="53"/>
  <c r="K193" i="53"/>
  <c r="L193" i="53"/>
  <c r="M193" i="53"/>
  <c r="N193" i="53"/>
  <c r="O193" i="53"/>
  <c r="P193" i="53"/>
  <c r="Q193" i="53"/>
  <c r="R193" i="53"/>
  <c r="S193" i="53"/>
  <c r="T193" i="53"/>
  <c r="U193" i="53"/>
  <c r="V193" i="53"/>
  <c r="W193" i="53"/>
  <c r="X193" i="53"/>
  <c r="Y193" i="53"/>
  <c r="Z193" i="53"/>
  <c r="D194" i="53"/>
  <c r="E194" i="53"/>
  <c r="F194" i="53"/>
  <c r="G194" i="53"/>
  <c r="H194" i="53"/>
  <c r="I194" i="53"/>
  <c r="J194" i="53"/>
  <c r="K194" i="53"/>
  <c r="L194" i="53"/>
  <c r="M194" i="53"/>
  <c r="N194" i="53"/>
  <c r="O194" i="53"/>
  <c r="P194" i="53"/>
  <c r="Q194" i="53"/>
  <c r="R194" i="53"/>
  <c r="S194" i="53"/>
  <c r="T194" i="53"/>
  <c r="U194" i="53"/>
  <c r="V194" i="53"/>
  <c r="W194" i="53"/>
  <c r="X194" i="53"/>
  <c r="Y194" i="53"/>
  <c r="Z194" i="53"/>
  <c r="D195" i="53"/>
  <c r="E195" i="53"/>
  <c r="F195" i="53"/>
  <c r="G195" i="53"/>
  <c r="H195" i="53"/>
  <c r="I195" i="53"/>
  <c r="J195" i="53"/>
  <c r="K195" i="53"/>
  <c r="L195" i="53"/>
  <c r="M195" i="53"/>
  <c r="N195" i="53"/>
  <c r="O195" i="53"/>
  <c r="P195" i="53"/>
  <c r="Q195" i="53"/>
  <c r="R195" i="53"/>
  <c r="S195" i="53"/>
  <c r="T195" i="53"/>
  <c r="U195" i="53"/>
  <c r="V195" i="53"/>
  <c r="W195" i="53"/>
  <c r="X195" i="53"/>
  <c r="Y195" i="53"/>
  <c r="Z195" i="53"/>
  <c r="D196" i="53"/>
  <c r="E196" i="53"/>
  <c r="F196" i="53"/>
  <c r="G196" i="53"/>
  <c r="H196" i="53"/>
  <c r="I196" i="53"/>
  <c r="J196" i="53"/>
  <c r="K196" i="53"/>
  <c r="L196" i="53"/>
  <c r="M196" i="53"/>
  <c r="N196" i="53"/>
  <c r="O196" i="53"/>
  <c r="P196" i="53"/>
  <c r="Q196" i="53"/>
  <c r="R196" i="53"/>
  <c r="S196" i="53"/>
  <c r="T196" i="53"/>
  <c r="U196" i="53"/>
  <c r="V196" i="53"/>
  <c r="W196" i="53"/>
  <c r="X196" i="53"/>
  <c r="Y196" i="53"/>
  <c r="Z196" i="53"/>
  <c r="D197" i="53"/>
  <c r="E197" i="53"/>
  <c r="F197" i="53"/>
  <c r="G197" i="53"/>
  <c r="H197" i="53"/>
  <c r="I197" i="53"/>
  <c r="J197" i="53"/>
  <c r="K197" i="53"/>
  <c r="L197" i="53"/>
  <c r="M197" i="53"/>
  <c r="N197" i="53"/>
  <c r="O197" i="53"/>
  <c r="P197" i="53"/>
  <c r="Q197" i="53"/>
  <c r="R197" i="53"/>
  <c r="S197" i="53"/>
  <c r="T197" i="53"/>
  <c r="U197" i="53"/>
  <c r="V197" i="53"/>
  <c r="W197" i="53"/>
  <c r="X197" i="53"/>
  <c r="Y197" i="53"/>
  <c r="Z197" i="53"/>
  <c r="D198" i="53"/>
  <c r="E198" i="53"/>
  <c r="F198" i="53"/>
  <c r="G198" i="53"/>
  <c r="H198" i="53"/>
  <c r="I198" i="53"/>
  <c r="J198" i="53"/>
  <c r="K198" i="53"/>
  <c r="L198" i="53"/>
  <c r="M198" i="53"/>
  <c r="N198" i="53"/>
  <c r="O198" i="53"/>
  <c r="P198" i="53"/>
  <c r="Q198" i="53"/>
  <c r="R198" i="53"/>
  <c r="S198" i="53"/>
  <c r="T198" i="53"/>
  <c r="U198" i="53"/>
  <c r="V198" i="53"/>
  <c r="W198" i="53"/>
  <c r="X198" i="53"/>
  <c r="Y198" i="53"/>
  <c r="Z198" i="53"/>
  <c r="D199" i="53"/>
  <c r="E199" i="53"/>
  <c r="F199" i="53"/>
  <c r="G199" i="53"/>
  <c r="H199" i="53"/>
  <c r="I199" i="53"/>
  <c r="J199" i="53"/>
  <c r="K199" i="53"/>
  <c r="L199" i="53"/>
  <c r="M199" i="53"/>
  <c r="N199" i="53"/>
  <c r="O199" i="53"/>
  <c r="P199" i="53"/>
  <c r="Q199" i="53"/>
  <c r="R199" i="53"/>
  <c r="S199" i="53"/>
  <c r="T199" i="53"/>
  <c r="U199" i="53"/>
  <c r="V199" i="53"/>
  <c r="W199" i="53"/>
  <c r="X199" i="53"/>
  <c r="Y199" i="53"/>
  <c r="Z199" i="53"/>
  <c r="D200" i="53"/>
  <c r="E200" i="53"/>
  <c r="F200" i="53"/>
  <c r="G200" i="53"/>
  <c r="H200" i="53"/>
  <c r="I200" i="53"/>
  <c r="J200" i="53"/>
  <c r="K200" i="53"/>
  <c r="L200" i="53"/>
  <c r="M200" i="53"/>
  <c r="N200" i="53"/>
  <c r="O200" i="53"/>
  <c r="P200" i="53"/>
  <c r="Q200" i="53"/>
  <c r="R200" i="53"/>
  <c r="S200" i="53"/>
  <c r="T200" i="53"/>
  <c r="U200" i="53"/>
  <c r="V200" i="53"/>
  <c r="W200" i="53"/>
  <c r="X200" i="53"/>
  <c r="Y200" i="53"/>
  <c r="Z200" i="53"/>
  <c r="D201" i="53"/>
  <c r="E201" i="53"/>
  <c r="F201" i="53"/>
  <c r="G201" i="53"/>
  <c r="H201" i="53"/>
  <c r="I201" i="53"/>
  <c r="J201" i="53"/>
  <c r="K201" i="53"/>
  <c r="L201" i="53"/>
  <c r="M201" i="53"/>
  <c r="N201" i="53"/>
  <c r="O201" i="53"/>
  <c r="P201" i="53"/>
  <c r="Q201" i="53"/>
  <c r="R201" i="53"/>
  <c r="S201" i="53"/>
  <c r="T201" i="53"/>
  <c r="U201" i="53"/>
  <c r="V201" i="53"/>
  <c r="W201" i="53"/>
  <c r="X201" i="53"/>
  <c r="Y201" i="53"/>
  <c r="Z201" i="53"/>
  <c r="D202" i="53"/>
  <c r="E202" i="53"/>
  <c r="F202" i="53"/>
  <c r="G202" i="53"/>
  <c r="H202" i="53"/>
  <c r="I202" i="53"/>
  <c r="J202" i="53"/>
  <c r="K202" i="53"/>
  <c r="L202" i="53"/>
  <c r="M202" i="53"/>
  <c r="N202" i="53"/>
  <c r="O202" i="53"/>
  <c r="P202" i="53"/>
  <c r="Q202" i="53"/>
  <c r="R202" i="53"/>
  <c r="S202" i="53"/>
  <c r="T202" i="53"/>
  <c r="U202" i="53"/>
  <c r="V202" i="53"/>
  <c r="W202" i="53"/>
  <c r="X202" i="53"/>
  <c r="Y202" i="53"/>
  <c r="Z202" i="53"/>
  <c r="D203" i="53"/>
  <c r="E203" i="53"/>
  <c r="F203" i="53"/>
  <c r="G203" i="53"/>
  <c r="H203" i="53"/>
  <c r="I203" i="53"/>
  <c r="J203" i="53"/>
  <c r="K203" i="53"/>
  <c r="L203" i="53"/>
  <c r="M203" i="53"/>
  <c r="N203" i="53"/>
  <c r="O203" i="53"/>
  <c r="P203" i="53"/>
  <c r="Q203" i="53"/>
  <c r="R203" i="53"/>
  <c r="S203" i="53"/>
  <c r="T203" i="53"/>
  <c r="U203" i="53"/>
  <c r="V203" i="53"/>
  <c r="W203" i="53"/>
  <c r="X203" i="53"/>
  <c r="Y203" i="53"/>
  <c r="Z203" i="53"/>
  <c r="D204" i="53"/>
  <c r="E204" i="53"/>
  <c r="F204" i="53"/>
  <c r="G204" i="53"/>
  <c r="H204" i="53"/>
  <c r="I204" i="53"/>
  <c r="J204" i="53"/>
  <c r="K204" i="53"/>
  <c r="L204" i="53"/>
  <c r="M204" i="53"/>
  <c r="N204" i="53"/>
  <c r="O204" i="53"/>
  <c r="P204" i="53"/>
  <c r="Q204" i="53"/>
  <c r="R204" i="53"/>
  <c r="S204" i="53"/>
  <c r="T204" i="53"/>
  <c r="U204" i="53"/>
  <c r="V204" i="53"/>
  <c r="W204" i="53"/>
  <c r="X204" i="53"/>
  <c r="Y204" i="53"/>
  <c r="Z204" i="53"/>
  <c r="D205" i="53"/>
  <c r="E205" i="53"/>
  <c r="F205" i="53"/>
  <c r="G205" i="53"/>
  <c r="H205" i="53"/>
  <c r="I205" i="53"/>
  <c r="J205" i="53"/>
  <c r="K205" i="53"/>
  <c r="L205" i="53"/>
  <c r="M205" i="53"/>
  <c r="N205" i="53"/>
  <c r="O205" i="53"/>
  <c r="P205" i="53"/>
  <c r="Q205" i="53"/>
  <c r="R205" i="53"/>
  <c r="S205" i="53"/>
  <c r="T205" i="53"/>
  <c r="U205" i="53"/>
  <c r="V205" i="53"/>
  <c r="W205" i="53"/>
  <c r="X205" i="53"/>
  <c r="Y205" i="53"/>
  <c r="Z205" i="53"/>
  <c r="D206" i="53"/>
  <c r="E206" i="53"/>
  <c r="F206" i="53"/>
  <c r="G206" i="53"/>
  <c r="H206" i="53"/>
  <c r="I206" i="53"/>
  <c r="J206" i="53"/>
  <c r="K206" i="53"/>
  <c r="L206" i="53"/>
  <c r="M206" i="53"/>
  <c r="N206" i="53"/>
  <c r="O206" i="53"/>
  <c r="P206" i="53"/>
  <c r="Q206" i="53"/>
  <c r="R206" i="53"/>
  <c r="S206" i="53"/>
  <c r="T206" i="53"/>
  <c r="U206" i="53"/>
  <c r="V206" i="53"/>
  <c r="W206" i="53"/>
  <c r="X206" i="53"/>
  <c r="Y206" i="53"/>
  <c r="Z206" i="53"/>
  <c r="D207" i="53"/>
  <c r="E207" i="53"/>
  <c r="F207" i="53"/>
  <c r="G207" i="53"/>
  <c r="H207" i="53"/>
  <c r="I207" i="53"/>
  <c r="J207" i="53"/>
  <c r="K207" i="53"/>
  <c r="L207" i="53"/>
  <c r="M207" i="53"/>
  <c r="N207" i="53"/>
  <c r="O207" i="53"/>
  <c r="P207" i="53"/>
  <c r="Q207" i="53"/>
  <c r="R207" i="53"/>
  <c r="S207" i="53"/>
  <c r="T207" i="53"/>
  <c r="U207" i="53"/>
  <c r="V207" i="53"/>
  <c r="W207" i="53"/>
  <c r="X207" i="53"/>
  <c r="Y207" i="53"/>
  <c r="Z207" i="53"/>
  <c r="D208" i="53"/>
  <c r="E208" i="53"/>
  <c r="F208" i="53"/>
  <c r="G208" i="53"/>
  <c r="H208" i="53"/>
  <c r="I208" i="53"/>
  <c r="J208" i="53"/>
  <c r="K208" i="53"/>
  <c r="L208" i="53"/>
  <c r="M208" i="53"/>
  <c r="N208" i="53"/>
  <c r="O208" i="53"/>
  <c r="P208" i="53"/>
  <c r="Q208" i="53"/>
  <c r="R208" i="53"/>
  <c r="S208" i="53"/>
  <c r="T208" i="53"/>
  <c r="U208" i="53"/>
  <c r="V208" i="53"/>
  <c r="W208" i="53"/>
  <c r="X208" i="53"/>
  <c r="Y208" i="53"/>
  <c r="Z208" i="53"/>
  <c r="D209" i="53"/>
  <c r="E209" i="53"/>
  <c r="F209" i="53"/>
  <c r="G209" i="53"/>
  <c r="H209" i="53"/>
  <c r="I209" i="53"/>
  <c r="J209" i="53"/>
  <c r="K209" i="53"/>
  <c r="L209" i="53"/>
  <c r="M209" i="53"/>
  <c r="N209" i="53"/>
  <c r="O209" i="53"/>
  <c r="P209" i="53"/>
  <c r="Q209" i="53"/>
  <c r="R209" i="53"/>
  <c r="S209" i="53"/>
  <c r="T209" i="53"/>
  <c r="U209" i="53"/>
  <c r="V209" i="53"/>
  <c r="W209" i="53"/>
  <c r="X209" i="53"/>
  <c r="Y209" i="53"/>
  <c r="Z209" i="53"/>
  <c r="D210" i="53"/>
  <c r="E210" i="53"/>
  <c r="F210" i="53"/>
  <c r="G210" i="53"/>
  <c r="H210" i="53"/>
  <c r="I210" i="53"/>
  <c r="J210" i="53"/>
  <c r="K210" i="53"/>
  <c r="L210" i="53"/>
  <c r="M210" i="53"/>
  <c r="N210" i="53"/>
  <c r="O210" i="53"/>
  <c r="P210" i="53"/>
  <c r="Q210" i="53"/>
  <c r="R210" i="53"/>
  <c r="S210" i="53"/>
  <c r="T210" i="53"/>
  <c r="U210" i="53"/>
  <c r="V210" i="53"/>
  <c r="W210" i="53"/>
  <c r="X210" i="53"/>
  <c r="Y210" i="53"/>
  <c r="Z210" i="53"/>
  <c r="D211" i="53"/>
  <c r="E211" i="53"/>
  <c r="F211" i="53"/>
  <c r="G211" i="53"/>
  <c r="H211" i="53"/>
  <c r="I211" i="53"/>
  <c r="J211" i="53"/>
  <c r="K211" i="53"/>
  <c r="L211" i="53"/>
  <c r="M211" i="53"/>
  <c r="N211" i="53"/>
  <c r="O211" i="53"/>
  <c r="P211" i="53"/>
  <c r="Q211" i="53"/>
  <c r="R211" i="53"/>
  <c r="S211" i="53"/>
  <c r="T211" i="53"/>
  <c r="U211" i="53"/>
  <c r="V211" i="53"/>
  <c r="W211" i="53"/>
  <c r="X211" i="53"/>
  <c r="Y211" i="53"/>
  <c r="Z211" i="53"/>
  <c r="D212" i="53"/>
  <c r="E212" i="53"/>
  <c r="F212" i="53"/>
  <c r="G212" i="53"/>
  <c r="H212" i="53"/>
  <c r="I212" i="53"/>
  <c r="J212" i="53"/>
  <c r="K212" i="53"/>
  <c r="L212" i="53"/>
  <c r="M212" i="53"/>
  <c r="N212" i="53"/>
  <c r="O212" i="53"/>
  <c r="P212" i="53"/>
  <c r="Q212" i="53"/>
  <c r="R212" i="53"/>
  <c r="S212" i="53"/>
  <c r="T212" i="53"/>
  <c r="U212" i="53"/>
  <c r="V212" i="53"/>
  <c r="W212" i="53"/>
  <c r="X212" i="53"/>
  <c r="Y212" i="53"/>
  <c r="Z212" i="53"/>
  <c r="D213" i="53"/>
  <c r="E213" i="53"/>
  <c r="F213" i="53"/>
  <c r="G213" i="53"/>
  <c r="H213" i="53"/>
  <c r="I213" i="53"/>
  <c r="J213" i="53"/>
  <c r="K213" i="53"/>
  <c r="L213" i="53"/>
  <c r="M213" i="53"/>
  <c r="N213" i="53"/>
  <c r="O213" i="53"/>
  <c r="P213" i="53"/>
  <c r="Q213" i="53"/>
  <c r="R213" i="53"/>
  <c r="S213" i="53"/>
  <c r="T213" i="53"/>
  <c r="U213" i="53"/>
  <c r="V213" i="53"/>
  <c r="W213" i="53"/>
  <c r="X213" i="53"/>
  <c r="Y213" i="53"/>
  <c r="Z213" i="53"/>
  <c r="D214" i="53"/>
  <c r="E214" i="53"/>
  <c r="F214" i="53"/>
  <c r="G214" i="53"/>
  <c r="H214" i="53"/>
  <c r="I214" i="53"/>
  <c r="J214" i="53"/>
  <c r="K214" i="53"/>
  <c r="L214" i="53"/>
  <c r="M214" i="53"/>
  <c r="N214" i="53"/>
  <c r="O214" i="53"/>
  <c r="P214" i="53"/>
  <c r="Q214" i="53"/>
  <c r="R214" i="53"/>
  <c r="S214" i="53"/>
  <c r="T214" i="53"/>
  <c r="U214" i="53"/>
  <c r="V214" i="53"/>
  <c r="W214" i="53"/>
  <c r="X214" i="53"/>
  <c r="Y214" i="53"/>
  <c r="Z214" i="53"/>
  <c r="D215" i="53"/>
  <c r="E215" i="53"/>
  <c r="F215" i="53"/>
  <c r="G215" i="53"/>
  <c r="H215" i="53"/>
  <c r="I215" i="53"/>
  <c r="J215" i="53"/>
  <c r="K215" i="53"/>
  <c r="L215" i="53"/>
  <c r="M215" i="53"/>
  <c r="N215" i="53"/>
  <c r="O215" i="53"/>
  <c r="P215" i="53"/>
  <c r="Q215" i="53"/>
  <c r="R215" i="53"/>
  <c r="S215" i="53"/>
  <c r="T215" i="53"/>
  <c r="U215" i="53"/>
  <c r="V215" i="53"/>
  <c r="W215" i="53"/>
  <c r="X215" i="53"/>
  <c r="Y215" i="53"/>
  <c r="Z215" i="53"/>
  <c r="D216" i="53"/>
  <c r="E216" i="53"/>
  <c r="F216" i="53"/>
  <c r="G216" i="53"/>
  <c r="H216" i="53"/>
  <c r="I216" i="53"/>
  <c r="J216" i="53"/>
  <c r="K216" i="53"/>
  <c r="L216" i="53"/>
  <c r="M216" i="53"/>
  <c r="N216" i="53"/>
  <c r="O216" i="53"/>
  <c r="P216" i="53"/>
  <c r="Q216" i="53"/>
  <c r="R216" i="53"/>
  <c r="S216" i="53"/>
  <c r="T216" i="53"/>
  <c r="U216" i="53"/>
  <c r="V216" i="53"/>
  <c r="W216" i="53"/>
  <c r="X216" i="53"/>
  <c r="Y216" i="53"/>
  <c r="Z216" i="53"/>
  <c r="D217" i="53"/>
  <c r="E217" i="53"/>
  <c r="F217" i="53"/>
  <c r="G217" i="53"/>
  <c r="H217" i="53"/>
  <c r="I217" i="53"/>
  <c r="J217" i="53"/>
  <c r="K217" i="53"/>
  <c r="L217" i="53"/>
  <c r="M217" i="53"/>
  <c r="N217" i="53"/>
  <c r="O217" i="53"/>
  <c r="P217" i="53"/>
  <c r="Q217" i="53"/>
  <c r="R217" i="53"/>
  <c r="S217" i="53"/>
  <c r="T217" i="53"/>
  <c r="U217" i="53"/>
  <c r="V217" i="53"/>
  <c r="W217" i="53"/>
  <c r="X217" i="53"/>
  <c r="Y217" i="53"/>
  <c r="Z217" i="53"/>
  <c r="D218" i="53"/>
  <c r="E218" i="53"/>
  <c r="F218" i="53"/>
  <c r="G218" i="53"/>
  <c r="H218" i="53"/>
  <c r="I218" i="53"/>
  <c r="J218" i="53"/>
  <c r="K218" i="53"/>
  <c r="L218" i="53"/>
  <c r="M218" i="53"/>
  <c r="N218" i="53"/>
  <c r="O218" i="53"/>
  <c r="P218" i="53"/>
  <c r="Q218" i="53"/>
  <c r="R218" i="53"/>
  <c r="S218" i="53"/>
  <c r="T218" i="53"/>
  <c r="U218" i="53"/>
  <c r="V218" i="53"/>
  <c r="W218" i="53"/>
  <c r="X218" i="53"/>
  <c r="Y218" i="53"/>
  <c r="Z218" i="53"/>
  <c r="D219" i="53"/>
  <c r="E219" i="53"/>
  <c r="F219" i="53"/>
  <c r="G219" i="53"/>
  <c r="H219" i="53"/>
  <c r="I219" i="53"/>
  <c r="J219" i="53"/>
  <c r="K219" i="53"/>
  <c r="L219" i="53"/>
  <c r="M219" i="53"/>
  <c r="N219" i="53"/>
  <c r="O219" i="53"/>
  <c r="P219" i="53"/>
  <c r="Q219" i="53"/>
  <c r="R219" i="53"/>
  <c r="S219" i="53"/>
  <c r="T219" i="53"/>
  <c r="U219" i="53"/>
  <c r="V219" i="53"/>
  <c r="W219" i="53"/>
  <c r="X219" i="53"/>
  <c r="Y219" i="53"/>
  <c r="Z219" i="53"/>
  <c r="D220" i="53"/>
  <c r="E220" i="53"/>
  <c r="F220" i="53"/>
  <c r="G220" i="53"/>
  <c r="H220" i="53"/>
  <c r="I220" i="53"/>
  <c r="J220" i="53"/>
  <c r="K220" i="53"/>
  <c r="L220" i="53"/>
  <c r="M220" i="53"/>
  <c r="N220" i="53"/>
  <c r="O220" i="53"/>
  <c r="P220" i="53"/>
  <c r="Q220" i="53"/>
  <c r="R220" i="53"/>
  <c r="S220" i="53"/>
  <c r="T220" i="53"/>
  <c r="U220" i="53"/>
  <c r="V220" i="53"/>
  <c r="W220" i="53"/>
  <c r="X220" i="53"/>
  <c r="Y220" i="53"/>
  <c r="Z220" i="53"/>
  <c r="D221" i="53"/>
  <c r="E221" i="53"/>
  <c r="F221" i="53"/>
  <c r="G221" i="53"/>
  <c r="H221" i="53"/>
  <c r="I221" i="53"/>
  <c r="J221" i="53"/>
  <c r="K221" i="53"/>
  <c r="L221" i="53"/>
  <c r="M221" i="53"/>
  <c r="N221" i="53"/>
  <c r="O221" i="53"/>
  <c r="P221" i="53"/>
  <c r="Q221" i="53"/>
  <c r="R221" i="53"/>
  <c r="S221" i="53"/>
  <c r="T221" i="53"/>
  <c r="U221" i="53"/>
  <c r="V221" i="53"/>
  <c r="W221" i="53"/>
  <c r="X221" i="53"/>
  <c r="Y221" i="53"/>
  <c r="Z221" i="53"/>
  <c r="D222" i="53"/>
  <c r="E222" i="53"/>
  <c r="F222" i="53"/>
  <c r="G222" i="53"/>
  <c r="H222" i="53"/>
  <c r="I222" i="53"/>
  <c r="J222" i="53"/>
  <c r="K222" i="53"/>
  <c r="L222" i="53"/>
  <c r="M222" i="53"/>
  <c r="N222" i="53"/>
  <c r="O222" i="53"/>
  <c r="P222" i="53"/>
  <c r="Q222" i="53"/>
  <c r="R222" i="53"/>
  <c r="S222" i="53"/>
  <c r="T222" i="53"/>
  <c r="U222" i="53"/>
  <c r="V222" i="53"/>
  <c r="W222" i="53"/>
  <c r="X222" i="53"/>
  <c r="Y222" i="53"/>
  <c r="Z222" i="53"/>
  <c r="D223" i="53"/>
  <c r="E223" i="53"/>
  <c r="F223" i="53"/>
  <c r="G223" i="53"/>
  <c r="H223" i="53"/>
  <c r="I223" i="53"/>
  <c r="J223" i="53"/>
  <c r="K223" i="53"/>
  <c r="L223" i="53"/>
  <c r="M223" i="53"/>
  <c r="N223" i="53"/>
  <c r="O223" i="53"/>
  <c r="P223" i="53"/>
  <c r="Q223" i="53"/>
  <c r="R223" i="53"/>
  <c r="S223" i="53"/>
  <c r="T223" i="53"/>
  <c r="U223" i="53"/>
  <c r="V223" i="53"/>
  <c r="W223" i="53"/>
  <c r="X223" i="53"/>
  <c r="Y223" i="53"/>
  <c r="Z223" i="53"/>
  <c r="D224" i="53"/>
  <c r="E224" i="53"/>
  <c r="F224" i="53"/>
  <c r="G224" i="53"/>
  <c r="H224" i="53"/>
  <c r="I224" i="53"/>
  <c r="J224" i="53"/>
  <c r="K224" i="53"/>
  <c r="L224" i="53"/>
  <c r="M224" i="53"/>
  <c r="N224" i="53"/>
  <c r="O224" i="53"/>
  <c r="P224" i="53"/>
  <c r="Q224" i="53"/>
  <c r="R224" i="53"/>
  <c r="S224" i="53"/>
  <c r="T224" i="53"/>
  <c r="U224" i="53"/>
  <c r="V224" i="53"/>
  <c r="W224" i="53"/>
  <c r="X224" i="53"/>
  <c r="Y224" i="53"/>
  <c r="Z224" i="53"/>
  <c r="D225" i="53"/>
  <c r="E225" i="53"/>
  <c r="F225" i="53"/>
  <c r="G225" i="53"/>
  <c r="H225" i="53"/>
  <c r="I225" i="53"/>
  <c r="J225" i="53"/>
  <c r="K225" i="53"/>
  <c r="L225" i="53"/>
  <c r="M225" i="53"/>
  <c r="N225" i="53"/>
  <c r="O225" i="53"/>
  <c r="P225" i="53"/>
  <c r="Q225" i="53"/>
  <c r="R225" i="53"/>
  <c r="S225" i="53"/>
  <c r="T225" i="53"/>
  <c r="U225" i="53"/>
  <c r="V225" i="53"/>
  <c r="W225" i="53"/>
  <c r="X225" i="53"/>
  <c r="Y225" i="53"/>
  <c r="Z225" i="53"/>
  <c r="D226" i="53"/>
  <c r="E226" i="53"/>
  <c r="F226" i="53"/>
  <c r="G226" i="53"/>
  <c r="H226" i="53"/>
  <c r="I226" i="53"/>
  <c r="J226" i="53"/>
  <c r="K226" i="53"/>
  <c r="L226" i="53"/>
  <c r="M226" i="53"/>
  <c r="N226" i="53"/>
  <c r="O226" i="53"/>
  <c r="P226" i="53"/>
  <c r="Q226" i="53"/>
  <c r="R226" i="53"/>
  <c r="S226" i="53"/>
  <c r="T226" i="53"/>
  <c r="U226" i="53"/>
  <c r="V226" i="53"/>
  <c r="W226" i="53"/>
  <c r="X226" i="53"/>
  <c r="Y226" i="53"/>
  <c r="Z226" i="53"/>
  <c r="D227" i="53"/>
  <c r="E227" i="53"/>
  <c r="F227" i="53"/>
  <c r="G227" i="53"/>
  <c r="H227" i="53"/>
  <c r="I227" i="53"/>
  <c r="J227" i="53"/>
  <c r="K227" i="53"/>
  <c r="L227" i="53"/>
  <c r="M227" i="53"/>
  <c r="N227" i="53"/>
  <c r="O227" i="53"/>
  <c r="P227" i="53"/>
  <c r="Q227" i="53"/>
  <c r="R227" i="53"/>
  <c r="S227" i="53"/>
  <c r="T227" i="53"/>
  <c r="U227" i="53"/>
  <c r="V227" i="53"/>
  <c r="W227" i="53"/>
  <c r="X227" i="53"/>
  <c r="Y227" i="53"/>
  <c r="Z227" i="53"/>
  <c r="D228" i="53"/>
  <c r="E228" i="53"/>
  <c r="F228" i="53"/>
  <c r="G228" i="53"/>
  <c r="H228" i="53"/>
  <c r="I228" i="53"/>
  <c r="J228" i="53"/>
  <c r="K228" i="53"/>
  <c r="L228" i="53"/>
  <c r="M228" i="53"/>
  <c r="N228" i="53"/>
  <c r="O228" i="53"/>
  <c r="P228" i="53"/>
  <c r="Q228" i="53"/>
  <c r="R228" i="53"/>
  <c r="S228" i="53"/>
  <c r="T228" i="53"/>
  <c r="U228" i="53"/>
  <c r="V228" i="53"/>
  <c r="W228" i="53"/>
  <c r="X228" i="53"/>
  <c r="Y228" i="53"/>
  <c r="Z228" i="53"/>
  <c r="D229" i="53"/>
  <c r="E229" i="53"/>
  <c r="F229" i="53"/>
  <c r="G229" i="53"/>
  <c r="H229" i="53"/>
  <c r="I229" i="53"/>
  <c r="J229" i="53"/>
  <c r="K229" i="53"/>
  <c r="L229" i="53"/>
  <c r="M229" i="53"/>
  <c r="N229" i="53"/>
  <c r="O229" i="53"/>
  <c r="P229" i="53"/>
  <c r="Q229" i="53"/>
  <c r="R229" i="53"/>
  <c r="S229" i="53"/>
  <c r="T229" i="53"/>
  <c r="U229" i="53"/>
  <c r="V229" i="53"/>
  <c r="W229" i="53"/>
  <c r="X229" i="53"/>
  <c r="Y229" i="53"/>
  <c r="Z229" i="53"/>
  <c r="D230" i="53"/>
  <c r="E230" i="53"/>
  <c r="F230" i="53"/>
  <c r="G230" i="53"/>
  <c r="H230" i="53"/>
  <c r="I230" i="53"/>
  <c r="J230" i="53"/>
  <c r="K230" i="53"/>
  <c r="L230" i="53"/>
  <c r="M230" i="53"/>
  <c r="N230" i="53"/>
  <c r="O230" i="53"/>
  <c r="P230" i="53"/>
  <c r="Q230" i="53"/>
  <c r="R230" i="53"/>
  <c r="S230" i="53"/>
  <c r="T230" i="53"/>
  <c r="U230" i="53"/>
  <c r="V230" i="53"/>
  <c r="W230" i="53"/>
  <c r="X230" i="53"/>
  <c r="Y230" i="53"/>
  <c r="Z230" i="53"/>
  <c r="D231" i="53"/>
  <c r="E231" i="53"/>
  <c r="F231" i="53"/>
  <c r="G231" i="53"/>
  <c r="H231" i="53"/>
  <c r="I231" i="53"/>
  <c r="J231" i="53"/>
  <c r="K231" i="53"/>
  <c r="L231" i="53"/>
  <c r="M231" i="53"/>
  <c r="N231" i="53"/>
  <c r="O231" i="53"/>
  <c r="P231" i="53"/>
  <c r="Q231" i="53"/>
  <c r="R231" i="53"/>
  <c r="S231" i="53"/>
  <c r="T231" i="53"/>
  <c r="U231" i="53"/>
  <c r="V231" i="53"/>
  <c r="W231" i="53"/>
  <c r="X231" i="53"/>
  <c r="Y231" i="53"/>
  <c r="Z231" i="53"/>
  <c r="D232" i="53"/>
  <c r="E232" i="53"/>
  <c r="F232" i="53"/>
  <c r="G232" i="53"/>
  <c r="H232" i="53"/>
  <c r="I232" i="53"/>
  <c r="J232" i="53"/>
  <c r="K232" i="53"/>
  <c r="L232" i="53"/>
  <c r="M232" i="53"/>
  <c r="N232" i="53"/>
  <c r="O232" i="53"/>
  <c r="P232" i="53"/>
  <c r="Q232" i="53"/>
  <c r="R232" i="53"/>
  <c r="S232" i="53"/>
  <c r="T232" i="53"/>
  <c r="U232" i="53"/>
  <c r="V232" i="53"/>
  <c r="W232" i="53"/>
  <c r="X232" i="53"/>
  <c r="Y232" i="53"/>
  <c r="Z232" i="53"/>
  <c r="D233" i="53"/>
  <c r="E233" i="53"/>
  <c r="F233" i="53"/>
  <c r="G233" i="53"/>
  <c r="H233" i="53"/>
  <c r="I233" i="53"/>
  <c r="J233" i="53"/>
  <c r="K233" i="53"/>
  <c r="L233" i="53"/>
  <c r="M233" i="53"/>
  <c r="N233" i="53"/>
  <c r="O233" i="53"/>
  <c r="P233" i="53"/>
  <c r="Q233" i="53"/>
  <c r="R233" i="53"/>
  <c r="S233" i="53"/>
  <c r="T233" i="53"/>
  <c r="U233" i="53"/>
  <c r="V233" i="53"/>
  <c r="W233" i="53"/>
  <c r="X233" i="53"/>
  <c r="Y233" i="53"/>
  <c r="Z233" i="53"/>
  <c r="D234" i="53"/>
  <c r="E234" i="53"/>
  <c r="F234" i="53"/>
  <c r="G234" i="53"/>
  <c r="H234" i="53"/>
  <c r="I234" i="53"/>
  <c r="J234" i="53"/>
  <c r="K234" i="53"/>
  <c r="L234" i="53"/>
  <c r="M234" i="53"/>
  <c r="N234" i="53"/>
  <c r="O234" i="53"/>
  <c r="P234" i="53"/>
  <c r="Q234" i="53"/>
  <c r="R234" i="53"/>
  <c r="S234" i="53"/>
  <c r="T234" i="53"/>
  <c r="U234" i="53"/>
  <c r="V234" i="53"/>
  <c r="W234" i="53"/>
  <c r="X234" i="53"/>
  <c r="Y234" i="53"/>
  <c r="Z234" i="53"/>
  <c r="D235" i="53"/>
  <c r="E235" i="53"/>
  <c r="F235" i="53"/>
  <c r="G235" i="53"/>
  <c r="H235" i="53"/>
  <c r="I235" i="53"/>
  <c r="J235" i="53"/>
  <c r="K235" i="53"/>
  <c r="L235" i="53"/>
  <c r="M235" i="53"/>
  <c r="N235" i="53"/>
  <c r="O235" i="53"/>
  <c r="P235" i="53"/>
  <c r="Q235" i="53"/>
  <c r="R235" i="53"/>
  <c r="S235" i="53"/>
  <c r="T235" i="53"/>
  <c r="U235" i="53"/>
  <c r="V235" i="53"/>
  <c r="W235" i="53"/>
  <c r="X235" i="53"/>
  <c r="Y235" i="53"/>
  <c r="Z235" i="53"/>
  <c r="D236" i="53"/>
  <c r="E236" i="53"/>
  <c r="F236" i="53"/>
  <c r="G236" i="53"/>
  <c r="H236" i="53"/>
  <c r="I236" i="53"/>
  <c r="J236" i="53"/>
  <c r="K236" i="53"/>
  <c r="L236" i="53"/>
  <c r="M236" i="53"/>
  <c r="N236" i="53"/>
  <c r="O236" i="53"/>
  <c r="P236" i="53"/>
  <c r="Q236" i="53"/>
  <c r="R236" i="53"/>
  <c r="S236" i="53"/>
  <c r="T236" i="53"/>
  <c r="U236" i="53"/>
  <c r="V236" i="53"/>
  <c r="W236" i="53"/>
  <c r="X236" i="53"/>
  <c r="Y236" i="53"/>
  <c r="Z236" i="53"/>
  <c r="D237" i="53"/>
  <c r="E237" i="53"/>
  <c r="F237" i="53"/>
  <c r="G237" i="53"/>
  <c r="H237" i="53"/>
  <c r="I237" i="53"/>
  <c r="J237" i="53"/>
  <c r="K237" i="53"/>
  <c r="L237" i="53"/>
  <c r="M237" i="53"/>
  <c r="N237" i="53"/>
  <c r="O237" i="53"/>
  <c r="P237" i="53"/>
  <c r="Q237" i="53"/>
  <c r="R237" i="53"/>
  <c r="S237" i="53"/>
  <c r="T237" i="53"/>
  <c r="U237" i="53"/>
  <c r="V237" i="53"/>
  <c r="W237" i="53"/>
  <c r="X237" i="53"/>
  <c r="Y237" i="53"/>
  <c r="Z237" i="53"/>
  <c r="D238" i="53"/>
  <c r="E238" i="53"/>
  <c r="F238" i="53"/>
  <c r="G238" i="53"/>
  <c r="H238" i="53"/>
  <c r="I238" i="53"/>
  <c r="J238" i="53"/>
  <c r="K238" i="53"/>
  <c r="L238" i="53"/>
  <c r="M238" i="53"/>
  <c r="N238" i="53"/>
  <c r="O238" i="53"/>
  <c r="P238" i="53"/>
  <c r="Q238" i="53"/>
  <c r="R238" i="53"/>
  <c r="S238" i="53"/>
  <c r="T238" i="53"/>
  <c r="U238" i="53"/>
  <c r="V238" i="53"/>
  <c r="W238" i="53"/>
  <c r="X238" i="53"/>
  <c r="Y238" i="53"/>
  <c r="Z238" i="53"/>
  <c r="D239" i="53"/>
  <c r="E239" i="53"/>
  <c r="F239" i="53"/>
  <c r="G239" i="53"/>
  <c r="H239" i="53"/>
  <c r="I239" i="53"/>
  <c r="J239" i="53"/>
  <c r="K239" i="53"/>
  <c r="L239" i="53"/>
  <c r="M239" i="53"/>
  <c r="N239" i="53"/>
  <c r="O239" i="53"/>
  <c r="P239" i="53"/>
  <c r="Q239" i="53"/>
  <c r="R239" i="53"/>
  <c r="S239" i="53"/>
  <c r="T239" i="53"/>
  <c r="U239" i="53"/>
  <c r="V239" i="53"/>
  <c r="W239" i="53"/>
  <c r="X239" i="53"/>
  <c r="Y239" i="53"/>
  <c r="Z239" i="53"/>
  <c r="D240" i="53"/>
  <c r="E240" i="53"/>
  <c r="F240" i="53"/>
  <c r="G240" i="53"/>
  <c r="H240" i="53"/>
  <c r="I240" i="53"/>
  <c r="J240" i="53"/>
  <c r="K240" i="53"/>
  <c r="L240" i="53"/>
  <c r="M240" i="53"/>
  <c r="N240" i="53"/>
  <c r="O240" i="53"/>
  <c r="P240" i="53"/>
  <c r="Q240" i="53"/>
  <c r="R240" i="53"/>
  <c r="S240" i="53"/>
  <c r="T240" i="53"/>
  <c r="U240" i="53"/>
  <c r="V240" i="53"/>
  <c r="W240" i="53"/>
  <c r="X240" i="53"/>
  <c r="Y240" i="53"/>
  <c r="Z240" i="53"/>
  <c r="D241" i="53"/>
  <c r="E241" i="53"/>
  <c r="F241" i="53"/>
  <c r="G241" i="53"/>
  <c r="H241" i="53"/>
  <c r="I241" i="53"/>
  <c r="J241" i="53"/>
  <c r="K241" i="53"/>
  <c r="L241" i="53"/>
  <c r="M241" i="53"/>
  <c r="N241" i="53"/>
  <c r="O241" i="53"/>
  <c r="P241" i="53"/>
  <c r="Q241" i="53"/>
  <c r="R241" i="53"/>
  <c r="S241" i="53"/>
  <c r="T241" i="53"/>
  <c r="U241" i="53"/>
  <c r="V241" i="53"/>
  <c r="W241" i="53"/>
  <c r="X241" i="53"/>
  <c r="Y241" i="53"/>
  <c r="Z241" i="53"/>
  <c r="D242" i="53"/>
  <c r="E242" i="53"/>
  <c r="F242" i="53"/>
  <c r="G242" i="53"/>
  <c r="H242" i="53"/>
  <c r="I242" i="53"/>
  <c r="J242" i="53"/>
  <c r="K242" i="53"/>
  <c r="L242" i="53"/>
  <c r="M242" i="53"/>
  <c r="N242" i="53"/>
  <c r="O242" i="53"/>
  <c r="P242" i="53"/>
  <c r="Q242" i="53"/>
  <c r="R242" i="53"/>
  <c r="S242" i="53"/>
  <c r="T242" i="53"/>
  <c r="U242" i="53"/>
  <c r="V242" i="53"/>
  <c r="W242" i="53"/>
  <c r="X242" i="53"/>
  <c r="Y242" i="53"/>
  <c r="Z242" i="53"/>
  <c r="D243" i="53"/>
  <c r="E243" i="53"/>
  <c r="F243" i="53"/>
  <c r="G243" i="53"/>
  <c r="H243" i="53"/>
  <c r="I243" i="53"/>
  <c r="J243" i="53"/>
  <c r="K243" i="53"/>
  <c r="L243" i="53"/>
  <c r="M243" i="53"/>
  <c r="N243" i="53"/>
  <c r="O243" i="53"/>
  <c r="P243" i="53"/>
  <c r="Q243" i="53"/>
  <c r="R243" i="53"/>
  <c r="S243" i="53"/>
  <c r="T243" i="53"/>
  <c r="U243" i="53"/>
  <c r="V243" i="53"/>
  <c r="W243" i="53"/>
  <c r="X243" i="53"/>
  <c r="Y243" i="53"/>
  <c r="Z243" i="53"/>
  <c r="D244" i="53"/>
  <c r="E244" i="53"/>
  <c r="F244" i="53"/>
  <c r="G244" i="53"/>
  <c r="H244" i="53"/>
  <c r="I244" i="53"/>
  <c r="J244" i="53"/>
  <c r="K244" i="53"/>
  <c r="L244" i="53"/>
  <c r="M244" i="53"/>
  <c r="N244" i="53"/>
  <c r="O244" i="53"/>
  <c r="P244" i="53"/>
  <c r="Q244" i="53"/>
  <c r="R244" i="53"/>
  <c r="S244" i="53"/>
  <c r="T244" i="53"/>
  <c r="U244" i="53"/>
  <c r="V244" i="53"/>
  <c r="W244" i="53"/>
  <c r="X244" i="53"/>
  <c r="Y244" i="53"/>
  <c r="Z244" i="53"/>
  <c r="D245" i="53"/>
  <c r="E245" i="53"/>
  <c r="F245" i="53"/>
  <c r="G245" i="53"/>
  <c r="H245" i="53"/>
  <c r="I245" i="53"/>
  <c r="J245" i="53"/>
  <c r="K245" i="53"/>
  <c r="L245" i="53"/>
  <c r="M245" i="53"/>
  <c r="N245" i="53"/>
  <c r="O245" i="53"/>
  <c r="P245" i="53"/>
  <c r="Q245" i="53"/>
  <c r="R245" i="53"/>
  <c r="S245" i="53"/>
  <c r="T245" i="53"/>
  <c r="U245" i="53"/>
  <c r="V245" i="53"/>
  <c r="W245" i="53"/>
  <c r="X245" i="53"/>
  <c r="Y245" i="53"/>
  <c r="Z245" i="53"/>
  <c r="D246" i="53"/>
  <c r="E246" i="53"/>
  <c r="F246" i="53"/>
  <c r="G246" i="53"/>
  <c r="H246" i="53"/>
  <c r="I246" i="53"/>
  <c r="J246" i="53"/>
  <c r="K246" i="53"/>
  <c r="L246" i="53"/>
  <c r="M246" i="53"/>
  <c r="N246" i="53"/>
  <c r="O246" i="53"/>
  <c r="P246" i="53"/>
  <c r="Q246" i="53"/>
  <c r="R246" i="53"/>
  <c r="S246" i="53"/>
  <c r="T246" i="53"/>
  <c r="U246" i="53"/>
  <c r="V246" i="53"/>
  <c r="W246" i="53"/>
  <c r="X246" i="53"/>
  <c r="Y246" i="53"/>
  <c r="Z246" i="53"/>
  <c r="D247" i="53"/>
  <c r="E247" i="53"/>
  <c r="F247" i="53"/>
  <c r="G247" i="53"/>
  <c r="H247" i="53"/>
  <c r="I247" i="53"/>
  <c r="J247" i="53"/>
  <c r="K247" i="53"/>
  <c r="L247" i="53"/>
  <c r="M247" i="53"/>
  <c r="N247" i="53"/>
  <c r="O247" i="53"/>
  <c r="P247" i="53"/>
  <c r="Q247" i="53"/>
  <c r="R247" i="53"/>
  <c r="S247" i="53"/>
  <c r="T247" i="53"/>
  <c r="U247" i="53"/>
  <c r="V247" i="53"/>
  <c r="W247" i="53"/>
  <c r="X247" i="53"/>
  <c r="Y247" i="53"/>
  <c r="Z247" i="53"/>
  <c r="D248" i="53"/>
  <c r="E248" i="53"/>
  <c r="F248" i="53"/>
  <c r="G248" i="53"/>
  <c r="H248" i="53"/>
  <c r="I248" i="53"/>
  <c r="J248" i="53"/>
  <c r="K248" i="53"/>
  <c r="L248" i="53"/>
  <c r="M248" i="53"/>
  <c r="N248" i="53"/>
  <c r="O248" i="53"/>
  <c r="P248" i="53"/>
  <c r="Q248" i="53"/>
  <c r="R248" i="53"/>
  <c r="S248" i="53"/>
  <c r="T248" i="53"/>
  <c r="U248" i="53"/>
  <c r="V248" i="53"/>
  <c r="W248" i="53"/>
  <c r="X248" i="53"/>
  <c r="Y248" i="53"/>
  <c r="Z248" i="53"/>
  <c r="D249" i="53"/>
  <c r="E249" i="53"/>
  <c r="F249" i="53"/>
  <c r="G249" i="53"/>
  <c r="H249" i="53"/>
  <c r="I249" i="53"/>
  <c r="J249" i="53"/>
  <c r="K249" i="53"/>
  <c r="L249" i="53"/>
  <c r="M249" i="53"/>
  <c r="N249" i="53"/>
  <c r="O249" i="53"/>
  <c r="P249" i="53"/>
  <c r="Q249" i="53"/>
  <c r="R249" i="53"/>
  <c r="S249" i="53"/>
  <c r="T249" i="53"/>
  <c r="U249" i="53"/>
  <c r="V249" i="53"/>
  <c r="W249" i="53"/>
  <c r="X249" i="53"/>
  <c r="Y249" i="53"/>
  <c r="Z249" i="53"/>
  <c r="D250" i="53"/>
  <c r="E250" i="53"/>
  <c r="F250" i="53"/>
  <c r="G250" i="53"/>
  <c r="H250" i="53"/>
  <c r="I250" i="53"/>
  <c r="J250" i="53"/>
  <c r="K250" i="53"/>
  <c r="L250" i="53"/>
  <c r="M250" i="53"/>
  <c r="N250" i="53"/>
  <c r="O250" i="53"/>
  <c r="P250" i="53"/>
  <c r="Q250" i="53"/>
  <c r="R250" i="53"/>
  <c r="S250" i="53"/>
  <c r="T250" i="53"/>
  <c r="U250" i="53"/>
  <c r="V250" i="53"/>
  <c r="W250" i="53"/>
  <c r="X250" i="53"/>
  <c r="Y250" i="53"/>
  <c r="Z250" i="53"/>
  <c r="D251" i="53"/>
  <c r="E251" i="53"/>
  <c r="F251" i="53"/>
  <c r="G251" i="53"/>
  <c r="H251" i="53"/>
  <c r="I251" i="53"/>
  <c r="J251" i="53"/>
  <c r="K251" i="53"/>
  <c r="L251" i="53"/>
  <c r="M251" i="53"/>
  <c r="N251" i="53"/>
  <c r="O251" i="53"/>
  <c r="P251" i="53"/>
  <c r="Q251" i="53"/>
  <c r="R251" i="53"/>
  <c r="S251" i="53"/>
  <c r="T251" i="53"/>
  <c r="U251" i="53"/>
  <c r="V251" i="53"/>
  <c r="W251" i="53"/>
  <c r="X251" i="53"/>
  <c r="Y251" i="53"/>
  <c r="Z251" i="53"/>
  <c r="D252" i="53"/>
  <c r="E252" i="53"/>
  <c r="F252" i="53"/>
  <c r="G252" i="53"/>
  <c r="H252" i="53"/>
  <c r="I252" i="53"/>
  <c r="J252" i="53"/>
  <c r="K252" i="53"/>
  <c r="L252" i="53"/>
  <c r="M252" i="53"/>
  <c r="N252" i="53"/>
  <c r="O252" i="53"/>
  <c r="P252" i="53"/>
  <c r="Q252" i="53"/>
  <c r="R252" i="53"/>
  <c r="S252" i="53"/>
  <c r="T252" i="53"/>
  <c r="U252" i="53"/>
  <c r="V252" i="53"/>
  <c r="W252" i="53"/>
  <c r="X252" i="53"/>
  <c r="Y252" i="53"/>
  <c r="Z252" i="53"/>
  <c r="D253" i="53"/>
  <c r="E253" i="53"/>
  <c r="F253" i="53"/>
  <c r="G253" i="53"/>
  <c r="H253" i="53"/>
  <c r="I253" i="53"/>
  <c r="J253" i="53"/>
  <c r="K253" i="53"/>
  <c r="L253" i="53"/>
  <c r="M253" i="53"/>
  <c r="N253" i="53"/>
  <c r="O253" i="53"/>
  <c r="P253" i="53"/>
  <c r="Q253" i="53"/>
  <c r="R253" i="53"/>
  <c r="S253" i="53"/>
  <c r="T253" i="53"/>
  <c r="U253" i="53"/>
  <c r="V253" i="53"/>
  <c r="W253" i="53"/>
  <c r="X253" i="53"/>
  <c r="Y253" i="53"/>
  <c r="Z253" i="53"/>
  <c r="D254" i="53"/>
  <c r="E254" i="53"/>
  <c r="F254" i="53"/>
  <c r="G254" i="53"/>
  <c r="H254" i="53"/>
  <c r="I254" i="53"/>
  <c r="J254" i="53"/>
  <c r="K254" i="53"/>
  <c r="L254" i="53"/>
  <c r="M254" i="53"/>
  <c r="N254" i="53"/>
  <c r="O254" i="53"/>
  <c r="P254" i="53"/>
  <c r="Q254" i="53"/>
  <c r="R254" i="53"/>
  <c r="S254" i="53"/>
  <c r="T254" i="53"/>
  <c r="U254" i="53"/>
  <c r="V254" i="53"/>
  <c r="W254" i="53"/>
  <c r="X254" i="53"/>
  <c r="Y254" i="53"/>
  <c r="Z254" i="53"/>
  <c r="D255" i="53"/>
  <c r="E255" i="53"/>
  <c r="F255" i="53"/>
  <c r="G255" i="53"/>
  <c r="H255" i="53"/>
  <c r="I255" i="53"/>
  <c r="J255" i="53"/>
  <c r="K255" i="53"/>
  <c r="L255" i="53"/>
  <c r="M255" i="53"/>
  <c r="N255" i="53"/>
  <c r="O255" i="53"/>
  <c r="P255" i="53"/>
  <c r="Q255" i="53"/>
  <c r="R255" i="53"/>
  <c r="S255" i="53"/>
  <c r="T255" i="53"/>
  <c r="U255" i="53"/>
  <c r="V255" i="53"/>
  <c r="W255" i="53"/>
  <c r="X255" i="53"/>
  <c r="Y255" i="53"/>
  <c r="Z255" i="53"/>
  <c r="D256" i="53"/>
  <c r="E256" i="53"/>
  <c r="F256" i="53"/>
  <c r="G256" i="53"/>
  <c r="H256" i="53"/>
  <c r="I256" i="53"/>
  <c r="J256" i="53"/>
  <c r="K256" i="53"/>
  <c r="L256" i="53"/>
  <c r="M256" i="53"/>
  <c r="N256" i="53"/>
  <c r="O256" i="53"/>
  <c r="P256" i="53"/>
  <c r="Q256" i="53"/>
  <c r="R256" i="53"/>
  <c r="S256" i="53"/>
  <c r="T256" i="53"/>
  <c r="U256" i="53"/>
  <c r="V256" i="53"/>
  <c r="W256" i="53"/>
  <c r="X256" i="53"/>
  <c r="Y256" i="53"/>
  <c r="Z256" i="53"/>
  <c r="D257" i="53"/>
  <c r="E257" i="53"/>
  <c r="F257" i="53"/>
  <c r="G257" i="53"/>
  <c r="H257" i="53"/>
  <c r="I257" i="53"/>
  <c r="J257" i="53"/>
  <c r="K257" i="53"/>
  <c r="L257" i="53"/>
  <c r="M257" i="53"/>
  <c r="N257" i="53"/>
  <c r="O257" i="53"/>
  <c r="P257" i="53"/>
  <c r="Q257" i="53"/>
  <c r="R257" i="53"/>
  <c r="S257" i="53"/>
  <c r="T257" i="53"/>
  <c r="U257" i="53"/>
  <c r="V257" i="53"/>
  <c r="W257" i="53"/>
  <c r="X257" i="53"/>
  <c r="Y257" i="53"/>
  <c r="Z257" i="53"/>
  <c r="D258" i="53"/>
  <c r="E258" i="53"/>
  <c r="F258" i="53"/>
  <c r="G258" i="53"/>
  <c r="H258" i="53"/>
  <c r="I258" i="53"/>
  <c r="J258" i="53"/>
  <c r="K258" i="53"/>
  <c r="L258" i="53"/>
  <c r="M258" i="53"/>
  <c r="N258" i="53"/>
  <c r="O258" i="53"/>
  <c r="P258" i="53"/>
  <c r="Q258" i="53"/>
  <c r="R258" i="53"/>
  <c r="S258" i="53"/>
  <c r="T258" i="53"/>
  <c r="U258" i="53"/>
  <c r="V258" i="53"/>
  <c r="W258" i="53"/>
  <c r="X258" i="53"/>
  <c r="Y258" i="53"/>
  <c r="Z258" i="53"/>
  <c r="D259" i="53"/>
  <c r="E259" i="53"/>
  <c r="F259" i="53"/>
  <c r="G259" i="53"/>
  <c r="H259" i="53"/>
  <c r="I259" i="53"/>
  <c r="J259" i="53"/>
  <c r="K259" i="53"/>
  <c r="L259" i="53"/>
  <c r="M259" i="53"/>
  <c r="N259" i="53"/>
  <c r="O259" i="53"/>
  <c r="P259" i="53"/>
  <c r="Q259" i="53"/>
  <c r="R259" i="53"/>
  <c r="S259" i="53"/>
  <c r="T259" i="53"/>
  <c r="U259" i="53"/>
  <c r="V259" i="53"/>
  <c r="W259" i="53"/>
  <c r="X259" i="53"/>
  <c r="Y259" i="53"/>
  <c r="Z259" i="53"/>
  <c r="D260" i="53"/>
  <c r="E260" i="53"/>
  <c r="F260" i="53"/>
  <c r="G260" i="53"/>
  <c r="H260" i="53"/>
  <c r="I260" i="53"/>
  <c r="J260" i="53"/>
  <c r="K260" i="53"/>
  <c r="L260" i="53"/>
  <c r="M260" i="53"/>
  <c r="N260" i="53"/>
  <c r="O260" i="53"/>
  <c r="P260" i="53"/>
  <c r="Q260" i="53"/>
  <c r="R260" i="53"/>
  <c r="S260" i="53"/>
  <c r="T260" i="53"/>
  <c r="U260" i="53"/>
  <c r="V260" i="53"/>
  <c r="W260" i="53"/>
  <c r="X260" i="53"/>
  <c r="Y260" i="53"/>
  <c r="Z260" i="53"/>
  <c r="D261" i="53"/>
  <c r="E261" i="53"/>
  <c r="F261" i="53"/>
  <c r="G261" i="53"/>
  <c r="H261" i="53"/>
  <c r="I261" i="53"/>
  <c r="J261" i="53"/>
  <c r="K261" i="53"/>
  <c r="L261" i="53"/>
  <c r="M261" i="53"/>
  <c r="N261" i="53"/>
  <c r="O261" i="53"/>
  <c r="P261" i="53"/>
  <c r="Q261" i="53"/>
  <c r="R261" i="53"/>
  <c r="S261" i="53"/>
  <c r="T261" i="53"/>
  <c r="U261" i="53"/>
  <c r="V261" i="53"/>
  <c r="W261" i="53"/>
  <c r="X261" i="53"/>
  <c r="Y261" i="53"/>
  <c r="Z261" i="53"/>
  <c r="D262" i="53"/>
  <c r="E262" i="53"/>
  <c r="F262" i="53"/>
  <c r="G262" i="53"/>
  <c r="H262" i="53"/>
  <c r="I262" i="53"/>
  <c r="J262" i="53"/>
  <c r="K262" i="53"/>
  <c r="L262" i="53"/>
  <c r="M262" i="53"/>
  <c r="N262" i="53"/>
  <c r="O262" i="53"/>
  <c r="P262" i="53"/>
  <c r="Q262" i="53"/>
  <c r="R262" i="53"/>
  <c r="S262" i="53"/>
  <c r="T262" i="53"/>
  <c r="U262" i="53"/>
  <c r="V262" i="53"/>
  <c r="W262" i="53"/>
  <c r="X262" i="53"/>
  <c r="Y262" i="53"/>
  <c r="Z262" i="53"/>
  <c r="D263" i="53"/>
  <c r="E263" i="53"/>
  <c r="F263" i="53"/>
  <c r="G263" i="53"/>
  <c r="H263" i="53"/>
  <c r="I263" i="53"/>
  <c r="J263" i="53"/>
  <c r="K263" i="53"/>
  <c r="L263" i="53"/>
  <c r="M263" i="53"/>
  <c r="N263" i="53"/>
  <c r="O263" i="53"/>
  <c r="P263" i="53"/>
  <c r="Q263" i="53"/>
  <c r="R263" i="53"/>
  <c r="S263" i="53"/>
  <c r="T263" i="53"/>
  <c r="U263" i="53"/>
  <c r="V263" i="53"/>
  <c r="W263" i="53"/>
  <c r="X263" i="53"/>
  <c r="Y263" i="53"/>
  <c r="Z263" i="53"/>
  <c r="D264" i="53"/>
  <c r="E264" i="53"/>
  <c r="F264" i="53"/>
  <c r="G264" i="53"/>
  <c r="H264" i="53"/>
  <c r="I264" i="53"/>
  <c r="J264" i="53"/>
  <c r="K264" i="53"/>
  <c r="L264" i="53"/>
  <c r="M264" i="53"/>
  <c r="N264" i="53"/>
  <c r="O264" i="53"/>
  <c r="P264" i="53"/>
  <c r="Q264" i="53"/>
  <c r="R264" i="53"/>
  <c r="S264" i="53"/>
  <c r="T264" i="53"/>
  <c r="U264" i="53"/>
  <c r="V264" i="53"/>
  <c r="W264" i="53"/>
  <c r="X264" i="53"/>
  <c r="Y264" i="53"/>
  <c r="Z264" i="53"/>
  <c r="D265" i="53"/>
  <c r="E265" i="53"/>
  <c r="F265" i="53"/>
  <c r="G265" i="53"/>
  <c r="H265" i="53"/>
  <c r="I265" i="53"/>
  <c r="J265" i="53"/>
  <c r="K265" i="53"/>
  <c r="L265" i="53"/>
  <c r="M265" i="53"/>
  <c r="N265" i="53"/>
  <c r="O265" i="53"/>
  <c r="P265" i="53"/>
  <c r="Q265" i="53"/>
  <c r="R265" i="53"/>
  <c r="S265" i="53"/>
  <c r="T265" i="53"/>
  <c r="U265" i="53"/>
  <c r="V265" i="53"/>
  <c r="W265" i="53"/>
  <c r="X265" i="53"/>
  <c r="Y265" i="53"/>
  <c r="Z265" i="53"/>
  <c r="D266" i="53"/>
  <c r="E266" i="53"/>
  <c r="F266" i="53"/>
  <c r="G266" i="53"/>
  <c r="H266" i="53"/>
  <c r="I266" i="53"/>
  <c r="J266" i="53"/>
  <c r="K266" i="53"/>
  <c r="L266" i="53"/>
  <c r="M266" i="53"/>
  <c r="N266" i="53"/>
  <c r="O266" i="53"/>
  <c r="P266" i="53"/>
  <c r="Q266" i="53"/>
  <c r="R266" i="53"/>
  <c r="S266" i="53"/>
  <c r="T266" i="53"/>
  <c r="U266" i="53"/>
  <c r="V266" i="53"/>
  <c r="W266" i="53"/>
  <c r="X266" i="53"/>
  <c r="Y266" i="53"/>
  <c r="Z266" i="53"/>
  <c r="D267" i="53"/>
  <c r="E267" i="53"/>
  <c r="F267" i="53"/>
  <c r="G267" i="53"/>
  <c r="H267" i="53"/>
  <c r="I267" i="53"/>
  <c r="J267" i="53"/>
  <c r="K267" i="53"/>
  <c r="L267" i="53"/>
  <c r="M267" i="53"/>
  <c r="N267" i="53"/>
  <c r="O267" i="53"/>
  <c r="P267" i="53"/>
  <c r="Q267" i="53"/>
  <c r="R267" i="53"/>
  <c r="S267" i="53"/>
  <c r="T267" i="53"/>
  <c r="U267" i="53"/>
  <c r="V267" i="53"/>
  <c r="W267" i="53"/>
  <c r="X267" i="53"/>
  <c r="Y267" i="53"/>
  <c r="Z267" i="53"/>
  <c r="D268" i="53"/>
  <c r="E268" i="53"/>
  <c r="F268" i="53"/>
  <c r="G268" i="53"/>
  <c r="H268" i="53"/>
  <c r="I268" i="53"/>
  <c r="J268" i="53"/>
  <c r="K268" i="53"/>
  <c r="L268" i="53"/>
  <c r="M268" i="53"/>
  <c r="N268" i="53"/>
  <c r="O268" i="53"/>
  <c r="P268" i="53"/>
  <c r="Q268" i="53"/>
  <c r="R268" i="53"/>
  <c r="S268" i="53"/>
  <c r="T268" i="53"/>
  <c r="U268" i="53"/>
  <c r="V268" i="53"/>
  <c r="W268" i="53"/>
  <c r="X268" i="53"/>
  <c r="Y268" i="53"/>
  <c r="Z268" i="53"/>
  <c r="D269" i="53"/>
  <c r="E269" i="53"/>
  <c r="F269" i="53"/>
  <c r="G269" i="53"/>
  <c r="H269" i="53"/>
  <c r="I269" i="53"/>
  <c r="J269" i="53"/>
  <c r="K269" i="53"/>
  <c r="L269" i="53"/>
  <c r="M269" i="53"/>
  <c r="N269" i="53"/>
  <c r="O269" i="53"/>
  <c r="P269" i="53"/>
  <c r="Q269" i="53"/>
  <c r="R269" i="53"/>
  <c r="S269" i="53"/>
  <c r="T269" i="53"/>
  <c r="U269" i="53"/>
  <c r="V269" i="53"/>
  <c r="W269" i="53"/>
  <c r="X269" i="53"/>
  <c r="Y269" i="53"/>
  <c r="Z269" i="53"/>
  <c r="D270" i="53"/>
  <c r="E270" i="53"/>
  <c r="F270" i="53"/>
  <c r="G270" i="53"/>
  <c r="H270" i="53"/>
  <c r="I270" i="53"/>
  <c r="J270" i="53"/>
  <c r="K270" i="53"/>
  <c r="L270" i="53"/>
  <c r="M270" i="53"/>
  <c r="N270" i="53"/>
  <c r="O270" i="53"/>
  <c r="P270" i="53"/>
  <c r="Q270" i="53"/>
  <c r="R270" i="53"/>
  <c r="S270" i="53"/>
  <c r="T270" i="53"/>
  <c r="U270" i="53"/>
  <c r="V270" i="53"/>
  <c r="W270" i="53"/>
  <c r="X270" i="53"/>
  <c r="Y270" i="53"/>
  <c r="Z270" i="53"/>
  <c r="D271" i="53"/>
  <c r="E271" i="53"/>
  <c r="F271" i="53"/>
  <c r="G271" i="53"/>
  <c r="H271" i="53"/>
  <c r="I271" i="53"/>
  <c r="J271" i="53"/>
  <c r="K271" i="53"/>
  <c r="L271" i="53"/>
  <c r="M271" i="53"/>
  <c r="N271" i="53"/>
  <c r="O271" i="53"/>
  <c r="P271" i="53"/>
  <c r="Q271" i="53"/>
  <c r="R271" i="53"/>
  <c r="S271" i="53"/>
  <c r="T271" i="53"/>
  <c r="U271" i="53"/>
  <c r="V271" i="53"/>
  <c r="W271" i="53"/>
  <c r="X271" i="53"/>
  <c r="Y271" i="53"/>
  <c r="Z271" i="53"/>
  <c r="D272" i="53"/>
  <c r="E272" i="53"/>
  <c r="F272" i="53"/>
  <c r="G272" i="53"/>
  <c r="H272" i="53"/>
  <c r="I272" i="53"/>
  <c r="J272" i="53"/>
  <c r="K272" i="53"/>
  <c r="L272" i="53"/>
  <c r="M272" i="53"/>
  <c r="N272" i="53"/>
  <c r="O272" i="53"/>
  <c r="P272" i="53"/>
  <c r="Q272" i="53"/>
  <c r="R272" i="53"/>
  <c r="S272" i="53"/>
  <c r="T272" i="53"/>
  <c r="U272" i="53"/>
  <c r="V272" i="53"/>
  <c r="W272" i="53"/>
  <c r="X272" i="53"/>
  <c r="Y272" i="53"/>
  <c r="Z272" i="53"/>
  <c r="D273" i="53"/>
  <c r="E273" i="53"/>
  <c r="F273" i="53"/>
  <c r="G273" i="53"/>
  <c r="H273" i="53"/>
  <c r="I273" i="53"/>
  <c r="J273" i="53"/>
  <c r="K273" i="53"/>
  <c r="L273" i="53"/>
  <c r="M273" i="53"/>
  <c r="N273" i="53"/>
  <c r="O273" i="53"/>
  <c r="P273" i="53"/>
  <c r="Q273" i="53"/>
  <c r="R273" i="53"/>
  <c r="S273" i="53"/>
  <c r="T273" i="53"/>
  <c r="U273" i="53"/>
  <c r="V273" i="53"/>
  <c r="W273" i="53"/>
  <c r="X273" i="53"/>
  <c r="Y273" i="53"/>
  <c r="Z273" i="53"/>
  <c r="D274" i="53"/>
  <c r="E274" i="53"/>
  <c r="F274" i="53"/>
  <c r="G274" i="53"/>
  <c r="H274" i="53"/>
  <c r="I274" i="53"/>
  <c r="J274" i="53"/>
  <c r="K274" i="53"/>
  <c r="L274" i="53"/>
  <c r="M274" i="53"/>
  <c r="N274" i="53"/>
  <c r="O274" i="53"/>
  <c r="P274" i="53"/>
  <c r="Q274" i="53"/>
  <c r="R274" i="53"/>
  <c r="S274" i="53"/>
  <c r="T274" i="53"/>
  <c r="U274" i="53"/>
  <c r="V274" i="53"/>
  <c r="W274" i="53"/>
  <c r="X274" i="53"/>
  <c r="Y274" i="53"/>
  <c r="Z274" i="53"/>
  <c r="D275" i="53"/>
  <c r="E275" i="53"/>
  <c r="F275" i="53"/>
  <c r="G275" i="53"/>
  <c r="H275" i="53"/>
  <c r="I275" i="53"/>
  <c r="J275" i="53"/>
  <c r="K275" i="53"/>
  <c r="L275" i="53"/>
  <c r="M275" i="53"/>
  <c r="N275" i="53"/>
  <c r="O275" i="53"/>
  <c r="P275" i="53"/>
  <c r="Q275" i="53"/>
  <c r="R275" i="53"/>
  <c r="S275" i="53"/>
  <c r="T275" i="53"/>
  <c r="U275" i="53"/>
  <c r="V275" i="53"/>
  <c r="W275" i="53"/>
  <c r="X275" i="53"/>
  <c r="Y275" i="53"/>
  <c r="Z275" i="53"/>
  <c r="D276" i="53"/>
  <c r="E276" i="53"/>
  <c r="F276" i="53"/>
  <c r="G276" i="53"/>
  <c r="H276" i="53"/>
  <c r="I276" i="53"/>
  <c r="J276" i="53"/>
  <c r="K276" i="53"/>
  <c r="L276" i="53"/>
  <c r="M276" i="53"/>
  <c r="N276" i="53"/>
  <c r="O276" i="53"/>
  <c r="P276" i="53"/>
  <c r="Q276" i="53"/>
  <c r="R276" i="53"/>
  <c r="S276" i="53"/>
  <c r="T276" i="53"/>
  <c r="U276" i="53"/>
  <c r="V276" i="53"/>
  <c r="W276" i="53"/>
  <c r="X276" i="53"/>
  <c r="Y276" i="53"/>
  <c r="Z276" i="53"/>
  <c r="D277" i="53"/>
  <c r="E277" i="53"/>
  <c r="F277" i="53"/>
  <c r="G277" i="53"/>
  <c r="H277" i="53"/>
  <c r="I277" i="53"/>
  <c r="J277" i="53"/>
  <c r="K277" i="53"/>
  <c r="L277" i="53"/>
  <c r="M277" i="53"/>
  <c r="N277" i="53"/>
  <c r="O277" i="53"/>
  <c r="P277" i="53"/>
  <c r="Q277" i="53"/>
  <c r="R277" i="53"/>
  <c r="S277" i="53"/>
  <c r="T277" i="53"/>
  <c r="U277" i="53"/>
  <c r="V277" i="53"/>
  <c r="W277" i="53"/>
  <c r="X277" i="53"/>
  <c r="Y277" i="53"/>
  <c r="Z277" i="53"/>
  <c r="D278" i="53"/>
  <c r="E278" i="53"/>
  <c r="F278" i="53"/>
  <c r="G278" i="53"/>
  <c r="H278" i="53"/>
  <c r="I278" i="53"/>
  <c r="J278" i="53"/>
  <c r="K278" i="53"/>
  <c r="L278" i="53"/>
  <c r="M278" i="53"/>
  <c r="N278" i="53"/>
  <c r="O278" i="53"/>
  <c r="P278" i="53"/>
  <c r="Q278" i="53"/>
  <c r="R278" i="53"/>
  <c r="S278" i="53"/>
  <c r="T278" i="53"/>
  <c r="U278" i="53"/>
  <c r="V278" i="53"/>
  <c r="W278" i="53"/>
  <c r="X278" i="53"/>
  <c r="Y278" i="53"/>
  <c r="Z278" i="53"/>
  <c r="D279" i="53"/>
  <c r="E279" i="53"/>
  <c r="F279" i="53"/>
  <c r="G279" i="53"/>
  <c r="H279" i="53"/>
  <c r="I279" i="53"/>
  <c r="J279" i="53"/>
  <c r="K279" i="53"/>
  <c r="L279" i="53"/>
  <c r="M279" i="53"/>
  <c r="N279" i="53"/>
  <c r="O279" i="53"/>
  <c r="P279" i="53"/>
  <c r="Q279" i="53"/>
  <c r="R279" i="53"/>
  <c r="S279" i="53"/>
  <c r="T279" i="53"/>
  <c r="U279" i="53"/>
  <c r="V279" i="53"/>
  <c r="W279" i="53"/>
  <c r="X279" i="53"/>
  <c r="Y279" i="53"/>
  <c r="Z279" i="53"/>
  <c r="D280" i="53"/>
  <c r="E280" i="53"/>
  <c r="F280" i="53"/>
  <c r="G280" i="53"/>
  <c r="H280" i="53"/>
  <c r="I280" i="53"/>
  <c r="J280" i="53"/>
  <c r="K280" i="53"/>
  <c r="L280" i="53"/>
  <c r="M280" i="53"/>
  <c r="N280" i="53"/>
  <c r="O280" i="53"/>
  <c r="P280" i="53"/>
  <c r="Q280" i="53"/>
  <c r="R280" i="53"/>
  <c r="S280" i="53"/>
  <c r="T280" i="53"/>
  <c r="U280" i="53"/>
  <c r="V280" i="53"/>
  <c r="W280" i="53"/>
  <c r="X280" i="53"/>
  <c r="Y280" i="53"/>
  <c r="Z280" i="53"/>
  <c r="D281" i="53"/>
  <c r="E281" i="53"/>
  <c r="F281" i="53"/>
  <c r="G281" i="53"/>
  <c r="H281" i="53"/>
  <c r="I281" i="53"/>
  <c r="J281" i="53"/>
  <c r="K281" i="53"/>
  <c r="L281" i="53"/>
  <c r="M281" i="53"/>
  <c r="N281" i="53"/>
  <c r="O281" i="53"/>
  <c r="P281" i="53"/>
  <c r="Q281" i="53"/>
  <c r="R281" i="53"/>
  <c r="S281" i="53"/>
  <c r="T281" i="53"/>
  <c r="U281" i="53"/>
  <c r="V281" i="53"/>
  <c r="W281" i="53"/>
  <c r="X281" i="53"/>
  <c r="Y281" i="53"/>
  <c r="Z281" i="53"/>
  <c r="D282" i="53"/>
  <c r="E282" i="53"/>
  <c r="F282" i="53"/>
  <c r="G282" i="53"/>
  <c r="H282" i="53"/>
  <c r="I282" i="53"/>
  <c r="J282" i="53"/>
  <c r="K282" i="53"/>
  <c r="L282" i="53"/>
  <c r="M282" i="53"/>
  <c r="N282" i="53"/>
  <c r="O282" i="53"/>
  <c r="P282" i="53"/>
  <c r="Q282" i="53"/>
  <c r="R282" i="53"/>
  <c r="S282" i="53"/>
  <c r="T282" i="53"/>
  <c r="U282" i="53"/>
  <c r="V282" i="53"/>
  <c r="W282" i="53"/>
  <c r="X282" i="53"/>
  <c r="Y282" i="53"/>
  <c r="Z282" i="53"/>
  <c r="D283" i="53"/>
  <c r="E283" i="53"/>
  <c r="F283" i="53"/>
  <c r="G283" i="53"/>
  <c r="H283" i="53"/>
  <c r="I283" i="53"/>
  <c r="J283" i="53"/>
  <c r="K283" i="53"/>
  <c r="L283" i="53"/>
  <c r="M283" i="53"/>
  <c r="N283" i="53"/>
  <c r="O283" i="53"/>
  <c r="P283" i="53"/>
  <c r="Q283" i="53"/>
  <c r="R283" i="53"/>
  <c r="S283" i="53"/>
  <c r="T283" i="53"/>
  <c r="U283" i="53"/>
  <c r="V283" i="53"/>
  <c r="W283" i="53"/>
  <c r="X283" i="53"/>
  <c r="Y283" i="53"/>
  <c r="Z283" i="53"/>
  <c r="D284" i="53"/>
  <c r="E284" i="53"/>
  <c r="F284" i="53"/>
  <c r="G284" i="53"/>
  <c r="H284" i="53"/>
  <c r="I284" i="53"/>
  <c r="J284" i="53"/>
  <c r="K284" i="53"/>
  <c r="L284" i="53"/>
  <c r="M284" i="53"/>
  <c r="N284" i="53"/>
  <c r="O284" i="53"/>
  <c r="P284" i="53"/>
  <c r="Q284" i="53"/>
  <c r="R284" i="53"/>
  <c r="S284" i="53"/>
  <c r="T284" i="53"/>
  <c r="U284" i="53"/>
  <c r="V284" i="53"/>
  <c r="W284" i="53"/>
  <c r="X284" i="53"/>
  <c r="Y284" i="53"/>
  <c r="Z284" i="53"/>
  <c r="D285" i="53"/>
  <c r="E285" i="53"/>
  <c r="F285" i="53"/>
  <c r="G285" i="53"/>
  <c r="H285" i="53"/>
  <c r="I285" i="53"/>
  <c r="J285" i="53"/>
  <c r="K285" i="53"/>
  <c r="L285" i="53"/>
  <c r="M285" i="53"/>
  <c r="N285" i="53"/>
  <c r="O285" i="53"/>
  <c r="P285" i="53"/>
  <c r="Q285" i="53"/>
  <c r="R285" i="53"/>
  <c r="S285" i="53"/>
  <c r="T285" i="53"/>
  <c r="U285" i="53"/>
  <c r="V285" i="53"/>
  <c r="W285" i="53"/>
  <c r="X285" i="53"/>
  <c r="Y285" i="53"/>
  <c r="Z285" i="53"/>
  <c r="D286" i="53"/>
  <c r="E286" i="53"/>
  <c r="F286" i="53"/>
  <c r="G286" i="53"/>
  <c r="H286" i="53"/>
  <c r="I286" i="53"/>
  <c r="J286" i="53"/>
  <c r="K286" i="53"/>
  <c r="L286" i="53"/>
  <c r="M286" i="53"/>
  <c r="N286" i="53"/>
  <c r="O286" i="53"/>
  <c r="P286" i="53"/>
  <c r="Q286" i="53"/>
  <c r="R286" i="53"/>
  <c r="S286" i="53"/>
  <c r="T286" i="53"/>
  <c r="U286" i="53"/>
  <c r="V286" i="53"/>
  <c r="W286" i="53"/>
  <c r="X286" i="53"/>
  <c r="Y286" i="53"/>
  <c r="Z286" i="53"/>
  <c r="D287" i="53"/>
  <c r="E287" i="53"/>
  <c r="F287" i="53"/>
  <c r="G287" i="53"/>
  <c r="H287" i="53"/>
  <c r="I287" i="53"/>
  <c r="J287" i="53"/>
  <c r="K287" i="53"/>
  <c r="L287" i="53"/>
  <c r="M287" i="53"/>
  <c r="N287" i="53"/>
  <c r="O287" i="53"/>
  <c r="P287" i="53"/>
  <c r="Q287" i="53"/>
  <c r="R287" i="53"/>
  <c r="S287" i="53"/>
  <c r="T287" i="53"/>
  <c r="U287" i="53"/>
  <c r="V287" i="53"/>
  <c r="W287" i="53"/>
  <c r="X287" i="53"/>
  <c r="Y287" i="53"/>
  <c r="Z287" i="53"/>
  <c r="D288" i="53"/>
  <c r="E288" i="53"/>
  <c r="F288" i="53"/>
  <c r="G288" i="53"/>
  <c r="H288" i="53"/>
  <c r="I288" i="53"/>
  <c r="J288" i="53"/>
  <c r="K288" i="53"/>
  <c r="L288" i="53"/>
  <c r="M288" i="53"/>
  <c r="N288" i="53"/>
  <c r="O288" i="53"/>
  <c r="P288" i="53"/>
  <c r="Q288" i="53"/>
  <c r="R288" i="53"/>
  <c r="S288" i="53"/>
  <c r="T288" i="53"/>
  <c r="U288" i="53"/>
  <c r="V288" i="53"/>
  <c r="W288" i="53"/>
  <c r="X288" i="53"/>
  <c r="Y288" i="53"/>
  <c r="Z288" i="53"/>
  <c r="D289" i="53"/>
  <c r="E289" i="53"/>
  <c r="F289" i="53"/>
  <c r="G289" i="53"/>
  <c r="H289" i="53"/>
  <c r="I289" i="53"/>
  <c r="J289" i="53"/>
  <c r="K289" i="53"/>
  <c r="L289" i="53"/>
  <c r="M289" i="53"/>
  <c r="N289" i="53"/>
  <c r="O289" i="53"/>
  <c r="P289" i="53"/>
  <c r="Q289" i="53"/>
  <c r="R289" i="53"/>
  <c r="S289" i="53"/>
  <c r="T289" i="53"/>
  <c r="U289" i="53"/>
  <c r="V289" i="53"/>
  <c r="W289" i="53"/>
  <c r="X289" i="53"/>
  <c r="Y289" i="53"/>
  <c r="Z289" i="53"/>
  <c r="D290" i="53"/>
  <c r="E290" i="53"/>
  <c r="F290" i="53"/>
  <c r="G290" i="53"/>
  <c r="H290" i="53"/>
  <c r="I290" i="53"/>
  <c r="J290" i="53"/>
  <c r="K290" i="53"/>
  <c r="L290" i="53"/>
  <c r="M290" i="53"/>
  <c r="N290" i="53"/>
  <c r="O290" i="53"/>
  <c r="P290" i="53"/>
  <c r="Q290" i="53"/>
  <c r="R290" i="53"/>
  <c r="S290" i="53"/>
  <c r="T290" i="53"/>
  <c r="U290" i="53"/>
  <c r="V290" i="53"/>
  <c r="W290" i="53"/>
  <c r="X290" i="53"/>
  <c r="Y290" i="53"/>
  <c r="Z290" i="53"/>
  <c r="D291" i="53"/>
  <c r="E291" i="53"/>
  <c r="F291" i="53"/>
  <c r="G291" i="53"/>
  <c r="H291" i="53"/>
  <c r="I291" i="53"/>
  <c r="J291" i="53"/>
  <c r="K291" i="53"/>
  <c r="L291" i="53"/>
  <c r="M291" i="53"/>
  <c r="N291" i="53"/>
  <c r="O291" i="53"/>
  <c r="P291" i="53"/>
  <c r="Q291" i="53"/>
  <c r="R291" i="53"/>
  <c r="S291" i="53"/>
  <c r="T291" i="53"/>
  <c r="U291" i="53"/>
  <c r="V291" i="53"/>
  <c r="W291" i="53"/>
  <c r="X291" i="53"/>
  <c r="Y291" i="53"/>
  <c r="Z291" i="53"/>
  <c r="D292" i="53"/>
  <c r="E292" i="53"/>
  <c r="F292" i="53"/>
  <c r="G292" i="53"/>
  <c r="H292" i="53"/>
  <c r="I292" i="53"/>
  <c r="J292" i="53"/>
  <c r="K292" i="53"/>
  <c r="L292" i="53"/>
  <c r="M292" i="53"/>
  <c r="N292" i="53"/>
  <c r="O292" i="53"/>
  <c r="P292" i="53"/>
  <c r="Q292" i="53"/>
  <c r="R292" i="53"/>
  <c r="S292" i="53"/>
  <c r="T292" i="53"/>
  <c r="U292" i="53"/>
  <c r="V292" i="53"/>
  <c r="W292" i="53"/>
  <c r="X292" i="53"/>
  <c r="Y292" i="53"/>
  <c r="Z292" i="53"/>
  <c r="D293" i="53"/>
  <c r="E293" i="53"/>
  <c r="F293" i="53"/>
  <c r="G293" i="53"/>
  <c r="H293" i="53"/>
  <c r="I293" i="53"/>
  <c r="J293" i="53"/>
  <c r="K293" i="53"/>
  <c r="L293" i="53"/>
  <c r="M293" i="53"/>
  <c r="N293" i="53"/>
  <c r="O293" i="53"/>
  <c r="P293" i="53"/>
  <c r="Q293" i="53"/>
  <c r="R293" i="53"/>
  <c r="S293" i="53"/>
  <c r="T293" i="53"/>
  <c r="U293" i="53"/>
  <c r="V293" i="53"/>
  <c r="W293" i="53"/>
  <c r="X293" i="53"/>
  <c r="Y293" i="53"/>
  <c r="Z293" i="53"/>
  <c r="D294" i="53"/>
  <c r="E294" i="53"/>
  <c r="F294" i="53"/>
  <c r="G294" i="53"/>
  <c r="H294" i="53"/>
  <c r="I294" i="53"/>
  <c r="J294" i="53"/>
  <c r="K294" i="53"/>
  <c r="L294" i="53"/>
  <c r="M294" i="53"/>
  <c r="N294" i="53"/>
  <c r="O294" i="53"/>
  <c r="P294" i="53"/>
  <c r="Q294" i="53"/>
  <c r="R294" i="53"/>
  <c r="S294" i="53"/>
  <c r="T294" i="53"/>
  <c r="U294" i="53"/>
  <c r="V294" i="53"/>
  <c r="W294" i="53"/>
  <c r="X294" i="53"/>
  <c r="Y294" i="53"/>
  <c r="Z294" i="53"/>
  <c r="D295" i="53"/>
  <c r="E295" i="53"/>
  <c r="F295" i="53"/>
  <c r="G295" i="53"/>
  <c r="H295" i="53"/>
  <c r="I295" i="53"/>
  <c r="J295" i="53"/>
  <c r="K295" i="53"/>
  <c r="L295" i="53"/>
  <c r="M295" i="53"/>
  <c r="N295" i="53"/>
  <c r="O295" i="53"/>
  <c r="P295" i="53"/>
  <c r="Q295" i="53"/>
  <c r="R295" i="53"/>
  <c r="S295" i="53"/>
  <c r="T295" i="53"/>
  <c r="U295" i="53"/>
  <c r="V295" i="53"/>
  <c r="W295" i="53"/>
  <c r="X295" i="53"/>
  <c r="Y295" i="53"/>
  <c r="Z295" i="53"/>
  <c r="D296" i="53"/>
  <c r="E296" i="53"/>
  <c r="F296" i="53"/>
  <c r="G296" i="53"/>
  <c r="H296" i="53"/>
  <c r="I296" i="53"/>
  <c r="J296" i="53"/>
  <c r="K296" i="53"/>
  <c r="L296" i="53"/>
  <c r="M296" i="53"/>
  <c r="N296" i="53"/>
  <c r="O296" i="53"/>
  <c r="P296" i="53"/>
  <c r="Q296" i="53"/>
  <c r="R296" i="53"/>
  <c r="S296" i="53"/>
  <c r="T296" i="53"/>
  <c r="U296" i="53"/>
  <c r="V296" i="53"/>
  <c r="W296" i="53"/>
  <c r="X296" i="53"/>
  <c r="Y296" i="53"/>
  <c r="Z296" i="53"/>
  <c r="D297" i="53"/>
  <c r="E297" i="53"/>
  <c r="F297" i="53"/>
  <c r="G297" i="53"/>
  <c r="H297" i="53"/>
  <c r="I297" i="53"/>
  <c r="J297" i="53"/>
  <c r="K297" i="53"/>
  <c r="L297" i="53"/>
  <c r="M297" i="53"/>
  <c r="N297" i="53"/>
  <c r="O297" i="53"/>
  <c r="P297" i="53"/>
  <c r="Q297" i="53"/>
  <c r="R297" i="53"/>
  <c r="S297" i="53"/>
  <c r="T297" i="53"/>
  <c r="U297" i="53"/>
  <c r="V297" i="53"/>
  <c r="W297" i="53"/>
  <c r="X297" i="53"/>
  <c r="Y297" i="53"/>
  <c r="Z297" i="53"/>
  <c r="D298" i="53"/>
  <c r="E298" i="53"/>
  <c r="F298" i="53"/>
  <c r="G298" i="53"/>
  <c r="H298" i="53"/>
  <c r="I298" i="53"/>
  <c r="J298" i="53"/>
  <c r="K298" i="53"/>
  <c r="L298" i="53"/>
  <c r="M298" i="53"/>
  <c r="N298" i="53"/>
  <c r="O298" i="53"/>
  <c r="P298" i="53"/>
  <c r="Q298" i="53"/>
  <c r="R298" i="53"/>
  <c r="S298" i="53"/>
  <c r="T298" i="53"/>
  <c r="U298" i="53"/>
  <c r="V298" i="53"/>
  <c r="W298" i="53"/>
  <c r="X298" i="53"/>
  <c r="Y298" i="53"/>
  <c r="Z298" i="53"/>
  <c r="D299" i="53"/>
  <c r="E299" i="53"/>
  <c r="F299" i="53"/>
  <c r="G299" i="53"/>
  <c r="H299" i="53"/>
  <c r="I299" i="53"/>
  <c r="J299" i="53"/>
  <c r="K299" i="53"/>
  <c r="L299" i="53"/>
  <c r="M299" i="53"/>
  <c r="N299" i="53"/>
  <c r="O299" i="53"/>
  <c r="P299" i="53"/>
  <c r="Q299" i="53"/>
  <c r="R299" i="53"/>
  <c r="S299" i="53"/>
  <c r="T299" i="53"/>
  <c r="U299" i="53"/>
  <c r="V299" i="53"/>
  <c r="W299" i="53"/>
  <c r="X299" i="53"/>
  <c r="Y299" i="53"/>
  <c r="Z299" i="53"/>
  <c r="D300" i="53"/>
  <c r="E300" i="53"/>
  <c r="F300" i="53"/>
  <c r="G300" i="53"/>
  <c r="H300" i="53"/>
  <c r="I300" i="53"/>
  <c r="J300" i="53"/>
  <c r="K300" i="53"/>
  <c r="L300" i="53"/>
  <c r="M300" i="53"/>
  <c r="N300" i="53"/>
  <c r="O300" i="53"/>
  <c r="P300" i="53"/>
  <c r="Q300" i="53"/>
  <c r="R300" i="53"/>
  <c r="S300" i="53"/>
  <c r="T300" i="53"/>
  <c r="U300" i="53"/>
  <c r="V300" i="53"/>
  <c r="W300" i="53"/>
  <c r="X300" i="53"/>
  <c r="Y300" i="53"/>
  <c r="Z300" i="53"/>
  <c r="D301" i="53"/>
  <c r="E301" i="53"/>
  <c r="F301" i="53"/>
  <c r="G301" i="53"/>
  <c r="H301" i="53"/>
  <c r="I301" i="53"/>
  <c r="J301" i="53"/>
  <c r="K301" i="53"/>
  <c r="L301" i="53"/>
  <c r="M301" i="53"/>
  <c r="N301" i="53"/>
  <c r="O301" i="53"/>
  <c r="P301" i="53"/>
  <c r="Q301" i="53"/>
  <c r="R301" i="53"/>
  <c r="S301" i="53"/>
  <c r="T301" i="53"/>
  <c r="U301" i="53"/>
  <c r="V301" i="53"/>
  <c r="W301" i="53"/>
  <c r="X301" i="53"/>
  <c r="Y301" i="53"/>
  <c r="Z301" i="53"/>
  <c r="D302" i="53"/>
  <c r="E302" i="53"/>
  <c r="F302" i="53"/>
  <c r="G302" i="53"/>
  <c r="H302" i="53"/>
  <c r="I302" i="53"/>
  <c r="J302" i="53"/>
  <c r="K302" i="53"/>
  <c r="L302" i="53"/>
  <c r="M302" i="53"/>
  <c r="N302" i="53"/>
  <c r="O302" i="53"/>
  <c r="P302" i="53"/>
  <c r="Q302" i="53"/>
  <c r="R302" i="53"/>
  <c r="S302" i="53"/>
  <c r="T302" i="53"/>
  <c r="U302" i="53"/>
  <c r="V302" i="53"/>
  <c r="W302" i="53"/>
  <c r="X302" i="53"/>
  <c r="Y302" i="53"/>
  <c r="Z302" i="53"/>
  <c r="D303" i="53"/>
  <c r="E303" i="53"/>
  <c r="F303" i="53"/>
  <c r="G303" i="53"/>
  <c r="H303" i="53"/>
  <c r="I303" i="53"/>
  <c r="J303" i="53"/>
  <c r="K303" i="53"/>
  <c r="L303" i="53"/>
  <c r="M303" i="53"/>
  <c r="N303" i="53"/>
  <c r="O303" i="53"/>
  <c r="P303" i="53"/>
  <c r="Q303" i="53"/>
  <c r="R303" i="53"/>
  <c r="S303" i="53"/>
  <c r="T303" i="53"/>
  <c r="U303" i="53"/>
  <c r="V303" i="53"/>
  <c r="W303" i="53"/>
  <c r="X303" i="53"/>
  <c r="Y303" i="53"/>
  <c r="Z303" i="53"/>
  <c r="D304" i="53"/>
  <c r="E304" i="53"/>
  <c r="F304" i="53"/>
  <c r="G304" i="53"/>
  <c r="H304" i="53"/>
  <c r="I304" i="53"/>
  <c r="J304" i="53"/>
  <c r="K304" i="53"/>
  <c r="L304" i="53"/>
  <c r="M304" i="53"/>
  <c r="N304" i="53"/>
  <c r="O304" i="53"/>
  <c r="P304" i="53"/>
  <c r="Q304" i="53"/>
  <c r="R304" i="53"/>
  <c r="S304" i="53"/>
  <c r="T304" i="53"/>
  <c r="U304" i="53"/>
  <c r="V304" i="53"/>
  <c r="W304" i="53"/>
  <c r="X304" i="53"/>
  <c r="Y304" i="53"/>
  <c r="Z304" i="53"/>
  <c r="D305" i="53"/>
  <c r="E305" i="53"/>
  <c r="F305" i="53"/>
  <c r="G305" i="53"/>
  <c r="H305" i="53"/>
  <c r="I305" i="53"/>
  <c r="J305" i="53"/>
  <c r="K305" i="53"/>
  <c r="L305" i="53"/>
  <c r="M305" i="53"/>
  <c r="N305" i="53"/>
  <c r="O305" i="53"/>
  <c r="P305" i="53"/>
  <c r="Q305" i="53"/>
  <c r="R305" i="53"/>
  <c r="S305" i="53"/>
  <c r="T305" i="53"/>
  <c r="U305" i="53"/>
  <c r="V305" i="53"/>
  <c r="W305" i="53"/>
  <c r="X305" i="53"/>
  <c r="Y305" i="53"/>
  <c r="Z305" i="53"/>
  <c r="D306" i="53"/>
  <c r="E306" i="53"/>
  <c r="F306" i="53"/>
  <c r="G306" i="53"/>
  <c r="H306" i="53"/>
  <c r="I306" i="53"/>
  <c r="J306" i="53"/>
  <c r="K306" i="53"/>
  <c r="L306" i="53"/>
  <c r="M306" i="53"/>
  <c r="N306" i="53"/>
  <c r="O306" i="53"/>
  <c r="P306" i="53"/>
  <c r="Q306" i="53"/>
  <c r="R306" i="53"/>
  <c r="S306" i="53"/>
  <c r="T306" i="53"/>
  <c r="U306" i="53"/>
  <c r="V306" i="53"/>
  <c r="W306" i="53"/>
  <c r="X306" i="53"/>
  <c r="Y306" i="53"/>
  <c r="Z306" i="53"/>
  <c r="D307" i="53"/>
  <c r="E307" i="53"/>
  <c r="F307" i="53"/>
  <c r="G307" i="53"/>
  <c r="H307" i="53"/>
  <c r="I307" i="53"/>
  <c r="J307" i="53"/>
  <c r="K307" i="53"/>
  <c r="L307" i="53"/>
  <c r="M307" i="53"/>
  <c r="N307" i="53"/>
  <c r="O307" i="53"/>
  <c r="P307" i="53"/>
  <c r="Q307" i="53"/>
  <c r="R307" i="53"/>
  <c r="S307" i="53"/>
  <c r="T307" i="53"/>
  <c r="U307" i="53"/>
  <c r="V307" i="53"/>
  <c r="W307" i="53"/>
  <c r="X307" i="53"/>
  <c r="Y307" i="53"/>
  <c r="Z307" i="53"/>
  <c r="D308" i="53"/>
  <c r="E308" i="53"/>
  <c r="F308" i="53"/>
  <c r="G308" i="53"/>
  <c r="H308" i="53"/>
  <c r="I308" i="53"/>
  <c r="J308" i="53"/>
  <c r="K308" i="53"/>
  <c r="L308" i="53"/>
  <c r="M308" i="53"/>
  <c r="N308" i="53"/>
  <c r="O308" i="53"/>
  <c r="P308" i="53"/>
  <c r="Q308" i="53"/>
  <c r="R308" i="53"/>
  <c r="S308" i="53"/>
  <c r="T308" i="53"/>
  <c r="U308" i="53"/>
  <c r="V308" i="53"/>
  <c r="W308" i="53"/>
  <c r="X308" i="53"/>
  <c r="Y308" i="53"/>
  <c r="Z308" i="53"/>
  <c r="D309" i="53"/>
  <c r="E309" i="53"/>
  <c r="F309" i="53"/>
  <c r="G309" i="53"/>
  <c r="H309" i="53"/>
  <c r="I309" i="53"/>
  <c r="J309" i="53"/>
  <c r="K309" i="53"/>
  <c r="L309" i="53"/>
  <c r="M309" i="53"/>
  <c r="N309" i="53"/>
  <c r="O309" i="53"/>
  <c r="P309" i="53"/>
  <c r="Q309" i="53"/>
  <c r="R309" i="53"/>
  <c r="S309" i="53"/>
  <c r="T309" i="53"/>
  <c r="U309" i="53"/>
  <c r="V309" i="53"/>
  <c r="W309" i="53"/>
  <c r="X309" i="53"/>
  <c r="Y309" i="53"/>
  <c r="Z309" i="53"/>
  <c r="D310" i="53"/>
  <c r="E310" i="53"/>
  <c r="F310" i="53"/>
  <c r="G310" i="53"/>
  <c r="H310" i="53"/>
  <c r="I310" i="53"/>
  <c r="J310" i="53"/>
  <c r="K310" i="53"/>
  <c r="L310" i="53"/>
  <c r="M310" i="53"/>
  <c r="N310" i="53"/>
  <c r="O310" i="53"/>
  <c r="P310" i="53"/>
  <c r="Q310" i="53"/>
  <c r="R310" i="53"/>
  <c r="S310" i="53"/>
  <c r="T310" i="53"/>
  <c r="U310" i="53"/>
  <c r="V310" i="53"/>
  <c r="W310" i="53"/>
  <c r="X310" i="53"/>
  <c r="Y310" i="53"/>
  <c r="Z310" i="53"/>
  <c r="D311" i="53"/>
  <c r="E311" i="53"/>
  <c r="F311" i="53"/>
  <c r="G311" i="53"/>
  <c r="H311" i="53"/>
  <c r="I311" i="53"/>
  <c r="J311" i="53"/>
  <c r="K311" i="53"/>
  <c r="L311" i="53"/>
  <c r="M311" i="53"/>
  <c r="N311" i="53"/>
  <c r="O311" i="53"/>
  <c r="P311" i="53"/>
  <c r="Q311" i="53"/>
  <c r="R311" i="53"/>
  <c r="S311" i="53"/>
  <c r="T311" i="53"/>
  <c r="U311" i="53"/>
  <c r="V311" i="53"/>
  <c r="W311" i="53"/>
  <c r="X311" i="53"/>
  <c r="Y311" i="53"/>
  <c r="Z311" i="53"/>
  <c r="D312" i="53"/>
  <c r="E312" i="53"/>
  <c r="F312" i="53"/>
  <c r="G312" i="53"/>
  <c r="H312" i="53"/>
  <c r="I312" i="53"/>
  <c r="J312" i="53"/>
  <c r="K312" i="53"/>
  <c r="L312" i="53"/>
  <c r="M312" i="53"/>
  <c r="N312" i="53"/>
  <c r="O312" i="53"/>
  <c r="P312" i="53"/>
  <c r="Q312" i="53"/>
  <c r="R312" i="53"/>
  <c r="S312" i="53"/>
  <c r="T312" i="53"/>
  <c r="U312" i="53"/>
  <c r="V312" i="53"/>
  <c r="W312" i="53"/>
  <c r="X312" i="53"/>
  <c r="Y312" i="53"/>
  <c r="Z312" i="53"/>
  <c r="D313" i="53"/>
  <c r="E313" i="53"/>
  <c r="F313" i="53"/>
  <c r="G313" i="53"/>
  <c r="H313" i="53"/>
  <c r="I313" i="53"/>
  <c r="J313" i="53"/>
  <c r="K313" i="53"/>
  <c r="L313" i="53"/>
  <c r="M313" i="53"/>
  <c r="N313" i="53"/>
  <c r="O313" i="53"/>
  <c r="P313" i="53"/>
  <c r="Q313" i="53"/>
  <c r="R313" i="53"/>
  <c r="S313" i="53"/>
  <c r="T313" i="53"/>
  <c r="U313" i="53"/>
  <c r="V313" i="53"/>
  <c r="W313" i="53"/>
  <c r="X313" i="53"/>
  <c r="Y313" i="53"/>
  <c r="Z313" i="53"/>
  <c r="D314" i="53"/>
  <c r="E314" i="53"/>
  <c r="F314" i="53"/>
  <c r="G314" i="53"/>
  <c r="H314" i="53"/>
  <c r="I314" i="53"/>
  <c r="J314" i="53"/>
  <c r="K314" i="53"/>
  <c r="L314" i="53"/>
  <c r="M314" i="53"/>
  <c r="N314" i="53"/>
  <c r="O314" i="53"/>
  <c r="P314" i="53"/>
  <c r="Q314" i="53"/>
  <c r="R314" i="53"/>
  <c r="S314" i="53"/>
  <c r="T314" i="53"/>
  <c r="U314" i="53"/>
  <c r="V314" i="53"/>
  <c r="W314" i="53"/>
  <c r="X314" i="53"/>
  <c r="Y314" i="53"/>
  <c r="Z314" i="53"/>
  <c r="D315" i="53"/>
  <c r="E315" i="53"/>
  <c r="F315" i="53"/>
  <c r="G315" i="53"/>
  <c r="H315" i="53"/>
  <c r="I315" i="53"/>
  <c r="J315" i="53"/>
  <c r="K315" i="53"/>
  <c r="L315" i="53"/>
  <c r="M315" i="53"/>
  <c r="N315" i="53"/>
  <c r="O315" i="53"/>
  <c r="P315" i="53"/>
  <c r="Q315" i="53"/>
  <c r="R315" i="53"/>
  <c r="S315" i="53"/>
  <c r="T315" i="53"/>
  <c r="U315" i="53"/>
  <c r="V315" i="53"/>
  <c r="W315" i="53"/>
  <c r="X315" i="53"/>
  <c r="Y315" i="53"/>
  <c r="Z315" i="53"/>
  <c r="D316" i="53"/>
  <c r="E316" i="53"/>
  <c r="F316" i="53"/>
  <c r="G316" i="53"/>
  <c r="H316" i="53"/>
  <c r="I316" i="53"/>
  <c r="J316" i="53"/>
  <c r="K316" i="53"/>
  <c r="L316" i="53"/>
  <c r="M316" i="53"/>
  <c r="N316" i="53"/>
  <c r="O316" i="53"/>
  <c r="P316" i="53"/>
  <c r="Q316" i="53"/>
  <c r="R316" i="53"/>
  <c r="S316" i="53"/>
  <c r="T316" i="53"/>
  <c r="U316" i="53"/>
  <c r="V316" i="53"/>
  <c r="W316" i="53"/>
  <c r="X316" i="53"/>
  <c r="Y316" i="53"/>
  <c r="Z316" i="53"/>
  <c r="D317" i="53"/>
  <c r="E317" i="53"/>
  <c r="F317" i="53"/>
  <c r="G317" i="53"/>
  <c r="H317" i="53"/>
  <c r="I317" i="53"/>
  <c r="J317" i="53"/>
  <c r="K317" i="53"/>
  <c r="L317" i="53"/>
  <c r="M317" i="53"/>
  <c r="N317" i="53"/>
  <c r="O317" i="53"/>
  <c r="P317" i="53"/>
  <c r="Q317" i="53"/>
  <c r="R317" i="53"/>
  <c r="S317" i="53"/>
  <c r="T317" i="53"/>
  <c r="U317" i="53"/>
  <c r="V317" i="53"/>
  <c r="W317" i="53"/>
  <c r="X317" i="53"/>
  <c r="Y317" i="53"/>
  <c r="Z317" i="53"/>
  <c r="D318" i="53"/>
  <c r="E318" i="53"/>
  <c r="F318" i="53"/>
  <c r="G318" i="53"/>
  <c r="H318" i="53"/>
  <c r="I318" i="53"/>
  <c r="J318" i="53"/>
  <c r="K318" i="53"/>
  <c r="L318" i="53"/>
  <c r="M318" i="53"/>
  <c r="N318" i="53"/>
  <c r="O318" i="53"/>
  <c r="P318" i="53"/>
  <c r="Q318" i="53"/>
  <c r="R318" i="53"/>
  <c r="S318" i="53"/>
  <c r="T318" i="53"/>
  <c r="U318" i="53"/>
  <c r="V318" i="53"/>
  <c r="W318" i="53"/>
  <c r="X318" i="53"/>
  <c r="Y318" i="53"/>
  <c r="Z318" i="53"/>
  <c r="D319" i="53"/>
  <c r="E319" i="53"/>
  <c r="F319" i="53"/>
  <c r="G319" i="53"/>
  <c r="H319" i="53"/>
  <c r="I319" i="53"/>
  <c r="J319" i="53"/>
  <c r="K319" i="53"/>
  <c r="L319" i="53"/>
  <c r="M319" i="53"/>
  <c r="N319" i="53"/>
  <c r="O319" i="53"/>
  <c r="P319" i="53"/>
  <c r="Q319" i="53"/>
  <c r="R319" i="53"/>
  <c r="S319" i="53"/>
  <c r="T319" i="53"/>
  <c r="U319" i="53"/>
  <c r="V319" i="53"/>
  <c r="W319" i="53"/>
  <c r="X319" i="53"/>
  <c r="Y319" i="53"/>
  <c r="Z319" i="53"/>
  <c r="D320" i="53"/>
  <c r="E320" i="53"/>
  <c r="F320" i="53"/>
  <c r="G320" i="53"/>
  <c r="H320" i="53"/>
  <c r="I320" i="53"/>
  <c r="J320" i="53"/>
  <c r="K320" i="53"/>
  <c r="L320" i="53"/>
  <c r="M320" i="53"/>
  <c r="N320" i="53"/>
  <c r="O320" i="53"/>
  <c r="P320" i="53"/>
  <c r="Q320" i="53"/>
  <c r="R320" i="53"/>
  <c r="S320" i="53"/>
  <c r="T320" i="53"/>
  <c r="U320" i="53"/>
  <c r="V320" i="53"/>
  <c r="W320" i="53"/>
  <c r="X320" i="53"/>
  <c r="Y320" i="53"/>
  <c r="Z320" i="53"/>
  <c r="D321" i="53"/>
  <c r="E321" i="53"/>
  <c r="F321" i="53"/>
  <c r="G321" i="53"/>
  <c r="H321" i="53"/>
  <c r="I321" i="53"/>
  <c r="J321" i="53"/>
  <c r="K321" i="53"/>
  <c r="L321" i="53"/>
  <c r="M321" i="53"/>
  <c r="N321" i="53"/>
  <c r="O321" i="53"/>
  <c r="P321" i="53"/>
  <c r="Q321" i="53"/>
  <c r="R321" i="53"/>
  <c r="S321" i="53"/>
  <c r="T321" i="53"/>
  <c r="U321" i="53"/>
  <c r="V321" i="53"/>
  <c r="W321" i="53"/>
  <c r="X321" i="53"/>
  <c r="Y321" i="53"/>
  <c r="Z321" i="53"/>
  <c r="D322" i="53"/>
  <c r="E322" i="53"/>
  <c r="F322" i="53"/>
  <c r="G322" i="53"/>
  <c r="H322" i="53"/>
  <c r="I322" i="53"/>
  <c r="J322" i="53"/>
  <c r="K322" i="53"/>
  <c r="L322" i="53"/>
  <c r="M322" i="53"/>
  <c r="N322" i="53"/>
  <c r="O322" i="53"/>
  <c r="P322" i="53"/>
  <c r="Q322" i="53"/>
  <c r="R322" i="53"/>
  <c r="S322" i="53"/>
  <c r="T322" i="53"/>
  <c r="U322" i="53"/>
  <c r="V322" i="53"/>
  <c r="W322" i="53"/>
  <c r="X322" i="53"/>
  <c r="Y322" i="53"/>
  <c r="Z322" i="53"/>
  <c r="D323" i="53"/>
  <c r="E323" i="53"/>
  <c r="F323" i="53"/>
  <c r="G323" i="53"/>
  <c r="H323" i="53"/>
  <c r="I323" i="53"/>
  <c r="J323" i="53"/>
  <c r="K323" i="53"/>
  <c r="L323" i="53"/>
  <c r="M323" i="53"/>
  <c r="N323" i="53"/>
  <c r="O323" i="53"/>
  <c r="P323" i="53"/>
  <c r="Q323" i="53"/>
  <c r="R323" i="53"/>
  <c r="S323" i="53"/>
  <c r="T323" i="53"/>
  <c r="U323" i="53"/>
  <c r="V323" i="53"/>
  <c r="W323" i="53"/>
  <c r="X323" i="53"/>
  <c r="Y323" i="53"/>
  <c r="Z323" i="53"/>
  <c r="D324" i="53"/>
  <c r="E324" i="53"/>
  <c r="F324" i="53"/>
  <c r="G324" i="53"/>
  <c r="H324" i="53"/>
  <c r="I324" i="53"/>
  <c r="J324" i="53"/>
  <c r="K324" i="53"/>
  <c r="L324" i="53"/>
  <c r="M324" i="53"/>
  <c r="N324" i="53"/>
  <c r="O324" i="53"/>
  <c r="P324" i="53"/>
  <c r="Q324" i="53"/>
  <c r="R324" i="53"/>
  <c r="S324" i="53"/>
  <c r="T324" i="53"/>
  <c r="U324" i="53"/>
  <c r="V324" i="53"/>
  <c r="W324" i="53"/>
  <c r="X324" i="53"/>
  <c r="Y324" i="53"/>
  <c r="Z324" i="53"/>
  <c r="D325" i="53"/>
  <c r="E325" i="53"/>
  <c r="F325" i="53"/>
  <c r="G325" i="53"/>
  <c r="H325" i="53"/>
  <c r="I325" i="53"/>
  <c r="J325" i="53"/>
  <c r="K325" i="53"/>
  <c r="L325" i="53"/>
  <c r="M325" i="53"/>
  <c r="N325" i="53"/>
  <c r="O325" i="53"/>
  <c r="P325" i="53"/>
  <c r="Q325" i="53"/>
  <c r="R325" i="53"/>
  <c r="S325" i="53"/>
  <c r="T325" i="53"/>
  <c r="U325" i="53"/>
  <c r="V325" i="53"/>
  <c r="W325" i="53"/>
  <c r="X325" i="53"/>
  <c r="Y325" i="53"/>
  <c r="Z325" i="53"/>
  <c r="D326" i="53"/>
  <c r="E326" i="53"/>
  <c r="F326" i="53"/>
  <c r="G326" i="53"/>
  <c r="H326" i="53"/>
  <c r="I326" i="53"/>
  <c r="J326" i="53"/>
  <c r="K326" i="53"/>
  <c r="L326" i="53"/>
  <c r="M326" i="53"/>
  <c r="N326" i="53"/>
  <c r="O326" i="53"/>
  <c r="P326" i="53"/>
  <c r="Q326" i="53"/>
  <c r="R326" i="53"/>
  <c r="S326" i="53"/>
  <c r="T326" i="53"/>
  <c r="U326" i="53"/>
  <c r="V326" i="53"/>
  <c r="W326" i="53"/>
  <c r="X326" i="53"/>
  <c r="Y326" i="53"/>
  <c r="Z326" i="53"/>
  <c r="D327" i="53"/>
  <c r="E327" i="53"/>
  <c r="F327" i="53"/>
  <c r="G327" i="53"/>
  <c r="H327" i="53"/>
  <c r="I327" i="53"/>
  <c r="J327" i="53"/>
  <c r="K327" i="53"/>
  <c r="L327" i="53"/>
  <c r="M327" i="53"/>
  <c r="N327" i="53"/>
  <c r="O327" i="53"/>
  <c r="P327" i="53"/>
  <c r="Q327" i="53"/>
  <c r="R327" i="53"/>
  <c r="S327" i="53"/>
  <c r="T327" i="53"/>
  <c r="U327" i="53"/>
  <c r="V327" i="53"/>
  <c r="W327" i="53"/>
  <c r="X327" i="53"/>
  <c r="Y327" i="53"/>
  <c r="Z327" i="53"/>
  <c r="D328" i="53"/>
  <c r="E328" i="53"/>
  <c r="F328" i="53"/>
  <c r="G328" i="53"/>
  <c r="H328" i="53"/>
  <c r="I328" i="53"/>
  <c r="J328" i="53"/>
  <c r="K328" i="53"/>
  <c r="L328" i="53"/>
  <c r="M328" i="53"/>
  <c r="N328" i="53"/>
  <c r="O328" i="53"/>
  <c r="P328" i="53"/>
  <c r="Q328" i="53"/>
  <c r="R328" i="53"/>
  <c r="S328" i="53"/>
  <c r="T328" i="53"/>
  <c r="U328" i="53"/>
  <c r="V328" i="53"/>
  <c r="W328" i="53"/>
  <c r="X328" i="53"/>
  <c r="Y328" i="53"/>
  <c r="Z328" i="53"/>
  <c r="D329" i="53"/>
  <c r="E329" i="53"/>
  <c r="F329" i="53"/>
  <c r="G329" i="53"/>
  <c r="H329" i="53"/>
  <c r="I329" i="53"/>
  <c r="J329" i="53"/>
  <c r="K329" i="53"/>
  <c r="L329" i="53"/>
  <c r="M329" i="53"/>
  <c r="N329" i="53"/>
  <c r="O329" i="53"/>
  <c r="P329" i="53"/>
  <c r="Q329" i="53"/>
  <c r="R329" i="53"/>
  <c r="S329" i="53"/>
  <c r="T329" i="53"/>
  <c r="U329" i="53"/>
  <c r="V329" i="53"/>
  <c r="W329" i="53"/>
  <c r="X329" i="53"/>
  <c r="Y329" i="53"/>
  <c r="Z329" i="53"/>
  <c r="D330" i="53"/>
  <c r="E330" i="53"/>
  <c r="F330" i="53"/>
  <c r="G330" i="53"/>
  <c r="H330" i="53"/>
  <c r="I330" i="53"/>
  <c r="J330" i="53"/>
  <c r="K330" i="53"/>
  <c r="L330" i="53"/>
  <c r="M330" i="53"/>
  <c r="N330" i="53"/>
  <c r="O330" i="53"/>
  <c r="P330" i="53"/>
  <c r="Q330" i="53"/>
  <c r="R330" i="53"/>
  <c r="S330" i="53"/>
  <c r="T330" i="53"/>
  <c r="U330" i="53"/>
  <c r="V330" i="53"/>
  <c r="W330" i="53"/>
  <c r="X330" i="53"/>
  <c r="Y330" i="53"/>
  <c r="Z330" i="53"/>
  <c r="D331" i="53"/>
  <c r="E331" i="53"/>
  <c r="F331" i="53"/>
  <c r="G331" i="53"/>
  <c r="H331" i="53"/>
  <c r="I331" i="53"/>
  <c r="J331" i="53"/>
  <c r="K331" i="53"/>
  <c r="L331" i="53"/>
  <c r="M331" i="53"/>
  <c r="N331" i="53"/>
  <c r="O331" i="53"/>
  <c r="P331" i="53"/>
  <c r="Q331" i="53"/>
  <c r="R331" i="53"/>
  <c r="S331" i="53"/>
  <c r="T331" i="53"/>
  <c r="U331" i="53"/>
  <c r="V331" i="53"/>
  <c r="W331" i="53"/>
  <c r="X331" i="53"/>
  <c r="Y331" i="53"/>
  <c r="Z331" i="53"/>
  <c r="D332" i="53"/>
  <c r="E332" i="53"/>
  <c r="F332" i="53"/>
  <c r="G332" i="53"/>
  <c r="H332" i="53"/>
  <c r="I332" i="53"/>
  <c r="J332" i="53"/>
  <c r="K332" i="53"/>
  <c r="L332" i="53"/>
  <c r="M332" i="53"/>
  <c r="N332" i="53"/>
  <c r="O332" i="53"/>
  <c r="P332" i="53"/>
  <c r="Q332" i="53"/>
  <c r="R332" i="53"/>
  <c r="S332" i="53"/>
  <c r="T332" i="53"/>
  <c r="U332" i="53"/>
  <c r="V332" i="53"/>
  <c r="W332" i="53"/>
  <c r="X332" i="53"/>
  <c r="Y332" i="53"/>
  <c r="Z332" i="53"/>
  <c r="D333" i="53"/>
  <c r="E333" i="53"/>
  <c r="F333" i="53"/>
  <c r="G333" i="53"/>
  <c r="H333" i="53"/>
  <c r="I333" i="53"/>
  <c r="J333" i="53"/>
  <c r="K333" i="53"/>
  <c r="L333" i="53"/>
  <c r="M333" i="53"/>
  <c r="N333" i="53"/>
  <c r="O333" i="53"/>
  <c r="P333" i="53"/>
  <c r="Q333" i="53"/>
  <c r="R333" i="53"/>
  <c r="S333" i="53"/>
  <c r="T333" i="53"/>
  <c r="U333" i="53"/>
  <c r="V333" i="53"/>
  <c r="W333" i="53"/>
  <c r="X333" i="53"/>
  <c r="Y333" i="53"/>
  <c r="Z333" i="53"/>
  <c r="D334" i="53"/>
  <c r="E334" i="53"/>
  <c r="F334" i="53"/>
  <c r="G334" i="53"/>
  <c r="H334" i="53"/>
  <c r="I334" i="53"/>
  <c r="J334" i="53"/>
  <c r="K334" i="53"/>
  <c r="L334" i="53"/>
  <c r="M334" i="53"/>
  <c r="N334" i="53"/>
  <c r="O334" i="53"/>
  <c r="P334" i="53"/>
  <c r="Q334" i="53"/>
  <c r="R334" i="53"/>
  <c r="S334" i="53"/>
  <c r="T334" i="53"/>
  <c r="U334" i="53"/>
  <c r="V334" i="53"/>
  <c r="W334" i="53"/>
  <c r="X334" i="53"/>
  <c r="Y334" i="53"/>
  <c r="Z334" i="53"/>
  <c r="D335" i="53"/>
  <c r="E335" i="53"/>
  <c r="F335" i="53"/>
  <c r="G335" i="53"/>
  <c r="H335" i="53"/>
  <c r="I335" i="53"/>
  <c r="J335" i="53"/>
  <c r="K335" i="53"/>
  <c r="L335" i="53"/>
  <c r="M335" i="53"/>
  <c r="N335" i="53"/>
  <c r="O335" i="53"/>
  <c r="P335" i="53"/>
  <c r="Q335" i="53"/>
  <c r="R335" i="53"/>
  <c r="S335" i="53"/>
  <c r="T335" i="53"/>
  <c r="U335" i="53"/>
  <c r="V335" i="53"/>
  <c r="W335" i="53"/>
  <c r="X335" i="53"/>
  <c r="Y335" i="53"/>
  <c r="Z335" i="53"/>
  <c r="D336" i="53"/>
  <c r="E336" i="53"/>
  <c r="F336" i="53"/>
  <c r="G336" i="53"/>
  <c r="H336" i="53"/>
  <c r="I336" i="53"/>
  <c r="J336" i="53"/>
  <c r="K336" i="53"/>
  <c r="L336" i="53"/>
  <c r="M336" i="53"/>
  <c r="N336" i="53"/>
  <c r="O336" i="53"/>
  <c r="P336" i="53"/>
  <c r="Q336" i="53"/>
  <c r="R336" i="53"/>
  <c r="S336" i="53"/>
  <c r="T336" i="53"/>
  <c r="U336" i="53"/>
  <c r="V336" i="53"/>
  <c r="W336" i="53"/>
  <c r="X336" i="53"/>
  <c r="Y336" i="53"/>
  <c r="Z336" i="53"/>
  <c r="D337" i="53"/>
  <c r="E337" i="53"/>
  <c r="F337" i="53"/>
  <c r="G337" i="53"/>
  <c r="H337" i="53"/>
  <c r="I337" i="53"/>
  <c r="J337" i="53"/>
  <c r="K337" i="53"/>
  <c r="L337" i="53"/>
  <c r="M337" i="53"/>
  <c r="N337" i="53"/>
  <c r="O337" i="53"/>
  <c r="P337" i="53"/>
  <c r="Q337" i="53"/>
  <c r="R337" i="53"/>
  <c r="S337" i="53"/>
  <c r="T337" i="53"/>
  <c r="U337" i="53"/>
  <c r="V337" i="53"/>
  <c r="W337" i="53"/>
  <c r="X337" i="53"/>
  <c r="Y337" i="53"/>
  <c r="Z337" i="53"/>
  <c r="D338" i="53"/>
  <c r="E338" i="53"/>
  <c r="F338" i="53"/>
  <c r="G338" i="53"/>
  <c r="H338" i="53"/>
  <c r="I338" i="53"/>
  <c r="J338" i="53"/>
  <c r="K338" i="53"/>
  <c r="L338" i="53"/>
  <c r="M338" i="53"/>
  <c r="N338" i="53"/>
  <c r="O338" i="53"/>
  <c r="P338" i="53"/>
  <c r="Q338" i="53"/>
  <c r="R338" i="53"/>
  <c r="S338" i="53"/>
  <c r="T338" i="53"/>
  <c r="U338" i="53"/>
  <c r="V338" i="53"/>
  <c r="W338" i="53"/>
  <c r="X338" i="53"/>
  <c r="Y338" i="53"/>
  <c r="Z338" i="53"/>
  <c r="D339" i="53"/>
  <c r="E339" i="53"/>
  <c r="F339" i="53"/>
  <c r="G339" i="53"/>
  <c r="H339" i="53"/>
  <c r="I339" i="53"/>
  <c r="J339" i="53"/>
  <c r="K339" i="53"/>
  <c r="L339" i="53"/>
  <c r="M339" i="53"/>
  <c r="N339" i="53"/>
  <c r="O339" i="53"/>
  <c r="P339" i="53"/>
  <c r="Q339" i="53"/>
  <c r="R339" i="53"/>
  <c r="S339" i="53"/>
  <c r="T339" i="53"/>
  <c r="U339" i="53"/>
  <c r="V339" i="53"/>
  <c r="W339" i="53"/>
  <c r="X339" i="53"/>
  <c r="Y339" i="53"/>
  <c r="Z339" i="53"/>
  <c r="D340" i="53"/>
  <c r="E340" i="53"/>
  <c r="F340" i="53"/>
  <c r="G340" i="53"/>
  <c r="H340" i="53"/>
  <c r="I340" i="53"/>
  <c r="J340" i="53"/>
  <c r="K340" i="53"/>
  <c r="L340" i="53"/>
  <c r="M340" i="53"/>
  <c r="N340" i="53"/>
  <c r="O340" i="53"/>
  <c r="P340" i="53"/>
  <c r="Q340" i="53"/>
  <c r="R340" i="53"/>
  <c r="S340" i="53"/>
  <c r="T340" i="53"/>
  <c r="U340" i="53"/>
  <c r="V340" i="53"/>
  <c r="W340" i="53"/>
  <c r="X340" i="53"/>
  <c r="Y340" i="53"/>
  <c r="Z340" i="53"/>
  <c r="D341" i="53"/>
  <c r="E341" i="53"/>
  <c r="F341" i="53"/>
  <c r="G341" i="53"/>
  <c r="H341" i="53"/>
  <c r="I341" i="53"/>
  <c r="J341" i="53"/>
  <c r="K341" i="53"/>
  <c r="L341" i="53"/>
  <c r="M341" i="53"/>
  <c r="N341" i="53"/>
  <c r="O341" i="53"/>
  <c r="P341" i="53"/>
  <c r="Q341" i="53"/>
  <c r="R341" i="53"/>
  <c r="S341" i="53"/>
  <c r="T341" i="53"/>
  <c r="U341" i="53"/>
  <c r="V341" i="53"/>
  <c r="W341" i="53"/>
  <c r="X341" i="53"/>
  <c r="Y341" i="53"/>
  <c r="Z341" i="53"/>
  <c r="D342" i="53"/>
  <c r="E342" i="53"/>
  <c r="F342" i="53"/>
  <c r="G342" i="53"/>
  <c r="H342" i="53"/>
  <c r="I342" i="53"/>
  <c r="J342" i="53"/>
  <c r="K342" i="53"/>
  <c r="L342" i="53"/>
  <c r="M342" i="53"/>
  <c r="N342" i="53"/>
  <c r="O342" i="53"/>
  <c r="P342" i="53"/>
  <c r="Q342" i="53"/>
  <c r="R342" i="53"/>
  <c r="S342" i="53"/>
  <c r="T342" i="53"/>
  <c r="U342" i="53"/>
  <c r="V342" i="53"/>
  <c r="W342" i="53"/>
  <c r="X342" i="53"/>
  <c r="Y342" i="53"/>
  <c r="Z342" i="53"/>
  <c r="D343" i="53"/>
  <c r="E343" i="53"/>
  <c r="F343" i="53"/>
  <c r="G343" i="53"/>
  <c r="H343" i="53"/>
  <c r="I343" i="53"/>
  <c r="J343" i="53"/>
  <c r="K343" i="53"/>
  <c r="L343" i="53"/>
  <c r="M343" i="53"/>
  <c r="N343" i="53"/>
  <c r="O343" i="53"/>
  <c r="P343" i="53"/>
  <c r="Q343" i="53"/>
  <c r="R343" i="53"/>
  <c r="S343" i="53"/>
  <c r="T343" i="53"/>
  <c r="U343" i="53"/>
  <c r="V343" i="53"/>
  <c r="W343" i="53"/>
  <c r="X343" i="53"/>
  <c r="Y343" i="53"/>
  <c r="Z343" i="53"/>
  <c r="D344" i="53"/>
  <c r="E344" i="53"/>
  <c r="F344" i="53"/>
  <c r="G344" i="53"/>
  <c r="H344" i="53"/>
  <c r="I344" i="53"/>
  <c r="J344" i="53"/>
  <c r="K344" i="53"/>
  <c r="L344" i="53"/>
  <c r="M344" i="53"/>
  <c r="N344" i="53"/>
  <c r="O344" i="53"/>
  <c r="P344" i="53"/>
  <c r="Q344" i="53"/>
  <c r="R344" i="53"/>
  <c r="S344" i="53"/>
  <c r="T344" i="53"/>
  <c r="U344" i="53"/>
  <c r="V344" i="53"/>
  <c r="W344" i="53"/>
  <c r="X344" i="53"/>
  <c r="Y344" i="53"/>
  <c r="Z344" i="53"/>
  <c r="D345" i="53"/>
  <c r="E345" i="53"/>
  <c r="F345" i="53"/>
  <c r="G345" i="53"/>
  <c r="H345" i="53"/>
  <c r="I345" i="53"/>
  <c r="J345" i="53"/>
  <c r="K345" i="53"/>
  <c r="L345" i="53"/>
  <c r="M345" i="53"/>
  <c r="N345" i="53"/>
  <c r="O345" i="53"/>
  <c r="P345" i="53"/>
  <c r="Q345" i="53"/>
  <c r="R345" i="53"/>
  <c r="S345" i="53"/>
  <c r="T345" i="53"/>
  <c r="U345" i="53"/>
  <c r="V345" i="53"/>
  <c r="W345" i="53"/>
  <c r="X345" i="53"/>
  <c r="Y345" i="53"/>
  <c r="Z345" i="53"/>
  <c r="D346" i="53"/>
  <c r="E346" i="53"/>
  <c r="F346" i="53"/>
  <c r="G346" i="53"/>
  <c r="H346" i="53"/>
  <c r="I346" i="53"/>
  <c r="J346" i="53"/>
  <c r="K346" i="53"/>
  <c r="L346" i="53"/>
  <c r="M346" i="53"/>
  <c r="N346" i="53"/>
  <c r="O346" i="53"/>
  <c r="P346" i="53"/>
  <c r="Q346" i="53"/>
  <c r="R346" i="53"/>
  <c r="S346" i="53"/>
  <c r="T346" i="53"/>
  <c r="U346" i="53"/>
  <c r="V346" i="53"/>
  <c r="W346" i="53"/>
  <c r="X346" i="53"/>
  <c r="Y346" i="53"/>
  <c r="Z346" i="53"/>
  <c r="D347" i="53"/>
  <c r="E347" i="53"/>
  <c r="F347" i="53"/>
  <c r="G347" i="53"/>
  <c r="H347" i="53"/>
  <c r="I347" i="53"/>
  <c r="J347" i="53"/>
  <c r="K347" i="53"/>
  <c r="L347" i="53"/>
  <c r="M347" i="53"/>
  <c r="N347" i="53"/>
  <c r="O347" i="53"/>
  <c r="P347" i="53"/>
  <c r="Q347" i="53"/>
  <c r="R347" i="53"/>
  <c r="S347" i="53"/>
  <c r="T347" i="53"/>
  <c r="U347" i="53"/>
  <c r="V347" i="53"/>
  <c r="W347" i="53"/>
  <c r="X347" i="53"/>
  <c r="Y347" i="53"/>
  <c r="Z347" i="53"/>
  <c r="D348" i="53"/>
  <c r="E348" i="53"/>
  <c r="F348" i="53"/>
  <c r="G348" i="53"/>
  <c r="H348" i="53"/>
  <c r="I348" i="53"/>
  <c r="J348" i="53"/>
  <c r="K348" i="53"/>
  <c r="L348" i="53"/>
  <c r="M348" i="53"/>
  <c r="N348" i="53"/>
  <c r="O348" i="53"/>
  <c r="P348" i="53"/>
  <c r="Q348" i="53"/>
  <c r="R348" i="53"/>
  <c r="S348" i="53"/>
  <c r="T348" i="53"/>
  <c r="U348" i="53"/>
  <c r="V348" i="53"/>
  <c r="W348" i="53"/>
  <c r="X348" i="53"/>
  <c r="Y348" i="53"/>
  <c r="Z348" i="53"/>
  <c r="D349" i="53"/>
  <c r="E349" i="53"/>
  <c r="F349" i="53"/>
  <c r="G349" i="53"/>
  <c r="H349" i="53"/>
  <c r="I349" i="53"/>
  <c r="J349" i="53"/>
  <c r="K349" i="53"/>
  <c r="L349" i="53"/>
  <c r="M349" i="53"/>
  <c r="N349" i="53"/>
  <c r="O349" i="53"/>
  <c r="P349" i="53"/>
  <c r="Q349" i="53"/>
  <c r="R349" i="53"/>
  <c r="S349" i="53"/>
  <c r="T349" i="53"/>
  <c r="U349" i="53"/>
  <c r="V349" i="53"/>
  <c r="W349" i="53"/>
  <c r="X349" i="53"/>
  <c r="Y349" i="53"/>
  <c r="Z349" i="53"/>
  <c r="D350" i="53"/>
  <c r="E350" i="53"/>
  <c r="F350" i="53"/>
  <c r="G350" i="53"/>
  <c r="H350" i="53"/>
  <c r="I350" i="53"/>
  <c r="J350" i="53"/>
  <c r="K350" i="53"/>
  <c r="L350" i="53"/>
  <c r="M350" i="53"/>
  <c r="N350" i="53"/>
  <c r="O350" i="53"/>
  <c r="P350" i="53"/>
  <c r="Q350" i="53"/>
  <c r="R350" i="53"/>
  <c r="S350" i="53"/>
  <c r="T350" i="53"/>
  <c r="U350" i="53"/>
  <c r="V350" i="53"/>
  <c r="W350" i="53"/>
  <c r="X350" i="53"/>
  <c r="Y350" i="53"/>
  <c r="Z350" i="53"/>
  <c r="D351" i="53"/>
  <c r="E351" i="53"/>
  <c r="F351" i="53"/>
  <c r="G351" i="53"/>
  <c r="H351" i="53"/>
  <c r="I351" i="53"/>
  <c r="J351" i="53"/>
  <c r="K351" i="53"/>
  <c r="L351" i="53"/>
  <c r="M351" i="53"/>
  <c r="N351" i="53"/>
  <c r="O351" i="53"/>
  <c r="P351" i="53"/>
  <c r="Q351" i="53"/>
  <c r="R351" i="53"/>
  <c r="S351" i="53"/>
  <c r="T351" i="53"/>
  <c r="U351" i="53"/>
  <c r="V351" i="53"/>
  <c r="W351" i="53"/>
  <c r="X351" i="53"/>
  <c r="Y351" i="53"/>
  <c r="Z351" i="53"/>
  <c r="D352" i="53"/>
  <c r="E352" i="53"/>
  <c r="F352" i="53"/>
  <c r="G352" i="53"/>
  <c r="H352" i="53"/>
  <c r="I352" i="53"/>
  <c r="J352" i="53"/>
  <c r="K352" i="53"/>
  <c r="L352" i="53"/>
  <c r="M352" i="53"/>
  <c r="N352" i="53"/>
  <c r="O352" i="53"/>
  <c r="P352" i="53"/>
  <c r="Q352" i="53"/>
  <c r="R352" i="53"/>
  <c r="S352" i="53"/>
  <c r="T352" i="53"/>
  <c r="U352" i="53"/>
  <c r="V352" i="53"/>
  <c r="W352" i="53"/>
  <c r="X352" i="53"/>
  <c r="Y352" i="53"/>
  <c r="Z352" i="53"/>
  <c r="D353" i="53"/>
  <c r="E353" i="53"/>
  <c r="F353" i="53"/>
  <c r="G353" i="53"/>
  <c r="H353" i="53"/>
  <c r="I353" i="53"/>
  <c r="J353" i="53"/>
  <c r="K353" i="53"/>
  <c r="L353" i="53"/>
  <c r="M353" i="53"/>
  <c r="N353" i="53"/>
  <c r="O353" i="53"/>
  <c r="P353" i="53"/>
  <c r="Q353" i="53"/>
  <c r="R353" i="53"/>
  <c r="S353" i="53"/>
  <c r="T353" i="53"/>
  <c r="U353" i="53"/>
  <c r="V353" i="53"/>
  <c r="W353" i="53"/>
  <c r="X353" i="53"/>
  <c r="Y353" i="53"/>
  <c r="Z353" i="53"/>
  <c r="D354" i="53"/>
  <c r="E354" i="53"/>
  <c r="F354" i="53"/>
  <c r="G354" i="53"/>
  <c r="H354" i="53"/>
  <c r="I354" i="53"/>
  <c r="J354" i="53"/>
  <c r="K354" i="53"/>
  <c r="L354" i="53"/>
  <c r="M354" i="53"/>
  <c r="N354" i="53"/>
  <c r="O354" i="53"/>
  <c r="P354" i="53"/>
  <c r="Q354" i="53"/>
  <c r="R354" i="53"/>
  <c r="S354" i="53"/>
  <c r="T354" i="53"/>
  <c r="U354" i="53"/>
  <c r="V354" i="53"/>
  <c r="W354" i="53"/>
  <c r="X354" i="53"/>
  <c r="Y354" i="53"/>
  <c r="Z354" i="53"/>
  <c r="D355" i="53"/>
  <c r="E355" i="53"/>
  <c r="F355" i="53"/>
  <c r="G355" i="53"/>
  <c r="H355" i="53"/>
  <c r="I355" i="53"/>
  <c r="J355" i="53"/>
  <c r="K355" i="53"/>
  <c r="L355" i="53"/>
  <c r="M355" i="53"/>
  <c r="N355" i="53"/>
  <c r="O355" i="53"/>
  <c r="P355" i="53"/>
  <c r="Q355" i="53"/>
  <c r="R355" i="53"/>
  <c r="S355" i="53"/>
  <c r="T355" i="53"/>
  <c r="U355" i="53"/>
  <c r="V355" i="53"/>
  <c r="W355" i="53"/>
  <c r="X355" i="53"/>
  <c r="Y355" i="53"/>
  <c r="Z355" i="53"/>
  <c r="D356" i="53"/>
  <c r="E356" i="53"/>
  <c r="F356" i="53"/>
  <c r="G356" i="53"/>
  <c r="H356" i="53"/>
  <c r="I356" i="53"/>
  <c r="J356" i="53"/>
  <c r="K356" i="53"/>
  <c r="L356" i="53"/>
  <c r="M356" i="53"/>
  <c r="N356" i="53"/>
  <c r="O356" i="53"/>
  <c r="P356" i="53"/>
  <c r="Q356" i="53"/>
  <c r="R356" i="53"/>
  <c r="S356" i="53"/>
  <c r="T356" i="53"/>
  <c r="U356" i="53"/>
  <c r="V356" i="53"/>
  <c r="W356" i="53"/>
  <c r="X356" i="53"/>
  <c r="Y356" i="53"/>
  <c r="Z356" i="53"/>
  <c r="D357" i="53"/>
  <c r="E357" i="53"/>
  <c r="F357" i="53"/>
  <c r="G357" i="53"/>
  <c r="H357" i="53"/>
  <c r="I357" i="53"/>
  <c r="J357" i="53"/>
  <c r="K357" i="53"/>
  <c r="L357" i="53"/>
  <c r="M357" i="53"/>
  <c r="N357" i="53"/>
  <c r="O357" i="53"/>
  <c r="P357" i="53"/>
  <c r="Q357" i="53"/>
  <c r="R357" i="53"/>
  <c r="S357" i="53"/>
  <c r="T357" i="53"/>
  <c r="U357" i="53"/>
  <c r="V357" i="53"/>
  <c r="W357" i="53"/>
  <c r="X357" i="53"/>
  <c r="Y357" i="53"/>
  <c r="Z357" i="53"/>
  <c r="D358" i="53"/>
  <c r="E358" i="53"/>
  <c r="F358" i="53"/>
  <c r="G358" i="53"/>
  <c r="H358" i="53"/>
  <c r="I358" i="53"/>
  <c r="J358" i="53"/>
  <c r="K358" i="53"/>
  <c r="L358" i="53"/>
  <c r="M358" i="53"/>
  <c r="N358" i="53"/>
  <c r="O358" i="53"/>
  <c r="P358" i="53"/>
  <c r="Q358" i="53"/>
  <c r="R358" i="53"/>
  <c r="S358" i="53"/>
  <c r="T358" i="53"/>
  <c r="U358" i="53"/>
  <c r="V358" i="53"/>
  <c r="W358" i="53"/>
  <c r="X358" i="53"/>
  <c r="Y358" i="53"/>
  <c r="Z358" i="53"/>
  <c r="D359" i="53"/>
  <c r="E359" i="53"/>
  <c r="F359" i="53"/>
  <c r="G359" i="53"/>
  <c r="H359" i="53"/>
  <c r="I359" i="53"/>
  <c r="J359" i="53"/>
  <c r="K359" i="53"/>
  <c r="L359" i="53"/>
  <c r="M359" i="53"/>
  <c r="N359" i="53"/>
  <c r="O359" i="53"/>
  <c r="P359" i="53"/>
  <c r="Q359" i="53"/>
  <c r="R359" i="53"/>
  <c r="S359" i="53"/>
  <c r="T359" i="53"/>
  <c r="U359" i="53"/>
  <c r="V359" i="53"/>
  <c r="W359" i="53"/>
  <c r="X359" i="53"/>
  <c r="Y359" i="53"/>
  <c r="Z359" i="53"/>
  <c r="D360" i="53"/>
  <c r="E360" i="53"/>
  <c r="F360" i="53"/>
  <c r="G360" i="53"/>
  <c r="H360" i="53"/>
  <c r="I360" i="53"/>
  <c r="J360" i="53"/>
  <c r="K360" i="53"/>
  <c r="L360" i="53"/>
  <c r="M360" i="53"/>
  <c r="N360" i="53"/>
  <c r="O360" i="53"/>
  <c r="P360" i="53"/>
  <c r="Q360" i="53"/>
  <c r="R360" i="53"/>
  <c r="S360" i="53"/>
  <c r="T360" i="53"/>
  <c r="U360" i="53"/>
  <c r="V360" i="53"/>
  <c r="W360" i="53"/>
  <c r="X360" i="53"/>
  <c r="Y360" i="53"/>
  <c r="Z360" i="53"/>
  <c r="D361" i="53"/>
  <c r="E361" i="53"/>
  <c r="F361" i="53"/>
  <c r="G361" i="53"/>
  <c r="H361" i="53"/>
  <c r="I361" i="53"/>
  <c r="J361" i="53"/>
  <c r="K361" i="53"/>
  <c r="L361" i="53"/>
  <c r="M361" i="53"/>
  <c r="N361" i="53"/>
  <c r="O361" i="53"/>
  <c r="P361" i="53"/>
  <c r="Q361" i="53"/>
  <c r="R361" i="53"/>
  <c r="S361" i="53"/>
  <c r="T361" i="53"/>
  <c r="U361" i="53"/>
  <c r="V361" i="53"/>
  <c r="W361" i="53"/>
  <c r="X361" i="53"/>
  <c r="Y361" i="53"/>
  <c r="Z361" i="53"/>
  <c r="D362" i="53"/>
  <c r="E362" i="53"/>
  <c r="F362" i="53"/>
  <c r="G362" i="53"/>
  <c r="H362" i="53"/>
  <c r="I362" i="53"/>
  <c r="J362" i="53"/>
  <c r="K362" i="53"/>
  <c r="L362" i="53"/>
  <c r="M362" i="53"/>
  <c r="N362" i="53"/>
  <c r="O362" i="53"/>
  <c r="P362" i="53"/>
  <c r="Q362" i="53"/>
  <c r="R362" i="53"/>
  <c r="S362" i="53"/>
  <c r="T362" i="53"/>
  <c r="U362" i="53"/>
  <c r="V362" i="53"/>
  <c r="W362" i="53"/>
  <c r="X362" i="53"/>
  <c r="Y362" i="53"/>
  <c r="Z362" i="53"/>
  <c r="D363" i="53"/>
  <c r="E363" i="53"/>
  <c r="F363" i="53"/>
  <c r="G363" i="53"/>
  <c r="H363" i="53"/>
  <c r="I363" i="53"/>
  <c r="J363" i="53"/>
  <c r="K363" i="53"/>
  <c r="L363" i="53"/>
  <c r="M363" i="53"/>
  <c r="N363" i="53"/>
  <c r="O363" i="53"/>
  <c r="P363" i="53"/>
  <c r="Q363" i="53"/>
  <c r="R363" i="53"/>
  <c r="S363" i="53"/>
  <c r="T363" i="53"/>
  <c r="U363" i="53"/>
  <c r="V363" i="53"/>
  <c r="W363" i="53"/>
  <c r="X363" i="53"/>
  <c r="Y363" i="53"/>
  <c r="Z363" i="53"/>
  <c r="D364" i="53"/>
  <c r="E364" i="53"/>
  <c r="F364" i="53"/>
  <c r="G364" i="53"/>
  <c r="H364" i="53"/>
  <c r="I364" i="53"/>
  <c r="J364" i="53"/>
  <c r="K364" i="53"/>
  <c r="L364" i="53"/>
  <c r="M364" i="53"/>
  <c r="N364" i="53"/>
  <c r="O364" i="53"/>
  <c r="P364" i="53"/>
  <c r="Q364" i="53"/>
  <c r="R364" i="53"/>
  <c r="S364" i="53"/>
  <c r="T364" i="53"/>
  <c r="U364" i="53"/>
  <c r="V364" i="53"/>
  <c r="W364" i="53"/>
  <c r="X364" i="53"/>
  <c r="Y364" i="53"/>
  <c r="Z364" i="53"/>
  <c r="D365" i="53"/>
  <c r="E365" i="53"/>
  <c r="F365" i="53"/>
  <c r="G365" i="53"/>
  <c r="H365" i="53"/>
  <c r="I365" i="53"/>
  <c r="J365" i="53"/>
  <c r="K365" i="53"/>
  <c r="L365" i="53"/>
  <c r="M365" i="53"/>
  <c r="N365" i="53"/>
  <c r="O365" i="53"/>
  <c r="P365" i="53"/>
  <c r="Q365" i="53"/>
  <c r="R365" i="53"/>
  <c r="S365" i="53"/>
  <c r="T365" i="53"/>
  <c r="U365" i="53"/>
  <c r="V365" i="53"/>
  <c r="W365" i="53"/>
  <c r="X365" i="53"/>
  <c r="Y365" i="53"/>
  <c r="Z365" i="53"/>
  <c r="D366" i="53"/>
  <c r="E366" i="53"/>
  <c r="F366" i="53"/>
  <c r="G366" i="53"/>
  <c r="H366" i="53"/>
  <c r="I366" i="53"/>
  <c r="J366" i="53"/>
  <c r="K366" i="53"/>
  <c r="L366" i="53"/>
  <c r="M366" i="53"/>
  <c r="N366" i="53"/>
  <c r="O366" i="53"/>
  <c r="P366" i="53"/>
  <c r="Q366" i="53"/>
  <c r="R366" i="53"/>
  <c r="S366" i="53"/>
  <c r="T366" i="53"/>
  <c r="U366" i="53"/>
  <c r="V366" i="53"/>
  <c r="W366" i="53"/>
  <c r="X366" i="53"/>
  <c r="Y366" i="53"/>
  <c r="Z366" i="53"/>
  <c r="D367" i="53"/>
  <c r="E367" i="53"/>
  <c r="F367" i="53"/>
  <c r="G367" i="53"/>
  <c r="H367" i="53"/>
  <c r="I367" i="53"/>
  <c r="J367" i="53"/>
  <c r="K367" i="53"/>
  <c r="L367" i="53"/>
  <c r="M367" i="53"/>
  <c r="N367" i="53"/>
  <c r="O367" i="53"/>
  <c r="P367" i="53"/>
  <c r="Q367" i="53"/>
  <c r="R367" i="53"/>
  <c r="S367" i="53"/>
  <c r="T367" i="53"/>
  <c r="U367" i="53"/>
  <c r="V367" i="53"/>
  <c r="W367" i="53"/>
  <c r="X367" i="53"/>
  <c r="Y367" i="53"/>
  <c r="Z367" i="53"/>
  <c r="D368" i="53"/>
  <c r="E368" i="53"/>
  <c r="F368" i="53"/>
  <c r="G368" i="53"/>
  <c r="H368" i="53"/>
  <c r="I368" i="53"/>
  <c r="J368" i="53"/>
  <c r="K368" i="53"/>
  <c r="L368" i="53"/>
  <c r="M368" i="53"/>
  <c r="N368" i="53"/>
  <c r="O368" i="53"/>
  <c r="P368" i="53"/>
  <c r="Q368" i="53"/>
  <c r="R368" i="53"/>
  <c r="S368" i="53"/>
  <c r="T368" i="53"/>
  <c r="U368" i="53"/>
  <c r="V368" i="53"/>
  <c r="W368" i="53"/>
  <c r="X368" i="53"/>
  <c r="Y368" i="53"/>
  <c r="Z368" i="53"/>
  <c r="D369" i="53"/>
  <c r="E369" i="53"/>
  <c r="F369" i="53"/>
  <c r="G369" i="53"/>
  <c r="H369" i="53"/>
  <c r="I369" i="53"/>
  <c r="J369" i="53"/>
  <c r="K369" i="53"/>
  <c r="L369" i="53"/>
  <c r="M369" i="53"/>
  <c r="N369" i="53"/>
  <c r="O369" i="53"/>
  <c r="P369" i="53"/>
  <c r="Q369" i="53"/>
  <c r="R369" i="53"/>
  <c r="S369" i="53"/>
  <c r="T369" i="53"/>
  <c r="U369" i="53"/>
  <c r="V369" i="53"/>
  <c r="W369" i="53"/>
  <c r="X369" i="53"/>
  <c r="Y369" i="53"/>
  <c r="Z369" i="53"/>
  <c r="D370" i="53"/>
  <c r="E370" i="53"/>
  <c r="F370" i="53"/>
  <c r="G370" i="53"/>
  <c r="H370" i="53"/>
  <c r="I370" i="53"/>
  <c r="J370" i="53"/>
  <c r="K370" i="53"/>
  <c r="L370" i="53"/>
  <c r="M370" i="53"/>
  <c r="N370" i="53"/>
  <c r="O370" i="53"/>
  <c r="P370" i="53"/>
  <c r="Q370" i="53"/>
  <c r="R370" i="53"/>
  <c r="S370" i="53"/>
  <c r="T370" i="53"/>
  <c r="U370" i="53"/>
  <c r="V370" i="53"/>
  <c r="W370" i="53"/>
  <c r="X370" i="53"/>
  <c r="Y370" i="53"/>
  <c r="Z370" i="53"/>
  <c r="D371" i="53"/>
  <c r="E371" i="53"/>
  <c r="F371" i="53"/>
  <c r="G371" i="53"/>
  <c r="H371" i="53"/>
  <c r="I371" i="53"/>
  <c r="J371" i="53"/>
  <c r="K371" i="53"/>
  <c r="L371" i="53"/>
  <c r="M371" i="53"/>
  <c r="N371" i="53"/>
  <c r="O371" i="53"/>
  <c r="P371" i="53"/>
  <c r="Q371" i="53"/>
  <c r="R371" i="53"/>
  <c r="S371" i="53"/>
  <c r="T371" i="53"/>
  <c r="U371" i="53"/>
  <c r="V371" i="53"/>
  <c r="W371" i="53"/>
  <c r="X371" i="53"/>
  <c r="Y371" i="53"/>
  <c r="Z371" i="53"/>
  <c r="D372" i="53"/>
  <c r="E372" i="53"/>
  <c r="F372" i="53"/>
  <c r="G372" i="53"/>
  <c r="H372" i="53"/>
  <c r="I372" i="53"/>
  <c r="J372" i="53"/>
  <c r="K372" i="53"/>
  <c r="L372" i="53"/>
  <c r="M372" i="53"/>
  <c r="N372" i="53"/>
  <c r="O372" i="53"/>
  <c r="P372" i="53"/>
  <c r="Q372" i="53"/>
  <c r="R372" i="53"/>
  <c r="S372" i="53"/>
  <c r="T372" i="53"/>
  <c r="U372" i="53"/>
  <c r="V372" i="53"/>
  <c r="W372" i="53"/>
  <c r="X372" i="53"/>
  <c r="Y372" i="53"/>
  <c r="Z372" i="53"/>
  <c r="D373" i="53"/>
  <c r="E373" i="53"/>
  <c r="F373" i="53"/>
  <c r="G373" i="53"/>
  <c r="H373" i="53"/>
  <c r="I373" i="53"/>
  <c r="J373" i="53"/>
  <c r="K373" i="53"/>
  <c r="L373" i="53"/>
  <c r="M373" i="53"/>
  <c r="N373" i="53"/>
  <c r="O373" i="53"/>
  <c r="P373" i="53"/>
  <c r="Q373" i="53"/>
  <c r="R373" i="53"/>
  <c r="S373" i="53"/>
  <c r="T373" i="53"/>
  <c r="U373" i="53"/>
  <c r="V373" i="53"/>
  <c r="W373" i="53"/>
  <c r="X373" i="53"/>
  <c r="Y373" i="53"/>
  <c r="Z373" i="53"/>
  <c r="D374" i="53"/>
  <c r="E374" i="53"/>
  <c r="F374" i="53"/>
  <c r="G374" i="53"/>
  <c r="H374" i="53"/>
  <c r="I374" i="53"/>
  <c r="J374" i="53"/>
  <c r="K374" i="53"/>
  <c r="L374" i="53"/>
  <c r="M374" i="53"/>
  <c r="N374" i="53"/>
  <c r="O374" i="53"/>
  <c r="P374" i="53"/>
  <c r="Q374" i="53"/>
  <c r="R374" i="53"/>
  <c r="S374" i="53"/>
  <c r="T374" i="53"/>
  <c r="U374" i="53"/>
  <c r="V374" i="53"/>
  <c r="W374" i="53"/>
  <c r="X374" i="53"/>
  <c r="Y374" i="53"/>
  <c r="Z374" i="53"/>
  <c r="D375" i="53"/>
  <c r="E375" i="53"/>
  <c r="F375" i="53"/>
  <c r="G375" i="53"/>
  <c r="H375" i="53"/>
  <c r="I375" i="53"/>
  <c r="J375" i="53"/>
  <c r="K375" i="53"/>
  <c r="L375" i="53"/>
  <c r="M375" i="53"/>
  <c r="N375" i="53"/>
  <c r="O375" i="53"/>
  <c r="P375" i="53"/>
  <c r="Q375" i="53"/>
  <c r="R375" i="53"/>
  <c r="S375" i="53"/>
  <c r="T375" i="53"/>
  <c r="U375" i="53"/>
  <c r="V375" i="53"/>
  <c r="W375" i="53"/>
  <c r="X375" i="53"/>
  <c r="Y375" i="53"/>
  <c r="Z375" i="53"/>
  <c r="D376" i="53"/>
  <c r="E376" i="53"/>
  <c r="F376" i="53"/>
  <c r="G376" i="53"/>
  <c r="H376" i="53"/>
  <c r="I376" i="53"/>
  <c r="J376" i="53"/>
  <c r="K376" i="53"/>
  <c r="L376" i="53"/>
  <c r="M376" i="53"/>
  <c r="N376" i="53"/>
  <c r="O376" i="53"/>
  <c r="P376" i="53"/>
  <c r="Q376" i="53"/>
  <c r="R376" i="53"/>
  <c r="S376" i="53"/>
  <c r="T376" i="53"/>
  <c r="U376" i="53"/>
  <c r="V376" i="53"/>
  <c r="W376" i="53"/>
  <c r="X376" i="53"/>
  <c r="Y376" i="53"/>
  <c r="Z376" i="53"/>
  <c r="D377" i="53"/>
  <c r="E377" i="53"/>
  <c r="F377" i="53"/>
  <c r="G377" i="53"/>
  <c r="H377" i="53"/>
  <c r="I377" i="53"/>
  <c r="J377" i="53"/>
  <c r="K377" i="53"/>
  <c r="L377" i="53"/>
  <c r="M377" i="53"/>
  <c r="N377" i="53"/>
  <c r="O377" i="53"/>
  <c r="P377" i="53"/>
  <c r="Q377" i="53"/>
  <c r="R377" i="53"/>
  <c r="S377" i="53"/>
  <c r="T377" i="53"/>
  <c r="U377" i="53"/>
  <c r="V377" i="53"/>
  <c r="W377" i="53"/>
  <c r="X377" i="53"/>
  <c r="Y377" i="53"/>
  <c r="Z377" i="53"/>
  <c r="D378" i="53"/>
  <c r="E378" i="53"/>
  <c r="F378" i="53"/>
  <c r="G378" i="53"/>
  <c r="H378" i="53"/>
  <c r="I378" i="53"/>
  <c r="J378" i="53"/>
  <c r="K378" i="53"/>
  <c r="L378" i="53"/>
  <c r="M378" i="53"/>
  <c r="N378" i="53"/>
  <c r="O378" i="53"/>
  <c r="P378" i="53"/>
  <c r="Q378" i="53"/>
  <c r="R378" i="53"/>
  <c r="S378" i="53"/>
  <c r="T378" i="53"/>
  <c r="U378" i="53"/>
  <c r="V378" i="53"/>
  <c r="W378" i="53"/>
  <c r="X378" i="53"/>
  <c r="Y378" i="53"/>
  <c r="Z378" i="53"/>
  <c r="D379" i="53"/>
  <c r="E379" i="53"/>
  <c r="F379" i="53"/>
  <c r="G379" i="53"/>
  <c r="H379" i="53"/>
  <c r="I379" i="53"/>
  <c r="J379" i="53"/>
  <c r="K379" i="53"/>
  <c r="L379" i="53"/>
  <c r="M379" i="53"/>
  <c r="N379" i="53"/>
  <c r="O379" i="53"/>
  <c r="P379" i="53"/>
  <c r="Q379" i="53"/>
  <c r="R379" i="53"/>
  <c r="S379" i="53"/>
  <c r="T379" i="53"/>
  <c r="U379" i="53"/>
  <c r="V379" i="53"/>
  <c r="W379" i="53"/>
  <c r="X379" i="53"/>
  <c r="Y379" i="53"/>
  <c r="Z379" i="53"/>
  <c r="D380" i="53"/>
  <c r="E380" i="53"/>
  <c r="F380" i="53"/>
  <c r="G380" i="53"/>
  <c r="H380" i="53"/>
  <c r="I380" i="53"/>
  <c r="J380" i="53"/>
  <c r="K380" i="53"/>
  <c r="L380" i="53"/>
  <c r="M380" i="53"/>
  <c r="N380" i="53"/>
  <c r="O380" i="53"/>
  <c r="P380" i="53"/>
  <c r="Q380" i="53"/>
  <c r="R380" i="53"/>
  <c r="S380" i="53"/>
  <c r="T380" i="53"/>
  <c r="U380" i="53"/>
  <c r="V380" i="53"/>
  <c r="W380" i="53"/>
  <c r="X380" i="53"/>
  <c r="Y380" i="53"/>
  <c r="Z380" i="53"/>
  <c r="D381" i="53"/>
  <c r="E381" i="53"/>
  <c r="F381" i="53"/>
  <c r="G381" i="53"/>
  <c r="H381" i="53"/>
  <c r="I381" i="53"/>
  <c r="J381" i="53"/>
  <c r="K381" i="53"/>
  <c r="L381" i="53"/>
  <c r="M381" i="53"/>
  <c r="N381" i="53"/>
  <c r="O381" i="53"/>
  <c r="P381" i="53"/>
  <c r="Q381" i="53"/>
  <c r="R381" i="53"/>
  <c r="S381" i="53"/>
  <c r="T381" i="53"/>
  <c r="U381" i="53"/>
  <c r="V381" i="53"/>
  <c r="W381" i="53"/>
  <c r="X381" i="53"/>
  <c r="Y381" i="53"/>
  <c r="Z381" i="53"/>
  <c r="D382" i="53"/>
  <c r="E382" i="53"/>
  <c r="F382" i="53"/>
  <c r="G382" i="53"/>
  <c r="H382" i="53"/>
  <c r="I382" i="53"/>
  <c r="J382" i="53"/>
  <c r="K382" i="53"/>
  <c r="L382" i="53"/>
  <c r="M382" i="53"/>
  <c r="N382" i="53"/>
  <c r="O382" i="53"/>
  <c r="P382" i="53"/>
  <c r="Q382" i="53"/>
  <c r="R382" i="53"/>
  <c r="S382" i="53"/>
  <c r="T382" i="53"/>
  <c r="U382" i="53"/>
  <c r="V382" i="53"/>
  <c r="W382" i="53"/>
  <c r="X382" i="53"/>
  <c r="Y382" i="53"/>
  <c r="Z382" i="53"/>
  <c r="D383" i="53"/>
  <c r="E383" i="53"/>
  <c r="F383" i="53"/>
  <c r="G383" i="53"/>
  <c r="H383" i="53"/>
  <c r="I383" i="53"/>
  <c r="J383" i="53"/>
  <c r="K383" i="53"/>
  <c r="L383" i="53"/>
  <c r="M383" i="53"/>
  <c r="N383" i="53"/>
  <c r="O383" i="53"/>
  <c r="P383" i="53"/>
  <c r="Q383" i="53"/>
  <c r="R383" i="53"/>
  <c r="S383" i="53"/>
  <c r="T383" i="53"/>
  <c r="U383" i="53"/>
  <c r="V383" i="53"/>
  <c r="W383" i="53"/>
  <c r="X383" i="53"/>
  <c r="Y383" i="53"/>
  <c r="Z383" i="53"/>
  <c r="D384" i="53"/>
  <c r="E384" i="53"/>
  <c r="F384" i="53"/>
  <c r="G384" i="53"/>
  <c r="H384" i="53"/>
  <c r="I384" i="53"/>
  <c r="J384" i="53"/>
  <c r="K384" i="53"/>
  <c r="L384" i="53"/>
  <c r="M384" i="53"/>
  <c r="N384" i="53"/>
  <c r="O384" i="53"/>
  <c r="P384" i="53"/>
  <c r="Q384" i="53"/>
  <c r="R384" i="53"/>
  <c r="S384" i="53"/>
  <c r="T384" i="53"/>
  <c r="U384" i="53"/>
  <c r="V384" i="53"/>
  <c r="W384" i="53"/>
  <c r="X384" i="53"/>
  <c r="Y384" i="53"/>
  <c r="Z384" i="53"/>
  <c r="D385" i="53"/>
  <c r="E385" i="53"/>
  <c r="F385" i="53"/>
  <c r="G385" i="53"/>
  <c r="H385" i="53"/>
  <c r="I385" i="53"/>
  <c r="J385" i="53"/>
  <c r="K385" i="53"/>
  <c r="L385" i="53"/>
  <c r="M385" i="53"/>
  <c r="N385" i="53"/>
  <c r="O385" i="53"/>
  <c r="P385" i="53"/>
  <c r="Q385" i="53"/>
  <c r="R385" i="53"/>
  <c r="S385" i="53"/>
  <c r="T385" i="53"/>
  <c r="U385" i="53"/>
  <c r="V385" i="53"/>
  <c r="W385" i="53"/>
  <c r="X385" i="53"/>
  <c r="Y385" i="53"/>
  <c r="Z385" i="53"/>
  <c r="D386" i="53"/>
  <c r="E386" i="53"/>
  <c r="F386" i="53"/>
  <c r="G386" i="53"/>
  <c r="H386" i="53"/>
  <c r="I386" i="53"/>
  <c r="J386" i="53"/>
  <c r="K386" i="53"/>
  <c r="L386" i="53"/>
  <c r="M386" i="53"/>
  <c r="N386" i="53"/>
  <c r="O386" i="53"/>
  <c r="P386" i="53"/>
  <c r="Q386" i="53"/>
  <c r="R386" i="53"/>
  <c r="S386" i="53"/>
  <c r="T386" i="53"/>
  <c r="U386" i="53"/>
  <c r="V386" i="53"/>
  <c r="W386" i="53"/>
  <c r="X386" i="53"/>
  <c r="Y386" i="53"/>
  <c r="Z386" i="53"/>
  <c r="D387" i="53"/>
  <c r="E387" i="53"/>
  <c r="F387" i="53"/>
  <c r="G387" i="53"/>
  <c r="H387" i="53"/>
  <c r="I387" i="53"/>
  <c r="J387" i="53"/>
  <c r="K387" i="53"/>
  <c r="L387" i="53"/>
  <c r="M387" i="53"/>
  <c r="N387" i="53"/>
  <c r="O387" i="53"/>
  <c r="P387" i="53"/>
  <c r="Q387" i="53"/>
  <c r="R387" i="53"/>
  <c r="S387" i="53"/>
  <c r="T387" i="53"/>
  <c r="U387" i="53"/>
  <c r="V387" i="53"/>
  <c r="W387" i="53"/>
  <c r="X387" i="53"/>
  <c r="Y387" i="53"/>
  <c r="Z387" i="53"/>
  <c r="D388" i="53"/>
  <c r="E388" i="53"/>
  <c r="F388" i="53"/>
  <c r="G388" i="53"/>
  <c r="H388" i="53"/>
  <c r="I388" i="53"/>
  <c r="J388" i="53"/>
  <c r="K388" i="53"/>
  <c r="L388" i="53"/>
  <c r="M388" i="53"/>
  <c r="N388" i="53"/>
  <c r="O388" i="53"/>
  <c r="P388" i="53"/>
  <c r="Q388" i="53"/>
  <c r="R388" i="53"/>
  <c r="S388" i="53"/>
  <c r="T388" i="53"/>
  <c r="U388" i="53"/>
  <c r="V388" i="53"/>
  <c r="W388" i="53"/>
  <c r="X388" i="53"/>
  <c r="Y388" i="53"/>
  <c r="Z388" i="53"/>
  <c r="D389" i="53"/>
  <c r="E389" i="53"/>
  <c r="F389" i="53"/>
  <c r="G389" i="53"/>
  <c r="H389" i="53"/>
  <c r="I389" i="53"/>
  <c r="J389" i="53"/>
  <c r="K389" i="53"/>
  <c r="L389" i="53"/>
  <c r="M389" i="53"/>
  <c r="N389" i="53"/>
  <c r="O389" i="53"/>
  <c r="P389" i="53"/>
  <c r="Q389" i="53"/>
  <c r="R389" i="53"/>
  <c r="S389" i="53"/>
  <c r="T389" i="53"/>
  <c r="U389" i="53"/>
  <c r="V389" i="53"/>
  <c r="W389" i="53"/>
  <c r="X389" i="53"/>
  <c r="Y389" i="53"/>
  <c r="Z389" i="53"/>
  <c r="D390" i="53"/>
  <c r="E390" i="53"/>
  <c r="F390" i="53"/>
  <c r="G390" i="53"/>
  <c r="H390" i="53"/>
  <c r="I390" i="53"/>
  <c r="J390" i="53"/>
  <c r="K390" i="53"/>
  <c r="L390" i="53"/>
  <c r="M390" i="53"/>
  <c r="N390" i="53"/>
  <c r="O390" i="53"/>
  <c r="P390" i="53"/>
  <c r="Q390" i="53"/>
  <c r="R390" i="53"/>
  <c r="S390" i="53"/>
  <c r="T390" i="53"/>
  <c r="U390" i="53"/>
  <c r="V390" i="53"/>
  <c r="W390" i="53"/>
  <c r="X390" i="53"/>
  <c r="Y390" i="53"/>
  <c r="Z390" i="53"/>
  <c r="D391" i="53"/>
  <c r="E391" i="53"/>
  <c r="F391" i="53"/>
  <c r="G391" i="53"/>
  <c r="H391" i="53"/>
  <c r="I391" i="53"/>
  <c r="J391" i="53"/>
  <c r="K391" i="53"/>
  <c r="L391" i="53"/>
  <c r="M391" i="53"/>
  <c r="N391" i="53"/>
  <c r="O391" i="53"/>
  <c r="P391" i="53"/>
  <c r="Q391" i="53"/>
  <c r="R391" i="53"/>
  <c r="S391" i="53"/>
  <c r="T391" i="53"/>
  <c r="U391" i="53"/>
  <c r="V391" i="53"/>
  <c r="W391" i="53"/>
  <c r="X391" i="53"/>
  <c r="Y391" i="53"/>
  <c r="Z391" i="53"/>
  <c r="D392" i="53"/>
  <c r="E392" i="53"/>
  <c r="F392" i="53"/>
  <c r="G392" i="53"/>
  <c r="H392" i="53"/>
  <c r="I392" i="53"/>
  <c r="J392" i="53"/>
  <c r="K392" i="53"/>
  <c r="L392" i="53"/>
  <c r="M392" i="53"/>
  <c r="N392" i="53"/>
  <c r="O392" i="53"/>
  <c r="P392" i="53"/>
  <c r="Q392" i="53"/>
  <c r="R392" i="53"/>
  <c r="S392" i="53"/>
  <c r="T392" i="53"/>
  <c r="U392" i="53"/>
  <c r="V392" i="53"/>
  <c r="W392" i="53"/>
  <c r="X392" i="53"/>
  <c r="Y392" i="53"/>
  <c r="Z392" i="53"/>
  <c r="D393" i="53"/>
  <c r="E393" i="53"/>
  <c r="F393" i="53"/>
  <c r="G393" i="53"/>
  <c r="H393" i="53"/>
  <c r="I393" i="53"/>
  <c r="J393" i="53"/>
  <c r="K393" i="53"/>
  <c r="L393" i="53"/>
  <c r="M393" i="53"/>
  <c r="N393" i="53"/>
  <c r="O393" i="53"/>
  <c r="P393" i="53"/>
  <c r="Q393" i="53"/>
  <c r="R393" i="53"/>
  <c r="S393" i="53"/>
  <c r="T393" i="53"/>
  <c r="U393" i="53"/>
  <c r="V393" i="53"/>
  <c r="W393" i="53"/>
  <c r="X393" i="53"/>
  <c r="Y393" i="53"/>
  <c r="Z393" i="53"/>
  <c r="D394" i="53"/>
  <c r="E394" i="53"/>
  <c r="F394" i="53"/>
  <c r="G394" i="53"/>
  <c r="H394" i="53"/>
  <c r="I394" i="53"/>
  <c r="J394" i="53"/>
  <c r="K394" i="53"/>
  <c r="L394" i="53"/>
  <c r="M394" i="53"/>
  <c r="N394" i="53"/>
  <c r="O394" i="53"/>
  <c r="P394" i="53"/>
  <c r="Q394" i="53"/>
  <c r="R394" i="53"/>
  <c r="S394" i="53"/>
  <c r="T394" i="53"/>
  <c r="U394" i="53"/>
  <c r="V394" i="53"/>
  <c r="W394" i="53"/>
  <c r="X394" i="53"/>
  <c r="Y394" i="53"/>
  <c r="Z394" i="53"/>
  <c r="D395" i="53"/>
  <c r="E395" i="53"/>
  <c r="F395" i="53"/>
  <c r="G395" i="53"/>
  <c r="H395" i="53"/>
  <c r="I395" i="53"/>
  <c r="J395" i="53"/>
  <c r="K395" i="53"/>
  <c r="L395" i="53"/>
  <c r="M395" i="53"/>
  <c r="N395" i="53"/>
  <c r="O395" i="53"/>
  <c r="P395" i="53"/>
  <c r="Q395" i="53"/>
  <c r="R395" i="53"/>
  <c r="S395" i="53"/>
  <c r="T395" i="53"/>
  <c r="U395" i="53"/>
  <c r="V395" i="53"/>
  <c r="W395" i="53"/>
  <c r="X395" i="53"/>
  <c r="Y395" i="53"/>
  <c r="Z395" i="53"/>
  <c r="D396" i="53"/>
  <c r="E396" i="53"/>
  <c r="F396" i="53"/>
  <c r="G396" i="53"/>
  <c r="H396" i="53"/>
  <c r="I396" i="53"/>
  <c r="J396" i="53"/>
  <c r="K396" i="53"/>
  <c r="L396" i="53"/>
  <c r="M396" i="53"/>
  <c r="N396" i="53"/>
  <c r="O396" i="53"/>
  <c r="P396" i="53"/>
  <c r="Q396" i="53"/>
  <c r="R396" i="53"/>
  <c r="S396" i="53"/>
  <c r="T396" i="53"/>
  <c r="U396" i="53"/>
  <c r="V396" i="53"/>
  <c r="W396" i="53"/>
  <c r="X396" i="53"/>
  <c r="Y396" i="53"/>
  <c r="Z396" i="53"/>
  <c r="D397" i="53"/>
  <c r="E397" i="53"/>
  <c r="F397" i="53"/>
  <c r="G397" i="53"/>
  <c r="H397" i="53"/>
  <c r="I397" i="53"/>
  <c r="J397" i="53"/>
  <c r="K397" i="53"/>
  <c r="L397" i="53"/>
  <c r="M397" i="53"/>
  <c r="N397" i="53"/>
  <c r="O397" i="53"/>
  <c r="P397" i="53"/>
  <c r="Q397" i="53"/>
  <c r="R397" i="53"/>
  <c r="S397" i="53"/>
  <c r="T397" i="53"/>
  <c r="U397" i="53"/>
  <c r="V397" i="53"/>
  <c r="W397" i="53"/>
  <c r="X397" i="53"/>
  <c r="Y397" i="53"/>
  <c r="Z397" i="53"/>
  <c r="D398" i="53"/>
  <c r="E398" i="53"/>
  <c r="F398" i="53"/>
  <c r="G398" i="53"/>
  <c r="H398" i="53"/>
  <c r="I398" i="53"/>
  <c r="J398" i="53"/>
  <c r="K398" i="53"/>
  <c r="L398" i="53"/>
  <c r="M398" i="53"/>
  <c r="N398" i="53"/>
  <c r="O398" i="53"/>
  <c r="P398" i="53"/>
  <c r="Q398" i="53"/>
  <c r="R398" i="53"/>
  <c r="S398" i="53"/>
  <c r="T398" i="53"/>
  <c r="U398" i="53"/>
  <c r="V398" i="53"/>
  <c r="W398" i="53"/>
  <c r="X398" i="53"/>
  <c r="Y398" i="53"/>
  <c r="Z398" i="53"/>
  <c r="D399" i="53"/>
  <c r="E399" i="53"/>
  <c r="F399" i="53"/>
  <c r="G399" i="53"/>
  <c r="H399" i="53"/>
  <c r="I399" i="53"/>
  <c r="J399" i="53"/>
  <c r="K399" i="53"/>
  <c r="L399" i="53"/>
  <c r="M399" i="53"/>
  <c r="N399" i="53"/>
  <c r="O399" i="53"/>
  <c r="P399" i="53"/>
  <c r="Q399" i="53"/>
  <c r="R399" i="53"/>
  <c r="S399" i="53"/>
  <c r="T399" i="53"/>
  <c r="U399" i="53"/>
  <c r="V399" i="53"/>
  <c r="W399" i="53"/>
  <c r="X399" i="53"/>
  <c r="Y399" i="53"/>
  <c r="Z399" i="53"/>
  <c r="D400" i="53"/>
  <c r="E400" i="53"/>
  <c r="F400" i="53"/>
  <c r="G400" i="53"/>
  <c r="H400" i="53"/>
  <c r="I400" i="53"/>
  <c r="J400" i="53"/>
  <c r="K400" i="53"/>
  <c r="L400" i="53"/>
  <c r="M400" i="53"/>
  <c r="N400" i="53"/>
  <c r="O400" i="53"/>
  <c r="P400" i="53"/>
  <c r="Q400" i="53"/>
  <c r="R400" i="53"/>
  <c r="S400" i="53"/>
  <c r="T400" i="53"/>
  <c r="U400" i="53"/>
  <c r="V400" i="53"/>
  <c r="W400" i="53"/>
  <c r="X400" i="53"/>
  <c r="Y400" i="53"/>
  <c r="Z400" i="53"/>
  <c r="D401" i="53"/>
  <c r="E401" i="53"/>
  <c r="F401" i="53"/>
  <c r="G401" i="53"/>
  <c r="H401" i="53"/>
  <c r="I401" i="53"/>
  <c r="J401" i="53"/>
  <c r="K401" i="53"/>
  <c r="L401" i="53"/>
  <c r="M401" i="53"/>
  <c r="N401" i="53"/>
  <c r="O401" i="53"/>
  <c r="P401" i="53"/>
  <c r="Q401" i="53"/>
  <c r="R401" i="53"/>
  <c r="S401" i="53"/>
  <c r="T401" i="53"/>
  <c r="U401" i="53"/>
  <c r="V401" i="53"/>
  <c r="W401" i="53"/>
  <c r="X401" i="53"/>
  <c r="Y401" i="53"/>
  <c r="Z401" i="53"/>
  <c r="D402" i="53"/>
  <c r="E402" i="53"/>
  <c r="F402" i="53"/>
  <c r="G402" i="53"/>
  <c r="H402" i="53"/>
  <c r="I402" i="53"/>
  <c r="J402" i="53"/>
  <c r="K402" i="53"/>
  <c r="L402" i="53"/>
  <c r="M402" i="53"/>
  <c r="N402" i="53"/>
  <c r="O402" i="53"/>
  <c r="P402" i="53"/>
  <c r="Q402" i="53"/>
  <c r="R402" i="53"/>
  <c r="S402" i="53"/>
  <c r="T402" i="53"/>
  <c r="U402" i="53"/>
  <c r="V402" i="53"/>
  <c r="W402" i="53"/>
  <c r="X402" i="53"/>
  <c r="Y402" i="53"/>
  <c r="Z402" i="53"/>
  <c r="D403" i="53"/>
  <c r="E403" i="53"/>
  <c r="F403" i="53"/>
  <c r="G403" i="53"/>
  <c r="H403" i="53"/>
  <c r="I403" i="53"/>
  <c r="J403" i="53"/>
  <c r="K403" i="53"/>
  <c r="L403" i="53"/>
  <c r="M403" i="53"/>
  <c r="N403" i="53"/>
  <c r="O403" i="53"/>
  <c r="P403" i="53"/>
  <c r="Q403" i="53"/>
  <c r="R403" i="53"/>
  <c r="S403" i="53"/>
  <c r="T403" i="53"/>
  <c r="U403" i="53"/>
  <c r="V403" i="53"/>
  <c r="W403" i="53"/>
  <c r="X403" i="53"/>
  <c r="Y403" i="53"/>
  <c r="Z403" i="53"/>
  <c r="D404" i="53"/>
  <c r="E404" i="53"/>
  <c r="F404" i="53"/>
  <c r="G404" i="53"/>
  <c r="H404" i="53"/>
  <c r="I404" i="53"/>
  <c r="J404" i="53"/>
  <c r="K404" i="53"/>
  <c r="L404" i="53"/>
  <c r="M404" i="53"/>
  <c r="N404" i="53"/>
  <c r="O404" i="53"/>
  <c r="P404" i="53"/>
  <c r="Q404" i="53"/>
  <c r="R404" i="53"/>
  <c r="S404" i="53"/>
  <c r="T404" i="53"/>
  <c r="U404" i="53"/>
  <c r="V404" i="53"/>
  <c r="W404" i="53"/>
  <c r="X404" i="53"/>
  <c r="Y404" i="53"/>
  <c r="Z404" i="53"/>
  <c r="D405" i="53"/>
  <c r="E405" i="53"/>
  <c r="F405" i="53"/>
  <c r="G405" i="53"/>
  <c r="H405" i="53"/>
  <c r="I405" i="53"/>
  <c r="J405" i="53"/>
  <c r="K405" i="53"/>
  <c r="L405" i="53"/>
  <c r="M405" i="53"/>
  <c r="N405" i="53"/>
  <c r="O405" i="53"/>
  <c r="P405" i="53"/>
  <c r="Q405" i="53"/>
  <c r="R405" i="53"/>
  <c r="S405" i="53"/>
  <c r="T405" i="53"/>
  <c r="U405" i="53"/>
  <c r="V405" i="53"/>
  <c r="W405" i="53"/>
  <c r="X405" i="53"/>
  <c r="Y405" i="53"/>
  <c r="Z405" i="53"/>
  <c r="D406" i="53"/>
  <c r="E406" i="53"/>
  <c r="F406" i="53"/>
  <c r="G406" i="53"/>
  <c r="H406" i="53"/>
  <c r="I406" i="53"/>
  <c r="J406" i="53"/>
  <c r="K406" i="53"/>
  <c r="L406" i="53"/>
  <c r="M406" i="53"/>
  <c r="N406" i="53"/>
  <c r="O406" i="53"/>
  <c r="P406" i="53"/>
  <c r="Q406" i="53"/>
  <c r="R406" i="53"/>
  <c r="S406" i="53"/>
  <c r="T406" i="53"/>
  <c r="U406" i="53"/>
  <c r="V406" i="53"/>
  <c r="W406" i="53"/>
  <c r="X406" i="53"/>
  <c r="Y406" i="53"/>
  <c r="Z406" i="53"/>
  <c r="D407" i="53"/>
  <c r="E407" i="53"/>
  <c r="F407" i="53"/>
  <c r="G407" i="53"/>
  <c r="H407" i="53"/>
  <c r="I407" i="53"/>
  <c r="J407" i="53"/>
  <c r="K407" i="53"/>
  <c r="L407" i="53"/>
  <c r="M407" i="53"/>
  <c r="N407" i="53"/>
  <c r="O407" i="53"/>
  <c r="P407" i="53"/>
  <c r="Q407" i="53"/>
  <c r="R407" i="53"/>
  <c r="S407" i="53"/>
  <c r="T407" i="53"/>
  <c r="U407" i="53"/>
  <c r="V407" i="53"/>
  <c r="W407" i="53"/>
  <c r="X407" i="53"/>
  <c r="Y407" i="53"/>
  <c r="Z407" i="53"/>
  <c r="D408" i="53"/>
  <c r="E408" i="53"/>
  <c r="F408" i="53"/>
  <c r="G408" i="53"/>
  <c r="H408" i="53"/>
  <c r="I408" i="53"/>
  <c r="J408" i="53"/>
  <c r="K408" i="53"/>
  <c r="L408" i="53"/>
  <c r="M408" i="53"/>
  <c r="N408" i="53"/>
  <c r="O408" i="53"/>
  <c r="P408" i="53"/>
  <c r="Q408" i="53"/>
  <c r="R408" i="53"/>
  <c r="S408" i="53"/>
  <c r="T408" i="53"/>
  <c r="U408" i="53"/>
  <c r="V408" i="53"/>
  <c r="W408" i="53"/>
  <c r="X408" i="53"/>
  <c r="Y408" i="53"/>
  <c r="Z408" i="53"/>
  <c r="D409" i="53"/>
  <c r="E409" i="53"/>
  <c r="F409" i="53"/>
  <c r="G409" i="53"/>
  <c r="H409" i="53"/>
  <c r="I409" i="53"/>
  <c r="J409" i="53"/>
  <c r="K409" i="53"/>
  <c r="L409" i="53"/>
  <c r="M409" i="53"/>
  <c r="N409" i="53"/>
  <c r="O409" i="53"/>
  <c r="P409" i="53"/>
  <c r="Q409" i="53"/>
  <c r="R409" i="53"/>
  <c r="S409" i="53"/>
  <c r="T409" i="53"/>
  <c r="U409" i="53"/>
  <c r="V409" i="53"/>
  <c r="W409" i="53"/>
  <c r="X409" i="53"/>
  <c r="Y409" i="53"/>
  <c r="Z409" i="53"/>
  <c r="D410" i="53"/>
  <c r="E410" i="53"/>
  <c r="F410" i="53"/>
  <c r="G410" i="53"/>
  <c r="H410" i="53"/>
  <c r="I410" i="53"/>
  <c r="J410" i="53"/>
  <c r="K410" i="53"/>
  <c r="L410" i="53"/>
  <c r="M410" i="53"/>
  <c r="N410" i="53"/>
  <c r="O410" i="53"/>
  <c r="P410" i="53"/>
  <c r="Q410" i="53"/>
  <c r="R410" i="53"/>
  <c r="S410" i="53"/>
  <c r="T410" i="53"/>
  <c r="U410" i="53"/>
  <c r="V410" i="53"/>
  <c r="W410" i="53"/>
  <c r="X410" i="53"/>
  <c r="Y410" i="53"/>
  <c r="Z410" i="53"/>
  <c r="D411" i="53"/>
  <c r="E411" i="53"/>
  <c r="F411" i="53"/>
  <c r="G411" i="53"/>
  <c r="H411" i="53"/>
  <c r="I411" i="53"/>
  <c r="J411" i="53"/>
  <c r="K411" i="53"/>
  <c r="L411" i="53"/>
  <c r="M411" i="53"/>
  <c r="N411" i="53"/>
  <c r="O411" i="53"/>
  <c r="P411" i="53"/>
  <c r="Q411" i="53"/>
  <c r="R411" i="53"/>
  <c r="S411" i="53"/>
  <c r="T411" i="53"/>
  <c r="U411" i="53"/>
  <c r="V411" i="53"/>
  <c r="W411" i="53"/>
  <c r="X411" i="53"/>
  <c r="Y411" i="53"/>
  <c r="Z411" i="53"/>
  <c r="D412" i="53"/>
  <c r="E412" i="53"/>
  <c r="F412" i="53"/>
  <c r="G412" i="53"/>
  <c r="H412" i="53"/>
  <c r="I412" i="53"/>
  <c r="J412" i="53"/>
  <c r="K412" i="53"/>
  <c r="L412" i="53"/>
  <c r="M412" i="53"/>
  <c r="N412" i="53"/>
  <c r="O412" i="53"/>
  <c r="P412" i="53"/>
  <c r="Q412" i="53"/>
  <c r="R412" i="53"/>
  <c r="S412" i="53"/>
  <c r="T412" i="53"/>
  <c r="U412" i="53"/>
  <c r="V412" i="53"/>
  <c r="W412" i="53"/>
  <c r="X412" i="53"/>
  <c r="Y412" i="53"/>
  <c r="Z412" i="53"/>
  <c r="D413" i="53"/>
  <c r="E413" i="53"/>
  <c r="F413" i="53"/>
  <c r="G413" i="53"/>
  <c r="H413" i="53"/>
  <c r="I413" i="53"/>
  <c r="J413" i="53"/>
  <c r="K413" i="53"/>
  <c r="L413" i="53"/>
  <c r="M413" i="53"/>
  <c r="N413" i="53"/>
  <c r="O413" i="53"/>
  <c r="P413" i="53"/>
  <c r="Q413" i="53"/>
  <c r="R413" i="53"/>
  <c r="S413" i="53"/>
  <c r="T413" i="53"/>
  <c r="U413" i="53"/>
  <c r="V413" i="53"/>
  <c r="W413" i="53"/>
  <c r="X413" i="53"/>
  <c r="Y413" i="53"/>
  <c r="Z413" i="53"/>
  <c r="D414" i="53"/>
  <c r="E414" i="53"/>
  <c r="F414" i="53"/>
  <c r="G414" i="53"/>
  <c r="H414" i="53"/>
  <c r="I414" i="53"/>
  <c r="J414" i="53"/>
  <c r="K414" i="53"/>
  <c r="L414" i="53"/>
  <c r="M414" i="53"/>
  <c r="N414" i="53"/>
  <c r="O414" i="53"/>
  <c r="P414" i="53"/>
  <c r="Q414" i="53"/>
  <c r="R414" i="53"/>
  <c r="S414" i="53"/>
  <c r="T414" i="53"/>
  <c r="U414" i="53"/>
  <c r="V414" i="53"/>
  <c r="W414" i="53"/>
  <c r="X414" i="53"/>
  <c r="Y414" i="53"/>
  <c r="Z414" i="53"/>
  <c r="D415" i="53"/>
  <c r="E415" i="53"/>
  <c r="F415" i="53"/>
  <c r="G415" i="53"/>
  <c r="H415" i="53"/>
  <c r="I415" i="53"/>
  <c r="J415" i="53"/>
  <c r="K415" i="53"/>
  <c r="L415" i="53"/>
  <c r="M415" i="53"/>
  <c r="N415" i="53"/>
  <c r="O415" i="53"/>
  <c r="P415" i="53"/>
  <c r="Q415" i="53"/>
  <c r="R415" i="53"/>
  <c r="S415" i="53"/>
  <c r="T415" i="53"/>
  <c r="U415" i="53"/>
  <c r="V415" i="53"/>
  <c r="W415" i="53"/>
  <c r="X415" i="53"/>
  <c r="Y415" i="53"/>
  <c r="Z415" i="53"/>
  <c r="D416" i="53"/>
  <c r="E416" i="53"/>
  <c r="F416" i="53"/>
  <c r="G416" i="53"/>
  <c r="H416" i="53"/>
  <c r="I416" i="53"/>
  <c r="J416" i="53"/>
  <c r="K416" i="53"/>
  <c r="L416" i="53"/>
  <c r="M416" i="53"/>
  <c r="N416" i="53"/>
  <c r="O416" i="53"/>
  <c r="P416" i="53"/>
  <c r="Q416" i="53"/>
  <c r="R416" i="53"/>
  <c r="S416" i="53"/>
  <c r="T416" i="53"/>
  <c r="U416" i="53"/>
  <c r="V416" i="53"/>
  <c r="W416" i="53"/>
  <c r="X416" i="53"/>
  <c r="Y416" i="53"/>
  <c r="Z416" i="53"/>
  <c r="D417" i="53"/>
  <c r="E417" i="53"/>
  <c r="F417" i="53"/>
  <c r="G417" i="53"/>
  <c r="H417" i="53"/>
  <c r="I417" i="53"/>
  <c r="J417" i="53"/>
  <c r="K417" i="53"/>
  <c r="L417" i="53"/>
  <c r="M417" i="53"/>
  <c r="N417" i="53"/>
  <c r="O417" i="53"/>
  <c r="P417" i="53"/>
  <c r="Q417" i="53"/>
  <c r="R417" i="53"/>
  <c r="S417" i="53"/>
  <c r="T417" i="53"/>
  <c r="U417" i="53"/>
  <c r="V417" i="53"/>
  <c r="W417" i="53"/>
  <c r="X417" i="53"/>
  <c r="Y417" i="53"/>
  <c r="Z417" i="53"/>
  <c r="D418" i="53"/>
  <c r="E418" i="53"/>
  <c r="F418" i="53"/>
  <c r="G418" i="53"/>
  <c r="H418" i="53"/>
  <c r="I418" i="53"/>
  <c r="J418" i="53"/>
  <c r="K418" i="53"/>
  <c r="L418" i="53"/>
  <c r="M418" i="53"/>
  <c r="N418" i="53"/>
  <c r="O418" i="53"/>
  <c r="P418" i="53"/>
  <c r="Q418" i="53"/>
  <c r="R418" i="53"/>
  <c r="S418" i="53"/>
  <c r="T418" i="53"/>
  <c r="U418" i="53"/>
  <c r="V418" i="53"/>
  <c r="W418" i="53"/>
  <c r="X418" i="53"/>
  <c r="Y418" i="53"/>
  <c r="Z418" i="53"/>
  <c r="D419" i="53"/>
  <c r="E419" i="53"/>
  <c r="F419" i="53"/>
  <c r="G419" i="53"/>
  <c r="H419" i="53"/>
  <c r="I419" i="53"/>
  <c r="J419" i="53"/>
  <c r="K419" i="53"/>
  <c r="L419" i="53"/>
  <c r="M419" i="53"/>
  <c r="N419" i="53"/>
  <c r="O419" i="53"/>
  <c r="P419" i="53"/>
  <c r="Q419" i="53"/>
  <c r="R419" i="53"/>
  <c r="S419" i="53"/>
  <c r="T419" i="53"/>
  <c r="U419" i="53"/>
  <c r="V419" i="53"/>
  <c r="W419" i="53"/>
  <c r="X419" i="53"/>
  <c r="Y419" i="53"/>
  <c r="Z419" i="53"/>
  <c r="D420" i="53"/>
  <c r="E420" i="53"/>
  <c r="F420" i="53"/>
  <c r="G420" i="53"/>
  <c r="H420" i="53"/>
  <c r="I420" i="53"/>
  <c r="J420" i="53"/>
  <c r="K420" i="53"/>
  <c r="L420" i="53"/>
  <c r="M420" i="53"/>
  <c r="N420" i="53"/>
  <c r="O420" i="53"/>
  <c r="P420" i="53"/>
  <c r="Q420" i="53"/>
  <c r="R420" i="53"/>
  <c r="S420" i="53"/>
  <c r="T420" i="53"/>
  <c r="U420" i="53"/>
  <c r="V420" i="53"/>
  <c r="W420" i="53"/>
  <c r="X420" i="53"/>
  <c r="Y420" i="53"/>
  <c r="Z420" i="53"/>
  <c r="D421" i="53"/>
  <c r="E421" i="53"/>
  <c r="F421" i="53"/>
  <c r="G421" i="53"/>
  <c r="H421" i="53"/>
  <c r="I421" i="53"/>
  <c r="J421" i="53"/>
  <c r="K421" i="53"/>
  <c r="L421" i="53"/>
  <c r="M421" i="53"/>
  <c r="N421" i="53"/>
  <c r="O421" i="53"/>
  <c r="P421" i="53"/>
  <c r="Q421" i="53"/>
  <c r="R421" i="53"/>
  <c r="S421" i="53"/>
  <c r="T421" i="53"/>
  <c r="U421" i="53"/>
  <c r="V421" i="53"/>
  <c r="W421" i="53"/>
  <c r="X421" i="53"/>
  <c r="Y421" i="53"/>
  <c r="Z421" i="53"/>
  <c r="D422" i="53"/>
  <c r="E422" i="53"/>
  <c r="F422" i="53"/>
  <c r="G422" i="53"/>
  <c r="H422" i="53"/>
  <c r="I422" i="53"/>
  <c r="J422" i="53"/>
  <c r="K422" i="53"/>
  <c r="L422" i="53"/>
  <c r="M422" i="53"/>
  <c r="N422" i="53"/>
  <c r="O422" i="53"/>
  <c r="P422" i="53"/>
  <c r="Q422" i="53"/>
  <c r="R422" i="53"/>
  <c r="S422" i="53"/>
  <c r="T422" i="53"/>
  <c r="U422" i="53"/>
  <c r="V422" i="53"/>
  <c r="W422" i="53"/>
  <c r="X422" i="53"/>
  <c r="Y422" i="53"/>
  <c r="Z422" i="53"/>
  <c r="D423" i="53"/>
  <c r="E423" i="53"/>
  <c r="F423" i="53"/>
  <c r="G423" i="53"/>
  <c r="H423" i="53"/>
  <c r="I423" i="53"/>
  <c r="J423" i="53"/>
  <c r="K423" i="53"/>
  <c r="L423" i="53"/>
  <c r="M423" i="53"/>
  <c r="N423" i="53"/>
  <c r="O423" i="53"/>
  <c r="P423" i="53"/>
  <c r="Q423" i="53"/>
  <c r="R423" i="53"/>
  <c r="S423" i="53"/>
  <c r="T423" i="53"/>
  <c r="U423" i="53"/>
  <c r="V423" i="53"/>
  <c r="W423" i="53"/>
  <c r="X423" i="53"/>
  <c r="Y423" i="53"/>
  <c r="Z423" i="53"/>
  <c r="D424" i="53"/>
  <c r="E424" i="53"/>
  <c r="F424" i="53"/>
  <c r="G424" i="53"/>
  <c r="H424" i="53"/>
  <c r="I424" i="53"/>
  <c r="J424" i="53"/>
  <c r="K424" i="53"/>
  <c r="L424" i="53"/>
  <c r="M424" i="53"/>
  <c r="N424" i="53"/>
  <c r="O424" i="53"/>
  <c r="P424" i="53"/>
  <c r="Q424" i="53"/>
  <c r="R424" i="53"/>
  <c r="S424" i="53"/>
  <c r="T424" i="53"/>
  <c r="U424" i="53"/>
  <c r="V424" i="53"/>
  <c r="W424" i="53"/>
  <c r="X424" i="53"/>
  <c r="Y424" i="53"/>
  <c r="Z424" i="53"/>
  <c r="D425" i="53"/>
  <c r="E425" i="53"/>
  <c r="F425" i="53"/>
  <c r="G425" i="53"/>
  <c r="H425" i="53"/>
  <c r="I425" i="53"/>
  <c r="J425" i="53"/>
  <c r="K425" i="53"/>
  <c r="L425" i="53"/>
  <c r="M425" i="53"/>
  <c r="N425" i="53"/>
  <c r="O425" i="53"/>
  <c r="P425" i="53"/>
  <c r="Q425" i="53"/>
  <c r="R425" i="53"/>
  <c r="S425" i="53"/>
  <c r="T425" i="53"/>
  <c r="U425" i="53"/>
  <c r="V425" i="53"/>
  <c r="W425" i="53"/>
  <c r="X425" i="53"/>
  <c r="Y425" i="53"/>
  <c r="Z425" i="53"/>
  <c r="D426" i="53"/>
  <c r="E426" i="53"/>
  <c r="F426" i="53"/>
  <c r="G426" i="53"/>
  <c r="H426" i="53"/>
  <c r="I426" i="53"/>
  <c r="J426" i="53"/>
  <c r="K426" i="53"/>
  <c r="L426" i="53"/>
  <c r="M426" i="53"/>
  <c r="N426" i="53"/>
  <c r="O426" i="53"/>
  <c r="P426" i="53"/>
  <c r="Q426" i="53"/>
  <c r="R426" i="53"/>
  <c r="S426" i="53"/>
  <c r="T426" i="53"/>
  <c r="U426" i="53"/>
  <c r="V426" i="53"/>
  <c r="W426" i="53"/>
  <c r="X426" i="53"/>
  <c r="Y426" i="53"/>
  <c r="Z426" i="53"/>
  <c r="D427" i="53"/>
  <c r="E427" i="53"/>
  <c r="F427" i="53"/>
  <c r="G427" i="53"/>
  <c r="H427" i="53"/>
  <c r="I427" i="53"/>
  <c r="J427" i="53"/>
  <c r="K427" i="53"/>
  <c r="L427" i="53"/>
  <c r="M427" i="53"/>
  <c r="N427" i="53"/>
  <c r="O427" i="53"/>
  <c r="P427" i="53"/>
  <c r="Q427" i="53"/>
  <c r="R427" i="53"/>
  <c r="S427" i="53"/>
  <c r="T427" i="53"/>
  <c r="U427" i="53"/>
  <c r="V427" i="53"/>
  <c r="W427" i="53"/>
  <c r="X427" i="53"/>
  <c r="Y427" i="53"/>
  <c r="Z427" i="53"/>
  <c r="D428" i="53"/>
  <c r="E428" i="53"/>
  <c r="F428" i="53"/>
  <c r="G428" i="53"/>
  <c r="H428" i="53"/>
  <c r="I428" i="53"/>
  <c r="J428" i="53"/>
  <c r="K428" i="53"/>
  <c r="L428" i="53"/>
  <c r="M428" i="53"/>
  <c r="N428" i="53"/>
  <c r="O428" i="53"/>
  <c r="P428" i="53"/>
  <c r="Q428" i="53"/>
  <c r="R428" i="53"/>
  <c r="S428" i="53"/>
  <c r="T428" i="53"/>
  <c r="U428" i="53"/>
  <c r="V428" i="53"/>
  <c r="W428" i="53"/>
  <c r="X428" i="53"/>
  <c r="Y428" i="53"/>
  <c r="Z428" i="53"/>
  <c r="D429" i="53"/>
  <c r="E429" i="53"/>
  <c r="F429" i="53"/>
  <c r="G429" i="53"/>
  <c r="H429" i="53"/>
  <c r="I429" i="53"/>
  <c r="J429" i="53"/>
  <c r="K429" i="53"/>
  <c r="L429" i="53"/>
  <c r="M429" i="53"/>
  <c r="N429" i="53"/>
  <c r="O429" i="53"/>
  <c r="P429" i="53"/>
  <c r="Q429" i="53"/>
  <c r="R429" i="53"/>
  <c r="S429" i="53"/>
  <c r="T429" i="53"/>
  <c r="U429" i="53"/>
  <c r="V429" i="53"/>
  <c r="W429" i="53"/>
  <c r="X429" i="53"/>
  <c r="Y429" i="53"/>
  <c r="Z429" i="53"/>
  <c r="D430" i="53"/>
  <c r="E430" i="53"/>
  <c r="F430" i="53"/>
  <c r="G430" i="53"/>
  <c r="H430" i="53"/>
  <c r="I430" i="53"/>
  <c r="J430" i="53"/>
  <c r="K430" i="53"/>
  <c r="L430" i="53"/>
  <c r="M430" i="53"/>
  <c r="N430" i="53"/>
  <c r="O430" i="53"/>
  <c r="P430" i="53"/>
  <c r="Q430" i="53"/>
  <c r="R430" i="53"/>
  <c r="S430" i="53"/>
  <c r="T430" i="53"/>
  <c r="U430" i="53"/>
  <c r="V430" i="53"/>
  <c r="W430" i="53"/>
  <c r="X430" i="53"/>
  <c r="Y430" i="53"/>
  <c r="Z430" i="53"/>
  <c r="D431" i="53"/>
  <c r="E431" i="53"/>
  <c r="F431" i="53"/>
  <c r="G431" i="53"/>
  <c r="H431" i="53"/>
  <c r="I431" i="53"/>
  <c r="J431" i="53"/>
  <c r="K431" i="53"/>
  <c r="L431" i="53"/>
  <c r="M431" i="53"/>
  <c r="N431" i="53"/>
  <c r="O431" i="53"/>
  <c r="P431" i="53"/>
  <c r="Q431" i="53"/>
  <c r="R431" i="53"/>
  <c r="S431" i="53"/>
  <c r="T431" i="53"/>
  <c r="U431" i="53"/>
  <c r="V431" i="53"/>
  <c r="W431" i="53"/>
  <c r="X431" i="53"/>
  <c r="Y431" i="53"/>
  <c r="Z431" i="53"/>
  <c r="D432" i="53"/>
  <c r="E432" i="53"/>
  <c r="F432" i="53"/>
  <c r="G432" i="53"/>
  <c r="H432" i="53"/>
  <c r="I432" i="53"/>
  <c r="J432" i="53"/>
  <c r="K432" i="53"/>
  <c r="L432" i="53"/>
  <c r="M432" i="53"/>
  <c r="N432" i="53"/>
  <c r="O432" i="53"/>
  <c r="P432" i="53"/>
  <c r="Q432" i="53"/>
  <c r="R432" i="53"/>
  <c r="S432" i="53"/>
  <c r="T432" i="53"/>
  <c r="U432" i="53"/>
  <c r="V432" i="53"/>
  <c r="W432" i="53"/>
  <c r="X432" i="53"/>
  <c r="Y432" i="53"/>
  <c r="Z432" i="53"/>
  <c r="D433" i="53"/>
  <c r="E433" i="53"/>
  <c r="F433" i="53"/>
  <c r="G433" i="53"/>
  <c r="H433" i="53"/>
  <c r="I433" i="53"/>
  <c r="J433" i="53"/>
  <c r="K433" i="53"/>
  <c r="L433" i="53"/>
  <c r="M433" i="53"/>
  <c r="N433" i="53"/>
  <c r="O433" i="53"/>
  <c r="P433" i="53"/>
  <c r="Q433" i="53"/>
  <c r="R433" i="53"/>
  <c r="S433" i="53"/>
  <c r="T433" i="53"/>
  <c r="U433" i="53"/>
  <c r="V433" i="53"/>
  <c r="W433" i="53"/>
  <c r="X433" i="53"/>
  <c r="Y433" i="53"/>
  <c r="Z433" i="53"/>
  <c r="D434" i="53"/>
  <c r="E434" i="53"/>
  <c r="F434" i="53"/>
  <c r="G434" i="53"/>
  <c r="H434" i="53"/>
  <c r="I434" i="53"/>
  <c r="J434" i="53"/>
  <c r="K434" i="53"/>
  <c r="L434" i="53"/>
  <c r="M434" i="53"/>
  <c r="N434" i="53"/>
  <c r="O434" i="53"/>
  <c r="P434" i="53"/>
  <c r="Q434" i="53"/>
  <c r="R434" i="53"/>
  <c r="S434" i="53"/>
  <c r="T434" i="53"/>
  <c r="U434" i="53"/>
  <c r="V434" i="53"/>
  <c r="W434" i="53"/>
  <c r="X434" i="53"/>
  <c r="Y434" i="53"/>
  <c r="Z434" i="53"/>
  <c r="D435" i="53"/>
  <c r="E435" i="53"/>
  <c r="F435" i="53"/>
  <c r="G435" i="53"/>
  <c r="H435" i="53"/>
  <c r="I435" i="53"/>
  <c r="J435" i="53"/>
  <c r="K435" i="53"/>
  <c r="L435" i="53"/>
  <c r="M435" i="53"/>
  <c r="N435" i="53"/>
  <c r="O435" i="53"/>
  <c r="P435" i="53"/>
  <c r="Q435" i="53"/>
  <c r="R435" i="53"/>
  <c r="S435" i="53"/>
  <c r="T435" i="53"/>
  <c r="U435" i="53"/>
  <c r="V435" i="53"/>
  <c r="W435" i="53"/>
  <c r="X435" i="53"/>
  <c r="Y435" i="53"/>
  <c r="Z435" i="53"/>
  <c r="D436" i="53"/>
  <c r="E436" i="53"/>
  <c r="F436" i="53"/>
  <c r="G436" i="53"/>
  <c r="H436" i="53"/>
  <c r="I436" i="53"/>
  <c r="J436" i="53"/>
  <c r="K436" i="53"/>
  <c r="L436" i="53"/>
  <c r="M436" i="53"/>
  <c r="N436" i="53"/>
  <c r="O436" i="53"/>
  <c r="P436" i="53"/>
  <c r="Q436" i="53"/>
  <c r="R436" i="53"/>
  <c r="S436" i="53"/>
  <c r="T436" i="53"/>
  <c r="U436" i="53"/>
  <c r="V436" i="53"/>
  <c r="W436" i="53"/>
  <c r="X436" i="53"/>
  <c r="Y436" i="53"/>
  <c r="Z436" i="53"/>
  <c r="D437" i="53"/>
  <c r="E437" i="53"/>
  <c r="F437" i="53"/>
  <c r="G437" i="53"/>
  <c r="H437" i="53"/>
  <c r="I437" i="53"/>
  <c r="J437" i="53"/>
  <c r="K437" i="53"/>
  <c r="L437" i="53"/>
  <c r="M437" i="53"/>
  <c r="N437" i="53"/>
  <c r="O437" i="53"/>
  <c r="P437" i="53"/>
  <c r="Q437" i="53"/>
  <c r="R437" i="53"/>
  <c r="S437" i="53"/>
  <c r="T437" i="53"/>
  <c r="U437" i="53"/>
  <c r="V437" i="53"/>
  <c r="W437" i="53"/>
  <c r="X437" i="53"/>
  <c r="Y437" i="53"/>
  <c r="Z437" i="53"/>
  <c r="D438" i="53"/>
  <c r="E438" i="53"/>
  <c r="F438" i="53"/>
  <c r="G438" i="53"/>
  <c r="H438" i="53"/>
  <c r="I438" i="53"/>
  <c r="J438" i="53"/>
  <c r="K438" i="53"/>
  <c r="L438" i="53"/>
  <c r="M438" i="53"/>
  <c r="N438" i="53"/>
  <c r="O438" i="53"/>
  <c r="P438" i="53"/>
  <c r="Q438" i="53"/>
  <c r="R438" i="53"/>
  <c r="S438" i="53"/>
  <c r="T438" i="53"/>
  <c r="U438" i="53"/>
  <c r="V438" i="53"/>
  <c r="W438" i="53"/>
  <c r="X438" i="53"/>
  <c r="Y438" i="53"/>
  <c r="Z438" i="53"/>
  <c r="D439" i="53"/>
  <c r="E439" i="53"/>
  <c r="F439" i="53"/>
  <c r="G439" i="53"/>
  <c r="H439" i="53"/>
  <c r="I439" i="53"/>
  <c r="J439" i="53"/>
  <c r="K439" i="53"/>
  <c r="L439" i="53"/>
  <c r="M439" i="53"/>
  <c r="N439" i="53"/>
  <c r="O439" i="53"/>
  <c r="P439" i="53"/>
  <c r="Q439" i="53"/>
  <c r="R439" i="53"/>
  <c r="S439" i="53"/>
  <c r="T439" i="53"/>
  <c r="U439" i="53"/>
  <c r="V439" i="53"/>
  <c r="W439" i="53"/>
  <c r="X439" i="53"/>
  <c r="Y439" i="53"/>
  <c r="Z439" i="53"/>
  <c r="D440" i="53"/>
  <c r="E440" i="53"/>
  <c r="F440" i="53"/>
  <c r="G440" i="53"/>
  <c r="H440" i="53"/>
  <c r="I440" i="53"/>
  <c r="J440" i="53"/>
  <c r="K440" i="53"/>
  <c r="L440" i="53"/>
  <c r="M440" i="53"/>
  <c r="N440" i="53"/>
  <c r="O440" i="53"/>
  <c r="P440" i="53"/>
  <c r="Q440" i="53"/>
  <c r="R440" i="53"/>
  <c r="S440" i="53"/>
  <c r="T440" i="53"/>
  <c r="U440" i="53"/>
  <c r="V440" i="53"/>
  <c r="W440" i="53"/>
  <c r="X440" i="53"/>
  <c r="Y440" i="53"/>
  <c r="Z440" i="53"/>
  <c r="D441" i="53"/>
  <c r="E441" i="53"/>
  <c r="F441" i="53"/>
  <c r="G441" i="53"/>
  <c r="H441" i="53"/>
  <c r="I441" i="53"/>
  <c r="J441" i="53"/>
  <c r="K441" i="53"/>
  <c r="L441" i="53"/>
  <c r="M441" i="53"/>
  <c r="N441" i="53"/>
  <c r="O441" i="53"/>
  <c r="P441" i="53"/>
  <c r="Q441" i="53"/>
  <c r="R441" i="53"/>
  <c r="S441" i="53"/>
  <c r="T441" i="53"/>
  <c r="U441" i="53"/>
  <c r="V441" i="53"/>
  <c r="W441" i="53"/>
  <c r="X441" i="53"/>
  <c r="Y441" i="53"/>
  <c r="Z441" i="53"/>
  <c r="D442" i="53"/>
  <c r="E442" i="53"/>
  <c r="F442" i="53"/>
  <c r="G442" i="53"/>
  <c r="H442" i="53"/>
  <c r="I442" i="53"/>
  <c r="J442" i="53"/>
  <c r="K442" i="53"/>
  <c r="L442" i="53"/>
  <c r="M442" i="53"/>
  <c r="N442" i="53"/>
  <c r="O442" i="53"/>
  <c r="P442" i="53"/>
  <c r="Q442" i="53"/>
  <c r="R442" i="53"/>
  <c r="S442" i="53"/>
  <c r="T442" i="53"/>
  <c r="U442" i="53"/>
  <c r="V442" i="53"/>
  <c r="W442" i="53"/>
  <c r="X442" i="53"/>
  <c r="Y442" i="53"/>
  <c r="Z442" i="53"/>
  <c r="D443" i="53"/>
  <c r="E443" i="53"/>
  <c r="F443" i="53"/>
  <c r="G443" i="53"/>
  <c r="H443" i="53"/>
  <c r="I443" i="53"/>
  <c r="J443" i="53"/>
  <c r="K443" i="53"/>
  <c r="L443" i="53"/>
  <c r="M443" i="53"/>
  <c r="N443" i="53"/>
  <c r="O443" i="53"/>
  <c r="P443" i="53"/>
  <c r="Q443" i="53"/>
  <c r="R443" i="53"/>
  <c r="S443" i="53"/>
  <c r="T443" i="53"/>
  <c r="U443" i="53"/>
  <c r="V443" i="53"/>
  <c r="W443" i="53"/>
  <c r="X443" i="53"/>
  <c r="Y443" i="53"/>
  <c r="Z443" i="53"/>
  <c r="D444" i="53"/>
  <c r="E444" i="53"/>
  <c r="F444" i="53"/>
  <c r="G444" i="53"/>
  <c r="H444" i="53"/>
  <c r="I444" i="53"/>
  <c r="J444" i="53"/>
  <c r="K444" i="53"/>
  <c r="L444" i="53"/>
  <c r="M444" i="53"/>
  <c r="N444" i="53"/>
  <c r="O444" i="53"/>
  <c r="P444" i="53"/>
  <c r="Q444" i="53"/>
  <c r="R444" i="53"/>
  <c r="S444" i="53"/>
  <c r="T444" i="53"/>
  <c r="U444" i="53"/>
  <c r="V444" i="53"/>
  <c r="W444" i="53"/>
  <c r="X444" i="53"/>
  <c r="Y444" i="53"/>
  <c r="Z444" i="53"/>
  <c r="D445" i="53"/>
  <c r="E445" i="53"/>
  <c r="F445" i="53"/>
  <c r="G445" i="53"/>
  <c r="H445" i="53"/>
  <c r="I445" i="53"/>
  <c r="J445" i="53"/>
  <c r="K445" i="53"/>
  <c r="L445" i="53"/>
  <c r="M445" i="53"/>
  <c r="N445" i="53"/>
  <c r="O445" i="53"/>
  <c r="P445" i="53"/>
  <c r="Q445" i="53"/>
  <c r="R445" i="53"/>
  <c r="S445" i="53"/>
  <c r="T445" i="53"/>
  <c r="U445" i="53"/>
  <c r="V445" i="53"/>
  <c r="W445" i="53"/>
  <c r="X445" i="53"/>
  <c r="Y445" i="53"/>
  <c r="Z445" i="53"/>
  <c r="D446" i="53"/>
  <c r="E446" i="53"/>
  <c r="F446" i="53"/>
  <c r="G446" i="53"/>
  <c r="H446" i="53"/>
  <c r="I446" i="53"/>
  <c r="J446" i="53"/>
  <c r="K446" i="53"/>
  <c r="L446" i="53"/>
  <c r="M446" i="53"/>
  <c r="N446" i="53"/>
  <c r="O446" i="53"/>
  <c r="P446" i="53"/>
  <c r="Q446" i="53"/>
  <c r="R446" i="53"/>
  <c r="S446" i="53"/>
  <c r="T446" i="53"/>
  <c r="U446" i="53"/>
  <c r="V446" i="53"/>
  <c r="W446" i="53"/>
  <c r="X446" i="53"/>
  <c r="Y446" i="53"/>
  <c r="Z446" i="53"/>
  <c r="D447" i="53"/>
  <c r="E447" i="53"/>
  <c r="F447" i="53"/>
  <c r="G447" i="53"/>
  <c r="H447" i="53"/>
  <c r="I447" i="53"/>
  <c r="J447" i="53"/>
  <c r="K447" i="53"/>
  <c r="L447" i="53"/>
  <c r="M447" i="53"/>
  <c r="N447" i="53"/>
  <c r="O447" i="53"/>
  <c r="P447" i="53"/>
  <c r="Q447" i="53"/>
  <c r="R447" i="53"/>
  <c r="S447" i="53"/>
  <c r="T447" i="53"/>
  <c r="U447" i="53"/>
  <c r="V447" i="53"/>
  <c r="W447" i="53"/>
  <c r="X447" i="53"/>
  <c r="Y447" i="53"/>
  <c r="Z447" i="53"/>
  <c r="D448" i="53"/>
  <c r="E448" i="53"/>
  <c r="F448" i="53"/>
  <c r="G448" i="53"/>
  <c r="H448" i="53"/>
  <c r="I448" i="53"/>
  <c r="J448" i="53"/>
  <c r="K448" i="53"/>
  <c r="L448" i="53"/>
  <c r="M448" i="53"/>
  <c r="N448" i="53"/>
  <c r="O448" i="53"/>
  <c r="P448" i="53"/>
  <c r="Q448" i="53"/>
  <c r="R448" i="53"/>
  <c r="S448" i="53"/>
  <c r="T448" i="53"/>
  <c r="U448" i="53"/>
  <c r="V448" i="53"/>
  <c r="W448" i="53"/>
  <c r="X448" i="53"/>
  <c r="Y448" i="53"/>
  <c r="Z448" i="53"/>
  <c r="D449" i="53"/>
  <c r="E449" i="53"/>
  <c r="F449" i="53"/>
  <c r="G449" i="53"/>
  <c r="H449" i="53"/>
  <c r="I449" i="53"/>
  <c r="J449" i="53"/>
  <c r="K449" i="53"/>
  <c r="L449" i="53"/>
  <c r="M449" i="53"/>
  <c r="N449" i="53"/>
  <c r="O449" i="53"/>
  <c r="P449" i="53"/>
  <c r="Q449" i="53"/>
  <c r="R449" i="53"/>
  <c r="S449" i="53"/>
  <c r="T449" i="53"/>
  <c r="U449" i="53"/>
  <c r="V449" i="53"/>
  <c r="W449" i="53"/>
  <c r="X449" i="53"/>
  <c r="Y449" i="53"/>
  <c r="Z449" i="53"/>
  <c r="D450" i="53"/>
  <c r="E450" i="53"/>
  <c r="F450" i="53"/>
  <c r="G450" i="53"/>
  <c r="H450" i="53"/>
  <c r="I450" i="53"/>
  <c r="J450" i="53"/>
  <c r="K450" i="53"/>
  <c r="L450" i="53"/>
  <c r="M450" i="53"/>
  <c r="N450" i="53"/>
  <c r="O450" i="53"/>
  <c r="P450" i="53"/>
  <c r="Q450" i="53"/>
  <c r="R450" i="53"/>
  <c r="S450" i="53"/>
  <c r="T450" i="53"/>
  <c r="U450" i="53"/>
  <c r="V450" i="53"/>
  <c r="W450" i="53"/>
  <c r="X450" i="53"/>
  <c r="Y450" i="53"/>
  <c r="Z450" i="53"/>
  <c r="D451" i="53"/>
  <c r="E451" i="53"/>
  <c r="F451" i="53"/>
  <c r="G451" i="53"/>
  <c r="H451" i="53"/>
  <c r="I451" i="53"/>
  <c r="J451" i="53"/>
  <c r="K451" i="53"/>
  <c r="L451" i="53"/>
  <c r="M451" i="53"/>
  <c r="N451" i="53"/>
  <c r="O451" i="53"/>
  <c r="P451" i="53"/>
  <c r="Q451" i="53"/>
  <c r="R451" i="53"/>
  <c r="S451" i="53"/>
  <c r="T451" i="53"/>
  <c r="U451" i="53"/>
  <c r="V451" i="53"/>
  <c r="W451" i="53"/>
  <c r="X451" i="53"/>
  <c r="Y451" i="53"/>
  <c r="Z451" i="53"/>
  <c r="D452" i="53"/>
  <c r="E452" i="53"/>
  <c r="F452" i="53"/>
  <c r="G452" i="53"/>
  <c r="H452" i="53"/>
  <c r="I452" i="53"/>
  <c r="J452" i="53"/>
  <c r="K452" i="53"/>
  <c r="L452" i="53"/>
  <c r="M452" i="53"/>
  <c r="N452" i="53"/>
  <c r="O452" i="53"/>
  <c r="P452" i="53"/>
  <c r="Q452" i="53"/>
  <c r="R452" i="53"/>
  <c r="S452" i="53"/>
  <c r="T452" i="53"/>
  <c r="U452" i="53"/>
  <c r="V452" i="53"/>
  <c r="W452" i="53"/>
  <c r="X452" i="53"/>
  <c r="Y452" i="53"/>
  <c r="Z452" i="53"/>
  <c r="D453" i="53"/>
  <c r="E453" i="53"/>
  <c r="F453" i="53"/>
  <c r="G453" i="53"/>
  <c r="H453" i="53"/>
  <c r="I453" i="53"/>
  <c r="J453" i="53"/>
  <c r="K453" i="53"/>
  <c r="L453" i="53"/>
  <c r="M453" i="53"/>
  <c r="N453" i="53"/>
  <c r="O453" i="53"/>
  <c r="P453" i="53"/>
  <c r="Q453" i="53"/>
  <c r="R453" i="53"/>
  <c r="S453" i="53"/>
  <c r="T453" i="53"/>
  <c r="U453" i="53"/>
  <c r="V453" i="53"/>
  <c r="W453" i="53"/>
  <c r="X453" i="53"/>
  <c r="Y453" i="53"/>
  <c r="Z453" i="53"/>
  <c r="D454" i="53"/>
  <c r="E454" i="53"/>
  <c r="F454" i="53"/>
  <c r="G454" i="53"/>
  <c r="H454" i="53"/>
  <c r="I454" i="53"/>
  <c r="J454" i="53"/>
  <c r="K454" i="53"/>
  <c r="L454" i="53"/>
  <c r="M454" i="53"/>
  <c r="N454" i="53"/>
  <c r="O454" i="53"/>
  <c r="P454" i="53"/>
  <c r="Q454" i="53"/>
  <c r="R454" i="53"/>
  <c r="S454" i="53"/>
  <c r="T454" i="53"/>
  <c r="U454" i="53"/>
  <c r="V454" i="53"/>
  <c r="W454" i="53"/>
  <c r="X454" i="53"/>
  <c r="Y454" i="53"/>
  <c r="Z454" i="53"/>
  <c r="D455" i="53"/>
  <c r="E455" i="53"/>
  <c r="F455" i="53"/>
  <c r="G455" i="53"/>
  <c r="H455" i="53"/>
  <c r="I455" i="53"/>
  <c r="J455" i="53"/>
  <c r="K455" i="53"/>
  <c r="L455" i="53"/>
  <c r="M455" i="53"/>
  <c r="N455" i="53"/>
  <c r="O455" i="53"/>
  <c r="P455" i="53"/>
  <c r="Q455" i="53"/>
  <c r="R455" i="53"/>
  <c r="S455" i="53"/>
  <c r="T455" i="53"/>
  <c r="U455" i="53"/>
  <c r="V455" i="53"/>
  <c r="W455" i="53"/>
  <c r="X455" i="53"/>
  <c r="Y455" i="53"/>
  <c r="Z455" i="53"/>
  <c r="D456" i="53"/>
  <c r="E456" i="53"/>
  <c r="F456" i="53"/>
  <c r="G456" i="53"/>
  <c r="H456" i="53"/>
  <c r="I456" i="53"/>
  <c r="J456" i="53"/>
  <c r="K456" i="53"/>
  <c r="L456" i="53"/>
  <c r="M456" i="53"/>
  <c r="N456" i="53"/>
  <c r="O456" i="53"/>
  <c r="P456" i="53"/>
  <c r="Q456" i="53"/>
  <c r="R456" i="53"/>
  <c r="S456" i="53"/>
  <c r="T456" i="53"/>
  <c r="U456" i="53"/>
  <c r="V456" i="53"/>
  <c r="W456" i="53"/>
  <c r="X456" i="53"/>
  <c r="Y456" i="53"/>
  <c r="Z456" i="53"/>
  <c r="D457" i="53"/>
  <c r="E457" i="53"/>
  <c r="F457" i="53"/>
  <c r="G457" i="53"/>
  <c r="H457" i="53"/>
  <c r="I457" i="53"/>
  <c r="J457" i="53"/>
  <c r="K457" i="53"/>
  <c r="L457" i="53"/>
  <c r="M457" i="53"/>
  <c r="N457" i="53"/>
  <c r="O457" i="53"/>
  <c r="P457" i="53"/>
  <c r="Q457" i="53"/>
  <c r="R457" i="53"/>
  <c r="S457" i="53"/>
  <c r="T457" i="53"/>
  <c r="U457" i="53"/>
  <c r="V457" i="53"/>
  <c r="W457" i="53"/>
  <c r="X457" i="53"/>
  <c r="Y457" i="53"/>
  <c r="Z457" i="53"/>
  <c r="D458" i="53"/>
  <c r="E458" i="53"/>
  <c r="F458" i="53"/>
  <c r="G458" i="53"/>
  <c r="H458" i="53"/>
  <c r="I458" i="53"/>
  <c r="J458" i="53"/>
  <c r="K458" i="53"/>
  <c r="L458" i="53"/>
  <c r="M458" i="53"/>
  <c r="N458" i="53"/>
  <c r="O458" i="53"/>
  <c r="P458" i="53"/>
  <c r="Q458" i="53"/>
  <c r="R458" i="53"/>
  <c r="S458" i="53"/>
  <c r="T458" i="53"/>
  <c r="U458" i="53"/>
  <c r="V458" i="53"/>
  <c r="W458" i="53"/>
  <c r="X458" i="53"/>
  <c r="Y458" i="53"/>
  <c r="Z458" i="53"/>
  <c r="D459" i="53"/>
  <c r="E459" i="53"/>
  <c r="F459" i="53"/>
  <c r="G459" i="53"/>
  <c r="H459" i="53"/>
  <c r="I459" i="53"/>
  <c r="J459" i="53"/>
  <c r="K459" i="53"/>
  <c r="L459" i="53"/>
  <c r="M459" i="53"/>
  <c r="N459" i="53"/>
  <c r="O459" i="53"/>
  <c r="P459" i="53"/>
  <c r="Q459" i="53"/>
  <c r="R459" i="53"/>
  <c r="S459" i="53"/>
  <c r="T459" i="53"/>
  <c r="U459" i="53"/>
  <c r="V459" i="53"/>
  <c r="W459" i="53"/>
  <c r="X459" i="53"/>
  <c r="Y459" i="53"/>
  <c r="Z459" i="53"/>
  <c r="D460" i="53"/>
  <c r="E460" i="53"/>
  <c r="F460" i="53"/>
  <c r="G460" i="53"/>
  <c r="H460" i="53"/>
  <c r="I460" i="53"/>
  <c r="J460" i="53"/>
  <c r="K460" i="53"/>
  <c r="L460" i="53"/>
  <c r="M460" i="53"/>
  <c r="N460" i="53"/>
  <c r="O460" i="53"/>
  <c r="P460" i="53"/>
  <c r="Q460" i="53"/>
  <c r="R460" i="53"/>
  <c r="S460" i="53"/>
  <c r="T460" i="53"/>
  <c r="U460" i="53"/>
  <c r="V460" i="53"/>
  <c r="W460" i="53"/>
  <c r="X460" i="53"/>
  <c r="Y460" i="53"/>
  <c r="Z460" i="53"/>
  <c r="D461" i="53"/>
  <c r="E461" i="53"/>
  <c r="F461" i="53"/>
  <c r="G461" i="53"/>
  <c r="H461" i="53"/>
  <c r="I461" i="53"/>
  <c r="J461" i="53"/>
  <c r="K461" i="53"/>
  <c r="L461" i="53"/>
  <c r="M461" i="53"/>
  <c r="N461" i="53"/>
  <c r="O461" i="53"/>
  <c r="P461" i="53"/>
  <c r="Q461" i="53"/>
  <c r="R461" i="53"/>
  <c r="S461" i="53"/>
  <c r="T461" i="53"/>
  <c r="U461" i="53"/>
  <c r="V461" i="53"/>
  <c r="W461" i="53"/>
  <c r="X461" i="53"/>
  <c r="Y461" i="53"/>
  <c r="Z461" i="53"/>
  <c r="D462" i="53"/>
  <c r="E462" i="53"/>
  <c r="F462" i="53"/>
  <c r="G462" i="53"/>
  <c r="H462" i="53"/>
  <c r="I462" i="53"/>
  <c r="J462" i="53"/>
  <c r="K462" i="53"/>
  <c r="L462" i="53"/>
  <c r="M462" i="53"/>
  <c r="N462" i="53"/>
  <c r="O462" i="53"/>
  <c r="P462" i="53"/>
  <c r="Q462" i="53"/>
  <c r="R462" i="53"/>
  <c r="S462" i="53"/>
  <c r="T462" i="53"/>
  <c r="U462" i="53"/>
  <c r="V462" i="53"/>
  <c r="W462" i="53"/>
  <c r="X462" i="53"/>
  <c r="Y462" i="53"/>
  <c r="Z462" i="53"/>
  <c r="D463" i="53"/>
  <c r="E463" i="53"/>
  <c r="F463" i="53"/>
  <c r="G463" i="53"/>
  <c r="H463" i="53"/>
  <c r="I463" i="53"/>
  <c r="J463" i="53"/>
  <c r="K463" i="53"/>
  <c r="L463" i="53"/>
  <c r="M463" i="53"/>
  <c r="N463" i="53"/>
  <c r="O463" i="53"/>
  <c r="P463" i="53"/>
  <c r="Q463" i="53"/>
  <c r="R463" i="53"/>
  <c r="S463" i="53"/>
  <c r="T463" i="53"/>
  <c r="U463" i="53"/>
  <c r="V463" i="53"/>
  <c r="W463" i="53"/>
  <c r="X463" i="53"/>
  <c r="Y463" i="53"/>
  <c r="Z463" i="53"/>
  <c r="D464" i="53"/>
  <c r="E464" i="53"/>
  <c r="F464" i="53"/>
  <c r="G464" i="53"/>
  <c r="H464" i="53"/>
  <c r="I464" i="53"/>
  <c r="J464" i="53"/>
  <c r="K464" i="53"/>
  <c r="L464" i="53"/>
  <c r="M464" i="53"/>
  <c r="N464" i="53"/>
  <c r="O464" i="53"/>
  <c r="P464" i="53"/>
  <c r="Q464" i="53"/>
  <c r="R464" i="53"/>
  <c r="S464" i="53"/>
  <c r="T464" i="53"/>
  <c r="U464" i="53"/>
  <c r="V464" i="53"/>
  <c r="W464" i="53"/>
  <c r="X464" i="53"/>
  <c r="Y464" i="53"/>
  <c r="Z464" i="53"/>
  <c r="D465" i="53"/>
  <c r="E465" i="53"/>
  <c r="F465" i="53"/>
  <c r="G465" i="53"/>
  <c r="H465" i="53"/>
  <c r="I465" i="53"/>
  <c r="J465" i="53"/>
  <c r="K465" i="53"/>
  <c r="L465" i="53"/>
  <c r="M465" i="53"/>
  <c r="N465" i="53"/>
  <c r="O465" i="53"/>
  <c r="P465" i="53"/>
  <c r="Q465" i="53"/>
  <c r="R465" i="53"/>
  <c r="S465" i="53"/>
  <c r="T465" i="53"/>
  <c r="U465" i="53"/>
  <c r="V465" i="53"/>
  <c r="W465" i="53"/>
  <c r="X465" i="53"/>
  <c r="Y465" i="53"/>
  <c r="Z465" i="53"/>
  <c r="D466" i="53"/>
  <c r="E466" i="53"/>
  <c r="F466" i="53"/>
  <c r="G466" i="53"/>
  <c r="H466" i="53"/>
  <c r="I466" i="53"/>
  <c r="J466" i="53"/>
  <c r="K466" i="53"/>
  <c r="L466" i="53"/>
  <c r="M466" i="53"/>
  <c r="N466" i="53"/>
  <c r="O466" i="53"/>
  <c r="P466" i="53"/>
  <c r="Q466" i="53"/>
  <c r="R466" i="53"/>
  <c r="S466" i="53"/>
  <c r="T466" i="53"/>
  <c r="U466" i="53"/>
  <c r="V466" i="53"/>
  <c r="W466" i="53"/>
  <c r="X466" i="53"/>
  <c r="Y466" i="53"/>
  <c r="Z466" i="53"/>
  <c r="D467" i="53"/>
  <c r="E467" i="53"/>
  <c r="F467" i="53"/>
  <c r="G467" i="53"/>
  <c r="H467" i="53"/>
  <c r="I467" i="53"/>
  <c r="J467" i="53"/>
  <c r="K467" i="53"/>
  <c r="L467" i="53"/>
  <c r="M467" i="53"/>
  <c r="N467" i="53"/>
  <c r="O467" i="53"/>
  <c r="P467" i="53"/>
  <c r="Q467" i="53"/>
  <c r="R467" i="53"/>
  <c r="S467" i="53"/>
  <c r="T467" i="53"/>
  <c r="U467" i="53"/>
  <c r="V467" i="53"/>
  <c r="W467" i="53"/>
  <c r="X467" i="53"/>
  <c r="Y467" i="53"/>
  <c r="Z467" i="53"/>
  <c r="D468" i="53"/>
  <c r="E468" i="53"/>
  <c r="F468" i="53"/>
  <c r="G468" i="53"/>
  <c r="H468" i="53"/>
  <c r="I468" i="53"/>
  <c r="J468" i="53"/>
  <c r="K468" i="53"/>
  <c r="L468" i="53"/>
  <c r="M468" i="53"/>
  <c r="N468" i="53"/>
  <c r="O468" i="53"/>
  <c r="P468" i="53"/>
  <c r="Q468" i="53"/>
  <c r="R468" i="53"/>
  <c r="S468" i="53"/>
  <c r="T468" i="53"/>
  <c r="U468" i="53"/>
  <c r="V468" i="53"/>
  <c r="W468" i="53"/>
  <c r="X468" i="53"/>
  <c r="Y468" i="53"/>
  <c r="Z468" i="53"/>
  <c r="D469" i="53"/>
  <c r="E469" i="53"/>
  <c r="F469" i="53"/>
  <c r="G469" i="53"/>
  <c r="H469" i="53"/>
  <c r="I469" i="53"/>
  <c r="J469" i="53"/>
  <c r="K469" i="53"/>
  <c r="L469" i="53"/>
  <c r="M469" i="53"/>
  <c r="N469" i="53"/>
  <c r="O469" i="53"/>
  <c r="P469" i="53"/>
  <c r="Q469" i="53"/>
  <c r="R469" i="53"/>
  <c r="S469" i="53"/>
  <c r="T469" i="53"/>
  <c r="U469" i="53"/>
  <c r="V469" i="53"/>
  <c r="W469" i="53"/>
  <c r="X469" i="53"/>
  <c r="Y469" i="53"/>
  <c r="Z469" i="53"/>
  <c r="D470" i="53"/>
  <c r="E470" i="53"/>
  <c r="F470" i="53"/>
  <c r="G470" i="53"/>
  <c r="H470" i="53"/>
  <c r="I470" i="53"/>
  <c r="J470" i="53"/>
  <c r="K470" i="53"/>
  <c r="L470" i="53"/>
  <c r="M470" i="53"/>
  <c r="N470" i="53"/>
  <c r="O470" i="53"/>
  <c r="P470" i="53"/>
  <c r="Q470" i="53"/>
  <c r="R470" i="53"/>
  <c r="S470" i="53"/>
  <c r="T470" i="53"/>
  <c r="U470" i="53"/>
  <c r="V470" i="53"/>
  <c r="W470" i="53"/>
  <c r="X470" i="53"/>
  <c r="Y470" i="53"/>
  <c r="Z470" i="53"/>
  <c r="D471" i="53"/>
  <c r="E471" i="53"/>
  <c r="F471" i="53"/>
  <c r="G471" i="53"/>
  <c r="H471" i="53"/>
  <c r="I471" i="53"/>
  <c r="J471" i="53"/>
  <c r="K471" i="53"/>
  <c r="L471" i="53"/>
  <c r="M471" i="53"/>
  <c r="N471" i="53"/>
  <c r="O471" i="53"/>
  <c r="P471" i="53"/>
  <c r="Q471" i="53"/>
  <c r="R471" i="53"/>
  <c r="S471" i="53"/>
  <c r="T471" i="53"/>
  <c r="U471" i="53"/>
  <c r="V471" i="53"/>
  <c r="W471" i="53"/>
  <c r="X471" i="53"/>
  <c r="Y471" i="53"/>
  <c r="Z471" i="53"/>
  <c r="D472" i="53"/>
  <c r="E472" i="53"/>
  <c r="F472" i="53"/>
  <c r="G472" i="53"/>
  <c r="H472" i="53"/>
  <c r="I472" i="53"/>
  <c r="J472" i="53"/>
  <c r="K472" i="53"/>
  <c r="L472" i="53"/>
  <c r="M472" i="53"/>
  <c r="N472" i="53"/>
  <c r="O472" i="53"/>
  <c r="P472" i="53"/>
  <c r="Q472" i="53"/>
  <c r="R472" i="53"/>
  <c r="S472" i="53"/>
  <c r="T472" i="53"/>
  <c r="U472" i="53"/>
  <c r="V472" i="53"/>
  <c r="W472" i="53"/>
  <c r="X472" i="53"/>
  <c r="Y472" i="53"/>
  <c r="Z472" i="53"/>
  <c r="D473" i="53"/>
  <c r="E473" i="53"/>
  <c r="F473" i="53"/>
  <c r="G473" i="53"/>
  <c r="H473" i="53"/>
  <c r="I473" i="53"/>
  <c r="J473" i="53"/>
  <c r="K473" i="53"/>
  <c r="L473" i="53"/>
  <c r="M473" i="53"/>
  <c r="N473" i="53"/>
  <c r="O473" i="53"/>
  <c r="P473" i="53"/>
  <c r="Q473" i="53"/>
  <c r="R473" i="53"/>
  <c r="S473" i="53"/>
  <c r="T473" i="53"/>
  <c r="U473" i="53"/>
  <c r="V473" i="53"/>
  <c r="W473" i="53"/>
  <c r="X473" i="53"/>
  <c r="Y473" i="53"/>
  <c r="Z473" i="53"/>
  <c r="D474" i="53"/>
  <c r="E474" i="53"/>
  <c r="F474" i="53"/>
  <c r="G474" i="53"/>
  <c r="H474" i="53"/>
  <c r="I474" i="53"/>
  <c r="J474" i="53"/>
  <c r="K474" i="53"/>
  <c r="L474" i="53"/>
  <c r="M474" i="53"/>
  <c r="N474" i="53"/>
  <c r="O474" i="53"/>
  <c r="P474" i="53"/>
  <c r="Q474" i="53"/>
  <c r="R474" i="53"/>
  <c r="S474" i="53"/>
  <c r="T474" i="53"/>
  <c r="U474" i="53"/>
  <c r="V474" i="53"/>
  <c r="W474" i="53"/>
  <c r="X474" i="53"/>
  <c r="Y474" i="53"/>
  <c r="Z474" i="53"/>
  <c r="D475" i="53"/>
  <c r="E475" i="53"/>
  <c r="F475" i="53"/>
  <c r="G475" i="53"/>
  <c r="H475" i="53"/>
  <c r="I475" i="53"/>
  <c r="J475" i="53"/>
  <c r="K475" i="53"/>
  <c r="L475" i="53"/>
  <c r="M475" i="53"/>
  <c r="N475" i="53"/>
  <c r="O475" i="53"/>
  <c r="P475" i="53"/>
  <c r="Q475" i="53"/>
  <c r="R475" i="53"/>
  <c r="S475" i="53"/>
  <c r="T475" i="53"/>
  <c r="U475" i="53"/>
  <c r="V475" i="53"/>
  <c r="W475" i="53"/>
  <c r="X475" i="53"/>
  <c r="Y475" i="53"/>
  <c r="Z475" i="53"/>
  <c r="D476" i="53"/>
  <c r="E476" i="53"/>
  <c r="F476" i="53"/>
  <c r="G476" i="53"/>
  <c r="H476" i="53"/>
  <c r="I476" i="53"/>
  <c r="J476" i="53"/>
  <c r="K476" i="53"/>
  <c r="L476" i="53"/>
  <c r="M476" i="53"/>
  <c r="N476" i="53"/>
  <c r="O476" i="53"/>
  <c r="P476" i="53"/>
  <c r="Q476" i="53"/>
  <c r="R476" i="53"/>
  <c r="S476" i="53"/>
  <c r="T476" i="53"/>
  <c r="U476" i="53"/>
  <c r="V476" i="53"/>
  <c r="W476" i="53"/>
  <c r="X476" i="53"/>
  <c r="Y476" i="53"/>
  <c r="Z476" i="53"/>
  <c r="D477" i="53"/>
  <c r="E477" i="53"/>
  <c r="F477" i="53"/>
  <c r="G477" i="53"/>
  <c r="H477" i="53"/>
  <c r="I477" i="53"/>
  <c r="J477" i="53"/>
  <c r="K477" i="53"/>
  <c r="L477" i="53"/>
  <c r="M477" i="53"/>
  <c r="N477" i="53"/>
  <c r="O477" i="53"/>
  <c r="P477" i="53"/>
  <c r="Q477" i="53"/>
  <c r="R477" i="53"/>
  <c r="S477" i="53"/>
  <c r="T477" i="53"/>
  <c r="U477" i="53"/>
  <c r="V477" i="53"/>
  <c r="W477" i="53"/>
  <c r="X477" i="53"/>
  <c r="Y477" i="53"/>
  <c r="Z477" i="53"/>
  <c r="D478" i="53"/>
  <c r="E478" i="53"/>
  <c r="F478" i="53"/>
  <c r="G478" i="53"/>
  <c r="H478" i="53"/>
  <c r="I478" i="53"/>
  <c r="J478" i="53"/>
  <c r="K478" i="53"/>
  <c r="L478" i="53"/>
  <c r="M478" i="53"/>
  <c r="N478" i="53"/>
  <c r="O478" i="53"/>
  <c r="P478" i="53"/>
  <c r="Q478" i="53"/>
  <c r="R478" i="53"/>
  <c r="S478" i="53"/>
  <c r="T478" i="53"/>
  <c r="U478" i="53"/>
  <c r="V478" i="53"/>
  <c r="W478" i="53"/>
  <c r="X478" i="53"/>
  <c r="Y478" i="53"/>
  <c r="Z478" i="53"/>
  <c r="D479" i="53"/>
  <c r="E479" i="53"/>
  <c r="F479" i="53"/>
  <c r="G479" i="53"/>
  <c r="H479" i="53"/>
  <c r="I479" i="53"/>
  <c r="J479" i="53"/>
  <c r="K479" i="53"/>
  <c r="L479" i="53"/>
  <c r="M479" i="53"/>
  <c r="N479" i="53"/>
  <c r="O479" i="53"/>
  <c r="P479" i="53"/>
  <c r="Q479" i="53"/>
  <c r="R479" i="53"/>
  <c r="S479" i="53"/>
  <c r="T479" i="53"/>
  <c r="U479" i="53"/>
  <c r="V479" i="53"/>
  <c r="W479" i="53"/>
  <c r="X479" i="53"/>
  <c r="Y479" i="53"/>
  <c r="Z479" i="53"/>
  <c r="D480" i="53"/>
  <c r="E480" i="53"/>
  <c r="F480" i="53"/>
  <c r="G480" i="53"/>
  <c r="H480" i="53"/>
  <c r="I480" i="53"/>
  <c r="J480" i="53"/>
  <c r="K480" i="53"/>
  <c r="L480" i="53"/>
  <c r="M480" i="53"/>
  <c r="N480" i="53"/>
  <c r="O480" i="53"/>
  <c r="P480" i="53"/>
  <c r="Q480" i="53"/>
  <c r="R480" i="53"/>
  <c r="S480" i="53"/>
  <c r="T480" i="53"/>
  <c r="U480" i="53"/>
  <c r="V480" i="53"/>
  <c r="W480" i="53"/>
  <c r="X480" i="53"/>
  <c r="Y480" i="53"/>
  <c r="Z480" i="53"/>
  <c r="D481" i="53"/>
  <c r="E481" i="53"/>
  <c r="F481" i="53"/>
  <c r="G481" i="53"/>
  <c r="H481" i="53"/>
  <c r="I481" i="53"/>
  <c r="J481" i="53"/>
  <c r="K481" i="53"/>
  <c r="L481" i="53"/>
  <c r="M481" i="53"/>
  <c r="N481" i="53"/>
  <c r="O481" i="53"/>
  <c r="P481" i="53"/>
  <c r="Q481" i="53"/>
  <c r="R481" i="53"/>
  <c r="S481" i="53"/>
  <c r="T481" i="53"/>
  <c r="U481" i="53"/>
  <c r="V481" i="53"/>
  <c r="W481" i="53"/>
  <c r="X481" i="53"/>
  <c r="Y481" i="53"/>
  <c r="Z481" i="53"/>
  <c r="D482" i="53"/>
  <c r="E482" i="53"/>
  <c r="F482" i="53"/>
  <c r="G482" i="53"/>
  <c r="H482" i="53"/>
  <c r="I482" i="53"/>
  <c r="J482" i="53"/>
  <c r="K482" i="53"/>
  <c r="L482" i="53"/>
  <c r="M482" i="53"/>
  <c r="N482" i="53"/>
  <c r="O482" i="53"/>
  <c r="P482" i="53"/>
  <c r="Q482" i="53"/>
  <c r="R482" i="53"/>
  <c r="S482" i="53"/>
  <c r="T482" i="53"/>
  <c r="U482" i="53"/>
  <c r="V482" i="53"/>
  <c r="W482" i="53"/>
  <c r="X482" i="53"/>
  <c r="Y482" i="53"/>
  <c r="Z482" i="53"/>
  <c r="D483" i="53"/>
  <c r="E483" i="53"/>
  <c r="F483" i="53"/>
  <c r="G483" i="53"/>
  <c r="H483" i="53"/>
  <c r="I483" i="53"/>
  <c r="J483" i="53"/>
  <c r="K483" i="53"/>
  <c r="L483" i="53"/>
  <c r="M483" i="53"/>
  <c r="N483" i="53"/>
  <c r="O483" i="53"/>
  <c r="P483" i="53"/>
  <c r="Q483" i="53"/>
  <c r="R483" i="53"/>
  <c r="S483" i="53"/>
  <c r="T483" i="53"/>
  <c r="U483" i="53"/>
  <c r="V483" i="53"/>
  <c r="W483" i="53"/>
  <c r="X483" i="53"/>
  <c r="Y483" i="53"/>
  <c r="Z483" i="53"/>
  <c r="D484" i="53"/>
  <c r="E484" i="53"/>
  <c r="F484" i="53"/>
  <c r="G484" i="53"/>
  <c r="H484" i="53"/>
  <c r="I484" i="53"/>
  <c r="J484" i="53"/>
  <c r="K484" i="53"/>
  <c r="L484" i="53"/>
  <c r="M484" i="53"/>
  <c r="N484" i="53"/>
  <c r="O484" i="53"/>
  <c r="P484" i="53"/>
  <c r="Q484" i="53"/>
  <c r="R484" i="53"/>
  <c r="S484" i="53"/>
  <c r="T484" i="53"/>
  <c r="U484" i="53"/>
  <c r="V484" i="53"/>
  <c r="W484" i="53"/>
  <c r="X484" i="53"/>
  <c r="Y484" i="53"/>
  <c r="Z484" i="53"/>
  <c r="D485" i="53"/>
  <c r="E485" i="53"/>
  <c r="F485" i="53"/>
  <c r="G485" i="53"/>
  <c r="H485" i="53"/>
  <c r="I485" i="53"/>
  <c r="J485" i="53"/>
  <c r="K485" i="53"/>
  <c r="L485" i="53"/>
  <c r="M485" i="53"/>
  <c r="N485" i="53"/>
  <c r="O485" i="53"/>
  <c r="P485" i="53"/>
  <c r="Q485" i="53"/>
  <c r="R485" i="53"/>
  <c r="S485" i="53"/>
  <c r="T485" i="53"/>
  <c r="U485" i="53"/>
  <c r="V485" i="53"/>
  <c r="W485" i="53"/>
  <c r="X485" i="53"/>
  <c r="Y485" i="53"/>
  <c r="Z485" i="53"/>
  <c r="D486" i="53"/>
  <c r="E486" i="53"/>
  <c r="F486" i="53"/>
  <c r="G486" i="53"/>
  <c r="H486" i="53"/>
  <c r="I486" i="53"/>
  <c r="J486" i="53"/>
  <c r="K486" i="53"/>
  <c r="L486" i="53"/>
  <c r="M486" i="53"/>
  <c r="N486" i="53"/>
  <c r="O486" i="53"/>
  <c r="P486" i="53"/>
  <c r="Q486" i="53"/>
  <c r="R486" i="53"/>
  <c r="S486" i="53"/>
  <c r="T486" i="53"/>
  <c r="U486" i="53"/>
  <c r="V486" i="53"/>
  <c r="W486" i="53"/>
  <c r="X486" i="53"/>
  <c r="Y486" i="53"/>
  <c r="Z486" i="53"/>
  <c r="D487" i="53"/>
  <c r="E487" i="53"/>
  <c r="F487" i="53"/>
  <c r="G487" i="53"/>
  <c r="H487" i="53"/>
  <c r="I487" i="53"/>
  <c r="J487" i="53"/>
  <c r="K487" i="53"/>
  <c r="L487" i="53"/>
  <c r="M487" i="53"/>
  <c r="N487" i="53"/>
  <c r="O487" i="53"/>
  <c r="P487" i="53"/>
  <c r="Q487" i="53"/>
  <c r="R487" i="53"/>
  <c r="S487" i="53"/>
  <c r="T487" i="53"/>
  <c r="U487" i="53"/>
  <c r="V487" i="53"/>
  <c r="W487" i="53"/>
  <c r="X487" i="53"/>
  <c r="Y487" i="53"/>
  <c r="Z487" i="53"/>
  <c r="D488" i="53"/>
  <c r="E488" i="53"/>
  <c r="F488" i="53"/>
  <c r="G488" i="53"/>
  <c r="H488" i="53"/>
  <c r="I488" i="53"/>
  <c r="J488" i="53"/>
  <c r="K488" i="53"/>
  <c r="L488" i="53"/>
  <c r="M488" i="53"/>
  <c r="N488" i="53"/>
  <c r="O488" i="53"/>
  <c r="P488" i="53"/>
  <c r="Q488" i="53"/>
  <c r="R488" i="53"/>
  <c r="S488" i="53"/>
  <c r="T488" i="53"/>
  <c r="U488" i="53"/>
  <c r="V488" i="53"/>
  <c r="W488" i="53"/>
  <c r="X488" i="53"/>
  <c r="Y488" i="53"/>
  <c r="Z488" i="53"/>
  <c r="D489" i="53"/>
  <c r="E489" i="53"/>
  <c r="F489" i="53"/>
  <c r="G489" i="53"/>
  <c r="H489" i="53"/>
  <c r="I489" i="53"/>
  <c r="J489" i="53"/>
  <c r="K489" i="53"/>
  <c r="L489" i="53"/>
  <c r="M489" i="53"/>
  <c r="N489" i="53"/>
  <c r="O489" i="53"/>
  <c r="P489" i="53"/>
  <c r="Q489" i="53"/>
  <c r="R489" i="53"/>
  <c r="S489" i="53"/>
  <c r="T489" i="53"/>
  <c r="U489" i="53"/>
  <c r="V489" i="53"/>
  <c r="W489" i="53"/>
  <c r="X489" i="53"/>
  <c r="Y489" i="53"/>
  <c r="Z489" i="53"/>
  <c r="D490" i="53"/>
  <c r="E490" i="53"/>
  <c r="F490" i="53"/>
  <c r="G490" i="53"/>
  <c r="H490" i="53"/>
  <c r="I490" i="53"/>
  <c r="J490" i="53"/>
  <c r="K490" i="53"/>
  <c r="L490" i="53"/>
  <c r="M490" i="53"/>
  <c r="N490" i="53"/>
  <c r="O490" i="53"/>
  <c r="P490" i="53"/>
  <c r="Q490" i="53"/>
  <c r="R490" i="53"/>
  <c r="S490" i="53"/>
  <c r="T490" i="53"/>
  <c r="U490" i="53"/>
  <c r="V490" i="53"/>
  <c r="W490" i="53"/>
  <c r="X490" i="53"/>
  <c r="Y490" i="53"/>
  <c r="Z490" i="53"/>
  <c r="D491" i="53"/>
  <c r="E491" i="53"/>
  <c r="F491" i="53"/>
  <c r="G491" i="53"/>
  <c r="H491" i="53"/>
  <c r="I491" i="53"/>
  <c r="J491" i="53"/>
  <c r="K491" i="53"/>
  <c r="L491" i="53"/>
  <c r="M491" i="53"/>
  <c r="N491" i="53"/>
  <c r="O491" i="53"/>
  <c r="P491" i="53"/>
  <c r="Q491" i="53"/>
  <c r="R491" i="53"/>
  <c r="S491" i="53"/>
  <c r="T491" i="53"/>
  <c r="U491" i="53"/>
  <c r="V491" i="53"/>
  <c r="W491" i="53"/>
  <c r="X491" i="53"/>
  <c r="Y491" i="53"/>
  <c r="Z491" i="53"/>
  <c r="D492" i="53"/>
  <c r="E492" i="53"/>
  <c r="F492" i="53"/>
  <c r="G492" i="53"/>
  <c r="H492" i="53"/>
  <c r="I492" i="53"/>
  <c r="J492" i="53"/>
  <c r="K492" i="53"/>
  <c r="L492" i="53"/>
  <c r="M492" i="53"/>
  <c r="N492" i="53"/>
  <c r="O492" i="53"/>
  <c r="P492" i="53"/>
  <c r="Q492" i="53"/>
  <c r="R492" i="53"/>
  <c r="S492" i="53"/>
  <c r="T492" i="53"/>
  <c r="U492" i="53"/>
  <c r="V492" i="53"/>
  <c r="W492" i="53"/>
  <c r="X492" i="53"/>
  <c r="Y492" i="53"/>
  <c r="Z492" i="53"/>
  <c r="D493" i="53"/>
  <c r="E493" i="53"/>
  <c r="F493" i="53"/>
  <c r="G493" i="53"/>
  <c r="H493" i="53"/>
  <c r="I493" i="53"/>
  <c r="J493" i="53"/>
  <c r="K493" i="53"/>
  <c r="L493" i="53"/>
  <c r="M493" i="53"/>
  <c r="N493" i="53"/>
  <c r="O493" i="53"/>
  <c r="P493" i="53"/>
  <c r="Q493" i="53"/>
  <c r="R493" i="53"/>
  <c r="S493" i="53"/>
  <c r="T493" i="53"/>
  <c r="U493" i="53"/>
  <c r="V493" i="53"/>
  <c r="W493" i="53"/>
  <c r="X493" i="53"/>
  <c r="Y493" i="53"/>
  <c r="Z493" i="53"/>
  <c r="D494" i="53"/>
  <c r="E494" i="53"/>
  <c r="F494" i="53"/>
  <c r="G494" i="53"/>
  <c r="H494" i="53"/>
  <c r="I494" i="53"/>
  <c r="J494" i="53"/>
  <c r="K494" i="53"/>
  <c r="L494" i="53"/>
  <c r="M494" i="53"/>
  <c r="N494" i="53"/>
  <c r="O494" i="53"/>
  <c r="P494" i="53"/>
  <c r="Q494" i="53"/>
  <c r="R494" i="53"/>
  <c r="S494" i="53"/>
  <c r="T494" i="53"/>
  <c r="U494" i="53"/>
  <c r="V494" i="53"/>
  <c r="W494" i="53"/>
  <c r="X494" i="53"/>
  <c r="Y494" i="53"/>
  <c r="Z494" i="53"/>
  <c r="D495" i="53"/>
  <c r="E495" i="53"/>
  <c r="F495" i="53"/>
  <c r="G495" i="53"/>
  <c r="H495" i="53"/>
  <c r="I495" i="53"/>
  <c r="J495" i="53"/>
  <c r="K495" i="53"/>
  <c r="L495" i="53"/>
  <c r="M495" i="53"/>
  <c r="N495" i="53"/>
  <c r="O495" i="53"/>
  <c r="P495" i="53"/>
  <c r="Q495" i="53"/>
  <c r="R495" i="53"/>
  <c r="S495" i="53"/>
  <c r="T495" i="53"/>
  <c r="U495" i="53"/>
  <c r="V495" i="53"/>
  <c r="W495" i="53"/>
  <c r="X495" i="53"/>
  <c r="Y495" i="53"/>
  <c r="Z495" i="53"/>
  <c r="D496" i="53"/>
  <c r="E496" i="53"/>
  <c r="F496" i="53"/>
  <c r="G496" i="53"/>
  <c r="H496" i="53"/>
  <c r="I496" i="53"/>
  <c r="J496" i="53"/>
  <c r="K496" i="53"/>
  <c r="L496" i="53"/>
  <c r="M496" i="53"/>
  <c r="N496" i="53"/>
  <c r="O496" i="53"/>
  <c r="P496" i="53"/>
  <c r="Q496" i="53"/>
  <c r="R496" i="53"/>
  <c r="S496" i="53"/>
  <c r="T496" i="53"/>
  <c r="U496" i="53"/>
  <c r="V496" i="53"/>
  <c r="W496" i="53"/>
  <c r="X496" i="53"/>
  <c r="Y496" i="53"/>
  <c r="Z496" i="53"/>
  <c r="D497" i="53"/>
  <c r="E497" i="53"/>
  <c r="F497" i="53"/>
  <c r="G497" i="53"/>
  <c r="H497" i="53"/>
  <c r="I497" i="53"/>
  <c r="J497" i="53"/>
  <c r="K497" i="53"/>
  <c r="L497" i="53"/>
  <c r="M497" i="53"/>
  <c r="N497" i="53"/>
  <c r="O497" i="53"/>
  <c r="P497" i="53"/>
  <c r="Q497" i="53"/>
  <c r="R497" i="53"/>
  <c r="S497" i="53"/>
  <c r="T497" i="53"/>
  <c r="U497" i="53"/>
  <c r="V497" i="53"/>
  <c r="W497" i="53"/>
  <c r="X497" i="53"/>
  <c r="Y497" i="53"/>
  <c r="Z497" i="53"/>
  <c r="D498" i="53"/>
  <c r="E498" i="53"/>
  <c r="F498" i="53"/>
  <c r="G498" i="53"/>
  <c r="H498" i="53"/>
  <c r="I498" i="53"/>
  <c r="J498" i="53"/>
  <c r="K498" i="53"/>
  <c r="L498" i="53"/>
  <c r="M498" i="53"/>
  <c r="N498" i="53"/>
  <c r="O498" i="53"/>
  <c r="P498" i="53"/>
  <c r="Q498" i="53"/>
  <c r="R498" i="53"/>
  <c r="S498" i="53"/>
  <c r="T498" i="53"/>
  <c r="U498" i="53"/>
  <c r="V498" i="53"/>
  <c r="W498" i="53"/>
  <c r="X498" i="53"/>
  <c r="Y498" i="53"/>
  <c r="Z498" i="53"/>
  <c r="D499" i="53"/>
  <c r="E499" i="53"/>
  <c r="F499" i="53"/>
  <c r="G499" i="53"/>
  <c r="H499" i="53"/>
  <c r="I499" i="53"/>
  <c r="J499" i="53"/>
  <c r="K499" i="53"/>
  <c r="L499" i="53"/>
  <c r="M499" i="53"/>
  <c r="N499" i="53"/>
  <c r="O499" i="53"/>
  <c r="P499" i="53"/>
  <c r="Q499" i="53"/>
  <c r="R499" i="53"/>
  <c r="S499" i="53"/>
  <c r="T499" i="53"/>
  <c r="U499" i="53"/>
  <c r="V499" i="53"/>
  <c r="W499" i="53"/>
  <c r="X499" i="53"/>
  <c r="Y499" i="53"/>
  <c r="Z499" i="53"/>
  <c r="D500" i="53"/>
  <c r="E500" i="53"/>
  <c r="F500" i="53"/>
  <c r="G500" i="53"/>
  <c r="H500" i="53"/>
  <c r="I500" i="53"/>
  <c r="J500" i="53"/>
  <c r="K500" i="53"/>
  <c r="L500" i="53"/>
  <c r="M500" i="53"/>
  <c r="N500" i="53"/>
  <c r="O500" i="53"/>
  <c r="P500" i="53"/>
  <c r="Q500" i="53"/>
  <c r="R500" i="53"/>
  <c r="S500" i="53"/>
  <c r="T500" i="53"/>
  <c r="U500" i="53"/>
  <c r="V500" i="53"/>
  <c r="W500" i="53"/>
  <c r="X500" i="53"/>
  <c r="Y500" i="53"/>
  <c r="Z500" i="53"/>
  <c r="D501" i="53"/>
  <c r="E501" i="53"/>
  <c r="F501" i="53"/>
  <c r="G501" i="53"/>
  <c r="H501" i="53"/>
  <c r="I501" i="53"/>
  <c r="J501" i="53"/>
  <c r="K501" i="53"/>
  <c r="L501" i="53"/>
  <c r="M501" i="53"/>
  <c r="N501" i="53"/>
  <c r="O501" i="53"/>
  <c r="P501" i="53"/>
  <c r="Q501" i="53"/>
  <c r="R501" i="53"/>
  <c r="S501" i="53"/>
  <c r="T501" i="53"/>
  <c r="U501" i="53"/>
  <c r="V501" i="53"/>
  <c r="W501" i="53"/>
  <c r="X501" i="53"/>
  <c r="Y501" i="53"/>
  <c r="Z501" i="53"/>
  <c r="D502" i="53"/>
  <c r="E502" i="53"/>
  <c r="F502" i="53"/>
  <c r="G502" i="53"/>
  <c r="H502" i="53"/>
  <c r="I502" i="53"/>
  <c r="J502" i="53"/>
  <c r="K502" i="53"/>
  <c r="L502" i="53"/>
  <c r="M502" i="53"/>
  <c r="N502" i="53"/>
  <c r="O502" i="53"/>
  <c r="P502" i="53"/>
  <c r="Q502" i="53"/>
  <c r="R502" i="53"/>
  <c r="S502" i="53"/>
  <c r="T502" i="53"/>
  <c r="U502" i="53"/>
  <c r="V502" i="53"/>
  <c r="W502" i="53"/>
  <c r="X502" i="53"/>
  <c r="Y502" i="53"/>
  <c r="Z502" i="53"/>
  <c r="D503" i="53"/>
  <c r="E503" i="53"/>
  <c r="F503" i="53"/>
  <c r="G503" i="53"/>
  <c r="H503" i="53"/>
  <c r="I503" i="53"/>
  <c r="J503" i="53"/>
  <c r="K503" i="53"/>
  <c r="L503" i="53"/>
  <c r="M503" i="53"/>
  <c r="N503" i="53"/>
  <c r="O503" i="53"/>
  <c r="P503" i="53"/>
  <c r="Q503" i="53"/>
  <c r="R503" i="53"/>
  <c r="S503" i="53"/>
  <c r="T503" i="53"/>
  <c r="U503" i="53"/>
  <c r="V503" i="53"/>
  <c r="W503" i="53"/>
  <c r="X503" i="53"/>
  <c r="Y503" i="53"/>
  <c r="Z503" i="53"/>
  <c r="D504" i="53"/>
  <c r="E504" i="53"/>
  <c r="F504" i="53"/>
  <c r="G504" i="53"/>
  <c r="H504" i="53"/>
  <c r="I504" i="53"/>
  <c r="J504" i="53"/>
  <c r="K504" i="53"/>
  <c r="L504" i="53"/>
  <c r="M504" i="53"/>
  <c r="N504" i="53"/>
  <c r="O504" i="53"/>
  <c r="P504" i="53"/>
  <c r="Q504" i="53"/>
  <c r="R504" i="53"/>
  <c r="S504" i="53"/>
  <c r="T504" i="53"/>
  <c r="U504" i="53"/>
  <c r="V504" i="53"/>
  <c r="W504" i="53"/>
  <c r="X504" i="53"/>
  <c r="Y504" i="53"/>
  <c r="Z504" i="53"/>
  <c r="D505" i="53"/>
  <c r="E505" i="53"/>
  <c r="F505" i="53"/>
  <c r="G505" i="53"/>
  <c r="H505" i="53"/>
  <c r="I505" i="53"/>
  <c r="J505" i="53"/>
  <c r="K505" i="53"/>
  <c r="L505" i="53"/>
  <c r="M505" i="53"/>
  <c r="N505" i="53"/>
  <c r="O505" i="53"/>
  <c r="P505" i="53"/>
  <c r="Q505" i="53"/>
  <c r="R505" i="53"/>
  <c r="S505" i="53"/>
  <c r="T505" i="53"/>
  <c r="U505" i="53"/>
  <c r="V505" i="53"/>
  <c r="W505" i="53"/>
  <c r="X505" i="53"/>
  <c r="Y505" i="53"/>
  <c r="Z505" i="53"/>
  <c r="D506" i="53"/>
  <c r="E506" i="53"/>
  <c r="F506" i="53"/>
  <c r="G506" i="53"/>
  <c r="H506" i="53"/>
  <c r="I506" i="53"/>
  <c r="J506" i="53"/>
  <c r="K506" i="53"/>
  <c r="L506" i="53"/>
  <c r="M506" i="53"/>
  <c r="N506" i="53"/>
  <c r="O506" i="53"/>
  <c r="P506" i="53"/>
  <c r="Q506" i="53"/>
  <c r="R506" i="53"/>
  <c r="S506" i="53"/>
  <c r="T506" i="53"/>
  <c r="U506" i="53"/>
  <c r="V506" i="53"/>
  <c r="W506" i="53"/>
  <c r="X506" i="53"/>
  <c r="Y506" i="53"/>
  <c r="Z506" i="53"/>
  <c r="D507" i="53"/>
  <c r="E507" i="53"/>
  <c r="F507" i="53"/>
  <c r="G507" i="53"/>
  <c r="H507" i="53"/>
  <c r="I507" i="53"/>
  <c r="J507" i="53"/>
  <c r="K507" i="53"/>
  <c r="L507" i="53"/>
  <c r="M507" i="53"/>
  <c r="N507" i="53"/>
  <c r="O507" i="53"/>
  <c r="P507" i="53"/>
  <c r="Q507" i="53"/>
  <c r="R507" i="53"/>
  <c r="S507" i="53"/>
  <c r="T507" i="53"/>
  <c r="U507" i="53"/>
  <c r="V507" i="53"/>
  <c r="W507" i="53"/>
  <c r="X507" i="53"/>
  <c r="Y507" i="53"/>
  <c r="Z507" i="53"/>
  <c r="D508" i="53"/>
  <c r="E508" i="53"/>
  <c r="F508" i="53"/>
  <c r="G508" i="53"/>
  <c r="H508" i="53"/>
  <c r="I508" i="53"/>
  <c r="J508" i="53"/>
  <c r="K508" i="53"/>
  <c r="L508" i="53"/>
  <c r="M508" i="53"/>
  <c r="N508" i="53"/>
  <c r="O508" i="53"/>
  <c r="P508" i="53"/>
  <c r="Q508" i="53"/>
  <c r="R508" i="53"/>
  <c r="S508" i="53"/>
  <c r="T508" i="53"/>
  <c r="U508" i="53"/>
  <c r="V508" i="53"/>
  <c r="W508" i="53"/>
  <c r="X508" i="53"/>
  <c r="Y508" i="53"/>
  <c r="Z508" i="53"/>
  <c r="D509" i="53"/>
  <c r="E509" i="53"/>
  <c r="F509" i="53"/>
  <c r="G509" i="53"/>
  <c r="H509" i="53"/>
  <c r="I509" i="53"/>
  <c r="J509" i="53"/>
  <c r="K509" i="53"/>
  <c r="L509" i="53"/>
  <c r="M509" i="53"/>
  <c r="N509" i="53"/>
  <c r="O509" i="53"/>
  <c r="P509" i="53"/>
  <c r="Q509" i="53"/>
  <c r="R509" i="53"/>
  <c r="S509" i="53"/>
  <c r="T509" i="53"/>
  <c r="U509" i="53"/>
  <c r="V509" i="53"/>
  <c r="W509" i="53"/>
  <c r="X509" i="53"/>
  <c r="Y509" i="53"/>
  <c r="Z509" i="53"/>
  <c r="D510" i="53"/>
  <c r="E510" i="53"/>
  <c r="F510" i="53"/>
  <c r="G510" i="53"/>
  <c r="H510" i="53"/>
  <c r="I510" i="53"/>
  <c r="J510" i="53"/>
  <c r="K510" i="53"/>
  <c r="L510" i="53"/>
  <c r="M510" i="53"/>
  <c r="N510" i="53"/>
  <c r="O510" i="53"/>
  <c r="P510" i="53"/>
  <c r="Q510" i="53"/>
  <c r="R510" i="53"/>
  <c r="S510" i="53"/>
  <c r="T510" i="53"/>
  <c r="U510" i="53"/>
  <c r="V510" i="53"/>
  <c r="W510" i="53"/>
  <c r="X510" i="53"/>
  <c r="Y510" i="53"/>
  <c r="Z510" i="53"/>
  <c r="D511" i="53"/>
  <c r="E511" i="53"/>
  <c r="F511" i="53"/>
  <c r="G511" i="53"/>
  <c r="H511" i="53"/>
  <c r="I511" i="53"/>
  <c r="J511" i="53"/>
  <c r="K511" i="53"/>
  <c r="L511" i="53"/>
  <c r="M511" i="53"/>
  <c r="N511" i="53"/>
  <c r="O511" i="53"/>
  <c r="P511" i="53"/>
  <c r="Q511" i="53"/>
  <c r="R511" i="53"/>
  <c r="S511" i="53"/>
  <c r="T511" i="53"/>
  <c r="U511" i="53"/>
  <c r="V511" i="53"/>
  <c r="W511" i="53"/>
  <c r="X511" i="53"/>
  <c r="Y511" i="53"/>
  <c r="Z511" i="53"/>
  <c r="D512" i="53"/>
  <c r="E512" i="53"/>
  <c r="F512" i="53"/>
  <c r="G512" i="53"/>
  <c r="H512" i="53"/>
  <c r="I512" i="53"/>
  <c r="J512" i="53"/>
  <c r="K512" i="53"/>
  <c r="L512" i="53"/>
  <c r="M512" i="53"/>
  <c r="N512" i="53"/>
  <c r="O512" i="53"/>
  <c r="P512" i="53"/>
  <c r="Q512" i="53"/>
  <c r="R512" i="53"/>
  <c r="S512" i="53"/>
  <c r="T512" i="53"/>
  <c r="U512" i="53"/>
  <c r="V512" i="53"/>
  <c r="W512" i="53"/>
  <c r="X512" i="53"/>
  <c r="Y512" i="53"/>
  <c r="Z512" i="53"/>
  <c r="D513" i="53"/>
  <c r="E513" i="53"/>
  <c r="F513" i="53"/>
  <c r="G513" i="53"/>
  <c r="H513" i="53"/>
  <c r="I513" i="53"/>
  <c r="J513" i="53"/>
  <c r="K513" i="53"/>
  <c r="L513" i="53"/>
  <c r="M513" i="53"/>
  <c r="N513" i="53"/>
  <c r="O513" i="53"/>
  <c r="P513" i="53"/>
  <c r="Q513" i="53"/>
  <c r="R513" i="53"/>
  <c r="S513" i="53"/>
  <c r="T513" i="53"/>
  <c r="U513" i="53"/>
  <c r="V513" i="53"/>
  <c r="W513" i="53"/>
  <c r="X513" i="53"/>
  <c r="Y513" i="53"/>
  <c r="Z513" i="53"/>
  <c r="D514" i="53"/>
  <c r="E514" i="53"/>
  <c r="F514" i="53"/>
  <c r="G514" i="53"/>
  <c r="H514" i="53"/>
  <c r="I514" i="53"/>
  <c r="J514" i="53"/>
  <c r="K514" i="53"/>
  <c r="L514" i="53"/>
  <c r="M514" i="53"/>
  <c r="N514" i="53"/>
  <c r="O514" i="53"/>
  <c r="P514" i="53"/>
  <c r="Q514" i="53"/>
  <c r="R514" i="53"/>
  <c r="S514" i="53"/>
  <c r="T514" i="53"/>
  <c r="U514" i="53"/>
  <c r="V514" i="53"/>
  <c r="W514" i="53"/>
  <c r="X514" i="53"/>
  <c r="Y514" i="53"/>
  <c r="Z514" i="53"/>
  <c r="D515" i="53"/>
  <c r="E515" i="53"/>
  <c r="F515" i="53"/>
  <c r="G515" i="53"/>
  <c r="H515" i="53"/>
  <c r="I515" i="53"/>
  <c r="J515" i="53"/>
  <c r="K515" i="53"/>
  <c r="L515" i="53"/>
  <c r="M515" i="53"/>
  <c r="N515" i="53"/>
  <c r="O515" i="53"/>
  <c r="P515" i="53"/>
  <c r="Q515" i="53"/>
  <c r="R515" i="53"/>
  <c r="S515" i="53"/>
  <c r="T515" i="53"/>
  <c r="U515" i="53"/>
  <c r="V515" i="53"/>
  <c r="W515" i="53"/>
  <c r="X515" i="53"/>
  <c r="Y515" i="53"/>
  <c r="Z515" i="53"/>
  <c r="D516" i="53"/>
  <c r="E516" i="53"/>
  <c r="F516" i="53"/>
  <c r="G516" i="53"/>
  <c r="H516" i="53"/>
  <c r="I516" i="53"/>
  <c r="J516" i="53"/>
  <c r="K516" i="53"/>
  <c r="L516" i="53"/>
  <c r="M516" i="53"/>
  <c r="N516" i="53"/>
  <c r="O516" i="53"/>
  <c r="P516" i="53"/>
  <c r="Q516" i="53"/>
  <c r="R516" i="53"/>
  <c r="S516" i="53"/>
  <c r="T516" i="53"/>
  <c r="U516" i="53"/>
  <c r="V516" i="53"/>
  <c r="W516" i="53"/>
  <c r="X516" i="53"/>
  <c r="Y516" i="53"/>
  <c r="Z516" i="53"/>
  <c r="D3" i="53"/>
  <c r="E3" i="53"/>
  <c r="F3" i="53"/>
  <c r="G3" i="53"/>
  <c r="H3" i="53"/>
  <c r="I3" i="53"/>
  <c r="J3" i="53"/>
  <c r="K3" i="53"/>
  <c r="L3" i="53"/>
  <c r="M3" i="53"/>
  <c r="N3" i="53"/>
  <c r="O3" i="53"/>
  <c r="P3" i="53"/>
  <c r="Q3" i="53"/>
  <c r="R3" i="53"/>
  <c r="S3" i="53"/>
  <c r="T3" i="53"/>
  <c r="U3" i="53"/>
  <c r="V3" i="53"/>
  <c r="W3" i="53"/>
  <c r="X3" i="53"/>
  <c r="Y3" i="53"/>
  <c r="D4" i="53"/>
  <c r="E4" i="53"/>
  <c r="F4" i="53"/>
  <c r="G4" i="53"/>
  <c r="H4" i="53"/>
  <c r="I4" i="53"/>
  <c r="J4" i="53"/>
  <c r="K4" i="53"/>
  <c r="L4" i="53"/>
  <c r="M4" i="53"/>
  <c r="N4" i="53"/>
  <c r="O4" i="53"/>
  <c r="P4" i="53"/>
  <c r="Q4" i="53"/>
  <c r="R4" i="53"/>
  <c r="S4" i="53"/>
  <c r="T4" i="53"/>
  <c r="U4" i="53"/>
  <c r="V4" i="53"/>
  <c r="W4" i="53"/>
  <c r="X4" i="53"/>
  <c r="Y4" i="53"/>
  <c r="B4" i="53"/>
  <c r="C4" i="53"/>
  <c r="B5" i="53"/>
  <c r="C5" i="53"/>
  <c r="Z5" i="53" s="1"/>
  <c r="B6" i="53"/>
  <c r="C6" i="53"/>
  <c r="Z6" i="53" s="1"/>
  <c r="B7" i="53"/>
  <c r="C7" i="53"/>
  <c r="Z7" i="53" s="1"/>
  <c r="B8" i="53"/>
  <c r="C8" i="53"/>
  <c r="Z8" i="53" s="1"/>
  <c r="B9" i="53"/>
  <c r="C9" i="53"/>
  <c r="Z9" i="53" s="1"/>
  <c r="B10" i="53"/>
  <c r="C10" i="53"/>
  <c r="Z10" i="53" s="1"/>
  <c r="B11" i="53"/>
  <c r="C11" i="53"/>
  <c r="Z11" i="53" s="1"/>
  <c r="B12" i="53"/>
  <c r="C12" i="53"/>
  <c r="Z12" i="53" s="1"/>
  <c r="B13" i="53"/>
  <c r="C13" i="53"/>
  <c r="Z13" i="53" s="1"/>
  <c r="B14" i="53"/>
  <c r="C14" i="53"/>
  <c r="Z14" i="53" s="1"/>
  <c r="B15" i="53"/>
  <c r="C15" i="53"/>
  <c r="Z15" i="53" s="1"/>
  <c r="B16" i="53"/>
  <c r="C16" i="53"/>
  <c r="Z16" i="53" s="1"/>
  <c r="B17" i="53"/>
  <c r="C17" i="53"/>
  <c r="Z17" i="53" s="1"/>
  <c r="B18" i="53"/>
  <c r="C18" i="53"/>
  <c r="Z18" i="53" s="1"/>
  <c r="B19" i="53"/>
  <c r="C19" i="53"/>
  <c r="Z19" i="53" s="1"/>
  <c r="B20" i="53"/>
  <c r="C20" i="53"/>
  <c r="Z20" i="53" s="1"/>
  <c r="B21" i="53"/>
  <c r="C21" i="53"/>
  <c r="Z21" i="53" s="1"/>
  <c r="B22" i="53"/>
  <c r="C22" i="53"/>
  <c r="Z22" i="53" s="1"/>
  <c r="B23" i="53"/>
  <c r="C23" i="53"/>
  <c r="Z23" i="53" s="1"/>
  <c r="B24" i="53"/>
  <c r="C24" i="53"/>
  <c r="Z24" i="53" s="1"/>
  <c r="B25" i="53"/>
  <c r="C25" i="53"/>
  <c r="Z25" i="53" s="1"/>
  <c r="B26" i="53"/>
  <c r="C26" i="53"/>
  <c r="Z26" i="53" s="1"/>
  <c r="B27" i="53"/>
  <c r="C27" i="53"/>
  <c r="Z27" i="53" s="1"/>
  <c r="B28" i="53"/>
  <c r="C28" i="53"/>
  <c r="Z28" i="53" s="1"/>
  <c r="B29" i="53"/>
  <c r="C29" i="53"/>
  <c r="Z29" i="53" s="1"/>
  <c r="B30" i="53"/>
  <c r="C30" i="53"/>
  <c r="Z30" i="53" s="1"/>
  <c r="B31" i="53"/>
  <c r="C31" i="53"/>
  <c r="Z31" i="53" s="1"/>
  <c r="B32" i="53"/>
  <c r="C32" i="53"/>
  <c r="Z32" i="53" s="1"/>
  <c r="B33" i="53"/>
  <c r="C33" i="53"/>
  <c r="Z33" i="53" s="1"/>
  <c r="B34" i="53"/>
  <c r="C34" i="53"/>
  <c r="Z34" i="53" s="1"/>
  <c r="B35" i="53"/>
  <c r="C35" i="53"/>
  <c r="Z35" i="53" s="1"/>
  <c r="B36" i="53"/>
  <c r="C36" i="53"/>
  <c r="Z36" i="53" s="1"/>
  <c r="B37" i="53"/>
  <c r="C37" i="53"/>
  <c r="Z37" i="53" s="1"/>
  <c r="B38" i="53"/>
  <c r="C38" i="53"/>
  <c r="Z38" i="53" s="1"/>
  <c r="B39" i="53"/>
  <c r="C39" i="53"/>
  <c r="Z39" i="53" s="1"/>
  <c r="B40" i="53"/>
  <c r="C40" i="53"/>
  <c r="Z40" i="53" s="1"/>
  <c r="B41" i="53"/>
  <c r="C41" i="53"/>
  <c r="Z41" i="53" s="1"/>
  <c r="B42" i="53"/>
  <c r="C42" i="53"/>
  <c r="Z42" i="53" s="1"/>
  <c r="B43" i="53"/>
  <c r="C43" i="53"/>
  <c r="Z43" i="53" s="1"/>
  <c r="B44" i="53"/>
  <c r="C44" i="53"/>
  <c r="Z44" i="53" s="1"/>
  <c r="B45" i="53"/>
  <c r="C45" i="53"/>
  <c r="Z45" i="53" s="1"/>
  <c r="B46" i="53"/>
  <c r="C46" i="53"/>
  <c r="Z46" i="53" s="1"/>
  <c r="B47" i="53"/>
  <c r="C47" i="53"/>
  <c r="Z47" i="53" s="1"/>
  <c r="B48" i="53"/>
  <c r="C48" i="53"/>
  <c r="Z48" i="53" s="1"/>
  <c r="B49" i="53"/>
  <c r="C49" i="53"/>
  <c r="B50" i="53"/>
  <c r="C50" i="53"/>
  <c r="B51" i="53"/>
  <c r="C51" i="53"/>
  <c r="B52" i="53"/>
  <c r="C52" i="53"/>
  <c r="B53" i="53"/>
  <c r="C53" i="53"/>
  <c r="B54" i="53"/>
  <c r="C54" i="53"/>
  <c r="Z54" i="53" s="1"/>
  <c r="B55" i="53"/>
  <c r="C55" i="53"/>
  <c r="B56" i="53"/>
  <c r="C56" i="53"/>
  <c r="B57" i="53"/>
  <c r="C57" i="53"/>
  <c r="B58" i="53"/>
  <c r="C58" i="53"/>
  <c r="B59" i="53"/>
  <c r="C59" i="53"/>
  <c r="B60" i="53"/>
  <c r="C60" i="53"/>
  <c r="B61" i="53"/>
  <c r="C61" i="53"/>
  <c r="B62" i="53"/>
  <c r="C62" i="53"/>
  <c r="B63" i="53"/>
  <c r="C63" i="53"/>
  <c r="B64" i="53"/>
  <c r="C64" i="53"/>
  <c r="B65" i="53"/>
  <c r="C65" i="53"/>
  <c r="B66" i="53"/>
  <c r="C66" i="53"/>
  <c r="B67" i="53"/>
  <c r="C67" i="53"/>
  <c r="B68" i="53"/>
  <c r="C68" i="53"/>
  <c r="B69" i="53"/>
  <c r="C69" i="53"/>
  <c r="B70" i="53"/>
  <c r="C70" i="53"/>
  <c r="B71" i="53"/>
  <c r="C71" i="53"/>
  <c r="B72" i="53"/>
  <c r="C72" i="53"/>
  <c r="B73" i="53"/>
  <c r="C73" i="53"/>
  <c r="B74" i="53"/>
  <c r="C74" i="53"/>
  <c r="B75" i="53"/>
  <c r="C75" i="53"/>
  <c r="B76" i="53"/>
  <c r="C76" i="53"/>
  <c r="B77" i="53"/>
  <c r="C77" i="53"/>
  <c r="B78" i="53"/>
  <c r="C78" i="53"/>
  <c r="B79" i="53"/>
  <c r="C79" i="53"/>
  <c r="B80" i="53"/>
  <c r="C80" i="53"/>
  <c r="B81" i="53"/>
  <c r="C81" i="53"/>
  <c r="B82" i="53"/>
  <c r="C82" i="53"/>
  <c r="B83" i="53"/>
  <c r="C83" i="53"/>
  <c r="B84" i="53"/>
  <c r="C84" i="53"/>
  <c r="B85" i="53"/>
  <c r="C85" i="53"/>
  <c r="B86" i="53"/>
  <c r="C86" i="53"/>
  <c r="B87" i="53"/>
  <c r="C87" i="53"/>
  <c r="B88" i="53"/>
  <c r="C88" i="53"/>
  <c r="B89" i="53"/>
  <c r="C89" i="53"/>
  <c r="B90" i="53"/>
  <c r="C90" i="53"/>
  <c r="B91" i="53"/>
  <c r="C91" i="53"/>
  <c r="B92" i="53"/>
  <c r="C92" i="53"/>
  <c r="B93" i="53"/>
  <c r="C93" i="53"/>
  <c r="B94" i="53"/>
  <c r="C94" i="53"/>
  <c r="B95" i="53"/>
  <c r="C95" i="53"/>
  <c r="B96" i="53"/>
  <c r="C96" i="53"/>
  <c r="B97" i="53"/>
  <c r="C97" i="53"/>
  <c r="B98" i="53"/>
  <c r="C98" i="53"/>
  <c r="B99" i="53"/>
  <c r="C99" i="53"/>
  <c r="B100" i="53"/>
  <c r="C100" i="53"/>
  <c r="B101" i="53"/>
  <c r="C101" i="53"/>
  <c r="B102" i="53"/>
  <c r="C102" i="53"/>
  <c r="B103" i="53"/>
  <c r="C103" i="53"/>
  <c r="B104" i="53"/>
  <c r="C104" i="53"/>
  <c r="B105" i="53"/>
  <c r="C105" i="53"/>
  <c r="B106" i="53"/>
  <c r="C106" i="53"/>
  <c r="B107" i="53"/>
  <c r="C107" i="53"/>
  <c r="B108" i="53"/>
  <c r="C108" i="53"/>
  <c r="B109" i="53"/>
  <c r="C109" i="53"/>
  <c r="B110" i="53"/>
  <c r="C110" i="53"/>
  <c r="B111" i="53"/>
  <c r="C111" i="53"/>
  <c r="B112" i="53"/>
  <c r="C112" i="53"/>
  <c r="B113" i="53"/>
  <c r="C113" i="53"/>
  <c r="B114" i="53"/>
  <c r="C114" i="53"/>
  <c r="B115" i="53"/>
  <c r="C115" i="53"/>
  <c r="B116" i="53"/>
  <c r="C116" i="53"/>
  <c r="B117" i="53"/>
  <c r="C117" i="53"/>
  <c r="B118" i="53"/>
  <c r="C118" i="53"/>
  <c r="B119" i="53"/>
  <c r="C119" i="53"/>
  <c r="B120" i="53"/>
  <c r="C120" i="53"/>
  <c r="B121" i="53"/>
  <c r="C121" i="53"/>
  <c r="B122" i="53"/>
  <c r="C122" i="53"/>
  <c r="B123" i="53"/>
  <c r="C123" i="53"/>
  <c r="B124" i="53"/>
  <c r="C124" i="53"/>
  <c r="B125" i="53"/>
  <c r="C125" i="53"/>
  <c r="B126" i="53"/>
  <c r="C126" i="53"/>
  <c r="B127" i="53"/>
  <c r="C127" i="53"/>
  <c r="B128" i="53"/>
  <c r="C128" i="53"/>
  <c r="B129" i="53"/>
  <c r="C129" i="53"/>
  <c r="B130" i="53"/>
  <c r="C130" i="53"/>
  <c r="B131" i="53"/>
  <c r="C131" i="53"/>
  <c r="B132" i="53"/>
  <c r="C132" i="53"/>
  <c r="B133" i="53"/>
  <c r="C133" i="53"/>
  <c r="B134" i="53"/>
  <c r="C134" i="53"/>
  <c r="B135" i="53"/>
  <c r="C135" i="53"/>
  <c r="B136" i="53"/>
  <c r="C136" i="53"/>
  <c r="B137" i="53"/>
  <c r="C137" i="53"/>
  <c r="B138" i="53"/>
  <c r="C138" i="53"/>
  <c r="B139" i="53"/>
  <c r="C139" i="53"/>
  <c r="B140" i="53"/>
  <c r="C140" i="53"/>
  <c r="B141" i="53"/>
  <c r="C141" i="53"/>
  <c r="B142" i="53"/>
  <c r="C142" i="53"/>
  <c r="B143" i="53"/>
  <c r="C143" i="53"/>
  <c r="B144" i="53"/>
  <c r="C144" i="53"/>
  <c r="B145" i="53"/>
  <c r="C145" i="53"/>
  <c r="B146" i="53"/>
  <c r="C146" i="53"/>
  <c r="B147" i="53"/>
  <c r="C147" i="53"/>
  <c r="B148" i="53"/>
  <c r="C148" i="53"/>
  <c r="B149" i="53"/>
  <c r="C149" i="53"/>
  <c r="B150" i="53"/>
  <c r="C150" i="53"/>
  <c r="B151" i="53"/>
  <c r="C151" i="53"/>
  <c r="B152" i="53"/>
  <c r="C152" i="53"/>
  <c r="B153" i="53"/>
  <c r="C153" i="53"/>
  <c r="B154" i="53"/>
  <c r="C154" i="53"/>
  <c r="B155" i="53"/>
  <c r="C155" i="53"/>
  <c r="B156" i="53"/>
  <c r="C156" i="53"/>
  <c r="B157" i="53"/>
  <c r="C157" i="53"/>
  <c r="B158" i="53"/>
  <c r="C158" i="53"/>
  <c r="B159" i="53"/>
  <c r="C159" i="53"/>
  <c r="B160" i="53"/>
  <c r="C160" i="53"/>
  <c r="B161" i="53"/>
  <c r="C161" i="53"/>
  <c r="B162" i="53"/>
  <c r="C162" i="53"/>
  <c r="B163" i="53"/>
  <c r="C163" i="53"/>
  <c r="B164" i="53"/>
  <c r="C164" i="53"/>
  <c r="B165" i="53"/>
  <c r="C165" i="53"/>
  <c r="B166" i="53"/>
  <c r="C166" i="53"/>
  <c r="B167" i="53"/>
  <c r="C167" i="53"/>
  <c r="B168" i="53"/>
  <c r="C168" i="53"/>
  <c r="B169" i="53"/>
  <c r="C169" i="53"/>
  <c r="B170" i="53"/>
  <c r="C170" i="53"/>
  <c r="B171" i="53"/>
  <c r="C171" i="53"/>
  <c r="B172" i="53"/>
  <c r="C172" i="53"/>
  <c r="B173" i="53"/>
  <c r="C173" i="53"/>
  <c r="B174" i="53"/>
  <c r="C174" i="53"/>
  <c r="B175" i="53"/>
  <c r="C175" i="53"/>
  <c r="B176" i="53"/>
  <c r="C176" i="53"/>
  <c r="B177" i="53"/>
  <c r="C177" i="53"/>
  <c r="B178" i="53"/>
  <c r="C178" i="53"/>
  <c r="B179" i="53"/>
  <c r="C179" i="53"/>
  <c r="B180" i="53"/>
  <c r="C180" i="53"/>
  <c r="B181" i="53"/>
  <c r="C181" i="53"/>
  <c r="B182" i="53"/>
  <c r="C182" i="53"/>
  <c r="B183" i="53"/>
  <c r="C183" i="53"/>
  <c r="B184" i="53"/>
  <c r="C184" i="53"/>
  <c r="B185" i="53"/>
  <c r="C185" i="53"/>
  <c r="B186" i="53"/>
  <c r="C186" i="53"/>
  <c r="B187" i="53"/>
  <c r="C187" i="53"/>
  <c r="B188" i="53"/>
  <c r="C188" i="53"/>
  <c r="B189" i="53"/>
  <c r="C189" i="53"/>
  <c r="B190" i="53"/>
  <c r="C190" i="53"/>
  <c r="B191" i="53"/>
  <c r="C191" i="53"/>
  <c r="B192" i="53"/>
  <c r="C192" i="53"/>
  <c r="B193" i="53"/>
  <c r="C193" i="53"/>
  <c r="B194" i="53"/>
  <c r="C194" i="53"/>
  <c r="B195" i="53"/>
  <c r="C195" i="53"/>
  <c r="B196" i="53"/>
  <c r="C196" i="53"/>
  <c r="B197" i="53"/>
  <c r="C197" i="53"/>
  <c r="B198" i="53"/>
  <c r="C198" i="53"/>
  <c r="B199" i="53"/>
  <c r="C199" i="53"/>
  <c r="B200" i="53"/>
  <c r="C200" i="53"/>
  <c r="B201" i="53"/>
  <c r="C201" i="53"/>
  <c r="B202" i="53"/>
  <c r="C202" i="53"/>
  <c r="B203" i="53"/>
  <c r="C203" i="53"/>
  <c r="B204" i="53"/>
  <c r="C204" i="53"/>
  <c r="B205" i="53"/>
  <c r="C205" i="53"/>
  <c r="B206" i="53"/>
  <c r="C206" i="53"/>
  <c r="B207" i="53"/>
  <c r="C207" i="53"/>
  <c r="B208" i="53"/>
  <c r="C208" i="53"/>
  <c r="B209" i="53"/>
  <c r="C209" i="53"/>
  <c r="B210" i="53"/>
  <c r="C210" i="53"/>
  <c r="B211" i="53"/>
  <c r="C211" i="53"/>
  <c r="B212" i="53"/>
  <c r="C212" i="53"/>
  <c r="B213" i="53"/>
  <c r="C213" i="53"/>
  <c r="B214" i="53"/>
  <c r="C214" i="53"/>
  <c r="B215" i="53"/>
  <c r="C215" i="53"/>
  <c r="B216" i="53"/>
  <c r="C216" i="53"/>
  <c r="B217" i="53"/>
  <c r="C217" i="53"/>
  <c r="B218" i="53"/>
  <c r="C218" i="53"/>
  <c r="B219" i="53"/>
  <c r="C219" i="53"/>
  <c r="B220" i="53"/>
  <c r="C220" i="53"/>
  <c r="B221" i="53"/>
  <c r="C221" i="53"/>
  <c r="B222" i="53"/>
  <c r="C222" i="53"/>
  <c r="B223" i="53"/>
  <c r="C223" i="53"/>
  <c r="B224" i="53"/>
  <c r="C224" i="53"/>
  <c r="B225" i="53"/>
  <c r="C225" i="53"/>
  <c r="B226" i="53"/>
  <c r="C226" i="53"/>
  <c r="B227" i="53"/>
  <c r="C227" i="53"/>
  <c r="B228" i="53"/>
  <c r="C228" i="53"/>
  <c r="B229" i="53"/>
  <c r="C229" i="53"/>
  <c r="B230" i="53"/>
  <c r="C230" i="53"/>
  <c r="B231" i="53"/>
  <c r="C231" i="53"/>
  <c r="B232" i="53"/>
  <c r="C232" i="53"/>
  <c r="B233" i="53"/>
  <c r="C233" i="53"/>
  <c r="B234" i="53"/>
  <c r="C234" i="53"/>
  <c r="B235" i="53"/>
  <c r="C235" i="53"/>
  <c r="B236" i="53"/>
  <c r="C236" i="53"/>
  <c r="B237" i="53"/>
  <c r="C237" i="53"/>
  <c r="B238" i="53"/>
  <c r="C238" i="53"/>
  <c r="B239" i="53"/>
  <c r="C239" i="53"/>
  <c r="B240" i="53"/>
  <c r="C240" i="53"/>
  <c r="B241" i="53"/>
  <c r="C241" i="53"/>
  <c r="B242" i="53"/>
  <c r="C242" i="53"/>
  <c r="B243" i="53"/>
  <c r="C243" i="53"/>
  <c r="B244" i="53"/>
  <c r="C244" i="53"/>
  <c r="B245" i="53"/>
  <c r="C245" i="53"/>
  <c r="B246" i="53"/>
  <c r="C246" i="53"/>
  <c r="B247" i="53"/>
  <c r="C247" i="53"/>
  <c r="B248" i="53"/>
  <c r="C248" i="53"/>
  <c r="B249" i="53"/>
  <c r="C249" i="53"/>
  <c r="B250" i="53"/>
  <c r="C250" i="53"/>
  <c r="B251" i="53"/>
  <c r="C251" i="53"/>
  <c r="B252" i="53"/>
  <c r="C252" i="53"/>
  <c r="B253" i="53"/>
  <c r="C253" i="53"/>
  <c r="B254" i="53"/>
  <c r="C254" i="53"/>
  <c r="B255" i="53"/>
  <c r="C255" i="53"/>
  <c r="B256" i="53"/>
  <c r="C256" i="53"/>
  <c r="B257" i="53"/>
  <c r="C257" i="53"/>
  <c r="B258" i="53"/>
  <c r="C258" i="53"/>
  <c r="B259" i="53"/>
  <c r="C259" i="53"/>
  <c r="B260" i="53"/>
  <c r="C260" i="53"/>
  <c r="B261" i="53"/>
  <c r="C261" i="53"/>
  <c r="B262" i="53"/>
  <c r="C262" i="53"/>
  <c r="B263" i="53"/>
  <c r="C263" i="53"/>
  <c r="B264" i="53"/>
  <c r="C264" i="53"/>
  <c r="B265" i="53"/>
  <c r="C265" i="53"/>
  <c r="B266" i="53"/>
  <c r="C266" i="53"/>
  <c r="B267" i="53"/>
  <c r="C267" i="53"/>
  <c r="B268" i="53"/>
  <c r="C268" i="53"/>
  <c r="B269" i="53"/>
  <c r="C269" i="53"/>
  <c r="B270" i="53"/>
  <c r="C270" i="53"/>
  <c r="B271" i="53"/>
  <c r="C271" i="53"/>
  <c r="B272" i="53"/>
  <c r="C272" i="53"/>
  <c r="B273" i="53"/>
  <c r="C273" i="53"/>
  <c r="B274" i="53"/>
  <c r="C274" i="53"/>
  <c r="B275" i="53"/>
  <c r="C275" i="53"/>
  <c r="B276" i="53"/>
  <c r="C276" i="53"/>
  <c r="B277" i="53"/>
  <c r="C277" i="53"/>
  <c r="B278" i="53"/>
  <c r="C278" i="53"/>
  <c r="B279" i="53"/>
  <c r="C279" i="53"/>
  <c r="B280" i="53"/>
  <c r="C280" i="53"/>
  <c r="B281" i="53"/>
  <c r="C281" i="53"/>
  <c r="B282" i="53"/>
  <c r="C282" i="53"/>
  <c r="B283" i="53"/>
  <c r="C283" i="53"/>
  <c r="B284" i="53"/>
  <c r="C284" i="53"/>
  <c r="B285" i="53"/>
  <c r="C285" i="53"/>
  <c r="B286" i="53"/>
  <c r="C286" i="53"/>
  <c r="B287" i="53"/>
  <c r="C287" i="53"/>
  <c r="B288" i="53"/>
  <c r="C288" i="53"/>
  <c r="B289" i="53"/>
  <c r="C289" i="53"/>
  <c r="B290" i="53"/>
  <c r="C290" i="53"/>
  <c r="B291" i="53"/>
  <c r="C291" i="53"/>
  <c r="B292" i="53"/>
  <c r="C292" i="53"/>
  <c r="B293" i="53"/>
  <c r="C293" i="53"/>
  <c r="B294" i="53"/>
  <c r="C294" i="53"/>
  <c r="B295" i="53"/>
  <c r="C295" i="53"/>
  <c r="B296" i="53"/>
  <c r="C296" i="53"/>
  <c r="B297" i="53"/>
  <c r="C297" i="53"/>
  <c r="B298" i="53"/>
  <c r="C298" i="53"/>
  <c r="B299" i="53"/>
  <c r="C299" i="53"/>
  <c r="B300" i="53"/>
  <c r="C300" i="53"/>
  <c r="B301" i="53"/>
  <c r="C301" i="53"/>
  <c r="B302" i="53"/>
  <c r="C302" i="53"/>
  <c r="B303" i="53"/>
  <c r="C303" i="53"/>
  <c r="B304" i="53"/>
  <c r="C304" i="53"/>
  <c r="B305" i="53"/>
  <c r="C305" i="53"/>
  <c r="B306" i="53"/>
  <c r="C306" i="53"/>
  <c r="B307" i="53"/>
  <c r="C307" i="53"/>
  <c r="B308" i="53"/>
  <c r="C308" i="53"/>
  <c r="B309" i="53"/>
  <c r="C309" i="53"/>
  <c r="B310" i="53"/>
  <c r="C310" i="53"/>
  <c r="B311" i="53"/>
  <c r="C311" i="53"/>
  <c r="B312" i="53"/>
  <c r="C312" i="53"/>
  <c r="B313" i="53"/>
  <c r="C313" i="53"/>
  <c r="B314" i="53"/>
  <c r="C314" i="53"/>
  <c r="B315" i="53"/>
  <c r="C315" i="53"/>
  <c r="B316" i="53"/>
  <c r="C316" i="53"/>
  <c r="B317" i="53"/>
  <c r="C317" i="53"/>
  <c r="B318" i="53"/>
  <c r="C318" i="53"/>
  <c r="B319" i="53"/>
  <c r="C319" i="53"/>
  <c r="B320" i="53"/>
  <c r="C320" i="53"/>
  <c r="B321" i="53"/>
  <c r="C321" i="53"/>
  <c r="B322" i="53"/>
  <c r="C322" i="53"/>
  <c r="B323" i="53"/>
  <c r="C323" i="53"/>
  <c r="B324" i="53"/>
  <c r="C324" i="53"/>
  <c r="B325" i="53"/>
  <c r="C325" i="53"/>
  <c r="B326" i="53"/>
  <c r="C326" i="53"/>
  <c r="B327" i="53"/>
  <c r="C327" i="53"/>
  <c r="B328" i="53"/>
  <c r="C328" i="53"/>
  <c r="B329" i="53"/>
  <c r="C329" i="53"/>
  <c r="B330" i="53"/>
  <c r="C330" i="53"/>
  <c r="B331" i="53"/>
  <c r="C331" i="53"/>
  <c r="B332" i="53"/>
  <c r="C332" i="53"/>
  <c r="B333" i="53"/>
  <c r="C333" i="53"/>
  <c r="B334" i="53"/>
  <c r="C334" i="53"/>
  <c r="B335" i="53"/>
  <c r="C335" i="53"/>
  <c r="B336" i="53"/>
  <c r="C336" i="53"/>
  <c r="B337" i="53"/>
  <c r="C337" i="53"/>
  <c r="B338" i="53"/>
  <c r="C338" i="53"/>
  <c r="B339" i="53"/>
  <c r="C339" i="53"/>
  <c r="B340" i="53"/>
  <c r="C340" i="53"/>
  <c r="B341" i="53"/>
  <c r="C341" i="53"/>
  <c r="B342" i="53"/>
  <c r="C342" i="53"/>
  <c r="B343" i="53"/>
  <c r="C343" i="53"/>
  <c r="B344" i="53"/>
  <c r="C344" i="53"/>
  <c r="B345" i="53"/>
  <c r="C345" i="53"/>
  <c r="B346" i="53"/>
  <c r="C346" i="53"/>
  <c r="B347" i="53"/>
  <c r="C347" i="53"/>
  <c r="B348" i="53"/>
  <c r="C348" i="53"/>
  <c r="B349" i="53"/>
  <c r="C349" i="53"/>
  <c r="B350" i="53"/>
  <c r="C350" i="53"/>
  <c r="B351" i="53"/>
  <c r="C351" i="53"/>
  <c r="B352" i="53"/>
  <c r="C352" i="53"/>
  <c r="B353" i="53"/>
  <c r="C353" i="53"/>
  <c r="B354" i="53"/>
  <c r="C354" i="53"/>
  <c r="B355" i="53"/>
  <c r="C355" i="53"/>
  <c r="B356" i="53"/>
  <c r="C356" i="53"/>
  <c r="B357" i="53"/>
  <c r="C357" i="53"/>
  <c r="B358" i="53"/>
  <c r="C358" i="53"/>
  <c r="B359" i="53"/>
  <c r="C359" i="53"/>
  <c r="B360" i="53"/>
  <c r="C360" i="53"/>
  <c r="B361" i="53"/>
  <c r="C361" i="53"/>
  <c r="B362" i="53"/>
  <c r="C362" i="53"/>
  <c r="B363" i="53"/>
  <c r="C363" i="53"/>
  <c r="B364" i="53"/>
  <c r="C364" i="53"/>
  <c r="B365" i="53"/>
  <c r="C365" i="53"/>
  <c r="B366" i="53"/>
  <c r="C366" i="53"/>
  <c r="B367" i="53"/>
  <c r="C367" i="53"/>
  <c r="B368" i="53"/>
  <c r="C368" i="53"/>
  <c r="B369" i="53"/>
  <c r="C369" i="53"/>
  <c r="B370" i="53"/>
  <c r="C370" i="53"/>
  <c r="B371" i="53"/>
  <c r="C371" i="53"/>
  <c r="B372" i="53"/>
  <c r="C372" i="53"/>
  <c r="B373" i="53"/>
  <c r="C373" i="53"/>
  <c r="B374" i="53"/>
  <c r="C374" i="53"/>
  <c r="B375" i="53"/>
  <c r="C375" i="53"/>
  <c r="B376" i="53"/>
  <c r="C376" i="53"/>
  <c r="B377" i="53"/>
  <c r="C377" i="53"/>
  <c r="B378" i="53"/>
  <c r="C378" i="53"/>
  <c r="B379" i="53"/>
  <c r="C379" i="53"/>
  <c r="B380" i="53"/>
  <c r="C380" i="53"/>
  <c r="B381" i="53"/>
  <c r="C381" i="53"/>
  <c r="B382" i="53"/>
  <c r="C382" i="53"/>
  <c r="B383" i="53"/>
  <c r="C383" i="53"/>
  <c r="B384" i="53"/>
  <c r="C384" i="53"/>
  <c r="B385" i="53"/>
  <c r="C385" i="53"/>
  <c r="B386" i="53"/>
  <c r="C386" i="53"/>
  <c r="B387" i="53"/>
  <c r="C387" i="53"/>
  <c r="B388" i="53"/>
  <c r="C388" i="53"/>
  <c r="B389" i="53"/>
  <c r="C389" i="53"/>
  <c r="B390" i="53"/>
  <c r="C390" i="53"/>
  <c r="B391" i="53"/>
  <c r="C391" i="53"/>
  <c r="B392" i="53"/>
  <c r="C392" i="53"/>
  <c r="B393" i="53"/>
  <c r="C393" i="53"/>
  <c r="B394" i="53"/>
  <c r="C394" i="53"/>
  <c r="B395" i="53"/>
  <c r="C395" i="53"/>
  <c r="B396" i="53"/>
  <c r="C396" i="53"/>
  <c r="B397" i="53"/>
  <c r="C397" i="53"/>
  <c r="B398" i="53"/>
  <c r="C398" i="53"/>
  <c r="B399" i="53"/>
  <c r="C399" i="53"/>
  <c r="B400" i="53"/>
  <c r="C400" i="53"/>
  <c r="B401" i="53"/>
  <c r="C401" i="53"/>
  <c r="B402" i="53"/>
  <c r="C402" i="53"/>
  <c r="B403" i="53"/>
  <c r="C403" i="53"/>
  <c r="B404" i="53"/>
  <c r="C404" i="53"/>
  <c r="B405" i="53"/>
  <c r="C405" i="53"/>
  <c r="B406" i="53"/>
  <c r="C406" i="53"/>
  <c r="B407" i="53"/>
  <c r="C407" i="53"/>
  <c r="B408" i="53"/>
  <c r="C408" i="53"/>
  <c r="B409" i="53"/>
  <c r="C409" i="53"/>
  <c r="B410" i="53"/>
  <c r="C410" i="53"/>
  <c r="B411" i="53"/>
  <c r="C411" i="53"/>
  <c r="B412" i="53"/>
  <c r="C412" i="53"/>
  <c r="B413" i="53"/>
  <c r="C413" i="53"/>
  <c r="B414" i="53"/>
  <c r="C414" i="53"/>
  <c r="B415" i="53"/>
  <c r="C415" i="53"/>
  <c r="B416" i="53"/>
  <c r="C416" i="53"/>
  <c r="B417" i="53"/>
  <c r="C417" i="53"/>
  <c r="B418" i="53"/>
  <c r="C418" i="53"/>
  <c r="B419" i="53"/>
  <c r="C419" i="53"/>
  <c r="B420" i="53"/>
  <c r="C420" i="53"/>
  <c r="B421" i="53"/>
  <c r="C421" i="53"/>
  <c r="B422" i="53"/>
  <c r="C422" i="53"/>
  <c r="B423" i="53"/>
  <c r="C423" i="53"/>
  <c r="B424" i="53"/>
  <c r="C424" i="53"/>
  <c r="B425" i="53"/>
  <c r="C425" i="53"/>
  <c r="B426" i="53"/>
  <c r="C426" i="53"/>
  <c r="B427" i="53"/>
  <c r="C427" i="53"/>
  <c r="B428" i="53"/>
  <c r="C428" i="53"/>
  <c r="B429" i="53"/>
  <c r="C429" i="53"/>
  <c r="B430" i="53"/>
  <c r="C430" i="53"/>
  <c r="B431" i="53"/>
  <c r="C431" i="53"/>
  <c r="B432" i="53"/>
  <c r="C432" i="53"/>
  <c r="B433" i="53"/>
  <c r="C433" i="53"/>
  <c r="B434" i="53"/>
  <c r="C434" i="53"/>
  <c r="B435" i="53"/>
  <c r="C435" i="53"/>
  <c r="B436" i="53"/>
  <c r="C436" i="53"/>
  <c r="B437" i="53"/>
  <c r="C437" i="53"/>
  <c r="B438" i="53"/>
  <c r="C438" i="53"/>
  <c r="B439" i="53"/>
  <c r="C439" i="53"/>
  <c r="B440" i="53"/>
  <c r="C440" i="53"/>
  <c r="B441" i="53"/>
  <c r="C441" i="53"/>
  <c r="B442" i="53"/>
  <c r="C442" i="53"/>
  <c r="B443" i="53"/>
  <c r="C443" i="53"/>
  <c r="B444" i="53"/>
  <c r="C444" i="53"/>
  <c r="B445" i="53"/>
  <c r="C445" i="53"/>
  <c r="B446" i="53"/>
  <c r="C446" i="53"/>
  <c r="B447" i="53"/>
  <c r="C447" i="53"/>
  <c r="B448" i="53"/>
  <c r="C448" i="53"/>
  <c r="B449" i="53"/>
  <c r="C449" i="53"/>
  <c r="B450" i="53"/>
  <c r="C450" i="53"/>
  <c r="B451" i="53"/>
  <c r="C451" i="53"/>
  <c r="B452" i="53"/>
  <c r="C452" i="53"/>
  <c r="B453" i="53"/>
  <c r="C453" i="53"/>
  <c r="B454" i="53"/>
  <c r="C454" i="53"/>
  <c r="B455" i="53"/>
  <c r="C455" i="53"/>
  <c r="B456" i="53"/>
  <c r="C456" i="53"/>
  <c r="B457" i="53"/>
  <c r="C457" i="53"/>
  <c r="B458" i="53"/>
  <c r="C458" i="53"/>
  <c r="B459" i="53"/>
  <c r="C459" i="53"/>
  <c r="B460" i="53"/>
  <c r="C460" i="53"/>
  <c r="B461" i="53"/>
  <c r="C461" i="53"/>
  <c r="B462" i="53"/>
  <c r="C462" i="53"/>
  <c r="B463" i="53"/>
  <c r="C463" i="53"/>
  <c r="B464" i="53"/>
  <c r="C464" i="53"/>
  <c r="B465" i="53"/>
  <c r="C465" i="53"/>
  <c r="B466" i="53"/>
  <c r="C466" i="53"/>
  <c r="B467" i="53"/>
  <c r="C467" i="53"/>
  <c r="B468" i="53"/>
  <c r="C468" i="53"/>
  <c r="B469" i="53"/>
  <c r="C469" i="53"/>
  <c r="B470" i="53"/>
  <c r="C470" i="53"/>
  <c r="B471" i="53"/>
  <c r="C471" i="53"/>
  <c r="B472" i="53"/>
  <c r="C472" i="53"/>
  <c r="B473" i="53"/>
  <c r="C473" i="53"/>
  <c r="B474" i="53"/>
  <c r="C474" i="53"/>
  <c r="B475" i="53"/>
  <c r="C475" i="53"/>
  <c r="B476" i="53"/>
  <c r="C476" i="53"/>
  <c r="B477" i="53"/>
  <c r="C477" i="53"/>
  <c r="B478" i="53"/>
  <c r="C478" i="53"/>
  <c r="B479" i="53"/>
  <c r="C479" i="53"/>
  <c r="B480" i="53"/>
  <c r="C480" i="53"/>
  <c r="B481" i="53"/>
  <c r="C481" i="53"/>
  <c r="B482" i="53"/>
  <c r="C482" i="53"/>
  <c r="B483" i="53"/>
  <c r="C483" i="53"/>
  <c r="B484" i="53"/>
  <c r="C484" i="53"/>
  <c r="B485" i="53"/>
  <c r="C485" i="53"/>
  <c r="B486" i="53"/>
  <c r="C486" i="53"/>
  <c r="B487" i="53"/>
  <c r="C487" i="53"/>
  <c r="B488" i="53"/>
  <c r="C488" i="53"/>
  <c r="B489" i="53"/>
  <c r="C489" i="53"/>
  <c r="B490" i="53"/>
  <c r="C490" i="53"/>
  <c r="B491" i="53"/>
  <c r="C491" i="53"/>
  <c r="B492" i="53"/>
  <c r="C492" i="53"/>
  <c r="B493" i="53"/>
  <c r="C493" i="53"/>
  <c r="B494" i="53"/>
  <c r="C494" i="53"/>
  <c r="B495" i="53"/>
  <c r="C495" i="53"/>
  <c r="B496" i="53"/>
  <c r="C496" i="53"/>
  <c r="B497" i="53"/>
  <c r="C497" i="53"/>
  <c r="B498" i="53"/>
  <c r="C498" i="53"/>
  <c r="B499" i="53"/>
  <c r="C499" i="53"/>
  <c r="B500" i="53"/>
  <c r="C500" i="53"/>
  <c r="B501" i="53"/>
  <c r="C501" i="53"/>
  <c r="B502" i="53"/>
  <c r="C502" i="53"/>
  <c r="B503" i="53"/>
  <c r="C503" i="53"/>
  <c r="B504" i="53"/>
  <c r="C504" i="53"/>
  <c r="B505" i="53"/>
  <c r="C505" i="53"/>
  <c r="B506" i="53"/>
  <c r="C506" i="53"/>
  <c r="B507" i="53"/>
  <c r="C507" i="53"/>
  <c r="B508" i="53"/>
  <c r="C508" i="53"/>
  <c r="B509" i="53"/>
  <c r="C509" i="53"/>
  <c r="B510" i="53"/>
  <c r="C510" i="53"/>
  <c r="B511" i="53"/>
  <c r="C511" i="53"/>
  <c r="B512" i="53"/>
  <c r="C512" i="53"/>
  <c r="B513" i="53"/>
  <c r="C513" i="53"/>
  <c r="B514" i="53"/>
  <c r="C514" i="53"/>
  <c r="B515" i="53"/>
  <c r="C515" i="53"/>
  <c r="B516" i="53"/>
  <c r="C516" i="53"/>
  <c r="C3" i="53"/>
  <c r="Z3" i="53" s="1"/>
  <c r="B3" i="53"/>
  <c r="C103" i="52"/>
  <c r="C104" i="52"/>
  <c r="C105" i="52"/>
  <c r="C106" i="52"/>
  <c r="C107" i="52"/>
  <c r="C108" i="52"/>
  <c r="C109" i="52"/>
  <c r="C110" i="52"/>
  <c r="C111" i="52"/>
  <c r="C112" i="52"/>
  <c r="C113" i="52"/>
  <c r="C114" i="52"/>
  <c r="C115" i="52"/>
  <c r="C116" i="52"/>
  <c r="C117" i="52"/>
  <c r="C118" i="52"/>
  <c r="C119" i="52"/>
  <c r="C120" i="52"/>
  <c r="C121" i="52"/>
  <c r="C122" i="52"/>
  <c r="C123" i="52"/>
  <c r="C124" i="52"/>
  <c r="C125" i="52"/>
  <c r="C126" i="52"/>
  <c r="C127" i="52"/>
  <c r="C128" i="52"/>
  <c r="C129" i="52"/>
  <c r="C130" i="52"/>
  <c r="C131" i="52"/>
  <c r="C132" i="52"/>
  <c r="C133" i="52"/>
  <c r="C134" i="52"/>
  <c r="C135" i="52"/>
  <c r="C136" i="52"/>
  <c r="C137" i="52"/>
  <c r="C138" i="52"/>
  <c r="C139" i="52"/>
  <c r="C140" i="52"/>
  <c r="C141" i="52"/>
  <c r="C142" i="52"/>
  <c r="C143" i="52"/>
  <c r="C144" i="52"/>
  <c r="C145" i="52"/>
  <c r="C146" i="52"/>
  <c r="C147" i="52"/>
  <c r="C148" i="52"/>
  <c r="C149" i="52"/>
  <c r="C150" i="52"/>
  <c r="C151" i="52"/>
  <c r="C152" i="52"/>
  <c r="C153" i="52"/>
  <c r="C154" i="52"/>
  <c r="C155" i="52"/>
  <c r="C156" i="52"/>
  <c r="C157" i="52"/>
  <c r="C158" i="52"/>
  <c r="C159" i="52"/>
  <c r="C160" i="52"/>
  <c r="C161" i="52"/>
  <c r="C162" i="52"/>
  <c r="C163" i="52"/>
  <c r="C164" i="52"/>
  <c r="C165" i="52"/>
  <c r="C166" i="52"/>
  <c r="C167" i="52"/>
  <c r="C168" i="52"/>
  <c r="C169" i="52"/>
  <c r="C170" i="52"/>
  <c r="C171" i="52"/>
  <c r="C172" i="52"/>
  <c r="C173" i="52"/>
  <c r="C174" i="52"/>
  <c r="C175" i="52"/>
  <c r="C176" i="52"/>
  <c r="C177" i="52"/>
  <c r="C178" i="52"/>
  <c r="C179" i="52"/>
  <c r="C180" i="52"/>
  <c r="C181" i="52"/>
  <c r="C182" i="52"/>
  <c r="C183" i="52"/>
  <c r="C184" i="52"/>
  <c r="C185" i="52"/>
  <c r="C186" i="52"/>
  <c r="C187" i="52"/>
  <c r="C188" i="52"/>
  <c r="C189" i="52"/>
  <c r="C190" i="52"/>
  <c r="C191" i="52"/>
  <c r="C192" i="52"/>
  <c r="C193" i="52"/>
  <c r="C194" i="52"/>
  <c r="C195" i="52"/>
  <c r="C196" i="52"/>
  <c r="C197" i="52"/>
  <c r="C198" i="52"/>
  <c r="C199" i="52"/>
  <c r="C200" i="52"/>
  <c r="C201" i="52"/>
  <c r="C202" i="52"/>
  <c r="C203" i="52"/>
  <c r="C204" i="52"/>
  <c r="C205" i="52"/>
  <c r="C206" i="52"/>
  <c r="C207" i="52"/>
  <c r="C208" i="52"/>
  <c r="C209" i="52"/>
  <c r="C210" i="52"/>
  <c r="C211" i="52"/>
  <c r="C212" i="52"/>
  <c r="C213" i="52"/>
  <c r="C214" i="52"/>
  <c r="C215" i="52"/>
  <c r="C216" i="52"/>
  <c r="C217" i="52"/>
  <c r="C218" i="52"/>
  <c r="C219" i="52"/>
  <c r="C220" i="52"/>
  <c r="C221" i="52"/>
  <c r="C222" i="52"/>
  <c r="C223" i="52"/>
  <c r="C224" i="52"/>
  <c r="C225" i="52"/>
  <c r="C226" i="52"/>
  <c r="C227" i="52"/>
  <c r="C228" i="52"/>
  <c r="C229" i="52"/>
  <c r="C230" i="52"/>
  <c r="C231" i="52"/>
  <c r="C232" i="52"/>
  <c r="C233" i="52"/>
  <c r="C234" i="52"/>
  <c r="C235" i="52"/>
  <c r="C236" i="52"/>
  <c r="C237" i="52"/>
  <c r="C238" i="52"/>
  <c r="C239" i="52"/>
  <c r="C240" i="52"/>
  <c r="C241" i="52"/>
  <c r="C242" i="52"/>
  <c r="C243" i="52"/>
  <c r="C244" i="52"/>
  <c r="C245" i="52"/>
  <c r="C246" i="52"/>
  <c r="C247" i="52"/>
  <c r="C248" i="52"/>
  <c r="C249" i="52"/>
  <c r="C250" i="52"/>
  <c r="C251" i="52"/>
  <c r="C252" i="52"/>
  <c r="C253" i="52"/>
  <c r="C254" i="52"/>
  <c r="C255" i="52"/>
  <c r="C256" i="52"/>
  <c r="C257" i="52"/>
  <c r="C258" i="52"/>
  <c r="C259" i="52"/>
  <c r="C260" i="52"/>
  <c r="C261" i="52"/>
  <c r="C262" i="52"/>
  <c r="C263" i="52"/>
  <c r="C264" i="52"/>
  <c r="C265" i="52"/>
  <c r="C266" i="52"/>
  <c r="C267" i="52"/>
  <c r="C268" i="52"/>
  <c r="C269" i="52"/>
  <c r="C270" i="52"/>
  <c r="C271" i="52"/>
  <c r="C272" i="52"/>
  <c r="C273" i="52"/>
  <c r="C274" i="52"/>
  <c r="C275" i="52"/>
  <c r="C276" i="52"/>
  <c r="C277" i="52"/>
  <c r="C278" i="52"/>
  <c r="C279" i="52"/>
  <c r="C280" i="52"/>
  <c r="C281" i="52"/>
  <c r="C282" i="52"/>
  <c r="C283" i="52"/>
  <c r="C284" i="52"/>
  <c r="C285" i="52"/>
  <c r="C286" i="52"/>
  <c r="C287" i="52"/>
  <c r="C288" i="52"/>
  <c r="C289" i="52"/>
  <c r="C290" i="52"/>
  <c r="C291" i="52"/>
  <c r="C292" i="52"/>
  <c r="C293" i="52"/>
  <c r="C294" i="52"/>
  <c r="C295" i="52"/>
  <c r="C296" i="52"/>
  <c r="C297" i="52"/>
  <c r="C298" i="52"/>
  <c r="C299" i="52"/>
  <c r="C300" i="52"/>
  <c r="C301" i="52"/>
  <c r="C302" i="52"/>
  <c r="C303" i="52"/>
  <c r="C304" i="52"/>
  <c r="C305" i="52"/>
  <c r="C306" i="52"/>
  <c r="C307" i="52"/>
  <c r="C308" i="52"/>
  <c r="C309" i="52"/>
  <c r="C310" i="52"/>
  <c r="C311" i="52"/>
  <c r="C312" i="52"/>
  <c r="C313" i="52"/>
  <c r="C314" i="52"/>
  <c r="C315" i="52"/>
  <c r="C316" i="52"/>
  <c r="C317" i="52"/>
  <c r="C318" i="52"/>
  <c r="C319" i="52"/>
  <c r="C320" i="52"/>
  <c r="C321" i="52"/>
  <c r="C322" i="52"/>
  <c r="C323" i="52"/>
  <c r="C324" i="52"/>
  <c r="C325" i="52"/>
  <c r="C326" i="52"/>
  <c r="C327" i="52"/>
  <c r="C328" i="52"/>
  <c r="C329" i="52"/>
  <c r="C330" i="52"/>
  <c r="C331" i="52"/>
  <c r="C332" i="52"/>
  <c r="C333" i="52"/>
  <c r="C334" i="52"/>
  <c r="C335" i="52"/>
  <c r="C336" i="52"/>
  <c r="C337" i="52"/>
  <c r="C338" i="52"/>
  <c r="C339" i="52"/>
  <c r="C340" i="52"/>
  <c r="C341" i="52"/>
  <c r="C342" i="52"/>
  <c r="C343" i="52"/>
  <c r="C344" i="52"/>
  <c r="C345" i="52"/>
  <c r="C346" i="52"/>
  <c r="E346" i="52" s="1"/>
  <c r="C347" i="52"/>
  <c r="G347" i="52" s="1"/>
  <c r="C348" i="52"/>
  <c r="E348" i="52" s="1"/>
  <c r="C349" i="52"/>
  <c r="G349" i="52" s="1"/>
  <c r="C350" i="52"/>
  <c r="E350" i="52" s="1"/>
  <c r="C351" i="52"/>
  <c r="G351" i="52" s="1"/>
  <c r="C352" i="52"/>
  <c r="E352" i="52" s="1"/>
  <c r="C353" i="52"/>
  <c r="G353" i="52" s="1"/>
  <c r="C354" i="52"/>
  <c r="E354" i="52" s="1"/>
  <c r="C355" i="52"/>
  <c r="G355" i="52" s="1"/>
  <c r="C356" i="52"/>
  <c r="E356" i="52" s="1"/>
  <c r="C357" i="52"/>
  <c r="G357" i="52" s="1"/>
  <c r="C358" i="52"/>
  <c r="E358" i="52" s="1"/>
  <c r="C359" i="52"/>
  <c r="G359" i="52" s="1"/>
  <c r="C360" i="52"/>
  <c r="E360" i="52" s="1"/>
  <c r="C361" i="52"/>
  <c r="G361" i="52" s="1"/>
  <c r="C362" i="52"/>
  <c r="E362" i="52" s="1"/>
  <c r="C363" i="52"/>
  <c r="G363" i="52" s="1"/>
  <c r="C364" i="52"/>
  <c r="E364" i="52" s="1"/>
  <c r="C365" i="52"/>
  <c r="G365" i="52" s="1"/>
  <c r="C366" i="52"/>
  <c r="E366" i="52" s="1"/>
  <c r="C367" i="52"/>
  <c r="G367" i="52" s="1"/>
  <c r="C368" i="52"/>
  <c r="E368" i="52" s="1"/>
  <c r="C369" i="52"/>
  <c r="G369" i="52" s="1"/>
  <c r="C370" i="52"/>
  <c r="E370" i="52" s="1"/>
  <c r="C371" i="52"/>
  <c r="G371" i="52" s="1"/>
  <c r="C372" i="52"/>
  <c r="E372" i="52" s="1"/>
  <c r="C373" i="52"/>
  <c r="G373" i="52" s="1"/>
  <c r="C374" i="52"/>
  <c r="E374" i="52" s="1"/>
  <c r="C375" i="52"/>
  <c r="G375" i="52" s="1"/>
  <c r="C376" i="52"/>
  <c r="E376" i="52" s="1"/>
  <c r="C377" i="52"/>
  <c r="G377" i="52" s="1"/>
  <c r="C378" i="52"/>
  <c r="E378" i="52" s="1"/>
  <c r="C379" i="52"/>
  <c r="G379" i="52" s="1"/>
  <c r="C380" i="52"/>
  <c r="E380" i="52" s="1"/>
  <c r="C381" i="52"/>
  <c r="G381" i="52" s="1"/>
  <c r="C382" i="52"/>
  <c r="E382" i="52" s="1"/>
  <c r="C383" i="52"/>
  <c r="G383" i="52" s="1"/>
  <c r="C384" i="52"/>
  <c r="E384" i="52" s="1"/>
  <c r="C3" i="52"/>
  <c r="B103" i="52"/>
  <c r="B104" i="52"/>
  <c r="B105" i="52"/>
  <c r="B106" i="52"/>
  <c r="B107" i="52"/>
  <c r="B108" i="52"/>
  <c r="B109" i="52"/>
  <c r="B110" i="52"/>
  <c r="B111" i="52"/>
  <c r="B112" i="52"/>
  <c r="B113" i="52"/>
  <c r="B114" i="52"/>
  <c r="B115" i="52"/>
  <c r="B116" i="52"/>
  <c r="B117" i="52"/>
  <c r="B118" i="52"/>
  <c r="B119" i="52"/>
  <c r="B120" i="52"/>
  <c r="B121" i="52"/>
  <c r="B122" i="52"/>
  <c r="B123" i="52"/>
  <c r="B124" i="52"/>
  <c r="B125" i="52"/>
  <c r="B126" i="52"/>
  <c r="B127" i="52"/>
  <c r="B128" i="52"/>
  <c r="B129" i="52"/>
  <c r="B130" i="52"/>
  <c r="B131" i="52"/>
  <c r="B132" i="52"/>
  <c r="B133" i="52"/>
  <c r="B134" i="52"/>
  <c r="B135" i="52"/>
  <c r="B136" i="52"/>
  <c r="B137" i="52"/>
  <c r="B138" i="52"/>
  <c r="B139" i="52"/>
  <c r="B140" i="52"/>
  <c r="B141" i="52"/>
  <c r="B142" i="52"/>
  <c r="B143" i="52"/>
  <c r="B144" i="52"/>
  <c r="B145" i="52"/>
  <c r="B146" i="52"/>
  <c r="B147" i="52"/>
  <c r="B148" i="52"/>
  <c r="B149" i="52"/>
  <c r="B150" i="52"/>
  <c r="B151" i="52"/>
  <c r="B152" i="52"/>
  <c r="B153" i="52"/>
  <c r="B154" i="52"/>
  <c r="B155" i="52"/>
  <c r="B156" i="52"/>
  <c r="B157" i="52"/>
  <c r="B158" i="52"/>
  <c r="B159" i="52"/>
  <c r="B160" i="52"/>
  <c r="B161" i="52"/>
  <c r="B162" i="52"/>
  <c r="B163" i="52"/>
  <c r="B164" i="52"/>
  <c r="B165" i="52"/>
  <c r="B166" i="52"/>
  <c r="B167" i="52"/>
  <c r="B168" i="52"/>
  <c r="B169" i="52"/>
  <c r="B170" i="52"/>
  <c r="B171" i="52"/>
  <c r="B172" i="52"/>
  <c r="B173" i="52"/>
  <c r="B174" i="52"/>
  <c r="B175" i="52"/>
  <c r="B176" i="52"/>
  <c r="B177" i="52"/>
  <c r="B178" i="52"/>
  <c r="B179" i="52"/>
  <c r="B180" i="52"/>
  <c r="B181" i="52"/>
  <c r="B182" i="52"/>
  <c r="B183" i="52"/>
  <c r="B184" i="52"/>
  <c r="B185" i="52"/>
  <c r="B186" i="52"/>
  <c r="B187" i="52"/>
  <c r="B188" i="52"/>
  <c r="B189" i="52"/>
  <c r="B190" i="52"/>
  <c r="B191" i="52"/>
  <c r="B192" i="52"/>
  <c r="B193" i="52"/>
  <c r="B194" i="52"/>
  <c r="B195" i="52"/>
  <c r="B196" i="52"/>
  <c r="B197" i="52"/>
  <c r="B198" i="52"/>
  <c r="B199" i="52"/>
  <c r="B200" i="52"/>
  <c r="B201" i="52"/>
  <c r="B202" i="52"/>
  <c r="B203" i="52"/>
  <c r="B204" i="52"/>
  <c r="B205" i="52"/>
  <c r="B206" i="52"/>
  <c r="B207" i="52"/>
  <c r="B208" i="52"/>
  <c r="B209" i="52"/>
  <c r="B210" i="52"/>
  <c r="B211" i="52"/>
  <c r="B212" i="52"/>
  <c r="B213" i="52"/>
  <c r="B214" i="52"/>
  <c r="B215" i="52"/>
  <c r="B216" i="52"/>
  <c r="B217" i="52"/>
  <c r="B218" i="52"/>
  <c r="B219" i="52"/>
  <c r="B220" i="52"/>
  <c r="B221" i="52"/>
  <c r="B222" i="52"/>
  <c r="B223" i="52"/>
  <c r="B224" i="52"/>
  <c r="B225" i="52"/>
  <c r="B226" i="52"/>
  <c r="B227" i="52"/>
  <c r="B228" i="52"/>
  <c r="B229" i="52"/>
  <c r="B230" i="52"/>
  <c r="B231" i="52"/>
  <c r="B232" i="52"/>
  <c r="B233" i="52"/>
  <c r="B234" i="52"/>
  <c r="B235" i="52"/>
  <c r="B236" i="52"/>
  <c r="B237" i="52"/>
  <c r="B238" i="52"/>
  <c r="B239" i="52"/>
  <c r="B240" i="52"/>
  <c r="B241" i="52"/>
  <c r="B242" i="52"/>
  <c r="B243" i="52"/>
  <c r="B244" i="52"/>
  <c r="B245" i="52"/>
  <c r="B246" i="52"/>
  <c r="B247" i="52"/>
  <c r="B248" i="52"/>
  <c r="B249" i="52"/>
  <c r="B250" i="52"/>
  <c r="B251" i="52"/>
  <c r="B252" i="52"/>
  <c r="B253" i="52"/>
  <c r="B254" i="52"/>
  <c r="B255" i="52"/>
  <c r="B256" i="52"/>
  <c r="B257" i="52"/>
  <c r="B258" i="52"/>
  <c r="B259" i="52"/>
  <c r="B260" i="52"/>
  <c r="B261" i="52"/>
  <c r="B262" i="52"/>
  <c r="B263" i="52"/>
  <c r="B264" i="52"/>
  <c r="B265" i="52"/>
  <c r="B266" i="52"/>
  <c r="B267" i="52"/>
  <c r="B268" i="52"/>
  <c r="B269" i="52"/>
  <c r="B270" i="52"/>
  <c r="B271" i="52"/>
  <c r="B272" i="52"/>
  <c r="B273" i="52"/>
  <c r="B274" i="52"/>
  <c r="B275" i="52"/>
  <c r="B276" i="52"/>
  <c r="B277" i="52"/>
  <c r="B278" i="52"/>
  <c r="B279" i="52"/>
  <c r="B280" i="52"/>
  <c r="B281" i="52"/>
  <c r="B282" i="52"/>
  <c r="B283" i="52"/>
  <c r="B284" i="52"/>
  <c r="B285" i="52"/>
  <c r="B286" i="52"/>
  <c r="B287" i="52"/>
  <c r="B288" i="52"/>
  <c r="B289" i="52"/>
  <c r="B290" i="52"/>
  <c r="B291" i="52"/>
  <c r="B292" i="52"/>
  <c r="B293" i="52"/>
  <c r="B294" i="52"/>
  <c r="B295" i="52"/>
  <c r="B296" i="52"/>
  <c r="B297" i="52"/>
  <c r="B298" i="52"/>
  <c r="B299" i="52"/>
  <c r="B300" i="52"/>
  <c r="B301" i="52"/>
  <c r="B302" i="52"/>
  <c r="B303" i="52"/>
  <c r="B304" i="52"/>
  <c r="B305" i="52"/>
  <c r="B306" i="52"/>
  <c r="B307" i="52"/>
  <c r="B308" i="52"/>
  <c r="B309" i="52"/>
  <c r="B310" i="52"/>
  <c r="B311" i="52"/>
  <c r="B312" i="52"/>
  <c r="B313" i="52"/>
  <c r="B314" i="52"/>
  <c r="B315" i="52"/>
  <c r="B316" i="52"/>
  <c r="B317" i="52"/>
  <c r="B318" i="52"/>
  <c r="B319" i="52"/>
  <c r="B320" i="52"/>
  <c r="B321" i="52"/>
  <c r="B322" i="52"/>
  <c r="B323" i="52"/>
  <c r="B324" i="52"/>
  <c r="B325" i="52"/>
  <c r="B326" i="52"/>
  <c r="B327" i="52"/>
  <c r="B328" i="52"/>
  <c r="B329" i="52"/>
  <c r="B330" i="52"/>
  <c r="B331" i="52"/>
  <c r="B332" i="52"/>
  <c r="B333" i="52"/>
  <c r="B334" i="52"/>
  <c r="B335" i="52"/>
  <c r="B336" i="52"/>
  <c r="B337" i="52"/>
  <c r="B338" i="52"/>
  <c r="B339" i="52"/>
  <c r="B340" i="52"/>
  <c r="B341" i="52"/>
  <c r="B342" i="52"/>
  <c r="B343" i="52"/>
  <c r="B344" i="52"/>
  <c r="B345" i="52"/>
  <c r="B346" i="52"/>
  <c r="B347" i="52"/>
  <c r="B348" i="52"/>
  <c r="B349" i="52"/>
  <c r="B350" i="52"/>
  <c r="B351" i="52"/>
  <c r="B352" i="52"/>
  <c r="B353" i="52"/>
  <c r="B354" i="52"/>
  <c r="B355" i="52"/>
  <c r="B356" i="52"/>
  <c r="B357" i="52"/>
  <c r="B358" i="52"/>
  <c r="B359" i="52"/>
  <c r="B360" i="52"/>
  <c r="B361" i="52"/>
  <c r="B362" i="52"/>
  <c r="B363" i="52"/>
  <c r="B364" i="52"/>
  <c r="B365" i="52"/>
  <c r="B366" i="52"/>
  <c r="B367" i="52"/>
  <c r="B368" i="52"/>
  <c r="B369" i="52"/>
  <c r="B370" i="52"/>
  <c r="B371" i="52"/>
  <c r="B372" i="52"/>
  <c r="B373" i="52"/>
  <c r="B374" i="52"/>
  <c r="B375" i="52"/>
  <c r="B376" i="52"/>
  <c r="B377" i="52"/>
  <c r="B378" i="52"/>
  <c r="B379" i="52"/>
  <c r="B380" i="52"/>
  <c r="B381" i="52"/>
  <c r="B382" i="52"/>
  <c r="B383" i="52"/>
  <c r="B384" i="52"/>
  <c r="B3" i="52"/>
  <c r="G341" i="52" l="1"/>
  <c r="K341" i="52"/>
  <c r="O341" i="52"/>
  <c r="S341" i="52"/>
  <c r="W341" i="52"/>
  <c r="D341" i="52"/>
  <c r="H341" i="52"/>
  <c r="L341" i="52"/>
  <c r="P341" i="52"/>
  <c r="T341" i="52"/>
  <c r="X341" i="52"/>
  <c r="E341" i="52"/>
  <c r="I341" i="52"/>
  <c r="M341" i="52"/>
  <c r="Q341" i="52"/>
  <c r="U341" i="52"/>
  <c r="Y341" i="52"/>
  <c r="F341" i="52"/>
  <c r="J341" i="52"/>
  <c r="N341" i="52"/>
  <c r="R341" i="52"/>
  <c r="V341" i="52"/>
  <c r="G333" i="52"/>
  <c r="K333" i="52"/>
  <c r="O333" i="52"/>
  <c r="S333" i="52"/>
  <c r="W333" i="52"/>
  <c r="D333" i="52"/>
  <c r="H333" i="52"/>
  <c r="L333" i="52"/>
  <c r="P333" i="52"/>
  <c r="T333" i="52"/>
  <c r="X333" i="52"/>
  <c r="E333" i="52"/>
  <c r="I333" i="52"/>
  <c r="M333" i="52"/>
  <c r="Q333" i="52"/>
  <c r="U333" i="52"/>
  <c r="Y333" i="52"/>
  <c r="F333" i="52"/>
  <c r="J333" i="52"/>
  <c r="N333" i="52"/>
  <c r="R333" i="52"/>
  <c r="V333" i="52"/>
  <c r="G325" i="52"/>
  <c r="K325" i="52"/>
  <c r="O325" i="52"/>
  <c r="S325" i="52"/>
  <c r="W325" i="52"/>
  <c r="D325" i="52"/>
  <c r="H325" i="52"/>
  <c r="L325" i="52"/>
  <c r="P325" i="52"/>
  <c r="T325" i="52"/>
  <c r="X325" i="52"/>
  <c r="E325" i="52"/>
  <c r="I325" i="52"/>
  <c r="M325" i="52"/>
  <c r="Q325" i="52"/>
  <c r="U325" i="52"/>
  <c r="Y325" i="52"/>
  <c r="F325" i="52"/>
  <c r="J325" i="52"/>
  <c r="N325" i="52"/>
  <c r="R325" i="52"/>
  <c r="V325" i="52"/>
  <c r="G317" i="52"/>
  <c r="K317" i="52"/>
  <c r="O317" i="52"/>
  <c r="S317" i="52"/>
  <c r="W317" i="52"/>
  <c r="D317" i="52"/>
  <c r="H317" i="52"/>
  <c r="L317" i="52"/>
  <c r="P317" i="52"/>
  <c r="T317" i="52"/>
  <c r="X317" i="52"/>
  <c r="E317" i="52"/>
  <c r="I317" i="52"/>
  <c r="M317" i="52"/>
  <c r="Q317" i="52"/>
  <c r="U317" i="52"/>
  <c r="Y317" i="52"/>
  <c r="F317" i="52"/>
  <c r="J317" i="52"/>
  <c r="N317" i="52"/>
  <c r="R317" i="52"/>
  <c r="V317" i="52"/>
  <c r="G309" i="52"/>
  <c r="K309" i="52"/>
  <c r="O309" i="52"/>
  <c r="S309" i="52"/>
  <c r="W309" i="52"/>
  <c r="D309" i="52"/>
  <c r="H309" i="52"/>
  <c r="L309" i="52"/>
  <c r="P309" i="52"/>
  <c r="T309" i="52"/>
  <c r="X309" i="52"/>
  <c r="E309" i="52"/>
  <c r="I309" i="52"/>
  <c r="M309" i="52"/>
  <c r="Q309" i="52"/>
  <c r="U309" i="52"/>
  <c r="Y309" i="52"/>
  <c r="F309" i="52"/>
  <c r="J309" i="52"/>
  <c r="N309" i="52"/>
  <c r="R309" i="52"/>
  <c r="V309" i="52"/>
  <c r="G301" i="52"/>
  <c r="K301" i="52"/>
  <c r="O301" i="52"/>
  <c r="S301" i="52"/>
  <c r="W301" i="52"/>
  <c r="D301" i="52"/>
  <c r="H301" i="52"/>
  <c r="L301" i="52"/>
  <c r="P301" i="52"/>
  <c r="T301" i="52"/>
  <c r="X301" i="52"/>
  <c r="E301" i="52"/>
  <c r="I301" i="52"/>
  <c r="M301" i="52"/>
  <c r="Q301" i="52"/>
  <c r="U301" i="52"/>
  <c r="Y301" i="52"/>
  <c r="F301" i="52"/>
  <c r="J301" i="52"/>
  <c r="N301" i="52"/>
  <c r="R301" i="52"/>
  <c r="V301" i="52"/>
  <c r="G293" i="52"/>
  <c r="K293" i="52"/>
  <c r="O293" i="52"/>
  <c r="S293" i="52"/>
  <c r="W293" i="52"/>
  <c r="D293" i="52"/>
  <c r="H293" i="52"/>
  <c r="L293" i="52"/>
  <c r="P293" i="52"/>
  <c r="T293" i="52"/>
  <c r="X293" i="52"/>
  <c r="E293" i="52"/>
  <c r="I293" i="52"/>
  <c r="M293" i="52"/>
  <c r="Q293" i="52"/>
  <c r="U293" i="52"/>
  <c r="Y293" i="52"/>
  <c r="F293" i="52"/>
  <c r="J293" i="52"/>
  <c r="N293" i="52"/>
  <c r="R293" i="52"/>
  <c r="V293" i="52"/>
  <c r="G285" i="52"/>
  <c r="K285" i="52"/>
  <c r="O285" i="52"/>
  <c r="S285" i="52"/>
  <c r="W285" i="52"/>
  <c r="D285" i="52"/>
  <c r="H285" i="52"/>
  <c r="L285" i="52"/>
  <c r="P285" i="52"/>
  <c r="T285" i="52"/>
  <c r="X285" i="52"/>
  <c r="E285" i="52"/>
  <c r="I285" i="52"/>
  <c r="M285" i="52"/>
  <c r="Q285" i="52"/>
  <c r="U285" i="52"/>
  <c r="Y285" i="52"/>
  <c r="F285" i="52"/>
  <c r="J285" i="52"/>
  <c r="N285" i="52"/>
  <c r="R285" i="52"/>
  <c r="V285" i="52"/>
  <c r="D277" i="52"/>
  <c r="H277" i="52"/>
  <c r="L277" i="52"/>
  <c r="P277" i="52"/>
  <c r="T277" i="52"/>
  <c r="X277" i="52"/>
  <c r="E277" i="52"/>
  <c r="I277" i="52"/>
  <c r="M277" i="52"/>
  <c r="Q277" i="52"/>
  <c r="U277" i="52"/>
  <c r="Y277" i="52"/>
  <c r="F277" i="52"/>
  <c r="J277" i="52"/>
  <c r="N277" i="52"/>
  <c r="R277" i="52"/>
  <c r="V277" i="52"/>
  <c r="G277" i="52"/>
  <c r="K277" i="52"/>
  <c r="O277" i="52"/>
  <c r="S277" i="52"/>
  <c r="W277" i="52"/>
  <c r="D269" i="52"/>
  <c r="H269" i="52"/>
  <c r="L269" i="52"/>
  <c r="P269" i="52"/>
  <c r="T269" i="52"/>
  <c r="X269" i="52"/>
  <c r="E269" i="52"/>
  <c r="I269" i="52"/>
  <c r="M269" i="52"/>
  <c r="Q269" i="52"/>
  <c r="U269" i="52"/>
  <c r="Y269" i="52"/>
  <c r="F269" i="52"/>
  <c r="J269" i="52"/>
  <c r="N269" i="52"/>
  <c r="R269" i="52"/>
  <c r="V269" i="52"/>
  <c r="G269" i="52"/>
  <c r="K269" i="52"/>
  <c r="O269" i="52"/>
  <c r="S269" i="52"/>
  <c r="W269" i="52"/>
  <c r="D261" i="52"/>
  <c r="H261" i="52"/>
  <c r="L261" i="52"/>
  <c r="P261" i="52"/>
  <c r="T261" i="52"/>
  <c r="X261" i="52"/>
  <c r="E261" i="52"/>
  <c r="I261" i="52"/>
  <c r="M261" i="52"/>
  <c r="Q261" i="52"/>
  <c r="U261" i="52"/>
  <c r="Y261" i="52"/>
  <c r="F261" i="52"/>
  <c r="J261" i="52"/>
  <c r="N261" i="52"/>
  <c r="R261" i="52"/>
  <c r="V261" i="52"/>
  <c r="G261" i="52"/>
  <c r="K261" i="52"/>
  <c r="O261" i="52"/>
  <c r="S261" i="52"/>
  <c r="W261" i="52"/>
  <c r="D253" i="52"/>
  <c r="H253" i="52"/>
  <c r="L253" i="52"/>
  <c r="P253" i="52"/>
  <c r="T253" i="52"/>
  <c r="X253" i="52"/>
  <c r="E253" i="52"/>
  <c r="I253" i="52"/>
  <c r="M253" i="52"/>
  <c r="Q253" i="52"/>
  <c r="U253" i="52"/>
  <c r="Y253" i="52"/>
  <c r="F253" i="52"/>
  <c r="J253" i="52"/>
  <c r="N253" i="52"/>
  <c r="R253" i="52"/>
  <c r="V253" i="52"/>
  <c r="G253" i="52"/>
  <c r="K253" i="52"/>
  <c r="O253" i="52"/>
  <c r="S253" i="52"/>
  <c r="W253" i="52"/>
  <c r="D245" i="52"/>
  <c r="H245" i="52"/>
  <c r="L245" i="52"/>
  <c r="P245" i="52"/>
  <c r="T245" i="52"/>
  <c r="X245" i="52"/>
  <c r="E245" i="52"/>
  <c r="I245" i="52"/>
  <c r="M245" i="52"/>
  <c r="Q245" i="52"/>
  <c r="U245" i="52"/>
  <c r="Y245" i="52"/>
  <c r="F245" i="52"/>
  <c r="J245" i="52"/>
  <c r="N245" i="52"/>
  <c r="R245" i="52"/>
  <c r="V245" i="52"/>
  <c r="G245" i="52"/>
  <c r="K245" i="52"/>
  <c r="O245" i="52"/>
  <c r="S245" i="52"/>
  <c r="W245" i="52"/>
  <c r="D237" i="52"/>
  <c r="H237" i="52"/>
  <c r="L237" i="52"/>
  <c r="P237" i="52"/>
  <c r="T237" i="52"/>
  <c r="X237" i="52"/>
  <c r="E237" i="52"/>
  <c r="I237" i="52"/>
  <c r="M237" i="52"/>
  <c r="Q237" i="52"/>
  <c r="U237" i="52"/>
  <c r="Y237" i="52"/>
  <c r="F237" i="52"/>
  <c r="J237" i="52"/>
  <c r="N237" i="52"/>
  <c r="R237" i="52"/>
  <c r="V237" i="52"/>
  <c r="G237" i="52"/>
  <c r="K237" i="52"/>
  <c r="O237" i="52"/>
  <c r="S237" i="52"/>
  <c r="W237" i="52"/>
  <c r="D229" i="52"/>
  <c r="H229" i="52"/>
  <c r="L229" i="52"/>
  <c r="P229" i="52"/>
  <c r="T229" i="52"/>
  <c r="X229" i="52"/>
  <c r="E229" i="52"/>
  <c r="I229" i="52"/>
  <c r="M229" i="52"/>
  <c r="Q229" i="52"/>
  <c r="U229" i="52"/>
  <c r="Y229" i="52"/>
  <c r="F229" i="52"/>
  <c r="J229" i="52"/>
  <c r="N229" i="52"/>
  <c r="R229" i="52"/>
  <c r="V229" i="52"/>
  <c r="G229" i="52"/>
  <c r="K229" i="52"/>
  <c r="O229" i="52"/>
  <c r="S229" i="52"/>
  <c r="W229" i="52"/>
  <c r="F221" i="52"/>
  <c r="J221" i="52"/>
  <c r="N221" i="52"/>
  <c r="R221" i="52"/>
  <c r="V221" i="52"/>
  <c r="G221" i="52"/>
  <c r="K221" i="52"/>
  <c r="O221" i="52"/>
  <c r="S221" i="52"/>
  <c r="W221" i="52"/>
  <c r="D221" i="52"/>
  <c r="H221" i="52"/>
  <c r="L221" i="52"/>
  <c r="P221" i="52"/>
  <c r="T221" i="52"/>
  <c r="X221" i="52"/>
  <c r="E221" i="52"/>
  <c r="I221" i="52"/>
  <c r="M221" i="52"/>
  <c r="Q221" i="52"/>
  <c r="U221" i="52"/>
  <c r="Y221" i="52"/>
  <c r="F213" i="52"/>
  <c r="J213" i="52"/>
  <c r="N213" i="52"/>
  <c r="R213" i="52"/>
  <c r="V213" i="52"/>
  <c r="G213" i="52"/>
  <c r="K213" i="52"/>
  <c r="O213" i="52"/>
  <c r="S213" i="52"/>
  <c r="W213" i="52"/>
  <c r="D213" i="52"/>
  <c r="H213" i="52"/>
  <c r="L213" i="52"/>
  <c r="P213" i="52"/>
  <c r="T213" i="52"/>
  <c r="X213" i="52"/>
  <c r="E213" i="52"/>
  <c r="I213" i="52"/>
  <c r="M213" i="52"/>
  <c r="Q213" i="52"/>
  <c r="U213" i="52"/>
  <c r="Y213" i="52"/>
  <c r="F205" i="52"/>
  <c r="J205" i="52"/>
  <c r="N205" i="52"/>
  <c r="R205" i="52"/>
  <c r="V205" i="52"/>
  <c r="G205" i="52"/>
  <c r="K205" i="52"/>
  <c r="O205" i="52"/>
  <c r="S205" i="52"/>
  <c r="W205" i="52"/>
  <c r="D205" i="52"/>
  <c r="H205" i="52"/>
  <c r="L205" i="52"/>
  <c r="P205" i="52"/>
  <c r="T205" i="52"/>
  <c r="X205" i="52"/>
  <c r="E205" i="52"/>
  <c r="I205" i="52"/>
  <c r="M205" i="52"/>
  <c r="Q205" i="52"/>
  <c r="U205" i="52"/>
  <c r="Y205" i="52"/>
  <c r="F197" i="52"/>
  <c r="J197" i="52"/>
  <c r="N197" i="52"/>
  <c r="R197" i="52"/>
  <c r="V197" i="52"/>
  <c r="G197" i="52"/>
  <c r="K197" i="52"/>
  <c r="O197" i="52"/>
  <c r="S197" i="52"/>
  <c r="W197" i="52"/>
  <c r="D197" i="52"/>
  <c r="H197" i="52"/>
  <c r="L197" i="52"/>
  <c r="P197" i="52"/>
  <c r="T197" i="52"/>
  <c r="X197" i="52"/>
  <c r="E197" i="52"/>
  <c r="I197" i="52"/>
  <c r="M197" i="52"/>
  <c r="Q197" i="52"/>
  <c r="U197" i="52"/>
  <c r="Y197" i="52"/>
  <c r="F193" i="52"/>
  <c r="J193" i="52"/>
  <c r="N193" i="52"/>
  <c r="R193" i="52"/>
  <c r="V193" i="52"/>
  <c r="G193" i="52"/>
  <c r="K193" i="52"/>
  <c r="O193" i="52"/>
  <c r="S193" i="52"/>
  <c r="W193" i="52"/>
  <c r="D193" i="52"/>
  <c r="H193" i="52"/>
  <c r="L193" i="52"/>
  <c r="P193" i="52"/>
  <c r="T193" i="52"/>
  <c r="X193" i="52"/>
  <c r="E193" i="52"/>
  <c r="I193" i="52"/>
  <c r="M193" i="52"/>
  <c r="Q193" i="52"/>
  <c r="U193" i="52"/>
  <c r="Y193" i="52"/>
  <c r="F185" i="52"/>
  <c r="J185" i="52"/>
  <c r="N185" i="52"/>
  <c r="R185" i="52"/>
  <c r="V185" i="52"/>
  <c r="G185" i="52"/>
  <c r="K185" i="52"/>
  <c r="O185" i="52"/>
  <c r="S185" i="52"/>
  <c r="W185" i="52"/>
  <c r="D185" i="52"/>
  <c r="H185" i="52"/>
  <c r="L185" i="52"/>
  <c r="P185" i="52"/>
  <c r="T185" i="52"/>
  <c r="X185" i="52"/>
  <c r="E185" i="52"/>
  <c r="I185" i="52"/>
  <c r="M185" i="52"/>
  <c r="Q185" i="52"/>
  <c r="U185" i="52"/>
  <c r="Y185" i="52"/>
  <c r="F177" i="52"/>
  <c r="J177" i="52"/>
  <c r="N177" i="52"/>
  <c r="R177" i="52"/>
  <c r="V177" i="52"/>
  <c r="G177" i="52"/>
  <c r="K177" i="52"/>
  <c r="O177" i="52"/>
  <c r="S177" i="52"/>
  <c r="W177" i="52"/>
  <c r="D177" i="52"/>
  <c r="H177" i="52"/>
  <c r="L177" i="52"/>
  <c r="P177" i="52"/>
  <c r="T177" i="52"/>
  <c r="X177" i="52"/>
  <c r="E177" i="52"/>
  <c r="I177" i="52"/>
  <c r="M177" i="52"/>
  <c r="Q177" i="52"/>
  <c r="U177" i="52"/>
  <c r="Y177" i="52"/>
  <c r="F169" i="52"/>
  <c r="J169" i="52"/>
  <c r="N169" i="52"/>
  <c r="R169" i="52"/>
  <c r="V169" i="52"/>
  <c r="G169" i="52"/>
  <c r="K169" i="52"/>
  <c r="O169" i="52"/>
  <c r="S169" i="52"/>
  <c r="W169" i="52"/>
  <c r="D169" i="52"/>
  <c r="H169" i="52"/>
  <c r="L169" i="52"/>
  <c r="P169" i="52"/>
  <c r="T169" i="52"/>
  <c r="X169" i="52"/>
  <c r="E169" i="52"/>
  <c r="I169" i="52"/>
  <c r="M169" i="52"/>
  <c r="Q169" i="52"/>
  <c r="U169" i="52"/>
  <c r="Y169" i="52"/>
  <c r="E161" i="52"/>
  <c r="I161" i="52"/>
  <c r="M161" i="52"/>
  <c r="Q161" i="52"/>
  <c r="U161" i="52"/>
  <c r="Y161" i="52"/>
  <c r="F161" i="52"/>
  <c r="J161" i="52"/>
  <c r="N161" i="52"/>
  <c r="R161" i="52"/>
  <c r="V161" i="52"/>
  <c r="G161" i="52"/>
  <c r="K161" i="52"/>
  <c r="O161" i="52"/>
  <c r="S161" i="52"/>
  <c r="W161" i="52"/>
  <c r="P161" i="52"/>
  <c r="D161" i="52"/>
  <c r="T161" i="52"/>
  <c r="H161" i="52"/>
  <c r="X161" i="52"/>
  <c r="L161" i="52"/>
  <c r="E153" i="52"/>
  <c r="I153" i="52"/>
  <c r="M153" i="52"/>
  <c r="Q153" i="52"/>
  <c r="U153" i="52"/>
  <c r="Y153" i="52"/>
  <c r="F153" i="52"/>
  <c r="J153" i="52"/>
  <c r="N153" i="52"/>
  <c r="R153" i="52"/>
  <c r="V153" i="52"/>
  <c r="G153" i="52"/>
  <c r="K153" i="52"/>
  <c r="O153" i="52"/>
  <c r="S153" i="52"/>
  <c r="W153" i="52"/>
  <c r="D153" i="52"/>
  <c r="H153" i="52"/>
  <c r="L153" i="52"/>
  <c r="P153" i="52"/>
  <c r="T153" i="52"/>
  <c r="X153" i="52"/>
  <c r="E145" i="52"/>
  <c r="I145" i="52"/>
  <c r="M145" i="52"/>
  <c r="Q145" i="52"/>
  <c r="U145" i="52"/>
  <c r="Y145" i="52"/>
  <c r="F145" i="52"/>
  <c r="J145" i="52"/>
  <c r="N145" i="52"/>
  <c r="R145" i="52"/>
  <c r="V145" i="52"/>
  <c r="G145" i="52"/>
  <c r="K145" i="52"/>
  <c r="O145" i="52"/>
  <c r="S145" i="52"/>
  <c r="W145" i="52"/>
  <c r="D145" i="52"/>
  <c r="H145" i="52"/>
  <c r="L145" i="52"/>
  <c r="P145" i="52"/>
  <c r="T145" i="52"/>
  <c r="X145" i="52"/>
  <c r="E137" i="52"/>
  <c r="I137" i="52"/>
  <c r="M137" i="52"/>
  <c r="Q137" i="52"/>
  <c r="U137" i="52"/>
  <c r="Y137" i="52"/>
  <c r="F137" i="52"/>
  <c r="J137" i="52"/>
  <c r="N137" i="52"/>
  <c r="R137" i="52"/>
  <c r="V137" i="52"/>
  <c r="G137" i="52"/>
  <c r="K137" i="52"/>
  <c r="O137" i="52"/>
  <c r="S137" i="52"/>
  <c r="W137" i="52"/>
  <c r="D137" i="52"/>
  <c r="H137" i="52"/>
  <c r="L137" i="52"/>
  <c r="P137" i="52"/>
  <c r="T137" i="52"/>
  <c r="X137" i="52"/>
  <c r="E129" i="52"/>
  <c r="I129" i="52"/>
  <c r="M129" i="52"/>
  <c r="Q129" i="52"/>
  <c r="U129" i="52"/>
  <c r="Y129" i="52"/>
  <c r="F129" i="52"/>
  <c r="J129" i="52"/>
  <c r="N129" i="52"/>
  <c r="R129" i="52"/>
  <c r="V129" i="52"/>
  <c r="G129" i="52"/>
  <c r="K129" i="52"/>
  <c r="O129" i="52"/>
  <c r="S129" i="52"/>
  <c r="W129" i="52"/>
  <c r="D129" i="52"/>
  <c r="H129" i="52"/>
  <c r="L129" i="52"/>
  <c r="P129" i="52"/>
  <c r="T129" i="52"/>
  <c r="X129" i="52"/>
  <c r="E121" i="52"/>
  <c r="I121" i="52"/>
  <c r="M121" i="52"/>
  <c r="Q121" i="52"/>
  <c r="U121" i="52"/>
  <c r="Y121" i="52"/>
  <c r="F121" i="52"/>
  <c r="J121" i="52"/>
  <c r="N121" i="52"/>
  <c r="R121" i="52"/>
  <c r="V121" i="52"/>
  <c r="G121" i="52"/>
  <c r="K121" i="52"/>
  <c r="O121" i="52"/>
  <c r="S121" i="52"/>
  <c r="W121" i="52"/>
  <c r="D121" i="52"/>
  <c r="H121" i="52"/>
  <c r="L121" i="52"/>
  <c r="P121" i="52"/>
  <c r="T121" i="52"/>
  <c r="X121" i="52"/>
  <c r="E113" i="52"/>
  <c r="I113" i="52"/>
  <c r="M113" i="52"/>
  <c r="Q113" i="52"/>
  <c r="U113" i="52"/>
  <c r="Y113" i="52"/>
  <c r="F113" i="52"/>
  <c r="J113" i="52"/>
  <c r="N113" i="52"/>
  <c r="R113" i="52"/>
  <c r="V113" i="52"/>
  <c r="G113" i="52"/>
  <c r="K113" i="52"/>
  <c r="O113" i="52"/>
  <c r="S113" i="52"/>
  <c r="W113" i="52"/>
  <c r="D113" i="52"/>
  <c r="H113" i="52"/>
  <c r="L113" i="52"/>
  <c r="P113" i="52"/>
  <c r="T113" i="52"/>
  <c r="X113" i="52"/>
  <c r="E109" i="52"/>
  <c r="I109" i="52"/>
  <c r="M109" i="52"/>
  <c r="Q109" i="52"/>
  <c r="U109" i="52"/>
  <c r="Y109" i="52"/>
  <c r="F109" i="52"/>
  <c r="J109" i="52"/>
  <c r="N109" i="52"/>
  <c r="R109" i="52"/>
  <c r="V109" i="52"/>
  <c r="G109" i="52"/>
  <c r="K109" i="52"/>
  <c r="O109" i="52"/>
  <c r="S109" i="52"/>
  <c r="W109" i="52"/>
  <c r="D109" i="52"/>
  <c r="H109" i="52"/>
  <c r="L109" i="52"/>
  <c r="P109" i="52"/>
  <c r="T109" i="52"/>
  <c r="X109" i="52"/>
  <c r="E101" i="52"/>
  <c r="I101" i="52"/>
  <c r="M101" i="52"/>
  <c r="Q101" i="52"/>
  <c r="U101" i="52"/>
  <c r="Y101" i="52"/>
  <c r="F101" i="52"/>
  <c r="J101" i="52"/>
  <c r="N101" i="52"/>
  <c r="R101" i="52"/>
  <c r="V101" i="52"/>
  <c r="G101" i="52"/>
  <c r="K101" i="52"/>
  <c r="O101" i="52"/>
  <c r="S101" i="52"/>
  <c r="W101" i="52"/>
  <c r="D101" i="52"/>
  <c r="H101" i="52"/>
  <c r="L101" i="52"/>
  <c r="P101" i="52"/>
  <c r="T101" i="52"/>
  <c r="X101" i="52"/>
  <c r="G93" i="52"/>
  <c r="K93" i="52"/>
  <c r="O93" i="52"/>
  <c r="S93" i="52"/>
  <c r="W93" i="52"/>
  <c r="D93" i="52"/>
  <c r="H93" i="52"/>
  <c r="L93" i="52"/>
  <c r="P93" i="52"/>
  <c r="T93" i="52"/>
  <c r="X93" i="52"/>
  <c r="E93" i="52"/>
  <c r="I93" i="52"/>
  <c r="M93" i="52"/>
  <c r="J93" i="52"/>
  <c r="U93" i="52"/>
  <c r="N93" i="52"/>
  <c r="V93" i="52"/>
  <c r="Q93" i="52"/>
  <c r="Y93" i="52"/>
  <c r="F93" i="52"/>
  <c r="R93" i="52"/>
  <c r="G85" i="52"/>
  <c r="K85" i="52"/>
  <c r="O85" i="52"/>
  <c r="S85" i="52"/>
  <c r="W85" i="52"/>
  <c r="D85" i="52"/>
  <c r="H85" i="52"/>
  <c r="L85" i="52"/>
  <c r="P85" i="52"/>
  <c r="T85" i="52"/>
  <c r="X85" i="52"/>
  <c r="E85" i="52"/>
  <c r="I85" i="52"/>
  <c r="M85" i="52"/>
  <c r="Q85" i="52"/>
  <c r="U85" i="52"/>
  <c r="Y85" i="52"/>
  <c r="F85" i="52"/>
  <c r="J85" i="52"/>
  <c r="N85" i="52"/>
  <c r="R85" i="52"/>
  <c r="V85" i="52"/>
  <c r="D77" i="52"/>
  <c r="H77" i="52"/>
  <c r="L77" i="52"/>
  <c r="P77" i="52"/>
  <c r="T77" i="52"/>
  <c r="X77" i="52"/>
  <c r="E77" i="52"/>
  <c r="I77" i="52"/>
  <c r="M77" i="52"/>
  <c r="Q77" i="52"/>
  <c r="U77" i="52"/>
  <c r="Y77" i="52"/>
  <c r="F77" i="52"/>
  <c r="J77" i="52"/>
  <c r="N77" i="52"/>
  <c r="R77" i="52"/>
  <c r="V77" i="52"/>
  <c r="G77" i="52"/>
  <c r="W77" i="52"/>
  <c r="K77" i="52"/>
  <c r="O77" i="52"/>
  <c r="S77" i="52"/>
  <c r="D69" i="52"/>
  <c r="H69" i="52"/>
  <c r="L69" i="52"/>
  <c r="P69" i="52"/>
  <c r="T69" i="52"/>
  <c r="X69" i="52"/>
  <c r="E69" i="52"/>
  <c r="I69" i="52"/>
  <c r="M69" i="52"/>
  <c r="Q69" i="52"/>
  <c r="U69" i="52"/>
  <c r="Y69" i="52"/>
  <c r="F69" i="52"/>
  <c r="J69" i="52"/>
  <c r="N69" i="52"/>
  <c r="R69" i="52"/>
  <c r="V69" i="52"/>
  <c r="G69" i="52"/>
  <c r="W69" i="52"/>
  <c r="K69" i="52"/>
  <c r="O69" i="52"/>
  <c r="S69" i="52"/>
  <c r="D61" i="52"/>
  <c r="H61" i="52"/>
  <c r="L61" i="52"/>
  <c r="P61" i="52"/>
  <c r="T61" i="52"/>
  <c r="X61" i="52"/>
  <c r="E61" i="52"/>
  <c r="I61" i="52"/>
  <c r="M61" i="52"/>
  <c r="Q61" i="52"/>
  <c r="U61" i="52"/>
  <c r="Y61" i="52"/>
  <c r="F61" i="52"/>
  <c r="J61" i="52"/>
  <c r="N61" i="52"/>
  <c r="R61" i="52"/>
  <c r="V61" i="52"/>
  <c r="G61" i="52"/>
  <c r="W61" i="52"/>
  <c r="K61" i="52"/>
  <c r="O61" i="52"/>
  <c r="S61" i="52"/>
  <c r="D53" i="52"/>
  <c r="H53" i="52"/>
  <c r="L53" i="52"/>
  <c r="P53" i="52"/>
  <c r="T53" i="52"/>
  <c r="X53" i="52"/>
  <c r="E53" i="52"/>
  <c r="I53" i="52"/>
  <c r="M53" i="52"/>
  <c r="Q53" i="52"/>
  <c r="U53" i="52"/>
  <c r="Y53" i="52"/>
  <c r="F53" i="52"/>
  <c r="J53" i="52"/>
  <c r="N53" i="52"/>
  <c r="R53" i="52"/>
  <c r="V53" i="52"/>
  <c r="K53" i="52"/>
  <c r="O53" i="52"/>
  <c r="S53" i="52"/>
  <c r="W53" i="52"/>
  <c r="G53" i="52"/>
  <c r="D49" i="52"/>
  <c r="H49" i="52"/>
  <c r="L49" i="52"/>
  <c r="P49" i="52"/>
  <c r="T49" i="52"/>
  <c r="X49" i="52"/>
  <c r="E49" i="52"/>
  <c r="I49" i="52"/>
  <c r="M49" i="52"/>
  <c r="Q49" i="52"/>
  <c r="U49" i="52"/>
  <c r="Y49" i="52"/>
  <c r="F49" i="52"/>
  <c r="J49" i="52"/>
  <c r="N49" i="52"/>
  <c r="R49" i="52"/>
  <c r="V49" i="52"/>
  <c r="S49" i="52"/>
  <c r="G49" i="52"/>
  <c r="W49" i="52"/>
  <c r="K49" i="52"/>
  <c r="O49" i="52"/>
  <c r="D41" i="52"/>
  <c r="H41" i="52"/>
  <c r="L41" i="52"/>
  <c r="P41" i="52"/>
  <c r="T41" i="52"/>
  <c r="X41" i="52"/>
  <c r="E41" i="52"/>
  <c r="I41" i="52"/>
  <c r="M41" i="52"/>
  <c r="Q41" i="52"/>
  <c r="U41" i="52"/>
  <c r="Y41" i="52"/>
  <c r="F41" i="52"/>
  <c r="J41" i="52"/>
  <c r="N41" i="52"/>
  <c r="R41" i="52"/>
  <c r="V41" i="52"/>
  <c r="S41" i="52"/>
  <c r="G41" i="52"/>
  <c r="W41" i="52"/>
  <c r="K41" i="52"/>
  <c r="O41" i="52"/>
  <c r="D33" i="52"/>
  <c r="H33" i="52"/>
  <c r="L33" i="52"/>
  <c r="P33" i="52"/>
  <c r="T33" i="52"/>
  <c r="X33" i="52"/>
  <c r="E33" i="52"/>
  <c r="I33" i="52"/>
  <c r="M33" i="52"/>
  <c r="Q33" i="52"/>
  <c r="U33" i="52"/>
  <c r="Y33" i="52"/>
  <c r="F33" i="52"/>
  <c r="J33" i="52"/>
  <c r="N33" i="52"/>
  <c r="R33" i="52"/>
  <c r="V33" i="52"/>
  <c r="S33" i="52"/>
  <c r="G33" i="52"/>
  <c r="W33" i="52"/>
  <c r="K33" i="52"/>
  <c r="O33" i="52"/>
  <c r="D25" i="52"/>
  <c r="H25" i="52"/>
  <c r="L25" i="52"/>
  <c r="P25" i="52"/>
  <c r="T25" i="52"/>
  <c r="X25" i="52"/>
  <c r="E25" i="52"/>
  <c r="I25" i="52"/>
  <c r="M25" i="52"/>
  <c r="Q25" i="52"/>
  <c r="U25" i="52"/>
  <c r="Y25" i="52"/>
  <c r="F25" i="52"/>
  <c r="J25" i="52"/>
  <c r="N25" i="52"/>
  <c r="R25" i="52"/>
  <c r="V25" i="52"/>
  <c r="S25" i="52"/>
  <c r="G25" i="52"/>
  <c r="W25" i="52"/>
  <c r="K25" i="52"/>
  <c r="O25" i="52"/>
  <c r="D17" i="52"/>
  <c r="H17" i="52"/>
  <c r="L17" i="52"/>
  <c r="P17" i="52"/>
  <c r="T17" i="52"/>
  <c r="X17" i="52"/>
  <c r="E17" i="52"/>
  <c r="I17" i="52"/>
  <c r="M17" i="52"/>
  <c r="Q17" i="52"/>
  <c r="U17" i="52"/>
  <c r="Y17" i="52"/>
  <c r="F17" i="52"/>
  <c r="J17" i="52"/>
  <c r="N17" i="52"/>
  <c r="R17" i="52"/>
  <c r="V17" i="52"/>
  <c r="S17" i="52"/>
  <c r="G17" i="52"/>
  <c r="W17" i="52"/>
  <c r="K17" i="52"/>
  <c r="O17" i="52"/>
  <c r="E13" i="52"/>
  <c r="I13" i="52"/>
  <c r="M13" i="52"/>
  <c r="Q13" i="52"/>
  <c r="U13" i="52"/>
  <c r="Y13" i="52"/>
  <c r="F13" i="52"/>
  <c r="J13" i="52"/>
  <c r="N13" i="52"/>
  <c r="R13" i="52"/>
  <c r="V13" i="52"/>
  <c r="G13" i="52"/>
  <c r="K13" i="52"/>
  <c r="O13" i="52"/>
  <c r="S13" i="52"/>
  <c r="W13" i="52"/>
  <c r="D13" i="52"/>
  <c r="H13" i="52"/>
  <c r="L13" i="52"/>
  <c r="P13" i="52"/>
  <c r="T13" i="52"/>
  <c r="X13" i="52"/>
  <c r="E5" i="52"/>
  <c r="I5" i="52"/>
  <c r="M5" i="52"/>
  <c r="Q5" i="52"/>
  <c r="U5" i="52"/>
  <c r="Y5" i="52"/>
  <c r="F5" i="52"/>
  <c r="J5" i="52"/>
  <c r="N5" i="52"/>
  <c r="R5" i="52"/>
  <c r="V5" i="52"/>
  <c r="G5" i="52"/>
  <c r="K5" i="52"/>
  <c r="O5" i="52"/>
  <c r="S5" i="52"/>
  <c r="W5" i="52"/>
  <c r="D5" i="52"/>
  <c r="H5" i="52"/>
  <c r="L5" i="52"/>
  <c r="P5" i="52"/>
  <c r="T5" i="52"/>
  <c r="X5" i="52"/>
  <c r="E344" i="52"/>
  <c r="I344" i="52"/>
  <c r="M344" i="52"/>
  <c r="Q344" i="52"/>
  <c r="U344" i="52"/>
  <c r="Y344" i="52"/>
  <c r="F344" i="52"/>
  <c r="J344" i="52"/>
  <c r="N344" i="52"/>
  <c r="R344" i="52"/>
  <c r="V344" i="52"/>
  <c r="G344" i="52"/>
  <c r="K344" i="52"/>
  <c r="O344" i="52"/>
  <c r="S344" i="52"/>
  <c r="W344" i="52"/>
  <c r="D344" i="52"/>
  <c r="H344" i="52"/>
  <c r="L344" i="52"/>
  <c r="P344" i="52"/>
  <c r="T344" i="52"/>
  <c r="X344" i="52"/>
  <c r="E340" i="52"/>
  <c r="I340" i="52"/>
  <c r="M340" i="52"/>
  <c r="Q340" i="52"/>
  <c r="U340" i="52"/>
  <c r="Y340" i="52"/>
  <c r="F340" i="52"/>
  <c r="J340" i="52"/>
  <c r="N340" i="52"/>
  <c r="R340" i="52"/>
  <c r="V340" i="52"/>
  <c r="G340" i="52"/>
  <c r="K340" i="52"/>
  <c r="O340" i="52"/>
  <c r="S340" i="52"/>
  <c r="W340" i="52"/>
  <c r="D340" i="52"/>
  <c r="H340" i="52"/>
  <c r="L340" i="52"/>
  <c r="P340" i="52"/>
  <c r="T340" i="52"/>
  <c r="X340" i="52"/>
  <c r="E336" i="52"/>
  <c r="I336" i="52"/>
  <c r="M336" i="52"/>
  <c r="Q336" i="52"/>
  <c r="U336" i="52"/>
  <c r="Y336" i="52"/>
  <c r="F336" i="52"/>
  <c r="J336" i="52"/>
  <c r="N336" i="52"/>
  <c r="R336" i="52"/>
  <c r="V336" i="52"/>
  <c r="G336" i="52"/>
  <c r="K336" i="52"/>
  <c r="O336" i="52"/>
  <c r="S336" i="52"/>
  <c r="W336" i="52"/>
  <c r="D336" i="52"/>
  <c r="H336" i="52"/>
  <c r="L336" i="52"/>
  <c r="P336" i="52"/>
  <c r="T336" i="52"/>
  <c r="X336" i="52"/>
  <c r="E332" i="52"/>
  <c r="I332" i="52"/>
  <c r="M332" i="52"/>
  <c r="Q332" i="52"/>
  <c r="U332" i="52"/>
  <c r="Y332" i="52"/>
  <c r="F332" i="52"/>
  <c r="J332" i="52"/>
  <c r="N332" i="52"/>
  <c r="R332" i="52"/>
  <c r="V332" i="52"/>
  <c r="G332" i="52"/>
  <c r="K332" i="52"/>
  <c r="O332" i="52"/>
  <c r="S332" i="52"/>
  <c r="W332" i="52"/>
  <c r="D332" i="52"/>
  <c r="H332" i="52"/>
  <c r="L332" i="52"/>
  <c r="P332" i="52"/>
  <c r="T332" i="52"/>
  <c r="X332" i="52"/>
  <c r="E328" i="52"/>
  <c r="I328" i="52"/>
  <c r="M328" i="52"/>
  <c r="Q328" i="52"/>
  <c r="U328" i="52"/>
  <c r="Y328" i="52"/>
  <c r="F328" i="52"/>
  <c r="J328" i="52"/>
  <c r="N328" i="52"/>
  <c r="R328" i="52"/>
  <c r="V328" i="52"/>
  <c r="G328" i="52"/>
  <c r="K328" i="52"/>
  <c r="O328" i="52"/>
  <c r="S328" i="52"/>
  <c r="W328" i="52"/>
  <c r="D328" i="52"/>
  <c r="H328" i="52"/>
  <c r="L328" i="52"/>
  <c r="P328" i="52"/>
  <c r="T328" i="52"/>
  <c r="X328" i="52"/>
  <c r="E324" i="52"/>
  <c r="I324" i="52"/>
  <c r="M324" i="52"/>
  <c r="Q324" i="52"/>
  <c r="U324" i="52"/>
  <c r="Y324" i="52"/>
  <c r="F324" i="52"/>
  <c r="J324" i="52"/>
  <c r="N324" i="52"/>
  <c r="R324" i="52"/>
  <c r="V324" i="52"/>
  <c r="G324" i="52"/>
  <c r="K324" i="52"/>
  <c r="O324" i="52"/>
  <c r="S324" i="52"/>
  <c r="W324" i="52"/>
  <c r="D324" i="52"/>
  <c r="H324" i="52"/>
  <c r="L324" i="52"/>
  <c r="P324" i="52"/>
  <c r="T324" i="52"/>
  <c r="X324" i="52"/>
  <c r="E320" i="52"/>
  <c r="I320" i="52"/>
  <c r="M320" i="52"/>
  <c r="Q320" i="52"/>
  <c r="U320" i="52"/>
  <c r="Y320" i="52"/>
  <c r="F320" i="52"/>
  <c r="J320" i="52"/>
  <c r="N320" i="52"/>
  <c r="R320" i="52"/>
  <c r="V320" i="52"/>
  <c r="G320" i="52"/>
  <c r="K320" i="52"/>
  <c r="O320" i="52"/>
  <c r="S320" i="52"/>
  <c r="W320" i="52"/>
  <c r="D320" i="52"/>
  <c r="H320" i="52"/>
  <c r="L320" i="52"/>
  <c r="P320" i="52"/>
  <c r="T320" i="52"/>
  <c r="X320" i="52"/>
  <c r="E316" i="52"/>
  <c r="I316" i="52"/>
  <c r="M316" i="52"/>
  <c r="Q316" i="52"/>
  <c r="U316" i="52"/>
  <c r="Y316" i="52"/>
  <c r="F316" i="52"/>
  <c r="J316" i="52"/>
  <c r="N316" i="52"/>
  <c r="R316" i="52"/>
  <c r="V316" i="52"/>
  <c r="G316" i="52"/>
  <c r="K316" i="52"/>
  <c r="O316" i="52"/>
  <c r="S316" i="52"/>
  <c r="W316" i="52"/>
  <c r="D316" i="52"/>
  <c r="H316" i="52"/>
  <c r="L316" i="52"/>
  <c r="P316" i="52"/>
  <c r="T316" i="52"/>
  <c r="X316" i="52"/>
  <c r="E312" i="52"/>
  <c r="I312" i="52"/>
  <c r="M312" i="52"/>
  <c r="Q312" i="52"/>
  <c r="U312" i="52"/>
  <c r="Y312" i="52"/>
  <c r="F312" i="52"/>
  <c r="J312" i="52"/>
  <c r="N312" i="52"/>
  <c r="R312" i="52"/>
  <c r="V312" i="52"/>
  <c r="G312" i="52"/>
  <c r="K312" i="52"/>
  <c r="O312" i="52"/>
  <c r="S312" i="52"/>
  <c r="W312" i="52"/>
  <c r="D312" i="52"/>
  <c r="H312" i="52"/>
  <c r="L312" i="52"/>
  <c r="P312" i="52"/>
  <c r="T312" i="52"/>
  <c r="X312" i="52"/>
  <c r="E308" i="52"/>
  <c r="I308" i="52"/>
  <c r="M308" i="52"/>
  <c r="Q308" i="52"/>
  <c r="U308" i="52"/>
  <c r="Y308" i="52"/>
  <c r="F308" i="52"/>
  <c r="J308" i="52"/>
  <c r="N308" i="52"/>
  <c r="R308" i="52"/>
  <c r="V308" i="52"/>
  <c r="G308" i="52"/>
  <c r="K308" i="52"/>
  <c r="O308" i="52"/>
  <c r="S308" i="52"/>
  <c r="W308" i="52"/>
  <c r="D308" i="52"/>
  <c r="H308" i="52"/>
  <c r="L308" i="52"/>
  <c r="P308" i="52"/>
  <c r="T308" i="52"/>
  <c r="X308" i="52"/>
  <c r="E304" i="52"/>
  <c r="I304" i="52"/>
  <c r="M304" i="52"/>
  <c r="Q304" i="52"/>
  <c r="U304" i="52"/>
  <c r="Y304" i="52"/>
  <c r="F304" i="52"/>
  <c r="J304" i="52"/>
  <c r="N304" i="52"/>
  <c r="R304" i="52"/>
  <c r="V304" i="52"/>
  <c r="G304" i="52"/>
  <c r="K304" i="52"/>
  <c r="O304" i="52"/>
  <c r="S304" i="52"/>
  <c r="W304" i="52"/>
  <c r="D304" i="52"/>
  <c r="H304" i="52"/>
  <c r="L304" i="52"/>
  <c r="P304" i="52"/>
  <c r="T304" i="52"/>
  <c r="X304" i="52"/>
  <c r="E300" i="52"/>
  <c r="I300" i="52"/>
  <c r="M300" i="52"/>
  <c r="Q300" i="52"/>
  <c r="U300" i="52"/>
  <c r="Y300" i="52"/>
  <c r="F300" i="52"/>
  <c r="J300" i="52"/>
  <c r="N300" i="52"/>
  <c r="R300" i="52"/>
  <c r="V300" i="52"/>
  <c r="G300" i="52"/>
  <c r="K300" i="52"/>
  <c r="O300" i="52"/>
  <c r="S300" i="52"/>
  <c r="W300" i="52"/>
  <c r="D300" i="52"/>
  <c r="H300" i="52"/>
  <c r="L300" i="52"/>
  <c r="P300" i="52"/>
  <c r="T300" i="52"/>
  <c r="X300" i="52"/>
  <c r="E296" i="52"/>
  <c r="I296" i="52"/>
  <c r="M296" i="52"/>
  <c r="Q296" i="52"/>
  <c r="U296" i="52"/>
  <c r="Y296" i="52"/>
  <c r="F296" i="52"/>
  <c r="J296" i="52"/>
  <c r="N296" i="52"/>
  <c r="R296" i="52"/>
  <c r="V296" i="52"/>
  <c r="G296" i="52"/>
  <c r="K296" i="52"/>
  <c r="O296" i="52"/>
  <c r="S296" i="52"/>
  <c r="W296" i="52"/>
  <c r="D296" i="52"/>
  <c r="H296" i="52"/>
  <c r="L296" i="52"/>
  <c r="P296" i="52"/>
  <c r="T296" i="52"/>
  <c r="X296" i="52"/>
  <c r="E292" i="52"/>
  <c r="I292" i="52"/>
  <c r="M292" i="52"/>
  <c r="Q292" i="52"/>
  <c r="U292" i="52"/>
  <c r="Y292" i="52"/>
  <c r="F292" i="52"/>
  <c r="J292" i="52"/>
  <c r="N292" i="52"/>
  <c r="R292" i="52"/>
  <c r="V292" i="52"/>
  <c r="G292" i="52"/>
  <c r="K292" i="52"/>
  <c r="O292" i="52"/>
  <c r="S292" i="52"/>
  <c r="W292" i="52"/>
  <c r="D292" i="52"/>
  <c r="H292" i="52"/>
  <c r="L292" i="52"/>
  <c r="P292" i="52"/>
  <c r="T292" i="52"/>
  <c r="X292" i="52"/>
  <c r="E288" i="52"/>
  <c r="I288" i="52"/>
  <c r="M288" i="52"/>
  <c r="Q288" i="52"/>
  <c r="U288" i="52"/>
  <c r="Y288" i="52"/>
  <c r="F288" i="52"/>
  <c r="J288" i="52"/>
  <c r="N288" i="52"/>
  <c r="R288" i="52"/>
  <c r="V288" i="52"/>
  <c r="G288" i="52"/>
  <c r="K288" i="52"/>
  <c r="O288" i="52"/>
  <c r="S288" i="52"/>
  <c r="W288" i="52"/>
  <c r="D288" i="52"/>
  <c r="H288" i="52"/>
  <c r="L288" i="52"/>
  <c r="P288" i="52"/>
  <c r="T288" i="52"/>
  <c r="X288" i="52"/>
  <c r="F284" i="52"/>
  <c r="G284" i="52"/>
  <c r="E284" i="52"/>
  <c r="I284" i="52"/>
  <c r="H284" i="52"/>
  <c r="M284" i="52"/>
  <c r="Q284" i="52"/>
  <c r="U284" i="52"/>
  <c r="Y284" i="52"/>
  <c r="J284" i="52"/>
  <c r="N284" i="52"/>
  <c r="R284" i="52"/>
  <c r="V284" i="52"/>
  <c r="K284" i="52"/>
  <c r="O284" i="52"/>
  <c r="S284" i="52"/>
  <c r="W284" i="52"/>
  <c r="D284" i="52"/>
  <c r="L284" i="52"/>
  <c r="P284" i="52"/>
  <c r="T284" i="52"/>
  <c r="X284" i="52"/>
  <c r="F280" i="52"/>
  <c r="J280" i="52"/>
  <c r="N280" i="52"/>
  <c r="R280" i="52"/>
  <c r="V280" i="52"/>
  <c r="G280" i="52"/>
  <c r="K280" i="52"/>
  <c r="O280" i="52"/>
  <c r="S280" i="52"/>
  <c r="W280" i="52"/>
  <c r="D280" i="52"/>
  <c r="H280" i="52"/>
  <c r="L280" i="52"/>
  <c r="P280" i="52"/>
  <c r="T280" i="52"/>
  <c r="X280" i="52"/>
  <c r="E280" i="52"/>
  <c r="I280" i="52"/>
  <c r="M280" i="52"/>
  <c r="Q280" i="52"/>
  <c r="U280" i="52"/>
  <c r="Y280" i="52"/>
  <c r="F276" i="52"/>
  <c r="J276" i="52"/>
  <c r="N276" i="52"/>
  <c r="R276" i="52"/>
  <c r="V276" i="52"/>
  <c r="G276" i="52"/>
  <c r="K276" i="52"/>
  <c r="O276" i="52"/>
  <c r="S276" i="52"/>
  <c r="W276" i="52"/>
  <c r="D276" i="52"/>
  <c r="H276" i="52"/>
  <c r="L276" i="52"/>
  <c r="P276" i="52"/>
  <c r="T276" i="52"/>
  <c r="X276" i="52"/>
  <c r="E276" i="52"/>
  <c r="I276" i="52"/>
  <c r="M276" i="52"/>
  <c r="Q276" i="52"/>
  <c r="U276" i="52"/>
  <c r="Y276" i="52"/>
  <c r="F272" i="52"/>
  <c r="J272" i="52"/>
  <c r="N272" i="52"/>
  <c r="R272" i="52"/>
  <c r="V272" i="52"/>
  <c r="G272" i="52"/>
  <c r="K272" i="52"/>
  <c r="O272" i="52"/>
  <c r="S272" i="52"/>
  <c r="W272" i="52"/>
  <c r="D272" i="52"/>
  <c r="H272" i="52"/>
  <c r="L272" i="52"/>
  <c r="P272" i="52"/>
  <c r="T272" i="52"/>
  <c r="X272" i="52"/>
  <c r="E272" i="52"/>
  <c r="I272" i="52"/>
  <c r="M272" i="52"/>
  <c r="Q272" i="52"/>
  <c r="U272" i="52"/>
  <c r="Y272" i="52"/>
  <c r="F268" i="52"/>
  <c r="J268" i="52"/>
  <c r="N268" i="52"/>
  <c r="R268" i="52"/>
  <c r="V268" i="52"/>
  <c r="G268" i="52"/>
  <c r="K268" i="52"/>
  <c r="O268" i="52"/>
  <c r="S268" i="52"/>
  <c r="W268" i="52"/>
  <c r="D268" i="52"/>
  <c r="H268" i="52"/>
  <c r="L268" i="52"/>
  <c r="P268" i="52"/>
  <c r="T268" i="52"/>
  <c r="X268" i="52"/>
  <c r="E268" i="52"/>
  <c r="I268" i="52"/>
  <c r="M268" i="52"/>
  <c r="Q268" i="52"/>
  <c r="U268" i="52"/>
  <c r="Y268" i="52"/>
  <c r="F264" i="52"/>
  <c r="J264" i="52"/>
  <c r="N264" i="52"/>
  <c r="R264" i="52"/>
  <c r="V264" i="52"/>
  <c r="G264" i="52"/>
  <c r="K264" i="52"/>
  <c r="O264" i="52"/>
  <c r="S264" i="52"/>
  <c r="W264" i="52"/>
  <c r="D264" i="52"/>
  <c r="H264" i="52"/>
  <c r="L264" i="52"/>
  <c r="P264" i="52"/>
  <c r="T264" i="52"/>
  <c r="X264" i="52"/>
  <c r="E264" i="52"/>
  <c r="I264" i="52"/>
  <c r="M264" i="52"/>
  <c r="Q264" i="52"/>
  <c r="U264" i="52"/>
  <c r="Y264" i="52"/>
  <c r="F260" i="52"/>
  <c r="J260" i="52"/>
  <c r="N260" i="52"/>
  <c r="R260" i="52"/>
  <c r="V260" i="52"/>
  <c r="G260" i="52"/>
  <c r="K260" i="52"/>
  <c r="O260" i="52"/>
  <c r="S260" i="52"/>
  <c r="W260" i="52"/>
  <c r="D260" i="52"/>
  <c r="H260" i="52"/>
  <c r="L260" i="52"/>
  <c r="P260" i="52"/>
  <c r="T260" i="52"/>
  <c r="X260" i="52"/>
  <c r="E260" i="52"/>
  <c r="I260" i="52"/>
  <c r="M260" i="52"/>
  <c r="Q260" i="52"/>
  <c r="U260" i="52"/>
  <c r="Y260" i="52"/>
  <c r="F256" i="52"/>
  <c r="J256" i="52"/>
  <c r="N256" i="52"/>
  <c r="R256" i="52"/>
  <c r="V256" i="52"/>
  <c r="G256" i="52"/>
  <c r="K256" i="52"/>
  <c r="O256" i="52"/>
  <c r="S256" i="52"/>
  <c r="W256" i="52"/>
  <c r="D256" i="52"/>
  <c r="H256" i="52"/>
  <c r="L256" i="52"/>
  <c r="P256" i="52"/>
  <c r="T256" i="52"/>
  <c r="X256" i="52"/>
  <c r="E256" i="52"/>
  <c r="I256" i="52"/>
  <c r="M256" i="52"/>
  <c r="Q256" i="52"/>
  <c r="U256" i="52"/>
  <c r="Y256" i="52"/>
  <c r="F252" i="52"/>
  <c r="J252" i="52"/>
  <c r="N252" i="52"/>
  <c r="R252" i="52"/>
  <c r="V252" i="52"/>
  <c r="G252" i="52"/>
  <c r="K252" i="52"/>
  <c r="O252" i="52"/>
  <c r="S252" i="52"/>
  <c r="W252" i="52"/>
  <c r="D252" i="52"/>
  <c r="H252" i="52"/>
  <c r="L252" i="52"/>
  <c r="P252" i="52"/>
  <c r="T252" i="52"/>
  <c r="X252" i="52"/>
  <c r="E252" i="52"/>
  <c r="I252" i="52"/>
  <c r="M252" i="52"/>
  <c r="Q252" i="52"/>
  <c r="U252" i="52"/>
  <c r="Y252" i="52"/>
  <c r="F248" i="52"/>
  <c r="J248" i="52"/>
  <c r="N248" i="52"/>
  <c r="R248" i="52"/>
  <c r="V248" i="52"/>
  <c r="G248" i="52"/>
  <c r="K248" i="52"/>
  <c r="O248" i="52"/>
  <c r="S248" i="52"/>
  <c r="W248" i="52"/>
  <c r="D248" i="52"/>
  <c r="H248" i="52"/>
  <c r="L248" i="52"/>
  <c r="P248" i="52"/>
  <c r="T248" i="52"/>
  <c r="X248" i="52"/>
  <c r="E248" i="52"/>
  <c r="I248" i="52"/>
  <c r="M248" i="52"/>
  <c r="Q248" i="52"/>
  <c r="U248" i="52"/>
  <c r="Y248" i="52"/>
  <c r="F244" i="52"/>
  <c r="J244" i="52"/>
  <c r="N244" i="52"/>
  <c r="R244" i="52"/>
  <c r="V244" i="52"/>
  <c r="G244" i="52"/>
  <c r="K244" i="52"/>
  <c r="O244" i="52"/>
  <c r="S244" i="52"/>
  <c r="W244" i="52"/>
  <c r="D244" i="52"/>
  <c r="H244" i="52"/>
  <c r="L244" i="52"/>
  <c r="P244" i="52"/>
  <c r="T244" i="52"/>
  <c r="X244" i="52"/>
  <c r="E244" i="52"/>
  <c r="I244" i="52"/>
  <c r="M244" i="52"/>
  <c r="Q244" i="52"/>
  <c r="U244" i="52"/>
  <c r="Y244" i="52"/>
  <c r="F240" i="52"/>
  <c r="J240" i="52"/>
  <c r="N240" i="52"/>
  <c r="R240" i="52"/>
  <c r="V240" i="52"/>
  <c r="G240" i="52"/>
  <c r="K240" i="52"/>
  <c r="O240" i="52"/>
  <c r="S240" i="52"/>
  <c r="W240" i="52"/>
  <c r="D240" i="52"/>
  <c r="H240" i="52"/>
  <c r="L240" i="52"/>
  <c r="P240" i="52"/>
  <c r="T240" i="52"/>
  <c r="X240" i="52"/>
  <c r="E240" i="52"/>
  <c r="I240" i="52"/>
  <c r="M240" i="52"/>
  <c r="Q240" i="52"/>
  <c r="U240" i="52"/>
  <c r="Y240" i="52"/>
  <c r="F236" i="52"/>
  <c r="J236" i="52"/>
  <c r="N236" i="52"/>
  <c r="R236" i="52"/>
  <c r="V236" i="52"/>
  <c r="G236" i="52"/>
  <c r="K236" i="52"/>
  <c r="O236" i="52"/>
  <c r="S236" i="52"/>
  <c r="W236" i="52"/>
  <c r="D236" i="52"/>
  <c r="H236" i="52"/>
  <c r="L236" i="52"/>
  <c r="P236" i="52"/>
  <c r="T236" i="52"/>
  <c r="X236" i="52"/>
  <c r="E236" i="52"/>
  <c r="I236" i="52"/>
  <c r="M236" i="52"/>
  <c r="Q236" i="52"/>
  <c r="U236" i="52"/>
  <c r="Y236" i="52"/>
  <c r="F232" i="52"/>
  <c r="J232" i="52"/>
  <c r="N232" i="52"/>
  <c r="R232" i="52"/>
  <c r="V232" i="52"/>
  <c r="G232" i="52"/>
  <c r="K232" i="52"/>
  <c r="O232" i="52"/>
  <c r="S232" i="52"/>
  <c r="W232" i="52"/>
  <c r="D232" i="52"/>
  <c r="H232" i="52"/>
  <c r="L232" i="52"/>
  <c r="P232" i="52"/>
  <c r="T232" i="52"/>
  <c r="X232" i="52"/>
  <c r="E232" i="52"/>
  <c r="I232" i="52"/>
  <c r="M232" i="52"/>
  <c r="Q232" i="52"/>
  <c r="U232" i="52"/>
  <c r="Y232" i="52"/>
  <c r="F228" i="52"/>
  <c r="J228" i="52"/>
  <c r="N228" i="52"/>
  <c r="R228" i="52"/>
  <c r="V228" i="52"/>
  <c r="G228" i="52"/>
  <c r="K228" i="52"/>
  <c r="O228" i="52"/>
  <c r="S228" i="52"/>
  <c r="W228" i="52"/>
  <c r="D228" i="52"/>
  <c r="H228" i="52"/>
  <c r="L228" i="52"/>
  <c r="P228" i="52"/>
  <c r="T228" i="52"/>
  <c r="X228" i="52"/>
  <c r="E228" i="52"/>
  <c r="I228" i="52"/>
  <c r="M228" i="52"/>
  <c r="Q228" i="52"/>
  <c r="U228" i="52"/>
  <c r="Y228" i="52"/>
  <c r="F224" i="52"/>
  <c r="J224" i="52"/>
  <c r="N224" i="52"/>
  <c r="R224" i="52"/>
  <c r="V224" i="52"/>
  <c r="G224" i="52"/>
  <c r="K224" i="52"/>
  <c r="O224" i="52"/>
  <c r="S224" i="52"/>
  <c r="W224" i="52"/>
  <c r="D224" i="52"/>
  <c r="H224" i="52"/>
  <c r="L224" i="52"/>
  <c r="P224" i="52"/>
  <c r="T224" i="52"/>
  <c r="X224" i="52"/>
  <c r="E224" i="52"/>
  <c r="I224" i="52"/>
  <c r="M224" i="52"/>
  <c r="Q224" i="52"/>
  <c r="U224" i="52"/>
  <c r="Y224" i="52"/>
  <c r="D220" i="52"/>
  <c r="H220" i="52"/>
  <c r="L220" i="52"/>
  <c r="P220" i="52"/>
  <c r="T220" i="52"/>
  <c r="X220" i="52"/>
  <c r="E220" i="52"/>
  <c r="I220" i="52"/>
  <c r="M220" i="52"/>
  <c r="Q220" i="52"/>
  <c r="U220" i="52"/>
  <c r="Y220" i="52"/>
  <c r="F220" i="52"/>
  <c r="J220" i="52"/>
  <c r="N220" i="52"/>
  <c r="R220" i="52"/>
  <c r="V220" i="52"/>
  <c r="G220" i="52"/>
  <c r="K220" i="52"/>
  <c r="O220" i="52"/>
  <c r="S220" i="52"/>
  <c r="W220" i="52"/>
  <c r="D216" i="52"/>
  <c r="H216" i="52"/>
  <c r="L216" i="52"/>
  <c r="P216" i="52"/>
  <c r="T216" i="52"/>
  <c r="X216" i="52"/>
  <c r="E216" i="52"/>
  <c r="I216" i="52"/>
  <c r="M216" i="52"/>
  <c r="Q216" i="52"/>
  <c r="U216" i="52"/>
  <c r="Y216" i="52"/>
  <c r="F216" i="52"/>
  <c r="J216" i="52"/>
  <c r="N216" i="52"/>
  <c r="R216" i="52"/>
  <c r="V216" i="52"/>
  <c r="G216" i="52"/>
  <c r="K216" i="52"/>
  <c r="O216" i="52"/>
  <c r="S216" i="52"/>
  <c r="W216" i="52"/>
  <c r="D212" i="52"/>
  <c r="H212" i="52"/>
  <c r="L212" i="52"/>
  <c r="P212" i="52"/>
  <c r="T212" i="52"/>
  <c r="X212" i="52"/>
  <c r="E212" i="52"/>
  <c r="I212" i="52"/>
  <c r="M212" i="52"/>
  <c r="Q212" i="52"/>
  <c r="U212" i="52"/>
  <c r="Y212" i="52"/>
  <c r="F212" i="52"/>
  <c r="J212" i="52"/>
  <c r="N212" i="52"/>
  <c r="R212" i="52"/>
  <c r="V212" i="52"/>
  <c r="G212" i="52"/>
  <c r="K212" i="52"/>
  <c r="O212" i="52"/>
  <c r="S212" i="52"/>
  <c r="W212" i="52"/>
  <c r="D208" i="52"/>
  <c r="H208" i="52"/>
  <c r="L208" i="52"/>
  <c r="P208" i="52"/>
  <c r="T208" i="52"/>
  <c r="X208" i="52"/>
  <c r="E208" i="52"/>
  <c r="I208" i="52"/>
  <c r="M208" i="52"/>
  <c r="Q208" i="52"/>
  <c r="U208" i="52"/>
  <c r="Y208" i="52"/>
  <c r="F208" i="52"/>
  <c r="J208" i="52"/>
  <c r="N208" i="52"/>
  <c r="R208" i="52"/>
  <c r="V208" i="52"/>
  <c r="G208" i="52"/>
  <c r="K208" i="52"/>
  <c r="O208" i="52"/>
  <c r="S208" i="52"/>
  <c r="W208" i="52"/>
  <c r="D204" i="52"/>
  <c r="H204" i="52"/>
  <c r="L204" i="52"/>
  <c r="P204" i="52"/>
  <c r="T204" i="52"/>
  <c r="X204" i="52"/>
  <c r="E204" i="52"/>
  <c r="I204" i="52"/>
  <c r="M204" i="52"/>
  <c r="Q204" i="52"/>
  <c r="U204" i="52"/>
  <c r="Y204" i="52"/>
  <c r="F204" i="52"/>
  <c r="J204" i="52"/>
  <c r="N204" i="52"/>
  <c r="R204" i="52"/>
  <c r="V204" i="52"/>
  <c r="G204" i="52"/>
  <c r="K204" i="52"/>
  <c r="O204" i="52"/>
  <c r="S204" i="52"/>
  <c r="W204" i="52"/>
  <c r="D200" i="52"/>
  <c r="H200" i="52"/>
  <c r="L200" i="52"/>
  <c r="P200" i="52"/>
  <c r="T200" i="52"/>
  <c r="X200" i="52"/>
  <c r="E200" i="52"/>
  <c r="I200" i="52"/>
  <c r="M200" i="52"/>
  <c r="Q200" i="52"/>
  <c r="U200" i="52"/>
  <c r="Y200" i="52"/>
  <c r="F200" i="52"/>
  <c r="J200" i="52"/>
  <c r="N200" i="52"/>
  <c r="R200" i="52"/>
  <c r="V200" i="52"/>
  <c r="G200" i="52"/>
  <c r="K200" i="52"/>
  <c r="O200" i="52"/>
  <c r="S200" i="52"/>
  <c r="W200" i="52"/>
  <c r="D196" i="52"/>
  <c r="H196" i="52"/>
  <c r="L196" i="52"/>
  <c r="P196" i="52"/>
  <c r="T196" i="52"/>
  <c r="X196" i="52"/>
  <c r="E196" i="52"/>
  <c r="I196" i="52"/>
  <c r="M196" i="52"/>
  <c r="Q196" i="52"/>
  <c r="U196" i="52"/>
  <c r="Y196" i="52"/>
  <c r="F196" i="52"/>
  <c r="J196" i="52"/>
  <c r="N196" i="52"/>
  <c r="R196" i="52"/>
  <c r="V196" i="52"/>
  <c r="G196" i="52"/>
  <c r="K196" i="52"/>
  <c r="O196" i="52"/>
  <c r="S196" i="52"/>
  <c r="W196" i="52"/>
  <c r="D192" i="52"/>
  <c r="H192" i="52"/>
  <c r="L192" i="52"/>
  <c r="P192" i="52"/>
  <c r="T192" i="52"/>
  <c r="X192" i="52"/>
  <c r="E192" i="52"/>
  <c r="I192" i="52"/>
  <c r="M192" i="52"/>
  <c r="Q192" i="52"/>
  <c r="U192" i="52"/>
  <c r="Y192" i="52"/>
  <c r="F192" i="52"/>
  <c r="J192" i="52"/>
  <c r="N192" i="52"/>
  <c r="R192" i="52"/>
  <c r="V192" i="52"/>
  <c r="G192" i="52"/>
  <c r="K192" i="52"/>
  <c r="O192" i="52"/>
  <c r="S192" i="52"/>
  <c r="W192" i="52"/>
  <c r="D188" i="52"/>
  <c r="H188" i="52"/>
  <c r="L188" i="52"/>
  <c r="P188" i="52"/>
  <c r="T188" i="52"/>
  <c r="X188" i="52"/>
  <c r="E188" i="52"/>
  <c r="I188" i="52"/>
  <c r="M188" i="52"/>
  <c r="Q188" i="52"/>
  <c r="U188" i="52"/>
  <c r="Y188" i="52"/>
  <c r="F188" i="52"/>
  <c r="J188" i="52"/>
  <c r="N188" i="52"/>
  <c r="R188" i="52"/>
  <c r="V188" i="52"/>
  <c r="G188" i="52"/>
  <c r="K188" i="52"/>
  <c r="O188" i="52"/>
  <c r="S188" i="52"/>
  <c r="W188" i="52"/>
  <c r="D184" i="52"/>
  <c r="H184" i="52"/>
  <c r="L184" i="52"/>
  <c r="P184" i="52"/>
  <c r="T184" i="52"/>
  <c r="X184" i="52"/>
  <c r="E184" i="52"/>
  <c r="I184" i="52"/>
  <c r="M184" i="52"/>
  <c r="Q184" i="52"/>
  <c r="U184" i="52"/>
  <c r="Y184" i="52"/>
  <c r="F184" i="52"/>
  <c r="J184" i="52"/>
  <c r="N184" i="52"/>
  <c r="R184" i="52"/>
  <c r="V184" i="52"/>
  <c r="G184" i="52"/>
  <c r="K184" i="52"/>
  <c r="O184" i="52"/>
  <c r="S184" i="52"/>
  <c r="W184" i="52"/>
  <c r="D180" i="52"/>
  <c r="H180" i="52"/>
  <c r="L180" i="52"/>
  <c r="P180" i="52"/>
  <c r="T180" i="52"/>
  <c r="X180" i="52"/>
  <c r="E180" i="52"/>
  <c r="I180" i="52"/>
  <c r="M180" i="52"/>
  <c r="Q180" i="52"/>
  <c r="U180" i="52"/>
  <c r="Y180" i="52"/>
  <c r="F180" i="52"/>
  <c r="J180" i="52"/>
  <c r="N180" i="52"/>
  <c r="R180" i="52"/>
  <c r="V180" i="52"/>
  <c r="G180" i="52"/>
  <c r="K180" i="52"/>
  <c r="O180" i="52"/>
  <c r="S180" i="52"/>
  <c r="W180" i="52"/>
  <c r="D176" i="52"/>
  <c r="H176" i="52"/>
  <c r="L176" i="52"/>
  <c r="P176" i="52"/>
  <c r="T176" i="52"/>
  <c r="X176" i="52"/>
  <c r="E176" i="52"/>
  <c r="I176" i="52"/>
  <c r="M176" i="52"/>
  <c r="Q176" i="52"/>
  <c r="U176" i="52"/>
  <c r="Y176" i="52"/>
  <c r="F176" i="52"/>
  <c r="J176" i="52"/>
  <c r="N176" i="52"/>
  <c r="R176" i="52"/>
  <c r="V176" i="52"/>
  <c r="G176" i="52"/>
  <c r="K176" i="52"/>
  <c r="O176" i="52"/>
  <c r="S176" i="52"/>
  <c r="W176" i="52"/>
  <c r="D172" i="52"/>
  <c r="H172" i="52"/>
  <c r="L172" i="52"/>
  <c r="P172" i="52"/>
  <c r="T172" i="52"/>
  <c r="X172" i="52"/>
  <c r="E172" i="52"/>
  <c r="I172" i="52"/>
  <c r="M172" i="52"/>
  <c r="Q172" i="52"/>
  <c r="U172" i="52"/>
  <c r="Y172" i="52"/>
  <c r="F172" i="52"/>
  <c r="J172" i="52"/>
  <c r="N172" i="52"/>
  <c r="R172" i="52"/>
  <c r="V172" i="52"/>
  <c r="G172" i="52"/>
  <c r="K172" i="52"/>
  <c r="O172" i="52"/>
  <c r="S172" i="52"/>
  <c r="W172" i="52"/>
  <c r="D168" i="52"/>
  <c r="H168" i="52"/>
  <c r="L168" i="52"/>
  <c r="P168" i="52"/>
  <c r="T168" i="52"/>
  <c r="X168" i="52"/>
  <c r="E168" i="52"/>
  <c r="I168" i="52"/>
  <c r="M168" i="52"/>
  <c r="Q168" i="52"/>
  <c r="U168" i="52"/>
  <c r="Y168" i="52"/>
  <c r="F168" i="52"/>
  <c r="J168" i="52"/>
  <c r="N168" i="52"/>
  <c r="R168" i="52"/>
  <c r="V168" i="52"/>
  <c r="G168" i="52"/>
  <c r="K168" i="52"/>
  <c r="O168" i="52"/>
  <c r="S168" i="52"/>
  <c r="W168" i="52"/>
  <c r="D164" i="52"/>
  <c r="H164" i="52"/>
  <c r="L164" i="52"/>
  <c r="P164" i="52"/>
  <c r="T164" i="52"/>
  <c r="X164" i="52"/>
  <c r="E164" i="52"/>
  <c r="I164" i="52"/>
  <c r="M164" i="52"/>
  <c r="Q164" i="52"/>
  <c r="U164" i="52"/>
  <c r="Y164" i="52"/>
  <c r="F164" i="52"/>
  <c r="J164" i="52"/>
  <c r="N164" i="52"/>
  <c r="R164" i="52"/>
  <c r="V164" i="52"/>
  <c r="G164" i="52"/>
  <c r="K164" i="52"/>
  <c r="O164" i="52"/>
  <c r="S164" i="52"/>
  <c r="W164" i="52"/>
  <c r="G160" i="52"/>
  <c r="K160" i="52"/>
  <c r="O160" i="52"/>
  <c r="S160" i="52"/>
  <c r="W160" i="52"/>
  <c r="D160" i="52"/>
  <c r="H160" i="52"/>
  <c r="L160" i="52"/>
  <c r="P160" i="52"/>
  <c r="T160" i="52"/>
  <c r="X160" i="52"/>
  <c r="E160" i="52"/>
  <c r="I160" i="52"/>
  <c r="M160" i="52"/>
  <c r="Q160" i="52"/>
  <c r="U160" i="52"/>
  <c r="Y160" i="52"/>
  <c r="F160" i="52"/>
  <c r="V160" i="52"/>
  <c r="J160" i="52"/>
  <c r="N160" i="52"/>
  <c r="R160" i="52"/>
  <c r="G156" i="52"/>
  <c r="K156" i="52"/>
  <c r="O156" i="52"/>
  <c r="S156" i="52"/>
  <c r="W156" i="52"/>
  <c r="D156" i="52"/>
  <c r="H156" i="52"/>
  <c r="L156" i="52"/>
  <c r="P156" i="52"/>
  <c r="T156" i="52"/>
  <c r="X156" i="52"/>
  <c r="E156" i="52"/>
  <c r="I156" i="52"/>
  <c r="M156" i="52"/>
  <c r="Q156" i="52"/>
  <c r="U156" i="52"/>
  <c r="Y156" i="52"/>
  <c r="N156" i="52"/>
  <c r="R156" i="52"/>
  <c r="F156" i="52"/>
  <c r="V156" i="52"/>
  <c r="J156" i="52"/>
  <c r="G152" i="52"/>
  <c r="K152" i="52"/>
  <c r="O152" i="52"/>
  <c r="S152" i="52"/>
  <c r="W152" i="52"/>
  <c r="D152" i="52"/>
  <c r="H152" i="52"/>
  <c r="L152" i="52"/>
  <c r="P152" i="52"/>
  <c r="T152" i="52"/>
  <c r="X152" i="52"/>
  <c r="E152" i="52"/>
  <c r="I152" i="52"/>
  <c r="M152" i="52"/>
  <c r="Q152" i="52"/>
  <c r="U152" i="52"/>
  <c r="Y152" i="52"/>
  <c r="F152" i="52"/>
  <c r="J152" i="52"/>
  <c r="N152" i="52"/>
  <c r="R152" i="52"/>
  <c r="V152" i="52"/>
  <c r="G148" i="52"/>
  <c r="K148" i="52"/>
  <c r="O148" i="52"/>
  <c r="S148" i="52"/>
  <c r="W148" i="52"/>
  <c r="D148" i="52"/>
  <c r="H148" i="52"/>
  <c r="L148" i="52"/>
  <c r="P148" i="52"/>
  <c r="T148" i="52"/>
  <c r="X148" i="52"/>
  <c r="E148" i="52"/>
  <c r="I148" i="52"/>
  <c r="M148" i="52"/>
  <c r="Q148" i="52"/>
  <c r="U148" i="52"/>
  <c r="Y148" i="52"/>
  <c r="F148" i="52"/>
  <c r="J148" i="52"/>
  <c r="N148" i="52"/>
  <c r="R148" i="52"/>
  <c r="V148" i="52"/>
  <c r="G144" i="52"/>
  <c r="K144" i="52"/>
  <c r="O144" i="52"/>
  <c r="S144" i="52"/>
  <c r="W144" i="52"/>
  <c r="D144" i="52"/>
  <c r="H144" i="52"/>
  <c r="L144" i="52"/>
  <c r="P144" i="52"/>
  <c r="T144" i="52"/>
  <c r="X144" i="52"/>
  <c r="E144" i="52"/>
  <c r="I144" i="52"/>
  <c r="M144" i="52"/>
  <c r="Q144" i="52"/>
  <c r="U144" i="52"/>
  <c r="Y144" i="52"/>
  <c r="F144" i="52"/>
  <c r="J144" i="52"/>
  <c r="N144" i="52"/>
  <c r="R144" i="52"/>
  <c r="V144" i="52"/>
  <c r="G140" i="52"/>
  <c r="K140" i="52"/>
  <c r="O140" i="52"/>
  <c r="S140" i="52"/>
  <c r="W140" i="52"/>
  <c r="D140" i="52"/>
  <c r="H140" i="52"/>
  <c r="L140" i="52"/>
  <c r="P140" i="52"/>
  <c r="T140" i="52"/>
  <c r="X140" i="52"/>
  <c r="E140" i="52"/>
  <c r="I140" i="52"/>
  <c r="M140" i="52"/>
  <c r="Q140" i="52"/>
  <c r="U140" i="52"/>
  <c r="Y140" i="52"/>
  <c r="F140" i="52"/>
  <c r="J140" i="52"/>
  <c r="N140" i="52"/>
  <c r="R140" i="52"/>
  <c r="V140" i="52"/>
  <c r="G136" i="52"/>
  <c r="K136" i="52"/>
  <c r="O136" i="52"/>
  <c r="S136" i="52"/>
  <c r="W136" i="52"/>
  <c r="D136" i="52"/>
  <c r="H136" i="52"/>
  <c r="L136" i="52"/>
  <c r="P136" i="52"/>
  <c r="T136" i="52"/>
  <c r="X136" i="52"/>
  <c r="E136" i="52"/>
  <c r="I136" i="52"/>
  <c r="M136" i="52"/>
  <c r="Q136" i="52"/>
  <c r="U136" i="52"/>
  <c r="Y136" i="52"/>
  <c r="F136" i="52"/>
  <c r="J136" i="52"/>
  <c r="N136" i="52"/>
  <c r="R136" i="52"/>
  <c r="V136" i="52"/>
  <c r="G132" i="52"/>
  <c r="K132" i="52"/>
  <c r="O132" i="52"/>
  <c r="S132" i="52"/>
  <c r="W132" i="52"/>
  <c r="D132" i="52"/>
  <c r="H132" i="52"/>
  <c r="L132" i="52"/>
  <c r="P132" i="52"/>
  <c r="T132" i="52"/>
  <c r="X132" i="52"/>
  <c r="E132" i="52"/>
  <c r="I132" i="52"/>
  <c r="M132" i="52"/>
  <c r="Q132" i="52"/>
  <c r="U132" i="52"/>
  <c r="Y132" i="52"/>
  <c r="F132" i="52"/>
  <c r="J132" i="52"/>
  <c r="N132" i="52"/>
  <c r="R132" i="52"/>
  <c r="V132" i="52"/>
  <c r="G128" i="52"/>
  <c r="K128" i="52"/>
  <c r="O128" i="52"/>
  <c r="S128" i="52"/>
  <c r="W128" i="52"/>
  <c r="D128" i="52"/>
  <c r="H128" i="52"/>
  <c r="L128" i="52"/>
  <c r="P128" i="52"/>
  <c r="T128" i="52"/>
  <c r="X128" i="52"/>
  <c r="E128" i="52"/>
  <c r="I128" i="52"/>
  <c r="M128" i="52"/>
  <c r="Q128" i="52"/>
  <c r="U128" i="52"/>
  <c r="Y128" i="52"/>
  <c r="F128" i="52"/>
  <c r="J128" i="52"/>
  <c r="N128" i="52"/>
  <c r="R128" i="52"/>
  <c r="V128" i="52"/>
  <c r="G124" i="52"/>
  <c r="D124" i="52"/>
  <c r="H124" i="52"/>
  <c r="L124" i="52"/>
  <c r="P124" i="52"/>
  <c r="E124" i="52"/>
  <c r="I124" i="52"/>
  <c r="M124" i="52"/>
  <c r="N124" i="52"/>
  <c r="S124" i="52"/>
  <c r="W124" i="52"/>
  <c r="F124" i="52"/>
  <c r="O124" i="52"/>
  <c r="T124" i="52"/>
  <c r="X124" i="52"/>
  <c r="J124" i="52"/>
  <c r="Q124" i="52"/>
  <c r="U124" i="52"/>
  <c r="Y124" i="52"/>
  <c r="K124" i="52"/>
  <c r="R124" i="52"/>
  <c r="V124" i="52"/>
  <c r="G120" i="52"/>
  <c r="K120" i="52"/>
  <c r="O120" i="52"/>
  <c r="S120" i="52"/>
  <c r="W120" i="52"/>
  <c r="D120" i="52"/>
  <c r="H120" i="52"/>
  <c r="L120" i="52"/>
  <c r="P120" i="52"/>
  <c r="T120" i="52"/>
  <c r="X120" i="52"/>
  <c r="E120" i="52"/>
  <c r="I120" i="52"/>
  <c r="M120" i="52"/>
  <c r="Q120" i="52"/>
  <c r="U120" i="52"/>
  <c r="Y120" i="52"/>
  <c r="F120" i="52"/>
  <c r="J120" i="52"/>
  <c r="N120" i="52"/>
  <c r="R120" i="52"/>
  <c r="V120" i="52"/>
  <c r="G116" i="52"/>
  <c r="K116" i="52"/>
  <c r="O116" i="52"/>
  <c r="S116" i="52"/>
  <c r="W116" i="52"/>
  <c r="D116" i="52"/>
  <c r="H116" i="52"/>
  <c r="L116" i="52"/>
  <c r="P116" i="52"/>
  <c r="T116" i="52"/>
  <c r="X116" i="52"/>
  <c r="E116" i="52"/>
  <c r="I116" i="52"/>
  <c r="M116" i="52"/>
  <c r="Q116" i="52"/>
  <c r="U116" i="52"/>
  <c r="Y116" i="52"/>
  <c r="F116" i="52"/>
  <c r="J116" i="52"/>
  <c r="N116" i="52"/>
  <c r="R116" i="52"/>
  <c r="V116" i="52"/>
  <c r="G112" i="52"/>
  <c r="K112" i="52"/>
  <c r="O112" i="52"/>
  <c r="S112" i="52"/>
  <c r="W112" i="52"/>
  <c r="D112" i="52"/>
  <c r="H112" i="52"/>
  <c r="L112" i="52"/>
  <c r="P112" i="52"/>
  <c r="T112" i="52"/>
  <c r="X112" i="52"/>
  <c r="E112" i="52"/>
  <c r="I112" i="52"/>
  <c r="M112" i="52"/>
  <c r="Q112" i="52"/>
  <c r="U112" i="52"/>
  <c r="Y112" i="52"/>
  <c r="F112" i="52"/>
  <c r="J112" i="52"/>
  <c r="N112" i="52"/>
  <c r="R112" i="52"/>
  <c r="V112" i="52"/>
  <c r="G108" i="52"/>
  <c r="K108" i="52"/>
  <c r="O108" i="52"/>
  <c r="S108" i="52"/>
  <c r="W108" i="52"/>
  <c r="D108" i="52"/>
  <c r="H108" i="52"/>
  <c r="L108" i="52"/>
  <c r="P108" i="52"/>
  <c r="T108" i="52"/>
  <c r="X108" i="52"/>
  <c r="E108" i="52"/>
  <c r="I108" i="52"/>
  <c r="M108" i="52"/>
  <c r="Q108" i="52"/>
  <c r="U108" i="52"/>
  <c r="Y108" i="52"/>
  <c r="F108" i="52"/>
  <c r="J108" i="52"/>
  <c r="N108" i="52"/>
  <c r="R108" i="52"/>
  <c r="V108" i="52"/>
  <c r="G104" i="52"/>
  <c r="K104" i="52"/>
  <c r="O104" i="52"/>
  <c r="S104" i="52"/>
  <c r="W104" i="52"/>
  <c r="D104" i="52"/>
  <c r="H104" i="52"/>
  <c r="L104" i="52"/>
  <c r="P104" i="52"/>
  <c r="T104" i="52"/>
  <c r="X104" i="52"/>
  <c r="E104" i="52"/>
  <c r="I104" i="52"/>
  <c r="M104" i="52"/>
  <c r="Q104" i="52"/>
  <c r="U104" i="52"/>
  <c r="Y104" i="52"/>
  <c r="F104" i="52"/>
  <c r="J104" i="52"/>
  <c r="N104" i="52"/>
  <c r="R104" i="52"/>
  <c r="V104" i="52"/>
  <c r="G100" i="52"/>
  <c r="K100" i="52"/>
  <c r="O100" i="52"/>
  <c r="S100" i="52"/>
  <c r="W100" i="52"/>
  <c r="D100" i="52"/>
  <c r="H100" i="52"/>
  <c r="L100" i="52"/>
  <c r="P100" i="52"/>
  <c r="T100" i="52"/>
  <c r="X100" i="52"/>
  <c r="E100" i="52"/>
  <c r="I100" i="52"/>
  <c r="M100" i="52"/>
  <c r="Q100" i="52"/>
  <c r="U100" i="52"/>
  <c r="Y100" i="52"/>
  <c r="F100" i="52"/>
  <c r="J100" i="52"/>
  <c r="N100" i="52"/>
  <c r="R100" i="52"/>
  <c r="V100" i="52"/>
  <c r="G96" i="52"/>
  <c r="K96" i="52"/>
  <c r="O96" i="52"/>
  <c r="S96" i="52"/>
  <c r="W96" i="52"/>
  <c r="D96" i="52"/>
  <c r="H96" i="52"/>
  <c r="L96" i="52"/>
  <c r="P96" i="52"/>
  <c r="T96" i="52"/>
  <c r="X96" i="52"/>
  <c r="E96" i="52"/>
  <c r="I96" i="52"/>
  <c r="M96" i="52"/>
  <c r="Q96" i="52"/>
  <c r="U96" i="52"/>
  <c r="Y96" i="52"/>
  <c r="F96" i="52"/>
  <c r="J96" i="52"/>
  <c r="N96" i="52"/>
  <c r="R96" i="52"/>
  <c r="V96" i="52"/>
  <c r="E92" i="52"/>
  <c r="I92" i="52"/>
  <c r="M92" i="52"/>
  <c r="Q92" i="52"/>
  <c r="U92" i="52"/>
  <c r="Y92" i="52"/>
  <c r="F92" i="52"/>
  <c r="J92" i="52"/>
  <c r="N92" i="52"/>
  <c r="R92" i="52"/>
  <c r="V92" i="52"/>
  <c r="G92" i="52"/>
  <c r="K92" i="52"/>
  <c r="O92" i="52"/>
  <c r="S92" i="52"/>
  <c r="W92" i="52"/>
  <c r="P92" i="52"/>
  <c r="D92" i="52"/>
  <c r="T92" i="52"/>
  <c r="H92" i="52"/>
  <c r="X92" i="52"/>
  <c r="L92" i="52"/>
  <c r="E88" i="52"/>
  <c r="I88" i="52"/>
  <c r="M88" i="52"/>
  <c r="Q88" i="52"/>
  <c r="U88" i="52"/>
  <c r="Y88" i="52"/>
  <c r="F88" i="52"/>
  <c r="J88" i="52"/>
  <c r="N88" i="52"/>
  <c r="R88" i="52"/>
  <c r="V88" i="52"/>
  <c r="G88" i="52"/>
  <c r="K88" i="52"/>
  <c r="O88" i="52"/>
  <c r="S88" i="52"/>
  <c r="W88" i="52"/>
  <c r="D88" i="52"/>
  <c r="H88" i="52"/>
  <c r="L88" i="52"/>
  <c r="P88" i="52"/>
  <c r="T88" i="52"/>
  <c r="X88" i="52"/>
  <c r="E84" i="52"/>
  <c r="I84" i="52"/>
  <c r="M84" i="52"/>
  <c r="Q84" i="52"/>
  <c r="U84" i="52"/>
  <c r="Y84" i="52"/>
  <c r="F84" i="52"/>
  <c r="J84" i="52"/>
  <c r="N84" i="52"/>
  <c r="R84" i="52"/>
  <c r="V84" i="52"/>
  <c r="G84" i="52"/>
  <c r="K84" i="52"/>
  <c r="O84" i="52"/>
  <c r="S84" i="52"/>
  <c r="W84" i="52"/>
  <c r="D84" i="52"/>
  <c r="H84" i="52"/>
  <c r="L84" i="52"/>
  <c r="P84" i="52"/>
  <c r="T84" i="52"/>
  <c r="X84" i="52"/>
  <c r="F80" i="52"/>
  <c r="J80" i="52"/>
  <c r="N80" i="52"/>
  <c r="R80" i="52"/>
  <c r="V80" i="52"/>
  <c r="G80" i="52"/>
  <c r="K80" i="52"/>
  <c r="O80" i="52"/>
  <c r="S80" i="52"/>
  <c r="W80" i="52"/>
  <c r="D80" i="52"/>
  <c r="H80" i="52"/>
  <c r="L80" i="52"/>
  <c r="P80" i="52"/>
  <c r="T80" i="52"/>
  <c r="X80" i="52"/>
  <c r="E80" i="52"/>
  <c r="U80" i="52"/>
  <c r="I80" i="52"/>
  <c r="Y80" i="52"/>
  <c r="M80" i="52"/>
  <c r="Q80" i="52"/>
  <c r="F76" i="52"/>
  <c r="J76" i="52"/>
  <c r="N76" i="52"/>
  <c r="R76" i="52"/>
  <c r="V76" i="52"/>
  <c r="G76" i="52"/>
  <c r="K76" i="52"/>
  <c r="O76" i="52"/>
  <c r="S76" i="52"/>
  <c r="W76" i="52"/>
  <c r="D76" i="52"/>
  <c r="H76" i="52"/>
  <c r="L76" i="52"/>
  <c r="P76" i="52"/>
  <c r="T76" i="52"/>
  <c r="X76" i="52"/>
  <c r="M76" i="52"/>
  <c r="Q76" i="52"/>
  <c r="E76" i="52"/>
  <c r="U76" i="52"/>
  <c r="I76" i="52"/>
  <c r="Y76" i="52"/>
  <c r="F72" i="52"/>
  <c r="J72" i="52"/>
  <c r="N72" i="52"/>
  <c r="R72" i="52"/>
  <c r="V72" i="52"/>
  <c r="G72" i="52"/>
  <c r="K72" i="52"/>
  <c r="O72" i="52"/>
  <c r="S72" i="52"/>
  <c r="W72" i="52"/>
  <c r="D72" i="52"/>
  <c r="H72" i="52"/>
  <c r="L72" i="52"/>
  <c r="P72" i="52"/>
  <c r="T72" i="52"/>
  <c r="X72" i="52"/>
  <c r="E72" i="52"/>
  <c r="U72" i="52"/>
  <c r="I72" i="52"/>
  <c r="Y72" i="52"/>
  <c r="M72" i="52"/>
  <c r="Q72" i="52"/>
  <c r="F68" i="52"/>
  <c r="J68" i="52"/>
  <c r="N68" i="52"/>
  <c r="R68" i="52"/>
  <c r="V68" i="52"/>
  <c r="G68" i="52"/>
  <c r="K68" i="52"/>
  <c r="O68" i="52"/>
  <c r="S68" i="52"/>
  <c r="W68" i="52"/>
  <c r="D68" i="52"/>
  <c r="H68" i="52"/>
  <c r="L68" i="52"/>
  <c r="P68" i="52"/>
  <c r="T68" i="52"/>
  <c r="X68" i="52"/>
  <c r="M68" i="52"/>
  <c r="Q68" i="52"/>
  <c r="E68" i="52"/>
  <c r="U68" i="52"/>
  <c r="I68" i="52"/>
  <c r="Y68" i="52"/>
  <c r="F64" i="52"/>
  <c r="J64" i="52"/>
  <c r="N64" i="52"/>
  <c r="R64" i="52"/>
  <c r="V64" i="52"/>
  <c r="G64" i="52"/>
  <c r="K64" i="52"/>
  <c r="O64" i="52"/>
  <c r="S64" i="52"/>
  <c r="W64" i="52"/>
  <c r="D64" i="52"/>
  <c r="H64" i="52"/>
  <c r="L64" i="52"/>
  <c r="P64" i="52"/>
  <c r="T64" i="52"/>
  <c r="X64" i="52"/>
  <c r="E64" i="52"/>
  <c r="U64" i="52"/>
  <c r="I64" i="52"/>
  <c r="Y64" i="52"/>
  <c r="M64" i="52"/>
  <c r="Q64" i="52"/>
  <c r="F60" i="52"/>
  <c r="J60" i="52"/>
  <c r="N60" i="52"/>
  <c r="R60" i="52"/>
  <c r="V60" i="52"/>
  <c r="G60" i="52"/>
  <c r="K60" i="52"/>
  <c r="O60" i="52"/>
  <c r="S60" i="52"/>
  <c r="W60" i="52"/>
  <c r="D60" i="52"/>
  <c r="H60" i="52"/>
  <c r="L60" i="52"/>
  <c r="P60" i="52"/>
  <c r="T60" i="52"/>
  <c r="X60" i="52"/>
  <c r="M60" i="52"/>
  <c r="Q60" i="52"/>
  <c r="E60" i="52"/>
  <c r="U60" i="52"/>
  <c r="I60" i="52"/>
  <c r="Y60" i="52"/>
  <c r="F56" i="52"/>
  <c r="J56" i="52"/>
  <c r="N56" i="52"/>
  <c r="R56" i="52"/>
  <c r="V56" i="52"/>
  <c r="G56" i="52"/>
  <c r="K56" i="52"/>
  <c r="O56" i="52"/>
  <c r="S56" i="52"/>
  <c r="W56" i="52"/>
  <c r="E56" i="52"/>
  <c r="M56" i="52"/>
  <c r="U56" i="52"/>
  <c r="H56" i="52"/>
  <c r="P56" i="52"/>
  <c r="X56" i="52"/>
  <c r="I56" i="52"/>
  <c r="Q56" i="52"/>
  <c r="Y56" i="52"/>
  <c r="L56" i="52"/>
  <c r="T56" i="52"/>
  <c r="D56" i="52"/>
  <c r="F52" i="52"/>
  <c r="J52" i="52"/>
  <c r="N52" i="52"/>
  <c r="R52" i="52"/>
  <c r="V52" i="52"/>
  <c r="G52" i="52"/>
  <c r="K52" i="52"/>
  <c r="O52" i="52"/>
  <c r="S52" i="52"/>
  <c r="W52" i="52"/>
  <c r="D52" i="52"/>
  <c r="H52" i="52"/>
  <c r="L52" i="52"/>
  <c r="P52" i="52"/>
  <c r="T52" i="52"/>
  <c r="X52" i="52"/>
  <c r="Q52" i="52"/>
  <c r="E52" i="52"/>
  <c r="U52" i="52"/>
  <c r="I52" i="52"/>
  <c r="Y52" i="52"/>
  <c r="M52" i="52"/>
  <c r="F48" i="52"/>
  <c r="J48" i="52"/>
  <c r="N48" i="52"/>
  <c r="R48" i="52"/>
  <c r="V48" i="52"/>
  <c r="G48" i="52"/>
  <c r="K48" i="52"/>
  <c r="O48" i="52"/>
  <c r="S48" i="52"/>
  <c r="W48" i="52"/>
  <c r="D48" i="52"/>
  <c r="H48" i="52"/>
  <c r="L48" i="52"/>
  <c r="P48" i="52"/>
  <c r="T48" i="52"/>
  <c r="X48" i="52"/>
  <c r="I48" i="52"/>
  <c r="Y48" i="52"/>
  <c r="M48" i="52"/>
  <c r="Q48" i="52"/>
  <c r="E48" i="52"/>
  <c r="U48" i="52"/>
  <c r="F44" i="52"/>
  <c r="J44" i="52"/>
  <c r="N44" i="52"/>
  <c r="R44" i="52"/>
  <c r="V44" i="52"/>
  <c r="G44" i="52"/>
  <c r="K44" i="52"/>
  <c r="O44" i="52"/>
  <c r="S44" i="52"/>
  <c r="W44" i="52"/>
  <c r="D44" i="52"/>
  <c r="H44" i="52"/>
  <c r="L44" i="52"/>
  <c r="P44" i="52"/>
  <c r="T44" i="52"/>
  <c r="X44" i="52"/>
  <c r="Q44" i="52"/>
  <c r="E44" i="52"/>
  <c r="U44" i="52"/>
  <c r="I44" i="52"/>
  <c r="Y44" i="52"/>
  <c r="M44" i="52"/>
  <c r="F40" i="52"/>
  <c r="J40" i="52"/>
  <c r="N40" i="52"/>
  <c r="R40" i="52"/>
  <c r="V40" i="52"/>
  <c r="G40" i="52"/>
  <c r="K40" i="52"/>
  <c r="O40" i="52"/>
  <c r="S40" i="52"/>
  <c r="W40" i="52"/>
  <c r="D40" i="52"/>
  <c r="H40" i="52"/>
  <c r="L40" i="52"/>
  <c r="P40" i="52"/>
  <c r="T40" i="52"/>
  <c r="X40" i="52"/>
  <c r="I40" i="52"/>
  <c r="Y40" i="52"/>
  <c r="M40" i="52"/>
  <c r="Q40" i="52"/>
  <c r="E40" i="52"/>
  <c r="U40" i="52"/>
  <c r="F36" i="52"/>
  <c r="J36" i="52"/>
  <c r="N36" i="52"/>
  <c r="R36" i="52"/>
  <c r="V36" i="52"/>
  <c r="G36" i="52"/>
  <c r="K36" i="52"/>
  <c r="O36" i="52"/>
  <c r="S36" i="52"/>
  <c r="W36" i="52"/>
  <c r="D36" i="52"/>
  <c r="H36" i="52"/>
  <c r="L36" i="52"/>
  <c r="P36" i="52"/>
  <c r="T36" i="52"/>
  <c r="X36" i="52"/>
  <c r="Q36" i="52"/>
  <c r="E36" i="52"/>
  <c r="U36" i="52"/>
  <c r="I36" i="52"/>
  <c r="Y36" i="52"/>
  <c r="M36" i="52"/>
  <c r="F32" i="52"/>
  <c r="J32" i="52"/>
  <c r="N32" i="52"/>
  <c r="R32" i="52"/>
  <c r="V32" i="52"/>
  <c r="G32" i="52"/>
  <c r="K32" i="52"/>
  <c r="O32" i="52"/>
  <c r="S32" i="52"/>
  <c r="W32" i="52"/>
  <c r="D32" i="52"/>
  <c r="H32" i="52"/>
  <c r="L32" i="52"/>
  <c r="P32" i="52"/>
  <c r="T32" i="52"/>
  <c r="X32" i="52"/>
  <c r="I32" i="52"/>
  <c r="Y32" i="52"/>
  <c r="M32" i="52"/>
  <c r="Q32" i="52"/>
  <c r="E32" i="52"/>
  <c r="U32" i="52"/>
  <c r="F28" i="52"/>
  <c r="J28" i="52"/>
  <c r="N28" i="52"/>
  <c r="R28" i="52"/>
  <c r="V28" i="52"/>
  <c r="G28" i="52"/>
  <c r="K28" i="52"/>
  <c r="O28" i="52"/>
  <c r="S28" i="52"/>
  <c r="W28" i="52"/>
  <c r="D28" i="52"/>
  <c r="H28" i="52"/>
  <c r="L28" i="52"/>
  <c r="P28" i="52"/>
  <c r="T28" i="52"/>
  <c r="X28" i="52"/>
  <c r="Q28" i="52"/>
  <c r="E28" i="52"/>
  <c r="U28" i="52"/>
  <c r="I28" i="52"/>
  <c r="Y28" i="52"/>
  <c r="M28" i="52"/>
  <c r="F24" i="52"/>
  <c r="J24" i="52"/>
  <c r="N24" i="52"/>
  <c r="R24" i="52"/>
  <c r="V24" i="52"/>
  <c r="G24" i="52"/>
  <c r="K24" i="52"/>
  <c r="O24" i="52"/>
  <c r="S24" i="52"/>
  <c r="W24" i="52"/>
  <c r="D24" i="52"/>
  <c r="H24" i="52"/>
  <c r="L24" i="52"/>
  <c r="P24" i="52"/>
  <c r="T24" i="52"/>
  <c r="X24" i="52"/>
  <c r="I24" i="52"/>
  <c r="Y24" i="52"/>
  <c r="M24" i="52"/>
  <c r="Q24" i="52"/>
  <c r="U24" i="52"/>
  <c r="E24" i="52"/>
  <c r="F20" i="52"/>
  <c r="J20" i="52"/>
  <c r="N20" i="52"/>
  <c r="R20" i="52"/>
  <c r="V20" i="52"/>
  <c r="G20" i="52"/>
  <c r="K20" i="52"/>
  <c r="O20" i="52"/>
  <c r="S20" i="52"/>
  <c r="W20" i="52"/>
  <c r="D20" i="52"/>
  <c r="H20" i="52"/>
  <c r="L20" i="52"/>
  <c r="P20" i="52"/>
  <c r="T20" i="52"/>
  <c r="X20" i="52"/>
  <c r="Q20" i="52"/>
  <c r="E20" i="52"/>
  <c r="U20" i="52"/>
  <c r="I20" i="52"/>
  <c r="Y20" i="52"/>
  <c r="M20" i="52"/>
  <c r="G16" i="52"/>
  <c r="K16" i="52"/>
  <c r="D16" i="52"/>
  <c r="H16" i="52"/>
  <c r="E16" i="52"/>
  <c r="I16" i="52"/>
  <c r="F16" i="52"/>
  <c r="N16" i="52"/>
  <c r="R16" i="52"/>
  <c r="V16" i="52"/>
  <c r="J16" i="52"/>
  <c r="O16" i="52"/>
  <c r="S16" i="52"/>
  <c r="W16" i="52"/>
  <c r="L16" i="52"/>
  <c r="P16" i="52"/>
  <c r="T16" i="52"/>
  <c r="X16" i="52"/>
  <c r="Y16" i="52"/>
  <c r="M16" i="52"/>
  <c r="Q16" i="52"/>
  <c r="U16" i="52"/>
  <c r="G12" i="52"/>
  <c r="K12" i="52"/>
  <c r="O12" i="52"/>
  <c r="S12" i="52"/>
  <c r="W12" i="52"/>
  <c r="D12" i="52"/>
  <c r="H12" i="52"/>
  <c r="L12" i="52"/>
  <c r="P12" i="52"/>
  <c r="T12" i="52"/>
  <c r="X12" i="52"/>
  <c r="E12" i="52"/>
  <c r="I12" i="52"/>
  <c r="M12" i="52"/>
  <c r="Q12" i="52"/>
  <c r="U12" i="52"/>
  <c r="Y12" i="52"/>
  <c r="F12" i="52"/>
  <c r="J12" i="52"/>
  <c r="N12" i="52"/>
  <c r="R12" i="52"/>
  <c r="V12" i="52"/>
  <c r="G8" i="52"/>
  <c r="K8" i="52"/>
  <c r="O8" i="52"/>
  <c r="S8" i="52"/>
  <c r="W8" i="52"/>
  <c r="D8" i="52"/>
  <c r="H8" i="52"/>
  <c r="L8" i="52"/>
  <c r="P8" i="52"/>
  <c r="T8" i="52"/>
  <c r="X8" i="52"/>
  <c r="E8" i="52"/>
  <c r="I8" i="52"/>
  <c r="M8" i="52"/>
  <c r="Q8" i="52"/>
  <c r="U8" i="52"/>
  <c r="Y8" i="52"/>
  <c r="F8" i="52"/>
  <c r="J8" i="52"/>
  <c r="N8" i="52"/>
  <c r="R8" i="52"/>
  <c r="V8" i="52"/>
  <c r="G4" i="52"/>
  <c r="K4" i="52"/>
  <c r="O4" i="52"/>
  <c r="S4" i="52"/>
  <c r="W4" i="52"/>
  <c r="D4" i="52"/>
  <c r="H4" i="52"/>
  <c r="L4" i="52"/>
  <c r="P4" i="52"/>
  <c r="T4" i="52"/>
  <c r="X4" i="52"/>
  <c r="E4" i="52"/>
  <c r="I4" i="52"/>
  <c r="M4" i="52"/>
  <c r="Q4" i="52"/>
  <c r="U4" i="52"/>
  <c r="Y4" i="52"/>
  <c r="F4" i="52"/>
  <c r="J4" i="52"/>
  <c r="N4" i="52"/>
  <c r="R4" i="52"/>
  <c r="V4" i="52"/>
  <c r="X384" i="52"/>
  <c r="T384" i="52"/>
  <c r="P384" i="52"/>
  <c r="L384" i="52"/>
  <c r="H384" i="52"/>
  <c r="D384" i="52"/>
  <c r="V383" i="52"/>
  <c r="R383" i="52"/>
  <c r="N383" i="52"/>
  <c r="J383" i="52"/>
  <c r="F383" i="52"/>
  <c r="X382" i="52"/>
  <c r="T382" i="52"/>
  <c r="P382" i="52"/>
  <c r="L382" i="52"/>
  <c r="H382" i="52"/>
  <c r="D382" i="52"/>
  <c r="V381" i="52"/>
  <c r="R381" i="52"/>
  <c r="N381" i="52"/>
  <c r="J381" i="52"/>
  <c r="F381" i="52"/>
  <c r="X380" i="52"/>
  <c r="T380" i="52"/>
  <c r="P380" i="52"/>
  <c r="L380" i="52"/>
  <c r="H380" i="52"/>
  <c r="D380" i="52"/>
  <c r="V379" i="52"/>
  <c r="R379" i="52"/>
  <c r="N379" i="52"/>
  <c r="J379" i="52"/>
  <c r="F379" i="52"/>
  <c r="X378" i="52"/>
  <c r="T378" i="52"/>
  <c r="P378" i="52"/>
  <c r="L378" i="52"/>
  <c r="H378" i="52"/>
  <c r="D378" i="52"/>
  <c r="V377" i="52"/>
  <c r="R377" i="52"/>
  <c r="N377" i="52"/>
  <c r="J377" i="52"/>
  <c r="F377" i="52"/>
  <c r="X376" i="52"/>
  <c r="T376" i="52"/>
  <c r="P376" i="52"/>
  <c r="L376" i="52"/>
  <c r="H376" i="52"/>
  <c r="D376" i="52"/>
  <c r="V375" i="52"/>
  <c r="R375" i="52"/>
  <c r="N375" i="52"/>
  <c r="J375" i="52"/>
  <c r="F375" i="52"/>
  <c r="X374" i="52"/>
  <c r="T374" i="52"/>
  <c r="P374" i="52"/>
  <c r="L374" i="52"/>
  <c r="H374" i="52"/>
  <c r="D374" i="52"/>
  <c r="V373" i="52"/>
  <c r="R373" i="52"/>
  <c r="N373" i="52"/>
  <c r="J373" i="52"/>
  <c r="F373" i="52"/>
  <c r="X372" i="52"/>
  <c r="T372" i="52"/>
  <c r="P372" i="52"/>
  <c r="L372" i="52"/>
  <c r="H372" i="52"/>
  <c r="D372" i="52"/>
  <c r="V371" i="52"/>
  <c r="R371" i="52"/>
  <c r="N371" i="52"/>
  <c r="J371" i="52"/>
  <c r="F371" i="52"/>
  <c r="X370" i="52"/>
  <c r="T370" i="52"/>
  <c r="P370" i="52"/>
  <c r="L370" i="52"/>
  <c r="H370" i="52"/>
  <c r="D370" i="52"/>
  <c r="V369" i="52"/>
  <c r="R369" i="52"/>
  <c r="N369" i="52"/>
  <c r="J369" i="52"/>
  <c r="F369" i="52"/>
  <c r="X368" i="52"/>
  <c r="T368" i="52"/>
  <c r="P368" i="52"/>
  <c r="L368" i="52"/>
  <c r="H368" i="52"/>
  <c r="D368" i="52"/>
  <c r="V367" i="52"/>
  <c r="R367" i="52"/>
  <c r="N367" i="52"/>
  <c r="J367" i="52"/>
  <c r="F367" i="52"/>
  <c r="X366" i="52"/>
  <c r="T366" i="52"/>
  <c r="P366" i="52"/>
  <c r="L366" i="52"/>
  <c r="H366" i="52"/>
  <c r="D366" i="52"/>
  <c r="V365" i="52"/>
  <c r="R365" i="52"/>
  <c r="N365" i="52"/>
  <c r="J365" i="52"/>
  <c r="F365" i="52"/>
  <c r="X364" i="52"/>
  <c r="T364" i="52"/>
  <c r="P364" i="52"/>
  <c r="L364" i="52"/>
  <c r="H364" i="52"/>
  <c r="D364" i="52"/>
  <c r="V363" i="52"/>
  <c r="R363" i="52"/>
  <c r="N363" i="52"/>
  <c r="J363" i="52"/>
  <c r="F363" i="52"/>
  <c r="X362" i="52"/>
  <c r="T362" i="52"/>
  <c r="P362" i="52"/>
  <c r="L362" i="52"/>
  <c r="H362" i="52"/>
  <c r="D362" i="52"/>
  <c r="V361" i="52"/>
  <c r="R361" i="52"/>
  <c r="N361" i="52"/>
  <c r="J361" i="52"/>
  <c r="F361" i="52"/>
  <c r="X360" i="52"/>
  <c r="T360" i="52"/>
  <c r="P360" i="52"/>
  <c r="L360" i="52"/>
  <c r="H360" i="52"/>
  <c r="D360" i="52"/>
  <c r="V359" i="52"/>
  <c r="R359" i="52"/>
  <c r="N359" i="52"/>
  <c r="J359" i="52"/>
  <c r="F359" i="52"/>
  <c r="X358" i="52"/>
  <c r="T358" i="52"/>
  <c r="P358" i="52"/>
  <c r="L358" i="52"/>
  <c r="H358" i="52"/>
  <c r="D358" i="52"/>
  <c r="V357" i="52"/>
  <c r="R357" i="52"/>
  <c r="N357" i="52"/>
  <c r="J357" i="52"/>
  <c r="F357" i="52"/>
  <c r="X356" i="52"/>
  <c r="T356" i="52"/>
  <c r="P356" i="52"/>
  <c r="L356" i="52"/>
  <c r="H356" i="52"/>
  <c r="D356" i="52"/>
  <c r="V355" i="52"/>
  <c r="R355" i="52"/>
  <c r="N355" i="52"/>
  <c r="J355" i="52"/>
  <c r="F355" i="52"/>
  <c r="X354" i="52"/>
  <c r="T354" i="52"/>
  <c r="P354" i="52"/>
  <c r="L354" i="52"/>
  <c r="H354" i="52"/>
  <c r="D354" i="52"/>
  <c r="V353" i="52"/>
  <c r="R353" i="52"/>
  <c r="N353" i="52"/>
  <c r="J353" i="52"/>
  <c r="F353" i="52"/>
  <c r="X352" i="52"/>
  <c r="T352" i="52"/>
  <c r="P352" i="52"/>
  <c r="L352" i="52"/>
  <c r="H352" i="52"/>
  <c r="D352" i="52"/>
  <c r="V351" i="52"/>
  <c r="R351" i="52"/>
  <c r="N351" i="52"/>
  <c r="J351" i="52"/>
  <c r="F351" i="52"/>
  <c r="X350" i="52"/>
  <c r="T350" i="52"/>
  <c r="P350" i="52"/>
  <c r="L350" i="52"/>
  <c r="H350" i="52"/>
  <c r="D350" i="52"/>
  <c r="V349" i="52"/>
  <c r="R349" i="52"/>
  <c r="N349" i="52"/>
  <c r="J349" i="52"/>
  <c r="F349" i="52"/>
  <c r="X348" i="52"/>
  <c r="T348" i="52"/>
  <c r="P348" i="52"/>
  <c r="L348" i="52"/>
  <c r="H348" i="52"/>
  <c r="D348" i="52"/>
  <c r="V347" i="52"/>
  <c r="R347" i="52"/>
  <c r="N347" i="52"/>
  <c r="J347" i="52"/>
  <c r="F347" i="52"/>
  <c r="X346" i="52"/>
  <c r="T346" i="52"/>
  <c r="P346" i="52"/>
  <c r="L346" i="52"/>
  <c r="H346" i="52"/>
  <c r="G343" i="52"/>
  <c r="K343" i="52"/>
  <c r="O343" i="52"/>
  <c r="S343" i="52"/>
  <c r="W343" i="52"/>
  <c r="D343" i="52"/>
  <c r="H343" i="52"/>
  <c r="L343" i="52"/>
  <c r="P343" i="52"/>
  <c r="T343" i="52"/>
  <c r="X343" i="52"/>
  <c r="E343" i="52"/>
  <c r="I343" i="52"/>
  <c r="M343" i="52"/>
  <c r="Q343" i="52"/>
  <c r="U343" i="52"/>
  <c r="Y343" i="52"/>
  <c r="F343" i="52"/>
  <c r="J343" i="52"/>
  <c r="N343" i="52"/>
  <c r="R343" i="52"/>
  <c r="V343" i="52"/>
  <c r="G335" i="52"/>
  <c r="K335" i="52"/>
  <c r="O335" i="52"/>
  <c r="S335" i="52"/>
  <c r="W335" i="52"/>
  <c r="D335" i="52"/>
  <c r="H335" i="52"/>
  <c r="L335" i="52"/>
  <c r="P335" i="52"/>
  <c r="T335" i="52"/>
  <c r="X335" i="52"/>
  <c r="E335" i="52"/>
  <c r="I335" i="52"/>
  <c r="M335" i="52"/>
  <c r="Q335" i="52"/>
  <c r="U335" i="52"/>
  <c r="Y335" i="52"/>
  <c r="F335" i="52"/>
  <c r="J335" i="52"/>
  <c r="N335" i="52"/>
  <c r="R335" i="52"/>
  <c r="V335" i="52"/>
  <c r="G327" i="52"/>
  <c r="K327" i="52"/>
  <c r="O327" i="52"/>
  <c r="S327" i="52"/>
  <c r="W327" i="52"/>
  <c r="D327" i="52"/>
  <c r="H327" i="52"/>
  <c r="L327" i="52"/>
  <c r="P327" i="52"/>
  <c r="T327" i="52"/>
  <c r="X327" i="52"/>
  <c r="E327" i="52"/>
  <c r="I327" i="52"/>
  <c r="M327" i="52"/>
  <c r="Q327" i="52"/>
  <c r="U327" i="52"/>
  <c r="Y327" i="52"/>
  <c r="F327" i="52"/>
  <c r="J327" i="52"/>
  <c r="N327" i="52"/>
  <c r="R327" i="52"/>
  <c r="V327" i="52"/>
  <c r="G319" i="52"/>
  <c r="K319" i="52"/>
  <c r="O319" i="52"/>
  <c r="S319" i="52"/>
  <c r="W319" i="52"/>
  <c r="D319" i="52"/>
  <c r="H319" i="52"/>
  <c r="L319" i="52"/>
  <c r="P319" i="52"/>
  <c r="T319" i="52"/>
  <c r="X319" i="52"/>
  <c r="E319" i="52"/>
  <c r="I319" i="52"/>
  <c r="M319" i="52"/>
  <c r="Q319" i="52"/>
  <c r="U319" i="52"/>
  <c r="Y319" i="52"/>
  <c r="F319" i="52"/>
  <c r="J319" i="52"/>
  <c r="N319" i="52"/>
  <c r="R319" i="52"/>
  <c r="V319" i="52"/>
  <c r="G311" i="52"/>
  <c r="K311" i="52"/>
  <c r="O311" i="52"/>
  <c r="S311" i="52"/>
  <c r="W311" i="52"/>
  <c r="D311" i="52"/>
  <c r="H311" i="52"/>
  <c r="L311" i="52"/>
  <c r="P311" i="52"/>
  <c r="T311" i="52"/>
  <c r="X311" i="52"/>
  <c r="E311" i="52"/>
  <c r="I311" i="52"/>
  <c r="M311" i="52"/>
  <c r="Q311" i="52"/>
  <c r="U311" i="52"/>
  <c r="Y311" i="52"/>
  <c r="F311" i="52"/>
  <c r="J311" i="52"/>
  <c r="N311" i="52"/>
  <c r="R311" i="52"/>
  <c r="V311" i="52"/>
  <c r="G303" i="52"/>
  <c r="K303" i="52"/>
  <c r="O303" i="52"/>
  <c r="S303" i="52"/>
  <c r="W303" i="52"/>
  <c r="D303" i="52"/>
  <c r="H303" i="52"/>
  <c r="L303" i="52"/>
  <c r="P303" i="52"/>
  <c r="T303" i="52"/>
  <c r="X303" i="52"/>
  <c r="E303" i="52"/>
  <c r="I303" i="52"/>
  <c r="M303" i="52"/>
  <c r="Q303" i="52"/>
  <c r="U303" i="52"/>
  <c r="Y303" i="52"/>
  <c r="F303" i="52"/>
  <c r="J303" i="52"/>
  <c r="N303" i="52"/>
  <c r="R303" i="52"/>
  <c r="V303" i="52"/>
  <c r="G295" i="52"/>
  <c r="K295" i="52"/>
  <c r="O295" i="52"/>
  <c r="S295" i="52"/>
  <c r="W295" i="52"/>
  <c r="D295" i="52"/>
  <c r="H295" i="52"/>
  <c r="L295" i="52"/>
  <c r="P295" i="52"/>
  <c r="T295" i="52"/>
  <c r="X295" i="52"/>
  <c r="E295" i="52"/>
  <c r="I295" i="52"/>
  <c r="M295" i="52"/>
  <c r="Q295" i="52"/>
  <c r="U295" i="52"/>
  <c r="Y295" i="52"/>
  <c r="F295" i="52"/>
  <c r="J295" i="52"/>
  <c r="N295" i="52"/>
  <c r="R295" i="52"/>
  <c r="V295" i="52"/>
  <c r="G287" i="52"/>
  <c r="K287" i="52"/>
  <c r="O287" i="52"/>
  <c r="S287" i="52"/>
  <c r="W287" i="52"/>
  <c r="D287" i="52"/>
  <c r="H287" i="52"/>
  <c r="L287" i="52"/>
  <c r="P287" i="52"/>
  <c r="T287" i="52"/>
  <c r="X287" i="52"/>
  <c r="E287" i="52"/>
  <c r="I287" i="52"/>
  <c r="M287" i="52"/>
  <c r="Q287" i="52"/>
  <c r="U287" i="52"/>
  <c r="Y287" i="52"/>
  <c r="F287" i="52"/>
  <c r="J287" i="52"/>
  <c r="N287" i="52"/>
  <c r="R287" i="52"/>
  <c r="V287" i="52"/>
  <c r="D275" i="52"/>
  <c r="H275" i="52"/>
  <c r="L275" i="52"/>
  <c r="P275" i="52"/>
  <c r="T275" i="52"/>
  <c r="X275" i="52"/>
  <c r="E275" i="52"/>
  <c r="I275" i="52"/>
  <c r="M275" i="52"/>
  <c r="Q275" i="52"/>
  <c r="U275" i="52"/>
  <c r="Y275" i="52"/>
  <c r="F275" i="52"/>
  <c r="J275" i="52"/>
  <c r="N275" i="52"/>
  <c r="R275" i="52"/>
  <c r="V275" i="52"/>
  <c r="G275" i="52"/>
  <c r="K275" i="52"/>
  <c r="O275" i="52"/>
  <c r="S275" i="52"/>
  <c r="W275" i="52"/>
  <c r="D267" i="52"/>
  <c r="H267" i="52"/>
  <c r="L267" i="52"/>
  <c r="P267" i="52"/>
  <c r="T267" i="52"/>
  <c r="X267" i="52"/>
  <c r="E267" i="52"/>
  <c r="I267" i="52"/>
  <c r="M267" i="52"/>
  <c r="Q267" i="52"/>
  <c r="U267" i="52"/>
  <c r="Y267" i="52"/>
  <c r="F267" i="52"/>
  <c r="J267" i="52"/>
  <c r="N267" i="52"/>
  <c r="R267" i="52"/>
  <c r="V267" i="52"/>
  <c r="G267" i="52"/>
  <c r="K267" i="52"/>
  <c r="O267" i="52"/>
  <c r="S267" i="52"/>
  <c r="W267" i="52"/>
  <c r="D259" i="52"/>
  <c r="H259" i="52"/>
  <c r="L259" i="52"/>
  <c r="P259" i="52"/>
  <c r="T259" i="52"/>
  <c r="X259" i="52"/>
  <c r="E259" i="52"/>
  <c r="I259" i="52"/>
  <c r="M259" i="52"/>
  <c r="Q259" i="52"/>
  <c r="U259" i="52"/>
  <c r="Y259" i="52"/>
  <c r="F259" i="52"/>
  <c r="J259" i="52"/>
  <c r="N259" i="52"/>
  <c r="R259" i="52"/>
  <c r="V259" i="52"/>
  <c r="G259" i="52"/>
  <c r="K259" i="52"/>
  <c r="O259" i="52"/>
  <c r="S259" i="52"/>
  <c r="W259" i="52"/>
  <c r="D251" i="52"/>
  <c r="H251" i="52"/>
  <c r="L251" i="52"/>
  <c r="P251" i="52"/>
  <c r="T251" i="52"/>
  <c r="X251" i="52"/>
  <c r="E251" i="52"/>
  <c r="I251" i="52"/>
  <c r="M251" i="52"/>
  <c r="Q251" i="52"/>
  <c r="U251" i="52"/>
  <c r="Y251" i="52"/>
  <c r="F251" i="52"/>
  <c r="J251" i="52"/>
  <c r="N251" i="52"/>
  <c r="R251" i="52"/>
  <c r="V251" i="52"/>
  <c r="G251" i="52"/>
  <c r="K251" i="52"/>
  <c r="O251" i="52"/>
  <c r="S251" i="52"/>
  <c r="W251" i="52"/>
  <c r="D243" i="52"/>
  <c r="H243" i="52"/>
  <c r="L243" i="52"/>
  <c r="P243" i="52"/>
  <c r="T243" i="52"/>
  <c r="X243" i="52"/>
  <c r="E243" i="52"/>
  <c r="I243" i="52"/>
  <c r="M243" i="52"/>
  <c r="Q243" i="52"/>
  <c r="U243" i="52"/>
  <c r="Y243" i="52"/>
  <c r="F243" i="52"/>
  <c r="J243" i="52"/>
  <c r="N243" i="52"/>
  <c r="R243" i="52"/>
  <c r="V243" i="52"/>
  <c r="G243" i="52"/>
  <c r="K243" i="52"/>
  <c r="O243" i="52"/>
  <c r="S243" i="52"/>
  <c r="W243" i="52"/>
  <c r="D235" i="52"/>
  <c r="H235" i="52"/>
  <c r="L235" i="52"/>
  <c r="P235" i="52"/>
  <c r="T235" i="52"/>
  <c r="X235" i="52"/>
  <c r="E235" i="52"/>
  <c r="I235" i="52"/>
  <c r="M235" i="52"/>
  <c r="Q235" i="52"/>
  <c r="U235" i="52"/>
  <c r="Y235" i="52"/>
  <c r="F235" i="52"/>
  <c r="J235" i="52"/>
  <c r="N235" i="52"/>
  <c r="R235" i="52"/>
  <c r="V235" i="52"/>
  <c r="G235" i="52"/>
  <c r="K235" i="52"/>
  <c r="O235" i="52"/>
  <c r="S235" i="52"/>
  <c r="W235" i="52"/>
  <c r="D227" i="52"/>
  <c r="H227" i="52"/>
  <c r="L227" i="52"/>
  <c r="P227" i="52"/>
  <c r="T227" i="52"/>
  <c r="X227" i="52"/>
  <c r="E227" i="52"/>
  <c r="I227" i="52"/>
  <c r="M227" i="52"/>
  <c r="Q227" i="52"/>
  <c r="U227" i="52"/>
  <c r="Y227" i="52"/>
  <c r="F227" i="52"/>
  <c r="J227" i="52"/>
  <c r="N227" i="52"/>
  <c r="R227" i="52"/>
  <c r="V227" i="52"/>
  <c r="G227" i="52"/>
  <c r="K227" i="52"/>
  <c r="O227" i="52"/>
  <c r="S227" i="52"/>
  <c r="W227" i="52"/>
  <c r="F219" i="52"/>
  <c r="J219" i="52"/>
  <c r="N219" i="52"/>
  <c r="R219" i="52"/>
  <c r="V219" i="52"/>
  <c r="G219" i="52"/>
  <c r="K219" i="52"/>
  <c r="O219" i="52"/>
  <c r="S219" i="52"/>
  <c r="W219" i="52"/>
  <c r="D219" i="52"/>
  <c r="H219" i="52"/>
  <c r="L219" i="52"/>
  <c r="P219" i="52"/>
  <c r="T219" i="52"/>
  <c r="X219" i="52"/>
  <c r="E219" i="52"/>
  <c r="I219" i="52"/>
  <c r="M219" i="52"/>
  <c r="Q219" i="52"/>
  <c r="U219" i="52"/>
  <c r="Y219" i="52"/>
  <c r="F211" i="52"/>
  <c r="J211" i="52"/>
  <c r="N211" i="52"/>
  <c r="R211" i="52"/>
  <c r="V211" i="52"/>
  <c r="G211" i="52"/>
  <c r="K211" i="52"/>
  <c r="O211" i="52"/>
  <c r="S211" i="52"/>
  <c r="W211" i="52"/>
  <c r="D211" i="52"/>
  <c r="H211" i="52"/>
  <c r="L211" i="52"/>
  <c r="P211" i="52"/>
  <c r="T211" i="52"/>
  <c r="X211" i="52"/>
  <c r="E211" i="52"/>
  <c r="I211" i="52"/>
  <c r="M211" i="52"/>
  <c r="Q211" i="52"/>
  <c r="U211" i="52"/>
  <c r="Y211" i="52"/>
  <c r="F203" i="52"/>
  <c r="J203" i="52"/>
  <c r="N203" i="52"/>
  <c r="R203" i="52"/>
  <c r="V203" i="52"/>
  <c r="G203" i="52"/>
  <c r="K203" i="52"/>
  <c r="O203" i="52"/>
  <c r="S203" i="52"/>
  <c r="W203" i="52"/>
  <c r="D203" i="52"/>
  <c r="H203" i="52"/>
  <c r="L203" i="52"/>
  <c r="P203" i="52"/>
  <c r="T203" i="52"/>
  <c r="X203" i="52"/>
  <c r="E203" i="52"/>
  <c r="I203" i="52"/>
  <c r="M203" i="52"/>
  <c r="Q203" i="52"/>
  <c r="U203" i="52"/>
  <c r="Y203" i="52"/>
  <c r="F195" i="52"/>
  <c r="J195" i="52"/>
  <c r="N195" i="52"/>
  <c r="R195" i="52"/>
  <c r="V195" i="52"/>
  <c r="G195" i="52"/>
  <c r="K195" i="52"/>
  <c r="O195" i="52"/>
  <c r="S195" i="52"/>
  <c r="W195" i="52"/>
  <c r="D195" i="52"/>
  <c r="H195" i="52"/>
  <c r="L195" i="52"/>
  <c r="P195" i="52"/>
  <c r="T195" i="52"/>
  <c r="X195" i="52"/>
  <c r="E195" i="52"/>
  <c r="I195" i="52"/>
  <c r="M195" i="52"/>
  <c r="Q195" i="52"/>
  <c r="U195" i="52"/>
  <c r="Y195" i="52"/>
  <c r="F187" i="52"/>
  <c r="J187" i="52"/>
  <c r="N187" i="52"/>
  <c r="R187" i="52"/>
  <c r="V187" i="52"/>
  <c r="G187" i="52"/>
  <c r="K187" i="52"/>
  <c r="O187" i="52"/>
  <c r="S187" i="52"/>
  <c r="W187" i="52"/>
  <c r="D187" i="52"/>
  <c r="H187" i="52"/>
  <c r="L187" i="52"/>
  <c r="P187" i="52"/>
  <c r="T187" i="52"/>
  <c r="X187" i="52"/>
  <c r="E187" i="52"/>
  <c r="I187" i="52"/>
  <c r="M187" i="52"/>
  <c r="Q187" i="52"/>
  <c r="U187" i="52"/>
  <c r="Y187" i="52"/>
  <c r="F179" i="52"/>
  <c r="J179" i="52"/>
  <c r="N179" i="52"/>
  <c r="R179" i="52"/>
  <c r="V179" i="52"/>
  <c r="G179" i="52"/>
  <c r="K179" i="52"/>
  <c r="O179" i="52"/>
  <c r="S179" i="52"/>
  <c r="W179" i="52"/>
  <c r="D179" i="52"/>
  <c r="H179" i="52"/>
  <c r="L179" i="52"/>
  <c r="P179" i="52"/>
  <c r="T179" i="52"/>
  <c r="X179" i="52"/>
  <c r="E179" i="52"/>
  <c r="I179" i="52"/>
  <c r="M179" i="52"/>
  <c r="Q179" i="52"/>
  <c r="U179" i="52"/>
  <c r="Y179" i="52"/>
  <c r="F171" i="52"/>
  <c r="J171" i="52"/>
  <c r="N171" i="52"/>
  <c r="R171" i="52"/>
  <c r="V171" i="52"/>
  <c r="G171" i="52"/>
  <c r="K171" i="52"/>
  <c r="O171" i="52"/>
  <c r="S171" i="52"/>
  <c r="W171" i="52"/>
  <c r="D171" i="52"/>
  <c r="H171" i="52"/>
  <c r="L171" i="52"/>
  <c r="P171" i="52"/>
  <c r="T171" i="52"/>
  <c r="X171" i="52"/>
  <c r="E171" i="52"/>
  <c r="I171" i="52"/>
  <c r="M171" i="52"/>
  <c r="Q171" i="52"/>
  <c r="U171" i="52"/>
  <c r="Y171" i="52"/>
  <c r="F163" i="52"/>
  <c r="J163" i="52"/>
  <c r="N163" i="52"/>
  <c r="R163" i="52"/>
  <c r="V163" i="52"/>
  <c r="G163" i="52"/>
  <c r="K163" i="52"/>
  <c r="O163" i="52"/>
  <c r="S163" i="52"/>
  <c r="W163" i="52"/>
  <c r="D163" i="52"/>
  <c r="H163" i="52"/>
  <c r="L163" i="52"/>
  <c r="P163" i="52"/>
  <c r="T163" i="52"/>
  <c r="X163" i="52"/>
  <c r="E163" i="52"/>
  <c r="I163" i="52"/>
  <c r="M163" i="52"/>
  <c r="Q163" i="52"/>
  <c r="U163" i="52"/>
  <c r="Y163" i="52"/>
  <c r="E155" i="52"/>
  <c r="I155" i="52"/>
  <c r="M155" i="52"/>
  <c r="Q155" i="52"/>
  <c r="U155" i="52"/>
  <c r="Y155" i="52"/>
  <c r="F155" i="52"/>
  <c r="J155" i="52"/>
  <c r="N155" i="52"/>
  <c r="R155" i="52"/>
  <c r="V155" i="52"/>
  <c r="G155" i="52"/>
  <c r="K155" i="52"/>
  <c r="O155" i="52"/>
  <c r="S155" i="52"/>
  <c r="W155" i="52"/>
  <c r="D155" i="52"/>
  <c r="T155" i="52"/>
  <c r="H155" i="52"/>
  <c r="X155" i="52"/>
  <c r="L155" i="52"/>
  <c r="P155" i="52"/>
  <c r="E147" i="52"/>
  <c r="I147" i="52"/>
  <c r="M147" i="52"/>
  <c r="Q147" i="52"/>
  <c r="U147" i="52"/>
  <c r="Y147" i="52"/>
  <c r="F147" i="52"/>
  <c r="J147" i="52"/>
  <c r="N147" i="52"/>
  <c r="R147" i="52"/>
  <c r="V147" i="52"/>
  <c r="G147" i="52"/>
  <c r="K147" i="52"/>
  <c r="O147" i="52"/>
  <c r="S147" i="52"/>
  <c r="W147" i="52"/>
  <c r="D147" i="52"/>
  <c r="H147" i="52"/>
  <c r="L147" i="52"/>
  <c r="P147" i="52"/>
  <c r="T147" i="52"/>
  <c r="X147" i="52"/>
  <c r="E139" i="52"/>
  <c r="I139" i="52"/>
  <c r="M139" i="52"/>
  <c r="Q139" i="52"/>
  <c r="U139" i="52"/>
  <c r="Y139" i="52"/>
  <c r="F139" i="52"/>
  <c r="J139" i="52"/>
  <c r="N139" i="52"/>
  <c r="R139" i="52"/>
  <c r="V139" i="52"/>
  <c r="G139" i="52"/>
  <c r="K139" i="52"/>
  <c r="O139" i="52"/>
  <c r="S139" i="52"/>
  <c r="W139" i="52"/>
  <c r="D139" i="52"/>
  <c r="H139" i="52"/>
  <c r="L139" i="52"/>
  <c r="P139" i="52"/>
  <c r="T139" i="52"/>
  <c r="X139" i="52"/>
  <c r="E131" i="52"/>
  <c r="I131" i="52"/>
  <c r="M131" i="52"/>
  <c r="Q131" i="52"/>
  <c r="U131" i="52"/>
  <c r="Y131" i="52"/>
  <c r="F131" i="52"/>
  <c r="J131" i="52"/>
  <c r="N131" i="52"/>
  <c r="R131" i="52"/>
  <c r="V131" i="52"/>
  <c r="G131" i="52"/>
  <c r="K131" i="52"/>
  <c r="O131" i="52"/>
  <c r="S131" i="52"/>
  <c r="W131" i="52"/>
  <c r="D131" i="52"/>
  <c r="H131" i="52"/>
  <c r="L131" i="52"/>
  <c r="P131" i="52"/>
  <c r="T131" i="52"/>
  <c r="X131" i="52"/>
  <c r="E123" i="52"/>
  <c r="I123" i="52"/>
  <c r="M123" i="52"/>
  <c r="Q123" i="52"/>
  <c r="U123" i="52"/>
  <c r="Y123" i="52"/>
  <c r="F123" i="52"/>
  <c r="J123" i="52"/>
  <c r="N123" i="52"/>
  <c r="R123" i="52"/>
  <c r="V123" i="52"/>
  <c r="G123" i="52"/>
  <c r="K123" i="52"/>
  <c r="O123" i="52"/>
  <c r="S123" i="52"/>
  <c r="W123" i="52"/>
  <c r="D123" i="52"/>
  <c r="H123" i="52"/>
  <c r="X123" i="52"/>
  <c r="L123" i="52"/>
  <c r="P123" i="52"/>
  <c r="T123" i="52"/>
  <c r="E115" i="52"/>
  <c r="I115" i="52"/>
  <c r="M115" i="52"/>
  <c r="Q115" i="52"/>
  <c r="U115" i="52"/>
  <c r="Y115" i="52"/>
  <c r="F115" i="52"/>
  <c r="J115" i="52"/>
  <c r="N115" i="52"/>
  <c r="R115" i="52"/>
  <c r="V115" i="52"/>
  <c r="G115" i="52"/>
  <c r="K115" i="52"/>
  <c r="O115" i="52"/>
  <c r="S115" i="52"/>
  <c r="W115" i="52"/>
  <c r="D115" i="52"/>
  <c r="H115" i="52"/>
  <c r="L115" i="52"/>
  <c r="P115" i="52"/>
  <c r="T115" i="52"/>
  <c r="X115" i="52"/>
  <c r="E107" i="52"/>
  <c r="I107" i="52"/>
  <c r="M107" i="52"/>
  <c r="Q107" i="52"/>
  <c r="U107" i="52"/>
  <c r="Y107" i="52"/>
  <c r="F107" i="52"/>
  <c r="J107" i="52"/>
  <c r="N107" i="52"/>
  <c r="R107" i="52"/>
  <c r="V107" i="52"/>
  <c r="G107" i="52"/>
  <c r="K107" i="52"/>
  <c r="O107" i="52"/>
  <c r="S107" i="52"/>
  <c r="W107" i="52"/>
  <c r="D107" i="52"/>
  <c r="H107" i="52"/>
  <c r="L107" i="52"/>
  <c r="P107" i="52"/>
  <c r="T107" i="52"/>
  <c r="X107" i="52"/>
  <c r="E99" i="52"/>
  <c r="I99" i="52"/>
  <c r="M99" i="52"/>
  <c r="Q99" i="52"/>
  <c r="U99" i="52"/>
  <c r="Y99" i="52"/>
  <c r="F99" i="52"/>
  <c r="J99" i="52"/>
  <c r="N99" i="52"/>
  <c r="R99" i="52"/>
  <c r="V99" i="52"/>
  <c r="G99" i="52"/>
  <c r="K99" i="52"/>
  <c r="O99" i="52"/>
  <c r="S99" i="52"/>
  <c r="W99" i="52"/>
  <c r="D99" i="52"/>
  <c r="H99" i="52"/>
  <c r="L99" i="52"/>
  <c r="P99" i="52"/>
  <c r="T99" i="52"/>
  <c r="X99" i="52"/>
  <c r="G91" i="52"/>
  <c r="K91" i="52"/>
  <c r="O91" i="52"/>
  <c r="S91" i="52"/>
  <c r="W91" i="52"/>
  <c r="D91" i="52"/>
  <c r="H91" i="52"/>
  <c r="L91" i="52"/>
  <c r="P91" i="52"/>
  <c r="T91" i="52"/>
  <c r="X91" i="52"/>
  <c r="E91" i="52"/>
  <c r="I91" i="52"/>
  <c r="M91" i="52"/>
  <c r="Q91" i="52"/>
  <c r="U91" i="52"/>
  <c r="Y91" i="52"/>
  <c r="F91" i="52"/>
  <c r="V91" i="52"/>
  <c r="J91" i="52"/>
  <c r="N91" i="52"/>
  <c r="R91" i="52"/>
  <c r="D79" i="52"/>
  <c r="H79" i="52"/>
  <c r="L79" i="52"/>
  <c r="P79" i="52"/>
  <c r="T79" i="52"/>
  <c r="X79" i="52"/>
  <c r="E79" i="52"/>
  <c r="I79" i="52"/>
  <c r="M79" i="52"/>
  <c r="Q79" i="52"/>
  <c r="U79" i="52"/>
  <c r="Y79" i="52"/>
  <c r="F79" i="52"/>
  <c r="J79" i="52"/>
  <c r="N79" i="52"/>
  <c r="R79" i="52"/>
  <c r="V79" i="52"/>
  <c r="K79" i="52"/>
  <c r="O79" i="52"/>
  <c r="S79" i="52"/>
  <c r="G79" i="52"/>
  <c r="W79" i="52"/>
  <c r="D71" i="52"/>
  <c r="H71" i="52"/>
  <c r="L71" i="52"/>
  <c r="P71" i="52"/>
  <c r="T71" i="52"/>
  <c r="X71" i="52"/>
  <c r="E71" i="52"/>
  <c r="I71" i="52"/>
  <c r="M71" i="52"/>
  <c r="Q71" i="52"/>
  <c r="U71" i="52"/>
  <c r="Y71" i="52"/>
  <c r="F71" i="52"/>
  <c r="J71" i="52"/>
  <c r="N71" i="52"/>
  <c r="R71" i="52"/>
  <c r="V71" i="52"/>
  <c r="K71" i="52"/>
  <c r="O71" i="52"/>
  <c r="S71" i="52"/>
  <c r="G71" i="52"/>
  <c r="W71" i="52"/>
  <c r="D59" i="52"/>
  <c r="H59" i="52"/>
  <c r="L59" i="52"/>
  <c r="P59" i="52"/>
  <c r="T59" i="52"/>
  <c r="X59" i="52"/>
  <c r="E59" i="52"/>
  <c r="I59" i="52"/>
  <c r="M59" i="52"/>
  <c r="Q59" i="52"/>
  <c r="U59" i="52"/>
  <c r="Y59" i="52"/>
  <c r="F59" i="52"/>
  <c r="J59" i="52"/>
  <c r="N59" i="52"/>
  <c r="R59" i="52"/>
  <c r="V59" i="52"/>
  <c r="S59" i="52"/>
  <c r="G59" i="52"/>
  <c r="W59" i="52"/>
  <c r="K59" i="52"/>
  <c r="O59" i="52"/>
  <c r="D51" i="52"/>
  <c r="H51" i="52"/>
  <c r="L51" i="52"/>
  <c r="P51" i="52"/>
  <c r="T51" i="52"/>
  <c r="X51" i="52"/>
  <c r="E51" i="52"/>
  <c r="I51" i="52"/>
  <c r="M51" i="52"/>
  <c r="Q51" i="52"/>
  <c r="U51" i="52"/>
  <c r="Y51" i="52"/>
  <c r="F51" i="52"/>
  <c r="J51" i="52"/>
  <c r="N51" i="52"/>
  <c r="R51" i="52"/>
  <c r="V51" i="52"/>
  <c r="G51" i="52"/>
  <c r="W51" i="52"/>
  <c r="K51" i="52"/>
  <c r="O51" i="52"/>
  <c r="S51" i="52"/>
  <c r="D43" i="52"/>
  <c r="H43" i="52"/>
  <c r="L43" i="52"/>
  <c r="P43" i="52"/>
  <c r="T43" i="52"/>
  <c r="X43" i="52"/>
  <c r="E43" i="52"/>
  <c r="I43" i="52"/>
  <c r="M43" i="52"/>
  <c r="Q43" i="52"/>
  <c r="U43" i="52"/>
  <c r="Y43" i="52"/>
  <c r="F43" i="52"/>
  <c r="J43" i="52"/>
  <c r="N43" i="52"/>
  <c r="R43" i="52"/>
  <c r="V43" i="52"/>
  <c r="G43" i="52"/>
  <c r="W43" i="52"/>
  <c r="K43" i="52"/>
  <c r="O43" i="52"/>
  <c r="S43" i="52"/>
  <c r="D35" i="52"/>
  <c r="H35" i="52"/>
  <c r="L35" i="52"/>
  <c r="P35" i="52"/>
  <c r="T35" i="52"/>
  <c r="X35" i="52"/>
  <c r="E35" i="52"/>
  <c r="I35" i="52"/>
  <c r="M35" i="52"/>
  <c r="Q35" i="52"/>
  <c r="U35" i="52"/>
  <c r="Y35" i="52"/>
  <c r="F35" i="52"/>
  <c r="J35" i="52"/>
  <c r="N35" i="52"/>
  <c r="R35" i="52"/>
  <c r="V35" i="52"/>
  <c r="G35" i="52"/>
  <c r="W35" i="52"/>
  <c r="K35" i="52"/>
  <c r="O35" i="52"/>
  <c r="S35" i="52"/>
  <c r="D27" i="52"/>
  <c r="H27" i="52"/>
  <c r="L27" i="52"/>
  <c r="P27" i="52"/>
  <c r="T27" i="52"/>
  <c r="X27" i="52"/>
  <c r="E27" i="52"/>
  <c r="I27" i="52"/>
  <c r="M27" i="52"/>
  <c r="Q27" i="52"/>
  <c r="U27" i="52"/>
  <c r="Y27" i="52"/>
  <c r="F27" i="52"/>
  <c r="J27" i="52"/>
  <c r="N27" i="52"/>
  <c r="R27" i="52"/>
  <c r="V27" i="52"/>
  <c r="G27" i="52"/>
  <c r="W27" i="52"/>
  <c r="K27" i="52"/>
  <c r="O27" i="52"/>
  <c r="S27" i="52"/>
  <c r="D19" i="52"/>
  <c r="H19" i="52"/>
  <c r="L19" i="52"/>
  <c r="P19" i="52"/>
  <c r="T19" i="52"/>
  <c r="X19" i="52"/>
  <c r="E19" i="52"/>
  <c r="I19" i="52"/>
  <c r="M19" i="52"/>
  <c r="Q19" i="52"/>
  <c r="U19" i="52"/>
  <c r="Y19" i="52"/>
  <c r="F19" i="52"/>
  <c r="J19" i="52"/>
  <c r="N19" i="52"/>
  <c r="R19" i="52"/>
  <c r="V19" i="52"/>
  <c r="G19" i="52"/>
  <c r="W19" i="52"/>
  <c r="K19" i="52"/>
  <c r="O19" i="52"/>
  <c r="S19" i="52"/>
  <c r="E11" i="52"/>
  <c r="I11" i="52"/>
  <c r="M11" i="52"/>
  <c r="Q11" i="52"/>
  <c r="U11" i="52"/>
  <c r="Y11" i="52"/>
  <c r="F11" i="52"/>
  <c r="J11" i="52"/>
  <c r="N11" i="52"/>
  <c r="R11" i="52"/>
  <c r="V11" i="52"/>
  <c r="G11" i="52"/>
  <c r="K11" i="52"/>
  <c r="O11" i="52"/>
  <c r="S11" i="52"/>
  <c r="W11" i="52"/>
  <c r="D11" i="52"/>
  <c r="H11" i="52"/>
  <c r="L11" i="52"/>
  <c r="P11" i="52"/>
  <c r="T11" i="52"/>
  <c r="X11" i="52"/>
  <c r="W384" i="52"/>
  <c r="S384" i="52"/>
  <c r="O384" i="52"/>
  <c r="K384" i="52"/>
  <c r="G384" i="52"/>
  <c r="Y383" i="52"/>
  <c r="U383" i="52"/>
  <c r="Q383" i="52"/>
  <c r="M383" i="52"/>
  <c r="I383" i="52"/>
  <c r="E383" i="52"/>
  <c r="W382" i="52"/>
  <c r="S382" i="52"/>
  <c r="O382" i="52"/>
  <c r="K382" i="52"/>
  <c r="G382" i="52"/>
  <c r="Y381" i="52"/>
  <c r="U381" i="52"/>
  <c r="Q381" i="52"/>
  <c r="M381" i="52"/>
  <c r="I381" i="52"/>
  <c r="E381" i="52"/>
  <c r="W380" i="52"/>
  <c r="S380" i="52"/>
  <c r="O380" i="52"/>
  <c r="K380" i="52"/>
  <c r="G380" i="52"/>
  <c r="Y379" i="52"/>
  <c r="U379" i="52"/>
  <c r="Q379" i="52"/>
  <c r="M379" i="52"/>
  <c r="I379" i="52"/>
  <c r="E379" i="52"/>
  <c r="W378" i="52"/>
  <c r="S378" i="52"/>
  <c r="O378" i="52"/>
  <c r="K378" i="52"/>
  <c r="G378" i="52"/>
  <c r="Y377" i="52"/>
  <c r="U377" i="52"/>
  <c r="Q377" i="52"/>
  <c r="M377" i="52"/>
  <c r="I377" i="52"/>
  <c r="E377" i="52"/>
  <c r="W376" i="52"/>
  <c r="S376" i="52"/>
  <c r="O376" i="52"/>
  <c r="K376" i="52"/>
  <c r="G376" i="52"/>
  <c r="Y375" i="52"/>
  <c r="U375" i="52"/>
  <c r="Q375" i="52"/>
  <c r="M375" i="52"/>
  <c r="I375" i="52"/>
  <c r="E375" i="52"/>
  <c r="W374" i="52"/>
  <c r="S374" i="52"/>
  <c r="O374" i="52"/>
  <c r="K374" i="52"/>
  <c r="G374" i="52"/>
  <c r="Y373" i="52"/>
  <c r="U373" i="52"/>
  <c r="Q373" i="52"/>
  <c r="M373" i="52"/>
  <c r="I373" i="52"/>
  <c r="E373" i="52"/>
  <c r="W372" i="52"/>
  <c r="S372" i="52"/>
  <c r="O372" i="52"/>
  <c r="K372" i="52"/>
  <c r="G372" i="52"/>
  <c r="Y371" i="52"/>
  <c r="U371" i="52"/>
  <c r="Q371" i="52"/>
  <c r="M371" i="52"/>
  <c r="I371" i="52"/>
  <c r="E371" i="52"/>
  <c r="W370" i="52"/>
  <c r="S370" i="52"/>
  <c r="O370" i="52"/>
  <c r="K370" i="52"/>
  <c r="G370" i="52"/>
  <c r="Y369" i="52"/>
  <c r="U369" i="52"/>
  <c r="Q369" i="52"/>
  <c r="M369" i="52"/>
  <c r="I369" i="52"/>
  <c r="E369" i="52"/>
  <c r="W368" i="52"/>
  <c r="S368" i="52"/>
  <c r="O368" i="52"/>
  <c r="K368" i="52"/>
  <c r="G368" i="52"/>
  <c r="Y367" i="52"/>
  <c r="U367" i="52"/>
  <c r="Q367" i="52"/>
  <c r="M367" i="52"/>
  <c r="I367" i="52"/>
  <c r="E367" i="52"/>
  <c r="W366" i="52"/>
  <c r="S366" i="52"/>
  <c r="O366" i="52"/>
  <c r="K366" i="52"/>
  <c r="G366" i="52"/>
  <c r="Y365" i="52"/>
  <c r="U365" i="52"/>
  <c r="Q365" i="52"/>
  <c r="M365" i="52"/>
  <c r="I365" i="52"/>
  <c r="E365" i="52"/>
  <c r="W364" i="52"/>
  <c r="S364" i="52"/>
  <c r="O364" i="52"/>
  <c r="K364" i="52"/>
  <c r="G364" i="52"/>
  <c r="Y363" i="52"/>
  <c r="U363" i="52"/>
  <c r="Q363" i="52"/>
  <c r="M363" i="52"/>
  <c r="I363" i="52"/>
  <c r="E363" i="52"/>
  <c r="W362" i="52"/>
  <c r="S362" i="52"/>
  <c r="O362" i="52"/>
  <c r="K362" i="52"/>
  <c r="G362" i="52"/>
  <c r="Y361" i="52"/>
  <c r="U361" i="52"/>
  <c r="Q361" i="52"/>
  <c r="M361" i="52"/>
  <c r="I361" i="52"/>
  <c r="E361" i="52"/>
  <c r="W360" i="52"/>
  <c r="S360" i="52"/>
  <c r="O360" i="52"/>
  <c r="K360" i="52"/>
  <c r="G360" i="52"/>
  <c r="Y359" i="52"/>
  <c r="U359" i="52"/>
  <c r="Q359" i="52"/>
  <c r="M359" i="52"/>
  <c r="I359" i="52"/>
  <c r="E359" i="52"/>
  <c r="W358" i="52"/>
  <c r="S358" i="52"/>
  <c r="O358" i="52"/>
  <c r="K358" i="52"/>
  <c r="G358" i="52"/>
  <c r="Y357" i="52"/>
  <c r="U357" i="52"/>
  <c r="Q357" i="52"/>
  <c r="M357" i="52"/>
  <c r="I357" i="52"/>
  <c r="E357" i="52"/>
  <c r="W356" i="52"/>
  <c r="S356" i="52"/>
  <c r="O356" i="52"/>
  <c r="K356" i="52"/>
  <c r="G356" i="52"/>
  <c r="Y355" i="52"/>
  <c r="U355" i="52"/>
  <c r="Q355" i="52"/>
  <c r="M355" i="52"/>
  <c r="I355" i="52"/>
  <c r="E355" i="52"/>
  <c r="W354" i="52"/>
  <c r="S354" i="52"/>
  <c r="O354" i="52"/>
  <c r="K354" i="52"/>
  <c r="G354" i="52"/>
  <c r="Y353" i="52"/>
  <c r="U353" i="52"/>
  <c r="Q353" i="52"/>
  <c r="M353" i="52"/>
  <c r="I353" i="52"/>
  <c r="E353" i="52"/>
  <c r="W352" i="52"/>
  <c r="S352" i="52"/>
  <c r="O352" i="52"/>
  <c r="K352" i="52"/>
  <c r="G352" i="52"/>
  <c r="Y351" i="52"/>
  <c r="U351" i="52"/>
  <c r="Q351" i="52"/>
  <c r="M351" i="52"/>
  <c r="I351" i="52"/>
  <c r="E351" i="52"/>
  <c r="W350" i="52"/>
  <c r="S350" i="52"/>
  <c r="O350" i="52"/>
  <c r="K350" i="52"/>
  <c r="G350" i="52"/>
  <c r="Y349" i="52"/>
  <c r="U349" i="52"/>
  <c r="Q349" i="52"/>
  <c r="M349" i="52"/>
  <c r="I349" i="52"/>
  <c r="E349" i="52"/>
  <c r="W348" i="52"/>
  <c r="S348" i="52"/>
  <c r="O348" i="52"/>
  <c r="K348" i="52"/>
  <c r="G348" i="52"/>
  <c r="Y347" i="52"/>
  <c r="U347" i="52"/>
  <c r="Q347" i="52"/>
  <c r="M347" i="52"/>
  <c r="I347" i="52"/>
  <c r="E347" i="52"/>
  <c r="W346" i="52"/>
  <c r="S346" i="52"/>
  <c r="O346" i="52"/>
  <c r="K346" i="52"/>
  <c r="G339" i="52"/>
  <c r="K339" i="52"/>
  <c r="O339" i="52"/>
  <c r="S339" i="52"/>
  <c r="W339" i="52"/>
  <c r="D339" i="52"/>
  <c r="H339" i="52"/>
  <c r="L339" i="52"/>
  <c r="P339" i="52"/>
  <c r="T339" i="52"/>
  <c r="X339" i="52"/>
  <c r="E339" i="52"/>
  <c r="I339" i="52"/>
  <c r="M339" i="52"/>
  <c r="Q339" i="52"/>
  <c r="U339" i="52"/>
  <c r="Y339" i="52"/>
  <c r="F339" i="52"/>
  <c r="J339" i="52"/>
  <c r="N339" i="52"/>
  <c r="R339" i="52"/>
  <c r="V339" i="52"/>
  <c r="G331" i="52"/>
  <c r="K331" i="52"/>
  <c r="O331" i="52"/>
  <c r="S331" i="52"/>
  <c r="W331" i="52"/>
  <c r="D331" i="52"/>
  <c r="H331" i="52"/>
  <c r="L331" i="52"/>
  <c r="P331" i="52"/>
  <c r="T331" i="52"/>
  <c r="X331" i="52"/>
  <c r="E331" i="52"/>
  <c r="I331" i="52"/>
  <c r="M331" i="52"/>
  <c r="Q331" i="52"/>
  <c r="U331" i="52"/>
  <c r="Y331" i="52"/>
  <c r="F331" i="52"/>
  <c r="J331" i="52"/>
  <c r="N331" i="52"/>
  <c r="R331" i="52"/>
  <c r="V331" i="52"/>
  <c r="G323" i="52"/>
  <c r="K323" i="52"/>
  <c r="O323" i="52"/>
  <c r="S323" i="52"/>
  <c r="W323" i="52"/>
  <c r="D323" i="52"/>
  <c r="H323" i="52"/>
  <c r="L323" i="52"/>
  <c r="P323" i="52"/>
  <c r="T323" i="52"/>
  <c r="X323" i="52"/>
  <c r="E323" i="52"/>
  <c r="I323" i="52"/>
  <c r="M323" i="52"/>
  <c r="Q323" i="52"/>
  <c r="U323" i="52"/>
  <c r="Y323" i="52"/>
  <c r="F323" i="52"/>
  <c r="J323" i="52"/>
  <c r="N323" i="52"/>
  <c r="R323" i="52"/>
  <c r="V323" i="52"/>
  <c r="G315" i="52"/>
  <c r="K315" i="52"/>
  <c r="O315" i="52"/>
  <c r="S315" i="52"/>
  <c r="W315" i="52"/>
  <c r="D315" i="52"/>
  <c r="H315" i="52"/>
  <c r="L315" i="52"/>
  <c r="P315" i="52"/>
  <c r="T315" i="52"/>
  <c r="X315" i="52"/>
  <c r="E315" i="52"/>
  <c r="I315" i="52"/>
  <c r="M315" i="52"/>
  <c r="Q315" i="52"/>
  <c r="U315" i="52"/>
  <c r="Y315" i="52"/>
  <c r="F315" i="52"/>
  <c r="J315" i="52"/>
  <c r="N315" i="52"/>
  <c r="R315" i="52"/>
  <c r="V315" i="52"/>
  <c r="G307" i="52"/>
  <c r="K307" i="52"/>
  <c r="O307" i="52"/>
  <c r="S307" i="52"/>
  <c r="W307" i="52"/>
  <c r="D307" i="52"/>
  <c r="H307" i="52"/>
  <c r="L307" i="52"/>
  <c r="P307" i="52"/>
  <c r="T307" i="52"/>
  <c r="X307" i="52"/>
  <c r="E307" i="52"/>
  <c r="I307" i="52"/>
  <c r="M307" i="52"/>
  <c r="Q307" i="52"/>
  <c r="U307" i="52"/>
  <c r="Y307" i="52"/>
  <c r="F307" i="52"/>
  <c r="J307" i="52"/>
  <c r="N307" i="52"/>
  <c r="R307" i="52"/>
  <c r="V307" i="52"/>
  <c r="G299" i="52"/>
  <c r="K299" i="52"/>
  <c r="O299" i="52"/>
  <c r="S299" i="52"/>
  <c r="W299" i="52"/>
  <c r="D299" i="52"/>
  <c r="H299" i="52"/>
  <c r="L299" i="52"/>
  <c r="P299" i="52"/>
  <c r="T299" i="52"/>
  <c r="X299" i="52"/>
  <c r="E299" i="52"/>
  <c r="I299" i="52"/>
  <c r="M299" i="52"/>
  <c r="Q299" i="52"/>
  <c r="U299" i="52"/>
  <c r="Y299" i="52"/>
  <c r="F299" i="52"/>
  <c r="J299" i="52"/>
  <c r="N299" i="52"/>
  <c r="R299" i="52"/>
  <c r="V299" i="52"/>
  <c r="G291" i="52"/>
  <c r="K291" i="52"/>
  <c r="O291" i="52"/>
  <c r="S291" i="52"/>
  <c r="W291" i="52"/>
  <c r="D291" i="52"/>
  <c r="H291" i="52"/>
  <c r="L291" i="52"/>
  <c r="P291" i="52"/>
  <c r="T291" i="52"/>
  <c r="X291" i="52"/>
  <c r="E291" i="52"/>
  <c r="I291" i="52"/>
  <c r="M291" i="52"/>
  <c r="Q291" i="52"/>
  <c r="U291" i="52"/>
  <c r="Y291" i="52"/>
  <c r="F291" i="52"/>
  <c r="J291" i="52"/>
  <c r="N291" i="52"/>
  <c r="R291" i="52"/>
  <c r="V291" i="52"/>
  <c r="D283" i="52"/>
  <c r="H283" i="52"/>
  <c r="L283" i="52"/>
  <c r="P283" i="52"/>
  <c r="T283" i="52"/>
  <c r="X283" i="52"/>
  <c r="E283" i="52"/>
  <c r="I283" i="52"/>
  <c r="M283" i="52"/>
  <c r="Q283" i="52"/>
  <c r="U283" i="52"/>
  <c r="Y283" i="52"/>
  <c r="G283" i="52"/>
  <c r="K283" i="52"/>
  <c r="O283" i="52"/>
  <c r="S283" i="52"/>
  <c r="W283" i="52"/>
  <c r="N283" i="52"/>
  <c r="R283" i="52"/>
  <c r="F283" i="52"/>
  <c r="V283" i="52"/>
  <c r="J283" i="52"/>
  <c r="D279" i="52"/>
  <c r="H279" i="52"/>
  <c r="L279" i="52"/>
  <c r="P279" i="52"/>
  <c r="T279" i="52"/>
  <c r="X279" i="52"/>
  <c r="E279" i="52"/>
  <c r="I279" i="52"/>
  <c r="M279" i="52"/>
  <c r="Q279" i="52"/>
  <c r="U279" i="52"/>
  <c r="Y279" i="52"/>
  <c r="F279" i="52"/>
  <c r="J279" i="52"/>
  <c r="N279" i="52"/>
  <c r="R279" i="52"/>
  <c r="V279" i="52"/>
  <c r="G279" i="52"/>
  <c r="K279" i="52"/>
  <c r="O279" i="52"/>
  <c r="S279" i="52"/>
  <c r="W279" i="52"/>
  <c r="D271" i="52"/>
  <c r="H271" i="52"/>
  <c r="L271" i="52"/>
  <c r="P271" i="52"/>
  <c r="T271" i="52"/>
  <c r="X271" i="52"/>
  <c r="E271" i="52"/>
  <c r="I271" i="52"/>
  <c r="M271" i="52"/>
  <c r="Q271" i="52"/>
  <c r="U271" i="52"/>
  <c r="Y271" i="52"/>
  <c r="F271" i="52"/>
  <c r="J271" i="52"/>
  <c r="N271" i="52"/>
  <c r="R271" i="52"/>
  <c r="V271" i="52"/>
  <c r="G271" i="52"/>
  <c r="K271" i="52"/>
  <c r="O271" i="52"/>
  <c r="S271" i="52"/>
  <c r="W271" i="52"/>
  <c r="D263" i="52"/>
  <c r="H263" i="52"/>
  <c r="L263" i="52"/>
  <c r="P263" i="52"/>
  <c r="T263" i="52"/>
  <c r="X263" i="52"/>
  <c r="E263" i="52"/>
  <c r="I263" i="52"/>
  <c r="M263" i="52"/>
  <c r="Q263" i="52"/>
  <c r="U263" i="52"/>
  <c r="Y263" i="52"/>
  <c r="F263" i="52"/>
  <c r="J263" i="52"/>
  <c r="N263" i="52"/>
  <c r="R263" i="52"/>
  <c r="V263" i="52"/>
  <c r="G263" i="52"/>
  <c r="K263" i="52"/>
  <c r="O263" i="52"/>
  <c r="S263" i="52"/>
  <c r="W263" i="52"/>
  <c r="D255" i="52"/>
  <c r="H255" i="52"/>
  <c r="L255" i="52"/>
  <c r="P255" i="52"/>
  <c r="T255" i="52"/>
  <c r="X255" i="52"/>
  <c r="E255" i="52"/>
  <c r="I255" i="52"/>
  <c r="M255" i="52"/>
  <c r="Q255" i="52"/>
  <c r="U255" i="52"/>
  <c r="Y255" i="52"/>
  <c r="F255" i="52"/>
  <c r="J255" i="52"/>
  <c r="N255" i="52"/>
  <c r="R255" i="52"/>
  <c r="V255" i="52"/>
  <c r="G255" i="52"/>
  <c r="K255" i="52"/>
  <c r="O255" i="52"/>
  <c r="S255" i="52"/>
  <c r="W255" i="52"/>
  <c r="D247" i="52"/>
  <c r="H247" i="52"/>
  <c r="L247" i="52"/>
  <c r="P247" i="52"/>
  <c r="T247" i="52"/>
  <c r="X247" i="52"/>
  <c r="E247" i="52"/>
  <c r="I247" i="52"/>
  <c r="M247" i="52"/>
  <c r="Q247" i="52"/>
  <c r="U247" i="52"/>
  <c r="Y247" i="52"/>
  <c r="F247" i="52"/>
  <c r="J247" i="52"/>
  <c r="N247" i="52"/>
  <c r="R247" i="52"/>
  <c r="V247" i="52"/>
  <c r="G247" i="52"/>
  <c r="K247" i="52"/>
  <c r="O247" i="52"/>
  <c r="S247" i="52"/>
  <c r="W247" i="52"/>
  <c r="D239" i="52"/>
  <c r="H239" i="52"/>
  <c r="L239" i="52"/>
  <c r="P239" i="52"/>
  <c r="T239" i="52"/>
  <c r="X239" i="52"/>
  <c r="E239" i="52"/>
  <c r="I239" i="52"/>
  <c r="M239" i="52"/>
  <c r="Q239" i="52"/>
  <c r="U239" i="52"/>
  <c r="Y239" i="52"/>
  <c r="F239" i="52"/>
  <c r="J239" i="52"/>
  <c r="N239" i="52"/>
  <c r="R239" i="52"/>
  <c r="V239" i="52"/>
  <c r="G239" i="52"/>
  <c r="K239" i="52"/>
  <c r="O239" i="52"/>
  <c r="S239" i="52"/>
  <c r="W239" i="52"/>
  <c r="D231" i="52"/>
  <c r="H231" i="52"/>
  <c r="L231" i="52"/>
  <c r="P231" i="52"/>
  <c r="T231" i="52"/>
  <c r="X231" i="52"/>
  <c r="E231" i="52"/>
  <c r="I231" i="52"/>
  <c r="M231" i="52"/>
  <c r="Q231" i="52"/>
  <c r="U231" i="52"/>
  <c r="Y231" i="52"/>
  <c r="F231" i="52"/>
  <c r="J231" i="52"/>
  <c r="N231" i="52"/>
  <c r="R231" i="52"/>
  <c r="V231" i="52"/>
  <c r="G231" i="52"/>
  <c r="K231" i="52"/>
  <c r="O231" i="52"/>
  <c r="S231" i="52"/>
  <c r="W231" i="52"/>
  <c r="D223" i="52"/>
  <c r="H223" i="52"/>
  <c r="L223" i="52"/>
  <c r="P223" i="52"/>
  <c r="T223" i="52"/>
  <c r="X223" i="52"/>
  <c r="E223" i="52"/>
  <c r="I223" i="52"/>
  <c r="M223" i="52"/>
  <c r="Q223" i="52"/>
  <c r="U223" i="52"/>
  <c r="Y223" i="52"/>
  <c r="F223" i="52"/>
  <c r="J223" i="52"/>
  <c r="N223" i="52"/>
  <c r="R223" i="52"/>
  <c r="V223" i="52"/>
  <c r="G223" i="52"/>
  <c r="K223" i="52"/>
  <c r="O223" i="52"/>
  <c r="S223" i="52"/>
  <c r="W223" i="52"/>
  <c r="F215" i="52"/>
  <c r="J215" i="52"/>
  <c r="N215" i="52"/>
  <c r="R215" i="52"/>
  <c r="V215" i="52"/>
  <c r="G215" i="52"/>
  <c r="K215" i="52"/>
  <c r="O215" i="52"/>
  <c r="S215" i="52"/>
  <c r="W215" i="52"/>
  <c r="D215" i="52"/>
  <c r="H215" i="52"/>
  <c r="L215" i="52"/>
  <c r="P215" i="52"/>
  <c r="T215" i="52"/>
  <c r="X215" i="52"/>
  <c r="E215" i="52"/>
  <c r="I215" i="52"/>
  <c r="M215" i="52"/>
  <c r="Q215" i="52"/>
  <c r="U215" i="52"/>
  <c r="Y215" i="52"/>
  <c r="F207" i="52"/>
  <c r="J207" i="52"/>
  <c r="N207" i="52"/>
  <c r="R207" i="52"/>
  <c r="V207" i="52"/>
  <c r="G207" i="52"/>
  <c r="K207" i="52"/>
  <c r="O207" i="52"/>
  <c r="S207" i="52"/>
  <c r="W207" i="52"/>
  <c r="D207" i="52"/>
  <c r="H207" i="52"/>
  <c r="L207" i="52"/>
  <c r="P207" i="52"/>
  <c r="T207" i="52"/>
  <c r="X207" i="52"/>
  <c r="E207" i="52"/>
  <c r="I207" i="52"/>
  <c r="M207" i="52"/>
  <c r="Q207" i="52"/>
  <c r="U207" i="52"/>
  <c r="Y207" i="52"/>
  <c r="F199" i="52"/>
  <c r="J199" i="52"/>
  <c r="N199" i="52"/>
  <c r="R199" i="52"/>
  <c r="V199" i="52"/>
  <c r="G199" i="52"/>
  <c r="K199" i="52"/>
  <c r="O199" i="52"/>
  <c r="S199" i="52"/>
  <c r="W199" i="52"/>
  <c r="D199" i="52"/>
  <c r="H199" i="52"/>
  <c r="L199" i="52"/>
  <c r="P199" i="52"/>
  <c r="T199" i="52"/>
  <c r="X199" i="52"/>
  <c r="E199" i="52"/>
  <c r="I199" i="52"/>
  <c r="M199" i="52"/>
  <c r="Q199" i="52"/>
  <c r="U199" i="52"/>
  <c r="Y199" i="52"/>
  <c r="F191" i="52"/>
  <c r="J191" i="52"/>
  <c r="N191" i="52"/>
  <c r="R191" i="52"/>
  <c r="V191" i="52"/>
  <c r="G191" i="52"/>
  <c r="K191" i="52"/>
  <c r="O191" i="52"/>
  <c r="S191" i="52"/>
  <c r="W191" i="52"/>
  <c r="D191" i="52"/>
  <c r="H191" i="52"/>
  <c r="L191" i="52"/>
  <c r="P191" i="52"/>
  <c r="T191" i="52"/>
  <c r="X191" i="52"/>
  <c r="E191" i="52"/>
  <c r="I191" i="52"/>
  <c r="M191" i="52"/>
  <c r="Q191" i="52"/>
  <c r="U191" i="52"/>
  <c r="Y191" i="52"/>
  <c r="F183" i="52"/>
  <c r="J183" i="52"/>
  <c r="N183" i="52"/>
  <c r="R183" i="52"/>
  <c r="V183" i="52"/>
  <c r="G183" i="52"/>
  <c r="K183" i="52"/>
  <c r="O183" i="52"/>
  <c r="S183" i="52"/>
  <c r="W183" i="52"/>
  <c r="D183" i="52"/>
  <c r="H183" i="52"/>
  <c r="L183" i="52"/>
  <c r="P183" i="52"/>
  <c r="T183" i="52"/>
  <c r="X183" i="52"/>
  <c r="E183" i="52"/>
  <c r="I183" i="52"/>
  <c r="M183" i="52"/>
  <c r="Q183" i="52"/>
  <c r="U183" i="52"/>
  <c r="Y183" i="52"/>
  <c r="F175" i="52"/>
  <c r="J175" i="52"/>
  <c r="N175" i="52"/>
  <c r="R175" i="52"/>
  <c r="V175" i="52"/>
  <c r="G175" i="52"/>
  <c r="K175" i="52"/>
  <c r="O175" i="52"/>
  <c r="S175" i="52"/>
  <c r="W175" i="52"/>
  <c r="D175" i="52"/>
  <c r="H175" i="52"/>
  <c r="L175" i="52"/>
  <c r="P175" i="52"/>
  <c r="T175" i="52"/>
  <c r="X175" i="52"/>
  <c r="E175" i="52"/>
  <c r="I175" i="52"/>
  <c r="M175" i="52"/>
  <c r="Q175" i="52"/>
  <c r="U175" i="52"/>
  <c r="Y175" i="52"/>
  <c r="F167" i="52"/>
  <c r="J167" i="52"/>
  <c r="N167" i="52"/>
  <c r="R167" i="52"/>
  <c r="V167" i="52"/>
  <c r="G167" i="52"/>
  <c r="K167" i="52"/>
  <c r="O167" i="52"/>
  <c r="S167" i="52"/>
  <c r="W167" i="52"/>
  <c r="D167" i="52"/>
  <c r="H167" i="52"/>
  <c r="L167" i="52"/>
  <c r="P167" i="52"/>
  <c r="T167" i="52"/>
  <c r="X167" i="52"/>
  <c r="E167" i="52"/>
  <c r="I167" i="52"/>
  <c r="M167" i="52"/>
  <c r="Q167" i="52"/>
  <c r="U167" i="52"/>
  <c r="Y167" i="52"/>
  <c r="E159" i="52"/>
  <c r="I159" i="52"/>
  <c r="M159" i="52"/>
  <c r="Q159" i="52"/>
  <c r="U159" i="52"/>
  <c r="Y159" i="52"/>
  <c r="F159" i="52"/>
  <c r="J159" i="52"/>
  <c r="N159" i="52"/>
  <c r="R159" i="52"/>
  <c r="V159" i="52"/>
  <c r="G159" i="52"/>
  <c r="K159" i="52"/>
  <c r="O159" i="52"/>
  <c r="S159" i="52"/>
  <c r="W159" i="52"/>
  <c r="L159" i="52"/>
  <c r="P159" i="52"/>
  <c r="D159" i="52"/>
  <c r="T159" i="52"/>
  <c r="H159" i="52"/>
  <c r="X159" i="52"/>
  <c r="E151" i="52"/>
  <c r="I151" i="52"/>
  <c r="M151" i="52"/>
  <c r="Q151" i="52"/>
  <c r="U151" i="52"/>
  <c r="Y151" i="52"/>
  <c r="F151" i="52"/>
  <c r="J151" i="52"/>
  <c r="N151" i="52"/>
  <c r="R151" i="52"/>
  <c r="V151" i="52"/>
  <c r="G151" i="52"/>
  <c r="K151" i="52"/>
  <c r="O151" i="52"/>
  <c r="S151" i="52"/>
  <c r="W151" i="52"/>
  <c r="D151" i="52"/>
  <c r="H151" i="52"/>
  <c r="L151" i="52"/>
  <c r="P151" i="52"/>
  <c r="T151" i="52"/>
  <c r="X151" i="52"/>
  <c r="E143" i="52"/>
  <c r="I143" i="52"/>
  <c r="M143" i="52"/>
  <c r="Q143" i="52"/>
  <c r="U143" i="52"/>
  <c r="Y143" i="52"/>
  <c r="F143" i="52"/>
  <c r="J143" i="52"/>
  <c r="N143" i="52"/>
  <c r="R143" i="52"/>
  <c r="V143" i="52"/>
  <c r="G143" i="52"/>
  <c r="K143" i="52"/>
  <c r="O143" i="52"/>
  <c r="S143" i="52"/>
  <c r="W143" i="52"/>
  <c r="D143" i="52"/>
  <c r="H143" i="52"/>
  <c r="L143" i="52"/>
  <c r="P143" i="52"/>
  <c r="T143" i="52"/>
  <c r="X143" i="52"/>
  <c r="E135" i="52"/>
  <c r="I135" i="52"/>
  <c r="M135" i="52"/>
  <c r="Q135" i="52"/>
  <c r="U135" i="52"/>
  <c r="Y135" i="52"/>
  <c r="F135" i="52"/>
  <c r="J135" i="52"/>
  <c r="N135" i="52"/>
  <c r="R135" i="52"/>
  <c r="V135" i="52"/>
  <c r="G135" i="52"/>
  <c r="K135" i="52"/>
  <c r="O135" i="52"/>
  <c r="S135" i="52"/>
  <c r="W135" i="52"/>
  <c r="D135" i="52"/>
  <c r="H135" i="52"/>
  <c r="L135" i="52"/>
  <c r="P135" i="52"/>
  <c r="T135" i="52"/>
  <c r="X135" i="52"/>
  <c r="E127" i="52"/>
  <c r="I127" i="52"/>
  <c r="M127" i="52"/>
  <c r="Q127" i="52"/>
  <c r="U127" i="52"/>
  <c r="Y127" i="52"/>
  <c r="F127" i="52"/>
  <c r="J127" i="52"/>
  <c r="N127" i="52"/>
  <c r="R127" i="52"/>
  <c r="V127" i="52"/>
  <c r="G127" i="52"/>
  <c r="K127" i="52"/>
  <c r="O127" i="52"/>
  <c r="S127" i="52"/>
  <c r="W127" i="52"/>
  <c r="D127" i="52"/>
  <c r="H127" i="52"/>
  <c r="L127" i="52"/>
  <c r="P127" i="52"/>
  <c r="T127" i="52"/>
  <c r="X127" i="52"/>
  <c r="E119" i="52"/>
  <c r="I119" i="52"/>
  <c r="M119" i="52"/>
  <c r="Q119" i="52"/>
  <c r="U119" i="52"/>
  <c r="Y119" i="52"/>
  <c r="F119" i="52"/>
  <c r="J119" i="52"/>
  <c r="N119" i="52"/>
  <c r="R119" i="52"/>
  <c r="V119" i="52"/>
  <c r="G119" i="52"/>
  <c r="K119" i="52"/>
  <c r="O119" i="52"/>
  <c r="S119" i="52"/>
  <c r="W119" i="52"/>
  <c r="D119" i="52"/>
  <c r="H119" i="52"/>
  <c r="L119" i="52"/>
  <c r="P119" i="52"/>
  <c r="T119" i="52"/>
  <c r="X119" i="52"/>
  <c r="E111" i="52"/>
  <c r="I111" i="52"/>
  <c r="M111" i="52"/>
  <c r="Q111" i="52"/>
  <c r="U111" i="52"/>
  <c r="Y111" i="52"/>
  <c r="F111" i="52"/>
  <c r="J111" i="52"/>
  <c r="N111" i="52"/>
  <c r="R111" i="52"/>
  <c r="V111" i="52"/>
  <c r="G111" i="52"/>
  <c r="K111" i="52"/>
  <c r="O111" i="52"/>
  <c r="S111" i="52"/>
  <c r="W111" i="52"/>
  <c r="D111" i="52"/>
  <c r="H111" i="52"/>
  <c r="L111" i="52"/>
  <c r="P111" i="52"/>
  <c r="T111" i="52"/>
  <c r="X111" i="52"/>
  <c r="E103" i="52"/>
  <c r="I103" i="52"/>
  <c r="M103" i="52"/>
  <c r="Q103" i="52"/>
  <c r="U103" i="52"/>
  <c r="Y103" i="52"/>
  <c r="F103" i="52"/>
  <c r="J103" i="52"/>
  <c r="N103" i="52"/>
  <c r="R103" i="52"/>
  <c r="V103" i="52"/>
  <c r="G103" i="52"/>
  <c r="K103" i="52"/>
  <c r="O103" i="52"/>
  <c r="S103" i="52"/>
  <c r="W103" i="52"/>
  <c r="D103" i="52"/>
  <c r="H103" i="52"/>
  <c r="L103" i="52"/>
  <c r="P103" i="52"/>
  <c r="T103" i="52"/>
  <c r="X103" i="52"/>
  <c r="G95" i="52"/>
  <c r="K95" i="52"/>
  <c r="O95" i="52"/>
  <c r="S95" i="52"/>
  <c r="W95" i="52"/>
  <c r="D95" i="52"/>
  <c r="H95" i="52"/>
  <c r="L95" i="52"/>
  <c r="P95" i="52"/>
  <c r="T95" i="52"/>
  <c r="X95" i="52"/>
  <c r="I95" i="52"/>
  <c r="Q95" i="52"/>
  <c r="Y95" i="52"/>
  <c r="J95" i="52"/>
  <c r="R95" i="52"/>
  <c r="E95" i="52"/>
  <c r="M95" i="52"/>
  <c r="U95" i="52"/>
  <c r="F95" i="52"/>
  <c r="N95" i="52"/>
  <c r="V95" i="52"/>
  <c r="G87" i="52"/>
  <c r="K87" i="52"/>
  <c r="O87" i="52"/>
  <c r="S87" i="52"/>
  <c r="W87" i="52"/>
  <c r="D87" i="52"/>
  <c r="H87" i="52"/>
  <c r="L87" i="52"/>
  <c r="P87" i="52"/>
  <c r="T87" i="52"/>
  <c r="X87" i="52"/>
  <c r="E87" i="52"/>
  <c r="I87" i="52"/>
  <c r="M87" i="52"/>
  <c r="Q87" i="52"/>
  <c r="U87" i="52"/>
  <c r="Y87" i="52"/>
  <c r="F87" i="52"/>
  <c r="J87" i="52"/>
  <c r="N87" i="52"/>
  <c r="R87" i="52"/>
  <c r="V87" i="52"/>
  <c r="G83" i="52"/>
  <c r="K83" i="52"/>
  <c r="O83" i="52"/>
  <c r="S83" i="52"/>
  <c r="W83" i="52"/>
  <c r="D83" i="52"/>
  <c r="H83" i="52"/>
  <c r="L83" i="52"/>
  <c r="P83" i="52"/>
  <c r="T83" i="52"/>
  <c r="X83" i="52"/>
  <c r="E83" i="52"/>
  <c r="I83" i="52"/>
  <c r="M83" i="52"/>
  <c r="Q83" i="52"/>
  <c r="U83" i="52"/>
  <c r="Y83" i="52"/>
  <c r="F83" i="52"/>
  <c r="J83" i="52"/>
  <c r="N83" i="52"/>
  <c r="R83" i="52"/>
  <c r="V83" i="52"/>
  <c r="D75" i="52"/>
  <c r="H75" i="52"/>
  <c r="L75" i="52"/>
  <c r="P75" i="52"/>
  <c r="T75" i="52"/>
  <c r="X75" i="52"/>
  <c r="E75" i="52"/>
  <c r="I75" i="52"/>
  <c r="M75" i="52"/>
  <c r="Q75" i="52"/>
  <c r="U75" i="52"/>
  <c r="Y75" i="52"/>
  <c r="F75" i="52"/>
  <c r="J75" i="52"/>
  <c r="N75" i="52"/>
  <c r="R75" i="52"/>
  <c r="V75" i="52"/>
  <c r="S75" i="52"/>
  <c r="G75" i="52"/>
  <c r="W75" i="52"/>
  <c r="K75" i="52"/>
  <c r="O75" i="52"/>
  <c r="D67" i="52"/>
  <c r="H67" i="52"/>
  <c r="L67" i="52"/>
  <c r="P67" i="52"/>
  <c r="T67" i="52"/>
  <c r="X67" i="52"/>
  <c r="E67" i="52"/>
  <c r="I67" i="52"/>
  <c r="M67" i="52"/>
  <c r="Q67" i="52"/>
  <c r="U67" i="52"/>
  <c r="Y67" i="52"/>
  <c r="F67" i="52"/>
  <c r="J67" i="52"/>
  <c r="N67" i="52"/>
  <c r="R67" i="52"/>
  <c r="V67" i="52"/>
  <c r="S67" i="52"/>
  <c r="G67" i="52"/>
  <c r="W67" i="52"/>
  <c r="K67" i="52"/>
  <c r="O67" i="52"/>
  <c r="D63" i="52"/>
  <c r="H63" i="52"/>
  <c r="L63" i="52"/>
  <c r="P63" i="52"/>
  <c r="T63" i="52"/>
  <c r="X63" i="52"/>
  <c r="E63" i="52"/>
  <c r="I63" i="52"/>
  <c r="M63" i="52"/>
  <c r="Q63" i="52"/>
  <c r="U63" i="52"/>
  <c r="Y63" i="52"/>
  <c r="F63" i="52"/>
  <c r="J63" i="52"/>
  <c r="N63" i="52"/>
  <c r="R63" i="52"/>
  <c r="V63" i="52"/>
  <c r="K63" i="52"/>
  <c r="O63" i="52"/>
  <c r="S63" i="52"/>
  <c r="G63" i="52"/>
  <c r="W63" i="52"/>
  <c r="D55" i="52"/>
  <c r="H55" i="52"/>
  <c r="L55" i="52"/>
  <c r="P55" i="52"/>
  <c r="T55" i="52"/>
  <c r="X55" i="52"/>
  <c r="E55" i="52"/>
  <c r="I55" i="52"/>
  <c r="M55" i="52"/>
  <c r="Q55" i="52"/>
  <c r="U55" i="52"/>
  <c r="Y55" i="52"/>
  <c r="F55" i="52"/>
  <c r="J55" i="52"/>
  <c r="N55" i="52"/>
  <c r="R55" i="52"/>
  <c r="V55" i="52"/>
  <c r="O55" i="52"/>
  <c r="S55" i="52"/>
  <c r="G55" i="52"/>
  <c r="W55" i="52"/>
  <c r="K55" i="52"/>
  <c r="D47" i="52"/>
  <c r="H47" i="52"/>
  <c r="L47" i="52"/>
  <c r="P47" i="52"/>
  <c r="T47" i="52"/>
  <c r="X47" i="52"/>
  <c r="E47" i="52"/>
  <c r="I47" i="52"/>
  <c r="M47" i="52"/>
  <c r="Q47" i="52"/>
  <c r="U47" i="52"/>
  <c r="Y47" i="52"/>
  <c r="F47" i="52"/>
  <c r="J47" i="52"/>
  <c r="N47" i="52"/>
  <c r="R47" i="52"/>
  <c r="V47" i="52"/>
  <c r="O47" i="52"/>
  <c r="S47" i="52"/>
  <c r="G47" i="52"/>
  <c r="W47" i="52"/>
  <c r="K47" i="52"/>
  <c r="D39" i="52"/>
  <c r="H39" i="52"/>
  <c r="L39" i="52"/>
  <c r="P39" i="52"/>
  <c r="T39" i="52"/>
  <c r="X39" i="52"/>
  <c r="E39" i="52"/>
  <c r="I39" i="52"/>
  <c r="M39" i="52"/>
  <c r="Q39" i="52"/>
  <c r="U39" i="52"/>
  <c r="Y39" i="52"/>
  <c r="F39" i="52"/>
  <c r="J39" i="52"/>
  <c r="N39" i="52"/>
  <c r="R39" i="52"/>
  <c r="V39" i="52"/>
  <c r="O39" i="52"/>
  <c r="S39" i="52"/>
  <c r="G39" i="52"/>
  <c r="W39" i="52"/>
  <c r="K39" i="52"/>
  <c r="D31" i="52"/>
  <c r="H31" i="52"/>
  <c r="L31" i="52"/>
  <c r="P31" i="52"/>
  <c r="T31" i="52"/>
  <c r="E31" i="52"/>
  <c r="I31" i="52"/>
  <c r="M31" i="52"/>
  <c r="Q31" i="52"/>
  <c r="U31" i="52"/>
  <c r="Y31" i="52"/>
  <c r="F31" i="52"/>
  <c r="J31" i="52"/>
  <c r="N31" i="52"/>
  <c r="O31" i="52"/>
  <c r="W31" i="52"/>
  <c r="R31" i="52"/>
  <c r="X31" i="52"/>
  <c r="G31" i="52"/>
  <c r="S31" i="52"/>
  <c r="K31" i="52"/>
  <c r="V31" i="52"/>
  <c r="D23" i="52"/>
  <c r="H23" i="52"/>
  <c r="L23" i="52"/>
  <c r="P23" i="52"/>
  <c r="T23" i="52"/>
  <c r="X23" i="52"/>
  <c r="E23" i="52"/>
  <c r="I23" i="52"/>
  <c r="M23" i="52"/>
  <c r="Q23" i="52"/>
  <c r="U23" i="52"/>
  <c r="Y23" i="52"/>
  <c r="F23" i="52"/>
  <c r="J23" i="52"/>
  <c r="N23" i="52"/>
  <c r="R23" i="52"/>
  <c r="V23" i="52"/>
  <c r="O23" i="52"/>
  <c r="S23" i="52"/>
  <c r="G23" i="52"/>
  <c r="W23" i="52"/>
  <c r="K23" i="52"/>
  <c r="E15" i="52"/>
  <c r="I15" i="52"/>
  <c r="M15" i="52"/>
  <c r="Q15" i="52"/>
  <c r="U15" i="52"/>
  <c r="Y15" i="52"/>
  <c r="F15" i="52"/>
  <c r="J15" i="52"/>
  <c r="N15" i="52"/>
  <c r="R15" i="52"/>
  <c r="V15" i="52"/>
  <c r="G15" i="52"/>
  <c r="K15" i="52"/>
  <c r="O15" i="52"/>
  <c r="S15" i="52"/>
  <c r="W15" i="52"/>
  <c r="D15" i="52"/>
  <c r="H15" i="52"/>
  <c r="L15" i="52"/>
  <c r="P15" i="52"/>
  <c r="T15" i="52"/>
  <c r="X15" i="52"/>
  <c r="E7" i="52"/>
  <c r="I7" i="52"/>
  <c r="M7" i="52"/>
  <c r="Q7" i="52"/>
  <c r="U7" i="52"/>
  <c r="Y7" i="52"/>
  <c r="F7" i="52"/>
  <c r="J7" i="52"/>
  <c r="N7" i="52"/>
  <c r="R7" i="52"/>
  <c r="V7" i="52"/>
  <c r="G7" i="52"/>
  <c r="K7" i="52"/>
  <c r="O7" i="52"/>
  <c r="S7" i="52"/>
  <c r="W7" i="52"/>
  <c r="D7" i="52"/>
  <c r="H7" i="52"/>
  <c r="L7" i="52"/>
  <c r="P7" i="52"/>
  <c r="T7" i="52"/>
  <c r="X7" i="52"/>
  <c r="F346" i="52"/>
  <c r="G346" i="52"/>
  <c r="E342" i="52"/>
  <c r="I342" i="52"/>
  <c r="M342" i="52"/>
  <c r="Q342" i="52"/>
  <c r="U342" i="52"/>
  <c r="Y342" i="52"/>
  <c r="F342" i="52"/>
  <c r="J342" i="52"/>
  <c r="N342" i="52"/>
  <c r="R342" i="52"/>
  <c r="V342" i="52"/>
  <c r="G342" i="52"/>
  <c r="K342" i="52"/>
  <c r="O342" i="52"/>
  <c r="S342" i="52"/>
  <c r="W342" i="52"/>
  <c r="D342" i="52"/>
  <c r="H342" i="52"/>
  <c r="L342" i="52"/>
  <c r="P342" i="52"/>
  <c r="T342" i="52"/>
  <c r="X342" i="52"/>
  <c r="E338" i="52"/>
  <c r="I338" i="52"/>
  <c r="M338" i="52"/>
  <c r="Q338" i="52"/>
  <c r="U338" i="52"/>
  <c r="Y338" i="52"/>
  <c r="F338" i="52"/>
  <c r="J338" i="52"/>
  <c r="N338" i="52"/>
  <c r="R338" i="52"/>
  <c r="V338" i="52"/>
  <c r="G338" i="52"/>
  <c r="K338" i="52"/>
  <c r="O338" i="52"/>
  <c r="S338" i="52"/>
  <c r="W338" i="52"/>
  <c r="D338" i="52"/>
  <c r="H338" i="52"/>
  <c r="L338" i="52"/>
  <c r="P338" i="52"/>
  <c r="T338" i="52"/>
  <c r="X338" i="52"/>
  <c r="E334" i="52"/>
  <c r="I334" i="52"/>
  <c r="M334" i="52"/>
  <c r="Q334" i="52"/>
  <c r="U334" i="52"/>
  <c r="Y334" i="52"/>
  <c r="F334" i="52"/>
  <c r="J334" i="52"/>
  <c r="N334" i="52"/>
  <c r="R334" i="52"/>
  <c r="V334" i="52"/>
  <c r="G334" i="52"/>
  <c r="K334" i="52"/>
  <c r="O334" i="52"/>
  <c r="S334" i="52"/>
  <c r="W334" i="52"/>
  <c r="D334" i="52"/>
  <c r="H334" i="52"/>
  <c r="L334" i="52"/>
  <c r="P334" i="52"/>
  <c r="T334" i="52"/>
  <c r="X334" i="52"/>
  <c r="E330" i="52"/>
  <c r="I330" i="52"/>
  <c r="M330" i="52"/>
  <c r="Q330" i="52"/>
  <c r="U330" i="52"/>
  <c r="Y330" i="52"/>
  <c r="F330" i="52"/>
  <c r="J330" i="52"/>
  <c r="N330" i="52"/>
  <c r="R330" i="52"/>
  <c r="V330" i="52"/>
  <c r="G330" i="52"/>
  <c r="K330" i="52"/>
  <c r="O330" i="52"/>
  <c r="S330" i="52"/>
  <c r="W330" i="52"/>
  <c r="D330" i="52"/>
  <c r="H330" i="52"/>
  <c r="L330" i="52"/>
  <c r="P330" i="52"/>
  <c r="T330" i="52"/>
  <c r="X330" i="52"/>
  <c r="E326" i="52"/>
  <c r="I326" i="52"/>
  <c r="M326" i="52"/>
  <c r="Q326" i="52"/>
  <c r="U326" i="52"/>
  <c r="Y326" i="52"/>
  <c r="F326" i="52"/>
  <c r="J326" i="52"/>
  <c r="N326" i="52"/>
  <c r="R326" i="52"/>
  <c r="V326" i="52"/>
  <c r="G326" i="52"/>
  <c r="K326" i="52"/>
  <c r="O326" i="52"/>
  <c r="S326" i="52"/>
  <c r="W326" i="52"/>
  <c r="D326" i="52"/>
  <c r="H326" i="52"/>
  <c r="L326" i="52"/>
  <c r="P326" i="52"/>
  <c r="T326" i="52"/>
  <c r="X326" i="52"/>
  <c r="E322" i="52"/>
  <c r="I322" i="52"/>
  <c r="M322" i="52"/>
  <c r="Q322" i="52"/>
  <c r="U322" i="52"/>
  <c r="Y322" i="52"/>
  <c r="F322" i="52"/>
  <c r="J322" i="52"/>
  <c r="N322" i="52"/>
  <c r="R322" i="52"/>
  <c r="V322" i="52"/>
  <c r="G322" i="52"/>
  <c r="K322" i="52"/>
  <c r="O322" i="52"/>
  <c r="S322" i="52"/>
  <c r="W322" i="52"/>
  <c r="D322" i="52"/>
  <c r="H322" i="52"/>
  <c r="L322" i="52"/>
  <c r="P322" i="52"/>
  <c r="T322" i="52"/>
  <c r="X322" i="52"/>
  <c r="E318" i="52"/>
  <c r="I318" i="52"/>
  <c r="M318" i="52"/>
  <c r="Q318" i="52"/>
  <c r="U318" i="52"/>
  <c r="Y318" i="52"/>
  <c r="F318" i="52"/>
  <c r="J318" i="52"/>
  <c r="N318" i="52"/>
  <c r="R318" i="52"/>
  <c r="V318" i="52"/>
  <c r="G318" i="52"/>
  <c r="K318" i="52"/>
  <c r="O318" i="52"/>
  <c r="S318" i="52"/>
  <c r="W318" i="52"/>
  <c r="D318" i="52"/>
  <c r="H318" i="52"/>
  <c r="L318" i="52"/>
  <c r="P318" i="52"/>
  <c r="T318" i="52"/>
  <c r="X318" i="52"/>
  <c r="E314" i="52"/>
  <c r="I314" i="52"/>
  <c r="M314" i="52"/>
  <c r="Q314" i="52"/>
  <c r="U314" i="52"/>
  <c r="Y314" i="52"/>
  <c r="F314" i="52"/>
  <c r="J314" i="52"/>
  <c r="N314" i="52"/>
  <c r="R314" i="52"/>
  <c r="V314" i="52"/>
  <c r="G314" i="52"/>
  <c r="K314" i="52"/>
  <c r="O314" i="52"/>
  <c r="S314" i="52"/>
  <c r="W314" i="52"/>
  <c r="D314" i="52"/>
  <c r="H314" i="52"/>
  <c r="L314" i="52"/>
  <c r="P314" i="52"/>
  <c r="T314" i="52"/>
  <c r="X314" i="52"/>
  <c r="E310" i="52"/>
  <c r="I310" i="52"/>
  <c r="M310" i="52"/>
  <c r="Q310" i="52"/>
  <c r="U310" i="52"/>
  <c r="Y310" i="52"/>
  <c r="F310" i="52"/>
  <c r="J310" i="52"/>
  <c r="N310" i="52"/>
  <c r="R310" i="52"/>
  <c r="V310" i="52"/>
  <c r="G310" i="52"/>
  <c r="K310" i="52"/>
  <c r="O310" i="52"/>
  <c r="S310" i="52"/>
  <c r="W310" i="52"/>
  <c r="D310" i="52"/>
  <c r="H310" i="52"/>
  <c r="L310" i="52"/>
  <c r="P310" i="52"/>
  <c r="T310" i="52"/>
  <c r="X310" i="52"/>
  <c r="E306" i="52"/>
  <c r="I306" i="52"/>
  <c r="M306" i="52"/>
  <c r="Q306" i="52"/>
  <c r="U306" i="52"/>
  <c r="Y306" i="52"/>
  <c r="F306" i="52"/>
  <c r="J306" i="52"/>
  <c r="N306" i="52"/>
  <c r="R306" i="52"/>
  <c r="V306" i="52"/>
  <c r="G306" i="52"/>
  <c r="K306" i="52"/>
  <c r="O306" i="52"/>
  <c r="S306" i="52"/>
  <c r="W306" i="52"/>
  <c r="D306" i="52"/>
  <c r="H306" i="52"/>
  <c r="L306" i="52"/>
  <c r="P306" i="52"/>
  <c r="T306" i="52"/>
  <c r="X306" i="52"/>
  <c r="E302" i="52"/>
  <c r="I302" i="52"/>
  <c r="M302" i="52"/>
  <c r="Q302" i="52"/>
  <c r="U302" i="52"/>
  <c r="Y302" i="52"/>
  <c r="F302" i="52"/>
  <c r="J302" i="52"/>
  <c r="N302" i="52"/>
  <c r="R302" i="52"/>
  <c r="V302" i="52"/>
  <c r="G302" i="52"/>
  <c r="K302" i="52"/>
  <c r="O302" i="52"/>
  <c r="S302" i="52"/>
  <c r="W302" i="52"/>
  <c r="D302" i="52"/>
  <c r="H302" i="52"/>
  <c r="L302" i="52"/>
  <c r="P302" i="52"/>
  <c r="T302" i="52"/>
  <c r="X302" i="52"/>
  <c r="E298" i="52"/>
  <c r="I298" i="52"/>
  <c r="M298" i="52"/>
  <c r="Q298" i="52"/>
  <c r="U298" i="52"/>
  <c r="Y298" i="52"/>
  <c r="F298" i="52"/>
  <c r="J298" i="52"/>
  <c r="N298" i="52"/>
  <c r="R298" i="52"/>
  <c r="V298" i="52"/>
  <c r="G298" i="52"/>
  <c r="K298" i="52"/>
  <c r="O298" i="52"/>
  <c r="S298" i="52"/>
  <c r="W298" i="52"/>
  <c r="D298" i="52"/>
  <c r="H298" i="52"/>
  <c r="L298" i="52"/>
  <c r="P298" i="52"/>
  <c r="T298" i="52"/>
  <c r="X298" i="52"/>
  <c r="E294" i="52"/>
  <c r="I294" i="52"/>
  <c r="M294" i="52"/>
  <c r="Q294" i="52"/>
  <c r="U294" i="52"/>
  <c r="Y294" i="52"/>
  <c r="F294" i="52"/>
  <c r="J294" i="52"/>
  <c r="N294" i="52"/>
  <c r="R294" i="52"/>
  <c r="V294" i="52"/>
  <c r="G294" i="52"/>
  <c r="K294" i="52"/>
  <c r="O294" i="52"/>
  <c r="S294" i="52"/>
  <c r="W294" i="52"/>
  <c r="D294" i="52"/>
  <c r="H294" i="52"/>
  <c r="L294" i="52"/>
  <c r="P294" i="52"/>
  <c r="T294" i="52"/>
  <c r="X294" i="52"/>
  <c r="E290" i="52"/>
  <c r="I290" i="52"/>
  <c r="M290" i="52"/>
  <c r="Q290" i="52"/>
  <c r="U290" i="52"/>
  <c r="Y290" i="52"/>
  <c r="F290" i="52"/>
  <c r="J290" i="52"/>
  <c r="N290" i="52"/>
  <c r="R290" i="52"/>
  <c r="V290" i="52"/>
  <c r="G290" i="52"/>
  <c r="K290" i="52"/>
  <c r="O290" i="52"/>
  <c r="S290" i="52"/>
  <c r="W290" i="52"/>
  <c r="D290" i="52"/>
  <c r="H290" i="52"/>
  <c r="L290" i="52"/>
  <c r="P290" i="52"/>
  <c r="T290" i="52"/>
  <c r="X290" i="52"/>
  <c r="E286" i="52"/>
  <c r="I286" i="52"/>
  <c r="M286" i="52"/>
  <c r="Q286" i="52"/>
  <c r="U286" i="52"/>
  <c r="Y286" i="52"/>
  <c r="F286" i="52"/>
  <c r="J286" i="52"/>
  <c r="N286" i="52"/>
  <c r="R286" i="52"/>
  <c r="V286" i="52"/>
  <c r="G286" i="52"/>
  <c r="K286" i="52"/>
  <c r="O286" i="52"/>
  <c r="S286" i="52"/>
  <c r="W286" i="52"/>
  <c r="D286" i="52"/>
  <c r="H286" i="52"/>
  <c r="L286" i="52"/>
  <c r="P286" i="52"/>
  <c r="T286" i="52"/>
  <c r="X286" i="52"/>
  <c r="F282" i="52"/>
  <c r="J282" i="52"/>
  <c r="N282" i="52"/>
  <c r="R282" i="52"/>
  <c r="V282" i="52"/>
  <c r="G282" i="52"/>
  <c r="K282" i="52"/>
  <c r="O282" i="52"/>
  <c r="S282" i="52"/>
  <c r="W282" i="52"/>
  <c r="D282" i="52"/>
  <c r="H282" i="52"/>
  <c r="L282" i="52"/>
  <c r="P282" i="52"/>
  <c r="T282" i="52"/>
  <c r="E282" i="52"/>
  <c r="I282" i="52"/>
  <c r="M282" i="52"/>
  <c r="Q282" i="52"/>
  <c r="U282" i="52"/>
  <c r="Y282" i="52"/>
  <c r="X282" i="52"/>
  <c r="F278" i="52"/>
  <c r="J278" i="52"/>
  <c r="N278" i="52"/>
  <c r="R278" i="52"/>
  <c r="V278" i="52"/>
  <c r="G278" i="52"/>
  <c r="K278" i="52"/>
  <c r="O278" i="52"/>
  <c r="S278" i="52"/>
  <c r="W278" i="52"/>
  <c r="D278" i="52"/>
  <c r="H278" i="52"/>
  <c r="L278" i="52"/>
  <c r="P278" i="52"/>
  <c r="T278" i="52"/>
  <c r="X278" i="52"/>
  <c r="E278" i="52"/>
  <c r="I278" i="52"/>
  <c r="M278" i="52"/>
  <c r="Q278" i="52"/>
  <c r="U278" i="52"/>
  <c r="Y278" i="52"/>
  <c r="F274" i="52"/>
  <c r="J274" i="52"/>
  <c r="N274" i="52"/>
  <c r="R274" i="52"/>
  <c r="V274" i="52"/>
  <c r="G274" i="52"/>
  <c r="K274" i="52"/>
  <c r="O274" i="52"/>
  <c r="S274" i="52"/>
  <c r="W274" i="52"/>
  <c r="D274" i="52"/>
  <c r="H274" i="52"/>
  <c r="L274" i="52"/>
  <c r="P274" i="52"/>
  <c r="T274" i="52"/>
  <c r="X274" i="52"/>
  <c r="E274" i="52"/>
  <c r="I274" i="52"/>
  <c r="M274" i="52"/>
  <c r="Q274" i="52"/>
  <c r="U274" i="52"/>
  <c r="Y274" i="52"/>
  <c r="F270" i="52"/>
  <c r="J270" i="52"/>
  <c r="N270" i="52"/>
  <c r="R270" i="52"/>
  <c r="V270" i="52"/>
  <c r="G270" i="52"/>
  <c r="K270" i="52"/>
  <c r="O270" i="52"/>
  <c r="S270" i="52"/>
  <c r="W270" i="52"/>
  <c r="D270" i="52"/>
  <c r="H270" i="52"/>
  <c r="L270" i="52"/>
  <c r="P270" i="52"/>
  <c r="T270" i="52"/>
  <c r="X270" i="52"/>
  <c r="E270" i="52"/>
  <c r="I270" i="52"/>
  <c r="M270" i="52"/>
  <c r="Q270" i="52"/>
  <c r="U270" i="52"/>
  <c r="Y270" i="52"/>
  <c r="F266" i="52"/>
  <c r="J266" i="52"/>
  <c r="N266" i="52"/>
  <c r="R266" i="52"/>
  <c r="V266" i="52"/>
  <c r="G266" i="52"/>
  <c r="K266" i="52"/>
  <c r="O266" i="52"/>
  <c r="S266" i="52"/>
  <c r="W266" i="52"/>
  <c r="D266" i="52"/>
  <c r="H266" i="52"/>
  <c r="L266" i="52"/>
  <c r="P266" i="52"/>
  <c r="T266" i="52"/>
  <c r="X266" i="52"/>
  <c r="E266" i="52"/>
  <c r="I266" i="52"/>
  <c r="M266" i="52"/>
  <c r="Q266" i="52"/>
  <c r="U266" i="52"/>
  <c r="Y266" i="52"/>
  <c r="F262" i="52"/>
  <c r="J262" i="52"/>
  <c r="N262" i="52"/>
  <c r="R262" i="52"/>
  <c r="V262" i="52"/>
  <c r="G262" i="52"/>
  <c r="K262" i="52"/>
  <c r="O262" i="52"/>
  <c r="S262" i="52"/>
  <c r="W262" i="52"/>
  <c r="D262" i="52"/>
  <c r="H262" i="52"/>
  <c r="L262" i="52"/>
  <c r="P262" i="52"/>
  <c r="T262" i="52"/>
  <c r="X262" i="52"/>
  <c r="E262" i="52"/>
  <c r="I262" i="52"/>
  <c r="M262" i="52"/>
  <c r="Q262" i="52"/>
  <c r="U262" i="52"/>
  <c r="Y262" i="52"/>
  <c r="F258" i="52"/>
  <c r="J258" i="52"/>
  <c r="N258" i="52"/>
  <c r="R258" i="52"/>
  <c r="V258" i="52"/>
  <c r="G258" i="52"/>
  <c r="K258" i="52"/>
  <c r="O258" i="52"/>
  <c r="S258" i="52"/>
  <c r="W258" i="52"/>
  <c r="D258" i="52"/>
  <c r="H258" i="52"/>
  <c r="L258" i="52"/>
  <c r="P258" i="52"/>
  <c r="T258" i="52"/>
  <c r="X258" i="52"/>
  <c r="E258" i="52"/>
  <c r="I258" i="52"/>
  <c r="M258" i="52"/>
  <c r="Q258" i="52"/>
  <c r="U258" i="52"/>
  <c r="Y258" i="52"/>
  <c r="F254" i="52"/>
  <c r="J254" i="52"/>
  <c r="N254" i="52"/>
  <c r="R254" i="52"/>
  <c r="V254" i="52"/>
  <c r="G254" i="52"/>
  <c r="K254" i="52"/>
  <c r="O254" i="52"/>
  <c r="S254" i="52"/>
  <c r="W254" i="52"/>
  <c r="D254" i="52"/>
  <c r="H254" i="52"/>
  <c r="L254" i="52"/>
  <c r="P254" i="52"/>
  <c r="T254" i="52"/>
  <c r="X254" i="52"/>
  <c r="E254" i="52"/>
  <c r="I254" i="52"/>
  <c r="M254" i="52"/>
  <c r="Q254" i="52"/>
  <c r="U254" i="52"/>
  <c r="Y254" i="52"/>
  <c r="F250" i="52"/>
  <c r="J250" i="52"/>
  <c r="N250" i="52"/>
  <c r="R250" i="52"/>
  <c r="V250" i="52"/>
  <c r="G250" i="52"/>
  <c r="K250" i="52"/>
  <c r="O250" i="52"/>
  <c r="S250" i="52"/>
  <c r="W250" i="52"/>
  <c r="D250" i="52"/>
  <c r="H250" i="52"/>
  <c r="L250" i="52"/>
  <c r="P250" i="52"/>
  <c r="T250" i="52"/>
  <c r="X250" i="52"/>
  <c r="E250" i="52"/>
  <c r="I250" i="52"/>
  <c r="M250" i="52"/>
  <c r="Q250" i="52"/>
  <c r="U250" i="52"/>
  <c r="Y250" i="52"/>
  <c r="F246" i="52"/>
  <c r="J246" i="52"/>
  <c r="N246" i="52"/>
  <c r="R246" i="52"/>
  <c r="V246" i="52"/>
  <c r="G246" i="52"/>
  <c r="K246" i="52"/>
  <c r="O246" i="52"/>
  <c r="S246" i="52"/>
  <c r="W246" i="52"/>
  <c r="D246" i="52"/>
  <c r="H246" i="52"/>
  <c r="L246" i="52"/>
  <c r="P246" i="52"/>
  <c r="T246" i="52"/>
  <c r="X246" i="52"/>
  <c r="E246" i="52"/>
  <c r="I246" i="52"/>
  <c r="M246" i="52"/>
  <c r="Q246" i="52"/>
  <c r="U246" i="52"/>
  <c r="Y246" i="52"/>
  <c r="F242" i="52"/>
  <c r="J242" i="52"/>
  <c r="N242" i="52"/>
  <c r="R242" i="52"/>
  <c r="V242" i="52"/>
  <c r="G242" i="52"/>
  <c r="K242" i="52"/>
  <c r="O242" i="52"/>
  <c r="S242" i="52"/>
  <c r="W242" i="52"/>
  <c r="D242" i="52"/>
  <c r="H242" i="52"/>
  <c r="L242" i="52"/>
  <c r="P242" i="52"/>
  <c r="T242" i="52"/>
  <c r="X242" i="52"/>
  <c r="E242" i="52"/>
  <c r="I242" i="52"/>
  <c r="M242" i="52"/>
  <c r="Q242" i="52"/>
  <c r="U242" i="52"/>
  <c r="Y242" i="52"/>
  <c r="F238" i="52"/>
  <c r="J238" i="52"/>
  <c r="N238" i="52"/>
  <c r="R238" i="52"/>
  <c r="V238" i="52"/>
  <c r="G238" i="52"/>
  <c r="K238" i="52"/>
  <c r="O238" i="52"/>
  <c r="S238" i="52"/>
  <c r="W238" i="52"/>
  <c r="D238" i="52"/>
  <c r="H238" i="52"/>
  <c r="L238" i="52"/>
  <c r="P238" i="52"/>
  <c r="T238" i="52"/>
  <c r="X238" i="52"/>
  <c r="E238" i="52"/>
  <c r="I238" i="52"/>
  <c r="M238" i="52"/>
  <c r="Q238" i="52"/>
  <c r="U238" i="52"/>
  <c r="Y238" i="52"/>
  <c r="F234" i="52"/>
  <c r="J234" i="52"/>
  <c r="N234" i="52"/>
  <c r="R234" i="52"/>
  <c r="V234" i="52"/>
  <c r="G234" i="52"/>
  <c r="K234" i="52"/>
  <c r="O234" i="52"/>
  <c r="S234" i="52"/>
  <c r="W234" i="52"/>
  <c r="D234" i="52"/>
  <c r="H234" i="52"/>
  <c r="L234" i="52"/>
  <c r="P234" i="52"/>
  <c r="T234" i="52"/>
  <c r="X234" i="52"/>
  <c r="E234" i="52"/>
  <c r="I234" i="52"/>
  <c r="M234" i="52"/>
  <c r="Q234" i="52"/>
  <c r="U234" i="52"/>
  <c r="Y234" i="52"/>
  <c r="F230" i="52"/>
  <c r="J230" i="52"/>
  <c r="N230" i="52"/>
  <c r="R230" i="52"/>
  <c r="V230" i="52"/>
  <c r="G230" i="52"/>
  <c r="K230" i="52"/>
  <c r="O230" i="52"/>
  <c r="S230" i="52"/>
  <c r="W230" i="52"/>
  <c r="D230" i="52"/>
  <c r="H230" i="52"/>
  <c r="L230" i="52"/>
  <c r="P230" i="52"/>
  <c r="T230" i="52"/>
  <c r="X230" i="52"/>
  <c r="E230" i="52"/>
  <c r="I230" i="52"/>
  <c r="M230" i="52"/>
  <c r="Q230" i="52"/>
  <c r="U230" i="52"/>
  <c r="Y230" i="52"/>
  <c r="F226" i="52"/>
  <c r="J226" i="52"/>
  <c r="N226" i="52"/>
  <c r="R226" i="52"/>
  <c r="V226" i="52"/>
  <c r="G226" i="52"/>
  <c r="K226" i="52"/>
  <c r="O226" i="52"/>
  <c r="S226" i="52"/>
  <c r="W226" i="52"/>
  <c r="D226" i="52"/>
  <c r="H226" i="52"/>
  <c r="L226" i="52"/>
  <c r="P226" i="52"/>
  <c r="T226" i="52"/>
  <c r="X226" i="52"/>
  <c r="E226" i="52"/>
  <c r="I226" i="52"/>
  <c r="M226" i="52"/>
  <c r="Q226" i="52"/>
  <c r="U226" i="52"/>
  <c r="Y226" i="52"/>
  <c r="D222" i="52"/>
  <c r="H222" i="52"/>
  <c r="E222" i="52"/>
  <c r="F222" i="52"/>
  <c r="J222" i="52"/>
  <c r="G222" i="52"/>
  <c r="K222" i="52"/>
  <c r="N222" i="52"/>
  <c r="R222" i="52"/>
  <c r="V222" i="52"/>
  <c r="I222" i="52"/>
  <c r="O222" i="52"/>
  <c r="S222" i="52"/>
  <c r="W222" i="52"/>
  <c r="L222" i="52"/>
  <c r="P222" i="52"/>
  <c r="T222" i="52"/>
  <c r="X222" i="52"/>
  <c r="M222" i="52"/>
  <c r="Q222" i="52"/>
  <c r="U222" i="52"/>
  <c r="Y222" i="52"/>
  <c r="D218" i="52"/>
  <c r="H218" i="52"/>
  <c r="L218" i="52"/>
  <c r="P218" i="52"/>
  <c r="T218" i="52"/>
  <c r="X218" i="52"/>
  <c r="E218" i="52"/>
  <c r="I218" i="52"/>
  <c r="M218" i="52"/>
  <c r="Q218" i="52"/>
  <c r="U218" i="52"/>
  <c r="Y218" i="52"/>
  <c r="F218" i="52"/>
  <c r="J218" i="52"/>
  <c r="N218" i="52"/>
  <c r="R218" i="52"/>
  <c r="V218" i="52"/>
  <c r="G218" i="52"/>
  <c r="K218" i="52"/>
  <c r="O218" i="52"/>
  <c r="S218" i="52"/>
  <c r="W218" i="52"/>
  <c r="D214" i="52"/>
  <c r="H214" i="52"/>
  <c r="L214" i="52"/>
  <c r="P214" i="52"/>
  <c r="T214" i="52"/>
  <c r="X214" i="52"/>
  <c r="E214" i="52"/>
  <c r="I214" i="52"/>
  <c r="M214" i="52"/>
  <c r="Q214" i="52"/>
  <c r="U214" i="52"/>
  <c r="Y214" i="52"/>
  <c r="F214" i="52"/>
  <c r="J214" i="52"/>
  <c r="N214" i="52"/>
  <c r="R214" i="52"/>
  <c r="V214" i="52"/>
  <c r="G214" i="52"/>
  <c r="K214" i="52"/>
  <c r="O214" i="52"/>
  <c r="S214" i="52"/>
  <c r="W214" i="52"/>
  <c r="D210" i="52"/>
  <c r="H210" i="52"/>
  <c r="L210" i="52"/>
  <c r="P210" i="52"/>
  <c r="T210" i="52"/>
  <c r="X210" i="52"/>
  <c r="E210" i="52"/>
  <c r="I210" i="52"/>
  <c r="M210" i="52"/>
  <c r="Q210" i="52"/>
  <c r="U210" i="52"/>
  <c r="Y210" i="52"/>
  <c r="F210" i="52"/>
  <c r="J210" i="52"/>
  <c r="N210" i="52"/>
  <c r="R210" i="52"/>
  <c r="V210" i="52"/>
  <c r="G210" i="52"/>
  <c r="K210" i="52"/>
  <c r="O210" i="52"/>
  <c r="S210" i="52"/>
  <c r="W210" i="52"/>
  <c r="D206" i="52"/>
  <c r="H206" i="52"/>
  <c r="L206" i="52"/>
  <c r="P206" i="52"/>
  <c r="T206" i="52"/>
  <c r="X206" i="52"/>
  <c r="E206" i="52"/>
  <c r="I206" i="52"/>
  <c r="M206" i="52"/>
  <c r="Q206" i="52"/>
  <c r="U206" i="52"/>
  <c r="Y206" i="52"/>
  <c r="F206" i="52"/>
  <c r="J206" i="52"/>
  <c r="N206" i="52"/>
  <c r="R206" i="52"/>
  <c r="V206" i="52"/>
  <c r="G206" i="52"/>
  <c r="K206" i="52"/>
  <c r="O206" i="52"/>
  <c r="S206" i="52"/>
  <c r="W206" i="52"/>
  <c r="D202" i="52"/>
  <c r="H202" i="52"/>
  <c r="L202" i="52"/>
  <c r="P202" i="52"/>
  <c r="T202" i="52"/>
  <c r="X202" i="52"/>
  <c r="E202" i="52"/>
  <c r="I202" i="52"/>
  <c r="M202" i="52"/>
  <c r="Q202" i="52"/>
  <c r="U202" i="52"/>
  <c r="Y202" i="52"/>
  <c r="F202" i="52"/>
  <c r="J202" i="52"/>
  <c r="N202" i="52"/>
  <c r="R202" i="52"/>
  <c r="V202" i="52"/>
  <c r="G202" i="52"/>
  <c r="K202" i="52"/>
  <c r="O202" i="52"/>
  <c r="S202" i="52"/>
  <c r="W202" i="52"/>
  <c r="D198" i="52"/>
  <c r="H198" i="52"/>
  <c r="L198" i="52"/>
  <c r="P198" i="52"/>
  <c r="T198" i="52"/>
  <c r="X198" i="52"/>
  <c r="E198" i="52"/>
  <c r="I198" i="52"/>
  <c r="M198" i="52"/>
  <c r="Q198" i="52"/>
  <c r="U198" i="52"/>
  <c r="Y198" i="52"/>
  <c r="F198" i="52"/>
  <c r="J198" i="52"/>
  <c r="N198" i="52"/>
  <c r="R198" i="52"/>
  <c r="V198" i="52"/>
  <c r="G198" i="52"/>
  <c r="K198" i="52"/>
  <c r="O198" i="52"/>
  <c r="S198" i="52"/>
  <c r="W198" i="52"/>
  <c r="D194" i="52"/>
  <c r="H194" i="52"/>
  <c r="L194" i="52"/>
  <c r="P194" i="52"/>
  <c r="T194" i="52"/>
  <c r="X194" i="52"/>
  <c r="E194" i="52"/>
  <c r="I194" i="52"/>
  <c r="M194" i="52"/>
  <c r="Q194" i="52"/>
  <c r="U194" i="52"/>
  <c r="Y194" i="52"/>
  <c r="F194" i="52"/>
  <c r="J194" i="52"/>
  <c r="N194" i="52"/>
  <c r="R194" i="52"/>
  <c r="V194" i="52"/>
  <c r="G194" i="52"/>
  <c r="K194" i="52"/>
  <c r="O194" i="52"/>
  <c r="S194" i="52"/>
  <c r="W194" i="52"/>
  <c r="D190" i="52"/>
  <c r="H190" i="52"/>
  <c r="L190" i="52"/>
  <c r="P190" i="52"/>
  <c r="T190" i="52"/>
  <c r="X190" i="52"/>
  <c r="E190" i="52"/>
  <c r="I190" i="52"/>
  <c r="M190" i="52"/>
  <c r="Q190" i="52"/>
  <c r="U190" i="52"/>
  <c r="Y190" i="52"/>
  <c r="F190" i="52"/>
  <c r="J190" i="52"/>
  <c r="N190" i="52"/>
  <c r="R190" i="52"/>
  <c r="V190" i="52"/>
  <c r="G190" i="52"/>
  <c r="K190" i="52"/>
  <c r="O190" i="52"/>
  <c r="S190" i="52"/>
  <c r="W190" i="52"/>
  <c r="D186" i="52"/>
  <c r="H186" i="52"/>
  <c r="L186" i="52"/>
  <c r="P186" i="52"/>
  <c r="T186" i="52"/>
  <c r="X186" i="52"/>
  <c r="E186" i="52"/>
  <c r="I186" i="52"/>
  <c r="M186" i="52"/>
  <c r="Q186" i="52"/>
  <c r="U186" i="52"/>
  <c r="Y186" i="52"/>
  <c r="F186" i="52"/>
  <c r="J186" i="52"/>
  <c r="N186" i="52"/>
  <c r="R186" i="52"/>
  <c r="V186" i="52"/>
  <c r="G186" i="52"/>
  <c r="K186" i="52"/>
  <c r="O186" i="52"/>
  <c r="S186" i="52"/>
  <c r="W186" i="52"/>
  <c r="D182" i="52"/>
  <c r="H182" i="52"/>
  <c r="L182" i="52"/>
  <c r="P182" i="52"/>
  <c r="T182" i="52"/>
  <c r="X182" i="52"/>
  <c r="E182" i="52"/>
  <c r="I182" i="52"/>
  <c r="M182" i="52"/>
  <c r="Q182" i="52"/>
  <c r="U182" i="52"/>
  <c r="Y182" i="52"/>
  <c r="F182" i="52"/>
  <c r="J182" i="52"/>
  <c r="N182" i="52"/>
  <c r="R182" i="52"/>
  <c r="V182" i="52"/>
  <c r="G182" i="52"/>
  <c r="K182" i="52"/>
  <c r="O182" i="52"/>
  <c r="S182" i="52"/>
  <c r="W182" i="52"/>
  <c r="D178" i="52"/>
  <c r="H178" i="52"/>
  <c r="L178" i="52"/>
  <c r="P178" i="52"/>
  <c r="T178" i="52"/>
  <c r="X178" i="52"/>
  <c r="E178" i="52"/>
  <c r="I178" i="52"/>
  <c r="M178" i="52"/>
  <c r="Q178" i="52"/>
  <c r="U178" i="52"/>
  <c r="Y178" i="52"/>
  <c r="F178" i="52"/>
  <c r="J178" i="52"/>
  <c r="N178" i="52"/>
  <c r="R178" i="52"/>
  <c r="V178" i="52"/>
  <c r="G178" i="52"/>
  <c r="K178" i="52"/>
  <c r="O178" i="52"/>
  <c r="S178" i="52"/>
  <c r="W178" i="52"/>
  <c r="D174" i="52"/>
  <c r="H174" i="52"/>
  <c r="L174" i="52"/>
  <c r="P174" i="52"/>
  <c r="T174" i="52"/>
  <c r="X174" i="52"/>
  <c r="E174" i="52"/>
  <c r="I174" i="52"/>
  <c r="M174" i="52"/>
  <c r="Q174" i="52"/>
  <c r="U174" i="52"/>
  <c r="Y174" i="52"/>
  <c r="F174" i="52"/>
  <c r="J174" i="52"/>
  <c r="N174" i="52"/>
  <c r="R174" i="52"/>
  <c r="V174" i="52"/>
  <c r="G174" i="52"/>
  <c r="K174" i="52"/>
  <c r="O174" i="52"/>
  <c r="S174" i="52"/>
  <c r="W174" i="52"/>
  <c r="D170" i="52"/>
  <c r="H170" i="52"/>
  <c r="L170" i="52"/>
  <c r="P170" i="52"/>
  <c r="T170" i="52"/>
  <c r="X170" i="52"/>
  <c r="E170" i="52"/>
  <c r="I170" i="52"/>
  <c r="M170" i="52"/>
  <c r="Q170" i="52"/>
  <c r="U170" i="52"/>
  <c r="Y170" i="52"/>
  <c r="F170" i="52"/>
  <c r="J170" i="52"/>
  <c r="N170" i="52"/>
  <c r="R170" i="52"/>
  <c r="V170" i="52"/>
  <c r="G170" i="52"/>
  <c r="K170" i="52"/>
  <c r="O170" i="52"/>
  <c r="S170" i="52"/>
  <c r="W170" i="52"/>
  <c r="D166" i="52"/>
  <c r="H166" i="52"/>
  <c r="L166" i="52"/>
  <c r="P166" i="52"/>
  <c r="T166" i="52"/>
  <c r="X166" i="52"/>
  <c r="E166" i="52"/>
  <c r="I166" i="52"/>
  <c r="M166" i="52"/>
  <c r="Q166" i="52"/>
  <c r="U166" i="52"/>
  <c r="Y166" i="52"/>
  <c r="F166" i="52"/>
  <c r="J166" i="52"/>
  <c r="N166" i="52"/>
  <c r="R166" i="52"/>
  <c r="V166" i="52"/>
  <c r="G166" i="52"/>
  <c r="K166" i="52"/>
  <c r="O166" i="52"/>
  <c r="S166" i="52"/>
  <c r="W166" i="52"/>
  <c r="G162" i="52"/>
  <c r="E162" i="52"/>
  <c r="I162" i="52"/>
  <c r="F162" i="52"/>
  <c r="L162" i="52"/>
  <c r="P162" i="52"/>
  <c r="T162" i="52"/>
  <c r="X162" i="52"/>
  <c r="H162" i="52"/>
  <c r="M162" i="52"/>
  <c r="Q162" i="52"/>
  <c r="U162" i="52"/>
  <c r="Y162" i="52"/>
  <c r="J162" i="52"/>
  <c r="N162" i="52"/>
  <c r="R162" i="52"/>
  <c r="V162" i="52"/>
  <c r="D162" i="52"/>
  <c r="K162" i="52"/>
  <c r="O162" i="52"/>
  <c r="S162" i="52"/>
  <c r="W162" i="52"/>
  <c r="G158" i="52"/>
  <c r="K158" i="52"/>
  <c r="O158" i="52"/>
  <c r="S158" i="52"/>
  <c r="W158" i="52"/>
  <c r="D158" i="52"/>
  <c r="H158" i="52"/>
  <c r="L158" i="52"/>
  <c r="P158" i="52"/>
  <c r="T158" i="52"/>
  <c r="X158" i="52"/>
  <c r="E158" i="52"/>
  <c r="I158" i="52"/>
  <c r="M158" i="52"/>
  <c r="Q158" i="52"/>
  <c r="U158" i="52"/>
  <c r="Y158" i="52"/>
  <c r="R158" i="52"/>
  <c r="F158" i="52"/>
  <c r="V158" i="52"/>
  <c r="J158" i="52"/>
  <c r="N158" i="52"/>
  <c r="G154" i="52"/>
  <c r="K154" i="52"/>
  <c r="O154" i="52"/>
  <c r="S154" i="52"/>
  <c r="W154" i="52"/>
  <c r="D154" i="52"/>
  <c r="H154" i="52"/>
  <c r="L154" i="52"/>
  <c r="P154" i="52"/>
  <c r="T154" i="52"/>
  <c r="X154" i="52"/>
  <c r="E154" i="52"/>
  <c r="I154" i="52"/>
  <c r="M154" i="52"/>
  <c r="Q154" i="52"/>
  <c r="U154" i="52"/>
  <c r="Y154" i="52"/>
  <c r="F154" i="52"/>
  <c r="J154" i="52"/>
  <c r="N154" i="52"/>
  <c r="R154" i="52"/>
  <c r="V154" i="52"/>
  <c r="G150" i="52"/>
  <c r="K150" i="52"/>
  <c r="O150" i="52"/>
  <c r="S150" i="52"/>
  <c r="W150" i="52"/>
  <c r="D150" i="52"/>
  <c r="H150" i="52"/>
  <c r="L150" i="52"/>
  <c r="P150" i="52"/>
  <c r="T150" i="52"/>
  <c r="X150" i="52"/>
  <c r="E150" i="52"/>
  <c r="I150" i="52"/>
  <c r="M150" i="52"/>
  <c r="Q150" i="52"/>
  <c r="U150" i="52"/>
  <c r="Y150" i="52"/>
  <c r="F150" i="52"/>
  <c r="J150" i="52"/>
  <c r="N150" i="52"/>
  <c r="R150" i="52"/>
  <c r="V150" i="52"/>
  <c r="G146" i="52"/>
  <c r="K146" i="52"/>
  <c r="O146" i="52"/>
  <c r="S146" i="52"/>
  <c r="W146" i="52"/>
  <c r="D146" i="52"/>
  <c r="H146" i="52"/>
  <c r="L146" i="52"/>
  <c r="P146" i="52"/>
  <c r="T146" i="52"/>
  <c r="X146" i="52"/>
  <c r="E146" i="52"/>
  <c r="I146" i="52"/>
  <c r="M146" i="52"/>
  <c r="Q146" i="52"/>
  <c r="U146" i="52"/>
  <c r="Y146" i="52"/>
  <c r="F146" i="52"/>
  <c r="J146" i="52"/>
  <c r="N146" i="52"/>
  <c r="R146" i="52"/>
  <c r="V146" i="52"/>
  <c r="G142" i="52"/>
  <c r="K142" i="52"/>
  <c r="O142" i="52"/>
  <c r="S142" i="52"/>
  <c r="W142" i="52"/>
  <c r="D142" i="52"/>
  <c r="H142" i="52"/>
  <c r="L142" i="52"/>
  <c r="P142" i="52"/>
  <c r="T142" i="52"/>
  <c r="X142" i="52"/>
  <c r="E142" i="52"/>
  <c r="I142" i="52"/>
  <c r="M142" i="52"/>
  <c r="Q142" i="52"/>
  <c r="U142" i="52"/>
  <c r="Y142" i="52"/>
  <c r="F142" i="52"/>
  <c r="J142" i="52"/>
  <c r="N142" i="52"/>
  <c r="R142" i="52"/>
  <c r="V142" i="52"/>
  <c r="G138" i="52"/>
  <c r="K138" i="52"/>
  <c r="O138" i="52"/>
  <c r="S138" i="52"/>
  <c r="W138" i="52"/>
  <c r="D138" i="52"/>
  <c r="H138" i="52"/>
  <c r="L138" i="52"/>
  <c r="P138" i="52"/>
  <c r="T138" i="52"/>
  <c r="X138" i="52"/>
  <c r="E138" i="52"/>
  <c r="I138" i="52"/>
  <c r="M138" i="52"/>
  <c r="Q138" i="52"/>
  <c r="U138" i="52"/>
  <c r="Y138" i="52"/>
  <c r="F138" i="52"/>
  <c r="J138" i="52"/>
  <c r="N138" i="52"/>
  <c r="R138" i="52"/>
  <c r="V138" i="52"/>
  <c r="G134" i="52"/>
  <c r="K134" i="52"/>
  <c r="O134" i="52"/>
  <c r="S134" i="52"/>
  <c r="W134" i="52"/>
  <c r="D134" i="52"/>
  <c r="H134" i="52"/>
  <c r="L134" i="52"/>
  <c r="P134" i="52"/>
  <c r="T134" i="52"/>
  <c r="X134" i="52"/>
  <c r="E134" i="52"/>
  <c r="I134" i="52"/>
  <c r="M134" i="52"/>
  <c r="Q134" i="52"/>
  <c r="U134" i="52"/>
  <c r="Y134" i="52"/>
  <c r="F134" i="52"/>
  <c r="J134" i="52"/>
  <c r="N134" i="52"/>
  <c r="R134" i="52"/>
  <c r="V134" i="52"/>
  <c r="G130" i="52"/>
  <c r="K130" i="52"/>
  <c r="O130" i="52"/>
  <c r="S130" i="52"/>
  <c r="W130" i="52"/>
  <c r="D130" i="52"/>
  <c r="H130" i="52"/>
  <c r="L130" i="52"/>
  <c r="P130" i="52"/>
  <c r="T130" i="52"/>
  <c r="X130" i="52"/>
  <c r="E130" i="52"/>
  <c r="I130" i="52"/>
  <c r="M130" i="52"/>
  <c r="Q130" i="52"/>
  <c r="U130" i="52"/>
  <c r="Y130" i="52"/>
  <c r="F130" i="52"/>
  <c r="J130" i="52"/>
  <c r="N130" i="52"/>
  <c r="R130" i="52"/>
  <c r="V130" i="52"/>
  <c r="G126" i="52"/>
  <c r="K126" i="52"/>
  <c r="O126" i="52"/>
  <c r="S126" i="52"/>
  <c r="W126" i="52"/>
  <c r="D126" i="52"/>
  <c r="H126" i="52"/>
  <c r="L126" i="52"/>
  <c r="P126" i="52"/>
  <c r="T126" i="52"/>
  <c r="X126" i="52"/>
  <c r="E126" i="52"/>
  <c r="I126" i="52"/>
  <c r="M126" i="52"/>
  <c r="Q126" i="52"/>
  <c r="U126" i="52"/>
  <c r="Y126" i="52"/>
  <c r="F126" i="52"/>
  <c r="J126" i="52"/>
  <c r="N126" i="52"/>
  <c r="R126" i="52"/>
  <c r="V126" i="52"/>
  <c r="G122" i="52"/>
  <c r="K122" i="52"/>
  <c r="O122" i="52"/>
  <c r="S122" i="52"/>
  <c r="W122" i="52"/>
  <c r="D122" i="52"/>
  <c r="H122" i="52"/>
  <c r="L122" i="52"/>
  <c r="P122" i="52"/>
  <c r="T122" i="52"/>
  <c r="X122" i="52"/>
  <c r="E122" i="52"/>
  <c r="I122" i="52"/>
  <c r="M122" i="52"/>
  <c r="Q122" i="52"/>
  <c r="U122" i="52"/>
  <c r="Y122" i="52"/>
  <c r="F122" i="52"/>
  <c r="J122" i="52"/>
  <c r="N122" i="52"/>
  <c r="R122" i="52"/>
  <c r="V122" i="52"/>
  <c r="G118" i="52"/>
  <c r="K118" i="52"/>
  <c r="O118" i="52"/>
  <c r="S118" i="52"/>
  <c r="W118" i="52"/>
  <c r="D118" i="52"/>
  <c r="H118" i="52"/>
  <c r="L118" i="52"/>
  <c r="P118" i="52"/>
  <c r="T118" i="52"/>
  <c r="X118" i="52"/>
  <c r="E118" i="52"/>
  <c r="I118" i="52"/>
  <c r="M118" i="52"/>
  <c r="Q118" i="52"/>
  <c r="U118" i="52"/>
  <c r="Y118" i="52"/>
  <c r="F118" i="52"/>
  <c r="J118" i="52"/>
  <c r="N118" i="52"/>
  <c r="R118" i="52"/>
  <c r="V118" i="52"/>
  <c r="G114" i="52"/>
  <c r="K114" i="52"/>
  <c r="O114" i="52"/>
  <c r="S114" i="52"/>
  <c r="W114" i="52"/>
  <c r="D114" i="52"/>
  <c r="H114" i="52"/>
  <c r="L114" i="52"/>
  <c r="P114" i="52"/>
  <c r="T114" i="52"/>
  <c r="X114" i="52"/>
  <c r="E114" i="52"/>
  <c r="I114" i="52"/>
  <c r="M114" i="52"/>
  <c r="Q114" i="52"/>
  <c r="U114" i="52"/>
  <c r="Y114" i="52"/>
  <c r="F114" i="52"/>
  <c r="J114" i="52"/>
  <c r="N114" i="52"/>
  <c r="R114" i="52"/>
  <c r="V114" i="52"/>
  <c r="G110" i="52"/>
  <c r="K110" i="52"/>
  <c r="O110" i="52"/>
  <c r="S110" i="52"/>
  <c r="W110" i="52"/>
  <c r="D110" i="52"/>
  <c r="H110" i="52"/>
  <c r="L110" i="52"/>
  <c r="P110" i="52"/>
  <c r="T110" i="52"/>
  <c r="X110" i="52"/>
  <c r="E110" i="52"/>
  <c r="I110" i="52"/>
  <c r="M110" i="52"/>
  <c r="Q110" i="52"/>
  <c r="U110" i="52"/>
  <c r="Y110" i="52"/>
  <c r="F110" i="52"/>
  <c r="J110" i="52"/>
  <c r="N110" i="52"/>
  <c r="R110" i="52"/>
  <c r="V110" i="52"/>
  <c r="G106" i="52"/>
  <c r="K106" i="52"/>
  <c r="O106" i="52"/>
  <c r="S106" i="52"/>
  <c r="W106" i="52"/>
  <c r="D106" i="52"/>
  <c r="H106" i="52"/>
  <c r="L106" i="52"/>
  <c r="P106" i="52"/>
  <c r="T106" i="52"/>
  <c r="X106" i="52"/>
  <c r="E106" i="52"/>
  <c r="I106" i="52"/>
  <c r="M106" i="52"/>
  <c r="Q106" i="52"/>
  <c r="U106" i="52"/>
  <c r="Y106" i="52"/>
  <c r="F106" i="52"/>
  <c r="J106" i="52"/>
  <c r="N106" i="52"/>
  <c r="R106" i="52"/>
  <c r="V106" i="52"/>
  <c r="G102" i="52"/>
  <c r="K102" i="52"/>
  <c r="O102" i="52"/>
  <c r="S102" i="52"/>
  <c r="W102" i="52"/>
  <c r="D102" i="52"/>
  <c r="H102" i="52"/>
  <c r="L102" i="52"/>
  <c r="P102" i="52"/>
  <c r="T102" i="52"/>
  <c r="X102" i="52"/>
  <c r="E102" i="52"/>
  <c r="I102" i="52"/>
  <c r="M102" i="52"/>
  <c r="Q102" i="52"/>
  <c r="U102" i="52"/>
  <c r="Y102" i="52"/>
  <c r="F102" i="52"/>
  <c r="J102" i="52"/>
  <c r="N102" i="52"/>
  <c r="R102" i="52"/>
  <c r="V102" i="52"/>
  <c r="G98" i="52"/>
  <c r="K98" i="52"/>
  <c r="O98" i="52"/>
  <c r="S98" i="52"/>
  <c r="W98" i="52"/>
  <c r="D98" i="52"/>
  <c r="H98" i="52"/>
  <c r="L98" i="52"/>
  <c r="P98" i="52"/>
  <c r="T98" i="52"/>
  <c r="X98" i="52"/>
  <c r="E98" i="52"/>
  <c r="I98" i="52"/>
  <c r="M98" i="52"/>
  <c r="Q98" i="52"/>
  <c r="U98" i="52"/>
  <c r="Y98" i="52"/>
  <c r="F98" i="52"/>
  <c r="J98" i="52"/>
  <c r="N98" i="52"/>
  <c r="R98" i="52"/>
  <c r="V98" i="52"/>
  <c r="E94" i="52"/>
  <c r="I94" i="52"/>
  <c r="M94" i="52"/>
  <c r="Q94" i="52"/>
  <c r="U94" i="52"/>
  <c r="Y94" i="52"/>
  <c r="F94" i="52"/>
  <c r="J94" i="52"/>
  <c r="N94" i="52"/>
  <c r="R94" i="52"/>
  <c r="V94" i="52"/>
  <c r="G94" i="52"/>
  <c r="O94" i="52"/>
  <c r="W94" i="52"/>
  <c r="H94" i="52"/>
  <c r="P94" i="52"/>
  <c r="X94" i="52"/>
  <c r="K94" i="52"/>
  <c r="S94" i="52"/>
  <c r="D94" i="52"/>
  <c r="L94" i="52"/>
  <c r="T94" i="52"/>
  <c r="E90" i="52"/>
  <c r="I90" i="52"/>
  <c r="M90" i="52"/>
  <c r="Q90" i="52"/>
  <c r="U90" i="52"/>
  <c r="Y90" i="52"/>
  <c r="F90" i="52"/>
  <c r="J90" i="52"/>
  <c r="N90" i="52"/>
  <c r="R90" i="52"/>
  <c r="V90" i="52"/>
  <c r="G90" i="52"/>
  <c r="K90" i="52"/>
  <c r="O90" i="52"/>
  <c r="S90" i="52"/>
  <c r="W90" i="52"/>
  <c r="L90" i="52"/>
  <c r="P90" i="52"/>
  <c r="D90" i="52"/>
  <c r="T90" i="52"/>
  <c r="H90" i="52"/>
  <c r="X90" i="52"/>
  <c r="E86" i="52"/>
  <c r="I86" i="52"/>
  <c r="M86" i="52"/>
  <c r="Q86" i="52"/>
  <c r="U86" i="52"/>
  <c r="Y86" i="52"/>
  <c r="F86" i="52"/>
  <c r="J86" i="52"/>
  <c r="N86" i="52"/>
  <c r="R86" i="52"/>
  <c r="V86" i="52"/>
  <c r="G86" i="52"/>
  <c r="K86" i="52"/>
  <c r="O86" i="52"/>
  <c r="S86" i="52"/>
  <c r="W86" i="52"/>
  <c r="D86" i="52"/>
  <c r="H86" i="52"/>
  <c r="L86" i="52"/>
  <c r="P86" i="52"/>
  <c r="T86" i="52"/>
  <c r="X86" i="52"/>
  <c r="E82" i="52"/>
  <c r="I82" i="52"/>
  <c r="M82" i="52"/>
  <c r="Q82" i="52"/>
  <c r="U82" i="52"/>
  <c r="Y82" i="52"/>
  <c r="F82" i="52"/>
  <c r="J82" i="52"/>
  <c r="N82" i="52"/>
  <c r="R82" i="52"/>
  <c r="V82" i="52"/>
  <c r="G82" i="52"/>
  <c r="K82" i="52"/>
  <c r="O82" i="52"/>
  <c r="S82" i="52"/>
  <c r="W82" i="52"/>
  <c r="D82" i="52"/>
  <c r="H82" i="52"/>
  <c r="L82" i="52"/>
  <c r="P82" i="52"/>
  <c r="T82" i="52"/>
  <c r="X82" i="52"/>
  <c r="F78" i="52"/>
  <c r="J78" i="52"/>
  <c r="N78" i="52"/>
  <c r="R78" i="52"/>
  <c r="V78" i="52"/>
  <c r="G78" i="52"/>
  <c r="K78" i="52"/>
  <c r="O78" i="52"/>
  <c r="S78" i="52"/>
  <c r="W78" i="52"/>
  <c r="D78" i="52"/>
  <c r="H78" i="52"/>
  <c r="L78" i="52"/>
  <c r="P78" i="52"/>
  <c r="T78" i="52"/>
  <c r="X78" i="52"/>
  <c r="Q78" i="52"/>
  <c r="E78" i="52"/>
  <c r="U78" i="52"/>
  <c r="I78" i="52"/>
  <c r="Y78" i="52"/>
  <c r="M78" i="52"/>
  <c r="F74" i="52"/>
  <c r="J74" i="52"/>
  <c r="N74" i="52"/>
  <c r="R74" i="52"/>
  <c r="V74" i="52"/>
  <c r="G74" i="52"/>
  <c r="K74" i="52"/>
  <c r="O74" i="52"/>
  <c r="S74" i="52"/>
  <c r="W74" i="52"/>
  <c r="D74" i="52"/>
  <c r="H74" i="52"/>
  <c r="L74" i="52"/>
  <c r="P74" i="52"/>
  <c r="T74" i="52"/>
  <c r="X74" i="52"/>
  <c r="I74" i="52"/>
  <c r="Y74" i="52"/>
  <c r="M74" i="52"/>
  <c r="Q74" i="52"/>
  <c r="E74" i="52"/>
  <c r="U74" i="52"/>
  <c r="F70" i="52"/>
  <c r="J70" i="52"/>
  <c r="N70" i="52"/>
  <c r="R70" i="52"/>
  <c r="V70" i="52"/>
  <c r="G70" i="52"/>
  <c r="K70" i="52"/>
  <c r="O70" i="52"/>
  <c r="S70" i="52"/>
  <c r="W70" i="52"/>
  <c r="D70" i="52"/>
  <c r="H70" i="52"/>
  <c r="L70" i="52"/>
  <c r="P70" i="52"/>
  <c r="T70" i="52"/>
  <c r="X70" i="52"/>
  <c r="Q70" i="52"/>
  <c r="E70" i="52"/>
  <c r="U70" i="52"/>
  <c r="I70" i="52"/>
  <c r="Y70" i="52"/>
  <c r="M70" i="52"/>
  <c r="F66" i="52"/>
  <c r="J66" i="52"/>
  <c r="N66" i="52"/>
  <c r="R66" i="52"/>
  <c r="V66" i="52"/>
  <c r="G66" i="52"/>
  <c r="K66" i="52"/>
  <c r="O66" i="52"/>
  <c r="S66" i="52"/>
  <c r="W66" i="52"/>
  <c r="D66" i="52"/>
  <c r="H66" i="52"/>
  <c r="L66" i="52"/>
  <c r="P66" i="52"/>
  <c r="T66" i="52"/>
  <c r="X66" i="52"/>
  <c r="I66" i="52"/>
  <c r="Y66" i="52"/>
  <c r="M66" i="52"/>
  <c r="Q66" i="52"/>
  <c r="E66" i="52"/>
  <c r="U66" i="52"/>
  <c r="F62" i="52"/>
  <c r="J62" i="52"/>
  <c r="N62" i="52"/>
  <c r="R62" i="52"/>
  <c r="V62" i="52"/>
  <c r="G62" i="52"/>
  <c r="K62" i="52"/>
  <c r="O62" i="52"/>
  <c r="S62" i="52"/>
  <c r="W62" i="52"/>
  <c r="D62" i="52"/>
  <c r="H62" i="52"/>
  <c r="L62" i="52"/>
  <c r="P62" i="52"/>
  <c r="T62" i="52"/>
  <c r="X62" i="52"/>
  <c r="Q62" i="52"/>
  <c r="E62" i="52"/>
  <c r="U62" i="52"/>
  <c r="I62" i="52"/>
  <c r="Y62" i="52"/>
  <c r="M62" i="52"/>
  <c r="F58" i="52"/>
  <c r="J58" i="52"/>
  <c r="N58" i="52"/>
  <c r="G58" i="52"/>
  <c r="K58" i="52"/>
  <c r="O58" i="52"/>
  <c r="S58" i="52"/>
  <c r="I58" i="52"/>
  <c r="Q58" i="52"/>
  <c r="V58" i="52"/>
  <c r="D58" i="52"/>
  <c r="L58" i="52"/>
  <c r="R58" i="52"/>
  <c r="W58" i="52"/>
  <c r="E58" i="52"/>
  <c r="M58" i="52"/>
  <c r="T58" i="52"/>
  <c r="X58" i="52"/>
  <c r="Y58" i="52"/>
  <c r="H58" i="52"/>
  <c r="P58" i="52"/>
  <c r="U58" i="52"/>
  <c r="F54" i="52"/>
  <c r="J54" i="52"/>
  <c r="N54" i="52"/>
  <c r="R54" i="52"/>
  <c r="V54" i="52"/>
  <c r="G54" i="52"/>
  <c r="K54" i="52"/>
  <c r="O54" i="52"/>
  <c r="S54" i="52"/>
  <c r="W54" i="52"/>
  <c r="D54" i="52"/>
  <c r="H54" i="52"/>
  <c r="L54" i="52"/>
  <c r="P54" i="52"/>
  <c r="T54" i="52"/>
  <c r="X54" i="52"/>
  <c r="E54" i="52"/>
  <c r="U54" i="52"/>
  <c r="I54" i="52"/>
  <c r="Y54" i="52"/>
  <c r="M54" i="52"/>
  <c r="Q54" i="52"/>
  <c r="F50" i="52"/>
  <c r="J50" i="52"/>
  <c r="N50" i="52"/>
  <c r="R50" i="52"/>
  <c r="V50" i="52"/>
  <c r="G50" i="52"/>
  <c r="K50" i="52"/>
  <c r="O50" i="52"/>
  <c r="S50" i="52"/>
  <c r="W50" i="52"/>
  <c r="D50" i="52"/>
  <c r="H50" i="52"/>
  <c r="L50" i="52"/>
  <c r="P50" i="52"/>
  <c r="T50" i="52"/>
  <c r="X50" i="52"/>
  <c r="M50" i="52"/>
  <c r="Q50" i="52"/>
  <c r="E50" i="52"/>
  <c r="U50" i="52"/>
  <c r="Y50" i="52"/>
  <c r="I50" i="52"/>
  <c r="F46" i="52"/>
  <c r="J46" i="52"/>
  <c r="N46" i="52"/>
  <c r="R46" i="52"/>
  <c r="V46" i="52"/>
  <c r="G46" i="52"/>
  <c r="K46" i="52"/>
  <c r="O46" i="52"/>
  <c r="S46" i="52"/>
  <c r="W46" i="52"/>
  <c r="D46" i="52"/>
  <c r="H46" i="52"/>
  <c r="L46" i="52"/>
  <c r="P46" i="52"/>
  <c r="T46" i="52"/>
  <c r="X46" i="52"/>
  <c r="E46" i="52"/>
  <c r="U46" i="52"/>
  <c r="I46" i="52"/>
  <c r="Y46" i="52"/>
  <c r="M46" i="52"/>
  <c r="Q46" i="52"/>
  <c r="F42" i="52"/>
  <c r="J42" i="52"/>
  <c r="N42" i="52"/>
  <c r="R42" i="52"/>
  <c r="V42" i="52"/>
  <c r="G42" i="52"/>
  <c r="K42" i="52"/>
  <c r="O42" i="52"/>
  <c r="S42" i="52"/>
  <c r="W42" i="52"/>
  <c r="D42" i="52"/>
  <c r="H42" i="52"/>
  <c r="L42" i="52"/>
  <c r="P42" i="52"/>
  <c r="T42" i="52"/>
  <c r="X42" i="52"/>
  <c r="M42" i="52"/>
  <c r="Q42" i="52"/>
  <c r="E42" i="52"/>
  <c r="U42" i="52"/>
  <c r="I42" i="52"/>
  <c r="Y42" i="52"/>
  <c r="F38" i="52"/>
  <c r="J38" i="52"/>
  <c r="N38" i="52"/>
  <c r="R38" i="52"/>
  <c r="V38" i="52"/>
  <c r="G38" i="52"/>
  <c r="K38" i="52"/>
  <c r="O38" i="52"/>
  <c r="S38" i="52"/>
  <c r="W38" i="52"/>
  <c r="D38" i="52"/>
  <c r="H38" i="52"/>
  <c r="L38" i="52"/>
  <c r="P38" i="52"/>
  <c r="T38" i="52"/>
  <c r="X38" i="52"/>
  <c r="E38" i="52"/>
  <c r="U38" i="52"/>
  <c r="I38" i="52"/>
  <c r="Y38" i="52"/>
  <c r="M38" i="52"/>
  <c r="Q38" i="52"/>
  <c r="F34" i="52"/>
  <c r="J34" i="52"/>
  <c r="N34" i="52"/>
  <c r="R34" i="52"/>
  <c r="V34" i="52"/>
  <c r="G34" i="52"/>
  <c r="K34" i="52"/>
  <c r="O34" i="52"/>
  <c r="S34" i="52"/>
  <c r="W34" i="52"/>
  <c r="D34" i="52"/>
  <c r="H34" i="52"/>
  <c r="L34" i="52"/>
  <c r="P34" i="52"/>
  <c r="T34" i="52"/>
  <c r="X34" i="52"/>
  <c r="M34" i="52"/>
  <c r="Q34" i="52"/>
  <c r="E34" i="52"/>
  <c r="U34" i="52"/>
  <c r="I34" i="52"/>
  <c r="Y34" i="52"/>
  <c r="F30" i="52"/>
  <c r="J30" i="52"/>
  <c r="N30" i="52"/>
  <c r="R30" i="52"/>
  <c r="V30" i="52"/>
  <c r="G30" i="52"/>
  <c r="K30" i="52"/>
  <c r="O30" i="52"/>
  <c r="S30" i="52"/>
  <c r="W30" i="52"/>
  <c r="D30" i="52"/>
  <c r="H30" i="52"/>
  <c r="L30" i="52"/>
  <c r="P30" i="52"/>
  <c r="T30" i="52"/>
  <c r="X30" i="52"/>
  <c r="E30" i="52"/>
  <c r="U30" i="52"/>
  <c r="I30" i="52"/>
  <c r="Y30" i="52"/>
  <c r="M30" i="52"/>
  <c r="Q30" i="52"/>
  <c r="F26" i="52"/>
  <c r="J26" i="52"/>
  <c r="N26" i="52"/>
  <c r="R26" i="52"/>
  <c r="V26" i="52"/>
  <c r="G26" i="52"/>
  <c r="K26" i="52"/>
  <c r="O26" i="52"/>
  <c r="S26" i="52"/>
  <c r="W26" i="52"/>
  <c r="D26" i="52"/>
  <c r="H26" i="52"/>
  <c r="L26" i="52"/>
  <c r="P26" i="52"/>
  <c r="T26" i="52"/>
  <c r="X26" i="52"/>
  <c r="M26" i="52"/>
  <c r="Q26" i="52"/>
  <c r="E26" i="52"/>
  <c r="U26" i="52"/>
  <c r="I26" i="52"/>
  <c r="Y26" i="52"/>
  <c r="F22" i="52"/>
  <c r="J22" i="52"/>
  <c r="N22" i="52"/>
  <c r="R22" i="52"/>
  <c r="V22" i="52"/>
  <c r="G22" i="52"/>
  <c r="K22" i="52"/>
  <c r="O22" i="52"/>
  <c r="S22" i="52"/>
  <c r="W22" i="52"/>
  <c r="D22" i="52"/>
  <c r="H22" i="52"/>
  <c r="L22" i="52"/>
  <c r="P22" i="52"/>
  <c r="T22" i="52"/>
  <c r="X22" i="52"/>
  <c r="E22" i="52"/>
  <c r="U22" i="52"/>
  <c r="I22" i="52"/>
  <c r="Y22" i="52"/>
  <c r="M22" i="52"/>
  <c r="Q22" i="52"/>
  <c r="F18" i="52"/>
  <c r="J18" i="52"/>
  <c r="N18" i="52"/>
  <c r="R18" i="52"/>
  <c r="V18" i="52"/>
  <c r="G18" i="52"/>
  <c r="K18" i="52"/>
  <c r="O18" i="52"/>
  <c r="S18" i="52"/>
  <c r="W18" i="52"/>
  <c r="D18" i="52"/>
  <c r="H18" i="52"/>
  <c r="L18" i="52"/>
  <c r="P18" i="52"/>
  <c r="T18" i="52"/>
  <c r="X18" i="52"/>
  <c r="M18" i="52"/>
  <c r="Q18" i="52"/>
  <c r="E18" i="52"/>
  <c r="U18" i="52"/>
  <c r="Y18" i="52"/>
  <c r="I18" i="52"/>
  <c r="G14" i="52"/>
  <c r="K14" i="52"/>
  <c r="O14" i="52"/>
  <c r="S14" i="52"/>
  <c r="W14" i="52"/>
  <c r="D14" i="52"/>
  <c r="H14" i="52"/>
  <c r="L14" i="52"/>
  <c r="P14" i="52"/>
  <c r="T14" i="52"/>
  <c r="X14" i="52"/>
  <c r="E14" i="52"/>
  <c r="I14" i="52"/>
  <c r="M14" i="52"/>
  <c r="Q14" i="52"/>
  <c r="U14" i="52"/>
  <c r="Y14" i="52"/>
  <c r="F14" i="52"/>
  <c r="J14" i="52"/>
  <c r="N14" i="52"/>
  <c r="R14" i="52"/>
  <c r="V14" i="52"/>
  <c r="G10" i="52"/>
  <c r="K10" i="52"/>
  <c r="O10" i="52"/>
  <c r="S10" i="52"/>
  <c r="W10" i="52"/>
  <c r="D10" i="52"/>
  <c r="H10" i="52"/>
  <c r="L10" i="52"/>
  <c r="P10" i="52"/>
  <c r="T10" i="52"/>
  <c r="X10" i="52"/>
  <c r="E10" i="52"/>
  <c r="I10" i="52"/>
  <c r="M10" i="52"/>
  <c r="Q10" i="52"/>
  <c r="U10" i="52"/>
  <c r="Y10" i="52"/>
  <c r="F10" i="52"/>
  <c r="J10" i="52"/>
  <c r="N10" i="52"/>
  <c r="R10" i="52"/>
  <c r="V10" i="52"/>
  <c r="G6" i="52"/>
  <c r="K6" i="52"/>
  <c r="O6" i="52"/>
  <c r="S6" i="52"/>
  <c r="W6" i="52"/>
  <c r="D6" i="52"/>
  <c r="H6" i="52"/>
  <c r="L6" i="52"/>
  <c r="P6" i="52"/>
  <c r="T6" i="52"/>
  <c r="X6" i="52"/>
  <c r="E6" i="52"/>
  <c r="I6" i="52"/>
  <c r="M6" i="52"/>
  <c r="Q6" i="52"/>
  <c r="U6" i="52"/>
  <c r="Y6" i="52"/>
  <c r="F6" i="52"/>
  <c r="J6" i="52"/>
  <c r="N6" i="52"/>
  <c r="R6" i="52"/>
  <c r="V6" i="52"/>
  <c r="V384" i="52"/>
  <c r="R384" i="52"/>
  <c r="N384" i="52"/>
  <c r="J384" i="52"/>
  <c r="F384" i="52"/>
  <c r="X383" i="52"/>
  <c r="T383" i="52"/>
  <c r="P383" i="52"/>
  <c r="L383" i="52"/>
  <c r="H383" i="52"/>
  <c r="D383" i="52"/>
  <c r="V382" i="52"/>
  <c r="R382" i="52"/>
  <c r="N382" i="52"/>
  <c r="J382" i="52"/>
  <c r="F382" i="52"/>
  <c r="X381" i="52"/>
  <c r="T381" i="52"/>
  <c r="P381" i="52"/>
  <c r="L381" i="52"/>
  <c r="H381" i="52"/>
  <c r="D381" i="52"/>
  <c r="V380" i="52"/>
  <c r="R380" i="52"/>
  <c r="N380" i="52"/>
  <c r="J380" i="52"/>
  <c r="F380" i="52"/>
  <c r="X379" i="52"/>
  <c r="T379" i="52"/>
  <c r="P379" i="52"/>
  <c r="L379" i="52"/>
  <c r="H379" i="52"/>
  <c r="D379" i="52"/>
  <c r="V378" i="52"/>
  <c r="R378" i="52"/>
  <c r="N378" i="52"/>
  <c r="J378" i="52"/>
  <c r="F378" i="52"/>
  <c r="X377" i="52"/>
  <c r="T377" i="52"/>
  <c r="P377" i="52"/>
  <c r="L377" i="52"/>
  <c r="H377" i="52"/>
  <c r="D377" i="52"/>
  <c r="V376" i="52"/>
  <c r="R376" i="52"/>
  <c r="N376" i="52"/>
  <c r="J376" i="52"/>
  <c r="F376" i="52"/>
  <c r="X375" i="52"/>
  <c r="T375" i="52"/>
  <c r="P375" i="52"/>
  <c r="L375" i="52"/>
  <c r="H375" i="52"/>
  <c r="D375" i="52"/>
  <c r="V374" i="52"/>
  <c r="R374" i="52"/>
  <c r="N374" i="52"/>
  <c r="J374" i="52"/>
  <c r="F374" i="52"/>
  <c r="X373" i="52"/>
  <c r="T373" i="52"/>
  <c r="P373" i="52"/>
  <c r="L373" i="52"/>
  <c r="H373" i="52"/>
  <c r="D373" i="52"/>
  <c r="V372" i="52"/>
  <c r="R372" i="52"/>
  <c r="N372" i="52"/>
  <c r="J372" i="52"/>
  <c r="F372" i="52"/>
  <c r="X371" i="52"/>
  <c r="T371" i="52"/>
  <c r="P371" i="52"/>
  <c r="L371" i="52"/>
  <c r="H371" i="52"/>
  <c r="D371" i="52"/>
  <c r="V370" i="52"/>
  <c r="R370" i="52"/>
  <c r="N370" i="52"/>
  <c r="J370" i="52"/>
  <c r="F370" i="52"/>
  <c r="X369" i="52"/>
  <c r="T369" i="52"/>
  <c r="P369" i="52"/>
  <c r="L369" i="52"/>
  <c r="H369" i="52"/>
  <c r="D369" i="52"/>
  <c r="V368" i="52"/>
  <c r="R368" i="52"/>
  <c r="N368" i="52"/>
  <c r="J368" i="52"/>
  <c r="F368" i="52"/>
  <c r="X367" i="52"/>
  <c r="T367" i="52"/>
  <c r="P367" i="52"/>
  <c r="L367" i="52"/>
  <c r="H367" i="52"/>
  <c r="D367" i="52"/>
  <c r="V366" i="52"/>
  <c r="R366" i="52"/>
  <c r="N366" i="52"/>
  <c r="J366" i="52"/>
  <c r="F366" i="52"/>
  <c r="X365" i="52"/>
  <c r="T365" i="52"/>
  <c r="P365" i="52"/>
  <c r="L365" i="52"/>
  <c r="H365" i="52"/>
  <c r="D365" i="52"/>
  <c r="V364" i="52"/>
  <c r="R364" i="52"/>
  <c r="N364" i="52"/>
  <c r="J364" i="52"/>
  <c r="F364" i="52"/>
  <c r="X363" i="52"/>
  <c r="T363" i="52"/>
  <c r="P363" i="52"/>
  <c r="L363" i="52"/>
  <c r="H363" i="52"/>
  <c r="D363" i="52"/>
  <c r="V362" i="52"/>
  <c r="R362" i="52"/>
  <c r="N362" i="52"/>
  <c r="J362" i="52"/>
  <c r="F362" i="52"/>
  <c r="X361" i="52"/>
  <c r="T361" i="52"/>
  <c r="P361" i="52"/>
  <c r="L361" i="52"/>
  <c r="H361" i="52"/>
  <c r="D361" i="52"/>
  <c r="V360" i="52"/>
  <c r="R360" i="52"/>
  <c r="N360" i="52"/>
  <c r="J360" i="52"/>
  <c r="F360" i="52"/>
  <c r="X359" i="52"/>
  <c r="T359" i="52"/>
  <c r="P359" i="52"/>
  <c r="L359" i="52"/>
  <c r="H359" i="52"/>
  <c r="D359" i="52"/>
  <c r="V358" i="52"/>
  <c r="R358" i="52"/>
  <c r="N358" i="52"/>
  <c r="J358" i="52"/>
  <c r="F358" i="52"/>
  <c r="X357" i="52"/>
  <c r="T357" i="52"/>
  <c r="P357" i="52"/>
  <c r="L357" i="52"/>
  <c r="H357" i="52"/>
  <c r="D357" i="52"/>
  <c r="V356" i="52"/>
  <c r="R356" i="52"/>
  <c r="N356" i="52"/>
  <c r="J356" i="52"/>
  <c r="F356" i="52"/>
  <c r="X355" i="52"/>
  <c r="T355" i="52"/>
  <c r="P355" i="52"/>
  <c r="L355" i="52"/>
  <c r="H355" i="52"/>
  <c r="D355" i="52"/>
  <c r="V354" i="52"/>
  <c r="R354" i="52"/>
  <c r="N354" i="52"/>
  <c r="J354" i="52"/>
  <c r="F354" i="52"/>
  <c r="X353" i="52"/>
  <c r="T353" i="52"/>
  <c r="P353" i="52"/>
  <c r="L353" i="52"/>
  <c r="H353" i="52"/>
  <c r="D353" i="52"/>
  <c r="V352" i="52"/>
  <c r="R352" i="52"/>
  <c r="N352" i="52"/>
  <c r="J352" i="52"/>
  <c r="F352" i="52"/>
  <c r="X351" i="52"/>
  <c r="T351" i="52"/>
  <c r="P351" i="52"/>
  <c r="L351" i="52"/>
  <c r="H351" i="52"/>
  <c r="D351" i="52"/>
  <c r="V350" i="52"/>
  <c r="R350" i="52"/>
  <c r="N350" i="52"/>
  <c r="J350" i="52"/>
  <c r="F350" i="52"/>
  <c r="X349" i="52"/>
  <c r="T349" i="52"/>
  <c r="P349" i="52"/>
  <c r="L349" i="52"/>
  <c r="H349" i="52"/>
  <c r="D349" i="52"/>
  <c r="V348" i="52"/>
  <c r="R348" i="52"/>
  <c r="N348" i="52"/>
  <c r="J348" i="52"/>
  <c r="F348" i="52"/>
  <c r="X347" i="52"/>
  <c r="T347" i="52"/>
  <c r="P347" i="52"/>
  <c r="L347" i="52"/>
  <c r="H347" i="52"/>
  <c r="D347" i="52"/>
  <c r="V346" i="52"/>
  <c r="R346" i="52"/>
  <c r="N346" i="52"/>
  <c r="J346" i="52"/>
  <c r="D346" i="52"/>
  <c r="Y3" i="52"/>
  <c r="U3" i="52"/>
  <c r="Q3" i="52"/>
  <c r="M3" i="52"/>
  <c r="I3" i="52"/>
  <c r="E3" i="52"/>
  <c r="X3" i="52"/>
  <c r="T3" i="52"/>
  <c r="P3" i="52"/>
  <c r="L3" i="52"/>
  <c r="H3" i="52"/>
  <c r="W3" i="52"/>
  <c r="S3" i="52"/>
  <c r="O3" i="52"/>
  <c r="K3" i="52"/>
  <c r="G3" i="52"/>
  <c r="D3" i="52"/>
  <c r="V3" i="52"/>
  <c r="R3" i="52"/>
  <c r="N3" i="52"/>
  <c r="J3" i="52"/>
  <c r="F3" i="52"/>
  <c r="G345" i="52"/>
  <c r="K345" i="52"/>
  <c r="O345" i="52"/>
  <c r="S345" i="52"/>
  <c r="W345" i="52"/>
  <c r="D345" i="52"/>
  <c r="H345" i="52"/>
  <c r="L345" i="52"/>
  <c r="P345" i="52"/>
  <c r="T345" i="52"/>
  <c r="X345" i="52"/>
  <c r="E345" i="52"/>
  <c r="I345" i="52"/>
  <c r="M345" i="52"/>
  <c r="Q345" i="52"/>
  <c r="U345" i="52"/>
  <c r="Y345" i="52"/>
  <c r="F345" i="52"/>
  <c r="J345" i="52"/>
  <c r="N345" i="52"/>
  <c r="R345" i="52"/>
  <c r="V345" i="52"/>
  <c r="G337" i="52"/>
  <c r="K337" i="52"/>
  <c r="O337" i="52"/>
  <c r="S337" i="52"/>
  <c r="W337" i="52"/>
  <c r="D337" i="52"/>
  <c r="H337" i="52"/>
  <c r="L337" i="52"/>
  <c r="P337" i="52"/>
  <c r="T337" i="52"/>
  <c r="X337" i="52"/>
  <c r="E337" i="52"/>
  <c r="I337" i="52"/>
  <c r="M337" i="52"/>
  <c r="Q337" i="52"/>
  <c r="U337" i="52"/>
  <c r="Y337" i="52"/>
  <c r="F337" i="52"/>
  <c r="J337" i="52"/>
  <c r="N337" i="52"/>
  <c r="R337" i="52"/>
  <c r="V337" i="52"/>
  <c r="G329" i="52"/>
  <c r="K329" i="52"/>
  <c r="O329" i="52"/>
  <c r="S329" i="52"/>
  <c r="W329" i="52"/>
  <c r="D329" i="52"/>
  <c r="H329" i="52"/>
  <c r="L329" i="52"/>
  <c r="P329" i="52"/>
  <c r="T329" i="52"/>
  <c r="X329" i="52"/>
  <c r="E329" i="52"/>
  <c r="I329" i="52"/>
  <c r="M329" i="52"/>
  <c r="Q329" i="52"/>
  <c r="U329" i="52"/>
  <c r="Y329" i="52"/>
  <c r="F329" i="52"/>
  <c r="J329" i="52"/>
  <c r="N329" i="52"/>
  <c r="R329" i="52"/>
  <c r="V329" i="52"/>
  <c r="G321" i="52"/>
  <c r="K321" i="52"/>
  <c r="O321" i="52"/>
  <c r="S321" i="52"/>
  <c r="W321" i="52"/>
  <c r="D321" i="52"/>
  <c r="H321" i="52"/>
  <c r="L321" i="52"/>
  <c r="P321" i="52"/>
  <c r="T321" i="52"/>
  <c r="X321" i="52"/>
  <c r="E321" i="52"/>
  <c r="I321" i="52"/>
  <c r="M321" i="52"/>
  <c r="Q321" i="52"/>
  <c r="U321" i="52"/>
  <c r="Y321" i="52"/>
  <c r="F321" i="52"/>
  <c r="J321" i="52"/>
  <c r="N321" i="52"/>
  <c r="R321" i="52"/>
  <c r="V321" i="52"/>
  <c r="G313" i="52"/>
  <c r="K313" i="52"/>
  <c r="O313" i="52"/>
  <c r="S313" i="52"/>
  <c r="W313" i="52"/>
  <c r="D313" i="52"/>
  <c r="H313" i="52"/>
  <c r="L313" i="52"/>
  <c r="P313" i="52"/>
  <c r="T313" i="52"/>
  <c r="X313" i="52"/>
  <c r="E313" i="52"/>
  <c r="I313" i="52"/>
  <c r="M313" i="52"/>
  <c r="Q313" i="52"/>
  <c r="U313" i="52"/>
  <c r="Y313" i="52"/>
  <c r="F313" i="52"/>
  <c r="J313" i="52"/>
  <c r="N313" i="52"/>
  <c r="R313" i="52"/>
  <c r="V313" i="52"/>
  <c r="G305" i="52"/>
  <c r="K305" i="52"/>
  <c r="O305" i="52"/>
  <c r="S305" i="52"/>
  <c r="W305" i="52"/>
  <c r="D305" i="52"/>
  <c r="H305" i="52"/>
  <c r="L305" i="52"/>
  <c r="P305" i="52"/>
  <c r="T305" i="52"/>
  <c r="X305" i="52"/>
  <c r="E305" i="52"/>
  <c r="I305" i="52"/>
  <c r="M305" i="52"/>
  <c r="Q305" i="52"/>
  <c r="U305" i="52"/>
  <c r="Y305" i="52"/>
  <c r="F305" i="52"/>
  <c r="J305" i="52"/>
  <c r="N305" i="52"/>
  <c r="R305" i="52"/>
  <c r="V305" i="52"/>
  <c r="G297" i="52"/>
  <c r="K297" i="52"/>
  <c r="O297" i="52"/>
  <c r="S297" i="52"/>
  <c r="W297" i="52"/>
  <c r="D297" i="52"/>
  <c r="H297" i="52"/>
  <c r="L297" i="52"/>
  <c r="P297" i="52"/>
  <c r="T297" i="52"/>
  <c r="X297" i="52"/>
  <c r="E297" i="52"/>
  <c r="I297" i="52"/>
  <c r="M297" i="52"/>
  <c r="Q297" i="52"/>
  <c r="U297" i="52"/>
  <c r="Y297" i="52"/>
  <c r="F297" i="52"/>
  <c r="J297" i="52"/>
  <c r="N297" i="52"/>
  <c r="R297" i="52"/>
  <c r="V297" i="52"/>
  <c r="G289" i="52"/>
  <c r="K289" i="52"/>
  <c r="O289" i="52"/>
  <c r="S289" i="52"/>
  <c r="W289" i="52"/>
  <c r="D289" i="52"/>
  <c r="H289" i="52"/>
  <c r="L289" i="52"/>
  <c r="P289" i="52"/>
  <c r="T289" i="52"/>
  <c r="X289" i="52"/>
  <c r="E289" i="52"/>
  <c r="I289" i="52"/>
  <c r="M289" i="52"/>
  <c r="Q289" i="52"/>
  <c r="U289" i="52"/>
  <c r="Y289" i="52"/>
  <c r="F289" i="52"/>
  <c r="J289" i="52"/>
  <c r="N289" i="52"/>
  <c r="R289" i="52"/>
  <c r="V289" i="52"/>
  <c r="D281" i="52"/>
  <c r="H281" i="52"/>
  <c r="L281" i="52"/>
  <c r="P281" i="52"/>
  <c r="T281" i="52"/>
  <c r="X281" i="52"/>
  <c r="E281" i="52"/>
  <c r="I281" i="52"/>
  <c r="M281" i="52"/>
  <c r="Q281" i="52"/>
  <c r="U281" i="52"/>
  <c r="Y281" i="52"/>
  <c r="F281" i="52"/>
  <c r="J281" i="52"/>
  <c r="N281" i="52"/>
  <c r="R281" i="52"/>
  <c r="V281" i="52"/>
  <c r="G281" i="52"/>
  <c r="K281" i="52"/>
  <c r="O281" i="52"/>
  <c r="S281" i="52"/>
  <c r="W281" i="52"/>
  <c r="D273" i="52"/>
  <c r="H273" i="52"/>
  <c r="L273" i="52"/>
  <c r="P273" i="52"/>
  <c r="T273" i="52"/>
  <c r="X273" i="52"/>
  <c r="E273" i="52"/>
  <c r="I273" i="52"/>
  <c r="M273" i="52"/>
  <c r="Q273" i="52"/>
  <c r="U273" i="52"/>
  <c r="Y273" i="52"/>
  <c r="F273" i="52"/>
  <c r="J273" i="52"/>
  <c r="N273" i="52"/>
  <c r="R273" i="52"/>
  <c r="V273" i="52"/>
  <c r="G273" i="52"/>
  <c r="K273" i="52"/>
  <c r="O273" i="52"/>
  <c r="S273" i="52"/>
  <c r="W273" i="52"/>
  <c r="D265" i="52"/>
  <c r="H265" i="52"/>
  <c r="L265" i="52"/>
  <c r="P265" i="52"/>
  <c r="T265" i="52"/>
  <c r="X265" i="52"/>
  <c r="E265" i="52"/>
  <c r="I265" i="52"/>
  <c r="M265" i="52"/>
  <c r="Q265" i="52"/>
  <c r="U265" i="52"/>
  <c r="Y265" i="52"/>
  <c r="F265" i="52"/>
  <c r="J265" i="52"/>
  <c r="N265" i="52"/>
  <c r="R265" i="52"/>
  <c r="V265" i="52"/>
  <c r="G265" i="52"/>
  <c r="K265" i="52"/>
  <c r="O265" i="52"/>
  <c r="S265" i="52"/>
  <c r="W265" i="52"/>
  <c r="D257" i="52"/>
  <c r="H257" i="52"/>
  <c r="L257" i="52"/>
  <c r="P257" i="52"/>
  <c r="T257" i="52"/>
  <c r="X257" i="52"/>
  <c r="E257" i="52"/>
  <c r="I257" i="52"/>
  <c r="M257" i="52"/>
  <c r="Q257" i="52"/>
  <c r="U257" i="52"/>
  <c r="Y257" i="52"/>
  <c r="F257" i="52"/>
  <c r="J257" i="52"/>
  <c r="N257" i="52"/>
  <c r="R257" i="52"/>
  <c r="V257" i="52"/>
  <c r="G257" i="52"/>
  <c r="K257" i="52"/>
  <c r="O257" i="52"/>
  <c r="S257" i="52"/>
  <c r="W257" i="52"/>
  <c r="D249" i="52"/>
  <c r="H249" i="52"/>
  <c r="L249" i="52"/>
  <c r="P249" i="52"/>
  <c r="T249" i="52"/>
  <c r="X249" i="52"/>
  <c r="E249" i="52"/>
  <c r="I249" i="52"/>
  <c r="M249" i="52"/>
  <c r="Q249" i="52"/>
  <c r="U249" i="52"/>
  <c r="Y249" i="52"/>
  <c r="F249" i="52"/>
  <c r="J249" i="52"/>
  <c r="N249" i="52"/>
  <c r="R249" i="52"/>
  <c r="V249" i="52"/>
  <c r="G249" i="52"/>
  <c r="K249" i="52"/>
  <c r="O249" i="52"/>
  <c r="S249" i="52"/>
  <c r="W249" i="52"/>
  <c r="D241" i="52"/>
  <c r="H241" i="52"/>
  <c r="L241" i="52"/>
  <c r="P241" i="52"/>
  <c r="T241" i="52"/>
  <c r="X241" i="52"/>
  <c r="E241" i="52"/>
  <c r="I241" i="52"/>
  <c r="M241" i="52"/>
  <c r="Q241" i="52"/>
  <c r="U241" i="52"/>
  <c r="Y241" i="52"/>
  <c r="F241" i="52"/>
  <c r="J241" i="52"/>
  <c r="N241" i="52"/>
  <c r="R241" i="52"/>
  <c r="V241" i="52"/>
  <c r="G241" i="52"/>
  <c r="K241" i="52"/>
  <c r="O241" i="52"/>
  <c r="S241" i="52"/>
  <c r="W241" i="52"/>
  <c r="D233" i="52"/>
  <c r="H233" i="52"/>
  <c r="L233" i="52"/>
  <c r="P233" i="52"/>
  <c r="T233" i="52"/>
  <c r="X233" i="52"/>
  <c r="E233" i="52"/>
  <c r="I233" i="52"/>
  <c r="M233" i="52"/>
  <c r="Q233" i="52"/>
  <c r="U233" i="52"/>
  <c r="Y233" i="52"/>
  <c r="F233" i="52"/>
  <c r="J233" i="52"/>
  <c r="N233" i="52"/>
  <c r="R233" i="52"/>
  <c r="V233" i="52"/>
  <c r="G233" i="52"/>
  <c r="K233" i="52"/>
  <c r="O233" i="52"/>
  <c r="S233" i="52"/>
  <c r="W233" i="52"/>
  <c r="D225" i="52"/>
  <c r="H225" i="52"/>
  <c r="L225" i="52"/>
  <c r="P225" i="52"/>
  <c r="T225" i="52"/>
  <c r="X225" i="52"/>
  <c r="E225" i="52"/>
  <c r="I225" i="52"/>
  <c r="M225" i="52"/>
  <c r="Q225" i="52"/>
  <c r="U225" i="52"/>
  <c r="Y225" i="52"/>
  <c r="F225" i="52"/>
  <c r="J225" i="52"/>
  <c r="N225" i="52"/>
  <c r="R225" i="52"/>
  <c r="V225" i="52"/>
  <c r="G225" i="52"/>
  <c r="K225" i="52"/>
  <c r="O225" i="52"/>
  <c r="S225" i="52"/>
  <c r="W225" i="52"/>
  <c r="F217" i="52"/>
  <c r="J217" i="52"/>
  <c r="N217" i="52"/>
  <c r="R217" i="52"/>
  <c r="V217" i="52"/>
  <c r="G217" i="52"/>
  <c r="K217" i="52"/>
  <c r="O217" i="52"/>
  <c r="S217" i="52"/>
  <c r="W217" i="52"/>
  <c r="D217" i="52"/>
  <c r="H217" i="52"/>
  <c r="L217" i="52"/>
  <c r="P217" i="52"/>
  <c r="T217" i="52"/>
  <c r="X217" i="52"/>
  <c r="E217" i="52"/>
  <c r="I217" i="52"/>
  <c r="M217" i="52"/>
  <c r="Q217" i="52"/>
  <c r="U217" i="52"/>
  <c r="Y217" i="52"/>
  <c r="F209" i="52"/>
  <c r="J209" i="52"/>
  <c r="N209" i="52"/>
  <c r="R209" i="52"/>
  <c r="V209" i="52"/>
  <c r="G209" i="52"/>
  <c r="K209" i="52"/>
  <c r="O209" i="52"/>
  <c r="S209" i="52"/>
  <c r="W209" i="52"/>
  <c r="D209" i="52"/>
  <c r="H209" i="52"/>
  <c r="L209" i="52"/>
  <c r="P209" i="52"/>
  <c r="T209" i="52"/>
  <c r="X209" i="52"/>
  <c r="E209" i="52"/>
  <c r="I209" i="52"/>
  <c r="M209" i="52"/>
  <c r="Q209" i="52"/>
  <c r="U209" i="52"/>
  <c r="Y209" i="52"/>
  <c r="F201" i="52"/>
  <c r="J201" i="52"/>
  <c r="N201" i="52"/>
  <c r="R201" i="52"/>
  <c r="V201" i="52"/>
  <c r="G201" i="52"/>
  <c r="K201" i="52"/>
  <c r="O201" i="52"/>
  <c r="S201" i="52"/>
  <c r="W201" i="52"/>
  <c r="D201" i="52"/>
  <c r="H201" i="52"/>
  <c r="L201" i="52"/>
  <c r="P201" i="52"/>
  <c r="T201" i="52"/>
  <c r="X201" i="52"/>
  <c r="E201" i="52"/>
  <c r="I201" i="52"/>
  <c r="M201" i="52"/>
  <c r="Q201" i="52"/>
  <c r="U201" i="52"/>
  <c r="Y201" i="52"/>
  <c r="F189" i="52"/>
  <c r="J189" i="52"/>
  <c r="N189" i="52"/>
  <c r="R189" i="52"/>
  <c r="V189" i="52"/>
  <c r="G189" i="52"/>
  <c r="K189" i="52"/>
  <c r="O189" i="52"/>
  <c r="S189" i="52"/>
  <c r="W189" i="52"/>
  <c r="D189" i="52"/>
  <c r="H189" i="52"/>
  <c r="L189" i="52"/>
  <c r="P189" i="52"/>
  <c r="T189" i="52"/>
  <c r="X189" i="52"/>
  <c r="E189" i="52"/>
  <c r="I189" i="52"/>
  <c r="M189" i="52"/>
  <c r="Q189" i="52"/>
  <c r="U189" i="52"/>
  <c r="Y189" i="52"/>
  <c r="F181" i="52"/>
  <c r="J181" i="52"/>
  <c r="N181" i="52"/>
  <c r="R181" i="52"/>
  <c r="V181" i="52"/>
  <c r="G181" i="52"/>
  <c r="K181" i="52"/>
  <c r="O181" i="52"/>
  <c r="S181" i="52"/>
  <c r="W181" i="52"/>
  <c r="D181" i="52"/>
  <c r="H181" i="52"/>
  <c r="L181" i="52"/>
  <c r="P181" i="52"/>
  <c r="T181" i="52"/>
  <c r="X181" i="52"/>
  <c r="E181" i="52"/>
  <c r="I181" i="52"/>
  <c r="M181" i="52"/>
  <c r="Q181" i="52"/>
  <c r="U181" i="52"/>
  <c r="Y181" i="52"/>
  <c r="F173" i="52"/>
  <c r="J173" i="52"/>
  <c r="N173" i="52"/>
  <c r="R173" i="52"/>
  <c r="V173" i="52"/>
  <c r="G173" i="52"/>
  <c r="K173" i="52"/>
  <c r="O173" i="52"/>
  <c r="S173" i="52"/>
  <c r="W173" i="52"/>
  <c r="D173" i="52"/>
  <c r="H173" i="52"/>
  <c r="L173" i="52"/>
  <c r="P173" i="52"/>
  <c r="T173" i="52"/>
  <c r="X173" i="52"/>
  <c r="E173" i="52"/>
  <c r="I173" i="52"/>
  <c r="M173" i="52"/>
  <c r="Q173" i="52"/>
  <c r="U173" i="52"/>
  <c r="Y173" i="52"/>
  <c r="F165" i="52"/>
  <c r="J165" i="52"/>
  <c r="N165" i="52"/>
  <c r="R165" i="52"/>
  <c r="V165" i="52"/>
  <c r="G165" i="52"/>
  <c r="K165" i="52"/>
  <c r="O165" i="52"/>
  <c r="S165" i="52"/>
  <c r="W165" i="52"/>
  <c r="D165" i="52"/>
  <c r="H165" i="52"/>
  <c r="L165" i="52"/>
  <c r="P165" i="52"/>
  <c r="T165" i="52"/>
  <c r="X165" i="52"/>
  <c r="E165" i="52"/>
  <c r="I165" i="52"/>
  <c r="M165" i="52"/>
  <c r="Q165" i="52"/>
  <c r="U165" i="52"/>
  <c r="Y165" i="52"/>
  <c r="E157" i="52"/>
  <c r="I157" i="52"/>
  <c r="M157" i="52"/>
  <c r="Q157" i="52"/>
  <c r="U157" i="52"/>
  <c r="Y157" i="52"/>
  <c r="F157" i="52"/>
  <c r="J157" i="52"/>
  <c r="N157" i="52"/>
  <c r="R157" i="52"/>
  <c r="V157" i="52"/>
  <c r="G157" i="52"/>
  <c r="K157" i="52"/>
  <c r="O157" i="52"/>
  <c r="S157" i="52"/>
  <c r="W157" i="52"/>
  <c r="H157" i="52"/>
  <c r="X157" i="52"/>
  <c r="L157" i="52"/>
  <c r="P157" i="52"/>
  <c r="D157" i="52"/>
  <c r="T157" i="52"/>
  <c r="E149" i="52"/>
  <c r="I149" i="52"/>
  <c r="M149" i="52"/>
  <c r="Q149" i="52"/>
  <c r="U149" i="52"/>
  <c r="Y149" i="52"/>
  <c r="F149" i="52"/>
  <c r="J149" i="52"/>
  <c r="N149" i="52"/>
  <c r="R149" i="52"/>
  <c r="V149" i="52"/>
  <c r="G149" i="52"/>
  <c r="K149" i="52"/>
  <c r="O149" i="52"/>
  <c r="S149" i="52"/>
  <c r="W149" i="52"/>
  <c r="D149" i="52"/>
  <c r="H149" i="52"/>
  <c r="L149" i="52"/>
  <c r="P149" i="52"/>
  <c r="T149" i="52"/>
  <c r="X149" i="52"/>
  <c r="E141" i="52"/>
  <c r="I141" i="52"/>
  <c r="M141" i="52"/>
  <c r="Q141" i="52"/>
  <c r="U141" i="52"/>
  <c r="Y141" i="52"/>
  <c r="F141" i="52"/>
  <c r="J141" i="52"/>
  <c r="N141" i="52"/>
  <c r="R141" i="52"/>
  <c r="V141" i="52"/>
  <c r="G141" i="52"/>
  <c r="K141" i="52"/>
  <c r="O141" i="52"/>
  <c r="S141" i="52"/>
  <c r="W141" i="52"/>
  <c r="D141" i="52"/>
  <c r="H141" i="52"/>
  <c r="L141" i="52"/>
  <c r="P141" i="52"/>
  <c r="T141" i="52"/>
  <c r="X141" i="52"/>
  <c r="E133" i="52"/>
  <c r="I133" i="52"/>
  <c r="M133" i="52"/>
  <c r="Q133" i="52"/>
  <c r="U133" i="52"/>
  <c r="Y133" i="52"/>
  <c r="F133" i="52"/>
  <c r="J133" i="52"/>
  <c r="N133" i="52"/>
  <c r="R133" i="52"/>
  <c r="V133" i="52"/>
  <c r="G133" i="52"/>
  <c r="K133" i="52"/>
  <c r="O133" i="52"/>
  <c r="S133" i="52"/>
  <c r="W133" i="52"/>
  <c r="D133" i="52"/>
  <c r="H133" i="52"/>
  <c r="L133" i="52"/>
  <c r="P133" i="52"/>
  <c r="T133" i="52"/>
  <c r="X133" i="52"/>
  <c r="E125" i="52"/>
  <c r="I125" i="52"/>
  <c r="M125" i="52"/>
  <c r="Q125" i="52"/>
  <c r="U125" i="52"/>
  <c r="Y125" i="52"/>
  <c r="F125" i="52"/>
  <c r="J125" i="52"/>
  <c r="N125" i="52"/>
  <c r="R125" i="52"/>
  <c r="V125" i="52"/>
  <c r="G125" i="52"/>
  <c r="K125" i="52"/>
  <c r="O125" i="52"/>
  <c r="S125" i="52"/>
  <c r="W125" i="52"/>
  <c r="D125" i="52"/>
  <c r="H125" i="52"/>
  <c r="L125" i="52"/>
  <c r="P125" i="52"/>
  <c r="T125" i="52"/>
  <c r="X125" i="52"/>
  <c r="E117" i="52"/>
  <c r="I117" i="52"/>
  <c r="M117" i="52"/>
  <c r="Q117" i="52"/>
  <c r="U117" i="52"/>
  <c r="Y117" i="52"/>
  <c r="F117" i="52"/>
  <c r="J117" i="52"/>
  <c r="N117" i="52"/>
  <c r="R117" i="52"/>
  <c r="V117" i="52"/>
  <c r="G117" i="52"/>
  <c r="K117" i="52"/>
  <c r="O117" i="52"/>
  <c r="S117" i="52"/>
  <c r="W117" i="52"/>
  <c r="D117" i="52"/>
  <c r="H117" i="52"/>
  <c r="L117" i="52"/>
  <c r="P117" i="52"/>
  <c r="T117" i="52"/>
  <c r="X117" i="52"/>
  <c r="E105" i="52"/>
  <c r="I105" i="52"/>
  <c r="M105" i="52"/>
  <c r="Q105" i="52"/>
  <c r="U105" i="52"/>
  <c r="Y105" i="52"/>
  <c r="F105" i="52"/>
  <c r="J105" i="52"/>
  <c r="N105" i="52"/>
  <c r="R105" i="52"/>
  <c r="V105" i="52"/>
  <c r="G105" i="52"/>
  <c r="K105" i="52"/>
  <c r="O105" i="52"/>
  <c r="S105" i="52"/>
  <c r="W105" i="52"/>
  <c r="D105" i="52"/>
  <c r="H105" i="52"/>
  <c r="L105" i="52"/>
  <c r="P105" i="52"/>
  <c r="T105" i="52"/>
  <c r="X105" i="52"/>
  <c r="E97" i="52"/>
  <c r="I97" i="52"/>
  <c r="M97" i="52"/>
  <c r="Q97" i="52"/>
  <c r="U97" i="52"/>
  <c r="Y97" i="52"/>
  <c r="F97" i="52"/>
  <c r="J97" i="52"/>
  <c r="N97" i="52"/>
  <c r="R97" i="52"/>
  <c r="V97" i="52"/>
  <c r="G97" i="52"/>
  <c r="K97" i="52"/>
  <c r="O97" i="52"/>
  <c r="S97" i="52"/>
  <c r="W97" i="52"/>
  <c r="D97" i="52"/>
  <c r="H97" i="52"/>
  <c r="L97" i="52"/>
  <c r="P97" i="52"/>
  <c r="T97" i="52"/>
  <c r="X97" i="52"/>
  <c r="G89" i="52"/>
  <c r="K89" i="52"/>
  <c r="O89" i="52"/>
  <c r="S89" i="52"/>
  <c r="W89" i="52"/>
  <c r="D89" i="52"/>
  <c r="H89" i="52"/>
  <c r="L89" i="52"/>
  <c r="P89" i="52"/>
  <c r="T89" i="52"/>
  <c r="X89" i="52"/>
  <c r="E89" i="52"/>
  <c r="I89" i="52"/>
  <c r="M89" i="52"/>
  <c r="Q89" i="52"/>
  <c r="U89" i="52"/>
  <c r="Y89" i="52"/>
  <c r="R89" i="52"/>
  <c r="F89" i="52"/>
  <c r="V89" i="52"/>
  <c r="J89" i="52"/>
  <c r="N89" i="52"/>
  <c r="D81" i="52"/>
  <c r="H81" i="52"/>
  <c r="E81" i="52"/>
  <c r="I81" i="52"/>
  <c r="M81" i="52"/>
  <c r="J81" i="52"/>
  <c r="O81" i="52"/>
  <c r="S81" i="52"/>
  <c r="W81" i="52"/>
  <c r="K81" i="52"/>
  <c r="P81" i="52"/>
  <c r="T81" i="52"/>
  <c r="X81" i="52"/>
  <c r="F81" i="52"/>
  <c r="L81" i="52"/>
  <c r="Q81" i="52"/>
  <c r="U81" i="52"/>
  <c r="Y81" i="52"/>
  <c r="G81" i="52"/>
  <c r="N81" i="52"/>
  <c r="R81" i="52"/>
  <c r="V81" i="52"/>
  <c r="D73" i="52"/>
  <c r="H73" i="52"/>
  <c r="L73" i="52"/>
  <c r="P73" i="52"/>
  <c r="T73" i="52"/>
  <c r="X73" i="52"/>
  <c r="E73" i="52"/>
  <c r="I73" i="52"/>
  <c r="M73" i="52"/>
  <c r="Q73" i="52"/>
  <c r="U73" i="52"/>
  <c r="Y73" i="52"/>
  <c r="F73" i="52"/>
  <c r="J73" i="52"/>
  <c r="N73" i="52"/>
  <c r="R73" i="52"/>
  <c r="V73" i="52"/>
  <c r="O73" i="52"/>
  <c r="S73" i="52"/>
  <c r="G73" i="52"/>
  <c r="W73" i="52"/>
  <c r="K73" i="52"/>
  <c r="D65" i="52"/>
  <c r="H65" i="52"/>
  <c r="L65" i="52"/>
  <c r="P65" i="52"/>
  <c r="T65" i="52"/>
  <c r="X65" i="52"/>
  <c r="E65" i="52"/>
  <c r="I65" i="52"/>
  <c r="M65" i="52"/>
  <c r="Q65" i="52"/>
  <c r="U65" i="52"/>
  <c r="Y65" i="52"/>
  <c r="F65" i="52"/>
  <c r="J65" i="52"/>
  <c r="N65" i="52"/>
  <c r="R65" i="52"/>
  <c r="V65" i="52"/>
  <c r="O65" i="52"/>
  <c r="S65" i="52"/>
  <c r="G65" i="52"/>
  <c r="W65" i="52"/>
  <c r="K65" i="52"/>
  <c r="D57" i="52"/>
  <c r="H57" i="52"/>
  <c r="L57" i="52"/>
  <c r="P57" i="52"/>
  <c r="T57" i="52"/>
  <c r="X57" i="52"/>
  <c r="E57" i="52"/>
  <c r="I57" i="52"/>
  <c r="M57" i="52"/>
  <c r="Q57" i="52"/>
  <c r="U57" i="52"/>
  <c r="Y57" i="52"/>
  <c r="G57" i="52"/>
  <c r="O57" i="52"/>
  <c r="W57" i="52"/>
  <c r="J57" i="52"/>
  <c r="R57" i="52"/>
  <c r="K57" i="52"/>
  <c r="S57" i="52"/>
  <c r="V57" i="52"/>
  <c r="F57" i="52"/>
  <c r="N57" i="52"/>
  <c r="D45" i="52"/>
  <c r="H45" i="52"/>
  <c r="L45" i="52"/>
  <c r="P45" i="52"/>
  <c r="T45" i="52"/>
  <c r="X45" i="52"/>
  <c r="E45" i="52"/>
  <c r="I45" i="52"/>
  <c r="M45" i="52"/>
  <c r="Q45" i="52"/>
  <c r="U45" i="52"/>
  <c r="Y45" i="52"/>
  <c r="F45" i="52"/>
  <c r="J45" i="52"/>
  <c r="N45" i="52"/>
  <c r="R45" i="52"/>
  <c r="V45" i="52"/>
  <c r="K45" i="52"/>
  <c r="O45" i="52"/>
  <c r="S45" i="52"/>
  <c r="G45" i="52"/>
  <c r="W45" i="52"/>
  <c r="D37" i="52"/>
  <c r="H37" i="52"/>
  <c r="L37" i="52"/>
  <c r="P37" i="52"/>
  <c r="T37" i="52"/>
  <c r="X37" i="52"/>
  <c r="E37" i="52"/>
  <c r="I37" i="52"/>
  <c r="M37" i="52"/>
  <c r="Q37" i="52"/>
  <c r="U37" i="52"/>
  <c r="Y37" i="52"/>
  <c r="F37" i="52"/>
  <c r="J37" i="52"/>
  <c r="N37" i="52"/>
  <c r="R37" i="52"/>
  <c r="V37" i="52"/>
  <c r="K37" i="52"/>
  <c r="O37" i="52"/>
  <c r="S37" i="52"/>
  <c r="G37" i="52"/>
  <c r="W37" i="52"/>
  <c r="D29" i="52"/>
  <c r="H29" i="52"/>
  <c r="L29" i="52"/>
  <c r="P29" i="52"/>
  <c r="T29" i="52"/>
  <c r="X29" i="52"/>
  <c r="E29" i="52"/>
  <c r="I29" i="52"/>
  <c r="M29" i="52"/>
  <c r="Q29" i="52"/>
  <c r="U29" i="52"/>
  <c r="Y29" i="52"/>
  <c r="F29" i="52"/>
  <c r="J29" i="52"/>
  <c r="N29" i="52"/>
  <c r="R29" i="52"/>
  <c r="V29" i="52"/>
  <c r="K29" i="52"/>
  <c r="O29" i="52"/>
  <c r="S29" i="52"/>
  <c r="G29" i="52"/>
  <c r="W29" i="52"/>
  <c r="D21" i="52"/>
  <c r="H21" i="52"/>
  <c r="L21" i="52"/>
  <c r="P21" i="52"/>
  <c r="T21" i="52"/>
  <c r="X21" i="52"/>
  <c r="E21" i="52"/>
  <c r="I21" i="52"/>
  <c r="M21" i="52"/>
  <c r="Q21" i="52"/>
  <c r="U21" i="52"/>
  <c r="Y21" i="52"/>
  <c r="F21" i="52"/>
  <c r="J21" i="52"/>
  <c r="N21" i="52"/>
  <c r="R21" i="52"/>
  <c r="V21" i="52"/>
  <c r="K21" i="52"/>
  <c r="O21" i="52"/>
  <c r="S21" i="52"/>
  <c r="W21" i="52"/>
  <c r="G21" i="52"/>
  <c r="E9" i="52"/>
  <c r="I9" i="52"/>
  <c r="M9" i="52"/>
  <c r="Q9" i="52"/>
  <c r="U9" i="52"/>
  <c r="Y9" i="52"/>
  <c r="F9" i="52"/>
  <c r="J9" i="52"/>
  <c r="N9" i="52"/>
  <c r="R9" i="52"/>
  <c r="V9" i="52"/>
  <c r="G9" i="52"/>
  <c r="K9" i="52"/>
  <c r="O9" i="52"/>
  <c r="S9" i="52"/>
  <c r="W9" i="52"/>
  <c r="D9" i="52"/>
  <c r="H9" i="52"/>
  <c r="L9" i="52"/>
  <c r="P9" i="52"/>
  <c r="T9" i="52"/>
  <c r="X9" i="52"/>
  <c r="Y384" i="52"/>
  <c r="U384" i="52"/>
  <c r="Q384" i="52"/>
  <c r="M384" i="52"/>
  <c r="I384" i="52"/>
  <c r="W383" i="52"/>
  <c r="S383" i="52"/>
  <c r="O383" i="52"/>
  <c r="K383" i="52"/>
  <c r="Y382" i="52"/>
  <c r="U382" i="52"/>
  <c r="Q382" i="52"/>
  <c r="M382" i="52"/>
  <c r="I382" i="52"/>
  <c r="W381" i="52"/>
  <c r="S381" i="52"/>
  <c r="O381" i="52"/>
  <c r="K381" i="52"/>
  <c r="Y380" i="52"/>
  <c r="U380" i="52"/>
  <c r="Q380" i="52"/>
  <c r="M380" i="52"/>
  <c r="I380" i="52"/>
  <c r="W379" i="52"/>
  <c r="S379" i="52"/>
  <c r="O379" i="52"/>
  <c r="K379" i="52"/>
  <c r="Y378" i="52"/>
  <c r="U378" i="52"/>
  <c r="Q378" i="52"/>
  <c r="M378" i="52"/>
  <c r="I378" i="52"/>
  <c r="W377" i="52"/>
  <c r="S377" i="52"/>
  <c r="O377" i="52"/>
  <c r="K377" i="52"/>
  <c r="Y376" i="52"/>
  <c r="U376" i="52"/>
  <c r="Q376" i="52"/>
  <c r="M376" i="52"/>
  <c r="I376" i="52"/>
  <c r="W375" i="52"/>
  <c r="S375" i="52"/>
  <c r="O375" i="52"/>
  <c r="K375" i="52"/>
  <c r="Y374" i="52"/>
  <c r="U374" i="52"/>
  <c r="Q374" i="52"/>
  <c r="M374" i="52"/>
  <c r="I374" i="52"/>
  <c r="W373" i="52"/>
  <c r="S373" i="52"/>
  <c r="O373" i="52"/>
  <c r="K373" i="52"/>
  <c r="Y372" i="52"/>
  <c r="U372" i="52"/>
  <c r="Q372" i="52"/>
  <c r="M372" i="52"/>
  <c r="I372" i="52"/>
  <c r="W371" i="52"/>
  <c r="S371" i="52"/>
  <c r="O371" i="52"/>
  <c r="K371" i="52"/>
  <c r="Y370" i="52"/>
  <c r="U370" i="52"/>
  <c r="Q370" i="52"/>
  <c r="M370" i="52"/>
  <c r="I370" i="52"/>
  <c r="W369" i="52"/>
  <c r="S369" i="52"/>
  <c r="O369" i="52"/>
  <c r="K369" i="52"/>
  <c r="Y368" i="52"/>
  <c r="U368" i="52"/>
  <c r="Q368" i="52"/>
  <c r="M368" i="52"/>
  <c r="I368" i="52"/>
  <c r="W367" i="52"/>
  <c r="S367" i="52"/>
  <c r="O367" i="52"/>
  <c r="K367" i="52"/>
  <c r="Y366" i="52"/>
  <c r="U366" i="52"/>
  <c r="Q366" i="52"/>
  <c r="M366" i="52"/>
  <c r="I366" i="52"/>
  <c r="W365" i="52"/>
  <c r="S365" i="52"/>
  <c r="O365" i="52"/>
  <c r="K365" i="52"/>
  <c r="Y364" i="52"/>
  <c r="U364" i="52"/>
  <c r="Q364" i="52"/>
  <c r="M364" i="52"/>
  <c r="I364" i="52"/>
  <c r="W363" i="52"/>
  <c r="S363" i="52"/>
  <c r="O363" i="52"/>
  <c r="K363" i="52"/>
  <c r="Y362" i="52"/>
  <c r="U362" i="52"/>
  <c r="Q362" i="52"/>
  <c r="M362" i="52"/>
  <c r="I362" i="52"/>
  <c r="W361" i="52"/>
  <c r="S361" i="52"/>
  <c r="O361" i="52"/>
  <c r="K361" i="52"/>
  <c r="Y360" i="52"/>
  <c r="U360" i="52"/>
  <c r="Q360" i="52"/>
  <c r="M360" i="52"/>
  <c r="I360" i="52"/>
  <c r="W359" i="52"/>
  <c r="S359" i="52"/>
  <c r="O359" i="52"/>
  <c r="K359" i="52"/>
  <c r="Y358" i="52"/>
  <c r="U358" i="52"/>
  <c r="Q358" i="52"/>
  <c r="M358" i="52"/>
  <c r="I358" i="52"/>
  <c r="W357" i="52"/>
  <c r="S357" i="52"/>
  <c r="O357" i="52"/>
  <c r="K357" i="52"/>
  <c r="Y356" i="52"/>
  <c r="U356" i="52"/>
  <c r="Q356" i="52"/>
  <c r="M356" i="52"/>
  <c r="I356" i="52"/>
  <c r="W355" i="52"/>
  <c r="S355" i="52"/>
  <c r="O355" i="52"/>
  <c r="K355" i="52"/>
  <c r="Y354" i="52"/>
  <c r="U354" i="52"/>
  <c r="Q354" i="52"/>
  <c r="M354" i="52"/>
  <c r="I354" i="52"/>
  <c r="W353" i="52"/>
  <c r="S353" i="52"/>
  <c r="O353" i="52"/>
  <c r="K353" i="52"/>
  <c r="Y352" i="52"/>
  <c r="U352" i="52"/>
  <c r="Q352" i="52"/>
  <c r="M352" i="52"/>
  <c r="I352" i="52"/>
  <c r="W351" i="52"/>
  <c r="S351" i="52"/>
  <c r="O351" i="52"/>
  <c r="K351" i="52"/>
  <c r="Y350" i="52"/>
  <c r="U350" i="52"/>
  <c r="Q350" i="52"/>
  <c r="M350" i="52"/>
  <c r="I350" i="52"/>
  <c r="W349" i="52"/>
  <c r="S349" i="52"/>
  <c r="O349" i="52"/>
  <c r="K349" i="52"/>
  <c r="Y348" i="52"/>
  <c r="U348" i="52"/>
  <c r="Q348" i="52"/>
  <c r="M348" i="52"/>
  <c r="I348" i="52"/>
  <c r="W347" i="52"/>
  <c r="S347" i="52"/>
  <c r="O347" i="52"/>
  <c r="K347" i="52"/>
  <c r="Y346" i="52"/>
  <c r="U346" i="52"/>
  <c r="Q346" i="52"/>
  <c r="M346" i="52"/>
  <c r="I346" i="52"/>
  <c r="AA4" i="53"/>
  <c r="AA5" i="53"/>
  <c r="AA6" i="53"/>
  <c r="AA7" i="53"/>
  <c r="AA8" i="53"/>
  <c r="AA9" i="53"/>
  <c r="AA10" i="53"/>
  <c r="AA11" i="53"/>
  <c r="AA12" i="53"/>
  <c r="AA13" i="53"/>
  <c r="AA14" i="53"/>
  <c r="AA15" i="53"/>
  <c r="AA16" i="53"/>
  <c r="AA17" i="53"/>
  <c r="AA18" i="53"/>
  <c r="AA19" i="53"/>
  <c r="AA20" i="53"/>
  <c r="AA21" i="53"/>
  <c r="AA22" i="53"/>
  <c r="AA23" i="53"/>
  <c r="AA24" i="53"/>
  <c r="AA25" i="53"/>
  <c r="AA26" i="53"/>
  <c r="AA27" i="53"/>
  <c r="AA28" i="53"/>
  <c r="AA29" i="53"/>
  <c r="AA30" i="53"/>
  <c r="AA31" i="53"/>
  <c r="AA32" i="53"/>
  <c r="AA33" i="53"/>
  <c r="AA34" i="53"/>
  <c r="AA35" i="53"/>
  <c r="AA36" i="53"/>
  <c r="AA37" i="53"/>
  <c r="AA38" i="53"/>
  <c r="AA39" i="53"/>
  <c r="AA40" i="53"/>
  <c r="AA41" i="53"/>
  <c r="AA42" i="53"/>
  <c r="AA43" i="53"/>
  <c r="AA44" i="53"/>
  <c r="AA45" i="53"/>
  <c r="AA46" i="53"/>
  <c r="AA47" i="53"/>
  <c r="AA48" i="53"/>
  <c r="AA49" i="53"/>
  <c r="AA50" i="53"/>
  <c r="AA51" i="53"/>
  <c r="AA52" i="53"/>
  <c r="AA53" i="53"/>
  <c r="AA54" i="53"/>
  <c r="AA55" i="53"/>
  <c r="AA56" i="53"/>
  <c r="AA57" i="53"/>
  <c r="AA58" i="53"/>
  <c r="AA59" i="53"/>
  <c r="AA60" i="53"/>
  <c r="AA61" i="53"/>
  <c r="AA62" i="53"/>
  <c r="AA63" i="53"/>
  <c r="AA64" i="53"/>
  <c r="AA65" i="53"/>
  <c r="AA66" i="53"/>
  <c r="AA67" i="53"/>
  <c r="AA68" i="53"/>
  <c r="AA69" i="53"/>
  <c r="AA70" i="53"/>
  <c r="AA71" i="53"/>
  <c r="AA72" i="53"/>
  <c r="AA73" i="53"/>
  <c r="AA74" i="53"/>
  <c r="AA75" i="53"/>
  <c r="AA76" i="53"/>
  <c r="AA77" i="53"/>
  <c r="AA78" i="53"/>
  <c r="AA79" i="53"/>
  <c r="AA80" i="53"/>
  <c r="AA81" i="53"/>
  <c r="AA82" i="53"/>
  <c r="AA83" i="53"/>
  <c r="AA84" i="53"/>
  <c r="AA85" i="53"/>
  <c r="AA86" i="53"/>
  <c r="AA87" i="53"/>
  <c r="AA88" i="53"/>
  <c r="AA89" i="53"/>
  <c r="AA90" i="53"/>
  <c r="AA91" i="53"/>
  <c r="AA92" i="53"/>
  <c r="AA93" i="53"/>
  <c r="AA94" i="53"/>
  <c r="AA95" i="53"/>
  <c r="AA96" i="53"/>
  <c r="AA97" i="53"/>
  <c r="AA98" i="53"/>
  <c r="AA99" i="53"/>
  <c r="AA100" i="53"/>
  <c r="AA101" i="53"/>
  <c r="AA102" i="53"/>
  <c r="AA103" i="53"/>
  <c r="AA104" i="53"/>
  <c r="AA105" i="53"/>
  <c r="AA106" i="53"/>
  <c r="AA107" i="53"/>
  <c r="AA108" i="53"/>
  <c r="AA109" i="53"/>
  <c r="AA110" i="53"/>
  <c r="AA111" i="53"/>
  <c r="AA112" i="53"/>
  <c r="AA113" i="53"/>
  <c r="AA114" i="53"/>
  <c r="AA115" i="53"/>
  <c r="AA116" i="53"/>
  <c r="AA117" i="53"/>
  <c r="AA118" i="53"/>
  <c r="AA119" i="53"/>
  <c r="AA120" i="53"/>
  <c r="AA121" i="53"/>
  <c r="AA122" i="53"/>
  <c r="AA123" i="53"/>
  <c r="AA124" i="53"/>
  <c r="AA125" i="53"/>
  <c r="AA126" i="53"/>
  <c r="AA127" i="53"/>
  <c r="AA128" i="53"/>
  <c r="AA129" i="53"/>
  <c r="AA130" i="53"/>
  <c r="AA131" i="53"/>
  <c r="AA132" i="53"/>
  <c r="AA133" i="53"/>
  <c r="AA134" i="53"/>
  <c r="AA135" i="53"/>
  <c r="AA136" i="53"/>
  <c r="AA137" i="53"/>
  <c r="AA138" i="53"/>
  <c r="AA139" i="53"/>
  <c r="AA140" i="53"/>
  <c r="AA141" i="53"/>
  <c r="AA142" i="53"/>
  <c r="AA143" i="53"/>
  <c r="AA144" i="53"/>
  <c r="AA145" i="53"/>
  <c r="AA146" i="53"/>
  <c r="AA147" i="53"/>
  <c r="AA148" i="53"/>
  <c r="AA149" i="53"/>
  <c r="AA150" i="53"/>
  <c r="AA151" i="53"/>
  <c r="AA152" i="53"/>
  <c r="AA153" i="53"/>
  <c r="AA154" i="53"/>
  <c r="AA155" i="53"/>
  <c r="AA156" i="53"/>
  <c r="AA157" i="53"/>
  <c r="AA158" i="53"/>
  <c r="AA159" i="53"/>
  <c r="AA160" i="53"/>
  <c r="AA161" i="53"/>
  <c r="AA162" i="53"/>
  <c r="AA163" i="53"/>
  <c r="AA164" i="53"/>
  <c r="AA165" i="53"/>
  <c r="AA166" i="53"/>
  <c r="AA167" i="53"/>
  <c r="AA168" i="53"/>
  <c r="AA169" i="53"/>
  <c r="AA170" i="53"/>
  <c r="AA171" i="53"/>
  <c r="AA172" i="53"/>
  <c r="AA173" i="53"/>
  <c r="AA174" i="53"/>
  <c r="AA175" i="53"/>
  <c r="AA176" i="53"/>
  <c r="AA177" i="53"/>
  <c r="AA178" i="53"/>
  <c r="AA179" i="53"/>
  <c r="AA180" i="53"/>
  <c r="AA181" i="53"/>
  <c r="AA182" i="53"/>
  <c r="AA183" i="53"/>
  <c r="AA184" i="53"/>
  <c r="AA185" i="53"/>
  <c r="AA186" i="53"/>
  <c r="AA187" i="53"/>
  <c r="AA188" i="53"/>
  <c r="AA189" i="53"/>
  <c r="AA190" i="53"/>
  <c r="AA191" i="53"/>
  <c r="AA192" i="53"/>
  <c r="AA193" i="53"/>
  <c r="AA194" i="53"/>
  <c r="AA195" i="53"/>
  <c r="AA196" i="53"/>
  <c r="AA197" i="53"/>
  <c r="AA198" i="53"/>
  <c r="AA199" i="53"/>
  <c r="AA200" i="53"/>
  <c r="AA201" i="53"/>
  <c r="AA202" i="53"/>
  <c r="AA203" i="53"/>
  <c r="AA204" i="53"/>
  <c r="AA205" i="53"/>
  <c r="AA206" i="53"/>
  <c r="AA207" i="53"/>
  <c r="AA208" i="53"/>
  <c r="AA209" i="53"/>
  <c r="AA210" i="53"/>
  <c r="AA211" i="53"/>
  <c r="AA212" i="53"/>
  <c r="AA213" i="53"/>
  <c r="AA214" i="53"/>
  <c r="AA215" i="53"/>
  <c r="AA216" i="53"/>
  <c r="AA217" i="53"/>
  <c r="AA218" i="53"/>
  <c r="AA219" i="53"/>
  <c r="AA220" i="53"/>
  <c r="AA221" i="53"/>
  <c r="AA222" i="53"/>
  <c r="AA223" i="53"/>
  <c r="AA224" i="53"/>
  <c r="AA225" i="53"/>
  <c r="AA226" i="53"/>
  <c r="AA227" i="53"/>
  <c r="AA228" i="53"/>
  <c r="AA229" i="53"/>
  <c r="AA230" i="53"/>
  <c r="AA231" i="53"/>
  <c r="AA232" i="53"/>
  <c r="AA233" i="53"/>
  <c r="AA234" i="53"/>
  <c r="AA235" i="53"/>
  <c r="AA236" i="53"/>
  <c r="AA237" i="53"/>
  <c r="AA238" i="53"/>
  <c r="AA239" i="53"/>
  <c r="AA240" i="53"/>
  <c r="AA241" i="53"/>
  <c r="AA242" i="53"/>
  <c r="AA243" i="53"/>
  <c r="AA244" i="53"/>
  <c r="AA245" i="53"/>
  <c r="AA246" i="53"/>
  <c r="AA247" i="53"/>
  <c r="AA248" i="53"/>
  <c r="AA249" i="53"/>
  <c r="AA250" i="53"/>
  <c r="AA251" i="53"/>
  <c r="AA252" i="53"/>
  <c r="AA253" i="53"/>
  <c r="AA254" i="53"/>
  <c r="AA255" i="53"/>
  <c r="AA256" i="53"/>
  <c r="AA257" i="53"/>
  <c r="AA258" i="53"/>
  <c r="AA259" i="53"/>
  <c r="AA260" i="53"/>
  <c r="AA261" i="53"/>
  <c r="AA262" i="53"/>
  <c r="AA263" i="53"/>
  <c r="AA264" i="53"/>
  <c r="AA265" i="53"/>
  <c r="AA266" i="53"/>
  <c r="AA267" i="53"/>
  <c r="AA268" i="53"/>
  <c r="AA269" i="53"/>
  <c r="AA270" i="53"/>
  <c r="AA271" i="53"/>
  <c r="AA272" i="53"/>
  <c r="AA273" i="53"/>
  <c r="AA274" i="53"/>
  <c r="AA275" i="53"/>
  <c r="AA276" i="53"/>
  <c r="AA277" i="53"/>
  <c r="AA278" i="53"/>
  <c r="AA279" i="53"/>
  <c r="AA280" i="53"/>
  <c r="AA281" i="53"/>
  <c r="AA282" i="53"/>
  <c r="AA283" i="53"/>
  <c r="AA284" i="53"/>
  <c r="AA285" i="53"/>
  <c r="AA286" i="53"/>
  <c r="AA287" i="53"/>
  <c r="AA288" i="53"/>
  <c r="AA289" i="53"/>
  <c r="AA290" i="53"/>
  <c r="AA291" i="53"/>
  <c r="AA292" i="53"/>
  <c r="AA293" i="53"/>
  <c r="AA294" i="53"/>
  <c r="AA295" i="53"/>
  <c r="AA296" i="53"/>
  <c r="AA297" i="53"/>
  <c r="AA298" i="53"/>
  <c r="AA299" i="53"/>
  <c r="AA300" i="53"/>
  <c r="AA301" i="53"/>
  <c r="AA302" i="53"/>
  <c r="AA303" i="53"/>
  <c r="AA304" i="53"/>
  <c r="AA305" i="53"/>
  <c r="AA306" i="53"/>
  <c r="AA307" i="53"/>
  <c r="AA308" i="53"/>
  <c r="AA309" i="53"/>
  <c r="AA310" i="53"/>
  <c r="AA311" i="53"/>
  <c r="AA312" i="53"/>
  <c r="AA313" i="53"/>
  <c r="AA314" i="53"/>
  <c r="AA315" i="53"/>
  <c r="AA316" i="53"/>
  <c r="AA317" i="53"/>
  <c r="AA318" i="53"/>
  <c r="AA319" i="53"/>
  <c r="AA320" i="53"/>
  <c r="AA321" i="53"/>
  <c r="AA322" i="53"/>
  <c r="AA323" i="53"/>
  <c r="AA324" i="53"/>
  <c r="AA325" i="53"/>
  <c r="AA326" i="53"/>
  <c r="AA327" i="53"/>
  <c r="AA328" i="53"/>
  <c r="AA329" i="53"/>
  <c r="AA330" i="53"/>
  <c r="AA331" i="53"/>
  <c r="AA332" i="53"/>
  <c r="AA333" i="53"/>
  <c r="AA334" i="53"/>
  <c r="AA335" i="53"/>
  <c r="AA336" i="53"/>
  <c r="AA337" i="53"/>
  <c r="AA338" i="53"/>
  <c r="AA339" i="53"/>
  <c r="AA340" i="53"/>
  <c r="AA341" i="53"/>
  <c r="AA342" i="53"/>
  <c r="AA343" i="53"/>
  <c r="AA344" i="53"/>
  <c r="AA345" i="53"/>
  <c r="AA346" i="53"/>
  <c r="AA347" i="53"/>
  <c r="AA348" i="53"/>
  <c r="AA349" i="53"/>
  <c r="AA350" i="53"/>
  <c r="AA351" i="53"/>
  <c r="AA352" i="53"/>
  <c r="AA353" i="53"/>
  <c r="AA354" i="53"/>
  <c r="AA355" i="53"/>
  <c r="AA356" i="53"/>
  <c r="AA357" i="53"/>
  <c r="AA358" i="53"/>
  <c r="AA359" i="53"/>
  <c r="AA360" i="53"/>
  <c r="AA361" i="53"/>
  <c r="AA362" i="53"/>
  <c r="AA363" i="53"/>
  <c r="AA364" i="53"/>
  <c r="AA365" i="53"/>
  <c r="AA366" i="53"/>
  <c r="AA367" i="53"/>
  <c r="AA368" i="53"/>
  <c r="AA369" i="53"/>
  <c r="AA370" i="53"/>
  <c r="AA371" i="53"/>
  <c r="AA372" i="53"/>
  <c r="AA373" i="53"/>
  <c r="AA374" i="53"/>
  <c r="AA375" i="53"/>
  <c r="AA376" i="53"/>
  <c r="AA377" i="53"/>
  <c r="AA378" i="53"/>
  <c r="AA379" i="53"/>
  <c r="AA380" i="53"/>
  <c r="AA381" i="53"/>
  <c r="AA382" i="53"/>
  <c r="AA383" i="53"/>
  <c r="AA384" i="53"/>
  <c r="AA385" i="53"/>
  <c r="AA386" i="53"/>
  <c r="AA387" i="53"/>
  <c r="AA388" i="53"/>
  <c r="AA389" i="53"/>
  <c r="AA390" i="53"/>
  <c r="AA391" i="53"/>
  <c r="AA392" i="53"/>
  <c r="AA393" i="53"/>
  <c r="AA394" i="53"/>
  <c r="AA395" i="53"/>
  <c r="AA396" i="53"/>
  <c r="AA397" i="53"/>
  <c r="AA398" i="53"/>
  <c r="AA399" i="53"/>
  <c r="AA400" i="53"/>
  <c r="AA401" i="53"/>
  <c r="AA402" i="53"/>
  <c r="AA403" i="53"/>
  <c r="AA404" i="53"/>
  <c r="AA405" i="53"/>
  <c r="AA406" i="53"/>
  <c r="AA407" i="53"/>
  <c r="AA408" i="53"/>
  <c r="AA409" i="53"/>
  <c r="AA410" i="53"/>
  <c r="AA411" i="53"/>
  <c r="AA412" i="53"/>
  <c r="AA413" i="53"/>
  <c r="AA414" i="53"/>
  <c r="AA415" i="53"/>
  <c r="AA416" i="53"/>
  <c r="AA417" i="53"/>
  <c r="AA418" i="53"/>
  <c r="AA419" i="53"/>
  <c r="AA420" i="53"/>
  <c r="AA421" i="53"/>
  <c r="AA422" i="53"/>
  <c r="AA423" i="53"/>
  <c r="AA424" i="53"/>
  <c r="AA425" i="53"/>
  <c r="AA426" i="53"/>
  <c r="AA427" i="53"/>
  <c r="AA428" i="53"/>
  <c r="AA429" i="53"/>
  <c r="AA430" i="53"/>
  <c r="AA431" i="53"/>
  <c r="AA432" i="53"/>
  <c r="AA433" i="53"/>
  <c r="AA434" i="53"/>
  <c r="AA435" i="53"/>
  <c r="AA436" i="53"/>
  <c r="AA437" i="53"/>
  <c r="AA438" i="53"/>
  <c r="AA439" i="53"/>
  <c r="AA440" i="53"/>
  <c r="AA441" i="53"/>
  <c r="AA442" i="53"/>
  <c r="AA443" i="53"/>
  <c r="AA444" i="53"/>
  <c r="AA445" i="53"/>
  <c r="AA446" i="53"/>
  <c r="AA447" i="53"/>
  <c r="AA448" i="53"/>
  <c r="AA449" i="53"/>
  <c r="AA450" i="53"/>
  <c r="AA451" i="53"/>
  <c r="AA452" i="53"/>
  <c r="AA453" i="53"/>
  <c r="AA454" i="53"/>
  <c r="AA455" i="53"/>
  <c r="AA456" i="53"/>
  <c r="AA457" i="53"/>
  <c r="AA458" i="53"/>
  <c r="AA459" i="53"/>
  <c r="AA460" i="53"/>
  <c r="AA461" i="53"/>
  <c r="AA462" i="53"/>
  <c r="AA463" i="53"/>
  <c r="AA464" i="53"/>
  <c r="AA465" i="53"/>
  <c r="AA466" i="53"/>
  <c r="AA467" i="53"/>
  <c r="AA468" i="53"/>
  <c r="AA469" i="53"/>
  <c r="AA470" i="53"/>
  <c r="AA471" i="53"/>
  <c r="AA472" i="53"/>
  <c r="AA473" i="53"/>
  <c r="AA474" i="53"/>
  <c r="AA475" i="53"/>
  <c r="AA476" i="53"/>
  <c r="AA477" i="53"/>
  <c r="AA478" i="53"/>
  <c r="AA479" i="53"/>
  <c r="AA480" i="53"/>
  <c r="AA481" i="53"/>
  <c r="AA482" i="53"/>
  <c r="AA483" i="53"/>
  <c r="AA484" i="53"/>
  <c r="AA485" i="53"/>
  <c r="AA486" i="53"/>
  <c r="AA487" i="53"/>
  <c r="AA488" i="53"/>
  <c r="AA489" i="53"/>
  <c r="AA490" i="53"/>
  <c r="AA491" i="53"/>
  <c r="AA492" i="53"/>
  <c r="AA493" i="53"/>
  <c r="AA494" i="53"/>
  <c r="AA495" i="53"/>
  <c r="AA496" i="53"/>
  <c r="AA497" i="53"/>
  <c r="AA498" i="53"/>
  <c r="AA499" i="53"/>
  <c r="AA500" i="53"/>
  <c r="AA501" i="53"/>
  <c r="AA502" i="53"/>
  <c r="AA503" i="53"/>
  <c r="AA504" i="53"/>
  <c r="AA505" i="53"/>
  <c r="AA506" i="53"/>
  <c r="AA507" i="53"/>
  <c r="AA508" i="53"/>
  <c r="AA509" i="53"/>
  <c r="AA510" i="53"/>
  <c r="AA511" i="53"/>
  <c r="AA512" i="53"/>
  <c r="AA513" i="53"/>
  <c r="AA514" i="53"/>
  <c r="AA515" i="53"/>
  <c r="AA516" i="53"/>
  <c r="AA3" i="53"/>
  <c r="AA4" i="52"/>
  <c r="AA5" i="52"/>
  <c r="AA6" i="52"/>
  <c r="AA7" i="52"/>
  <c r="AA8" i="52"/>
  <c r="AA9" i="52"/>
  <c r="AA10" i="52"/>
  <c r="AA11" i="52"/>
  <c r="AA12" i="52"/>
  <c r="AA13" i="52"/>
  <c r="AA14" i="52"/>
  <c r="AA15" i="52"/>
  <c r="AA16" i="52"/>
  <c r="AA17" i="52"/>
  <c r="AA18" i="52"/>
  <c r="AA19" i="52"/>
  <c r="AA20" i="52"/>
  <c r="AA21" i="52"/>
  <c r="AA22" i="52"/>
  <c r="AA23" i="52"/>
  <c r="AA24" i="52"/>
  <c r="AA25" i="52"/>
  <c r="AA26" i="52"/>
  <c r="AA27" i="52"/>
  <c r="AA28" i="52"/>
  <c r="AA29" i="52"/>
  <c r="AA30" i="52"/>
  <c r="AA31" i="52"/>
  <c r="AA32" i="52"/>
  <c r="AA33" i="52"/>
  <c r="AA34" i="52"/>
  <c r="AA35" i="52"/>
  <c r="AA36" i="52"/>
  <c r="AA37" i="52"/>
  <c r="AA38" i="52"/>
  <c r="AA39" i="52"/>
  <c r="AA40" i="52"/>
  <c r="AA41" i="52"/>
  <c r="AA42" i="52"/>
  <c r="AA43" i="52"/>
  <c r="AA44" i="52"/>
  <c r="AA45" i="52"/>
  <c r="AA46" i="52"/>
  <c r="AA47" i="52"/>
  <c r="AA48" i="52"/>
  <c r="AA49" i="52"/>
  <c r="AA50" i="52"/>
  <c r="AA51" i="52"/>
  <c r="AA52" i="52"/>
  <c r="AA53" i="52"/>
  <c r="AA54" i="52"/>
  <c r="AA55" i="52"/>
  <c r="AA56" i="52"/>
  <c r="AA57" i="52"/>
  <c r="AA58" i="52"/>
  <c r="AA59" i="52"/>
  <c r="AA60" i="52"/>
  <c r="AA61" i="52"/>
  <c r="AA62" i="52"/>
  <c r="AA63" i="52"/>
  <c r="AA64" i="52"/>
  <c r="AA65" i="52"/>
  <c r="AA66" i="52"/>
  <c r="AA67" i="52"/>
  <c r="AA68" i="52"/>
  <c r="AA69" i="52"/>
  <c r="AA70" i="52"/>
  <c r="AA71" i="52"/>
  <c r="AA72" i="52"/>
  <c r="AA73" i="52"/>
  <c r="AA74" i="52"/>
  <c r="AA75" i="52"/>
  <c r="AA76" i="52"/>
  <c r="AA77" i="52"/>
  <c r="AA78" i="52"/>
  <c r="AA79" i="52"/>
  <c r="AA80" i="52"/>
  <c r="AA81" i="52"/>
  <c r="AA82" i="52"/>
  <c r="AA83" i="52"/>
  <c r="AA84" i="52"/>
  <c r="AA85" i="52"/>
  <c r="AA86" i="52"/>
  <c r="AA87" i="52"/>
  <c r="AA88" i="52"/>
  <c r="AA89" i="52"/>
  <c r="AA90" i="52"/>
  <c r="AA91" i="52"/>
  <c r="AA92" i="52"/>
  <c r="AA93" i="52"/>
  <c r="AA94" i="52"/>
  <c r="AA95" i="52"/>
  <c r="AA96" i="52"/>
  <c r="AA97" i="52"/>
  <c r="AA98" i="52"/>
  <c r="AA99" i="52"/>
  <c r="AA100" i="52"/>
  <c r="AA101" i="52"/>
  <c r="AA102" i="52"/>
  <c r="AA103" i="52"/>
  <c r="AA104" i="52"/>
  <c r="AA105" i="52"/>
  <c r="AA106" i="52"/>
  <c r="AA107" i="52"/>
  <c r="AA108" i="52"/>
  <c r="AA109" i="52"/>
  <c r="AA110" i="52"/>
  <c r="AA111" i="52"/>
  <c r="AA112" i="52"/>
  <c r="AA113" i="52"/>
  <c r="AA114" i="52"/>
  <c r="AA115" i="52"/>
  <c r="AA116" i="52"/>
  <c r="AA117" i="52"/>
  <c r="AA118" i="52"/>
  <c r="AA119" i="52"/>
  <c r="AA120" i="52"/>
  <c r="AA121" i="52"/>
  <c r="AA122" i="52"/>
  <c r="AA123" i="52"/>
  <c r="AA124" i="52"/>
  <c r="AA125" i="52"/>
  <c r="AA126" i="52"/>
  <c r="AA127" i="52"/>
  <c r="AA128" i="52"/>
  <c r="AA129" i="52"/>
  <c r="AA130" i="52"/>
  <c r="AA131" i="52"/>
  <c r="AA132" i="52"/>
  <c r="AA133" i="52"/>
  <c r="AA134" i="52"/>
  <c r="AA135" i="52"/>
  <c r="AA136" i="52"/>
  <c r="AA137" i="52"/>
  <c r="AA138" i="52"/>
  <c r="AA139" i="52"/>
  <c r="AA140" i="52"/>
  <c r="AA141" i="52"/>
  <c r="AA142" i="52"/>
  <c r="AA143" i="52"/>
  <c r="AA144" i="52"/>
  <c r="AA145" i="52"/>
  <c r="AA146" i="52"/>
  <c r="AA147" i="52"/>
  <c r="AA148" i="52"/>
  <c r="AA149" i="52"/>
  <c r="AA150" i="52"/>
  <c r="AA151" i="52"/>
  <c r="AA152" i="52"/>
  <c r="AA153" i="52"/>
  <c r="AA154" i="52"/>
  <c r="AA155" i="52"/>
  <c r="AA156" i="52"/>
  <c r="AA157" i="52"/>
  <c r="AA158" i="52"/>
  <c r="AA159" i="52"/>
  <c r="AA160" i="52"/>
  <c r="AA161" i="52"/>
  <c r="AA162" i="52"/>
  <c r="AA163" i="52"/>
  <c r="AA164" i="52"/>
  <c r="AA165" i="52"/>
  <c r="AA166" i="52"/>
  <c r="AA167" i="52"/>
  <c r="AA168" i="52"/>
  <c r="AA169" i="52"/>
  <c r="AA170" i="52"/>
  <c r="AA171" i="52"/>
  <c r="AA172" i="52"/>
  <c r="AA173" i="52"/>
  <c r="AA174" i="52"/>
  <c r="AA175" i="52"/>
  <c r="AA176" i="52"/>
  <c r="AA177" i="52"/>
  <c r="AA178" i="52"/>
  <c r="AA179" i="52"/>
  <c r="AA180" i="52"/>
  <c r="AA181" i="52"/>
  <c r="AA182" i="52"/>
  <c r="AA183" i="52"/>
  <c r="AA184" i="52"/>
  <c r="AA185" i="52"/>
  <c r="AA186" i="52"/>
  <c r="AA187" i="52"/>
  <c r="AA188" i="52"/>
  <c r="AA189" i="52"/>
  <c r="AA190" i="52"/>
  <c r="AA191" i="52"/>
  <c r="AA192" i="52"/>
  <c r="AA193" i="52"/>
  <c r="AA194" i="52"/>
  <c r="AA195" i="52"/>
  <c r="AA196" i="52"/>
  <c r="AA197" i="52"/>
  <c r="AA198" i="52"/>
  <c r="AA199" i="52"/>
  <c r="AA200" i="52"/>
  <c r="AA201" i="52"/>
  <c r="AA202" i="52"/>
  <c r="AA203" i="52"/>
  <c r="AA204" i="52"/>
  <c r="AA205" i="52"/>
  <c r="AA206" i="52"/>
  <c r="AA207" i="52"/>
  <c r="AA208" i="52"/>
  <c r="AA209" i="52"/>
  <c r="AA210" i="52"/>
  <c r="AA211" i="52"/>
  <c r="AA212" i="52"/>
  <c r="AA213" i="52"/>
  <c r="AA214" i="52"/>
  <c r="AA215" i="52"/>
  <c r="AA216" i="52"/>
  <c r="AA217" i="52"/>
  <c r="AA218" i="52"/>
  <c r="AA219" i="52"/>
  <c r="AA220" i="52"/>
  <c r="AA221" i="52"/>
  <c r="AA222" i="52"/>
  <c r="AA223" i="52"/>
  <c r="AA224" i="52"/>
  <c r="AA225" i="52"/>
  <c r="AA226" i="52"/>
  <c r="AA227" i="52"/>
  <c r="AA228" i="52"/>
  <c r="AA229" i="52"/>
  <c r="AA230" i="52"/>
  <c r="AA231" i="52"/>
  <c r="AA232" i="52"/>
  <c r="AA233" i="52"/>
  <c r="AA234" i="52"/>
  <c r="AA235" i="52"/>
  <c r="AA236" i="52"/>
  <c r="AA237" i="52"/>
  <c r="AA238" i="52"/>
  <c r="AA239" i="52"/>
  <c r="AA240" i="52"/>
  <c r="AA241" i="52"/>
  <c r="AA242" i="52"/>
  <c r="AA243" i="52"/>
  <c r="AA244" i="52"/>
  <c r="AA245" i="52"/>
  <c r="AA246" i="52"/>
  <c r="AA247" i="52"/>
  <c r="AA248" i="52"/>
  <c r="AA249" i="52"/>
  <c r="AA250" i="52"/>
  <c r="AA251" i="52"/>
  <c r="AA252" i="52"/>
  <c r="AA253" i="52"/>
  <c r="AA254" i="52"/>
  <c r="AA255" i="52"/>
  <c r="AA256" i="52"/>
  <c r="AA257" i="52"/>
  <c r="AA258" i="52"/>
  <c r="AA259" i="52"/>
  <c r="AA260" i="52"/>
  <c r="AA261" i="52"/>
  <c r="AA262" i="52"/>
  <c r="AA263" i="52"/>
  <c r="AA264" i="52"/>
  <c r="AA265" i="52"/>
  <c r="AA266" i="52"/>
  <c r="AA267" i="52"/>
  <c r="AA268" i="52"/>
  <c r="AA269" i="52"/>
  <c r="AA270" i="52"/>
  <c r="AA271" i="52"/>
  <c r="AA272" i="52"/>
  <c r="AA273" i="52"/>
  <c r="AA274" i="52"/>
  <c r="AA275" i="52"/>
  <c r="AA276" i="52"/>
  <c r="AA277" i="52"/>
  <c r="AA278" i="52"/>
  <c r="AA279" i="52"/>
  <c r="AA280" i="52"/>
  <c r="AA281" i="52"/>
  <c r="AA282" i="52"/>
  <c r="AA283" i="52"/>
  <c r="AA284" i="52"/>
  <c r="AA285" i="52"/>
  <c r="AA286" i="52"/>
  <c r="AA287" i="52"/>
  <c r="AA288" i="52"/>
  <c r="AA289" i="52"/>
  <c r="AA290" i="52"/>
  <c r="AA291" i="52"/>
  <c r="AA292" i="52"/>
  <c r="AA293" i="52"/>
  <c r="AA294" i="52"/>
  <c r="AA295" i="52"/>
  <c r="AA296" i="52"/>
  <c r="AA297" i="52"/>
  <c r="AA298" i="52"/>
  <c r="AA299" i="52"/>
  <c r="AA300" i="52"/>
  <c r="AA301" i="52"/>
  <c r="AA302" i="52"/>
  <c r="AA303" i="52"/>
  <c r="AA304" i="52"/>
  <c r="AA305" i="52"/>
  <c r="AA306" i="52"/>
  <c r="AA307" i="52"/>
  <c r="AA308" i="52"/>
  <c r="AA309" i="52"/>
  <c r="AA310" i="52"/>
  <c r="AA311" i="52"/>
  <c r="AA312" i="52"/>
  <c r="AA313" i="52"/>
  <c r="AA314" i="52"/>
  <c r="AA315" i="52"/>
  <c r="AA316" i="52"/>
  <c r="AA317" i="52"/>
  <c r="AA318" i="52"/>
  <c r="AA319" i="52"/>
  <c r="AA320" i="52"/>
  <c r="AA321" i="52"/>
  <c r="AA322" i="52"/>
  <c r="AA323" i="52"/>
  <c r="AA324" i="52"/>
  <c r="AA325" i="52"/>
  <c r="AA326" i="52"/>
  <c r="AA327" i="52"/>
  <c r="AA328" i="52"/>
  <c r="AA329" i="52"/>
  <c r="AA330" i="52"/>
  <c r="AA331" i="52"/>
  <c r="AA332" i="52"/>
  <c r="AA333" i="52"/>
  <c r="AA334" i="52"/>
  <c r="AA335" i="52"/>
  <c r="AA336" i="52"/>
  <c r="AA337" i="52"/>
  <c r="AA338" i="52"/>
  <c r="AA339" i="52"/>
  <c r="AA340" i="52"/>
  <c r="AA341" i="52"/>
  <c r="AA342" i="52"/>
  <c r="AA343" i="52"/>
  <c r="AA344" i="52"/>
  <c r="AA345" i="52"/>
  <c r="AA346" i="52"/>
  <c r="AA347" i="52"/>
  <c r="AA348" i="52"/>
  <c r="AA349" i="52"/>
  <c r="AA350" i="52"/>
  <c r="AA351" i="52"/>
  <c r="AA352" i="52"/>
  <c r="AA353" i="52"/>
  <c r="AA354" i="52"/>
  <c r="AA355" i="52"/>
  <c r="AA356" i="52"/>
  <c r="AA357" i="52"/>
  <c r="AA358" i="52"/>
  <c r="AA359" i="52"/>
  <c r="AA360" i="52"/>
  <c r="AA361" i="52"/>
  <c r="AA362" i="52"/>
  <c r="AA363" i="52"/>
  <c r="AA364" i="52"/>
  <c r="AA365" i="52"/>
  <c r="AA366" i="52"/>
  <c r="AA367" i="52"/>
  <c r="AA368" i="52"/>
  <c r="AA369" i="52"/>
  <c r="AA370" i="52"/>
  <c r="AA371" i="52"/>
  <c r="AA372" i="52"/>
  <c r="AA373" i="52"/>
  <c r="AA374" i="52"/>
  <c r="AA375" i="52"/>
  <c r="AA376" i="52"/>
  <c r="AA377" i="52"/>
  <c r="AA378" i="52"/>
  <c r="AA379" i="52"/>
  <c r="AA380" i="52"/>
  <c r="AA381" i="52"/>
  <c r="AA382" i="52"/>
  <c r="AA383" i="52"/>
  <c r="AA384" i="52"/>
  <c r="AA3" i="52"/>
  <c r="Z4" i="52"/>
  <c r="Z5" i="52"/>
  <c r="Z6" i="52"/>
  <c r="Z7" i="52"/>
  <c r="Z8" i="52"/>
  <c r="Z9" i="52"/>
  <c r="Z10" i="52"/>
  <c r="Z11" i="52"/>
  <c r="Z12" i="52"/>
  <c r="Z13" i="52"/>
  <c r="Z14" i="52"/>
  <c r="Z15" i="52"/>
  <c r="Z16" i="52"/>
  <c r="Z17" i="52"/>
  <c r="Z18" i="52"/>
  <c r="Z19" i="52"/>
  <c r="Z20" i="52"/>
  <c r="Z21" i="52"/>
  <c r="Z22" i="52"/>
  <c r="Z23" i="52"/>
  <c r="Z24" i="52"/>
  <c r="Z25" i="52"/>
  <c r="Z26" i="52"/>
  <c r="Z27" i="52"/>
  <c r="Z28" i="52"/>
  <c r="Z29" i="52"/>
  <c r="Z30" i="52"/>
  <c r="Z31" i="52"/>
  <c r="Z32" i="52"/>
  <c r="Z33" i="52"/>
  <c r="Z34" i="52"/>
  <c r="Z35" i="52"/>
  <c r="Z36" i="52"/>
  <c r="Z37" i="52"/>
  <c r="Z38" i="52"/>
  <c r="Z39" i="52"/>
  <c r="Z40" i="52"/>
  <c r="Z41" i="52"/>
  <c r="Z42" i="52"/>
  <c r="Z43" i="52"/>
  <c r="Z44" i="52"/>
  <c r="Z45" i="52"/>
  <c r="Z46" i="52"/>
  <c r="Z47" i="52"/>
  <c r="Z48" i="52"/>
  <c r="Z49" i="52"/>
  <c r="Z50" i="52"/>
  <c r="Z51" i="52"/>
  <c r="Z52" i="52"/>
  <c r="Z53" i="52"/>
  <c r="Z54" i="52"/>
  <c r="Z55" i="52"/>
  <c r="Z56" i="52"/>
  <c r="Z57" i="52"/>
  <c r="Z58" i="52"/>
  <c r="Z59" i="52"/>
  <c r="Z60" i="52"/>
  <c r="Z61" i="52"/>
  <c r="Z62" i="52"/>
  <c r="Z63" i="52"/>
  <c r="Z64" i="52"/>
  <c r="Z65" i="52"/>
  <c r="Z66" i="52"/>
  <c r="Z67" i="52"/>
  <c r="Z68" i="52"/>
  <c r="Z69" i="52"/>
  <c r="Z70" i="52"/>
  <c r="Z71" i="52"/>
  <c r="Z72" i="52"/>
  <c r="Z73" i="52"/>
  <c r="Z74" i="52"/>
  <c r="Z75" i="52"/>
  <c r="Z76" i="52"/>
  <c r="Z77" i="52"/>
  <c r="Z78" i="52"/>
  <c r="Z79" i="52"/>
  <c r="Z80" i="52"/>
  <c r="Z81" i="52"/>
  <c r="Z82" i="52"/>
  <c r="Z83" i="52"/>
  <c r="Z84" i="52"/>
  <c r="Z85" i="52"/>
  <c r="Z86" i="52"/>
  <c r="Z87" i="52"/>
  <c r="Z88" i="52"/>
  <c r="Z89" i="52"/>
  <c r="Z90" i="52"/>
  <c r="Z91" i="52"/>
  <c r="Z92" i="52"/>
  <c r="Z93" i="52"/>
  <c r="Z94" i="52"/>
  <c r="Z95" i="52"/>
  <c r="Z96" i="52"/>
  <c r="Z97" i="52"/>
  <c r="Z98" i="52"/>
  <c r="Z99" i="52"/>
  <c r="Z100" i="52"/>
  <c r="Z101" i="52"/>
  <c r="Z102" i="52"/>
  <c r="Z103" i="52"/>
  <c r="Z104" i="52"/>
  <c r="Z105" i="52"/>
  <c r="Z106" i="52"/>
  <c r="Z107" i="52"/>
  <c r="Z108" i="52"/>
  <c r="Z109" i="52"/>
  <c r="Z110" i="52"/>
  <c r="Z111" i="52"/>
  <c r="Z112" i="52"/>
  <c r="Z113" i="52"/>
  <c r="Z114" i="52"/>
  <c r="Z115" i="52"/>
  <c r="Z116" i="52"/>
  <c r="Z117" i="52"/>
  <c r="Z118" i="52"/>
  <c r="Z119" i="52"/>
  <c r="Z120" i="52"/>
  <c r="Z121" i="52"/>
  <c r="Z122" i="52"/>
  <c r="Z123" i="52"/>
  <c r="Z124" i="52"/>
  <c r="Z125" i="52"/>
  <c r="Z126" i="52"/>
  <c r="Z127" i="52"/>
  <c r="Z128" i="52"/>
  <c r="Z129" i="52"/>
  <c r="Z130" i="52"/>
  <c r="Z131" i="52"/>
  <c r="Z132" i="52"/>
  <c r="Z133" i="52"/>
  <c r="Z134" i="52"/>
  <c r="Z135" i="52"/>
  <c r="Z136" i="52"/>
  <c r="Z137" i="52"/>
  <c r="Z138" i="52"/>
  <c r="Z139" i="52"/>
  <c r="Z140" i="52"/>
  <c r="Z141" i="52"/>
  <c r="Z142" i="52"/>
  <c r="Z143" i="52"/>
  <c r="Z144" i="52"/>
  <c r="Z145" i="52"/>
  <c r="Z146" i="52"/>
  <c r="Z147" i="52"/>
  <c r="Z148" i="52"/>
  <c r="Z149" i="52"/>
  <c r="Z150" i="52"/>
  <c r="Z151" i="52"/>
  <c r="Z152" i="52"/>
  <c r="Z153" i="52"/>
  <c r="Z154" i="52"/>
  <c r="Z155" i="52"/>
  <c r="Z156" i="52"/>
  <c r="Z157" i="52"/>
  <c r="Z158" i="52"/>
  <c r="Z159" i="52"/>
  <c r="Z160" i="52"/>
  <c r="Z161" i="52"/>
  <c r="Z162" i="52"/>
  <c r="Z163" i="52"/>
  <c r="Z164" i="52"/>
  <c r="Z165" i="52"/>
  <c r="Z166" i="52"/>
  <c r="Z167" i="52"/>
  <c r="Z168" i="52"/>
  <c r="Z169" i="52"/>
  <c r="Z170" i="52"/>
  <c r="Z171" i="52"/>
  <c r="Z172" i="52"/>
  <c r="Z173" i="52"/>
  <c r="Z174" i="52"/>
  <c r="Z175" i="52"/>
  <c r="Z176" i="52"/>
  <c r="Z177" i="52"/>
  <c r="Z178" i="52"/>
  <c r="Z179" i="52"/>
  <c r="Z180" i="52"/>
  <c r="Z181" i="52"/>
  <c r="Z182" i="52"/>
  <c r="Z183" i="52"/>
  <c r="Z184" i="52"/>
  <c r="Z185" i="52"/>
  <c r="Z186" i="52"/>
  <c r="Z187" i="52"/>
  <c r="Z188" i="52"/>
  <c r="Z189" i="52"/>
  <c r="Z190" i="52"/>
  <c r="Z191" i="52"/>
  <c r="Z192" i="52"/>
  <c r="Z193" i="52"/>
  <c r="Z194" i="52"/>
  <c r="Z195" i="52"/>
  <c r="Z196" i="52"/>
  <c r="Z197" i="52"/>
  <c r="Z198" i="52"/>
  <c r="Z199" i="52"/>
  <c r="Z200" i="52"/>
  <c r="Z201" i="52"/>
  <c r="Z202" i="52"/>
  <c r="Z203" i="52"/>
  <c r="Z204" i="52"/>
  <c r="Z205" i="52"/>
  <c r="Z206" i="52"/>
  <c r="Z207" i="52"/>
  <c r="Z208" i="52"/>
  <c r="Z209" i="52"/>
  <c r="Z210" i="52"/>
  <c r="Z211" i="52"/>
  <c r="Z212" i="52"/>
  <c r="Z213" i="52"/>
  <c r="Z214" i="52"/>
  <c r="Z215" i="52"/>
  <c r="Z216" i="52"/>
  <c r="Z217" i="52"/>
  <c r="Z218" i="52"/>
  <c r="Z219" i="52"/>
  <c r="Z220" i="52"/>
  <c r="Z221" i="52"/>
  <c r="Z222" i="52"/>
  <c r="Z223" i="52"/>
  <c r="Z224" i="52"/>
  <c r="Z225" i="52"/>
  <c r="Z226" i="52"/>
  <c r="Z227" i="52"/>
  <c r="Z228" i="52"/>
  <c r="Z229" i="52"/>
  <c r="Z230" i="52"/>
  <c r="Z231" i="52"/>
  <c r="Z232" i="52"/>
  <c r="Z233" i="52"/>
  <c r="Z234" i="52"/>
  <c r="Z235" i="52"/>
  <c r="Z236" i="52"/>
  <c r="Z237" i="52"/>
  <c r="Z238" i="52"/>
  <c r="Z239" i="52"/>
  <c r="Z240" i="52"/>
  <c r="Z241" i="52"/>
  <c r="Z242" i="52"/>
  <c r="Z243" i="52"/>
  <c r="Z244" i="52"/>
  <c r="Z245" i="52"/>
  <c r="Z246" i="52"/>
  <c r="Z247" i="52"/>
  <c r="Z248" i="52"/>
  <c r="Z249" i="52"/>
  <c r="Z250" i="52"/>
  <c r="Z251" i="52"/>
  <c r="Z252" i="52"/>
  <c r="Z253" i="52"/>
  <c r="Z254" i="52"/>
  <c r="Z255" i="52"/>
  <c r="Z256" i="52"/>
  <c r="Z257" i="52"/>
  <c r="Z258" i="52"/>
  <c r="Z259" i="52"/>
  <c r="Z260" i="52"/>
  <c r="Z261" i="52"/>
  <c r="Z262" i="52"/>
  <c r="Z263" i="52"/>
  <c r="Z264" i="52"/>
  <c r="Z265" i="52"/>
  <c r="Z266" i="52"/>
  <c r="Z267" i="52"/>
  <c r="Z268" i="52"/>
  <c r="Z269" i="52"/>
  <c r="Z270" i="52"/>
  <c r="Z271" i="52"/>
  <c r="Z272" i="52"/>
  <c r="Z273" i="52"/>
  <c r="Z274" i="52"/>
  <c r="Z275" i="52"/>
  <c r="Z276" i="52"/>
  <c r="Z277" i="52"/>
  <c r="Z278" i="52"/>
  <c r="Z279" i="52"/>
  <c r="Z280" i="52"/>
  <c r="Z281" i="52"/>
  <c r="Z282" i="52"/>
  <c r="Z283" i="52"/>
  <c r="Z284" i="52"/>
  <c r="Z285" i="52"/>
  <c r="Z286" i="52"/>
  <c r="Z287" i="52"/>
  <c r="Z288" i="52"/>
  <c r="Z289" i="52"/>
  <c r="Z290" i="52"/>
  <c r="Z291" i="52"/>
  <c r="Z292" i="52"/>
  <c r="Z293" i="52"/>
  <c r="Z294" i="52"/>
  <c r="Z295" i="52"/>
  <c r="Z296" i="52"/>
  <c r="Z297" i="52"/>
  <c r="Z298" i="52"/>
  <c r="Z299" i="52"/>
  <c r="Z300" i="52"/>
  <c r="Z301" i="52"/>
  <c r="Z302" i="52"/>
  <c r="Z303" i="52"/>
  <c r="Z304" i="52"/>
  <c r="Z305" i="52"/>
  <c r="Z306" i="52"/>
  <c r="Z307" i="52"/>
  <c r="Z308" i="52"/>
  <c r="Z309" i="52"/>
  <c r="Z310" i="52"/>
  <c r="Z311" i="52"/>
  <c r="Z312" i="52"/>
  <c r="Z313" i="52"/>
  <c r="Z314" i="52"/>
  <c r="Z315" i="52"/>
  <c r="Z316" i="52"/>
  <c r="Z317" i="52"/>
  <c r="Z318" i="52"/>
  <c r="Z319" i="52"/>
  <c r="Z320" i="52"/>
  <c r="Z321" i="52"/>
  <c r="Z322" i="52"/>
  <c r="Z323" i="52"/>
  <c r="Z324" i="52"/>
  <c r="Z325" i="52"/>
  <c r="Z326" i="52"/>
  <c r="Z327" i="52"/>
  <c r="Z328" i="52"/>
  <c r="Z329" i="52"/>
  <c r="Z330" i="52"/>
  <c r="Z331" i="52"/>
  <c r="Z332" i="52"/>
  <c r="Z333" i="52"/>
  <c r="Z334" i="52"/>
  <c r="Z335" i="52"/>
  <c r="Z336" i="52"/>
  <c r="Z337" i="52"/>
  <c r="Z338" i="52"/>
  <c r="Z339" i="52"/>
  <c r="Z340" i="52"/>
  <c r="Z341" i="52"/>
  <c r="Z342" i="52"/>
  <c r="Z343" i="52"/>
  <c r="Z344" i="52"/>
  <c r="Z345" i="52"/>
  <c r="Z346" i="52"/>
  <c r="Z347" i="52"/>
  <c r="Z348" i="52"/>
  <c r="Z349" i="52"/>
  <c r="Z350" i="52"/>
  <c r="Z351" i="52"/>
  <c r="Z352" i="52"/>
  <c r="Z353" i="52"/>
  <c r="Z354" i="52"/>
  <c r="Z355" i="52"/>
  <c r="Z356" i="52"/>
  <c r="Z357" i="52"/>
  <c r="Z358" i="52"/>
  <c r="Z359" i="52"/>
  <c r="Z360" i="52"/>
  <c r="Z361" i="52"/>
  <c r="Z362" i="52"/>
  <c r="Z363" i="52"/>
  <c r="Z364" i="52"/>
  <c r="Z365" i="52"/>
  <c r="Z366" i="52"/>
  <c r="Z367" i="52"/>
  <c r="Z368" i="52"/>
  <c r="Z369" i="52"/>
  <c r="Z370" i="52"/>
  <c r="Z371" i="52"/>
  <c r="Z372" i="52"/>
  <c r="Z373" i="52"/>
  <c r="Z374" i="52"/>
  <c r="Z375" i="52"/>
  <c r="Z376" i="52"/>
  <c r="Z377" i="52"/>
  <c r="Z378" i="52"/>
  <c r="Z379" i="52"/>
  <c r="Z380" i="52"/>
  <c r="Z381" i="52"/>
  <c r="Z382" i="52"/>
  <c r="Z383" i="52"/>
  <c r="Z384" i="52"/>
  <c r="Z3" i="52"/>
  <c r="Z4" i="53"/>
  <c r="A4" i="53"/>
  <c r="A5" i="53"/>
  <c r="A6" i="53"/>
  <c r="A7" i="53"/>
  <c r="A8" i="53"/>
  <c r="A9" i="53"/>
  <c r="A10" i="53"/>
  <c r="A11" i="53"/>
  <c r="A12" i="53"/>
  <c r="A13" i="53"/>
  <c r="A14" i="53"/>
  <c r="A15" i="53"/>
  <c r="A16" i="53"/>
  <c r="A17" i="53"/>
  <c r="A18" i="53"/>
  <c r="A19" i="53"/>
  <c r="A20" i="53"/>
  <c r="A21" i="53"/>
  <c r="A22" i="53"/>
  <c r="A23" i="53"/>
  <c r="A24" i="53"/>
  <c r="A25" i="53"/>
  <c r="A26" i="53"/>
  <c r="A27" i="53"/>
  <c r="A28" i="53"/>
  <c r="A29" i="53"/>
  <c r="A30" i="53"/>
  <c r="A31" i="53"/>
  <c r="A32" i="53"/>
  <c r="A33" i="53"/>
  <c r="A34" i="53"/>
  <c r="A35" i="53"/>
  <c r="A36" i="53"/>
  <c r="A37" i="53"/>
  <c r="A38" i="53"/>
  <c r="A39" i="53"/>
  <c r="A40" i="53"/>
  <c r="A41" i="53"/>
  <c r="A42" i="53"/>
  <c r="A43" i="53"/>
  <c r="A44" i="53"/>
  <c r="A45" i="53"/>
  <c r="A46" i="53"/>
  <c r="A47" i="53"/>
  <c r="A48" i="53"/>
  <c r="A49" i="53"/>
  <c r="A50" i="53"/>
  <c r="A51" i="53"/>
  <c r="A52" i="53"/>
  <c r="A53" i="53"/>
  <c r="A54" i="53"/>
  <c r="A55" i="53"/>
  <c r="A56" i="53"/>
  <c r="A57" i="53"/>
  <c r="A58" i="53"/>
  <c r="A59" i="53"/>
  <c r="A60" i="53"/>
  <c r="A61" i="53"/>
  <c r="A62" i="53"/>
  <c r="A63" i="53"/>
  <c r="A64" i="53"/>
  <c r="A65" i="53"/>
  <c r="A66" i="53"/>
  <c r="A67" i="53"/>
  <c r="A68" i="53"/>
  <c r="A69" i="53"/>
  <c r="A70" i="53"/>
  <c r="A71" i="53"/>
  <c r="A72" i="53"/>
  <c r="A73" i="53"/>
  <c r="A74" i="53"/>
  <c r="A75" i="53"/>
  <c r="A76" i="53"/>
  <c r="A77" i="53"/>
  <c r="A78" i="53"/>
  <c r="A79" i="53"/>
  <c r="A80" i="53"/>
  <c r="A81" i="53"/>
  <c r="A82" i="53"/>
  <c r="A83" i="53"/>
  <c r="A84" i="53"/>
  <c r="A85" i="53"/>
  <c r="A86" i="53"/>
  <c r="A87" i="53"/>
  <c r="A88" i="53"/>
  <c r="A89" i="53"/>
  <c r="A90" i="53"/>
  <c r="A91" i="53"/>
  <c r="A92" i="53"/>
  <c r="A93" i="53"/>
  <c r="A94" i="53"/>
  <c r="A95" i="53"/>
  <c r="A96" i="53"/>
  <c r="A97" i="53"/>
  <c r="A98" i="53"/>
  <c r="A99" i="53"/>
  <c r="A100" i="53"/>
  <c r="A101" i="53"/>
  <c r="A102" i="53"/>
  <c r="A103" i="53"/>
  <c r="A104" i="53"/>
  <c r="A105" i="53"/>
  <c r="A106" i="53"/>
  <c r="A107" i="53"/>
  <c r="A108" i="53"/>
  <c r="A109" i="53"/>
  <c r="A110" i="53"/>
  <c r="A111" i="53"/>
  <c r="A112" i="53"/>
  <c r="A113" i="53"/>
  <c r="A114" i="53"/>
  <c r="A115" i="53"/>
  <c r="A116" i="53"/>
  <c r="A117" i="53"/>
  <c r="A118" i="53"/>
  <c r="A119" i="53"/>
  <c r="A120" i="53"/>
  <c r="A121" i="53"/>
  <c r="A122" i="53"/>
  <c r="A123" i="53"/>
  <c r="A124" i="53"/>
  <c r="A125" i="53"/>
  <c r="A126" i="53"/>
  <c r="A127" i="53"/>
  <c r="A128" i="53"/>
  <c r="A129" i="53"/>
  <c r="A130" i="53"/>
  <c r="A131" i="53"/>
  <c r="A132" i="53"/>
  <c r="A133" i="53"/>
  <c r="A134" i="53"/>
  <c r="A135" i="53"/>
  <c r="A136" i="53"/>
  <c r="A137" i="53"/>
  <c r="A138" i="53"/>
  <c r="A139" i="53"/>
  <c r="A140" i="53"/>
  <c r="A141" i="53"/>
  <c r="A142" i="53"/>
  <c r="A143" i="53"/>
  <c r="A144" i="53"/>
  <c r="A145" i="53"/>
  <c r="A146" i="53"/>
  <c r="A147" i="53"/>
  <c r="A148" i="53"/>
  <c r="A149" i="53"/>
  <c r="A150" i="53"/>
  <c r="A151" i="53"/>
  <c r="A152" i="53"/>
  <c r="A153" i="53"/>
  <c r="A154" i="53"/>
  <c r="A155" i="53"/>
  <c r="A156" i="53"/>
  <c r="A157" i="53"/>
  <c r="A158" i="53"/>
  <c r="A159" i="53"/>
  <c r="A160" i="53"/>
  <c r="A161" i="53"/>
  <c r="A162" i="53"/>
  <c r="A163" i="53"/>
  <c r="A164" i="53"/>
  <c r="A165" i="53"/>
  <c r="A166" i="53"/>
  <c r="A167" i="53"/>
  <c r="A168" i="53"/>
  <c r="A169" i="53"/>
  <c r="A170" i="53"/>
  <c r="A171" i="53"/>
  <c r="A172" i="53"/>
  <c r="A173" i="53"/>
  <c r="A174" i="53"/>
  <c r="A175" i="53"/>
  <c r="A176" i="53"/>
  <c r="A177" i="53"/>
  <c r="A178" i="53"/>
  <c r="A179" i="53"/>
  <c r="A180" i="53"/>
  <c r="A181" i="53"/>
  <c r="A182" i="53"/>
  <c r="A183" i="53"/>
  <c r="A184" i="53"/>
  <c r="A185" i="53"/>
  <c r="A186" i="53"/>
  <c r="A187" i="53"/>
  <c r="A188" i="53"/>
  <c r="A189" i="53"/>
  <c r="A190" i="53"/>
  <c r="A191" i="53"/>
  <c r="A192" i="53"/>
  <c r="A193" i="53"/>
  <c r="A194" i="53"/>
  <c r="A195" i="53"/>
  <c r="A196" i="53"/>
  <c r="A197" i="53"/>
  <c r="A198" i="53"/>
  <c r="A199" i="53"/>
  <c r="A200" i="53"/>
  <c r="A201" i="53"/>
  <c r="A202" i="53"/>
  <c r="A203" i="53"/>
  <c r="A204" i="53"/>
  <c r="A205" i="53"/>
  <c r="A206" i="53"/>
  <c r="A207" i="53"/>
  <c r="A208" i="53"/>
  <c r="A209" i="53"/>
  <c r="A210" i="53"/>
  <c r="A211" i="53"/>
  <c r="A212" i="53"/>
  <c r="A213" i="53"/>
  <c r="A214" i="53"/>
  <c r="A215" i="53"/>
  <c r="A216" i="53"/>
  <c r="A217" i="53"/>
  <c r="A218" i="53"/>
  <c r="A219" i="53"/>
  <c r="A220" i="53"/>
  <c r="A221" i="53"/>
  <c r="A222" i="53"/>
  <c r="A223" i="53"/>
  <c r="A224" i="53"/>
  <c r="A225" i="53"/>
  <c r="A226" i="53"/>
  <c r="A227" i="53"/>
  <c r="A228" i="53"/>
  <c r="A229" i="53"/>
  <c r="A230" i="53"/>
  <c r="A231" i="53"/>
  <c r="A232" i="53"/>
  <c r="A233" i="53"/>
  <c r="A234" i="53"/>
  <c r="A235" i="53"/>
  <c r="A236" i="53"/>
  <c r="A237" i="53"/>
  <c r="A238" i="53"/>
  <c r="A239" i="53"/>
  <c r="A240" i="53"/>
  <c r="A241" i="53"/>
  <c r="A242" i="53"/>
  <c r="A243" i="53"/>
  <c r="A244" i="53"/>
  <c r="A245" i="53"/>
  <c r="A246" i="53"/>
  <c r="A247" i="53"/>
  <c r="A248" i="53"/>
  <c r="A249" i="53"/>
  <c r="A250" i="53"/>
  <c r="A251" i="53"/>
  <c r="A252" i="53"/>
  <c r="A253" i="53"/>
  <c r="A254" i="53"/>
  <c r="A255" i="53"/>
  <c r="A256" i="53"/>
  <c r="A257" i="53"/>
  <c r="A258" i="53"/>
  <c r="A259" i="53"/>
  <c r="A260" i="53"/>
  <c r="A261" i="53"/>
  <c r="A262" i="53"/>
  <c r="A263" i="53"/>
  <c r="A264" i="53"/>
  <c r="A265" i="53"/>
  <c r="A266" i="53"/>
  <c r="A267" i="53"/>
  <c r="A268" i="53"/>
  <c r="A269" i="53"/>
  <c r="A270" i="53"/>
  <c r="A271" i="53"/>
  <c r="A272" i="53"/>
  <c r="A273" i="53"/>
  <c r="A274" i="53"/>
  <c r="A275" i="53"/>
  <c r="A276" i="53"/>
  <c r="A277" i="53"/>
  <c r="A278" i="53"/>
  <c r="A279" i="53"/>
  <c r="A280" i="53"/>
  <c r="A281" i="53"/>
  <c r="A282" i="53"/>
  <c r="A283" i="53"/>
  <c r="A284" i="53"/>
  <c r="A285" i="53"/>
  <c r="A286" i="53"/>
  <c r="A287" i="53"/>
  <c r="A288" i="53"/>
  <c r="A289" i="53"/>
  <c r="A290" i="53"/>
  <c r="A291" i="53"/>
  <c r="A292" i="53"/>
  <c r="A293" i="53"/>
  <c r="A294" i="53"/>
  <c r="A295" i="53"/>
  <c r="A296" i="53"/>
  <c r="A297" i="53"/>
  <c r="A298" i="53"/>
  <c r="A299" i="53"/>
  <c r="A300" i="53"/>
  <c r="A301" i="53"/>
  <c r="A302" i="53"/>
  <c r="A303" i="53"/>
  <c r="A304" i="53"/>
  <c r="A305" i="53"/>
  <c r="A306" i="53"/>
  <c r="A307" i="53"/>
  <c r="A308" i="53"/>
  <c r="A309" i="53"/>
  <c r="A310" i="53"/>
  <c r="A311" i="53"/>
  <c r="A312" i="53"/>
  <c r="A313" i="53"/>
  <c r="A314" i="53"/>
  <c r="A315" i="53"/>
  <c r="A316" i="53"/>
  <c r="A317" i="53"/>
  <c r="A318" i="53"/>
  <c r="A319" i="53"/>
  <c r="A320" i="53"/>
  <c r="A321" i="53"/>
  <c r="A322" i="53"/>
  <c r="A323" i="53"/>
  <c r="A324" i="53"/>
  <c r="A325" i="53"/>
  <c r="A326" i="53"/>
  <c r="A327" i="53"/>
  <c r="A328" i="53"/>
  <c r="A329" i="53"/>
  <c r="A330" i="53"/>
  <c r="A331" i="53"/>
  <c r="A332" i="53"/>
  <c r="A333" i="53"/>
  <c r="A334" i="53"/>
  <c r="A335" i="53"/>
  <c r="A336" i="53"/>
  <c r="A337" i="53"/>
  <c r="A338" i="53"/>
  <c r="A339" i="53"/>
  <c r="A340" i="53"/>
  <c r="A341" i="53"/>
  <c r="A342" i="53"/>
  <c r="A343" i="53"/>
  <c r="A344" i="53"/>
  <c r="A345" i="53"/>
  <c r="A346" i="53"/>
  <c r="A347" i="53"/>
  <c r="A348" i="53"/>
  <c r="A349" i="53"/>
  <c r="A350" i="53"/>
  <c r="A351" i="53"/>
  <c r="A352" i="53"/>
  <c r="A353" i="53"/>
  <c r="A354" i="53"/>
  <c r="A355" i="53"/>
  <c r="A356" i="53"/>
  <c r="A357" i="53"/>
  <c r="A358" i="53"/>
  <c r="A359" i="53"/>
  <c r="A360" i="53"/>
  <c r="A361" i="53"/>
  <c r="A362" i="53"/>
  <c r="A363" i="53"/>
  <c r="A364" i="53"/>
  <c r="A365" i="53"/>
  <c r="A366" i="53"/>
  <c r="A367" i="53"/>
  <c r="A368" i="53"/>
  <c r="A369" i="53"/>
  <c r="A370" i="53"/>
  <c r="A371" i="53"/>
  <c r="A372" i="53"/>
  <c r="A373" i="53"/>
  <c r="A374" i="53"/>
  <c r="A375" i="53"/>
  <c r="A376" i="53"/>
  <c r="A377" i="53"/>
  <c r="A378" i="53"/>
  <c r="A379" i="53"/>
  <c r="A380" i="53"/>
  <c r="A381" i="53"/>
  <c r="A382" i="53"/>
  <c r="A383" i="53"/>
  <c r="A384" i="53"/>
  <c r="A385" i="53"/>
  <c r="A386" i="53"/>
  <c r="A387" i="53"/>
  <c r="A388" i="53"/>
  <c r="A389" i="53"/>
  <c r="A390" i="53"/>
  <c r="A391" i="53"/>
  <c r="A392" i="53"/>
  <c r="A393" i="53"/>
  <c r="A394" i="53"/>
  <c r="A395" i="53"/>
  <c r="A396" i="53"/>
  <c r="A397" i="53"/>
  <c r="A398" i="53"/>
  <c r="A399" i="53"/>
  <c r="A400" i="53"/>
  <c r="A401" i="53"/>
  <c r="A402" i="53"/>
  <c r="A403" i="53"/>
  <c r="A404" i="53"/>
  <c r="A405" i="53"/>
  <c r="A406" i="53"/>
  <c r="A407" i="53"/>
  <c r="A408" i="53"/>
  <c r="A409" i="53"/>
  <c r="A410" i="53"/>
  <c r="A411" i="53"/>
  <c r="A412" i="53"/>
  <c r="A413" i="53"/>
  <c r="A414" i="53"/>
  <c r="A415" i="53"/>
  <c r="A416" i="53"/>
  <c r="A417" i="53"/>
  <c r="A418" i="53"/>
  <c r="A419" i="53"/>
  <c r="A420" i="53"/>
  <c r="A421" i="53"/>
  <c r="A422" i="53"/>
  <c r="A423" i="53"/>
  <c r="A424" i="53"/>
  <c r="A425" i="53"/>
  <c r="A426" i="53"/>
  <c r="A427" i="53"/>
  <c r="A428" i="53"/>
  <c r="A429" i="53"/>
  <c r="A430" i="53"/>
  <c r="A431" i="53"/>
  <c r="A432" i="53"/>
  <c r="A433" i="53"/>
  <c r="A434" i="53"/>
  <c r="A435" i="53"/>
  <c r="A436" i="53"/>
  <c r="A437" i="53"/>
  <c r="A438" i="53"/>
  <c r="A439" i="53"/>
  <c r="A440" i="53"/>
  <c r="A441" i="53"/>
  <c r="A442" i="53"/>
  <c r="A443" i="53"/>
  <c r="A444" i="53"/>
  <c r="A445" i="53"/>
  <c r="A446" i="53"/>
  <c r="A447" i="53"/>
  <c r="A448" i="53"/>
  <c r="A449" i="53"/>
  <c r="A450" i="53"/>
  <c r="A451" i="53"/>
  <c r="A452" i="53"/>
  <c r="A453" i="53"/>
  <c r="A454" i="53"/>
  <c r="A455" i="53"/>
  <c r="A456" i="53"/>
  <c r="A457" i="53"/>
  <c r="A458" i="53"/>
  <c r="A459" i="53"/>
  <c r="A460" i="53"/>
  <c r="A461" i="53"/>
  <c r="A462" i="53"/>
  <c r="A463" i="53"/>
  <c r="A464" i="53"/>
  <c r="A465" i="53"/>
  <c r="A466" i="53"/>
  <c r="A467" i="53"/>
  <c r="A468" i="53"/>
  <c r="A469" i="53"/>
  <c r="A470" i="53"/>
  <c r="A471" i="53"/>
  <c r="A472" i="53"/>
  <c r="A473" i="53"/>
  <c r="A474" i="53"/>
  <c r="A475" i="53"/>
  <c r="A476" i="53"/>
  <c r="A477" i="53"/>
  <c r="A478" i="53"/>
  <c r="A479" i="53"/>
  <c r="A480" i="53"/>
  <c r="A481" i="53"/>
  <c r="A482" i="53"/>
  <c r="A483" i="53"/>
  <c r="A484" i="53"/>
  <c r="A485" i="53"/>
  <c r="A486" i="53"/>
  <c r="A487" i="53"/>
  <c r="A488" i="53"/>
  <c r="A489" i="53"/>
  <c r="A490" i="53"/>
  <c r="A491" i="53"/>
  <c r="A492" i="53"/>
  <c r="A493" i="53"/>
  <c r="A494" i="53"/>
  <c r="A495" i="53"/>
  <c r="A496" i="53"/>
  <c r="A497" i="53"/>
  <c r="A498" i="53"/>
  <c r="A499" i="53"/>
  <c r="A500" i="53"/>
  <c r="A501" i="53"/>
  <c r="A502" i="53"/>
  <c r="A503" i="53"/>
  <c r="A504" i="53"/>
  <c r="A505" i="53"/>
  <c r="A506" i="53"/>
  <c r="A507" i="53"/>
  <c r="A508" i="53"/>
  <c r="A509" i="53"/>
  <c r="A510" i="53"/>
  <c r="A511" i="53"/>
  <c r="A512" i="53"/>
  <c r="A513" i="53"/>
  <c r="A514" i="53"/>
  <c r="A515" i="53"/>
  <c r="A516" i="53"/>
  <c r="A3" i="53"/>
  <c r="A126" i="52"/>
  <c r="A127" i="52"/>
  <c r="A128" i="52"/>
  <c r="A129" i="52"/>
  <c r="A130" i="52"/>
  <c r="A131" i="52"/>
  <c r="A132" i="52"/>
  <c r="A133" i="52"/>
  <c r="A134" i="52"/>
  <c r="A135" i="52"/>
  <c r="A136" i="52"/>
  <c r="A137" i="52"/>
  <c r="A138" i="52"/>
  <c r="A139" i="52"/>
  <c r="A140" i="52"/>
  <c r="A141" i="52"/>
  <c r="A142" i="52"/>
  <c r="A143" i="52"/>
  <c r="A144" i="52"/>
  <c r="A145" i="52"/>
  <c r="A146" i="52"/>
  <c r="A147" i="52"/>
  <c r="A148" i="52"/>
  <c r="A149" i="52"/>
  <c r="A150" i="52"/>
  <c r="A151" i="52"/>
  <c r="A152" i="52"/>
  <c r="A153" i="52"/>
  <c r="A154" i="52"/>
  <c r="A155" i="52"/>
  <c r="A156" i="52"/>
  <c r="A157" i="52"/>
  <c r="A158" i="52"/>
  <c r="A159" i="52"/>
  <c r="A160" i="52"/>
  <c r="A161" i="52"/>
  <c r="A162" i="52"/>
  <c r="A163" i="52"/>
  <c r="A164" i="52"/>
  <c r="A165" i="52"/>
  <c r="A166" i="52"/>
  <c r="A167" i="52"/>
  <c r="A168" i="52"/>
  <c r="A169" i="52"/>
  <c r="A170" i="52"/>
  <c r="A171" i="52"/>
  <c r="A172" i="52"/>
  <c r="A173" i="52"/>
  <c r="A174" i="52"/>
  <c r="A175" i="52"/>
  <c r="A176" i="52"/>
  <c r="A177" i="52"/>
  <c r="A178" i="52"/>
  <c r="A179" i="52"/>
  <c r="A180" i="52"/>
  <c r="A181" i="52"/>
  <c r="A182" i="52"/>
  <c r="A183" i="52"/>
  <c r="A184" i="52"/>
  <c r="A185" i="52"/>
  <c r="A186" i="52"/>
  <c r="A187" i="52"/>
  <c r="A188" i="52"/>
  <c r="A189" i="52"/>
  <c r="A190" i="52"/>
  <c r="A191" i="52"/>
  <c r="A192" i="52"/>
  <c r="A193" i="52"/>
  <c r="A194" i="52"/>
  <c r="A195" i="52"/>
  <c r="A196" i="52"/>
  <c r="A197" i="52"/>
  <c r="A198" i="52"/>
  <c r="A199" i="52"/>
  <c r="A200" i="52"/>
  <c r="A201" i="52"/>
  <c r="A202" i="52"/>
  <c r="A203" i="52"/>
  <c r="A204" i="52"/>
  <c r="A205" i="52"/>
  <c r="A206" i="52"/>
  <c r="A207" i="52"/>
  <c r="A208" i="52"/>
  <c r="A209" i="52"/>
  <c r="A210" i="52"/>
  <c r="A211" i="52"/>
  <c r="A212" i="52"/>
  <c r="A213" i="52"/>
  <c r="A214" i="52"/>
  <c r="A215" i="52"/>
  <c r="A216" i="52"/>
  <c r="A217" i="52"/>
  <c r="A218" i="52"/>
  <c r="A219" i="52"/>
  <c r="A220" i="52"/>
  <c r="A221" i="52"/>
  <c r="A222" i="52"/>
  <c r="A223" i="52"/>
  <c r="A224" i="52"/>
  <c r="A225" i="52"/>
  <c r="A226" i="52"/>
  <c r="A227" i="52"/>
  <c r="A228" i="52"/>
  <c r="A229" i="52"/>
  <c r="A230" i="52"/>
  <c r="A231" i="52"/>
  <c r="A232" i="52"/>
  <c r="A233" i="52"/>
  <c r="A234" i="52"/>
  <c r="A235" i="52"/>
  <c r="A236" i="52"/>
  <c r="A237" i="52"/>
  <c r="A238" i="52"/>
  <c r="A239" i="52"/>
  <c r="A240" i="52"/>
  <c r="A241" i="52"/>
  <c r="A242" i="52"/>
  <c r="A243" i="52"/>
  <c r="A244" i="52"/>
  <c r="A245" i="52"/>
  <c r="A246" i="52"/>
  <c r="A247" i="52"/>
  <c r="A248" i="52"/>
  <c r="A249" i="52"/>
  <c r="A250" i="52"/>
  <c r="A251" i="52"/>
  <c r="A252" i="52"/>
  <c r="A253" i="52"/>
  <c r="A254" i="52"/>
  <c r="A255" i="52"/>
  <c r="A256" i="52"/>
  <c r="A257" i="52"/>
  <c r="A258" i="52"/>
  <c r="A259" i="52"/>
  <c r="A260" i="52"/>
  <c r="A261" i="52"/>
  <c r="A262" i="52"/>
  <c r="A263" i="52"/>
  <c r="A264" i="52"/>
  <c r="A265" i="52"/>
  <c r="A266" i="52"/>
  <c r="A267" i="52"/>
  <c r="A268" i="52"/>
  <c r="A269" i="52"/>
  <c r="A270" i="52"/>
  <c r="A271" i="52"/>
  <c r="A272" i="52"/>
  <c r="A273" i="52"/>
  <c r="A274" i="52"/>
  <c r="A275" i="52"/>
  <c r="A276" i="52"/>
  <c r="A277" i="52"/>
  <c r="A278" i="52"/>
  <c r="A279" i="52"/>
  <c r="A280" i="52"/>
  <c r="A281" i="52"/>
  <c r="A282" i="52"/>
  <c r="A283" i="52"/>
  <c r="A284" i="52"/>
  <c r="A285" i="52"/>
  <c r="A286" i="52"/>
  <c r="A287" i="52"/>
  <c r="A288" i="52"/>
  <c r="A289" i="52"/>
  <c r="A290" i="52"/>
  <c r="A291" i="52"/>
  <c r="A292" i="52"/>
  <c r="A293" i="52"/>
  <c r="A294" i="52"/>
  <c r="A295" i="52"/>
  <c r="A296" i="52"/>
  <c r="A297" i="52"/>
  <c r="A298" i="52"/>
  <c r="A299" i="52"/>
  <c r="A300" i="52"/>
  <c r="A301" i="52"/>
  <c r="A302" i="52"/>
  <c r="A303" i="52"/>
  <c r="A304" i="52"/>
  <c r="A305" i="52"/>
  <c r="A306" i="52"/>
  <c r="A307" i="52"/>
  <c r="A308" i="52"/>
  <c r="A309" i="52"/>
  <c r="A310" i="52"/>
  <c r="A311" i="52"/>
  <c r="A312" i="52"/>
  <c r="A313" i="52"/>
  <c r="A314" i="52"/>
  <c r="A315" i="52"/>
  <c r="A316" i="52"/>
  <c r="A317" i="52"/>
  <c r="A318" i="52"/>
  <c r="A319" i="52"/>
  <c r="A320" i="52"/>
  <c r="A321" i="52"/>
  <c r="A322" i="52"/>
  <c r="A323" i="52"/>
  <c r="A324" i="52"/>
  <c r="A325" i="52"/>
  <c r="A326" i="52"/>
  <c r="A327" i="52"/>
  <c r="A328" i="52"/>
  <c r="A329" i="52"/>
  <c r="A330" i="52"/>
  <c r="A331" i="52"/>
  <c r="A332" i="52"/>
  <c r="A333" i="52"/>
  <c r="A334" i="52"/>
  <c r="A335" i="52"/>
  <c r="A336" i="52"/>
  <c r="A337" i="52"/>
  <c r="A338" i="52"/>
  <c r="A339" i="52"/>
  <c r="A340" i="52"/>
  <c r="A341" i="52"/>
  <c r="A342" i="52"/>
  <c r="A343" i="52"/>
  <c r="A344" i="52"/>
  <c r="A345" i="52"/>
  <c r="A346" i="52"/>
  <c r="A347" i="52"/>
  <c r="A348" i="52"/>
  <c r="A349" i="52"/>
  <c r="A350" i="52"/>
  <c r="A351" i="52"/>
  <c r="A352" i="52"/>
  <c r="A353" i="52"/>
  <c r="A354" i="52"/>
  <c r="A355" i="52"/>
  <c r="A356" i="52"/>
  <c r="A357" i="52"/>
  <c r="A358" i="52"/>
  <c r="A359" i="52"/>
  <c r="A360" i="52"/>
  <c r="A361" i="52"/>
  <c r="A362" i="52"/>
  <c r="A363" i="52"/>
  <c r="A364" i="52"/>
  <c r="A365" i="52"/>
  <c r="A366" i="52"/>
  <c r="A367" i="52"/>
  <c r="A368" i="52"/>
  <c r="A369" i="52"/>
  <c r="A370" i="52"/>
  <c r="A371" i="52"/>
  <c r="A372" i="52"/>
  <c r="A373" i="52"/>
  <c r="A374" i="52"/>
  <c r="A375" i="52"/>
  <c r="A376" i="52"/>
  <c r="A377" i="52"/>
  <c r="A378" i="52"/>
  <c r="A379" i="52"/>
  <c r="A380" i="52"/>
  <c r="A381" i="52"/>
  <c r="A382" i="52"/>
  <c r="A383" i="52"/>
  <c r="A384" i="52"/>
  <c r="A4" i="52"/>
  <c r="A5" i="52"/>
  <c r="A6" i="52"/>
  <c r="A7" i="52"/>
  <c r="A8" i="52"/>
  <c r="A9" i="52"/>
  <c r="A10" i="52"/>
  <c r="A11" i="52"/>
  <c r="A12" i="52"/>
  <c r="A13" i="52"/>
  <c r="A14" i="52"/>
  <c r="A15" i="52"/>
  <c r="A16" i="52"/>
  <c r="A17" i="52"/>
  <c r="A18" i="52"/>
  <c r="A19" i="52"/>
  <c r="A20" i="52"/>
  <c r="A21" i="52"/>
  <c r="A22" i="52"/>
  <c r="A23" i="52"/>
  <c r="A24" i="52"/>
  <c r="A25" i="52"/>
  <c r="A26" i="52"/>
  <c r="A27" i="52"/>
  <c r="A28" i="52"/>
  <c r="A29" i="52"/>
  <c r="A30" i="52"/>
  <c r="A31" i="52"/>
  <c r="A32" i="52"/>
  <c r="A33" i="52"/>
  <c r="A34" i="52"/>
  <c r="A35" i="52"/>
  <c r="A36" i="52"/>
  <c r="A37" i="52"/>
  <c r="A38" i="52"/>
  <c r="A39" i="52"/>
  <c r="A40" i="52"/>
  <c r="A41" i="52"/>
  <c r="A42" i="52"/>
  <c r="A43" i="52"/>
  <c r="A44" i="52"/>
  <c r="A45" i="52"/>
  <c r="A46" i="52"/>
  <c r="A47" i="52"/>
  <c r="A48" i="52"/>
  <c r="A49" i="52"/>
  <c r="A50" i="52"/>
  <c r="A51" i="52"/>
  <c r="A52" i="52"/>
  <c r="A53" i="52"/>
  <c r="A54" i="52"/>
  <c r="A55" i="52"/>
  <c r="A56" i="52"/>
  <c r="A57" i="52"/>
  <c r="A58" i="52"/>
  <c r="A59" i="52"/>
  <c r="A60" i="52"/>
  <c r="A61" i="52"/>
  <c r="A62" i="52"/>
  <c r="A63" i="52"/>
  <c r="A64" i="52"/>
  <c r="A65" i="52"/>
  <c r="A66" i="52"/>
  <c r="A67" i="52"/>
  <c r="A68" i="52"/>
  <c r="A69" i="52"/>
  <c r="A70" i="52"/>
  <c r="A71" i="52"/>
  <c r="A72" i="52"/>
  <c r="A73" i="52"/>
  <c r="A74" i="52"/>
  <c r="A75" i="52"/>
  <c r="A76" i="52"/>
  <c r="A77" i="52"/>
  <c r="A78" i="52"/>
  <c r="A79" i="52"/>
  <c r="A80" i="52"/>
  <c r="A81" i="52"/>
  <c r="A82" i="52"/>
  <c r="A83" i="52"/>
  <c r="A84" i="52"/>
  <c r="A85" i="52"/>
  <c r="A86" i="52"/>
  <c r="A87" i="52"/>
  <c r="A88" i="52"/>
  <c r="A89" i="52"/>
  <c r="A90" i="52"/>
  <c r="A91" i="52"/>
  <c r="A92" i="52"/>
  <c r="A93" i="52"/>
  <c r="A94" i="52"/>
  <c r="A95" i="52"/>
  <c r="A96" i="52"/>
  <c r="A97" i="52"/>
  <c r="A98" i="52"/>
  <c r="A99" i="52"/>
  <c r="A100" i="52"/>
  <c r="A101" i="52"/>
  <c r="A102" i="52"/>
  <c r="A103" i="52"/>
  <c r="A104" i="52"/>
  <c r="A105" i="52"/>
  <c r="A106" i="52"/>
  <c r="A107" i="52"/>
  <c r="A108" i="52"/>
  <c r="A109" i="52"/>
  <c r="A110" i="52"/>
  <c r="A111" i="52"/>
  <c r="A112" i="52"/>
  <c r="A113" i="52"/>
  <c r="A114" i="52"/>
  <c r="A115" i="52"/>
  <c r="A116" i="52"/>
  <c r="A117" i="52"/>
  <c r="A118" i="52"/>
  <c r="A119" i="52"/>
  <c r="A120" i="52"/>
  <c r="A121" i="52"/>
  <c r="A122" i="52"/>
  <c r="A123" i="52"/>
  <c r="A124" i="52"/>
  <c r="A125" i="52"/>
  <c r="A3" i="52"/>
  <c r="AF46" i="9"/>
  <c r="AF45" i="9"/>
  <c r="AF44" i="9"/>
  <c r="AF43" i="9"/>
  <c r="AF42" i="9"/>
  <c r="AF41" i="9"/>
  <c r="AF40" i="9"/>
  <c r="AF39" i="9"/>
  <c r="AF38" i="9"/>
  <c r="AF37" i="9"/>
  <c r="AF36" i="9"/>
  <c r="AF35" i="9"/>
  <c r="AF34" i="9"/>
  <c r="AF33" i="9"/>
  <c r="AF32" i="9"/>
  <c r="AF31" i="9"/>
  <c r="AF30" i="9"/>
  <c r="AF29" i="9"/>
  <c r="AF28" i="9"/>
  <c r="AF27" i="9"/>
  <c r="AF26" i="9"/>
  <c r="AF25" i="9"/>
  <c r="AF24" i="9"/>
  <c r="AF23" i="9"/>
  <c r="AF22" i="9"/>
  <c r="AF21" i="9"/>
  <c r="AF20" i="9"/>
  <c r="AF19" i="9"/>
  <c r="AF18" i="9"/>
  <c r="AF17" i="9"/>
  <c r="AF16" i="9"/>
  <c r="AF15" i="9"/>
  <c r="AF14" i="9"/>
  <c r="AF13" i="9"/>
  <c r="AF12" i="9"/>
  <c r="AF11" i="9"/>
  <c r="AF10" i="9"/>
  <c r="AF9" i="9"/>
  <c r="AF8" i="9"/>
  <c r="AF7" i="9"/>
  <c r="AF6" i="9"/>
  <c r="AF5" i="9"/>
  <c r="AF4" i="9"/>
  <c r="AF53" i="10"/>
  <c r="AF54" i="10"/>
  <c r="AF55" i="10"/>
  <c r="AF56" i="10"/>
  <c r="AF57" i="10"/>
  <c r="AF58" i="10"/>
  <c r="AF59" i="10"/>
  <c r="AF60" i="10"/>
  <c r="AF61" i="10"/>
  <c r="AF62" i="10"/>
  <c r="AF63" i="10"/>
  <c r="AF64" i="10"/>
  <c r="AF65" i="10"/>
  <c r="AF66" i="10"/>
  <c r="AF67" i="10"/>
  <c r="AF68" i="10"/>
  <c r="AF47" i="10"/>
  <c r="AF48" i="10"/>
  <c r="AF49" i="10"/>
  <c r="AF50" i="10"/>
  <c r="AF51" i="10"/>
  <c r="AF52" i="10"/>
  <c r="AF5" i="10"/>
  <c r="AF6" i="10"/>
  <c r="AF7" i="10"/>
  <c r="AF8" i="10"/>
  <c r="AF9" i="10"/>
  <c r="AF10" i="10"/>
  <c r="AF11" i="10"/>
  <c r="AF12" i="10"/>
  <c r="AF13" i="10"/>
  <c r="AF14" i="10"/>
  <c r="AF15" i="10"/>
  <c r="AF16" i="10"/>
  <c r="AF17" i="10"/>
  <c r="AF18" i="10"/>
  <c r="AF19" i="10"/>
  <c r="AF20" i="10"/>
  <c r="AF21" i="10"/>
  <c r="AF22" i="10"/>
  <c r="AF23" i="10"/>
  <c r="AF24" i="10"/>
  <c r="AF25" i="10"/>
  <c r="AF26" i="10"/>
  <c r="AF27" i="10"/>
  <c r="AF28" i="10"/>
  <c r="AF29" i="10"/>
  <c r="AF30" i="10"/>
  <c r="AF31" i="10"/>
  <c r="AF32" i="10"/>
  <c r="AF33" i="10"/>
  <c r="AF34" i="10"/>
  <c r="AF35" i="10"/>
  <c r="AF36" i="10"/>
  <c r="AF37" i="10"/>
  <c r="AF38" i="10"/>
  <c r="AF39" i="10"/>
  <c r="AF40" i="10"/>
  <c r="AF41" i="10"/>
  <c r="AF42" i="10"/>
  <c r="AF43" i="10"/>
  <c r="AF44" i="10"/>
  <c r="AF45" i="10"/>
  <c r="AF46" i="10"/>
  <c r="AF4" i="10"/>
  <c r="AF3" i="51" l="1"/>
  <c r="AF4" i="51"/>
  <c r="AF5" i="51"/>
  <c r="AF6" i="51"/>
  <c r="AF7" i="51"/>
  <c r="AF8" i="51"/>
  <c r="AH9" i="51"/>
  <c r="AJ10" i="51"/>
  <c r="AN11" i="51"/>
  <c r="AN12" i="51"/>
  <c r="AO13" i="51"/>
  <c r="AO14" i="51"/>
  <c r="AO15" i="51"/>
  <c r="AO16" i="51"/>
  <c r="AU17" i="51"/>
  <c r="AV18" i="51"/>
  <c r="AY19" i="51"/>
  <c r="AZ20" i="51"/>
  <c r="AZ21" i="51"/>
  <c r="AF2" i="51"/>
  <c r="AE3" i="47"/>
  <c r="AE4" i="47"/>
  <c r="AE5" i="47"/>
  <c r="AE6" i="47"/>
  <c r="AE7" i="47"/>
  <c r="AE8" i="47"/>
  <c r="AE9" i="47"/>
  <c r="AE10" i="47"/>
  <c r="AE11" i="47"/>
  <c r="AE12" i="47"/>
  <c r="AE13" i="47"/>
  <c r="AE14" i="47"/>
  <c r="AE15" i="47"/>
  <c r="AE16" i="47"/>
  <c r="AE17" i="47"/>
  <c r="AE18" i="47"/>
  <c r="AE19" i="47"/>
  <c r="AE20" i="47"/>
  <c r="AE21" i="47"/>
  <c r="AE22" i="47"/>
  <c r="AE23" i="47"/>
  <c r="AE24" i="47"/>
  <c r="AE25" i="47"/>
  <c r="AE26" i="47"/>
  <c r="AE27" i="47"/>
  <c r="AE28" i="47"/>
  <c r="AE29" i="47"/>
  <c r="AE30" i="47"/>
  <c r="AE31" i="47"/>
  <c r="AE32" i="47"/>
  <c r="AF33" i="47"/>
  <c r="AJ34" i="47"/>
  <c r="AJ35" i="47"/>
  <c r="AK36" i="47"/>
  <c r="AM37" i="47"/>
  <c r="AM38" i="47"/>
  <c r="AN39" i="47"/>
  <c r="AP40" i="47"/>
  <c r="AR41" i="47"/>
  <c r="AU42" i="47"/>
  <c r="AE2" i="47"/>
  <c r="AV55" i="48"/>
  <c r="AW56" i="48"/>
  <c r="AX57" i="48"/>
  <c r="AX58" i="48"/>
  <c r="AX59" i="48"/>
  <c r="AX60" i="48"/>
  <c r="BA61" i="48"/>
  <c r="BA62" i="48"/>
  <c r="BA63" i="48"/>
  <c r="BA64" i="48"/>
  <c r="BA65" i="48"/>
  <c r="BA66" i="48"/>
  <c r="BA67" i="48"/>
  <c r="BA68" i="48"/>
  <c r="BA69" i="48"/>
  <c r="BA70" i="48"/>
  <c r="BA71" i="48"/>
  <c r="BA72" i="48"/>
  <c r="BA73" i="48"/>
  <c r="AW55" i="48"/>
  <c r="AX56" i="48"/>
  <c r="AY57" i="48"/>
  <c r="AY58" i="48"/>
  <c r="AY59" i="48"/>
  <c r="AY60" i="48"/>
  <c r="BB61" i="48"/>
  <c r="BB62" i="48"/>
  <c r="BB63" i="48"/>
  <c r="BB64" i="48"/>
  <c r="BB65" i="48"/>
  <c r="BB66" i="48"/>
  <c r="BB67" i="48"/>
  <c r="BB68" i="48"/>
  <c r="BB69" i="48"/>
  <c r="BB70" i="48"/>
  <c r="BB71" i="48"/>
  <c r="BB72" i="48"/>
  <c r="BB73" i="48"/>
  <c r="BB74" i="48"/>
  <c r="BB75" i="48"/>
  <c r="AG3" i="48"/>
  <c r="AG4" i="48"/>
  <c r="AG5" i="48"/>
  <c r="AG6" i="48"/>
  <c r="AG7" i="48"/>
  <c r="AG8" i="48"/>
  <c r="AG9" i="48"/>
  <c r="AG10" i="48"/>
  <c r="AG11" i="48"/>
  <c r="AG12" i="48"/>
  <c r="AG13" i="48"/>
  <c r="AG14" i="48"/>
  <c r="AG15" i="48"/>
  <c r="AG16" i="48"/>
  <c r="AG17" i="48"/>
  <c r="AG18" i="48"/>
  <c r="AG19" i="48"/>
  <c r="AG20" i="48"/>
  <c r="AG21" i="48"/>
  <c r="AG22" i="48"/>
  <c r="AG23" i="48"/>
  <c r="AG24" i="48"/>
  <c r="AG25" i="48"/>
  <c r="AG26" i="48"/>
  <c r="AG27" i="48"/>
  <c r="AG28" i="48"/>
  <c r="AG29" i="48"/>
  <c r="AG30" i="48"/>
  <c r="AG31" i="48"/>
  <c r="AG32" i="48"/>
  <c r="AG33" i="48"/>
  <c r="AG34" i="48"/>
  <c r="AG35" i="48"/>
  <c r="AG36" i="48"/>
  <c r="AG37" i="48"/>
  <c r="AG38" i="48"/>
  <c r="AG39" i="48"/>
  <c r="AG40" i="48"/>
  <c r="AG41" i="48"/>
  <c r="AG42" i="48"/>
  <c r="AG43" i="48"/>
  <c r="AG44" i="48"/>
  <c r="AG45" i="48"/>
  <c r="AG46" i="48"/>
  <c r="AH47" i="48"/>
  <c r="AH48" i="48"/>
  <c r="AM49" i="48"/>
  <c r="AR50" i="48"/>
  <c r="AT51" i="48"/>
  <c r="AT52" i="48"/>
  <c r="AT53" i="48"/>
  <c r="AV54" i="48"/>
  <c r="AG2" i="48"/>
  <c r="AF3" i="48"/>
  <c r="AF4" i="48"/>
  <c r="AF5" i="48"/>
  <c r="AF6" i="48"/>
  <c r="AF7" i="48"/>
  <c r="AF8" i="48"/>
  <c r="AF9" i="48"/>
  <c r="AF10" i="48"/>
  <c r="AF11" i="48"/>
  <c r="AF12" i="48"/>
  <c r="AF13" i="48"/>
  <c r="AF14" i="48"/>
  <c r="AF15" i="48"/>
  <c r="AF16" i="48"/>
  <c r="AF17" i="48"/>
  <c r="AF18" i="48"/>
  <c r="AF19" i="48"/>
  <c r="AF20" i="48"/>
  <c r="AF21" i="48"/>
  <c r="AF22" i="48"/>
  <c r="AF23" i="48"/>
  <c r="AF24" i="48"/>
  <c r="AF25" i="48"/>
  <c r="AF26" i="48"/>
  <c r="AF27" i="48"/>
  <c r="AF28" i="48"/>
  <c r="AF29" i="48"/>
  <c r="AF30" i="48"/>
  <c r="AF31" i="48"/>
  <c r="AF32" i="48"/>
  <c r="AF33" i="48"/>
  <c r="AF34" i="48"/>
  <c r="AF35" i="48"/>
  <c r="AF36" i="48"/>
  <c r="AF37" i="48"/>
  <c r="AF38" i="48"/>
  <c r="AF39" i="48"/>
  <c r="AF40" i="48"/>
  <c r="AF41" i="48"/>
  <c r="AF42" i="48"/>
  <c r="AF43" i="48"/>
  <c r="AF44" i="48"/>
  <c r="AF45" i="48"/>
  <c r="AF46" i="48"/>
  <c r="AG47" i="48"/>
  <c r="AG48" i="48"/>
  <c r="AL49" i="48"/>
  <c r="AQ50" i="48"/>
  <c r="AS51" i="48"/>
  <c r="AS52" i="48"/>
  <c r="AS53" i="48"/>
  <c r="AU54" i="48"/>
  <c r="AF2" i="48"/>
  <c r="AW43" i="47"/>
  <c r="AX44" i="47"/>
  <c r="AX45" i="47"/>
  <c r="BA46" i="47"/>
  <c r="BA47" i="47"/>
  <c r="BA48" i="47"/>
  <c r="BA49" i="47"/>
  <c r="BA50" i="47"/>
  <c r="BA51" i="47"/>
  <c r="BA52" i="47"/>
  <c r="BA53" i="47"/>
  <c r="BA54" i="47"/>
  <c r="BA55" i="47"/>
  <c r="BA56" i="47"/>
  <c r="BA57" i="47"/>
  <c r="BA58" i="47"/>
  <c r="BA59" i="47"/>
  <c r="BA60" i="47"/>
  <c r="BA61" i="47"/>
  <c r="BA62" i="47"/>
  <c r="BA63" i="47"/>
  <c r="BA64" i="47"/>
  <c r="BA65" i="47"/>
  <c r="BA66" i="47"/>
  <c r="BA67" i="47"/>
  <c r="BA68" i="47"/>
  <c r="BA69" i="47"/>
  <c r="BA70" i="47"/>
  <c r="BA71" i="47"/>
  <c r="BA72" i="47"/>
  <c r="BA73" i="47"/>
  <c r="BA74" i="47"/>
  <c r="BA75" i="47"/>
  <c r="BA76" i="47"/>
  <c r="BA77" i="47"/>
  <c r="BA78" i="47"/>
  <c r="BA79" i="47"/>
  <c r="BA80" i="47"/>
  <c r="BA81" i="47"/>
  <c r="BA82" i="47"/>
  <c r="BA83" i="47"/>
  <c r="BA84" i="47"/>
  <c r="BA85" i="47"/>
  <c r="BA86" i="47"/>
  <c r="BA87" i="47"/>
  <c r="BA88" i="47"/>
  <c r="BA89" i="47"/>
  <c r="BA90" i="47"/>
  <c r="BA91" i="47"/>
  <c r="BA92" i="47"/>
  <c r="BA93" i="47"/>
  <c r="BA94" i="47"/>
  <c r="BA95" i="47"/>
  <c r="BA96" i="47"/>
  <c r="BA97" i="47"/>
  <c r="BA98" i="47"/>
  <c r="BA99" i="47"/>
  <c r="BA100" i="47"/>
  <c r="BA101" i="47"/>
  <c r="BA102" i="47"/>
  <c r="BA103" i="47"/>
  <c r="BA104" i="47"/>
  <c r="BA105" i="47"/>
  <c r="BA106" i="47"/>
  <c r="BA107" i="47"/>
  <c r="BA108" i="47"/>
  <c r="BA109" i="47"/>
  <c r="BA110" i="47"/>
  <c r="BA111" i="47"/>
  <c r="BA112" i="47"/>
  <c r="BA113" i="47"/>
  <c r="BA114" i="47"/>
  <c r="BA115" i="47"/>
  <c r="AP14" i="51"/>
  <c r="AP15" i="51"/>
  <c r="AP16" i="51"/>
  <c r="AV17" i="51"/>
  <c r="AW18" i="51"/>
  <c r="AZ19" i="51"/>
  <c r="BA20" i="51"/>
  <c r="BA21" i="51"/>
  <c r="AX55" i="48"/>
  <c r="AY56" i="48"/>
  <c r="AZ57" i="48"/>
  <c r="AZ58" i="48"/>
  <c r="AZ59" i="48"/>
  <c r="AZ60" i="48"/>
  <c r="BC61" i="48"/>
  <c r="BC62" i="48"/>
  <c r="BC63" i="48"/>
  <c r="BC64" i="48"/>
  <c r="BC65" i="48"/>
  <c r="BC66" i="48"/>
  <c r="BC67" i="48"/>
  <c r="BC68" i="48"/>
  <c r="BC69" i="48"/>
  <c r="BC70" i="48"/>
  <c r="BC71" i="48"/>
  <c r="BC72" i="48"/>
  <c r="BC73" i="48"/>
  <c r="BC74" i="48"/>
  <c r="BC75" i="48"/>
  <c r="BC76" i="48"/>
  <c r="BC77" i="48"/>
  <c r="BC78" i="48"/>
  <c r="BC79" i="48"/>
  <c r="BC80" i="48"/>
  <c r="BC81" i="48"/>
  <c r="BC82" i="48"/>
  <c r="BC83" i="48"/>
  <c r="BC84" i="48"/>
  <c r="BC85" i="48"/>
  <c r="BC86" i="48"/>
  <c r="BC87" i="48"/>
  <c r="BC88" i="48"/>
  <c r="BC89" i="48"/>
  <c r="BC90" i="48"/>
  <c r="BC91" i="48"/>
  <c r="BC92" i="48"/>
  <c r="BC93" i="48"/>
  <c r="BC94" i="48"/>
  <c r="BC95" i="48"/>
  <c r="BC96" i="48"/>
  <c r="BC97" i="48"/>
  <c r="BC98" i="48"/>
  <c r="BC99" i="48"/>
  <c r="BC100" i="48"/>
  <c r="BC101" i="48"/>
  <c r="BC102" i="48"/>
  <c r="BC103" i="48"/>
  <c r="BC104" i="48"/>
  <c r="BC105" i="48"/>
  <c r="BC106" i="48"/>
  <c r="BC107" i="48"/>
  <c r="BC108" i="48"/>
  <c r="BC109" i="48"/>
  <c r="BC110" i="48"/>
  <c r="BC111" i="48"/>
  <c r="BC112" i="48"/>
  <c r="BC113" i="48"/>
  <c r="BC114" i="48"/>
  <c r="BC115" i="48"/>
  <c r="BC116" i="48"/>
  <c r="BC117" i="48"/>
  <c r="BC118" i="48"/>
  <c r="BC119" i="48"/>
  <c r="BC120" i="48"/>
  <c r="BC121" i="48"/>
  <c r="BC122" i="48"/>
  <c r="BC123" i="48"/>
  <c r="BC124" i="48"/>
  <c r="BC125" i="48"/>
  <c r="BC126" i="48"/>
  <c r="BC127" i="48"/>
  <c r="BC128" i="48"/>
  <c r="BC129" i="48"/>
  <c r="BC130" i="48"/>
  <c r="BC131" i="48"/>
  <c r="BC132" i="48"/>
  <c r="BC133" i="48"/>
  <c r="BC134" i="48"/>
  <c r="BC135" i="48"/>
  <c r="BC136" i="48"/>
  <c r="BC137" i="48"/>
  <c r="BC138" i="48"/>
  <c r="BC139" i="48"/>
  <c r="BC140" i="48"/>
  <c r="BC141" i="48"/>
  <c r="BC142" i="48"/>
  <c r="BC143" i="48"/>
  <c r="BC144" i="48"/>
  <c r="BC145" i="48"/>
  <c r="BC146" i="48"/>
  <c r="BC147" i="48"/>
  <c r="BC148" i="48"/>
  <c r="BC149" i="48"/>
  <c r="BC150" i="48"/>
  <c r="BC151" i="48"/>
  <c r="BC152" i="48"/>
  <c r="BC153" i="48"/>
  <c r="BC154" i="48"/>
  <c r="BC155" i="48"/>
  <c r="BC156" i="48"/>
  <c r="BC157" i="48"/>
  <c r="BC158" i="48"/>
  <c r="AQ15" i="51"/>
  <c r="AQ16" i="51"/>
  <c r="AW17" i="51"/>
  <c r="AX18" i="51"/>
  <c r="BA19" i="51"/>
  <c r="BB20" i="51"/>
  <c r="BB21" i="51"/>
  <c r="BC22" i="51"/>
  <c r="BC23" i="51"/>
  <c r="BC24" i="51"/>
  <c r="BC25" i="51"/>
  <c r="BC26" i="51"/>
  <c r="BC27" i="51"/>
  <c r="BC28" i="51"/>
  <c r="BC29" i="51"/>
  <c r="BC30" i="51"/>
  <c r="BC31" i="51"/>
  <c r="BC32" i="51"/>
  <c r="BC33" i="51"/>
  <c r="BC34" i="51"/>
  <c r="BC35" i="51"/>
  <c r="BC36" i="51"/>
  <c r="BC37" i="51"/>
  <c r="BC38" i="51"/>
  <c r="BC39" i="51"/>
  <c r="BC40" i="51"/>
  <c r="BC41" i="51"/>
  <c r="BC42" i="51"/>
  <c r="BC43" i="51"/>
  <c r="BC44" i="51"/>
  <c r="BC45" i="51"/>
  <c r="BC46" i="51"/>
  <c r="BC47" i="51"/>
  <c r="BC48" i="51"/>
  <c r="BC49" i="51"/>
  <c r="BC50" i="51"/>
  <c r="BC51" i="51"/>
  <c r="BC52" i="51"/>
  <c r="BC53" i="51"/>
  <c r="BC54" i="51"/>
  <c r="BC55" i="51"/>
  <c r="BC56" i="51"/>
  <c r="BC57" i="51"/>
  <c r="BC58" i="51"/>
  <c r="BC59" i="51"/>
  <c r="BC60" i="51"/>
  <c r="BC61" i="51"/>
  <c r="BC62" i="51"/>
  <c r="BC63" i="51"/>
  <c r="BC64" i="51"/>
  <c r="BC65" i="51"/>
  <c r="BC66" i="51"/>
  <c r="BC67" i="51"/>
  <c r="BC68" i="51"/>
  <c r="BC69" i="51"/>
  <c r="BC70" i="51"/>
  <c r="BC71" i="51"/>
  <c r="BC72" i="51"/>
  <c r="BC73" i="51"/>
  <c r="BC74" i="51"/>
  <c r="BC75" i="51"/>
  <c r="BC76" i="51"/>
  <c r="BC77" i="51"/>
  <c r="BC78" i="51"/>
  <c r="BC79" i="51"/>
  <c r="BC80" i="51"/>
  <c r="BC81" i="51"/>
  <c r="BC82" i="51"/>
  <c r="BC83" i="51"/>
  <c r="BC84" i="51"/>
  <c r="BC85" i="51"/>
  <c r="BC86" i="51"/>
  <c r="BC87" i="51"/>
  <c r="BC88" i="51"/>
  <c r="BC89" i="51"/>
  <c r="BC90" i="51"/>
  <c r="BC91" i="51"/>
  <c r="BC92" i="51"/>
  <c r="BC93" i="51"/>
  <c r="BC94" i="51"/>
  <c r="BC95" i="51"/>
  <c r="BC96" i="51"/>
  <c r="BC97" i="51"/>
  <c r="BC98" i="51"/>
  <c r="BC99" i="51"/>
  <c r="BC100" i="51"/>
  <c r="BC101" i="51"/>
  <c r="BC102" i="51"/>
  <c r="BC103" i="51"/>
  <c r="BC132" i="51"/>
  <c r="BC131" i="51"/>
  <c r="BC130" i="51"/>
  <c r="BC129" i="51"/>
  <c r="BC128" i="51"/>
  <c r="BC127" i="51"/>
  <c r="BC126" i="51"/>
  <c r="BC125" i="51"/>
  <c r="BC124" i="51"/>
  <c r="BC123" i="51"/>
  <c r="BC122" i="51"/>
  <c r="BC121" i="51"/>
  <c r="BC120" i="51"/>
  <c r="BC119" i="51"/>
  <c r="BC118" i="51"/>
  <c r="BC117" i="51"/>
  <c r="BC116" i="51"/>
  <c r="BC115" i="51"/>
  <c r="BC114" i="51"/>
  <c r="BC113" i="51"/>
  <c r="BC112" i="51"/>
  <c r="BC111" i="51"/>
  <c r="BC110" i="51"/>
  <c r="BC109" i="51"/>
  <c r="BC108" i="51"/>
  <c r="BC107" i="51"/>
  <c r="BC106" i="51"/>
  <c r="BC105" i="51"/>
  <c r="BC104" i="51"/>
  <c r="AV42" i="47"/>
  <c r="AX43" i="47"/>
  <c r="AY44" i="47"/>
  <c r="AY45" i="47"/>
  <c r="BB46" i="47"/>
  <c r="BB47" i="47"/>
  <c r="BB48" i="47"/>
  <c r="BB49" i="47"/>
  <c r="BB50" i="47"/>
  <c r="BB51" i="47"/>
  <c r="BB52" i="47"/>
  <c r="BB53" i="47"/>
  <c r="BB54" i="47"/>
  <c r="BB55" i="47"/>
  <c r="BB56" i="47"/>
  <c r="BB57" i="47"/>
  <c r="BB58" i="47"/>
  <c r="BB59" i="47"/>
  <c r="BB60" i="47"/>
  <c r="BB61" i="47"/>
  <c r="BB62" i="47"/>
  <c r="BB63" i="47"/>
  <c r="BB64" i="47"/>
  <c r="BB65" i="47"/>
  <c r="BB66" i="47"/>
  <c r="BB67" i="47"/>
  <c r="BB68" i="47"/>
  <c r="BB69" i="47"/>
  <c r="BB70" i="47"/>
  <c r="BB71" i="47"/>
  <c r="BB72" i="47"/>
  <c r="BB73" i="47"/>
  <c r="BB74" i="47"/>
  <c r="BB75" i="47"/>
  <c r="BB76" i="47"/>
  <c r="BB77" i="47"/>
  <c r="BB78" i="47"/>
  <c r="BB79" i="47"/>
  <c r="BB80" i="47"/>
  <c r="BB81" i="47"/>
  <c r="BB82" i="47"/>
  <c r="BB83" i="47"/>
  <c r="BB84" i="47"/>
  <c r="BB85" i="47"/>
  <c r="BB86" i="47"/>
  <c r="BB87" i="47"/>
  <c r="BB88" i="47"/>
  <c r="BB89" i="47"/>
  <c r="BB90" i="47"/>
  <c r="BB91" i="47"/>
  <c r="BB92" i="47"/>
  <c r="BB93" i="47"/>
  <c r="BB94" i="47"/>
  <c r="BB95" i="47"/>
  <c r="BB96" i="47"/>
  <c r="BB97" i="47"/>
  <c r="BB98" i="47"/>
  <c r="BB99" i="47"/>
  <c r="BB100" i="47"/>
  <c r="BB101" i="47"/>
  <c r="BB102" i="47"/>
  <c r="BB103" i="47"/>
  <c r="BB104" i="47"/>
  <c r="BB105" i="47"/>
  <c r="BB106" i="47"/>
  <c r="BB107" i="47"/>
  <c r="BB108" i="47"/>
  <c r="BB109" i="47"/>
  <c r="BB110" i="47"/>
  <c r="BB111" i="47"/>
  <c r="BB112" i="47"/>
  <c r="BB113" i="47"/>
  <c r="BB114" i="47"/>
  <c r="BB115" i="47"/>
  <c r="BB116" i="47"/>
  <c r="BB117" i="47"/>
  <c r="BB118" i="47"/>
  <c r="BB119" i="47"/>
  <c r="BB120" i="47"/>
  <c r="BB121" i="47"/>
  <c r="BB122" i="47"/>
  <c r="BB123" i="47"/>
  <c r="BB124" i="47"/>
  <c r="BB125" i="47"/>
  <c r="BB126" i="47"/>
  <c r="BB127" i="47"/>
  <c r="BB128" i="47"/>
  <c r="BB129" i="47"/>
  <c r="BB130" i="47"/>
  <c r="BB131" i="47"/>
  <c r="BB132" i="47"/>
  <c r="AY55" i="48"/>
  <c r="AZ56" i="48"/>
  <c r="BA57" i="48"/>
  <c r="BA58" i="48"/>
  <c r="BA59" i="48"/>
  <c r="BA60" i="48"/>
  <c r="BD61" i="48"/>
  <c r="BD62" i="48"/>
  <c r="BD63" i="48"/>
  <c r="BD64" i="48"/>
  <c r="BD65" i="48"/>
  <c r="BD66" i="48"/>
  <c r="BD67" i="48"/>
  <c r="BD68" i="48"/>
  <c r="BD69" i="48"/>
  <c r="BD70" i="48"/>
  <c r="BD71" i="48"/>
  <c r="BD72" i="48"/>
  <c r="BD73" i="48"/>
  <c r="BD74" i="48"/>
  <c r="BD75" i="48"/>
  <c r="BD76" i="48"/>
  <c r="BD77" i="48"/>
  <c r="BD78" i="48"/>
  <c r="BD79" i="48"/>
  <c r="BD80" i="48"/>
  <c r="BD81" i="48"/>
  <c r="BD82" i="48"/>
  <c r="BD83" i="48"/>
  <c r="BD84" i="48"/>
  <c r="BD85" i="48"/>
  <c r="BD86" i="48"/>
  <c r="BD87" i="48"/>
  <c r="BD88" i="48"/>
  <c r="BD89" i="48"/>
  <c r="BD90" i="48"/>
  <c r="BD91" i="48"/>
  <c r="BD92" i="48"/>
  <c r="BD93" i="48"/>
  <c r="BD94" i="48"/>
  <c r="BD95" i="48"/>
  <c r="BD96" i="48"/>
  <c r="BD97" i="48"/>
  <c r="BD98" i="48"/>
  <c r="BD99" i="48"/>
  <c r="BD100" i="48"/>
  <c r="BD101" i="48"/>
  <c r="BD102" i="48"/>
  <c r="BD103" i="48"/>
  <c r="BD104" i="48"/>
  <c r="BD105" i="48"/>
  <c r="BD106" i="48"/>
  <c r="BD107" i="48"/>
  <c r="BD108" i="48"/>
  <c r="BD109" i="48"/>
  <c r="BD110" i="48"/>
  <c r="BD111" i="48"/>
  <c r="BD112" i="48"/>
  <c r="BD113" i="48"/>
  <c r="BD114" i="48"/>
  <c r="BD115" i="48"/>
  <c r="BD116" i="48"/>
  <c r="BD117" i="48"/>
  <c r="BD118" i="48"/>
  <c r="BD119" i="48"/>
  <c r="BD120" i="48"/>
  <c r="BD121" i="48"/>
  <c r="BD122" i="48"/>
  <c r="BD123" i="48"/>
  <c r="BD124" i="48"/>
  <c r="BD125" i="48"/>
  <c r="BD126" i="48"/>
  <c r="BD127" i="48"/>
  <c r="BD128" i="48"/>
  <c r="BD129" i="48"/>
  <c r="BD130" i="48"/>
  <c r="BD131" i="48"/>
  <c r="BD132" i="48"/>
  <c r="BD133" i="48"/>
  <c r="BD134" i="48"/>
  <c r="BD135" i="48"/>
  <c r="BD136" i="48"/>
  <c r="BD137" i="48"/>
  <c r="BD138" i="48"/>
  <c r="BD139" i="48"/>
  <c r="BD140" i="48"/>
  <c r="BD141" i="48"/>
  <c r="BD142" i="48"/>
  <c r="BD143" i="48"/>
  <c r="BD144" i="48"/>
  <c r="BD145" i="48"/>
  <c r="BD146" i="48"/>
  <c r="BD147" i="48"/>
  <c r="BD148" i="48"/>
  <c r="BD149" i="48"/>
  <c r="BD150" i="48"/>
  <c r="BD151" i="48"/>
  <c r="BD152" i="48"/>
  <c r="BD153" i="48"/>
  <c r="BD154" i="48"/>
  <c r="BD155" i="48"/>
  <c r="BD156" i="48"/>
  <c r="BD157" i="48"/>
  <c r="BD158" i="48"/>
  <c r="M7" i="9" l="1"/>
  <c r="M8" i="9"/>
  <c r="M9" i="9"/>
  <c r="M10" i="9"/>
  <c r="M11" i="9"/>
  <c r="M12" i="9"/>
  <c r="M13" i="9"/>
  <c r="M14" i="9"/>
  <c r="M15" i="9"/>
  <c r="M16" i="9"/>
  <c r="M17" i="9"/>
  <c r="M18" i="9"/>
  <c r="M19" i="9"/>
  <c r="M20" i="9"/>
  <c r="M21" i="9"/>
  <c r="M22" i="9"/>
  <c r="M6" i="9"/>
  <c r="L7" i="10"/>
  <c r="L8" i="10"/>
  <c r="L9" i="10"/>
  <c r="L10" i="10"/>
  <c r="L11" i="10"/>
  <c r="L12" i="10"/>
  <c r="L13" i="10"/>
  <c r="L14" i="10"/>
  <c r="L15" i="10"/>
  <c r="L16" i="10"/>
  <c r="L17" i="10"/>
  <c r="L18" i="10"/>
  <c r="L19" i="10"/>
  <c r="L20" i="10"/>
  <c r="L21" i="10"/>
  <c r="L22" i="10"/>
  <c r="L23" i="10"/>
  <c r="L24" i="10"/>
  <c r="L25" i="10"/>
  <c r="L26" i="10"/>
  <c r="L27" i="10"/>
  <c r="L28" i="10"/>
  <c r="L29" i="10"/>
  <c r="L30" i="10"/>
  <c r="L31" i="10"/>
  <c r="L6" i="10"/>
  <c r="M7" i="10"/>
  <c r="M8" i="10"/>
  <c r="M9" i="10"/>
  <c r="M10" i="10"/>
  <c r="N10" i="10" s="1"/>
  <c r="M11" i="10"/>
  <c r="N11" i="10" s="1"/>
  <c r="M12" i="10"/>
  <c r="N12" i="10" s="1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6" i="10"/>
  <c r="L7" i="9" l="1"/>
  <c r="L8" i="9"/>
  <c r="L9" i="9"/>
  <c r="L10" i="9"/>
  <c r="L11" i="9"/>
  <c r="L12" i="9"/>
  <c r="L13" i="9"/>
  <c r="L14" i="9"/>
  <c r="L15" i="9"/>
  <c r="L16" i="9"/>
  <c r="L17" i="9"/>
  <c r="L18" i="9"/>
  <c r="L19" i="9"/>
  <c r="L20" i="9"/>
  <c r="L21" i="9"/>
  <c r="L22" i="9"/>
  <c r="L6" i="9"/>
  <c r="N8" i="9"/>
  <c r="N9" i="9"/>
  <c r="N12" i="9"/>
  <c r="N13" i="9"/>
  <c r="N16" i="9"/>
  <c r="N18" i="9"/>
  <c r="N19" i="9"/>
  <c r="N20" i="9"/>
  <c r="N21" i="9"/>
  <c r="N22" i="9"/>
  <c r="N7" i="10"/>
  <c r="N7" i="9"/>
  <c r="N10" i="9"/>
  <c r="N11" i="9"/>
  <c r="N14" i="9"/>
  <c r="N15" i="9"/>
  <c r="N17" i="9"/>
  <c r="N6" i="9"/>
  <c r="I17" i="9"/>
  <c r="I18" i="9"/>
  <c r="I19" i="9"/>
  <c r="I20" i="9"/>
  <c r="I21" i="9"/>
  <c r="I22" i="9"/>
  <c r="I4" i="9"/>
  <c r="Q7" i="10"/>
  <c r="W7" i="10" s="1"/>
  <c r="Q8" i="10"/>
  <c r="X8" i="10" s="1"/>
  <c r="Q9" i="10"/>
  <c r="U9" i="10" s="1"/>
  <c r="Q10" i="10"/>
  <c r="R10" i="10" s="1"/>
  <c r="Q11" i="10"/>
  <c r="W11" i="10" s="1"/>
  <c r="Q12" i="10"/>
  <c r="X12" i="10" s="1"/>
  <c r="Q13" i="10"/>
  <c r="U13" i="10" s="1"/>
  <c r="Q14" i="10"/>
  <c r="R14" i="10" s="1"/>
  <c r="Q15" i="10"/>
  <c r="W15" i="10" s="1"/>
  <c r="Q16" i="10"/>
  <c r="X16" i="10" s="1"/>
  <c r="Q17" i="10"/>
  <c r="V17" i="10" s="1"/>
  <c r="Q18" i="10"/>
  <c r="R18" i="10" s="1"/>
  <c r="Q19" i="10"/>
  <c r="V19" i="10" s="1"/>
  <c r="Q20" i="10"/>
  <c r="V20" i="10" s="1"/>
  <c r="Q6" i="10"/>
  <c r="S6" i="10" s="1"/>
  <c r="R17" i="10"/>
  <c r="I4" i="10"/>
  <c r="N31" i="10"/>
  <c r="I31" i="10"/>
  <c r="G31" i="10"/>
  <c r="D31" i="10"/>
  <c r="N30" i="10"/>
  <c r="I30" i="10"/>
  <c r="G30" i="10"/>
  <c r="D30" i="10"/>
  <c r="N29" i="10"/>
  <c r="I29" i="10"/>
  <c r="G29" i="10"/>
  <c r="D29" i="10"/>
  <c r="N28" i="10"/>
  <c r="I28" i="10"/>
  <c r="G28" i="10"/>
  <c r="D28" i="10"/>
  <c r="N27" i="10"/>
  <c r="I27" i="10"/>
  <c r="G27" i="10"/>
  <c r="D27" i="10"/>
  <c r="N26" i="10"/>
  <c r="I26" i="10"/>
  <c r="G26" i="10"/>
  <c r="D26" i="10"/>
  <c r="N25" i="10"/>
  <c r="I25" i="10"/>
  <c r="G25" i="10"/>
  <c r="D25" i="10"/>
  <c r="N24" i="10"/>
  <c r="I24" i="10"/>
  <c r="G24" i="10"/>
  <c r="D24" i="10"/>
  <c r="N23" i="10"/>
  <c r="I23" i="10"/>
  <c r="G23" i="10"/>
  <c r="D23" i="10"/>
  <c r="J5618" i="14"/>
  <c r="G5618" i="14"/>
  <c r="F5618" i="14"/>
  <c r="E5618" i="14"/>
  <c r="A5618" i="14" s="1"/>
  <c r="D5618" i="14"/>
  <c r="C5618" i="14"/>
  <c r="B5618" i="14"/>
  <c r="J5617" i="14"/>
  <c r="G5617" i="14"/>
  <c r="F5617" i="14"/>
  <c r="E5617" i="14"/>
  <c r="A5617" i="14" s="1"/>
  <c r="D5617" i="14"/>
  <c r="C5617" i="14"/>
  <c r="B5617" i="14"/>
  <c r="J5616" i="14"/>
  <c r="G5616" i="14"/>
  <c r="F5616" i="14"/>
  <c r="E5616" i="14"/>
  <c r="A5616" i="14" s="1"/>
  <c r="D5616" i="14"/>
  <c r="C5616" i="14"/>
  <c r="B5616" i="14"/>
  <c r="J5615" i="14"/>
  <c r="G5615" i="14"/>
  <c r="F5615" i="14"/>
  <c r="E5615" i="14"/>
  <c r="A5615" i="14" s="1"/>
  <c r="D5615" i="14"/>
  <c r="C5615" i="14"/>
  <c r="B5615" i="14"/>
  <c r="J5614" i="14"/>
  <c r="G5614" i="14"/>
  <c r="F5614" i="14"/>
  <c r="E5614" i="14"/>
  <c r="A5614" i="14" s="1"/>
  <c r="D5614" i="14"/>
  <c r="C5614" i="14"/>
  <c r="B5614" i="14"/>
  <c r="J5613" i="14"/>
  <c r="G5613" i="14"/>
  <c r="F5613" i="14"/>
  <c r="E5613" i="14"/>
  <c r="A5613" i="14" s="1"/>
  <c r="D5613" i="14"/>
  <c r="C5613" i="14"/>
  <c r="B5613" i="14"/>
  <c r="J5612" i="14"/>
  <c r="G5612" i="14"/>
  <c r="F5612" i="14"/>
  <c r="E5612" i="14"/>
  <c r="A5612" i="14" s="1"/>
  <c r="D5612" i="14"/>
  <c r="C5612" i="14"/>
  <c r="B5612" i="14"/>
  <c r="J5611" i="14"/>
  <c r="G5611" i="14"/>
  <c r="F5611" i="14"/>
  <c r="E5611" i="14"/>
  <c r="A5611" i="14" s="1"/>
  <c r="D5611" i="14"/>
  <c r="C5611" i="14"/>
  <c r="B5611" i="14"/>
  <c r="J5610" i="14"/>
  <c r="G5610" i="14"/>
  <c r="F5610" i="14"/>
  <c r="E5610" i="14"/>
  <c r="A5610" i="14" s="1"/>
  <c r="D5610" i="14"/>
  <c r="C5610" i="14"/>
  <c r="B5610" i="14"/>
  <c r="J5609" i="14"/>
  <c r="G5609" i="14"/>
  <c r="F5609" i="14"/>
  <c r="E5609" i="14"/>
  <c r="A5609" i="14" s="1"/>
  <c r="D5609" i="14"/>
  <c r="C5609" i="14"/>
  <c r="B5609" i="14"/>
  <c r="J5608" i="14"/>
  <c r="G5608" i="14"/>
  <c r="F5608" i="14"/>
  <c r="E5608" i="14"/>
  <c r="A5608" i="14" s="1"/>
  <c r="D5608" i="14"/>
  <c r="C5608" i="14"/>
  <c r="B5608" i="14"/>
  <c r="J5607" i="14"/>
  <c r="G5607" i="14"/>
  <c r="F5607" i="14"/>
  <c r="E5607" i="14"/>
  <c r="A5607" i="14" s="1"/>
  <c r="D5607" i="14"/>
  <c r="C5607" i="14"/>
  <c r="B5607" i="14"/>
  <c r="J5606" i="14"/>
  <c r="G5606" i="14"/>
  <c r="F5606" i="14"/>
  <c r="E5606" i="14"/>
  <c r="A5606" i="14" s="1"/>
  <c r="D5606" i="14"/>
  <c r="C5606" i="14"/>
  <c r="B5606" i="14"/>
  <c r="J5605" i="14"/>
  <c r="G5605" i="14"/>
  <c r="F5605" i="14"/>
  <c r="E5605" i="14"/>
  <c r="A5605" i="14" s="1"/>
  <c r="D5605" i="14"/>
  <c r="C5605" i="14"/>
  <c r="B5605" i="14"/>
  <c r="J5604" i="14"/>
  <c r="G5604" i="14"/>
  <c r="F5604" i="14"/>
  <c r="E5604" i="14"/>
  <c r="A5604" i="14" s="1"/>
  <c r="D5604" i="14"/>
  <c r="C5604" i="14"/>
  <c r="B5604" i="14"/>
  <c r="J5603" i="14"/>
  <c r="G5603" i="14"/>
  <c r="F5603" i="14"/>
  <c r="E5603" i="14"/>
  <c r="A5603" i="14" s="1"/>
  <c r="D5603" i="14"/>
  <c r="C5603" i="14"/>
  <c r="B5603" i="14"/>
  <c r="J5602" i="14"/>
  <c r="G5602" i="14"/>
  <c r="F5602" i="14"/>
  <c r="E5602" i="14"/>
  <c r="A5602" i="14" s="1"/>
  <c r="D5602" i="14"/>
  <c r="C5602" i="14"/>
  <c r="B5602" i="14"/>
  <c r="J5601" i="14"/>
  <c r="G5601" i="14"/>
  <c r="F5601" i="14"/>
  <c r="E5601" i="14"/>
  <c r="A5601" i="14" s="1"/>
  <c r="D5601" i="14"/>
  <c r="C5601" i="14"/>
  <c r="B5601" i="14"/>
  <c r="J5600" i="14"/>
  <c r="G5600" i="14"/>
  <c r="F5600" i="14"/>
  <c r="E5600" i="14"/>
  <c r="A5600" i="14" s="1"/>
  <c r="D5600" i="14"/>
  <c r="C5600" i="14"/>
  <c r="B5600" i="14"/>
  <c r="J5599" i="14"/>
  <c r="G5599" i="14"/>
  <c r="F5599" i="14"/>
  <c r="E5599" i="14"/>
  <c r="A5599" i="14" s="1"/>
  <c r="D5599" i="14"/>
  <c r="C5599" i="14"/>
  <c r="B5599" i="14"/>
  <c r="J5598" i="14"/>
  <c r="G5598" i="14"/>
  <c r="F5598" i="14"/>
  <c r="E5598" i="14"/>
  <c r="A5598" i="14" s="1"/>
  <c r="D5598" i="14"/>
  <c r="C5598" i="14"/>
  <c r="B5598" i="14"/>
  <c r="J5597" i="14"/>
  <c r="G5597" i="14"/>
  <c r="F5597" i="14"/>
  <c r="E5597" i="14"/>
  <c r="A5597" i="14" s="1"/>
  <c r="D5597" i="14"/>
  <c r="C5597" i="14"/>
  <c r="B5597" i="14"/>
  <c r="J5596" i="14"/>
  <c r="G5596" i="14"/>
  <c r="F5596" i="14"/>
  <c r="E5596" i="14"/>
  <c r="A5596" i="14" s="1"/>
  <c r="D5596" i="14"/>
  <c r="C5596" i="14"/>
  <c r="B5596" i="14"/>
  <c r="J5595" i="14"/>
  <c r="G5595" i="14"/>
  <c r="F5595" i="14"/>
  <c r="E5595" i="14"/>
  <c r="A5595" i="14" s="1"/>
  <c r="D5595" i="14"/>
  <c r="C5595" i="14"/>
  <c r="B5595" i="14"/>
  <c r="J5594" i="14"/>
  <c r="G5594" i="14"/>
  <c r="F5594" i="14"/>
  <c r="E5594" i="14"/>
  <c r="A5594" i="14" s="1"/>
  <c r="D5594" i="14"/>
  <c r="C5594" i="14"/>
  <c r="B5594" i="14"/>
  <c r="J5593" i="14"/>
  <c r="G5593" i="14"/>
  <c r="F5593" i="14"/>
  <c r="E5593" i="14"/>
  <c r="A5593" i="14" s="1"/>
  <c r="D5593" i="14"/>
  <c r="C5593" i="14"/>
  <c r="B5593" i="14"/>
  <c r="J5592" i="14"/>
  <c r="G5592" i="14"/>
  <c r="F5592" i="14"/>
  <c r="E5592" i="14"/>
  <c r="A5592" i="14" s="1"/>
  <c r="D5592" i="14"/>
  <c r="C5592" i="14"/>
  <c r="B5592" i="14"/>
  <c r="J5591" i="14"/>
  <c r="G5591" i="14"/>
  <c r="F5591" i="14"/>
  <c r="E5591" i="14"/>
  <c r="A5591" i="14" s="1"/>
  <c r="D5591" i="14"/>
  <c r="C5591" i="14"/>
  <c r="B5591" i="14"/>
  <c r="J5590" i="14"/>
  <c r="G5590" i="14"/>
  <c r="F5590" i="14"/>
  <c r="E5590" i="14"/>
  <c r="A5590" i="14" s="1"/>
  <c r="D5590" i="14"/>
  <c r="C5590" i="14"/>
  <c r="B5590" i="14"/>
  <c r="J5589" i="14"/>
  <c r="G5589" i="14"/>
  <c r="F5589" i="14"/>
  <c r="E5589" i="14"/>
  <c r="A5589" i="14" s="1"/>
  <c r="D5589" i="14"/>
  <c r="C5589" i="14"/>
  <c r="B5589" i="14"/>
  <c r="J5588" i="14"/>
  <c r="G5588" i="14"/>
  <c r="F5588" i="14"/>
  <c r="E5588" i="14"/>
  <c r="A5588" i="14" s="1"/>
  <c r="D5588" i="14"/>
  <c r="C5588" i="14"/>
  <c r="B5588" i="14"/>
  <c r="J5587" i="14"/>
  <c r="G5587" i="14"/>
  <c r="F5587" i="14"/>
  <c r="E5587" i="14"/>
  <c r="A5587" i="14" s="1"/>
  <c r="D5587" i="14"/>
  <c r="C5587" i="14"/>
  <c r="B5587" i="14"/>
  <c r="J5586" i="14"/>
  <c r="G5586" i="14"/>
  <c r="F5586" i="14"/>
  <c r="E5586" i="14"/>
  <c r="A5586" i="14" s="1"/>
  <c r="D5586" i="14"/>
  <c r="C5586" i="14"/>
  <c r="B5586" i="14"/>
  <c r="J5585" i="14"/>
  <c r="G5585" i="14"/>
  <c r="F5585" i="14"/>
  <c r="E5585" i="14"/>
  <c r="A5585" i="14" s="1"/>
  <c r="D5585" i="14"/>
  <c r="C5585" i="14"/>
  <c r="B5585" i="14"/>
  <c r="J5584" i="14"/>
  <c r="G5584" i="14"/>
  <c r="F5584" i="14"/>
  <c r="E5584" i="14"/>
  <c r="A5584" i="14" s="1"/>
  <c r="D5584" i="14"/>
  <c r="C5584" i="14"/>
  <c r="B5584" i="14"/>
  <c r="J5583" i="14"/>
  <c r="G5583" i="14"/>
  <c r="F5583" i="14"/>
  <c r="E5583" i="14"/>
  <c r="A5583" i="14" s="1"/>
  <c r="D5583" i="14"/>
  <c r="C5583" i="14"/>
  <c r="B5583" i="14"/>
  <c r="J5582" i="14"/>
  <c r="G5582" i="14"/>
  <c r="F5582" i="14"/>
  <c r="E5582" i="14"/>
  <c r="A5582" i="14" s="1"/>
  <c r="D5582" i="14"/>
  <c r="C5582" i="14"/>
  <c r="B5582" i="14"/>
  <c r="J5581" i="14"/>
  <c r="G5581" i="14"/>
  <c r="F5581" i="14"/>
  <c r="E5581" i="14"/>
  <c r="A5581" i="14" s="1"/>
  <c r="D5581" i="14"/>
  <c r="C5581" i="14"/>
  <c r="B5581" i="14"/>
  <c r="J5580" i="14"/>
  <c r="G5580" i="14"/>
  <c r="F5580" i="14"/>
  <c r="E5580" i="14"/>
  <c r="A5580" i="14" s="1"/>
  <c r="D5580" i="14"/>
  <c r="C5580" i="14"/>
  <c r="B5580" i="14"/>
  <c r="J5579" i="14"/>
  <c r="G5579" i="14"/>
  <c r="F5579" i="14"/>
  <c r="E5579" i="14"/>
  <c r="A5579" i="14" s="1"/>
  <c r="D5579" i="14"/>
  <c r="C5579" i="14"/>
  <c r="B5579" i="14"/>
  <c r="J5578" i="14"/>
  <c r="G5578" i="14"/>
  <c r="F5578" i="14"/>
  <c r="E5578" i="14"/>
  <c r="A5578" i="14" s="1"/>
  <c r="D5578" i="14"/>
  <c r="C5578" i="14"/>
  <c r="B5578" i="14"/>
  <c r="J5577" i="14"/>
  <c r="G5577" i="14"/>
  <c r="F5577" i="14"/>
  <c r="E5577" i="14"/>
  <c r="A5577" i="14" s="1"/>
  <c r="D5577" i="14"/>
  <c r="C5577" i="14"/>
  <c r="B5577" i="14"/>
  <c r="J5576" i="14"/>
  <c r="G5576" i="14"/>
  <c r="F5576" i="14"/>
  <c r="E5576" i="14"/>
  <c r="A5576" i="14" s="1"/>
  <c r="D5576" i="14"/>
  <c r="C5576" i="14"/>
  <c r="B5576" i="14"/>
  <c r="J5575" i="14"/>
  <c r="G5575" i="14"/>
  <c r="F5575" i="14"/>
  <c r="E5575" i="14"/>
  <c r="A5575" i="14" s="1"/>
  <c r="D5575" i="14"/>
  <c r="C5575" i="14"/>
  <c r="B5575" i="14"/>
  <c r="J5574" i="14"/>
  <c r="G5574" i="14"/>
  <c r="F5574" i="14"/>
  <c r="E5574" i="14"/>
  <c r="A5574" i="14" s="1"/>
  <c r="D5574" i="14"/>
  <c r="C5574" i="14"/>
  <c r="B5574" i="14"/>
  <c r="J5573" i="14"/>
  <c r="G5573" i="14"/>
  <c r="F5573" i="14"/>
  <c r="E5573" i="14"/>
  <c r="A5573" i="14" s="1"/>
  <c r="D5573" i="14"/>
  <c r="C5573" i="14"/>
  <c r="B5573" i="14"/>
  <c r="J5572" i="14"/>
  <c r="G5572" i="14"/>
  <c r="F5572" i="14"/>
  <c r="E5572" i="14"/>
  <c r="A5572" i="14" s="1"/>
  <c r="D5572" i="14"/>
  <c r="C5572" i="14"/>
  <c r="B5572" i="14"/>
  <c r="J5571" i="14"/>
  <c r="G5571" i="14"/>
  <c r="F5571" i="14"/>
  <c r="E5571" i="14"/>
  <c r="A5571" i="14" s="1"/>
  <c r="D5571" i="14"/>
  <c r="C5571" i="14"/>
  <c r="B5571" i="14"/>
  <c r="J5570" i="14"/>
  <c r="G5570" i="14"/>
  <c r="F5570" i="14"/>
  <c r="E5570" i="14"/>
  <c r="A5570" i="14" s="1"/>
  <c r="D5570" i="14"/>
  <c r="C5570" i="14"/>
  <c r="B5570" i="14"/>
  <c r="J5569" i="14"/>
  <c r="G5569" i="14"/>
  <c r="F5569" i="14"/>
  <c r="E5569" i="14"/>
  <c r="A5569" i="14" s="1"/>
  <c r="D5569" i="14"/>
  <c r="C5569" i="14"/>
  <c r="B5569" i="14"/>
  <c r="J5568" i="14"/>
  <c r="G5568" i="14"/>
  <c r="F5568" i="14"/>
  <c r="E5568" i="14"/>
  <c r="A5568" i="14" s="1"/>
  <c r="D5568" i="14"/>
  <c r="C5568" i="14"/>
  <c r="B5568" i="14"/>
  <c r="J5567" i="14"/>
  <c r="G5567" i="14"/>
  <c r="F5567" i="14"/>
  <c r="E5567" i="14"/>
  <c r="A5567" i="14" s="1"/>
  <c r="D5567" i="14"/>
  <c r="C5567" i="14"/>
  <c r="B5567" i="14"/>
  <c r="J5566" i="14"/>
  <c r="G5566" i="14"/>
  <c r="F5566" i="14"/>
  <c r="E5566" i="14"/>
  <c r="A5566" i="14" s="1"/>
  <c r="D5566" i="14"/>
  <c r="C5566" i="14"/>
  <c r="B5566" i="14"/>
  <c r="J5565" i="14"/>
  <c r="G5565" i="14"/>
  <c r="F5565" i="14"/>
  <c r="E5565" i="14"/>
  <c r="A5565" i="14" s="1"/>
  <c r="D5565" i="14"/>
  <c r="C5565" i="14"/>
  <c r="B5565" i="14"/>
  <c r="J5564" i="14"/>
  <c r="G5564" i="14"/>
  <c r="F5564" i="14"/>
  <c r="E5564" i="14"/>
  <c r="A5564" i="14" s="1"/>
  <c r="D5564" i="14"/>
  <c r="C5564" i="14"/>
  <c r="B5564" i="14"/>
  <c r="J5563" i="14"/>
  <c r="G5563" i="14"/>
  <c r="F5563" i="14"/>
  <c r="E5563" i="14"/>
  <c r="A5563" i="14" s="1"/>
  <c r="D5563" i="14"/>
  <c r="C5563" i="14"/>
  <c r="B5563" i="14"/>
  <c r="J5562" i="14"/>
  <c r="G5562" i="14"/>
  <c r="F5562" i="14"/>
  <c r="E5562" i="14"/>
  <c r="A5562" i="14" s="1"/>
  <c r="D5562" i="14"/>
  <c r="C5562" i="14"/>
  <c r="B5562" i="14"/>
  <c r="J5561" i="14"/>
  <c r="G5561" i="14"/>
  <c r="F5561" i="14"/>
  <c r="E5561" i="14"/>
  <c r="A5561" i="14" s="1"/>
  <c r="D5561" i="14"/>
  <c r="C5561" i="14"/>
  <c r="B5561" i="14"/>
  <c r="J5560" i="14"/>
  <c r="G5560" i="14"/>
  <c r="F5560" i="14"/>
  <c r="E5560" i="14"/>
  <c r="A5560" i="14" s="1"/>
  <c r="D5560" i="14"/>
  <c r="C5560" i="14"/>
  <c r="B5560" i="14"/>
  <c r="J5559" i="14"/>
  <c r="G5559" i="14"/>
  <c r="F5559" i="14"/>
  <c r="E5559" i="14"/>
  <c r="A5559" i="14" s="1"/>
  <c r="D5559" i="14"/>
  <c r="C5559" i="14"/>
  <c r="B5559" i="14"/>
  <c r="J5558" i="14"/>
  <c r="G5558" i="14"/>
  <c r="F5558" i="14"/>
  <c r="E5558" i="14"/>
  <c r="A5558" i="14" s="1"/>
  <c r="D5558" i="14"/>
  <c r="C5558" i="14"/>
  <c r="B5558" i="14"/>
  <c r="J5557" i="14"/>
  <c r="G5557" i="14"/>
  <c r="F5557" i="14"/>
  <c r="E5557" i="14"/>
  <c r="A5557" i="14" s="1"/>
  <c r="D5557" i="14"/>
  <c r="C5557" i="14"/>
  <c r="B5557" i="14"/>
  <c r="J5556" i="14"/>
  <c r="G5556" i="14"/>
  <c r="F5556" i="14"/>
  <c r="E5556" i="14"/>
  <c r="A5556" i="14" s="1"/>
  <c r="D5556" i="14"/>
  <c r="C5556" i="14"/>
  <c r="B5556" i="14"/>
  <c r="J5555" i="14"/>
  <c r="G5555" i="14"/>
  <c r="F5555" i="14"/>
  <c r="E5555" i="14"/>
  <c r="A5555" i="14" s="1"/>
  <c r="D5555" i="14"/>
  <c r="C5555" i="14"/>
  <c r="B5555" i="14"/>
  <c r="J5554" i="14"/>
  <c r="G5554" i="14"/>
  <c r="F5554" i="14"/>
  <c r="E5554" i="14"/>
  <c r="A5554" i="14" s="1"/>
  <c r="D5554" i="14"/>
  <c r="C5554" i="14"/>
  <c r="B5554" i="14"/>
  <c r="J5553" i="14"/>
  <c r="G5553" i="14"/>
  <c r="F5553" i="14"/>
  <c r="E5553" i="14"/>
  <c r="A5553" i="14" s="1"/>
  <c r="D5553" i="14"/>
  <c r="C5553" i="14"/>
  <c r="B5553" i="14"/>
  <c r="J5552" i="14"/>
  <c r="G5552" i="14"/>
  <c r="F5552" i="14"/>
  <c r="E5552" i="14"/>
  <c r="A5552" i="14" s="1"/>
  <c r="D5552" i="14"/>
  <c r="C5552" i="14"/>
  <c r="B5552" i="14"/>
  <c r="J5551" i="14"/>
  <c r="G5551" i="14"/>
  <c r="F5551" i="14"/>
  <c r="E5551" i="14"/>
  <c r="A5551" i="14" s="1"/>
  <c r="D5551" i="14"/>
  <c r="C5551" i="14"/>
  <c r="B5551" i="14"/>
  <c r="J5550" i="14"/>
  <c r="G5550" i="14"/>
  <c r="F5550" i="14"/>
  <c r="E5550" i="14"/>
  <c r="A5550" i="14" s="1"/>
  <c r="D5550" i="14"/>
  <c r="C5550" i="14"/>
  <c r="B5550" i="14"/>
  <c r="J5549" i="14"/>
  <c r="G5549" i="14"/>
  <c r="F5549" i="14"/>
  <c r="E5549" i="14"/>
  <c r="A5549" i="14" s="1"/>
  <c r="D5549" i="14"/>
  <c r="C5549" i="14"/>
  <c r="B5549" i="14"/>
  <c r="J5548" i="14"/>
  <c r="G5548" i="14"/>
  <c r="F5548" i="14"/>
  <c r="E5548" i="14"/>
  <c r="A5548" i="14" s="1"/>
  <c r="D5548" i="14"/>
  <c r="C5548" i="14"/>
  <c r="B5548" i="14"/>
  <c r="J5547" i="14"/>
  <c r="G5547" i="14"/>
  <c r="F5547" i="14"/>
  <c r="E5547" i="14"/>
  <c r="A5547" i="14" s="1"/>
  <c r="D5547" i="14"/>
  <c r="C5547" i="14"/>
  <c r="B5547" i="14"/>
  <c r="J5546" i="14"/>
  <c r="G5546" i="14"/>
  <c r="F5546" i="14"/>
  <c r="E5546" i="14"/>
  <c r="A5546" i="14" s="1"/>
  <c r="D5546" i="14"/>
  <c r="C5546" i="14"/>
  <c r="B5546" i="14"/>
  <c r="J5545" i="14"/>
  <c r="G5545" i="14"/>
  <c r="F5545" i="14"/>
  <c r="E5545" i="14"/>
  <c r="A5545" i="14" s="1"/>
  <c r="D5545" i="14"/>
  <c r="C5545" i="14"/>
  <c r="B5545" i="14"/>
  <c r="J5544" i="14"/>
  <c r="G5544" i="14"/>
  <c r="F5544" i="14"/>
  <c r="E5544" i="14"/>
  <c r="A5544" i="14" s="1"/>
  <c r="D5544" i="14"/>
  <c r="C5544" i="14"/>
  <c r="B5544" i="14"/>
  <c r="J5543" i="14"/>
  <c r="G5543" i="14"/>
  <c r="F5543" i="14"/>
  <c r="E5543" i="14"/>
  <c r="A5543" i="14" s="1"/>
  <c r="D5543" i="14"/>
  <c r="C5543" i="14"/>
  <c r="B5543" i="14"/>
  <c r="J5542" i="14"/>
  <c r="G5542" i="14"/>
  <c r="F5542" i="14"/>
  <c r="E5542" i="14"/>
  <c r="A5542" i="14" s="1"/>
  <c r="D5542" i="14"/>
  <c r="C5542" i="14"/>
  <c r="B5542" i="14"/>
  <c r="J5541" i="14"/>
  <c r="G5541" i="14"/>
  <c r="F5541" i="14"/>
  <c r="E5541" i="14"/>
  <c r="A5541" i="14" s="1"/>
  <c r="D5541" i="14"/>
  <c r="C5541" i="14"/>
  <c r="B5541" i="14"/>
  <c r="J5540" i="14"/>
  <c r="G5540" i="14"/>
  <c r="F5540" i="14"/>
  <c r="E5540" i="14"/>
  <c r="A5540" i="14" s="1"/>
  <c r="D5540" i="14"/>
  <c r="C5540" i="14"/>
  <c r="B5540" i="14"/>
  <c r="J5539" i="14"/>
  <c r="G5539" i="14"/>
  <c r="F5539" i="14"/>
  <c r="E5539" i="14"/>
  <c r="A5539" i="14" s="1"/>
  <c r="D5539" i="14"/>
  <c r="C5539" i="14"/>
  <c r="B5539" i="14"/>
  <c r="J5538" i="14"/>
  <c r="G5538" i="14"/>
  <c r="F5538" i="14"/>
  <c r="E5538" i="14"/>
  <c r="A5538" i="14" s="1"/>
  <c r="D5538" i="14"/>
  <c r="C5538" i="14"/>
  <c r="B5538" i="14"/>
  <c r="J5537" i="14"/>
  <c r="G5537" i="14"/>
  <c r="F5537" i="14"/>
  <c r="E5537" i="14"/>
  <c r="A5537" i="14" s="1"/>
  <c r="D5537" i="14"/>
  <c r="C5537" i="14"/>
  <c r="B5537" i="14"/>
  <c r="J5536" i="14"/>
  <c r="G5536" i="14"/>
  <c r="F5536" i="14"/>
  <c r="E5536" i="14"/>
  <c r="A5536" i="14" s="1"/>
  <c r="D5536" i="14"/>
  <c r="C5536" i="14"/>
  <c r="B5536" i="14"/>
  <c r="J5535" i="14"/>
  <c r="G5535" i="14"/>
  <c r="F5535" i="14"/>
  <c r="E5535" i="14"/>
  <c r="A5535" i="14" s="1"/>
  <c r="D5535" i="14"/>
  <c r="C5535" i="14"/>
  <c r="B5535" i="14"/>
  <c r="J5534" i="14"/>
  <c r="G5534" i="14"/>
  <c r="F5534" i="14"/>
  <c r="E5534" i="14"/>
  <c r="A5534" i="14" s="1"/>
  <c r="D5534" i="14"/>
  <c r="C5534" i="14"/>
  <c r="B5534" i="14"/>
  <c r="J5533" i="14"/>
  <c r="G5533" i="14"/>
  <c r="F5533" i="14"/>
  <c r="E5533" i="14"/>
  <c r="A5533" i="14" s="1"/>
  <c r="D5533" i="14"/>
  <c r="C5533" i="14"/>
  <c r="B5533" i="14"/>
  <c r="J5532" i="14"/>
  <c r="G5532" i="14"/>
  <c r="F5532" i="14"/>
  <c r="E5532" i="14"/>
  <c r="A5532" i="14" s="1"/>
  <c r="D5532" i="14"/>
  <c r="C5532" i="14"/>
  <c r="B5532" i="14"/>
  <c r="J5531" i="14"/>
  <c r="G5531" i="14"/>
  <c r="F5531" i="14"/>
  <c r="E5531" i="14"/>
  <c r="A5531" i="14" s="1"/>
  <c r="D5531" i="14"/>
  <c r="C5531" i="14"/>
  <c r="B5531" i="14"/>
  <c r="J5530" i="14"/>
  <c r="G5530" i="14"/>
  <c r="F5530" i="14"/>
  <c r="E5530" i="14"/>
  <c r="A5530" i="14" s="1"/>
  <c r="D5530" i="14"/>
  <c r="C5530" i="14"/>
  <c r="B5530" i="14"/>
  <c r="J5529" i="14"/>
  <c r="G5529" i="14"/>
  <c r="F5529" i="14"/>
  <c r="E5529" i="14"/>
  <c r="A5529" i="14" s="1"/>
  <c r="D5529" i="14"/>
  <c r="C5529" i="14"/>
  <c r="B5529" i="14"/>
  <c r="J5528" i="14"/>
  <c r="G5528" i="14"/>
  <c r="F5528" i="14"/>
  <c r="E5528" i="14"/>
  <c r="A5528" i="14" s="1"/>
  <c r="D5528" i="14"/>
  <c r="C5528" i="14"/>
  <c r="B5528" i="14"/>
  <c r="J5527" i="14"/>
  <c r="G5527" i="14"/>
  <c r="F5527" i="14"/>
  <c r="E5527" i="14"/>
  <c r="A5527" i="14" s="1"/>
  <c r="D5527" i="14"/>
  <c r="C5527" i="14"/>
  <c r="B5527" i="14"/>
  <c r="J5526" i="14"/>
  <c r="G5526" i="14"/>
  <c r="F5526" i="14"/>
  <c r="E5526" i="14"/>
  <c r="A5526" i="14" s="1"/>
  <c r="D5526" i="14"/>
  <c r="C5526" i="14"/>
  <c r="B5526" i="14"/>
  <c r="J5525" i="14"/>
  <c r="G5525" i="14"/>
  <c r="F5525" i="14"/>
  <c r="E5525" i="14"/>
  <c r="A5525" i="14" s="1"/>
  <c r="D5525" i="14"/>
  <c r="C5525" i="14"/>
  <c r="B5525" i="14"/>
  <c r="J5524" i="14"/>
  <c r="G5524" i="14"/>
  <c r="F5524" i="14"/>
  <c r="E5524" i="14"/>
  <c r="A5524" i="14" s="1"/>
  <c r="D5524" i="14"/>
  <c r="C5524" i="14"/>
  <c r="B5524" i="14"/>
  <c r="J5523" i="14"/>
  <c r="G5523" i="14"/>
  <c r="F5523" i="14"/>
  <c r="E5523" i="14"/>
  <c r="A5523" i="14" s="1"/>
  <c r="D5523" i="14"/>
  <c r="C5523" i="14"/>
  <c r="B5523" i="14"/>
  <c r="J5522" i="14"/>
  <c r="G5522" i="14"/>
  <c r="F5522" i="14"/>
  <c r="E5522" i="14"/>
  <c r="A5522" i="14" s="1"/>
  <c r="D5522" i="14"/>
  <c r="C5522" i="14"/>
  <c r="B5522" i="14"/>
  <c r="J5521" i="14"/>
  <c r="G5521" i="14"/>
  <c r="F5521" i="14"/>
  <c r="E5521" i="14"/>
  <c r="A5521" i="14" s="1"/>
  <c r="D5521" i="14"/>
  <c r="C5521" i="14"/>
  <c r="B5521" i="14"/>
  <c r="J5520" i="14"/>
  <c r="G5520" i="14"/>
  <c r="F5520" i="14"/>
  <c r="E5520" i="14"/>
  <c r="A5520" i="14" s="1"/>
  <c r="D5520" i="14"/>
  <c r="C5520" i="14"/>
  <c r="B5520" i="14"/>
  <c r="J5519" i="14"/>
  <c r="G5519" i="14"/>
  <c r="F5519" i="14"/>
  <c r="E5519" i="14"/>
  <c r="A5519" i="14" s="1"/>
  <c r="D5519" i="14"/>
  <c r="C5519" i="14"/>
  <c r="B5519" i="14"/>
  <c r="J5518" i="14"/>
  <c r="G5518" i="14"/>
  <c r="F5518" i="14"/>
  <c r="E5518" i="14"/>
  <c r="A5518" i="14" s="1"/>
  <c r="D5518" i="14"/>
  <c r="C5518" i="14"/>
  <c r="B5518" i="14"/>
  <c r="J5517" i="14"/>
  <c r="G5517" i="14"/>
  <c r="F5517" i="14"/>
  <c r="E5517" i="14"/>
  <c r="A5517" i="14" s="1"/>
  <c r="D5517" i="14"/>
  <c r="C5517" i="14"/>
  <c r="B5517" i="14"/>
  <c r="J5516" i="14"/>
  <c r="G5516" i="14"/>
  <c r="F5516" i="14"/>
  <c r="E5516" i="14"/>
  <c r="A5516" i="14" s="1"/>
  <c r="D5516" i="14"/>
  <c r="C5516" i="14"/>
  <c r="B5516" i="14"/>
  <c r="J5515" i="14"/>
  <c r="G5515" i="14"/>
  <c r="F5515" i="14"/>
  <c r="E5515" i="14"/>
  <c r="A5515" i="14" s="1"/>
  <c r="D5515" i="14"/>
  <c r="C5515" i="14"/>
  <c r="B5515" i="14"/>
  <c r="J5514" i="14"/>
  <c r="G5514" i="14"/>
  <c r="F5514" i="14"/>
  <c r="E5514" i="14"/>
  <c r="A5514" i="14" s="1"/>
  <c r="D5514" i="14"/>
  <c r="C5514" i="14"/>
  <c r="B5514" i="14"/>
  <c r="J5513" i="14"/>
  <c r="G5513" i="14"/>
  <c r="F5513" i="14"/>
  <c r="E5513" i="14"/>
  <c r="A5513" i="14" s="1"/>
  <c r="D5513" i="14"/>
  <c r="C5513" i="14"/>
  <c r="B5513" i="14"/>
  <c r="J5512" i="14"/>
  <c r="G5512" i="14"/>
  <c r="F5512" i="14"/>
  <c r="E5512" i="14"/>
  <c r="A5512" i="14" s="1"/>
  <c r="D5512" i="14"/>
  <c r="C5512" i="14"/>
  <c r="B5512" i="14"/>
  <c r="J5511" i="14"/>
  <c r="G5511" i="14"/>
  <c r="F5511" i="14"/>
  <c r="E5511" i="14"/>
  <c r="A5511" i="14" s="1"/>
  <c r="D5511" i="14"/>
  <c r="C5511" i="14"/>
  <c r="B5511" i="14"/>
  <c r="J5510" i="14"/>
  <c r="G5510" i="14"/>
  <c r="F5510" i="14"/>
  <c r="E5510" i="14"/>
  <c r="A5510" i="14" s="1"/>
  <c r="D5510" i="14"/>
  <c r="C5510" i="14"/>
  <c r="B5510" i="14"/>
  <c r="J5509" i="14"/>
  <c r="G5509" i="14"/>
  <c r="F5509" i="14"/>
  <c r="E5509" i="14"/>
  <c r="A5509" i="14" s="1"/>
  <c r="D5509" i="14"/>
  <c r="C5509" i="14"/>
  <c r="B5509" i="14"/>
  <c r="J5508" i="14"/>
  <c r="G5508" i="14"/>
  <c r="F5508" i="14"/>
  <c r="E5508" i="14"/>
  <c r="A5508" i="14" s="1"/>
  <c r="D5508" i="14"/>
  <c r="C5508" i="14"/>
  <c r="B5508" i="14"/>
  <c r="J5507" i="14"/>
  <c r="G5507" i="14"/>
  <c r="F5507" i="14"/>
  <c r="E5507" i="14"/>
  <c r="A5507" i="14" s="1"/>
  <c r="D5507" i="14"/>
  <c r="C5507" i="14"/>
  <c r="B5507" i="14"/>
  <c r="J5506" i="14"/>
  <c r="G5506" i="14"/>
  <c r="F5506" i="14"/>
  <c r="E5506" i="14"/>
  <c r="A5506" i="14" s="1"/>
  <c r="D5506" i="14"/>
  <c r="C5506" i="14"/>
  <c r="B5506" i="14"/>
  <c r="J5505" i="14"/>
  <c r="G5505" i="14"/>
  <c r="F5505" i="14"/>
  <c r="E5505" i="14"/>
  <c r="A5505" i="14" s="1"/>
  <c r="D5505" i="14"/>
  <c r="C5505" i="14"/>
  <c r="B5505" i="14"/>
  <c r="J5504" i="14"/>
  <c r="G5504" i="14"/>
  <c r="F5504" i="14"/>
  <c r="E5504" i="14"/>
  <c r="A5504" i="14" s="1"/>
  <c r="D5504" i="14"/>
  <c r="C5504" i="14"/>
  <c r="B5504" i="14"/>
  <c r="J5503" i="14"/>
  <c r="G5503" i="14"/>
  <c r="F5503" i="14"/>
  <c r="E5503" i="14"/>
  <c r="A5503" i="14" s="1"/>
  <c r="D5503" i="14"/>
  <c r="C5503" i="14"/>
  <c r="B5503" i="14"/>
  <c r="J5502" i="14"/>
  <c r="G5502" i="14"/>
  <c r="F5502" i="14"/>
  <c r="E5502" i="14"/>
  <c r="A5502" i="14" s="1"/>
  <c r="D5502" i="14"/>
  <c r="C5502" i="14"/>
  <c r="B5502" i="14"/>
  <c r="J5501" i="14"/>
  <c r="G5501" i="14"/>
  <c r="F5501" i="14"/>
  <c r="E5501" i="14"/>
  <c r="A5501" i="14" s="1"/>
  <c r="D5501" i="14"/>
  <c r="C5501" i="14"/>
  <c r="B5501" i="14"/>
  <c r="J5500" i="14"/>
  <c r="G5500" i="14"/>
  <c r="F5500" i="14"/>
  <c r="E5500" i="14"/>
  <c r="A5500" i="14" s="1"/>
  <c r="D5500" i="14"/>
  <c r="C5500" i="14"/>
  <c r="B5500" i="14"/>
  <c r="J5499" i="14"/>
  <c r="G5499" i="14"/>
  <c r="F5499" i="14"/>
  <c r="E5499" i="14"/>
  <c r="A5499" i="14" s="1"/>
  <c r="D5499" i="14"/>
  <c r="C5499" i="14"/>
  <c r="B5499" i="14"/>
  <c r="J5498" i="14"/>
  <c r="G5498" i="14"/>
  <c r="F5498" i="14"/>
  <c r="E5498" i="14"/>
  <c r="A5498" i="14" s="1"/>
  <c r="D5498" i="14"/>
  <c r="C5498" i="14"/>
  <c r="B5498" i="14"/>
  <c r="J5497" i="14"/>
  <c r="G5497" i="14"/>
  <c r="F5497" i="14"/>
  <c r="E5497" i="14"/>
  <c r="A5497" i="14" s="1"/>
  <c r="D5497" i="14"/>
  <c r="C5497" i="14"/>
  <c r="B5497" i="14"/>
  <c r="J5496" i="14"/>
  <c r="G5496" i="14"/>
  <c r="F5496" i="14"/>
  <c r="E5496" i="14"/>
  <c r="A5496" i="14" s="1"/>
  <c r="D5496" i="14"/>
  <c r="C5496" i="14"/>
  <c r="B5496" i="14"/>
  <c r="J5495" i="14"/>
  <c r="G5495" i="14"/>
  <c r="F5495" i="14"/>
  <c r="E5495" i="14"/>
  <c r="A5495" i="14" s="1"/>
  <c r="D5495" i="14"/>
  <c r="C5495" i="14"/>
  <c r="B5495" i="14"/>
  <c r="J5494" i="14"/>
  <c r="G5494" i="14"/>
  <c r="F5494" i="14"/>
  <c r="E5494" i="14"/>
  <c r="A5494" i="14" s="1"/>
  <c r="D5494" i="14"/>
  <c r="C5494" i="14"/>
  <c r="B5494" i="14"/>
  <c r="J5493" i="14"/>
  <c r="G5493" i="14"/>
  <c r="F5493" i="14"/>
  <c r="E5493" i="14"/>
  <c r="A5493" i="14" s="1"/>
  <c r="D5493" i="14"/>
  <c r="C5493" i="14"/>
  <c r="B5493" i="14"/>
  <c r="J5492" i="14"/>
  <c r="G5492" i="14"/>
  <c r="F5492" i="14"/>
  <c r="E5492" i="14"/>
  <c r="A5492" i="14" s="1"/>
  <c r="D5492" i="14"/>
  <c r="C5492" i="14"/>
  <c r="B5492" i="14"/>
  <c r="J5491" i="14"/>
  <c r="G5491" i="14"/>
  <c r="F5491" i="14"/>
  <c r="E5491" i="14"/>
  <c r="A5491" i="14" s="1"/>
  <c r="D5491" i="14"/>
  <c r="C5491" i="14"/>
  <c r="B5491" i="14"/>
  <c r="J5490" i="14"/>
  <c r="G5490" i="14"/>
  <c r="F5490" i="14"/>
  <c r="E5490" i="14"/>
  <c r="A5490" i="14" s="1"/>
  <c r="D5490" i="14"/>
  <c r="C5490" i="14"/>
  <c r="B5490" i="14"/>
  <c r="J5489" i="14"/>
  <c r="G5489" i="14"/>
  <c r="F5489" i="14"/>
  <c r="E5489" i="14"/>
  <c r="A5489" i="14" s="1"/>
  <c r="D5489" i="14"/>
  <c r="C5489" i="14"/>
  <c r="B5489" i="14"/>
  <c r="J5488" i="14"/>
  <c r="G5488" i="14"/>
  <c r="F5488" i="14"/>
  <c r="E5488" i="14"/>
  <c r="A5488" i="14" s="1"/>
  <c r="D5488" i="14"/>
  <c r="C5488" i="14"/>
  <c r="B5488" i="14"/>
  <c r="J5487" i="14"/>
  <c r="G5487" i="14"/>
  <c r="F5487" i="14"/>
  <c r="E5487" i="14"/>
  <c r="A5487" i="14" s="1"/>
  <c r="D5487" i="14"/>
  <c r="C5487" i="14"/>
  <c r="B5487" i="14"/>
  <c r="J5486" i="14"/>
  <c r="G5486" i="14"/>
  <c r="F5486" i="14"/>
  <c r="E5486" i="14"/>
  <c r="A5486" i="14" s="1"/>
  <c r="D5486" i="14"/>
  <c r="C5486" i="14"/>
  <c r="B5486" i="14"/>
  <c r="J5485" i="14"/>
  <c r="G5485" i="14"/>
  <c r="F5485" i="14"/>
  <c r="E5485" i="14"/>
  <c r="A5485" i="14" s="1"/>
  <c r="D5485" i="14"/>
  <c r="C5485" i="14"/>
  <c r="B5485" i="14"/>
  <c r="J5484" i="14"/>
  <c r="G5484" i="14"/>
  <c r="F5484" i="14"/>
  <c r="E5484" i="14"/>
  <c r="A5484" i="14" s="1"/>
  <c r="D5484" i="14"/>
  <c r="C5484" i="14"/>
  <c r="B5484" i="14"/>
  <c r="J5483" i="14"/>
  <c r="G5483" i="14"/>
  <c r="F5483" i="14"/>
  <c r="E5483" i="14"/>
  <c r="A5483" i="14" s="1"/>
  <c r="D5483" i="14"/>
  <c r="C5483" i="14"/>
  <c r="B5483" i="14"/>
  <c r="J5482" i="14"/>
  <c r="G5482" i="14"/>
  <c r="F5482" i="14"/>
  <c r="E5482" i="14"/>
  <c r="A5482" i="14" s="1"/>
  <c r="D5482" i="14"/>
  <c r="C5482" i="14"/>
  <c r="B5482" i="14"/>
  <c r="J5481" i="14"/>
  <c r="G5481" i="14"/>
  <c r="F5481" i="14"/>
  <c r="E5481" i="14"/>
  <c r="A5481" i="14" s="1"/>
  <c r="D5481" i="14"/>
  <c r="C5481" i="14"/>
  <c r="B5481" i="14"/>
  <c r="J5480" i="14"/>
  <c r="G5480" i="14"/>
  <c r="F5480" i="14"/>
  <c r="E5480" i="14"/>
  <c r="A5480" i="14" s="1"/>
  <c r="D5480" i="14"/>
  <c r="C5480" i="14"/>
  <c r="B5480" i="14"/>
  <c r="J5479" i="14"/>
  <c r="G5479" i="14"/>
  <c r="F5479" i="14"/>
  <c r="E5479" i="14"/>
  <c r="A5479" i="14" s="1"/>
  <c r="D5479" i="14"/>
  <c r="C5479" i="14"/>
  <c r="B5479" i="14"/>
  <c r="J5478" i="14"/>
  <c r="G5478" i="14"/>
  <c r="F5478" i="14"/>
  <c r="E5478" i="14"/>
  <c r="A5478" i="14" s="1"/>
  <c r="D5478" i="14"/>
  <c r="C5478" i="14"/>
  <c r="B5478" i="14"/>
  <c r="J5477" i="14"/>
  <c r="G5477" i="14"/>
  <c r="F5477" i="14"/>
  <c r="E5477" i="14"/>
  <c r="A5477" i="14" s="1"/>
  <c r="D5477" i="14"/>
  <c r="C5477" i="14"/>
  <c r="B5477" i="14"/>
  <c r="J5476" i="14"/>
  <c r="G5476" i="14"/>
  <c r="F5476" i="14"/>
  <c r="E5476" i="14"/>
  <c r="A5476" i="14" s="1"/>
  <c r="D5476" i="14"/>
  <c r="C5476" i="14"/>
  <c r="B5476" i="14"/>
  <c r="J5475" i="14"/>
  <c r="G5475" i="14"/>
  <c r="F5475" i="14"/>
  <c r="E5475" i="14"/>
  <c r="A5475" i="14" s="1"/>
  <c r="D5475" i="14"/>
  <c r="C5475" i="14"/>
  <c r="B5475" i="14"/>
  <c r="J5474" i="14"/>
  <c r="G5474" i="14"/>
  <c r="F5474" i="14"/>
  <c r="E5474" i="14"/>
  <c r="A5474" i="14" s="1"/>
  <c r="D5474" i="14"/>
  <c r="C5474" i="14"/>
  <c r="B5474" i="14"/>
  <c r="J5473" i="14"/>
  <c r="G5473" i="14"/>
  <c r="F5473" i="14"/>
  <c r="E5473" i="14"/>
  <c r="A5473" i="14" s="1"/>
  <c r="D5473" i="14"/>
  <c r="C5473" i="14"/>
  <c r="B5473" i="14"/>
  <c r="J5472" i="14"/>
  <c r="G5472" i="14"/>
  <c r="F5472" i="14"/>
  <c r="E5472" i="14"/>
  <c r="A5472" i="14" s="1"/>
  <c r="D5472" i="14"/>
  <c r="C5472" i="14"/>
  <c r="B5472" i="14"/>
  <c r="J5471" i="14"/>
  <c r="G5471" i="14"/>
  <c r="F5471" i="14"/>
  <c r="E5471" i="14"/>
  <c r="A5471" i="14" s="1"/>
  <c r="D5471" i="14"/>
  <c r="C5471" i="14"/>
  <c r="B5471" i="14"/>
  <c r="J5470" i="14"/>
  <c r="G5470" i="14"/>
  <c r="F5470" i="14"/>
  <c r="E5470" i="14"/>
  <c r="A5470" i="14" s="1"/>
  <c r="D5470" i="14"/>
  <c r="C5470" i="14"/>
  <c r="B5470" i="14"/>
  <c r="J5469" i="14"/>
  <c r="G5469" i="14"/>
  <c r="F5469" i="14"/>
  <c r="E5469" i="14"/>
  <c r="A5469" i="14" s="1"/>
  <c r="D5469" i="14"/>
  <c r="C5469" i="14"/>
  <c r="B5469" i="14"/>
  <c r="J5468" i="14"/>
  <c r="G5468" i="14"/>
  <c r="F5468" i="14"/>
  <c r="E5468" i="14"/>
  <c r="A5468" i="14" s="1"/>
  <c r="D5468" i="14"/>
  <c r="C5468" i="14"/>
  <c r="B5468" i="14"/>
  <c r="J5467" i="14"/>
  <c r="G5467" i="14"/>
  <c r="F5467" i="14"/>
  <c r="E5467" i="14"/>
  <c r="A5467" i="14" s="1"/>
  <c r="D5467" i="14"/>
  <c r="C5467" i="14"/>
  <c r="B5467" i="14"/>
  <c r="J5466" i="14"/>
  <c r="G5466" i="14"/>
  <c r="F5466" i="14"/>
  <c r="E5466" i="14"/>
  <c r="A5466" i="14" s="1"/>
  <c r="D5466" i="14"/>
  <c r="C5466" i="14"/>
  <c r="B5466" i="14"/>
  <c r="J5465" i="14"/>
  <c r="G5465" i="14"/>
  <c r="F5465" i="14"/>
  <c r="E5465" i="14"/>
  <c r="A5465" i="14" s="1"/>
  <c r="D5465" i="14"/>
  <c r="C5465" i="14"/>
  <c r="B5465" i="14"/>
  <c r="J5464" i="14"/>
  <c r="G5464" i="14"/>
  <c r="F5464" i="14"/>
  <c r="E5464" i="14"/>
  <c r="A5464" i="14" s="1"/>
  <c r="D5464" i="14"/>
  <c r="C5464" i="14"/>
  <c r="B5464" i="14"/>
  <c r="J5463" i="14"/>
  <c r="G5463" i="14"/>
  <c r="F5463" i="14"/>
  <c r="E5463" i="14"/>
  <c r="A5463" i="14" s="1"/>
  <c r="D5463" i="14"/>
  <c r="C5463" i="14"/>
  <c r="B5463" i="14"/>
  <c r="J5462" i="14"/>
  <c r="G5462" i="14"/>
  <c r="F5462" i="14"/>
  <c r="E5462" i="14"/>
  <c r="A5462" i="14" s="1"/>
  <c r="D5462" i="14"/>
  <c r="C5462" i="14"/>
  <c r="B5462" i="14"/>
  <c r="J5461" i="14"/>
  <c r="G5461" i="14"/>
  <c r="F5461" i="14"/>
  <c r="E5461" i="14"/>
  <c r="A5461" i="14" s="1"/>
  <c r="D5461" i="14"/>
  <c r="C5461" i="14"/>
  <c r="B5461" i="14"/>
  <c r="J5460" i="14"/>
  <c r="G5460" i="14"/>
  <c r="F5460" i="14"/>
  <c r="E5460" i="14"/>
  <c r="A5460" i="14" s="1"/>
  <c r="D5460" i="14"/>
  <c r="C5460" i="14"/>
  <c r="B5460" i="14"/>
  <c r="J5459" i="14"/>
  <c r="G5459" i="14"/>
  <c r="F5459" i="14"/>
  <c r="E5459" i="14"/>
  <c r="A5459" i="14" s="1"/>
  <c r="D5459" i="14"/>
  <c r="C5459" i="14"/>
  <c r="B5459" i="14"/>
  <c r="J5458" i="14"/>
  <c r="G5458" i="14"/>
  <c r="F5458" i="14"/>
  <c r="E5458" i="14"/>
  <c r="A5458" i="14" s="1"/>
  <c r="D5458" i="14"/>
  <c r="C5458" i="14"/>
  <c r="B5458" i="14"/>
  <c r="J5457" i="14"/>
  <c r="G5457" i="14"/>
  <c r="F5457" i="14"/>
  <c r="E5457" i="14"/>
  <c r="A5457" i="14" s="1"/>
  <c r="D5457" i="14"/>
  <c r="C5457" i="14"/>
  <c r="B5457" i="14"/>
  <c r="J5456" i="14"/>
  <c r="G5456" i="14"/>
  <c r="F5456" i="14"/>
  <c r="E5456" i="14"/>
  <c r="A5456" i="14" s="1"/>
  <c r="D5456" i="14"/>
  <c r="C5456" i="14"/>
  <c r="B5456" i="14"/>
  <c r="J5455" i="14"/>
  <c r="G5455" i="14"/>
  <c r="F5455" i="14"/>
  <c r="E5455" i="14"/>
  <c r="A5455" i="14" s="1"/>
  <c r="D5455" i="14"/>
  <c r="C5455" i="14"/>
  <c r="B5455" i="14"/>
  <c r="J5454" i="14"/>
  <c r="G5454" i="14"/>
  <c r="F5454" i="14"/>
  <c r="E5454" i="14"/>
  <c r="A5454" i="14" s="1"/>
  <c r="D5454" i="14"/>
  <c r="C5454" i="14"/>
  <c r="B5454" i="14"/>
  <c r="J5453" i="14"/>
  <c r="G5453" i="14"/>
  <c r="F5453" i="14"/>
  <c r="E5453" i="14"/>
  <c r="A5453" i="14" s="1"/>
  <c r="D5453" i="14"/>
  <c r="C5453" i="14"/>
  <c r="B5453" i="14"/>
  <c r="J5452" i="14"/>
  <c r="G5452" i="14"/>
  <c r="F5452" i="14"/>
  <c r="E5452" i="14"/>
  <c r="A5452" i="14" s="1"/>
  <c r="D5452" i="14"/>
  <c r="C5452" i="14"/>
  <c r="B5452" i="14"/>
  <c r="J5451" i="14"/>
  <c r="G5451" i="14"/>
  <c r="F5451" i="14"/>
  <c r="E5451" i="14"/>
  <c r="A5451" i="14" s="1"/>
  <c r="D5451" i="14"/>
  <c r="C5451" i="14"/>
  <c r="B5451" i="14"/>
  <c r="J5450" i="14"/>
  <c r="G5450" i="14"/>
  <c r="F5450" i="14"/>
  <c r="E5450" i="14"/>
  <c r="A5450" i="14" s="1"/>
  <c r="D5450" i="14"/>
  <c r="C5450" i="14"/>
  <c r="B5450" i="14"/>
  <c r="J5449" i="14"/>
  <c r="G5449" i="14"/>
  <c r="F5449" i="14"/>
  <c r="E5449" i="14"/>
  <c r="A5449" i="14" s="1"/>
  <c r="D5449" i="14"/>
  <c r="C5449" i="14"/>
  <c r="B5449" i="14"/>
  <c r="J5448" i="14"/>
  <c r="G5448" i="14"/>
  <c r="F5448" i="14"/>
  <c r="E5448" i="14"/>
  <c r="A5448" i="14" s="1"/>
  <c r="D5448" i="14"/>
  <c r="C5448" i="14"/>
  <c r="B5448" i="14"/>
  <c r="J5447" i="14"/>
  <c r="G5447" i="14"/>
  <c r="F5447" i="14"/>
  <c r="E5447" i="14"/>
  <c r="A5447" i="14" s="1"/>
  <c r="D5447" i="14"/>
  <c r="C5447" i="14"/>
  <c r="B5447" i="14"/>
  <c r="J5446" i="14"/>
  <c r="G5446" i="14"/>
  <c r="F5446" i="14"/>
  <c r="E5446" i="14"/>
  <c r="A5446" i="14" s="1"/>
  <c r="D5446" i="14"/>
  <c r="C5446" i="14"/>
  <c r="B5446" i="14"/>
  <c r="J5445" i="14"/>
  <c r="G5445" i="14"/>
  <c r="F5445" i="14"/>
  <c r="E5445" i="14"/>
  <c r="A5445" i="14" s="1"/>
  <c r="D5445" i="14"/>
  <c r="C5445" i="14"/>
  <c r="B5445" i="14"/>
  <c r="J5444" i="14"/>
  <c r="G5444" i="14"/>
  <c r="F5444" i="14"/>
  <c r="E5444" i="14"/>
  <c r="A5444" i="14" s="1"/>
  <c r="D5444" i="14"/>
  <c r="C5444" i="14"/>
  <c r="B5444" i="14"/>
  <c r="J5443" i="14"/>
  <c r="G5443" i="14"/>
  <c r="F5443" i="14"/>
  <c r="E5443" i="14"/>
  <c r="A5443" i="14" s="1"/>
  <c r="D5443" i="14"/>
  <c r="C5443" i="14"/>
  <c r="B5443" i="14"/>
  <c r="J5442" i="14"/>
  <c r="G5442" i="14"/>
  <c r="F5442" i="14"/>
  <c r="E5442" i="14"/>
  <c r="A5442" i="14" s="1"/>
  <c r="D5442" i="14"/>
  <c r="C5442" i="14"/>
  <c r="B5442" i="14"/>
  <c r="J5441" i="14"/>
  <c r="G5441" i="14"/>
  <c r="F5441" i="14"/>
  <c r="E5441" i="14"/>
  <c r="A5441" i="14" s="1"/>
  <c r="D5441" i="14"/>
  <c r="C5441" i="14"/>
  <c r="B5441" i="14"/>
  <c r="J5440" i="14"/>
  <c r="G5440" i="14"/>
  <c r="F5440" i="14"/>
  <c r="E5440" i="14"/>
  <c r="A5440" i="14" s="1"/>
  <c r="D5440" i="14"/>
  <c r="C5440" i="14"/>
  <c r="B5440" i="14"/>
  <c r="J5439" i="14"/>
  <c r="G5439" i="14"/>
  <c r="F5439" i="14"/>
  <c r="E5439" i="14"/>
  <c r="A5439" i="14" s="1"/>
  <c r="D5439" i="14"/>
  <c r="C5439" i="14"/>
  <c r="B5439" i="14"/>
  <c r="J5438" i="14"/>
  <c r="G5438" i="14"/>
  <c r="F5438" i="14"/>
  <c r="E5438" i="14"/>
  <c r="A5438" i="14" s="1"/>
  <c r="D5438" i="14"/>
  <c r="C5438" i="14"/>
  <c r="B5438" i="14"/>
  <c r="J5437" i="14"/>
  <c r="G5437" i="14"/>
  <c r="F5437" i="14"/>
  <c r="E5437" i="14"/>
  <c r="A5437" i="14" s="1"/>
  <c r="D5437" i="14"/>
  <c r="C5437" i="14"/>
  <c r="B5437" i="14"/>
  <c r="J5436" i="14"/>
  <c r="G5436" i="14"/>
  <c r="F5436" i="14"/>
  <c r="E5436" i="14"/>
  <c r="A5436" i="14" s="1"/>
  <c r="D5436" i="14"/>
  <c r="C5436" i="14"/>
  <c r="B5436" i="14"/>
  <c r="J5435" i="14"/>
  <c r="G5435" i="14"/>
  <c r="F5435" i="14"/>
  <c r="E5435" i="14"/>
  <c r="A5435" i="14" s="1"/>
  <c r="D5435" i="14"/>
  <c r="C5435" i="14"/>
  <c r="B5435" i="14"/>
  <c r="J5434" i="14"/>
  <c r="G5434" i="14"/>
  <c r="F5434" i="14"/>
  <c r="E5434" i="14"/>
  <c r="A5434" i="14" s="1"/>
  <c r="D5434" i="14"/>
  <c r="C5434" i="14"/>
  <c r="B5434" i="14"/>
  <c r="J5433" i="14"/>
  <c r="G5433" i="14"/>
  <c r="F5433" i="14"/>
  <c r="E5433" i="14"/>
  <c r="A5433" i="14" s="1"/>
  <c r="D5433" i="14"/>
  <c r="C5433" i="14"/>
  <c r="B5433" i="14"/>
  <c r="J5432" i="14"/>
  <c r="G5432" i="14"/>
  <c r="F5432" i="14"/>
  <c r="E5432" i="14"/>
  <c r="A5432" i="14" s="1"/>
  <c r="D5432" i="14"/>
  <c r="C5432" i="14"/>
  <c r="B5432" i="14"/>
  <c r="J5431" i="14"/>
  <c r="G5431" i="14"/>
  <c r="F5431" i="14"/>
  <c r="E5431" i="14"/>
  <c r="A5431" i="14" s="1"/>
  <c r="D5431" i="14"/>
  <c r="C5431" i="14"/>
  <c r="B5431" i="14"/>
  <c r="J5430" i="14"/>
  <c r="G5430" i="14"/>
  <c r="F5430" i="14"/>
  <c r="E5430" i="14"/>
  <c r="A5430" i="14" s="1"/>
  <c r="D5430" i="14"/>
  <c r="C5430" i="14"/>
  <c r="B5430" i="14"/>
  <c r="J5429" i="14"/>
  <c r="G5429" i="14"/>
  <c r="F5429" i="14"/>
  <c r="E5429" i="14"/>
  <c r="A5429" i="14" s="1"/>
  <c r="D5429" i="14"/>
  <c r="C5429" i="14"/>
  <c r="B5429" i="14"/>
  <c r="J5428" i="14"/>
  <c r="G5428" i="14"/>
  <c r="F5428" i="14"/>
  <c r="E5428" i="14"/>
  <c r="A5428" i="14" s="1"/>
  <c r="D5428" i="14"/>
  <c r="C5428" i="14"/>
  <c r="B5428" i="14"/>
  <c r="J5427" i="14"/>
  <c r="G5427" i="14"/>
  <c r="F5427" i="14"/>
  <c r="E5427" i="14"/>
  <c r="A5427" i="14" s="1"/>
  <c r="D5427" i="14"/>
  <c r="C5427" i="14"/>
  <c r="B5427" i="14"/>
  <c r="J5426" i="14"/>
  <c r="G5426" i="14"/>
  <c r="F5426" i="14"/>
  <c r="E5426" i="14"/>
  <c r="A5426" i="14" s="1"/>
  <c r="D5426" i="14"/>
  <c r="C5426" i="14"/>
  <c r="B5426" i="14"/>
  <c r="J5425" i="14"/>
  <c r="G5425" i="14"/>
  <c r="F5425" i="14"/>
  <c r="E5425" i="14"/>
  <c r="A5425" i="14" s="1"/>
  <c r="D5425" i="14"/>
  <c r="C5425" i="14"/>
  <c r="B5425" i="14"/>
  <c r="J5424" i="14"/>
  <c r="G5424" i="14"/>
  <c r="F5424" i="14"/>
  <c r="E5424" i="14"/>
  <c r="A5424" i="14" s="1"/>
  <c r="D5424" i="14"/>
  <c r="C5424" i="14"/>
  <c r="B5424" i="14"/>
  <c r="J5423" i="14"/>
  <c r="G5423" i="14"/>
  <c r="F5423" i="14"/>
  <c r="E5423" i="14"/>
  <c r="A5423" i="14" s="1"/>
  <c r="D5423" i="14"/>
  <c r="C5423" i="14"/>
  <c r="B5423" i="14"/>
  <c r="J5422" i="14"/>
  <c r="G5422" i="14"/>
  <c r="F5422" i="14"/>
  <c r="E5422" i="14"/>
  <c r="A5422" i="14" s="1"/>
  <c r="D5422" i="14"/>
  <c r="C5422" i="14"/>
  <c r="B5422" i="14"/>
  <c r="J5421" i="14"/>
  <c r="G5421" i="14"/>
  <c r="F5421" i="14"/>
  <c r="E5421" i="14"/>
  <c r="A5421" i="14" s="1"/>
  <c r="D5421" i="14"/>
  <c r="C5421" i="14"/>
  <c r="B5421" i="14"/>
  <c r="J5420" i="14"/>
  <c r="G5420" i="14"/>
  <c r="F5420" i="14"/>
  <c r="E5420" i="14"/>
  <c r="A5420" i="14" s="1"/>
  <c r="D5420" i="14"/>
  <c r="C5420" i="14"/>
  <c r="B5420" i="14"/>
  <c r="J5419" i="14"/>
  <c r="G5419" i="14"/>
  <c r="F5419" i="14"/>
  <c r="E5419" i="14"/>
  <c r="A5419" i="14" s="1"/>
  <c r="D5419" i="14"/>
  <c r="C5419" i="14"/>
  <c r="B5419" i="14"/>
  <c r="J5418" i="14"/>
  <c r="G5418" i="14"/>
  <c r="F5418" i="14"/>
  <c r="E5418" i="14"/>
  <c r="A5418" i="14" s="1"/>
  <c r="D5418" i="14"/>
  <c r="C5418" i="14"/>
  <c r="B5418" i="14"/>
  <c r="J5417" i="14"/>
  <c r="G5417" i="14"/>
  <c r="F5417" i="14"/>
  <c r="E5417" i="14"/>
  <c r="A5417" i="14" s="1"/>
  <c r="D5417" i="14"/>
  <c r="C5417" i="14"/>
  <c r="B5417" i="14"/>
  <c r="J5416" i="14"/>
  <c r="G5416" i="14"/>
  <c r="F5416" i="14"/>
  <c r="E5416" i="14"/>
  <c r="A5416" i="14" s="1"/>
  <c r="D5416" i="14"/>
  <c r="C5416" i="14"/>
  <c r="B5416" i="14"/>
  <c r="J5415" i="14"/>
  <c r="G5415" i="14"/>
  <c r="F5415" i="14"/>
  <c r="E5415" i="14"/>
  <c r="A5415" i="14" s="1"/>
  <c r="D5415" i="14"/>
  <c r="C5415" i="14"/>
  <c r="B5415" i="14"/>
  <c r="J5414" i="14"/>
  <c r="G5414" i="14"/>
  <c r="F5414" i="14"/>
  <c r="E5414" i="14"/>
  <c r="A5414" i="14" s="1"/>
  <c r="D5414" i="14"/>
  <c r="C5414" i="14"/>
  <c r="B5414" i="14"/>
  <c r="J5413" i="14"/>
  <c r="G5413" i="14"/>
  <c r="F5413" i="14"/>
  <c r="E5413" i="14"/>
  <c r="A5413" i="14" s="1"/>
  <c r="D5413" i="14"/>
  <c r="C5413" i="14"/>
  <c r="B5413" i="14"/>
  <c r="J5412" i="14"/>
  <c r="G5412" i="14"/>
  <c r="F5412" i="14"/>
  <c r="E5412" i="14"/>
  <c r="A5412" i="14" s="1"/>
  <c r="D5412" i="14"/>
  <c r="C5412" i="14"/>
  <c r="B5412" i="14"/>
  <c r="J5411" i="14"/>
  <c r="G5411" i="14"/>
  <c r="F5411" i="14"/>
  <c r="E5411" i="14"/>
  <c r="A5411" i="14" s="1"/>
  <c r="D5411" i="14"/>
  <c r="C5411" i="14"/>
  <c r="B5411" i="14"/>
  <c r="J5410" i="14"/>
  <c r="G5410" i="14"/>
  <c r="F5410" i="14"/>
  <c r="E5410" i="14"/>
  <c r="A5410" i="14" s="1"/>
  <c r="D5410" i="14"/>
  <c r="C5410" i="14"/>
  <c r="B5410" i="14"/>
  <c r="J5409" i="14"/>
  <c r="G5409" i="14"/>
  <c r="F5409" i="14"/>
  <c r="E5409" i="14"/>
  <c r="A5409" i="14" s="1"/>
  <c r="D5409" i="14"/>
  <c r="C5409" i="14"/>
  <c r="B5409" i="14"/>
  <c r="J5408" i="14"/>
  <c r="G5408" i="14"/>
  <c r="F5408" i="14"/>
  <c r="E5408" i="14"/>
  <c r="A5408" i="14" s="1"/>
  <c r="D5408" i="14"/>
  <c r="C5408" i="14"/>
  <c r="B5408" i="14"/>
  <c r="J5407" i="14"/>
  <c r="G5407" i="14"/>
  <c r="F5407" i="14"/>
  <c r="E5407" i="14"/>
  <c r="A5407" i="14" s="1"/>
  <c r="D5407" i="14"/>
  <c r="C5407" i="14"/>
  <c r="B5407" i="14"/>
  <c r="J5406" i="14"/>
  <c r="G5406" i="14"/>
  <c r="F5406" i="14"/>
  <c r="E5406" i="14"/>
  <c r="A5406" i="14" s="1"/>
  <c r="D5406" i="14"/>
  <c r="C5406" i="14"/>
  <c r="B5406" i="14"/>
  <c r="J5405" i="14"/>
  <c r="G5405" i="14"/>
  <c r="F5405" i="14"/>
  <c r="E5405" i="14"/>
  <c r="A5405" i="14" s="1"/>
  <c r="D5405" i="14"/>
  <c r="C5405" i="14"/>
  <c r="B5405" i="14"/>
  <c r="J5404" i="14"/>
  <c r="G5404" i="14"/>
  <c r="F5404" i="14"/>
  <c r="E5404" i="14"/>
  <c r="A5404" i="14" s="1"/>
  <c r="D5404" i="14"/>
  <c r="C5404" i="14"/>
  <c r="B5404" i="14"/>
  <c r="J5403" i="14"/>
  <c r="G5403" i="14"/>
  <c r="F5403" i="14"/>
  <c r="E5403" i="14"/>
  <c r="A5403" i="14" s="1"/>
  <c r="D5403" i="14"/>
  <c r="C5403" i="14"/>
  <c r="B5403" i="14"/>
  <c r="J5402" i="14"/>
  <c r="G5402" i="14"/>
  <c r="F5402" i="14"/>
  <c r="E5402" i="14"/>
  <c r="A5402" i="14" s="1"/>
  <c r="D5402" i="14"/>
  <c r="C5402" i="14"/>
  <c r="B5402" i="14"/>
  <c r="J5401" i="14"/>
  <c r="G5401" i="14"/>
  <c r="F5401" i="14"/>
  <c r="E5401" i="14"/>
  <c r="A5401" i="14" s="1"/>
  <c r="D5401" i="14"/>
  <c r="C5401" i="14"/>
  <c r="B5401" i="14"/>
  <c r="J5400" i="14"/>
  <c r="G5400" i="14"/>
  <c r="F5400" i="14"/>
  <c r="E5400" i="14"/>
  <c r="A5400" i="14" s="1"/>
  <c r="D5400" i="14"/>
  <c r="C5400" i="14"/>
  <c r="B5400" i="14"/>
  <c r="J5399" i="14"/>
  <c r="G5399" i="14"/>
  <c r="F5399" i="14"/>
  <c r="E5399" i="14"/>
  <c r="A5399" i="14" s="1"/>
  <c r="D5399" i="14"/>
  <c r="C5399" i="14"/>
  <c r="B5399" i="14"/>
  <c r="J5398" i="14"/>
  <c r="G5398" i="14"/>
  <c r="F5398" i="14"/>
  <c r="E5398" i="14"/>
  <c r="A5398" i="14" s="1"/>
  <c r="D5398" i="14"/>
  <c r="C5398" i="14"/>
  <c r="B5398" i="14"/>
  <c r="J5397" i="14"/>
  <c r="G5397" i="14"/>
  <c r="F5397" i="14"/>
  <c r="E5397" i="14"/>
  <c r="A5397" i="14" s="1"/>
  <c r="D5397" i="14"/>
  <c r="C5397" i="14"/>
  <c r="B5397" i="14"/>
  <c r="J5396" i="14"/>
  <c r="G5396" i="14"/>
  <c r="F5396" i="14"/>
  <c r="E5396" i="14"/>
  <c r="A5396" i="14" s="1"/>
  <c r="D5396" i="14"/>
  <c r="C5396" i="14"/>
  <c r="B5396" i="14"/>
  <c r="J5395" i="14"/>
  <c r="G5395" i="14"/>
  <c r="F5395" i="14"/>
  <c r="E5395" i="14"/>
  <c r="A5395" i="14" s="1"/>
  <c r="D5395" i="14"/>
  <c r="C5395" i="14"/>
  <c r="B5395" i="14"/>
  <c r="J5394" i="14"/>
  <c r="G5394" i="14"/>
  <c r="F5394" i="14"/>
  <c r="E5394" i="14"/>
  <c r="A5394" i="14" s="1"/>
  <c r="D5394" i="14"/>
  <c r="C5394" i="14"/>
  <c r="B5394" i="14"/>
  <c r="J5393" i="14"/>
  <c r="G5393" i="14"/>
  <c r="F5393" i="14"/>
  <c r="E5393" i="14"/>
  <c r="A5393" i="14" s="1"/>
  <c r="D5393" i="14"/>
  <c r="C5393" i="14"/>
  <c r="B5393" i="14"/>
  <c r="J5392" i="14"/>
  <c r="G5392" i="14"/>
  <c r="F5392" i="14"/>
  <c r="E5392" i="14"/>
  <c r="A5392" i="14" s="1"/>
  <c r="D5392" i="14"/>
  <c r="C5392" i="14"/>
  <c r="B5392" i="14"/>
  <c r="J5391" i="14"/>
  <c r="G5391" i="14"/>
  <c r="F5391" i="14"/>
  <c r="E5391" i="14"/>
  <c r="A5391" i="14" s="1"/>
  <c r="D5391" i="14"/>
  <c r="C5391" i="14"/>
  <c r="B5391" i="14"/>
  <c r="J5390" i="14"/>
  <c r="G5390" i="14"/>
  <c r="F5390" i="14"/>
  <c r="E5390" i="14"/>
  <c r="A5390" i="14" s="1"/>
  <c r="D5390" i="14"/>
  <c r="C5390" i="14"/>
  <c r="B5390" i="14"/>
  <c r="J5389" i="14"/>
  <c r="G5389" i="14"/>
  <c r="F5389" i="14"/>
  <c r="E5389" i="14"/>
  <c r="A5389" i="14" s="1"/>
  <c r="D5389" i="14"/>
  <c r="C5389" i="14"/>
  <c r="B5389" i="14"/>
  <c r="J5388" i="14"/>
  <c r="G5388" i="14"/>
  <c r="F5388" i="14"/>
  <c r="E5388" i="14"/>
  <c r="A5388" i="14" s="1"/>
  <c r="D5388" i="14"/>
  <c r="C5388" i="14"/>
  <c r="B5388" i="14"/>
  <c r="J5387" i="14"/>
  <c r="G5387" i="14"/>
  <c r="F5387" i="14"/>
  <c r="E5387" i="14"/>
  <c r="A5387" i="14" s="1"/>
  <c r="D5387" i="14"/>
  <c r="C5387" i="14"/>
  <c r="B5387" i="14"/>
  <c r="J5386" i="14"/>
  <c r="G5386" i="14"/>
  <c r="F5386" i="14"/>
  <c r="E5386" i="14"/>
  <c r="A5386" i="14" s="1"/>
  <c r="D5386" i="14"/>
  <c r="C5386" i="14"/>
  <c r="B5386" i="14"/>
  <c r="J5385" i="14"/>
  <c r="G5385" i="14"/>
  <c r="F5385" i="14"/>
  <c r="E5385" i="14"/>
  <c r="A5385" i="14" s="1"/>
  <c r="D5385" i="14"/>
  <c r="C5385" i="14"/>
  <c r="B5385" i="14"/>
  <c r="J5384" i="14"/>
  <c r="G5384" i="14"/>
  <c r="F5384" i="14"/>
  <c r="E5384" i="14"/>
  <c r="A5384" i="14" s="1"/>
  <c r="D5384" i="14"/>
  <c r="C5384" i="14"/>
  <c r="B5384" i="14"/>
  <c r="J5383" i="14"/>
  <c r="G5383" i="14"/>
  <c r="F5383" i="14"/>
  <c r="E5383" i="14"/>
  <c r="A5383" i="14" s="1"/>
  <c r="D5383" i="14"/>
  <c r="C5383" i="14"/>
  <c r="B5383" i="14"/>
  <c r="J5382" i="14"/>
  <c r="G5382" i="14"/>
  <c r="F5382" i="14"/>
  <c r="E5382" i="14"/>
  <c r="A5382" i="14" s="1"/>
  <c r="D5382" i="14"/>
  <c r="C5382" i="14"/>
  <c r="B5382" i="14"/>
  <c r="J5381" i="14"/>
  <c r="G5381" i="14"/>
  <c r="F5381" i="14"/>
  <c r="E5381" i="14"/>
  <c r="A5381" i="14" s="1"/>
  <c r="D5381" i="14"/>
  <c r="C5381" i="14"/>
  <c r="B5381" i="14"/>
  <c r="J5380" i="14"/>
  <c r="G5380" i="14"/>
  <c r="F5380" i="14"/>
  <c r="E5380" i="14"/>
  <c r="A5380" i="14" s="1"/>
  <c r="D5380" i="14"/>
  <c r="C5380" i="14"/>
  <c r="B5380" i="14"/>
  <c r="J5379" i="14"/>
  <c r="G5379" i="14"/>
  <c r="F5379" i="14"/>
  <c r="E5379" i="14"/>
  <c r="A5379" i="14" s="1"/>
  <c r="D5379" i="14"/>
  <c r="C5379" i="14"/>
  <c r="B5379" i="14"/>
  <c r="J5378" i="14"/>
  <c r="G5378" i="14"/>
  <c r="F5378" i="14"/>
  <c r="E5378" i="14"/>
  <c r="A5378" i="14" s="1"/>
  <c r="D5378" i="14"/>
  <c r="C5378" i="14"/>
  <c r="B5378" i="14"/>
  <c r="J5377" i="14"/>
  <c r="G5377" i="14"/>
  <c r="F5377" i="14"/>
  <c r="E5377" i="14"/>
  <c r="A5377" i="14" s="1"/>
  <c r="D5377" i="14"/>
  <c r="C5377" i="14"/>
  <c r="B5377" i="14"/>
  <c r="J5376" i="14"/>
  <c r="G5376" i="14"/>
  <c r="F5376" i="14"/>
  <c r="E5376" i="14"/>
  <c r="A5376" i="14" s="1"/>
  <c r="D5376" i="14"/>
  <c r="C5376" i="14"/>
  <c r="B5376" i="14"/>
  <c r="J5375" i="14"/>
  <c r="G5375" i="14"/>
  <c r="F5375" i="14"/>
  <c r="E5375" i="14"/>
  <c r="A5375" i="14" s="1"/>
  <c r="D5375" i="14"/>
  <c r="C5375" i="14"/>
  <c r="B5375" i="14"/>
  <c r="J5374" i="14"/>
  <c r="G5374" i="14"/>
  <c r="F5374" i="14"/>
  <c r="E5374" i="14"/>
  <c r="A5374" i="14" s="1"/>
  <c r="D5374" i="14"/>
  <c r="C5374" i="14"/>
  <c r="B5374" i="14"/>
  <c r="J5373" i="14"/>
  <c r="G5373" i="14"/>
  <c r="F5373" i="14"/>
  <c r="E5373" i="14"/>
  <c r="A5373" i="14" s="1"/>
  <c r="D5373" i="14"/>
  <c r="C5373" i="14"/>
  <c r="B5373" i="14"/>
  <c r="J5372" i="14"/>
  <c r="G5372" i="14"/>
  <c r="F5372" i="14"/>
  <c r="E5372" i="14"/>
  <c r="A5372" i="14" s="1"/>
  <c r="D5372" i="14"/>
  <c r="C5372" i="14"/>
  <c r="B5372" i="14"/>
  <c r="J5371" i="14"/>
  <c r="G5371" i="14"/>
  <c r="F5371" i="14"/>
  <c r="E5371" i="14"/>
  <c r="A5371" i="14" s="1"/>
  <c r="D5371" i="14"/>
  <c r="C5371" i="14"/>
  <c r="B5371" i="14"/>
  <c r="J5370" i="14"/>
  <c r="G5370" i="14"/>
  <c r="F5370" i="14"/>
  <c r="E5370" i="14"/>
  <c r="A5370" i="14" s="1"/>
  <c r="D5370" i="14"/>
  <c r="C5370" i="14"/>
  <c r="B5370" i="14"/>
  <c r="J5369" i="14"/>
  <c r="G5369" i="14"/>
  <c r="F5369" i="14"/>
  <c r="E5369" i="14"/>
  <c r="A5369" i="14" s="1"/>
  <c r="D5369" i="14"/>
  <c r="C5369" i="14"/>
  <c r="B5369" i="14"/>
  <c r="J5368" i="14"/>
  <c r="G5368" i="14"/>
  <c r="F5368" i="14"/>
  <c r="E5368" i="14"/>
  <c r="A5368" i="14" s="1"/>
  <c r="D5368" i="14"/>
  <c r="C5368" i="14"/>
  <c r="B5368" i="14"/>
  <c r="J5367" i="14"/>
  <c r="G5367" i="14"/>
  <c r="F5367" i="14"/>
  <c r="E5367" i="14"/>
  <c r="A5367" i="14" s="1"/>
  <c r="D5367" i="14"/>
  <c r="C5367" i="14"/>
  <c r="B5367" i="14"/>
  <c r="J5366" i="14"/>
  <c r="G5366" i="14"/>
  <c r="F5366" i="14"/>
  <c r="E5366" i="14"/>
  <c r="A5366" i="14" s="1"/>
  <c r="D5366" i="14"/>
  <c r="C5366" i="14"/>
  <c r="B5366" i="14"/>
  <c r="J5365" i="14"/>
  <c r="G5365" i="14"/>
  <c r="F5365" i="14"/>
  <c r="E5365" i="14"/>
  <c r="A5365" i="14" s="1"/>
  <c r="D5365" i="14"/>
  <c r="C5365" i="14"/>
  <c r="B5365" i="14"/>
  <c r="J5364" i="14"/>
  <c r="G5364" i="14"/>
  <c r="F5364" i="14"/>
  <c r="E5364" i="14"/>
  <c r="A5364" i="14" s="1"/>
  <c r="D5364" i="14"/>
  <c r="C5364" i="14"/>
  <c r="B5364" i="14"/>
  <c r="J5363" i="14"/>
  <c r="G5363" i="14"/>
  <c r="F5363" i="14"/>
  <c r="E5363" i="14"/>
  <c r="A5363" i="14" s="1"/>
  <c r="D5363" i="14"/>
  <c r="C5363" i="14"/>
  <c r="B5363" i="14"/>
  <c r="J5362" i="14"/>
  <c r="G5362" i="14"/>
  <c r="F5362" i="14"/>
  <c r="E5362" i="14"/>
  <c r="A5362" i="14" s="1"/>
  <c r="D5362" i="14"/>
  <c r="C5362" i="14"/>
  <c r="B5362" i="14"/>
  <c r="J5361" i="14"/>
  <c r="G5361" i="14"/>
  <c r="F5361" i="14"/>
  <c r="E5361" i="14"/>
  <c r="A5361" i="14" s="1"/>
  <c r="D5361" i="14"/>
  <c r="C5361" i="14"/>
  <c r="B5361" i="14"/>
  <c r="J5360" i="14"/>
  <c r="G5360" i="14"/>
  <c r="F5360" i="14"/>
  <c r="E5360" i="14"/>
  <c r="A5360" i="14" s="1"/>
  <c r="D5360" i="14"/>
  <c r="C5360" i="14"/>
  <c r="B5360" i="14"/>
  <c r="J5359" i="14"/>
  <c r="G5359" i="14"/>
  <c r="F5359" i="14"/>
  <c r="E5359" i="14"/>
  <c r="A5359" i="14" s="1"/>
  <c r="D5359" i="14"/>
  <c r="C5359" i="14"/>
  <c r="B5359" i="14"/>
  <c r="J5358" i="14"/>
  <c r="G5358" i="14"/>
  <c r="F5358" i="14"/>
  <c r="E5358" i="14"/>
  <c r="A5358" i="14" s="1"/>
  <c r="D5358" i="14"/>
  <c r="C5358" i="14"/>
  <c r="B5358" i="14"/>
  <c r="J5357" i="14"/>
  <c r="G5357" i="14"/>
  <c r="F5357" i="14"/>
  <c r="E5357" i="14"/>
  <c r="A5357" i="14" s="1"/>
  <c r="D5357" i="14"/>
  <c r="C5357" i="14"/>
  <c r="B5357" i="14"/>
  <c r="J5356" i="14"/>
  <c r="G5356" i="14"/>
  <c r="F5356" i="14"/>
  <c r="E5356" i="14"/>
  <c r="A5356" i="14" s="1"/>
  <c r="D5356" i="14"/>
  <c r="C5356" i="14"/>
  <c r="B5356" i="14"/>
  <c r="J5355" i="14"/>
  <c r="G5355" i="14"/>
  <c r="F5355" i="14"/>
  <c r="E5355" i="14"/>
  <c r="A5355" i="14" s="1"/>
  <c r="D5355" i="14"/>
  <c r="C5355" i="14"/>
  <c r="B5355" i="14"/>
  <c r="J5354" i="14"/>
  <c r="G5354" i="14"/>
  <c r="F5354" i="14"/>
  <c r="E5354" i="14"/>
  <c r="A5354" i="14" s="1"/>
  <c r="D5354" i="14"/>
  <c r="C5354" i="14"/>
  <c r="B5354" i="14"/>
  <c r="J5353" i="14"/>
  <c r="G5353" i="14"/>
  <c r="F5353" i="14"/>
  <c r="E5353" i="14"/>
  <c r="A5353" i="14" s="1"/>
  <c r="D5353" i="14"/>
  <c r="C5353" i="14"/>
  <c r="B5353" i="14"/>
  <c r="J5352" i="14"/>
  <c r="G5352" i="14"/>
  <c r="F5352" i="14"/>
  <c r="E5352" i="14"/>
  <c r="A5352" i="14" s="1"/>
  <c r="D5352" i="14"/>
  <c r="C5352" i="14"/>
  <c r="B5352" i="14"/>
  <c r="J5351" i="14"/>
  <c r="G5351" i="14"/>
  <c r="F5351" i="14"/>
  <c r="E5351" i="14"/>
  <c r="A5351" i="14" s="1"/>
  <c r="D5351" i="14"/>
  <c r="C5351" i="14"/>
  <c r="B5351" i="14"/>
  <c r="J5350" i="14"/>
  <c r="G5350" i="14"/>
  <c r="F5350" i="14"/>
  <c r="E5350" i="14"/>
  <c r="A5350" i="14" s="1"/>
  <c r="D5350" i="14"/>
  <c r="C5350" i="14"/>
  <c r="B5350" i="14"/>
  <c r="J5349" i="14"/>
  <c r="G5349" i="14"/>
  <c r="F5349" i="14"/>
  <c r="E5349" i="14"/>
  <c r="A5349" i="14" s="1"/>
  <c r="D5349" i="14"/>
  <c r="C5349" i="14"/>
  <c r="B5349" i="14"/>
  <c r="J5348" i="14"/>
  <c r="G5348" i="14"/>
  <c r="F5348" i="14"/>
  <c r="E5348" i="14"/>
  <c r="A5348" i="14" s="1"/>
  <c r="D5348" i="14"/>
  <c r="C5348" i="14"/>
  <c r="B5348" i="14"/>
  <c r="J5347" i="14"/>
  <c r="G5347" i="14"/>
  <c r="F5347" i="14"/>
  <c r="E5347" i="14"/>
  <c r="A5347" i="14" s="1"/>
  <c r="D5347" i="14"/>
  <c r="C5347" i="14"/>
  <c r="B5347" i="14"/>
  <c r="J5346" i="14"/>
  <c r="G5346" i="14"/>
  <c r="F5346" i="14"/>
  <c r="E5346" i="14"/>
  <c r="A5346" i="14" s="1"/>
  <c r="D5346" i="14"/>
  <c r="C5346" i="14"/>
  <c r="B5346" i="14"/>
  <c r="J5345" i="14"/>
  <c r="G5345" i="14"/>
  <c r="F5345" i="14"/>
  <c r="E5345" i="14"/>
  <c r="A5345" i="14" s="1"/>
  <c r="D5345" i="14"/>
  <c r="C5345" i="14"/>
  <c r="B5345" i="14"/>
  <c r="J5344" i="14"/>
  <c r="G5344" i="14"/>
  <c r="F5344" i="14"/>
  <c r="E5344" i="14"/>
  <c r="A5344" i="14" s="1"/>
  <c r="D5344" i="14"/>
  <c r="C5344" i="14"/>
  <c r="B5344" i="14"/>
  <c r="J5343" i="14"/>
  <c r="G5343" i="14"/>
  <c r="F5343" i="14"/>
  <c r="E5343" i="14"/>
  <c r="A5343" i="14" s="1"/>
  <c r="D5343" i="14"/>
  <c r="C5343" i="14"/>
  <c r="B5343" i="14"/>
  <c r="J5342" i="14"/>
  <c r="G5342" i="14"/>
  <c r="F5342" i="14"/>
  <c r="E5342" i="14"/>
  <c r="A5342" i="14" s="1"/>
  <c r="D5342" i="14"/>
  <c r="C5342" i="14"/>
  <c r="B5342" i="14"/>
  <c r="J5341" i="14"/>
  <c r="G5341" i="14"/>
  <c r="F5341" i="14"/>
  <c r="E5341" i="14"/>
  <c r="A5341" i="14" s="1"/>
  <c r="D5341" i="14"/>
  <c r="C5341" i="14"/>
  <c r="B5341" i="14"/>
  <c r="J5340" i="14"/>
  <c r="G5340" i="14"/>
  <c r="F5340" i="14"/>
  <c r="E5340" i="14"/>
  <c r="A5340" i="14" s="1"/>
  <c r="D5340" i="14"/>
  <c r="C5340" i="14"/>
  <c r="B5340" i="14"/>
  <c r="J5339" i="14"/>
  <c r="G5339" i="14"/>
  <c r="F5339" i="14"/>
  <c r="E5339" i="14"/>
  <c r="A5339" i="14" s="1"/>
  <c r="D5339" i="14"/>
  <c r="C5339" i="14"/>
  <c r="B5339" i="14"/>
  <c r="J5338" i="14"/>
  <c r="G5338" i="14"/>
  <c r="F5338" i="14"/>
  <c r="E5338" i="14"/>
  <c r="A5338" i="14" s="1"/>
  <c r="D5338" i="14"/>
  <c r="C5338" i="14"/>
  <c r="B5338" i="14"/>
  <c r="J5337" i="14"/>
  <c r="G5337" i="14"/>
  <c r="F5337" i="14"/>
  <c r="E5337" i="14"/>
  <c r="A5337" i="14" s="1"/>
  <c r="D5337" i="14"/>
  <c r="C5337" i="14"/>
  <c r="B5337" i="14"/>
  <c r="J5336" i="14"/>
  <c r="G5336" i="14"/>
  <c r="F5336" i="14"/>
  <c r="E5336" i="14"/>
  <c r="A5336" i="14" s="1"/>
  <c r="D5336" i="14"/>
  <c r="C5336" i="14"/>
  <c r="B5336" i="14"/>
  <c r="J5335" i="14"/>
  <c r="G5335" i="14"/>
  <c r="F5335" i="14"/>
  <c r="E5335" i="14"/>
  <c r="A5335" i="14" s="1"/>
  <c r="D5335" i="14"/>
  <c r="C5335" i="14"/>
  <c r="B5335" i="14"/>
  <c r="J5334" i="14"/>
  <c r="G5334" i="14"/>
  <c r="F5334" i="14"/>
  <c r="E5334" i="14"/>
  <c r="A5334" i="14" s="1"/>
  <c r="D5334" i="14"/>
  <c r="C5334" i="14"/>
  <c r="B5334" i="14"/>
  <c r="J5333" i="14"/>
  <c r="G5333" i="14"/>
  <c r="F5333" i="14"/>
  <c r="E5333" i="14"/>
  <c r="A5333" i="14" s="1"/>
  <c r="D5333" i="14"/>
  <c r="C5333" i="14"/>
  <c r="B5333" i="14"/>
  <c r="J5332" i="14"/>
  <c r="G5332" i="14"/>
  <c r="F5332" i="14"/>
  <c r="E5332" i="14"/>
  <c r="A5332" i="14" s="1"/>
  <c r="D5332" i="14"/>
  <c r="C5332" i="14"/>
  <c r="B5332" i="14"/>
  <c r="J5331" i="14"/>
  <c r="G5331" i="14"/>
  <c r="F5331" i="14"/>
  <c r="E5331" i="14"/>
  <c r="A5331" i="14" s="1"/>
  <c r="D5331" i="14"/>
  <c r="C5331" i="14"/>
  <c r="B5331" i="14"/>
  <c r="J5330" i="14"/>
  <c r="G5330" i="14"/>
  <c r="F5330" i="14"/>
  <c r="E5330" i="14"/>
  <c r="A5330" i="14" s="1"/>
  <c r="D5330" i="14"/>
  <c r="C5330" i="14"/>
  <c r="B5330" i="14"/>
  <c r="J5329" i="14"/>
  <c r="G5329" i="14"/>
  <c r="F5329" i="14"/>
  <c r="E5329" i="14"/>
  <c r="A5329" i="14" s="1"/>
  <c r="D5329" i="14"/>
  <c r="C5329" i="14"/>
  <c r="B5329" i="14"/>
  <c r="J5328" i="14"/>
  <c r="G5328" i="14"/>
  <c r="F5328" i="14"/>
  <c r="E5328" i="14"/>
  <c r="A5328" i="14" s="1"/>
  <c r="D5328" i="14"/>
  <c r="C5328" i="14"/>
  <c r="B5328" i="14"/>
  <c r="J5327" i="14"/>
  <c r="G5327" i="14"/>
  <c r="F5327" i="14"/>
  <c r="E5327" i="14"/>
  <c r="A5327" i="14" s="1"/>
  <c r="D5327" i="14"/>
  <c r="C5327" i="14"/>
  <c r="B5327" i="14"/>
  <c r="J5326" i="14"/>
  <c r="G5326" i="14"/>
  <c r="F5326" i="14"/>
  <c r="E5326" i="14"/>
  <c r="A5326" i="14" s="1"/>
  <c r="D5326" i="14"/>
  <c r="C5326" i="14"/>
  <c r="B5326" i="14"/>
  <c r="J5325" i="14"/>
  <c r="G5325" i="14"/>
  <c r="F5325" i="14"/>
  <c r="E5325" i="14"/>
  <c r="A5325" i="14" s="1"/>
  <c r="D5325" i="14"/>
  <c r="C5325" i="14"/>
  <c r="B5325" i="14"/>
  <c r="J5324" i="14"/>
  <c r="G5324" i="14"/>
  <c r="F5324" i="14"/>
  <c r="E5324" i="14"/>
  <c r="A5324" i="14" s="1"/>
  <c r="D5324" i="14"/>
  <c r="C5324" i="14"/>
  <c r="B5324" i="14"/>
  <c r="J5323" i="14"/>
  <c r="G5323" i="14"/>
  <c r="F5323" i="14"/>
  <c r="E5323" i="14"/>
  <c r="A5323" i="14" s="1"/>
  <c r="D5323" i="14"/>
  <c r="C5323" i="14"/>
  <c r="B5323" i="14"/>
  <c r="J5322" i="14"/>
  <c r="G5322" i="14"/>
  <c r="F5322" i="14"/>
  <c r="E5322" i="14"/>
  <c r="A5322" i="14" s="1"/>
  <c r="D5322" i="14"/>
  <c r="C5322" i="14"/>
  <c r="B5322" i="14"/>
  <c r="J5321" i="14"/>
  <c r="G5321" i="14"/>
  <c r="F5321" i="14"/>
  <c r="E5321" i="14"/>
  <c r="A5321" i="14" s="1"/>
  <c r="D5321" i="14"/>
  <c r="C5321" i="14"/>
  <c r="B5321" i="14"/>
  <c r="J5320" i="14"/>
  <c r="G5320" i="14"/>
  <c r="F5320" i="14"/>
  <c r="E5320" i="14"/>
  <c r="A5320" i="14" s="1"/>
  <c r="D5320" i="14"/>
  <c r="C5320" i="14"/>
  <c r="B5320" i="14"/>
  <c r="J5319" i="14"/>
  <c r="G5319" i="14"/>
  <c r="F5319" i="14"/>
  <c r="E5319" i="14"/>
  <c r="A5319" i="14" s="1"/>
  <c r="D5319" i="14"/>
  <c r="C5319" i="14"/>
  <c r="B5319" i="14"/>
  <c r="J5318" i="14"/>
  <c r="G5318" i="14"/>
  <c r="F5318" i="14"/>
  <c r="E5318" i="14"/>
  <c r="A5318" i="14" s="1"/>
  <c r="D5318" i="14"/>
  <c r="C5318" i="14"/>
  <c r="B5318" i="14"/>
  <c r="J5317" i="14"/>
  <c r="G5317" i="14"/>
  <c r="F5317" i="14"/>
  <c r="E5317" i="14"/>
  <c r="A5317" i="14" s="1"/>
  <c r="D5317" i="14"/>
  <c r="C5317" i="14"/>
  <c r="B5317" i="14"/>
  <c r="J5316" i="14"/>
  <c r="G5316" i="14"/>
  <c r="F5316" i="14"/>
  <c r="E5316" i="14"/>
  <c r="A5316" i="14" s="1"/>
  <c r="D5316" i="14"/>
  <c r="C5316" i="14"/>
  <c r="B5316" i="14"/>
  <c r="J5315" i="14"/>
  <c r="G5315" i="14"/>
  <c r="F5315" i="14"/>
  <c r="E5315" i="14"/>
  <c r="A5315" i="14" s="1"/>
  <c r="D5315" i="14"/>
  <c r="C5315" i="14"/>
  <c r="B5315" i="14"/>
  <c r="J5314" i="14"/>
  <c r="G5314" i="14"/>
  <c r="F5314" i="14"/>
  <c r="E5314" i="14"/>
  <c r="A5314" i="14" s="1"/>
  <c r="D5314" i="14"/>
  <c r="C5314" i="14"/>
  <c r="B5314" i="14"/>
  <c r="J5313" i="14"/>
  <c r="G5313" i="14"/>
  <c r="F5313" i="14"/>
  <c r="E5313" i="14"/>
  <c r="A5313" i="14" s="1"/>
  <c r="D5313" i="14"/>
  <c r="C5313" i="14"/>
  <c r="B5313" i="14"/>
  <c r="J5312" i="14"/>
  <c r="G5312" i="14"/>
  <c r="F5312" i="14"/>
  <c r="E5312" i="14"/>
  <c r="A5312" i="14" s="1"/>
  <c r="D5312" i="14"/>
  <c r="C5312" i="14"/>
  <c r="B5312" i="14"/>
  <c r="J5311" i="14"/>
  <c r="G5311" i="14"/>
  <c r="F5311" i="14"/>
  <c r="E5311" i="14"/>
  <c r="A5311" i="14" s="1"/>
  <c r="D5311" i="14"/>
  <c r="C5311" i="14"/>
  <c r="B5311" i="14"/>
  <c r="J5310" i="14"/>
  <c r="G5310" i="14"/>
  <c r="F5310" i="14"/>
  <c r="E5310" i="14"/>
  <c r="A5310" i="14" s="1"/>
  <c r="D5310" i="14"/>
  <c r="C5310" i="14"/>
  <c r="B5310" i="14"/>
  <c r="J5309" i="14"/>
  <c r="G5309" i="14"/>
  <c r="F5309" i="14"/>
  <c r="E5309" i="14"/>
  <c r="A5309" i="14" s="1"/>
  <c r="D5309" i="14"/>
  <c r="C5309" i="14"/>
  <c r="B5309" i="14"/>
  <c r="J5308" i="14"/>
  <c r="G5308" i="14"/>
  <c r="F5308" i="14"/>
  <c r="E5308" i="14"/>
  <c r="A5308" i="14" s="1"/>
  <c r="D5308" i="14"/>
  <c r="C5308" i="14"/>
  <c r="B5308" i="14"/>
  <c r="J5307" i="14"/>
  <c r="G5307" i="14"/>
  <c r="F5307" i="14"/>
  <c r="E5307" i="14"/>
  <c r="A5307" i="14" s="1"/>
  <c r="D5307" i="14"/>
  <c r="C5307" i="14"/>
  <c r="B5307" i="14"/>
  <c r="J5306" i="14"/>
  <c r="G5306" i="14"/>
  <c r="F5306" i="14"/>
  <c r="E5306" i="14"/>
  <c r="A5306" i="14" s="1"/>
  <c r="D5306" i="14"/>
  <c r="C5306" i="14"/>
  <c r="B5306" i="14"/>
  <c r="J5305" i="14"/>
  <c r="G5305" i="14"/>
  <c r="F5305" i="14"/>
  <c r="E5305" i="14"/>
  <c r="A5305" i="14" s="1"/>
  <c r="D5305" i="14"/>
  <c r="C5305" i="14"/>
  <c r="B5305" i="14"/>
  <c r="J5304" i="14"/>
  <c r="G5304" i="14"/>
  <c r="F5304" i="14"/>
  <c r="E5304" i="14"/>
  <c r="A5304" i="14" s="1"/>
  <c r="D5304" i="14"/>
  <c r="C5304" i="14"/>
  <c r="B5304" i="14"/>
  <c r="J5303" i="14"/>
  <c r="G5303" i="14"/>
  <c r="F5303" i="14"/>
  <c r="E5303" i="14"/>
  <c r="A5303" i="14" s="1"/>
  <c r="D5303" i="14"/>
  <c r="C5303" i="14"/>
  <c r="B5303" i="14"/>
  <c r="J5302" i="14"/>
  <c r="G5302" i="14"/>
  <c r="F5302" i="14"/>
  <c r="E5302" i="14"/>
  <c r="A5302" i="14" s="1"/>
  <c r="D5302" i="14"/>
  <c r="C5302" i="14"/>
  <c r="B5302" i="14"/>
  <c r="J5301" i="14"/>
  <c r="G5301" i="14"/>
  <c r="F5301" i="14"/>
  <c r="E5301" i="14"/>
  <c r="A5301" i="14" s="1"/>
  <c r="D5301" i="14"/>
  <c r="C5301" i="14"/>
  <c r="B5301" i="14"/>
  <c r="J5300" i="14"/>
  <c r="G5300" i="14"/>
  <c r="F5300" i="14"/>
  <c r="E5300" i="14"/>
  <c r="A5300" i="14" s="1"/>
  <c r="D5300" i="14"/>
  <c r="C5300" i="14"/>
  <c r="B5300" i="14"/>
  <c r="J5299" i="14"/>
  <c r="G5299" i="14"/>
  <c r="F5299" i="14"/>
  <c r="E5299" i="14"/>
  <c r="A5299" i="14" s="1"/>
  <c r="D5299" i="14"/>
  <c r="C5299" i="14"/>
  <c r="B5299" i="14"/>
  <c r="J5298" i="14"/>
  <c r="G5298" i="14"/>
  <c r="F5298" i="14"/>
  <c r="E5298" i="14"/>
  <c r="A5298" i="14" s="1"/>
  <c r="D5298" i="14"/>
  <c r="C5298" i="14"/>
  <c r="B5298" i="14"/>
  <c r="J5297" i="14"/>
  <c r="G5297" i="14"/>
  <c r="F5297" i="14"/>
  <c r="E5297" i="14"/>
  <c r="A5297" i="14" s="1"/>
  <c r="D5297" i="14"/>
  <c r="C5297" i="14"/>
  <c r="B5297" i="14"/>
  <c r="J5296" i="14"/>
  <c r="G5296" i="14"/>
  <c r="F5296" i="14"/>
  <c r="E5296" i="14"/>
  <c r="A5296" i="14" s="1"/>
  <c r="D5296" i="14"/>
  <c r="C5296" i="14"/>
  <c r="B5296" i="14"/>
  <c r="J5295" i="14"/>
  <c r="G5295" i="14"/>
  <c r="F5295" i="14"/>
  <c r="E5295" i="14"/>
  <c r="A5295" i="14" s="1"/>
  <c r="D5295" i="14"/>
  <c r="C5295" i="14"/>
  <c r="B5295" i="14"/>
  <c r="J5294" i="14"/>
  <c r="G5294" i="14"/>
  <c r="F5294" i="14"/>
  <c r="E5294" i="14"/>
  <c r="A5294" i="14" s="1"/>
  <c r="D5294" i="14"/>
  <c r="C5294" i="14"/>
  <c r="B5294" i="14"/>
  <c r="J5293" i="14"/>
  <c r="G5293" i="14"/>
  <c r="F5293" i="14"/>
  <c r="E5293" i="14"/>
  <c r="A5293" i="14" s="1"/>
  <c r="D5293" i="14"/>
  <c r="C5293" i="14"/>
  <c r="B5293" i="14"/>
  <c r="J5292" i="14"/>
  <c r="G5292" i="14"/>
  <c r="F5292" i="14"/>
  <c r="E5292" i="14"/>
  <c r="A5292" i="14" s="1"/>
  <c r="D5292" i="14"/>
  <c r="C5292" i="14"/>
  <c r="B5292" i="14"/>
  <c r="J5291" i="14"/>
  <c r="G5291" i="14"/>
  <c r="F5291" i="14"/>
  <c r="E5291" i="14"/>
  <c r="A5291" i="14" s="1"/>
  <c r="D5291" i="14"/>
  <c r="C5291" i="14"/>
  <c r="B5291" i="14"/>
  <c r="J5290" i="14"/>
  <c r="G5290" i="14"/>
  <c r="F5290" i="14"/>
  <c r="E5290" i="14"/>
  <c r="A5290" i="14" s="1"/>
  <c r="D5290" i="14"/>
  <c r="C5290" i="14"/>
  <c r="B5290" i="14"/>
  <c r="J5289" i="14"/>
  <c r="G5289" i="14"/>
  <c r="F5289" i="14"/>
  <c r="E5289" i="14"/>
  <c r="A5289" i="14" s="1"/>
  <c r="D5289" i="14"/>
  <c r="C5289" i="14"/>
  <c r="B5289" i="14"/>
  <c r="J5288" i="14"/>
  <c r="G5288" i="14"/>
  <c r="F5288" i="14"/>
  <c r="E5288" i="14"/>
  <c r="A5288" i="14" s="1"/>
  <c r="D5288" i="14"/>
  <c r="C5288" i="14"/>
  <c r="B5288" i="14"/>
  <c r="J5287" i="14"/>
  <c r="G5287" i="14"/>
  <c r="F5287" i="14"/>
  <c r="E5287" i="14"/>
  <c r="A5287" i="14" s="1"/>
  <c r="D5287" i="14"/>
  <c r="C5287" i="14"/>
  <c r="B5287" i="14"/>
  <c r="J5286" i="14"/>
  <c r="G5286" i="14"/>
  <c r="F5286" i="14"/>
  <c r="E5286" i="14"/>
  <c r="A5286" i="14" s="1"/>
  <c r="D5286" i="14"/>
  <c r="C5286" i="14"/>
  <c r="B5286" i="14"/>
  <c r="J5285" i="14"/>
  <c r="G5285" i="14"/>
  <c r="F5285" i="14"/>
  <c r="E5285" i="14"/>
  <c r="A5285" i="14" s="1"/>
  <c r="D5285" i="14"/>
  <c r="C5285" i="14"/>
  <c r="B5285" i="14"/>
  <c r="J5284" i="14"/>
  <c r="G5284" i="14"/>
  <c r="F5284" i="14"/>
  <c r="E5284" i="14"/>
  <c r="A5284" i="14" s="1"/>
  <c r="D5284" i="14"/>
  <c r="C5284" i="14"/>
  <c r="B5284" i="14"/>
  <c r="J5283" i="14"/>
  <c r="G5283" i="14"/>
  <c r="F5283" i="14"/>
  <c r="E5283" i="14"/>
  <c r="A5283" i="14" s="1"/>
  <c r="D5283" i="14"/>
  <c r="C5283" i="14"/>
  <c r="B5283" i="14"/>
  <c r="J5282" i="14"/>
  <c r="G5282" i="14"/>
  <c r="F5282" i="14"/>
  <c r="E5282" i="14"/>
  <c r="A5282" i="14" s="1"/>
  <c r="D5282" i="14"/>
  <c r="C5282" i="14"/>
  <c r="B5282" i="14"/>
  <c r="J5281" i="14"/>
  <c r="G5281" i="14"/>
  <c r="F5281" i="14"/>
  <c r="E5281" i="14"/>
  <c r="A5281" i="14" s="1"/>
  <c r="D5281" i="14"/>
  <c r="C5281" i="14"/>
  <c r="B5281" i="14"/>
  <c r="J5280" i="14"/>
  <c r="G5280" i="14"/>
  <c r="F5280" i="14"/>
  <c r="E5280" i="14"/>
  <c r="A5280" i="14" s="1"/>
  <c r="D5280" i="14"/>
  <c r="C5280" i="14"/>
  <c r="B5280" i="14"/>
  <c r="J5279" i="14"/>
  <c r="G5279" i="14"/>
  <c r="F5279" i="14"/>
  <c r="E5279" i="14"/>
  <c r="A5279" i="14" s="1"/>
  <c r="D5279" i="14"/>
  <c r="C5279" i="14"/>
  <c r="B5279" i="14"/>
  <c r="J5278" i="14"/>
  <c r="G5278" i="14"/>
  <c r="F5278" i="14"/>
  <c r="E5278" i="14"/>
  <c r="A5278" i="14" s="1"/>
  <c r="D5278" i="14"/>
  <c r="C5278" i="14"/>
  <c r="B5278" i="14"/>
  <c r="J5277" i="14"/>
  <c r="G5277" i="14"/>
  <c r="F5277" i="14"/>
  <c r="E5277" i="14"/>
  <c r="A5277" i="14" s="1"/>
  <c r="D5277" i="14"/>
  <c r="C5277" i="14"/>
  <c r="B5277" i="14"/>
  <c r="J5276" i="14"/>
  <c r="G5276" i="14"/>
  <c r="F5276" i="14"/>
  <c r="E5276" i="14"/>
  <c r="A5276" i="14" s="1"/>
  <c r="D5276" i="14"/>
  <c r="C5276" i="14"/>
  <c r="B5276" i="14"/>
  <c r="J5275" i="14"/>
  <c r="G5275" i="14"/>
  <c r="F5275" i="14"/>
  <c r="E5275" i="14"/>
  <c r="A5275" i="14" s="1"/>
  <c r="D5275" i="14"/>
  <c r="C5275" i="14"/>
  <c r="B5275" i="14"/>
  <c r="J5274" i="14"/>
  <c r="G5274" i="14"/>
  <c r="F5274" i="14"/>
  <c r="E5274" i="14"/>
  <c r="A5274" i="14" s="1"/>
  <c r="D5274" i="14"/>
  <c r="C5274" i="14"/>
  <c r="B5274" i="14"/>
  <c r="J5273" i="14"/>
  <c r="G5273" i="14"/>
  <c r="F5273" i="14"/>
  <c r="E5273" i="14"/>
  <c r="A5273" i="14" s="1"/>
  <c r="D5273" i="14"/>
  <c r="C5273" i="14"/>
  <c r="B5273" i="14"/>
  <c r="J5272" i="14"/>
  <c r="G5272" i="14"/>
  <c r="F5272" i="14"/>
  <c r="E5272" i="14"/>
  <c r="A5272" i="14" s="1"/>
  <c r="D5272" i="14"/>
  <c r="C5272" i="14"/>
  <c r="B5272" i="14"/>
  <c r="J5271" i="14"/>
  <c r="G5271" i="14"/>
  <c r="F5271" i="14"/>
  <c r="E5271" i="14"/>
  <c r="A5271" i="14" s="1"/>
  <c r="D5271" i="14"/>
  <c r="C5271" i="14"/>
  <c r="B5271" i="14"/>
  <c r="J5270" i="14"/>
  <c r="G5270" i="14"/>
  <c r="F5270" i="14"/>
  <c r="E5270" i="14"/>
  <c r="A5270" i="14" s="1"/>
  <c r="D5270" i="14"/>
  <c r="C5270" i="14"/>
  <c r="B5270" i="14"/>
  <c r="J5269" i="14"/>
  <c r="G5269" i="14"/>
  <c r="F5269" i="14"/>
  <c r="E5269" i="14"/>
  <c r="A5269" i="14" s="1"/>
  <c r="D5269" i="14"/>
  <c r="C5269" i="14"/>
  <c r="B5269" i="14"/>
  <c r="J5268" i="14"/>
  <c r="G5268" i="14"/>
  <c r="F5268" i="14"/>
  <c r="E5268" i="14"/>
  <c r="A5268" i="14" s="1"/>
  <c r="D5268" i="14"/>
  <c r="C5268" i="14"/>
  <c r="B5268" i="14"/>
  <c r="J5267" i="14"/>
  <c r="G5267" i="14"/>
  <c r="F5267" i="14"/>
  <c r="E5267" i="14"/>
  <c r="A5267" i="14" s="1"/>
  <c r="D5267" i="14"/>
  <c r="C5267" i="14"/>
  <c r="B5267" i="14"/>
  <c r="J5266" i="14"/>
  <c r="G5266" i="14"/>
  <c r="F5266" i="14"/>
  <c r="E5266" i="14"/>
  <c r="A5266" i="14" s="1"/>
  <c r="D5266" i="14"/>
  <c r="C5266" i="14"/>
  <c r="B5266" i="14"/>
  <c r="J5265" i="14"/>
  <c r="G5265" i="14"/>
  <c r="F5265" i="14"/>
  <c r="E5265" i="14"/>
  <c r="A5265" i="14" s="1"/>
  <c r="D5265" i="14"/>
  <c r="C5265" i="14"/>
  <c r="B5265" i="14"/>
  <c r="J5264" i="14"/>
  <c r="G5264" i="14"/>
  <c r="F5264" i="14"/>
  <c r="E5264" i="14"/>
  <c r="A5264" i="14" s="1"/>
  <c r="D5264" i="14"/>
  <c r="C5264" i="14"/>
  <c r="B5264" i="14"/>
  <c r="J5263" i="14"/>
  <c r="G5263" i="14"/>
  <c r="F5263" i="14"/>
  <c r="E5263" i="14"/>
  <c r="A5263" i="14" s="1"/>
  <c r="D5263" i="14"/>
  <c r="C5263" i="14"/>
  <c r="B5263" i="14"/>
  <c r="J5262" i="14"/>
  <c r="G5262" i="14"/>
  <c r="F5262" i="14"/>
  <c r="E5262" i="14"/>
  <c r="A5262" i="14" s="1"/>
  <c r="D5262" i="14"/>
  <c r="C5262" i="14"/>
  <c r="B5262" i="14"/>
  <c r="J5261" i="14"/>
  <c r="G5261" i="14"/>
  <c r="F5261" i="14"/>
  <c r="E5261" i="14"/>
  <c r="A5261" i="14" s="1"/>
  <c r="D5261" i="14"/>
  <c r="C5261" i="14"/>
  <c r="B5261" i="14"/>
  <c r="J5260" i="14"/>
  <c r="G5260" i="14"/>
  <c r="F5260" i="14"/>
  <c r="E5260" i="14"/>
  <c r="A5260" i="14" s="1"/>
  <c r="D5260" i="14"/>
  <c r="C5260" i="14"/>
  <c r="B5260" i="14"/>
  <c r="J5259" i="14"/>
  <c r="G5259" i="14"/>
  <c r="F5259" i="14"/>
  <c r="E5259" i="14"/>
  <c r="A5259" i="14" s="1"/>
  <c r="D5259" i="14"/>
  <c r="C5259" i="14"/>
  <c r="B5259" i="14"/>
  <c r="J5258" i="14"/>
  <c r="G5258" i="14"/>
  <c r="F5258" i="14"/>
  <c r="E5258" i="14"/>
  <c r="A5258" i="14" s="1"/>
  <c r="D5258" i="14"/>
  <c r="C5258" i="14"/>
  <c r="B5258" i="14"/>
  <c r="J5257" i="14"/>
  <c r="G5257" i="14"/>
  <c r="F5257" i="14"/>
  <c r="E5257" i="14"/>
  <c r="A5257" i="14" s="1"/>
  <c r="D5257" i="14"/>
  <c r="C5257" i="14"/>
  <c r="B5257" i="14"/>
  <c r="J5256" i="14"/>
  <c r="G5256" i="14"/>
  <c r="F5256" i="14"/>
  <c r="E5256" i="14"/>
  <c r="A5256" i="14" s="1"/>
  <c r="D5256" i="14"/>
  <c r="C5256" i="14"/>
  <c r="B5256" i="14"/>
  <c r="J5255" i="14"/>
  <c r="G5255" i="14"/>
  <c r="F5255" i="14"/>
  <c r="E5255" i="14"/>
  <c r="A5255" i="14" s="1"/>
  <c r="D5255" i="14"/>
  <c r="C5255" i="14"/>
  <c r="B5255" i="14"/>
  <c r="J5254" i="14"/>
  <c r="G5254" i="14"/>
  <c r="F5254" i="14"/>
  <c r="E5254" i="14"/>
  <c r="A5254" i="14" s="1"/>
  <c r="D5254" i="14"/>
  <c r="C5254" i="14"/>
  <c r="B5254" i="14"/>
  <c r="J5253" i="14"/>
  <c r="G5253" i="14"/>
  <c r="F5253" i="14"/>
  <c r="E5253" i="14"/>
  <c r="A5253" i="14" s="1"/>
  <c r="D5253" i="14"/>
  <c r="C5253" i="14"/>
  <c r="B5253" i="14"/>
  <c r="J5252" i="14"/>
  <c r="G5252" i="14"/>
  <c r="F5252" i="14"/>
  <c r="E5252" i="14"/>
  <c r="A5252" i="14" s="1"/>
  <c r="D5252" i="14"/>
  <c r="C5252" i="14"/>
  <c r="B5252" i="14"/>
  <c r="J5251" i="14"/>
  <c r="G5251" i="14"/>
  <c r="F5251" i="14"/>
  <c r="E5251" i="14"/>
  <c r="A5251" i="14" s="1"/>
  <c r="D5251" i="14"/>
  <c r="C5251" i="14"/>
  <c r="B5251" i="14"/>
  <c r="J5250" i="14"/>
  <c r="G5250" i="14"/>
  <c r="F5250" i="14"/>
  <c r="E5250" i="14"/>
  <c r="A5250" i="14" s="1"/>
  <c r="D5250" i="14"/>
  <c r="C5250" i="14"/>
  <c r="B5250" i="14"/>
  <c r="J5249" i="14"/>
  <c r="G5249" i="14"/>
  <c r="F5249" i="14"/>
  <c r="E5249" i="14"/>
  <c r="A5249" i="14" s="1"/>
  <c r="D5249" i="14"/>
  <c r="C5249" i="14"/>
  <c r="B5249" i="14"/>
  <c r="J5248" i="14"/>
  <c r="G5248" i="14"/>
  <c r="F5248" i="14"/>
  <c r="E5248" i="14"/>
  <c r="A5248" i="14" s="1"/>
  <c r="D5248" i="14"/>
  <c r="C5248" i="14"/>
  <c r="B5248" i="14"/>
  <c r="J5247" i="14"/>
  <c r="G5247" i="14"/>
  <c r="F5247" i="14"/>
  <c r="E5247" i="14"/>
  <c r="A5247" i="14" s="1"/>
  <c r="D5247" i="14"/>
  <c r="C5247" i="14"/>
  <c r="B5247" i="14"/>
  <c r="J5246" i="14"/>
  <c r="G5246" i="14"/>
  <c r="F5246" i="14"/>
  <c r="E5246" i="14"/>
  <c r="A5246" i="14" s="1"/>
  <c r="D5246" i="14"/>
  <c r="C5246" i="14"/>
  <c r="B5246" i="14"/>
  <c r="J5245" i="14"/>
  <c r="G5245" i="14"/>
  <c r="F5245" i="14"/>
  <c r="E5245" i="14"/>
  <c r="A5245" i="14" s="1"/>
  <c r="D5245" i="14"/>
  <c r="C5245" i="14"/>
  <c r="B5245" i="14"/>
  <c r="J5244" i="14"/>
  <c r="G5244" i="14"/>
  <c r="F5244" i="14"/>
  <c r="E5244" i="14"/>
  <c r="A5244" i="14" s="1"/>
  <c r="D5244" i="14"/>
  <c r="C5244" i="14"/>
  <c r="B5244" i="14"/>
  <c r="J5243" i="14"/>
  <c r="G5243" i="14"/>
  <c r="F5243" i="14"/>
  <c r="E5243" i="14"/>
  <c r="A5243" i="14" s="1"/>
  <c r="D5243" i="14"/>
  <c r="C5243" i="14"/>
  <c r="B5243" i="14"/>
  <c r="J5242" i="14"/>
  <c r="G5242" i="14"/>
  <c r="F5242" i="14"/>
  <c r="E5242" i="14"/>
  <c r="A5242" i="14" s="1"/>
  <c r="D5242" i="14"/>
  <c r="C5242" i="14"/>
  <c r="B5242" i="14"/>
  <c r="J5241" i="14"/>
  <c r="G5241" i="14"/>
  <c r="F5241" i="14"/>
  <c r="E5241" i="14"/>
  <c r="A5241" i="14" s="1"/>
  <c r="D5241" i="14"/>
  <c r="C5241" i="14"/>
  <c r="B5241" i="14"/>
  <c r="J5240" i="14"/>
  <c r="G5240" i="14"/>
  <c r="F5240" i="14"/>
  <c r="E5240" i="14"/>
  <c r="A5240" i="14" s="1"/>
  <c r="D5240" i="14"/>
  <c r="C5240" i="14"/>
  <c r="B5240" i="14"/>
  <c r="J5239" i="14"/>
  <c r="G5239" i="14"/>
  <c r="F5239" i="14"/>
  <c r="E5239" i="14"/>
  <c r="A5239" i="14" s="1"/>
  <c r="D5239" i="14"/>
  <c r="C5239" i="14"/>
  <c r="B5239" i="14"/>
  <c r="J5238" i="14"/>
  <c r="G5238" i="14"/>
  <c r="F5238" i="14"/>
  <c r="E5238" i="14"/>
  <c r="A5238" i="14" s="1"/>
  <c r="D5238" i="14"/>
  <c r="C5238" i="14"/>
  <c r="B5238" i="14"/>
  <c r="J5237" i="14"/>
  <c r="G5237" i="14"/>
  <c r="F5237" i="14"/>
  <c r="E5237" i="14"/>
  <c r="A5237" i="14" s="1"/>
  <c r="D5237" i="14"/>
  <c r="C5237" i="14"/>
  <c r="B5237" i="14"/>
  <c r="J5236" i="14"/>
  <c r="G5236" i="14"/>
  <c r="F5236" i="14"/>
  <c r="E5236" i="14"/>
  <c r="A5236" i="14" s="1"/>
  <c r="D5236" i="14"/>
  <c r="C5236" i="14"/>
  <c r="B5236" i="14"/>
  <c r="J5235" i="14"/>
  <c r="G5235" i="14"/>
  <c r="F5235" i="14"/>
  <c r="E5235" i="14"/>
  <c r="A5235" i="14" s="1"/>
  <c r="D5235" i="14"/>
  <c r="C5235" i="14"/>
  <c r="B5235" i="14"/>
  <c r="J5234" i="14"/>
  <c r="G5234" i="14"/>
  <c r="F5234" i="14"/>
  <c r="E5234" i="14"/>
  <c r="A5234" i="14" s="1"/>
  <c r="D5234" i="14"/>
  <c r="C5234" i="14"/>
  <c r="B5234" i="14"/>
  <c r="J5233" i="14"/>
  <c r="G5233" i="14"/>
  <c r="F5233" i="14"/>
  <c r="E5233" i="14"/>
  <c r="A5233" i="14" s="1"/>
  <c r="D5233" i="14"/>
  <c r="C5233" i="14"/>
  <c r="B5233" i="14"/>
  <c r="J5232" i="14"/>
  <c r="G5232" i="14"/>
  <c r="F5232" i="14"/>
  <c r="E5232" i="14"/>
  <c r="A5232" i="14" s="1"/>
  <c r="D5232" i="14"/>
  <c r="C5232" i="14"/>
  <c r="B5232" i="14"/>
  <c r="J5231" i="14"/>
  <c r="G5231" i="14"/>
  <c r="F5231" i="14"/>
  <c r="E5231" i="14"/>
  <c r="A5231" i="14" s="1"/>
  <c r="D5231" i="14"/>
  <c r="C5231" i="14"/>
  <c r="B5231" i="14"/>
  <c r="J5230" i="14"/>
  <c r="G5230" i="14"/>
  <c r="F5230" i="14"/>
  <c r="E5230" i="14"/>
  <c r="A5230" i="14" s="1"/>
  <c r="D5230" i="14"/>
  <c r="C5230" i="14"/>
  <c r="B5230" i="14"/>
  <c r="J5229" i="14"/>
  <c r="G5229" i="14"/>
  <c r="F5229" i="14"/>
  <c r="E5229" i="14"/>
  <c r="A5229" i="14" s="1"/>
  <c r="D5229" i="14"/>
  <c r="C5229" i="14"/>
  <c r="B5229" i="14"/>
  <c r="J5228" i="14"/>
  <c r="G5228" i="14"/>
  <c r="F5228" i="14"/>
  <c r="E5228" i="14"/>
  <c r="A5228" i="14" s="1"/>
  <c r="D5228" i="14"/>
  <c r="C5228" i="14"/>
  <c r="B5228" i="14"/>
  <c r="J5227" i="14"/>
  <c r="G5227" i="14"/>
  <c r="F5227" i="14"/>
  <c r="E5227" i="14"/>
  <c r="A5227" i="14" s="1"/>
  <c r="D5227" i="14"/>
  <c r="C5227" i="14"/>
  <c r="B5227" i="14"/>
  <c r="J5226" i="14"/>
  <c r="G5226" i="14"/>
  <c r="F5226" i="14"/>
  <c r="E5226" i="14"/>
  <c r="A5226" i="14" s="1"/>
  <c r="D5226" i="14"/>
  <c r="C5226" i="14"/>
  <c r="B5226" i="14"/>
  <c r="J5225" i="14"/>
  <c r="G5225" i="14"/>
  <c r="F5225" i="14"/>
  <c r="E5225" i="14"/>
  <c r="A5225" i="14" s="1"/>
  <c r="D5225" i="14"/>
  <c r="C5225" i="14"/>
  <c r="B5225" i="14"/>
  <c r="J5224" i="14"/>
  <c r="G5224" i="14"/>
  <c r="F5224" i="14"/>
  <c r="E5224" i="14"/>
  <c r="A5224" i="14" s="1"/>
  <c r="D5224" i="14"/>
  <c r="C5224" i="14"/>
  <c r="B5224" i="14"/>
  <c r="J5223" i="14"/>
  <c r="G5223" i="14"/>
  <c r="F5223" i="14"/>
  <c r="E5223" i="14"/>
  <c r="A5223" i="14" s="1"/>
  <c r="D5223" i="14"/>
  <c r="C5223" i="14"/>
  <c r="B5223" i="14"/>
  <c r="J5222" i="14"/>
  <c r="G5222" i="14"/>
  <c r="F5222" i="14"/>
  <c r="E5222" i="14"/>
  <c r="A5222" i="14" s="1"/>
  <c r="D5222" i="14"/>
  <c r="C5222" i="14"/>
  <c r="B5222" i="14"/>
  <c r="J5221" i="14"/>
  <c r="G5221" i="14"/>
  <c r="F5221" i="14"/>
  <c r="E5221" i="14"/>
  <c r="A5221" i="14" s="1"/>
  <c r="D5221" i="14"/>
  <c r="C5221" i="14"/>
  <c r="B5221" i="14"/>
  <c r="J5220" i="14"/>
  <c r="G5220" i="14"/>
  <c r="F5220" i="14"/>
  <c r="E5220" i="14"/>
  <c r="A5220" i="14" s="1"/>
  <c r="D5220" i="14"/>
  <c r="C5220" i="14"/>
  <c r="B5220" i="14"/>
  <c r="J5219" i="14"/>
  <c r="G5219" i="14"/>
  <c r="F5219" i="14"/>
  <c r="E5219" i="14"/>
  <c r="A5219" i="14" s="1"/>
  <c r="D5219" i="14"/>
  <c r="C5219" i="14"/>
  <c r="B5219" i="14"/>
  <c r="J5218" i="14"/>
  <c r="G5218" i="14"/>
  <c r="F5218" i="14"/>
  <c r="E5218" i="14"/>
  <c r="A5218" i="14" s="1"/>
  <c r="D5218" i="14"/>
  <c r="C5218" i="14"/>
  <c r="B5218" i="14"/>
  <c r="J5217" i="14"/>
  <c r="G5217" i="14"/>
  <c r="F5217" i="14"/>
  <c r="E5217" i="14"/>
  <c r="A5217" i="14" s="1"/>
  <c r="D5217" i="14"/>
  <c r="C5217" i="14"/>
  <c r="B5217" i="14"/>
  <c r="J5216" i="14"/>
  <c r="G5216" i="14"/>
  <c r="F5216" i="14"/>
  <c r="E5216" i="14"/>
  <c r="A5216" i="14" s="1"/>
  <c r="D5216" i="14"/>
  <c r="C5216" i="14"/>
  <c r="B5216" i="14"/>
  <c r="J5215" i="14"/>
  <c r="G5215" i="14"/>
  <c r="F5215" i="14"/>
  <c r="E5215" i="14"/>
  <c r="A5215" i="14" s="1"/>
  <c r="D5215" i="14"/>
  <c r="C5215" i="14"/>
  <c r="B5215" i="14"/>
  <c r="J5214" i="14"/>
  <c r="G5214" i="14"/>
  <c r="F5214" i="14"/>
  <c r="E5214" i="14"/>
  <c r="A5214" i="14" s="1"/>
  <c r="D5214" i="14"/>
  <c r="C5214" i="14"/>
  <c r="B5214" i="14"/>
  <c r="J5213" i="14"/>
  <c r="G5213" i="14"/>
  <c r="F5213" i="14"/>
  <c r="E5213" i="14"/>
  <c r="A5213" i="14" s="1"/>
  <c r="D5213" i="14"/>
  <c r="C5213" i="14"/>
  <c r="B5213" i="14"/>
  <c r="J5212" i="14"/>
  <c r="G5212" i="14"/>
  <c r="F5212" i="14"/>
  <c r="E5212" i="14"/>
  <c r="A5212" i="14" s="1"/>
  <c r="D5212" i="14"/>
  <c r="C5212" i="14"/>
  <c r="B5212" i="14"/>
  <c r="J5211" i="14"/>
  <c r="G5211" i="14"/>
  <c r="F5211" i="14"/>
  <c r="E5211" i="14"/>
  <c r="A5211" i="14" s="1"/>
  <c r="D5211" i="14"/>
  <c r="C5211" i="14"/>
  <c r="B5211" i="14"/>
  <c r="J5210" i="14"/>
  <c r="G5210" i="14"/>
  <c r="F5210" i="14"/>
  <c r="E5210" i="14"/>
  <c r="A5210" i="14" s="1"/>
  <c r="D5210" i="14"/>
  <c r="C5210" i="14"/>
  <c r="B5210" i="14"/>
  <c r="J5209" i="14"/>
  <c r="G5209" i="14"/>
  <c r="F5209" i="14"/>
  <c r="E5209" i="14"/>
  <c r="A5209" i="14" s="1"/>
  <c r="D5209" i="14"/>
  <c r="C5209" i="14"/>
  <c r="B5209" i="14"/>
  <c r="J5208" i="14"/>
  <c r="G5208" i="14"/>
  <c r="F5208" i="14"/>
  <c r="E5208" i="14"/>
  <c r="A5208" i="14" s="1"/>
  <c r="D5208" i="14"/>
  <c r="C5208" i="14"/>
  <c r="B5208" i="14"/>
  <c r="J5207" i="14"/>
  <c r="G5207" i="14"/>
  <c r="F5207" i="14"/>
  <c r="E5207" i="14"/>
  <c r="A5207" i="14" s="1"/>
  <c r="D5207" i="14"/>
  <c r="C5207" i="14"/>
  <c r="B5207" i="14"/>
  <c r="J5206" i="14"/>
  <c r="G5206" i="14"/>
  <c r="F5206" i="14"/>
  <c r="E5206" i="14"/>
  <c r="A5206" i="14" s="1"/>
  <c r="D5206" i="14"/>
  <c r="C5206" i="14"/>
  <c r="B5206" i="14"/>
  <c r="J5205" i="14"/>
  <c r="G5205" i="14"/>
  <c r="F5205" i="14"/>
  <c r="E5205" i="14"/>
  <c r="A5205" i="14" s="1"/>
  <c r="D5205" i="14"/>
  <c r="C5205" i="14"/>
  <c r="B5205" i="14"/>
  <c r="J5204" i="14"/>
  <c r="G5204" i="14"/>
  <c r="F5204" i="14"/>
  <c r="E5204" i="14"/>
  <c r="A5204" i="14" s="1"/>
  <c r="D5204" i="14"/>
  <c r="C5204" i="14"/>
  <c r="B5204" i="14"/>
  <c r="J5203" i="14"/>
  <c r="G5203" i="14"/>
  <c r="F5203" i="14"/>
  <c r="E5203" i="14"/>
  <c r="A5203" i="14" s="1"/>
  <c r="D5203" i="14"/>
  <c r="C5203" i="14"/>
  <c r="B5203" i="14"/>
  <c r="J5202" i="14"/>
  <c r="G5202" i="14"/>
  <c r="F5202" i="14"/>
  <c r="E5202" i="14"/>
  <c r="A5202" i="14" s="1"/>
  <c r="D5202" i="14"/>
  <c r="C5202" i="14"/>
  <c r="B5202" i="14"/>
  <c r="J5201" i="14"/>
  <c r="G5201" i="14"/>
  <c r="F5201" i="14"/>
  <c r="E5201" i="14"/>
  <c r="A5201" i="14" s="1"/>
  <c r="D5201" i="14"/>
  <c r="C5201" i="14"/>
  <c r="B5201" i="14"/>
  <c r="J5200" i="14"/>
  <c r="G5200" i="14"/>
  <c r="F5200" i="14"/>
  <c r="E5200" i="14"/>
  <c r="A5200" i="14" s="1"/>
  <c r="D5200" i="14"/>
  <c r="C5200" i="14"/>
  <c r="B5200" i="14"/>
  <c r="J5199" i="14"/>
  <c r="G5199" i="14"/>
  <c r="F5199" i="14"/>
  <c r="E5199" i="14"/>
  <c r="A5199" i="14" s="1"/>
  <c r="D5199" i="14"/>
  <c r="C5199" i="14"/>
  <c r="B5199" i="14"/>
  <c r="J5198" i="14"/>
  <c r="G5198" i="14"/>
  <c r="F5198" i="14"/>
  <c r="E5198" i="14"/>
  <c r="A5198" i="14" s="1"/>
  <c r="D5198" i="14"/>
  <c r="C5198" i="14"/>
  <c r="B5198" i="14"/>
  <c r="J5197" i="14"/>
  <c r="G5197" i="14"/>
  <c r="F5197" i="14"/>
  <c r="E5197" i="14"/>
  <c r="A5197" i="14" s="1"/>
  <c r="D5197" i="14"/>
  <c r="C5197" i="14"/>
  <c r="B5197" i="14"/>
  <c r="J5196" i="14"/>
  <c r="G5196" i="14"/>
  <c r="F5196" i="14"/>
  <c r="E5196" i="14"/>
  <c r="A5196" i="14" s="1"/>
  <c r="D5196" i="14"/>
  <c r="C5196" i="14"/>
  <c r="B5196" i="14"/>
  <c r="J5195" i="14"/>
  <c r="G5195" i="14"/>
  <c r="F5195" i="14"/>
  <c r="E5195" i="14"/>
  <c r="A5195" i="14" s="1"/>
  <c r="D5195" i="14"/>
  <c r="C5195" i="14"/>
  <c r="B5195" i="14"/>
  <c r="J5194" i="14"/>
  <c r="G5194" i="14"/>
  <c r="F5194" i="14"/>
  <c r="E5194" i="14"/>
  <c r="A5194" i="14" s="1"/>
  <c r="D5194" i="14"/>
  <c r="C5194" i="14"/>
  <c r="B5194" i="14"/>
  <c r="J5193" i="14"/>
  <c r="G5193" i="14"/>
  <c r="F5193" i="14"/>
  <c r="E5193" i="14"/>
  <c r="A5193" i="14" s="1"/>
  <c r="D5193" i="14"/>
  <c r="C5193" i="14"/>
  <c r="B5193" i="14"/>
  <c r="J5192" i="14"/>
  <c r="G5192" i="14"/>
  <c r="F5192" i="14"/>
  <c r="E5192" i="14"/>
  <c r="A5192" i="14" s="1"/>
  <c r="D5192" i="14"/>
  <c r="C5192" i="14"/>
  <c r="B5192" i="14"/>
  <c r="J5191" i="14"/>
  <c r="G5191" i="14"/>
  <c r="F5191" i="14"/>
  <c r="E5191" i="14"/>
  <c r="A5191" i="14" s="1"/>
  <c r="D5191" i="14"/>
  <c r="C5191" i="14"/>
  <c r="B5191" i="14"/>
  <c r="J5190" i="14"/>
  <c r="G5190" i="14"/>
  <c r="F5190" i="14"/>
  <c r="E5190" i="14"/>
  <c r="A5190" i="14" s="1"/>
  <c r="D5190" i="14"/>
  <c r="C5190" i="14"/>
  <c r="B5190" i="14"/>
  <c r="J5189" i="14"/>
  <c r="G5189" i="14"/>
  <c r="F5189" i="14"/>
  <c r="E5189" i="14"/>
  <c r="A5189" i="14" s="1"/>
  <c r="D5189" i="14"/>
  <c r="C5189" i="14"/>
  <c r="B5189" i="14"/>
  <c r="J5188" i="14"/>
  <c r="G5188" i="14"/>
  <c r="F5188" i="14"/>
  <c r="E5188" i="14"/>
  <c r="A5188" i="14" s="1"/>
  <c r="D5188" i="14"/>
  <c r="C5188" i="14"/>
  <c r="B5188" i="14"/>
  <c r="J5187" i="14"/>
  <c r="G5187" i="14"/>
  <c r="F5187" i="14"/>
  <c r="E5187" i="14"/>
  <c r="A5187" i="14" s="1"/>
  <c r="D5187" i="14"/>
  <c r="C5187" i="14"/>
  <c r="B5187" i="14"/>
  <c r="J5186" i="14"/>
  <c r="G5186" i="14"/>
  <c r="F5186" i="14"/>
  <c r="E5186" i="14"/>
  <c r="A5186" i="14" s="1"/>
  <c r="D5186" i="14"/>
  <c r="C5186" i="14"/>
  <c r="B5186" i="14"/>
  <c r="J5185" i="14"/>
  <c r="G5185" i="14"/>
  <c r="F5185" i="14"/>
  <c r="E5185" i="14"/>
  <c r="A5185" i="14" s="1"/>
  <c r="D5185" i="14"/>
  <c r="C5185" i="14"/>
  <c r="B5185" i="14"/>
  <c r="J5184" i="14"/>
  <c r="G5184" i="14"/>
  <c r="F5184" i="14"/>
  <c r="E5184" i="14"/>
  <c r="A5184" i="14" s="1"/>
  <c r="D5184" i="14"/>
  <c r="C5184" i="14"/>
  <c r="B5184" i="14"/>
  <c r="J5183" i="14"/>
  <c r="G5183" i="14"/>
  <c r="F5183" i="14"/>
  <c r="E5183" i="14"/>
  <c r="A5183" i="14" s="1"/>
  <c r="D5183" i="14"/>
  <c r="C5183" i="14"/>
  <c r="B5183" i="14"/>
  <c r="J5182" i="14"/>
  <c r="G5182" i="14"/>
  <c r="F5182" i="14"/>
  <c r="E5182" i="14"/>
  <c r="A5182" i="14" s="1"/>
  <c r="D5182" i="14"/>
  <c r="C5182" i="14"/>
  <c r="B5182" i="14"/>
  <c r="J5181" i="14"/>
  <c r="G5181" i="14"/>
  <c r="F5181" i="14"/>
  <c r="E5181" i="14"/>
  <c r="A5181" i="14" s="1"/>
  <c r="D5181" i="14"/>
  <c r="C5181" i="14"/>
  <c r="B5181" i="14"/>
  <c r="J5180" i="14"/>
  <c r="G5180" i="14"/>
  <c r="F5180" i="14"/>
  <c r="E5180" i="14"/>
  <c r="A5180" i="14" s="1"/>
  <c r="D5180" i="14"/>
  <c r="C5180" i="14"/>
  <c r="B5180" i="14"/>
  <c r="J5179" i="14"/>
  <c r="G5179" i="14"/>
  <c r="F5179" i="14"/>
  <c r="E5179" i="14"/>
  <c r="A5179" i="14" s="1"/>
  <c r="D5179" i="14"/>
  <c r="C5179" i="14"/>
  <c r="B5179" i="14"/>
  <c r="J5178" i="14"/>
  <c r="G5178" i="14"/>
  <c r="F5178" i="14"/>
  <c r="E5178" i="14"/>
  <c r="A5178" i="14" s="1"/>
  <c r="D5178" i="14"/>
  <c r="C5178" i="14"/>
  <c r="B5178" i="14"/>
  <c r="J5177" i="14"/>
  <c r="G5177" i="14"/>
  <c r="F5177" i="14"/>
  <c r="E5177" i="14"/>
  <c r="A5177" i="14" s="1"/>
  <c r="D5177" i="14"/>
  <c r="C5177" i="14"/>
  <c r="B5177" i="14"/>
  <c r="J5176" i="14"/>
  <c r="G5176" i="14"/>
  <c r="F5176" i="14"/>
  <c r="E5176" i="14"/>
  <c r="A5176" i="14" s="1"/>
  <c r="D5176" i="14"/>
  <c r="C5176" i="14"/>
  <c r="B5176" i="14"/>
  <c r="J5175" i="14"/>
  <c r="G5175" i="14"/>
  <c r="F5175" i="14"/>
  <c r="E5175" i="14"/>
  <c r="A5175" i="14" s="1"/>
  <c r="D5175" i="14"/>
  <c r="C5175" i="14"/>
  <c r="B5175" i="14"/>
  <c r="J5174" i="14"/>
  <c r="G5174" i="14"/>
  <c r="F5174" i="14"/>
  <c r="E5174" i="14"/>
  <c r="A5174" i="14" s="1"/>
  <c r="D5174" i="14"/>
  <c r="C5174" i="14"/>
  <c r="B5174" i="14"/>
  <c r="J5173" i="14"/>
  <c r="G5173" i="14"/>
  <c r="F5173" i="14"/>
  <c r="E5173" i="14"/>
  <c r="A5173" i="14" s="1"/>
  <c r="D5173" i="14"/>
  <c r="C5173" i="14"/>
  <c r="B5173" i="14"/>
  <c r="J5172" i="14"/>
  <c r="G5172" i="14"/>
  <c r="F5172" i="14"/>
  <c r="E5172" i="14"/>
  <c r="A5172" i="14" s="1"/>
  <c r="D5172" i="14"/>
  <c r="C5172" i="14"/>
  <c r="B5172" i="14"/>
  <c r="J5171" i="14"/>
  <c r="G5171" i="14"/>
  <c r="F5171" i="14"/>
  <c r="E5171" i="14"/>
  <c r="A5171" i="14" s="1"/>
  <c r="D5171" i="14"/>
  <c r="C5171" i="14"/>
  <c r="B5171" i="14"/>
  <c r="J5170" i="14"/>
  <c r="G5170" i="14"/>
  <c r="F5170" i="14"/>
  <c r="E5170" i="14"/>
  <c r="A5170" i="14" s="1"/>
  <c r="D5170" i="14"/>
  <c r="C5170" i="14"/>
  <c r="B5170" i="14"/>
  <c r="J5169" i="14"/>
  <c r="G5169" i="14"/>
  <c r="F5169" i="14"/>
  <c r="E5169" i="14"/>
  <c r="A5169" i="14" s="1"/>
  <c r="D5169" i="14"/>
  <c r="C5169" i="14"/>
  <c r="B5169" i="14"/>
  <c r="J5168" i="14"/>
  <c r="G5168" i="14"/>
  <c r="F5168" i="14"/>
  <c r="E5168" i="14"/>
  <c r="A5168" i="14" s="1"/>
  <c r="D5168" i="14"/>
  <c r="C5168" i="14"/>
  <c r="B5168" i="14"/>
  <c r="J5167" i="14"/>
  <c r="G5167" i="14"/>
  <c r="F5167" i="14"/>
  <c r="E5167" i="14"/>
  <c r="A5167" i="14" s="1"/>
  <c r="D5167" i="14"/>
  <c r="C5167" i="14"/>
  <c r="B5167" i="14"/>
  <c r="J5166" i="14"/>
  <c r="G5166" i="14"/>
  <c r="F5166" i="14"/>
  <c r="E5166" i="14"/>
  <c r="A5166" i="14" s="1"/>
  <c r="D5166" i="14"/>
  <c r="C5166" i="14"/>
  <c r="B5166" i="14"/>
  <c r="J5165" i="14"/>
  <c r="G5165" i="14"/>
  <c r="F5165" i="14"/>
  <c r="E5165" i="14"/>
  <c r="A5165" i="14" s="1"/>
  <c r="D5165" i="14"/>
  <c r="C5165" i="14"/>
  <c r="B5165" i="14"/>
  <c r="J5164" i="14"/>
  <c r="G5164" i="14"/>
  <c r="F5164" i="14"/>
  <c r="E5164" i="14"/>
  <c r="A5164" i="14" s="1"/>
  <c r="D5164" i="14"/>
  <c r="C5164" i="14"/>
  <c r="B5164" i="14"/>
  <c r="J5163" i="14"/>
  <c r="G5163" i="14"/>
  <c r="F5163" i="14"/>
  <c r="E5163" i="14"/>
  <c r="A5163" i="14" s="1"/>
  <c r="D5163" i="14"/>
  <c r="C5163" i="14"/>
  <c r="B5163" i="14"/>
  <c r="J5162" i="14"/>
  <c r="G5162" i="14"/>
  <c r="F5162" i="14"/>
  <c r="E5162" i="14"/>
  <c r="A5162" i="14" s="1"/>
  <c r="D5162" i="14"/>
  <c r="C5162" i="14"/>
  <c r="B5162" i="14"/>
  <c r="J5161" i="14"/>
  <c r="G5161" i="14"/>
  <c r="F5161" i="14"/>
  <c r="E5161" i="14"/>
  <c r="A5161" i="14" s="1"/>
  <c r="D5161" i="14"/>
  <c r="C5161" i="14"/>
  <c r="B5161" i="14"/>
  <c r="J5160" i="14"/>
  <c r="G5160" i="14"/>
  <c r="F5160" i="14"/>
  <c r="E5160" i="14"/>
  <c r="A5160" i="14" s="1"/>
  <c r="D5160" i="14"/>
  <c r="C5160" i="14"/>
  <c r="B5160" i="14"/>
  <c r="J5159" i="14"/>
  <c r="G5159" i="14"/>
  <c r="F5159" i="14"/>
  <c r="E5159" i="14"/>
  <c r="A5159" i="14" s="1"/>
  <c r="D5159" i="14"/>
  <c r="C5159" i="14"/>
  <c r="B5159" i="14"/>
  <c r="J5158" i="14"/>
  <c r="G5158" i="14"/>
  <c r="F5158" i="14"/>
  <c r="E5158" i="14"/>
  <c r="A5158" i="14" s="1"/>
  <c r="D5158" i="14"/>
  <c r="C5158" i="14"/>
  <c r="B5158" i="14"/>
  <c r="J5157" i="14"/>
  <c r="G5157" i="14"/>
  <c r="F5157" i="14"/>
  <c r="E5157" i="14"/>
  <c r="A5157" i="14" s="1"/>
  <c r="D5157" i="14"/>
  <c r="C5157" i="14"/>
  <c r="B5157" i="14"/>
  <c r="J5156" i="14"/>
  <c r="G5156" i="14"/>
  <c r="F5156" i="14"/>
  <c r="E5156" i="14"/>
  <c r="A5156" i="14" s="1"/>
  <c r="D5156" i="14"/>
  <c r="C5156" i="14"/>
  <c r="B5156" i="14"/>
  <c r="J5155" i="14"/>
  <c r="G5155" i="14"/>
  <c r="F5155" i="14"/>
  <c r="E5155" i="14"/>
  <c r="A5155" i="14" s="1"/>
  <c r="D5155" i="14"/>
  <c r="C5155" i="14"/>
  <c r="B5155" i="14"/>
  <c r="J5154" i="14"/>
  <c r="G5154" i="14"/>
  <c r="F5154" i="14"/>
  <c r="E5154" i="14"/>
  <c r="A5154" i="14" s="1"/>
  <c r="D5154" i="14"/>
  <c r="C5154" i="14"/>
  <c r="B5154" i="14"/>
  <c r="J5153" i="14"/>
  <c r="G5153" i="14"/>
  <c r="F5153" i="14"/>
  <c r="E5153" i="14"/>
  <c r="A5153" i="14" s="1"/>
  <c r="D5153" i="14"/>
  <c r="C5153" i="14"/>
  <c r="B5153" i="14"/>
  <c r="J5152" i="14"/>
  <c r="G5152" i="14"/>
  <c r="F5152" i="14"/>
  <c r="E5152" i="14"/>
  <c r="A5152" i="14" s="1"/>
  <c r="D5152" i="14"/>
  <c r="C5152" i="14"/>
  <c r="B5152" i="14"/>
  <c r="J5151" i="14"/>
  <c r="G5151" i="14"/>
  <c r="F5151" i="14"/>
  <c r="E5151" i="14"/>
  <c r="A5151" i="14" s="1"/>
  <c r="D5151" i="14"/>
  <c r="C5151" i="14"/>
  <c r="B5151" i="14"/>
  <c r="J5150" i="14"/>
  <c r="G5150" i="14"/>
  <c r="F5150" i="14"/>
  <c r="E5150" i="14"/>
  <c r="A5150" i="14" s="1"/>
  <c r="D5150" i="14"/>
  <c r="C5150" i="14"/>
  <c r="B5150" i="14"/>
  <c r="J5149" i="14"/>
  <c r="G5149" i="14"/>
  <c r="F5149" i="14"/>
  <c r="E5149" i="14"/>
  <c r="A5149" i="14" s="1"/>
  <c r="D5149" i="14"/>
  <c r="C5149" i="14"/>
  <c r="B5149" i="14"/>
  <c r="J5148" i="14"/>
  <c r="G5148" i="14"/>
  <c r="F5148" i="14"/>
  <c r="E5148" i="14"/>
  <c r="A5148" i="14" s="1"/>
  <c r="D5148" i="14"/>
  <c r="C5148" i="14"/>
  <c r="B5148" i="14"/>
  <c r="J5147" i="14"/>
  <c r="G5147" i="14"/>
  <c r="F5147" i="14"/>
  <c r="E5147" i="14"/>
  <c r="A5147" i="14" s="1"/>
  <c r="D5147" i="14"/>
  <c r="C5147" i="14"/>
  <c r="B5147" i="14"/>
  <c r="J5146" i="14"/>
  <c r="G5146" i="14"/>
  <c r="F5146" i="14"/>
  <c r="E5146" i="14"/>
  <c r="A5146" i="14" s="1"/>
  <c r="D5146" i="14"/>
  <c r="C5146" i="14"/>
  <c r="B5146" i="14"/>
  <c r="J5145" i="14"/>
  <c r="G5145" i="14"/>
  <c r="F5145" i="14"/>
  <c r="E5145" i="14"/>
  <c r="A5145" i="14" s="1"/>
  <c r="D5145" i="14"/>
  <c r="C5145" i="14"/>
  <c r="B5145" i="14"/>
  <c r="J5144" i="14"/>
  <c r="G5144" i="14"/>
  <c r="F5144" i="14"/>
  <c r="E5144" i="14"/>
  <c r="A5144" i="14" s="1"/>
  <c r="D5144" i="14"/>
  <c r="C5144" i="14"/>
  <c r="B5144" i="14"/>
  <c r="J5143" i="14"/>
  <c r="G5143" i="14"/>
  <c r="F5143" i="14"/>
  <c r="E5143" i="14"/>
  <c r="A5143" i="14" s="1"/>
  <c r="D5143" i="14"/>
  <c r="C5143" i="14"/>
  <c r="B5143" i="14"/>
  <c r="J5142" i="14"/>
  <c r="G5142" i="14"/>
  <c r="F5142" i="14"/>
  <c r="E5142" i="14"/>
  <c r="A5142" i="14" s="1"/>
  <c r="D5142" i="14"/>
  <c r="C5142" i="14"/>
  <c r="B5142" i="14"/>
  <c r="J5141" i="14"/>
  <c r="G5141" i="14"/>
  <c r="F5141" i="14"/>
  <c r="E5141" i="14"/>
  <c r="A5141" i="14" s="1"/>
  <c r="D5141" i="14"/>
  <c r="C5141" i="14"/>
  <c r="B5141" i="14"/>
  <c r="J5140" i="14"/>
  <c r="G5140" i="14"/>
  <c r="F5140" i="14"/>
  <c r="E5140" i="14"/>
  <c r="A5140" i="14" s="1"/>
  <c r="D5140" i="14"/>
  <c r="C5140" i="14"/>
  <c r="B5140" i="14"/>
  <c r="J5139" i="14"/>
  <c r="G5139" i="14"/>
  <c r="F5139" i="14"/>
  <c r="E5139" i="14"/>
  <c r="A5139" i="14" s="1"/>
  <c r="D5139" i="14"/>
  <c r="C5139" i="14"/>
  <c r="B5139" i="14"/>
  <c r="J5138" i="14"/>
  <c r="G5138" i="14"/>
  <c r="F5138" i="14"/>
  <c r="E5138" i="14"/>
  <c r="A5138" i="14" s="1"/>
  <c r="D5138" i="14"/>
  <c r="C5138" i="14"/>
  <c r="B5138" i="14"/>
  <c r="J5137" i="14"/>
  <c r="G5137" i="14"/>
  <c r="F5137" i="14"/>
  <c r="E5137" i="14"/>
  <c r="A5137" i="14" s="1"/>
  <c r="D5137" i="14"/>
  <c r="C5137" i="14"/>
  <c r="B5137" i="14"/>
  <c r="J5136" i="14"/>
  <c r="G5136" i="14"/>
  <c r="F5136" i="14"/>
  <c r="E5136" i="14"/>
  <c r="A5136" i="14" s="1"/>
  <c r="D5136" i="14"/>
  <c r="C5136" i="14"/>
  <c r="B5136" i="14"/>
  <c r="J5135" i="14"/>
  <c r="G5135" i="14"/>
  <c r="F5135" i="14"/>
  <c r="E5135" i="14"/>
  <c r="A5135" i="14" s="1"/>
  <c r="D5135" i="14"/>
  <c r="C5135" i="14"/>
  <c r="B5135" i="14"/>
  <c r="J5134" i="14"/>
  <c r="G5134" i="14"/>
  <c r="F5134" i="14"/>
  <c r="E5134" i="14"/>
  <c r="A5134" i="14" s="1"/>
  <c r="D5134" i="14"/>
  <c r="C5134" i="14"/>
  <c r="B5134" i="14"/>
  <c r="J5133" i="14"/>
  <c r="G5133" i="14"/>
  <c r="F5133" i="14"/>
  <c r="E5133" i="14"/>
  <c r="A5133" i="14" s="1"/>
  <c r="D5133" i="14"/>
  <c r="C5133" i="14"/>
  <c r="B5133" i="14"/>
  <c r="J5132" i="14"/>
  <c r="G5132" i="14"/>
  <c r="F5132" i="14"/>
  <c r="E5132" i="14"/>
  <c r="A5132" i="14" s="1"/>
  <c r="D5132" i="14"/>
  <c r="C5132" i="14"/>
  <c r="B5132" i="14"/>
  <c r="J5131" i="14"/>
  <c r="G5131" i="14"/>
  <c r="F5131" i="14"/>
  <c r="E5131" i="14"/>
  <c r="A5131" i="14" s="1"/>
  <c r="D5131" i="14"/>
  <c r="C5131" i="14"/>
  <c r="B5131" i="14"/>
  <c r="J5130" i="14"/>
  <c r="G5130" i="14"/>
  <c r="F5130" i="14"/>
  <c r="E5130" i="14"/>
  <c r="A5130" i="14" s="1"/>
  <c r="D5130" i="14"/>
  <c r="C5130" i="14"/>
  <c r="B5130" i="14"/>
  <c r="J5129" i="14"/>
  <c r="G5129" i="14"/>
  <c r="F5129" i="14"/>
  <c r="E5129" i="14"/>
  <c r="A5129" i="14" s="1"/>
  <c r="D5129" i="14"/>
  <c r="C5129" i="14"/>
  <c r="B5129" i="14"/>
  <c r="J5128" i="14"/>
  <c r="G5128" i="14"/>
  <c r="F5128" i="14"/>
  <c r="E5128" i="14"/>
  <c r="A5128" i="14" s="1"/>
  <c r="D5128" i="14"/>
  <c r="C5128" i="14"/>
  <c r="B5128" i="14"/>
  <c r="J5127" i="14"/>
  <c r="G5127" i="14"/>
  <c r="F5127" i="14"/>
  <c r="E5127" i="14"/>
  <c r="A5127" i="14" s="1"/>
  <c r="D5127" i="14"/>
  <c r="C5127" i="14"/>
  <c r="B5127" i="14"/>
  <c r="J5126" i="14"/>
  <c r="G5126" i="14"/>
  <c r="F5126" i="14"/>
  <c r="E5126" i="14"/>
  <c r="A5126" i="14" s="1"/>
  <c r="D5126" i="14"/>
  <c r="C5126" i="14"/>
  <c r="B5126" i="14"/>
  <c r="J5125" i="14"/>
  <c r="G5125" i="14"/>
  <c r="F5125" i="14"/>
  <c r="E5125" i="14"/>
  <c r="A5125" i="14" s="1"/>
  <c r="D5125" i="14"/>
  <c r="C5125" i="14"/>
  <c r="B5125" i="14"/>
  <c r="J5124" i="14"/>
  <c r="G5124" i="14"/>
  <c r="F5124" i="14"/>
  <c r="E5124" i="14"/>
  <c r="A5124" i="14" s="1"/>
  <c r="D5124" i="14"/>
  <c r="C5124" i="14"/>
  <c r="B5124" i="14"/>
  <c r="J5123" i="14"/>
  <c r="G5123" i="14"/>
  <c r="F5123" i="14"/>
  <c r="E5123" i="14"/>
  <c r="A5123" i="14" s="1"/>
  <c r="D5123" i="14"/>
  <c r="C5123" i="14"/>
  <c r="B5123" i="14"/>
  <c r="J5122" i="14"/>
  <c r="G5122" i="14"/>
  <c r="F5122" i="14"/>
  <c r="E5122" i="14"/>
  <c r="A5122" i="14" s="1"/>
  <c r="D5122" i="14"/>
  <c r="C5122" i="14"/>
  <c r="B5122" i="14"/>
  <c r="J5121" i="14"/>
  <c r="G5121" i="14"/>
  <c r="F5121" i="14"/>
  <c r="E5121" i="14"/>
  <c r="A5121" i="14" s="1"/>
  <c r="D5121" i="14"/>
  <c r="C5121" i="14"/>
  <c r="B5121" i="14"/>
  <c r="J5120" i="14"/>
  <c r="G5120" i="14"/>
  <c r="F5120" i="14"/>
  <c r="E5120" i="14"/>
  <c r="A5120" i="14" s="1"/>
  <c r="D5120" i="14"/>
  <c r="C5120" i="14"/>
  <c r="B5120" i="14"/>
  <c r="J5119" i="14"/>
  <c r="G5119" i="14"/>
  <c r="F5119" i="14"/>
  <c r="E5119" i="14"/>
  <c r="A5119" i="14" s="1"/>
  <c r="D5119" i="14"/>
  <c r="C5119" i="14"/>
  <c r="B5119" i="14"/>
  <c r="J5118" i="14"/>
  <c r="G5118" i="14"/>
  <c r="F5118" i="14"/>
  <c r="E5118" i="14"/>
  <c r="A5118" i="14" s="1"/>
  <c r="D5118" i="14"/>
  <c r="C5118" i="14"/>
  <c r="B5118" i="14"/>
  <c r="J5117" i="14"/>
  <c r="G5117" i="14"/>
  <c r="F5117" i="14"/>
  <c r="E5117" i="14"/>
  <c r="A5117" i="14" s="1"/>
  <c r="D5117" i="14"/>
  <c r="C5117" i="14"/>
  <c r="B5117" i="14"/>
  <c r="J5116" i="14"/>
  <c r="G5116" i="14"/>
  <c r="F5116" i="14"/>
  <c r="E5116" i="14"/>
  <c r="A5116" i="14" s="1"/>
  <c r="D5116" i="14"/>
  <c r="C5116" i="14"/>
  <c r="B5116" i="14"/>
  <c r="J5115" i="14"/>
  <c r="G5115" i="14"/>
  <c r="F5115" i="14"/>
  <c r="E5115" i="14"/>
  <c r="A5115" i="14" s="1"/>
  <c r="D5115" i="14"/>
  <c r="C5115" i="14"/>
  <c r="B5115" i="14"/>
  <c r="J5114" i="14"/>
  <c r="G5114" i="14"/>
  <c r="F5114" i="14"/>
  <c r="E5114" i="14"/>
  <c r="A5114" i="14" s="1"/>
  <c r="D5114" i="14"/>
  <c r="C5114" i="14"/>
  <c r="B5114" i="14"/>
  <c r="J5113" i="14"/>
  <c r="G5113" i="14"/>
  <c r="F5113" i="14"/>
  <c r="E5113" i="14"/>
  <c r="A5113" i="14" s="1"/>
  <c r="D5113" i="14"/>
  <c r="C5113" i="14"/>
  <c r="B5113" i="14"/>
  <c r="J5112" i="14"/>
  <c r="G5112" i="14"/>
  <c r="F5112" i="14"/>
  <c r="E5112" i="14"/>
  <c r="A5112" i="14" s="1"/>
  <c r="D5112" i="14"/>
  <c r="C5112" i="14"/>
  <c r="B5112" i="14"/>
  <c r="J5111" i="14"/>
  <c r="G5111" i="14"/>
  <c r="F5111" i="14"/>
  <c r="E5111" i="14"/>
  <c r="A5111" i="14" s="1"/>
  <c r="D5111" i="14"/>
  <c r="C5111" i="14"/>
  <c r="B5111" i="14"/>
  <c r="J5110" i="14"/>
  <c r="G5110" i="14"/>
  <c r="F5110" i="14"/>
  <c r="E5110" i="14"/>
  <c r="A5110" i="14" s="1"/>
  <c r="D5110" i="14"/>
  <c r="C5110" i="14"/>
  <c r="B5110" i="14"/>
  <c r="J5109" i="14"/>
  <c r="G5109" i="14"/>
  <c r="F5109" i="14"/>
  <c r="E5109" i="14"/>
  <c r="A5109" i="14" s="1"/>
  <c r="D5109" i="14"/>
  <c r="C5109" i="14"/>
  <c r="B5109" i="14"/>
  <c r="J5108" i="14"/>
  <c r="G5108" i="14"/>
  <c r="F5108" i="14"/>
  <c r="E5108" i="14"/>
  <c r="A5108" i="14" s="1"/>
  <c r="D5108" i="14"/>
  <c r="C5108" i="14"/>
  <c r="B5108" i="14"/>
  <c r="J5107" i="14"/>
  <c r="G5107" i="14"/>
  <c r="F5107" i="14"/>
  <c r="E5107" i="14"/>
  <c r="A5107" i="14" s="1"/>
  <c r="D5107" i="14"/>
  <c r="C5107" i="14"/>
  <c r="B5107" i="14"/>
  <c r="J5106" i="14"/>
  <c r="G5106" i="14"/>
  <c r="F5106" i="14"/>
  <c r="E5106" i="14"/>
  <c r="A5106" i="14" s="1"/>
  <c r="D5106" i="14"/>
  <c r="C5106" i="14"/>
  <c r="B5106" i="14"/>
  <c r="J5105" i="14"/>
  <c r="G5105" i="14"/>
  <c r="F5105" i="14"/>
  <c r="E5105" i="14"/>
  <c r="A5105" i="14" s="1"/>
  <c r="D5105" i="14"/>
  <c r="C5105" i="14"/>
  <c r="B5105" i="14"/>
  <c r="J5104" i="14"/>
  <c r="G5104" i="14"/>
  <c r="F5104" i="14"/>
  <c r="E5104" i="14"/>
  <c r="A5104" i="14" s="1"/>
  <c r="D5104" i="14"/>
  <c r="C5104" i="14"/>
  <c r="B5104" i="14"/>
  <c r="J5103" i="14"/>
  <c r="G5103" i="14"/>
  <c r="F5103" i="14"/>
  <c r="E5103" i="14"/>
  <c r="A5103" i="14" s="1"/>
  <c r="D5103" i="14"/>
  <c r="C5103" i="14"/>
  <c r="B5103" i="14"/>
  <c r="J5102" i="14"/>
  <c r="G5102" i="14"/>
  <c r="F5102" i="14"/>
  <c r="E5102" i="14"/>
  <c r="A5102" i="14" s="1"/>
  <c r="D5102" i="14"/>
  <c r="C5102" i="14"/>
  <c r="B5102" i="14"/>
  <c r="J5101" i="14"/>
  <c r="G5101" i="14"/>
  <c r="F5101" i="14"/>
  <c r="E5101" i="14"/>
  <c r="A5101" i="14" s="1"/>
  <c r="D5101" i="14"/>
  <c r="C5101" i="14"/>
  <c r="B5101" i="14"/>
  <c r="J5100" i="14"/>
  <c r="G5100" i="14"/>
  <c r="F5100" i="14"/>
  <c r="E5100" i="14"/>
  <c r="A5100" i="14" s="1"/>
  <c r="D5100" i="14"/>
  <c r="C5100" i="14"/>
  <c r="B5100" i="14"/>
  <c r="J5099" i="14"/>
  <c r="G5099" i="14"/>
  <c r="F5099" i="14"/>
  <c r="E5099" i="14"/>
  <c r="A5099" i="14" s="1"/>
  <c r="D5099" i="14"/>
  <c r="C5099" i="14"/>
  <c r="B5099" i="14"/>
  <c r="J5098" i="14"/>
  <c r="G5098" i="14"/>
  <c r="F5098" i="14"/>
  <c r="E5098" i="14"/>
  <c r="A5098" i="14" s="1"/>
  <c r="D5098" i="14"/>
  <c r="C5098" i="14"/>
  <c r="B5098" i="14"/>
  <c r="J5097" i="14"/>
  <c r="G5097" i="14"/>
  <c r="F5097" i="14"/>
  <c r="E5097" i="14"/>
  <c r="A5097" i="14" s="1"/>
  <c r="D5097" i="14"/>
  <c r="C5097" i="14"/>
  <c r="B5097" i="14"/>
  <c r="J5096" i="14"/>
  <c r="G5096" i="14"/>
  <c r="F5096" i="14"/>
  <c r="E5096" i="14"/>
  <c r="A5096" i="14" s="1"/>
  <c r="D5096" i="14"/>
  <c r="C5096" i="14"/>
  <c r="B5096" i="14"/>
  <c r="J5095" i="14"/>
  <c r="G5095" i="14"/>
  <c r="F5095" i="14"/>
  <c r="E5095" i="14"/>
  <c r="A5095" i="14" s="1"/>
  <c r="D5095" i="14"/>
  <c r="C5095" i="14"/>
  <c r="B5095" i="14"/>
  <c r="J5094" i="14"/>
  <c r="G5094" i="14"/>
  <c r="F5094" i="14"/>
  <c r="E5094" i="14"/>
  <c r="A5094" i="14" s="1"/>
  <c r="D5094" i="14"/>
  <c r="C5094" i="14"/>
  <c r="B5094" i="14"/>
  <c r="J5093" i="14"/>
  <c r="G5093" i="14"/>
  <c r="F5093" i="14"/>
  <c r="E5093" i="14"/>
  <c r="A5093" i="14" s="1"/>
  <c r="D5093" i="14"/>
  <c r="C5093" i="14"/>
  <c r="B5093" i="14"/>
  <c r="J5092" i="14"/>
  <c r="G5092" i="14"/>
  <c r="F5092" i="14"/>
  <c r="E5092" i="14"/>
  <c r="A5092" i="14" s="1"/>
  <c r="D5092" i="14"/>
  <c r="C5092" i="14"/>
  <c r="B5092" i="14"/>
  <c r="J5091" i="14"/>
  <c r="G5091" i="14"/>
  <c r="F5091" i="14"/>
  <c r="E5091" i="14"/>
  <c r="A5091" i="14" s="1"/>
  <c r="D5091" i="14"/>
  <c r="C5091" i="14"/>
  <c r="B5091" i="14"/>
  <c r="J5090" i="14"/>
  <c r="G5090" i="14"/>
  <c r="F5090" i="14"/>
  <c r="E5090" i="14"/>
  <c r="A5090" i="14" s="1"/>
  <c r="D5090" i="14"/>
  <c r="C5090" i="14"/>
  <c r="B5090" i="14"/>
  <c r="J5089" i="14"/>
  <c r="G5089" i="14"/>
  <c r="F5089" i="14"/>
  <c r="E5089" i="14"/>
  <c r="A5089" i="14" s="1"/>
  <c r="D5089" i="14"/>
  <c r="C5089" i="14"/>
  <c r="B5089" i="14"/>
  <c r="J5088" i="14"/>
  <c r="G5088" i="14"/>
  <c r="F5088" i="14"/>
  <c r="E5088" i="14"/>
  <c r="A5088" i="14" s="1"/>
  <c r="D5088" i="14"/>
  <c r="C5088" i="14"/>
  <c r="B5088" i="14"/>
  <c r="J5087" i="14"/>
  <c r="G5087" i="14"/>
  <c r="F5087" i="14"/>
  <c r="E5087" i="14"/>
  <c r="A5087" i="14" s="1"/>
  <c r="D5087" i="14"/>
  <c r="C5087" i="14"/>
  <c r="B5087" i="14"/>
  <c r="J5086" i="14"/>
  <c r="G5086" i="14"/>
  <c r="F5086" i="14"/>
  <c r="E5086" i="14"/>
  <c r="A5086" i="14" s="1"/>
  <c r="D5086" i="14"/>
  <c r="C5086" i="14"/>
  <c r="B5086" i="14"/>
  <c r="J5085" i="14"/>
  <c r="G5085" i="14"/>
  <c r="F5085" i="14"/>
  <c r="E5085" i="14"/>
  <c r="A5085" i="14" s="1"/>
  <c r="D5085" i="14"/>
  <c r="C5085" i="14"/>
  <c r="B5085" i="14"/>
  <c r="J5084" i="14"/>
  <c r="G5084" i="14"/>
  <c r="F5084" i="14"/>
  <c r="E5084" i="14"/>
  <c r="A5084" i="14" s="1"/>
  <c r="D5084" i="14"/>
  <c r="C5084" i="14"/>
  <c r="B5084" i="14"/>
  <c r="J5083" i="14"/>
  <c r="G5083" i="14"/>
  <c r="F5083" i="14"/>
  <c r="E5083" i="14"/>
  <c r="A5083" i="14" s="1"/>
  <c r="D5083" i="14"/>
  <c r="C5083" i="14"/>
  <c r="B5083" i="14"/>
  <c r="J5082" i="14"/>
  <c r="G5082" i="14"/>
  <c r="F5082" i="14"/>
  <c r="E5082" i="14"/>
  <c r="A5082" i="14" s="1"/>
  <c r="D5082" i="14"/>
  <c r="C5082" i="14"/>
  <c r="B5082" i="14"/>
  <c r="J5081" i="14"/>
  <c r="G5081" i="14"/>
  <c r="F5081" i="14"/>
  <c r="E5081" i="14"/>
  <c r="A5081" i="14" s="1"/>
  <c r="D5081" i="14"/>
  <c r="C5081" i="14"/>
  <c r="B5081" i="14"/>
  <c r="J5080" i="14"/>
  <c r="G5080" i="14"/>
  <c r="F5080" i="14"/>
  <c r="E5080" i="14"/>
  <c r="A5080" i="14" s="1"/>
  <c r="D5080" i="14"/>
  <c r="C5080" i="14"/>
  <c r="B5080" i="14"/>
  <c r="J5079" i="14"/>
  <c r="G5079" i="14"/>
  <c r="F5079" i="14"/>
  <c r="E5079" i="14"/>
  <c r="A5079" i="14" s="1"/>
  <c r="D5079" i="14"/>
  <c r="C5079" i="14"/>
  <c r="B5079" i="14"/>
  <c r="J5078" i="14"/>
  <c r="G5078" i="14"/>
  <c r="F5078" i="14"/>
  <c r="E5078" i="14"/>
  <c r="A5078" i="14" s="1"/>
  <c r="D5078" i="14"/>
  <c r="C5078" i="14"/>
  <c r="B5078" i="14"/>
  <c r="J5077" i="14"/>
  <c r="G5077" i="14"/>
  <c r="F5077" i="14"/>
  <c r="E5077" i="14"/>
  <c r="A5077" i="14" s="1"/>
  <c r="D5077" i="14"/>
  <c r="C5077" i="14"/>
  <c r="B5077" i="14"/>
  <c r="J5076" i="14"/>
  <c r="G5076" i="14"/>
  <c r="F5076" i="14"/>
  <c r="E5076" i="14"/>
  <c r="A5076" i="14" s="1"/>
  <c r="D5076" i="14"/>
  <c r="C5076" i="14"/>
  <c r="B5076" i="14"/>
  <c r="J5075" i="14"/>
  <c r="G5075" i="14"/>
  <c r="F5075" i="14"/>
  <c r="E5075" i="14"/>
  <c r="A5075" i="14" s="1"/>
  <c r="D5075" i="14"/>
  <c r="C5075" i="14"/>
  <c r="B5075" i="14"/>
  <c r="J5074" i="14"/>
  <c r="G5074" i="14"/>
  <c r="F5074" i="14"/>
  <c r="E5074" i="14"/>
  <c r="A5074" i="14" s="1"/>
  <c r="D5074" i="14"/>
  <c r="C5074" i="14"/>
  <c r="B5074" i="14"/>
  <c r="J5073" i="14"/>
  <c r="G5073" i="14"/>
  <c r="F5073" i="14"/>
  <c r="E5073" i="14"/>
  <c r="A5073" i="14" s="1"/>
  <c r="D5073" i="14"/>
  <c r="C5073" i="14"/>
  <c r="B5073" i="14"/>
  <c r="J5072" i="14"/>
  <c r="G5072" i="14"/>
  <c r="F5072" i="14"/>
  <c r="E5072" i="14"/>
  <c r="A5072" i="14" s="1"/>
  <c r="D5072" i="14"/>
  <c r="C5072" i="14"/>
  <c r="B5072" i="14"/>
  <c r="J5071" i="14"/>
  <c r="G5071" i="14"/>
  <c r="F5071" i="14"/>
  <c r="E5071" i="14"/>
  <c r="A5071" i="14" s="1"/>
  <c r="D5071" i="14"/>
  <c r="C5071" i="14"/>
  <c r="B5071" i="14"/>
  <c r="J5070" i="14"/>
  <c r="G5070" i="14"/>
  <c r="F5070" i="14"/>
  <c r="E5070" i="14"/>
  <c r="A5070" i="14" s="1"/>
  <c r="D5070" i="14"/>
  <c r="C5070" i="14"/>
  <c r="B5070" i="14"/>
  <c r="J5069" i="14"/>
  <c r="G5069" i="14"/>
  <c r="F5069" i="14"/>
  <c r="E5069" i="14"/>
  <c r="A5069" i="14" s="1"/>
  <c r="D5069" i="14"/>
  <c r="C5069" i="14"/>
  <c r="B5069" i="14"/>
  <c r="J5068" i="14"/>
  <c r="G5068" i="14"/>
  <c r="F5068" i="14"/>
  <c r="E5068" i="14"/>
  <c r="A5068" i="14" s="1"/>
  <c r="D5068" i="14"/>
  <c r="C5068" i="14"/>
  <c r="B5068" i="14"/>
  <c r="J5067" i="14"/>
  <c r="G5067" i="14"/>
  <c r="F5067" i="14"/>
  <c r="E5067" i="14"/>
  <c r="A5067" i="14" s="1"/>
  <c r="D5067" i="14"/>
  <c r="C5067" i="14"/>
  <c r="B5067" i="14"/>
  <c r="J5066" i="14"/>
  <c r="G5066" i="14"/>
  <c r="F5066" i="14"/>
  <c r="E5066" i="14"/>
  <c r="A5066" i="14" s="1"/>
  <c r="D5066" i="14"/>
  <c r="C5066" i="14"/>
  <c r="B5066" i="14"/>
  <c r="J5065" i="14"/>
  <c r="G5065" i="14"/>
  <c r="F5065" i="14"/>
  <c r="E5065" i="14"/>
  <c r="A5065" i="14" s="1"/>
  <c r="D5065" i="14"/>
  <c r="C5065" i="14"/>
  <c r="B5065" i="14"/>
  <c r="J5064" i="14"/>
  <c r="G5064" i="14"/>
  <c r="F5064" i="14"/>
  <c r="E5064" i="14"/>
  <c r="A5064" i="14" s="1"/>
  <c r="D5064" i="14"/>
  <c r="C5064" i="14"/>
  <c r="B5064" i="14"/>
  <c r="J5063" i="14"/>
  <c r="G5063" i="14"/>
  <c r="F5063" i="14"/>
  <c r="E5063" i="14"/>
  <c r="A5063" i="14" s="1"/>
  <c r="D5063" i="14"/>
  <c r="C5063" i="14"/>
  <c r="B5063" i="14"/>
  <c r="J5062" i="14"/>
  <c r="G5062" i="14"/>
  <c r="F5062" i="14"/>
  <c r="E5062" i="14"/>
  <c r="A5062" i="14" s="1"/>
  <c r="D5062" i="14"/>
  <c r="C5062" i="14"/>
  <c r="B5062" i="14"/>
  <c r="J5061" i="14"/>
  <c r="G5061" i="14"/>
  <c r="F5061" i="14"/>
  <c r="E5061" i="14"/>
  <c r="A5061" i="14" s="1"/>
  <c r="D5061" i="14"/>
  <c r="C5061" i="14"/>
  <c r="B5061" i="14"/>
  <c r="J5060" i="14"/>
  <c r="G5060" i="14"/>
  <c r="F5060" i="14"/>
  <c r="E5060" i="14"/>
  <c r="A5060" i="14" s="1"/>
  <c r="D5060" i="14"/>
  <c r="C5060" i="14"/>
  <c r="B5060" i="14"/>
  <c r="J5059" i="14"/>
  <c r="G5059" i="14"/>
  <c r="F5059" i="14"/>
  <c r="E5059" i="14"/>
  <c r="A5059" i="14" s="1"/>
  <c r="D5059" i="14"/>
  <c r="C5059" i="14"/>
  <c r="B5059" i="14"/>
  <c r="J5058" i="14"/>
  <c r="G5058" i="14"/>
  <c r="F5058" i="14"/>
  <c r="E5058" i="14"/>
  <c r="A5058" i="14" s="1"/>
  <c r="D5058" i="14"/>
  <c r="C5058" i="14"/>
  <c r="B5058" i="14"/>
  <c r="J5057" i="14"/>
  <c r="G5057" i="14"/>
  <c r="F5057" i="14"/>
  <c r="E5057" i="14"/>
  <c r="A5057" i="14" s="1"/>
  <c r="D5057" i="14"/>
  <c r="C5057" i="14"/>
  <c r="B5057" i="14"/>
  <c r="J5056" i="14"/>
  <c r="G5056" i="14"/>
  <c r="F5056" i="14"/>
  <c r="E5056" i="14"/>
  <c r="A5056" i="14" s="1"/>
  <c r="D5056" i="14"/>
  <c r="C5056" i="14"/>
  <c r="B5056" i="14"/>
  <c r="J5055" i="14"/>
  <c r="G5055" i="14"/>
  <c r="F5055" i="14"/>
  <c r="E5055" i="14"/>
  <c r="A5055" i="14" s="1"/>
  <c r="D5055" i="14"/>
  <c r="C5055" i="14"/>
  <c r="B5055" i="14"/>
  <c r="J5054" i="14"/>
  <c r="G5054" i="14"/>
  <c r="F5054" i="14"/>
  <c r="E5054" i="14"/>
  <c r="A5054" i="14" s="1"/>
  <c r="D5054" i="14"/>
  <c r="C5054" i="14"/>
  <c r="B5054" i="14"/>
  <c r="J5053" i="14"/>
  <c r="G5053" i="14"/>
  <c r="F5053" i="14"/>
  <c r="E5053" i="14"/>
  <c r="A5053" i="14" s="1"/>
  <c r="D5053" i="14"/>
  <c r="C5053" i="14"/>
  <c r="B5053" i="14"/>
  <c r="J5052" i="14"/>
  <c r="G5052" i="14"/>
  <c r="F5052" i="14"/>
  <c r="E5052" i="14"/>
  <c r="A5052" i="14" s="1"/>
  <c r="D5052" i="14"/>
  <c r="C5052" i="14"/>
  <c r="B5052" i="14"/>
  <c r="J5051" i="14"/>
  <c r="G5051" i="14"/>
  <c r="F5051" i="14"/>
  <c r="E5051" i="14"/>
  <c r="A5051" i="14" s="1"/>
  <c r="D5051" i="14"/>
  <c r="C5051" i="14"/>
  <c r="B5051" i="14"/>
  <c r="J5050" i="14"/>
  <c r="G5050" i="14"/>
  <c r="F5050" i="14"/>
  <c r="E5050" i="14"/>
  <c r="A5050" i="14" s="1"/>
  <c r="D5050" i="14"/>
  <c r="C5050" i="14"/>
  <c r="B5050" i="14"/>
  <c r="J5049" i="14"/>
  <c r="G5049" i="14"/>
  <c r="F5049" i="14"/>
  <c r="E5049" i="14"/>
  <c r="A5049" i="14" s="1"/>
  <c r="D5049" i="14"/>
  <c r="C5049" i="14"/>
  <c r="B5049" i="14"/>
  <c r="J5048" i="14"/>
  <c r="G5048" i="14"/>
  <c r="F5048" i="14"/>
  <c r="E5048" i="14"/>
  <c r="A5048" i="14" s="1"/>
  <c r="D5048" i="14"/>
  <c r="C5048" i="14"/>
  <c r="B5048" i="14"/>
  <c r="J5047" i="14"/>
  <c r="G5047" i="14"/>
  <c r="F5047" i="14"/>
  <c r="E5047" i="14"/>
  <c r="A5047" i="14" s="1"/>
  <c r="D5047" i="14"/>
  <c r="C5047" i="14"/>
  <c r="B5047" i="14"/>
  <c r="J5046" i="14"/>
  <c r="G5046" i="14"/>
  <c r="F5046" i="14"/>
  <c r="E5046" i="14"/>
  <c r="A5046" i="14" s="1"/>
  <c r="D5046" i="14"/>
  <c r="C5046" i="14"/>
  <c r="B5046" i="14"/>
  <c r="J5045" i="14"/>
  <c r="G5045" i="14"/>
  <c r="F5045" i="14"/>
  <c r="E5045" i="14"/>
  <c r="A5045" i="14" s="1"/>
  <c r="D5045" i="14"/>
  <c r="C5045" i="14"/>
  <c r="B5045" i="14"/>
  <c r="J5044" i="14"/>
  <c r="G5044" i="14"/>
  <c r="F5044" i="14"/>
  <c r="E5044" i="14"/>
  <c r="A5044" i="14" s="1"/>
  <c r="D5044" i="14"/>
  <c r="C5044" i="14"/>
  <c r="B5044" i="14"/>
  <c r="J5043" i="14"/>
  <c r="G5043" i="14"/>
  <c r="F5043" i="14"/>
  <c r="E5043" i="14"/>
  <c r="A5043" i="14" s="1"/>
  <c r="D5043" i="14"/>
  <c r="C5043" i="14"/>
  <c r="B5043" i="14"/>
  <c r="J5042" i="14"/>
  <c r="G5042" i="14"/>
  <c r="F5042" i="14"/>
  <c r="E5042" i="14"/>
  <c r="A5042" i="14" s="1"/>
  <c r="D5042" i="14"/>
  <c r="C5042" i="14"/>
  <c r="B5042" i="14"/>
  <c r="J5041" i="14"/>
  <c r="G5041" i="14"/>
  <c r="F5041" i="14"/>
  <c r="E5041" i="14"/>
  <c r="A5041" i="14" s="1"/>
  <c r="D5041" i="14"/>
  <c r="C5041" i="14"/>
  <c r="B5041" i="14"/>
  <c r="J5040" i="14"/>
  <c r="G5040" i="14"/>
  <c r="F5040" i="14"/>
  <c r="E5040" i="14"/>
  <c r="A5040" i="14" s="1"/>
  <c r="D5040" i="14"/>
  <c r="C5040" i="14"/>
  <c r="B5040" i="14"/>
  <c r="J5039" i="14"/>
  <c r="G5039" i="14"/>
  <c r="F5039" i="14"/>
  <c r="E5039" i="14"/>
  <c r="A5039" i="14" s="1"/>
  <c r="D5039" i="14"/>
  <c r="C5039" i="14"/>
  <c r="B5039" i="14"/>
  <c r="J5038" i="14"/>
  <c r="G5038" i="14"/>
  <c r="F5038" i="14"/>
  <c r="E5038" i="14"/>
  <c r="A5038" i="14" s="1"/>
  <c r="D5038" i="14"/>
  <c r="C5038" i="14"/>
  <c r="B5038" i="14"/>
  <c r="J5037" i="14"/>
  <c r="G5037" i="14"/>
  <c r="F5037" i="14"/>
  <c r="E5037" i="14"/>
  <c r="A5037" i="14" s="1"/>
  <c r="D5037" i="14"/>
  <c r="C5037" i="14"/>
  <c r="B5037" i="14"/>
  <c r="J5036" i="14"/>
  <c r="G5036" i="14"/>
  <c r="F5036" i="14"/>
  <c r="E5036" i="14"/>
  <c r="A5036" i="14" s="1"/>
  <c r="D5036" i="14"/>
  <c r="C5036" i="14"/>
  <c r="B5036" i="14"/>
  <c r="J5035" i="14"/>
  <c r="G5035" i="14"/>
  <c r="F5035" i="14"/>
  <c r="E5035" i="14"/>
  <c r="A5035" i="14" s="1"/>
  <c r="D5035" i="14"/>
  <c r="C5035" i="14"/>
  <c r="B5035" i="14"/>
  <c r="J5034" i="14"/>
  <c r="G5034" i="14"/>
  <c r="F5034" i="14"/>
  <c r="E5034" i="14"/>
  <c r="A5034" i="14" s="1"/>
  <c r="D5034" i="14"/>
  <c r="C5034" i="14"/>
  <c r="B5034" i="14"/>
  <c r="J5033" i="14"/>
  <c r="G5033" i="14"/>
  <c r="F5033" i="14"/>
  <c r="E5033" i="14"/>
  <c r="A5033" i="14" s="1"/>
  <c r="D5033" i="14"/>
  <c r="C5033" i="14"/>
  <c r="B5033" i="14"/>
  <c r="J5032" i="14"/>
  <c r="G5032" i="14"/>
  <c r="F5032" i="14"/>
  <c r="E5032" i="14"/>
  <c r="A5032" i="14" s="1"/>
  <c r="D5032" i="14"/>
  <c r="C5032" i="14"/>
  <c r="B5032" i="14"/>
  <c r="J5031" i="14"/>
  <c r="G5031" i="14"/>
  <c r="F5031" i="14"/>
  <c r="E5031" i="14"/>
  <c r="A5031" i="14" s="1"/>
  <c r="D5031" i="14"/>
  <c r="C5031" i="14"/>
  <c r="B5031" i="14"/>
  <c r="J5030" i="14"/>
  <c r="G5030" i="14"/>
  <c r="F5030" i="14"/>
  <c r="E5030" i="14"/>
  <c r="A5030" i="14" s="1"/>
  <c r="D5030" i="14"/>
  <c r="C5030" i="14"/>
  <c r="B5030" i="14"/>
  <c r="J5029" i="14"/>
  <c r="G5029" i="14"/>
  <c r="F5029" i="14"/>
  <c r="E5029" i="14"/>
  <c r="A5029" i="14" s="1"/>
  <c r="D5029" i="14"/>
  <c r="C5029" i="14"/>
  <c r="B5029" i="14"/>
  <c r="J5028" i="14"/>
  <c r="G5028" i="14"/>
  <c r="F5028" i="14"/>
  <c r="E5028" i="14"/>
  <c r="A5028" i="14" s="1"/>
  <c r="D5028" i="14"/>
  <c r="C5028" i="14"/>
  <c r="B5028" i="14"/>
  <c r="J5027" i="14"/>
  <c r="G5027" i="14"/>
  <c r="F5027" i="14"/>
  <c r="E5027" i="14"/>
  <c r="A5027" i="14" s="1"/>
  <c r="D5027" i="14"/>
  <c r="C5027" i="14"/>
  <c r="B5027" i="14"/>
  <c r="J5026" i="14"/>
  <c r="G5026" i="14"/>
  <c r="F5026" i="14"/>
  <c r="E5026" i="14"/>
  <c r="A5026" i="14" s="1"/>
  <c r="D5026" i="14"/>
  <c r="C5026" i="14"/>
  <c r="B5026" i="14"/>
  <c r="J5025" i="14"/>
  <c r="G5025" i="14"/>
  <c r="F5025" i="14"/>
  <c r="E5025" i="14"/>
  <c r="A5025" i="14" s="1"/>
  <c r="D5025" i="14"/>
  <c r="C5025" i="14"/>
  <c r="B5025" i="14"/>
  <c r="J5024" i="14"/>
  <c r="G5024" i="14"/>
  <c r="F5024" i="14"/>
  <c r="E5024" i="14"/>
  <c r="A5024" i="14" s="1"/>
  <c r="D5024" i="14"/>
  <c r="C5024" i="14"/>
  <c r="B5024" i="14"/>
  <c r="J5023" i="14"/>
  <c r="G5023" i="14"/>
  <c r="F5023" i="14"/>
  <c r="E5023" i="14"/>
  <c r="A5023" i="14" s="1"/>
  <c r="D5023" i="14"/>
  <c r="C5023" i="14"/>
  <c r="B5023" i="14"/>
  <c r="J5022" i="14"/>
  <c r="G5022" i="14"/>
  <c r="F5022" i="14"/>
  <c r="E5022" i="14"/>
  <c r="A5022" i="14" s="1"/>
  <c r="D5022" i="14"/>
  <c r="C5022" i="14"/>
  <c r="B5022" i="14"/>
  <c r="J5021" i="14"/>
  <c r="G5021" i="14"/>
  <c r="F5021" i="14"/>
  <c r="E5021" i="14"/>
  <c r="A5021" i="14" s="1"/>
  <c r="D5021" i="14"/>
  <c r="C5021" i="14"/>
  <c r="B5021" i="14"/>
  <c r="J5020" i="14"/>
  <c r="G5020" i="14"/>
  <c r="F5020" i="14"/>
  <c r="E5020" i="14"/>
  <c r="A5020" i="14" s="1"/>
  <c r="D5020" i="14"/>
  <c r="C5020" i="14"/>
  <c r="B5020" i="14"/>
  <c r="J5019" i="14"/>
  <c r="G5019" i="14"/>
  <c r="F5019" i="14"/>
  <c r="E5019" i="14"/>
  <c r="A5019" i="14" s="1"/>
  <c r="D5019" i="14"/>
  <c r="C5019" i="14"/>
  <c r="B5019" i="14"/>
  <c r="J5018" i="14"/>
  <c r="G5018" i="14"/>
  <c r="F5018" i="14"/>
  <c r="E5018" i="14"/>
  <c r="A5018" i="14" s="1"/>
  <c r="D5018" i="14"/>
  <c r="C5018" i="14"/>
  <c r="B5018" i="14"/>
  <c r="J5017" i="14"/>
  <c r="G5017" i="14"/>
  <c r="F5017" i="14"/>
  <c r="E5017" i="14"/>
  <c r="A5017" i="14" s="1"/>
  <c r="D5017" i="14"/>
  <c r="C5017" i="14"/>
  <c r="B5017" i="14"/>
  <c r="J5016" i="14"/>
  <c r="G5016" i="14"/>
  <c r="F5016" i="14"/>
  <c r="E5016" i="14"/>
  <c r="A5016" i="14" s="1"/>
  <c r="D5016" i="14"/>
  <c r="C5016" i="14"/>
  <c r="B5016" i="14"/>
  <c r="J5015" i="14"/>
  <c r="G5015" i="14"/>
  <c r="F5015" i="14"/>
  <c r="E5015" i="14"/>
  <c r="A5015" i="14" s="1"/>
  <c r="D5015" i="14"/>
  <c r="C5015" i="14"/>
  <c r="B5015" i="14"/>
  <c r="J5014" i="14"/>
  <c r="G5014" i="14"/>
  <c r="F5014" i="14"/>
  <c r="E5014" i="14"/>
  <c r="A5014" i="14" s="1"/>
  <c r="D5014" i="14"/>
  <c r="C5014" i="14"/>
  <c r="B5014" i="14"/>
  <c r="J5013" i="14"/>
  <c r="G5013" i="14"/>
  <c r="F5013" i="14"/>
  <c r="E5013" i="14"/>
  <c r="A5013" i="14" s="1"/>
  <c r="D5013" i="14"/>
  <c r="C5013" i="14"/>
  <c r="B5013" i="14"/>
  <c r="J5012" i="14"/>
  <c r="G5012" i="14"/>
  <c r="F5012" i="14"/>
  <c r="E5012" i="14"/>
  <c r="A5012" i="14" s="1"/>
  <c r="D5012" i="14"/>
  <c r="C5012" i="14"/>
  <c r="B5012" i="14"/>
  <c r="J5011" i="14"/>
  <c r="G5011" i="14"/>
  <c r="F5011" i="14"/>
  <c r="E5011" i="14"/>
  <c r="A5011" i="14" s="1"/>
  <c r="D5011" i="14"/>
  <c r="C5011" i="14"/>
  <c r="B5011" i="14"/>
  <c r="J5010" i="14"/>
  <c r="G5010" i="14"/>
  <c r="F5010" i="14"/>
  <c r="E5010" i="14"/>
  <c r="A5010" i="14" s="1"/>
  <c r="D5010" i="14"/>
  <c r="C5010" i="14"/>
  <c r="B5010" i="14"/>
  <c r="J5009" i="14"/>
  <c r="G5009" i="14"/>
  <c r="F5009" i="14"/>
  <c r="E5009" i="14"/>
  <c r="A5009" i="14" s="1"/>
  <c r="D5009" i="14"/>
  <c r="C5009" i="14"/>
  <c r="B5009" i="14"/>
  <c r="J5008" i="14"/>
  <c r="G5008" i="14"/>
  <c r="F5008" i="14"/>
  <c r="E5008" i="14"/>
  <c r="A5008" i="14" s="1"/>
  <c r="D5008" i="14"/>
  <c r="C5008" i="14"/>
  <c r="B5008" i="14"/>
  <c r="J5007" i="14"/>
  <c r="G5007" i="14"/>
  <c r="F5007" i="14"/>
  <c r="E5007" i="14"/>
  <c r="A5007" i="14" s="1"/>
  <c r="D5007" i="14"/>
  <c r="C5007" i="14"/>
  <c r="B5007" i="14"/>
  <c r="J5006" i="14"/>
  <c r="G5006" i="14"/>
  <c r="F5006" i="14"/>
  <c r="E5006" i="14"/>
  <c r="A5006" i="14" s="1"/>
  <c r="D5006" i="14"/>
  <c r="C5006" i="14"/>
  <c r="B5006" i="14"/>
  <c r="J5005" i="14"/>
  <c r="G5005" i="14"/>
  <c r="F5005" i="14"/>
  <c r="E5005" i="14"/>
  <c r="A5005" i="14" s="1"/>
  <c r="D5005" i="14"/>
  <c r="C5005" i="14"/>
  <c r="B5005" i="14"/>
  <c r="J5004" i="14"/>
  <c r="G5004" i="14"/>
  <c r="F5004" i="14"/>
  <c r="E5004" i="14"/>
  <c r="A5004" i="14" s="1"/>
  <c r="D5004" i="14"/>
  <c r="C5004" i="14"/>
  <c r="B5004" i="14"/>
  <c r="J5003" i="14"/>
  <c r="G5003" i="14"/>
  <c r="F5003" i="14"/>
  <c r="E5003" i="14"/>
  <c r="A5003" i="14" s="1"/>
  <c r="D5003" i="14"/>
  <c r="C5003" i="14"/>
  <c r="B5003" i="14"/>
  <c r="J5002" i="14"/>
  <c r="G5002" i="14"/>
  <c r="F5002" i="14"/>
  <c r="E5002" i="14"/>
  <c r="A5002" i="14" s="1"/>
  <c r="D5002" i="14"/>
  <c r="C5002" i="14"/>
  <c r="B5002" i="14"/>
  <c r="J5001" i="14"/>
  <c r="G5001" i="14"/>
  <c r="F5001" i="14"/>
  <c r="E5001" i="14"/>
  <c r="A5001" i="14" s="1"/>
  <c r="D5001" i="14"/>
  <c r="C5001" i="14"/>
  <c r="B5001" i="14"/>
  <c r="J5000" i="14"/>
  <c r="G5000" i="14"/>
  <c r="F5000" i="14"/>
  <c r="E5000" i="14"/>
  <c r="A5000" i="14" s="1"/>
  <c r="D5000" i="14"/>
  <c r="C5000" i="14"/>
  <c r="B5000" i="14"/>
  <c r="J4999" i="14"/>
  <c r="G4999" i="14"/>
  <c r="F4999" i="14"/>
  <c r="E4999" i="14"/>
  <c r="A4999" i="14" s="1"/>
  <c r="D4999" i="14"/>
  <c r="C4999" i="14"/>
  <c r="B4999" i="14"/>
  <c r="J4998" i="14"/>
  <c r="G4998" i="14"/>
  <c r="F4998" i="14"/>
  <c r="E4998" i="14"/>
  <c r="A4998" i="14" s="1"/>
  <c r="D4998" i="14"/>
  <c r="C4998" i="14"/>
  <c r="B4998" i="14"/>
  <c r="J4997" i="14"/>
  <c r="G4997" i="14"/>
  <c r="F4997" i="14"/>
  <c r="E4997" i="14"/>
  <c r="A4997" i="14" s="1"/>
  <c r="D4997" i="14"/>
  <c r="C4997" i="14"/>
  <c r="B4997" i="14"/>
  <c r="J4996" i="14"/>
  <c r="G4996" i="14"/>
  <c r="F4996" i="14"/>
  <c r="E4996" i="14"/>
  <c r="A4996" i="14" s="1"/>
  <c r="D4996" i="14"/>
  <c r="C4996" i="14"/>
  <c r="B4996" i="14"/>
  <c r="J4995" i="14"/>
  <c r="G4995" i="14"/>
  <c r="F4995" i="14"/>
  <c r="E4995" i="14"/>
  <c r="A4995" i="14" s="1"/>
  <c r="D4995" i="14"/>
  <c r="C4995" i="14"/>
  <c r="B4995" i="14"/>
  <c r="J4994" i="14"/>
  <c r="G4994" i="14"/>
  <c r="F4994" i="14"/>
  <c r="E4994" i="14"/>
  <c r="A4994" i="14" s="1"/>
  <c r="D4994" i="14"/>
  <c r="C4994" i="14"/>
  <c r="B4994" i="14"/>
  <c r="J4993" i="14"/>
  <c r="G4993" i="14"/>
  <c r="F4993" i="14"/>
  <c r="E4993" i="14"/>
  <c r="A4993" i="14" s="1"/>
  <c r="D4993" i="14"/>
  <c r="C4993" i="14"/>
  <c r="B4993" i="14"/>
  <c r="J4992" i="14"/>
  <c r="G4992" i="14"/>
  <c r="F4992" i="14"/>
  <c r="E4992" i="14"/>
  <c r="A4992" i="14" s="1"/>
  <c r="D4992" i="14"/>
  <c r="C4992" i="14"/>
  <c r="B4992" i="14"/>
  <c r="J4991" i="14"/>
  <c r="G4991" i="14"/>
  <c r="F4991" i="14"/>
  <c r="E4991" i="14"/>
  <c r="A4991" i="14" s="1"/>
  <c r="D4991" i="14"/>
  <c r="C4991" i="14"/>
  <c r="B4991" i="14"/>
  <c r="J4990" i="14"/>
  <c r="G4990" i="14"/>
  <c r="F4990" i="14"/>
  <c r="E4990" i="14"/>
  <c r="A4990" i="14" s="1"/>
  <c r="D4990" i="14"/>
  <c r="C4990" i="14"/>
  <c r="B4990" i="14"/>
  <c r="J4989" i="14"/>
  <c r="G4989" i="14"/>
  <c r="F4989" i="14"/>
  <c r="E4989" i="14"/>
  <c r="A4989" i="14" s="1"/>
  <c r="D4989" i="14"/>
  <c r="C4989" i="14"/>
  <c r="B4989" i="14"/>
  <c r="J4988" i="14"/>
  <c r="G4988" i="14"/>
  <c r="F4988" i="14"/>
  <c r="E4988" i="14"/>
  <c r="A4988" i="14" s="1"/>
  <c r="D4988" i="14"/>
  <c r="C4988" i="14"/>
  <c r="B4988" i="14"/>
  <c r="J4987" i="14"/>
  <c r="G4987" i="14"/>
  <c r="F4987" i="14"/>
  <c r="E4987" i="14"/>
  <c r="A4987" i="14" s="1"/>
  <c r="D4987" i="14"/>
  <c r="C4987" i="14"/>
  <c r="B4987" i="14"/>
  <c r="J4986" i="14"/>
  <c r="G4986" i="14"/>
  <c r="F4986" i="14"/>
  <c r="E4986" i="14"/>
  <c r="A4986" i="14" s="1"/>
  <c r="D4986" i="14"/>
  <c r="C4986" i="14"/>
  <c r="B4986" i="14"/>
  <c r="J4985" i="14"/>
  <c r="G4985" i="14"/>
  <c r="F4985" i="14"/>
  <c r="E4985" i="14"/>
  <c r="A4985" i="14" s="1"/>
  <c r="D4985" i="14"/>
  <c r="C4985" i="14"/>
  <c r="B4985" i="14"/>
  <c r="J4984" i="14"/>
  <c r="G4984" i="14"/>
  <c r="F4984" i="14"/>
  <c r="E4984" i="14"/>
  <c r="A4984" i="14" s="1"/>
  <c r="D4984" i="14"/>
  <c r="C4984" i="14"/>
  <c r="B4984" i="14"/>
  <c r="J4983" i="14"/>
  <c r="G4983" i="14"/>
  <c r="F4983" i="14"/>
  <c r="E4983" i="14"/>
  <c r="A4983" i="14" s="1"/>
  <c r="D4983" i="14"/>
  <c r="C4983" i="14"/>
  <c r="B4983" i="14"/>
  <c r="J4982" i="14"/>
  <c r="G4982" i="14"/>
  <c r="F4982" i="14"/>
  <c r="E4982" i="14"/>
  <c r="A4982" i="14" s="1"/>
  <c r="D4982" i="14"/>
  <c r="C4982" i="14"/>
  <c r="B4982" i="14"/>
  <c r="J4981" i="14"/>
  <c r="G4981" i="14"/>
  <c r="F4981" i="14"/>
  <c r="E4981" i="14"/>
  <c r="A4981" i="14" s="1"/>
  <c r="D4981" i="14"/>
  <c r="C4981" i="14"/>
  <c r="B4981" i="14"/>
  <c r="J4980" i="14"/>
  <c r="G4980" i="14"/>
  <c r="F4980" i="14"/>
  <c r="E4980" i="14"/>
  <c r="A4980" i="14" s="1"/>
  <c r="D4980" i="14"/>
  <c r="C4980" i="14"/>
  <c r="B4980" i="14"/>
  <c r="J4979" i="14"/>
  <c r="G4979" i="14"/>
  <c r="F4979" i="14"/>
  <c r="E4979" i="14"/>
  <c r="A4979" i="14" s="1"/>
  <c r="D4979" i="14"/>
  <c r="C4979" i="14"/>
  <c r="B4979" i="14"/>
  <c r="J4978" i="14"/>
  <c r="G4978" i="14"/>
  <c r="F4978" i="14"/>
  <c r="E4978" i="14"/>
  <c r="A4978" i="14" s="1"/>
  <c r="D4978" i="14"/>
  <c r="C4978" i="14"/>
  <c r="B4978" i="14"/>
  <c r="J4977" i="14"/>
  <c r="G4977" i="14"/>
  <c r="F4977" i="14"/>
  <c r="E4977" i="14"/>
  <c r="A4977" i="14" s="1"/>
  <c r="D4977" i="14"/>
  <c r="C4977" i="14"/>
  <c r="B4977" i="14"/>
  <c r="J4976" i="14"/>
  <c r="G4976" i="14"/>
  <c r="F4976" i="14"/>
  <c r="E4976" i="14"/>
  <c r="A4976" i="14" s="1"/>
  <c r="D4976" i="14"/>
  <c r="C4976" i="14"/>
  <c r="B4976" i="14"/>
  <c r="J4975" i="14"/>
  <c r="G4975" i="14"/>
  <c r="F4975" i="14"/>
  <c r="E4975" i="14"/>
  <c r="A4975" i="14" s="1"/>
  <c r="D4975" i="14"/>
  <c r="C4975" i="14"/>
  <c r="B4975" i="14"/>
  <c r="J4974" i="14"/>
  <c r="G4974" i="14"/>
  <c r="F4974" i="14"/>
  <c r="E4974" i="14"/>
  <c r="A4974" i="14" s="1"/>
  <c r="D4974" i="14"/>
  <c r="C4974" i="14"/>
  <c r="B4974" i="14"/>
  <c r="J4973" i="14"/>
  <c r="G4973" i="14"/>
  <c r="F4973" i="14"/>
  <c r="E4973" i="14"/>
  <c r="A4973" i="14" s="1"/>
  <c r="D4973" i="14"/>
  <c r="C4973" i="14"/>
  <c r="B4973" i="14"/>
  <c r="J4972" i="14"/>
  <c r="G4972" i="14"/>
  <c r="F4972" i="14"/>
  <c r="E4972" i="14"/>
  <c r="A4972" i="14" s="1"/>
  <c r="D4972" i="14"/>
  <c r="C4972" i="14"/>
  <c r="B4972" i="14"/>
  <c r="J4971" i="14"/>
  <c r="G4971" i="14"/>
  <c r="F4971" i="14"/>
  <c r="E4971" i="14"/>
  <c r="A4971" i="14" s="1"/>
  <c r="D4971" i="14"/>
  <c r="C4971" i="14"/>
  <c r="B4971" i="14"/>
  <c r="J4970" i="14"/>
  <c r="G4970" i="14"/>
  <c r="F4970" i="14"/>
  <c r="E4970" i="14"/>
  <c r="A4970" i="14" s="1"/>
  <c r="D4970" i="14"/>
  <c r="C4970" i="14"/>
  <c r="B4970" i="14"/>
  <c r="J4969" i="14"/>
  <c r="G4969" i="14"/>
  <c r="F4969" i="14"/>
  <c r="E4969" i="14"/>
  <c r="A4969" i="14" s="1"/>
  <c r="D4969" i="14"/>
  <c r="C4969" i="14"/>
  <c r="B4969" i="14"/>
  <c r="J4968" i="14"/>
  <c r="G4968" i="14"/>
  <c r="F4968" i="14"/>
  <c r="E4968" i="14"/>
  <c r="A4968" i="14" s="1"/>
  <c r="D4968" i="14"/>
  <c r="C4968" i="14"/>
  <c r="B4968" i="14"/>
  <c r="J4967" i="14"/>
  <c r="G4967" i="14"/>
  <c r="F4967" i="14"/>
  <c r="E4967" i="14"/>
  <c r="A4967" i="14" s="1"/>
  <c r="D4967" i="14"/>
  <c r="C4967" i="14"/>
  <c r="B4967" i="14"/>
  <c r="J4966" i="14"/>
  <c r="G4966" i="14"/>
  <c r="F4966" i="14"/>
  <c r="E4966" i="14"/>
  <c r="A4966" i="14" s="1"/>
  <c r="D4966" i="14"/>
  <c r="C4966" i="14"/>
  <c r="B4966" i="14"/>
  <c r="J4965" i="14"/>
  <c r="G4965" i="14"/>
  <c r="F4965" i="14"/>
  <c r="E4965" i="14"/>
  <c r="A4965" i="14" s="1"/>
  <c r="D4965" i="14"/>
  <c r="C4965" i="14"/>
  <c r="B4965" i="14"/>
  <c r="J4964" i="14"/>
  <c r="G4964" i="14"/>
  <c r="F4964" i="14"/>
  <c r="E4964" i="14"/>
  <c r="A4964" i="14" s="1"/>
  <c r="D4964" i="14"/>
  <c r="C4964" i="14"/>
  <c r="B4964" i="14"/>
  <c r="J4963" i="14"/>
  <c r="G4963" i="14"/>
  <c r="F4963" i="14"/>
  <c r="E4963" i="14"/>
  <c r="A4963" i="14" s="1"/>
  <c r="D4963" i="14"/>
  <c r="C4963" i="14"/>
  <c r="B4963" i="14"/>
  <c r="J4962" i="14"/>
  <c r="G4962" i="14"/>
  <c r="F4962" i="14"/>
  <c r="E4962" i="14"/>
  <c r="A4962" i="14" s="1"/>
  <c r="D4962" i="14"/>
  <c r="C4962" i="14"/>
  <c r="B4962" i="14"/>
  <c r="J4961" i="14"/>
  <c r="G4961" i="14"/>
  <c r="F4961" i="14"/>
  <c r="E4961" i="14"/>
  <c r="A4961" i="14" s="1"/>
  <c r="D4961" i="14"/>
  <c r="C4961" i="14"/>
  <c r="B4961" i="14"/>
  <c r="J4960" i="14"/>
  <c r="G4960" i="14"/>
  <c r="F4960" i="14"/>
  <c r="E4960" i="14"/>
  <c r="A4960" i="14" s="1"/>
  <c r="D4960" i="14"/>
  <c r="C4960" i="14"/>
  <c r="B4960" i="14"/>
  <c r="J4959" i="14"/>
  <c r="G4959" i="14"/>
  <c r="F4959" i="14"/>
  <c r="E4959" i="14"/>
  <c r="A4959" i="14" s="1"/>
  <c r="D4959" i="14"/>
  <c r="C4959" i="14"/>
  <c r="B4959" i="14"/>
  <c r="J4958" i="14"/>
  <c r="G4958" i="14"/>
  <c r="F4958" i="14"/>
  <c r="E4958" i="14"/>
  <c r="A4958" i="14" s="1"/>
  <c r="D4958" i="14"/>
  <c r="C4958" i="14"/>
  <c r="B4958" i="14"/>
  <c r="J4957" i="14"/>
  <c r="G4957" i="14"/>
  <c r="F4957" i="14"/>
  <c r="E4957" i="14"/>
  <c r="A4957" i="14" s="1"/>
  <c r="D4957" i="14"/>
  <c r="C4957" i="14"/>
  <c r="B4957" i="14"/>
  <c r="J4956" i="14"/>
  <c r="G4956" i="14"/>
  <c r="F4956" i="14"/>
  <c r="E4956" i="14"/>
  <c r="A4956" i="14" s="1"/>
  <c r="D4956" i="14"/>
  <c r="C4956" i="14"/>
  <c r="B4956" i="14"/>
  <c r="J4955" i="14"/>
  <c r="G4955" i="14"/>
  <c r="F4955" i="14"/>
  <c r="E4955" i="14"/>
  <c r="A4955" i="14" s="1"/>
  <c r="D4955" i="14"/>
  <c r="C4955" i="14"/>
  <c r="B4955" i="14"/>
  <c r="J4954" i="14"/>
  <c r="G4954" i="14"/>
  <c r="F4954" i="14"/>
  <c r="E4954" i="14"/>
  <c r="A4954" i="14" s="1"/>
  <c r="D4954" i="14"/>
  <c r="C4954" i="14"/>
  <c r="B4954" i="14"/>
  <c r="J4953" i="14"/>
  <c r="G4953" i="14"/>
  <c r="F4953" i="14"/>
  <c r="E4953" i="14"/>
  <c r="A4953" i="14" s="1"/>
  <c r="D4953" i="14"/>
  <c r="C4953" i="14"/>
  <c r="B4953" i="14"/>
  <c r="J4952" i="14"/>
  <c r="G4952" i="14"/>
  <c r="F4952" i="14"/>
  <c r="E4952" i="14"/>
  <c r="A4952" i="14" s="1"/>
  <c r="D4952" i="14"/>
  <c r="C4952" i="14"/>
  <c r="B4952" i="14"/>
  <c r="J4951" i="14"/>
  <c r="G4951" i="14"/>
  <c r="F4951" i="14"/>
  <c r="E4951" i="14"/>
  <c r="A4951" i="14" s="1"/>
  <c r="D4951" i="14"/>
  <c r="C4951" i="14"/>
  <c r="B4951" i="14"/>
  <c r="J4950" i="14"/>
  <c r="G4950" i="14"/>
  <c r="F4950" i="14"/>
  <c r="E4950" i="14"/>
  <c r="A4950" i="14" s="1"/>
  <c r="D4950" i="14"/>
  <c r="C4950" i="14"/>
  <c r="B4950" i="14"/>
  <c r="J4949" i="14"/>
  <c r="G4949" i="14"/>
  <c r="F4949" i="14"/>
  <c r="E4949" i="14"/>
  <c r="A4949" i="14" s="1"/>
  <c r="D4949" i="14"/>
  <c r="C4949" i="14"/>
  <c r="B4949" i="14"/>
  <c r="J4948" i="14"/>
  <c r="G4948" i="14"/>
  <c r="F4948" i="14"/>
  <c r="E4948" i="14"/>
  <c r="A4948" i="14" s="1"/>
  <c r="D4948" i="14"/>
  <c r="C4948" i="14"/>
  <c r="B4948" i="14"/>
  <c r="J4947" i="14"/>
  <c r="G4947" i="14"/>
  <c r="F4947" i="14"/>
  <c r="E4947" i="14"/>
  <c r="A4947" i="14" s="1"/>
  <c r="D4947" i="14"/>
  <c r="C4947" i="14"/>
  <c r="B4947" i="14"/>
  <c r="J4946" i="14"/>
  <c r="G4946" i="14"/>
  <c r="F4946" i="14"/>
  <c r="E4946" i="14"/>
  <c r="A4946" i="14" s="1"/>
  <c r="D4946" i="14"/>
  <c r="C4946" i="14"/>
  <c r="B4946" i="14"/>
  <c r="J4945" i="14"/>
  <c r="G4945" i="14"/>
  <c r="F4945" i="14"/>
  <c r="E4945" i="14"/>
  <c r="A4945" i="14" s="1"/>
  <c r="D4945" i="14"/>
  <c r="C4945" i="14"/>
  <c r="B4945" i="14"/>
  <c r="J4944" i="14"/>
  <c r="G4944" i="14"/>
  <c r="F4944" i="14"/>
  <c r="E4944" i="14"/>
  <c r="A4944" i="14" s="1"/>
  <c r="D4944" i="14"/>
  <c r="C4944" i="14"/>
  <c r="B4944" i="14"/>
  <c r="J4943" i="14"/>
  <c r="G4943" i="14"/>
  <c r="F4943" i="14"/>
  <c r="E4943" i="14"/>
  <c r="A4943" i="14" s="1"/>
  <c r="D4943" i="14"/>
  <c r="C4943" i="14"/>
  <c r="B4943" i="14"/>
  <c r="J4942" i="14"/>
  <c r="G4942" i="14"/>
  <c r="F4942" i="14"/>
  <c r="E4942" i="14"/>
  <c r="A4942" i="14" s="1"/>
  <c r="D4942" i="14"/>
  <c r="C4942" i="14"/>
  <c r="B4942" i="14"/>
  <c r="J4941" i="14"/>
  <c r="G4941" i="14"/>
  <c r="F4941" i="14"/>
  <c r="E4941" i="14"/>
  <c r="A4941" i="14" s="1"/>
  <c r="D4941" i="14"/>
  <c r="C4941" i="14"/>
  <c r="B4941" i="14"/>
  <c r="J4940" i="14"/>
  <c r="G4940" i="14"/>
  <c r="F4940" i="14"/>
  <c r="E4940" i="14"/>
  <c r="A4940" i="14" s="1"/>
  <c r="D4940" i="14"/>
  <c r="C4940" i="14"/>
  <c r="B4940" i="14"/>
  <c r="J4939" i="14"/>
  <c r="G4939" i="14"/>
  <c r="F4939" i="14"/>
  <c r="E4939" i="14"/>
  <c r="A4939" i="14" s="1"/>
  <c r="D4939" i="14"/>
  <c r="C4939" i="14"/>
  <c r="B4939" i="14"/>
  <c r="J4938" i="14"/>
  <c r="G4938" i="14"/>
  <c r="F4938" i="14"/>
  <c r="E4938" i="14"/>
  <c r="A4938" i="14" s="1"/>
  <c r="D4938" i="14"/>
  <c r="C4938" i="14"/>
  <c r="B4938" i="14"/>
  <c r="J4937" i="14"/>
  <c r="G4937" i="14"/>
  <c r="F4937" i="14"/>
  <c r="E4937" i="14"/>
  <c r="A4937" i="14" s="1"/>
  <c r="D4937" i="14"/>
  <c r="C4937" i="14"/>
  <c r="B4937" i="14"/>
  <c r="J4936" i="14"/>
  <c r="G4936" i="14"/>
  <c r="F4936" i="14"/>
  <c r="E4936" i="14"/>
  <c r="A4936" i="14" s="1"/>
  <c r="D4936" i="14"/>
  <c r="C4936" i="14"/>
  <c r="B4936" i="14"/>
  <c r="J4935" i="14"/>
  <c r="G4935" i="14"/>
  <c r="F4935" i="14"/>
  <c r="E4935" i="14"/>
  <c r="A4935" i="14" s="1"/>
  <c r="D4935" i="14"/>
  <c r="C4935" i="14"/>
  <c r="B4935" i="14"/>
  <c r="J4934" i="14"/>
  <c r="G4934" i="14"/>
  <c r="F4934" i="14"/>
  <c r="E4934" i="14"/>
  <c r="A4934" i="14" s="1"/>
  <c r="D4934" i="14"/>
  <c r="C4934" i="14"/>
  <c r="B4934" i="14"/>
  <c r="J4933" i="14"/>
  <c r="G4933" i="14"/>
  <c r="F4933" i="14"/>
  <c r="E4933" i="14"/>
  <c r="A4933" i="14" s="1"/>
  <c r="D4933" i="14"/>
  <c r="C4933" i="14"/>
  <c r="B4933" i="14"/>
  <c r="J4932" i="14"/>
  <c r="G4932" i="14"/>
  <c r="F4932" i="14"/>
  <c r="E4932" i="14"/>
  <c r="A4932" i="14" s="1"/>
  <c r="D4932" i="14"/>
  <c r="C4932" i="14"/>
  <c r="B4932" i="14"/>
  <c r="J4931" i="14"/>
  <c r="G4931" i="14"/>
  <c r="F4931" i="14"/>
  <c r="E4931" i="14"/>
  <c r="A4931" i="14" s="1"/>
  <c r="D4931" i="14"/>
  <c r="C4931" i="14"/>
  <c r="B4931" i="14"/>
  <c r="J4930" i="14"/>
  <c r="G4930" i="14"/>
  <c r="F4930" i="14"/>
  <c r="E4930" i="14"/>
  <c r="A4930" i="14" s="1"/>
  <c r="D4930" i="14"/>
  <c r="C4930" i="14"/>
  <c r="B4930" i="14"/>
  <c r="J4929" i="14"/>
  <c r="G4929" i="14"/>
  <c r="F4929" i="14"/>
  <c r="E4929" i="14"/>
  <c r="A4929" i="14" s="1"/>
  <c r="D4929" i="14"/>
  <c r="C4929" i="14"/>
  <c r="B4929" i="14"/>
  <c r="J4928" i="14"/>
  <c r="G4928" i="14"/>
  <c r="F4928" i="14"/>
  <c r="E4928" i="14"/>
  <c r="A4928" i="14" s="1"/>
  <c r="D4928" i="14"/>
  <c r="C4928" i="14"/>
  <c r="B4928" i="14"/>
  <c r="J4927" i="14"/>
  <c r="G4927" i="14"/>
  <c r="F4927" i="14"/>
  <c r="E4927" i="14"/>
  <c r="A4927" i="14" s="1"/>
  <c r="D4927" i="14"/>
  <c r="C4927" i="14"/>
  <c r="B4927" i="14"/>
  <c r="J4926" i="14"/>
  <c r="G4926" i="14"/>
  <c r="F4926" i="14"/>
  <c r="E4926" i="14"/>
  <c r="A4926" i="14" s="1"/>
  <c r="D4926" i="14"/>
  <c r="C4926" i="14"/>
  <c r="B4926" i="14"/>
  <c r="J4925" i="14"/>
  <c r="G4925" i="14"/>
  <c r="F4925" i="14"/>
  <c r="E4925" i="14"/>
  <c r="A4925" i="14" s="1"/>
  <c r="D4925" i="14"/>
  <c r="C4925" i="14"/>
  <c r="B4925" i="14"/>
  <c r="J4924" i="14"/>
  <c r="G4924" i="14"/>
  <c r="F4924" i="14"/>
  <c r="E4924" i="14"/>
  <c r="A4924" i="14" s="1"/>
  <c r="D4924" i="14"/>
  <c r="C4924" i="14"/>
  <c r="B4924" i="14"/>
  <c r="J4923" i="14"/>
  <c r="G4923" i="14"/>
  <c r="F4923" i="14"/>
  <c r="E4923" i="14"/>
  <c r="A4923" i="14" s="1"/>
  <c r="D4923" i="14"/>
  <c r="C4923" i="14"/>
  <c r="B4923" i="14"/>
  <c r="J4922" i="14"/>
  <c r="G4922" i="14"/>
  <c r="F4922" i="14"/>
  <c r="E4922" i="14"/>
  <c r="A4922" i="14" s="1"/>
  <c r="D4922" i="14"/>
  <c r="C4922" i="14"/>
  <c r="B4922" i="14"/>
  <c r="J4921" i="14"/>
  <c r="G4921" i="14"/>
  <c r="F4921" i="14"/>
  <c r="E4921" i="14"/>
  <c r="A4921" i="14" s="1"/>
  <c r="D4921" i="14"/>
  <c r="C4921" i="14"/>
  <c r="B4921" i="14"/>
  <c r="J4920" i="14"/>
  <c r="G4920" i="14"/>
  <c r="F4920" i="14"/>
  <c r="E4920" i="14"/>
  <c r="A4920" i="14" s="1"/>
  <c r="D4920" i="14"/>
  <c r="C4920" i="14"/>
  <c r="B4920" i="14"/>
  <c r="J4919" i="14"/>
  <c r="G4919" i="14"/>
  <c r="F4919" i="14"/>
  <c r="E4919" i="14"/>
  <c r="A4919" i="14" s="1"/>
  <c r="D4919" i="14"/>
  <c r="C4919" i="14"/>
  <c r="B4919" i="14"/>
  <c r="J4918" i="14"/>
  <c r="G4918" i="14"/>
  <c r="F4918" i="14"/>
  <c r="E4918" i="14"/>
  <c r="A4918" i="14" s="1"/>
  <c r="D4918" i="14"/>
  <c r="C4918" i="14"/>
  <c r="B4918" i="14"/>
  <c r="J4917" i="14"/>
  <c r="G4917" i="14"/>
  <c r="F4917" i="14"/>
  <c r="E4917" i="14"/>
  <c r="A4917" i="14" s="1"/>
  <c r="D4917" i="14"/>
  <c r="C4917" i="14"/>
  <c r="B4917" i="14"/>
  <c r="J4916" i="14"/>
  <c r="G4916" i="14"/>
  <c r="F4916" i="14"/>
  <c r="E4916" i="14"/>
  <c r="A4916" i="14" s="1"/>
  <c r="D4916" i="14"/>
  <c r="C4916" i="14"/>
  <c r="B4916" i="14"/>
  <c r="J4915" i="14"/>
  <c r="G4915" i="14"/>
  <c r="F4915" i="14"/>
  <c r="E4915" i="14"/>
  <c r="A4915" i="14" s="1"/>
  <c r="D4915" i="14"/>
  <c r="C4915" i="14"/>
  <c r="B4915" i="14"/>
  <c r="J4914" i="14"/>
  <c r="G4914" i="14"/>
  <c r="F4914" i="14"/>
  <c r="E4914" i="14"/>
  <c r="A4914" i="14" s="1"/>
  <c r="D4914" i="14"/>
  <c r="C4914" i="14"/>
  <c r="B4914" i="14"/>
  <c r="J4913" i="14"/>
  <c r="G4913" i="14"/>
  <c r="F4913" i="14"/>
  <c r="E4913" i="14"/>
  <c r="A4913" i="14" s="1"/>
  <c r="D4913" i="14"/>
  <c r="C4913" i="14"/>
  <c r="B4913" i="14"/>
  <c r="J4912" i="14"/>
  <c r="G4912" i="14"/>
  <c r="F4912" i="14"/>
  <c r="E4912" i="14"/>
  <c r="A4912" i="14" s="1"/>
  <c r="D4912" i="14"/>
  <c r="C4912" i="14"/>
  <c r="B4912" i="14"/>
  <c r="J4911" i="14"/>
  <c r="G4911" i="14"/>
  <c r="F4911" i="14"/>
  <c r="E4911" i="14"/>
  <c r="A4911" i="14" s="1"/>
  <c r="D4911" i="14"/>
  <c r="C4911" i="14"/>
  <c r="B4911" i="14"/>
  <c r="J4910" i="14"/>
  <c r="G4910" i="14"/>
  <c r="F4910" i="14"/>
  <c r="E4910" i="14"/>
  <c r="A4910" i="14" s="1"/>
  <c r="D4910" i="14"/>
  <c r="C4910" i="14"/>
  <c r="B4910" i="14"/>
  <c r="J4909" i="14"/>
  <c r="G4909" i="14"/>
  <c r="F4909" i="14"/>
  <c r="E4909" i="14"/>
  <c r="A4909" i="14" s="1"/>
  <c r="D4909" i="14"/>
  <c r="C4909" i="14"/>
  <c r="B4909" i="14"/>
  <c r="J4908" i="14"/>
  <c r="G4908" i="14"/>
  <c r="F4908" i="14"/>
  <c r="E4908" i="14"/>
  <c r="A4908" i="14" s="1"/>
  <c r="D4908" i="14"/>
  <c r="C4908" i="14"/>
  <c r="B4908" i="14"/>
  <c r="J4907" i="14"/>
  <c r="G4907" i="14"/>
  <c r="F4907" i="14"/>
  <c r="E4907" i="14"/>
  <c r="A4907" i="14" s="1"/>
  <c r="D4907" i="14"/>
  <c r="C4907" i="14"/>
  <c r="B4907" i="14"/>
  <c r="J4906" i="14"/>
  <c r="G4906" i="14"/>
  <c r="F4906" i="14"/>
  <c r="E4906" i="14"/>
  <c r="A4906" i="14" s="1"/>
  <c r="D4906" i="14"/>
  <c r="C4906" i="14"/>
  <c r="B4906" i="14"/>
  <c r="J4905" i="14"/>
  <c r="G4905" i="14"/>
  <c r="F4905" i="14"/>
  <c r="E4905" i="14"/>
  <c r="A4905" i="14" s="1"/>
  <c r="D4905" i="14"/>
  <c r="C4905" i="14"/>
  <c r="B4905" i="14"/>
  <c r="J4904" i="14"/>
  <c r="G4904" i="14"/>
  <c r="F4904" i="14"/>
  <c r="E4904" i="14"/>
  <c r="A4904" i="14" s="1"/>
  <c r="D4904" i="14"/>
  <c r="C4904" i="14"/>
  <c r="B4904" i="14"/>
  <c r="J4903" i="14"/>
  <c r="G4903" i="14"/>
  <c r="F4903" i="14"/>
  <c r="E4903" i="14"/>
  <c r="A4903" i="14" s="1"/>
  <c r="D4903" i="14"/>
  <c r="C4903" i="14"/>
  <c r="B4903" i="14"/>
  <c r="J4902" i="14"/>
  <c r="G4902" i="14"/>
  <c r="F4902" i="14"/>
  <c r="E4902" i="14"/>
  <c r="A4902" i="14" s="1"/>
  <c r="D4902" i="14"/>
  <c r="C4902" i="14"/>
  <c r="B4902" i="14"/>
  <c r="J4901" i="14"/>
  <c r="G4901" i="14"/>
  <c r="F4901" i="14"/>
  <c r="E4901" i="14"/>
  <c r="A4901" i="14" s="1"/>
  <c r="D4901" i="14"/>
  <c r="C4901" i="14"/>
  <c r="B4901" i="14"/>
  <c r="J4900" i="14"/>
  <c r="G4900" i="14"/>
  <c r="F4900" i="14"/>
  <c r="E4900" i="14"/>
  <c r="A4900" i="14" s="1"/>
  <c r="D4900" i="14"/>
  <c r="C4900" i="14"/>
  <c r="B4900" i="14"/>
  <c r="J4899" i="14"/>
  <c r="G4899" i="14"/>
  <c r="F4899" i="14"/>
  <c r="E4899" i="14"/>
  <c r="A4899" i="14" s="1"/>
  <c r="D4899" i="14"/>
  <c r="C4899" i="14"/>
  <c r="B4899" i="14"/>
  <c r="J4898" i="14"/>
  <c r="G4898" i="14"/>
  <c r="F4898" i="14"/>
  <c r="E4898" i="14"/>
  <c r="A4898" i="14" s="1"/>
  <c r="D4898" i="14"/>
  <c r="C4898" i="14"/>
  <c r="B4898" i="14"/>
  <c r="J4897" i="14"/>
  <c r="G4897" i="14"/>
  <c r="F4897" i="14"/>
  <c r="E4897" i="14"/>
  <c r="A4897" i="14" s="1"/>
  <c r="D4897" i="14"/>
  <c r="C4897" i="14"/>
  <c r="B4897" i="14"/>
  <c r="J4896" i="14"/>
  <c r="G4896" i="14"/>
  <c r="F4896" i="14"/>
  <c r="E4896" i="14"/>
  <c r="A4896" i="14" s="1"/>
  <c r="D4896" i="14"/>
  <c r="C4896" i="14"/>
  <c r="B4896" i="14"/>
  <c r="J4895" i="14"/>
  <c r="G4895" i="14"/>
  <c r="F4895" i="14"/>
  <c r="E4895" i="14"/>
  <c r="A4895" i="14" s="1"/>
  <c r="D4895" i="14"/>
  <c r="C4895" i="14"/>
  <c r="B4895" i="14"/>
  <c r="J4894" i="14"/>
  <c r="G4894" i="14"/>
  <c r="F4894" i="14"/>
  <c r="E4894" i="14"/>
  <c r="A4894" i="14" s="1"/>
  <c r="D4894" i="14"/>
  <c r="C4894" i="14"/>
  <c r="B4894" i="14"/>
  <c r="J4893" i="14"/>
  <c r="G4893" i="14"/>
  <c r="F4893" i="14"/>
  <c r="E4893" i="14"/>
  <c r="A4893" i="14" s="1"/>
  <c r="D4893" i="14"/>
  <c r="C4893" i="14"/>
  <c r="B4893" i="14"/>
  <c r="J4892" i="14"/>
  <c r="G4892" i="14"/>
  <c r="F4892" i="14"/>
  <c r="E4892" i="14"/>
  <c r="A4892" i="14" s="1"/>
  <c r="D4892" i="14"/>
  <c r="C4892" i="14"/>
  <c r="B4892" i="14"/>
  <c r="J4891" i="14"/>
  <c r="G4891" i="14"/>
  <c r="F4891" i="14"/>
  <c r="E4891" i="14"/>
  <c r="A4891" i="14" s="1"/>
  <c r="D4891" i="14"/>
  <c r="C4891" i="14"/>
  <c r="B4891" i="14"/>
  <c r="J4890" i="14"/>
  <c r="G4890" i="14"/>
  <c r="F4890" i="14"/>
  <c r="E4890" i="14"/>
  <c r="A4890" i="14" s="1"/>
  <c r="D4890" i="14"/>
  <c r="C4890" i="14"/>
  <c r="B4890" i="14"/>
  <c r="J4889" i="14"/>
  <c r="G4889" i="14"/>
  <c r="F4889" i="14"/>
  <c r="E4889" i="14"/>
  <c r="A4889" i="14" s="1"/>
  <c r="D4889" i="14"/>
  <c r="C4889" i="14"/>
  <c r="B4889" i="14"/>
  <c r="J4888" i="14"/>
  <c r="G4888" i="14"/>
  <c r="F4888" i="14"/>
  <c r="E4888" i="14"/>
  <c r="A4888" i="14" s="1"/>
  <c r="D4888" i="14"/>
  <c r="C4888" i="14"/>
  <c r="B4888" i="14"/>
  <c r="J4887" i="14"/>
  <c r="G4887" i="14"/>
  <c r="F4887" i="14"/>
  <c r="E4887" i="14"/>
  <c r="A4887" i="14" s="1"/>
  <c r="D4887" i="14"/>
  <c r="C4887" i="14"/>
  <c r="B4887" i="14"/>
  <c r="J4886" i="14"/>
  <c r="G4886" i="14"/>
  <c r="F4886" i="14"/>
  <c r="E4886" i="14"/>
  <c r="A4886" i="14" s="1"/>
  <c r="D4886" i="14"/>
  <c r="C4886" i="14"/>
  <c r="B4886" i="14"/>
  <c r="J4885" i="14"/>
  <c r="G4885" i="14"/>
  <c r="F4885" i="14"/>
  <c r="E4885" i="14"/>
  <c r="A4885" i="14" s="1"/>
  <c r="D4885" i="14"/>
  <c r="C4885" i="14"/>
  <c r="B4885" i="14"/>
  <c r="J4884" i="14"/>
  <c r="G4884" i="14"/>
  <c r="F4884" i="14"/>
  <c r="E4884" i="14"/>
  <c r="A4884" i="14" s="1"/>
  <c r="D4884" i="14"/>
  <c r="C4884" i="14"/>
  <c r="B4884" i="14"/>
  <c r="J4883" i="14"/>
  <c r="G4883" i="14"/>
  <c r="F4883" i="14"/>
  <c r="E4883" i="14"/>
  <c r="A4883" i="14" s="1"/>
  <c r="D4883" i="14"/>
  <c r="C4883" i="14"/>
  <c r="B4883" i="14"/>
  <c r="J4882" i="14"/>
  <c r="G4882" i="14"/>
  <c r="F4882" i="14"/>
  <c r="E4882" i="14"/>
  <c r="A4882" i="14" s="1"/>
  <c r="D4882" i="14"/>
  <c r="C4882" i="14"/>
  <c r="B4882" i="14"/>
  <c r="J4881" i="14"/>
  <c r="G4881" i="14"/>
  <c r="F4881" i="14"/>
  <c r="E4881" i="14"/>
  <c r="A4881" i="14" s="1"/>
  <c r="D4881" i="14"/>
  <c r="C4881" i="14"/>
  <c r="B4881" i="14"/>
  <c r="J4880" i="14"/>
  <c r="G4880" i="14"/>
  <c r="F4880" i="14"/>
  <c r="E4880" i="14"/>
  <c r="A4880" i="14" s="1"/>
  <c r="D4880" i="14"/>
  <c r="C4880" i="14"/>
  <c r="B4880" i="14"/>
  <c r="J4879" i="14"/>
  <c r="G4879" i="14"/>
  <c r="F4879" i="14"/>
  <c r="E4879" i="14"/>
  <c r="A4879" i="14" s="1"/>
  <c r="D4879" i="14"/>
  <c r="C4879" i="14"/>
  <c r="B4879" i="14"/>
  <c r="J4878" i="14"/>
  <c r="G4878" i="14"/>
  <c r="F4878" i="14"/>
  <c r="E4878" i="14"/>
  <c r="A4878" i="14" s="1"/>
  <c r="D4878" i="14"/>
  <c r="C4878" i="14"/>
  <c r="B4878" i="14"/>
  <c r="J4877" i="14"/>
  <c r="G4877" i="14"/>
  <c r="F4877" i="14"/>
  <c r="E4877" i="14"/>
  <c r="A4877" i="14" s="1"/>
  <c r="D4877" i="14"/>
  <c r="C4877" i="14"/>
  <c r="B4877" i="14"/>
  <c r="J4876" i="14"/>
  <c r="G4876" i="14"/>
  <c r="F4876" i="14"/>
  <c r="E4876" i="14"/>
  <c r="A4876" i="14" s="1"/>
  <c r="D4876" i="14"/>
  <c r="C4876" i="14"/>
  <c r="B4876" i="14"/>
  <c r="J4875" i="14"/>
  <c r="G4875" i="14"/>
  <c r="F4875" i="14"/>
  <c r="E4875" i="14"/>
  <c r="A4875" i="14" s="1"/>
  <c r="D4875" i="14"/>
  <c r="C4875" i="14"/>
  <c r="B4875" i="14"/>
  <c r="J4874" i="14"/>
  <c r="G4874" i="14"/>
  <c r="F4874" i="14"/>
  <c r="E4874" i="14"/>
  <c r="A4874" i="14" s="1"/>
  <c r="D4874" i="14"/>
  <c r="C4874" i="14"/>
  <c r="B4874" i="14"/>
  <c r="J4873" i="14"/>
  <c r="G4873" i="14"/>
  <c r="F4873" i="14"/>
  <c r="E4873" i="14"/>
  <c r="A4873" i="14" s="1"/>
  <c r="D4873" i="14"/>
  <c r="C4873" i="14"/>
  <c r="B4873" i="14"/>
  <c r="J4872" i="14"/>
  <c r="G4872" i="14"/>
  <c r="F4872" i="14"/>
  <c r="E4872" i="14"/>
  <c r="A4872" i="14" s="1"/>
  <c r="D4872" i="14"/>
  <c r="C4872" i="14"/>
  <c r="B4872" i="14"/>
  <c r="J4871" i="14"/>
  <c r="G4871" i="14"/>
  <c r="F4871" i="14"/>
  <c r="E4871" i="14"/>
  <c r="A4871" i="14" s="1"/>
  <c r="D4871" i="14"/>
  <c r="C4871" i="14"/>
  <c r="B4871" i="14"/>
  <c r="J4870" i="14"/>
  <c r="G4870" i="14"/>
  <c r="F4870" i="14"/>
  <c r="E4870" i="14"/>
  <c r="A4870" i="14" s="1"/>
  <c r="D4870" i="14"/>
  <c r="C4870" i="14"/>
  <c r="B4870" i="14"/>
  <c r="J4869" i="14"/>
  <c r="G4869" i="14"/>
  <c r="F4869" i="14"/>
  <c r="E4869" i="14"/>
  <c r="A4869" i="14" s="1"/>
  <c r="D4869" i="14"/>
  <c r="C4869" i="14"/>
  <c r="B4869" i="14"/>
  <c r="J4868" i="14"/>
  <c r="G4868" i="14"/>
  <c r="F4868" i="14"/>
  <c r="E4868" i="14"/>
  <c r="A4868" i="14" s="1"/>
  <c r="D4868" i="14"/>
  <c r="C4868" i="14"/>
  <c r="B4868" i="14"/>
  <c r="J4867" i="14"/>
  <c r="G4867" i="14"/>
  <c r="F4867" i="14"/>
  <c r="E4867" i="14"/>
  <c r="A4867" i="14" s="1"/>
  <c r="D4867" i="14"/>
  <c r="C4867" i="14"/>
  <c r="B4867" i="14"/>
  <c r="J4866" i="14"/>
  <c r="G4866" i="14"/>
  <c r="F4866" i="14"/>
  <c r="E4866" i="14"/>
  <c r="A4866" i="14" s="1"/>
  <c r="D4866" i="14"/>
  <c r="C4866" i="14"/>
  <c r="B4866" i="14"/>
  <c r="J4865" i="14"/>
  <c r="G4865" i="14"/>
  <c r="F4865" i="14"/>
  <c r="E4865" i="14"/>
  <c r="A4865" i="14" s="1"/>
  <c r="D4865" i="14"/>
  <c r="C4865" i="14"/>
  <c r="B4865" i="14"/>
  <c r="J4864" i="14"/>
  <c r="G4864" i="14"/>
  <c r="F4864" i="14"/>
  <c r="E4864" i="14"/>
  <c r="A4864" i="14" s="1"/>
  <c r="D4864" i="14"/>
  <c r="C4864" i="14"/>
  <c r="B4864" i="14"/>
  <c r="J4863" i="14"/>
  <c r="G4863" i="14"/>
  <c r="F4863" i="14"/>
  <c r="E4863" i="14"/>
  <c r="A4863" i="14" s="1"/>
  <c r="D4863" i="14"/>
  <c r="C4863" i="14"/>
  <c r="B4863" i="14"/>
  <c r="J4862" i="14"/>
  <c r="G4862" i="14"/>
  <c r="F4862" i="14"/>
  <c r="E4862" i="14"/>
  <c r="A4862" i="14" s="1"/>
  <c r="D4862" i="14"/>
  <c r="C4862" i="14"/>
  <c r="B4862" i="14"/>
  <c r="J4861" i="14"/>
  <c r="G4861" i="14"/>
  <c r="F4861" i="14"/>
  <c r="E4861" i="14"/>
  <c r="A4861" i="14" s="1"/>
  <c r="D4861" i="14"/>
  <c r="C4861" i="14"/>
  <c r="B4861" i="14"/>
  <c r="J4860" i="14"/>
  <c r="G4860" i="14"/>
  <c r="F4860" i="14"/>
  <c r="E4860" i="14"/>
  <c r="A4860" i="14" s="1"/>
  <c r="D4860" i="14"/>
  <c r="C4860" i="14"/>
  <c r="B4860" i="14"/>
  <c r="J4859" i="14"/>
  <c r="G4859" i="14"/>
  <c r="F4859" i="14"/>
  <c r="E4859" i="14"/>
  <c r="A4859" i="14" s="1"/>
  <c r="D4859" i="14"/>
  <c r="C4859" i="14"/>
  <c r="B4859" i="14"/>
  <c r="J4858" i="14"/>
  <c r="G4858" i="14"/>
  <c r="F4858" i="14"/>
  <c r="E4858" i="14"/>
  <c r="A4858" i="14" s="1"/>
  <c r="D4858" i="14"/>
  <c r="C4858" i="14"/>
  <c r="B4858" i="14"/>
  <c r="J4857" i="14"/>
  <c r="G4857" i="14"/>
  <c r="F4857" i="14"/>
  <c r="E4857" i="14"/>
  <c r="A4857" i="14" s="1"/>
  <c r="D4857" i="14"/>
  <c r="C4857" i="14"/>
  <c r="B4857" i="14"/>
  <c r="J4856" i="14"/>
  <c r="G4856" i="14"/>
  <c r="F4856" i="14"/>
  <c r="E4856" i="14"/>
  <c r="A4856" i="14" s="1"/>
  <c r="D4856" i="14"/>
  <c r="C4856" i="14"/>
  <c r="B4856" i="14"/>
  <c r="J4855" i="14"/>
  <c r="G4855" i="14"/>
  <c r="F4855" i="14"/>
  <c r="E4855" i="14"/>
  <c r="A4855" i="14" s="1"/>
  <c r="D4855" i="14"/>
  <c r="C4855" i="14"/>
  <c r="B4855" i="14"/>
  <c r="J4854" i="14"/>
  <c r="G4854" i="14"/>
  <c r="F4854" i="14"/>
  <c r="E4854" i="14"/>
  <c r="A4854" i="14" s="1"/>
  <c r="D4854" i="14"/>
  <c r="C4854" i="14"/>
  <c r="B4854" i="14"/>
  <c r="J4853" i="14"/>
  <c r="G4853" i="14"/>
  <c r="F4853" i="14"/>
  <c r="E4853" i="14"/>
  <c r="A4853" i="14" s="1"/>
  <c r="D4853" i="14"/>
  <c r="C4853" i="14"/>
  <c r="B4853" i="14"/>
  <c r="J4852" i="14"/>
  <c r="G4852" i="14"/>
  <c r="F4852" i="14"/>
  <c r="E4852" i="14"/>
  <c r="A4852" i="14" s="1"/>
  <c r="D4852" i="14"/>
  <c r="C4852" i="14"/>
  <c r="B4852" i="14"/>
  <c r="J4851" i="14"/>
  <c r="G4851" i="14"/>
  <c r="F4851" i="14"/>
  <c r="E4851" i="14"/>
  <c r="A4851" i="14" s="1"/>
  <c r="D4851" i="14"/>
  <c r="C4851" i="14"/>
  <c r="B4851" i="14"/>
  <c r="J4850" i="14"/>
  <c r="G4850" i="14"/>
  <c r="F4850" i="14"/>
  <c r="E4850" i="14"/>
  <c r="A4850" i="14" s="1"/>
  <c r="D4850" i="14"/>
  <c r="C4850" i="14"/>
  <c r="B4850" i="14"/>
  <c r="J4849" i="14"/>
  <c r="G4849" i="14"/>
  <c r="F4849" i="14"/>
  <c r="E4849" i="14"/>
  <c r="A4849" i="14" s="1"/>
  <c r="D4849" i="14"/>
  <c r="C4849" i="14"/>
  <c r="B4849" i="14"/>
  <c r="J4848" i="14"/>
  <c r="G4848" i="14"/>
  <c r="F4848" i="14"/>
  <c r="E4848" i="14"/>
  <c r="A4848" i="14" s="1"/>
  <c r="D4848" i="14"/>
  <c r="C4848" i="14"/>
  <c r="B4848" i="14"/>
  <c r="J4847" i="14"/>
  <c r="G4847" i="14"/>
  <c r="F4847" i="14"/>
  <c r="E4847" i="14"/>
  <c r="A4847" i="14" s="1"/>
  <c r="D4847" i="14"/>
  <c r="C4847" i="14"/>
  <c r="B4847" i="14"/>
  <c r="J4846" i="14"/>
  <c r="G4846" i="14"/>
  <c r="F4846" i="14"/>
  <c r="E4846" i="14"/>
  <c r="A4846" i="14" s="1"/>
  <c r="D4846" i="14"/>
  <c r="C4846" i="14"/>
  <c r="B4846" i="14"/>
  <c r="J4845" i="14"/>
  <c r="G4845" i="14"/>
  <c r="F4845" i="14"/>
  <c r="E4845" i="14"/>
  <c r="A4845" i="14" s="1"/>
  <c r="D4845" i="14"/>
  <c r="C4845" i="14"/>
  <c r="B4845" i="14"/>
  <c r="J4844" i="14"/>
  <c r="G4844" i="14"/>
  <c r="F4844" i="14"/>
  <c r="E4844" i="14"/>
  <c r="A4844" i="14" s="1"/>
  <c r="D4844" i="14"/>
  <c r="C4844" i="14"/>
  <c r="B4844" i="14"/>
  <c r="J4843" i="14"/>
  <c r="G4843" i="14"/>
  <c r="F4843" i="14"/>
  <c r="E4843" i="14"/>
  <c r="A4843" i="14" s="1"/>
  <c r="D4843" i="14"/>
  <c r="C4843" i="14"/>
  <c r="B4843" i="14"/>
  <c r="J4842" i="14"/>
  <c r="G4842" i="14"/>
  <c r="F4842" i="14"/>
  <c r="E4842" i="14"/>
  <c r="A4842" i="14" s="1"/>
  <c r="D4842" i="14"/>
  <c r="C4842" i="14"/>
  <c r="B4842" i="14"/>
  <c r="J4841" i="14"/>
  <c r="G4841" i="14"/>
  <c r="F4841" i="14"/>
  <c r="E4841" i="14"/>
  <c r="A4841" i="14" s="1"/>
  <c r="D4841" i="14"/>
  <c r="C4841" i="14"/>
  <c r="B4841" i="14"/>
  <c r="J4840" i="14"/>
  <c r="G4840" i="14"/>
  <c r="F4840" i="14"/>
  <c r="E4840" i="14"/>
  <c r="A4840" i="14" s="1"/>
  <c r="D4840" i="14"/>
  <c r="C4840" i="14"/>
  <c r="B4840" i="14"/>
  <c r="J4839" i="14"/>
  <c r="G4839" i="14"/>
  <c r="F4839" i="14"/>
  <c r="E4839" i="14"/>
  <c r="A4839" i="14" s="1"/>
  <c r="D4839" i="14"/>
  <c r="C4839" i="14"/>
  <c r="B4839" i="14"/>
  <c r="J4838" i="14"/>
  <c r="G4838" i="14"/>
  <c r="F4838" i="14"/>
  <c r="E4838" i="14"/>
  <c r="A4838" i="14" s="1"/>
  <c r="D4838" i="14"/>
  <c r="C4838" i="14"/>
  <c r="B4838" i="14"/>
  <c r="J4837" i="14"/>
  <c r="G4837" i="14"/>
  <c r="F4837" i="14"/>
  <c r="E4837" i="14"/>
  <c r="A4837" i="14" s="1"/>
  <c r="D4837" i="14"/>
  <c r="C4837" i="14"/>
  <c r="B4837" i="14"/>
  <c r="J4836" i="14"/>
  <c r="G4836" i="14"/>
  <c r="F4836" i="14"/>
  <c r="E4836" i="14"/>
  <c r="A4836" i="14" s="1"/>
  <c r="D4836" i="14"/>
  <c r="C4836" i="14"/>
  <c r="B4836" i="14"/>
  <c r="J4835" i="14"/>
  <c r="G4835" i="14"/>
  <c r="F4835" i="14"/>
  <c r="E4835" i="14"/>
  <c r="A4835" i="14" s="1"/>
  <c r="D4835" i="14"/>
  <c r="C4835" i="14"/>
  <c r="B4835" i="14"/>
  <c r="J4834" i="14"/>
  <c r="G4834" i="14"/>
  <c r="F4834" i="14"/>
  <c r="E4834" i="14"/>
  <c r="A4834" i="14" s="1"/>
  <c r="D4834" i="14"/>
  <c r="C4834" i="14"/>
  <c r="B4834" i="14"/>
  <c r="J4833" i="14"/>
  <c r="G4833" i="14"/>
  <c r="F4833" i="14"/>
  <c r="E4833" i="14"/>
  <c r="A4833" i="14" s="1"/>
  <c r="D4833" i="14"/>
  <c r="C4833" i="14"/>
  <c r="B4833" i="14"/>
  <c r="J4832" i="14"/>
  <c r="G4832" i="14"/>
  <c r="F4832" i="14"/>
  <c r="E4832" i="14"/>
  <c r="A4832" i="14" s="1"/>
  <c r="D4832" i="14"/>
  <c r="C4832" i="14"/>
  <c r="B4832" i="14"/>
  <c r="J4831" i="14"/>
  <c r="G4831" i="14"/>
  <c r="F4831" i="14"/>
  <c r="E4831" i="14"/>
  <c r="A4831" i="14" s="1"/>
  <c r="D4831" i="14"/>
  <c r="C4831" i="14"/>
  <c r="B4831" i="14"/>
  <c r="J4830" i="14"/>
  <c r="G4830" i="14"/>
  <c r="F4830" i="14"/>
  <c r="E4830" i="14"/>
  <c r="A4830" i="14" s="1"/>
  <c r="D4830" i="14"/>
  <c r="C4830" i="14"/>
  <c r="B4830" i="14"/>
  <c r="J4829" i="14"/>
  <c r="G4829" i="14"/>
  <c r="F4829" i="14"/>
  <c r="E4829" i="14"/>
  <c r="A4829" i="14" s="1"/>
  <c r="D4829" i="14"/>
  <c r="C4829" i="14"/>
  <c r="B4829" i="14"/>
  <c r="J4828" i="14"/>
  <c r="G4828" i="14"/>
  <c r="F4828" i="14"/>
  <c r="E4828" i="14"/>
  <c r="A4828" i="14" s="1"/>
  <c r="D4828" i="14"/>
  <c r="C4828" i="14"/>
  <c r="B4828" i="14"/>
  <c r="J4827" i="14"/>
  <c r="G4827" i="14"/>
  <c r="F4827" i="14"/>
  <c r="E4827" i="14"/>
  <c r="A4827" i="14" s="1"/>
  <c r="D4827" i="14"/>
  <c r="C4827" i="14"/>
  <c r="B4827" i="14"/>
  <c r="J4826" i="14"/>
  <c r="G4826" i="14"/>
  <c r="F4826" i="14"/>
  <c r="E4826" i="14"/>
  <c r="A4826" i="14" s="1"/>
  <c r="D4826" i="14"/>
  <c r="C4826" i="14"/>
  <c r="B4826" i="14"/>
  <c r="J4825" i="14"/>
  <c r="G4825" i="14"/>
  <c r="F4825" i="14"/>
  <c r="E4825" i="14"/>
  <c r="A4825" i="14" s="1"/>
  <c r="D4825" i="14"/>
  <c r="C4825" i="14"/>
  <c r="B4825" i="14"/>
  <c r="J4824" i="14"/>
  <c r="G4824" i="14"/>
  <c r="F4824" i="14"/>
  <c r="E4824" i="14"/>
  <c r="A4824" i="14" s="1"/>
  <c r="D4824" i="14"/>
  <c r="C4824" i="14"/>
  <c r="B4824" i="14"/>
  <c r="J4823" i="14"/>
  <c r="G4823" i="14"/>
  <c r="F4823" i="14"/>
  <c r="E4823" i="14"/>
  <c r="A4823" i="14" s="1"/>
  <c r="D4823" i="14"/>
  <c r="C4823" i="14"/>
  <c r="B4823" i="14"/>
  <c r="J4822" i="14"/>
  <c r="G4822" i="14"/>
  <c r="F4822" i="14"/>
  <c r="E4822" i="14"/>
  <c r="A4822" i="14" s="1"/>
  <c r="D4822" i="14"/>
  <c r="C4822" i="14"/>
  <c r="B4822" i="14"/>
  <c r="J4821" i="14"/>
  <c r="G4821" i="14"/>
  <c r="F4821" i="14"/>
  <c r="E4821" i="14"/>
  <c r="A4821" i="14" s="1"/>
  <c r="D4821" i="14"/>
  <c r="C4821" i="14"/>
  <c r="B4821" i="14"/>
  <c r="J4820" i="14"/>
  <c r="G4820" i="14"/>
  <c r="F4820" i="14"/>
  <c r="E4820" i="14"/>
  <c r="A4820" i="14" s="1"/>
  <c r="D4820" i="14"/>
  <c r="C4820" i="14"/>
  <c r="B4820" i="14"/>
  <c r="J4819" i="14"/>
  <c r="G4819" i="14"/>
  <c r="F4819" i="14"/>
  <c r="E4819" i="14"/>
  <c r="A4819" i="14" s="1"/>
  <c r="D4819" i="14"/>
  <c r="C4819" i="14"/>
  <c r="B4819" i="14"/>
  <c r="J4818" i="14"/>
  <c r="G4818" i="14"/>
  <c r="F4818" i="14"/>
  <c r="E4818" i="14"/>
  <c r="A4818" i="14" s="1"/>
  <c r="D4818" i="14"/>
  <c r="C4818" i="14"/>
  <c r="B4818" i="14"/>
  <c r="J4817" i="14"/>
  <c r="G4817" i="14"/>
  <c r="F4817" i="14"/>
  <c r="E4817" i="14"/>
  <c r="A4817" i="14" s="1"/>
  <c r="D4817" i="14"/>
  <c r="C4817" i="14"/>
  <c r="B4817" i="14"/>
  <c r="J4816" i="14"/>
  <c r="G4816" i="14"/>
  <c r="F4816" i="14"/>
  <c r="E4816" i="14"/>
  <c r="A4816" i="14" s="1"/>
  <c r="D4816" i="14"/>
  <c r="C4816" i="14"/>
  <c r="B4816" i="14"/>
  <c r="J4815" i="14"/>
  <c r="G4815" i="14"/>
  <c r="F4815" i="14"/>
  <c r="E4815" i="14"/>
  <c r="A4815" i="14" s="1"/>
  <c r="D4815" i="14"/>
  <c r="C4815" i="14"/>
  <c r="B4815" i="14"/>
  <c r="J4814" i="14"/>
  <c r="G4814" i="14"/>
  <c r="F4814" i="14"/>
  <c r="E4814" i="14"/>
  <c r="A4814" i="14" s="1"/>
  <c r="D4814" i="14"/>
  <c r="C4814" i="14"/>
  <c r="B4814" i="14"/>
  <c r="J4813" i="14"/>
  <c r="G4813" i="14"/>
  <c r="F4813" i="14"/>
  <c r="E4813" i="14"/>
  <c r="A4813" i="14" s="1"/>
  <c r="D4813" i="14"/>
  <c r="C4813" i="14"/>
  <c r="B4813" i="14"/>
  <c r="J4812" i="14"/>
  <c r="G4812" i="14"/>
  <c r="F4812" i="14"/>
  <c r="E4812" i="14"/>
  <c r="A4812" i="14" s="1"/>
  <c r="D4812" i="14"/>
  <c r="C4812" i="14"/>
  <c r="B4812" i="14"/>
  <c r="J4811" i="14"/>
  <c r="G4811" i="14"/>
  <c r="F4811" i="14"/>
  <c r="E4811" i="14"/>
  <c r="A4811" i="14" s="1"/>
  <c r="D4811" i="14"/>
  <c r="C4811" i="14"/>
  <c r="B4811" i="14"/>
  <c r="J4810" i="14"/>
  <c r="G4810" i="14"/>
  <c r="F4810" i="14"/>
  <c r="E4810" i="14"/>
  <c r="A4810" i="14" s="1"/>
  <c r="D4810" i="14"/>
  <c r="C4810" i="14"/>
  <c r="B4810" i="14"/>
  <c r="J4809" i="14"/>
  <c r="G4809" i="14"/>
  <c r="F4809" i="14"/>
  <c r="E4809" i="14"/>
  <c r="A4809" i="14" s="1"/>
  <c r="D4809" i="14"/>
  <c r="C4809" i="14"/>
  <c r="B4809" i="14"/>
  <c r="J4808" i="14"/>
  <c r="G4808" i="14"/>
  <c r="F4808" i="14"/>
  <c r="E4808" i="14"/>
  <c r="A4808" i="14" s="1"/>
  <c r="D4808" i="14"/>
  <c r="C4808" i="14"/>
  <c r="B4808" i="14"/>
  <c r="J4807" i="14"/>
  <c r="G4807" i="14"/>
  <c r="F4807" i="14"/>
  <c r="E4807" i="14"/>
  <c r="A4807" i="14" s="1"/>
  <c r="D4807" i="14"/>
  <c r="C4807" i="14"/>
  <c r="B4807" i="14"/>
  <c r="J4806" i="14"/>
  <c r="G4806" i="14"/>
  <c r="F4806" i="14"/>
  <c r="E4806" i="14"/>
  <c r="A4806" i="14" s="1"/>
  <c r="D4806" i="14"/>
  <c r="C4806" i="14"/>
  <c r="B4806" i="14"/>
  <c r="J4805" i="14"/>
  <c r="G4805" i="14"/>
  <c r="F4805" i="14"/>
  <c r="E4805" i="14"/>
  <c r="A4805" i="14" s="1"/>
  <c r="D4805" i="14"/>
  <c r="C4805" i="14"/>
  <c r="B4805" i="14"/>
  <c r="J4804" i="14"/>
  <c r="G4804" i="14"/>
  <c r="F4804" i="14"/>
  <c r="E4804" i="14"/>
  <c r="A4804" i="14" s="1"/>
  <c r="D4804" i="14"/>
  <c r="C4804" i="14"/>
  <c r="B4804" i="14"/>
  <c r="J4803" i="14"/>
  <c r="G4803" i="14"/>
  <c r="F4803" i="14"/>
  <c r="E4803" i="14"/>
  <c r="A4803" i="14" s="1"/>
  <c r="D4803" i="14"/>
  <c r="C4803" i="14"/>
  <c r="B4803" i="14"/>
  <c r="J4802" i="14"/>
  <c r="G4802" i="14"/>
  <c r="F4802" i="14"/>
  <c r="E4802" i="14"/>
  <c r="A4802" i="14" s="1"/>
  <c r="D4802" i="14"/>
  <c r="C4802" i="14"/>
  <c r="B4802" i="14"/>
  <c r="J4801" i="14"/>
  <c r="G4801" i="14"/>
  <c r="F4801" i="14"/>
  <c r="E4801" i="14"/>
  <c r="A4801" i="14" s="1"/>
  <c r="D4801" i="14"/>
  <c r="C4801" i="14"/>
  <c r="B4801" i="14"/>
  <c r="J4800" i="14"/>
  <c r="G4800" i="14"/>
  <c r="F4800" i="14"/>
  <c r="E4800" i="14"/>
  <c r="A4800" i="14" s="1"/>
  <c r="D4800" i="14"/>
  <c r="C4800" i="14"/>
  <c r="B4800" i="14"/>
  <c r="J4799" i="14"/>
  <c r="G4799" i="14"/>
  <c r="F4799" i="14"/>
  <c r="E4799" i="14"/>
  <c r="A4799" i="14" s="1"/>
  <c r="D4799" i="14"/>
  <c r="C4799" i="14"/>
  <c r="B4799" i="14"/>
  <c r="J4798" i="14"/>
  <c r="G4798" i="14"/>
  <c r="F4798" i="14"/>
  <c r="E4798" i="14"/>
  <c r="A4798" i="14" s="1"/>
  <c r="D4798" i="14"/>
  <c r="C4798" i="14"/>
  <c r="B4798" i="14"/>
  <c r="J4797" i="14"/>
  <c r="G4797" i="14"/>
  <c r="F4797" i="14"/>
  <c r="E4797" i="14"/>
  <c r="A4797" i="14" s="1"/>
  <c r="D4797" i="14"/>
  <c r="C4797" i="14"/>
  <c r="B4797" i="14"/>
  <c r="J4796" i="14"/>
  <c r="G4796" i="14"/>
  <c r="F4796" i="14"/>
  <c r="E4796" i="14"/>
  <c r="A4796" i="14" s="1"/>
  <c r="D4796" i="14"/>
  <c r="C4796" i="14"/>
  <c r="B4796" i="14"/>
  <c r="J4795" i="14"/>
  <c r="G4795" i="14"/>
  <c r="F4795" i="14"/>
  <c r="E4795" i="14"/>
  <c r="A4795" i="14" s="1"/>
  <c r="D4795" i="14"/>
  <c r="C4795" i="14"/>
  <c r="B4795" i="14"/>
  <c r="J4794" i="14"/>
  <c r="G4794" i="14"/>
  <c r="F4794" i="14"/>
  <c r="E4794" i="14"/>
  <c r="A4794" i="14" s="1"/>
  <c r="D4794" i="14"/>
  <c r="C4794" i="14"/>
  <c r="B4794" i="14"/>
  <c r="J4793" i="14"/>
  <c r="G4793" i="14"/>
  <c r="F4793" i="14"/>
  <c r="E4793" i="14"/>
  <c r="A4793" i="14" s="1"/>
  <c r="D4793" i="14"/>
  <c r="C4793" i="14"/>
  <c r="B4793" i="14"/>
  <c r="J4792" i="14"/>
  <c r="G4792" i="14"/>
  <c r="F4792" i="14"/>
  <c r="E4792" i="14"/>
  <c r="A4792" i="14" s="1"/>
  <c r="D4792" i="14"/>
  <c r="C4792" i="14"/>
  <c r="B4792" i="14"/>
  <c r="J4791" i="14"/>
  <c r="G4791" i="14"/>
  <c r="F4791" i="14"/>
  <c r="E4791" i="14"/>
  <c r="A4791" i="14" s="1"/>
  <c r="D4791" i="14"/>
  <c r="C4791" i="14"/>
  <c r="B4791" i="14"/>
  <c r="J4790" i="14"/>
  <c r="G4790" i="14"/>
  <c r="F4790" i="14"/>
  <c r="E4790" i="14"/>
  <c r="A4790" i="14" s="1"/>
  <c r="D4790" i="14"/>
  <c r="C4790" i="14"/>
  <c r="B4790" i="14"/>
  <c r="J4789" i="14"/>
  <c r="G4789" i="14"/>
  <c r="F4789" i="14"/>
  <c r="E4789" i="14"/>
  <c r="A4789" i="14" s="1"/>
  <c r="D4789" i="14"/>
  <c r="C4789" i="14"/>
  <c r="B4789" i="14"/>
  <c r="J4788" i="14"/>
  <c r="G4788" i="14"/>
  <c r="F4788" i="14"/>
  <c r="E4788" i="14"/>
  <c r="A4788" i="14" s="1"/>
  <c r="D4788" i="14"/>
  <c r="C4788" i="14"/>
  <c r="B4788" i="14"/>
  <c r="J4787" i="14"/>
  <c r="G4787" i="14"/>
  <c r="F4787" i="14"/>
  <c r="E4787" i="14"/>
  <c r="A4787" i="14" s="1"/>
  <c r="D4787" i="14"/>
  <c r="C4787" i="14"/>
  <c r="B4787" i="14"/>
  <c r="J4786" i="14"/>
  <c r="G4786" i="14"/>
  <c r="F4786" i="14"/>
  <c r="E4786" i="14"/>
  <c r="A4786" i="14" s="1"/>
  <c r="D4786" i="14"/>
  <c r="C4786" i="14"/>
  <c r="B4786" i="14"/>
  <c r="J4785" i="14"/>
  <c r="G4785" i="14"/>
  <c r="F4785" i="14"/>
  <c r="E4785" i="14"/>
  <c r="A4785" i="14" s="1"/>
  <c r="D4785" i="14"/>
  <c r="C4785" i="14"/>
  <c r="B4785" i="14"/>
  <c r="J4784" i="14"/>
  <c r="G4784" i="14"/>
  <c r="F4784" i="14"/>
  <c r="E4784" i="14"/>
  <c r="A4784" i="14" s="1"/>
  <c r="D4784" i="14"/>
  <c r="C4784" i="14"/>
  <c r="B4784" i="14"/>
  <c r="J4783" i="14"/>
  <c r="G4783" i="14"/>
  <c r="F4783" i="14"/>
  <c r="E4783" i="14"/>
  <c r="A4783" i="14" s="1"/>
  <c r="D4783" i="14"/>
  <c r="C4783" i="14"/>
  <c r="B4783" i="14"/>
  <c r="J4782" i="14"/>
  <c r="G4782" i="14"/>
  <c r="F4782" i="14"/>
  <c r="E4782" i="14"/>
  <c r="A4782" i="14" s="1"/>
  <c r="D4782" i="14"/>
  <c r="C4782" i="14"/>
  <c r="B4782" i="14"/>
  <c r="J4781" i="14"/>
  <c r="G4781" i="14"/>
  <c r="F4781" i="14"/>
  <c r="E4781" i="14"/>
  <c r="A4781" i="14" s="1"/>
  <c r="D4781" i="14"/>
  <c r="C4781" i="14"/>
  <c r="B4781" i="14"/>
  <c r="J4780" i="14"/>
  <c r="G4780" i="14"/>
  <c r="F4780" i="14"/>
  <c r="E4780" i="14"/>
  <c r="A4780" i="14" s="1"/>
  <c r="D4780" i="14"/>
  <c r="C4780" i="14"/>
  <c r="B4780" i="14"/>
  <c r="J4779" i="14"/>
  <c r="G4779" i="14"/>
  <c r="F4779" i="14"/>
  <c r="E4779" i="14"/>
  <c r="A4779" i="14" s="1"/>
  <c r="D4779" i="14"/>
  <c r="C4779" i="14"/>
  <c r="B4779" i="14"/>
  <c r="J4778" i="14"/>
  <c r="G4778" i="14"/>
  <c r="F4778" i="14"/>
  <c r="E4778" i="14"/>
  <c r="A4778" i="14" s="1"/>
  <c r="D4778" i="14"/>
  <c r="C4778" i="14"/>
  <c r="B4778" i="14"/>
  <c r="J4777" i="14"/>
  <c r="G4777" i="14"/>
  <c r="F4777" i="14"/>
  <c r="E4777" i="14"/>
  <c r="A4777" i="14" s="1"/>
  <c r="D4777" i="14"/>
  <c r="C4777" i="14"/>
  <c r="B4777" i="14"/>
  <c r="J4776" i="14"/>
  <c r="G4776" i="14"/>
  <c r="F4776" i="14"/>
  <c r="E4776" i="14"/>
  <c r="A4776" i="14" s="1"/>
  <c r="D4776" i="14"/>
  <c r="C4776" i="14"/>
  <c r="B4776" i="14"/>
  <c r="J4775" i="14"/>
  <c r="G4775" i="14"/>
  <c r="F4775" i="14"/>
  <c r="E4775" i="14"/>
  <c r="A4775" i="14" s="1"/>
  <c r="D4775" i="14"/>
  <c r="C4775" i="14"/>
  <c r="B4775" i="14"/>
  <c r="J4774" i="14"/>
  <c r="G4774" i="14"/>
  <c r="F4774" i="14"/>
  <c r="E4774" i="14"/>
  <c r="A4774" i="14" s="1"/>
  <c r="D4774" i="14"/>
  <c r="C4774" i="14"/>
  <c r="B4774" i="14"/>
  <c r="J4773" i="14"/>
  <c r="G4773" i="14"/>
  <c r="F4773" i="14"/>
  <c r="E4773" i="14"/>
  <c r="A4773" i="14" s="1"/>
  <c r="D4773" i="14"/>
  <c r="C4773" i="14"/>
  <c r="B4773" i="14"/>
  <c r="J4772" i="14"/>
  <c r="G4772" i="14"/>
  <c r="F4772" i="14"/>
  <c r="E4772" i="14"/>
  <c r="A4772" i="14" s="1"/>
  <c r="D4772" i="14"/>
  <c r="C4772" i="14"/>
  <c r="B4772" i="14"/>
  <c r="J4771" i="14"/>
  <c r="G4771" i="14"/>
  <c r="F4771" i="14"/>
  <c r="E4771" i="14"/>
  <c r="A4771" i="14" s="1"/>
  <c r="D4771" i="14"/>
  <c r="C4771" i="14"/>
  <c r="B4771" i="14"/>
  <c r="J4770" i="14"/>
  <c r="G4770" i="14"/>
  <c r="F4770" i="14"/>
  <c r="E4770" i="14"/>
  <c r="A4770" i="14" s="1"/>
  <c r="D4770" i="14"/>
  <c r="C4770" i="14"/>
  <c r="B4770" i="14"/>
  <c r="J4769" i="14"/>
  <c r="G4769" i="14"/>
  <c r="F4769" i="14"/>
  <c r="E4769" i="14"/>
  <c r="A4769" i="14" s="1"/>
  <c r="D4769" i="14"/>
  <c r="C4769" i="14"/>
  <c r="B4769" i="14"/>
  <c r="J4768" i="14"/>
  <c r="G4768" i="14"/>
  <c r="F4768" i="14"/>
  <c r="E4768" i="14"/>
  <c r="A4768" i="14" s="1"/>
  <c r="D4768" i="14"/>
  <c r="C4768" i="14"/>
  <c r="B4768" i="14"/>
  <c r="J4767" i="14"/>
  <c r="G4767" i="14"/>
  <c r="F4767" i="14"/>
  <c r="E4767" i="14"/>
  <c r="A4767" i="14" s="1"/>
  <c r="D4767" i="14"/>
  <c r="C4767" i="14"/>
  <c r="B4767" i="14"/>
  <c r="J4766" i="14"/>
  <c r="G4766" i="14"/>
  <c r="F4766" i="14"/>
  <c r="E4766" i="14"/>
  <c r="A4766" i="14" s="1"/>
  <c r="D4766" i="14"/>
  <c r="C4766" i="14"/>
  <c r="B4766" i="14"/>
  <c r="J4765" i="14"/>
  <c r="G4765" i="14"/>
  <c r="F4765" i="14"/>
  <c r="E4765" i="14"/>
  <c r="A4765" i="14" s="1"/>
  <c r="D4765" i="14"/>
  <c r="C4765" i="14"/>
  <c r="B4765" i="14"/>
  <c r="J4764" i="14"/>
  <c r="G4764" i="14"/>
  <c r="F4764" i="14"/>
  <c r="E4764" i="14"/>
  <c r="A4764" i="14" s="1"/>
  <c r="D4764" i="14"/>
  <c r="C4764" i="14"/>
  <c r="B4764" i="14"/>
  <c r="J4763" i="14"/>
  <c r="G4763" i="14"/>
  <c r="F4763" i="14"/>
  <c r="E4763" i="14"/>
  <c r="A4763" i="14" s="1"/>
  <c r="D4763" i="14"/>
  <c r="C4763" i="14"/>
  <c r="B4763" i="14"/>
  <c r="J4762" i="14"/>
  <c r="G4762" i="14"/>
  <c r="F4762" i="14"/>
  <c r="E4762" i="14"/>
  <c r="A4762" i="14" s="1"/>
  <c r="D4762" i="14"/>
  <c r="C4762" i="14"/>
  <c r="B4762" i="14"/>
  <c r="J4761" i="14"/>
  <c r="G4761" i="14"/>
  <c r="F4761" i="14"/>
  <c r="E4761" i="14"/>
  <c r="A4761" i="14" s="1"/>
  <c r="D4761" i="14"/>
  <c r="C4761" i="14"/>
  <c r="B4761" i="14"/>
  <c r="J4760" i="14"/>
  <c r="G4760" i="14"/>
  <c r="F4760" i="14"/>
  <c r="E4760" i="14"/>
  <c r="A4760" i="14" s="1"/>
  <c r="D4760" i="14"/>
  <c r="C4760" i="14"/>
  <c r="B4760" i="14"/>
  <c r="J4759" i="14"/>
  <c r="G4759" i="14"/>
  <c r="F4759" i="14"/>
  <c r="E4759" i="14"/>
  <c r="A4759" i="14" s="1"/>
  <c r="D4759" i="14"/>
  <c r="C4759" i="14"/>
  <c r="B4759" i="14"/>
  <c r="J4758" i="14"/>
  <c r="G4758" i="14"/>
  <c r="F4758" i="14"/>
  <c r="E4758" i="14"/>
  <c r="A4758" i="14" s="1"/>
  <c r="D4758" i="14"/>
  <c r="C4758" i="14"/>
  <c r="B4758" i="14"/>
  <c r="J4757" i="14"/>
  <c r="G4757" i="14"/>
  <c r="F4757" i="14"/>
  <c r="E4757" i="14"/>
  <c r="A4757" i="14" s="1"/>
  <c r="D4757" i="14"/>
  <c r="C4757" i="14"/>
  <c r="B4757" i="14"/>
  <c r="J4756" i="14"/>
  <c r="G4756" i="14"/>
  <c r="F4756" i="14"/>
  <c r="E4756" i="14"/>
  <c r="A4756" i="14" s="1"/>
  <c r="D4756" i="14"/>
  <c r="C4756" i="14"/>
  <c r="B4756" i="14"/>
  <c r="J4755" i="14"/>
  <c r="G4755" i="14"/>
  <c r="F4755" i="14"/>
  <c r="E4755" i="14"/>
  <c r="A4755" i="14" s="1"/>
  <c r="D4755" i="14"/>
  <c r="C4755" i="14"/>
  <c r="B4755" i="14"/>
  <c r="J4754" i="14"/>
  <c r="G4754" i="14"/>
  <c r="F4754" i="14"/>
  <c r="E4754" i="14"/>
  <c r="A4754" i="14" s="1"/>
  <c r="D4754" i="14"/>
  <c r="C4754" i="14"/>
  <c r="B4754" i="14"/>
  <c r="J4753" i="14"/>
  <c r="G4753" i="14"/>
  <c r="F4753" i="14"/>
  <c r="E4753" i="14"/>
  <c r="A4753" i="14" s="1"/>
  <c r="D4753" i="14"/>
  <c r="C4753" i="14"/>
  <c r="B4753" i="14"/>
  <c r="J4752" i="14"/>
  <c r="G4752" i="14"/>
  <c r="F4752" i="14"/>
  <c r="E4752" i="14"/>
  <c r="A4752" i="14" s="1"/>
  <c r="D4752" i="14"/>
  <c r="C4752" i="14"/>
  <c r="B4752" i="14"/>
  <c r="J4751" i="14"/>
  <c r="G4751" i="14"/>
  <c r="F4751" i="14"/>
  <c r="E4751" i="14"/>
  <c r="A4751" i="14" s="1"/>
  <c r="D4751" i="14"/>
  <c r="C4751" i="14"/>
  <c r="B4751" i="14"/>
  <c r="J4750" i="14"/>
  <c r="G4750" i="14"/>
  <c r="F4750" i="14"/>
  <c r="E4750" i="14"/>
  <c r="A4750" i="14" s="1"/>
  <c r="D4750" i="14"/>
  <c r="C4750" i="14"/>
  <c r="B4750" i="14"/>
  <c r="J4749" i="14"/>
  <c r="G4749" i="14"/>
  <c r="F4749" i="14"/>
  <c r="E4749" i="14"/>
  <c r="A4749" i="14" s="1"/>
  <c r="D4749" i="14"/>
  <c r="C4749" i="14"/>
  <c r="B4749" i="14"/>
  <c r="J4748" i="14"/>
  <c r="G4748" i="14"/>
  <c r="F4748" i="14"/>
  <c r="E4748" i="14"/>
  <c r="A4748" i="14" s="1"/>
  <c r="D4748" i="14"/>
  <c r="C4748" i="14"/>
  <c r="B4748" i="14"/>
  <c r="J4747" i="14"/>
  <c r="G4747" i="14"/>
  <c r="F4747" i="14"/>
  <c r="E4747" i="14"/>
  <c r="A4747" i="14" s="1"/>
  <c r="D4747" i="14"/>
  <c r="C4747" i="14"/>
  <c r="B4747" i="14"/>
  <c r="J4746" i="14"/>
  <c r="G4746" i="14"/>
  <c r="F4746" i="14"/>
  <c r="E4746" i="14"/>
  <c r="A4746" i="14" s="1"/>
  <c r="D4746" i="14"/>
  <c r="C4746" i="14"/>
  <c r="B4746" i="14"/>
  <c r="J4745" i="14"/>
  <c r="G4745" i="14"/>
  <c r="F4745" i="14"/>
  <c r="E4745" i="14"/>
  <c r="A4745" i="14" s="1"/>
  <c r="D4745" i="14"/>
  <c r="C4745" i="14"/>
  <c r="B4745" i="14"/>
  <c r="J4744" i="14"/>
  <c r="G4744" i="14"/>
  <c r="F4744" i="14"/>
  <c r="E4744" i="14"/>
  <c r="A4744" i="14" s="1"/>
  <c r="D4744" i="14"/>
  <c r="C4744" i="14"/>
  <c r="B4744" i="14"/>
  <c r="J4743" i="14"/>
  <c r="G4743" i="14"/>
  <c r="F4743" i="14"/>
  <c r="E4743" i="14"/>
  <c r="A4743" i="14" s="1"/>
  <c r="D4743" i="14"/>
  <c r="C4743" i="14"/>
  <c r="B4743" i="14"/>
  <c r="J4742" i="14"/>
  <c r="G4742" i="14"/>
  <c r="F4742" i="14"/>
  <c r="E4742" i="14"/>
  <c r="A4742" i="14" s="1"/>
  <c r="D4742" i="14"/>
  <c r="C4742" i="14"/>
  <c r="B4742" i="14"/>
  <c r="J4741" i="14"/>
  <c r="G4741" i="14"/>
  <c r="F4741" i="14"/>
  <c r="E4741" i="14"/>
  <c r="A4741" i="14" s="1"/>
  <c r="D4741" i="14"/>
  <c r="C4741" i="14"/>
  <c r="B4741" i="14"/>
  <c r="J4740" i="14"/>
  <c r="G4740" i="14"/>
  <c r="F4740" i="14"/>
  <c r="E4740" i="14"/>
  <c r="A4740" i="14" s="1"/>
  <c r="D4740" i="14"/>
  <c r="C4740" i="14"/>
  <c r="B4740" i="14"/>
  <c r="J4739" i="14"/>
  <c r="G4739" i="14"/>
  <c r="F4739" i="14"/>
  <c r="E4739" i="14"/>
  <c r="A4739" i="14" s="1"/>
  <c r="D4739" i="14"/>
  <c r="C4739" i="14"/>
  <c r="B4739" i="14"/>
  <c r="J4738" i="14"/>
  <c r="G4738" i="14"/>
  <c r="F4738" i="14"/>
  <c r="E4738" i="14"/>
  <c r="A4738" i="14" s="1"/>
  <c r="D4738" i="14"/>
  <c r="C4738" i="14"/>
  <c r="B4738" i="14"/>
  <c r="J4737" i="14"/>
  <c r="G4737" i="14"/>
  <c r="F4737" i="14"/>
  <c r="E4737" i="14"/>
  <c r="A4737" i="14" s="1"/>
  <c r="D4737" i="14"/>
  <c r="C4737" i="14"/>
  <c r="B4737" i="14"/>
  <c r="J4736" i="14"/>
  <c r="G4736" i="14"/>
  <c r="F4736" i="14"/>
  <c r="E4736" i="14"/>
  <c r="A4736" i="14" s="1"/>
  <c r="D4736" i="14"/>
  <c r="C4736" i="14"/>
  <c r="B4736" i="14"/>
  <c r="J4735" i="14"/>
  <c r="G4735" i="14"/>
  <c r="F4735" i="14"/>
  <c r="E4735" i="14"/>
  <c r="A4735" i="14" s="1"/>
  <c r="D4735" i="14"/>
  <c r="C4735" i="14"/>
  <c r="B4735" i="14"/>
  <c r="J4734" i="14"/>
  <c r="G4734" i="14"/>
  <c r="F4734" i="14"/>
  <c r="E4734" i="14"/>
  <c r="A4734" i="14" s="1"/>
  <c r="D4734" i="14"/>
  <c r="C4734" i="14"/>
  <c r="B4734" i="14"/>
  <c r="J4733" i="14"/>
  <c r="G4733" i="14"/>
  <c r="F4733" i="14"/>
  <c r="E4733" i="14"/>
  <c r="A4733" i="14" s="1"/>
  <c r="D4733" i="14"/>
  <c r="C4733" i="14"/>
  <c r="B4733" i="14"/>
  <c r="J4732" i="14"/>
  <c r="G4732" i="14"/>
  <c r="F4732" i="14"/>
  <c r="E4732" i="14"/>
  <c r="A4732" i="14" s="1"/>
  <c r="D4732" i="14"/>
  <c r="C4732" i="14"/>
  <c r="B4732" i="14"/>
  <c r="J4731" i="14"/>
  <c r="G4731" i="14"/>
  <c r="F4731" i="14"/>
  <c r="E4731" i="14"/>
  <c r="A4731" i="14" s="1"/>
  <c r="D4731" i="14"/>
  <c r="C4731" i="14"/>
  <c r="B4731" i="14"/>
  <c r="J4730" i="14"/>
  <c r="G4730" i="14"/>
  <c r="F4730" i="14"/>
  <c r="E4730" i="14"/>
  <c r="A4730" i="14" s="1"/>
  <c r="D4730" i="14"/>
  <c r="C4730" i="14"/>
  <c r="B4730" i="14"/>
  <c r="J4729" i="14"/>
  <c r="G4729" i="14"/>
  <c r="F4729" i="14"/>
  <c r="E4729" i="14"/>
  <c r="A4729" i="14" s="1"/>
  <c r="D4729" i="14"/>
  <c r="C4729" i="14"/>
  <c r="B4729" i="14"/>
  <c r="J4728" i="14"/>
  <c r="G4728" i="14"/>
  <c r="F4728" i="14"/>
  <c r="E4728" i="14"/>
  <c r="A4728" i="14" s="1"/>
  <c r="D4728" i="14"/>
  <c r="C4728" i="14"/>
  <c r="B4728" i="14"/>
  <c r="J4727" i="14"/>
  <c r="G4727" i="14"/>
  <c r="F4727" i="14"/>
  <c r="E4727" i="14"/>
  <c r="A4727" i="14" s="1"/>
  <c r="D4727" i="14"/>
  <c r="C4727" i="14"/>
  <c r="B4727" i="14"/>
  <c r="J4726" i="14"/>
  <c r="G4726" i="14"/>
  <c r="F4726" i="14"/>
  <c r="E4726" i="14"/>
  <c r="A4726" i="14" s="1"/>
  <c r="D4726" i="14"/>
  <c r="C4726" i="14"/>
  <c r="B4726" i="14"/>
  <c r="J4725" i="14"/>
  <c r="G4725" i="14"/>
  <c r="F4725" i="14"/>
  <c r="E4725" i="14"/>
  <c r="A4725" i="14" s="1"/>
  <c r="D4725" i="14"/>
  <c r="C4725" i="14"/>
  <c r="B4725" i="14"/>
  <c r="J4724" i="14"/>
  <c r="G4724" i="14"/>
  <c r="F4724" i="14"/>
  <c r="E4724" i="14"/>
  <c r="A4724" i="14" s="1"/>
  <c r="D4724" i="14"/>
  <c r="C4724" i="14"/>
  <c r="B4724" i="14"/>
  <c r="J4723" i="14"/>
  <c r="G4723" i="14"/>
  <c r="F4723" i="14"/>
  <c r="E4723" i="14"/>
  <c r="A4723" i="14" s="1"/>
  <c r="D4723" i="14"/>
  <c r="C4723" i="14"/>
  <c r="B4723" i="14"/>
  <c r="J4722" i="14"/>
  <c r="G4722" i="14"/>
  <c r="F4722" i="14"/>
  <c r="E4722" i="14"/>
  <c r="A4722" i="14" s="1"/>
  <c r="D4722" i="14"/>
  <c r="C4722" i="14"/>
  <c r="B4722" i="14"/>
  <c r="J4721" i="14"/>
  <c r="G4721" i="14"/>
  <c r="F4721" i="14"/>
  <c r="E4721" i="14"/>
  <c r="A4721" i="14" s="1"/>
  <c r="D4721" i="14"/>
  <c r="C4721" i="14"/>
  <c r="B4721" i="14"/>
  <c r="J4720" i="14"/>
  <c r="G4720" i="14"/>
  <c r="F4720" i="14"/>
  <c r="E4720" i="14"/>
  <c r="A4720" i="14" s="1"/>
  <c r="D4720" i="14"/>
  <c r="C4720" i="14"/>
  <c r="B4720" i="14"/>
  <c r="J4719" i="14"/>
  <c r="G4719" i="14"/>
  <c r="F4719" i="14"/>
  <c r="E4719" i="14"/>
  <c r="A4719" i="14" s="1"/>
  <c r="D4719" i="14"/>
  <c r="C4719" i="14"/>
  <c r="B4719" i="14"/>
  <c r="J4718" i="14"/>
  <c r="G4718" i="14"/>
  <c r="F4718" i="14"/>
  <c r="E4718" i="14"/>
  <c r="A4718" i="14" s="1"/>
  <c r="D4718" i="14"/>
  <c r="C4718" i="14"/>
  <c r="B4718" i="14"/>
  <c r="J4717" i="14"/>
  <c r="G4717" i="14"/>
  <c r="F4717" i="14"/>
  <c r="E4717" i="14"/>
  <c r="A4717" i="14" s="1"/>
  <c r="D4717" i="14"/>
  <c r="C4717" i="14"/>
  <c r="B4717" i="14"/>
  <c r="J4716" i="14"/>
  <c r="G4716" i="14"/>
  <c r="F4716" i="14"/>
  <c r="E4716" i="14"/>
  <c r="A4716" i="14" s="1"/>
  <c r="D4716" i="14"/>
  <c r="C4716" i="14"/>
  <c r="B4716" i="14"/>
  <c r="J4715" i="14"/>
  <c r="G4715" i="14"/>
  <c r="F4715" i="14"/>
  <c r="E4715" i="14"/>
  <c r="A4715" i="14" s="1"/>
  <c r="D4715" i="14"/>
  <c r="C4715" i="14"/>
  <c r="B4715" i="14"/>
  <c r="J4714" i="14"/>
  <c r="G4714" i="14"/>
  <c r="F4714" i="14"/>
  <c r="E4714" i="14"/>
  <c r="A4714" i="14" s="1"/>
  <c r="D4714" i="14"/>
  <c r="C4714" i="14"/>
  <c r="B4714" i="14"/>
  <c r="J4713" i="14"/>
  <c r="G4713" i="14"/>
  <c r="F4713" i="14"/>
  <c r="E4713" i="14"/>
  <c r="A4713" i="14" s="1"/>
  <c r="D4713" i="14"/>
  <c r="C4713" i="14"/>
  <c r="B4713" i="14"/>
  <c r="J4712" i="14"/>
  <c r="G4712" i="14"/>
  <c r="F4712" i="14"/>
  <c r="E4712" i="14"/>
  <c r="A4712" i="14" s="1"/>
  <c r="D4712" i="14"/>
  <c r="C4712" i="14"/>
  <c r="B4712" i="14"/>
  <c r="J4711" i="14"/>
  <c r="G4711" i="14"/>
  <c r="F4711" i="14"/>
  <c r="E4711" i="14"/>
  <c r="A4711" i="14" s="1"/>
  <c r="D4711" i="14"/>
  <c r="C4711" i="14"/>
  <c r="B4711" i="14"/>
  <c r="J4710" i="14"/>
  <c r="G4710" i="14"/>
  <c r="F4710" i="14"/>
  <c r="E4710" i="14"/>
  <c r="A4710" i="14" s="1"/>
  <c r="D4710" i="14"/>
  <c r="C4710" i="14"/>
  <c r="B4710" i="14"/>
  <c r="J4709" i="14"/>
  <c r="G4709" i="14"/>
  <c r="F4709" i="14"/>
  <c r="E4709" i="14"/>
  <c r="A4709" i="14" s="1"/>
  <c r="D4709" i="14"/>
  <c r="C4709" i="14"/>
  <c r="B4709" i="14"/>
  <c r="J4708" i="14"/>
  <c r="G4708" i="14"/>
  <c r="F4708" i="14"/>
  <c r="E4708" i="14"/>
  <c r="A4708" i="14" s="1"/>
  <c r="D4708" i="14"/>
  <c r="C4708" i="14"/>
  <c r="B4708" i="14"/>
  <c r="J4707" i="14"/>
  <c r="G4707" i="14"/>
  <c r="F4707" i="14"/>
  <c r="E4707" i="14"/>
  <c r="A4707" i="14" s="1"/>
  <c r="D4707" i="14"/>
  <c r="C4707" i="14"/>
  <c r="B4707" i="14"/>
  <c r="J4706" i="14"/>
  <c r="G4706" i="14"/>
  <c r="F4706" i="14"/>
  <c r="E4706" i="14"/>
  <c r="A4706" i="14" s="1"/>
  <c r="D4706" i="14"/>
  <c r="C4706" i="14"/>
  <c r="B4706" i="14"/>
  <c r="J4705" i="14"/>
  <c r="G4705" i="14"/>
  <c r="F4705" i="14"/>
  <c r="E4705" i="14"/>
  <c r="A4705" i="14" s="1"/>
  <c r="D4705" i="14"/>
  <c r="C4705" i="14"/>
  <c r="B4705" i="14"/>
  <c r="J4704" i="14"/>
  <c r="G4704" i="14"/>
  <c r="F4704" i="14"/>
  <c r="E4704" i="14"/>
  <c r="A4704" i="14" s="1"/>
  <c r="D4704" i="14"/>
  <c r="C4704" i="14"/>
  <c r="B4704" i="14"/>
  <c r="J4703" i="14"/>
  <c r="G4703" i="14"/>
  <c r="F4703" i="14"/>
  <c r="E4703" i="14"/>
  <c r="A4703" i="14" s="1"/>
  <c r="D4703" i="14"/>
  <c r="C4703" i="14"/>
  <c r="B4703" i="14"/>
  <c r="J4702" i="14"/>
  <c r="G4702" i="14"/>
  <c r="F4702" i="14"/>
  <c r="E4702" i="14"/>
  <c r="A4702" i="14" s="1"/>
  <c r="D4702" i="14"/>
  <c r="C4702" i="14"/>
  <c r="B4702" i="14"/>
  <c r="J4701" i="14"/>
  <c r="G4701" i="14"/>
  <c r="F4701" i="14"/>
  <c r="E4701" i="14"/>
  <c r="A4701" i="14" s="1"/>
  <c r="D4701" i="14"/>
  <c r="C4701" i="14"/>
  <c r="B4701" i="14"/>
  <c r="J4700" i="14"/>
  <c r="G4700" i="14"/>
  <c r="F4700" i="14"/>
  <c r="E4700" i="14"/>
  <c r="A4700" i="14" s="1"/>
  <c r="D4700" i="14"/>
  <c r="C4700" i="14"/>
  <c r="B4700" i="14"/>
  <c r="J4699" i="14"/>
  <c r="G4699" i="14"/>
  <c r="F4699" i="14"/>
  <c r="E4699" i="14"/>
  <c r="A4699" i="14" s="1"/>
  <c r="D4699" i="14"/>
  <c r="C4699" i="14"/>
  <c r="B4699" i="14"/>
  <c r="J4698" i="14"/>
  <c r="G4698" i="14"/>
  <c r="F4698" i="14"/>
  <c r="E4698" i="14"/>
  <c r="A4698" i="14" s="1"/>
  <c r="D4698" i="14"/>
  <c r="C4698" i="14"/>
  <c r="B4698" i="14"/>
  <c r="J4697" i="14"/>
  <c r="G4697" i="14"/>
  <c r="F4697" i="14"/>
  <c r="E4697" i="14"/>
  <c r="A4697" i="14" s="1"/>
  <c r="D4697" i="14"/>
  <c r="C4697" i="14"/>
  <c r="B4697" i="14"/>
  <c r="J4696" i="14"/>
  <c r="G4696" i="14"/>
  <c r="F4696" i="14"/>
  <c r="E4696" i="14"/>
  <c r="A4696" i="14" s="1"/>
  <c r="D4696" i="14"/>
  <c r="C4696" i="14"/>
  <c r="B4696" i="14"/>
  <c r="J4695" i="14"/>
  <c r="G4695" i="14"/>
  <c r="F4695" i="14"/>
  <c r="E4695" i="14"/>
  <c r="A4695" i="14" s="1"/>
  <c r="D4695" i="14"/>
  <c r="C4695" i="14"/>
  <c r="B4695" i="14"/>
  <c r="J4694" i="14"/>
  <c r="G4694" i="14"/>
  <c r="F4694" i="14"/>
  <c r="E4694" i="14"/>
  <c r="A4694" i="14" s="1"/>
  <c r="D4694" i="14"/>
  <c r="C4694" i="14"/>
  <c r="B4694" i="14"/>
  <c r="J4693" i="14"/>
  <c r="G4693" i="14"/>
  <c r="F4693" i="14"/>
  <c r="E4693" i="14"/>
  <c r="A4693" i="14" s="1"/>
  <c r="D4693" i="14"/>
  <c r="C4693" i="14"/>
  <c r="B4693" i="14"/>
  <c r="J4692" i="14"/>
  <c r="G4692" i="14"/>
  <c r="F4692" i="14"/>
  <c r="E4692" i="14"/>
  <c r="A4692" i="14" s="1"/>
  <c r="D4692" i="14"/>
  <c r="C4692" i="14"/>
  <c r="B4692" i="14"/>
  <c r="J4691" i="14"/>
  <c r="G4691" i="14"/>
  <c r="F4691" i="14"/>
  <c r="E4691" i="14"/>
  <c r="A4691" i="14" s="1"/>
  <c r="D4691" i="14"/>
  <c r="C4691" i="14"/>
  <c r="B4691" i="14"/>
  <c r="J4690" i="14"/>
  <c r="G4690" i="14"/>
  <c r="F4690" i="14"/>
  <c r="E4690" i="14"/>
  <c r="A4690" i="14" s="1"/>
  <c r="D4690" i="14"/>
  <c r="C4690" i="14"/>
  <c r="B4690" i="14"/>
  <c r="J4689" i="14"/>
  <c r="G4689" i="14"/>
  <c r="F4689" i="14"/>
  <c r="E4689" i="14"/>
  <c r="A4689" i="14" s="1"/>
  <c r="D4689" i="14"/>
  <c r="C4689" i="14"/>
  <c r="B4689" i="14"/>
  <c r="J4688" i="14"/>
  <c r="G4688" i="14"/>
  <c r="F4688" i="14"/>
  <c r="E4688" i="14"/>
  <c r="A4688" i="14" s="1"/>
  <c r="D4688" i="14"/>
  <c r="C4688" i="14"/>
  <c r="B4688" i="14"/>
  <c r="J4687" i="14"/>
  <c r="G4687" i="14"/>
  <c r="F4687" i="14"/>
  <c r="E4687" i="14"/>
  <c r="A4687" i="14" s="1"/>
  <c r="D4687" i="14"/>
  <c r="C4687" i="14"/>
  <c r="B4687" i="14"/>
  <c r="J4686" i="14"/>
  <c r="G4686" i="14"/>
  <c r="F4686" i="14"/>
  <c r="E4686" i="14"/>
  <c r="A4686" i="14" s="1"/>
  <c r="D4686" i="14"/>
  <c r="C4686" i="14"/>
  <c r="B4686" i="14"/>
  <c r="J4685" i="14"/>
  <c r="G4685" i="14"/>
  <c r="F4685" i="14"/>
  <c r="E4685" i="14"/>
  <c r="A4685" i="14" s="1"/>
  <c r="D4685" i="14"/>
  <c r="C4685" i="14"/>
  <c r="B4685" i="14"/>
  <c r="J4684" i="14"/>
  <c r="G4684" i="14"/>
  <c r="F4684" i="14"/>
  <c r="E4684" i="14"/>
  <c r="A4684" i="14" s="1"/>
  <c r="D4684" i="14"/>
  <c r="C4684" i="14"/>
  <c r="B4684" i="14"/>
  <c r="J4683" i="14"/>
  <c r="G4683" i="14"/>
  <c r="F4683" i="14"/>
  <c r="E4683" i="14"/>
  <c r="A4683" i="14" s="1"/>
  <c r="D4683" i="14"/>
  <c r="C4683" i="14"/>
  <c r="B4683" i="14"/>
  <c r="J4682" i="14"/>
  <c r="G4682" i="14"/>
  <c r="F4682" i="14"/>
  <c r="E4682" i="14"/>
  <c r="A4682" i="14" s="1"/>
  <c r="D4682" i="14"/>
  <c r="C4682" i="14"/>
  <c r="B4682" i="14"/>
  <c r="J4681" i="14"/>
  <c r="G4681" i="14"/>
  <c r="F4681" i="14"/>
  <c r="E4681" i="14"/>
  <c r="A4681" i="14" s="1"/>
  <c r="D4681" i="14"/>
  <c r="C4681" i="14"/>
  <c r="B4681" i="14"/>
  <c r="J4680" i="14"/>
  <c r="G4680" i="14"/>
  <c r="F4680" i="14"/>
  <c r="E4680" i="14"/>
  <c r="A4680" i="14" s="1"/>
  <c r="D4680" i="14"/>
  <c r="C4680" i="14"/>
  <c r="B4680" i="14"/>
  <c r="J4679" i="14"/>
  <c r="G4679" i="14"/>
  <c r="F4679" i="14"/>
  <c r="E4679" i="14"/>
  <c r="A4679" i="14" s="1"/>
  <c r="D4679" i="14"/>
  <c r="C4679" i="14"/>
  <c r="B4679" i="14"/>
  <c r="J4678" i="14"/>
  <c r="G4678" i="14"/>
  <c r="F4678" i="14"/>
  <c r="E4678" i="14"/>
  <c r="A4678" i="14" s="1"/>
  <c r="D4678" i="14"/>
  <c r="C4678" i="14"/>
  <c r="B4678" i="14"/>
  <c r="J4677" i="14"/>
  <c r="G4677" i="14"/>
  <c r="F4677" i="14"/>
  <c r="E4677" i="14"/>
  <c r="A4677" i="14" s="1"/>
  <c r="D4677" i="14"/>
  <c r="C4677" i="14"/>
  <c r="B4677" i="14"/>
  <c r="J4676" i="14"/>
  <c r="G4676" i="14"/>
  <c r="F4676" i="14"/>
  <c r="E4676" i="14"/>
  <c r="A4676" i="14" s="1"/>
  <c r="D4676" i="14"/>
  <c r="C4676" i="14"/>
  <c r="B4676" i="14"/>
  <c r="J4675" i="14"/>
  <c r="G4675" i="14"/>
  <c r="F4675" i="14"/>
  <c r="E4675" i="14"/>
  <c r="A4675" i="14" s="1"/>
  <c r="D4675" i="14"/>
  <c r="C4675" i="14"/>
  <c r="B4675" i="14"/>
  <c r="J4674" i="14"/>
  <c r="G4674" i="14"/>
  <c r="F4674" i="14"/>
  <c r="E4674" i="14"/>
  <c r="A4674" i="14" s="1"/>
  <c r="D4674" i="14"/>
  <c r="C4674" i="14"/>
  <c r="B4674" i="14"/>
  <c r="J4673" i="14"/>
  <c r="G4673" i="14"/>
  <c r="F4673" i="14"/>
  <c r="E4673" i="14"/>
  <c r="A4673" i="14" s="1"/>
  <c r="D4673" i="14"/>
  <c r="C4673" i="14"/>
  <c r="B4673" i="14"/>
  <c r="J4672" i="14"/>
  <c r="G4672" i="14"/>
  <c r="F4672" i="14"/>
  <c r="E4672" i="14"/>
  <c r="A4672" i="14" s="1"/>
  <c r="D4672" i="14"/>
  <c r="C4672" i="14"/>
  <c r="B4672" i="14"/>
  <c r="J4671" i="14"/>
  <c r="G4671" i="14"/>
  <c r="F4671" i="14"/>
  <c r="E4671" i="14"/>
  <c r="A4671" i="14" s="1"/>
  <c r="D4671" i="14"/>
  <c r="C4671" i="14"/>
  <c r="B4671" i="14"/>
  <c r="J4670" i="14"/>
  <c r="G4670" i="14"/>
  <c r="F4670" i="14"/>
  <c r="E4670" i="14"/>
  <c r="A4670" i="14" s="1"/>
  <c r="D4670" i="14"/>
  <c r="C4670" i="14"/>
  <c r="B4670" i="14"/>
  <c r="J4669" i="14"/>
  <c r="G4669" i="14"/>
  <c r="F4669" i="14"/>
  <c r="E4669" i="14"/>
  <c r="A4669" i="14" s="1"/>
  <c r="D4669" i="14"/>
  <c r="C4669" i="14"/>
  <c r="B4669" i="14"/>
  <c r="J4668" i="14"/>
  <c r="G4668" i="14"/>
  <c r="F4668" i="14"/>
  <c r="E4668" i="14"/>
  <c r="A4668" i="14" s="1"/>
  <c r="D4668" i="14"/>
  <c r="C4668" i="14"/>
  <c r="B4668" i="14"/>
  <c r="J4667" i="14"/>
  <c r="G4667" i="14"/>
  <c r="F4667" i="14"/>
  <c r="E4667" i="14"/>
  <c r="A4667" i="14" s="1"/>
  <c r="D4667" i="14"/>
  <c r="C4667" i="14"/>
  <c r="B4667" i="14"/>
  <c r="J4666" i="14"/>
  <c r="G4666" i="14"/>
  <c r="F4666" i="14"/>
  <c r="E4666" i="14"/>
  <c r="A4666" i="14" s="1"/>
  <c r="D4666" i="14"/>
  <c r="C4666" i="14"/>
  <c r="B4666" i="14"/>
  <c r="J4665" i="14"/>
  <c r="G4665" i="14"/>
  <c r="F4665" i="14"/>
  <c r="E4665" i="14"/>
  <c r="A4665" i="14" s="1"/>
  <c r="D4665" i="14"/>
  <c r="C4665" i="14"/>
  <c r="B4665" i="14"/>
  <c r="J4664" i="14"/>
  <c r="G4664" i="14"/>
  <c r="F4664" i="14"/>
  <c r="E4664" i="14"/>
  <c r="A4664" i="14" s="1"/>
  <c r="D4664" i="14"/>
  <c r="C4664" i="14"/>
  <c r="B4664" i="14"/>
  <c r="J4663" i="14"/>
  <c r="G4663" i="14"/>
  <c r="F4663" i="14"/>
  <c r="E4663" i="14"/>
  <c r="A4663" i="14" s="1"/>
  <c r="D4663" i="14"/>
  <c r="C4663" i="14"/>
  <c r="B4663" i="14"/>
  <c r="J4662" i="14"/>
  <c r="G4662" i="14"/>
  <c r="F4662" i="14"/>
  <c r="E4662" i="14"/>
  <c r="A4662" i="14" s="1"/>
  <c r="D4662" i="14"/>
  <c r="C4662" i="14"/>
  <c r="B4662" i="14"/>
  <c r="J4661" i="14"/>
  <c r="G4661" i="14"/>
  <c r="F4661" i="14"/>
  <c r="E4661" i="14"/>
  <c r="A4661" i="14" s="1"/>
  <c r="D4661" i="14"/>
  <c r="C4661" i="14"/>
  <c r="B4661" i="14"/>
  <c r="J4660" i="14"/>
  <c r="G4660" i="14"/>
  <c r="F4660" i="14"/>
  <c r="E4660" i="14"/>
  <c r="A4660" i="14" s="1"/>
  <c r="D4660" i="14"/>
  <c r="C4660" i="14"/>
  <c r="B4660" i="14"/>
  <c r="J4659" i="14"/>
  <c r="G4659" i="14"/>
  <c r="F4659" i="14"/>
  <c r="E4659" i="14"/>
  <c r="A4659" i="14" s="1"/>
  <c r="D4659" i="14"/>
  <c r="C4659" i="14"/>
  <c r="B4659" i="14"/>
  <c r="J4658" i="14"/>
  <c r="G4658" i="14"/>
  <c r="F4658" i="14"/>
  <c r="E4658" i="14"/>
  <c r="A4658" i="14" s="1"/>
  <c r="D4658" i="14"/>
  <c r="C4658" i="14"/>
  <c r="B4658" i="14"/>
  <c r="J4657" i="14"/>
  <c r="G4657" i="14"/>
  <c r="F4657" i="14"/>
  <c r="E4657" i="14"/>
  <c r="A4657" i="14" s="1"/>
  <c r="D4657" i="14"/>
  <c r="C4657" i="14"/>
  <c r="B4657" i="14"/>
  <c r="J4656" i="14"/>
  <c r="G4656" i="14"/>
  <c r="F4656" i="14"/>
  <c r="E4656" i="14"/>
  <c r="A4656" i="14" s="1"/>
  <c r="D4656" i="14"/>
  <c r="C4656" i="14"/>
  <c r="B4656" i="14"/>
  <c r="J4655" i="14"/>
  <c r="G4655" i="14"/>
  <c r="F4655" i="14"/>
  <c r="E4655" i="14"/>
  <c r="A4655" i="14" s="1"/>
  <c r="D4655" i="14"/>
  <c r="C4655" i="14"/>
  <c r="B4655" i="14"/>
  <c r="J4654" i="14"/>
  <c r="G4654" i="14"/>
  <c r="F4654" i="14"/>
  <c r="E4654" i="14"/>
  <c r="A4654" i="14" s="1"/>
  <c r="D4654" i="14"/>
  <c r="C4654" i="14"/>
  <c r="B4654" i="14"/>
  <c r="J4653" i="14"/>
  <c r="G4653" i="14"/>
  <c r="F4653" i="14"/>
  <c r="E4653" i="14"/>
  <c r="A4653" i="14" s="1"/>
  <c r="D4653" i="14"/>
  <c r="C4653" i="14"/>
  <c r="B4653" i="14"/>
  <c r="J4652" i="14"/>
  <c r="G4652" i="14"/>
  <c r="F4652" i="14"/>
  <c r="E4652" i="14"/>
  <c r="A4652" i="14" s="1"/>
  <c r="D4652" i="14"/>
  <c r="C4652" i="14"/>
  <c r="B4652" i="14"/>
  <c r="J4651" i="14"/>
  <c r="G4651" i="14"/>
  <c r="F4651" i="14"/>
  <c r="E4651" i="14"/>
  <c r="A4651" i="14" s="1"/>
  <c r="D4651" i="14"/>
  <c r="C4651" i="14"/>
  <c r="B4651" i="14"/>
  <c r="J4650" i="14"/>
  <c r="G4650" i="14"/>
  <c r="F4650" i="14"/>
  <c r="E4650" i="14"/>
  <c r="A4650" i="14" s="1"/>
  <c r="D4650" i="14"/>
  <c r="C4650" i="14"/>
  <c r="B4650" i="14"/>
  <c r="J4649" i="14"/>
  <c r="G4649" i="14"/>
  <c r="F4649" i="14"/>
  <c r="E4649" i="14"/>
  <c r="A4649" i="14" s="1"/>
  <c r="D4649" i="14"/>
  <c r="C4649" i="14"/>
  <c r="B4649" i="14"/>
  <c r="J4648" i="14"/>
  <c r="G4648" i="14"/>
  <c r="F4648" i="14"/>
  <c r="E4648" i="14"/>
  <c r="A4648" i="14" s="1"/>
  <c r="D4648" i="14"/>
  <c r="C4648" i="14"/>
  <c r="B4648" i="14"/>
  <c r="J4647" i="14"/>
  <c r="G4647" i="14"/>
  <c r="F4647" i="14"/>
  <c r="E4647" i="14"/>
  <c r="A4647" i="14" s="1"/>
  <c r="D4647" i="14"/>
  <c r="C4647" i="14"/>
  <c r="B4647" i="14"/>
  <c r="J4646" i="14"/>
  <c r="G4646" i="14"/>
  <c r="F4646" i="14"/>
  <c r="E4646" i="14"/>
  <c r="A4646" i="14" s="1"/>
  <c r="D4646" i="14"/>
  <c r="C4646" i="14"/>
  <c r="B4646" i="14"/>
  <c r="J4645" i="14"/>
  <c r="G4645" i="14"/>
  <c r="F4645" i="14"/>
  <c r="E4645" i="14"/>
  <c r="A4645" i="14" s="1"/>
  <c r="D4645" i="14"/>
  <c r="C4645" i="14"/>
  <c r="B4645" i="14"/>
  <c r="J4644" i="14"/>
  <c r="G4644" i="14"/>
  <c r="F4644" i="14"/>
  <c r="E4644" i="14"/>
  <c r="A4644" i="14" s="1"/>
  <c r="D4644" i="14"/>
  <c r="C4644" i="14"/>
  <c r="B4644" i="14"/>
  <c r="J4643" i="14"/>
  <c r="G4643" i="14"/>
  <c r="F4643" i="14"/>
  <c r="E4643" i="14"/>
  <c r="A4643" i="14" s="1"/>
  <c r="D4643" i="14"/>
  <c r="C4643" i="14"/>
  <c r="B4643" i="14"/>
  <c r="J4642" i="14"/>
  <c r="G4642" i="14"/>
  <c r="F4642" i="14"/>
  <c r="E4642" i="14"/>
  <c r="A4642" i="14" s="1"/>
  <c r="D4642" i="14"/>
  <c r="C4642" i="14"/>
  <c r="B4642" i="14"/>
  <c r="J4641" i="14"/>
  <c r="G4641" i="14"/>
  <c r="F4641" i="14"/>
  <c r="E4641" i="14"/>
  <c r="A4641" i="14" s="1"/>
  <c r="D4641" i="14"/>
  <c r="C4641" i="14"/>
  <c r="B4641" i="14"/>
  <c r="J4640" i="14"/>
  <c r="G4640" i="14"/>
  <c r="F4640" i="14"/>
  <c r="E4640" i="14"/>
  <c r="A4640" i="14" s="1"/>
  <c r="D4640" i="14"/>
  <c r="C4640" i="14"/>
  <c r="B4640" i="14"/>
  <c r="J4639" i="14"/>
  <c r="G4639" i="14"/>
  <c r="F4639" i="14"/>
  <c r="E4639" i="14"/>
  <c r="A4639" i="14" s="1"/>
  <c r="D4639" i="14"/>
  <c r="C4639" i="14"/>
  <c r="B4639" i="14"/>
  <c r="J4638" i="14"/>
  <c r="G4638" i="14"/>
  <c r="F4638" i="14"/>
  <c r="E4638" i="14"/>
  <c r="A4638" i="14" s="1"/>
  <c r="D4638" i="14"/>
  <c r="C4638" i="14"/>
  <c r="B4638" i="14"/>
  <c r="J4637" i="14"/>
  <c r="G4637" i="14"/>
  <c r="F4637" i="14"/>
  <c r="E4637" i="14"/>
  <c r="A4637" i="14" s="1"/>
  <c r="D4637" i="14"/>
  <c r="C4637" i="14"/>
  <c r="B4637" i="14"/>
  <c r="J4636" i="14"/>
  <c r="G4636" i="14"/>
  <c r="F4636" i="14"/>
  <c r="E4636" i="14"/>
  <c r="A4636" i="14" s="1"/>
  <c r="D4636" i="14"/>
  <c r="C4636" i="14"/>
  <c r="B4636" i="14"/>
  <c r="J4635" i="14"/>
  <c r="G4635" i="14"/>
  <c r="F4635" i="14"/>
  <c r="E4635" i="14"/>
  <c r="A4635" i="14" s="1"/>
  <c r="D4635" i="14"/>
  <c r="C4635" i="14"/>
  <c r="B4635" i="14"/>
  <c r="J4634" i="14"/>
  <c r="G4634" i="14"/>
  <c r="F4634" i="14"/>
  <c r="E4634" i="14"/>
  <c r="A4634" i="14" s="1"/>
  <c r="D4634" i="14"/>
  <c r="C4634" i="14"/>
  <c r="B4634" i="14"/>
  <c r="J4633" i="14"/>
  <c r="G4633" i="14"/>
  <c r="F4633" i="14"/>
  <c r="E4633" i="14"/>
  <c r="A4633" i="14" s="1"/>
  <c r="D4633" i="14"/>
  <c r="C4633" i="14"/>
  <c r="B4633" i="14"/>
  <c r="J4632" i="14"/>
  <c r="G4632" i="14"/>
  <c r="F4632" i="14"/>
  <c r="E4632" i="14"/>
  <c r="A4632" i="14" s="1"/>
  <c r="D4632" i="14"/>
  <c r="C4632" i="14"/>
  <c r="B4632" i="14"/>
  <c r="J4631" i="14"/>
  <c r="G4631" i="14"/>
  <c r="F4631" i="14"/>
  <c r="E4631" i="14"/>
  <c r="A4631" i="14" s="1"/>
  <c r="D4631" i="14"/>
  <c r="C4631" i="14"/>
  <c r="B4631" i="14"/>
  <c r="J4630" i="14"/>
  <c r="G4630" i="14"/>
  <c r="F4630" i="14"/>
  <c r="E4630" i="14"/>
  <c r="A4630" i="14" s="1"/>
  <c r="D4630" i="14"/>
  <c r="C4630" i="14"/>
  <c r="B4630" i="14"/>
  <c r="J4629" i="14"/>
  <c r="G4629" i="14"/>
  <c r="F4629" i="14"/>
  <c r="E4629" i="14"/>
  <c r="A4629" i="14" s="1"/>
  <c r="D4629" i="14"/>
  <c r="C4629" i="14"/>
  <c r="B4629" i="14"/>
  <c r="J4628" i="14"/>
  <c r="G4628" i="14"/>
  <c r="F4628" i="14"/>
  <c r="E4628" i="14"/>
  <c r="A4628" i="14" s="1"/>
  <c r="D4628" i="14"/>
  <c r="C4628" i="14"/>
  <c r="B4628" i="14"/>
  <c r="J4627" i="14"/>
  <c r="G4627" i="14"/>
  <c r="F4627" i="14"/>
  <c r="E4627" i="14"/>
  <c r="A4627" i="14" s="1"/>
  <c r="D4627" i="14"/>
  <c r="C4627" i="14"/>
  <c r="B4627" i="14"/>
  <c r="J4626" i="14"/>
  <c r="G4626" i="14"/>
  <c r="F4626" i="14"/>
  <c r="E4626" i="14"/>
  <c r="A4626" i="14" s="1"/>
  <c r="D4626" i="14"/>
  <c r="C4626" i="14"/>
  <c r="B4626" i="14"/>
  <c r="J4625" i="14"/>
  <c r="G4625" i="14"/>
  <c r="F4625" i="14"/>
  <c r="E4625" i="14"/>
  <c r="A4625" i="14" s="1"/>
  <c r="D4625" i="14"/>
  <c r="C4625" i="14"/>
  <c r="B4625" i="14"/>
  <c r="J4624" i="14"/>
  <c r="G4624" i="14"/>
  <c r="F4624" i="14"/>
  <c r="E4624" i="14"/>
  <c r="A4624" i="14" s="1"/>
  <c r="D4624" i="14"/>
  <c r="C4624" i="14"/>
  <c r="B4624" i="14"/>
  <c r="J4623" i="14"/>
  <c r="G4623" i="14"/>
  <c r="F4623" i="14"/>
  <c r="E4623" i="14"/>
  <c r="A4623" i="14" s="1"/>
  <c r="D4623" i="14"/>
  <c r="C4623" i="14"/>
  <c r="B4623" i="14"/>
  <c r="J4622" i="14"/>
  <c r="G4622" i="14"/>
  <c r="F4622" i="14"/>
  <c r="E4622" i="14"/>
  <c r="A4622" i="14" s="1"/>
  <c r="D4622" i="14"/>
  <c r="C4622" i="14"/>
  <c r="B4622" i="14"/>
  <c r="J4621" i="14"/>
  <c r="G4621" i="14"/>
  <c r="F4621" i="14"/>
  <c r="E4621" i="14"/>
  <c r="A4621" i="14" s="1"/>
  <c r="D4621" i="14"/>
  <c r="C4621" i="14"/>
  <c r="B4621" i="14"/>
  <c r="J4620" i="14"/>
  <c r="G4620" i="14"/>
  <c r="F4620" i="14"/>
  <c r="E4620" i="14"/>
  <c r="A4620" i="14" s="1"/>
  <c r="D4620" i="14"/>
  <c r="C4620" i="14"/>
  <c r="B4620" i="14"/>
  <c r="J4619" i="14"/>
  <c r="G4619" i="14"/>
  <c r="F4619" i="14"/>
  <c r="E4619" i="14"/>
  <c r="A4619" i="14" s="1"/>
  <c r="D4619" i="14"/>
  <c r="C4619" i="14"/>
  <c r="B4619" i="14"/>
  <c r="J4618" i="14"/>
  <c r="G4618" i="14"/>
  <c r="F4618" i="14"/>
  <c r="E4618" i="14"/>
  <c r="A4618" i="14" s="1"/>
  <c r="D4618" i="14"/>
  <c r="C4618" i="14"/>
  <c r="B4618" i="14"/>
  <c r="J4617" i="14"/>
  <c r="G4617" i="14"/>
  <c r="F4617" i="14"/>
  <c r="E4617" i="14"/>
  <c r="A4617" i="14" s="1"/>
  <c r="D4617" i="14"/>
  <c r="C4617" i="14"/>
  <c r="B4617" i="14"/>
  <c r="J4616" i="14"/>
  <c r="G4616" i="14"/>
  <c r="F4616" i="14"/>
  <c r="E4616" i="14"/>
  <c r="A4616" i="14" s="1"/>
  <c r="D4616" i="14"/>
  <c r="C4616" i="14"/>
  <c r="B4616" i="14"/>
  <c r="J4615" i="14"/>
  <c r="G4615" i="14"/>
  <c r="F4615" i="14"/>
  <c r="E4615" i="14"/>
  <c r="A4615" i="14" s="1"/>
  <c r="D4615" i="14"/>
  <c r="C4615" i="14"/>
  <c r="B4615" i="14"/>
  <c r="J4614" i="14"/>
  <c r="G4614" i="14"/>
  <c r="F4614" i="14"/>
  <c r="E4614" i="14"/>
  <c r="A4614" i="14" s="1"/>
  <c r="D4614" i="14"/>
  <c r="C4614" i="14"/>
  <c r="B4614" i="14"/>
  <c r="J4613" i="14"/>
  <c r="G4613" i="14"/>
  <c r="F4613" i="14"/>
  <c r="E4613" i="14"/>
  <c r="A4613" i="14" s="1"/>
  <c r="D4613" i="14"/>
  <c r="C4613" i="14"/>
  <c r="B4613" i="14"/>
  <c r="J4612" i="14"/>
  <c r="G4612" i="14"/>
  <c r="F4612" i="14"/>
  <c r="E4612" i="14"/>
  <c r="A4612" i="14" s="1"/>
  <c r="D4612" i="14"/>
  <c r="C4612" i="14"/>
  <c r="B4612" i="14"/>
  <c r="J4611" i="14"/>
  <c r="G4611" i="14"/>
  <c r="F4611" i="14"/>
  <c r="E4611" i="14"/>
  <c r="A4611" i="14" s="1"/>
  <c r="D4611" i="14"/>
  <c r="C4611" i="14"/>
  <c r="B4611" i="14"/>
  <c r="J4610" i="14"/>
  <c r="G4610" i="14"/>
  <c r="F4610" i="14"/>
  <c r="E4610" i="14"/>
  <c r="A4610" i="14" s="1"/>
  <c r="D4610" i="14"/>
  <c r="C4610" i="14"/>
  <c r="B4610" i="14"/>
  <c r="J4609" i="14"/>
  <c r="G4609" i="14"/>
  <c r="F4609" i="14"/>
  <c r="E4609" i="14"/>
  <c r="A4609" i="14" s="1"/>
  <c r="D4609" i="14"/>
  <c r="C4609" i="14"/>
  <c r="B4609" i="14"/>
  <c r="J4608" i="14"/>
  <c r="G4608" i="14"/>
  <c r="F4608" i="14"/>
  <c r="E4608" i="14"/>
  <c r="A4608" i="14" s="1"/>
  <c r="D4608" i="14"/>
  <c r="C4608" i="14"/>
  <c r="B4608" i="14"/>
  <c r="J4607" i="14"/>
  <c r="G4607" i="14"/>
  <c r="F4607" i="14"/>
  <c r="E4607" i="14"/>
  <c r="A4607" i="14" s="1"/>
  <c r="D4607" i="14"/>
  <c r="C4607" i="14"/>
  <c r="B4607" i="14"/>
  <c r="J4606" i="14"/>
  <c r="G4606" i="14"/>
  <c r="F4606" i="14"/>
  <c r="E4606" i="14"/>
  <c r="A4606" i="14" s="1"/>
  <c r="D4606" i="14"/>
  <c r="C4606" i="14"/>
  <c r="B4606" i="14"/>
  <c r="J4605" i="14"/>
  <c r="G4605" i="14"/>
  <c r="F4605" i="14"/>
  <c r="E4605" i="14"/>
  <c r="A4605" i="14" s="1"/>
  <c r="D4605" i="14"/>
  <c r="C4605" i="14"/>
  <c r="B4605" i="14"/>
  <c r="J4604" i="14"/>
  <c r="G4604" i="14"/>
  <c r="F4604" i="14"/>
  <c r="E4604" i="14"/>
  <c r="A4604" i="14" s="1"/>
  <c r="D4604" i="14"/>
  <c r="C4604" i="14"/>
  <c r="B4604" i="14"/>
  <c r="J4603" i="14"/>
  <c r="G4603" i="14"/>
  <c r="F4603" i="14"/>
  <c r="E4603" i="14"/>
  <c r="A4603" i="14" s="1"/>
  <c r="D4603" i="14"/>
  <c r="C4603" i="14"/>
  <c r="B4603" i="14"/>
  <c r="J4602" i="14"/>
  <c r="G4602" i="14"/>
  <c r="F4602" i="14"/>
  <c r="E4602" i="14"/>
  <c r="A4602" i="14" s="1"/>
  <c r="D4602" i="14"/>
  <c r="C4602" i="14"/>
  <c r="B4602" i="14"/>
  <c r="J4601" i="14"/>
  <c r="G4601" i="14"/>
  <c r="F4601" i="14"/>
  <c r="E4601" i="14"/>
  <c r="A4601" i="14" s="1"/>
  <c r="D4601" i="14"/>
  <c r="C4601" i="14"/>
  <c r="B4601" i="14"/>
  <c r="J4600" i="14"/>
  <c r="G4600" i="14"/>
  <c r="F4600" i="14"/>
  <c r="E4600" i="14"/>
  <c r="A4600" i="14" s="1"/>
  <c r="D4600" i="14"/>
  <c r="C4600" i="14"/>
  <c r="B4600" i="14"/>
  <c r="J4599" i="14"/>
  <c r="G4599" i="14"/>
  <c r="F4599" i="14"/>
  <c r="E4599" i="14"/>
  <c r="A4599" i="14" s="1"/>
  <c r="D4599" i="14"/>
  <c r="C4599" i="14"/>
  <c r="B4599" i="14"/>
  <c r="J4598" i="14"/>
  <c r="G4598" i="14"/>
  <c r="F4598" i="14"/>
  <c r="E4598" i="14"/>
  <c r="A4598" i="14" s="1"/>
  <c r="D4598" i="14"/>
  <c r="C4598" i="14"/>
  <c r="B4598" i="14"/>
  <c r="J4597" i="14"/>
  <c r="G4597" i="14"/>
  <c r="F4597" i="14"/>
  <c r="E4597" i="14"/>
  <c r="A4597" i="14" s="1"/>
  <c r="D4597" i="14"/>
  <c r="C4597" i="14"/>
  <c r="B4597" i="14"/>
  <c r="J4596" i="14"/>
  <c r="G4596" i="14"/>
  <c r="F4596" i="14"/>
  <c r="E4596" i="14"/>
  <c r="A4596" i="14" s="1"/>
  <c r="D4596" i="14"/>
  <c r="C4596" i="14"/>
  <c r="B4596" i="14"/>
  <c r="J4595" i="14"/>
  <c r="G4595" i="14"/>
  <c r="F4595" i="14"/>
  <c r="E4595" i="14"/>
  <c r="A4595" i="14" s="1"/>
  <c r="D4595" i="14"/>
  <c r="C4595" i="14"/>
  <c r="B4595" i="14"/>
  <c r="J4594" i="14"/>
  <c r="G4594" i="14"/>
  <c r="F4594" i="14"/>
  <c r="E4594" i="14"/>
  <c r="A4594" i="14" s="1"/>
  <c r="D4594" i="14"/>
  <c r="C4594" i="14"/>
  <c r="B4594" i="14"/>
  <c r="J4593" i="14"/>
  <c r="G4593" i="14"/>
  <c r="F4593" i="14"/>
  <c r="E4593" i="14"/>
  <c r="A4593" i="14" s="1"/>
  <c r="D4593" i="14"/>
  <c r="C4593" i="14"/>
  <c r="B4593" i="14"/>
  <c r="J4592" i="14"/>
  <c r="G4592" i="14"/>
  <c r="F4592" i="14"/>
  <c r="E4592" i="14"/>
  <c r="A4592" i="14" s="1"/>
  <c r="D4592" i="14"/>
  <c r="C4592" i="14"/>
  <c r="B4592" i="14"/>
  <c r="J4591" i="14"/>
  <c r="G4591" i="14"/>
  <c r="F4591" i="14"/>
  <c r="E4591" i="14"/>
  <c r="A4591" i="14" s="1"/>
  <c r="D4591" i="14"/>
  <c r="C4591" i="14"/>
  <c r="B4591" i="14"/>
  <c r="J4590" i="14"/>
  <c r="G4590" i="14"/>
  <c r="F4590" i="14"/>
  <c r="E4590" i="14"/>
  <c r="A4590" i="14" s="1"/>
  <c r="D4590" i="14"/>
  <c r="C4590" i="14"/>
  <c r="B4590" i="14"/>
  <c r="J4589" i="14"/>
  <c r="G4589" i="14"/>
  <c r="F4589" i="14"/>
  <c r="E4589" i="14"/>
  <c r="A4589" i="14" s="1"/>
  <c r="D4589" i="14"/>
  <c r="C4589" i="14"/>
  <c r="B4589" i="14"/>
  <c r="J4588" i="14"/>
  <c r="G4588" i="14"/>
  <c r="F4588" i="14"/>
  <c r="E4588" i="14"/>
  <c r="A4588" i="14" s="1"/>
  <c r="D4588" i="14"/>
  <c r="C4588" i="14"/>
  <c r="B4588" i="14"/>
  <c r="J4587" i="14"/>
  <c r="G4587" i="14"/>
  <c r="F4587" i="14"/>
  <c r="E4587" i="14"/>
  <c r="A4587" i="14" s="1"/>
  <c r="D4587" i="14"/>
  <c r="C4587" i="14"/>
  <c r="B4587" i="14"/>
  <c r="J4586" i="14"/>
  <c r="G4586" i="14"/>
  <c r="F4586" i="14"/>
  <c r="E4586" i="14"/>
  <c r="A4586" i="14" s="1"/>
  <c r="D4586" i="14"/>
  <c r="C4586" i="14"/>
  <c r="B4586" i="14"/>
  <c r="J4585" i="14"/>
  <c r="G4585" i="14"/>
  <c r="F4585" i="14"/>
  <c r="E4585" i="14"/>
  <c r="A4585" i="14" s="1"/>
  <c r="D4585" i="14"/>
  <c r="C4585" i="14"/>
  <c r="B4585" i="14"/>
  <c r="J4584" i="14"/>
  <c r="G4584" i="14"/>
  <c r="F4584" i="14"/>
  <c r="E4584" i="14"/>
  <c r="A4584" i="14" s="1"/>
  <c r="D4584" i="14"/>
  <c r="C4584" i="14"/>
  <c r="B4584" i="14"/>
  <c r="J4583" i="14"/>
  <c r="G4583" i="14"/>
  <c r="F4583" i="14"/>
  <c r="E4583" i="14"/>
  <c r="A4583" i="14" s="1"/>
  <c r="D4583" i="14"/>
  <c r="C4583" i="14"/>
  <c r="B4583" i="14"/>
  <c r="J4582" i="14"/>
  <c r="G4582" i="14"/>
  <c r="F4582" i="14"/>
  <c r="E4582" i="14"/>
  <c r="A4582" i="14" s="1"/>
  <c r="D4582" i="14"/>
  <c r="C4582" i="14"/>
  <c r="B4582" i="14"/>
  <c r="J4581" i="14"/>
  <c r="G4581" i="14"/>
  <c r="F4581" i="14"/>
  <c r="E4581" i="14"/>
  <c r="A4581" i="14" s="1"/>
  <c r="D4581" i="14"/>
  <c r="C4581" i="14"/>
  <c r="B4581" i="14"/>
  <c r="J4580" i="14"/>
  <c r="G4580" i="14"/>
  <c r="F4580" i="14"/>
  <c r="E4580" i="14"/>
  <c r="A4580" i="14" s="1"/>
  <c r="D4580" i="14"/>
  <c r="C4580" i="14"/>
  <c r="B4580" i="14"/>
  <c r="J4579" i="14"/>
  <c r="G4579" i="14"/>
  <c r="F4579" i="14"/>
  <c r="E4579" i="14"/>
  <c r="A4579" i="14" s="1"/>
  <c r="D4579" i="14"/>
  <c r="C4579" i="14"/>
  <c r="B4579" i="14"/>
  <c r="J4578" i="14"/>
  <c r="G4578" i="14"/>
  <c r="F4578" i="14"/>
  <c r="E4578" i="14"/>
  <c r="A4578" i="14" s="1"/>
  <c r="D4578" i="14"/>
  <c r="C4578" i="14"/>
  <c r="B4578" i="14"/>
  <c r="J4577" i="14"/>
  <c r="G4577" i="14"/>
  <c r="F4577" i="14"/>
  <c r="E4577" i="14"/>
  <c r="A4577" i="14" s="1"/>
  <c r="D4577" i="14"/>
  <c r="C4577" i="14"/>
  <c r="B4577" i="14"/>
  <c r="J4576" i="14"/>
  <c r="G4576" i="14"/>
  <c r="F4576" i="14"/>
  <c r="E4576" i="14"/>
  <c r="A4576" i="14" s="1"/>
  <c r="D4576" i="14"/>
  <c r="C4576" i="14"/>
  <c r="B4576" i="14"/>
  <c r="J4575" i="14"/>
  <c r="G4575" i="14"/>
  <c r="F4575" i="14"/>
  <c r="E4575" i="14"/>
  <c r="A4575" i="14" s="1"/>
  <c r="D4575" i="14"/>
  <c r="C4575" i="14"/>
  <c r="B4575" i="14"/>
  <c r="J4574" i="14"/>
  <c r="G4574" i="14"/>
  <c r="F4574" i="14"/>
  <c r="E4574" i="14"/>
  <c r="A4574" i="14" s="1"/>
  <c r="D4574" i="14"/>
  <c r="C4574" i="14"/>
  <c r="B4574" i="14"/>
  <c r="J4573" i="14"/>
  <c r="G4573" i="14"/>
  <c r="F4573" i="14"/>
  <c r="E4573" i="14"/>
  <c r="A4573" i="14" s="1"/>
  <c r="D4573" i="14"/>
  <c r="C4573" i="14"/>
  <c r="B4573" i="14"/>
  <c r="J4572" i="14"/>
  <c r="G4572" i="14"/>
  <c r="F4572" i="14"/>
  <c r="E4572" i="14"/>
  <c r="A4572" i="14" s="1"/>
  <c r="D4572" i="14"/>
  <c r="C4572" i="14"/>
  <c r="B4572" i="14"/>
  <c r="J4571" i="14"/>
  <c r="G4571" i="14"/>
  <c r="F4571" i="14"/>
  <c r="E4571" i="14"/>
  <c r="A4571" i="14" s="1"/>
  <c r="D4571" i="14"/>
  <c r="C4571" i="14"/>
  <c r="B4571" i="14"/>
  <c r="J4570" i="14"/>
  <c r="G4570" i="14"/>
  <c r="F4570" i="14"/>
  <c r="E4570" i="14"/>
  <c r="A4570" i="14" s="1"/>
  <c r="D4570" i="14"/>
  <c r="C4570" i="14"/>
  <c r="B4570" i="14"/>
  <c r="J4569" i="14"/>
  <c r="G4569" i="14"/>
  <c r="F4569" i="14"/>
  <c r="E4569" i="14"/>
  <c r="A4569" i="14" s="1"/>
  <c r="D4569" i="14"/>
  <c r="C4569" i="14"/>
  <c r="B4569" i="14"/>
  <c r="J4568" i="14"/>
  <c r="G4568" i="14"/>
  <c r="F4568" i="14"/>
  <c r="E4568" i="14"/>
  <c r="A4568" i="14" s="1"/>
  <c r="D4568" i="14"/>
  <c r="C4568" i="14"/>
  <c r="B4568" i="14"/>
  <c r="J4567" i="14"/>
  <c r="G4567" i="14"/>
  <c r="F4567" i="14"/>
  <c r="E4567" i="14"/>
  <c r="A4567" i="14" s="1"/>
  <c r="D4567" i="14"/>
  <c r="C4567" i="14"/>
  <c r="B4567" i="14"/>
  <c r="J4566" i="14"/>
  <c r="G4566" i="14"/>
  <c r="F4566" i="14"/>
  <c r="E4566" i="14"/>
  <c r="A4566" i="14" s="1"/>
  <c r="D4566" i="14"/>
  <c r="C4566" i="14"/>
  <c r="B4566" i="14"/>
  <c r="J4565" i="14"/>
  <c r="G4565" i="14"/>
  <c r="F4565" i="14"/>
  <c r="E4565" i="14"/>
  <c r="A4565" i="14" s="1"/>
  <c r="D4565" i="14"/>
  <c r="C4565" i="14"/>
  <c r="B4565" i="14"/>
  <c r="J4564" i="14"/>
  <c r="G4564" i="14"/>
  <c r="F4564" i="14"/>
  <c r="E4564" i="14"/>
  <c r="A4564" i="14" s="1"/>
  <c r="D4564" i="14"/>
  <c r="C4564" i="14"/>
  <c r="B4564" i="14"/>
  <c r="J4563" i="14"/>
  <c r="G4563" i="14"/>
  <c r="F4563" i="14"/>
  <c r="E4563" i="14"/>
  <c r="A4563" i="14" s="1"/>
  <c r="D4563" i="14"/>
  <c r="C4563" i="14"/>
  <c r="B4563" i="14"/>
  <c r="J4562" i="14"/>
  <c r="G4562" i="14"/>
  <c r="F4562" i="14"/>
  <c r="E4562" i="14"/>
  <c r="A4562" i="14" s="1"/>
  <c r="D4562" i="14"/>
  <c r="C4562" i="14"/>
  <c r="B4562" i="14"/>
  <c r="J4561" i="14"/>
  <c r="G4561" i="14"/>
  <c r="F4561" i="14"/>
  <c r="E4561" i="14"/>
  <c r="A4561" i="14" s="1"/>
  <c r="D4561" i="14"/>
  <c r="C4561" i="14"/>
  <c r="B4561" i="14"/>
  <c r="J4560" i="14"/>
  <c r="G4560" i="14"/>
  <c r="F4560" i="14"/>
  <c r="E4560" i="14"/>
  <c r="A4560" i="14" s="1"/>
  <c r="D4560" i="14"/>
  <c r="C4560" i="14"/>
  <c r="B4560" i="14"/>
  <c r="J4559" i="14"/>
  <c r="G4559" i="14"/>
  <c r="F4559" i="14"/>
  <c r="E4559" i="14"/>
  <c r="A4559" i="14" s="1"/>
  <c r="D4559" i="14"/>
  <c r="C4559" i="14"/>
  <c r="B4559" i="14"/>
  <c r="J4558" i="14"/>
  <c r="G4558" i="14"/>
  <c r="F4558" i="14"/>
  <c r="E4558" i="14"/>
  <c r="A4558" i="14" s="1"/>
  <c r="D4558" i="14"/>
  <c r="C4558" i="14"/>
  <c r="B4558" i="14"/>
  <c r="J4557" i="14"/>
  <c r="G4557" i="14"/>
  <c r="F4557" i="14"/>
  <c r="E4557" i="14"/>
  <c r="A4557" i="14" s="1"/>
  <c r="D4557" i="14"/>
  <c r="C4557" i="14"/>
  <c r="B4557" i="14"/>
  <c r="J4556" i="14"/>
  <c r="G4556" i="14"/>
  <c r="F4556" i="14"/>
  <c r="E4556" i="14"/>
  <c r="A4556" i="14" s="1"/>
  <c r="D4556" i="14"/>
  <c r="C4556" i="14"/>
  <c r="B4556" i="14"/>
  <c r="J4555" i="14"/>
  <c r="G4555" i="14"/>
  <c r="F4555" i="14"/>
  <c r="E4555" i="14"/>
  <c r="A4555" i="14" s="1"/>
  <c r="D4555" i="14"/>
  <c r="C4555" i="14"/>
  <c r="B4555" i="14"/>
  <c r="J4554" i="14"/>
  <c r="G4554" i="14"/>
  <c r="F4554" i="14"/>
  <c r="E4554" i="14"/>
  <c r="A4554" i="14" s="1"/>
  <c r="D4554" i="14"/>
  <c r="C4554" i="14"/>
  <c r="B4554" i="14"/>
  <c r="J4553" i="14"/>
  <c r="G4553" i="14"/>
  <c r="F4553" i="14"/>
  <c r="E4553" i="14"/>
  <c r="A4553" i="14" s="1"/>
  <c r="D4553" i="14"/>
  <c r="C4553" i="14"/>
  <c r="B4553" i="14"/>
  <c r="J4552" i="14"/>
  <c r="G4552" i="14"/>
  <c r="F4552" i="14"/>
  <c r="E4552" i="14"/>
  <c r="A4552" i="14" s="1"/>
  <c r="D4552" i="14"/>
  <c r="C4552" i="14"/>
  <c r="B4552" i="14"/>
  <c r="J4551" i="14"/>
  <c r="G4551" i="14"/>
  <c r="F4551" i="14"/>
  <c r="E4551" i="14"/>
  <c r="A4551" i="14" s="1"/>
  <c r="D4551" i="14"/>
  <c r="C4551" i="14"/>
  <c r="B4551" i="14"/>
  <c r="J4550" i="14"/>
  <c r="G4550" i="14"/>
  <c r="F4550" i="14"/>
  <c r="E4550" i="14"/>
  <c r="A4550" i="14" s="1"/>
  <c r="D4550" i="14"/>
  <c r="C4550" i="14"/>
  <c r="B4550" i="14"/>
  <c r="J4549" i="14"/>
  <c r="G4549" i="14"/>
  <c r="F4549" i="14"/>
  <c r="E4549" i="14"/>
  <c r="A4549" i="14" s="1"/>
  <c r="D4549" i="14"/>
  <c r="C4549" i="14"/>
  <c r="B4549" i="14"/>
  <c r="J4548" i="14"/>
  <c r="G4548" i="14"/>
  <c r="F4548" i="14"/>
  <c r="E4548" i="14"/>
  <c r="A4548" i="14" s="1"/>
  <c r="D4548" i="14"/>
  <c r="C4548" i="14"/>
  <c r="B4548" i="14"/>
  <c r="J4547" i="14"/>
  <c r="G4547" i="14"/>
  <c r="F4547" i="14"/>
  <c r="E4547" i="14"/>
  <c r="A4547" i="14" s="1"/>
  <c r="D4547" i="14"/>
  <c r="C4547" i="14"/>
  <c r="B4547" i="14"/>
  <c r="J4546" i="14"/>
  <c r="G4546" i="14"/>
  <c r="F4546" i="14"/>
  <c r="E4546" i="14"/>
  <c r="A4546" i="14" s="1"/>
  <c r="D4546" i="14"/>
  <c r="C4546" i="14"/>
  <c r="B4546" i="14"/>
  <c r="J4545" i="14"/>
  <c r="G4545" i="14"/>
  <c r="F4545" i="14"/>
  <c r="E4545" i="14"/>
  <c r="A4545" i="14" s="1"/>
  <c r="D4545" i="14"/>
  <c r="C4545" i="14"/>
  <c r="B4545" i="14"/>
  <c r="J4544" i="14"/>
  <c r="G4544" i="14"/>
  <c r="F4544" i="14"/>
  <c r="E4544" i="14"/>
  <c r="A4544" i="14" s="1"/>
  <c r="D4544" i="14"/>
  <c r="C4544" i="14"/>
  <c r="B4544" i="14"/>
  <c r="J4543" i="14"/>
  <c r="G4543" i="14"/>
  <c r="F4543" i="14"/>
  <c r="E4543" i="14"/>
  <c r="A4543" i="14" s="1"/>
  <c r="D4543" i="14"/>
  <c r="C4543" i="14"/>
  <c r="B4543" i="14"/>
  <c r="J4542" i="14"/>
  <c r="G4542" i="14"/>
  <c r="F4542" i="14"/>
  <c r="E4542" i="14"/>
  <c r="A4542" i="14" s="1"/>
  <c r="D4542" i="14"/>
  <c r="C4542" i="14"/>
  <c r="B4542" i="14"/>
  <c r="J4541" i="14"/>
  <c r="G4541" i="14"/>
  <c r="F4541" i="14"/>
  <c r="E4541" i="14"/>
  <c r="A4541" i="14" s="1"/>
  <c r="D4541" i="14"/>
  <c r="C4541" i="14"/>
  <c r="B4541" i="14"/>
  <c r="J4540" i="14"/>
  <c r="G4540" i="14"/>
  <c r="F4540" i="14"/>
  <c r="E4540" i="14"/>
  <c r="A4540" i="14" s="1"/>
  <c r="D4540" i="14"/>
  <c r="C4540" i="14"/>
  <c r="B4540" i="14"/>
  <c r="J4539" i="14"/>
  <c r="G4539" i="14"/>
  <c r="F4539" i="14"/>
  <c r="E4539" i="14"/>
  <c r="A4539" i="14" s="1"/>
  <c r="D4539" i="14"/>
  <c r="C4539" i="14"/>
  <c r="B4539" i="14"/>
  <c r="J4538" i="14"/>
  <c r="G4538" i="14"/>
  <c r="F4538" i="14"/>
  <c r="E4538" i="14"/>
  <c r="A4538" i="14" s="1"/>
  <c r="D4538" i="14"/>
  <c r="C4538" i="14"/>
  <c r="B4538" i="14"/>
  <c r="J4537" i="14"/>
  <c r="G4537" i="14"/>
  <c r="F4537" i="14"/>
  <c r="E4537" i="14"/>
  <c r="A4537" i="14" s="1"/>
  <c r="D4537" i="14"/>
  <c r="C4537" i="14"/>
  <c r="B4537" i="14"/>
  <c r="J4536" i="14"/>
  <c r="G4536" i="14"/>
  <c r="F4536" i="14"/>
  <c r="E4536" i="14"/>
  <c r="A4536" i="14" s="1"/>
  <c r="D4536" i="14"/>
  <c r="C4536" i="14"/>
  <c r="B4536" i="14"/>
  <c r="J4535" i="14"/>
  <c r="G4535" i="14"/>
  <c r="F4535" i="14"/>
  <c r="E4535" i="14"/>
  <c r="A4535" i="14" s="1"/>
  <c r="D4535" i="14"/>
  <c r="C4535" i="14"/>
  <c r="B4535" i="14"/>
  <c r="J4534" i="14"/>
  <c r="G4534" i="14"/>
  <c r="F4534" i="14"/>
  <c r="E4534" i="14"/>
  <c r="A4534" i="14" s="1"/>
  <c r="D4534" i="14"/>
  <c r="C4534" i="14"/>
  <c r="B4534" i="14"/>
  <c r="J4533" i="14"/>
  <c r="G4533" i="14"/>
  <c r="F4533" i="14"/>
  <c r="E4533" i="14"/>
  <c r="A4533" i="14" s="1"/>
  <c r="D4533" i="14"/>
  <c r="C4533" i="14"/>
  <c r="B4533" i="14"/>
  <c r="J4532" i="14"/>
  <c r="G4532" i="14"/>
  <c r="F4532" i="14"/>
  <c r="E4532" i="14"/>
  <c r="A4532" i="14" s="1"/>
  <c r="D4532" i="14"/>
  <c r="C4532" i="14"/>
  <c r="B4532" i="14"/>
  <c r="J4531" i="14"/>
  <c r="G4531" i="14"/>
  <c r="F4531" i="14"/>
  <c r="E4531" i="14"/>
  <c r="A4531" i="14" s="1"/>
  <c r="D4531" i="14"/>
  <c r="C4531" i="14"/>
  <c r="B4531" i="14"/>
  <c r="J4530" i="14"/>
  <c r="G4530" i="14"/>
  <c r="F4530" i="14"/>
  <c r="E4530" i="14"/>
  <c r="A4530" i="14" s="1"/>
  <c r="D4530" i="14"/>
  <c r="C4530" i="14"/>
  <c r="B4530" i="14"/>
  <c r="J4529" i="14"/>
  <c r="G4529" i="14"/>
  <c r="F4529" i="14"/>
  <c r="E4529" i="14"/>
  <c r="A4529" i="14" s="1"/>
  <c r="D4529" i="14"/>
  <c r="C4529" i="14"/>
  <c r="B4529" i="14"/>
  <c r="J4528" i="14"/>
  <c r="G4528" i="14"/>
  <c r="F4528" i="14"/>
  <c r="E4528" i="14"/>
  <c r="A4528" i="14" s="1"/>
  <c r="D4528" i="14"/>
  <c r="C4528" i="14"/>
  <c r="B4528" i="14"/>
  <c r="J4527" i="14"/>
  <c r="G4527" i="14"/>
  <c r="F4527" i="14"/>
  <c r="E4527" i="14"/>
  <c r="A4527" i="14" s="1"/>
  <c r="D4527" i="14"/>
  <c r="C4527" i="14"/>
  <c r="B4527" i="14"/>
  <c r="J4526" i="14"/>
  <c r="G4526" i="14"/>
  <c r="F4526" i="14"/>
  <c r="E4526" i="14"/>
  <c r="A4526" i="14" s="1"/>
  <c r="D4526" i="14"/>
  <c r="C4526" i="14"/>
  <c r="B4526" i="14"/>
  <c r="J4525" i="14"/>
  <c r="G4525" i="14"/>
  <c r="F4525" i="14"/>
  <c r="E4525" i="14"/>
  <c r="A4525" i="14" s="1"/>
  <c r="D4525" i="14"/>
  <c r="C4525" i="14"/>
  <c r="B4525" i="14"/>
  <c r="J4524" i="14"/>
  <c r="G4524" i="14"/>
  <c r="F4524" i="14"/>
  <c r="E4524" i="14"/>
  <c r="A4524" i="14" s="1"/>
  <c r="D4524" i="14"/>
  <c r="C4524" i="14"/>
  <c r="B4524" i="14"/>
  <c r="J4523" i="14"/>
  <c r="G4523" i="14"/>
  <c r="F4523" i="14"/>
  <c r="E4523" i="14"/>
  <c r="A4523" i="14" s="1"/>
  <c r="D4523" i="14"/>
  <c r="C4523" i="14"/>
  <c r="B4523" i="14"/>
  <c r="J4522" i="14"/>
  <c r="G4522" i="14"/>
  <c r="F4522" i="14"/>
  <c r="E4522" i="14"/>
  <c r="A4522" i="14" s="1"/>
  <c r="D4522" i="14"/>
  <c r="C4522" i="14"/>
  <c r="B4522" i="14"/>
  <c r="J4521" i="14"/>
  <c r="G4521" i="14"/>
  <c r="F4521" i="14"/>
  <c r="E4521" i="14"/>
  <c r="A4521" i="14" s="1"/>
  <c r="D4521" i="14"/>
  <c r="C4521" i="14"/>
  <c r="B4521" i="14"/>
  <c r="J4520" i="14"/>
  <c r="G4520" i="14"/>
  <c r="F4520" i="14"/>
  <c r="E4520" i="14"/>
  <c r="A4520" i="14" s="1"/>
  <c r="D4520" i="14"/>
  <c r="C4520" i="14"/>
  <c r="B4520" i="14"/>
  <c r="J4519" i="14"/>
  <c r="G4519" i="14"/>
  <c r="F4519" i="14"/>
  <c r="E4519" i="14"/>
  <c r="A4519" i="14" s="1"/>
  <c r="D4519" i="14"/>
  <c r="C4519" i="14"/>
  <c r="B4519" i="14"/>
  <c r="J4518" i="14"/>
  <c r="G4518" i="14"/>
  <c r="F4518" i="14"/>
  <c r="E4518" i="14"/>
  <c r="A4518" i="14" s="1"/>
  <c r="D4518" i="14"/>
  <c r="C4518" i="14"/>
  <c r="B4518" i="14"/>
  <c r="J4517" i="14"/>
  <c r="G4517" i="14"/>
  <c r="F4517" i="14"/>
  <c r="E4517" i="14"/>
  <c r="A4517" i="14" s="1"/>
  <c r="D4517" i="14"/>
  <c r="C4517" i="14"/>
  <c r="B4517" i="14"/>
  <c r="J4516" i="14"/>
  <c r="G4516" i="14"/>
  <c r="F4516" i="14"/>
  <c r="E4516" i="14"/>
  <c r="A4516" i="14" s="1"/>
  <c r="D4516" i="14"/>
  <c r="C4516" i="14"/>
  <c r="B4516" i="14"/>
  <c r="J4515" i="14"/>
  <c r="G4515" i="14"/>
  <c r="F4515" i="14"/>
  <c r="E4515" i="14"/>
  <c r="A4515" i="14" s="1"/>
  <c r="D4515" i="14"/>
  <c r="C4515" i="14"/>
  <c r="B4515" i="14"/>
  <c r="J4514" i="14"/>
  <c r="G4514" i="14"/>
  <c r="F4514" i="14"/>
  <c r="E4514" i="14"/>
  <c r="A4514" i="14" s="1"/>
  <c r="D4514" i="14"/>
  <c r="C4514" i="14"/>
  <c r="B4514" i="14"/>
  <c r="J4513" i="14"/>
  <c r="G4513" i="14"/>
  <c r="F4513" i="14"/>
  <c r="E4513" i="14"/>
  <c r="A4513" i="14" s="1"/>
  <c r="D4513" i="14"/>
  <c r="C4513" i="14"/>
  <c r="B4513" i="14"/>
  <c r="J4512" i="14"/>
  <c r="G4512" i="14"/>
  <c r="F4512" i="14"/>
  <c r="E4512" i="14"/>
  <c r="A4512" i="14" s="1"/>
  <c r="D4512" i="14"/>
  <c r="C4512" i="14"/>
  <c r="B4512" i="14"/>
  <c r="J4511" i="14"/>
  <c r="G4511" i="14"/>
  <c r="F4511" i="14"/>
  <c r="E4511" i="14"/>
  <c r="A4511" i="14" s="1"/>
  <c r="D4511" i="14"/>
  <c r="C4511" i="14"/>
  <c r="B4511" i="14"/>
  <c r="J4510" i="14"/>
  <c r="G4510" i="14"/>
  <c r="F4510" i="14"/>
  <c r="E4510" i="14"/>
  <c r="A4510" i="14" s="1"/>
  <c r="D4510" i="14"/>
  <c r="C4510" i="14"/>
  <c r="B4510" i="14"/>
  <c r="J4509" i="14"/>
  <c r="G4509" i="14"/>
  <c r="F4509" i="14"/>
  <c r="E4509" i="14"/>
  <c r="A4509" i="14" s="1"/>
  <c r="D4509" i="14"/>
  <c r="C4509" i="14"/>
  <c r="B4509" i="14"/>
  <c r="J4508" i="14"/>
  <c r="G4508" i="14"/>
  <c r="F4508" i="14"/>
  <c r="E4508" i="14"/>
  <c r="A4508" i="14" s="1"/>
  <c r="D4508" i="14"/>
  <c r="C4508" i="14"/>
  <c r="B4508" i="14"/>
  <c r="J4507" i="14"/>
  <c r="G4507" i="14"/>
  <c r="F4507" i="14"/>
  <c r="E4507" i="14"/>
  <c r="A4507" i="14" s="1"/>
  <c r="D4507" i="14"/>
  <c r="C4507" i="14"/>
  <c r="B4507" i="14"/>
  <c r="J4506" i="14"/>
  <c r="G4506" i="14"/>
  <c r="F4506" i="14"/>
  <c r="E4506" i="14"/>
  <c r="A4506" i="14" s="1"/>
  <c r="D4506" i="14"/>
  <c r="C4506" i="14"/>
  <c r="B4506" i="14"/>
  <c r="J4505" i="14"/>
  <c r="G4505" i="14"/>
  <c r="F4505" i="14"/>
  <c r="E4505" i="14"/>
  <c r="A4505" i="14" s="1"/>
  <c r="D4505" i="14"/>
  <c r="C4505" i="14"/>
  <c r="B4505" i="14"/>
  <c r="J4504" i="14"/>
  <c r="G4504" i="14"/>
  <c r="F4504" i="14"/>
  <c r="E4504" i="14"/>
  <c r="A4504" i="14" s="1"/>
  <c r="D4504" i="14"/>
  <c r="C4504" i="14"/>
  <c r="B4504" i="14"/>
  <c r="J4503" i="14"/>
  <c r="G4503" i="14"/>
  <c r="F4503" i="14"/>
  <c r="E4503" i="14"/>
  <c r="A4503" i="14" s="1"/>
  <c r="D4503" i="14"/>
  <c r="C4503" i="14"/>
  <c r="B4503" i="14"/>
  <c r="J4502" i="14"/>
  <c r="G4502" i="14"/>
  <c r="F4502" i="14"/>
  <c r="E4502" i="14"/>
  <c r="A4502" i="14" s="1"/>
  <c r="D4502" i="14"/>
  <c r="C4502" i="14"/>
  <c r="B4502" i="14"/>
  <c r="J4501" i="14"/>
  <c r="G4501" i="14"/>
  <c r="F4501" i="14"/>
  <c r="E4501" i="14"/>
  <c r="A4501" i="14" s="1"/>
  <c r="D4501" i="14"/>
  <c r="C4501" i="14"/>
  <c r="B4501" i="14"/>
  <c r="J4500" i="14"/>
  <c r="G4500" i="14"/>
  <c r="F4500" i="14"/>
  <c r="E4500" i="14"/>
  <c r="A4500" i="14" s="1"/>
  <c r="D4500" i="14"/>
  <c r="C4500" i="14"/>
  <c r="B4500" i="14"/>
  <c r="J4499" i="14"/>
  <c r="G4499" i="14"/>
  <c r="F4499" i="14"/>
  <c r="E4499" i="14"/>
  <c r="A4499" i="14" s="1"/>
  <c r="D4499" i="14"/>
  <c r="C4499" i="14"/>
  <c r="B4499" i="14"/>
  <c r="J4498" i="14"/>
  <c r="G4498" i="14"/>
  <c r="F4498" i="14"/>
  <c r="E4498" i="14"/>
  <c r="A4498" i="14" s="1"/>
  <c r="D4498" i="14"/>
  <c r="C4498" i="14"/>
  <c r="B4498" i="14"/>
  <c r="J4497" i="14"/>
  <c r="G4497" i="14"/>
  <c r="F4497" i="14"/>
  <c r="E4497" i="14"/>
  <c r="A4497" i="14" s="1"/>
  <c r="D4497" i="14"/>
  <c r="C4497" i="14"/>
  <c r="B4497" i="14"/>
  <c r="J4496" i="14"/>
  <c r="G4496" i="14"/>
  <c r="F4496" i="14"/>
  <c r="E4496" i="14"/>
  <c r="A4496" i="14" s="1"/>
  <c r="D4496" i="14"/>
  <c r="C4496" i="14"/>
  <c r="B4496" i="14"/>
  <c r="J4495" i="14"/>
  <c r="G4495" i="14"/>
  <c r="F4495" i="14"/>
  <c r="E4495" i="14"/>
  <c r="A4495" i="14" s="1"/>
  <c r="D4495" i="14"/>
  <c r="C4495" i="14"/>
  <c r="B4495" i="14"/>
  <c r="J4494" i="14"/>
  <c r="G4494" i="14"/>
  <c r="F4494" i="14"/>
  <c r="E4494" i="14"/>
  <c r="A4494" i="14" s="1"/>
  <c r="D4494" i="14"/>
  <c r="C4494" i="14"/>
  <c r="B4494" i="14"/>
  <c r="J4493" i="14"/>
  <c r="G4493" i="14"/>
  <c r="F4493" i="14"/>
  <c r="E4493" i="14"/>
  <c r="A4493" i="14" s="1"/>
  <c r="D4493" i="14"/>
  <c r="C4493" i="14"/>
  <c r="B4493" i="14"/>
  <c r="J4492" i="14"/>
  <c r="G4492" i="14"/>
  <c r="F4492" i="14"/>
  <c r="E4492" i="14"/>
  <c r="A4492" i="14" s="1"/>
  <c r="D4492" i="14"/>
  <c r="C4492" i="14"/>
  <c r="B4492" i="14"/>
  <c r="J4491" i="14"/>
  <c r="G4491" i="14"/>
  <c r="F4491" i="14"/>
  <c r="E4491" i="14"/>
  <c r="A4491" i="14" s="1"/>
  <c r="D4491" i="14"/>
  <c r="C4491" i="14"/>
  <c r="B4491" i="14"/>
  <c r="J4490" i="14"/>
  <c r="G4490" i="14"/>
  <c r="F4490" i="14"/>
  <c r="E4490" i="14"/>
  <c r="A4490" i="14" s="1"/>
  <c r="D4490" i="14"/>
  <c r="C4490" i="14"/>
  <c r="B4490" i="14"/>
  <c r="J4489" i="14"/>
  <c r="G4489" i="14"/>
  <c r="F4489" i="14"/>
  <c r="E4489" i="14"/>
  <c r="A4489" i="14" s="1"/>
  <c r="D4489" i="14"/>
  <c r="C4489" i="14"/>
  <c r="B4489" i="14"/>
  <c r="J4488" i="14"/>
  <c r="G4488" i="14"/>
  <c r="F4488" i="14"/>
  <c r="E4488" i="14"/>
  <c r="A4488" i="14" s="1"/>
  <c r="D4488" i="14"/>
  <c r="C4488" i="14"/>
  <c r="B4488" i="14"/>
  <c r="J4487" i="14"/>
  <c r="G4487" i="14"/>
  <c r="F4487" i="14"/>
  <c r="E4487" i="14"/>
  <c r="A4487" i="14" s="1"/>
  <c r="D4487" i="14"/>
  <c r="C4487" i="14"/>
  <c r="B4487" i="14"/>
  <c r="J4486" i="14"/>
  <c r="G4486" i="14"/>
  <c r="F4486" i="14"/>
  <c r="E4486" i="14"/>
  <c r="A4486" i="14" s="1"/>
  <c r="D4486" i="14"/>
  <c r="C4486" i="14"/>
  <c r="B4486" i="14"/>
  <c r="J4485" i="14"/>
  <c r="G4485" i="14"/>
  <c r="F4485" i="14"/>
  <c r="E4485" i="14"/>
  <c r="A4485" i="14" s="1"/>
  <c r="D4485" i="14"/>
  <c r="C4485" i="14"/>
  <c r="B4485" i="14"/>
  <c r="J4484" i="14"/>
  <c r="G4484" i="14"/>
  <c r="F4484" i="14"/>
  <c r="E4484" i="14"/>
  <c r="A4484" i="14" s="1"/>
  <c r="D4484" i="14"/>
  <c r="C4484" i="14"/>
  <c r="B4484" i="14"/>
  <c r="J4483" i="14"/>
  <c r="G4483" i="14"/>
  <c r="F4483" i="14"/>
  <c r="E4483" i="14"/>
  <c r="A4483" i="14" s="1"/>
  <c r="D4483" i="14"/>
  <c r="C4483" i="14"/>
  <c r="B4483" i="14"/>
  <c r="J4482" i="14"/>
  <c r="G4482" i="14"/>
  <c r="F4482" i="14"/>
  <c r="E4482" i="14"/>
  <c r="A4482" i="14" s="1"/>
  <c r="D4482" i="14"/>
  <c r="C4482" i="14"/>
  <c r="B4482" i="14"/>
  <c r="J4481" i="14"/>
  <c r="G4481" i="14"/>
  <c r="F4481" i="14"/>
  <c r="E4481" i="14"/>
  <c r="A4481" i="14" s="1"/>
  <c r="D4481" i="14"/>
  <c r="C4481" i="14"/>
  <c r="B4481" i="14"/>
  <c r="J4480" i="14"/>
  <c r="G4480" i="14"/>
  <c r="F4480" i="14"/>
  <c r="E4480" i="14"/>
  <c r="A4480" i="14" s="1"/>
  <c r="D4480" i="14"/>
  <c r="C4480" i="14"/>
  <c r="B4480" i="14"/>
  <c r="J4479" i="14"/>
  <c r="G4479" i="14"/>
  <c r="F4479" i="14"/>
  <c r="E4479" i="14"/>
  <c r="A4479" i="14" s="1"/>
  <c r="D4479" i="14"/>
  <c r="C4479" i="14"/>
  <c r="B4479" i="14"/>
  <c r="J4478" i="14"/>
  <c r="G4478" i="14"/>
  <c r="F4478" i="14"/>
  <c r="E4478" i="14"/>
  <c r="A4478" i="14" s="1"/>
  <c r="D4478" i="14"/>
  <c r="C4478" i="14"/>
  <c r="B4478" i="14"/>
  <c r="J4477" i="14"/>
  <c r="G4477" i="14"/>
  <c r="F4477" i="14"/>
  <c r="E4477" i="14"/>
  <c r="A4477" i="14" s="1"/>
  <c r="D4477" i="14"/>
  <c r="C4477" i="14"/>
  <c r="B4477" i="14"/>
  <c r="J4476" i="14"/>
  <c r="G4476" i="14"/>
  <c r="F4476" i="14"/>
  <c r="E4476" i="14"/>
  <c r="A4476" i="14" s="1"/>
  <c r="D4476" i="14"/>
  <c r="C4476" i="14"/>
  <c r="B4476" i="14"/>
  <c r="J4475" i="14"/>
  <c r="G4475" i="14"/>
  <c r="F4475" i="14"/>
  <c r="E4475" i="14"/>
  <c r="A4475" i="14" s="1"/>
  <c r="D4475" i="14"/>
  <c r="C4475" i="14"/>
  <c r="B4475" i="14"/>
  <c r="J4474" i="14"/>
  <c r="G4474" i="14"/>
  <c r="F4474" i="14"/>
  <c r="E4474" i="14"/>
  <c r="A4474" i="14" s="1"/>
  <c r="D4474" i="14"/>
  <c r="C4474" i="14"/>
  <c r="B4474" i="14"/>
  <c r="J4473" i="14"/>
  <c r="G4473" i="14"/>
  <c r="F4473" i="14"/>
  <c r="E4473" i="14"/>
  <c r="A4473" i="14" s="1"/>
  <c r="D4473" i="14"/>
  <c r="C4473" i="14"/>
  <c r="B4473" i="14"/>
  <c r="J4472" i="14"/>
  <c r="G4472" i="14"/>
  <c r="F4472" i="14"/>
  <c r="E4472" i="14"/>
  <c r="A4472" i="14" s="1"/>
  <c r="D4472" i="14"/>
  <c r="C4472" i="14"/>
  <c r="B4472" i="14"/>
  <c r="J4471" i="14"/>
  <c r="G4471" i="14"/>
  <c r="F4471" i="14"/>
  <c r="E4471" i="14"/>
  <c r="A4471" i="14" s="1"/>
  <c r="D4471" i="14"/>
  <c r="C4471" i="14"/>
  <c r="B4471" i="14"/>
  <c r="J4470" i="14"/>
  <c r="G4470" i="14"/>
  <c r="F4470" i="14"/>
  <c r="E4470" i="14"/>
  <c r="A4470" i="14" s="1"/>
  <c r="D4470" i="14"/>
  <c r="C4470" i="14"/>
  <c r="B4470" i="14"/>
  <c r="J4469" i="14"/>
  <c r="G4469" i="14"/>
  <c r="F4469" i="14"/>
  <c r="E4469" i="14"/>
  <c r="A4469" i="14" s="1"/>
  <c r="D4469" i="14"/>
  <c r="C4469" i="14"/>
  <c r="B4469" i="14"/>
  <c r="J4468" i="14"/>
  <c r="G4468" i="14"/>
  <c r="F4468" i="14"/>
  <c r="E4468" i="14"/>
  <c r="A4468" i="14" s="1"/>
  <c r="D4468" i="14"/>
  <c r="C4468" i="14"/>
  <c r="B4468" i="14"/>
  <c r="J4467" i="14"/>
  <c r="G4467" i="14"/>
  <c r="F4467" i="14"/>
  <c r="E4467" i="14"/>
  <c r="A4467" i="14" s="1"/>
  <c r="D4467" i="14"/>
  <c r="C4467" i="14"/>
  <c r="B4467" i="14"/>
  <c r="J4466" i="14"/>
  <c r="G4466" i="14"/>
  <c r="F4466" i="14"/>
  <c r="E4466" i="14"/>
  <c r="A4466" i="14" s="1"/>
  <c r="D4466" i="14"/>
  <c r="C4466" i="14"/>
  <c r="B4466" i="14"/>
  <c r="J4465" i="14"/>
  <c r="G4465" i="14"/>
  <c r="F4465" i="14"/>
  <c r="E4465" i="14"/>
  <c r="A4465" i="14" s="1"/>
  <c r="D4465" i="14"/>
  <c r="C4465" i="14"/>
  <c r="B4465" i="14"/>
  <c r="J4464" i="14"/>
  <c r="G4464" i="14"/>
  <c r="F4464" i="14"/>
  <c r="E4464" i="14"/>
  <c r="A4464" i="14" s="1"/>
  <c r="D4464" i="14"/>
  <c r="C4464" i="14"/>
  <c r="B4464" i="14"/>
  <c r="J4463" i="14"/>
  <c r="G4463" i="14"/>
  <c r="F4463" i="14"/>
  <c r="E4463" i="14"/>
  <c r="A4463" i="14" s="1"/>
  <c r="D4463" i="14"/>
  <c r="C4463" i="14"/>
  <c r="B4463" i="14"/>
  <c r="J4462" i="14"/>
  <c r="G4462" i="14"/>
  <c r="F4462" i="14"/>
  <c r="E4462" i="14"/>
  <c r="A4462" i="14" s="1"/>
  <c r="D4462" i="14"/>
  <c r="C4462" i="14"/>
  <c r="B4462" i="14"/>
  <c r="J4461" i="14"/>
  <c r="G4461" i="14"/>
  <c r="F4461" i="14"/>
  <c r="E4461" i="14"/>
  <c r="A4461" i="14" s="1"/>
  <c r="D4461" i="14"/>
  <c r="C4461" i="14"/>
  <c r="B4461" i="14"/>
  <c r="J4460" i="14"/>
  <c r="G4460" i="14"/>
  <c r="F4460" i="14"/>
  <c r="E4460" i="14"/>
  <c r="A4460" i="14" s="1"/>
  <c r="D4460" i="14"/>
  <c r="C4460" i="14"/>
  <c r="B4460" i="14"/>
  <c r="J4459" i="14"/>
  <c r="G4459" i="14"/>
  <c r="F4459" i="14"/>
  <c r="E4459" i="14"/>
  <c r="A4459" i="14" s="1"/>
  <c r="D4459" i="14"/>
  <c r="C4459" i="14"/>
  <c r="B4459" i="14"/>
  <c r="J4458" i="14"/>
  <c r="G4458" i="14"/>
  <c r="F4458" i="14"/>
  <c r="E4458" i="14"/>
  <c r="A4458" i="14" s="1"/>
  <c r="D4458" i="14"/>
  <c r="C4458" i="14"/>
  <c r="B4458" i="14"/>
  <c r="J4457" i="14"/>
  <c r="G4457" i="14"/>
  <c r="F4457" i="14"/>
  <c r="E4457" i="14"/>
  <c r="A4457" i="14" s="1"/>
  <c r="D4457" i="14"/>
  <c r="C4457" i="14"/>
  <c r="B4457" i="14"/>
  <c r="J4456" i="14"/>
  <c r="G4456" i="14"/>
  <c r="F4456" i="14"/>
  <c r="E4456" i="14"/>
  <c r="A4456" i="14" s="1"/>
  <c r="D4456" i="14"/>
  <c r="C4456" i="14"/>
  <c r="B4456" i="14"/>
  <c r="J4455" i="14"/>
  <c r="G4455" i="14"/>
  <c r="F4455" i="14"/>
  <c r="E4455" i="14"/>
  <c r="A4455" i="14" s="1"/>
  <c r="D4455" i="14"/>
  <c r="C4455" i="14"/>
  <c r="B4455" i="14"/>
  <c r="J4454" i="14"/>
  <c r="G4454" i="14"/>
  <c r="F4454" i="14"/>
  <c r="E4454" i="14"/>
  <c r="A4454" i="14" s="1"/>
  <c r="D4454" i="14"/>
  <c r="C4454" i="14"/>
  <c r="B4454" i="14"/>
  <c r="J4453" i="14"/>
  <c r="G4453" i="14"/>
  <c r="F4453" i="14"/>
  <c r="E4453" i="14"/>
  <c r="A4453" i="14" s="1"/>
  <c r="D4453" i="14"/>
  <c r="C4453" i="14"/>
  <c r="B4453" i="14"/>
  <c r="J4452" i="14"/>
  <c r="G4452" i="14"/>
  <c r="F4452" i="14"/>
  <c r="E4452" i="14"/>
  <c r="A4452" i="14" s="1"/>
  <c r="D4452" i="14"/>
  <c r="C4452" i="14"/>
  <c r="B4452" i="14"/>
  <c r="J4451" i="14"/>
  <c r="G4451" i="14"/>
  <c r="F4451" i="14"/>
  <c r="E4451" i="14"/>
  <c r="A4451" i="14" s="1"/>
  <c r="D4451" i="14"/>
  <c r="C4451" i="14"/>
  <c r="B4451" i="14"/>
  <c r="J4450" i="14"/>
  <c r="G4450" i="14"/>
  <c r="F4450" i="14"/>
  <c r="E4450" i="14"/>
  <c r="A4450" i="14" s="1"/>
  <c r="D4450" i="14"/>
  <c r="C4450" i="14"/>
  <c r="B4450" i="14"/>
  <c r="J4449" i="14"/>
  <c r="G4449" i="14"/>
  <c r="F4449" i="14"/>
  <c r="E4449" i="14"/>
  <c r="A4449" i="14" s="1"/>
  <c r="D4449" i="14"/>
  <c r="C4449" i="14"/>
  <c r="B4449" i="14"/>
  <c r="J4448" i="14"/>
  <c r="G4448" i="14"/>
  <c r="F4448" i="14"/>
  <c r="E4448" i="14"/>
  <c r="A4448" i="14" s="1"/>
  <c r="D4448" i="14"/>
  <c r="C4448" i="14"/>
  <c r="B4448" i="14"/>
  <c r="J4447" i="14"/>
  <c r="G4447" i="14"/>
  <c r="F4447" i="14"/>
  <c r="E4447" i="14"/>
  <c r="A4447" i="14" s="1"/>
  <c r="D4447" i="14"/>
  <c r="C4447" i="14"/>
  <c r="B4447" i="14"/>
  <c r="J4446" i="14"/>
  <c r="G4446" i="14"/>
  <c r="F4446" i="14"/>
  <c r="E4446" i="14"/>
  <c r="A4446" i="14" s="1"/>
  <c r="D4446" i="14"/>
  <c r="C4446" i="14"/>
  <c r="B4446" i="14"/>
  <c r="J4445" i="14"/>
  <c r="G4445" i="14"/>
  <c r="F4445" i="14"/>
  <c r="E4445" i="14"/>
  <c r="A4445" i="14" s="1"/>
  <c r="D4445" i="14"/>
  <c r="C4445" i="14"/>
  <c r="B4445" i="14"/>
  <c r="J4444" i="14"/>
  <c r="G4444" i="14"/>
  <c r="F4444" i="14"/>
  <c r="E4444" i="14"/>
  <c r="A4444" i="14" s="1"/>
  <c r="D4444" i="14"/>
  <c r="C4444" i="14"/>
  <c r="B4444" i="14"/>
  <c r="J4443" i="14"/>
  <c r="G4443" i="14"/>
  <c r="F4443" i="14"/>
  <c r="E4443" i="14"/>
  <c r="A4443" i="14" s="1"/>
  <c r="D4443" i="14"/>
  <c r="C4443" i="14"/>
  <c r="B4443" i="14"/>
  <c r="J4442" i="14"/>
  <c r="G4442" i="14"/>
  <c r="F4442" i="14"/>
  <c r="E4442" i="14"/>
  <c r="A4442" i="14" s="1"/>
  <c r="D4442" i="14"/>
  <c r="C4442" i="14"/>
  <c r="B4442" i="14"/>
  <c r="J4441" i="14"/>
  <c r="G4441" i="14"/>
  <c r="F4441" i="14"/>
  <c r="E4441" i="14"/>
  <c r="A4441" i="14" s="1"/>
  <c r="D4441" i="14"/>
  <c r="C4441" i="14"/>
  <c r="B4441" i="14"/>
  <c r="J4440" i="14"/>
  <c r="G4440" i="14"/>
  <c r="F4440" i="14"/>
  <c r="E4440" i="14"/>
  <c r="A4440" i="14" s="1"/>
  <c r="D4440" i="14"/>
  <c r="C4440" i="14"/>
  <c r="B4440" i="14"/>
  <c r="J4439" i="14"/>
  <c r="G4439" i="14"/>
  <c r="F4439" i="14"/>
  <c r="E4439" i="14"/>
  <c r="A4439" i="14" s="1"/>
  <c r="D4439" i="14"/>
  <c r="C4439" i="14"/>
  <c r="B4439" i="14"/>
  <c r="J4438" i="14"/>
  <c r="G4438" i="14"/>
  <c r="F4438" i="14"/>
  <c r="E4438" i="14"/>
  <c r="A4438" i="14" s="1"/>
  <c r="D4438" i="14"/>
  <c r="C4438" i="14"/>
  <c r="B4438" i="14"/>
  <c r="J4437" i="14"/>
  <c r="G4437" i="14"/>
  <c r="F4437" i="14"/>
  <c r="E4437" i="14"/>
  <c r="A4437" i="14" s="1"/>
  <c r="D4437" i="14"/>
  <c r="C4437" i="14"/>
  <c r="B4437" i="14"/>
  <c r="J4436" i="14"/>
  <c r="G4436" i="14"/>
  <c r="F4436" i="14"/>
  <c r="E4436" i="14"/>
  <c r="A4436" i="14" s="1"/>
  <c r="D4436" i="14"/>
  <c r="C4436" i="14"/>
  <c r="B4436" i="14"/>
  <c r="J4435" i="14"/>
  <c r="G4435" i="14"/>
  <c r="F4435" i="14"/>
  <c r="E4435" i="14"/>
  <c r="A4435" i="14" s="1"/>
  <c r="D4435" i="14"/>
  <c r="C4435" i="14"/>
  <c r="B4435" i="14"/>
  <c r="J4434" i="14"/>
  <c r="G4434" i="14"/>
  <c r="F4434" i="14"/>
  <c r="E4434" i="14"/>
  <c r="A4434" i="14" s="1"/>
  <c r="D4434" i="14"/>
  <c r="C4434" i="14"/>
  <c r="B4434" i="14"/>
  <c r="J4433" i="14"/>
  <c r="G4433" i="14"/>
  <c r="F4433" i="14"/>
  <c r="E4433" i="14"/>
  <c r="A4433" i="14" s="1"/>
  <c r="D4433" i="14"/>
  <c r="C4433" i="14"/>
  <c r="B4433" i="14"/>
  <c r="J4432" i="14"/>
  <c r="G4432" i="14"/>
  <c r="F4432" i="14"/>
  <c r="E4432" i="14"/>
  <c r="A4432" i="14" s="1"/>
  <c r="D4432" i="14"/>
  <c r="C4432" i="14"/>
  <c r="B4432" i="14"/>
  <c r="J4431" i="14"/>
  <c r="G4431" i="14"/>
  <c r="F4431" i="14"/>
  <c r="E4431" i="14"/>
  <c r="A4431" i="14" s="1"/>
  <c r="D4431" i="14"/>
  <c r="C4431" i="14"/>
  <c r="B4431" i="14"/>
  <c r="J4430" i="14"/>
  <c r="G4430" i="14"/>
  <c r="F4430" i="14"/>
  <c r="E4430" i="14"/>
  <c r="A4430" i="14" s="1"/>
  <c r="D4430" i="14"/>
  <c r="C4430" i="14"/>
  <c r="B4430" i="14"/>
  <c r="J4429" i="14"/>
  <c r="G4429" i="14"/>
  <c r="F4429" i="14"/>
  <c r="E4429" i="14"/>
  <c r="A4429" i="14" s="1"/>
  <c r="D4429" i="14"/>
  <c r="C4429" i="14"/>
  <c r="B4429" i="14"/>
  <c r="J4428" i="14"/>
  <c r="G4428" i="14"/>
  <c r="F4428" i="14"/>
  <c r="E4428" i="14"/>
  <c r="A4428" i="14" s="1"/>
  <c r="D4428" i="14"/>
  <c r="C4428" i="14"/>
  <c r="B4428" i="14"/>
  <c r="J4427" i="14"/>
  <c r="G4427" i="14"/>
  <c r="F4427" i="14"/>
  <c r="E4427" i="14"/>
  <c r="A4427" i="14" s="1"/>
  <c r="D4427" i="14"/>
  <c r="C4427" i="14"/>
  <c r="B4427" i="14"/>
  <c r="J4426" i="14"/>
  <c r="G4426" i="14"/>
  <c r="F4426" i="14"/>
  <c r="E4426" i="14"/>
  <c r="A4426" i="14" s="1"/>
  <c r="D4426" i="14"/>
  <c r="C4426" i="14"/>
  <c r="B4426" i="14"/>
  <c r="J4425" i="14"/>
  <c r="G4425" i="14"/>
  <c r="F4425" i="14"/>
  <c r="E4425" i="14"/>
  <c r="A4425" i="14" s="1"/>
  <c r="D4425" i="14"/>
  <c r="C4425" i="14"/>
  <c r="B4425" i="14"/>
  <c r="J4424" i="14"/>
  <c r="G4424" i="14"/>
  <c r="F4424" i="14"/>
  <c r="E4424" i="14"/>
  <c r="A4424" i="14" s="1"/>
  <c r="D4424" i="14"/>
  <c r="C4424" i="14"/>
  <c r="B4424" i="14"/>
  <c r="J4423" i="14"/>
  <c r="G4423" i="14"/>
  <c r="F4423" i="14"/>
  <c r="E4423" i="14"/>
  <c r="A4423" i="14" s="1"/>
  <c r="D4423" i="14"/>
  <c r="C4423" i="14"/>
  <c r="B4423" i="14"/>
  <c r="J4422" i="14"/>
  <c r="G4422" i="14"/>
  <c r="F4422" i="14"/>
  <c r="E4422" i="14"/>
  <c r="A4422" i="14" s="1"/>
  <c r="D4422" i="14"/>
  <c r="C4422" i="14"/>
  <c r="B4422" i="14"/>
  <c r="J4421" i="14"/>
  <c r="G4421" i="14"/>
  <c r="F4421" i="14"/>
  <c r="E4421" i="14"/>
  <c r="A4421" i="14" s="1"/>
  <c r="D4421" i="14"/>
  <c r="C4421" i="14"/>
  <c r="B4421" i="14"/>
  <c r="J4420" i="14"/>
  <c r="G4420" i="14"/>
  <c r="F4420" i="14"/>
  <c r="E4420" i="14"/>
  <c r="A4420" i="14" s="1"/>
  <c r="D4420" i="14"/>
  <c r="C4420" i="14"/>
  <c r="B4420" i="14"/>
  <c r="J4419" i="14"/>
  <c r="G4419" i="14"/>
  <c r="F4419" i="14"/>
  <c r="E4419" i="14"/>
  <c r="A4419" i="14" s="1"/>
  <c r="D4419" i="14"/>
  <c r="C4419" i="14"/>
  <c r="B4419" i="14"/>
  <c r="J4418" i="14"/>
  <c r="G4418" i="14"/>
  <c r="F4418" i="14"/>
  <c r="E4418" i="14"/>
  <c r="A4418" i="14" s="1"/>
  <c r="D4418" i="14"/>
  <c r="C4418" i="14"/>
  <c r="B4418" i="14"/>
  <c r="J4417" i="14"/>
  <c r="G4417" i="14"/>
  <c r="F4417" i="14"/>
  <c r="E4417" i="14"/>
  <c r="A4417" i="14" s="1"/>
  <c r="D4417" i="14"/>
  <c r="C4417" i="14"/>
  <c r="B4417" i="14"/>
  <c r="J4416" i="14"/>
  <c r="G4416" i="14"/>
  <c r="F4416" i="14"/>
  <c r="E4416" i="14"/>
  <c r="A4416" i="14" s="1"/>
  <c r="D4416" i="14"/>
  <c r="C4416" i="14"/>
  <c r="B4416" i="14"/>
  <c r="J4415" i="14"/>
  <c r="G4415" i="14"/>
  <c r="F4415" i="14"/>
  <c r="E4415" i="14"/>
  <c r="A4415" i="14" s="1"/>
  <c r="D4415" i="14"/>
  <c r="C4415" i="14"/>
  <c r="B4415" i="14"/>
  <c r="J4414" i="14"/>
  <c r="G4414" i="14"/>
  <c r="F4414" i="14"/>
  <c r="E4414" i="14"/>
  <c r="A4414" i="14" s="1"/>
  <c r="D4414" i="14"/>
  <c r="C4414" i="14"/>
  <c r="B4414" i="14"/>
  <c r="J4413" i="14"/>
  <c r="G4413" i="14"/>
  <c r="F4413" i="14"/>
  <c r="E4413" i="14"/>
  <c r="A4413" i="14" s="1"/>
  <c r="D4413" i="14"/>
  <c r="C4413" i="14"/>
  <c r="B4413" i="14"/>
  <c r="J4412" i="14"/>
  <c r="G4412" i="14"/>
  <c r="F4412" i="14"/>
  <c r="E4412" i="14"/>
  <c r="A4412" i="14" s="1"/>
  <c r="D4412" i="14"/>
  <c r="C4412" i="14"/>
  <c r="B4412" i="14"/>
  <c r="J4411" i="14"/>
  <c r="G4411" i="14"/>
  <c r="F4411" i="14"/>
  <c r="E4411" i="14"/>
  <c r="A4411" i="14" s="1"/>
  <c r="D4411" i="14"/>
  <c r="C4411" i="14"/>
  <c r="B4411" i="14"/>
  <c r="J4410" i="14"/>
  <c r="G4410" i="14"/>
  <c r="F4410" i="14"/>
  <c r="E4410" i="14"/>
  <c r="A4410" i="14" s="1"/>
  <c r="D4410" i="14"/>
  <c r="C4410" i="14"/>
  <c r="B4410" i="14"/>
  <c r="J4409" i="14"/>
  <c r="G4409" i="14"/>
  <c r="F4409" i="14"/>
  <c r="E4409" i="14"/>
  <c r="A4409" i="14" s="1"/>
  <c r="D4409" i="14"/>
  <c r="C4409" i="14"/>
  <c r="B4409" i="14"/>
  <c r="J4408" i="14"/>
  <c r="G4408" i="14"/>
  <c r="F4408" i="14"/>
  <c r="E4408" i="14"/>
  <c r="A4408" i="14" s="1"/>
  <c r="D4408" i="14"/>
  <c r="C4408" i="14"/>
  <c r="B4408" i="14"/>
  <c r="J4407" i="14"/>
  <c r="G4407" i="14"/>
  <c r="F4407" i="14"/>
  <c r="E4407" i="14"/>
  <c r="A4407" i="14" s="1"/>
  <c r="D4407" i="14"/>
  <c r="C4407" i="14"/>
  <c r="B4407" i="14"/>
  <c r="J4406" i="14"/>
  <c r="G4406" i="14"/>
  <c r="F4406" i="14"/>
  <c r="E4406" i="14"/>
  <c r="A4406" i="14" s="1"/>
  <c r="D4406" i="14"/>
  <c r="C4406" i="14"/>
  <c r="B4406" i="14"/>
  <c r="J4405" i="14"/>
  <c r="G4405" i="14"/>
  <c r="F4405" i="14"/>
  <c r="E4405" i="14"/>
  <c r="A4405" i="14" s="1"/>
  <c r="D4405" i="14"/>
  <c r="C4405" i="14"/>
  <c r="B4405" i="14"/>
  <c r="J4404" i="14"/>
  <c r="G4404" i="14"/>
  <c r="F4404" i="14"/>
  <c r="E4404" i="14"/>
  <c r="A4404" i="14" s="1"/>
  <c r="D4404" i="14"/>
  <c r="C4404" i="14"/>
  <c r="B4404" i="14"/>
  <c r="J4403" i="14"/>
  <c r="G4403" i="14"/>
  <c r="F4403" i="14"/>
  <c r="E4403" i="14"/>
  <c r="A4403" i="14" s="1"/>
  <c r="D4403" i="14"/>
  <c r="C4403" i="14"/>
  <c r="B4403" i="14"/>
  <c r="J4402" i="14"/>
  <c r="G4402" i="14"/>
  <c r="F4402" i="14"/>
  <c r="E4402" i="14"/>
  <c r="A4402" i="14" s="1"/>
  <c r="D4402" i="14"/>
  <c r="C4402" i="14"/>
  <c r="B4402" i="14"/>
  <c r="J4401" i="14"/>
  <c r="G4401" i="14"/>
  <c r="F4401" i="14"/>
  <c r="E4401" i="14"/>
  <c r="A4401" i="14" s="1"/>
  <c r="D4401" i="14"/>
  <c r="C4401" i="14"/>
  <c r="B4401" i="14"/>
  <c r="J4400" i="14"/>
  <c r="G4400" i="14"/>
  <c r="F4400" i="14"/>
  <c r="E4400" i="14"/>
  <c r="A4400" i="14" s="1"/>
  <c r="D4400" i="14"/>
  <c r="C4400" i="14"/>
  <c r="B4400" i="14"/>
  <c r="J4399" i="14"/>
  <c r="G4399" i="14"/>
  <c r="F4399" i="14"/>
  <c r="E4399" i="14"/>
  <c r="A4399" i="14" s="1"/>
  <c r="D4399" i="14"/>
  <c r="C4399" i="14"/>
  <c r="B4399" i="14"/>
  <c r="J4398" i="14"/>
  <c r="G4398" i="14"/>
  <c r="F4398" i="14"/>
  <c r="E4398" i="14"/>
  <c r="A4398" i="14" s="1"/>
  <c r="D4398" i="14"/>
  <c r="C4398" i="14"/>
  <c r="B4398" i="14"/>
  <c r="J4397" i="14"/>
  <c r="G4397" i="14"/>
  <c r="F4397" i="14"/>
  <c r="E4397" i="14"/>
  <c r="A4397" i="14" s="1"/>
  <c r="D4397" i="14"/>
  <c r="C4397" i="14"/>
  <c r="B4397" i="14"/>
  <c r="J4396" i="14"/>
  <c r="G4396" i="14"/>
  <c r="F4396" i="14"/>
  <c r="E4396" i="14"/>
  <c r="A4396" i="14" s="1"/>
  <c r="D4396" i="14"/>
  <c r="C4396" i="14"/>
  <c r="B4396" i="14"/>
  <c r="J4395" i="14"/>
  <c r="G4395" i="14"/>
  <c r="F4395" i="14"/>
  <c r="E4395" i="14"/>
  <c r="A4395" i="14" s="1"/>
  <c r="D4395" i="14"/>
  <c r="C4395" i="14"/>
  <c r="B4395" i="14"/>
  <c r="J4394" i="14"/>
  <c r="G4394" i="14"/>
  <c r="F4394" i="14"/>
  <c r="E4394" i="14"/>
  <c r="A4394" i="14" s="1"/>
  <c r="D4394" i="14"/>
  <c r="C4394" i="14"/>
  <c r="B4394" i="14"/>
  <c r="J4393" i="14"/>
  <c r="G4393" i="14"/>
  <c r="F4393" i="14"/>
  <c r="E4393" i="14"/>
  <c r="A4393" i="14" s="1"/>
  <c r="D4393" i="14"/>
  <c r="C4393" i="14"/>
  <c r="B4393" i="14"/>
  <c r="J4392" i="14"/>
  <c r="G4392" i="14"/>
  <c r="F4392" i="14"/>
  <c r="E4392" i="14"/>
  <c r="A4392" i="14" s="1"/>
  <c r="D4392" i="14"/>
  <c r="C4392" i="14"/>
  <c r="B4392" i="14"/>
  <c r="J4391" i="14"/>
  <c r="G4391" i="14"/>
  <c r="F4391" i="14"/>
  <c r="E4391" i="14"/>
  <c r="A4391" i="14" s="1"/>
  <c r="D4391" i="14"/>
  <c r="C4391" i="14"/>
  <c r="B4391" i="14"/>
  <c r="J4390" i="14"/>
  <c r="G4390" i="14"/>
  <c r="F4390" i="14"/>
  <c r="E4390" i="14"/>
  <c r="A4390" i="14" s="1"/>
  <c r="D4390" i="14"/>
  <c r="C4390" i="14"/>
  <c r="B4390" i="14"/>
  <c r="J4389" i="14"/>
  <c r="G4389" i="14"/>
  <c r="F4389" i="14"/>
  <c r="E4389" i="14"/>
  <c r="A4389" i="14" s="1"/>
  <c r="D4389" i="14"/>
  <c r="C4389" i="14"/>
  <c r="B4389" i="14"/>
  <c r="J4388" i="14"/>
  <c r="G4388" i="14"/>
  <c r="F4388" i="14"/>
  <c r="E4388" i="14"/>
  <c r="A4388" i="14" s="1"/>
  <c r="D4388" i="14"/>
  <c r="C4388" i="14"/>
  <c r="B4388" i="14"/>
  <c r="J4387" i="14"/>
  <c r="G4387" i="14"/>
  <c r="F4387" i="14"/>
  <c r="E4387" i="14"/>
  <c r="A4387" i="14" s="1"/>
  <c r="D4387" i="14"/>
  <c r="C4387" i="14"/>
  <c r="B4387" i="14"/>
  <c r="J4386" i="14"/>
  <c r="G4386" i="14"/>
  <c r="F4386" i="14"/>
  <c r="E4386" i="14"/>
  <c r="A4386" i="14" s="1"/>
  <c r="D4386" i="14"/>
  <c r="C4386" i="14"/>
  <c r="B4386" i="14"/>
  <c r="J4385" i="14"/>
  <c r="G4385" i="14"/>
  <c r="F4385" i="14"/>
  <c r="E4385" i="14"/>
  <c r="A4385" i="14" s="1"/>
  <c r="D4385" i="14"/>
  <c r="C4385" i="14"/>
  <c r="B4385" i="14"/>
  <c r="J4384" i="14"/>
  <c r="G4384" i="14"/>
  <c r="F4384" i="14"/>
  <c r="E4384" i="14"/>
  <c r="A4384" i="14" s="1"/>
  <c r="D4384" i="14"/>
  <c r="C4384" i="14"/>
  <c r="B4384" i="14"/>
  <c r="J4383" i="14"/>
  <c r="G4383" i="14"/>
  <c r="F4383" i="14"/>
  <c r="E4383" i="14"/>
  <c r="A4383" i="14" s="1"/>
  <c r="D4383" i="14"/>
  <c r="C4383" i="14"/>
  <c r="B4383" i="14"/>
  <c r="J4382" i="14"/>
  <c r="G4382" i="14"/>
  <c r="F4382" i="14"/>
  <c r="E4382" i="14"/>
  <c r="A4382" i="14" s="1"/>
  <c r="D4382" i="14"/>
  <c r="C4382" i="14"/>
  <c r="B4382" i="14"/>
  <c r="J4381" i="14"/>
  <c r="G4381" i="14"/>
  <c r="F4381" i="14"/>
  <c r="E4381" i="14"/>
  <c r="A4381" i="14" s="1"/>
  <c r="D4381" i="14"/>
  <c r="C4381" i="14"/>
  <c r="B4381" i="14"/>
  <c r="J4380" i="14"/>
  <c r="G4380" i="14"/>
  <c r="F4380" i="14"/>
  <c r="E4380" i="14"/>
  <c r="A4380" i="14" s="1"/>
  <c r="D4380" i="14"/>
  <c r="C4380" i="14"/>
  <c r="B4380" i="14"/>
  <c r="J4379" i="14"/>
  <c r="G4379" i="14"/>
  <c r="F4379" i="14"/>
  <c r="E4379" i="14"/>
  <c r="A4379" i="14" s="1"/>
  <c r="D4379" i="14"/>
  <c r="C4379" i="14"/>
  <c r="B4379" i="14"/>
  <c r="J4378" i="14"/>
  <c r="G4378" i="14"/>
  <c r="F4378" i="14"/>
  <c r="E4378" i="14"/>
  <c r="A4378" i="14" s="1"/>
  <c r="D4378" i="14"/>
  <c r="C4378" i="14"/>
  <c r="B4378" i="14"/>
  <c r="J4377" i="14"/>
  <c r="G4377" i="14"/>
  <c r="F4377" i="14"/>
  <c r="E4377" i="14"/>
  <c r="A4377" i="14" s="1"/>
  <c r="D4377" i="14"/>
  <c r="C4377" i="14"/>
  <c r="B4377" i="14"/>
  <c r="J4376" i="14"/>
  <c r="G4376" i="14"/>
  <c r="F4376" i="14"/>
  <c r="E4376" i="14"/>
  <c r="A4376" i="14" s="1"/>
  <c r="D4376" i="14"/>
  <c r="C4376" i="14"/>
  <c r="B4376" i="14"/>
  <c r="J4375" i="14"/>
  <c r="G4375" i="14"/>
  <c r="F4375" i="14"/>
  <c r="E4375" i="14"/>
  <c r="A4375" i="14" s="1"/>
  <c r="D4375" i="14"/>
  <c r="C4375" i="14"/>
  <c r="B4375" i="14"/>
  <c r="J4374" i="14"/>
  <c r="G4374" i="14"/>
  <c r="F4374" i="14"/>
  <c r="E4374" i="14"/>
  <c r="A4374" i="14" s="1"/>
  <c r="D4374" i="14"/>
  <c r="C4374" i="14"/>
  <c r="B4374" i="14"/>
  <c r="J4373" i="14"/>
  <c r="G4373" i="14"/>
  <c r="F4373" i="14"/>
  <c r="E4373" i="14"/>
  <c r="A4373" i="14" s="1"/>
  <c r="D4373" i="14"/>
  <c r="C4373" i="14"/>
  <c r="B4373" i="14"/>
  <c r="J4372" i="14"/>
  <c r="G4372" i="14"/>
  <c r="F4372" i="14"/>
  <c r="E4372" i="14"/>
  <c r="A4372" i="14" s="1"/>
  <c r="D4372" i="14"/>
  <c r="C4372" i="14"/>
  <c r="B4372" i="14"/>
  <c r="J4371" i="14"/>
  <c r="G4371" i="14"/>
  <c r="F4371" i="14"/>
  <c r="E4371" i="14"/>
  <c r="A4371" i="14" s="1"/>
  <c r="D4371" i="14"/>
  <c r="C4371" i="14"/>
  <c r="B4371" i="14"/>
  <c r="J4370" i="14"/>
  <c r="G4370" i="14"/>
  <c r="F4370" i="14"/>
  <c r="E4370" i="14"/>
  <c r="A4370" i="14" s="1"/>
  <c r="D4370" i="14"/>
  <c r="C4370" i="14"/>
  <c r="B4370" i="14"/>
  <c r="J4369" i="14"/>
  <c r="G4369" i="14"/>
  <c r="F4369" i="14"/>
  <c r="E4369" i="14"/>
  <c r="A4369" i="14" s="1"/>
  <c r="D4369" i="14"/>
  <c r="C4369" i="14"/>
  <c r="B4369" i="14"/>
  <c r="J4368" i="14"/>
  <c r="G4368" i="14"/>
  <c r="F4368" i="14"/>
  <c r="E4368" i="14"/>
  <c r="A4368" i="14" s="1"/>
  <c r="D4368" i="14"/>
  <c r="C4368" i="14"/>
  <c r="B4368" i="14"/>
  <c r="J4367" i="14"/>
  <c r="G4367" i="14"/>
  <c r="F4367" i="14"/>
  <c r="E4367" i="14"/>
  <c r="A4367" i="14" s="1"/>
  <c r="D4367" i="14"/>
  <c r="C4367" i="14"/>
  <c r="B4367" i="14"/>
  <c r="J4366" i="14"/>
  <c r="G4366" i="14"/>
  <c r="F4366" i="14"/>
  <c r="E4366" i="14"/>
  <c r="A4366" i="14" s="1"/>
  <c r="D4366" i="14"/>
  <c r="C4366" i="14"/>
  <c r="B4366" i="14"/>
  <c r="J4365" i="14"/>
  <c r="G4365" i="14"/>
  <c r="F4365" i="14"/>
  <c r="E4365" i="14"/>
  <c r="A4365" i="14" s="1"/>
  <c r="D4365" i="14"/>
  <c r="C4365" i="14"/>
  <c r="B4365" i="14"/>
  <c r="J4364" i="14"/>
  <c r="G4364" i="14"/>
  <c r="F4364" i="14"/>
  <c r="E4364" i="14"/>
  <c r="A4364" i="14" s="1"/>
  <c r="D4364" i="14"/>
  <c r="C4364" i="14"/>
  <c r="B4364" i="14"/>
  <c r="J4363" i="14"/>
  <c r="G4363" i="14"/>
  <c r="F4363" i="14"/>
  <c r="E4363" i="14"/>
  <c r="A4363" i="14" s="1"/>
  <c r="D4363" i="14"/>
  <c r="C4363" i="14"/>
  <c r="B4363" i="14"/>
  <c r="J4362" i="14"/>
  <c r="G4362" i="14"/>
  <c r="F4362" i="14"/>
  <c r="E4362" i="14"/>
  <c r="A4362" i="14" s="1"/>
  <c r="D4362" i="14"/>
  <c r="C4362" i="14"/>
  <c r="B4362" i="14"/>
  <c r="J4361" i="14"/>
  <c r="G4361" i="14"/>
  <c r="F4361" i="14"/>
  <c r="E4361" i="14"/>
  <c r="A4361" i="14" s="1"/>
  <c r="D4361" i="14"/>
  <c r="C4361" i="14"/>
  <c r="B4361" i="14"/>
  <c r="J4360" i="14"/>
  <c r="G4360" i="14"/>
  <c r="F4360" i="14"/>
  <c r="E4360" i="14"/>
  <c r="A4360" i="14" s="1"/>
  <c r="D4360" i="14"/>
  <c r="C4360" i="14"/>
  <c r="B4360" i="14"/>
  <c r="J4359" i="14"/>
  <c r="G4359" i="14"/>
  <c r="F4359" i="14"/>
  <c r="E4359" i="14"/>
  <c r="A4359" i="14" s="1"/>
  <c r="D4359" i="14"/>
  <c r="C4359" i="14"/>
  <c r="B4359" i="14"/>
  <c r="J4358" i="14"/>
  <c r="G4358" i="14"/>
  <c r="F4358" i="14"/>
  <c r="E4358" i="14"/>
  <c r="A4358" i="14" s="1"/>
  <c r="D4358" i="14"/>
  <c r="C4358" i="14"/>
  <c r="B4358" i="14"/>
  <c r="J4357" i="14"/>
  <c r="G4357" i="14"/>
  <c r="F4357" i="14"/>
  <c r="E4357" i="14"/>
  <c r="A4357" i="14" s="1"/>
  <c r="D4357" i="14"/>
  <c r="C4357" i="14"/>
  <c r="B4357" i="14"/>
  <c r="J4356" i="14"/>
  <c r="G4356" i="14"/>
  <c r="F4356" i="14"/>
  <c r="E4356" i="14"/>
  <c r="A4356" i="14" s="1"/>
  <c r="D4356" i="14"/>
  <c r="C4356" i="14"/>
  <c r="B4356" i="14"/>
  <c r="J4355" i="14"/>
  <c r="G4355" i="14"/>
  <c r="F4355" i="14"/>
  <c r="E4355" i="14"/>
  <c r="A4355" i="14" s="1"/>
  <c r="D4355" i="14"/>
  <c r="C4355" i="14"/>
  <c r="B4355" i="14"/>
  <c r="J4354" i="14"/>
  <c r="G4354" i="14"/>
  <c r="F4354" i="14"/>
  <c r="E4354" i="14"/>
  <c r="A4354" i="14" s="1"/>
  <c r="D4354" i="14"/>
  <c r="C4354" i="14"/>
  <c r="B4354" i="14"/>
  <c r="J4353" i="14"/>
  <c r="G4353" i="14"/>
  <c r="F4353" i="14"/>
  <c r="E4353" i="14"/>
  <c r="A4353" i="14" s="1"/>
  <c r="D4353" i="14"/>
  <c r="C4353" i="14"/>
  <c r="B4353" i="14"/>
  <c r="J4352" i="14"/>
  <c r="G4352" i="14"/>
  <c r="F4352" i="14"/>
  <c r="E4352" i="14"/>
  <c r="A4352" i="14" s="1"/>
  <c r="D4352" i="14"/>
  <c r="C4352" i="14"/>
  <c r="B4352" i="14"/>
  <c r="J4351" i="14"/>
  <c r="G4351" i="14"/>
  <c r="F4351" i="14"/>
  <c r="E4351" i="14"/>
  <c r="A4351" i="14" s="1"/>
  <c r="D4351" i="14"/>
  <c r="C4351" i="14"/>
  <c r="B4351" i="14"/>
  <c r="J4350" i="14"/>
  <c r="G4350" i="14"/>
  <c r="F4350" i="14"/>
  <c r="E4350" i="14"/>
  <c r="A4350" i="14" s="1"/>
  <c r="D4350" i="14"/>
  <c r="C4350" i="14"/>
  <c r="B4350" i="14"/>
  <c r="J4349" i="14"/>
  <c r="G4349" i="14"/>
  <c r="F4349" i="14"/>
  <c r="E4349" i="14"/>
  <c r="A4349" i="14" s="1"/>
  <c r="D4349" i="14"/>
  <c r="C4349" i="14"/>
  <c r="B4349" i="14"/>
  <c r="J4348" i="14"/>
  <c r="G4348" i="14"/>
  <c r="F4348" i="14"/>
  <c r="E4348" i="14"/>
  <c r="A4348" i="14" s="1"/>
  <c r="D4348" i="14"/>
  <c r="C4348" i="14"/>
  <c r="B4348" i="14"/>
  <c r="J4347" i="14"/>
  <c r="G4347" i="14"/>
  <c r="F4347" i="14"/>
  <c r="E4347" i="14"/>
  <c r="A4347" i="14" s="1"/>
  <c r="D4347" i="14"/>
  <c r="C4347" i="14"/>
  <c r="B4347" i="14"/>
  <c r="J4346" i="14"/>
  <c r="G4346" i="14"/>
  <c r="F4346" i="14"/>
  <c r="E4346" i="14"/>
  <c r="A4346" i="14" s="1"/>
  <c r="D4346" i="14"/>
  <c r="C4346" i="14"/>
  <c r="B4346" i="14"/>
  <c r="J4345" i="14"/>
  <c r="G4345" i="14"/>
  <c r="F4345" i="14"/>
  <c r="E4345" i="14"/>
  <c r="A4345" i="14" s="1"/>
  <c r="D4345" i="14"/>
  <c r="C4345" i="14"/>
  <c r="B4345" i="14"/>
  <c r="J4344" i="14"/>
  <c r="G4344" i="14"/>
  <c r="F4344" i="14"/>
  <c r="E4344" i="14"/>
  <c r="A4344" i="14" s="1"/>
  <c r="D4344" i="14"/>
  <c r="C4344" i="14"/>
  <c r="B4344" i="14"/>
  <c r="J4343" i="14"/>
  <c r="G4343" i="14"/>
  <c r="F4343" i="14"/>
  <c r="E4343" i="14"/>
  <c r="A4343" i="14" s="1"/>
  <c r="D4343" i="14"/>
  <c r="C4343" i="14"/>
  <c r="B4343" i="14"/>
  <c r="J4342" i="14"/>
  <c r="G4342" i="14"/>
  <c r="F4342" i="14"/>
  <c r="E4342" i="14"/>
  <c r="A4342" i="14" s="1"/>
  <c r="D4342" i="14"/>
  <c r="C4342" i="14"/>
  <c r="B4342" i="14"/>
  <c r="J4341" i="14"/>
  <c r="G4341" i="14"/>
  <c r="F4341" i="14"/>
  <c r="E4341" i="14"/>
  <c r="A4341" i="14" s="1"/>
  <c r="D4341" i="14"/>
  <c r="C4341" i="14"/>
  <c r="B4341" i="14"/>
  <c r="J4340" i="14"/>
  <c r="G4340" i="14"/>
  <c r="F4340" i="14"/>
  <c r="E4340" i="14"/>
  <c r="A4340" i="14" s="1"/>
  <c r="D4340" i="14"/>
  <c r="C4340" i="14"/>
  <c r="B4340" i="14"/>
  <c r="J4339" i="14"/>
  <c r="G4339" i="14"/>
  <c r="F4339" i="14"/>
  <c r="E4339" i="14"/>
  <c r="A4339" i="14" s="1"/>
  <c r="D4339" i="14"/>
  <c r="C4339" i="14"/>
  <c r="B4339" i="14"/>
  <c r="J4338" i="14"/>
  <c r="G4338" i="14"/>
  <c r="F4338" i="14"/>
  <c r="E4338" i="14"/>
  <c r="A4338" i="14" s="1"/>
  <c r="D4338" i="14"/>
  <c r="C4338" i="14"/>
  <c r="B4338" i="14"/>
  <c r="J4337" i="14"/>
  <c r="G4337" i="14"/>
  <c r="F4337" i="14"/>
  <c r="E4337" i="14"/>
  <c r="A4337" i="14" s="1"/>
  <c r="D4337" i="14"/>
  <c r="C4337" i="14"/>
  <c r="B4337" i="14"/>
  <c r="J4336" i="14"/>
  <c r="G4336" i="14"/>
  <c r="F4336" i="14"/>
  <c r="E4336" i="14"/>
  <c r="A4336" i="14" s="1"/>
  <c r="D4336" i="14"/>
  <c r="C4336" i="14"/>
  <c r="B4336" i="14"/>
  <c r="J4335" i="14"/>
  <c r="G4335" i="14"/>
  <c r="F4335" i="14"/>
  <c r="E4335" i="14"/>
  <c r="A4335" i="14" s="1"/>
  <c r="D4335" i="14"/>
  <c r="C4335" i="14"/>
  <c r="B4335" i="14"/>
  <c r="J4334" i="14"/>
  <c r="G4334" i="14"/>
  <c r="F4334" i="14"/>
  <c r="E4334" i="14"/>
  <c r="A4334" i="14" s="1"/>
  <c r="D4334" i="14"/>
  <c r="C4334" i="14"/>
  <c r="B4334" i="14"/>
  <c r="J4333" i="14"/>
  <c r="G4333" i="14"/>
  <c r="F4333" i="14"/>
  <c r="E4333" i="14"/>
  <c r="A4333" i="14" s="1"/>
  <c r="D4333" i="14"/>
  <c r="C4333" i="14"/>
  <c r="B4333" i="14"/>
  <c r="J4332" i="14"/>
  <c r="G4332" i="14"/>
  <c r="F4332" i="14"/>
  <c r="E4332" i="14"/>
  <c r="A4332" i="14" s="1"/>
  <c r="D4332" i="14"/>
  <c r="C4332" i="14"/>
  <c r="B4332" i="14"/>
  <c r="J4331" i="14"/>
  <c r="G4331" i="14"/>
  <c r="F4331" i="14"/>
  <c r="E4331" i="14"/>
  <c r="A4331" i="14" s="1"/>
  <c r="D4331" i="14"/>
  <c r="C4331" i="14"/>
  <c r="B4331" i="14"/>
  <c r="J4330" i="14"/>
  <c r="G4330" i="14"/>
  <c r="F4330" i="14"/>
  <c r="E4330" i="14"/>
  <c r="A4330" i="14" s="1"/>
  <c r="D4330" i="14"/>
  <c r="C4330" i="14"/>
  <c r="B4330" i="14"/>
  <c r="J4329" i="14"/>
  <c r="G4329" i="14"/>
  <c r="F4329" i="14"/>
  <c r="E4329" i="14"/>
  <c r="A4329" i="14" s="1"/>
  <c r="D4329" i="14"/>
  <c r="C4329" i="14"/>
  <c r="B4329" i="14"/>
  <c r="J4328" i="14"/>
  <c r="G4328" i="14"/>
  <c r="F4328" i="14"/>
  <c r="E4328" i="14"/>
  <c r="A4328" i="14" s="1"/>
  <c r="D4328" i="14"/>
  <c r="C4328" i="14"/>
  <c r="B4328" i="14"/>
  <c r="J4327" i="14"/>
  <c r="G4327" i="14"/>
  <c r="F4327" i="14"/>
  <c r="E4327" i="14"/>
  <c r="A4327" i="14" s="1"/>
  <c r="D4327" i="14"/>
  <c r="C4327" i="14"/>
  <c r="B4327" i="14"/>
  <c r="J4326" i="14"/>
  <c r="G4326" i="14"/>
  <c r="F4326" i="14"/>
  <c r="E4326" i="14"/>
  <c r="A4326" i="14" s="1"/>
  <c r="D4326" i="14"/>
  <c r="C4326" i="14"/>
  <c r="B4326" i="14"/>
  <c r="J4325" i="14"/>
  <c r="G4325" i="14"/>
  <c r="F4325" i="14"/>
  <c r="E4325" i="14"/>
  <c r="A4325" i="14" s="1"/>
  <c r="D4325" i="14"/>
  <c r="C4325" i="14"/>
  <c r="B4325" i="14"/>
  <c r="J4324" i="14"/>
  <c r="G4324" i="14"/>
  <c r="F4324" i="14"/>
  <c r="E4324" i="14"/>
  <c r="A4324" i="14" s="1"/>
  <c r="D4324" i="14"/>
  <c r="C4324" i="14"/>
  <c r="B4324" i="14"/>
  <c r="J4323" i="14"/>
  <c r="G4323" i="14"/>
  <c r="F4323" i="14"/>
  <c r="E4323" i="14"/>
  <c r="A4323" i="14" s="1"/>
  <c r="D4323" i="14"/>
  <c r="C4323" i="14"/>
  <c r="B4323" i="14"/>
  <c r="J4322" i="14"/>
  <c r="G4322" i="14"/>
  <c r="F4322" i="14"/>
  <c r="E4322" i="14"/>
  <c r="A4322" i="14" s="1"/>
  <c r="D4322" i="14"/>
  <c r="C4322" i="14"/>
  <c r="B4322" i="14"/>
  <c r="J4321" i="14"/>
  <c r="G4321" i="14"/>
  <c r="F4321" i="14"/>
  <c r="E4321" i="14"/>
  <c r="A4321" i="14" s="1"/>
  <c r="D4321" i="14"/>
  <c r="C4321" i="14"/>
  <c r="B4321" i="14"/>
  <c r="J4320" i="14"/>
  <c r="G4320" i="14"/>
  <c r="F4320" i="14"/>
  <c r="E4320" i="14"/>
  <c r="A4320" i="14" s="1"/>
  <c r="D4320" i="14"/>
  <c r="C4320" i="14"/>
  <c r="B4320" i="14"/>
  <c r="J4319" i="14"/>
  <c r="G4319" i="14"/>
  <c r="F4319" i="14"/>
  <c r="E4319" i="14"/>
  <c r="A4319" i="14" s="1"/>
  <c r="D4319" i="14"/>
  <c r="C4319" i="14"/>
  <c r="B4319" i="14"/>
  <c r="J4318" i="14"/>
  <c r="G4318" i="14"/>
  <c r="F4318" i="14"/>
  <c r="E4318" i="14"/>
  <c r="A4318" i="14" s="1"/>
  <c r="D4318" i="14"/>
  <c r="C4318" i="14"/>
  <c r="B4318" i="14"/>
  <c r="J4317" i="14"/>
  <c r="G4317" i="14"/>
  <c r="F4317" i="14"/>
  <c r="E4317" i="14"/>
  <c r="A4317" i="14" s="1"/>
  <c r="D4317" i="14"/>
  <c r="C4317" i="14"/>
  <c r="B4317" i="14"/>
  <c r="J4316" i="14"/>
  <c r="G4316" i="14"/>
  <c r="F4316" i="14"/>
  <c r="E4316" i="14"/>
  <c r="A4316" i="14" s="1"/>
  <c r="D4316" i="14"/>
  <c r="C4316" i="14"/>
  <c r="B4316" i="14"/>
  <c r="J4315" i="14"/>
  <c r="G4315" i="14"/>
  <c r="F4315" i="14"/>
  <c r="E4315" i="14"/>
  <c r="A4315" i="14" s="1"/>
  <c r="D4315" i="14"/>
  <c r="C4315" i="14"/>
  <c r="B4315" i="14"/>
  <c r="J4314" i="14"/>
  <c r="G4314" i="14"/>
  <c r="F4314" i="14"/>
  <c r="E4314" i="14"/>
  <c r="A4314" i="14" s="1"/>
  <c r="D4314" i="14"/>
  <c r="C4314" i="14"/>
  <c r="B4314" i="14"/>
  <c r="J4313" i="14"/>
  <c r="G4313" i="14"/>
  <c r="F4313" i="14"/>
  <c r="E4313" i="14"/>
  <c r="A4313" i="14" s="1"/>
  <c r="D4313" i="14"/>
  <c r="C4313" i="14"/>
  <c r="B4313" i="14"/>
  <c r="J4312" i="14"/>
  <c r="G4312" i="14"/>
  <c r="F4312" i="14"/>
  <c r="E4312" i="14"/>
  <c r="A4312" i="14" s="1"/>
  <c r="D4312" i="14"/>
  <c r="C4312" i="14"/>
  <c r="B4312" i="14"/>
  <c r="J4311" i="14"/>
  <c r="G4311" i="14"/>
  <c r="F4311" i="14"/>
  <c r="E4311" i="14"/>
  <c r="A4311" i="14" s="1"/>
  <c r="D4311" i="14"/>
  <c r="C4311" i="14"/>
  <c r="B4311" i="14"/>
  <c r="J4310" i="14"/>
  <c r="G4310" i="14"/>
  <c r="F4310" i="14"/>
  <c r="E4310" i="14"/>
  <c r="A4310" i="14" s="1"/>
  <c r="D4310" i="14"/>
  <c r="C4310" i="14"/>
  <c r="B4310" i="14"/>
  <c r="J4309" i="14"/>
  <c r="G4309" i="14"/>
  <c r="F4309" i="14"/>
  <c r="E4309" i="14"/>
  <c r="A4309" i="14" s="1"/>
  <c r="D4309" i="14"/>
  <c r="C4309" i="14"/>
  <c r="B4309" i="14"/>
  <c r="J4308" i="14"/>
  <c r="G4308" i="14"/>
  <c r="F4308" i="14"/>
  <c r="E4308" i="14"/>
  <c r="A4308" i="14" s="1"/>
  <c r="D4308" i="14"/>
  <c r="C4308" i="14"/>
  <c r="B4308" i="14"/>
  <c r="J4307" i="14"/>
  <c r="G4307" i="14"/>
  <c r="F4307" i="14"/>
  <c r="E4307" i="14"/>
  <c r="A4307" i="14" s="1"/>
  <c r="D4307" i="14"/>
  <c r="C4307" i="14"/>
  <c r="B4307" i="14"/>
  <c r="J4306" i="14"/>
  <c r="G4306" i="14"/>
  <c r="F4306" i="14"/>
  <c r="E4306" i="14"/>
  <c r="A4306" i="14" s="1"/>
  <c r="D4306" i="14"/>
  <c r="C4306" i="14"/>
  <c r="B4306" i="14"/>
  <c r="J4305" i="14"/>
  <c r="G4305" i="14"/>
  <c r="F4305" i="14"/>
  <c r="E4305" i="14"/>
  <c r="A4305" i="14" s="1"/>
  <c r="D4305" i="14"/>
  <c r="C4305" i="14"/>
  <c r="B4305" i="14"/>
  <c r="J4304" i="14"/>
  <c r="G4304" i="14"/>
  <c r="F4304" i="14"/>
  <c r="E4304" i="14"/>
  <c r="A4304" i="14" s="1"/>
  <c r="D4304" i="14"/>
  <c r="C4304" i="14"/>
  <c r="B4304" i="14"/>
  <c r="J4303" i="14"/>
  <c r="G4303" i="14"/>
  <c r="F4303" i="14"/>
  <c r="E4303" i="14"/>
  <c r="A4303" i="14" s="1"/>
  <c r="D4303" i="14"/>
  <c r="C4303" i="14"/>
  <c r="B4303" i="14"/>
  <c r="J4302" i="14"/>
  <c r="G4302" i="14"/>
  <c r="F4302" i="14"/>
  <c r="E4302" i="14"/>
  <c r="A4302" i="14" s="1"/>
  <c r="D4302" i="14"/>
  <c r="C4302" i="14"/>
  <c r="B4302" i="14"/>
  <c r="J4301" i="14"/>
  <c r="G4301" i="14"/>
  <c r="F4301" i="14"/>
  <c r="E4301" i="14"/>
  <c r="A4301" i="14" s="1"/>
  <c r="D4301" i="14"/>
  <c r="C4301" i="14"/>
  <c r="B4301" i="14"/>
  <c r="J4300" i="14"/>
  <c r="G4300" i="14"/>
  <c r="F4300" i="14"/>
  <c r="E4300" i="14"/>
  <c r="A4300" i="14" s="1"/>
  <c r="D4300" i="14"/>
  <c r="C4300" i="14"/>
  <c r="B4300" i="14"/>
  <c r="J4299" i="14"/>
  <c r="G4299" i="14"/>
  <c r="F4299" i="14"/>
  <c r="E4299" i="14"/>
  <c r="A4299" i="14" s="1"/>
  <c r="D4299" i="14"/>
  <c r="C4299" i="14"/>
  <c r="B4299" i="14"/>
  <c r="J4298" i="14"/>
  <c r="G4298" i="14"/>
  <c r="F4298" i="14"/>
  <c r="E4298" i="14"/>
  <c r="A4298" i="14" s="1"/>
  <c r="D4298" i="14"/>
  <c r="C4298" i="14"/>
  <c r="B4298" i="14"/>
  <c r="J4297" i="14"/>
  <c r="G4297" i="14"/>
  <c r="F4297" i="14"/>
  <c r="E4297" i="14"/>
  <c r="A4297" i="14" s="1"/>
  <c r="D4297" i="14"/>
  <c r="C4297" i="14"/>
  <c r="B4297" i="14"/>
  <c r="J4296" i="14"/>
  <c r="G4296" i="14"/>
  <c r="F4296" i="14"/>
  <c r="E4296" i="14"/>
  <c r="A4296" i="14" s="1"/>
  <c r="D4296" i="14"/>
  <c r="C4296" i="14"/>
  <c r="B4296" i="14"/>
  <c r="J4295" i="14"/>
  <c r="G4295" i="14"/>
  <c r="F4295" i="14"/>
  <c r="E4295" i="14"/>
  <c r="A4295" i="14" s="1"/>
  <c r="D4295" i="14"/>
  <c r="C4295" i="14"/>
  <c r="B4295" i="14"/>
  <c r="J4294" i="14"/>
  <c r="G4294" i="14"/>
  <c r="F4294" i="14"/>
  <c r="E4294" i="14"/>
  <c r="A4294" i="14" s="1"/>
  <c r="D4294" i="14"/>
  <c r="C4294" i="14"/>
  <c r="B4294" i="14"/>
  <c r="J4293" i="14"/>
  <c r="G4293" i="14"/>
  <c r="F4293" i="14"/>
  <c r="E4293" i="14"/>
  <c r="A4293" i="14" s="1"/>
  <c r="D4293" i="14"/>
  <c r="C4293" i="14"/>
  <c r="B4293" i="14"/>
  <c r="J4292" i="14"/>
  <c r="G4292" i="14"/>
  <c r="F4292" i="14"/>
  <c r="E4292" i="14"/>
  <c r="A4292" i="14" s="1"/>
  <c r="D4292" i="14"/>
  <c r="C4292" i="14"/>
  <c r="B4292" i="14"/>
  <c r="J4291" i="14"/>
  <c r="G4291" i="14"/>
  <c r="F4291" i="14"/>
  <c r="E4291" i="14"/>
  <c r="A4291" i="14" s="1"/>
  <c r="D4291" i="14"/>
  <c r="C4291" i="14"/>
  <c r="B4291" i="14"/>
  <c r="J4290" i="14"/>
  <c r="G4290" i="14"/>
  <c r="F4290" i="14"/>
  <c r="E4290" i="14"/>
  <c r="A4290" i="14" s="1"/>
  <c r="D4290" i="14"/>
  <c r="C4290" i="14"/>
  <c r="B4290" i="14"/>
  <c r="J4289" i="14"/>
  <c r="G4289" i="14"/>
  <c r="F4289" i="14"/>
  <c r="E4289" i="14"/>
  <c r="A4289" i="14" s="1"/>
  <c r="D4289" i="14"/>
  <c r="C4289" i="14"/>
  <c r="B4289" i="14"/>
  <c r="J4288" i="14"/>
  <c r="G4288" i="14"/>
  <c r="F4288" i="14"/>
  <c r="E4288" i="14"/>
  <c r="A4288" i="14" s="1"/>
  <c r="D4288" i="14"/>
  <c r="C4288" i="14"/>
  <c r="B4288" i="14"/>
  <c r="J4287" i="14"/>
  <c r="G4287" i="14"/>
  <c r="F4287" i="14"/>
  <c r="E4287" i="14"/>
  <c r="A4287" i="14" s="1"/>
  <c r="D4287" i="14"/>
  <c r="C4287" i="14"/>
  <c r="B4287" i="14"/>
  <c r="J4286" i="14"/>
  <c r="G4286" i="14"/>
  <c r="F4286" i="14"/>
  <c r="E4286" i="14"/>
  <c r="A4286" i="14" s="1"/>
  <c r="D4286" i="14"/>
  <c r="C4286" i="14"/>
  <c r="B4286" i="14"/>
  <c r="J4285" i="14"/>
  <c r="G4285" i="14"/>
  <c r="F4285" i="14"/>
  <c r="E4285" i="14"/>
  <c r="A4285" i="14" s="1"/>
  <c r="D4285" i="14"/>
  <c r="C4285" i="14"/>
  <c r="B4285" i="14"/>
  <c r="J4284" i="14"/>
  <c r="G4284" i="14"/>
  <c r="F4284" i="14"/>
  <c r="E4284" i="14"/>
  <c r="A4284" i="14" s="1"/>
  <c r="D4284" i="14"/>
  <c r="C4284" i="14"/>
  <c r="B4284" i="14"/>
  <c r="J4283" i="14"/>
  <c r="G4283" i="14"/>
  <c r="F4283" i="14"/>
  <c r="E4283" i="14"/>
  <c r="A4283" i="14" s="1"/>
  <c r="D4283" i="14"/>
  <c r="C4283" i="14"/>
  <c r="B4283" i="14"/>
  <c r="J4282" i="14"/>
  <c r="G4282" i="14"/>
  <c r="F4282" i="14"/>
  <c r="E4282" i="14"/>
  <c r="A4282" i="14" s="1"/>
  <c r="D4282" i="14"/>
  <c r="C4282" i="14"/>
  <c r="B4282" i="14"/>
  <c r="J4281" i="14"/>
  <c r="G4281" i="14"/>
  <c r="F4281" i="14"/>
  <c r="E4281" i="14"/>
  <c r="A4281" i="14" s="1"/>
  <c r="D4281" i="14"/>
  <c r="C4281" i="14"/>
  <c r="B4281" i="14"/>
  <c r="J4280" i="14"/>
  <c r="G4280" i="14"/>
  <c r="F4280" i="14"/>
  <c r="E4280" i="14"/>
  <c r="A4280" i="14" s="1"/>
  <c r="D4280" i="14"/>
  <c r="C4280" i="14"/>
  <c r="B4280" i="14"/>
  <c r="J4279" i="14"/>
  <c r="G4279" i="14"/>
  <c r="F4279" i="14"/>
  <c r="E4279" i="14"/>
  <c r="A4279" i="14" s="1"/>
  <c r="D4279" i="14"/>
  <c r="C4279" i="14"/>
  <c r="B4279" i="14"/>
  <c r="J4278" i="14"/>
  <c r="G4278" i="14"/>
  <c r="F4278" i="14"/>
  <c r="E4278" i="14"/>
  <c r="A4278" i="14" s="1"/>
  <c r="D4278" i="14"/>
  <c r="C4278" i="14"/>
  <c r="B4278" i="14"/>
  <c r="J4277" i="14"/>
  <c r="G4277" i="14"/>
  <c r="F4277" i="14"/>
  <c r="E4277" i="14"/>
  <c r="A4277" i="14" s="1"/>
  <c r="D4277" i="14"/>
  <c r="C4277" i="14"/>
  <c r="B4277" i="14"/>
  <c r="J4276" i="14"/>
  <c r="G4276" i="14"/>
  <c r="F4276" i="14"/>
  <c r="E4276" i="14"/>
  <c r="A4276" i="14" s="1"/>
  <c r="D4276" i="14"/>
  <c r="C4276" i="14"/>
  <c r="B4276" i="14"/>
  <c r="J4275" i="14"/>
  <c r="G4275" i="14"/>
  <c r="F4275" i="14"/>
  <c r="E4275" i="14"/>
  <c r="A4275" i="14" s="1"/>
  <c r="D4275" i="14"/>
  <c r="C4275" i="14"/>
  <c r="B4275" i="14"/>
  <c r="J4274" i="14"/>
  <c r="G4274" i="14"/>
  <c r="F4274" i="14"/>
  <c r="E4274" i="14"/>
  <c r="A4274" i="14" s="1"/>
  <c r="D4274" i="14"/>
  <c r="C4274" i="14"/>
  <c r="B4274" i="14"/>
  <c r="J4273" i="14"/>
  <c r="G4273" i="14"/>
  <c r="F4273" i="14"/>
  <c r="E4273" i="14"/>
  <c r="A4273" i="14" s="1"/>
  <c r="D4273" i="14"/>
  <c r="C4273" i="14"/>
  <c r="B4273" i="14"/>
  <c r="J4272" i="14"/>
  <c r="G4272" i="14"/>
  <c r="F4272" i="14"/>
  <c r="E4272" i="14"/>
  <c r="A4272" i="14" s="1"/>
  <c r="D4272" i="14"/>
  <c r="C4272" i="14"/>
  <c r="B4272" i="14"/>
  <c r="J4271" i="14"/>
  <c r="G4271" i="14"/>
  <c r="F4271" i="14"/>
  <c r="E4271" i="14"/>
  <c r="A4271" i="14" s="1"/>
  <c r="D4271" i="14"/>
  <c r="C4271" i="14"/>
  <c r="B4271" i="14"/>
  <c r="J4270" i="14"/>
  <c r="G4270" i="14"/>
  <c r="F4270" i="14"/>
  <c r="E4270" i="14"/>
  <c r="A4270" i="14" s="1"/>
  <c r="D4270" i="14"/>
  <c r="C4270" i="14"/>
  <c r="B4270" i="14"/>
  <c r="J4269" i="14"/>
  <c r="G4269" i="14"/>
  <c r="F4269" i="14"/>
  <c r="E4269" i="14"/>
  <c r="A4269" i="14" s="1"/>
  <c r="D4269" i="14"/>
  <c r="C4269" i="14"/>
  <c r="B4269" i="14"/>
  <c r="J4268" i="14"/>
  <c r="G4268" i="14"/>
  <c r="F4268" i="14"/>
  <c r="E4268" i="14"/>
  <c r="A4268" i="14" s="1"/>
  <c r="D4268" i="14"/>
  <c r="C4268" i="14"/>
  <c r="B4268" i="14"/>
  <c r="J4267" i="14"/>
  <c r="G4267" i="14"/>
  <c r="F4267" i="14"/>
  <c r="E4267" i="14"/>
  <c r="A4267" i="14" s="1"/>
  <c r="D4267" i="14"/>
  <c r="C4267" i="14"/>
  <c r="B4267" i="14"/>
  <c r="J4266" i="14"/>
  <c r="G4266" i="14"/>
  <c r="F4266" i="14"/>
  <c r="E4266" i="14"/>
  <c r="A4266" i="14" s="1"/>
  <c r="D4266" i="14"/>
  <c r="C4266" i="14"/>
  <c r="B4266" i="14"/>
  <c r="J4265" i="14"/>
  <c r="G4265" i="14"/>
  <c r="F4265" i="14"/>
  <c r="E4265" i="14"/>
  <c r="A4265" i="14" s="1"/>
  <c r="D4265" i="14"/>
  <c r="C4265" i="14"/>
  <c r="B4265" i="14"/>
  <c r="J4264" i="14"/>
  <c r="G4264" i="14"/>
  <c r="F4264" i="14"/>
  <c r="E4264" i="14"/>
  <c r="A4264" i="14" s="1"/>
  <c r="D4264" i="14"/>
  <c r="C4264" i="14"/>
  <c r="B4264" i="14"/>
  <c r="J4263" i="14"/>
  <c r="G4263" i="14"/>
  <c r="F4263" i="14"/>
  <c r="E4263" i="14"/>
  <c r="A4263" i="14" s="1"/>
  <c r="D4263" i="14"/>
  <c r="C4263" i="14"/>
  <c r="B4263" i="14"/>
  <c r="J4262" i="14"/>
  <c r="G4262" i="14"/>
  <c r="F4262" i="14"/>
  <c r="E4262" i="14"/>
  <c r="A4262" i="14" s="1"/>
  <c r="D4262" i="14"/>
  <c r="C4262" i="14"/>
  <c r="B4262" i="14"/>
  <c r="J4261" i="14"/>
  <c r="G4261" i="14"/>
  <c r="F4261" i="14"/>
  <c r="E4261" i="14"/>
  <c r="A4261" i="14" s="1"/>
  <c r="D4261" i="14"/>
  <c r="C4261" i="14"/>
  <c r="B4261" i="14"/>
  <c r="J4260" i="14"/>
  <c r="G4260" i="14"/>
  <c r="F4260" i="14"/>
  <c r="E4260" i="14"/>
  <c r="A4260" i="14" s="1"/>
  <c r="D4260" i="14"/>
  <c r="C4260" i="14"/>
  <c r="B4260" i="14"/>
  <c r="J4259" i="14"/>
  <c r="G4259" i="14"/>
  <c r="F4259" i="14"/>
  <c r="E4259" i="14"/>
  <c r="A4259" i="14" s="1"/>
  <c r="D4259" i="14"/>
  <c r="C4259" i="14"/>
  <c r="B4259" i="14"/>
  <c r="J4258" i="14"/>
  <c r="G4258" i="14"/>
  <c r="F4258" i="14"/>
  <c r="E4258" i="14"/>
  <c r="A4258" i="14" s="1"/>
  <c r="D4258" i="14"/>
  <c r="C4258" i="14"/>
  <c r="B4258" i="14"/>
  <c r="J4257" i="14"/>
  <c r="G4257" i="14"/>
  <c r="F4257" i="14"/>
  <c r="E4257" i="14"/>
  <c r="A4257" i="14" s="1"/>
  <c r="D4257" i="14"/>
  <c r="C4257" i="14"/>
  <c r="B4257" i="14"/>
  <c r="J4256" i="14"/>
  <c r="G4256" i="14"/>
  <c r="F4256" i="14"/>
  <c r="E4256" i="14"/>
  <c r="A4256" i="14" s="1"/>
  <c r="D4256" i="14"/>
  <c r="C4256" i="14"/>
  <c r="B4256" i="14"/>
  <c r="J4255" i="14"/>
  <c r="G4255" i="14"/>
  <c r="F4255" i="14"/>
  <c r="E4255" i="14"/>
  <c r="A4255" i="14" s="1"/>
  <c r="D4255" i="14"/>
  <c r="C4255" i="14"/>
  <c r="B4255" i="14"/>
  <c r="J4254" i="14"/>
  <c r="G4254" i="14"/>
  <c r="F4254" i="14"/>
  <c r="E4254" i="14"/>
  <c r="A4254" i="14" s="1"/>
  <c r="D4254" i="14"/>
  <c r="C4254" i="14"/>
  <c r="B4254" i="14"/>
  <c r="J4253" i="14"/>
  <c r="G4253" i="14"/>
  <c r="F4253" i="14"/>
  <c r="E4253" i="14"/>
  <c r="A4253" i="14" s="1"/>
  <c r="D4253" i="14"/>
  <c r="C4253" i="14"/>
  <c r="B4253" i="14"/>
  <c r="J4252" i="14"/>
  <c r="G4252" i="14"/>
  <c r="F4252" i="14"/>
  <c r="E4252" i="14"/>
  <c r="A4252" i="14" s="1"/>
  <c r="D4252" i="14"/>
  <c r="C4252" i="14"/>
  <c r="B4252" i="14"/>
  <c r="J4251" i="14"/>
  <c r="G4251" i="14"/>
  <c r="F4251" i="14"/>
  <c r="E4251" i="14"/>
  <c r="A4251" i="14" s="1"/>
  <c r="D4251" i="14"/>
  <c r="C4251" i="14"/>
  <c r="B4251" i="14"/>
  <c r="J4250" i="14"/>
  <c r="G4250" i="14"/>
  <c r="F4250" i="14"/>
  <c r="E4250" i="14"/>
  <c r="A4250" i="14" s="1"/>
  <c r="D4250" i="14"/>
  <c r="C4250" i="14"/>
  <c r="B4250" i="14"/>
  <c r="J4249" i="14"/>
  <c r="G4249" i="14"/>
  <c r="F4249" i="14"/>
  <c r="E4249" i="14"/>
  <c r="A4249" i="14" s="1"/>
  <c r="D4249" i="14"/>
  <c r="C4249" i="14"/>
  <c r="B4249" i="14"/>
  <c r="J4248" i="14"/>
  <c r="G4248" i="14"/>
  <c r="F4248" i="14"/>
  <c r="E4248" i="14"/>
  <c r="A4248" i="14" s="1"/>
  <c r="D4248" i="14"/>
  <c r="C4248" i="14"/>
  <c r="B4248" i="14"/>
  <c r="J4247" i="14"/>
  <c r="G4247" i="14"/>
  <c r="F4247" i="14"/>
  <c r="E4247" i="14"/>
  <c r="A4247" i="14" s="1"/>
  <c r="D4247" i="14"/>
  <c r="C4247" i="14"/>
  <c r="B4247" i="14"/>
  <c r="J4246" i="14"/>
  <c r="G4246" i="14"/>
  <c r="F4246" i="14"/>
  <c r="E4246" i="14"/>
  <c r="A4246" i="14" s="1"/>
  <c r="D4246" i="14"/>
  <c r="C4246" i="14"/>
  <c r="B4246" i="14"/>
  <c r="J4245" i="14"/>
  <c r="G4245" i="14"/>
  <c r="F4245" i="14"/>
  <c r="E4245" i="14"/>
  <c r="A4245" i="14" s="1"/>
  <c r="D4245" i="14"/>
  <c r="C4245" i="14"/>
  <c r="B4245" i="14"/>
  <c r="J4244" i="14"/>
  <c r="G4244" i="14"/>
  <c r="F4244" i="14"/>
  <c r="E4244" i="14"/>
  <c r="A4244" i="14" s="1"/>
  <c r="D4244" i="14"/>
  <c r="C4244" i="14"/>
  <c r="B4244" i="14"/>
  <c r="J4243" i="14"/>
  <c r="G4243" i="14"/>
  <c r="F4243" i="14"/>
  <c r="E4243" i="14"/>
  <c r="A4243" i="14" s="1"/>
  <c r="D4243" i="14"/>
  <c r="C4243" i="14"/>
  <c r="B4243" i="14"/>
  <c r="J4242" i="14"/>
  <c r="G4242" i="14"/>
  <c r="F4242" i="14"/>
  <c r="E4242" i="14"/>
  <c r="A4242" i="14" s="1"/>
  <c r="D4242" i="14"/>
  <c r="C4242" i="14"/>
  <c r="B4242" i="14"/>
  <c r="J4241" i="14"/>
  <c r="G4241" i="14"/>
  <c r="F4241" i="14"/>
  <c r="E4241" i="14"/>
  <c r="A4241" i="14" s="1"/>
  <c r="D4241" i="14"/>
  <c r="C4241" i="14"/>
  <c r="B4241" i="14"/>
  <c r="J4240" i="14"/>
  <c r="G4240" i="14"/>
  <c r="F4240" i="14"/>
  <c r="E4240" i="14"/>
  <c r="A4240" i="14" s="1"/>
  <c r="D4240" i="14"/>
  <c r="C4240" i="14"/>
  <c r="B4240" i="14"/>
  <c r="J4239" i="14"/>
  <c r="G4239" i="14"/>
  <c r="F4239" i="14"/>
  <c r="E4239" i="14"/>
  <c r="A4239" i="14" s="1"/>
  <c r="D4239" i="14"/>
  <c r="C4239" i="14"/>
  <c r="B4239" i="14"/>
  <c r="J4238" i="14"/>
  <c r="G4238" i="14"/>
  <c r="F4238" i="14"/>
  <c r="E4238" i="14"/>
  <c r="A4238" i="14" s="1"/>
  <c r="D4238" i="14"/>
  <c r="C4238" i="14"/>
  <c r="B4238" i="14"/>
  <c r="J4237" i="14"/>
  <c r="G4237" i="14"/>
  <c r="F4237" i="14"/>
  <c r="E4237" i="14"/>
  <c r="A4237" i="14" s="1"/>
  <c r="D4237" i="14"/>
  <c r="C4237" i="14"/>
  <c r="B4237" i="14"/>
  <c r="J4236" i="14"/>
  <c r="G4236" i="14"/>
  <c r="F4236" i="14"/>
  <c r="E4236" i="14"/>
  <c r="A4236" i="14" s="1"/>
  <c r="D4236" i="14"/>
  <c r="C4236" i="14"/>
  <c r="B4236" i="14"/>
  <c r="J4235" i="14"/>
  <c r="G4235" i="14"/>
  <c r="F4235" i="14"/>
  <c r="E4235" i="14"/>
  <c r="A4235" i="14" s="1"/>
  <c r="D4235" i="14"/>
  <c r="C4235" i="14"/>
  <c r="B4235" i="14"/>
  <c r="J4234" i="14"/>
  <c r="G4234" i="14"/>
  <c r="F4234" i="14"/>
  <c r="E4234" i="14"/>
  <c r="A4234" i="14" s="1"/>
  <c r="D4234" i="14"/>
  <c r="C4234" i="14"/>
  <c r="B4234" i="14"/>
  <c r="J4233" i="14"/>
  <c r="G4233" i="14"/>
  <c r="F4233" i="14"/>
  <c r="E4233" i="14"/>
  <c r="A4233" i="14" s="1"/>
  <c r="D4233" i="14"/>
  <c r="C4233" i="14"/>
  <c r="B4233" i="14"/>
  <c r="J4232" i="14"/>
  <c r="G4232" i="14"/>
  <c r="F4232" i="14"/>
  <c r="E4232" i="14"/>
  <c r="A4232" i="14" s="1"/>
  <c r="D4232" i="14"/>
  <c r="C4232" i="14"/>
  <c r="B4232" i="14"/>
  <c r="J4231" i="14"/>
  <c r="G4231" i="14"/>
  <c r="F4231" i="14"/>
  <c r="E4231" i="14"/>
  <c r="A4231" i="14" s="1"/>
  <c r="D4231" i="14"/>
  <c r="C4231" i="14"/>
  <c r="B4231" i="14"/>
  <c r="J4230" i="14"/>
  <c r="G4230" i="14"/>
  <c r="F4230" i="14"/>
  <c r="E4230" i="14"/>
  <c r="A4230" i="14" s="1"/>
  <c r="D4230" i="14"/>
  <c r="C4230" i="14"/>
  <c r="B4230" i="14"/>
  <c r="J4229" i="14"/>
  <c r="G4229" i="14"/>
  <c r="F4229" i="14"/>
  <c r="E4229" i="14"/>
  <c r="A4229" i="14" s="1"/>
  <c r="D4229" i="14"/>
  <c r="C4229" i="14"/>
  <c r="B4229" i="14"/>
  <c r="J4228" i="14"/>
  <c r="G4228" i="14"/>
  <c r="F4228" i="14"/>
  <c r="E4228" i="14"/>
  <c r="A4228" i="14" s="1"/>
  <c r="D4228" i="14"/>
  <c r="C4228" i="14"/>
  <c r="B4228" i="14"/>
  <c r="J4227" i="14"/>
  <c r="G4227" i="14"/>
  <c r="F4227" i="14"/>
  <c r="E4227" i="14"/>
  <c r="A4227" i="14" s="1"/>
  <c r="D4227" i="14"/>
  <c r="C4227" i="14"/>
  <c r="B4227" i="14"/>
  <c r="J4226" i="14"/>
  <c r="G4226" i="14"/>
  <c r="F4226" i="14"/>
  <c r="E4226" i="14"/>
  <c r="A4226" i="14" s="1"/>
  <c r="D4226" i="14"/>
  <c r="C4226" i="14"/>
  <c r="B4226" i="14"/>
  <c r="J4225" i="14"/>
  <c r="G4225" i="14"/>
  <c r="F4225" i="14"/>
  <c r="E4225" i="14"/>
  <c r="A4225" i="14" s="1"/>
  <c r="D4225" i="14"/>
  <c r="C4225" i="14"/>
  <c r="B4225" i="14"/>
  <c r="J4224" i="14"/>
  <c r="G4224" i="14"/>
  <c r="F4224" i="14"/>
  <c r="E4224" i="14"/>
  <c r="A4224" i="14" s="1"/>
  <c r="D4224" i="14"/>
  <c r="C4224" i="14"/>
  <c r="B4224" i="14"/>
  <c r="J4223" i="14"/>
  <c r="G4223" i="14"/>
  <c r="F4223" i="14"/>
  <c r="E4223" i="14"/>
  <c r="A4223" i="14" s="1"/>
  <c r="D4223" i="14"/>
  <c r="C4223" i="14"/>
  <c r="B4223" i="14"/>
  <c r="J4222" i="14"/>
  <c r="G4222" i="14"/>
  <c r="F4222" i="14"/>
  <c r="E4222" i="14"/>
  <c r="A4222" i="14" s="1"/>
  <c r="D4222" i="14"/>
  <c r="C4222" i="14"/>
  <c r="B4222" i="14"/>
  <c r="J4221" i="14"/>
  <c r="G4221" i="14"/>
  <c r="F4221" i="14"/>
  <c r="E4221" i="14"/>
  <c r="A4221" i="14" s="1"/>
  <c r="D4221" i="14"/>
  <c r="C4221" i="14"/>
  <c r="B4221" i="14"/>
  <c r="J4220" i="14"/>
  <c r="G4220" i="14"/>
  <c r="F4220" i="14"/>
  <c r="E4220" i="14"/>
  <c r="A4220" i="14" s="1"/>
  <c r="D4220" i="14"/>
  <c r="C4220" i="14"/>
  <c r="B4220" i="14"/>
  <c r="J4219" i="14"/>
  <c r="G4219" i="14"/>
  <c r="F4219" i="14"/>
  <c r="E4219" i="14"/>
  <c r="A4219" i="14" s="1"/>
  <c r="D4219" i="14"/>
  <c r="C4219" i="14"/>
  <c r="B4219" i="14"/>
  <c r="J4218" i="14"/>
  <c r="G4218" i="14"/>
  <c r="F4218" i="14"/>
  <c r="E4218" i="14"/>
  <c r="A4218" i="14" s="1"/>
  <c r="D4218" i="14"/>
  <c r="C4218" i="14"/>
  <c r="B4218" i="14"/>
  <c r="J4217" i="14"/>
  <c r="G4217" i="14"/>
  <c r="F4217" i="14"/>
  <c r="E4217" i="14"/>
  <c r="A4217" i="14" s="1"/>
  <c r="D4217" i="14"/>
  <c r="C4217" i="14"/>
  <c r="B4217" i="14"/>
  <c r="J4216" i="14"/>
  <c r="G4216" i="14"/>
  <c r="F4216" i="14"/>
  <c r="E4216" i="14"/>
  <c r="A4216" i="14" s="1"/>
  <c r="D4216" i="14"/>
  <c r="C4216" i="14"/>
  <c r="B4216" i="14"/>
  <c r="J4215" i="14"/>
  <c r="G4215" i="14"/>
  <c r="F4215" i="14"/>
  <c r="E4215" i="14"/>
  <c r="A4215" i="14" s="1"/>
  <c r="D4215" i="14"/>
  <c r="C4215" i="14"/>
  <c r="B4215" i="14"/>
  <c r="J4214" i="14"/>
  <c r="G4214" i="14"/>
  <c r="F4214" i="14"/>
  <c r="E4214" i="14"/>
  <c r="A4214" i="14" s="1"/>
  <c r="D4214" i="14"/>
  <c r="C4214" i="14"/>
  <c r="B4214" i="14"/>
  <c r="J4213" i="14"/>
  <c r="G4213" i="14"/>
  <c r="F4213" i="14"/>
  <c r="E4213" i="14"/>
  <c r="A4213" i="14" s="1"/>
  <c r="D4213" i="14"/>
  <c r="C4213" i="14"/>
  <c r="B4213" i="14"/>
  <c r="J4212" i="14"/>
  <c r="G4212" i="14"/>
  <c r="F4212" i="14"/>
  <c r="E4212" i="14"/>
  <c r="A4212" i="14" s="1"/>
  <c r="D4212" i="14"/>
  <c r="C4212" i="14"/>
  <c r="B4212" i="14"/>
  <c r="J4211" i="14"/>
  <c r="G4211" i="14"/>
  <c r="F4211" i="14"/>
  <c r="E4211" i="14"/>
  <c r="A4211" i="14" s="1"/>
  <c r="D4211" i="14"/>
  <c r="C4211" i="14"/>
  <c r="B4211" i="14"/>
  <c r="J4210" i="14"/>
  <c r="G4210" i="14"/>
  <c r="F4210" i="14"/>
  <c r="E4210" i="14"/>
  <c r="A4210" i="14" s="1"/>
  <c r="D4210" i="14"/>
  <c r="C4210" i="14"/>
  <c r="B4210" i="14"/>
  <c r="J4209" i="14"/>
  <c r="G4209" i="14"/>
  <c r="F4209" i="14"/>
  <c r="E4209" i="14"/>
  <c r="A4209" i="14" s="1"/>
  <c r="D4209" i="14"/>
  <c r="C4209" i="14"/>
  <c r="B4209" i="14"/>
  <c r="J4208" i="14"/>
  <c r="G4208" i="14"/>
  <c r="F4208" i="14"/>
  <c r="E4208" i="14"/>
  <c r="A4208" i="14" s="1"/>
  <c r="D4208" i="14"/>
  <c r="C4208" i="14"/>
  <c r="B4208" i="14"/>
  <c r="J4207" i="14"/>
  <c r="G4207" i="14"/>
  <c r="F4207" i="14"/>
  <c r="E4207" i="14"/>
  <c r="A4207" i="14" s="1"/>
  <c r="D4207" i="14"/>
  <c r="C4207" i="14"/>
  <c r="B4207" i="14"/>
  <c r="J4206" i="14"/>
  <c r="G4206" i="14"/>
  <c r="F4206" i="14"/>
  <c r="E4206" i="14"/>
  <c r="A4206" i="14" s="1"/>
  <c r="D4206" i="14"/>
  <c r="C4206" i="14"/>
  <c r="B4206" i="14"/>
  <c r="J4205" i="14"/>
  <c r="G4205" i="14"/>
  <c r="F4205" i="14"/>
  <c r="E4205" i="14"/>
  <c r="A4205" i="14" s="1"/>
  <c r="D4205" i="14"/>
  <c r="C4205" i="14"/>
  <c r="B4205" i="14"/>
  <c r="J4204" i="14"/>
  <c r="G4204" i="14"/>
  <c r="F4204" i="14"/>
  <c r="E4204" i="14"/>
  <c r="A4204" i="14" s="1"/>
  <c r="D4204" i="14"/>
  <c r="C4204" i="14"/>
  <c r="B4204" i="14"/>
  <c r="J4203" i="14"/>
  <c r="G4203" i="14"/>
  <c r="F4203" i="14"/>
  <c r="E4203" i="14"/>
  <c r="A4203" i="14" s="1"/>
  <c r="D4203" i="14"/>
  <c r="C4203" i="14"/>
  <c r="B4203" i="14"/>
  <c r="J4202" i="14"/>
  <c r="G4202" i="14"/>
  <c r="F4202" i="14"/>
  <c r="E4202" i="14"/>
  <c r="A4202" i="14" s="1"/>
  <c r="D4202" i="14"/>
  <c r="C4202" i="14"/>
  <c r="B4202" i="14"/>
  <c r="J4201" i="14"/>
  <c r="G4201" i="14"/>
  <c r="F4201" i="14"/>
  <c r="E4201" i="14"/>
  <c r="A4201" i="14" s="1"/>
  <c r="D4201" i="14"/>
  <c r="C4201" i="14"/>
  <c r="B4201" i="14"/>
  <c r="J4200" i="14"/>
  <c r="G4200" i="14"/>
  <c r="F4200" i="14"/>
  <c r="E4200" i="14"/>
  <c r="A4200" i="14" s="1"/>
  <c r="D4200" i="14"/>
  <c r="C4200" i="14"/>
  <c r="B4200" i="14"/>
  <c r="J4199" i="14"/>
  <c r="G4199" i="14"/>
  <c r="F4199" i="14"/>
  <c r="E4199" i="14"/>
  <c r="A4199" i="14" s="1"/>
  <c r="D4199" i="14"/>
  <c r="C4199" i="14"/>
  <c r="B4199" i="14"/>
  <c r="J4198" i="14"/>
  <c r="G4198" i="14"/>
  <c r="F4198" i="14"/>
  <c r="E4198" i="14"/>
  <c r="A4198" i="14" s="1"/>
  <c r="D4198" i="14"/>
  <c r="C4198" i="14"/>
  <c r="B4198" i="14"/>
  <c r="J4197" i="14"/>
  <c r="G4197" i="14"/>
  <c r="F4197" i="14"/>
  <c r="E4197" i="14"/>
  <c r="A4197" i="14" s="1"/>
  <c r="D4197" i="14"/>
  <c r="C4197" i="14"/>
  <c r="B4197" i="14"/>
  <c r="J4196" i="14"/>
  <c r="G4196" i="14"/>
  <c r="F4196" i="14"/>
  <c r="E4196" i="14"/>
  <c r="A4196" i="14" s="1"/>
  <c r="D4196" i="14"/>
  <c r="C4196" i="14"/>
  <c r="B4196" i="14"/>
  <c r="J4195" i="14"/>
  <c r="G4195" i="14"/>
  <c r="F4195" i="14"/>
  <c r="E4195" i="14"/>
  <c r="A4195" i="14" s="1"/>
  <c r="D4195" i="14"/>
  <c r="C4195" i="14"/>
  <c r="B4195" i="14"/>
  <c r="J4194" i="14"/>
  <c r="G4194" i="14"/>
  <c r="F4194" i="14"/>
  <c r="E4194" i="14"/>
  <c r="A4194" i="14" s="1"/>
  <c r="D4194" i="14"/>
  <c r="C4194" i="14"/>
  <c r="B4194" i="14"/>
  <c r="J4193" i="14"/>
  <c r="G4193" i="14"/>
  <c r="F4193" i="14"/>
  <c r="E4193" i="14"/>
  <c r="A4193" i="14" s="1"/>
  <c r="D4193" i="14"/>
  <c r="C4193" i="14"/>
  <c r="B4193" i="14"/>
  <c r="J4192" i="14"/>
  <c r="G4192" i="14"/>
  <c r="F4192" i="14"/>
  <c r="E4192" i="14"/>
  <c r="A4192" i="14" s="1"/>
  <c r="D4192" i="14"/>
  <c r="C4192" i="14"/>
  <c r="B4192" i="14"/>
  <c r="J4191" i="14"/>
  <c r="G4191" i="14"/>
  <c r="F4191" i="14"/>
  <c r="E4191" i="14"/>
  <c r="A4191" i="14" s="1"/>
  <c r="D4191" i="14"/>
  <c r="C4191" i="14"/>
  <c r="B4191" i="14"/>
  <c r="J4190" i="14"/>
  <c r="G4190" i="14"/>
  <c r="F4190" i="14"/>
  <c r="E4190" i="14"/>
  <c r="A4190" i="14" s="1"/>
  <c r="D4190" i="14"/>
  <c r="C4190" i="14"/>
  <c r="B4190" i="14"/>
  <c r="J4189" i="14"/>
  <c r="G4189" i="14"/>
  <c r="F4189" i="14"/>
  <c r="E4189" i="14"/>
  <c r="A4189" i="14" s="1"/>
  <c r="D4189" i="14"/>
  <c r="C4189" i="14"/>
  <c r="B4189" i="14"/>
  <c r="J4188" i="14"/>
  <c r="G4188" i="14"/>
  <c r="F4188" i="14"/>
  <c r="E4188" i="14"/>
  <c r="A4188" i="14" s="1"/>
  <c r="D4188" i="14"/>
  <c r="C4188" i="14"/>
  <c r="B4188" i="14"/>
  <c r="J4187" i="14"/>
  <c r="G4187" i="14"/>
  <c r="F4187" i="14"/>
  <c r="E4187" i="14"/>
  <c r="A4187" i="14" s="1"/>
  <c r="D4187" i="14"/>
  <c r="C4187" i="14"/>
  <c r="B4187" i="14"/>
  <c r="J4186" i="14"/>
  <c r="G4186" i="14"/>
  <c r="F4186" i="14"/>
  <c r="E4186" i="14"/>
  <c r="A4186" i="14" s="1"/>
  <c r="D4186" i="14"/>
  <c r="C4186" i="14"/>
  <c r="B4186" i="14"/>
  <c r="J4185" i="14"/>
  <c r="G4185" i="14"/>
  <c r="F4185" i="14"/>
  <c r="E4185" i="14"/>
  <c r="A4185" i="14" s="1"/>
  <c r="D4185" i="14"/>
  <c r="C4185" i="14"/>
  <c r="B4185" i="14"/>
  <c r="J4184" i="14"/>
  <c r="G4184" i="14"/>
  <c r="F4184" i="14"/>
  <c r="E4184" i="14"/>
  <c r="A4184" i="14" s="1"/>
  <c r="D4184" i="14"/>
  <c r="C4184" i="14"/>
  <c r="B4184" i="14"/>
  <c r="J4183" i="14"/>
  <c r="G4183" i="14"/>
  <c r="F4183" i="14"/>
  <c r="E4183" i="14"/>
  <c r="A4183" i="14" s="1"/>
  <c r="D4183" i="14"/>
  <c r="C4183" i="14"/>
  <c r="B4183" i="14"/>
  <c r="J4182" i="14"/>
  <c r="G4182" i="14"/>
  <c r="F4182" i="14"/>
  <c r="E4182" i="14"/>
  <c r="A4182" i="14" s="1"/>
  <c r="D4182" i="14"/>
  <c r="C4182" i="14"/>
  <c r="B4182" i="14"/>
  <c r="J4181" i="14"/>
  <c r="G4181" i="14"/>
  <c r="F4181" i="14"/>
  <c r="E4181" i="14"/>
  <c r="A4181" i="14" s="1"/>
  <c r="D4181" i="14"/>
  <c r="C4181" i="14"/>
  <c r="B4181" i="14"/>
  <c r="J4180" i="14"/>
  <c r="G4180" i="14"/>
  <c r="F4180" i="14"/>
  <c r="E4180" i="14"/>
  <c r="A4180" i="14" s="1"/>
  <c r="D4180" i="14"/>
  <c r="C4180" i="14"/>
  <c r="B4180" i="14"/>
  <c r="J4179" i="14"/>
  <c r="G4179" i="14"/>
  <c r="F4179" i="14"/>
  <c r="E4179" i="14"/>
  <c r="A4179" i="14" s="1"/>
  <c r="D4179" i="14"/>
  <c r="C4179" i="14"/>
  <c r="B4179" i="14"/>
  <c r="J4178" i="14"/>
  <c r="G4178" i="14"/>
  <c r="F4178" i="14"/>
  <c r="E4178" i="14"/>
  <c r="A4178" i="14" s="1"/>
  <c r="D4178" i="14"/>
  <c r="C4178" i="14"/>
  <c r="B4178" i="14"/>
  <c r="J4177" i="14"/>
  <c r="G4177" i="14"/>
  <c r="F4177" i="14"/>
  <c r="E4177" i="14"/>
  <c r="A4177" i="14" s="1"/>
  <c r="D4177" i="14"/>
  <c r="C4177" i="14"/>
  <c r="B4177" i="14"/>
  <c r="J4176" i="14"/>
  <c r="G4176" i="14"/>
  <c r="F4176" i="14"/>
  <c r="E4176" i="14"/>
  <c r="A4176" i="14" s="1"/>
  <c r="D4176" i="14"/>
  <c r="C4176" i="14"/>
  <c r="B4176" i="14"/>
  <c r="J4175" i="14"/>
  <c r="G4175" i="14"/>
  <c r="F4175" i="14"/>
  <c r="E4175" i="14"/>
  <c r="A4175" i="14" s="1"/>
  <c r="D4175" i="14"/>
  <c r="C4175" i="14"/>
  <c r="B4175" i="14"/>
  <c r="J4174" i="14"/>
  <c r="G4174" i="14"/>
  <c r="F4174" i="14"/>
  <c r="E4174" i="14"/>
  <c r="A4174" i="14" s="1"/>
  <c r="D4174" i="14"/>
  <c r="C4174" i="14"/>
  <c r="B4174" i="14"/>
  <c r="J4173" i="14"/>
  <c r="G4173" i="14"/>
  <c r="F4173" i="14"/>
  <c r="E4173" i="14"/>
  <c r="A4173" i="14" s="1"/>
  <c r="D4173" i="14"/>
  <c r="C4173" i="14"/>
  <c r="B4173" i="14"/>
  <c r="J4172" i="14"/>
  <c r="G4172" i="14"/>
  <c r="F4172" i="14"/>
  <c r="E4172" i="14"/>
  <c r="A4172" i="14" s="1"/>
  <c r="D4172" i="14"/>
  <c r="C4172" i="14"/>
  <c r="B4172" i="14"/>
  <c r="J4171" i="14"/>
  <c r="G4171" i="14"/>
  <c r="F4171" i="14"/>
  <c r="E4171" i="14"/>
  <c r="A4171" i="14" s="1"/>
  <c r="D4171" i="14"/>
  <c r="C4171" i="14"/>
  <c r="B4171" i="14"/>
  <c r="J4170" i="14"/>
  <c r="G4170" i="14"/>
  <c r="F4170" i="14"/>
  <c r="E4170" i="14"/>
  <c r="A4170" i="14" s="1"/>
  <c r="D4170" i="14"/>
  <c r="C4170" i="14"/>
  <c r="B4170" i="14"/>
  <c r="J4169" i="14"/>
  <c r="G4169" i="14"/>
  <c r="F4169" i="14"/>
  <c r="E4169" i="14"/>
  <c r="A4169" i="14" s="1"/>
  <c r="D4169" i="14"/>
  <c r="C4169" i="14"/>
  <c r="B4169" i="14"/>
  <c r="J4168" i="14"/>
  <c r="G4168" i="14"/>
  <c r="F4168" i="14"/>
  <c r="E4168" i="14"/>
  <c r="A4168" i="14" s="1"/>
  <c r="D4168" i="14"/>
  <c r="C4168" i="14"/>
  <c r="B4168" i="14"/>
  <c r="J4167" i="14"/>
  <c r="G4167" i="14"/>
  <c r="F4167" i="14"/>
  <c r="E4167" i="14"/>
  <c r="A4167" i="14" s="1"/>
  <c r="D4167" i="14"/>
  <c r="C4167" i="14"/>
  <c r="B4167" i="14"/>
  <c r="J4166" i="14"/>
  <c r="G4166" i="14"/>
  <c r="F4166" i="14"/>
  <c r="E4166" i="14"/>
  <c r="A4166" i="14" s="1"/>
  <c r="D4166" i="14"/>
  <c r="C4166" i="14"/>
  <c r="B4166" i="14"/>
  <c r="J4165" i="14"/>
  <c r="G4165" i="14"/>
  <c r="F4165" i="14"/>
  <c r="E4165" i="14"/>
  <c r="A4165" i="14" s="1"/>
  <c r="D4165" i="14"/>
  <c r="C4165" i="14"/>
  <c r="B4165" i="14"/>
  <c r="J4164" i="14"/>
  <c r="G4164" i="14"/>
  <c r="F4164" i="14"/>
  <c r="E4164" i="14"/>
  <c r="A4164" i="14" s="1"/>
  <c r="D4164" i="14"/>
  <c r="C4164" i="14"/>
  <c r="B4164" i="14"/>
  <c r="J4163" i="14"/>
  <c r="G4163" i="14"/>
  <c r="F4163" i="14"/>
  <c r="E4163" i="14"/>
  <c r="A4163" i="14" s="1"/>
  <c r="D4163" i="14"/>
  <c r="C4163" i="14"/>
  <c r="B4163" i="14"/>
  <c r="J4162" i="14"/>
  <c r="G4162" i="14"/>
  <c r="F4162" i="14"/>
  <c r="E4162" i="14"/>
  <c r="A4162" i="14" s="1"/>
  <c r="D4162" i="14"/>
  <c r="C4162" i="14"/>
  <c r="B4162" i="14"/>
  <c r="J4161" i="14"/>
  <c r="G4161" i="14"/>
  <c r="F4161" i="14"/>
  <c r="E4161" i="14"/>
  <c r="A4161" i="14" s="1"/>
  <c r="D4161" i="14"/>
  <c r="C4161" i="14"/>
  <c r="B4161" i="14"/>
  <c r="J4160" i="14"/>
  <c r="G4160" i="14"/>
  <c r="F4160" i="14"/>
  <c r="E4160" i="14"/>
  <c r="A4160" i="14" s="1"/>
  <c r="D4160" i="14"/>
  <c r="C4160" i="14"/>
  <c r="B4160" i="14"/>
  <c r="J4159" i="14"/>
  <c r="G4159" i="14"/>
  <c r="F4159" i="14"/>
  <c r="E4159" i="14"/>
  <c r="A4159" i="14" s="1"/>
  <c r="D4159" i="14"/>
  <c r="C4159" i="14"/>
  <c r="B4159" i="14"/>
  <c r="J4158" i="14"/>
  <c r="G4158" i="14"/>
  <c r="F4158" i="14"/>
  <c r="E4158" i="14"/>
  <c r="A4158" i="14" s="1"/>
  <c r="D4158" i="14"/>
  <c r="C4158" i="14"/>
  <c r="B4158" i="14"/>
  <c r="J4157" i="14"/>
  <c r="G4157" i="14"/>
  <c r="F4157" i="14"/>
  <c r="E4157" i="14"/>
  <c r="A4157" i="14" s="1"/>
  <c r="D4157" i="14"/>
  <c r="C4157" i="14"/>
  <c r="B4157" i="14"/>
  <c r="J4156" i="14"/>
  <c r="G4156" i="14"/>
  <c r="F4156" i="14"/>
  <c r="E4156" i="14"/>
  <c r="A4156" i="14" s="1"/>
  <c r="D4156" i="14"/>
  <c r="C4156" i="14"/>
  <c r="B4156" i="14"/>
  <c r="J4155" i="14"/>
  <c r="G4155" i="14"/>
  <c r="F4155" i="14"/>
  <c r="E4155" i="14"/>
  <c r="A4155" i="14" s="1"/>
  <c r="D4155" i="14"/>
  <c r="C4155" i="14"/>
  <c r="B4155" i="14"/>
  <c r="J4154" i="14"/>
  <c r="G4154" i="14"/>
  <c r="F4154" i="14"/>
  <c r="E4154" i="14"/>
  <c r="A4154" i="14" s="1"/>
  <c r="D4154" i="14"/>
  <c r="C4154" i="14"/>
  <c r="B4154" i="14"/>
  <c r="J4153" i="14"/>
  <c r="G4153" i="14"/>
  <c r="F4153" i="14"/>
  <c r="E4153" i="14"/>
  <c r="A4153" i="14" s="1"/>
  <c r="D4153" i="14"/>
  <c r="C4153" i="14"/>
  <c r="B4153" i="14"/>
  <c r="J4152" i="14"/>
  <c r="G4152" i="14"/>
  <c r="F4152" i="14"/>
  <c r="E4152" i="14"/>
  <c r="A4152" i="14" s="1"/>
  <c r="D4152" i="14"/>
  <c r="C4152" i="14"/>
  <c r="B4152" i="14"/>
  <c r="J4151" i="14"/>
  <c r="G4151" i="14"/>
  <c r="F4151" i="14"/>
  <c r="E4151" i="14"/>
  <c r="A4151" i="14" s="1"/>
  <c r="D4151" i="14"/>
  <c r="C4151" i="14"/>
  <c r="B4151" i="14"/>
  <c r="J4150" i="14"/>
  <c r="G4150" i="14"/>
  <c r="F4150" i="14"/>
  <c r="E4150" i="14"/>
  <c r="A4150" i="14" s="1"/>
  <c r="D4150" i="14"/>
  <c r="C4150" i="14"/>
  <c r="B4150" i="14"/>
  <c r="J4149" i="14"/>
  <c r="G4149" i="14"/>
  <c r="F4149" i="14"/>
  <c r="E4149" i="14"/>
  <c r="A4149" i="14" s="1"/>
  <c r="D4149" i="14"/>
  <c r="C4149" i="14"/>
  <c r="B4149" i="14"/>
  <c r="J4148" i="14"/>
  <c r="G4148" i="14"/>
  <c r="F4148" i="14"/>
  <c r="E4148" i="14"/>
  <c r="A4148" i="14" s="1"/>
  <c r="D4148" i="14"/>
  <c r="C4148" i="14"/>
  <c r="B4148" i="14"/>
  <c r="J4147" i="14"/>
  <c r="G4147" i="14"/>
  <c r="F4147" i="14"/>
  <c r="E4147" i="14"/>
  <c r="A4147" i="14" s="1"/>
  <c r="D4147" i="14"/>
  <c r="C4147" i="14"/>
  <c r="B4147" i="14"/>
  <c r="J4146" i="14"/>
  <c r="G4146" i="14"/>
  <c r="F4146" i="14"/>
  <c r="E4146" i="14"/>
  <c r="A4146" i="14" s="1"/>
  <c r="D4146" i="14"/>
  <c r="C4146" i="14"/>
  <c r="B4146" i="14"/>
  <c r="J4145" i="14"/>
  <c r="G4145" i="14"/>
  <c r="F4145" i="14"/>
  <c r="E4145" i="14"/>
  <c r="A4145" i="14" s="1"/>
  <c r="D4145" i="14"/>
  <c r="C4145" i="14"/>
  <c r="B4145" i="14"/>
  <c r="J4144" i="14"/>
  <c r="G4144" i="14"/>
  <c r="F4144" i="14"/>
  <c r="E4144" i="14"/>
  <c r="A4144" i="14" s="1"/>
  <c r="D4144" i="14"/>
  <c r="C4144" i="14"/>
  <c r="B4144" i="14"/>
  <c r="J4143" i="14"/>
  <c r="G4143" i="14"/>
  <c r="F4143" i="14"/>
  <c r="E4143" i="14"/>
  <c r="A4143" i="14" s="1"/>
  <c r="D4143" i="14"/>
  <c r="C4143" i="14"/>
  <c r="B4143" i="14"/>
  <c r="J4142" i="14"/>
  <c r="G4142" i="14"/>
  <c r="F4142" i="14"/>
  <c r="E4142" i="14"/>
  <c r="A4142" i="14" s="1"/>
  <c r="D4142" i="14"/>
  <c r="C4142" i="14"/>
  <c r="B4142" i="14"/>
  <c r="J4141" i="14"/>
  <c r="G4141" i="14"/>
  <c r="F4141" i="14"/>
  <c r="E4141" i="14"/>
  <c r="A4141" i="14" s="1"/>
  <c r="D4141" i="14"/>
  <c r="C4141" i="14"/>
  <c r="B4141" i="14"/>
  <c r="J4140" i="14"/>
  <c r="G4140" i="14"/>
  <c r="F4140" i="14"/>
  <c r="E4140" i="14"/>
  <c r="A4140" i="14" s="1"/>
  <c r="D4140" i="14"/>
  <c r="C4140" i="14"/>
  <c r="B4140" i="14"/>
  <c r="J4139" i="14"/>
  <c r="G4139" i="14"/>
  <c r="F4139" i="14"/>
  <c r="E4139" i="14"/>
  <c r="A4139" i="14" s="1"/>
  <c r="D4139" i="14"/>
  <c r="C4139" i="14"/>
  <c r="B4139" i="14"/>
  <c r="J4138" i="14"/>
  <c r="G4138" i="14"/>
  <c r="F4138" i="14"/>
  <c r="E4138" i="14"/>
  <c r="A4138" i="14" s="1"/>
  <c r="D4138" i="14"/>
  <c r="C4138" i="14"/>
  <c r="B4138" i="14"/>
  <c r="J4137" i="14"/>
  <c r="G4137" i="14"/>
  <c r="F4137" i="14"/>
  <c r="E4137" i="14"/>
  <c r="A4137" i="14" s="1"/>
  <c r="D4137" i="14"/>
  <c r="C4137" i="14"/>
  <c r="B4137" i="14"/>
  <c r="J4136" i="14"/>
  <c r="G4136" i="14"/>
  <c r="F4136" i="14"/>
  <c r="E4136" i="14"/>
  <c r="A4136" i="14" s="1"/>
  <c r="D4136" i="14"/>
  <c r="C4136" i="14"/>
  <c r="B4136" i="14"/>
  <c r="J4135" i="14"/>
  <c r="G4135" i="14"/>
  <c r="F4135" i="14"/>
  <c r="E4135" i="14"/>
  <c r="A4135" i="14" s="1"/>
  <c r="D4135" i="14"/>
  <c r="C4135" i="14"/>
  <c r="B4135" i="14"/>
  <c r="J4134" i="14"/>
  <c r="G4134" i="14"/>
  <c r="F4134" i="14"/>
  <c r="E4134" i="14"/>
  <c r="A4134" i="14" s="1"/>
  <c r="D4134" i="14"/>
  <c r="C4134" i="14"/>
  <c r="B4134" i="14"/>
  <c r="J4133" i="14"/>
  <c r="G4133" i="14"/>
  <c r="F4133" i="14"/>
  <c r="E4133" i="14"/>
  <c r="A4133" i="14" s="1"/>
  <c r="D4133" i="14"/>
  <c r="C4133" i="14"/>
  <c r="B4133" i="14"/>
  <c r="J4132" i="14"/>
  <c r="G4132" i="14"/>
  <c r="F4132" i="14"/>
  <c r="E4132" i="14"/>
  <c r="A4132" i="14" s="1"/>
  <c r="D4132" i="14"/>
  <c r="C4132" i="14"/>
  <c r="B4132" i="14"/>
  <c r="J4131" i="14"/>
  <c r="G4131" i="14"/>
  <c r="F4131" i="14"/>
  <c r="E4131" i="14"/>
  <c r="A4131" i="14" s="1"/>
  <c r="D4131" i="14"/>
  <c r="C4131" i="14"/>
  <c r="B4131" i="14"/>
  <c r="J4130" i="14"/>
  <c r="G4130" i="14"/>
  <c r="F4130" i="14"/>
  <c r="E4130" i="14"/>
  <c r="A4130" i="14" s="1"/>
  <c r="D4130" i="14"/>
  <c r="C4130" i="14"/>
  <c r="B4130" i="14"/>
  <c r="J4129" i="14"/>
  <c r="G4129" i="14"/>
  <c r="F4129" i="14"/>
  <c r="E4129" i="14"/>
  <c r="A4129" i="14" s="1"/>
  <c r="D4129" i="14"/>
  <c r="C4129" i="14"/>
  <c r="B4129" i="14"/>
  <c r="J4128" i="14"/>
  <c r="G4128" i="14"/>
  <c r="F4128" i="14"/>
  <c r="E4128" i="14"/>
  <c r="A4128" i="14" s="1"/>
  <c r="D4128" i="14"/>
  <c r="C4128" i="14"/>
  <c r="B4128" i="14"/>
  <c r="J4127" i="14"/>
  <c r="G4127" i="14"/>
  <c r="F4127" i="14"/>
  <c r="E4127" i="14"/>
  <c r="A4127" i="14" s="1"/>
  <c r="D4127" i="14"/>
  <c r="C4127" i="14"/>
  <c r="B4127" i="14"/>
  <c r="J4126" i="14"/>
  <c r="G4126" i="14"/>
  <c r="F4126" i="14"/>
  <c r="E4126" i="14"/>
  <c r="A4126" i="14" s="1"/>
  <c r="D4126" i="14"/>
  <c r="C4126" i="14"/>
  <c r="B4126" i="14"/>
  <c r="J4125" i="14"/>
  <c r="G4125" i="14"/>
  <c r="F4125" i="14"/>
  <c r="E4125" i="14"/>
  <c r="A4125" i="14" s="1"/>
  <c r="D4125" i="14"/>
  <c r="C4125" i="14"/>
  <c r="B4125" i="14"/>
  <c r="J4124" i="14"/>
  <c r="G4124" i="14"/>
  <c r="F4124" i="14"/>
  <c r="E4124" i="14"/>
  <c r="A4124" i="14" s="1"/>
  <c r="D4124" i="14"/>
  <c r="C4124" i="14"/>
  <c r="B4124" i="14"/>
  <c r="J4123" i="14"/>
  <c r="G4123" i="14"/>
  <c r="F4123" i="14"/>
  <c r="E4123" i="14"/>
  <c r="A4123" i="14" s="1"/>
  <c r="D4123" i="14"/>
  <c r="C4123" i="14"/>
  <c r="B4123" i="14"/>
  <c r="J4122" i="14"/>
  <c r="G4122" i="14"/>
  <c r="F4122" i="14"/>
  <c r="E4122" i="14"/>
  <c r="A4122" i="14" s="1"/>
  <c r="D4122" i="14"/>
  <c r="C4122" i="14"/>
  <c r="B4122" i="14"/>
  <c r="J4121" i="14"/>
  <c r="G4121" i="14"/>
  <c r="F4121" i="14"/>
  <c r="E4121" i="14"/>
  <c r="A4121" i="14" s="1"/>
  <c r="D4121" i="14"/>
  <c r="C4121" i="14"/>
  <c r="B4121" i="14"/>
  <c r="J4120" i="14"/>
  <c r="G4120" i="14"/>
  <c r="F4120" i="14"/>
  <c r="E4120" i="14"/>
  <c r="A4120" i="14" s="1"/>
  <c r="D4120" i="14"/>
  <c r="C4120" i="14"/>
  <c r="B4120" i="14"/>
  <c r="J4119" i="14"/>
  <c r="G4119" i="14"/>
  <c r="F4119" i="14"/>
  <c r="E4119" i="14"/>
  <c r="A4119" i="14" s="1"/>
  <c r="D4119" i="14"/>
  <c r="C4119" i="14"/>
  <c r="B4119" i="14"/>
  <c r="J4118" i="14"/>
  <c r="G4118" i="14"/>
  <c r="F4118" i="14"/>
  <c r="E4118" i="14"/>
  <c r="A4118" i="14" s="1"/>
  <c r="D4118" i="14"/>
  <c r="C4118" i="14"/>
  <c r="B4118" i="14"/>
  <c r="J4117" i="14"/>
  <c r="G4117" i="14"/>
  <c r="F4117" i="14"/>
  <c r="E4117" i="14"/>
  <c r="A4117" i="14" s="1"/>
  <c r="D4117" i="14"/>
  <c r="C4117" i="14"/>
  <c r="B4117" i="14"/>
  <c r="J4116" i="14"/>
  <c r="G4116" i="14"/>
  <c r="F4116" i="14"/>
  <c r="E4116" i="14"/>
  <c r="A4116" i="14" s="1"/>
  <c r="D4116" i="14"/>
  <c r="C4116" i="14"/>
  <c r="B4116" i="14"/>
  <c r="J4115" i="14"/>
  <c r="G4115" i="14"/>
  <c r="F4115" i="14"/>
  <c r="E4115" i="14"/>
  <c r="A4115" i="14" s="1"/>
  <c r="D4115" i="14"/>
  <c r="C4115" i="14"/>
  <c r="B4115" i="14"/>
  <c r="J4114" i="14"/>
  <c r="G4114" i="14"/>
  <c r="F4114" i="14"/>
  <c r="E4114" i="14"/>
  <c r="A4114" i="14" s="1"/>
  <c r="D4114" i="14"/>
  <c r="C4114" i="14"/>
  <c r="B4114" i="14"/>
  <c r="J4113" i="14"/>
  <c r="G4113" i="14"/>
  <c r="F4113" i="14"/>
  <c r="E4113" i="14"/>
  <c r="A4113" i="14" s="1"/>
  <c r="D4113" i="14"/>
  <c r="C4113" i="14"/>
  <c r="B4113" i="14"/>
  <c r="J4112" i="14"/>
  <c r="G4112" i="14"/>
  <c r="F4112" i="14"/>
  <c r="E4112" i="14"/>
  <c r="A4112" i="14" s="1"/>
  <c r="D4112" i="14"/>
  <c r="C4112" i="14"/>
  <c r="B4112" i="14"/>
  <c r="J4111" i="14"/>
  <c r="G4111" i="14"/>
  <c r="F4111" i="14"/>
  <c r="E4111" i="14"/>
  <c r="A4111" i="14" s="1"/>
  <c r="D4111" i="14"/>
  <c r="C4111" i="14"/>
  <c r="B4111" i="14"/>
  <c r="J4110" i="14"/>
  <c r="G4110" i="14"/>
  <c r="F4110" i="14"/>
  <c r="E4110" i="14"/>
  <c r="A4110" i="14" s="1"/>
  <c r="D4110" i="14"/>
  <c r="C4110" i="14"/>
  <c r="B4110" i="14"/>
  <c r="J4109" i="14"/>
  <c r="G4109" i="14"/>
  <c r="F4109" i="14"/>
  <c r="E4109" i="14"/>
  <c r="A4109" i="14" s="1"/>
  <c r="D4109" i="14"/>
  <c r="C4109" i="14"/>
  <c r="B4109" i="14"/>
  <c r="J4108" i="14"/>
  <c r="G4108" i="14"/>
  <c r="F4108" i="14"/>
  <c r="E4108" i="14"/>
  <c r="A4108" i="14" s="1"/>
  <c r="D4108" i="14"/>
  <c r="C4108" i="14"/>
  <c r="B4108" i="14"/>
  <c r="J4107" i="14"/>
  <c r="G4107" i="14"/>
  <c r="F4107" i="14"/>
  <c r="E4107" i="14"/>
  <c r="A4107" i="14" s="1"/>
  <c r="D4107" i="14"/>
  <c r="C4107" i="14"/>
  <c r="B4107" i="14"/>
  <c r="J4106" i="14"/>
  <c r="G4106" i="14"/>
  <c r="F4106" i="14"/>
  <c r="E4106" i="14"/>
  <c r="A4106" i="14" s="1"/>
  <c r="D4106" i="14"/>
  <c r="C4106" i="14"/>
  <c r="B4106" i="14"/>
  <c r="J4105" i="14"/>
  <c r="G4105" i="14"/>
  <c r="F4105" i="14"/>
  <c r="E4105" i="14"/>
  <c r="A4105" i="14" s="1"/>
  <c r="D4105" i="14"/>
  <c r="C4105" i="14"/>
  <c r="B4105" i="14"/>
  <c r="J4104" i="14"/>
  <c r="G4104" i="14"/>
  <c r="F4104" i="14"/>
  <c r="E4104" i="14"/>
  <c r="A4104" i="14" s="1"/>
  <c r="D4104" i="14"/>
  <c r="C4104" i="14"/>
  <c r="B4104" i="14"/>
  <c r="J4103" i="14"/>
  <c r="G4103" i="14"/>
  <c r="F4103" i="14"/>
  <c r="E4103" i="14"/>
  <c r="A4103" i="14" s="1"/>
  <c r="D4103" i="14"/>
  <c r="C4103" i="14"/>
  <c r="B4103" i="14"/>
  <c r="J4102" i="14"/>
  <c r="G4102" i="14"/>
  <c r="F4102" i="14"/>
  <c r="E4102" i="14"/>
  <c r="A4102" i="14" s="1"/>
  <c r="D4102" i="14"/>
  <c r="C4102" i="14"/>
  <c r="B4102" i="14"/>
  <c r="J4101" i="14"/>
  <c r="G4101" i="14"/>
  <c r="F4101" i="14"/>
  <c r="E4101" i="14"/>
  <c r="A4101" i="14" s="1"/>
  <c r="D4101" i="14"/>
  <c r="C4101" i="14"/>
  <c r="B4101" i="14"/>
  <c r="J4100" i="14"/>
  <c r="G4100" i="14"/>
  <c r="F4100" i="14"/>
  <c r="E4100" i="14"/>
  <c r="A4100" i="14" s="1"/>
  <c r="D4100" i="14"/>
  <c r="C4100" i="14"/>
  <c r="B4100" i="14"/>
  <c r="J4099" i="14"/>
  <c r="G4099" i="14"/>
  <c r="F4099" i="14"/>
  <c r="E4099" i="14"/>
  <c r="A4099" i="14" s="1"/>
  <c r="D4099" i="14"/>
  <c r="C4099" i="14"/>
  <c r="B4099" i="14"/>
  <c r="J4098" i="14"/>
  <c r="G4098" i="14"/>
  <c r="F4098" i="14"/>
  <c r="E4098" i="14"/>
  <c r="A4098" i="14" s="1"/>
  <c r="D4098" i="14"/>
  <c r="C4098" i="14"/>
  <c r="B4098" i="14"/>
  <c r="J4097" i="14"/>
  <c r="G4097" i="14"/>
  <c r="F4097" i="14"/>
  <c r="E4097" i="14"/>
  <c r="A4097" i="14" s="1"/>
  <c r="D4097" i="14"/>
  <c r="C4097" i="14"/>
  <c r="B4097" i="14"/>
  <c r="J4096" i="14"/>
  <c r="G4096" i="14"/>
  <c r="F4096" i="14"/>
  <c r="E4096" i="14"/>
  <c r="A4096" i="14" s="1"/>
  <c r="D4096" i="14"/>
  <c r="C4096" i="14"/>
  <c r="B4096" i="14"/>
  <c r="J4095" i="14"/>
  <c r="G4095" i="14"/>
  <c r="F4095" i="14"/>
  <c r="E4095" i="14"/>
  <c r="A4095" i="14" s="1"/>
  <c r="D4095" i="14"/>
  <c r="C4095" i="14"/>
  <c r="B4095" i="14"/>
  <c r="J4094" i="14"/>
  <c r="G4094" i="14"/>
  <c r="F4094" i="14"/>
  <c r="E4094" i="14"/>
  <c r="A4094" i="14" s="1"/>
  <c r="D4094" i="14"/>
  <c r="C4094" i="14"/>
  <c r="B4094" i="14"/>
  <c r="J4093" i="14"/>
  <c r="G4093" i="14"/>
  <c r="F4093" i="14"/>
  <c r="E4093" i="14"/>
  <c r="A4093" i="14" s="1"/>
  <c r="D4093" i="14"/>
  <c r="C4093" i="14"/>
  <c r="B4093" i="14"/>
  <c r="J4092" i="14"/>
  <c r="G4092" i="14"/>
  <c r="F4092" i="14"/>
  <c r="E4092" i="14"/>
  <c r="A4092" i="14" s="1"/>
  <c r="D4092" i="14"/>
  <c r="C4092" i="14"/>
  <c r="B4092" i="14"/>
  <c r="J4091" i="14"/>
  <c r="G4091" i="14"/>
  <c r="F4091" i="14"/>
  <c r="E4091" i="14"/>
  <c r="A4091" i="14" s="1"/>
  <c r="D4091" i="14"/>
  <c r="C4091" i="14"/>
  <c r="B4091" i="14"/>
  <c r="J4090" i="14"/>
  <c r="G4090" i="14"/>
  <c r="F4090" i="14"/>
  <c r="E4090" i="14"/>
  <c r="A4090" i="14" s="1"/>
  <c r="D4090" i="14"/>
  <c r="C4090" i="14"/>
  <c r="B4090" i="14"/>
  <c r="J4089" i="14"/>
  <c r="G4089" i="14"/>
  <c r="F4089" i="14"/>
  <c r="E4089" i="14"/>
  <c r="A4089" i="14" s="1"/>
  <c r="D4089" i="14"/>
  <c r="C4089" i="14"/>
  <c r="B4089" i="14"/>
  <c r="J4088" i="14"/>
  <c r="G4088" i="14"/>
  <c r="F4088" i="14"/>
  <c r="E4088" i="14"/>
  <c r="A4088" i="14" s="1"/>
  <c r="D4088" i="14"/>
  <c r="C4088" i="14"/>
  <c r="B4088" i="14"/>
  <c r="J4087" i="14"/>
  <c r="G4087" i="14"/>
  <c r="F4087" i="14"/>
  <c r="E4087" i="14"/>
  <c r="A4087" i="14" s="1"/>
  <c r="D4087" i="14"/>
  <c r="C4087" i="14"/>
  <c r="B4087" i="14"/>
  <c r="J4086" i="14"/>
  <c r="G4086" i="14"/>
  <c r="F4086" i="14"/>
  <c r="E4086" i="14"/>
  <c r="A4086" i="14" s="1"/>
  <c r="D4086" i="14"/>
  <c r="C4086" i="14"/>
  <c r="B4086" i="14"/>
  <c r="J4085" i="14"/>
  <c r="G4085" i="14"/>
  <c r="F4085" i="14"/>
  <c r="E4085" i="14"/>
  <c r="A4085" i="14" s="1"/>
  <c r="D4085" i="14"/>
  <c r="C4085" i="14"/>
  <c r="B4085" i="14"/>
  <c r="J4084" i="14"/>
  <c r="G4084" i="14"/>
  <c r="F4084" i="14"/>
  <c r="E4084" i="14"/>
  <c r="A4084" i="14" s="1"/>
  <c r="D4084" i="14"/>
  <c r="C4084" i="14"/>
  <c r="B4084" i="14"/>
  <c r="J4083" i="14"/>
  <c r="G4083" i="14"/>
  <c r="F4083" i="14"/>
  <c r="E4083" i="14"/>
  <c r="A4083" i="14" s="1"/>
  <c r="D4083" i="14"/>
  <c r="C4083" i="14"/>
  <c r="B4083" i="14"/>
  <c r="J4082" i="14"/>
  <c r="G4082" i="14"/>
  <c r="F4082" i="14"/>
  <c r="E4082" i="14"/>
  <c r="A4082" i="14" s="1"/>
  <c r="D4082" i="14"/>
  <c r="C4082" i="14"/>
  <c r="B4082" i="14"/>
  <c r="J4081" i="14"/>
  <c r="G4081" i="14"/>
  <c r="F4081" i="14"/>
  <c r="E4081" i="14"/>
  <c r="A4081" i="14" s="1"/>
  <c r="D4081" i="14"/>
  <c r="C4081" i="14"/>
  <c r="B4081" i="14"/>
  <c r="J4080" i="14"/>
  <c r="G4080" i="14"/>
  <c r="F4080" i="14"/>
  <c r="E4080" i="14"/>
  <c r="A4080" i="14" s="1"/>
  <c r="D4080" i="14"/>
  <c r="C4080" i="14"/>
  <c r="B4080" i="14"/>
  <c r="J4079" i="14"/>
  <c r="G4079" i="14"/>
  <c r="F4079" i="14"/>
  <c r="E4079" i="14"/>
  <c r="A4079" i="14" s="1"/>
  <c r="D4079" i="14"/>
  <c r="C4079" i="14"/>
  <c r="B4079" i="14"/>
  <c r="J4078" i="14"/>
  <c r="G4078" i="14"/>
  <c r="F4078" i="14"/>
  <c r="E4078" i="14"/>
  <c r="A4078" i="14" s="1"/>
  <c r="D4078" i="14"/>
  <c r="C4078" i="14"/>
  <c r="B4078" i="14"/>
  <c r="J4077" i="14"/>
  <c r="G4077" i="14"/>
  <c r="F4077" i="14"/>
  <c r="E4077" i="14"/>
  <c r="A4077" i="14" s="1"/>
  <c r="D4077" i="14"/>
  <c r="C4077" i="14"/>
  <c r="B4077" i="14"/>
  <c r="J4076" i="14"/>
  <c r="G4076" i="14"/>
  <c r="F4076" i="14"/>
  <c r="E4076" i="14"/>
  <c r="A4076" i="14" s="1"/>
  <c r="D4076" i="14"/>
  <c r="C4076" i="14"/>
  <c r="B4076" i="14"/>
  <c r="J4075" i="14"/>
  <c r="G4075" i="14"/>
  <c r="F4075" i="14"/>
  <c r="E4075" i="14"/>
  <c r="A4075" i="14" s="1"/>
  <c r="D4075" i="14"/>
  <c r="C4075" i="14"/>
  <c r="B4075" i="14"/>
  <c r="J4074" i="14"/>
  <c r="G4074" i="14"/>
  <c r="F4074" i="14"/>
  <c r="E4074" i="14"/>
  <c r="A4074" i="14" s="1"/>
  <c r="D4074" i="14"/>
  <c r="C4074" i="14"/>
  <c r="B4074" i="14"/>
  <c r="J4073" i="14"/>
  <c r="G4073" i="14"/>
  <c r="F4073" i="14"/>
  <c r="E4073" i="14"/>
  <c r="A4073" i="14" s="1"/>
  <c r="D4073" i="14"/>
  <c r="C4073" i="14"/>
  <c r="B4073" i="14"/>
  <c r="J4072" i="14"/>
  <c r="G4072" i="14"/>
  <c r="F4072" i="14"/>
  <c r="E4072" i="14"/>
  <c r="A4072" i="14" s="1"/>
  <c r="D4072" i="14"/>
  <c r="C4072" i="14"/>
  <c r="B4072" i="14"/>
  <c r="J4071" i="14"/>
  <c r="G4071" i="14"/>
  <c r="F4071" i="14"/>
  <c r="E4071" i="14"/>
  <c r="A4071" i="14" s="1"/>
  <c r="D4071" i="14"/>
  <c r="C4071" i="14"/>
  <c r="B4071" i="14"/>
  <c r="J4070" i="14"/>
  <c r="G4070" i="14"/>
  <c r="F4070" i="14"/>
  <c r="E4070" i="14"/>
  <c r="A4070" i="14" s="1"/>
  <c r="D4070" i="14"/>
  <c r="C4070" i="14"/>
  <c r="B4070" i="14"/>
  <c r="J4069" i="14"/>
  <c r="G4069" i="14"/>
  <c r="F4069" i="14"/>
  <c r="E4069" i="14"/>
  <c r="A4069" i="14" s="1"/>
  <c r="D4069" i="14"/>
  <c r="C4069" i="14"/>
  <c r="B4069" i="14"/>
  <c r="J4068" i="14"/>
  <c r="G4068" i="14"/>
  <c r="F4068" i="14"/>
  <c r="E4068" i="14"/>
  <c r="A4068" i="14" s="1"/>
  <c r="D4068" i="14"/>
  <c r="C4068" i="14"/>
  <c r="B4068" i="14"/>
  <c r="J4067" i="14"/>
  <c r="G4067" i="14"/>
  <c r="F4067" i="14"/>
  <c r="E4067" i="14"/>
  <c r="A4067" i="14" s="1"/>
  <c r="D4067" i="14"/>
  <c r="C4067" i="14"/>
  <c r="B4067" i="14"/>
  <c r="J4066" i="14"/>
  <c r="G4066" i="14"/>
  <c r="F4066" i="14"/>
  <c r="E4066" i="14"/>
  <c r="A4066" i="14" s="1"/>
  <c r="D4066" i="14"/>
  <c r="C4066" i="14"/>
  <c r="B4066" i="14"/>
  <c r="J4065" i="14"/>
  <c r="G4065" i="14"/>
  <c r="F4065" i="14"/>
  <c r="E4065" i="14"/>
  <c r="A4065" i="14" s="1"/>
  <c r="D4065" i="14"/>
  <c r="C4065" i="14"/>
  <c r="B4065" i="14"/>
  <c r="J4064" i="14"/>
  <c r="G4064" i="14"/>
  <c r="F4064" i="14"/>
  <c r="E4064" i="14"/>
  <c r="A4064" i="14" s="1"/>
  <c r="D4064" i="14"/>
  <c r="C4064" i="14"/>
  <c r="B4064" i="14"/>
  <c r="J4063" i="14"/>
  <c r="G4063" i="14"/>
  <c r="F4063" i="14"/>
  <c r="E4063" i="14"/>
  <c r="A4063" i="14" s="1"/>
  <c r="D4063" i="14"/>
  <c r="C4063" i="14"/>
  <c r="B4063" i="14"/>
  <c r="J4062" i="14"/>
  <c r="G4062" i="14"/>
  <c r="F4062" i="14"/>
  <c r="E4062" i="14"/>
  <c r="A4062" i="14" s="1"/>
  <c r="D4062" i="14"/>
  <c r="C4062" i="14"/>
  <c r="B4062" i="14"/>
  <c r="J4061" i="14"/>
  <c r="G4061" i="14"/>
  <c r="F4061" i="14"/>
  <c r="E4061" i="14"/>
  <c r="A4061" i="14" s="1"/>
  <c r="D4061" i="14"/>
  <c r="C4061" i="14"/>
  <c r="B4061" i="14"/>
  <c r="J4060" i="14"/>
  <c r="G4060" i="14"/>
  <c r="F4060" i="14"/>
  <c r="E4060" i="14"/>
  <c r="A4060" i="14" s="1"/>
  <c r="D4060" i="14"/>
  <c r="C4060" i="14"/>
  <c r="B4060" i="14"/>
  <c r="J4059" i="14"/>
  <c r="G4059" i="14"/>
  <c r="F4059" i="14"/>
  <c r="E4059" i="14"/>
  <c r="A4059" i="14" s="1"/>
  <c r="D4059" i="14"/>
  <c r="C4059" i="14"/>
  <c r="B4059" i="14"/>
  <c r="J4058" i="14"/>
  <c r="G4058" i="14"/>
  <c r="F4058" i="14"/>
  <c r="E4058" i="14"/>
  <c r="A4058" i="14" s="1"/>
  <c r="D4058" i="14"/>
  <c r="C4058" i="14"/>
  <c r="B4058" i="14"/>
  <c r="J4057" i="14"/>
  <c r="G4057" i="14"/>
  <c r="F4057" i="14"/>
  <c r="E4057" i="14"/>
  <c r="A4057" i="14" s="1"/>
  <c r="D4057" i="14"/>
  <c r="C4057" i="14"/>
  <c r="B4057" i="14"/>
  <c r="J4056" i="14"/>
  <c r="G4056" i="14"/>
  <c r="F4056" i="14"/>
  <c r="E4056" i="14"/>
  <c r="A4056" i="14" s="1"/>
  <c r="D4056" i="14"/>
  <c r="C4056" i="14"/>
  <c r="B4056" i="14"/>
  <c r="J4055" i="14"/>
  <c r="G4055" i="14"/>
  <c r="F4055" i="14"/>
  <c r="E4055" i="14"/>
  <c r="A4055" i="14" s="1"/>
  <c r="D4055" i="14"/>
  <c r="C4055" i="14"/>
  <c r="B4055" i="14"/>
  <c r="J4054" i="14"/>
  <c r="G4054" i="14"/>
  <c r="F4054" i="14"/>
  <c r="E4054" i="14"/>
  <c r="A4054" i="14" s="1"/>
  <c r="D4054" i="14"/>
  <c r="C4054" i="14"/>
  <c r="B4054" i="14"/>
  <c r="J4053" i="14"/>
  <c r="G4053" i="14"/>
  <c r="F4053" i="14"/>
  <c r="E4053" i="14"/>
  <c r="A4053" i="14" s="1"/>
  <c r="D4053" i="14"/>
  <c r="C4053" i="14"/>
  <c r="B4053" i="14"/>
  <c r="J4052" i="14"/>
  <c r="G4052" i="14"/>
  <c r="F4052" i="14"/>
  <c r="E4052" i="14"/>
  <c r="A4052" i="14" s="1"/>
  <c r="D4052" i="14"/>
  <c r="C4052" i="14"/>
  <c r="B4052" i="14"/>
  <c r="J4051" i="14"/>
  <c r="G4051" i="14"/>
  <c r="F4051" i="14"/>
  <c r="E4051" i="14"/>
  <c r="A4051" i="14" s="1"/>
  <c r="D4051" i="14"/>
  <c r="C4051" i="14"/>
  <c r="B4051" i="14"/>
  <c r="J4050" i="14"/>
  <c r="G4050" i="14"/>
  <c r="F4050" i="14"/>
  <c r="E4050" i="14"/>
  <c r="A4050" i="14" s="1"/>
  <c r="D4050" i="14"/>
  <c r="C4050" i="14"/>
  <c r="B4050" i="14"/>
  <c r="J4049" i="14"/>
  <c r="G4049" i="14"/>
  <c r="F4049" i="14"/>
  <c r="E4049" i="14"/>
  <c r="A4049" i="14" s="1"/>
  <c r="D4049" i="14"/>
  <c r="C4049" i="14"/>
  <c r="B4049" i="14"/>
  <c r="J4048" i="14"/>
  <c r="G4048" i="14"/>
  <c r="F4048" i="14"/>
  <c r="E4048" i="14"/>
  <c r="A4048" i="14" s="1"/>
  <c r="D4048" i="14"/>
  <c r="C4048" i="14"/>
  <c r="B4048" i="14"/>
  <c r="J4047" i="14"/>
  <c r="G4047" i="14"/>
  <c r="F4047" i="14"/>
  <c r="E4047" i="14"/>
  <c r="A4047" i="14" s="1"/>
  <c r="D4047" i="14"/>
  <c r="C4047" i="14"/>
  <c r="B4047" i="14"/>
  <c r="J4046" i="14"/>
  <c r="G4046" i="14"/>
  <c r="F4046" i="14"/>
  <c r="E4046" i="14"/>
  <c r="A4046" i="14" s="1"/>
  <c r="D4046" i="14"/>
  <c r="C4046" i="14"/>
  <c r="B4046" i="14"/>
  <c r="J4045" i="14"/>
  <c r="G4045" i="14"/>
  <c r="F4045" i="14"/>
  <c r="E4045" i="14"/>
  <c r="A4045" i="14" s="1"/>
  <c r="D4045" i="14"/>
  <c r="C4045" i="14"/>
  <c r="B4045" i="14"/>
  <c r="J4044" i="14"/>
  <c r="G4044" i="14"/>
  <c r="F4044" i="14"/>
  <c r="E4044" i="14"/>
  <c r="A4044" i="14" s="1"/>
  <c r="D4044" i="14"/>
  <c r="C4044" i="14"/>
  <c r="B4044" i="14"/>
  <c r="J4043" i="14"/>
  <c r="G4043" i="14"/>
  <c r="F4043" i="14"/>
  <c r="E4043" i="14"/>
  <c r="A4043" i="14" s="1"/>
  <c r="D4043" i="14"/>
  <c r="C4043" i="14"/>
  <c r="B4043" i="14"/>
  <c r="J4042" i="14"/>
  <c r="G4042" i="14"/>
  <c r="F4042" i="14"/>
  <c r="E4042" i="14"/>
  <c r="A4042" i="14" s="1"/>
  <c r="D4042" i="14"/>
  <c r="C4042" i="14"/>
  <c r="B4042" i="14"/>
  <c r="J4041" i="14"/>
  <c r="G4041" i="14"/>
  <c r="F4041" i="14"/>
  <c r="E4041" i="14"/>
  <c r="A4041" i="14" s="1"/>
  <c r="D4041" i="14"/>
  <c r="C4041" i="14"/>
  <c r="B4041" i="14"/>
  <c r="J4040" i="14"/>
  <c r="G4040" i="14"/>
  <c r="F4040" i="14"/>
  <c r="E4040" i="14"/>
  <c r="A4040" i="14" s="1"/>
  <c r="D4040" i="14"/>
  <c r="C4040" i="14"/>
  <c r="B4040" i="14"/>
  <c r="J4039" i="14"/>
  <c r="G4039" i="14"/>
  <c r="F4039" i="14"/>
  <c r="E4039" i="14"/>
  <c r="A4039" i="14" s="1"/>
  <c r="D4039" i="14"/>
  <c r="C4039" i="14"/>
  <c r="B4039" i="14"/>
  <c r="J4038" i="14"/>
  <c r="G4038" i="14"/>
  <c r="F4038" i="14"/>
  <c r="E4038" i="14"/>
  <c r="A4038" i="14" s="1"/>
  <c r="D4038" i="14"/>
  <c r="C4038" i="14"/>
  <c r="B4038" i="14"/>
  <c r="J4037" i="14"/>
  <c r="G4037" i="14"/>
  <c r="F4037" i="14"/>
  <c r="E4037" i="14"/>
  <c r="A4037" i="14" s="1"/>
  <c r="D4037" i="14"/>
  <c r="C4037" i="14"/>
  <c r="B4037" i="14"/>
  <c r="J4036" i="14"/>
  <c r="G4036" i="14"/>
  <c r="F4036" i="14"/>
  <c r="E4036" i="14"/>
  <c r="A4036" i="14" s="1"/>
  <c r="D4036" i="14"/>
  <c r="C4036" i="14"/>
  <c r="B4036" i="14"/>
  <c r="J4035" i="14"/>
  <c r="G4035" i="14"/>
  <c r="F4035" i="14"/>
  <c r="E4035" i="14"/>
  <c r="A4035" i="14" s="1"/>
  <c r="D4035" i="14"/>
  <c r="C4035" i="14"/>
  <c r="B4035" i="14"/>
  <c r="J4034" i="14"/>
  <c r="G4034" i="14"/>
  <c r="F4034" i="14"/>
  <c r="E4034" i="14"/>
  <c r="A4034" i="14" s="1"/>
  <c r="D4034" i="14"/>
  <c r="C4034" i="14"/>
  <c r="B4034" i="14"/>
  <c r="J4033" i="14"/>
  <c r="G4033" i="14"/>
  <c r="F4033" i="14"/>
  <c r="E4033" i="14"/>
  <c r="A4033" i="14" s="1"/>
  <c r="D4033" i="14"/>
  <c r="C4033" i="14"/>
  <c r="B4033" i="14"/>
  <c r="J4032" i="14"/>
  <c r="G4032" i="14"/>
  <c r="F4032" i="14"/>
  <c r="E4032" i="14"/>
  <c r="A4032" i="14" s="1"/>
  <c r="D4032" i="14"/>
  <c r="C4032" i="14"/>
  <c r="B4032" i="14"/>
  <c r="J4031" i="14"/>
  <c r="G4031" i="14"/>
  <c r="F4031" i="14"/>
  <c r="E4031" i="14"/>
  <c r="A4031" i="14" s="1"/>
  <c r="D4031" i="14"/>
  <c r="C4031" i="14"/>
  <c r="B4031" i="14"/>
  <c r="J4030" i="14"/>
  <c r="G4030" i="14"/>
  <c r="F4030" i="14"/>
  <c r="E4030" i="14"/>
  <c r="A4030" i="14" s="1"/>
  <c r="D4030" i="14"/>
  <c r="C4030" i="14"/>
  <c r="B4030" i="14"/>
  <c r="J4029" i="14"/>
  <c r="G4029" i="14"/>
  <c r="F4029" i="14"/>
  <c r="E4029" i="14"/>
  <c r="A4029" i="14" s="1"/>
  <c r="D4029" i="14"/>
  <c r="C4029" i="14"/>
  <c r="B4029" i="14"/>
  <c r="J4028" i="14"/>
  <c r="G4028" i="14"/>
  <c r="F4028" i="14"/>
  <c r="E4028" i="14"/>
  <c r="A4028" i="14" s="1"/>
  <c r="D4028" i="14"/>
  <c r="C4028" i="14"/>
  <c r="B4028" i="14"/>
  <c r="J4027" i="14"/>
  <c r="G4027" i="14"/>
  <c r="F4027" i="14"/>
  <c r="E4027" i="14"/>
  <c r="A4027" i="14" s="1"/>
  <c r="D4027" i="14"/>
  <c r="C4027" i="14"/>
  <c r="B4027" i="14"/>
  <c r="J4026" i="14"/>
  <c r="G4026" i="14"/>
  <c r="F4026" i="14"/>
  <c r="E4026" i="14"/>
  <c r="A4026" i="14" s="1"/>
  <c r="D4026" i="14"/>
  <c r="C4026" i="14"/>
  <c r="B4026" i="14"/>
  <c r="J4025" i="14"/>
  <c r="G4025" i="14"/>
  <c r="F4025" i="14"/>
  <c r="E4025" i="14"/>
  <c r="A4025" i="14" s="1"/>
  <c r="D4025" i="14"/>
  <c r="C4025" i="14"/>
  <c r="B4025" i="14"/>
  <c r="J4024" i="14"/>
  <c r="G4024" i="14"/>
  <c r="F4024" i="14"/>
  <c r="E4024" i="14"/>
  <c r="A4024" i="14" s="1"/>
  <c r="D4024" i="14"/>
  <c r="C4024" i="14"/>
  <c r="B4024" i="14"/>
  <c r="J4023" i="14"/>
  <c r="G4023" i="14"/>
  <c r="F4023" i="14"/>
  <c r="E4023" i="14"/>
  <c r="A4023" i="14" s="1"/>
  <c r="D4023" i="14"/>
  <c r="C4023" i="14"/>
  <c r="B4023" i="14"/>
  <c r="J4022" i="14"/>
  <c r="G4022" i="14"/>
  <c r="F4022" i="14"/>
  <c r="E4022" i="14"/>
  <c r="A4022" i="14" s="1"/>
  <c r="D4022" i="14"/>
  <c r="C4022" i="14"/>
  <c r="B4022" i="14"/>
  <c r="J4021" i="14"/>
  <c r="G4021" i="14"/>
  <c r="F4021" i="14"/>
  <c r="E4021" i="14"/>
  <c r="A4021" i="14" s="1"/>
  <c r="D4021" i="14"/>
  <c r="C4021" i="14"/>
  <c r="B4021" i="14"/>
  <c r="J4020" i="14"/>
  <c r="G4020" i="14"/>
  <c r="F4020" i="14"/>
  <c r="E4020" i="14"/>
  <c r="A4020" i="14" s="1"/>
  <c r="D4020" i="14"/>
  <c r="C4020" i="14"/>
  <c r="B4020" i="14"/>
  <c r="J4019" i="14"/>
  <c r="G4019" i="14"/>
  <c r="F4019" i="14"/>
  <c r="E4019" i="14"/>
  <c r="A4019" i="14" s="1"/>
  <c r="D4019" i="14"/>
  <c r="C4019" i="14"/>
  <c r="B4019" i="14"/>
  <c r="J4018" i="14"/>
  <c r="G4018" i="14"/>
  <c r="F4018" i="14"/>
  <c r="E4018" i="14"/>
  <c r="A4018" i="14" s="1"/>
  <c r="D4018" i="14"/>
  <c r="C4018" i="14"/>
  <c r="B4018" i="14"/>
  <c r="J4017" i="14"/>
  <c r="G4017" i="14"/>
  <c r="F4017" i="14"/>
  <c r="E4017" i="14"/>
  <c r="A4017" i="14" s="1"/>
  <c r="D4017" i="14"/>
  <c r="C4017" i="14"/>
  <c r="B4017" i="14"/>
  <c r="J4016" i="14"/>
  <c r="G4016" i="14"/>
  <c r="F4016" i="14"/>
  <c r="E4016" i="14"/>
  <c r="A4016" i="14" s="1"/>
  <c r="D4016" i="14"/>
  <c r="C4016" i="14"/>
  <c r="B4016" i="14"/>
  <c r="J4015" i="14"/>
  <c r="G4015" i="14"/>
  <c r="F4015" i="14"/>
  <c r="E4015" i="14"/>
  <c r="A4015" i="14" s="1"/>
  <c r="D4015" i="14"/>
  <c r="C4015" i="14"/>
  <c r="B4015" i="14"/>
  <c r="J4014" i="14"/>
  <c r="G4014" i="14"/>
  <c r="F4014" i="14"/>
  <c r="E4014" i="14"/>
  <c r="A4014" i="14" s="1"/>
  <c r="D4014" i="14"/>
  <c r="C4014" i="14"/>
  <c r="B4014" i="14"/>
  <c r="J4013" i="14"/>
  <c r="G4013" i="14"/>
  <c r="F4013" i="14"/>
  <c r="E4013" i="14"/>
  <c r="A4013" i="14" s="1"/>
  <c r="D4013" i="14"/>
  <c r="C4013" i="14"/>
  <c r="B4013" i="14"/>
  <c r="J4012" i="14"/>
  <c r="G4012" i="14"/>
  <c r="F4012" i="14"/>
  <c r="E4012" i="14"/>
  <c r="A4012" i="14" s="1"/>
  <c r="D4012" i="14"/>
  <c r="C4012" i="14"/>
  <c r="B4012" i="14"/>
  <c r="J4011" i="14"/>
  <c r="G4011" i="14"/>
  <c r="F4011" i="14"/>
  <c r="E4011" i="14"/>
  <c r="A4011" i="14" s="1"/>
  <c r="D4011" i="14"/>
  <c r="C4011" i="14"/>
  <c r="B4011" i="14"/>
  <c r="J4010" i="14"/>
  <c r="G4010" i="14"/>
  <c r="F4010" i="14"/>
  <c r="E4010" i="14"/>
  <c r="A4010" i="14" s="1"/>
  <c r="D4010" i="14"/>
  <c r="C4010" i="14"/>
  <c r="B4010" i="14"/>
  <c r="J4009" i="14"/>
  <c r="G4009" i="14"/>
  <c r="F4009" i="14"/>
  <c r="E4009" i="14"/>
  <c r="A4009" i="14" s="1"/>
  <c r="D4009" i="14"/>
  <c r="C4009" i="14"/>
  <c r="B4009" i="14"/>
  <c r="J4008" i="14"/>
  <c r="G4008" i="14"/>
  <c r="F4008" i="14"/>
  <c r="E4008" i="14"/>
  <c r="A4008" i="14" s="1"/>
  <c r="D4008" i="14"/>
  <c r="C4008" i="14"/>
  <c r="B4008" i="14"/>
  <c r="J4007" i="14"/>
  <c r="G4007" i="14"/>
  <c r="F4007" i="14"/>
  <c r="E4007" i="14"/>
  <c r="A4007" i="14" s="1"/>
  <c r="D4007" i="14"/>
  <c r="C4007" i="14"/>
  <c r="B4007" i="14"/>
  <c r="J4006" i="14"/>
  <c r="G4006" i="14"/>
  <c r="F4006" i="14"/>
  <c r="E4006" i="14"/>
  <c r="A4006" i="14" s="1"/>
  <c r="D4006" i="14"/>
  <c r="C4006" i="14"/>
  <c r="B4006" i="14"/>
  <c r="J4005" i="14"/>
  <c r="G4005" i="14"/>
  <c r="F4005" i="14"/>
  <c r="E4005" i="14"/>
  <c r="A4005" i="14" s="1"/>
  <c r="D4005" i="14"/>
  <c r="C4005" i="14"/>
  <c r="B4005" i="14"/>
  <c r="J4004" i="14"/>
  <c r="G4004" i="14"/>
  <c r="F4004" i="14"/>
  <c r="E4004" i="14"/>
  <c r="A4004" i="14" s="1"/>
  <c r="D4004" i="14"/>
  <c r="C4004" i="14"/>
  <c r="B4004" i="14"/>
  <c r="J4003" i="14"/>
  <c r="G4003" i="14"/>
  <c r="F4003" i="14"/>
  <c r="E4003" i="14"/>
  <c r="A4003" i="14" s="1"/>
  <c r="D4003" i="14"/>
  <c r="C4003" i="14"/>
  <c r="B4003" i="14"/>
  <c r="J4002" i="14"/>
  <c r="G4002" i="14"/>
  <c r="F4002" i="14"/>
  <c r="E4002" i="14"/>
  <c r="A4002" i="14" s="1"/>
  <c r="D4002" i="14"/>
  <c r="C4002" i="14"/>
  <c r="B4002" i="14"/>
  <c r="J4001" i="14"/>
  <c r="G4001" i="14"/>
  <c r="F4001" i="14"/>
  <c r="E4001" i="14"/>
  <c r="A4001" i="14" s="1"/>
  <c r="D4001" i="14"/>
  <c r="C4001" i="14"/>
  <c r="B4001" i="14"/>
  <c r="J4000" i="14"/>
  <c r="G4000" i="14"/>
  <c r="F4000" i="14"/>
  <c r="E4000" i="14"/>
  <c r="A4000" i="14" s="1"/>
  <c r="D4000" i="14"/>
  <c r="C4000" i="14"/>
  <c r="B4000" i="14"/>
  <c r="J3999" i="14"/>
  <c r="G3999" i="14"/>
  <c r="F3999" i="14"/>
  <c r="E3999" i="14"/>
  <c r="A3999" i="14" s="1"/>
  <c r="D3999" i="14"/>
  <c r="C3999" i="14"/>
  <c r="B3999" i="14"/>
  <c r="J3998" i="14"/>
  <c r="G3998" i="14"/>
  <c r="F3998" i="14"/>
  <c r="E3998" i="14"/>
  <c r="A3998" i="14" s="1"/>
  <c r="D3998" i="14"/>
  <c r="C3998" i="14"/>
  <c r="B3998" i="14"/>
  <c r="J3997" i="14"/>
  <c r="G3997" i="14"/>
  <c r="F3997" i="14"/>
  <c r="E3997" i="14"/>
  <c r="A3997" i="14" s="1"/>
  <c r="D3997" i="14"/>
  <c r="C3997" i="14"/>
  <c r="B3997" i="14"/>
  <c r="J3996" i="14"/>
  <c r="G3996" i="14"/>
  <c r="F3996" i="14"/>
  <c r="E3996" i="14"/>
  <c r="A3996" i="14" s="1"/>
  <c r="D3996" i="14"/>
  <c r="C3996" i="14"/>
  <c r="B3996" i="14"/>
  <c r="J3995" i="14"/>
  <c r="G3995" i="14"/>
  <c r="F3995" i="14"/>
  <c r="E3995" i="14"/>
  <c r="A3995" i="14" s="1"/>
  <c r="D3995" i="14"/>
  <c r="C3995" i="14"/>
  <c r="B3995" i="14"/>
  <c r="J3994" i="14"/>
  <c r="G3994" i="14"/>
  <c r="F3994" i="14"/>
  <c r="E3994" i="14"/>
  <c r="A3994" i="14" s="1"/>
  <c r="D3994" i="14"/>
  <c r="C3994" i="14"/>
  <c r="B3994" i="14"/>
  <c r="J3993" i="14"/>
  <c r="G3993" i="14"/>
  <c r="F3993" i="14"/>
  <c r="E3993" i="14"/>
  <c r="A3993" i="14" s="1"/>
  <c r="D3993" i="14"/>
  <c r="C3993" i="14"/>
  <c r="B3993" i="14"/>
  <c r="J3992" i="14"/>
  <c r="G3992" i="14"/>
  <c r="F3992" i="14"/>
  <c r="E3992" i="14"/>
  <c r="A3992" i="14" s="1"/>
  <c r="D3992" i="14"/>
  <c r="C3992" i="14"/>
  <c r="B3992" i="14"/>
  <c r="J3991" i="14"/>
  <c r="G3991" i="14"/>
  <c r="F3991" i="14"/>
  <c r="E3991" i="14"/>
  <c r="A3991" i="14" s="1"/>
  <c r="D3991" i="14"/>
  <c r="C3991" i="14"/>
  <c r="B3991" i="14"/>
  <c r="J3990" i="14"/>
  <c r="G3990" i="14"/>
  <c r="F3990" i="14"/>
  <c r="E3990" i="14"/>
  <c r="A3990" i="14" s="1"/>
  <c r="D3990" i="14"/>
  <c r="C3990" i="14"/>
  <c r="B3990" i="14"/>
  <c r="J3989" i="14"/>
  <c r="G3989" i="14"/>
  <c r="F3989" i="14"/>
  <c r="E3989" i="14"/>
  <c r="A3989" i="14" s="1"/>
  <c r="D3989" i="14"/>
  <c r="C3989" i="14"/>
  <c r="B3989" i="14"/>
  <c r="J3988" i="14"/>
  <c r="G3988" i="14"/>
  <c r="F3988" i="14"/>
  <c r="E3988" i="14"/>
  <c r="A3988" i="14" s="1"/>
  <c r="D3988" i="14"/>
  <c r="C3988" i="14"/>
  <c r="B3988" i="14"/>
  <c r="J3987" i="14"/>
  <c r="G3987" i="14"/>
  <c r="F3987" i="14"/>
  <c r="E3987" i="14"/>
  <c r="A3987" i="14" s="1"/>
  <c r="D3987" i="14"/>
  <c r="C3987" i="14"/>
  <c r="B3987" i="14"/>
  <c r="J3986" i="14"/>
  <c r="G3986" i="14"/>
  <c r="F3986" i="14"/>
  <c r="E3986" i="14"/>
  <c r="A3986" i="14" s="1"/>
  <c r="D3986" i="14"/>
  <c r="C3986" i="14"/>
  <c r="B3986" i="14"/>
  <c r="J3985" i="14"/>
  <c r="G3985" i="14"/>
  <c r="F3985" i="14"/>
  <c r="E3985" i="14"/>
  <c r="A3985" i="14" s="1"/>
  <c r="D3985" i="14"/>
  <c r="C3985" i="14"/>
  <c r="B3985" i="14"/>
  <c r="J3984" i="14"/>
  <c r="G3984" i="14"/>
  <c r="F3984" i="14"/>
  <c r="E3984" i="14"/>
  <c r="A3984" i="14" s="1"/>
  <c r="D3984" i="14"/>
  <c r="C3984" i="14"/>
  <c r="B3984" i="14"/>
  <c r="J3983" i="14"/>
  <c r="G3983" i="14"/>
  <c r="F3983" i="14"/>
  <c r="E3983" i="14"/>
  <c r="A3983" i="14" s="1"/>
  <c r="D3983" i="14"/>
  <c r="C3983" i="14"/>
  <c r="B3983" i="14"/>
  <c r="J3982" i="14"/>
  <c r="G3982" i="14"/>
  <c r="F3982" i="14"/>
  <c r="E3982" i="14"/>
  <c r="A3982" i="14" s="1"/>
  <c r="D3982" i="14"/>
  <c r="C3982" i="14"/>
  <c r="B3982" i="14"/>
  <c r="J3981" i="14"/>
  <c r="G3981" i="14"/>
  <c r="F3981" i="14"/>
  <c r="E3981" i="14"/>
  <c r="A3981" i="14" s="1"/>
  <c r="D3981" i="14"/>
  <c r="C3981" i="14"/>
  <c r="B3981" i="14"/>
  <c r="J3980" i="14"/>
  <c r="G3980" i="14"/>
  <c r="F3980" i="14"/>
  <c r="E3980" i="14"/>
  <c r="A3980" i="14" s="1"/>
  <c r="D3980" i="14"/>
  <c r="C3980" i="14"/>
  <c r="B3980" i="14"/>
  <c r="J3979" i="14"/>
  <c r="G3979" i="14"/>
  <c r="F3979" i="14"/>
  <c r="E3979" i="14"/>
  <c r="A3979" i="14" s="1"/>
  <c r="D3979" i="14"/>
  <c r="C3979" i="14"/>
  <c r="B3979" i="14"/>
  <c r="J3978" i="14"/>
  <c r="G3978" i="14"/>
  <c r="F3978" i="14"/>
  <c r="E3978" i="14"/>
  <c r="A3978" i="14" s="1"/>
  <c r="D3978" i="14"/>
  <c r="C3978" i="14"/>
  <c r="B3978" i="14"/>
  <c r="J3977" i="14"/>
  <c r="G3977" i="14"/>
  <c r="F3977" i="14"/>
  <c r="E3977" i="14"/>
  <c r="A3977" i="14" s="1"/>
  <c r="D3977" i="14"/>
  <c r="C3977" i="14"/>
  <c r="B3977" i="14"/>
  <c r="J3976" i="14"/>
  <c r="G3976" i="14"/>
  <c r="F3976" i="14"/>
  <c r="E3976" i="14"/>
  <c r="A3976" i="14" s="1"/>
  <c r="D3976" i="14"/>
  <c r="C3976" i="14"/>
  <c r="B3976" i="14"/>
  <c r="J3975" i="14"/>
  <c r="G3975" i="14"/>
  <c r="F3975" i="14"/>
  <c r="E3975" i="14"/>
  <c r="A3975" i="14" s="1"/>
  <c r="D3975" i="14"/>
  <c r="C3975" i="14"/>
  <c r="B3975" i="14"/>
  <c r="J3974" i="14"/>
  <c r="G3974" i="14"/>
  <c r="F3974" i="14"/>
  <c r="E3974" i="14"/>
  <c r="A3974" i="14" s="1"/>
  <c r="D3974" i="14"/>
  <c r="C3974" i="14"/>
  <c r="B3974" i="14"/>
  <c r="J3973" i="14"/>
  <c r="G3973" i="14"/>
  <c r="F3973" i="14"/>
  <c r="E3973" i="14"/>
  <c r="A3973" i="14" s="1"/>
  <c r="D3973" i="14"/>
  <c r="C3973" i="14"/>
  <c r="B3973" i="14"/>
  <c r="J3972" i="14"/>
  <c r="G3972" i="14"/>
  <c r="F3972" i="14"/>
  <c r="E3972" i="14"/>
  <c r="A3972" i="14" s="1"/>
  <c r="D3972" i="14"/>
  <c r="C3972" i="14"/>
  <c r="B3972" i="14"/>
  <c r="J3971" i="14"/>
  <c r="G3971" i="14"/>
  <c r="F3971" i="14"/>
  <c r="E3971" i="14"/>
  <c r="A3971" i="14" s="1"/>
  <c r="D3971" i="14"/>
  <c r="C3971" i="14"/>
  <c r="B3971" i="14"/>
  <c r="J3970" i="14"/>
  <c r="G3970" i="14"/>
  <c r="F3970" i="14"/>
  <c r="E3970" i="14"/>
  <c r="A3970" i="14" s="1"/>
  <c r="D3970" i="14"/>
  <c r="C3970" i="14"/>
  <c r="B3970" i="14"/>
  <c r="J3969" i="14"/>
  <c r="G3969" i="14"/>
  <c r="F3969" i="14"/>
  <c r="E3969" i="14"/>
  <c r="A3969" i="14" s="1"/>
  <c r="D3969" i="14"/>
  <c r="C3969" i="14"/>
  <c r="B3969" i="14"/>
  <c r="J3968" i="14"/>
  <c r="G3968" i="14"/>
  <c r="F3968" i="14"/>
  <c r="E3968" i="14"/>
  <c r="A3968" i="14" s="1"/>
  <c r="D3968" i="14"/>
  <c r="C3968" i="14"/>
  <c r="B3968" i="14"/>
  <c r="J3967" i="14"/>
  <c r="G3967" i="14"/>
  <c r="F3967" i="14"/>
  <c r="E3967" i="14"/>
  <c r="A3967" i="14" s="1"/>
  <c r="D3967" i="14"/>
  <c r="C3967" i="14"/>
  <c r="B3967" i="14"/>
  <c r="J3966" i="14"/>
  <c r="G3966" i="14"/>
  <c r="F3966" i="14"/>
  <c r="E3966" i="14"/>
  <c r="A3966" i="14" s="1"/>
  <c r="D3966" i="14"/>
  <c r="C3966" i="14"/>
  <c r="B3966" i="14"/>
  <c r="J3965" i="14"/>
  <c r="G3965" i="14"/>
  <c r="F3965" i="14"/>
  <c r="E3965" i="14"/>
  <c r="A3965" i="14" s="1"/>
  <c r="D3965" i="14"/>
  <c r="C3965" i="14"/>
  <c r="B3965" i="14"/>
  <c r="J3964" i="14"/>
  <c r="G3964" i="14"/>
  <c r="F3964" i="14"/>
  <c r="E3964" i="14"/>
  <c r="A3964" i="14" s="1"/>
  <c r="D3964" i="14"/>
  <c r="C3964" i="14"/>
  <c r="B3964" i="14"/>
  <c r="J3963" i="14"/>
  <c r="G3963" i="14"/>
  <c r="F3963" i="14"/>
  <c r="E3963" i="14"/>
  <c r="A3963" i="14" s="1"/>
  <c r="D3963" i="14"/>
  <c r="C3963" i="14"/>
  <c r="B3963" i="14"/>
  <c r="J3962" i="14"/>
  <c r="G3962" i="14"/>
  <c r="F3962" i="14"/>
  <c r="E3962" i="14"/>
  <c r="A3962" i="14" s="1"/>
  <c r="D3962" i="14"/>
  <c r="C3962" i="14"/>
  <c r="B3962" i="14"/>
  <c r="J3961" i="14"/>
  <c r="G3961" i="14"/>
  <c r="F3961" i="14"/>
  <c r="E3961" i="14"/>
  <c r="A3961" i="14" s="1"/>
  <c r="D3961" i="14"/>
  <c r="C3961" i="14"/>
  <c r="B3961" i="14"/>
  <c r="J3960" i="14"/>
  <c r="G3960" i="14"/>
  <c r="F3960" i="14"/>
  <c r="E3960" i="14"/>
  <c r="A3960" i="14" s="1"/>
  <c r="D3960" i="14"/>
  <c r="C3960" i="14"/>
  <c r="B3960" i="14"/>
  <c r="J3959" i="14"/>
  <c r="G3959" i="14"/>
  <c r="F3959" i="14"/>
  <c r="E3959" i="14"/>
  <c r="A3959" i="14" s="1"/>
  <c r="D3959" i="14"/>
  <c r="C3959" i="14"/>
  <c r="B3959" i="14"/>
  <c r="J3958" i="14"/>
  <c r="G3958" i="14"/>
  <c r="F3958" i="14"/>
  <c r="E3958" i="14"/>
  <c r="A3958" i="14" s="1"/>
  <c r="D3958" i="14"/>
  <c r="C3958" i="14"/>
  <c r="B3958" i="14"/>
  <c r="J3957" i="14"/>
  <c r="G3957" i="14"/>
  <c r="F3957" i="14"/>
  <c r="E3957" i="14"/>
  <c r="A3957" i="14" s="1"/>
  <c r="D3957" i="14"/>
  <c r="C3957" i="14"/>
  <c r="B3957" i="14"/>
  <c r="J3956" i="14"/>
  <c r="G3956" i="14"/>
  <c r="F3956" i="14"/>
  <c r="E3956" i="14"/>
  <c r="A3956" i="14" s="1"/>
  <c r="D3956" i="14"/>
  <c r="C3956" i="14"/>
  <c r="B3956" i="14"/>
  <c r="J3955" i="14"/>
  <c r="G3955" i="14"/>
  <c r="F3955" i="14"/>
  <c r="E3955" i="14"/>
  <c r="A3955" i="14" s="1"/>
  <c r="D3955" i="14"/>
  <c r="C3955" i="14"/>
  <c r="B3955" i="14"/>
  <c r="J3954" i="14"/>
  <c r="G3954" i="14"/>
  <c r="F3954" i="14"/>
  <c r="E3954" i="14"/>
  <c r="A3954" i="14" s="1"/>
  <c r="D3954" i="14"/>
  <c r="C3954" i="14"/>
  <c r="B3954" i="14"/>
  <c r="J3953" i="14"/>
  <c r="G3953" i="14"/>
  <c r="F3953" i="14"/>
  <c r="E3953" i="14"/>
  <c r="A3953" i="14" s="1"/>
  <c r="D3953" i="14"/>
  <c r="C3953" i="14"/>
  <c r="B3953" i="14"/>
  <c r="J3952" i="14"/>
  <c r="G3952" i="14"/>
  <c r="F3952" i="14"/>
  <c r="E3952" i="14"/>
  <c r="A3952" i="14" s="1"/>
  <c r="D3952" i="14"/>
  <c r="C3952" i="14"/>
  <c r="B3952" i="14"/>
  <c r="J3951" i="14"/>
  <c r="G3951" i="14"/>
  <c r="F3951" i="14"/>
  <c r="E3951" i="14"/>
  <c r="A3951" i="14" s="1"/>
  <c r="D3951" i="14"/>
  <c r="C3951" i="14"/>
  <c r="B3951" i="14"/>
  <c r="J3950" i="14"/>
  <c r="G3950" i="14"/>
  <c r="F3950" i="14"/>
  <c r="E3950" i="14"/>
  <c r="A3950" i="14" s="1"/>
  <c r="D3950" i="14"/>
  <c r="C3950" i="14"/>
  <c r="B3950" i="14"/>
  <c r="J3949" i="14"/>
  <c r="G3949" i="14"/>
  <c r="F3949" i="14"/>
  <c r="E3949" i="14"/>
  <c r="A3949" i="14" s="1"/>
  <c r="D3949" i="14"/>
  <c r="C3949" i="14"/>
  <c r="B3949" i="14"/>
  <c r="J3948" i="14"/>
  <c r="G3948" i="14"/>
  <c r="F3948" i="14"/>
  <c r="E3948" i="14"/>
  <c r="A3948" i="14" s="1"/>
  <c r="D3948" i="14"/>
  <c r="C3948" i="14"/>
  <c r="B3948" i="14"/>
  <c r="J3947" i="14"/>
  <c r="G3947" i="14"/>
  <c r="F3947" i="14"/>
  <c r="E3947" i="14"/>
  <c r="A3947" i="14" s="1"/>
  <c r="D3947" i="14"/>
  <c r="C3947" i="14"/>
  <c r="B3947" i="14"/>
  <c r="J3946" i="14"/>
  <c r="G3946" i="14"/>
  <c r="F3946" i="14"/>
  <c r="E3946" i="14"/>
  <c r="A3946" i="14" s="1"/>
  <c r="D3946" i="14"/>
  <c r="C3946" i="14"/>
  <c r="B3946" i="14"/>
  <c r="J3945" i="14"/>
  <c r="G3945" i="14"/>
  <c r="F3945" i="14"/>
  <c r="E3945" i="14"/>
  <c r="A3945" i="14" s="1"/>
  <c r="D3945" i="14"/>
  <c r="C3945" i="14"/>
  <c r="B3945" i="14"/>
  <c r="J3944" i="14"/>
  <c r="G3944" i="14"/>
  <c r="F3944" i="14"/>
  <c r="E3944" i="14"/>
  <c r="A3944" i="14" s="1"/>
  <c r="D3944" i="14"/>
  <c r="C3944" i="14"/>
  <c r="B3944" i="14"/>
  <c r="J3943" i="14"/>
  <c r="G3943" i="14"/>
  <c r="F3943" i="14"/>
  <c r="E3943" i="14"/>
  <c r="A3943" i="14" s="1"/>
  <c r="D3943" i="14"/>
  <c r="C3943" i="14"/>
  <c r="B3943" i="14"/>
  <c r="J3942" i="14"/>
  <c r="G3942" i="14"/>
  <c r="F3942" i="14"/>
  <c r="E3942" i="14"/>
  <c r="A3942" i="14" s="1"/>
  <c r="D3942" i="14"/>
  <c r="C3942" i="14"/>
  <c r="B3942" i="14"/>
  <c r="J3941" i="14"/>
  <c r="G3941" i="14"/>
  <c r="F3941" i="14"/>
  <c r="E3941" i="14"/>
  <c r="A3941" i="14" s="1"/>
  <c r="D3941" i="14"/>
  <c r="C3941" i="14"/>
  <c r="B3941" i="14"/>
  <c r="J3940" i="14"/>
  <c r="G3940" i="14"/>
  <c r="F3940" i="14"/>
  <c r="E3940" i="14"/>
  <c r="A3940" i="14" s="1"/>
  <c r="D3940" i="14"/>
  <c r="C3940" i="14"/>
  <c r="B3940" i="14"/>
  <c r="J3939" i="14"/>
  <c r="G3939" i="14"/>
  <c r="F3939" i="14"/>
  <c r="E3939" i="14"/>
  <c r="A3939" i="14" s="1"/>
  <c r="D3939" i="14"/>
  <c r="C3939" i="14"/>
  <c r="B3939" i="14"/>
  <c r="J3938" i="14"/>
  <c r="G3938" i="14"/>
  <c r="F3938" i="14"/>
  <c r="E3938" i="14"/>
  <c r="A3938" i="14" s="1"/>
  <c r="D3938" i="14"/>
  <c r="C3938" i="14"/>
  <c r="B3938" i="14"/>
  <c r="J3937" i="14"/>
  <c r="G3937" i="14"/>
  <c r="F3937" i="14"/>
  <c r="E3937" i="14"/>
  <c r="A3937" i="14" s="1"/>
  <c r="D3937" i="14"/>
  <c r="C3937" i="14"/>
  <c r="B3937" i="14"/>
  <c r="J3936" i="14"/>
  <c r="G3936" i="14"/>
  <c r="F3936" i="14"/>
  <c r="E3936" i="14"/>
  <c r="A3936" i="14" s="1"/>
  <c r="D3936" i="14"/>
  <c r="C3936" i="14"/>
  <c r="B3936" i="14"/>
  <c r="J3935" i="14"/>
  <c r="G3935" i="14"/>
  <c r="F3935" i="14"/>
  <c r="E3935" i="14"/>
  <c r="A3935" i="14" s="1"/>
  <c r="D3935" i="14"/>
  <c r="C3935" i="14"/>
  <c r="B3935" i="14"/>
  <c r="J3934" i="14"/>
  <c r="G3934" i="14"/>
  <c r="F3934" i="14"/>
  <c r="E3934" i="14"/>
  <c r="A3934" i="14" s="1"/>
  <c r="D3934" i="14"/>
  <c r="C3934" i="14"/>
  <c r="B3934" i="14"/>
  <c r="J3933" i="14"/>
  <c r="G3933" i="14"/>
  <c r="F3933" i="14"/>
  <c r="E3933" i="14"/>
  <c r="A3933" i="14" s="1"/>
  <c r="D3933" i="14"/>
  <c r="C3933" i="14"/>
  <c r="B3933" i="14"/>
  <c r="J3932" i="14"/>
  <c r="G3932" i="14"/>
  <c r="F3932" i="14"/>
  <c r="E3932" i="14"/>
  <c r="A3932" i="14" s="1"/>
  <c r="D3932" i="14"/>
  <c r="C3932" i="14"/>
  <c r="B3932" i="14"/>
  <c r="J3931" i="14"/>
  <c r="G3931" i="14"/>
  <c r="F3931" i="14"/>
  <c r="E3931" i="14"/>
  <c r="A3931" i="14" s="1"/>
  <c r="D3931" i="14"/>
  <c r="C3931" i="14"/>
  <c r="B3931" i="14"/>
  <c r="J3930" i="14"/>
  <c r="G3930" i="14"/>
  <c r="F3930" i="14"/>
  <c r="E3930" i="14"/>
  <c r="A3930" i="14" s="1"/>
  <c r="D3930" i="14"/>
  <c r="C3930" i="14"/>
  <c r="B3930" i="14"/>
  <c r="J3929" i="14"/>
  <c r="G3929" i="14"/>
  <c r="F3929" i="14"/>
  <c r="E3929" i="14"/>
  <c r="A3929" i="14" s="1"/>
  <c r="D3929" i="14"/>
  <c r="C3929" i="14"/>
  <c r="B3929" i="14"/>
  <c r="J3928" i="14"/>
  <c r="G3928" i="14"/>
  <c r="F3928" i="14"/>
  <c r="E3928" i="14"/>
  <c r="A3928" i="14" s="1"/>
  <c r="D3928" i="14"/>
  <c r="C3928" i="14"/>
  <c r="B3928" i="14"/>
  <c r="J3927" i="14"/>
  <c r="G3927" i="14"/>
  <c r="F3927" i="14"/>
  <c r="E3927" i="14"/>
  <c r="A3927" i="14" s="1"/>
  <c r="D3927" i="14"/>
  <c r="C3927" i="14"/>
  <c r="B3927" i="14"/>
  <c r="J3926" i="14"/>
  <c r="G3926" i="14"/>
  <c r="F3926" i="14"/>
  <c r="E3926" i="14"/>
  <c r="A3926" i="14" s="1"/>
  <c r="D3926" i="14"/>
  <c r="C3926" i="14"/>
  <c r="B3926" i="14"/>
  <c r="J3925" i="14"/>
  <c r="G3925" i="14"/>
  <c r="F3925" i="14"/>
  <c r="E3925" i="14"/>
  <c r="A3925" i="14" s="1"/>
  <c r="D3925" i="14"/>
  <c r="C3925" i="14"/>
  <c r="B3925" i="14"/>
  <c r="J3924" i="14"/>
  <c r="G3924" i="14"/>
  <c r="F3924" i="14"/>
  <c r="E3924" i="14"/>
  <c r="A3924" i="14" s="1"/>
  <c r="D3924" i="14"/>
  <c r="C3924" i="14"/>
  <c r="B3924" i="14"/>
  <c r="J3923" i="14"/>
  <c r="G3923" i="14"/>
  <c r="F3923" i="14"/>
  <c r="E3923" i="14"/>
  <c r="A3923" i="14" s="1"/>
  <c r="D3923" i="14"/>
  <c r="C3923" i="14"/>
  <c r="B3923" i="14"/>
  <c r="J3922" i="14"/>
  <c r="G3922" i="14"/>
  <c r="F3922" i="14"/>
  <c r="E3922" i="14"/>
  <c r="A3922" i="14" s="1"/>
  <c r="D3922" i="14"/>
  <c r="C3922" i="14"/>
  <c r="B3922" i="14"/>
  <c r="J3921" i="14"/>
  <c r="G3921" i="14"/>
  <c r="F3921" i="14"/>
  <c r="E3921" i="14"/>
  <c r="A3921" i="14" s="1"/>
  <c r="D3921" i="14"/>
  <c r="C3921" i="14"/>
  <c r="B3921" i="14"/>
  <c r="J3920" i="14"/>
  <c r="G3920" i="14"/>
  <c r="F3920" i="14"/>
  <c r="E3920" i="14"/>
  <c r="A3920" i="14" s="1"/>
  <c r="D3920" i="14"/>
  <c r="C3920" i="14"/>
  <c r="B3920" i="14"/>
  <c r="J3919" i="14"/>
  <c r="G3919" i="14"/>
  <c r="F3919" i="14"/>
  <c r="E3919" i="14"/>
  <c r="A3919" i="14" s="1"/>
  <c r="D3919" i="14"/>
  <c r="C3919" i="14"/>
  <c r="B3919" i="14"/>
  <c r="J3918" i="14"/>
  <c r="G3918" i="14"/>
  <c r="F3918" i="14"/>
  <c r="E3918" i="14"/>
  <c r="A3918" i="14" s="1"/>
  <c r="D3918" i="14"/>
  <c r="C3918" i="14"/>
  <c r="B3918" i="14"/>
  <c r="J3917" i="14"/>
  <c r="G3917" i="14"/>
  <c r="F3917" i="14"/>
  <c r="E3917" i="14"/>
  <c r="A3917" i="14" s="1"/>
  <c r="D3917" i="14"/>
  <c r="C3917" i="14"/>
  <c r="B3917" i="14"/>
  <c r="J3916" i="14"/>
  <c r="G3916" i="14"/>
  <c r="F3916" i="14"/>
  <c r="E3916" i="14"/>
  <c r="A3916" i="14" s="1"/>
  <c r="D3916" i="14"/>
  <c r="C3916" i="14"/>
  <c r="B3916" i="14"/>
  <c r="J3915" i="14"/>
  <c r="G3915" i="14"/>
  <c r="F3915" i="14"/>
  <c r="E3915" i="14"/>
  <c r="A3915" i="14" s="1"/>
  <c r="D3915" i="14"/>
  <c r="C3915" i="14"/>
  <c r="B3915" i="14"/>
  <c r="J3914" i="14"/>
  <c r="G3914" i="14"/>
  <c r="F3914" i="14"/>
  <c r="E3914" i="14"/>
  <c r="A3914" i="14" s="1"/>
  <c r="D3914" i="14"/>
  <c r="C3914" i="14"/>
  <c r="B3914" i="14"/>
  <c r="J3913" i="14"/>
  <c r="G3913" i="14"/>
  <c r="F3913" i="14"/>
  <c r="E3913" i="14"/>
  <c r="A3913" i="14" s="1"/>
  <c r="D3913" i="14"/>
  <c r="C3913" i="14"/>
  <c r="B3913" i="14"/>
  <c r="J3912" i="14"/>
  <c r="G3912" i="14"/>
  <c r="F3912" i="14"/>
  <c r="E3912" i="14"/>
  <c r="A3912" i="14" s="1"/>
  <c r="D3912" i="14"/>
  <c r="C3912" i="14"/>
  <c r="B3912" i="14"/>
  <c r="J3911" i="14"/>
  <c r="G3911" i="14"/>
  <c r="F3911" i="14"/>
  <c r="E3911" i="14"/>
  <c r="A3911" i="14" s="1"/>
  <c r="D3911" i="14"/>
  <c r="C3911" i="14"/>
  <c r="B3911" i="14"/>
  <c r="J3910" i="14"/>
  <c r="G3910" i="14"/>
  <c r="F3910" i="14"/>
  <c r="E3910" i="14"/>
  <c r="A3910" i="14" s="1"/>
  <c r="D3910" i="14"/>
  <c r="C3910" i="14"/>
  <c r="B3910" i="14"/>
  <c r="J3909" i="14"/>
  <c r="G3909" i="14"/>
  <c r="F3909" i="14"/>
  <c r="E3909" i="14"/>
  <c r="A3909" i="14" s="1"/>
  <c r="D3909" i="14"/>
  <c r="C3909" i="14"/>
  <c r="B3909" i="14"/>
  <c r="J3908" i="14"/>
  <c r="G3908" i="14"/>
  <c r="F3908" i="14"/>
  <c r="E3908" i="14"/>
  <c r="A3908" i="14" s="1"/>
  <c r="D3908" i="14"/>
  <c r="C3908" i="14"/>
  <c r="B3908" i="14"/>
  <c r="J3907" i="14"/>
  <c r="G3907" i="14"/>
  <c r="F3907" i="14"/>
  <c r="E3907" i="14"/>
  <c r="A3907" i="14" s="1"/>
  <c r="D3907" i="14"/>
  <c r="C3907" i="14"/>
  <c r="B3907" i="14"/>
  <c r="J3906" i="14"/>
  <c r="G3906" i="14"/>
  <c r="F3906" i="14"/>
  <c r="E3906" i="14"/>
  <c r="A3906" i="14" s="1"/>
  <c r="D3906" i="14"/>
  <c r="C3906" i="14"/>
  <c r="B3906" i="14"/>
  <c r="J3905" i="14"/>
  <c r="G3905" i="14"/>
  <c r="F3905" i="14"/>
  <c r="E3905" i="14"/>
  <c r="A3905" i="14" s="1"/>
  <c r="D3905" i="14"/>
  <c r="C3905" i="14"/>
  <c r="B3905" i="14"/>
  <c r="J3904" i="14"/>
  <c r="G3904" i="14"/>
  <c r="F3904" i="14"/>
  <c r="E3904" i="14"/>
  <c r="A3904" i="14" s="1"/>
  <c r="D3904" i="14"/>
  <c r="C3904" i="14"/>
  <c r="B3904" i="14"/>
  <c r="J3903" i="14"/>
  <c r="G3903" i="14"/>
  <c r="F3903" i="14"/>
  <c r="E3903" i="14"/>
  <c r="A3903" i="14" s="1"/>
  <c r="D3903" i="14"/>
  <c r="C3903" i="14"/>
  <c r="B3903" i="14"/>
  <c r="J3902" i="14"/>
  <c r="G3902" i="14"/>
  <c r="F3902" i="14"/>
  <c r="E3902" i="14"/>
  <c r="A3902" i="14" s="1"/>
  <c r="D3902" i="14"/>
  <c r="C3902" i="14"/>
  <c r="B3902" i="14"/>
  <c r="J3901" i="14"/>
  <c r="G3901" i="14"/>
  <c r="F3901" i="14"/>
  <c r="E3901" i="14"/>
  <c r="A3901" i="14" s="1"/>
  <c r="D3901" i="14"/>
  <c r="C3901" i="14"/>
  <c r="B3901" i="14"/>
  <c r="J3900" i="14"/>
  <c r="G3900" i="14"/>
  <c r="F3900" i="14"/>
  <c r="E3900" i="14"/>
  <c r="A3900" i="14" s="1"/>
  <c r="D3900" i="14"/>
  <c r="C3900" i="14"/>
  <c r="B3900" i="14"/>
  <c r="J3899" i="14"/>
  <c r="G3899" i="14"/>
  <c r="F3899" i="14"/>
  <c r="E3899" i="14"/>
  <c r="A3899" i="14" s="1"/>
  <c r="D3899" i="14"/>
  <c r="C3899" i="14"/>
  <c r="B3899" i="14"/>
  <c r="J3898" i="14"/>
  <c r="G3898" i="14"/>
  <c r="F3898" i="14"/>
  <c r="E3898" i="14"/>
  <c r="A3898" i="14" s="1"/>
  <c r="D3898" i="14"/>
  <c r="C3898" i="14"/>
  <c r="B3898" i="14"/>
  <c r="J3897" i="14"/>
  <c r="G3897" i="14"/>
  <c r="F3897" i="14"/>
  <c r="E3897" i="14"/>
  <c r="A3897" i="14" s="1"/>
  <c r="D3897" i="14"/>
  <c r="C3897" i="14"/>
  <c r="B3897" i="14"/>
  <c r="J3896" i="14"/>
  <c r="G3896" i="14"/>
  <c r="F3896" i="14"/>
  <c r="E3896" i="14"/>
  <c r="A3896" i="14" s="1"/>
  <c r="D3896" i="14"/>
  <c r="C3896" i="14"/>
  <c r="B3896" i="14"/>
  <c r="J3895" i="14"/>
  <c r="G3895" i="14"/>
  <c r="F3895" i="14"/>
  <c r="E3895" i="14"/>
  <c r="A3895" i="14" s="1"/>
  <c r="D3895" i="14"/>
  <c r="C3895" i="14"/>
  <c r="B3895" i="14"/>
  <c r="J3894" i="14"/>
  <c r="G3894" i="14"/>
  <c r="F3894" i="14"/>
  <c r="E3894" i="14"/>
  <c r="A3894" i="14" s="1"/>
  <c r="D3894" i="14"/>
  <c r="C3894" i="14"/>
  <c r="B3894" i="14"/>
  <c r="J3893" i="14"/>
  <c r="G3893" i="14"/>
  <c r="F3893" i="14"/>
  <c r="E3893" i="14"/>
  <c r="A3893" i="14" s="1"/>
  <c r="D3893" i="14"/>
  <c r="C3893" i="14"/>
  <c r="B3893" i="14"/>
  <c r="J3892" i="14"/>
  <c r="G3892" i="14"/>
  <c r="F3892" i="14"/>
  <c r="E3892" i="14"/>
  <c r="A3892" i="14" s="1"/>
  <c r="D3892" i="14"/>
  <c r="C3892" i="14"/>
  <c r="B3892" i="14"/>
  <c r="J3891" i="14"/>
  <c r="G3891" i="14"/>
  <c r="F3891" i="14"/>
  <c r="E3891" i="14"/>
  <c r="A3891" i="14" s="1"/>
  <c r="D3891" i="14"/>
  <c r="C3891" i="14"/>
  <c r="B3891" i="14"/>
  <c r="J3890" i="14"/>
  <c r="G3890" i="14"/>
  <c r="F3890" i="14"/>
  <c r="E3890" i="14"/>
  <c r="A3890" i="14" s="1"/>
  <c r="D3890" i="14"/>
  <c r="C3890" i="14"/>
  <c r="B3890" i="14"/>
  <c r="J3889" i="14"/>
  <c r="G3889" i="14"/>
  <c r="F3889" i="14"/>
  <c r="E3889" i="14"/>
  <c r="A3889" i="14" s="1"/>
  <c r="D3889" i="14"/>
  <c r="C3889" i="14"/>
  <c r="B3889" i="14"/>
  <c r="J3888" i="14"/>
  <c r="G3888" i="14"/>
  <c r="F3888" i="14"/>
  <c r="E3888" i="14"/>
  <c r="A3888" i="14" s="1"/>
  <c r="D3888" i="14"/>
  <c r="C3888" i="14"/>
  <c r="B3888" i="14"/>
  <c r="J3887" i="14"/>
  <c r="G3887" i="14"/>
  <c r="F3887" i="14"/>
  <c r="E3887" i="14"/>
  <c r="A3887" i="14" s="1"/>
  <c r="D3887" i="14"/>
  <c r="C3887" i="14"/>
  <c r="B3887" i="14"/>
  <c r="J3886" i="14"/>
  <c r="G3886" i="14"/>
  <c r="F3886" i="14"/>
  <c r="E3886" i="14"/>
  <c r="A3886" i="14" s="1"/>
  <c r="D3886" i="14"/>
  <c r="C3886" i="14"/>
  <c r="B3886" i="14"/>
  <c r="J3885" i="14"/>
  <c r="G3885" i="14"/>
  <c r="F3885" i="14"/>
  <c r="E3885" i="14"/>
  <c r="A3885" i="14" s="1"/>
  <c r="D3885" i="14"/>
  <c r="C3885" i="14"/>
  <c r="B3885" i="14"/>
  <c r="J3884" i="14"/>
  <c r="G3884" i="14"/>
  <c r="F3884" i="14"/>
  <c r="E3884" i="14"/>
  <c r="A3884" i="14" s="1"/>
  <c r="D3884" i="14"/>
  <c r="C3884" i="14"/>
  <c r="B3884" i="14"/>
  <c r="J3883" i="14"/>
  <c r="G3883" i="14"/>
  <c r="F3883" i="14"/>
  <c r="E3883" i="14"/>
  <c r="A3883" i="14" s="1"/>
  <c r="D3883" i="14"/>
  <c r="C3883" i="14"/>
  <c r="B3883" i="14"/>
  <c r="J3882" i="14"/>
  <c r="G3882" i="14"/>
  <c r="F3882" i="14"/>
  <c r="E3882" i="14"/>
  <c r="A3882" i="14" s="1"/>
  <c r="D3882" i="14"/>
  <c r="C3882" i="14"/>
  <c r="B3882" i="14"/>
  <c r="J3881" i="14"/>
  <c r="G3881" i="14"/>
  <c r="F3881" i="14"/>
  <c r="E3881" i="14"/>
  <c r="A3881" i="14" s="1"/>
  <c r="D3881" i="14"/>
  <c r="C3881" i="14"/>
  <c r="B3881" i="14"/>
  <c r="J3880" i="14"/>
  <c r="G3880" i="14"/>
  <c r="F3880" i="14"/>
  <c r="E3880" i="14"/>
  <c r="A3880" i="14" s="1"/>
  <c r="D3880" i="14"/>
  <c r="C3880" i="14"/>
  <c r="B3880" i="14"/>
  <c r="J3879" i="14"/>
  <c r="G3879" i="14"/>
  <c r="F3879" i="14"/>
  <c r="E3879" i="14"/>
  <c r="A3879" i="14" s="1"/>
  <c r="D3879" i="14"/>
  <c r="C3879" i="14"/>
  <c r="B3879" i="14"/>
  <c r="J3878" i="14"/>
  <c r="G3878" i="14"/>
  <c r="F3878" i="14"/>
  <c r="E3878" i="14"/>
  <c r="A3878" i="14" s="1"/>
  <c r="D3878" i="14"/>
  <c r="C3878" i="14"/>
  <c r="B3878" i="14"/>
  <c r="J3877" i="14"/>
  <c r="G3877" i="14"/>
  <c r="F3877" i="14"/>
  <c r="E3877" i="14"/>
  <c r="A3877" i="14" s="1"/>
  <c r="D3877" i="14"/>
  <c r="C3877" i="14"/>
  <c r="B3877" i="14"/>
  <c r="J3876" i="14"/>
  <c r="G3876" i="14"/>
  <c r="F3876" i="14"/>
  <c r="E3876" i="14"/>
  <c r="A3876" i="14" s="1"/>
  <c r="D3876" i="14"/>
  <c r="C3876" i="14"/>
  <c r="B3876" i="14"/>
  <c r="J3875" i="14"/>
  <c r="G3875" i="14"/>
  <c r="F3875" i="14"/>
  <c r="E3875" i="14"/>
  <c r="A3875" i="14" s="1"/>
  <c r="D3875" i="14"/>
  <c r="C3875" i="14"/>
  <c r="B3875" i="14"/>
  <c r="J3874" i="14"/>
  <c r="G3874" i="14"/>
  <c r="F3874" i="14"/>
  <c r="E3874" i="14"/>
  <c r="A3874" i="14" s="1"/>
  <c r="D3874" i="14"/>
  <c r="C3874" i="14"/>
  <c r="B3874" i="14"/>
  <c r="J3873" i="14"/>
  <c r="G3873" i="14"/>
  <c r="F3873" i="14"/>
  <c r="E3873" i="14"/>
  <c r="A3873" i="14" s="1"/>
  <c r="D3873" i="14"/>
  <c r="C3873" i="14"/>
  <c r="B3873" i="14"/>
  <c r="J3872" i="14"/>
  <c r="G3872" i="14"/>
  <c r="F3872" i="14"/>
  <c r="E3872" i="14"/>
  <c r="A3872" i="14" s="1"/>
  <c r="D3872" i="14"/>
  <c r="C3872" i="14"/>
  <c r="B3872" i="14"/>
  <c r="J3871" i="14"/>
  <c r="G3871" i="14"/>
  <c r="F3871" i="14"/>
  <c r="E3871" i="14"/>
  <c r="A3871" i="14" s="1"/>
  <c r="D3871" i="14"/>
  <c r="C3871" i="14"/>
  <c r="B3871" i="14"/>
  <c r="J3870" i="14"/>
  <c r="G3870" i="14"/>
  <c r="F3870" i="14"/>
  <c r="E3870" i="14"/>
  <c r="A3870" i="14" s="1"/>
  <c r="D3870" i="14"/>
  <c r="C3870" i="14"/>
  <c r="B3870" i="14"/>
  <c r="J3869" i="14"/>
  <c r="G3869" i="14"/>
  <c r="F3869" i="14"/>
  <c r="E3869" i="14"/>
  <c r="A3869" i="14" s="1"/>
  <c r="D3869" i="14"/>
  <c r="C3869" i="14"/>
  <c r="B3869" i="14"/>
  <c r="J3868" i="14"/>
  <c r="G3868" i="14"/>
  <c r="F3868" i="14"/>
  <c r="E3868" i="14"/>
  <c r="A3868" i="14" s="1"/>
  <c r="D3868" i="14"/>
  <c r="C3868" i="14"/>
  <c r="B3868" i="14"/>
  <c r="J3867" i="14"/>
  <c r="G3867" i="14"/>
  <c r="F3867" i="14"/>
  <c r="E3867" i="14"/>
  <c r="A3867" i="14" s="1"/>
  <c r="D3867" i="14"/>
  <c r="C3867" i="14"/>
  <c r="B3867" i="14"/>
  <c r="J3866" i="14"/>
  <c r="G3866" i="14"/>
  <c r="F3866" i="14"/>
  <c r="E3866" i="14"/>
  <c r="A3866" i="14" s="1"/>
  <c r="D3866" i="14"/>
  <c r="C3866" i="14"/>
  <c r="B3866" i="14"/>
  <c r="J3865" i="14"/>
  <c r="G3865" i="14"/>
  <c r="F3865" i="14"/>
  <c r="E3865" i="14"/>
  <c r="A3865" i="14" s="1"/>
  <c r="D3865" i="14"/>
  <c r="C3865" i="14"/>
  <c r="B3865" i="14"/>
  <c r="J3864" i="14"/>
  <c r="G3864" i="14"/>
  <c r="F3864" i="14"/>
  <c r="E3864" i="14"/>
  <c r="A3864" i="14" s="1"/>
  <c r="D3864" i="14"/>
  <c r="C3864" i="14"/>
  <c r="B3864" i="14"/>
  <c r="J3863" i="14"/>
  <c r="G3863" i="14"/>
  <c r="F3863" i="14"/>
  <c r="E3863" i="14"/>
  <c r="A3863" i="14" s="1"/>
  <c r="D3863" i="14"/>
  <c r="C3863" i="14"/>
  <c r="B3863" i="14"/>
  <c r="J3862" i="14"/>
  <c r="G3862" i="14"/>
  <c r="F3862" i="14"/>
  <c r="E3862" i="14"/>
  <c r="A3862" i="14" s="1"/>
  <c r="D3862" i="14"/>
  <c r="C3862" i="14"/>
  <c r="B3862" i="14"/>
  <c r="J3861" i="14"/>
  <c r="G3861" i="14"/>
  <c r="F3861" i="14"/>
  <c r="E3861" i="14"/>
  <c r="A3861" i="14" s="1"/>
  <c r="D3861" i="14"/>
  <c r="C3861" i="14"/>
  <c r="B3861" i="14"/>
  <c r="J3860" i="14"/>
  <c r="G3860" i="14"/>
  <c r="F3860" i="14"/>
  <c r="E3860" i="14"/>
  <c r="A3860" i="14" s="1"/>
  <c r="D3860" i="14"/>
  <c r="C3860" i="14"/>
  <c r="B3860" i="14"/>
  <c r="J3859" i="14"/>
  <c r="G3859" i="14"/>
  <c r="F3859" i="14"/>
  <c r="E3859" i="14"/>
  <c r="A3859" i="14" s="1"/>
  <c r="D3859" i="14"/>
  <c r="C3859" i="14"/>
  <c r="B3859" i="14"/>
  <c r="J3858" i="14"/>
  <c r="G3858" i="14"/>
  <c r="F3858" i="14"/>
  <c r="E3858" i="14"/>
  <c r="A3858" i="14" s="1"/>
  <c r="D3858" i="14"/>
  <c r="C3858" i="14"/>
  <c r="B3858" i="14"/>
  <c r="J3857" i="14"/>
  <c r="G3857" i="14"/>
  <c r="F3857" i="14"/>
  <c r="E3857" i="14"/>
  <c r="A3857" i="14" s="1"/>
  <c r="D3857" i="14"/>
  <c r="C3857" i="14"/>
  <c r="B3857" i="14"/>
  <c r="J3856" i="14"/>
  <c r="G3856" i="14"/>
  <c r="F3856" i="14"/>
  <c r="E3856" i="14"/>
  <c r="A3856" i="14" s="1"/>
  <c r="D3856" i="14"/>
  <c r="C3856" i="14"/>
  <c r="B3856" i="14"/>
  <c r="J3855" i="14"/>
  <c r="G3855" i="14"/>
  <c r="F3855" i="14"/>
  <c r="E3855" i="14"/>
  <c r="A3855" i="14" s="1"/>
  <c r="D3855" i="14"/>
  <c r="C3855" i="14"/>
  <c r="B3855" i="14"/>
  <c r="J3854" i="14"/>
  <c r="G3854" i="14"/>
  <c r="F3854" i="14"/>
  <c r="E3854" i="14"/>
  <c r="A3854" i="14" s="1"/>
  <c r="D3854" i="14"/>
  <c r="C3854" i="14"/>
  <c r="B3854" i="14"/>
  <c r="J3853" i="14"/>
  <c r="G3853" i="14"/>
  <c r="F3853" i="14"/>
  <c r="E3853" i="14"/>
  <c r="A3853" i="14" s="1"/>
  <c r="D3853" i="14"/>
  <c r="C3853" i="14"/>
  <c r="B3853" i="14"/>
  <c r="J3852" i="14"/>
  <c r="G3852" i="14"/>
  <c r="F3852" i="14"/>
  <c r="E3852" i="14"/>
  <c r="A3852" i="14" s="1"/>
  <c r="D3852" i="14"/>
  <c r="C3852" i="14"/>
  <c r="B3852" i="14"/>
  <c r="J3851" i="14"/>
  <c r="G3851" i="14"/>
  <c r="F3851" i="14"/>
  <c r="E3851" i="14"/>
  <c r="A3851" i="14" s="1"/>
  <c r="D3851" i="14"/>
  <c r="C3851" i="14"/>
  <c r="B3851" i="14"/>
  <c r="J3850" i="14"/>
  <c r="G3850" i="14"/>
  <c r="F3850" i="14"/>
  <c r="E3850" i="14"/>
  <c r="A3850" i="14" s="1"/>
  <c r="D3850" i="14"/>
  <c r="C3850" i="14"/>
  <c r="B3850" i="14"/>
  <c r="J3849" i="14"/>
  <c r="G3849" i="14"/>
  <c r="F3849" i="14"/>
  <c r="E3849" i="14"/>
  <c r="A3849" i="14" s="1"/>
  <c r="D3849" i="14"/>
  <c r="C3849" i="14"/>
  <c r="B3849" i="14"/>
  <c r="J3848" i="14"/>
  <c r="G3848" i="14"/>
  <c r="F3848" i="14"/>
  <c r="E3848" i="14"/>
  <c r="A3848" i="14" s="1"/>
  <c r="D3848" i="14"/>
  <c r="C3848" i="14"/>
  <c r="B3848" i="14"/>
  <c r="J3847" i="14"/>
  <c r="G3847" i="14"/>
  <c r="F3847" i="14"/>
  <c r="E3847" i="14"/>
  <c r="A3847" i="14" s="1"/>
  <c r="D3847" i="14"/>
  <c r="C3847" i="14"/>
  <c r="B3847" i="14"/>
  <c r="J3846" i="14"/>
  <c r="G3846" i="14"/>
  <c r="F3846" i="14"/>
  <c r="E3846" i="14"/>
  <c r="A3846" i="14" s="1"/>
  <c r="D3846" i="14"/>
  <c r="C3846" i="14"/>
  <c r="B3846" i="14"/>
  <c r="J3845" i="14"/>
  <c r="G3845" i="14"/>
  <c r="F3845" i="14"/>
  <c r="E3845" i="14"/>
  <c r="A3845" i="14" s="1"/>
  <c r="D3845" i="14"/>
  <c r="C3845" i="14"/>
  <c r="B3845" i="14"/>
  <c r="J3844" i="14"/>
  <c r="G3844" i="14"/>
  <c r="F3844" i="14"/>
  <c r="E3844" i="14"/>
  <c r="A3844" i="14" s="1"/>
  <c r="D3844" i="14"/>
  <c r="C3844" i="14"/>
  <c r="B3844" i="14"/>
  <c r="J3843" i="14"/>
  <c r="G3843" i="14"/>
  <c r="F3843" i="14"/>
  <c r="E3843" i="14"/>
  <c r="A3843" i="14" s="1"/>
  <c r="D3843" i="14"/>
  <c r="C3843" i="14"/>
  <c r="B3843" i="14"/>
  <c r="J3842" i="14"/>
  <c r="G3842" i="14"/>
  <c r="F3842" i="14"/>
  <c r="E3842" i="14"/>
  <c r="A3842" i="14" s="1"/>
  <c r="D3842" i="14"/>
  <c r="C3842" i="14"/>
  <c r="B3842" i="14"/>
  <c r="J3841" i="14"/>
  <c r="G3841" i="14"/>
  <c r="F3841" i="14"/>
  <c r="E3841" i="14"/>
  <c r="A3841" i="14" s="1"/>
  <c r="D3841" i="14"/>
  <c r="C3841" i="14"/>
  <c r="B3841" i="14"/>
  <c r="J3840" i="14"/>
  <c r="G3840" i="14"/>
  <c r="F3840" i="14"/>
  <c r="E3840" i="14"/>
  <c r="A3840" i="14" s="1"/>
  <c r="D3840" i="14"/>
  <c r="C3840" i="14"/>
  <c r="B3840" i="14"/>
  <c r="J3839" i="14"/>
  <c r="G3839" i="14"/>
  <c r="F3839" i="14"/>
  <c r="E3839" i="14"/>
  <c r="A3839" i="14" s="1"/>
  <c r="D3839" i="14"/>
  <c r="C3839" i="14"/>
  <c r="B3839" i="14"/>
  <c r="J3838" i="14"/>
  <c r="G3838" i="14"/>
  <c r="F3838" i="14"/>
  <c r="E3838" i="14"/>
  <c r="A3838" i="14" s="1"/>
  <c r="D3838" i="14"/>
  <c r="C3838" i="14"/>
  <c r="B3838" i="14"/>
  <c r="J3837" i="14"/>
  <c r="G3837" i="14"/>
  <c r="F3837" i="14"/>
  <c r="E3837" i="14"/>
  <c r="A3837" i="14" s="1"/>
  <c r="D3837" i="14"/>
  <c r="C3837" i="14"/>
  <c r="B3837" i="14"/>
  <c r="J3836" i="14"/>
  <c r="G3836" i="14"/>
  <c r="F3836" i="14"/>
  <c r="E3836" i="14"/>
  <c r="A3836" i="14" s="1"/>
  <c r="D3836" i="14"/>
  <c r="C3836" i="14"/>
  <c r="B3836" i="14"/>
  <c r="J3835" i="14"/>
  <c r="G3835" i="14"/>
  <c r="F3835" i="14"/>
  <c r="E3835" i="14"/>
  <c r="A3835" i="14" s="1"/>
  <c r="D3835" i="14"/>
  <c r="C3835" i="14"/>
  <c r="B3835" i="14"/>
  <c r="J3834" i="14"/>
  <c r="G3834" i="14"/>
  <c r="F3834" i="14"/>
  <c r="E3834" i="14"/>
  <c r="A3834" i="14" s="1"/>
  <c r="D3834" i="14"/>
  <c r="C3834" i="14"/>
  <c r="B3834" i="14"/>
  <c r="J3833" i="14"/>
  <c r="G3833" i="14"/>
  <c r="F3833" i="14"/>
  <c r="E3833" i="14"/>
  <c r="A3833" i="14" s="1"/>
  <c r="D3833" i="14"/>
  <c r="C3833" i="14"/>
  <c r="B3833" i="14"/>
  <c r="J3832" i="14"/>
  <c r="G3832" i="14"/>
  <c r="F3832" i="14"/>
  <c r="E3832" i="14"/>
  <c r="A3832" i="14" s="1"/>
  <c r="D3832" i="14"/>
  <c r="C3832" i="14"/>
  <c r="B3832" i="14"/>
  <c r="J3831" i="14"/>
  <c r="G3831" i="14"/>
  <c r="F3831" i="14"/>
  <c r="E3831" i="14"/>
  <c r="A3831" i="14" s="1"/>
  <c r="D3831" i="14"/>
  <c r="C3831" i="14"/>
  <c r="B3831" i="14"/>
  <c r="J3830" i="14"/>
  <c r="G3830" i="14"/>
  <c r="F3830" i="14"/>
  <c r="E3830" i="14"/>
  <c r="A3830" i="14" s="1"/>
  <c r="D3830" i="14"/>
  <c r="C3830" i="14"/>
  <c r="B3830" i="14"/>
  <c r="J3829" i="14"/>
  <c r="G3829" i="14"/>
  <c r="F3829" i="14"/>
  <c r="E3829" i="14"/>
  <c r="A3829" i="14" s="1"/>
  <c r="D3829" i="14"/>
  <c r="C3829" i="14"/>
  <c r="B3829" i="14"/>
  <c r="J3828" i="14"/>
  <c r="G3828" i="14"/>
  <c r="F3828" i="14"/>
  <c r="E3828" i="14"/>
  <c r="A3828" i="14" s="1"/>
  <c r="D3828" i="14"/>
  <c r="C3828" i="14"/>
  <c r="B3828" i="14"/>
  <c r="J3827" i="14"/>
  <c r="G3827" i="14"/>
  <c r="F3827" i="14"/>
  <c r="E3827" i="14"/>
  <c r="A3827" i="14" s="1"/>
  <c r="D3827" i="14"/>
  <c r="C3827" i="14"/>
  <c r="B3827" i="14"/>
  <c r="J3826" i="14"/>
  <c r="G3826" i="14"/>
  <c r="F3826" i="14"/>
  <c r="E3826" i="14"/>
  <c r="A3826" i="14" s="1"/>
  <c r="D3826" i="14"/>
  <c r="C3826" i="14"/>
  <c r="B3826" i="14"/>
  <c r="J3825" i="14"/>
  <c r="G3825" i="14"/>
  <c r="F3825" i="14"/>
  <c r="E3825" i="14"/>
  <c r="A3825" i="14" s="1"/>
  <c r="D3825" i="14"/>
  <c r="C3825" i="14"/>
  <c r="B3825" i="14"/>
  <c r="J3824" i="14"/>
  <c r="G3824" i="14"/>
  <c r="F3824" i="14"/>
  <c r="E3824" i="14"/>
  <c r="A3824" i="14" s="1"/>
  <c r="D3824" i="14"/>
  <c r="C3824" i="14"/>
  <c r="B3824" i="14"/>
  <c r="J3823" i="14"/>
  <c r="G3823" i="14"/>
  <c r="F3823" i="14"/>
  <c r="E3823" i="14"/>
  <c r="A3823" i="14" s="1"/>
  <c r="D3823" i="14"/>
  <c r="C3823" i="14"/>
  <c r="B3823" i="14"/>
  <c r="J3822" i="14"/>
  <c r="G3822" i="14"/>
  <c r="F3822" i="14"/>
  <c r="E3822" i="14"/>
  <c r="A3822" i="14" s="1"/>
  <c r="D3822" i="14"/>
  <c r="C3822" i="14"/>
  <c r="B3822" i="14"/>
  <c r="J3821" i="14"/>
  <c r="G3821" i="14"/>
  <c r="F3821" i="14"/>
  <c r="E3821" i="14"/>
  <c r="A3821" i="14" s="1"/>
  <c r="D3821" i="14"/>
  <c r="C3821" i="14"/>
  <c r="B3821" i="14"/>
  <c r="J3820" i="14"/>
  <c r="G3820" i="14"/>
  <c r="F3820" i="14"/>
  <c r="E3820" i="14"/>
  <c r="A3820" i="14" s="1"/>
  <c r="D3820" i="14"/>
  <c r="C3820" i="14"/>
  <c r="B3820" i="14"/>
  <c r="J3819" i="14"/>
  <c r="G3819" i="14"/>
  <c r="F3819" i="14"/>
  <c r="E3819" i="14"/>
  <c r="A3819" i="14" s="1"/>
  <c r="D3819" i="14"/>
  <c r="C3819" i="14"/>
  <c r="B3819" i="14"/>
  <c r="J3818" i="14"/>
  <c r="G3818" i="14"/>
  <c r="F3818" i="14"/>
  <c r="E3818" i="14"/>
  <c r="A3818" i="14" s="1"/>
  <c r="D3818" i="14"/>
  <c r="C3818" i="14"/>
  <c r="B3818" i="14"/>
  <c r="J3817" i="14"/>
  <c r="G3817" i="14"/>
  <c r="F3817" i="14"/>
  <c r="E3817" i="14"/>
  <c r="A3817" i="14" s="1"/>
  <c r="D3817" i="14"/>
  <c r="C3817" i="14"/>
  <c r="B3817" i="14"/>
  <c r="J3816" i="14"/>
  <c r="G3816" i="14"/>
  <c r="F3816" i="14"/>
  <c r="E3816" i="14"/>
  <c r="A3816" i="14" s="1"/>
  <c r="D3816" i="14"/>
  <c r="C3816" i="14"/>
  <c r="B3816" i="14"/>
  <c r="J3815" i="14"/>
  <c r="G3815" i="14"/>
  <c r="F3815" i="14"/>
  <c r="E3815" i="14"/>
  <c r="A3815" i="14" s="1"/>
  <c r="D3815" i="14"/>
  <c r="C3815" i="14"/>
  <c r="B3815" i="14"/>
  <c r="J3814" i="14"/>
  <c r="G3814" i="14"/>
  <c r="F3814" i="14"/>
  <c r="E3814" i="14"/>
  <c r="A3814" i="14" s="1"/>
  <c r="D3814" i="14"/>
  <c r="C3814" i="14"/>
  <c r="B3814" i="14"/>
  <c r="J3813" i="14"/>
  <c r="G3813" i="14"/>
  <c r="F3813" i="14"/>
  <c r="E3813" i="14"/>
  <c r="A3813" i="14" s="1"/>
  <c r="D3813" i="14"/>
  <c r="C3813" i="14"/>
  <c r="B3813" i="14"/>
  <c r="J3812" i="14"/>
  <c r="G3812" i="14"/>
  <c r="F3812" i="14"/>
  <c r="E3812" i="14"/>
  <c r="A3812" i="14" s="1"/>
  <c r="D3812" i="14"/>
  <c r="C3812" i="14"/>
  <c r="B3812" i="14"/>
  <c r="J3811" i="14"/>
  <c r="G3811" i="14"/>
  <c r="F3811" i="14"/>
  <c r="E3811" i="14"/>
  <c r="A3811" i="14" s="1"/>
  <c r="D3811" i="14"/>
  <c r="C3811" i="14"/>
  <c r="B3811" i="14"/>
  <c r="J3810" i="14"/>
  <c r="G3810" i="14"/>
  <c r="F3810" i="14"/>
  <c r="E3810" i="14"/>
  <c r="A3810" i="14" s="1"/>
  <c r="D3810" i="14"/>
  <c r="C3810" i="14"/>
  <c r="B3810" i="14"/>
  <c r="J3809" i="14"/>
  <c r="G3809" i="14"/>
  <c r="F3809" i="14"/>
  <c r="E3809" i="14"/>
  <c r="A3809" i="14" s="1"/>
  <c r="D3809" i="14"/>
  <c r="C3809" i="14"/>
  <c r="B3809" i="14"/>
  <c r="J3808" i="14"/>
  <c r="G3808" i="14"/>
  <c r="F3808" i="14"/>
  <c r="E3808" i="14"/>
  <c r="A3808" i="14" s="1"/>
  <c r="D3808" i="14"/>
  <c r="C3808" i="14"/>
  <c r="B3808" i="14"/>
  <c r="J3807" i="14"/>
  <c r="G3807" i="14"/>
  <c r="F3807" i="14"/>
  <c r="E3807" i="14"/>
  <c r="A3807" i="14" s="1"/>
  <c r="D3807" i="14"/>
  <c r="C3807" i="14"/>
  <c r="B3807" i="14"/>
  <c r="J3806" i="14"/>
  <c r="G3806" i="14"/>
  <c r="F3806" i="14"/>
  <c r="E3806" i="14"/>
  <c r="A3806" i="14" s="1"/>
  <c r="D3806" i="14"/>
  <c r="C3806" i="14"/>
  <c r="B3806" i="14"/>
  <c r="J3805" i="14"/>
  <c r="G3805" i="14"/>
  <c r="F3805" i="14"/>
  <c r="E3805" i="14"/>
  <c r="A3805" i="14" s="1"/>
  <c r="D3805" i="14"/>
  <c r="C3805" i="14"/>
  <c r="B3805" i="14"/>
  <c r="J3804" i="14"/>
  <c r="G3804" i="14"/>
  <c r="F3804" i="14"/>
  <c r="E3804" i="14"/>
  <c r="A3804" i="14" s="1"/>
  <c r="D3804" i="14"/>
  <c r="C3804" i="14"/>
  <c r="B3804" i="14"/>
  <c r="J3803" i="14"/>
  <c r="G3803" i="14"/>
  <c r="F3803" i="14"/>
  <c r="E3803" i="14"/>
  <c r="A3803" i="14" s="1"/>
  <c r="D3803" i="14"/>
  <c r="C3803" i="14"/>
  <c r="B3803" i="14"/>
  <c r="J3802" i="14"/>
  <c r="G3802" i="14"/>
  <c r="F3802" i="14"/>
  <c r="E3802" i="14"/>
  <c r="A3802" i="14" s="1"/>
  <c r="D3802" i="14"/>
  <c r="C3802" i="14"/>
  <c r="B3802" i="14"/>
  <c r="J3801" i="14"/>
  <c r="G3801" i="14"/>
  <c r="F3801" i="14"/>
  <c r="E3801" i="14"/>
  <c r="A3801" i="14" s="1"/>
  <c r="D3801" i="14"/>
  <c r="C3801" i="14"/>
  <c r="B3801" i="14"/>
  <c r="J3800" i="14"/>
  <c r="G3800" i="14"/>
  <c r="F3800" i="14"/>
  <c r="E3800" i="14"/>
  <c r="A3800" i="14" s="1"/>
  <c r="D3800" i="14"/>
  <c r="C3800" i="14"/>
  <c r="B3800" i="14"/>
  <c r="J3799" i="14"/>
  <c r="G3799" i="14"/>
  <c r="F3799" i="14"/>
  <c r="E3799" i="14"/>
  <c r="A3799" i="14" s="1"/>
  <c r="D3799" i="14"/>
  <c r="C3799" i="14"/>
  <c r="B3799" i="14"/>
  <c r="J3798" i="14"/>
  <c r="G3798" i="14"/>
  <c r="F3798" i="14"/>
  <c r="E3798" i="14"/>
  <c r="A3798" i="14" s="1"/>
  <c r="D3798" i="14"/>
  <c r="C3798" i="14"/>
  <c r="B3798" i="14"/>
  <c r="J3797" i="14"/>
  <c r="G3797" i="14"/>
  <c r="F3797" i="14"/>
  <c r="E3797" i="14"/>
  <c r="A3797" i="14" s="1"/>
  <c r="D3797" i="14"/>
  <c r="C3797" i="14"/>
  <c r="B3797" i="14"/>
  <c r="J3796" i="14"/>
  <c r="G3796" i="14"/>
  <c r="F3796" i="14"/>
  <c r="E3796" i="14"/>
  <c r="A3796" i="14" s="1"/>
  <c r="D3796" i="14"/>
  <c r="C3796" i="14"/>
  <c r="B3796" i="14"/>
  <c r="J3795" i="14"/>
  <c r="G3795" i="14"/>
  <c r="F3795" i="14"/>
  <c r="E3795" i="14"/>
  <c r="A3795" i="14" s="1"/>
  <c r="D3795" i="14"/>
  <c r="C3795" i="14"/>
  <c r="B3795" i="14"/>
  <c r="J3794" i="14"/>
  <c r="G3794" i="14"/>
  <c r="F3794" i="14"/>
  <c r="E3794" i="14"/>
  <c r="A3794" i="14" s="1"/>
  <c r="D3794" i="14"/>
  <c r="C3794" i="14"/>
  <c r="B3794" i="14"/>
  <c r="J3793" i="14"/>
  <c r="G3793" i="14"/>
  <c r="F3793" i="14"/>
  <c r="E3793" i="14"/>
  <c r="A3793" i="14" s="1"/>
  <c r="D3793" i="14"/>
  <c r="C3793" i="14"/>
  <c r="B3793" i="14"/>
  <c r="J3792" i="14"/>
  <c r="G3792" i="14"/>
  <c r="F3792" i="14"/>
  <c r="E3792" i="14"/>
  <c r="A3792" i="14" s="1"/>
  <c r="D3792" i="14"/>
  <c r="C3792" i="14"/>
  <c r="B3792" i="14"/>
  <c r="J3791" i="14"/>
  <c r="G3791" i="14"/>
  <c r="F3791" i="14"/>
  <c r="E3791" i="14"/>
  <c r="A3791" i="14" s="1"/>
  <c r="D3791" i="14"/>
  <c r="C3791" i="14"/>
  <c r="B3791" i="14"/>
  <c r="J3790" i="14"/>
  <c r="G3790" i="14"/>
  <c r="F3790" i="14"/>
  <c r="E3790" i="14"/>
  <c r="A3790" i="14" s="1"/>
  <c r="D3790" i="14"/>
  <c r="C3790" i="14"/>
  <c r="B3790" i="14"/>
  <c r="J3789" i="14"/>
  <c r="G3789" i="14"/>
  <c r="F3789" i="14"/>
  <c r="E3789" i="14"/>
  <c r="A3789" i="14" s="1"/>
  <c r="D3789" i="14"/>
  <c r="C3789" i="14"/>
  <c r="B3789" i="14"/>
  <c r="J3788" i="14"/>
  <c r="G3788" i="14"/>
  <c r="F3788" i="14"/>
  <c r="E3788" i="14"/>
  <c r="A3788" i="14" s="1"/>
  <c r="D3788" i="14"/>
  <c r="C3788" i="14"/>
  <c r="B3788" i="14"/>
  <c r="J3787" i="14"/>
  <c r="G3787" i="14"/>
  <c r="F3787" i="14"/>
  <c r="E3787" i="14"/>
  <c r="A3787" i="14" s="1"/>
  <c r="D3787" i="14"/>
  <c r="C3787" i="14"/>
  <c r="B3787" i="14"/>
  <c r="J3786" i="14"/>
  <c r="G3786" i="14"/>
  <c r="F3786" i="14"/>
  <c r="E3786" i="14"/>
  <c r="A3786" i="14" s="1"/>
  <c r="D3786" i="14"/>
  <c r="C3786" i="14"/>
  <c r="B3786" i="14"/>
  <c r="J3785" i="14"/>
  <c r="G3785" i="14"/>
  <c r="F3785" i="14"/>
  <c r="E3785" i="14"/>
  <c r="A3785" i="14" s="1"/>
  <c r="D3785" i="14"/>
  <c r="C3785" i="14"/>
  <c r="B3785" i="14"/>
  <c r="J3784" i="14"/>
  <c r="G3784" i="14"/>
  <c r="F3784" i="14"/>
  <c r="E3784" i="14"/>
  <c r="A3784" i="14" s="1"/>
  <c r="D3784" i="14"/>
  <c r="C3784" i="14"/>
  <c r="B3784" i="14"/>
  <c r="J3783" i="14"/>
  <c r="G3783" i="14"/>
  <c r="F3783" i="14"/>
  <c r="E3783" i="14"/>
  <c r="A3783" i="14" s="1"/>
  <c r="D3783" i="14"/>
  <c r="C3783" i="14"/>
  <c r="B3783" i="14"/>
  <c r="J3782" i="14"/>
  <c r="G3782" i="14"/>
  <c r="F3782" i="14"/>
  <c r="E3782" i="14"/>
  <c r="A3782" i="14" s="1"/>
  <c r="D3782" i="14"/>
  <c r="C3782" i="14"/>
  <c r="B3782" i="14"/>
  <c r="J3781" i="14"/>
  <c r="G3781" i="14"/>
  <c r="F3781" i="14"/>
  <c r="E3781" i="14"/>
  <c r="A3781" i="14" s="1"/>
  <c r="D3781" i="14"/>
  <c r="C3781" i="14"/>
  <c r="B3781" i="14"/>
  <c r="J3780" i="14"/>
  <c r="G3780" i="14"/>
  <c r="F3780" i="14"/>
  <c r="E3780" i="14"/>
  <c r="A3780" i="14" s="1"/>
  <c r="D3780" i="14"/>
  <c r="C3780" i="14"/>
  <c r="B3780" i="14"/>
  <c r="J3779" i="14"/>
  <c r="G3779" i="14"/>
  <c r="F3779" i="14"/>
  <c r="E3779" i="14"/>
  <c r="A3779" i="14" s="1"/>
  <c r="D3779" i="14"/>
  <c r="C3779" i="14"/>
  <c r="B3779" i="14"/>
  <c r="J3778" i="14"/>
  <c r="G3778" i="14"/>
  <c r="F3778" i="14"/>
  <c r="E3778" i="14"/>
  <c r="A3778" i="14" s="1"/>
  <c r="D3778" i="14"/>
  <c r="C3778" i="14"/>
  <c r="B3778" i="14"/>
  <c r="J3777" i="14"/>
  <c r="G3777" i="14"/>
  <c r="F3777" i="14"/>
  <c r="E3777" i="14"/>
  <c r="A3777" i="14" s="1"/>
  <c r="D3777" i="14"/>
  <c r="C3777" i="14"/>
  <c r="B3777" i="14"/>
  <c r="J3776" i="14"/>
  <c r="G3776" i="14"/>
  <c r="F3776" i="14"/>
  <c r="E3776" i="14"/>
  <c r="A3776" i="14" s="1"/>
  <c r="D3776" i="14"/>
  <c r="C3776" i="14"/>
  <c r="B3776" i="14"/>
  <c r="J3775" i="14"/>
  <c r="G3775" i="14"/>
  <c r="F3775" i="14"/>
  <c r="E3775" i="14"/>
  <c r="A3775" i="14" s="1"/>
  <c r="D3775" i="14"/>
  <c r="C3775" i="14"/>
  <c r="B3775" i="14"/>
  <c r="J3774" i="14"/>
  <c r="G3774" i="14"/>
  <c r="F3774" i="14"/>
  <c r="E3774" i="14"/>
  <c r="A3774" i="14" s="1"/>
  <c r="D3774" i="14"/>
  <c r="C3774" i="14"/>
  <c r="B3774" i="14"/>
  <c r="J3773" i="14"/>
  <c r="G3773" i="14"/>
  <c r="F3773" i="14"/>
  <c r="E3773" i="14"/>
  <c r="A3773" i="14" s="1"/>
  <c r="D3773" i="14"/>
  <c r="C3773" i="14"/>
  <c r="B3773" i="14"/>
  <c r="J3772" i="14"/>
  <c r="G3772" i="14"/>
  <c r="F3772" i="14"/>
  <c r="E3772" i="14"/>
  <c r="A3772" i="14" s="1"/>
  <c r="D3772" i="14"/>
  <c r="C3772" i="14"/>
  <c r="B3772" i="14"/>
  <c r="J3771" i="14"/>
  <c r="G3771" i="14"/>
  <c r="F3771" i="14"/>
  <c r="E3771" i="14"/>
  <c r="A3771" i="14" s="1"/>
  <c r="D3771" i="14"/>
  <c r="C3771" i="14"/>
  <c r="B3771" i="14"/>
  <c r="J3770" i="14"/>
  <c r="G3770" i="14"/>
  <c r="F3770" i="14"/>
  <c r="E3770" i="14"/>
  <c r="A3770" i="14" s="1"/>
  <c r="D3770" i="14"/>
  <c r="C3770" i="14"/>
  <c r="B3770" i="14"/>
  <c r="J3769" i="14"/>
  <c r="G3769" i="14"/>
  <c r="F3769" i="14"/>
  <c r="E3769" i="14"/>
  <c r="A3769" i="14" s="1"/>
  <c r="D3769" i="14"/>
  <c r="C3769" i="14"/>
  <c r="B3769" i="14"/>
  <c r="J3768" i="14"/>
  <c r="G3768" i="14"/>
  <c r="F3768" i="14"/>
  <c r="E3768" i="14"/>
  <c r="A3768" i="14" s="1"/>
  <c r="D3768" i="14"/>
  <c r="C3768" i="14"/>
  <c r="B3768" i="14"/>
  <c r="J3767" i="14"/>
  <c r="G3767" i="14"/>
  <c r="F3767" i="14"/>
  <c r="E3767" i="14"/>
  <c r="A3767" i="14" s="1"/>
  <c r="D3767" i="14"/>
  <c r="C3767" i="14"/>
  <c r="B3767" i="14"/>
  <c r="J3766" i="14"/>
  <c r="G3766" i="14"/>
  <c r="F3766" i="14"/>
  <c r="E3766" i="14"/>
  <c r="A3766" i="14" s="1"/>
  <c r="D3766" i="14"/>
  <c r="C3766" i="14"/>
  <c r="B3766" i="14"/>
  <c r="J3765" i="14"/>
  <c r="G3765" i="14"/>
  <c r="F3765" i="14"/>
  <c r="E3765" i="14"/>
  <c r="A3765" i="14" s="1"/>
  <c r="D3765" i="14"/>
  <c r="C3765" i="14"/>
  <c r="B3765" i="14"/>
  <c r="J3764" i="14"/>
  <c r="G3764" i="14"/>
  <c r="F3764" i="14"/>
  <c r="E3764" i="14"/>
  <c r="A3764" i="14" s="1"/>
  <c r="D3764" i="14"/>
  <c r="C3764" i="14"/>
  <c r="B3764" i="14"/>
  <c r="J3763" i="14"/>
  <c r="G3763" i="14"/>
  <c r="F3763" i="14"/>
  <c r="E3763" i="14"/>
  <c r="A3763" i="14" s="1"/>
  <c r="D3763" i="14"/>
  <c r="C3763" i="14"/>
  <c r="B3763" i="14"/>
  <c r="J3762" i="14"/>
  <c r="G3762" i="14"/>
  <c r="F3762" i="14"/>
  <c r="E3762" i="14"/>
  <c r="A3762" i="14" s="1"/>
  <c r="D3762" i="14"/>
  <c r="C3762" i="14"/>
  <c r="B3762" i="14"/>
  <c r="J3761" i="14"/>
  <c r="G3761" i="14"/>
  <c r="F3761" i="14"/>
  <c r="E3761" i="14"/>
  <c r="A3761" i="14" s="1"/>
  <c r="D3761" i="14"/>
  <c r="C3761" i="14"/>
  <c r="B3761" i="14"/>
  <c r="J3760" i="14"/>
  <c r="G3760" i="14"/>
  <c r="F3760" i="14"/>
  <c r="E3760" i="14"/>
  <c r="A3760" i="14" s="1"/>
  <c r="D3760" i="14"/>
  <c r="C3760" i="14"/>
  <c r="B3760" i="14"/>
  <c r="J3759" i="14"/>
  <c r="G3759" i="14"/>
  <c r="F3759" i="14"/>
  <c r="E3759" i="14"/>
  <c r="A3759" i="14" s="1"/>
  <c r="D3759" i="14"/>
  <c r="C3759" i="14"/>
  <c r="B3759" i="14"/>
  <c r="J3758" i="14"/>
  <c r="G3758" i="14"/>
  <c r="F3758" i="14"/>
  <c r="E3758" i="14"/>
  <c r="A3758" i="14" s="1"/>
  <c r="D3758" i="14"/>
  <c r="C3758" i="14"/>
  <c r="B3758" i="14"/>
  <c r="J3757" i="14"/>
  <c r="G3757" i="14"/>
  <c r="F3757" i="14"/>
  <c r="E3757" i="14"/>
  <c r="A3757" i="14" s="1"/>
  <c r="D3757" i="14"/>
  <c r="C3757" i="14"/>
  <c r="B3757" i="14"/>
  <c r="J3756" i="14"/>
  <c r="G3756" i="14"/>
  <c r="F3756" i="14"/>
  <c r="E3756" i="14"/>
  <c r="A3756" i="14" s="1"/>
  <c r="D3756" i="14"/>
  <c r="C3756" i="14"/>
  <c r="B3756" i="14"/>
  <c r="J3755" i="14"/>
  <c r="G3755" i="14"/>
  <c r="F3755" i="14"/>
  <c r="E3755" i="14"/>
  <c r="A3755" i="14" s="1"/>
  <c r="D3755" i="14"/>
  <c r="C3755" i="14"/>
  <c r="B3755" i="14"/>
  <c r="J3754" i="14"/>
  <c r="G3754" i="14"/>
  <c r="F3754" i="14"/>
  <c r="E3754" i="14"/>
  <c r="A3754" i="14" s="1"/>
  <c r="D3754" i="14"/>
  <c r="C3754" i="14"/>
  <c r="B3754" i="14"/>
  <c r="J3753" i="14"/>
  <c r="G3753" i="14"/>
  <c r="F3753" i="14"/>
  <c r="E3753" i="14"/>
  <c r="A3753" i="14" s="1"/>
  <c r="D3753" i="14"/>
  <c r="C3753" i="14"/>
  <c r="B3753" i="14"/>
  <c r="J3752" i="14"/>
  <c r="G3752" i="14"/>
  <c r="F3752" i="14"/>
  <c r="E3752" i="14"/>
  <c r="A3752" i="14" s="1"/>
  <c r="D3752" i="14"/>
  <c r="C3752" i="14"/>
  <c r="B3752" i="14"/>
  <c r="J3751" i="14"/>
  <c r="G3751" i="14"/>
  <c r="F3751" i="14"/>
  <c r="E3751" i="14"/>
  <c r="A3751" i="14" s="1"/>
  <c r="D3751" i="14"/>
  <c r="C3751" i="14"/>
  <c r="B3751" i="14"/>
  <c r="J3750" i="14"/>
  <c r="G3750" i="14"/>
  <c r="F3750" i="14"/>
  <c r="E3750" i="14"/>
  <c r="A3750" i="14" s="1"/>
  <c r="D3750" i="14"/>
  <c r="C3750" i="14"/>
  <c r="B3750" i="14"/>
  <c r="J3749" i="14"/>
  <c r="G3749" i="14"/>
  <c r="F3749" i="14"/>
  <c r="E3749" i="14"/>
  <c r="A3749" i="14" s="1"/>
  <c r="D3749" i="14"/>
  <c r="C3749" i="14"/>
  <c r="B3749" i="14"/>
  <c r="J3748" i="14"/>
  <c r="G3748" i="14"/>
  <c r="F3748" i="14"/>
  <c r="E3748" i="14"/>
  <c r="A3748" i="14" s="1"/>
  <c r="D3748" i="14"/>
  <c r="C3748" i="14"/>
  <c r="B3748" i="14"/>
  <c r="J3747" i="14"/>
  <c r="G3747" i="14"/>
  <c r="F3747" i="14"/>
  <c r="E3747" i="14"/>
  <c r="A3747" i="14" s="1"/>
  <c r="D3747" i="14"/>
  <c r="C3747" i="14"/>
  <c r="B3747" i="14"/>
  <c r="J3746" i="14"/>
  <c r="G3746" i="14"/>
  <c r="F3746" i="14"/>
  <c r="E3746" i="14"/>
  <c r="A3746" i="14" s="1"/>
  <c r="D3746" i="14"/>
  <c r="C3746" i="14"/>
  <c r="B3746" i="14"/>
  <c r="J3745" i="14"/>
  <c r="G3745" i="14"/>
  <c r="F3745" i="14"/>
  <c r="E3745" i="14"/>
  <c r="A3745" i="14" s="1"/>
  <c r="D3745" i="14"/>
  <c r="C3745" i="14"/>
  <c r="B3745" i="14"/>
  <c r="J3744" i="14"/>
  <c r="G3744" i="14"/>
  <c r="F3744" i="14"/>
  <c r="E3744" i="14"/>
  <c r="A3744" i="14" s="1"/>
  <c r="D3744" i="14"/>
  <c r="C3744" i="14"/>
  <c r="B3744" i="14"/>
  <c r="J3743" i="14"/>
  <c r="G3743" i="14"/>
  <c r="F3743" i="14"/>
  <c r="E3743" i="14"/>
  <c r="A3743" i="14" s="1"/>
  <c r="D3743" i="14"/>
  <c r="C3743" i="14"/>
  <c r="B3743" i="14"/>
  <c r="J3742" i="14"/>
  <c r="G3742" i="14"/>
  <c r="F3742" i="14"/>
  <c r="E3742" i="14"/>
  <c r="A3742" i="14" s="1"/>
  <c r="D3742" i="14"/>
  <c r="C3742" i="14"/>
  <c r="B3742" i="14"/>
  <c r="J3741" i="14"/>
  <c r="G3741" i="14"/>
  <c r="F3741" i="14"/>
  <c r="E3741" i="14"/>
  <c r="A3741" i="14" s="1"/>
  <c r="D3741" i="14"/>
  <c r="C3741" i="14"/>
  <c r="B3741" i="14"/>
  <c r="J3740" i="14"/>
  <c r="G3740" i="14"/>
  <c r="F3740" i="14"/>
  <c r="E3740" i="14"/>
  <c r="A3740" i="14" s="1"/>
  <c r="D3740" i="14"/>
  <c r="C3740" i="14"/>
  <c r="B3740" i="14"/>
  <c r="J3739" i="14"/>
  <c r="G3739" i="14"/>
  <c r="F3739" i="14"/>
  <c r="E3739" i="14"/>
  <c r="A3739" i="14" s="1"/>
  <c r="D3739" i="14"/>
  <c r="C3739" i="14"/>
  <c r="B3739" i="14"/>
  <c r="J3738" i="14"/>
  <c r="G3738" i="14"/>
  <c r="F3738" i="14"/>
  <c r="E3738" i="14"/>
  <c r="A3738" i="14" s="1"/>
  <c r="D3738" i="14"/>
  <c r="C3738" i="14"/>
  <c r="B3738" i="14"/>
  <c r="J3737" i="14"/>
  <c r="G3737" i="14"/>
  <c r="F3737" i="14"/>
  <c r="E3737" i="14"/>
  <c r="A3737" i="14" s="1"/>
  <c r="D3737" i="14"/>
  <c r="C3737" i="14"/>
  <c r="B3737" i="14"/>
  <c r="J3736" i="14"/>
  <c r="G3736" i="14"/>
  <c r="F3736" i="14"/>
  <c r="E3736" i="14"/>
  <c r="A3736" i="14" s="1"/>
  <c r="D3736" i="14"/>
  <c r="C3736" i="14"/>
  <c r="B3736" i="14"/>
  <c r="J3735" i="14"/>
  <c r="G3735" i="14"/>
  <c r="F3735" i="14"/>
  <c r="E3735" i="14"/>
  <c r="A3735" i="14" s="1"/>
  <c r="D3735" i="14"/>
  <c r="C3735" i="14"/>
  <c r="B3735" i="14"/>
  <c r="J3734" i="14"/>
  <c r="G3734" i="14"/>
  <c r="F3734" i="14"/>
  <c r="E3734" i="14"/>
  <c r="A3734" i="14" s="1"/>
  <c r="D3734" i="14"/>
  <c r="C3734" i="14"/>
  <c r="B3734" i="14"/>
  <c r="J3733" i="14"/>
  <c r="G3733" i="14"/>
  <c r="F3733" i="14"/>
  <c r="E3733" i="14"/>
  <c r="A3733" i="14" s="1"/>
  <c r="D3733" i="14"/>
  <c r="C3733" i="14"/>
  <c r="B3733" i="14"/>
  <c r="J3732" i="14"/>
  <c r="G3732" i="14"/>
  <c r="F3732" i="14"/>
  <c r="E3732" i="14"/>
  <c r="A3732" i="14" s="1"/>
  <c r="D3732" i="14"/>
  <c r="C3732" i="14"/>
  <c r="B3732" i="14"/>
  <c r="J3731" i="14"/>
  <c r="G3731" i="14"/>
  <c r="F3731" i="14"/>
  <c r="E3731" i="14"/>
  <c r="A3731" i="14" s="1"/>
  <c r="D3731" i="14"/>
  <c r="C3731" i="14"/>
  <c r="B3731" i="14"/>
  <c r="J3730" i="14"/>
  <c r="G3730" i="14"/>
  <c r="F3730" i="14"/>
  <c r="E3730" i="14"/>
  <c r="A3730" i="14" s="1"/>
  <c r="D3730" i="14"/>
  <c r="C3730" i="14"/>
  <c r="B3730" i="14"/>
  <c r="J3729" i="14"/>
  <c r="G3729" i="14"/>
  <c r="F3729" i="14"/>
  <c r="E3729" i="14"/>
  <c r="A3729" i="14" s="1"/>
  <c r="D3729" i="14"/>
  <c r="C3729" i="14"/>
  <c r="B3729" i="14"/>
  <c r="J3728" i="14"/>
  <c r="G3728" i="14"/>
  <c r="F3728" i="14"/>
  <c r="E3728" i="14"/>
  <c r="A3728" i="14" s="1"/>
  <c r="D3728" i="14"/>
  <c r="C3728" i="14"/>
  <c r="B3728" i="14"/>
  <c r="J3727" i="14"/>
  <c r="G3727" i="14"/>
  <c r="F3727" i="14"/>
  <c r="E3727" i="14"/>
  <c r="A3727" i="14" s="1"/>
  <c r="D3727" i="14"/>
  <c r="C3727" i="14"/>
  <c r="B3727" i="14"/>
  <c r="J3726" i="14"/>
  <c r="G3726" i="14"/>
  <c r="F3726" i="14"/>
  <c r="E3726" i="14"/>
  <c r="A3726" i="14" s="1"/>
  <c r="D3726" i="14"/>
  <c r="C3726" i="14"/>
  <c r="B3726" i="14"/>
  <c r="J3725" i="14"/>
  <c r="G3725" i="14"/>
  <c r="F3725" i="14"/>
  <c r="E3725" i="14"/>
  <c r="A3725" i="14" s="1"/>
  <c r="D3725" i="14"/>
  <c r="C3725" i="14"/>
  <c r="B3725" i="14"/>
  <c r="J3724" i="14"/>
  <c r="G3724" i="14"/>
  <c r="F3724" i="14"/>
  <c r="E3724" i="14"/>
  <c r="A3724" i="14" s="1"/>
  <c r="D3724" i="14"/>
  <c r="C3724" i="14"/>
  <c r="B3724" i="14"/>
  <c r="J3723" i="14"/>
  <c r="G3723" i="14"/>
  <c r="F3723" i="14"/>
  <c r="E3723" i="14"/>
  <c r="A3723" i="14" s="1"/>
  <c r="D3723" i="14"/>
  <c r="C3723" i="14"/>
  <c r="B3723" i="14"/>
  <c r="J3722" i="14"/>
  <c r="G3722" i="14"/>
  <c r="F3722" i="14"/>
  <c r="E3722" i="14"/>
  <c r="A3722" i="14" s="1"/>
  <c r="D3722" i="14"/>
  <c r="C3722" i="14"/>
  <c r="B3722" i="14"/>
  <c r="J3721" i="14"/>
  <c r="G3721" i="14"/>
  <c r="F3721" i="14"/>
  <c r="E3721" i="14"/>
  <c r="A3721" i="14" s="1"/>
  <c r="D3721" i="14"/>
  <c r="C3721" i="14"/>
  <c r="B3721" i="14"/>
  <c r="J3720" i="14"/>
  <c r="G3720" i="14"/>
  <c r="F3720" i="14"/>
  <c r="E3720" i="14"/>
  <c r="A3720" i="14" s="1"/>
  <c r="D3720" i="14"/>
  <c r="C3720" i="14"/>
  <c r="B3720" i="14"/>
  <c r="J3719" i="14"/>
  <c r="G3719" i="14"/>
  <c r="F3719" i="14"/>
  <c r="E3719" i="14"/>
  <c r="A3719" i="14" s="1"/>
  <c r="D3719" i="14"/>
  <c r="C3719" i="14"/>
  <c r="B3719" i="14"/>
  <c r="J3718" i="14"/>
  <c r="G3718" i="14"/>
  <c r="F3718" i="14"/>
  <c r="E3718" i="14"/>
  <c r="A3718" i="14" s="1"/>
  <c r="D3718" i="14"/>
  <c r="C3718" i="14"/>
  <c r="B3718" i="14"/>
  <c r="J3717" i="14"/>
  <c r="G3717" i="14"/>
  <c r="F3717" i="14"/>
  <c r="E3717" i="14"/>
  <c r="A3717" i="14" s="1"/>
  <c r="D3717" i="14"/>
  <c r="C3717" i="14"/>
  <c r="B3717" i="14"/>
  <c r="J3716" i="14"/>
  <c r="G3716" i="14"/>
  <c r="F3716" i="14"/>
  <c r="E3716" i="14"/>
  <c r="A3716" i="14" s="1"/>
  <c r="D3716" i="14"/>
  <c r="C3716" i="14"/>
  <c r="B3716" i="14"/>
  <c r="J3715" i="14"/>
  <c r="G3715" i="14"/>
  <c r="F3715" i="14"/>
  <c r="E3715" i="14"/>
  <c r="A3715" i="14" s="1"/>
  <c r="D3715" i="14"/>
  <c r="C3715" i="14"/>
  <c r="B3715" i="14"/>
  <c r="J3714" i="14"/>
  <c r="G3714" i="14"/>
  <c r="F3714" i="14"/>
  <c r="E3714" i="14"/>
  <c r="A3714" i="14" s="1"/>
  <c r="D3714" i="14"/>
  <c r="C3714" i="14"/>
  <c r="B3714" i="14"/>
  <c r="J3713" i="14"/>
  <c r="G3713" i="14"/>
  <c r="F3713" i="14"/>
  <c r="E3713" i="14"/>
  <c r="A3713" i="14" s="1"/>
  <c r="D3713" i="14"/>
  <c r="C3713" i="14"/>
  <c r="B3713" i="14"/>
  <c r="J3712" i="14"/>
  <c r="G3712" i="14"/>
  <c r="F3712" i="14"/>
  <c r="E3712" i="14"/>
  <c r="A3712" i="14" s="1"/>
  <c r="D3712" i="14"/>
  <c r="C3712" i="14"/>
  <c r="B3712" i="14"/>
  <c r="J3711" i="14"/>
  <c r="G3711" i="14"/>
  <c r="F3711" i="14"/>
  <c r="E3711" i="14"/>
  <c r="A3711" i="14" s="1"/>
  <c r="D3711" i="14"/>
  <c r="C3711" i="14"/>
  <c r="B3711" i="14"/>
  <c r="J3710" i="14"/>
  <c r="G3710" i="14"/>
  <c r="F3710" i="14"/>
  <c r="E3710" i="14"/>
  <c r="A3710" i="14" s="1"/>
  <c r="D3710" i="14"/>
  <c r="C3710" i="14"/>
  <c r="B3710" i="14"/>
  <c r="J3709" i="14"/>
  <c r="G3709" i="14"/>
  <c r="F3709" i="14"/>
  <c r="E3709" i="14"/>
  <c r="A3709" i="14" s="1"/>
  <c r="D3709" i="14"/>
  <c r="C3709" i="14"/>
  <c r="B3709" i="14"/>
  <c r="J3708" i="14"/>
  <c r="G3708" i="14"/>
  <c r="F3708" i="14"/>
  <c r="E3708" i="14"/>
  <c r="A3708" i="14" s="1"/>
  <c r="D3708" i="14"/>
  <c r="C3708" i="14"/>
  <c r="B3708" i="14"/>
  <c r="J3707" i="14"/>
  <c r="G3707" i="14"/>
  <c r="F3707" i="14"/>
  <c r="E3707" i="14"/>
  <c r="A3707" i="14" s="1"/>
  <c r="D3707" i="14"/>
  <c r="C3707" i="14"/>
  <c r="B3707" i="14"/>
  <c r="J3706" i="14"/>
  <c r="G3706" i="14"/>
  <c r="F3706" i="14"/>
  <c r="E3706" i="14"/>
  <c r="A3706" i="14" s="1"/>
  <c r="D3706" i="14"/>
  <c r="C3706" i="14"/>
  <c r="B3706" i="14"/>
  <c r="J3705" i="14"/>
  <c r="G3705" i="14"/>
  <c r="F3705" i="14"/>
  <c r="E3705" i="14"/>
  <c r="A3705" i="14" s="1"/>
  <c r="D3705" i="14"/>
  <c r="C3705" i="14"/>
  <c r="B3705" i="14"/>
  <c r="J3704" i="14"/>
  <c r="G3704" i="14"/>
  <c r="F3704" i="14"/>
  <c r="E3704" i="14"/>
  <c r="A3704" i="14" s="1"/>
  <c r="D3704" i="14"/>
  <c r="C3704" i="14"/>
  <c r="B3704" i="14"/>
  <c r="J3703" i="14"/>
  <c r="G3703" i="14"/>
  <c r="F3703" i="14"/>
  <c r="E3703" i="14"/>
  <c r="A3703" i="14" s="1"/>
  <c r="D3703" i="14"/>
  <c r="C3703" i="14"/>
  <c r="B3703" i="14"/>
  <c r="J3702" i="14"/>
  <c r="G3702" i="14"/>
  <c r="F3702" i="14"/>
  <c r="E3702" i="14"/>
  <c r="A3702" i="14" s="1"/>
  <c r="D3702" i="14"/>
  <c r="C3702" i="14"/>
  <c r="B3702" i="14"/>
  <c r="J3701" i="14"/>
  <c r="G3701" i="14"/>
  <c r="F3701" i="14"/>
  <c r="E3701" i="14"/>
  <c r="A3701" i="14" s="1"/>
  <c r="D3701" i="14"/>
  <c r="C3701" i="14"/>
  <c r="B3701" i="14"/>
  <c r="J3700" i="14"/>
  <c r="G3700" i="14"/>
  <c r="F3700" i="14"/>
  <c r="E3700" i="14"/>
  <c r="A3700" i="14" s="1"/>
  <c r="D3700" i="14"/>
  <c r="C3700" i="14"/>
  <c r="B3700" i="14"/>
  <c r="J3699" i="14"/>
  <c r="G3699" i="14"/>
  <c r="F3699" i="14"/>
  <c r="E3699" i="14"/>
  <c r="A3699" i="14" s="1"/>
  <c r="D3699" i="14"/>
  <c r="C3699" i="14"/>
  <c r="B3699" i="14"/>
  <c r="J3698" i="14"/>
  <c r="G3698" i="14"/>
  <c r="F3698" i="14"/>
  <c r="E3698" i="14"/>
  <c r="A3698" i="14" s="1"/>
  <c r="D3698" i="14"/>
  <c r="C3698" i="14"/>
  <c r="B3698" i="14"/>
  <c r="J3697" i="14"/>
  <c r="G3697" i="14"/>
  <c r="F3697" i="14"/>
  <c r="E3697" i="14"/>
  <c r="A3697" i="14" s="1"/>
  <c r="D3697" i="14"/>
  <c r="C3697" i="14"/>
  <c r="B3697" i="14"/>
  <c r="J3696" i="14"/>
  <c r="G3696" i="14"/>
  <c r="F3696" i="14"/>
  <c r="E3696" i="14"/>
  <c r="A3696" i="14" s="1"/>
  <c r="D3696" i="14"/>
  <c r="C3696" i="14"/>
  <c r="B3696" i="14"/>
  <c r="J3695" i="14"/>
  <c r="G3695" i="14"/>
  <c r="F3695" i="14"/>
  <c r="E3695" i="14"/>
  <c r="A3695" i="14" s="1"/>
  <c r="D3695" i="14"/>
  <c r="C3695" i="14"/>
  <c r="B3695" i="14"/>
  <c r="J3694" i="14"/>
  <c r="G3694" i="14"/>
  <c r="F3694" i="14"/>
  <c r="E3694" i="14"/>
  <c r="A3694" i="14" s="1"/>
  <c r="D3694" i="14"/>
  <c r="C3694" i="14"/>
  <c r="B3694" i="14"/>
  <c r="J3693" i="14"/>
  <c r="G3693" i="14"/>
  <c r="F3693" i="14"/>
  <c r="E3693" i="14"/>
  <c r="A3693" i="14" s="1"/>
  <c r="D3693" i="14"/>
  <c r="C3693" i="14"/>
  <c r="B3693" i="14"/>
  <c r="J3692" i="14"/>
  <c r="G3692" i="14"/>
  <c r="F3692" i="14"/>
  <c r="E3692" i="14"/>
  <c r="A3692" i="14" s="1"/>
  <c r="D3692" i="14"/>
  <c r="C3692" i="14"/>
  <c r="B3692" i="14"/>
  <c r="J3691" i="14"/>
  <c r="G3691" i="14"/>
  <c r="F3691" i="14"/>
  <c r="E3691" i="14"/>
  <c r="A3691" i="14" s="1"/>
  <c r="D3691" i="14"/>
  <c r="C3691" i="14"/>
  <c r="B3691" i="14"/>
  <c r="J3690" i="14"/>
  <c r="G3690" i="14"/>
  <c r="F3690" i="14"/>
  <c r="E3690" i="14"/>
  <c r="A3690" i="14" s="1"/>
  <c r="D3690" i="14"/>
  <c r="C3690" i="14"/>
  <c r="B3690" i="14"/>
  <c r="J3689" i="14"/>
  <c r="G3689" i="14"/>
  <c r="F3689" i="14"/>
  <c r="E3689" i="14"/>
  <c r="A3689" i="14" s="1"/>
  <c r="D3689" i="14"/>
  <c r="C3689" i="14"/>
  <c r="B3689" i="14"/>
  <c r="J3688" i="14"/>
  <c r="G3688" i="14"/>
  <c r="F3688" i="14"/>
  <c r="E3688" i="14"/>
  <c r="A3688" i="14" s="1"/>
  <c r="D3688" i="14"/>
  <c r="C3688" i="14"/>
  <c r="B3688" i="14"/>
  <c r="J3687" i="14"/>
  <c r="G3687" i="14"/>
  <c r="F3687" i="14"/>
  <c r="E3687" i="14"/>
  <c r="A3687" i="14" s="1"/>
  <c r="D3687" i="14"/>
  <c r="C3687" i="14"/>
  <c r="B3687" i="14"/>
  <c r="J3686" i="14"/>
  <c r="G3686" i="14"/>
  <c r="F3686" i="14"/>
  <c r="E3686" i="14"/>
  <c r="A3686" i="14" s="1"/>
  <c r="D3686" i="14"/>
  <c r="C3686" i="14"/>
  <c r="B3686" i="14"/>
  <c r="J3685" i="14"/>
  <c r="G3685" i="14"/>
  <c r="F3685" i="14"/>
  <c r="E3685" i="14"/>
  <c r="A3685" i="14" s="1"/>
  <c r="D3685" i="14"/>
  <c r="C3685" i="14"/>
  <c r="B3685" i="14"/>
  <c r="J3684" i="14"/>
  <c r="G3684" i="14"/>
  <c r="F3684" i="14"/>
  <c r="E3684" i="14"/>
  <c r="A3684" i="14" s="1"/>
  <c r="D3684" i="14"/>
  <c r="C3684" i="14"/>
  <c r="B3684" i="14"/>
  <c r="J3683" i="14"/>
  <c r="G3683" i="14"/>
  <c r="F3683" i="14"/>
  <c r="E3683" i="14"/>
  <c r="A3683" i="14" s="1"/>
  <c r="D3683" i="14"/>
  <c r="C3683" i="14"/>
  <c r="B3683" i="14"/>
  <c r="J3682" i="14"/>
  <c r="G3682" i="14"/>
  <c r="F3682" i="14"/>
  <c r="E3682" i="14"/>
  <c r="A3682" i="14" s="1"/>
  <c r="D3682" i="14"/>
  <c r="C3682" i="14"/>
  <c r="B3682" i="14"/>
  <c r="J3681" i="14"/>
  <c r="G3681" i="14"/>
  <c r="F3681" i="14"/>
  <c r="E3681" i="14"/>
  <c r="A3681" i="14" s="1"/>
  <c r="D3681" i="14"/>
  <c r="C3681" i="14"/>
  <c r="B3681" i="14"/>
  <c r="J3680" i="14"/>
  <c r="G3680" i="14"/>
  <c r="F3680" i="14"/>
  <c r="E3680" i="14"/>
  <c r="A3680" i="14" s="1"/>
  <c r="D3680" i="14"/>
  <c r="C3680" i="14"/>
  <c r="B3680" i="14"/>
  <c r="J3679" i="14"/>
  <c r="G3679" i="14"/>
  <c r="F3679" i="14"/>
  <c r="E3679" i="14"/>
  <c r="A3679" i="14" s="1"/>
  <c r="D3679" i="14"/>
  <c r="C3679" i="14"/>
  <c r="B3679" i="14"/>
  <c r="J3678" i="14"/>
  <c r="G3678" i="14"/>
  <c r="F3678" i="14"/>
  <c r="E3678" i="14"/>
  <c r="A3678" i="14" s="1"/>
  <c r="D3678" i="14"/>
  <c r="C3678" i="14"/>
  <c r="B3678" i="14"/>
  <c r="J3677" i="14"/>
  <c r="G3677" i="14"/>
  <c r="F3677" i="14"/>
  <c r="E3677" i="14"/>
  <c r="A3677" i="14" s="1"/>
  <c r="D3677" i="14"/>
  <c r="C3677" i="14"/>
  <c r="B3677" i="14"/>
  <c r="J3676" i="14"/>
  <c r="G3676" i="14"/>
  <c r="F3676" i="14"/>
  <c r="E3676" i="14"/>
  <c r="A3676" i="14" s="1"/>
  <c r="D3676" i="14"/>
  <c r="C3676" i="14"/>
  <c r="B3676" i="14"/>
  <c r="J3675" i="14"/>
  <c r="G3675" i="14"/>
  <c r="F3675" i="14"/>
  <c r="E3675" i="14"/>
  <c r="A3675" i="14" s="1"/>
  <c r="D3675" i="14"/>
  <c r="C3675" i="14"/>
  <c r="B3675" i="14"/>
  <c r="J3674" i="14"/>
  <c r="G3674" i="14"/>
  <c r="F3674" i="14"/>
  <c r="E3674" i="14"/>
  <c r="A3674" i="14" s="1"/>
  <c r="D3674" i="14"/>
  <c r="C3674" i="14"/>
  <c r="B3674" i="14"/>
  <c r="J3673" i="14"/>
  <c r="G3673" i="14"/>
  <c r="F3673" i="14"/>
  <c r="E3673" i="14"/>
  <c r="A3673" i="14" s="1"/>
  <c r="D3673" i="14"/>
  <c r="C3673" i="14"/>
  <c r="B3673" i="14"/>
  <c r="J3672" i="14"/>
  <c r="G3672" i="14"/>
  <c r="F3672" i="14"/>
  <c r="E3672" i="14"/>
  <c r="A3672" i="14" s="1"/>
  <c r="D3672" i="14"/>
  <c r="C3672" i="14"/>
  <c r="B3672" i="14"/>
  <c r="J3671" i="14"/>
  <c r="G3671" i="14"/>
  <c r="F3671" i="14"/>
  <c r="E3671" i="14"/>
  <c r="A3671" i="14" s="1"/>
  <c r="D3671" i="14"/>
  <c r="C3671" i="14"/>
  <c r="B3671" i="14"/>
  <c r="J3670" i="14"/>
  <c r="G3670" i="14"/>
  <c r="F3670" i="14"/>
  <c r="E3670" i="14"/>
  <c r="A3670" i="14" s="1"/>
  <c r="D3670" i="14"/>
  <c r="C3670" i="14"/>
  <c r="B3670" i="14"/>
  <c r="J3669" i="14"/>
  <c r="G3669" i="14"/>
  <c r="F3669" i="14"/>
  <c r="E3669" i="14"/>
  <c r="A3669" i="14" s="1"/>
  <c r="D3669" i="14"/>
  <c r="C3669" i="14"/>
  <c r="B3669" i="14"/>
  <c r="J3668" i="14"/>
  <c r="G3668" i="14"/>
  <c r="F3668" i="14"/>
  <c r="E3668" i="14"/>
  <c r="A3668" i="14" s="1"/>
  <c r="D3668" i="14"/>
  <c r="C3668" i="14"/>
  <c r="B3668" i="14"/>
  <c r="J3667" i="14"/>
  <c r="G3667" i="14"/>
  <c r="F3667" i="14"/>
  <c r="E3667" i="14"/>
  <c r="A3667" i="14" s="1"/>
  <c r="D3667" i="14"/>
  <c r="C3667" i="14"/>
  <c r="B3667" i="14"/>
  <c r="J3666" i="14"/>
  <c r="G3666" i="14"/>
  <c r="F3666" i="14"/>
  <c r="E3666" i="14"/>
  <c r="A3666" i="14" s="1"/>
  <c r="D3666" i="14"/>
  <c r="C3666" i="14"/>
  <c r="B3666" i="14"/>
  <c r="J3665" i="14"/>
  <c r="G3665" i="14"/>
  <c r="F3665" i="14"/>
  <c r="E3665" i="14"/>
  <c r="A3665" i="14" s="1"/>
  <c r="D3665" i="14"/>
  <c r="C3665" i="14"/>
  <c r="B3665" i="14"/>
  <c r="J3664" i="14"/>
  <c r="G3664" i="14"/>
  <c r="F3664" i="14"/>
  <c r="E3664" i="14"/>
  <c r="A3664" i="14" s="1"/>
  <c r="D3664" i="14"/>
  <c r="C3664" i="14"/>
  <c r="B3664" i="14"/>
  <c r="J3663" i="14"/>
  <c r="G3663" i="14"/>
  <c r="F3663" i="14"/>
  <c r="E3663" i="14"/>
  <c r="A3663" i="14" s="1"/>
  <c r="D3663" i="14"/>
  <c r="C3663" i="14"/>
  <c r="B3663" i="14"/>
  <c r="J3662" i="14"/>
  <c r="G3662" i="14"/>
  <c r="F3662" i="14"/>
  <c r="E3662" i="14"/>
  <c r="A3662" i="14" s="1"/>
  <c r="D3662" i="14"/>
  <c r="C3662" i="14"/>
  <c r="B3662" i="14"/>
  <c r="J3661" i="14"/>
  <c r="G3661" i="14"/>
  <c r="F3661" i="14"/>
  <c r="E3661" i="14"/>
  <c r="A3661" i="14" s="1"/>
  <c r="D3661" i="14"/>
  <c r="C3661" i="14"/>
  <c r="B3661" i="14"/>
  <c r="J3660" i="14"/>
  <c r="G3660" i="14"/>
  <c r="F3660" i="14"/>
  <c r="E3660" i="14"/>
  <c r="A3660" i="14" s="1"/>
  <c r="D3660" i="14"/>
  <c r="C3660" i="14"/>
  <c r="B3660" i="14"/>
  <c r="J3659" i="14"/>
  <c r="G3659" i="14"/>
  <c r="F3659" i="14"/>
  <c r="E3659" i="14"/>
  <c r="A3659" i="14" s="1"/>
  <c r="D3659" i="14"/>
  <c r="C3659" i="14"/>
  <c r="B3659" i="14"/>
  <c r="J3658" i="14"/>
  <c r="G3658" i="14"/>
  <c r="F3658" i="14"/>
  <c r="E3658" i="14"/>
  <c r="A3658" i="14" s="1"/>
  <c r="D3658" i="14"/>
  <c r="C3658" i="14"/>
  <c r="B3658" i="14"/>
  <c r="J3657" i="14"/>
  <c r="G3657" i="14"/>
  <c r="F3657" i="14"/>
  <c r="E3657" i="14"/>
  <c r="A3657" i="14" s="1"/>
  <c r="D3657" i="14"/>
  <c r="C3657" i="14"/>
  <c r="B3657" i="14"/>
  <c r="J3656" i="14"/>
  <c r="G3656" i="14"/>
  <c r="F3656" i="14"/>
  <c r="E3656" i="14"/>
  <c r="A3656" i="14" s="1"/>
  <c r="D3656" i="14"/>
  <c r="C3656" i="14"/>
  <c r="B3656" i="14"/>
  <c r="J3655" i="14"/>
  <c r="G3655" i="14"/>
  <c r="F3655" i="14"/>
  <c r="E3655" i="14"/>
  <c r="A3655" i="14" s="1"/>
  <c r="D3655" i="14"/>
  <c r="C3655" i="14"/>
  <c r="B3655" i="14"/>
  <c r="J3654" i="14"/>
  <c r="G3654" i="14"/>
  <c r="F3654" i="14"/>
  <c r="E3654" i="14"/>
  <c r="A3654" i="14" s="1"/>
  <c r="D3654" i="14"/>
  <c r="C3654" i="14"/>
  <c r="B3654" i="14"/>
  <c r="J3653" i="14"/>
  <c r="G3653" i="14"/>
  <c r="F3653" i="14"/>
  <c r="E3653" i="14"/>
  <c r="A3653" i="14" s="1"/>
  <c r="D3653" i="14"/>
  <c r="C3653" i="14"/>
  <c r="B3653" i="14"/>
  <c r="J3652" i="14"/>
  <c r="G3652" i="14"/>
  <c r="F3652" i="14"/>
  <c r="E3652" i="14"/>
  <c r="A3652" i="14" s="1"/>
  <c r="D3652" i="14"/>
  <c r="C3652" i="14"/>
  <c r="B3652" i="14"/>
  <c r="J3651" i="14"/>
  <c r="G3651" i="14"/>
  <c r="F3651" i="14"/>
  <c r="E3651" i="14"/>
  <c r="A3651" i="14" s="1"/>
  <c r="D3651" i="14"/>
  <c r="C3651" i="14"/>
  <c r="B3651" i="14"/>
  <c r="J3650" i="14"/>
  <c r="G3650" i="14"/>
  <c r="F3650" i="14"/>
  <c r="E3650" i="14"/>
  <c r="A3650" i="14" s="1"/>
  <c r="D3650" i="14"/>
  <c r="C3650" i="14"/>
  <c r="B3650" i="14"/>
  <c r="J3649" i="14"/>
  <c r="G3649" i="14"/>
  <c r="F3649" i="14"/>
  <c r="E3649" i="14"/>
  <c r="A3649" i="14" s="1"/>
  <c r="D3649" i="14"/>
  <c r="C3649" i="14"/>
  <c r="B3649" i="14"/>
  <c r="J3648" i="14"/>
  <c r="G3648" i="14"/>
  <c r="F3648" i="14"/>
  <c r="E3648" i="14"/>
  <c r="A3648" i="14" s="1"/>
  <c r="D3648" i="14"/>
  <c r="C3648" i="14"/>
  <c r="B3648" i="14"/>
  <c r="J3647" i="14"/>
  <c r="G3647" i="14"/>
  <c r="F3647" i="14"/>
  <c r="E3647" i="14"/>
  <c r="A3647" i="14" s="1"/>
  <c r="D3647" i="14"/>
  <c r="C3647" i="14"/>
  <c r="B3647" i="14"/>
  <c r="J3646" i="14"/>
  <c r="G3646" i="14"/>
  <c r="F3646" i="14"/>
  <c r="E3646" i="14"/>
  <c r="A3646" i="14" s="1"/>
  <c r="D3646" i="14"/>
  <c r="C3646" i="14"/>
  <c r="B3646" i="14"/>
  <c r="J3645" i="14"/>
  <c r="G3645" i="14"/>
  <c r="F3645" i="14"/>
  <c r="E3645" i="14"/>
  <c r="A3645" i="14" s="1"/>
  <c r="D3645" i="14"/>
  <c r="C3645" i="14"/>
  <c r="B3645" i="14"/>
  <c r="J3644" i="14"/>
  <c r="G3644" i="14"/>
  <c r="F3644" i="14"/>
  <c r="E3644" i="14"/>
  <c r="A3644" i="14" s="1"/>
  <c r="D3644" i="14"/>
  <c r="C3644" i="14"/>
  <c r="B3644" i="14"/>
  <c r="J3643" i="14"/>
  <c r="G3643" i="14"/>
  <c r="F3643" i="14"/>
  <c r="E3643" i="14"/>
  <c r="A3643" i="14" s="1"/>
  <c r="D3643" i="14"/>
  <c r="C3643" i="14"/>
  <c r="B3643" i="14"/>
  <c r="J3642" i="14"/>
  <c r="G3642" i="14"/>
  <c r="F3642" i="14"/>
  <c r="E3642" i="14"/>
  <c r="A3642" i="14" s="1"/>
  <c r="D3642" i="14"/>
  <c r="C3642" i="14"/>
  <c r="B3642" i="14"/>
  <c r="J3641" i="14"/>
  <c r="G3641" i="14"/>
  <c r="F3641" i="14"/>
  <c r="E3641" i="14"/>
  <c r="A3641" i="14" s="1"/>
  <c r="D3641" i="14"/>
  <c r="C3641" i="14"/>
  <c r="B3641" i="14"/>
  <c r="J3640" i="14"/>
  <c r="G3640" i="14"/>
  <c r="F3640" i="14"/>
  <c r="E3640" i="14"/>
  <c r="A3640" i="14" s="1"/>
  <c r="D3640" i="14"/>
  <c r="C3640" i="14"/>
  <c r="B3640" i="14"/>
  <c r="J3639" i="14"/>
  <c r="G3639" i="14"/>
  <c r="F3639" i="14"/>
  <c r="E3639" i="14"/>
  <c r="A3639" i="14" s="1"/>
  <c r="D3639" i="14"/>
  <c r="C3639" i="14"/>
  <c r="B3639" i="14"/>
  <c r="J3638" i="14"/>
  <c r="G3638" i="14"/>
  <c r="F3638" i="14"/>
  <c r="E3638" i="14"/>
  <c r="A3638" i="14" s="1"/>
  <c r="D3638" i="14"/>
  <c r="C3638" i="14"/>
  <c r="B3638" i="14"/>
  <c r="J3637" i="14"/>
  <c r="G3637" i="14"/>
  <c r="F3637" i="14"/>
  <c r="E3637" i="14"/>
  <c r="A3637" i="14" s="1"/>
  <c r="D3637" i="14"/>
  <c r="C3637" i="14"/>
  <c r="B3637" i="14"/>
  <c r="J3636" i="14"/>
  <c r="G3636" i="14"/>
  <c r="F3636" i="14"/>
  <c r="E3636" i="14"/>
  <c r="A3636" i="14" s="1"/>
  <c r="D3636" i="14"/>
  <c r="C3636" i="14"/>
  <c r="B3636" i="14"/>
  <c r="J3635" i="14"/>
  <c r="G3635" i="14"/>
  <c r="F3635" i="14"/>
  <c r="E3635" i="14"/>
  <c r="A3635" i="14" s="1"/>
  <c r="D3635" i="14"/>
  <c r="C3635" i="14"/>
  <c r="B3635" i="14"/>
  <c r="J3634" i="14"/>
  <c r="G3634" i="14"/>
  <c r="F3634" i="14"/>
  <c r="E3634" i="14"/>
  <c r="A3634" i="14" s="1"/>
  <c r="D3634" i="14"/>
  <c r="C3634" i="14"/>
  <c r="B3634" i="14"/>
  <c r="J3633" i="14"/>
  <c r="G3633" i="14"/>
  <c r="F3633" i="14"/>
  <c r="E3633" i="14"/>
  <c r="A3633" i="14" s="1"/>
  <c r="D3633" i="14"/>
  <c r="C3633" i="14"/>
  <c r="B3633" i="14"/>
  <c r="J3632" i="14"/>
  <c r="G3632" i="14"/>
  <c r="F3632" i="14"/>
  <c r="E3632" i="14"/>
  <c r="A3632" i="14" s="1"/>
  <c r="D3632" i="14"/>
  <c r="C3632" i="14"/>
  <c r="B3632" i="14"/>
  <c r="J3631" i="14"/>
  <c r="G3631" i="14"/>
  <c r="F3631" i="14"/>
  <c r="E3631" i="14"/>
  <c r="A3631" i="14" s="1"/>
  <c r="D3631" i="14"/>
  <c r="C3631" i="14"/>
  <c r="B3631" i="14"/>
  <c r="J3630" i="14"/>
  <c r="G3630" i="14"/>
  <c r="F3630" i="14"/>
  <c r="E3630" i="14"/>
  <c r="A3630" i="14" s="1"/>
  <c r="D3630" i="14"/>
  <c r="C3630" i="14"/>
  <c r="B3630" i="14"/>
  <c r="J3629" i="14"/>
  <c r="G3629" i="14"/>
  <c r="F3629" i="14"/>
  <c r="E3629" i="14"/>
  <c r="A3629" i="14" s="1"/>
  <c r="D3629" i="14"/>
  <c r="C3629" i="14"/>
  <c r="B3629" i="14"/>
  <c r="J3628" i="14"/>
  <c r="G3628" i="14"/>
  <c r="F3628" i="14"/>
  <c r="E3628" i="14"/>
  <c r="A3628" i="14" s="1"/>
  <c r="D3628" i="14"/>
  <c r="C3628" i="14"/>
  <c r="B3628" i="14"/>
  <c r="J3627" i="14"/>
  <c r="G3627" i="14"/>
  <c r="F3627" i="14"/>
  <c r="E3627" i="14"/>
  <c r="A3627" i="14" s="1"/>
  <c r="D3627" i="14"/>
  <c r="C3627" i="14"/>
  <c r="B3627" i="14"/>
  <c r="J3626" i="14"/>
  <c r="G3626" i="14"/>
  <c r="F3626" i="14"/>
  <c r="E3626" i="14"/>
  <c r="A3626" i="14" s="1"/>
  <c r="D3626" i="14"/>
  <c r="C3626" i="14"/>
  <c r="B3626" i="14"/>
  <c r="J3625" i="14"/>
  <c r="G3625" i="14"/>
  <c r="F3625" i="14"/>
  <c r="E3625" i="14"/>
  <c r="A3625" i="14" s="1"/>
  <c r="D3625" i="14"/>
  <c r="C3625" i="14"/>
  <c r="B3625" i="14"/>
  <c r="J3624" i="14"/>
  <c r="G3624" i="14"/>
  <c r="F3624" i="14"/>
  <c r="E3624" i="14"/>
  <c r="A3624" i="14" s="1"/>
  <c r="D3624" i="14"/>
  <c r="C3624" i="14"/>
  <c r="B3624" i="14"/>
  <c r="J3623" i="14"/>
  <c r="G3623" i="14"/>
  <c r="F3623" i="14"/>
  <c r="E3623" i="14"/>
  <c r="A3623" i="14" s="1"/>
  <c r="D3623" i="14"/>
  <c r="C3623" i="14"/>
  <c r="B3623" i="14"/>
  <c r="J3622" i="14"/>
  <c r="G3622" i="14"/>
  <c r="F3622" i="14"/>
  <c r="E3622" i="14"/>
  <c r="A3622" i="14" s="1"/>
  <c r="D3622" i="14"/>
  <c r="C3622" i="14"/>
  <c r="B3622" i="14"/>
  <c r="J3621" i="14"/>
  <c r="G3621" i="14"/>
  <c r="F3621" i="14"/>
  <c r="E3621" i="14"/>
  <c r="A3621" i="14" s="1"/>
  <c r="D3621" i="14"/>
  <c r="C3621" i="14"/>
  <c r="B3621" i="14"/>
  <c r="J3620" i="14"/>
  <c r="G3620" i="14"/>
  <c r="F3620" i="14"/>
  <c r="E3620" i="14"/>
  <c r="A3620" i="14" s="1"/>
  <c r="D3620" i="14"/>
  <c r="C3620" i="14"/>
  <c r="B3620" i="14"/>
  <c r="J3619" i="14"/>
  <c r="G3619" i="14"/>
  <c r="F3619" i="14"/>
  <c r="E3619" i="14"/>
  <c r="A3619" i="14" s="1"/>
  <c r="D3619" i="14"/>
  <c r="C3619" i="14"/>
  <c r="B3619" i="14"/>
  <c r="J3618" i="14"/>
  <c r="G3618" i="14"/>
  <c r="F3618" i="14"/>
  <c r="E3618" i="14"/>
  <c r="A3618" i="14" s="1"/>
  <c r="D3618" i="14"/>
  <c r="C3618" i="14"/>
  <c r="B3618" i="14"/>
  <c r="J3617" i="14"/>
  <c r="G3617" i="14"/>
  <c r="F3617" i="14"/>
  <c r="E3617" i="14"/>
  <c r="A3617" i="14" s="1"/>
  <c r="D3617" i="14"/>
  <c r="C3617" i="14"/>
  <c r="B3617" i="14"/>
  <c r="J3616" i="14"/>
  <c r="G3616" i="14"/>
  <c r="F3616" i="14"/>
  <c r="E3616" i="14"/>
  <c r="A3616" i="14" s="1"/>
  <c r="D3616" i="14"/>
  <c r="C3616" i="14"/>
  <c r="B3616" i="14"/>
  <c r="J3615" i="14"/>
  <c r="G3615" i="14"/>
  <c r="F3615" i="14"/>
  <c r="E3615" i="14"/>
  <c r="A3615" i="14" s="1"/>
  <c r="D3615" i="14"/>
  <c r="C3615" i="14"/>
  <c r="B3615" i="14"/>
  <c r="J3614" i="14"/>
  <c r="G3614" i="14"/>
  <c r="F3614" i="14"/>
  <c r="E3614" i="14"/>
  <c r="A3614" i="14" s="1"/>
  <c r="D3614" i="14"/>
  <c r="C3614" i="14"/>
  <c r="B3614" i="14"/>
  <c r="J3613" i="14"/>
  <c r="G3613" i="14"/>
  <c r="F3613" i="14"/>
  <c r="E3613" i="14"/>
  <c r="A3613" i="14" s="1"/>
  <c r="D3613" i="14"/>
  <c r="C3613" i="14"/>
  <c r="B3613" i="14"/>
  <c r="J3612" i="14"/>
  <c r="G3612" i="14"/>
  <c r="F3612" i="14"/>
  <c r="E3612" i="14"/>
  <c r="A3612" i="14" s="1"/>
  <c r="D3612" i="14"/>
  <c r="C3612" i="14"/>
  <c r="B3612" i="14"/>
  <c r="J3611" i="14"/>
  <c r="G3611" i="14"/>
  <c r="F3611" i="14"/>
  <c r="E3611" i="14"/>
  <c r="A3611" i="14" s="1"/>
  <c r="D3611" i="14"/>
  <c r="C3611" i="14"/>
  <c r="B3611" i="14"/>
  <c r="J3610" i="14"/>
  <c r="G3610" i="14"/>
  <c r="F3610" i="14"/>
  <c r="E3610" i="14"/>
  <c r="A3610" i="14" s="1"/>
  <c r="D3610" i="14"/>
  <c r="C3610" i="14"/>
  <c r="B3610" i="14"/>
  <c r="J3609" i="14"/>
  <c r="G3609" i="14"/>
  <c r="F3609" i="14"/>
  <c r="E3609" i="14"/>
  <c r="A3609" i="14" s="1"/>
  <c r="D3609" i="14"/>
  <c r="C3609" i="14"/>
  <c r="B3609" i="14"/>
  <c r="J3608" i="14"/>
  <c r="G3608" i="14"/>
  <c r="F3608" i="14"/>
  <c r="E3608" i="14"/>
  <c r="A3608" i="14" s="1"/>
  <c r="D3608" i="14"/>
  <c r="C3608" i="14"/>
  <c r="B3608" i="14"/>
  <c r="J3607" i="14"/>
  <c r="G3607" i="14"/>
  <c r="F3607" i="14"/>
  <c r="E3607" i="14"/>
  <c r="A3607" i="14" s="1"/>
  <c r="D3607" i="14"/>
  <c r="C3607" i="14"/>
  <c r="B3607" i="14"/>
  <c r="J3606" i="14"/>
  <c r="G3606" i="14"/>
  <c r="F3606" i="14"/>
  <c r="E3606" i="14"/>
  <c r="A3606" i="14" s="1"/>
  <c r="D3606" i="14"/>
  <c r="C3606" i="14"/>
  <c r="B3606" i="14"/>
  <c r="J3605" i="14"/>
  <c r="G3605" i="14"/>
  <c r="F3605" i="14"/>
  <c r="E3605" i="14"/>
  <c r="A3605" i="14" s="1"/>
  <c r="D3605" i="14"/>
  <c r="C3605" i="14"/>
  <c r="B3605" i="14"/>
  <c r="J3604" i="14"/>
  <c r="G3604" i="14"/>
  <c r="F3604" i="14"/>
  <c r="E3604" i="14"/>
  <c r="A3604" i="14" s="1"/>
  <c r="D3604" i="14"/>
  <c r="C3604" i="14"/>
  <c r="B3604" i="14"/>
  <c r="J3603" i="14"/>
  <c r="G3603" i="14"/>
  <c r="F3603" i="14"/>
  <c r="E3603" i="14"/>
  <c r="A3603" i="14" s="1"/>
  <c r="D3603" i="14"/>
  <c r="C3603" i="14"/>
  <c r="B3603" i="14"/>
  <c r="J3602" i="14"/>
  <c r="G3602" i="14"/>
  <c r="F3602" i="14"/>
  <c r="E3602" i="14"/>
  <c r="A3602" i="14" s="1"/>
  <c r="D3602" i="14"/>
  <c r="C3602" i="14"/>
  <c r="B3602" i="14"/>
  <c r="J3601" i="14"/>
  <c r="G3601" i="14"/>
  <c r="F3601" i="14"/>
  <c r="E3601" i="14"/>
  <c r="A3601" i="14" s="1"/>
  <c r="D3601" i="14"/>
  <c r="C3601" i="14"/>
  <c r="B3601" i="14"/>
  <c r="J3600" i="14"/>
  <c r="G3600" i="14"/>
  <c r="F3600" i="14"/>
  <c r="E3600" i="14"/>
  <c r="A3600" i="14" s="1"/>
  <c r="D3600" i="14"/>
  <c r="C3600" i="14"/>
  <c r="B3600" i="14"/>
  <c r="J3599" i="14"/>
  <c r="G3599" i="14"/>
  <c r="F3599" i="14"/>
  <c r="E3599" i="14"/>
  <c r="A3599" i="14" s="1"/>
  <c r="D3599" i="14"/>
  <c r="C3599" i="14"/>
  <c r="B3599" i="14"/>
  <c r="J3598" i="14"/>
  <c r="G3598" i="14"/>
  <c r="F3598" i="14"/>
  <c r="E3598" i="14"/>
  <c r="A3598" i="14" s="1"/>
  <c r="D3598" i="14"/>
  <c r="C3598" i="14"/>
  <c r="B3598" i="14"/>
  <c r="J3597" i="14"/>
  <c r="G3597" i="14"/>
  <c r="F3597" i="14"/>
  <c r="E3597" i="14"/>
  <c r="A3597" i="14" s="1"/>
  <c r="D3597" i="14"/>
  <c r="C3597" i="14"/>
  <c r="B3597" i="14"/>
  <c r="J3596" i="14"/>
  <c r="G3596" i="14"/>
  <c r="F3596" i="14"/>
  <c r="E3596" i="14"/>
  <c r="A3596" i="14" s="1"/>
  <c r="D3596" i="14"/>
  <c r="C3596" i="14"/>
  <c r="B3596" i="14"/>
  <c r="J3595" i="14"/>
  <c r="G3595" i="14"/>
  <c r="F3595" i="14"/>
  <c r="E3595" i="14"/>
  <c r="A3595" i="14" s="1"/>
  <c r="D3595" i="14"/>
  <c r="C3595" i="14"/>
  <c r="B3595" i="14"/>
  <c r="J3594" i="14"/>
  <c r="G3594" i="14"/>
  <c r="F3594" i="14"/>
  <c r="E3594" i="14"/>
  <c r="A3594" i="14" s="1"/>
  <c r="D3594" i="14"/>
  <c r="C3594" i="14"/>
  <c r="B3594" i="14"/>
  <c r="J3593" i="14"/>
  <c r="G3593" i="14"/>
  <c r="F3593" i="14"/>
  <c r="E3593" i="14"/>
  <c r="A3593" i="14" s="1"/>
  <c r="D3593" i="14"/>
  <c r="C3593" i="14"/>
  <c r="B3593" i="14"/>
  <c r="J3592" i="14"/>
  <c r="G3592" i="14"/>
  <c r="F3592" i="14"/>
  <c r="E3592" i="14"/>
  <c r="A3592" i="14" s="1"/>
  <c r="D3592" i="14"/>
  <c r="C3592" i="14"/>
  <c r="B3592" i="14"/>
  <c r="J3591" i="14"/>
  <c r="G3591" i="14"/>
  <c r="F3591" i="14"/>
  <c r="E3591" i="14"/>
  <c r="A3591" i="14" s="1"/>
  <c r="D3591" i="14"/>
  <c r="C3591" i="14"/>
  <c r="B3591" i="14"/>
  <c r="J3590" i="14"/>
  <c r="G3590" i="14"/>
  <c r="F3590" i="14"/>
  <c r="E3590" i="14"/>
  <c r="A3590" i="14" s="1"/>
  <c r="D3590" i="14"/>
  <c r="C3590" i="14"/>
  <c r="B3590" i="14"/>
  <c r="J3589" i="14"/>
  <c r="G3589" i="14"/>
  <c r="F3589" i="14"/>
  <c r="E3589" i="14"/>
  <c r="A3589" i="14" s="1"/>
  <c r="D3589" i="14"/>
  <c r="C3589" i="14"/>
  <c r="B3589" i="14"/>
  <c r="J3588" i="14"/>
  <c r="G3588" i="14"/>
  <c r="F3588" i="14"/>
  <c r="E3588" i="14"/>
  <c r="A3588" i="14" s="1"/>
  <c r="D3588" i="14"/>
  <c r="C3588" i="14"/>
  <c r="B3588" i="14"/>
  <c r="J3587" i="14"/>
  <c r="G3587" i="14"/>
  <c r="F3587" i="14"/>
  <c r="E3587" i="14"/>
  <c r="A3587" i="14" s="1"/>
  <c r="D3587" i="14"/>
  <c r="C3587" i="14"/>
  <c r="B3587" i="14"/>
  <c r="J3586" i="14"/>
  <c r="G3586" i="14"/>
  <c r="F3586" i="14"/>
  <c r="E3586" i="14"/>
  <c r="A3586" i="14" s="1"/>
  <c r="D3586" i="14"/>
  <c r="C3586" i="14"/>
  <c r="B3586" i="14"/>
  <c r="J3585" i="14"/>
  <c r="G3585" i="14"/>
  <c r="F3585" i="14"/>
  <c r="E3585" i="14"/>
  <c r="A3585" i="14" s="1"/>
  <c r="D3585" i="14"/>
  <c r="C3585" i="14"/>
  <c r="B3585" i="14"/>
  <c r="J3584" i="14"/>
  <c r="G3584" i="14"/>
  <c r="F3584" i="14"/>
  <c r="E3584" i="14"/>
  <c r="A3584" i="14" s="1"/>
  <c r="D3584" i="14"/>
  <c r="C3584" i="14"/>
  <c r="B3584" i="14"/>
  <c r="J3583" i="14"/>
  <c r="G3583" i="14"/>
  <c r="F3583" i="14"/>
  <c r="E3583" i="14"/>
  <c r="A3583" i="14" s="1"/>
  <c r="D3583" i="14"/>
  <c r="C3583" i="14"/>
  <c r="B3583" i="14"/>
  <c r="J3582" i="14"/>
  <c r="G3582" i="14"/>
  <c r="F3582" i="14"/>
  <c r="E3582" i="14"/>
  <c r="A3582" i="14" s="1"/>
  <c r="D3582" i="14"/>
  <c r="C3582" i="14"/>
  <c r="B3582" i="14"/>
  <c r="J3581" i="14"/>
  <c r="G3581" i="14"/>
  <c r="F3581" i="14"/>
  <c r="E3581" i="14"/>
  <c r="A3581" i="14" s="1"/>
  <c r="D3581" i="14"/>
  <c r="C3581" i="14"/>
  <c r="B3581" i="14"/>
  <c r="J3580" i="14"/>
  <c r="G3580" i="14"/>
  <c r="F3580" i="14"/>
  <c r="E3580" i="14"/>
  <c r="A3580" i="14" s="1"/>
  <c r="D3580" i="14"/>
  <c r="C3580" i="14"/>
  <c r="B3580" i="14"/>
  <c r="J3579" i="14"/>
  <c r="G3579" i="14"/>
  <c r="F3579" i="14"/>
  <c r="E3579" i="14"/>
  <c r="A3579" i="14" s="1"/>
  <c r="D3579" i="14"/>
  <c r="C3579" i="14"/>
  <c r="B3579" i="14"/>
  <c r="J3578" i="14"/>
  <c r="G3578" i="14"/>
  <c r="F3578" i="14"/>
  <c r="E3578" i="14"/>
  <c r="A3578" i="14" s="1"/>
  <c r="D3578" i="14"/>
  <c r="C3578" i="14"/>
  <c r="B3578" i="14"/>
  <c r="J3577" i="14"/>
  <c r="G3577" i="14"/>
  <c r="F3577" i="14"/>
  <c r="E3577" i="14"/>
  <c r="A3577" i="14" s="1"/>
  <c r="D3577" i="14"/>
  <c r="C3577" i="14"/>
  <c r="B3577" i="14"/>
  <c r="J3576" i="14"/>
  <c r="G3576" i="14"/>
  <c r="F3576" i="14"/>
  <c r="E3576" i="14"/>
  <c r="A3576" i="14" s="1"/>
  <c r="D3576" i="14"/>
  <c r="C3576" i="14"/>
  <c r="B3576" i="14"/>
  <c r="J3575" i="14"/>
  <c r="G3575" i="14"/>
  <c r="F3575" i="14"/>
  <c r="E3575" i="14"/>
  <c r="A3575" i="14" s="1"/>
  <c r="D3575" i="14"/>
  <c r="C3575" i="14"/>
  <c r="B3575" i="14"/>
  <c r="J3574" i="14"/>
  <c r="G3574" i="14"/>
  <c r="F3574" i="14"/>
  <c r="E3574" i="14"/>
  <c r="A3574" i="14" s="1"/>
  <c r="D3574" i="14"/>
  <c r="C3574" i="14"/>
  <c r="B3574" i="14"/>
  <c r="J3573" i="14"/>
  <c r="G3573" i="14"/>
  <c r="F3573" i="14"/>
  <c r="E3573" i="14"/>
  <c r="A3573" i="14" s="1"/>
  <c r="D3573" i="14"/>
  <c r="C3573" i="14"/>
  <c r="B3573" i="14"/>
  <c r="J3572" i="14"/>
  <c r="G3572" i="14"/>
  <c r="F3572" i="14"/>
  <c r="E3572" i="14"/>
  <c r="A3572" i="14" s="1"/>
  <c r="D3572" i="14"/>
  <c r="C3572" i="14"/>
  <c r="B3572" i="14"/>
  <c r="J3571" i="14"/>
  <c r="G3571" i="14"/>
  <c r="F3571" i="14"/>
  <c r="E3571" i="14"/>
  <c r="A3571" i="14" s="1"/>
  <c r="D3571" i="14"/>
  <c r="C3571" i="14"/>
  <c r="B3571" i="14"/>
  <c r="J3570" i="14"/>
  <c r="G3570" i="14"/>
  <c r="F3570" i="14"/>
  <c r="E3570" i="14"/>
  <c r="A3570" i="14" s="1"/>
  <c r="D3570" i="14"/>
  <c r="C3570" i="14"/>
  <c r="B3570" i="14"/>
  <c r="J3569" i="14"/>
  <c r="G3569" i="14"/>
  <c r="F3569" i="14"/>
  <c r="E3569" i="14"/>
  <c r="A3569" i="14" s="1"/>
  <c r="D3569" i="14"/>
  <c r="C3569" i="14"/>
  <c r="B3569" i="14"/>
  <c r="J3568" i="14"/>
  <c r="G3568" i="14"/>
  <c r="F3568" i="14"/>
  <c r="E3568" i="14"/>
  <c r="A3568" i="14" s="1"/>
  <c r="D3568" i="14"/>
  <c r="C3568" i="14"/>
  <c r="B3568" i="14"/>
  <c r="J3567" i="14"/>
  <c r="G3567" i="14"/>
  <c r="F3567" i="14"/>
  <c r="E3567" i="14"/>
  <c r="A3567" i="14" s="1"/>
  <c r="D3567" i="14"/>
  <c r="C3567" i="14"/>
  <c r="B3567" i="14"/>
  <c r="J3566" i="14"/>
  <c r="G3566" i="14"/>
  <c r="F3566" i="14"/>
  <c r="E3566" i="14"/>
  <c r="A3566" i="14" s="1"/>
  <c r="D3566" i="14"/>
  <c r="C3566" i="14"/>
  <c r="B3566" i="14"/>
  <c r="J3565" i="14"/>
  <c r="G3565" i="14"/>
  <c r="F3565" i="14"/>
  <c r="E3565" i="14"/>
  <c r="A3565" i="14" s="1"/>
  <c r="D3565" i="14"/>
  <c r="C3565" i="14"/>
  <c r="B3565" i="14"/>
  <c r="J3564" i="14"/>
  <c r="G3564" i="14"/>
  <c r="F3564" i="14"/>
  <c r="E3564" i="14"/>
  <c r="A3564" i="14" s="1"/>
  <c r="D3564" i="14"/>
  <c r="C3564" i="14"/>
  <c r="B3564" i="14"/>
  <c r="J3563" i="14"/>
  <c r="G3563" i="14"/>
  <c r="F3563" i="14"/>
  <c r="E3563" i="14"/>
  <c r="A3563" i="14" s="1"/>
  <c r="D3563" i="14"/>
  <c r="C3563" i="14"/>
  <c r="B3563" i="14"/>
  <c r="J3562" i="14"/>
  <c r="G3562" i="14"/>
  <c r="F3562" i="14"/>
  <c r="E3562" i="14"/>
  <c r="A3562" i="14" s="1"/>
  <c r="D3562" i="14"/>
  <c r="C3562" i="14"/>
  <c r="B3562" i="14"/>
  <c r="J3561" i="14"/>
  <c r="G3561" i="14"/>
  <c r="F3561" i="14"/>
  <c r="E3561" i="14"/>
  <c r="A3561" i="14" s="1"/>
  <c r="D3561" i="14"/>
  <c r="C3561" i="14"/>
  <c r="B3561" i="14"/>
  <c r="J3560" i="14"/>
  <c r="G3560" i="14"/>
  <c r="F3560" i="14"/>
  <c r="E3560" i="14"/>
  <c r="A3560" i="14" s="1"/>
  <c r="D3560" i="14"/>
  <c r="C3560" i="14"/>
  <c r="B3560" i="14"/>
  <c r="J3559" i="14"/>
  <c r="G3559" i="14"/>
  <c r="F3559" i="14"/>
  <c r="E3559" i="14"/>
  <c r="A3559" i="14" s="1"/>
  <c r="D3559" i="14"/>
  <c r="C3559" i="14"/>
  <c r="B3559" i="14"/>
  <c r="J3558" i="14"/>
  <c r="G3558" i="14"/>
  <c r="F3558" i="14"/>
  <c r="E3558" i="14"/>
  <c r="A3558" i="14" s="1"/>
  <c r="D3558" i="14"/>
  <c r="C3558" i="14"/>
  <c r="B3558" i="14"/>
  <c r="J3557" i="14"/>
  <c r="G3557" i="14"/>
  <c r="F3557" i="14"/>
  <c r="E3557" i="14"/>
  <c r="A3557" i="14" s="1"/>
  <c r="D3557" i="14"/>
  <c r="C3557" i="14"/>
  <c r="B3557" i="14"/>
  <c r="J3556" i="14"/>
  <c r="G3556" i="14"/>
  <c r="F3556" i="14"/>
  <c r="E3556" i="14"/>
  <c r="A3556" i="14" s="1"/>
  <c r="D3556" i="14"/>
  <c r="C3556" i="14"/>
  <c r="B3556" i="14"/>
  <c r="J3555" i="14"/>
  <c r="G3555" i="14"/>
  <c r="F3555" i="14"/>
  <c r="E3555" i="14"/>
  <c r="A3555" i="14" s="1"/>
  <c r="D3555" i="14"/>
  <c r="C3555" i="14"/>
  <c r="B3555" i="14"/>
  <c r="J3554" i="14"/>
  <c r="G3554" i="14"/>
  <c r="F3554" i="14"/>
  <c r="E3554" i="14"/>
  <c r="A3554" i="14" s="1"/>
  <c r="D3554" i="14"/>
  <c r="C3554" i="14"/>
  <c r="B3554" i="14"/>
  <c r="J3553" i="14"/>
  <c r="G3553" i="14"/>
  <c r="F3553" i="14"/>
  <c r="E3553" i="14"/>
  <c r="A3553" i="14" s="1"/>
  <c r="D3553" i="14"/>
  <c r="C3553" i="14"/>
  <c r="B3553" i="14"/>
  <c r="J3552" i="14"/>
  <c r="G3552" i="14"/>
  <c r="F3552" i="14"/>
  <c r="E3552" i="14"/>
  <c r="A3552" i="14" s="1"/>
  <c r="D3552" i="14"/>
  <c r="C3552" i="14"/>
  <c r="B3552" i="14"/>
  <c r="J3551" i="14"/>
  <c r="G3551" i="14"/>
  <c r="F3551" i="14"/>
  <c r="E3551" i="14"/>
  <c r="A3551" i="14" s="1"/>
  <c r="D3551" i="14"/>
  <c r="C3551" i="14"/>
  <c r="B3551" i="14"/>
  <c r="J3550" i="14"/>
  <c r="G3550" i="14"/>
  <c r="F3550" i="14"/>
  <c r="E3550" i="14"/>
  <c r="A3550" i="14" s="1"/>
  <c r="D3550" i="14"/>
  <c r="C3550" i="14"/>
  <c r="B3550" i="14"/>
  <c r="J3549" i="14"/>
  <c r="G3549" i="14"/>
  <c r="F3549" i="14"/>
  <c r="E3549" i="14"/>
  <c r="A3549" i="14" s="1"/>
  <c r="D3549" i="14"/>
  <c r="C3549" i="14"/>
  <c r="B3549" i="14"/>
  <c r="J3548" i="14"/>
  <c r="G3548" i="14"/>
  <c r="F3548" i="14"/>
  <c r="E3548" i="14"/>
  <c r="A3548" i="14" s="1"/>
  <c r="D3548" i="14"/>
  <c r="C3548" i="14"/>
  <c r="B3548" i="14"/>
  <c r="J3547" i="14"/>
  <c r="G3547" i="14"/>
  <c r="F3547" i="14"/>
  <c r="E3547" i="14"/>
  <c r="A3547" i="14" s="1"/>
  <c r="D3547" i="14"/>
  <c r="C3547" i="14"/>
  <c r="B3547" i="14"/>
  <c r="J3546" i="14"/>
  <c r="G3546" i="14"/>
  <c r="F3546" i="14"/>
  <c r="E3546" i="14"/>
  <c r="A3546" i="14" s="1"/>
  <c r="D3546" i="14"/>
  <c r="C3546" i="14"/>
  <c r="B3546" i="14"/>
  <c r="J3545" i="14"/>
  <c r="G3545" i="14"/>
  <c r="F3545" i="14"/>
  <c r="E3545" i="14"/>
  <c r="A3545" i="14" s="1"/>
  <c r="D3545" i="14"/>
  <c r="C3545" i="14"/>
  <c r="B3545" i="14"/>
  <c r="J3544" i="14"/>
  <c r="G3544" i="14"/>
  <c r="F3544" i="14"/>
  <c r="E3544" i="14"/>
  <c r="A3544" i="14" s="1"/>
  <c r="D3544" i="14"/>
  <c r="C3544" i="14"/>
  <c r="B3544" i="14"/>
  <c r="J3543" i="14"/>
  <c r="G3543" i="14"/>
  <c r="F3543" i="14"/>
  <c r="E3543" i="14"/>
  <c r="A3543" i="14" s="1"/>
  <c r="D3543" i="14"/>
  <c r="C3543" i="14"/>
  <c r="B3543" i="14"/>
  <c r="J3542" i="14"/>
  <c r="G3542" i="14"/>
  <c r="F3542" i="14"/>
  <c r="E3542" i="14"/>
  <c r="A3542" i="14" s="1"/>
  <c r="D3542" i="14"/>
  <c r="C3542" i="14"/>
  <c r="B3542" i="14"/>
  <c r="J3541" i="14"/>
  <c r="G3541" i="14"/>
  <c r="F3541" i="14"/>
  <c r="E3541" i="14"/>
  <c r="A3541" i="14" s="1"/>
  <c r="D3541" i="14"/>
  <c r="C3541" i="14"/>
  <c r="B3541" i="14"/>
  <c r="J3540" i="14"/>
  <c r="G3540" i="14"/>
  <c r="F3540" i="14"/>
  <c r="E3540" i="14"/>
  <c r="A3540" i="14" s="1"/>
  <c r="D3540" i="14"/>
  <c r="C3540" i="14"/>
  <c r="B3540" i="14"/>
  <c r="J3539" i="14"/>
  <c r="G3539" i="14"/>
  <c r="F3539" i="14"/>
  <c r="E3539" i="14"/>
  <c r="A3539" i="14" s="1"/>
  <c r="D3539" i="14"/>
  <c r="C3539" i="14"/>
  <c r="B3539" i="14"/>
  <c r="J3538" i="14"/>
  <c r="G3538" i="14"/>
  <c r="F3538" i="14"/>
  <c r="E3538" i="14"/>
  <c r="A3538" i="14" s="1"/>
  <c r="D3538" i="14"/>
  <c r="C3538" i="14"/>
  <c r="B3538" i="14"/>
  <c r="J3537" i="14"/>
  <c r="G3537" i="14"/>
  <c r="F3537" i="14"/>
  <c r="E3537" i="14"/>
  <c r="A3537" i="14" s="1"/>
  <c r="D3537" i="14"/>
  <c r="C3537" i="14"/>
  <c r="B3537" i="14"/>
  <c r="J3536" i="14"/>
  <c r="G3536" i="14"/>
  <c r="F3536" i="14"/>
  <c r="E3536" i="14"/>
  <c r="A3536" i="14" s="1"/>
  <c r="D3536" i="14"/>
  <c r="C3536" i="14"/>
  <c r="B3536" i="14"/>
  <c r="J3535" i="14"/>
  <c r="G3535" i="14"/>
  <c r="F3535" i="14"/>
  <c r="E3535" i="14"/>
  <c r="A3535" i="14" s="1"/>
  <c r="D3535" i="14"/>
  <c r="C3535" i="14"/>
  <c r="B3535" i="14"/>
  <c r="J3534" i="14"/>
  <c r="G3534" i="14"/>
  <c r="F3534" i="14"/>
  <c r="E3534" i="14"/>
  <c r="A3534" i="14" s="1"/>
  <c r="D3534" i="14"/>
  <c r="C3534" i="14"/>
  <c r="B3534" i="14"/>
  <c r="J3533" i="14"/>
  <c r="G3533" i="14"/>
  <c r="F3533" i="14"/>
  <c r="E3533" i="14"/>
  <c r="A3533" i="14" s="1"/>
  <c r="D3533" i="14"/>
  <c r="C3533" i="14"/>
  <c r="B3533" i="14"/>
  <c r="J3532" i="14"/>
  <c r="G3532" i="14"/>
  <c r="F3532" i="14"/>
  <c r="E3532" i="14"/>
  <c r="A3532" i="14" s="1"/>
  <c r="D3532" i="14"/>
  <c r="C3532" i="14"/>
  <c r="B3532" i="14"/>
  <c r="J3531" i="14"/>
  <c r="G3531" i="14"/>
  <c r="F3531" i="14"/>
  <c r="E3531" i="14"/>
  <c r="A3531" i="14" s="1"/>
  <c r="D3531" i="14"/>
  <c r="C3531" i="14"/>
  <c r="B3531" i="14"/>
  <c r="J3530" i="14"/>
  <c r="G3530" i="14"/>
  <c r="F3530" i="14"/>
  <c r="E3530" i="14"/>
  <c r="A3530" i="14" s="1"/>
  <c r="D3530" i="14"/>
  <c r="C3530" i="14"/>
  <c r="B3530" i="14"/>
  <c r="J3529" i="14"/>
  <c r="G3529" i="14"/>
  <c r="F3529" i="14"/>
  <c r="E3529" i="14"/>
  <c r="A3529" i="14" s="1"/>
  <c r="D3529" i="14"/>
  <c r="C3529" i="14"/>
  <c r="B3529" i="14"/>
  <c r="J3528" i="14"/>
  <c r="G3528" i="14"/>
  <c r="F3528" i="14"/>
  <c r="E3528" i="14"/>
  <c r="A3528" i="14" s="1"/>
  <c r="D3528" i="14"/>
  <c r="C3528" i="14"/>
  <c r="B3528" i="14"/>
  <c r="J3527" i="14"/>
  <c r="G3527" i="14"/>
  <c r="F3527" i="14"/>
  <c r="E3527" i="14"/>
  <c r="A3527" i="14" s="1"/>
  <c r="D3527" i="14"/>
  <c r="C3527" i="14"/>
  <c r="B3527" i="14"/>
  <c r="J3526" i="14"/>
  <c r="G3526" i="14"/>
  <c r="F3526" i="14"/>
  <c r="E3526" i="14"/>
  <c r="A3526" i="14" s="1"/>
  <c r="D3526" i="14"/>
  <c r="C3526" i="14"/>
  <c r="B3526" i="14"/>
  <c r="J3525" i="14"/>
  <c r="G3525" i="14"/>
  <c r="F3525" i="14"/>
  <c r="E3525" i="14"/>
  <c r="A3525" i="14" s="1"/>
  <c r="D3525" i="14"/>
  <c r="C3525" i="14"/>
  <c r="B3525" i="14"/>
  <c r="J3524" i="14"/>
  <c r="G3524" i="14"/>
  <c r="F3524" i="14"/>
  <c r="E3524" i="14"/>
  <c r="A3524" i="14" s="1"/>
  <c r="D3524" i="14"/>
  <c r="C3524" i="14"/>
  <c r="B3524" i="14"/>
  <c r="J3523" i="14"/>
  <c r="G3523" i="14"/>
  <c r="F3523" i="14"/>
  <c r="E3523" i="14"/>
  <c r="A3523" i="14" s="1"/>
  <c r="D3523" i="14"/>
  <c r="C3523" i="14"/>
  <c r="B3523" i="14"/>
  <c r="J3522" i="14"/>
  <c r="G3522" i="14"/>
  <c r="F3522" i="14"/>
  <c r="E3522" i="14"/>
  <c r="A3522" i="14" s="1"/>
  <c r="D3522" i="14"/>
  <c r="C3522" i="14"/>
  <c r="B3522" i="14"/>
  <c r="J3521" i="14"/>
  <c r="G3521" i="14"/>
  <c r="F3521" i="14"/>
  <c r="E3521" i="14"/>
  <c r="A3521" i="14" s="1"/>
  <c r="D3521" i="14"/>
  <c r="C3521" i="14"/>
  <c r="B3521" i="14"/>
  <c r="J3520" i="14"/>
  <c r="G3520" i="14"/>
  <c r="F3520" i="14"/>
  <c r="E3520" i="14"/>
  <c r="A3520" i="14" s="1"/>
  <c r="D3520" i="14"/>
  <c r="C3520" i="14"/>
  <c r="B3520" i="14"/>
  <c r="J3519" i="14"/>
  <c r="G3519" i="14"/>
  <c r="F3519" i="14"/>
  <c r="E3519" i="14"/>
  <c r="A3519" i="14" s="1"/>
  <c r="D3519" i="14"/>
  <c r="C3519" i="14"/>
  <c r="B3519" i="14"/>
  <c r="J3518" i="14"/>
  <c r="G3518" i="14"/>
  <c r="F3518" i="14"/>
  <c r="E3518" i="14"/>
  <c r="A3518" i="14" s="1"/>
  <c r="D3518" i="14"/>
  <c r="C3518" i="14"/>
  <c r="B3518" i="14"/>
  <c r="J3517" i="14"/>
  <c r="G3517" i="14"/>
  <c r="F3517" i="14"/>
  <c r="E3517" i="14"/>
  <c r="A3517" i="14" s="1"/>
  <c r="D3517" i="14"/>
  <c r="C3517" i="14"/>
  <c r="B3517" i="14"/>
  <c r="J3516" i="14"/>
  <c r="G3516" i="14"/>
  <c r="F3516" i="14"/>
  <c r="E3516" i="14"/>
  <c r="A3516" i="14" s="1"/>
  <c r="D3516" i="14"/>
  <c r="C3516" i="14"/>
  <c r="B3516" i="14"/>
  <c r="J3515" i="14"/>
  <c r="G3515" i="14"/>
  <c r="F3515" i="14"/>
  <c r="E3515" i="14"/>
  <c r="A3515" i="14" s="1"/>
  <c r="D3515" i="14"/>
  <c r="C3515" i="14"/>
  <c r="B3515" i="14"/>
  <c r="J3514" i="14"/>
  <c r="G3514" i="14"/>
  <c r="F3514" i="14"/>
  <c r="E3514" i="14"/>
  <c r="A3514" i="14" s="1"/>
  <c r="D3514" i="14"/>
  <c r="C3514" i="14"/>
  <c r="B3514" i="14"/>
  <c r="J3513" i="14"/>
  <c r="G3513" i="14"/>
  <c r="F3513" i="14"/>
  <c r="E3513" i="14"/>
  <c r="A3513" i="14" s="1"/>
  <c r="D3513" i="14"/>
  <c r="C3513" i="14"/>
  <c r="B3513" i="14"/>
  <c r="J3512" i="14"/>
  <c r="G3512" i="14"/>
  <c r="F3512" i="14"/>
  <c r="E3512" i="14"/>
  <c r="A3512" i="14" s="1"/>
  <c r="D3512" i="14"/>
  <c r="C3512" i="14"/>
  <c r="B3512" i="14"/>
  <c r="J3511" i="14"/>
  <c r="G3511" i="14"/>
  <c r="F3511" i="14"/>
  <c r="E3511" i="14"/>
  <c r="A3511" i="14" s="1"/>
  <c r="D3511" i="14"/>
  <c r="C3511" i="14"/>
  <c r="B3511" i="14"/>
  <c r="J3510" i="14"/>
  <c r="G3510" i="14"/>
  <c r="F3510" i="14"/>
  <c r="E3510" i="14"/>
  <c r="A3510" i="14" s="1"/>
  <c r="D3510" i="14"/>
  <c r="C3510" i="14"/>
  <c r="B3510" i="14"/>
  <c r="J3509" i="14"/>
  <c r="G3509" i="14"/>
  <c r="F3509" i="14"/>
  <c r="E3509" i="14"/>
  <c r="A3509" i="14" s="1"/>
  <c r="D3509" i="14"/>
  <c r="C3509" i="14"/>
  <c r="B3509" i="14"/>
  <c r="J3508" i="14"/>
  <c r="G3508" i="14"/>
  <c r="F3508" i="14"/>
  <c r="E3508" i="14"/>
  <c r="A3508" i="14" s="1"/>
  <c r="D3508" i="14"/>
  <c r="C3508" i="14"/>
  <c r="B3508" i="14"/>
  <c r="J3507" i="14"/>
  <c r="G3507" i="14"/>
  <c r="F3507" i="14"/>
  <c r="E3507" i="14"/>
  <c r="A3507" i="14" s="1"/>
  <c r="D3507" i="14"/>
  <c r="C3507" i="14"/>
  <c r="B3507" i="14"/>
  <c r="J3506" i="14"/>
  <c r="G3506" i="14"/>
  <c r="F3506" i="14"/>
  <c r="E3506" i="14"/>
  <c r="A3506" i="14" s="1"/>
  <c r="D3506" i="14"/>
  <c r="C3506" i="14"/>
  <c r="B3506" i="14"/>
  <c r="J3505" i="14"/>
  <c r="G3505" i="14"/>
  <c r="F3505" i="14"/>
  <c r="E3505" i="14"/>
  <c r="A3505" i="14" s="1"/>
  <c r="D3505" i="14"/>
  <c r="C3505" i="14"/>
  <c r="B3505" i="14"/>
  <c r="J3504" i="14"/>
  <c r="G3504" i="14"/>
  <c r="F3504" i="14"/>
  <c r="E3504" i="14"/>
  <c r="A3504" i="14" s="1"/>
  <c r="D3504" i="14"/>
  <c r="C3504" i="14"/>
  <c r="B3504" i="14"/>
  <c r="J3503" i="14"/>
  <c r="G3503" i="14"/>
  <c r="F3503" i="14"/>
  <c r="E3503" i="14"/>
  <c r="A3503" i="14" s="1"/>
  <c r="D3503" i="14"/>
  <c r="C3503" i="14"/>
  <c r="B3503" i="14"/>
  <c r="J3502" i="14"/>
  <c r="G3502" i="14"/>
  <c r="F3502" i="14"/>
  <c r="E3502" i="14"/>
  <c r="A3502" i="14" s="1"/>
  <c r="D3502" i="14"/>
  <c r="C3502" i="14"/>
  <c r="B3502" i="14"/>
  <c r="J3501" i="14"/>
  <c r="G3501" i="14"/>
  <c r="F3501" i="14"/>
  <c r="E3501" i="14"/>
  <c r="A3501" i="14" s="1"/>
  <c r="D3501" i="14"/>
  <c r="C3501" i="14"/>
  <c r="B3501" i="14"/>
  <c r="J3500" i="14"/>
  <c r="G3500" i="14"/>
  <c r="F3500" i="14"/>
  <c r="E3500" i="14"/>
  <c r="A3500" i="14" s="1"/>
  <c r="D3500" i="14"/>
  <c r="C3500" i="14"/>
  <c r="B3500" i="14"/>
  <c r="J3499" i="14"/>
  <c r="G3499" i="14"/>
  <c r="F3499" i="14"/>
  <c r="E3499" i="14"/>
  <c r="A3499" i="14" s="1"/>
  <c r="D3499" i="14"/>
  <c r="C3499" i="14"/>
  <c r="B3499" i="14"/>
  <c r="J3498" i="14"/>
  <c r="G3498" i="14"/>
  <c r="F3498" i="14"/>
  <c r="E3498" i="14"/>
  <c r="A3498" i="14" s="1"/>
  <c r="D3498" i="14"/>
  <c r="C3498" i="14"/>
  <c r="B3498" i="14"/>
  <c r="J3497" i="14"/>
  <c r="G3497" i="14"/>
  <c r="F3497" i="14"/>
  <c r="E3497" i="14"/>
  <c r="A3497" i="14" s="1"/>
  <c r="D3497" i="14"/>
  <c r="C3497" i="14"/>
  <c r="B3497" i="14"/>
  <c r="J3496" i="14"/>
  <c r="G3496" i="14"/>
  <c r="F3496" i="14"/>
  <c r="E3496" i="14"/>
  <c r="A3496" i="14" s="1"/>
  <c r="D3496" i="14"/>
  <c r="C3496" i="14"/>
  <c r="B3496" i="14"/>
  <c r="J3495" i="14"/>
  <c r="G3495" i="14"/>
  <c r="F3495" i="14"/>
  <c r="E3495" i="14"/>
  <c r="A3495" i="14" s="1"/>
  <c r="D3495" i="14"/>
  <c r="C3495" i="14"/>
  <c r="B3495" i="14"/>
  <c r="J3494" i="14"/>
  <c r="G3494" i="14"/>
  <c r="F3494" i="14"/>
  <c r="E3494" i="14"/>
  <c r="A3494" i="14" s="1"/>
  <c r="D3494" i="14"/>
  <c r="C3494" i="14"/>
  <c r="B3494" i="14"/>
  <c r="J3493" i="14"/>
  <c r="G3493" i="14"/>
  <c r="F3493" i="14"/>
  <c r="E3493" i="14"/>
  <c r="A3493" i="14" s="1"/>
  <c r="D3493" i="14"/>
  <c r="C3493" i="14"/>
  <c r="B3493" i="14"/>
  <c r="J3492" i="14"/>
  <c r="G3492" i="14"/>
  <c r="F3492" i="14"/>
  <c r="E3492" i="14"/>
  <c r="A3492" i="14" s="1"/>
  <c r="D3492" i="14"/>
  <c r="C3492" i="14"/>
  <c r="B3492" i="14"/>
  <c r="J3491" i="14"/>
  <c r="G3491" i="14"/>
  <c r="F3491" i="14"/>
  <c r="E3491" i="14"/>
  <c r="A3491" i="14" s="1"/>
  <c r="D3491" i="14"/>
  <c r="C3491" i="14"/>
  <c r="B3491" i="14"/>
  <c r="J3490" i="14"/>
  <c r="G3490" i="14"/>
  <c r="F3490" i="14"/>
  <c r="E3490" i="14"/>
  <c r="A3490" i="14" s="1"/>
  <c r="D3490" i="14"/>
  <c r="C3490" i="14"/>
  <c r="B3490" i="14"/>
  <c r="J3489" i="14"/>
  <c r="G3489" i="14"/>
  <c r="F3489" i="14"/>
  <c r="E3489" i="14"/>
  <c r="A3489" i="14" s="1"/>
  <c r="D3489" i="14"/>
  <c r="C3489" i="14"/>
  <c r="B3489" i="14"/>
  <c r="J3488" i="14"/>
  <c r="G3488" i="14"/>
  <c r="F3488" i="14"/>
  <c r="E3488" i="14"/>
  <c r="A3488" i="14" s="1"/>
  <c r="D3488" i="14"/>
  <c r="C3488" i="14"/>
  <c r="B3488" i="14"/>
  <c r="J3487" i="14"/>
  <c r="G3487" i="14"/>
  <c r="F3487" i="14"/>
  <c r="E3487" i="14"/>
  <c r="A3487" i="14" s="1"/>
  <c r="D3487" i="14"/>
  <c r="C3487" i="14"/>
  <c r="B3487" i="14"/>
  <c r="J3486" i="14"/>
  <c r="G3486" i="14"/>
  <c r="F3486" i="14"/>
  <c r="E3486" i="14"/>
  <c r="A3486" i="14" s="1"/>
  <c r="D3486" i="14"/>
  <c r="C3486" i="14"/>
  <c r="B3486" i="14"/>
  <c r="J3485" i="14"/>
  <c r="G3485" i="14"/>
  <c r="F3485" i="14"/>
  <c r="E3485" i="14"/>
  <c r="A3485" i="14" s="1"/>
  <c r="D3485" i="14"/>
  <c r="C3485" i="14"/>
  <c r="B3485" i="14"/>
  <c r="J3484" i="14"/>
  <c r="G3484" i="14"/>
  <c r="F3484" i="14"/>
  <c r="E3484" i="14"/>
  <c r="A3484" i="14" s="1"/>
  <c r="D3484" i="14"/>
  <c r="C3484" i="14"/>
  <c r="B3484" i="14"/>
  <c r="J3483" i="14"/>
  <c r="G3483" i="14"/>
  <c r="F3483" i="14"/>
  <c r="E3483" i="14"/>
  <c r="A3483" i="14" s="1"/>
  <c r="D3483" i="14"/>
  <c r="C3483" i="14"/>
  <c r="B3483" i="14"/>
  <c r="J3482" i="14"/>
  <c r="G3482" i="14"/>
  <c r="F3482" i="14"/>
  <c r="E3482" i="14"/>
  <c r="A3482" i="14" s="1"/>
  <c r="D3482" i="14"/>
  <c r="C3482" i="14"/>
  <c r="B3482" i="14"/>
  <c r="J3481" i="14"/>
  <c r="G3481" i="14"/>
  <c r="F3481" i="14"/>
  <c r="E3481" i="14"/>
  <c r="A3481" i="14" s="1"/>
  <c r="D3481" i="14"/>
  <c r="C3481" i="14"/>
  <c r="B3481" i="14"/>
  <c r="J3480" i="14"/>
  <c r="G3480" i="14"/>
  <c r="F3480" i="14"/>
  <c r="E3480" i="14"/>
  <c r="A3480" i="14" s="1"/>
  <c r="D3480" i="14"/>
  <c r="C3480" i="14"/>
  <c r="B3480" i="14"/>
  <c r="J3479" i="14"/>
  <c r="G3479" i="14"/>
  <c r="F3479" i="14"/>
  <c r="E3479" i="14"/>
  <c r="A3479" i="14" s="1"/>
  <c r="D3479" i="14"/>
  <c r="C3479" i="14"/>
  <c r="B3479" i="14"/>
  <c r="J3478" i="14"/>
  <c r="G3478" i="14"/>
  <c r="F3478" i="14"/>
  <c r="E3478" i="14"/>
  <c r="A3478" i="14" s="1"/>
  <c r="D3478" i="14"/>
  <c r="C3478" i="14"/>
  <c r="B3478" i="14"/>
  <c r="J3477" i="14"/>
  <c r="G3477" i="14"/>
  <c r="F3477" i="14"/>
  <c r="E3477" i="14"/>
  <c r="A3477" i="14" s="1"/>
  <c r="D3477" i="14"/>
  <c r="C3477" i="14"/>
  <c r="B3477" i="14"/>
  <c r="J3476" i="14"/>
  <c r="G3476" i="14"/>
  <c r="F3476" i="14"/>
  <c r="E3476" i="14"/>
  <c r="A3476" i="14" s="1"/>
  <c r="D3476" i="14"/>
  <c r="C3476" i="14"/>
  <c r="B3476" i="14"/>
  <c r="J3475" i="14"/>
  <c r="G3475" i="14"/>
  <c r="F3475" i="14"/>
  <c r="E3475" i="14"/>
  <c r="A3475" i="14" s="1"/>
  <c r="D3475" i="14"/>
  <c r="C3475" i="14"/>
  <c r="B3475" i="14"/>
  <c r="J3474" i="14"/>
  <c r="G3474" i="14"/>
  <c r="F3474" i="14"/>
  <c r="E3474" i="14"/>
  <c r="A3474" i="14" s="1"/>
  <c r="D3474" i="14"/>
  <c r="C3474" i="14"/>
  <c r="B3474" i="14"/>
  <c r="J3473" i="14"/>
  <c r="G3473" i="14"/>
  <c r="F3473" i="14"/>
  <c r="E3473" i="14"/>
  <c r="A3473" i="14" s="1"/>
  <c r="D3473" i="14"/>
  <c r="C3473" i="14"/>
  <c r="B3473" i="14"/>
  <c r="J3472" i="14"/>
  <c r="G3472" i="14"/>
  <c r="F3472" i="14"/>
  <c r="E3472" i="14"/>
  <c r="A3472" i="14" s="1"/>
  <c r="D3472" i="14"/>
  <c r="C3472" i="14"/>
  <c r="B3472" i="14"/>
  <c r="J3471" i="14"/>
  <c r="G3471" i="14"/>
  <c r="F3471" i="14"/>
  <c r="E3471" i="14"/>
  <c r="A3471" i="14" s="1"/>
  <c r="D3471" i="14"/>
  <c r="C3471" i="14"/>
  <c r="B3471" i="14"/>
  <c r="J3470" i="14"/>
  <c r="G3470" i="14"/>
  <c r="F3470" i="14"/>
  <c r="E3470" i="14"/>
  <c r="A3470" i="14" s="1"/>
  <c r="D3470" i="14"/>
  <c r="C3470" i="14"/>
  <c r="B3470" i="14"/>
  <c r="J3469" i="14"/>
  <c r="G3469" i="14"/>
  <c r="F3469" i="14"/>
  <c r="E3469" i="14"/>
  <c r="A3469" i="14" s="1"/>
  <c r="D3469" i="14"/>
  <c r="C3469" i="14"/>
  <c r="B3469" i="14"/>
  <c r="J3468" i="14"/>
  <c r="G3468" i="14"/>
  <c r="F3468" i="14"/>
  <c r="E3468" i="14"/>
  <c r="A3468" i="14" s="1"/>
  <c r="D3468" i="14"/>
  <c r="C3468" i="14"/>
  <c r="B3468" i="14"/>
  <c r="J3467" i="14"/>
  <c r="G3467" i="14"/>
  <c r="F3467" i="14"/>
  <c r="E3467" i="14"/>
  <c r="A3467" i="14" s="1"/>
  <c r="D3467" i="14"/>
  <c r="C3467" i="14"/>
  <c r="B3467" i="14"/>
  <c r="J3466" i="14"/>
  <c r="G3466" i="14"/>
  <c r="F3466" i="14"/>
  <c r="E3466" i="14"/>
  <c r="A3466" i="14" s="1"/>
  <c r="D3466" i="14"/>
  <c r="C3466" i="14"/>
  <c r="B3466" i="14"/>
  <c r="J3465" i="14"/>
  <c r="G3465" i="14"/>
  <c r="F3465" i="14"/>
  <c r="E3465" i="14"/>
  <c r="A3465" i="14" s="1"/>
  <c r="D3465" i="14"/>
  <c r="C3465" i="14"/>
  <c r="B3465" i="14"/>
  <c r="J3464" i="14"/>
  <c r="G3464" i="14"/>
  <c r="F3464" i="14"/>
  <c r="E3464" i="14"/>
  <c r="A3464" i="14" s="1"/>
  <c r="D3464" i="14"/>
  <c r="C3464" i="14"/>
  <c r="B3464" i="14"/>
  <c r="J3463" i="14"/>
  <c r="G3463" i="14"/>
  <c r="F3463" i="14"/>
  <c r="E3463" i="14"/>
  <c r="A3463" i="14" s="1"/>
  <c r="D3463" i="14"/>
  <c r="C3463" i="14"/>
  <c r="B3463" i="14"/>
  <c r="J3462" i="14"/>
  <c r="G3462" i="14"/>
  <c r="F3462" i="14"/>
  <c r="E3462" i="14"/>
  <c r="A3462" i="14" s="1"/>
  <c r="D3462" i="14"/>
  <c r="C3462" i="14"/>
  <c r="B3462" i="14"/>
  <c r="J3461" i="14"/>
  <c r="G3461" i="14"/>
  <c r="F3461" i="14"/>
  <c r="E3461" i="14"/>
  <c r="A3461" i="14" s="1"/>
  <c r="D3461" i="14"/>
  <c r="C3461" i="14"/>
  <c r="B3461" i="14"/>
  <c r="J3460" i="14"/>
  <c r="G3460" i="14"/>
  <c r="F3460" i="14"/>
  <c r="E3460" i="14"/>
  <c r="A3460" i="14" s="1"/>
  <c r="D3460" i="14"/>
  <c r="C3460" i="14"/>
  <c r="B3460" i="14"/>
  <c r="J3459" i="14"/>
  <c r="G3459" i="14"/>
  <c r="F3459" i="14"/>
  <c r="E3459" i="14"/>
  <c r="A3459" i="14" s="1"/>
  <c r="D3459" i="14"/>
  <c r="C3459" i="14"/>
  <c r="B3459" i="14"/>
  <c r="J3458" i="14"/>
  <c r="G3458" i="14"/>
  <c r="F3458" i="14"/>
  <c r="E3458" i="14"/>
  <c r="A3458" i="14" s="1"/>
  <c r="D3458" i="14"/>
  <c r="C3458" i="14"/>
  <c r="B3458" i="14"/>
  <c r="J3457" i="14"/>
  <c r="G3457" i="14"/>
  <c r="F3457" i="14"/>
  <c r="E3457" i="14"/>
  <c r="A3457" i="14" s="1"/>
  <c r="D3457" i="14"/>
  <c r="C3457" i="14"/>
  <c r="B3457" i="14"/>
  <c r="J3456" i="14"/>
  <c r="G3456" i="14"/>
  <c r="F3456" i="14"/>
  <c r="E3456" i="14"/>
  <c r="A3456" i="14" s="1"/>
  <c r="D3456" i="14"/>
  <c r="C3456" i="14"/>
  <c r="B3456" i="14"/>
  <c r="J3455" i="14"/>
  <c r="G3455" i="14"/>
  <c r="F3455" i="14"/>
  <c r="E3455" i="14"/>
  <c r="A3455" i="14" s="1"/>
  <c r="D3455" i="14"/>
  <c r="C3455" i="14"/>
  <c r="B3455" i="14"/>
  <c r="J3454" i="14"/>
  <c r="G3454" i="14"/>
  <c r="F3454" i="14"/>
  <c r="E3454" i="14"/>
  <c r="A3454" i="14" s="1"/>
  <c r="D3454" i="14"/>
  <c r="C3454" i="14"/>
  <c r="B3454" i="14"/>
  <c r="J3453" i="14"/>
  <c r="G3453" i="14"/>
  <c r="F3453" i="14"/>
  <c r="E3453" i="14"/>
  <c r="A3453" i="14" s="1"/>
  <c r="D3453" i="14"/>
  <c r="C3453" i="14"/>
  <c r="B3453" i="14"/>
  <c r="J3452" i="14"/>
  <c r="G3452" i="14"/>
  <c r="F3452" i="14"/>
  <c r="E3452" i="14"/>
  <c r="A3452" i="14" s="1"/>
  <c r="D3452" i="14"/>
  <c r="C3452" i="14"/>
  <c r="B3452" i="14"/>
  <c r="J3451" i="14"/>
  <c r="G3451" i="14"/>
  <c r="F3451" i="14"/>
  <c r="E3451" i="14"/>
  <c r="A3451" i="14" s="1"/>
  <c r="D3451" i="14"/>
  <c r="C3451" i="14"/>
  <c r="B3451" i="14"/>
  <c r="J3450" i="14"/>
  <c r="G3450" i="14"/>
  <c r="F3450" i="14"/>
  <c r="E3450" i="14"/>
  <c r="A3450" i="14" s="1"/>
  <c r="D3450" i="14"/>
  <c r="C3450" i="14"/>
  <c r="B3450" i="14"/>
  <c r="J3449" i="14"/>
  <c r="G3449" i="14"/>
  <c r="F3449" i="14"/>
  <c r="E3449" i="14"/>
  <c r="A3449" i="14" s="1"/>
  <c r="D3449" i="14"/>
  <c r="C3449" i="14"/>
  <c r="B3449" i="14"/>
  <c r="J3448" i="14"/>
  <c r="G3448" i="14"/>
  <c r="F3448" i="14"/>
  <c r="E3448" i="14"/>
  <c r="A3448" i="14" s="1"/>
  <c r="D3448" i="14"/>
  <c r="C3448" i="14"/>
  <c r="B3448" i="14"/>
  <c r="J3447" i="14"/>
  <c r="G3447" i="14"/>
  <c r="F3447" i="14"/>
  <c r="E3447" i="14"/>
  <c r="A3447" i="14" s="1"/>
  <c r="D3447" i="14"/>
  <c r="C3447" i="14"/>
  <c r="B3447" i="14"/>
  <c r="J3446" i="14"/>
  <c r="G3446" i="14"/>
  <c r="F3446" i="14"/>
  <c r="E3446" i="14"/>
  <c r="A3446" i="14" s="1"/>
  <c r="D3446" i="14"/>
  <c r="C3446" i="14"/>
  <c r="B3446" i="14"/>
  <c r="J3445" i="14"/>
  <c r="G3445" i="14"/>
  <c r="F3445" i="14"/>
  <c r="E3445" i="14"/>
  <c r="A3445" i="14" s="1"/>
  <c r="D3445" i="14"/>
  <c r="C3445" i="14"/>
  <c r="B3445" i="14"/>
  <c r="J3444" i="14"/>
  <c r="G3444" i="14"/>
  <c r="F3444" i="14"/>
  <c r="E3444" i="14"/>
  <c r="A3444" i="14" s="1"/>
  <c r="D3444" i="14"/>
  <c r="C3444" i="14"/>
  <c r="B3444" i="14"/>
  <c r="J3443" i="14"/>
  <c r="G3443" i="14"/>
  <c r="F3443" i="14"/>
  <c r="E3443" i="14"/>
  <c r="A3443" i="14" s="1"/>
  <c r="D3443" i="14"/>
  <c r="C3443" i="14"/>
  <c r="B3443" i="14"/>
  <c r="J3442" i="14"/>
  <c r="G3442" i="14"/>
  <c r="F3442" i="14"/>
  <c r="E3442" i="14"/>
  <c r="A3442" i="14" s="1"/>
  <c r="D3442" i="14"/>
  <c r="C3442" i="14"/>
  <c r="B3442" i="14"/>
  <c r="J3441" i="14"/>
  <c r="G3441" i="14"/>
  <c r="F3441" i="14"/>
  <c r="E3441" i="14"/>
  <c r="A3441" i="14" s="1"/>
  <c r="D3441" i="14"/>
  <c r="C3441" i="14"/>
  <c r="B3441" i="14"/>
  <c r="J3440" i="14"/>
  <c r="G3440" i="14"/>
  <c r="F3440" i="14"/>
  <c r="E3440" i="14"/>
  <c r="A3440" i="14" s="1"/>
  <c r="D3440" i="14"/>
  <c r="C3440" i="14"/>
  <c r="B3440" i="14"/>
  <c r="J3439" i="14"/>
  <c r="G3439" i="14"/>
  <c r="F3439" i="14"/>
  <c r="E3439" i="14"/>
  <c r="A3439" i="14" s="1"/>
  <c r="D3439" i="14"/>
  <c r="C3439" i="14"/>
  <c r="B3439" i="14"/>
  <c r="J3438" i="14"/>
  <c r="G3438" i="14"/>
  <c r="F3438" i="14"/>
  <c r="E3438" i="14"/>
  <c r="A3438" i="14" s="1"/>
  <c r="D3438" i="14"/>
  <c r="C3438" i="14"/>
  <c r="B3438" i="14"/>
  <c r="J3437" i="14"/>
  <c r="G3437" i="14"/>
  <c r="F3437" i="14"/>
  <c r="E3437" i="14"/>
  <c r="A3437" i="14" s="1"/>
  <c r="D3437" i="14"/>
  <c r="C3437" i="14"/>
  <c r="B3437" i="14"/>
  <c r="J3436" i="14"/>
  <c r="G3436" i="14"/>
  <c r="F3436" i="14"/>
  <c r="E3436" i="14"/>
  <c r="A3436" i="14" s="1"/>
  <c r="D3436" i="14"/>
  <c r="C3436" i="14"/>
  <c r="B3436" i="14"/>
  <c r="J3435" i="14"/>
  <c r="G3435" i="14"/>
  <c r="F3435" i="14"/>
  <c r="E3435" i="14"/>
  <c r="A3435" i="14" s="1"/>
  <c r="D3435" i="14"/>
  <c r="C3435" i="14"/>
  <c r="B3435" i="14"/>
  <c r="J3434" i="14"/>
  <c r="G3434" i="14"/>
  <c r="F3434" i="14"/>
  <c r="E3434" i="14"/>
  <c r="A3434" i="14" s="1"/>
  <c r="D3434" i="14"/>
  <c r="C3434" i="14"/>
  <c r="B3434" i="14"/>
  <c r="J3433" i="14"/>
  <c r="G3433" i="14"/>
  <c r="F3433" i="14"/>
  <c r="E3433" i="14"/>
  <c r="A3433" i="14" s="1"/>
  <c r="D3433" i="14"/>
  <c r="C3433" i="14"/>
  <c r="B3433" i="14"/>
  <c r="J3432" i="14"/>
  <c r="G3432" i="14"/>
  <c r="F3432" i="14"/>
  <c r="E3432" i="14"/>
  <c r="A3432" i="14" s="1"/>
  <c r="D3432" i="14"/>
  <c r="C3432" i="14"/>
  <c r="B3432" i="14"/>
  <c r="J3431" i="14"/>
  <c r="G3431" i="14"/>
  <c r="F3431" i="14"/>
  <c r="E3431" i="14"/>
  <c r="A3431" i="14" s="1"/>
  <c r="D3431" i="14"/>
  <c r="C3431" i="14"/>
  <c r="B3431" i="14"/>
  <c r="J3430" i="14"/>
  <c r="G3430" i="14"/>
  <c r="F3430" i="14"/>
  <c r="E3430" i="14"/>
  <c r="A3430" i="14" s="1"/>
  <c r="D3430" i="14"/>
  <c r="C3430" i="14"/>
  <c r="B3430" i="14"/>
  <c r="J3429" i="14"/>
  <c r="G3429" i="14"/>
  <c r="F3429" i="14"/>
  <c r="E3429" i="14"/>
  <c r="A3429" i="14" s="1"/>
  <c r="D3429" i="14"/>
  <c r="C3429" i="14"/>
  <c r="B3429" i="14"/>
  <c r="J3428" i="14"/>
  <c r="G3428" i="14"/>
  <c r="F3428" i="14"/>
  <c r="E3428" i="14"/>
  <c r="A3428" i="14" s="1"/>
  <c r="D3428" i="14"/>
  <c r="C3428" i="14"/>
  <c r="B3428" i="14"/>
  <c r="J3427" i="14"/>
  <c r="G3427" i="14"/>
  <c r="F3427" i="14"/>
  <c r="E3427" i="14"/>
  <c r="A3427" i="14" s="1"/>
  <c r="D3427" i="14"/>
  <c r="C3427" i="14"/>
  <c r="B3427" i="14"/>
  <c r="J3426" i="14"/>
  <c r="G3426" i="14"/>
  <c r="F3426" i="14"/>
  <c r="E3426" i="14"/>
  <c r="A3426" i="14" s="1"/>
  <c r="D3426" i="14"/>
  <c r="C3426" i="14"/>
  <c r="B3426" i="14"/>
  <c r="J3425" i="14"/>
  <c r="G3425" i="14"/>
  <c r="F3425" i="14"/>
  <c r="E3425" i="14"/>
  <c r="A3425" i="14" s="1"/>
  <c r="D3425" i="14"/>
  <c r="C3425" i="14"/>
  <c r="B3425" i="14"/>
  <c r="J3424" i="14"/>
  <c r="G3424" i="14"/>
  <c r="F3424" i="14"/>
  <c r="E3424" i="14"/>
  <c r="A3424" i="14" s="1"/>
  <c r="D3424" i="14"/>
  <c r="C3424" i="14"/>
  <c r="B3424" i="14"/>
  <c r="J3423" i="14"/>
  <c r="G3423" i="14"/>
  <c r="F3423" i="14"/>
  <c r="E3423" i="14"/>
  <c r="A3423" i="14" s="1"/>
  <c r="D3423" i="14"/>
  <c r="C3423" i="14"/>
  <c r="B3423" i="14"/>
  <c r="J3422" i="14"/>
  <c r="G3422" i="14"/>
  <c r="F3422" i="14"/>
  <c r="E3422" i="14"/>
  <c r="A3422" i="14" s="1"/>
  <c r="D3422" i="14"/>
  <c r="C3422" i="14"/>
  <c r="B3422" i="14"/>
  <c r="J3421" i="14"/>
  <c r="G3421" i="14"/>
  <c r="F3421" i="14"/>
  <c r="E3421" i="14"/>
  <c r="A3421" i="14" s="1"/>
  <c r="D3421" i="14"/>
  <c r="C3421" i="14"/>
  <c r="B3421" i="14"/>
  <c r="J3420" i="14"/>
  <c r="G3420" i="14"/>
  <c r="F3420" i="14"/>
  <c r="E3420" i="14"/>
  <c r="A3420" i="14" s="1"/>
  <c r="D3420" i="14"/>
  <c r="C3420" i="14"/>
  <c r="B3420" i="14"/>
  <c r="J3419" i="14"/>
  <c r="G3419" i="14"/>
  <c r="F3419" i="14"/>
  <c r="E3419" i="14"/>
  <c r="A3419" i="14" s="1"/>
  <c r="D3419" i="14"/>
  <c r="C3419" i="14"/>
  <c r="B3419" i="14"/>
  <c r="J3418" i="14"/>
  <c r="G3418" i="14"/>
  <c r="F3418" i="14"/>
  <c r="E3418" i="14"/>
  <c r="A3418" i="14" s="1"/>
  <c r="D3418" i="14"/>
  <c r="C3418" i="14"/>
  <c r="B3418" i="14"/>
  <c r="J3417" i="14"/>
  <c r="G3417" i="14"/>
  <c r="F3417" i="14"/>
  <c r="E3417" i="14"/>
  <c r="A3417" i="14" s="1"/>
  <c r="D3417" i="14"/>
  <c r="C3417" i="14"/>
  <c r="B3417" i="14"/>
  <c r="J3416" i="14"/>
  <c r="G3416" i="14"/>
  <c r="F3416" i="14"/>
  <c r="E3416" i="14"/>
  <c r="A3416" i="14" s="1"/>
  <c r="D3416" i="14"/>
  <c r="C3416" i="14"/>
  <c r="B3416" i="14"/>
  <c r="J3415" i="14"/>
  <c r="G3415" i="14"/>
  <c r="F3415" i="14"/>
  <c r="E3415" i="14"/>
  <c r="A3415" i="14" s="1"/>
  <c r="D3415" i="14"/>
  <c r="C3415" i="14"/>
  <c r="B3415" i="14"/>
  <c r="J3414" i="14"/>
  <c r="G3414" i="14"/>
  <c r="F3414" i="14"/>
  <c r="E3414" i="14"/>
  <c r="A3414" i="14" s="1"/>
  <c r="D3414" i="14"/>
  <c r="C3414" i="14"/>
  <c r="B3414" i="14"/>
  <c r="J3413" i="14"/>
  <c r="G3413" i="14"/>
  <c r="F3413" i="14"/>
  <c r="E3413" i="14"/>
  <c r="A3413" i="14" s="1"/>
  <c r="D3413" i="14"/>
  <c r="C3413" i="14"/>
  <c r="B3413" i="14"/>
  <c r="J3412" i="14"/>
  <c r="G3412" i="14"/>
  <c r="F3412" i="14"/>
  <c r="E3412" i="14"/>
  <c r="A3412" i="14" s="1"/>
  <c r="D3412" i="14"/>
  <c r="C3412" i="14"/>
  <c r="B3412" i="14"/>
  <c r="J3411" i="14"/>
  <c r="G3411" i="14"/>
  <c r="F3411" i="14"/>
  <c r="E3411" i="14"/>
  <c r="A3411" i="14" s="1"/>
  <c r="D3411" i="14"/>
  <c r="C3411" i="14"/>
  <c r="B3411" i="14"/>
  <c r="J3410" i="14"/>
  <c r="G3410" i="14"/>
  <c r="F3410" i="14"/>
  <c r="E3410" i="14"/>
  <c r="A3410" i="14" s="1"/>
  <c r="D3410" i="14"/>
  <c r="C3410" i="14"/>
  <c r="B3410" i="14"/>
  <c r="J3409" i="14"/>
  <c r="G3409" i="14"/>
  <c r="F3409" i="14"/>
  <c r="E3409" i="14"/>
  <c r="A3409" i="14" s="1"/>
  <c r="D3409" i="14"/>
  <c r="C3409" i="14"/>
  <c r="B3409" i="14"/>
  <c r="J3408" i="14"/>
  <c r="G3408" i="14"/>
  <c r="F3408" i="14"/>
  <c r="E3408" i="14"/>
  <c r="A3408" i="14" s="1"/>
  <c r="D3408" i="14"/>
  <c r="C3408" i="14"/>
  <c r="B3408" i="14"/>
  <c r="J3407" i="14"/>
  <c r="G3407" i="14"/>
  <c r="F3407" i="14"/>
  <c r="E3407" i="14"/>
  <c r="A3407" i="14" s="1"/>
  <c r="D3407" i="14"/>
  <c r="C3407" i="14"/>
  <c r="B3407" i="14"/>
  <c r="J3406" i="14"/>
  <c r="G3406" i="14"/>
  <c r="F3406" i="14"/>
  <c r="E3406" i="14"/>
  <c r="A3406" i="14" s="1"/>
  <c r="D3406" i="14"/>
  <c r="C3406" i="14"/>
  <c r="B3406" i="14"/>
  <c r="J3405" i="14"/>
  <c r="G3405" i="14"/>
  <c r="F3405" i="14"/>
  <c r="E3405" i="14"/>
  <c r="A3405" i="14" s="1"/>
  <c r="D3405" i="14"/>
  <c r="C3405" i="14"/>
  <c r="B3405" i="14"/>
  <c r="J3404" i="14"/>
  <c r="G3404" i="14"/>
  <c r="F3404" i="14"/>
  <c r="E3404" i="14"/>
  <c r="A3404" i="14" s="1"/>
  <c r="D3404" i="14"/>
  <c r="C3404" i="14"/>
  <c r="B3404" i="14"/>
  <c r="J3403" i="14"/>
  <c r="G3403" i="14"/>
  <c r="F3403" i="14"/>
  <c r="E3403" i="14"/>
  <c r="A3403" i="14" s="1"/>
  <c r="D3403" i="14"/>
  <c r="C3403" i="14"/>
  <c r="B3403" i="14"/>
  <c r="J3402" i="14"/>
  <c r="G3402" i="14"/>
  <c r="F3402" i="14"/>
  <c r="E3402" i="14"/>
  <c r="A3402" i="14" s="1"/>
  <c r="D3402" i="14"/>
  <c r="C3402" i="14"/>
  <c r="B3402" i="14"/>
  <c r="J3401" i="14"/>
  <c r="G3401" i="14"/>
  <c r="F3401" i="14"/>
  <c r="E3401" i="14"/>
  <c r="A3401" i="14" s="1"/>
  <c r="D3401" i="14"/>
  <c r="C3401" i="14"/>
  <c r="B3401" i="14"/>
  <c r="J3400" i="14"/>
  <c r="G3400" i="14"/>
  <c r="F3400" i="14"/>
  <c r="E3400" i="14"/>
  <c r="A3400" i="14" s="1"/>
  <c r="D3400" i="14"/>
  <c r="C3400" i="14"/>
  <c r="B3400" i="14"/>
  <c r="J3399" i="14"/>
  <c r="G3399" i="14"/>
  <c r="F3399" i="14"/>
  <c r="E3399" i="14"/>
  <c r="A3399" i="14" s="1"/>
  <c r="D3399" i="14"/>
  <c r="C3399" i="14"/>
  <c r="B3399" i="14"/>
  <c r="J3398" i="14"/>
  <c r="G3398" i="14"/>
  <c r="F3398" i="14"/>
  <c r="E3398" i="14"/>
  <c r="A3398" i="14" s="1"/>
  <c r="D3398" i="14"/>
  <c r="C3398" i="14"/>
  <c r="B3398" i="14"/>
  <c r="J3397" i="14"/>
  <c r="G3397" i="14"/>
  <c r="F3397" i="14"/>
  <c r="E3397" i="14"/>
  <c r="A3397" i="14" s="1"/>
  <c r="D3397" i="14"/>
  <c r="C3397" i="14"/>
  <c r="B3397" i="14"/>
  <c r="J3396" i="14"/>
  <c r="G3396" i="14"/>
  <c r="F3396" i="14"/>
  <c r="E3396" i="14"/>
  <c r="A3396" i="14" s="1"/>
  <c r="D3396" i="14"/>
  <c r="C3396" i="14"/>
  <c r="B3396" i="14"/>
  <c r="J3395" i="14"/>
  <c r="G3395" i="14"/>
  <c r="F3395" i="14"/>
  <c r="E3395" i="14"/>
  <c r="A3395" i="14" s="1"/>
  <c r="D3395" i="14"/>
  <c r="C3395" i="14"/>
  <c r="B3395" i="14"/>
  <c r="J3394" i="14"/>
  <c r="G3394" i="14"/>
  <c r="F3394" i="14"/>
  <c r="E3394" i="14"/>
  <c r="A3394" i="14" s="1"/>
  <c r="D3394" i="14"/>
  <c r="C3394" i="14"/>
  <c r="B3394" i="14"/>
  <c r="J3393" i="14"/>
  <c r="G3393" i="14"/>
  <c r="F3393" i="14"/>
  <c r="E3393" i="14"/>
  <c r="A3393" i="14" s="1"/>
  <c r="D3393" i="14"/>
  <c r="C3393" i="14"/>
  <c r="B3393" i="14"/>
  <c r="J3392" i="14"/>
  <c r="G3392" i="14"/>
  <c r="F3392" i="14"/>
  <c r="E3392" i="14"/>
  <c r="A3392" i="14" s="1"/>
  <c r="D3392" i="14"/>
  <c r="C3392" i="14"/>
  <c r="B3392" i="14"/>
  <c r="J3391" i="14"/>
  <c r="G3391" i="14"/>
  <c r="F3391" i="14"/>
  <c r="E3391" i="14"/>
  <c r="A3391" i="14" s="1"/>
  <c r="D3391" i="14"/>
  <c r="C3391" i="14"/>
  <c r="B3391" i="14"/>
  <c r="J3390" i="14"/>
  <c r="G3390" i="14"/>
  <c r="F3390" i="14"/>
  <c r="E3390" i="14"/>
  <c r="A3390" i="14" s="1"/>
  <c r="D3390" i="14"/>
  <c r="C3390" i="14"/>
  <c r="B3390" i="14"/>
  <c r="J3389" i="14"/>
  <c r="G3389" i="14"/>
  <c r="F3389" i="14"/>
  <c r="E3389" i="14"/>
  <c r="A3389" i="14" s="1"/>
  <c r="D3389" i="14"/>
  <c r="C3389" i="14"/>
  <c r="B3389" i="14"/>
  <c r="J3388" i="14"/>
  <c r="G3388" i="14"/>
  <c r="F3388" i="14"/>
  <c r="E3388" i="14"/>
  <c r="A3388" i="14" s="1"/>
  <c r="D3388" i="14"/>
  <c r="C3388" i="14"/>
  <c r="B3388" i="14"/>
  <c r="J3387" i="14"/>
  <c r="G3387" i="14"/>
  <c r="F3387" i="14"/>
  <c r="E3387" i="14"/>
  <c r="A3387" i="14" s="1"/>
  <c r="D3387" i="14"/>
  <c r="C3387" i="14"/>
  <c r="B3387" i="14"/>
  <c r="J3386" i="14"/>
  <c r="G3386" i="14"/>
  <c r="F3386" i="14"/>
  <c r="E3386" i="14"/>
  <c r="A3386" i="14" s="1"/>
  <c r="D3386" i="14"/>
  <c r="C3386" i="14"/>
  <c r="B3386" i="14"/>
  <c r="J3385" i="14"/>
  <c r="G3385" i="14"/>
  <c r="F3385" i="14"/>
  <c r="E3385" i="14"/>
  <c r="A3385" i="14" s="1"/>
  <c r="D3385" i="14"/>
  <c r="C3385" i="14"/>
  <c r="B3385" i="14"/>
  <c r="J3384" i="14"/>
  <c r="G3384" i="14"/>
  <c r="F3384" i="14"/>
  <c r="E3384" i="14"/>
  <c r="A3384" i="14" s="1"/>
  <c r="D3384" i="14"/>
  <c r="C3384" i="14"/>
  <c r="B3384" i="14"/>
  <c r="J3383" i="14"/>
  <c r="G3383" i="14"/>
  <c r="F3383" i="14"/>
  <c r="E3383" i="14"/>
  <c r="A3383" i="14" s="1"/>
  <c r="D3383" i="14"/>
  <c r="C3383" i="14"/>
  <c r="B3383" i="14"/>
  <c r="J3382" i="14"/>
  <c r="G3382" i="14"/>
  <c r="F3382" i="14"/>
  <c r="E3382" i="14"/>
  <c r="A3382" i="14" s="1"/>
  <c r="D3382" i="14"/>
  <c r="C3382" i="14"/>
  <c r="B3382" i="14"/>
  <c r="J3381" i="14"/>
  <c r="G3381" i="14"/>
  <c r="F3381" i="14"/>
  <c r="E3381" i="14"/>
  <c r="A3381" i="14" s="1"/>
  <c r="D3381" i="14"/>
  <c r="C3381" i="14"/>
  <c r="B3381" i="14"/>
  <c r="J3380" i="14"/>
  <c r="G3380" i="14"/>
  <c r="F3380" i="14"/>
  <c r="E3380" i="14"/>
  <c r="A3380" i="14" s="1"/>
  <c r="D3380" i="14"/>
  <c r="C3380" i="14"/>
  <c r="B3380" i="14"/>
  <c r="J3379" i="14"/>
  <c r="G3379" i="14"/>
  <c r="F3379" i="14"/>
  <c r="E3379" i="14"/>
  <c r="A3379" i="14" s="1"/>
  <c r="D3379" i="14"/>
  <c r="C3379" i="14"/>
  <c r="B3379" i="14"/>
  <c r="J3378" i="14"/>
  <c r="G3378" i="14"/>
  <c r="F3378" i="14"/>
  <c r="E3378" i="14"/>
  <c r="A3378" i="14" s="1"/>
  <c r="D3378" i="14"/>
  <c r="C3378" i="14"/>
  <c r="B3378" i="14"/>
  <c r="J3377" i="14"/>
  <c r="G3377" i="14"/>
  <c r="F3377" i="14"/>
  <c r="E3377" i="14"/>
  <c r="A3377" i="14" s="1"/>
  <c r="D3377" i="14"/>
  <c r="C3377" i="14"/>
  <c r="B3377" i="14"/>
  <c r="J3376" i="14"/>
  <c r="G3376" i="14"/>
  <c r="F3376" i="14"/>
  <c r="E3376" i="14"/>
  <c r="A3376" i="14" s="1"/>
  <c r="D3376" i="14"/>
  <c r="C3376" i="14"/>
  <c r="B3376" i="14"/>
  <c r="J3375" i="14"/>
  <c r="G3375" i="14"/>
  <c r="F3375" i="14"/>
  <c r="E3375" i="14"/>
  <c r="A3375" i="14" s="1"/>
  <c r="D3375" i="14"/>
  <c r="C3375" i="14"/>
  <c r="B3375" i="14"/>
  <c r="J3374" i="14"/>
  <c r="G3374" i="14"/>
  <c r="F3374" i="14"/>
  <c r="E3374" i="14"/>
  <c r="A3374" i="14" s="1"/>
  <c r="D3374" i="14"/>
  <c r="C3374" i="14"/>
  <c r="B3374" i="14"/>
  <c r="J3373" i="14"/>
  <c r="G3373" i="14"/>
  <c r="F3373" i="14"/>
  <c r="E3373" i="14"/>
  <c r="A3373" i="14" s="1"/>
  <c r="D3373" i="14"/>
  <c r="C3373" i="14"/>
  <c r="B3373" i="14"/>
  <c r="J3372" i="14"/>
  <c r="G3372" i="14"/>
  <c r="F3372" i="14"/>
  <c r="E3372" i="14"/>
  <c r="A3372" i="14" s="1"/>
  <c r="D3372" i="14"/>
  <c r="C3372" i="14"/>
  <c r="B3372" i="14"/>
  <c r="J3371" i="14"/>
  <c r="G3371" i="14"/>
  <c r="F3371" i="14"/>
  <c r="E3371" i="14"/>
  <c r="A3371" i="14" s="1"/>
  <c r="D3371" i="14"/>
  <c r="C3371" i="14"/>
  <c r="B3371" i="14"/>
  <c r="J3370" i="14"/>
  <c r="G3370" i="14"/>
  <c r="F3370" i="14"/>
  <c r="E3370" i="14"/>
  <c r="A3370" i="14" s="1"/>
  <c r="D3370" i="14"/>
  <c r="C3370" i="14"/>
  <c r="B3370" i="14"/>
  <c r="J3369" i="14"/>
  <c r="G3369" i="14"/>
  <c r="F3369" i="14"/>
  <c r="E3369" i="14"/>
  <c r="A3369" i="14" s="1"/>
  <c r="D3369" i="14"/>
  <c r="C3369" i="14"/>
  <c r="B3369" i="14"/>
  <c r="J3368" i="14"/>
  <c r="G3368" i="14"/>
  <c r="F3368" i="14"/>
  <c r="E3368" i="14"/>
  <c r="A3368" i="14" s="1"/>
  <c r="D3368" i="14"/>
  <c r="C3368" i="14"/>
  <c r="B3368" i="14"/>
  <c r="J3367" i="14"/>
  <c r="G3367" i="14"/>
  <c r="F3367" i="14"/>
  <c r="E3367" i="14"/>
  <c r="A3367" i="14" s="1"/>
  <c r="D3367" i="14"/>
  <c r="C3367" i="14"/>
  <c r="B3367" i="14"/>
  <c r="J3366" i="14"/>
  <c r="G3366" i="14"/>
  <c r="F3366" i="14"/>
  <c r="E3366" i="14"/>
  <c r="A3366" i="14" s="1"/>
  <c r="D3366" i="14"/>
  <c r="C3366" i="14"/>
  <c r="B3366" i="14"/>
  <c r="J3365" i="14"/>
  <c r="G3365" i="14"/>
  <c r="F3365" i="14"/>
  <c r="E3365" i="14"/>
  <c r="A3365" i="14" s="1"/>
  <c r="D3365" i="14"/>
  <c r="C3365" i="14"/>
  <c r="B3365" i="14"/>
  <c r="J3364" i="14"/>
  <c r="G3364" i="14"/>
  <c r="F3364" i="14"/>
  <c r="E3364" i="14"/>
  <c r="A3364" i="14" s="1"/>
  <c r="D3364" i="14"/>
  <c r="C3364" i="14"/>
  <c r="B3364" i="14"/>
  <c r="J3363" i="14"/>
  <c r="G3363" i="14"/>
  <c r="F3363" i="14"/>
  <c r="E3363" i="14"/>
  <c r="A3363" i="14" s="1"/>
  <c r="D3363" i="14"/>
  <c r="C3363" i="14"/>
  <c r="B3363" i="14"/>
  <c r="J3362" i="14"/>
  <c r="G3362" i="14"/>
  <c r="F3362" i="14"/>
  <c r="E3362" i="14"/>
  <c r="A3362" i="14" s="1"/>
  <c r="D3362" i="14"/>
  <c r="C3362" i="14"/>
  <c r="B3362" i="14"/>
  <c r="J3361" i="14"/>
  <c r="G3361" i="14"/>
  <c r="F3361" i="14"/>
  <c r="E3361" i="14"/>
  <c r="A3361" i="14" s="1"/>
  <c r="D3361" i="14"/>
  <c r="C3361" i="14"/>
  <c r="B3361" i="14"/>
  <c r="J3360" i="14"/>
  <c r="G3360" i="14"/>
  <c r="F3360" i="14"/>
  <c r="E3360" i="14"/>
  <c r="A3360" i="14" s="1"/>
  <c r="D3360" i="14"/>
  <c r="C3360" i="14"/>
  <c r="B3360" i="14"/>
  <c r="J3359" i="14"/>
  <c r="G3359" i="14"/>
  <c r="F3359" i="14"/>
  <c r="E3359" i="14"/>
  <c r="A3359" i="14" s="1"/>
  <c r="D3359" i="14"/>
  <c r="C3359" i="14"/>
  <c r="B3359" i="14"/>
  <c r="J3358" i="14"/>
  <c r="G3358" i="14"/>
  <c r="F3358" i="14"/>
  <c r="E3358" i="14"/>
  <c r="A3358" i="14" s="1"/>
  <c r="D3358" i="14"/>
  <c r="C3358" i="14"/>
  <c r="B3358" i="14"/>
  <c r="J3357" i="14"/>
  <c r="G3357" i="14"/>
  <c r="F3357" i="14"/>
  <c r="E3357" i="14"/>
  <c r="A3357" i="14" s="1"/>
  <c r="D3357" i="14"/>
  <c r="C3357" i="14"/>
  <c r="B3357" i="14"/>
  <c r="J3356" i="14"/>
  <c r="G3356" i="14"/>
  <c r="F3356" i="14"/>
  <c r="E3356" i="14"/>
  <c r="A3356" i="14" s="1"/>
  <c r="D3356" i="14"/>
  <c r="C3356" i="14"/>
  <c r="B3356" i="14"/>
  <c r="J3355" i="14"/>
  <c r="G3355" i="14"/>
  <c r="F3355" i="14"/>
  <c r="E3355" i="14"/>
  <c r="A3355" i="14" s="1"/>
  <c r="D3355" i="14"/>
  <c r="C3355" i="14"/>
  <c r="B3355" i="14"/>
  <c r="J3354" i="14"/>
  <c r="G3354" i="14"/>
  <c r="F3354" i="14"/>
  <c r="E3354" i="14"/>
  <c r="A3354" i="14" s="1"/>
  <c r="D3354" i="14"/>
  <c r="C3354" i="14"/>
  <c r="B3354" i="14"/>
  <c r="J3353" i="14"/>
  <c r="G3353" i="14"/>
  <c r="F3353" i="14"/>
  <c r="E3353" i="14"/>
  <c r="A3353" i="14" s="1"/>
  <c r="D3353" i="14"/>
  <c r="C3353" i="14"/>
  <c r="B3353" i="14"/>
  <c r="J3352" i="14"/>
  <c r="G3352" i="14"/>
  <c r="F3352" i="14"/>
  <c r="E3352" i="14"/>
  <c r="A3352" i="14" s="1"/>
  <c r="D3352" i="14"/>
  <c r="C3352" i="14"/>
  <c r="B3352" i="14"/>
  <c r="J3351" i="14"/>
  <c r="G3351" i="14"/>
  <c r="F3351" i="14"/>
  <c r="E3351" i="14"/>
  <c r="A3351" i="14" s="1"/>
  <c r="D3351" i="14"/>
  <c r="C3351" i="14"/>
  <c r="B3351" i="14"/>
  <c r="J3350" i="14"/>
  <c r="G3350" i="14"/>
  <c r="F3350" i="14"/>
  <c r="E3350" i="14"/>
  <c r="A3350" i="14" s="1"/>
  <c r="D3350" i="14"/>
  <c r="C3350" i="14"/>
  <c r="B3350" i="14"/>
  <c r="J3349" i="14"/>
  <c r="G3349" i="14"/>
  <c r="F3349" i="14"/>
  <c r="E3349" i="14"/>
  <c r="A3349" i="14" s="1"/>
  <c r="D3349" i="14"/>
  <c r="C3349" i="14"/>
  <c r="B3349" i="14"/>
  <c r="J3348" i="14"/>
  <c r="G3348" i="14"/>
  <c r="F3348" i="14"/>
  <c r="E3348" i="14"/>
  <c r="A3348" i="14" s="1"/>
  <c r="D3348" i="14"/>
  <c r="C3348" i="14"/>
  <c r="B3348" i="14"/>
  <c r="J3347" i="14"/>
  <c r="G3347" i="14"/>
  <c r="F3347" i="14"/>
  <c r="E3347" i="14"/>
  <c r="A3347" i="14" s="1"/>
  <c r="D3347" i="14"/>
  <c r="C3347" i="14"/>
  <c r="B3347" i="14"/>
  <c r="J3346" i="14"/>
  <c r="G3346" i="14"/>
  <c r="F3346" i="14"/>
  <c r="E3346" i="14"/>
  <c r="A3346" i="14" s="1"/>
  <c r="D3346" i="14"/>
  <c r="C3346" i="14"/>
  <c r="B3346" i="14"/>
  <c r="J3345" i="14"/>
  <c r="G3345" i="14"/>
  <c r="F3345" i="14"/>
  <c r="E3345" i="14"/>
  <c r="A3345" i="14" s="1"/>
  <c r="D3345" i="14"/>
  <c r="C3345" i="14"/>
  <c r="B3345" i="14"/>
  <c r="J3344" i="14"/>
  <c r="G3344" i="14"/>
  <c r="F3344" i="14"/>
  <c r="E3344" i="14"/>
  <c r="A3344" i="14" s="1"/>
  <c r="D3344" i="14"/>
  <c r="C3344" i="14"/>
  <c r="B3344" i="14"/>
  <c r="J3343" i="14"/>
  <c r="G3343" i="14"/>
  <c r="F3343" i="14"/>
  <c r="E3343" i="14"/>
  <c r="A3343" i="14" s="1"/>
  <c r="D3343" i="14"/>
  <c r="C3343" i="14"/>
  <c r="B3343" i="14"/>
  <c r="J3342" i="14"/>
  <c r="G3342" i="14"/>
  <c r="F3342" i="14"/>
  <c r="E3342" i="14"/>
  <c r="A3342" i="14" s="1"/>
  <c r="D3342" i="14"/>
  <c r="C3342" i="14"/>
  <c r="B3342" i="14"/>
  <c r="J3341" i="14"/>
  <c r="G3341" i="14"/>
  <c r="F3341" i="14"/>
  <c r="E3341" i="14"/>
  <c r="A3341" i="14" s="1"/>
  <c r="D3341" i="14"/>
  <c r="C3341" i="14"/>
  <c r="B3341" i="14"/>
  <c r="J3340" i="14"/>
  <c r="G3340" i="14"/>
  <c r="F3340" i="14"/>
  <c r="E3340" i="14"/>
  <c r="A3340" i="14" s="1"/>
  <c r="D3340" i="14"/>
  <c r="C3340" i="14"/>
  <c r="B3340" i="14"/>
  <c r="J3339" i="14"/>
  <c r="G3339" i="14"/>
  <c r="F3339" i="14"/>
  <c r="E3339" i="14"/>
  <c r="A3339" i="14" s="1"/>
  <c r="D3339" i="14"/>
  <c r="C3339" i="14"/>
  <c r="B3339" i="14"/>
  <c r="J3338" i="14"/>
  <c r="G3338" i="14"/>
  <c r="F3338" i="14"/>
  <c r="E3338" i="14"/>
  <c r="A3338" i="14" s="1"/>
  <c r="D3338" i="14"/>
  <c r="C3338" i="14"/>
  <c r="B3338" i="14"/>
  <c r="J3337" i="14"/>
  <c r="G3337" i="14"/>
  <c r="F3337" i="14"/>
  <c r="E3337" i="14"/>
  <c r="A3337" i="14" s="1"/>
  <c r="D3337" i="14"/>
  <c r="C3337" i="14"/>
  <c r="B3337" i="14"/>
  <c r="J3336" i="14"/>
  <c r="G3336" i="14"/>
  <c r="F3336" i="14"/>
  <c r="E3336" i="14"/>
  <c r="A3336" i="14" s="1"/>
  <c r="D3336" i="14"/>
  <c r="C3336" i="14"/>
  <c r="B3336" i="14"/>
  <c r="J3335" i="14"/>
  <c r="G3335" i="14"/>
  <c r="F3335" i="14"/>
  <c r="E3335" i="14"/>
  <c r="A3335" i="14" s="1"/>
  <c r="D3335" i="14"/>
  <c r="C3335" i="14"/>
  <c r="B3335" i="14"/>
  <c r="J3334" i="14"/>
  <c r="G3334" i="14"/>
  <c r="F3334" i="14"/>
  <c r="E3334" i="14"/>
  <c r="A3334" i="14" s="1"/>
  <c r="D3334" i="14"/>
  <c r="C3334" i="14"/>
  <c r="B3334" i="14"/>
  <c r="J3333" i="14"/>
  <c r="G3333" i="14"/>
  <c r="F3333" i="14"/>
  <c r="E3333" i="14"/>
  <c r="A3333" i="14" s="1"/>
  <c r="D3333" i="14"/>
  <c r="C3333" i="14"/>
  <c r="B3333" i="14"/>
  <c r="J3332" i="14"/>
  <c r="G3332" i="14"/>
  <c r="F3332" i="14"/>
  <c r="E3332" i="14"/>
  <c r="A3332" i="14" s="1"/>
  <c r="D3332" i="14"/>
  <c r="C3332" i="14"/>
  <c r="B3332" i="14"/>
  <c r="J3331" i="14"/>
  <c r="G3331" i="14"/>
  <c r="F3331" i="14"/>
  <c r="E3331" i="14"/>
  <c r="A3331" i="14" s="1"/>
  <c r="D3331" i="14"/>
  <c r="C3331" i="14"/>
  <c r="B3331" i="14"/>
  <c r="J3330" i="14"/>
  <c r="G3330" i="14"/>
  <c r="F3330" i="14"/>
  <c r="E3330" i="14"/>
  <c r="A3330" i="14" s="1"/>
  <c r="D3330" i="14"/>
  <c r="C3330" i="14"/>
  <c r="B3330" i="14"/>
  <c r="J3329" i="14"/>
  <c r="G3329" i="14"/>
  <c r="F3329" i="14"/>
  <c r="E3329" i="14"/>
  <c r="A3329" i="14" s="1"/>
  <c r="D3329" i="14"/>
  <c r="C3329" i="14"/>
  <c r="B3329" i="14"/>
  <c r="J3328" i="14"/>
  <c r="G3328" i="14"/>
  <c r="F3328" i="14"/>
  <c r="E3328" i="14"/>
  <c r="A3328" i="14" s="1"/>
  <c r="D3328" i="14"/>
  <c r="C3328" i="14"/>
  <c r="B3328" i="14"/>
  <c r="J3327" i="14"/>
  <c r="G3327" i="14"/>
  <c r="F3327" i="14"/>
  <c r="E3327" i="14"/>
  <c r="A3327" i="14" s="1"/>
  <c r="D3327" i="14"/>
  <c r="C3327" i="14"/>
  <c r="B3327" i="14"/>
  <c r="J3326" i="14"/>
  <c r="G3326" i="14"/>
  <c r="F3326" i="14"/>
  <c r="E3326" i="14"/>
  <c r="A3326" i="14" s="1"/>
  <c r="D3326" i="14"/>
  <c r="C3326" i="14"/>
  <c r="B3326" i="14"/>
  <c r="J3325" i="14"/>
  <c r="G3325" i="14"/>
  <c r="F3325" i="14"/>
  <c r="E3325" i="14"/>
  <c r="A3325" i="14" s="1"/>
  <c r="D3325" i="14"/>
  <c r="C3325" i="14"/>
  <c r="B3325" i="14"/>
  <c r="J3324" i="14"/>
  <c r="G3324" i="14"/>
  <c r="F3324" i="14"/>
  <c r="E3324" i="14"/>
  <c r="A3324" i="14" s="1"/>
  <c r="D3324" i="14"/>
  <c r="C3324" i="14"/>
  <c r="B3324" i="14"/>
  <c r="J3323" i="14"/>
  <c r="G3323" i="14"/>
  <c r="F3323" i="14"/>
  <c r="E3323" i="14"/>
  <c r="A3323" i="14" s="1"/>
  <c r="D3323" i="14"/>
  <c r="C3323" i="14"/>
  <c r="B3323" i="14"/>
  <c r="J3322" i="14"/>
  <c r="G3322" i="14"/>
  <c r="F3322" i="14"/>
  <c r="E3322" i="14"/>
  <c r="A3322" i="14" s="1"/>
  <c r="D3322" i="14"/>
  <c r="C3322" i="14"/>
  <c r="B3322" i="14"/>
  <c r="J3321" i="14"/>
  <c r="G3321" i="14"/>
  <c r="F3321" i="14"/>
  <c r="E3321" i="14"/>
  <c r="A3321" i="14" s="1"/>
  <c r="D3321" i="14"/>
  <c r="C3321" i="14"/>
  <c r="B3321" i="14"/>
  <c r="J3320" i="14"/>
  <c r="G3320" i="14"/>
  <c r="F3320" i="14"/>
  <c r="E3320" i="14"/>
  <c r="A3320" i="14" s="1"/>
  <c r="D3320" i="14"/>
  <c r="C3320" i="14"/>
  <c r="B3320" i="14"/>
  <c r="J3319" i="14"/>
  <c r="G3319" i="14"/>
  <c r="F3319" i="14"/>
  <c r="E3319" i="14"/>
  <c r="A3319" i="14" s="1"/>
  <c r="D3319" i="14"/>
  <c r="C3319" i="14"/>
  <c r="B3319" i="14"/>
  <c r="J3318" i="14"/>
  <c r="G3318" i="14"/>
  <c r="F3318" i="14"/>
  <c r="E3318" i="14"/>
  <c r="A3318" i="14" s="1"/>
  <c r="D3318" i="14"/>
  <c r="C3318" i="14"/>
  <c r="B3318" i="14"/>
  <c r="J3317" i="14"/>
  <c r="G3317" i="14"/>
  <c r="F3317" i="14"/>
  <c r="E3317" i="14"/>
  <c r="A3317" i="14" s="1"/>
  <c r="D3317" i="14"/>
  <c r="C3317" i="14"/>
  <c r="B3317" i="14"/>
  <c r="J3316" i="14"/>
  <c r="G3316" i="14"/>
  <c r="F3316" i="14"/>
  <c r="E3316" i="14"/>
  <c r="A3316" i="14" s="1"/>
  <c r="D3316" i="14"/>
  <c r="C3316" i="14"/>
  <c r="B3316" i="14"/>
  <c r="J3315" i="14"/>
  <c r="G3315" i="14"/>
  <c r="F3315" i="14"/>
  <c r="E3315" i="14"/>
  <c r="A3315" i="14" s="1"/>
  <c r="D3315" i="14"/>
  <c r="C3315" i="14"/>
  <c r="B3315" i="14"/>
  <c r="J3314" i="14"/>
  <c r="G3314" i="14"/>
  <c r="F3314" i="14"/>
  <c r="E3314" i="14"/>
  <c r="A3314" i="14" s="1"/>
  <c r="D3314" i="14"/>
  <c r="C3314" i="14"/>
  <c r="B3314" i="14"/>
  <c r="J3313" i="14"/>
  <c r="G3313" i="14"/>
  <c r="F3313" i="14"/>
  <c r="E3313" i="14"/>
  <c r="A3313" i="14" s="1"/>
  <c r="D3313" i="14"/>
  <c r="C3313" i="14"/>
  <c r="B3313" i="14"/>
  <c r="J3312" i="14"/>
  <c r="G3312" i="14"/>
  <c r="F3312" i="14"/>
  <c r="E3312" i="14"/>
  <c r="A3312" i="14" s="1"/>
  <c r="D3312" i="14"/>
  <c r="C3312" i="14"/>
  <c r="B3312" i="14"/>
  <c r="J3311" i="14"/>
  <c r="G3311" i="14"/>
  <c r="F3311" i="14"/>
  <c r="E3311" i="14"/>
  <c r="A3311" i="14" s="1"/>
  <c r="D3311" i="14"/>
  <c r="C3311" i="14"/>
  <c r="B3311" i="14"/>
  <c r="J3310" i="14"/>
  <c r="G3310" i="14"/>
  <c r="F3310" i="14"/>
  <c r="E3310" i="14"/>
  <c r="A3310" i="14" s="1"/>
  <c r="D3310" i="14"/>
  <c r="C3310" i="14"/>
  <c r="B3310" i="14"/>
  <c r="J3309" i="14"/>
  <c r="G3309" i="14"/>
  <c r="F3309" i="14"/>
  <c r="E3309" i="14"/>
  <c r="A3309" i="14" s="1"/>
  <c r="D3309" i="14"/>
  <c r="C3309" i="14"/>
  <c r="B3309" i="14"/>
  <c r="J3308" i="14"/>
  <c r="G3308" i="14"/>
  <c r="F3308" i="14"/>
  <c r="E3308" i="14"/>
  <c r="A3308" i="14" s="1"/>
  <c r="D3308" i="14"/>
  <c r="C3308" i="14"/>
  <c r="B3308" i="14"/>
  <c r="J3307" i="14"/>
  <c r="G3307" i="14"/>
  <c r="F3307" i="14"/>
  <c r="E3307" i="14"/>
  <c r="A3307" i="14" s="1"/>
  <c r="D3307" i="14"/>
  <c r="C3307" i="14"/>
  <c r="B3307" i="14"/>
  <c r="J3306" i="14"/>
  <c r="G3306" i="14"/>
  <c r="F3306" i="14"/>
  <c r="E3306" i="14"/>
  <c r="A3306" i="14" s="1"/>
  <c r="D3306" i="14"/>
  <c r="C3306" i="14"/>
  <c r="B3306" i="14"/>
  <c r="J3305" i="14"/>
  <c r="G3305" i="14"/>
  <c r="F3305" i="14"/>
  <c r="E3305" i="14"/>
  <c r="A3305" i="14" s="1"/>
  <c r="D3305" i="14"/>
  <c r="C3305" i="14"/>
  <c r="B3305" i="14"/>
  <c r="J3304" i="14"/>
  <c r="G3304" i="14"/>
  <c r="F3304" i="14"/>
  <c r="E3304" i="14"/>
  <c r="A3304" i="14" s="1"/>
  <c r="D3304" i="14"/>
  <c r="C3304" i="14"/>
  <c r="B3304" i="14"/>
  <c r="J3303" i="14"/>
  <c r="G3303" i="14"/>
  <c r="F3303" i="14"/>
  <c r="E3303" i="14"/>
  <c r="A3303" i="14" s="1"/>
  <c r="D3303" i="14"/>
  <c r="C3303" i="14"/>
  <c r="B3303" i="14"/>
  <c r="J3302" i="14"/>
  <c r="G3302" i="14"/>
  <c r="F3302" i="14"/>
  <c r="E3302" i="14"/>
  <c r="A3302" i="14" s="1"/>
  <c r="D3302" i="14"/>
  <c r="C3302" i="14"/>
  <c r="B3302" i="14"/>
  <c r="J3301" i="14"/>
  <c r="G3301" i="14"/>
  <c r="F3301" i="14"/>
  <c r="E3301" i="14"/>
  <c r="A3301" i="14" s="1"/>
  <c r="D3301" i="14"/>
  <c r="C3301" i="14"/>
  <c r="B3301" i="14"/>
  <c r="J3300" i="14"/>
  <c r="G3300" i="14"/>
  <c r="F3300" i="14"/>
  <c r="E3300" i="14"/>
  <c r="A3300" i="14" s="1"/>
  <c r="D3300" i="14"/>
  <c r="C3300" i="14"/>
  <c r="B3300" i="14"/>
  <c r="J3299" i="14"/>
  <c r="G3299" i="14"/>
  <c r="F3299" i="14"/>
  <c r="E3299" i="14"/>
  <c r="A3299" i="14" s="1"/>
  <c r="D3299" i="14"/>
  <c r="C3299" i="14"/>
  <c r="B3299" i="14"/>
  <c r="J3298" i="14"/>
  <c r="G3298" i="14"/>
  <c r="F3298" i="14"/>
  <c r="E3298" i="14"/>
  <c r="A3298" i="14" s="1"/>
  <c r="D3298" i="14"/>
  <c r="C3298" i="14"/>
  <c r="B3298" i="14"/>
  <c r="J3297" i="14"/>
  <c r="G3297" i="14"/>
  <c r="F3297" i="14"/>
  <c r="E3297" i="14"/>
  <c r="A3297" i="14" s="1"/>
  <c r="D3297" i="14"/>
  <c r="C3297" i="14"/>
  <c r="B3297" i="14"/>
  <c r="J3296" i="14"/>
  <c r="G3296" i="14"/>
  <c r="F3296" i="14"/>
  <c r="E3296" i="14"/>
  <c r="A3296" i="14" s="1"/>
  <c r="D3296" i="14"/>
  <c r="C3296" i="14"/>
  <c r="B3296" i="14"/>
  <c r="J3295" i="14"/>
  <c r="G3295" i="14"/>
  <c r="F3295" i="14"/>
  <c r="E3295" i="14"/>
  <c r="A3295" i="14" s="1"/>
  <c r="D3295" i="14"/>
  <c r="C3295" i="14"/>
  <c r="B3295" i="14"/>
  <c r="J3294" i="14"/>
  <c r="G3294" i="14"/>
  <c r="F3294" i="14"/>
  <c r="E3294" i="14"/>
  <c r="A3294" i="14" s="1"/>
  <c r="D3294" i="14"/>
  <c r="C3294" i="14"/>
  <c r="B3294" i="14"/>
  <c r="J3293" i="14"/>
  <c r="G3293" i="14"/>
  <c r="F3293" i="14"/>
  <c r="E3293" i="14"/>
  <c r="A3293" i="14" s="1"/>
  <c r="D3293" i="14"/>
  <c r="C3293" i="14"/>
  <c r="B3293" i="14"/>
  <c r="J3292" i="14"/>
  <c r="G3292" i="14"/>
  <c r="F3292" i="14"/>
  <c r="E3292" i="14"/>
  <c r="A3292" i="14" s="1"/>
  <c r="D3292" i="14"/>
  <c r="C3292" i="14"/>
  <c r="B3292" i="14"/>
  <c r="J3291" i="14"/>
  <c r="G3291" i="14"/>
  <c r="F3291" i="14"/>
  <c r="E3291" i="14"/>
  <c r="A3291" i="14" s="1"/>
  <c r="D3291" i="14"/>
  <c r="C3291" i="14"/>
  <c r="B3291" i="14"/>
  <c r="J3290" i="14"/>
  <c r="G3290" i="14"/>
  <c r="F3290" i="14"/>
  <c r="E3290" i="14"/>
  <c r="A3290" i="14" s="1"/>
  <c r="D3290" i="14"/>
  <c r="C3290" i="14"/>
  <c r="B3290" i="14"/>
  <c r="J3289" i="14"/>
  <c r="G3289" i="14"/>
  <c r="F3289" i="14"/>
  <c r="E3289" i="14"/>
  <c r="A3289" i="14" s="1"/>
  <c r="D3289" i="14"/>
  <c r="C3289" i="14"/>
  <c r="B3289" i="14"/>
  <c r="J3288" i="14"/>
  <c r="G3288" i="14"/>
  <c r="F3288" i="14"/>
  <c r="E3288" i="14"/>
  <c r="A3288" i="14" s="1"/>
  <c r="D3288" i="14"/>
  <c r="C3288" i="14"/>
  <c r="B3288" i="14"/>
  <c r="J3287" i="14"/>
  <c r="G3287" i="14"/>
  <c r="F3287" i="14"/>
  <c r="E3287" i="14"/>
  <c r="A3287" i="14" s="1"/>
  <c r="D3287" i="14"/>
  <c r="C3287" i="14"/>
  <c r="B3287" i="14"/>
  <c r="J3286" i="14"/>
  <c r="G3286" i="14"/>
  <c r="F3286" i="14"/>
  <c r="E3286" i="14"/>
  <c r="A3286" i="14" s="1"/>
  <c r="D3286" i="14"/>
  <c r="C3286" i="14"/>
  <c r="B3286" i="14"/>
  <c r="J3285" i="14"/>
  <c r="G3285" i="14"/>
  <c r="F3285" i="14"/>
  <c r="E3285" i="14"/>
  <c r="A3285" i="14" s="1"/>
  <c r="D3285" i="14"/>
  <c r="C3285" i="14"/>
  <c r="B3285" i="14"/>
  <c r="J3284" i="14"/>
  <c r="G3284" i="14"/>
  <c r="F3284" i="14"/>
  <c r="E3284" i="14"/>
  <c r="A3284" i="14" s="1"/>
  <c r="D3284" i="14"/>
  <c r="C3284" i="14"/>
  <c r="B3284" i="14"/>
  <c r="J3283" i="14"/>
  <c r="G3283" i="14"/>
  <c r="F3283" i="14"/>
  <c r="E3283" i="14"/>
  <c r="A3283" i="14" s="1"/>
  <c r="D3283" i="14"/>
  <c r="C3283" i="14"/>
  <c r="B3283" i="14"/>
  <c r="J3282" i="14"/>
  <c r="G3282" i="14"/>
  <c r="F3282" i="14"/>
  <c r="E3282" i="14"/>
  <c r="A3282" i="14" s="1"/>
  <c r="D3282" i="14"/>
  <c r="C3282" i="14"/>
  <c r="B3282" i="14"/>
  <c r="J3281" i="14"/>
  <c r="G3281" i="14"/>
  <c r="F3281" i="14"/>
  <c r="E3281" i="14"/>
  <c r="A3281" i="14" s="1"/>
  <c r="D3281" i="14"/>
  <c r="C3281" i="14"/>
  <c r="B3281" i="14"/>
  <c r="J3280" i="14"/>
  <c r="G3280" i="14"/>
  <c r="F3280" i="14"/>
  <c r="E3280" i="14"/>
  <c r="A3280" i="14" s="1"/>
  <c r="D3280" i="14"/>
  <c r="C3280" i="14"/>
  <c r="B3280" i="14"/>
  <c r="J3279" i="14"/>
  <c r="G3279" i="14"/>
  <c r="F3279" i="14"/>
  <c r="E3279" i="14"/>
  <c r="A3279" i="14" s="1"/>
  <c r="D3279" i="14"/>
  <c r="C3279" i="14"/>
  <c r="B3279" i="14"/>
  <c r="J3278" i="14"/>
  <c r="G3278" i="14"/>
  <c r="F3278" i="14"/>
  <c r="E3278" i="14"/>
  <c r="A3278" i="14" s="1"/>
  <c r="D3278" i="14"/>
  <c r="C3278" i="14"/>
  <c r="B3278" i="14"/>
  <c r="J3277" i="14"/>
  <c r="G3277" i="14"/>
  <c r="F3277" i="14"/>
  <c r="E3277" i="14"/>
  <c r="A3277" i="14" s="1"/>
  <c r="D3277" i="14"/>
  <c r="C3277" i="14"/>
  <c r="B3277" i="14"/>
  <c r="J3276" i="14"/>
  <c r="G3276" i="14"/>
  <c r="F3276" i="14"/>
  <c r="E3276" i="14"/>
  <c r="A3276" i="14" s="1"/>
  <c r="D3276" i="14"/>
  <c r="C3276" i="14"/>
  <c r="B3276" i="14"/>
  <c r="J3275" i="14"/>
  <c r="G3275" i="14"/>
  <c r="F3275" i="14"/>
  <c r="E3275" i="14"/>
  <c r="A3275" i="14" s="1"/>
  <c r="D3275" i="14"/>
  <c r="C3275" i="14"/>
  <c r="B3275" i="14"/>
  <c r="J3274" i="14"/>
  <c r="G3274" i="14"/>
  <c r="F3274" i="14"/>
  <c r="E3274" i="14"/>
  <c r="A3274" i="14" s="1"/>
  <c r="D3274" i="14"/>
  <c r="C3274" i="14"/>
  <c r="B3274" i="14"/>
  <c r="J3273" i="14"/>
  <c r="G3273" i="14"/>
  <c r="F3273" i="14"/>
  <c r="E3273" i="14"/>
  <c r="A3273" i="14" s="1"/>
  <c r="D3273" i="14"/>
  <c r="C3273" i="14"/>
  <c r="B3273" i="14"/>
  <c r="J3272" i="14"/>
  <c r="G3272" i="14"/>
  <c r="F3272" i="14"/>
  <c r="E3272" i="14"/>
  <c r="A3272" i="14" s="1"/>
  <c r="D3272" i="14"/>
  <c r="C3272" i="14"/>
  <c r="B3272" i="14"/>
  <c r="J3271" i="14"/>
  <c r="G3271" i="14"/>
  <c r="F3271" i="14"/>
  <c r="E3271" i="14"/>
  <c r="A3271" i="14" s="1"/>
  <c r="D3271" i="14"/>
  <c r="C3271" i="14"/>
  <c r="B3271" i="14"/>
  <c r="J3270" i="14"/>
  <c r="G3270" i="14"/>
  <c r="F3270" i="14"/>
  <c r="E3270" i="14"/>
  <c r="A3270" i="14" s="1"/>
  <c r="D3270" i="14"/>
  <c r="C3270" i="14"/>
  <c r="B3270" i="14"/>
  <c r="J3269" i="14"/>
  <c r="G3269" i="14"/>
  <c r="F3269" i="14"/>
  <c r="E3269" i="14"/>
  <c r="A3269" i="14" s="1"/>
  <c r="D3269" i="14"/>
  <c r="C3269" i="14"/>
  <c r="B3269" i="14"/>
  <c r="J3268" i="14"/>
  <c r="G3268" i="14"/>
  <c r="F3268" i="14"/>
  <c r="E3268" i="14"/>
  <c r="A3268" i="14" s="1"/>
  <c r="D3268" i="14"/>
  <c r="C3268" i="14"/>
  <c r="B3268" i="14"/>
  <c r="J3267" i="14"/>
  <c r="G3267" i="14"/>
  <c r="F3267" i="14"/>
  <c r="E3267" i="14"/>
  <c r="A3267" i="14" s="1"/>
  <c r="D3267" i="14"/>
  <c r="C3267" i="14"/>
  <c r="B3267" i="14"/>
  <c r="J3266" i="14"/>
  <c r="G3266" i="14"/>
  <c r="F3266" i="14"/>
  <c r="E3266" i="14"/>
  <c r="A3266" i="14" s="1"/>
  <c r="D3266" i="14"/>
  <c r="C3266" i="14"/>
  <c r="B3266" i="14"/>
  <c r="J3265" i="14"/>
  <c r="G3265" i="14"/>
  <c r="F3265" i="14"/>
  <c r="E3265" i="14"/>
  <c r="A3265" i="14" s="1"/>
  <c r="D3265" i="14"/>
  <c r="C3265" i="14"/>
  <c r="B3265" i="14"/>
  <c r="J3264" i="14"/>
  <c r="G3264" i="14"/>
  <c r="F3264" i="14"/>
  <c r="E3264" i="14"/>
  <c r="A3264" i="14" s="1"/>
  <c r="D3264" i="14"/>
  <c r="C3264" i="14"/>
  <c r="B3264" i="14"/>
  <c r="J3263" i="14"/>
  <c r="G3263" i="14"/>
  <c r="F3263" i="14"/>
  <c r="E3263" i="14"/>
  <c r="A3263" i="14" s="1"/>
  <c r="D3263" i="14"/>
  <c r="C3263" i="14"/>
  <c r="B3263" i="14"/>
  <c r="J3262" i="14"/>
  <c r="G3262" i="14"/>
  <c r="F3262" i="14"/>
  <c r="E3262" i="14"/>
  <c r="A3262" i="14" s="1"/>
  <c r="D3262" i="14"/>
  <c r="C3262" i="14"/>
  <c r="B3262" i="14"/>
  <c r="J3261" i="14"/>
  <c r="G3261" i="14"/>
  <c r="F3261" i="14"/>
  <c r="E3261" i="14"/>
  <c r="A3261" i="14" s="1"/>
  <c r="D3261" i="14"/>
  <c r="C3261" i="14"/>
  <c r="B3261" i="14"/>
  <c r="J3260" i="14"/>
  <c r="G3260" i="14"/>
  <c r="F3260" i="14"/>
  <c r="E3260" i="14"/>
  <c r="A3260" i="14" s="1"/>
  <c r="D3260" i="14"/>
  <c r="C3260" i="14"/>
  <c r="B3260" i="14"/>
  <c r="J3259" i="14"/>
  <c r="G3259" i="14"/>
  <c r="F3259" i="14"/>
  <c r="E3259" i="14"/>
  <c r="A3259" i="14" s="1"/>
  <c r="D3259" i="14"/>
  <c r="C3259" i="14"/>
  <c r="B3259" i="14"/>
  <c r="J3258" i="14"/>
  <c r="G3258" i="14"/>
  <c r="F3258" i="14"/>
  <c r="E3258" i="14"/>
  <c r="A3258" i="14" s="1"/>
  <c r="D3258" i="14"/>
  <c r="C3258" i="14"/>
  <c r="B3258" i="14"/>
  <c r="J3257" i="14"/>
  <c r="G3257" i="14"/>
  <c r="F3257" i="14"/>
  <c r="E3257" i="14"/>
  <c r="A3257" i="14" s="1"/>
  <c r="D3257" i="14"/>
  <c r="C3257" i="14"/>
  <c r="B3257" i="14"/>
  <c r="J3256" i="14"/>
  <c r="G3256" i="14"/>
  <c r="F3256" i="14"/>
  <c r="E3256" i="14"/>
  <c r="A3256" i="14" s="1"/>
  <c r="D3256" i="14"/>
  <c r="C3256" i="14"/>
  <c r="B3256" i="14"/>
  <c r="J3255" i="14"/>
  <c r="G3255" i="14"/>
  <c r="F3255" i="14"/>
  <c r="E3255" i="14"/>
  <c r="A3255" i="14" s="1"/>
  <c r="D3255" i="14"/>
  <c r="C3255" i="14"/>
  <c r="B3255" i="14"/>
  <c r="J3254" i="14"/>
  <c r="G3254" i="14"/>
  <c r="F3254" i="14"/>
  <c r="E3254" i="14"/>
  <c r="A3254" i="14" s="1"/>
  <c r="D3254" i="14"/>
  <c r="C3254" i="14"/>
  <c r="B3254" i="14"/>
  <c r="J3253" i="14"/>
  <c r="G3253" i="14"/>
  <c r="F3253" i="14"/>
  <c r="E3253" i="14"/>
  <c r="A3253" i="14" s="1"/>
  <c r="D3253" i="14"/>
  <c r="C3253" i="14"/>
  <c r="B3253" i="14"/>
  <c r="J3252" i="14"/>
  <c r="G3252" i="14"/>
  <c r="F3252" i="14"/>
  <c r="E3252" i="14"/>
  <c r="A3252" i="14" s="1"/>
  <c r="D3252" i="14"/>
  <c r="C3252" i="14"/>
  <c r="B3252" i="14"/>
  <c r="J3251" i="14"/>
  <c r="G3251" i="14"/>
  <c r="F3251" i="14"/>
  <c r="E3251" i="14"/>
  <c r="A3251" i="14" s="1"/>
  <c r="D3251" i="14"/>
  <c r="C3251" i="14"/>
  <c r="B3251" i="14"/>
  <c r="J3250" i="14"/>
  <c r="G3250" i="14"/>
  <c r="F3250" i="14"/>
  <c r="E3250" i="14"/>
  <c r="A3250" i="14" s="1"/>
  <c r="D3250" i="14"/>
  <c r="C3250" i="14"/>
  <c r="B3250" i="14"/>
  <c r="J3249" i="14"/>
  <c r="G3249" i="14"/>
  <c r="F3249" i="14"/>
  <c r="E3249" i="14"/>
  <c r="A3249" i="14" s="1"/>
  <c r="D3249" i="14"/>
  <c r="C3249" i="14"/>
  <c r="B3249" i="14"/>
  <c r="J3248" i="14"/>
  <c r="G3248" i="14"/>
  <c r="F3248" i="14"/>
  <c r="E3248" i="14"/>
  <c r="A3248" i="14" s="1"/>
  <c r="D3248" i="14"/>
  <c r="C3248" i="14"/>
  <c r="B3248" i="14"/>
  <c r="J3247" i="14"/>
  <c r="G3247" i="14"/>
  <c r="F3247" i="14"/>
  <c r="E3247" i="14"/>
  <c r="A3247" i="14" s="1"/>
  <c r="D3247" i="14"/>
  <c r="C3247" i="14"/>
  <c r="B3247" i="14"/>
  <c r="J3246" i="14"/>
  <c r="G3246" i="14"/>
  <c r="F3246" i="14"/>
  <c r="E3246" i="14"/>
  <c r="A3246" i="14" s="1"/>
  <c r="D3246" i="14"/>
  <c r="C3246" i="14"/>
  <c r="B3246" i="14"/>
  <c r="J3245" i="14"/>
  <c r="G3245" i="14"/>
  <c r="F3245" i="14"/>
  <c r="E3245" i="14"/>
  <c r="A3245" i="14" s="1"/>
  <c r="D3245" i="14"/>
  <c r="C3245" i="14"/>
  <c r="B3245" i="14"/>
  <c r="J3244" i="14"/>
  <c r="G3244" i="14"/>
  <c r="F3244" i="14"/>
  <c r="E3244" i="14"/>
  <c r="A3244" i="14" s="1"/>
  <c r="D3244" i="14"/>
  <c r="C3244" i="14"/>
  <c r="B3244" i="14"/>
  <c r="J3243" i="14"/>
  <c r="G3243" i="14"/>
  <c r="F3243" i="14"/>
  <c r="E3243" i="14"/>
  <c r="A3243" i="14" s="1"/>
  <c r="D3243" i="14"/>
  <c r="C3243" i="14"/>
  <c r="B3243" i="14"/>
  <c r="J3242" i="14"/>
  <c r="G3242" i="14"/>
  <c r="F3242" i="14"/>
  <c r="E3242" i="14"/>
  <c r="A3242" i="14" s="1"/>
  <c r="D3242" i="14"/>
  <c r="C3242" i="14"/>
  <c r="B3242" i="14"/>
  <c r="J3241" i="14"/>
  <c r="G3241" i="14"/>
  <c r="F3241" i="14"/>
  <c r="E3241" i="14"/>
  <c r="A3241" i="14" s="1"/>
  <c r="D3241" i="14"/>
  <c r="C3241" i="14"/>
  <c r="B3241" i="14"/>
  <c r="J3240" i="14"/>
  <c r="G3240" i="14"/>
  <c r="F3240" i="14"/>
  <c r="E3240" i="14"/>
  <c r="A3240" i="14" s="1"/>
  <c r="D3240" i="14"/>
  <c r="C3240" i="14"/>
  <c r="B3240" i="14"/>
  <c r="J3239" i="14"/>
  <c r="G3239" i="14"/>
  <c r="F3239" i="14"/>
  <c r="E3239" i="14"/>
  <c r="A3239" i="14" s="1"/>
  <c r="D3239" i="14"/>
  <c r="C3239" i="14"/>
  <c r="B3239" i="14"/>
  <c r="J3238" i="14"/>
  <c r="G3238" i="14"/>
  <c r="F3238" i="14"/>
  <c r="E3238" i="14"/>
  <c r="A3238" i="14" s="1"/>
  <c r="D3238" i="14"/>
  <c r="C3238" i="14"/>
  <c r="B3238" i="14"/>
  <c r="J3237" i="14"/>
  <c r="G3237" i="14"/>
  <c r="F3237" i="14"/>
  <c r="E3237" i="14"/>
  <c r="A3237" i="14" s="1"/>
  <c r="D3237" i="14"/>
  <c r="C3237" i="14"/>
  <c r="B3237" i="14"/>
  <c r="J3236" i="14"/>
  <c r="G3236" i="14"/>
  <c r="F3236" i="14"/>
  <c r="E3236" i="14"/>
  <c r="A3236" i="14" s="1"/>
  <c r="D3236" i="14"/>
  <c r="C3236" i="14"/>
  <c r="B3236" i="14"/>
  <c r="J3235" i="14"/>
  <c r="G3235" i="14"/>
  <c r="F3235" i="14"/>
  <c r="E3235" i="14"/>
  <c r="A3235" i="14" s="1"/>
  <c r="D3235" i="14"/>
  <c r="C3235" i="14"/>
  <c r="B3235" i="14"/>
  <c r="J3234" i="14"/>
  <c r="G3234" i="14"/>
  <c r="F3234" i="14"/>
  <c r="E3234" i="14"/>
  <c r="A3234" i="14" s="1"/>
  <c r="D3234" i="14"/>
  <c r="C3234" i="14"/>
  <c r="B3234" i="14"/>
  <c r="J3233" i="14"/>
  <c r="G3233" i="14"/>
  <c r="F3233" i="14"/>
  <c r="E3233" i="14"/>
  <c r="A3233" i="14" s="1"/>
  <c r="D3233" i="14"/>
  <c r="C3233" i="14"/>
  <c r="B3233" i="14"/>
  <c r="J3232" i="14"/>
  <c r="G3232" i="14"/>
  <c r="F3232" i="14"/>
  <c r="E3232" i="14"/>
  <c r="A3232" i="14" s="1"/>
  <c r="D3232" i="14"/>
  <c r="C3232" i="14"/>
  <c r="B3232" i="14"/>
  <c r="J3231" i="14"/>
  <c r="G3231" i="14"/>
  <c r="F3231" i="14"/>
  <c r="E3231" i="14"/>
  <c r="A3231" i="14" s="1"/>
  <c r="D3231" i="14"/>
  <c r="C3231" i="14"/>
  <c r="B3231" i="14"/>
  <c r="J3230" i="14"/>
  <c r="G3230" i="14"/>
  <c r="F3230" i="14"/>
  <c r="E3230" i="14"/>
  <c r="A3230" i="14" s="1"/>
  <c r="D3230" i="14"/>
  <c r="C3230" i="14"/>
  <c r="B3230" i="14"/>
  <c r="J3229" i="14"/>
  <c r="G3229" i="14"/>
  <c r="F3229" i="14"/>
  <c r="E3229" i="14"/>
  <c r="A3229" i="14" s="1"/>
  <c r="D3229" i="14"/>
  <c r="C3229" i="14"/>
  <c r="B3229" i="14"/>
  <c r="J3228" i="14"/>
  <c r="G3228" i="14"/>
  <c r="F3228" i="14"/>
  <c r="E3228" i="14"/>
  <c r="A3228" i="14" s="1"/>
  <c r="D3228" i="14"/>
  <c r="C3228" i="14"/>
  <c r="B3228" i="14"/>
  <c r="J3227" i="14"/>
  <c r="G3227" i="14"/>
  <c r="F3227" i="14"/>
  <c r="E3227" i="14"/>
  <c r="A3227" i="14" s="1"/>
  <c r="D3227" i="14"/>
  <c r="C3227" i="14"/>
  <c r="B3227" i="14"/>
  <c r="J3226" i="14"/>
  <c r="G3226" i="14"/>
  <c r="F3226" i="14"/>
  <c r="E3226" i="14"/>
  <c r="A3226" i="14" s="1"/>
  <c r="D3226" i="14"/>
  <c r="C3226" i="14"/>
  <c r="B3226" i="14"/>
  <c r="J3225" i="14"/>
  <c r="G3225" i="14"/>
  <c r="F3225" i="14"/>
  <c r="E3225" i="14"/>
  <c r="A3225" i="14" s="1"/>
  <c r="D3225" i="14"/>
  <c r="C3225" i="14"/>
  <c r="B3225" i="14"/>
  <c r="J3224" i="14"/>
  <c r="G3224" i="14"/>
  <c r="F3224" i="14"/>
  <c r="E3224" i="14"/>
  <c r="A3224" i="14" s="1"/>
  <c r="D3224" i="14"/>
  <c r="C3224" i="14"/>
  <c r="B3224" i="14"/>
  <c r="J3223" i="14"/>
  <c r="G3223" i="14"/>
  <c r="F3223" i="14"/>
  <c r="E3223" i="14"/>
  <c r="A3223" i="14" s="1"/>
  <c r="D3223" i="14"/>
  <c r="C3223" i="14"/>
  <c r="B3223" i="14"/>
  <c r="J3222" i="14"/>
  <c r="G3222" i="14"/>
  <c r="F3222" i="14"/>
  <c r="E3222" i="14"/>
  <c r="A3222" i="14" s="1"/>
  <c r="D3222" i="14"/>
  <c r="C3222" i="14"/>
  <c r="B3222" i="14"/>
  <c r="J3221" i="14"/>
  <c r="G3221" i="14"/>
  <c r="F3221" i="14"/>
  <c r="E3221" i="14"/>
  <c r="A3221" i="14" s="1"/>
  <c r="D3221" i="14"/>
  <c r="C3221" i="14"/>
  <c r="B3221" i="14"/>
  <c r="J3220" i="14"/>
  <c r="G3220" i="14"/>
  <c r="F3220" i="14"/>
  <c r="E3220" i="14"/>
  <c r="A3220" i="14" s="1"/>
  <c r="D3220" i="14"/>
  <c r="C3220" i="14"/>
  <c r="B3220" i="14"/>
  <c r="J3219" i="14"/>
  <c r="G3219" i="14"/>
  <c r="F3219" i="14"/>
  <c r="E3219" i="14"/>
  <c r="A3219" i="14" s="1"/>
  <c r="D3219" i="14"/>
  <c r="C3219" i="14"/>
  <c r="B3219" i="14"/>
  <c r="J3218" i="14"/>
  <c r="G3218" i="14"/>
  <c r="F3218" i="14"/>
  <c r="E3218" i="14"/>
  <c r="A3218" i="14" s="1"/>
  <c r="D3218" i="14"/>
  <c r="C3218" i="14"/>
  <c r="B3218" i="14"/>
  <c r="J3217" i="14"/>
  <c r="G3217" i="14"/>
  <c r="F3217" i="14"/>
  <c r="E3217" i="14"/>
  <c r="A3217" i="14" s="1"/>
  <c r="D3217" i="14"/>
  <c r="C3217" i="14"/>
  <c r="B3217" i="14"/>
  <c r="J3216" i="14"/>
  <c r="G3216" i="14"/>
  <c r="F3216" i="14"/>
  <c r="E3216" i="14"/>
  <c r="A3216" i="14" s="1"/>
  <c r="D3216" i="14"/>
  <c r="C3216" i="14"/>
  <c r="B3216" i="14"/>
  <c r="J3215" i="14"/>
  <c r="G3215" i="14"/>
  <c r="F3215" i="14"/>
  <c r="E3215" i="14"/>
  <c r="A3215" i="14" s="1"/>
  <c r="D3215" i="14"/>
  <c r="C3215" i="14"/>
  <c r="B3215" i="14"/>
  <c r="J3214" i="14"/>
  <c r="G3214" i="14"/>
  <c r="F3214" i="14"/>
  <c r="E3214" i="14"/>
  <c r="A3214" i="14" s="1"/>
  <c r="D3214" i="14"/>
  <c r="C3214" i="14"/>
  <c r="B3214" i="14"/>
  <c r="J3213" i="14"/>
  <c r="G3213" i="14"/>
  <c r="F3213" i="14"/>
  <c r="E3213" i="14"/>
  <c r="A3213" i="14" s="1"/>
  <c r="D3213" i="14"/>
  <c r="C3213" i="14"/>
  <c r="B3213" i="14"/>
  <c r="J3212" i="14"/>
  <c r="G3212" i="14"/>
  <c r="F3212" i="14"/>
  <c r="E3212" i="14"/>
  <c r="A3212" i="14" s="1"/>
  <c r="D3212" i="14"/>
  <c r="C3212" i="14"/>
  <c r="B3212" i="14"/>
  <c r="J3211" i="14"/>
  <c r="G3211" i="14"/>
  <c r="F3211" i="14"/>
  <c r="E3211" i="14"/>
  <c r="A3211" i="14" s="1"/>
  <c r="D3211" i="14"/>
  <c r="C3211" i="14"/>
  <c r="B3211" i="14"/>
  <c r="J3210" i="14"/>
  <c r="G3210" i="14"/>
  <c r="F3210" i="14"/>
  <c r="E3210" i="14"/>
  <c r="A3210" i="14" s="1"/>
  <c r="D3210" i="14"/>
  <c r="C3210" i="14"/>
  <c r="B3210" i="14"/>
  <c r="J3209" i="14"/>
  <c r="G3209" i="14"/>
  <c r="F3209" i="14"/>
  <c r="E3209" i="14"/>
  <c r="A3209" i="14" s="1"/>
  <c r="D3209" i="14"/>
  <c r="C3209" i="14"/>
  <c r="B3209" i="14"/>
  <c r="J3208" i="14"/>
  <c r="G3208" i="14"/>
  <c r="F3208" i="14"/>
  <c r="E3208" i="14"/>
  <c r="A3208" i="14" s="1"/>
  <c r="D3208" i="14"/>
  <c r="C3208" i="14"/>
  <c r="B3208" i="14"/>
  <c r="J3207" i="14"/>
  <c r="G3207" i="14"/>
  <c r="F3207" i="14"/>
  <c r="E3207" i="14"/>
  <c r="A3207" i="14" s="1"/>
  <c r="D3207" i="14"/>
  <c r="C3207" i="14"/>
  <c r="B3207" i="14"/>
  <c r="J3206" i="14"/>
  <c r="G3206" i="14"/>
  <c r="F3206" i="14"/>
  <c r="E3206" i="14"/>
  <c r="A3206" i="14" s="1"/>
  <c r="D3206" i="14"/>
  <c r="C3206" i="14"/>
  <c r="B3206" i="14"/>
  <c r="J3205" i="14"/>
  <c r="G3205" i="14"/>
  <c r="F3205" i="14"/>
  <c r="E3205" i="14"/>
  <c r="A3205" i="14" s="1"/>
  <c r="D3205" i="14"/>
  <c r="C3205" i="14"/>
  <c r="B3205" i="14"/>
  <c r="J3204" i="14"/>
  <c r="G3204" i="14"/>
  <c r="F3204" i="14"/>
  <c r="E3204" i="14"/>
  <c r="A3204" i="14" s="1"/>
  <c r="D3204" i="14"/>
  <c r="C3204" i="14"/>
  <c r="B3204" i="14"/>
  <c r="J3203" i="14"/>
  <c r="G3203" i="14"/>
  <c r="F3203" i="14"/>
  <c r="E3203" i="14"/>
  <c r="A3203" i="14" s="1"/>
  <c r="D3203" i="14"/>
  <c r="C3203" i="14"/>
  <c r="B3203" i="14"/>
  <c r="J3202" i="14"/>
  <c r="G3202" i="14"/>
  <c r="F3202" i="14"/>
  <c r="E3202" i="14"/>
  <c r="A3202" i="14" s="1"/>
  <c r="D3202" i="14"/>
  <c r="C3202" i="14"/>
  <c r="B3202" i="14"/>
  <c r="J3201" i="14"/>
  <c r="G3201" i="14"/>
  <c r="F3201" i="14"/>
  <c r="E3201" i="14"/>
  <c r="A3201" i="14" s="1"/>
  <c r="D3201" i="14"/>
  <c r="C3201" i="14"/>
  <c r="B3201" i="14"/>
  <c r="J3200" i="14"/>
  <c r="G3200" i="14"/>
  <c r="F3200" i="14"/>
  <c r="E3200" i="14"/>
  <c r="A3200" i="14" s="1"/>
  <c r="D3200" i="14"/>
  <c r="C3200" i="14"/>
  <c r="B3200" i="14"/>
  <c r="J3199" i="14"/>
  <c r="G3199" i="14"/>
  <c r="F3199" i="14"/>
  <c r="E3199" i="14"/>
  <c r="A3199" i="14" s="1"/>
  <c r="D3199" i="14"/>
  <c r="C3199" i="14"/>
  <c r="B3199" i="14"/>
  <c r="J3198" i="14"/>
  <c r="G3198" i="14"/>
  <c r="F3198" i="14"/>
  <c r="E3198" i="14"/>
  <c r="A3198" i="14" s="1"/>
  <c r="D3198" i="14"/>
  <c r="C3198" i="14"/>
  <c r="B3198" i="14"/>
  <c r="J3197" i="14"/>
  <c r="G3197" i="14"/>
  <c r="F3197" i="14"/>
  <c r="E3197" i="14"/>
  <c r="A3197" i="14" s="1"/>
  <c r="D3197" i="14"/>
  <c r="C3197" i="14"/>
  <c r="B3197" i="14"/>
  <c r="J3196" i="14"/>
  <c r="G3196" i="14"/>
  <c r="F3196" i="14"/>
  <c r="E3196" i="14"/>
  <c r="A3196" i="14" s="1"/>
  <c r="D3196" i="14"/>
  <c r="C3196" i="14"/>
  <c r="B3196" i="14"/>
  <c r="J3195" i="14"/>
  <c r="G3195" i="14"/>
  <c r="F3195" i="14"/>
  <c r="E3195" i="14"/>
  <c r="A3195" i="14" s="1"/>
  <c r="D3195" i="14"/>
  <c r="C3195" i="14"/>
  <c r="B3195" i="14"/>
  <c r="J3194" i="14"/>
  <c r="G3194" i="14"/>
  <c r="F3194" i="14"/>
  <c r="E3194" i="14"/>
  <c r="A3194" i="14" s="1"/>
  <c r="D3194" i="14"/>
  <c r="C3194" i="14"/>
  <c r="B3194" i="14"/>
  <c r="J3193" i="14"/>
  <c r="G3193" i="14"/>
  <c r="F3193" i="14"/>
  <c r="E3193" i="14"/>
  <c r="A3193" i="14" s="1"/>
  <c r="D3193" i="14"/>
  <c r="C3193" i="14"/>
  <c r="B3193" i="14"/>
  <c r="J3192" i="14"/>
  <c r="G3192" i="14"/>
  <c r="F3192" i="14"/>
  <c r="E3192" i="14"/>
  <c r="A3192" i="14" s="1"/>
  <c r="D3192" i="14"/>
  <c r="C3192" i="14"/>
  <c r="B3192" i="14"/>
  <c r="J3191" i="14"/>
  <c r="G3191" i="14"/>
  <c r="F3191" i="14"/>
  <c r="E3191" i="14"/>
  <c r="A3191" i="14" s="1"/>
  <c r="D3191" i="14"/>
  <c r="C3191" i="14"/>
  <c r="B3191" i="14"/>
  <c r="J3190" i="14"/>
  <c r="G3190" i="14"/>
  <c r="F3190" i="14"/>
  <c r="E3190" i="14"/>
  <c r="A3190" i="14" s="1"/>
  <c r="D3190" i="14"/>
  <c r="C3190" i="14"/>
  <c r="B3190" i="14"/>
  <c r="J3189" i="14"/>
  <c r="G3189" i="14"/>
  <c r="F3189" i="14"/>
  <c r="E3189" i="14"/>
  <c r="A3189" i="14" s="1"/>
  <c r="D3189" i="14"/>
  <c r="C3189" i="14"/>
  <c r="B3189" i="14"/>
  <c r="J3188" i="14"/>
  <c r="G3188" i="14"/>
  <c r="F3188" i="14"/>
  <c r="E3188" i="14"/>
  <c r="A3188" i="14" s="1"/>
  <c r="D3188" i="14"/>
  <c r="C3188" i="14"/>
  <c r="B3188" i="14"/>
  <c r="J3187" i="14"/>
  <c r="G3187" i="14"/>
  <c r="F3187" i="14"/>
  <c r="E3187" i="14"/>
  <c r="A3187" i="14" s="1"/>
  <c r="D3187" i="14"/>
  <c r="C3187" i="14"/>
  <c r="B3187" i="14"/>
  <c r="J3186" i="14"/>
  <c r="G3186" i="14"/>
  <c r="F3186" i="14"/>
  <c r="E3186" i="14"/>
  <c r="A3186" i="14" s="1"/>
  <c r="D3186" i="14"/>
  <c r="C3186" i="14"/>
  <c r="B3186" i="14"/>
  <c r="J3185" i="14"/>
  <c r="G3185" i="14"/>
  <c r="F3185" i="14"/>
  <c r="E3185" i="14"/>
  <c r="A3185" i="14" s="1"/>
  <c r="D3185" i="14"/>
  <c r="C3185" i="14"/>
  <c r="B3185" i="14"/>
  <c r="J3184" i="14"/>
  <c r="G3184" i="14"/>
  <c r="F3184" i="14"/>
  <c r="E3184" i="14"/>
  <c r="A3184" i="14" s="1"/>
  <c r="D3184" i="14"/>
  <c r="C3184" i="14"/>
  <c r="B3184" i="14"/>
  <c r="J3183" i="14"/>
  <c r="G3183" i="14"/>
  <c r="F3183" i="14"/>
  <c r="E3183" i="14"/>
  <c r="A3183" i="14" s="1"/>
  <c r="D3183" i="14"/>
  <c r="C3183" i="14"/>
  <c r="B3183" i="14"/>
  <c r="J3182" i="14"/>
  <c r="G3182" i="14"/>
  <c r="F3182" i="14"/>
  <c r="E3182" i="14"/>
  <c r="A3182" i="14" s="1"/>
  <c r="D3182" i="14"/>
  <c r="C3182" i="14"/>
  <c r="B3182" i="14"/>
  <c r="J3181" i="14"/>
  <c r="G3181" i="14"/>
  <c r="F3181" i="14"/>
  <c r="E3181" i="14"/>
  <c r="A3181" i="14" s="1"/>
  <c r="D3181" i="14"/>
  <c r="C3181" i="14"/>
  <c r="B3181" i="14"/>
  <c r="J3180" i="14"/>
  <c r="G3180" i="14"/>
  <c r="F3180" i="14"/>
  <c r="E3180" i="14"/>
  <c r="A3180" i="14" s="1"/>
  <c r="D3180" i="14"/>
  <c r="C3180" i="14"/>
  <c r="B3180" i="14"/>
  <c r="J3179" i="14"/>
  <c r="G3179" i="14"/>
  <c r="F3179" i="14"/>
  <c r="E3179" i="14"/>
  <c r="A3179" i="14" s="1"/>
  <c r="D3179" i="14"/>
  <c r="C3179" i="14"/>
  <c r="B3179" i="14"/>
  <c r="J3178" i="14"/>
  <c r="G3178" i="14"/>
  <c r="F3178" i="14"/>
  <c r="E3178" i="14"/>
  <c r="A3178" i="14" s="1"/>
  <c r="D3178" i="14"/>
  <c r="C3178" i="14"/>
  <c r="B3178" i="14"/>
  <c r="J3177" i="14"/>
  <c r="G3177" i="14"/>
  <c r="F3177" i="14"/>
  <c r="E3177" i="14"/>
  <c r="A3177" i="14" s="1"/>
  <c r="D3177" i="14"/>
  <c r="C3177" i="14"/>
  <c r="B3177" i="14"/>
  <c r="J3176" i="14"/>
  <c r="G3176" i="14"/>
  <c r="F3176" i="14"/>
  <c r="E3176" i="14"/>
  <c r="A3176" i="14" s="1"/>
  <c r="D3176" i="14"/>
  <c r="C3176" i="14"/>
  <c r="B3176" i="14"/>
  <c r="J3175" i="14"/>
  <c r="G3175" i="14"/>
  <c r="F3175" i="14"/>
  <c r="E3175" i="14"/>
  <c r="A3175" i="14" s="1"/>
  <c r="D3175" i="14"/>
  <c r="C3175" i="14"/>
  <c r="B3175" i="14"/>
  <c r="J3174" i="14"/>
  <c r="G3174" i="14"/>
  <c r="F3174" i="14"/>
  <c r="E3174" i="14"/>
  <c r="A3174" i="14" s="1"/>
  <c r="D3174" i="14"/>
  <c r="C3174" i="14"/>
  <c r="B3174" i="14"/>
  <c r="J3173" i="14"/>
  <c r="G3173" i="14"/>
  <c r="F3173" i="14"/>
  <c r="E3173" i="14"/>
  <c r="A3173" i="14" s="1"/>
  <c r="D3173" i="14"/>
  <c r="C3173" i="14"/>
  <c r="B3173" i="14"/>
  <c r="J3172" i="14"/>
  <c r="G3172" i="14"/>
  <c r="F3172" i="14"/>
  <c r="E3172" i="14"/>
  <c r="A3172" i="14" s="1"/>
  <c r="D3172" i="14"/>
  <c r="C3172" i="14"/>
  <c r="B3172" i="14"/>
  <c r="J3171" i="14"/>
  <c r="G3171" i="14"/>
  <c r="F3171" i="14"/>
  <c r="E3171" i="14"/>
  <c r="A3171" i="14" s="1"/>
  <c r="D3171" i="14"/>
  <c r="C3171" i="14"/>
  <c r="B3171" i="14"/>
  <c r="J3170" i="14"/>
  <c r="G3170" i="14"/>
  <c r="F3170" i="14"/>
  <c r="E3170" i="14"/>
  <c r="A3170" i="14" s="1"/>
  <c r="D3170" i="14"/>
  <c r="C3170" i="14"/>
  <c r="B3170" i="14"/>
  <c r="J3169" i="14"/>
  <c r="G3169" i="14"/>
  <c r="F3169" i="14"/>
  <c r="E3169" i="14"/>
  <c r="A3169" i="14" s="1"/>
  <c r="D3169" i="14"/>
  <c r="C3169" i="14"/>
  <c r="B3169" i="14"/>
  <c r="J3168" i="14"/>
  <c r="G3168" i="14"/>
  <c r="F3168" i="14"/>
  <c r="E3168" i="14"/>
  <c r="A3168" i="14" s="1"/>
  <c r="D3168" i="14"/>
  <c r="C3168" i="14"/>
  <c r="B3168" i="14"/>
  <c r="J3167" i="14"/>
  <c r="G3167" i="14"/>
  <c r="F3167" i="14"/>
  <c r="E3167" i="14"/>
  <c r="A3167" i="14" s="1"/>
  <c r="D3167" i="14"/>
  <c r="C3167" i="14"/>
  <c r="B3167" i="14"/>
  <c r="J3166" i="14"/>
  <c r="G3166" i="14"/>
  <c r="F3166" i="14"/>
  <c r="E3166" i="14"/>
  <c r="A3166" i="14" s="1"/>
  <c r="D3166" i="14"/>
  <c r="C3166" i="14"/>
  <c r="B3166" i="14"/>
  <c r="J3165" i="14"/>
  <c r="G3165" i="14"/>
  <c r="F3165" i="14"/>
  <c r="E3165" i="14"/>
  <c r="A3165" i="14" s="1"/>
  <c r="D3165" i="14"/>
  <c r="C3165" i="14"/>
  <c r="B3165" i="14"/>
  <c r="J3164" i="14"/>
  <c r="G3164" i="14"/>
  <c r="F3164" i="14"/>
  <c r="E3164" i="14"/>
  <c r="A3164" i="14" s="1"/>
  <c r="D3164" i="14"/>
  <c r="C3164" i="14"/>
  <c r="B3164" i="14"/>
  <c r="J3163" i="14"/>
  <c r="G3163" i="14"/>
  <c r="F3163" i="14"/>
  <c r="E3163" i="14"/>
  <c r="A3163" i="14" s="1"/>
  <c r="D3163" i="14"/>
  <c r="C3163" i="14"/>
  <c r="B3163" i="14"/>
  <c r="J3162" i="14"/>
  <c r="G3162" i="14"/>
  <c r="F3162" i="14"/>
  <c r="E3162" i="14"/>
  <c r="A3162" i="14" s="1"/>
  <c r="D3162" i="14"/>
  <c r="C3162" i="14"/>
  <c r="B3162" i="14"/>
  <c r="J3161" i="14"/>
  <c r="G3161" i="14"/>
  <c r="F3161" i="14"/>
  <c r="E3161" i="14"/>
  <c r="A3161" i="14" s="1"/>
  <c r="D3161" i="14"/>
  <c r="C3161" i="14"/>
  <c r="B3161" i="14"/>
  <c r="J3160" i="14"/>
  <c r="G3160" i="14"/>
  <c r="F3160" i="14"/>
  <c r="E3160" i="14"/>
  <c r="A3160" i="14" s="1"/>
  <c r="D3160" i="14"/>
  <c r="C3160" i="14"/>
  <c r="B3160" i="14"/>
  <c r="J3159" i="14"/>
  <c r="G3159" i="14"/>
  <c r="F3159" i="14"/>
  <c r="E3159" i="14"/>
  <c r="A3159" i="14" s="1"/>
  <c r="D3159" i="14"/>
  <c r="C3159" i="14"/>
  <c r="B3159" i="14"/>
  <c r="J3158" i="14"/>
  <c r="G3158" i="14"/>
  <c r="F3158" i="14"/>
  <c r="E3158" i="14"/>
  <c r="A3158" i="14" s="1"/>
  <c r="D3158" i="14"/>
  <c r="C3158" i="14"/>
  <c r="B3158" i="14"/>
  <c r="J3157" i="14"/>
  <c r="G3157" i="14"/>
  <c r="F3157" i="14"/>
  <c r="E3157" i="14"/>
  <c r="A3157" i="14" s="1"/>
  <c r="D3157" i="14"/>
  <c r="C3157" i="14"/>
  <c r="B3157" i="14"/>
  <c r="J3156" i="14"/>
  <c r="G3156" i="14"/>
  <c r="F3156" i="14"/>
  <c r="E3156" i="14"/>
  <c r="A3156" i="14" s="1"/>
  <c r="D3156" i="14"/>
  <c r="C3156" i="14"/>
  <c r="B3156" i="14"/>
  <c r="J3155" i="14"/>
  <c r="G3155" i="14"/>
  <c r="F3155" i="14"/>
  <c r="E3155" i="14"/>
  <c r="A3155" i="14" s="1"/>
  <c r="D3155" i="14"/>
  <c r="C3155" i="14"/>
  <c r="B3155" i="14"/>
  <c r="J3154" i="14"/>
  <c r="G3154" i="14"/>
  <c r="F3154" i="14"/>
  <c r="E3154" i="14"/>
  <c r="A3154" i="14" s="1"/>
  <c r="D3154" i="14"/>
  <c r="C3154" i="14"/>
  <c r="B3154" i="14"/>
  <c r="J3153" i="14"/>
  <c r="G3153" i="14"/>
  <c r="F3153" i="14"/>
  <c r="E3153" i="14"/>
  <c r="A3153" i="14" s="1"/>
  <c r="D3153" i="14"/>
  <c r="C3153" i="14"/>
  <c r="B3153" i="14"/>
  <c r="J3152" i="14"/>
  <c r="G3152" i="14"/>
  <c r="F3152" i="14"/>
  <c r="E3152" i="14"/>
  <c r="A3152" i="14" s="1"/>
  <c r="D3152" i="14"/>
  <c r="C3152" i="14"/>
  <c r="B3152" i="14"/>
  <c r="J3151" i="14"/>
  <c r="G3151" i="14"/>
  <c r="F3151" i="14"/>
  <c r="E3151" i="14"/>
  <c r="A3151" i="14" s="1"/>
  <c r="D3151" i="14"/>
  <c r="C3151" i="14"/>
  <c r="B3151" i="14"/>
  <c r="J3150" i="14"/>
  <c r="G3150" i="14"/>
  <c r="F3150" i="14"/>
  <c r="E3150" i="14"/>
  <c r="A3150" i="14" s="1"/>
  <c r="D3150" i="14"/>
  <c r="C3150" i="14"/>
  <c r="B3150" i="14"/>
  <c r="J3149" i="14"/>
  <c r="G3149" i="14"/>
  <c r="F3149" i="14"/>
  <c r="E3149" i="14"/>
  <c r="A3149" i="14" s="1"/>
  <c r="D3149" i="14"/>
  <c r="C3149" i="14"/>
  <c r="B3149" i="14"/>
  <c r="J3148" i="14"/>
  <c r="G3148" i="14"/>
  <c r="F3148" i="14"/>
  <c r="E3148" i="14"/>
  <c r="A3148" i="14" s="1"/>
  <c r="D3148" i="14"/>
  <c r="C3148" i="14"/>
  <c r="B3148" i="14"/>
  <c r="J3147" i="14"/>
  <c r="G3147" i="14"/>
  <c r="F3147" i="14"/>
  <c r="E3147" i="14"/>
  <c r="A3147" i="14" s="1"/>
  <c r="D3147" i="14"/>
  <c r="C3147" i="14"/>
  <c r="B3147" i="14"/>
  <c r="J3146" i="14"/>
  <c r="G3146" i="14"/>
  <c r="F3146" i="14"/>
  <c r="E3146" i="14"/>
  <c r="A3146" i="14" s="1"/>
  <c r="D3146" i="14"/>
  <c r="C3146" i="14"/>
  <c r="B3146" i="14"/>
  <c r="J3145" i="14"/>
  <c r="G3145" i="14"/>
  <c r="F3145" i="14"/>
  <c r="E3145" i="14"/>
  <c r="A3145" i="14" s="1"/>
  <c r="D3145" i="14"/>
  <c r="C3145" i="14"/>
  <c r="B3145" i="14"/>
  <c r="J3144" i="14"/>
  <c r="G3144" i="14"/>
  <c r="F3144" i="14"/>
  <c r="E3144" i="14"/>
  <c r="A3144" i="14" s="1"/>
  <c r="D3144" i="14"/>
  <c r="C3144" i="14"/>
  <c r="B3144" i="14"/>
  <c r="J3143" i="14"/>
  <c r="G3143" i="14"/>
  <c r="F3143" i="14"/>
  <c r="E3143" i="14"/>
  <c r="A3143" i="14" s="1"/>
  <c r="D3143" i="14"/>
  <c r="C3143" i="14"/>
  <c r="B3143" i="14"/>
  <c r="J3142" i="14"/>
  <c r="G3142" i="14"/>
  <c r="F3142" i="14"/>
  <c r="E3142" i="14"/>
  <c r="A3142" i="14" s="1"/>
  <c r="D3142" i="14"/>
  <c r="C3142" i="14"/>
  <c r="B3142" i="14"/>
  <c r="J3141" i="14"/>
  <c r="G3141" i="14"/>
  <c r="F3141" i="14"/>
  <c r="E3141" i="14"/>
  <c r="A3141" i="14" s="1"/>
  <c r="D3141" i="14"/>
  <c r="C3141" i="14"/>
  <c r="B3141" i="14"/>
  <c r="J3140" i="14"/>
  <c r="G3140" i="14"/>
  <c r="F3140" i="14"/>
  <c r="E3140" i="14"/>
  <c r="A3140" i="14" s="1"/>
  <c r="D3140" i="14"/>
  <c r="C3140" i="14"/>
  <c r="B3140" i="14"/>
  <c r="J3139" i="14"/>
  <c r="G3139" i="14"/>
  <c r="F3139" i="14"/>
  <c r="E3139" i="14"/>
  <c r="A3139" i="14" s="1"/>
  <c r="D3139" i="14"/>
  <c r="C3139" i="14"/>
  <c r="B3139" i="14"/>
  <c r="J3138" i="14"/>
  <c r="G3138" i="14"/>
  <c r="F3138" i="14"/>
  <c r="E3138" i="14"/>
  <c r="A3138" i="14" s="1"/>
  <c r="D3138" i="14"/>
  <c r="C3138" i="14"/>
  <c r="B3138" i="14"/>
  <c r="J3137" i="14"/>
  <c r="G3137" i="14"/>
  <c r="F3137" i="14"/>
  <c r="E3137" i="14"/>
  <c r="A3137" i="14" s="1"/>
  <c r="D3137" i="14"/>
  <c r="C3137" i="14"/>
  <c r="B3137" i="14"/>
  <c r="J3136" i="14"/>
  <c r="G3136" i="14"/>
  <c r="F3136" i="14"/>
  <c r="E3136" i="14"/>
  <c r="A3136" i="14" s="1"/>
  <c r="D3136" i="14"/>
  <c r="C3136" i="14"/>
  <c r="B3136" i="14"/>
  <c r="J3135" i="14"/>
  <c r="G3135" i="14"/>
  <c r="F3135" i="14"/>
  <c r="E3135" i="14"/>
  <c r="A3135" i="14" s="1"/>
  <c r="D3135" i="14"/>
  <c r="C3135" i="14"/>
  <c r="B3135" i="14"/>
  <c r="J3134" i="14"/>
  <c r="G3134" i="14"/>
  <c r="F3134" i="14"/>
  <c r="E3134" i="14"/>
  <c r="A3134" i="14" s="1"/>
  <c r="D3134" i="14"/>
  <c r="C3134" i="14"/>
  <c r="B3134" i="14"/>
  <c r="J3133" i="14"/>
  <c r="G3133" i="14"/>
  <c r="F3133" i="14"/>
  <c r="E3133" i="14"/>
  <c r="A3133" i="14" s="1"/>
  <c r="D3133" i="14"/>
  <c r="C3133" i="14"/>
  <c r="B3133" i="14"/>
  <c r="J3132" i="14"/>
  <c r="G3132" i="14"/>
  <c r="F3132" i="14"/>
  <c r="E3132" i="14"/>
  <c r="A3132" i="14" s="1"/>
  <c r="D3132" i="14"/>
  <c r="C3132" i="14"/>
  <c r="B3132" i="14"/>
  <c r="J3131" i="14"/>
  <c r="G3131" i="14"/>
  <c r="F3131" i="14"/>
  <c r="E3131" i="14"/>
  <c r="A3131" i="14" s="1"/>
  <c r="D3131" i="14"/>
  <c r="C3131" i="14"/>
  <c r="B3131" i="14"/>
  <c r="J3130" i="14"/>
  <c r="G3130" i="14"/>
  <c r="F3130" i="14"/>
  <c r="E3130" i="14"/>
  <c r="A3130" i="14" s="1"/>
  <c r="D3130" i="14"/>
  <c r="C3130" i="14"/>
  <c r="B3130" i="14"/>
  <c r="J3129" i="14"/>
  <c r="G3129" i="14"/>
  <c r="F3129" i="14"/>
  <c r="E3129" i="14"/>
  <c r="A3129" i="14" s="1"/>
  <c r="D3129" i="14"/>
  <c r="C3129" i="14"/>
  <c r="B3129" i="14"/>
  <c r="J3128" i="14"/>
  <c r="G3128" i="14"/>
  <c r="F3128" i="14"/>
  <c r="E3128" i="14"/>
  <c r="A3128" i="14" s="1"/>
  <c r="D3128" i="14"/>
  <c r="C3128" i="14"/>
  <c r="B3128" i="14"/>
  <c r="J3127" i="14"/>
  <c r="G3127" i="14"/>
  <c r="F3127" i="14"/>
  <c r="E3127" i="14"/>
  <c r="A3127" i="14" s="1"/>
  <c r="D3127" i="14"/>
  <c r="C3127" i="14"/>
  <c r="B3127" i="14"/>
  <c r="J3126" i="14"/>
  <c r="G3126" i="14"/>
  <c r="F3126" i="14"/>
  <c r="E3126" i="14"/>
  <c r="A3126" i="14" s="1"/>
  <c r="D3126" i="14"/>
  <c r="C3126" i="14"/>
  <c r="B3126" i="14"/>
  <c r="J3125" i="14"/>
  <c r="G3125" i="14"/>
  <c r="F3125" i="14"/>
  <c r="E3125" i="14"/>
  <c r="A3125" i="14" s="1"/>
  <c r="D3125" i="14"/>
  <c r="C3125" i="14"/>
  <c r="B3125" i="14"/>
  <c r="J3124" i="14"/>
  <c r="G3124" i="14"/>
  <c r="F3124" i="14"/>
  <c r="E3124" i="14"/>
  <c r="A3124" i="14" s="1"/>
  <c r="D3124" i="14"/>
  <c r="C3124" i="14"/>
  <c r="B3124" i="14"/>
  <c r="J3123" i="14"/>
  <c r="G3123" i="14"/>
  <c r="F3123" i="14"/>
  <c r="E3123" i="14"/>
  <c r="A3123" i="14" s="1"/>
  <c r="D3123" i="14"/>
  <c r="C3123" i="14"/>
  <c r="B3123" i="14"/>
  <c r="J3122" i="14"/>
  <c r="G3122" i="14"/>
  <c r="F3122" i="14"/>
  <c r="E3122" i="14"/>
  <c r="A3122" i="14" s="1"/>
  <c r="D3122" i="14"/>
  <c r="C3122" i="14"/>
  <c r="B3122" i="14"/>
  <c r="J3121" i="14"/>
  <c r="G3121" i="14"/>
  <c r="F3121" i="14"/>
  <c r="E3121" i="14"/>
  <c r="A3121" i="14" s="1"/>
  <c r="D3121" i="14"/>
  <c r="C3121" i="14"/>
  <c r="B3121" i="14"/>
  <c r="J3120" i="14"/>
  <c r="G3120" i="14"/>
  <c r="F3120" i="14"/>
  <c r="E3120" i="14"/>
  <c r="A3120" i="14" s="1"/>
  <c r="D3120" i="14"/>
  <c r="C3120" i="14"/>
  <c r="B3120" i="14"/>
  <c r="J3119" i="14"/>
  <c r="G3119" i="14"/>
  <c r="F3119" i="14"/>
  <c r="E3119" i="14"/>
  <c r="A3119" i="14" s="1"/>
  <c r="D3119" i="14"/>
  <c r="C3119" i="14"/>
  <c r="B3119" i="14"/>
  <c r="J3118" i="14"/>
  <c r="G3118" i="14"/>
  <c r="F3118" i="14"/>
  <c r="E3118" i="14"/>
  <c r="A3118" i="14" s="1"/>
  <c r="D3118" i="14"/>
  <c r="C3118" i="14"/>
  <c r="B3118" i="14"/>
  <c r="J3117" i="14"/>
  <c r="G3117" i="14"/>
  <c r="F3117" i="14"/>
  <c r="E3117" i="14"/>
  <c r="A3117" i="14" s="1"/>
  <c r="D3117" i="14"/>
  <c r="C3117" i="14"/>
  <c r="B3117" i="14"/>
  <c r="J3116" i="14"/>
  <c r="G3116" i="14"/>
  <c r="F3116" i="14"/>
  <c r="E3116" i="14"/>
  <c r="A3116" i="14" s="1"/>
  <c r="D3116" i="14"/>
  <c r="C3116" i="14"/>
  <c r="B3116" i="14"/>
  <c r="J3115" i="14"/>
  <c r="G3115" i="14"/>
  <c r="F3115" i="14"/>
  <c r="E3115" i="14"/>
  <c r="A3115" i="14" s="1"/>
  <c r="D3115" i="14"/>
  <c r="C3115" i="14"/>
  <c r="B3115" i="14"/>
  <c r="J3114" i="14"/>
  <c r="G3114" i="14"/>
  <c r="F3114" i="14"/>
  <c r="E3114" i="14"/>
  <c r="A3114" i="14" s="1"/>
  <c r="D3114" i="14"/>
  <c r="C3114" i="14"/>
  <c r="B3114" i="14"/>
  <c r="J3113" i="14"/>
  <c r="G3113" i="14"/>
  <c r="F3113" i="14"/>
  <c r="E3113" i="14"/>
  <c r="A3113" i="14" s="1"/>
  <c r="D3113" i="14"/>
  <c r="C3113" i="14"/>
  <c r="B3113" i="14"/>
  <c r="J3112" i="14"/>
  <c r="G3112" i="14"/>
  <c r="F3112" i="14"/>
  <c r="E3112" i="14"/>
  <c r="A3112" i="14" s="1"/>
  <c r="D3112" i="14"/>
  <c r="C3112" i="14"/>
  <c r="B3112" i="14"/>
  <c r="J3111" i="14"/>
  <c r="G3111" i="14"/>
  <c r="F3111" i="14"/>
  <c r="E3111" i="14"/>
  <c r="A3111" i="14" s="1"/>
  <c r="D3111" i="14"/>
  <c r="C3111" i="14"/>
  <c r="B3111" i="14"/>
  <c r="J3110" i="14"/>
  <c r="G3110" i="14"/>
  <c r="F3110" i="14"/>
  <c r="E3110" i="14"/>
  <c r="A3110" i="14" s="1"/>
  <c r="D3110" i="14"/>
  <c r="C3110" i="14"/>
  <c r="B3110" i="14"/>
  <c r="J3109" i="14"/>
  <c r="G3109" i="14"/>
  <c r="F3109" i="14"/>
  <c r="E3109" i="14"/>
  <c r="A3109" i="14" s="1"/>
  <c r="D3109" i="14"/>
  <c r="C3109" i="14"/>
  <c r="B3109" i="14"/>
  <c r="J3108" i="14"/>
  <c r="G3108" i="14"/>
  <c r="F3108" i="14"/>
  <c r="E3108" i="14"/>
  <c r="A3108" i="14" s="1"/>
  <c r="D3108" i="14"/>
  <c r="C3108" i="14"/>
  <c r="B3108" i="14"/>
  <c r="J3107" i="14"/>
  <c r="G3107" i="14"/>
  <c r="F3107" i="14"/>
  <c r="E3107" i="14"/>
  <c r="A3107" i="14" s="1"/>
  <c r="D3107" i="14"/>
  <c r="C3107" i="14"/>
  <c r="B3107" i="14"/>
  <c r="J3106" i="14"/>
  <c r="G3106" i="14"/>
  <c r="F3106" i="14"/>
  <c r="E3106" i="14"/>
  <c r="A3106" i="14" s="1"/>
  <c r="D3106" i="14"/>
  <c r="C3106" i="14"/>
  <c r="B3106" i="14"/>
  <c r="J3105" i="14"/>
  <c r="G3105" i="14"/>
  <c r="F3105" i="14"/>
  <c r="E3105" i="14"/>
  <c r="A3105" i="14" s="1"/>
  <c r="D3105" i="14"/>
  <c r="C3105" i="14"/>
  <c r="B3105" i="14"/>
  <c r="J3104" i="14"/>
  <c r="G3104" i="14"/>
  <c r="F3104" i="14"/>
  <c r="E3104" i="14"/>
  <c r="A3104" i="14" s="1"/>
  <c r="D3104" i="14"/>
  <c r="C3104" i="14"/>
  <c r="B3104" i="14"/>
  <c r="J3103" i="14"/>
  <c r="G3103" i="14"/>
  <c r="F3103" i="14"/>
  <c r="E3103" i="14"/>
  <c r="A3103" i="14" s="1"/>
  <c r="D3103" i="14"/>
  <c r="C3103" i="14"/>
  <c r="B3103" i="14"/>
  <c r="J3102" i="14"/>
  <c r="G3102" i="14"/>
  <c r="F3102" i="14"/>
  <c r="E3102" i="14"/>
  <c r="A3102" i="14" s="1"/>
  <c r="D3102" i="14"/>
  <c r="C3102" i="14"/>
  <c r="B3102" i="14"/>
  <c r="J3101" i="14"/>
  <c r="G3101" i="14"/>
  <c r="F3101" i="14"/>
  <c r="E3101" i="14"/>
  <c r="A3101" i="14" s="1"/>
  <c r="D3101" i="14"/>
  <c r="C3101" i="14"/>
  <c r="B3101" i="14"/>
  <c r="J3100" i="14"/>
  <c r="G3100" i="14"/>
  <c r="F3100" i="14"/>
  <c r="E3100" i="14"/>
  <c r="A3100" i="14" s="1"/>
  <c r="D3100" i="14"/>
  <c r="C3100" i="14"/>
  <c r="B3100" i="14"/>
  <c r="J3099" i="14"/>
  <c r="G3099" i="14"/>
  <c r="F3099" i="14"/>
  <c r="E3099" i="14"/>
  <c r="A3099" i="14" s="1"/>
  <c r="D3099" i="14"/>
  <c r="C3099" i="14"/>
  <c r="B3099" i="14"/>
  <c r="J3098" i="14"/>
  <c r="G3098" i="14"/>
  <c r="F3098" i="14"/>
  <c r="E3098" i="14"/>
  <c r="A3098" i="14" s="1"/>
  <c r="D3098" i="14"/>
  <c r="C3098" i="14"/>
  <c r="B3098" i="14"/>
  <c r="J3097" i="14"/>
  <c r="G3097" i="14"/>
  <c r="F3097" i="14"/>
  <c r="E3097" i="14"/>
  <c r="A3097" i="14" s="1"/>
  <c r="D3097" i="14"/>
  <c r="C3097" i="14"/>
  <c r="B3097" i="14"/>
  <c r="J3096" i="14"/>
  <c r="G3096" i="14"/>
  <c r="F3096" i="14"/>
  <c r="E3096" i="14"/>
  <c r="A3096" i="14" s="1"/>
  <c r="D3096" i="14"/>
  <c r="C3096" i="14"/>
  <c r="B3096" i="14"/>
  <c r="J3095" i="14"/>
  <c r="G3095" i="14"/>
  <c r="F3095" i="14"/>
  <c r="E3095" i="14"/>
  <c r="A3095" i="14" s="1"/>
  <c r="D3095" i="14"/>
  <c r="C3095" i="14"/>
  <c r="B3095" i="14"/>
  <c r="J3094" i="14"/>
  <c r="G3094" i="14"/>
  <c r="F3094" i="14"/>
  <c r="E3094" i="14"/>
  <c r="A3094" i="14" s="1"/>
  <c r="D3094" i="14"/>
  <c r="C3094" i="14"/>
  <c r="B3094" i="14"/>
  <c r="J3093" i="14"/>
  <c r="G3093" i="14"/>
  <c r="F3093" i="14"/>
  <c r="E3093" i="14"/>
  <c r="A3093" i="14" s="1"/>
  <c r="D3093" i="14"/>
  <c r="C3093" i="14"/>
  <c r="B3093" i="14"/>
  <c r="J3092" i="14"/>
  <c r="G3092" i="14"/>
  <c r="F3092" i="14"/>
  <c r="E3092" i="14"/>
  <c r="A3092" i="14" s="1"/>
  <c r="D3092" i="14"/>
  <c r="C3092" i="14"/>
  <c r="B3092" i="14"/>
  <c r="J3091" i="14"/>
  <c r="G3091" i="14"/>
  <c r="F3091" i="14"/>
  <c r="E3091" i="14"/>
  <c r="A3091" i="14" s="1"/>
  <c r="D3091" i="14"/>
  <c r="C3091" i="14"/>
  <c r="B3091" i="14"/>
  <c r="J3090" i="14"/>
  <c r="G3090" i="14"/>
  <c r="F3090" i="14"/>
  <c r="E3090" i="14"/>
  <c r="A3090" i="14" s="1"/>
  <c r="D3090" i="14"/>
  <c r="C3090" i="14"/>
  <c r="B3090" i="14"/>
  <c r="J3089" i="14"/>
  <c r="G3089" i="14"/>
  <c r="F3089" i="14"/>
  <c r="E3089" i="14"/>
  <c r="A3089" i="14" s="1"/>
  <c r="D3089" i="14"/>
  <c r="C3089" i="14"/>
  <c r="B3089" i="14"/>
  <c r="J3088" i="14"/>
  <c r="G3088" i="14"/>
  <c r="F3088" i="14"/>
  <c r="E3088" i="14"/>
  <c r="A3088" i="14" s="1"/>
  <c r="D3088" i="14"/>
  <c r="C3088" i="14"/>
  <c r="B3088" i="14"/>
  <c r="J3087" i="14"/>
  <c r="G3087" i="14"/>
  <c r="F3087" i="14"/>
  <c r="E3087" i="14"/>
  <c r="A3087" i="14" s="1"/>
  <c r="D3087" i="14"/>
  <c r="C3087" i="14"/>
  <c r="B3087" i="14"/>
  <c r="J3086" i="14"/>
  <c r="G3086" i="14"/>
  <c r="F3086" i="14"/>
  <c r="E3086" i="14"/>
  <c r="A3086" i="14" s="1"/>
  <c r="D3086" i="14"/>
  <c r="C3086" i="14"/>
  <c r="B3086" i="14"/>
  <c r="J3085" i="14"/>
  <c r="G3085" i="14"/>
  <c r="F3085" i="14"/>
  <c r="E3085" i="14"/>
  <c r="A3085" i="14" s="1"/>
  <c r="D3085" i="14"/>
  <c r="C3085" i="14"/>
  <c r="B3085" i="14"/>
  <c r="J3084" i="14"/>
  <c r="G3084" i="14"/>
  <c r="F3084" i="14"/>
  <c r="E3084" i="14"/>
  <c r="A3084" i="14" s="1"/>
  <c r="D3084" i="14"/>
  <c r="C3084" i="14"/>
  <c r="B3084" i="14"/>
  <c r="J3083" i="14"/>
  <c r="G3083" i="14"/>
  <c r="F3083" i="14"/>
  <c r="E3083" i="14"/>
  <c r="A3083" i="14" s="1"/>
  <c r="D3083" i="14"/>
  <c r="C3083" i="14"/>
  <c r="B3083" i="14"/>
  <c r="J3082" i="14"/>
  <c r="G3082" i="14"/>
  <c r="F3082" i="14"/>
  <c r="E3082" i="14"/>
  <c r="A3082" i="14" s="1"/>
  <c r="D3082" i="14"/>
  <c r="C3082" i="14"/>
  <c r="B3082" i="14"/>
  <c r="J3081" i="14"/>
  <c r="G3081" i="14"/>
  <c r="F3081" i="14"/>
  <c r="E3081" i="14"/>
  <c r="A3081" i="14" s="1"/>
  <c r="D3081" i="14"/>
  <c r="C3081" i="14"/>
  <c r="B3081" i="14"/>
  <c r="J3080" i="14"/>
  <c r="G3080" i="14"/>
  <c r="F3080" i="14"/>
  <c r="E3080" i="14"/>
  <c r="A3080" i="14" s="1"/>
  <c r="D3080" i="14"/>
  <c r="C3080" i="14"/>
  <c r="B3080" i="14"/>
  <c r="J3079" i="14"/>
  <c r="G3079" i="14"/>
  <c r="F3079" i="14"/>
  <c r="E3079" i="14"/>
  <c r="A3079" i="14" s="1"/>
  <c r="D3079" i="14"/>
  <c r="C3079" i="14"/>
  <c r="B3079" i="14"/>
  <c r="J3078" i="14"/>
  <c r="G3078" i="14"/>
  <c r="F3078" i="14"/>
  <c r="E3078" i="14"/>
  <c r="A3078" i="14" s="1"/>
  <c r="D3078" i="14"/>
  <c r="C3078" i="14"/>
  <c r="B3078" i="14"/>
  <c r="J3077" i="14"/>
  <c r="G3077" i="14"/>
  <c r="F3077" i="14"/>
  <c r="E3077" i="14"/>
  <c r="A3077" i="14" s="1"/>
  <c r="D3077" i="14"/>
  <c r="C3077" i="14"/>
  <c r="B3077" i="14"/>
  <c r="J3076" i="14"/>
  <c r="G3076" i="14"/>
  <c r="F3076" i="14"/>
  <c r="E3076" i="14"/>
  <c r="A3076" i="14" s="1"/>
  <c r="D3076" i="14"/>
  <c r="C3076" i="14"/>
  <c r="B3076" i="14"/>
  <c r="J3075" i="14"/>
  <c r="G3075" i="14"/>
  <c r="F3075" i="14"/>
  <c r="E3075" i="14"/>
  <c r="A3075" i="14" s="1"/>
  <c r="D3075" i="14"/>
  <c r="C3075" i="14"/>
  <c r="B3075" i="14"/>
  <c r="J3074" i="14"/>
  <c r="G3074" i="14"/>
  <c r="F3074" i="14"/>
  <c r="E3074" i="14"/>
  <c r="A3074" i="14" s="1"/>
  <c r="D3074" i="14"/>
  <c r="C3074" i="14"/>
  <c r="B3074" i="14"/>
  <c r="J3073" i="14"/>
  <c r="G3073" i="14"/>
  <c r="F3073" i="14"/>
  <c r="E3073" i="14"/>
  <c r="A3073" i="14" s="1"/>
  <c r="D3073" i="14"/>
  <c r="C3073" i="14"/>
  <c r="B3073" i="14"/>
  <c r="J3072" i="14"/>
  <c r="G3072" i="14"/>
  <c r="F3072" i="14"/>
  <c r="E3072" i="14"/>
  <c r="A3072" i="14" s="1"/>
  <c r="D3072" i="14"/>
  <c r="C3072" i="14"/>
  <c r="B3072" i="14"/>
  <c r="J3071" i="14"/>
  <c r="G3071" i="14"/>
  <c r="F3071" i="14"/>
  <c r="E3071" i="14"/>
  <c r="A3071" i="14" s="1"/>
  <c r="D3071" i="14"/>
  <c r="C3071" i="14"/>
  <c r="B3071" i="14"/>
  <c r="J3070" i="14"/>
  <c r="G3070" i="14"/>
  <c r="F3070" i="14"/>
  <c r="E3070" i="14"/>
  <c r="A3070" i="14" s="1"/>
  <c r="D3070" i="14"/>
  <c r="C3070" i="14"/>
  <c r="B3070" i="14"/>
  <c r="J3069" i="14"/>
  <c r="G3069" i="14"/>
  <c r="F3069" i="14"/>
  <c r="E3069" i="14"/>
  <c r="A3069" i="14" s="1"/>
  <c r="D3069" i="14"/>
  <c r="C3069" i="14"/>
  <c r="B3069" i="14"/>
  <c r="J3068" i="14"/>
  <c r="G3068" i="14"/>
  <c r="F3068" i="14"/>
  <c r="E3068" i="14"/>
  <c r="A3068" i="14" s="1"/>
  <c r="D3068" i="14"/>
  <c r="C3068" i="14"/>
  <c r="B3068" i="14"/>
  <c r="J3067" i="14"/>
  <c r="G3067" i="14"/>
  <c r="F3067" i="14"/>
  <c r="E3067" i="14"/>
  <c r="A3067" i="14" s="1"/>
  <c r="D3067" i="14"/>
  <c r="C3067" i="14"/>
  <c r="B3067" i="14"/>
  <c r="J3066" i="14"/>
  <c r="G3066" i="14"/>
  <c r="F3066" i="14"/>
  <c r="E3066" i="14"/>
  <c r="A3066" i="14" s="1"/>
  <c r="D3066" i="14"/>
  <c r="C3066" i="14"/>
  <c r="B3066" i="14"/>
  <c r="J3065" i="14"/>
  <c r="G3065" i="14"/>
  <c r="F3065" i="14"/>
  <c r="E3065" i="14"/>
  <c r="A3065" i="14" s="1"/>
  <c r="D3065" i="14"/>
  <c r="C3065" i="14"/>
  <c r="B3065" i="14"/>
  <c r="J3064" i="14"/>
  <c r="G3064" i="14"/>
  <c r="F3064" i="14"/>
  <c r="E3064" i="14"/>
  <c r="A3064" i="14" s="1"/>
  <c r="D3064" i="14"/>
  <c r="C3064" i="14"/>
  <c r="B3064" i="14"/>
  <c r="J3063" i="14"/>
  <c r="G3063" i="14"/>
  <c r="F3063" i="14"/>
  <c r="E3063" i="14"/>
  <c r="A3063" i="14" s="1"/>
  <c r="D3063" i="14"/>
  <c r="C3063" i="14"/>
  <c r="B3063" i="14"/>
  <c r="J3062" i="14"/>
  <c r="G3062" i="14"/>
  <c r="F3062" i="14"/>
  <c r="E3062" i="14"/>
  <c r="A3062" i="14" s="1"/>
  <c r="D3062" i="14"/>
  <c r="C3062" i="14"/>
  <c r="B3062" i="14"/>
  <c r="J3061" i="14"/>
  <c r="G3061" i="14"/>
  <c r="F3061" i="14"/>
  <c r="E3061" i="14"/>
  <c r="A3061" i="14" s="1"/>
  <c r="D3061" i="14"/>
  <c r="C3061" i="14"/>
  <c r="B3061" i="14"/>
  <c r="J3060" i="14"/>
  <c r="G3060" i="14"/>
  <c r="F3060" i="14"/>
  <c r="E3060" i="14"/>
  <c r="A3060" i="14" s="1"/>
  <c r="D3060" i="14"/>
  <c r="C3060" i="14"/>
  <c r="B3060" i="14"/>
  <c r="J3059" i="14"/>
  <c r="G3059" i="14"/>
  <c r="F3059" i="14"/>
  <c r="E3059" i="14"/>
  <c r="A3059" i="14" s="1"/>
  <c r="D3059" i="14"/>
  <c r="C3059" i="14"/>
  <c r="B3059" i="14"/>
  <c r="J3058" i="14"/>
  <c r="G3058" i="14"/>
  <c r="F3058" i="14"/>
  <c r="E3058" i="14"/>
  <c r="A3058" i="14" s="1"/>
  <c r="D3058" i="14"/>
  <c r="C3058" i="14"/>
  <c r="B3058" i="14"/>
  <c r="J3057" i="14"/>
  <c r="G3057" i="14"/>
  <c r="F3057" i="14"/>
  <c r="E3057" i="14"/>
  <c r="A3057" i="14" s="1"/>
  <c r="D3057" i="14"/>
  <c r="C3057" i="14"/>
  <c r="B3057" i="14"/>
  <c r="J3056" i="14"/>
  <c r="G3056" i="14"/>
  <c r="F3056" i="14"/>
  <c r="E3056" i="14"/>
  <c r="A3056" i="14" s="1"/>
  <c r="D3056" i="14"/>
  <c r="C3056" i="14"/>
  <c r="B3056" i="14"/>
  <c r="J3055" i="14"/>
  <c r="G3055" i="14"/>
  <c r="F3055" i="14"/>
  <c r="E3055" i="14"/>
  <c r="A3055" i="14" s="1"/>
  <c r="D3055" i="14"/>
  <c r="C3055" i="14"/>
  <c r="B3055" i="14"/>
  <c r="J3054" i="14"/>
  <c r="G3054" i="14"/>
  <c r="F3054" i="14"/>
  <c r="E3054" i="14"/>
  <c r="A3054" i="14" s="1"/>
  <c r="D3054" i="14"/>
  <c r="C3054" i="14"/>
  <c r="B3054" i="14"/>
  <c r="J3053" i="14"/>
  <c r="G3053" i="14"/>
  <c r="F3053" i="14"/>
  <c r="E3053" i="14"/>
  <c r="A3053" i="14" s="1"/>
  <c r="D3053" i="14"/>
  <c r="C3053" i="14"/>
  <c r="B3053" i="14"/>
  <c r="J3052" i="14"/>
  <c r="G3052" i="14"/>
  <c r="F3052" i="14"/>
  <c r="E3052" i="14"/>
  <c r="A3052" i="14" s="1"/>
  <c r="D3052" i="14"/>
  <c r="C3052" i="14"/>
  <c r="B3052" i="14"/>
  <c r="J3051" i="14"/>
  <c r="G3051" i="14"/>
  <c r="F3051" i="14"/>
  <c r="E3051" i="14"/>
  <c r="A3051" i="14" s="1"/>
  <c r="D3051" i="14"/>
  <c r="C3051" i="14"/>
  <c r="B3051" i="14"/>
  <c r="J3050" i="14"/>
  <c r="G3050" i="14"/>
  <c r="F3050" i="14"/>
  <c r="E3050" i="14"/>
  <c r="A3050" i="14" s="1"/>
  <c r="D3050" i="14"/>
  <c r="C3050" i="14"/>
  <c r="B3050" i="14"/>
  <c r="J3049" i="14"/>
  <c r="G3049" i="14"/>
  <c r="F3049" i="14"/>
  <c r="E3049" i="14"/>
  <c r="A3049" i="14" s="1"/>
  <c r="D3049" i="14"/>
  <c r="C3049" i="14"/>
  <c r="B3049" i="14"/>
  <c r="J3048" i="14"/>
  <c r="G3048" i="14"/>
  <c r="F3048" i="14"/>
  <c r="E3048" i="14"/>
  <c r="A3048" i="14" s="1"/>
  <c r="D3048" i="14"/>
  <c r="C3048" i="14"/>
  <c r="B3048" i="14"/>
  <c r="J3047" i="14"/>
  <c r="G3047" i="14"/>
  <c r="F3047" i="14"/>
  <c r="E3047" i="14"/>
  <c r="A3047" i="14" s="1"/>
  <c r="D3047" i="14"/>
  <c r="C3047" i="14"/>
  <c r="B3047" i="14"/>
  <c r="J3046" i="14"/>
  <c r="G3046" i="14"/>
  <c r="F3046" i="14"/>
  <c r="E3046" i="14"/>
  <c r="A3046" i="14" s="1"/>
  <c r="D3046" i="14"/>
  <c r="C3046" i="14"/>
  <c r="B3046" i="14"/>
  <c r="J3045" i="14"/>
  <c r="G3045" i="14"/>
  <c r="F3045" i="14"/>
  <c r="E3045" i="14"/>
  <c r="A3045" i="14" s="1"/>
  <c r="D3045" i="14"/>
  <c r="C3045" i="14"/>
  <c r="B3045" i="14"/>
  <c r="J3044" i="14"/>
  <c r="G3044" i="14"/>
  <c r="F3044" i="14"/>
  <c r="E3044" i="14"/>
  <c r="A3044" i="14" s="1"/>
  <c r="D3044" i="14"/>
  <c r="C3044" i="14"/>
  <c r="B3044" i="14"/>
  <c r="J3043" i="14"/>
  <c r="G3043" i="14"/>
  <c r="F3043" i="14"/>
  <c r="E3043" i="14"/>
  <c r="A3043" i="14" s="1"/>
  <c r="D3043" i="14"/>
  <c r="C3043" i="14"/>
  <c r="B3043" i="14"/>
  <c r="J3042" i="14"/>
  <c r="G3042" i="14"/>
  <c r="F3042" i="14"/>
  <c r="E3042" i="14"/>
  <c r="A3042" i="14" s="1"/>
  <c r="D3042" i="14"/>
  <c r="C3042" i="14"/>
  <c r="B3042" i="14"/>
  <c r="J3041" i="14"/>
  <c r="G3041" i="14"/>
  <c r="F3041" i="14"/>
  <c r="E3041" i="14"/>
  <c r="A3041" i="14" s="1"/>
  <c r="D3041" i="14"/>
  <c r="C3041" i="14"/>
  <c r="B3041" i="14"/>
  <c r="J3040" i="14"/>
  <c r="G3040" i="14"/>
  <c r="F3040" i="14"/>
  <c r="E3040" i="14"/>
  <c r="A3040" i="14" s="1"/>
  <c r="D3040" i="14"/>
  <c r="C3040" i="14"/>
  <c r="B3040" i="14"/>
  <c r="J3039" i="14"/>
  <c r="G3039" i="14"/>
  <c r="F3039" i="14"/>
  <c r="E3039" i="14"/>
  <c r="A3039" i="14" s="1"/>
  <c r="D3039" i="14"/>
  <c r="C3039" i="14"/>
  <c r="B3039" i="14"/>
  <c r="J3038" i="14"/>
  <c r="G3038" i="14"/>
  <c r="F3038" i="14"/>
  <c r="E3038" i="14"/>
  <c r="A3038" i="14" s="1"/>
  <c r="D3038" i="14"/>
  <c r="C3038" i="14"/>
  <c r="B3038" i="14"/>
  <c r="J3037" i="14"/>
  <c r="G3037" i="14"/>
  <c r="F3037" i="14"/>
  <c r="E3037" i="14"/>
  <c r="A3037" i="14" s="1"/>
  <c r="D3037" i="14"/>
  <c r="C3037" i="14"/>
  <c r="B3037" i="14"/>
  <c r="J3036" i="14"/>
  <c r="G3036" i="14"/>
  <c r="F3036" i="14"/>
  <c r="E3036" i="14"/>
  <c r="A3036" i="14" s="1"/>
  <c r="D3036" i="14"/>
  <c r="C3036" i="14"/>
  <c r="B3036" i="14"/>
  <c r="J3035" i="14"/>
  <c r="G3035" i="14"/>
  <c r="F3035" i="14"/>
  <c r="E3035" i="14"/>
  <c r="A3035" i="14" s="1"/>
  <c r="D3035" i="14"/>
  <c r="C3035" i="14"/>
  <c r="B3035" i="14"/>
  <c r="J3034" i="14"/>
  <c r="G3034" i="14"/>
  <c r="F3034" i="14"/>
  <c r="E3034" i="14"/>
  <c r="A3034" i="14" s="1"/>
  <c r="D3034" i="14"/>
  <c r="C3034" i="14"/>
  <c r="B3034" i="14"/>
  <c r="J3033" i="14"/>
  <c r="G3033" i="14"/>
  <c r="F3033" i="14"/>
  <c r="E3033" i="14"/>
  <c r="A3033" i="14" s="1"/>
  <c r="D3033" i="14"/>
  <c r="C3033" i="14"/>
  <c r="B3033" i="14"/>
  <c r="J3032" i="14"/>
  <c r="G3032" i="14"/>
  <c r="F3032" i="14"/>
  <c r="E3032" i="14"/>
  <c r="A3032" i="14" s="1"/>
  <c r="D3032" i="14"/>
  <c r="C3032" i="14"/>
  <c r="B3032" i="14"/>
  <c r="J3031" i="14"/>
  <c r="G3031" i="14"/>
  <c r="F3031" i="14"/>
  <c r="E3031" i="14"/>
  <c r="A3031" i="14" s="1"/>
  <c r="D3031" i="14"/>
  <c r="C3031" i="14"/>
  <c r="B3031" i="14"/>
  <c r="J3030" i="14"/>
  <c r="G3030" i="14"/>
  <c r="F3030" i="14"/>
  <c r="E3030" i="14"/>
  <c r="A3030" i="14" s="1"/>
  <c r="D3030" i="14"/>
  <c r="C3030" i="14"/>
  <c r="B3030" i="14"/>
  <c r="J3029" i="14"/>
  <c r="G3029" i="14"/>
  <c r="F3029" i="14"/>
  <c r="E3029" i="14"/>
  <c r="A3029" i="14" s="1"/>
  <c r="D3029" i="14"/>
  <c r="C3029" i="14"/>
  <c r="B3029" i="14"/>
  <c r="J3028" i="14"/>
  <c r="G3028" i="14"/>
  <c r="F3028" i="14"/>
  <c r="E3028" i="14"/>
  <c r="A3028" i="14" s="1"/>
  <c r="D3028" i="14"/>
  <c r="C3028" i="14"/>
  <c r="B3028" i="14"/>
  <c r="J3027" i="14"/>
  <c r="G3027" i="14"/>
  <c r="F3027" i="14"/>
  <c r="E3027" i="14"/>
  <c r="A3027" i="14" s="1"/>
  <c r="D3027" i="14"/>
  <c r="C3027" i="14"/>
  <c r="B3027" i="14"/>
  <c r="J3026" i="14"/>
  <c r="G3026" i="14"/>
  <c r="F3026" i="14"/>
  <c r="E3026" i="14"/>
  <c r="A3026" i="14" s="1"/>
  <c r="D3026" i="14"/>
  <c r="C3026" i="14"/>
  <c r="B3026" i="14"/>
  <c r="J3025" i="14"/>
  <c r="G3025" i="14"/>
  <c r="F3025" i="14"/>
  <c r="E3025" i="14"/>
  <c r="A3025" i="14" s="1"/>
  <c r="D3025" i="14"/>
  <c r="C3025" i="14"/>
  <c r="B3025" i="14"/>
  <c r="J3024" i="14"/>
  <c r="G3024" i="14"/>
  <c r="F3024" i="14"/>
  <c r="E3024" i="14"/>
  <c r="A3024" i="14" s="1"/>
  <c r="D3024" i="14"/>
  <c r="C3024" i="14"/>
  <c r="B3024" i="14"/>
  <c r="J3023" i="14"/>
  <c r="G3023" i="14"/>
  <c r="F3023" i="14"/>
  <c r="E3023" i="14"/>
  <c r="A3023" i="14" s="1"/>
  <c r="D3023" i="14"/>
  <c r="C3023" i="14"/>
  <c r="B3023" i="14"/>
  <c r="J3022" i="14"/>
  <c r="G3022" i="14"/>
  <c r="F3022" i="14"/>
  <c r="E3022" i="14"/>
  <c r="A3022" i="14" s="1"/>
  <c r="D3022" i="14"/>
  <c r="C3022" i="14"/>
  <c r="B3022" i="14"/>
  <c r="J3021" i="14"/>
  <c r="G3021" i="14"/>
  <c r="F3021" i="14"/>
  <c r="E3021" i="14"/>
  <c r="A3021" i="14" s="1"/>
  <c r="D3021" i="14"/>
  <c r="C3021" i="14"/>
  <c r="B3021" i="14"/>
  <c r="J3020" i="14"/>
  <c r="G3020" i="14"/>
  <c r="F3020" i="14"/>
  <c r="E3020" i="14"/>
  <c r="A3020" i="14" s="1"/>
  <c r="D3020" i="14"/>
  <c r="C3020" i="14"/>
  <c r="B3020" i="14"/>
  <c r="J3019" i="14"/>
  <c r="G3019" i="14"/>
  <c r="F3019" i="14"/>
  <c r="E3019" i="14"/>
  <c r="A3019" i="14" s="1"/>
  <c r="D3019" i="14"/>
  <c r="C3019" i="14"/>
  <c r="B3019" i="14"/>
  <c r="J3018" i="14"/>
  <c r="G3018" i="14"/>
  <c r="F3018" i="14"/>
  <c r="E3018" i="14"/>
  <c r="A3018" i="14" s="1"/>
  <c r="D3018" i="14"/>
  <c r="C3018" i="14"/>
  <c r="B3018" i="14"/>
  <c r="J3017" i="14"/>
  <c r="G3017" i="14"/>
  <c r="F3017" i="14"/>
  <c r="E3017" i="14"/>
  <c r="A3017" i="14" s="1"/>
  <c r="D3017" i="14"/>
  <c r="C3017" i="14"/>
  <c r="B3017" i="14"/>
  <c r="J3016" i="14"/>
  <c r="G3016" i="14"/>
  <c r="F3016" i="14"/>
  <c r="E3016" i="14"/>
  <c r="A3016" i="14" s="1"/>
  <c r="D3016" i="14"/>
  <c r="C3016" i="14"/>
  <c r="B3016" i="14"/>
  <c r="J3015" i="14"/>
  <c r="G3015" i="14"/>
  <c r="F3015" i="14"/>
  <c r="E3015" i="14"/>
  <c r="A3015" i="14" s="1"/>
  <c r="D3015" i="14"/>
  <c r="C3015" i="14"/>
  <c r="B3015" i="14"/>
  <c r="J3014" i="14"/>
  <c r="G3014" i="14"/>
  <c r="F3014" i="14"/>
  <c r="E3014" i="14"/>
  <c r="A3014" i="14" s="1"/>
  <c r="D3014" i="14"/>
  <c r="C3014" i="14"/>
  <c r="B3014" i="14"/>
  <c r="J3013" i="14"/>
  <c r="G3013" i="14"/>
  <c r="F3013" i="14"/>
  <c r="E3013" i="14"/>
  <c r="A3013" i="14" s="1"/>
  <c r="D3013" i="14"/>
  <c r="C3013" i="14"/>
  <c r="B3013" i="14"/>
  <c r="J3012" i="14"/>
  <c r="G3012" i="14"/>
  <c r="F3012" i="14"/>
  <c r="E3012" i="14"/>
  <c r="A3012" i="14" s="1"/>
  <c r="D3012" i="14"/>
  <c r="C3012" i="14"/>
  <c r="B3012" i="14"/>
  <c r="J3011" i="14"/>
  <c r="G3011" i="14"/>
  <c r="F3011" i="14"/>
  <c r="E3011" i="14"/>
  <c r="A3011" i="14" s="1"/>
  <c r="D3011" i="14"/>
  <c r="C3011" i="14"/>
  <c r="B3011" i="14"/>
  <c r="J3010" i="14"/>
  <c r="G3010" i="14"/>
  <c r="F3010" i="14"/>
  <c r="E3010" i="14"/>
  <c r="A3010" i="14" s="1"/>
  <c r="D3010" i="14"/>
  <c r="C3010" i="14"/>
  <c r="B3010" i="14"/>
  <c r="J3009" i="14"/>
  <c r="G3009" i="14"/>
  <c r="F3009" i="14"/>
  <c r="E3009" i="14"/>
  <c r="A3009" i="14" s="1"/>
  <c r="D3009" i="14"/>
  <c r="C3009" i="14"/>
  <c r="B3009" i="14"/>
  <c r="J3008" i="14"/>
  <c r="G3008" i="14"/>
  <c r="F3008" i="14"/>
  <c r="E3008" i="14"/>
  <c r="A3008" i="14" s="1"/>
  <c r="D3008" i="14"/>
  <c r="C3008" i="14"/>
  <c r="B3008" i="14"/>
  <c r="J3007" i="14"/>
  <c r="G3007" i="14"/>
  <c r="F3007" i="14"/>
  <c r="E3007" i="14"/>
  <c r="A3007" i="14" s="1"/>
  <c r="D3007" i="14"/>
  <c r="C3007" i="14"/>
  <c r="B3007" i="14"/>
  <c r="J3006" i="14"/>
  <c r="G3006" i="14"/>
  <c r="F3006" i="14"/>
  <c r="E3006" i="14"/>
  <c r="A3006" i="14" s="1"/>
  <c r="D3006" i="14"/>
  <c r="C3006" i="14"/>
  <c r="B3006" i="14"/>
  <c r="J3005" i="14"/>
  <c r="G3005" i="14"/>
  <c r="F3005" i="14"/>
  <c r="E3005" i="14"/>
  <c r="A3005" i="14" s="1"/>
  <c r="D3005" i="14"/>
  <c r="C3005" i="14"/>
  <c r="B3005" i="14"/>
  <c r="J3004" i="14"/>
  <c r="G3004" i="14"/>
  <c r="F3004" i="14"/>
  <c r="E3004" i="14"/>
  <c r="A3004" i="14" s="1"/>
  <c r="D3004" i="14"/>
  <c r="C3004" i="14"/>
  <c r="B3004" i="14"/>
  <c r="J3003" i="14"/>
  <c r="G3003" i="14"/>
  <c r="F3003" i="14"/>
  <c r="E3003" i="14"/>
  <c r="A3003" i="14" s="1"/>
  <c r="D3003" i="14"/>
  <c r="C3003" i="14"/>
  <c r="B3003" i="14"/>
  <c r="J3002" i="14"/>
  <c r="G3002" i="14"/>
  <c r="F3002" i="14"/>
  <c r="E3002" i="14"/>
  <c r="A3002" i="14" s="1"/>
  <c r="D3002" i="14"/>
  <c r="C3002" i="14"/>
  <c r="B3002" i="14"/>
  <c r="J3001" i="14"/>
  <c r="G3001" i="14"/>
  <c r="F3001" i="14"/>
  <c r="E3001" i="14"/>
  <c r="A3001" i="14" s="1"/>
  <c r="D3001" i="14"/>
  <c r="C3001" i="14"/>
  <c r="B3001" i="14"/>
  <c r="J3000" i="14"/>
  <c r="G3000" i="14"/>
  <c r="F3000" i="14"/>
  <c r="E3000" i="14"/>
  <c r="A3000" i="14" s="1"/>
  <c r="D3000" i="14"/>
  <c r="C3000" i="14"/>
  <c r="B3000" i="14"/>
  <c r="J2999" i="14"/>
  <c r="G2999" i="14"/>
  <c r="F2999" i="14"/>
  <c r="E2999" i="14"/>
  <c r="A2999" i="14" s="1"/>
  <c r="D2999" i="14"/>
  <c r="C2999" i="14"/>
  <c r="B2999" i="14"/>
  <c r="J2998" i="14"/>
  <c r="G2998" i="14"/>
  <c r="F2998" i="14"/>
  <c r="E2998" i="14"/>
  <c r="A2998" i="14" s="1"/>
  <c r="D2998" i="14"/>
  <c r="C2998" i="14"/>
  <c r="B2998" i="14"/>
  <c r="J2997" i="14"/>
  <c r="G2997" i="14"/>
  <c r="F2997" i="14"/>
  <c r="E2997" i="14"/>
  <c r="A2997" i="14" s="1"/>
  <c r="D2997" i="14"/>
  <c r="C2997" i="14"/>
  <c r="B2997" i="14"/>
  <c r="J2996" i="14"/>
  <c r="G2996" i="14"/>
  <c r="F2996" i="14"/>
  <c r="E2996" i="14"/>
  <c r="A2996" i="14" s="1"/>
  <c r="D2996" i="14"/>
  <c r="C2996" i="14"/>
  <c r="B2996" i="14"/>
  <c r="J2995" i="14"/>
  <c r="G2995" i="14"/>
  <c r="F2995" i="14"/>
  <c r="E2995" i="14"/>
  <c r="A2995" i="14" s="1"/>
  <c r="D2995" i="14"/>
  <c r="C2995" i="14"/>
  <c r="B2995" i="14"/>
  <c r="J2994" i="14"/>
  <c r="G2994" i="14"/>
  <c r="F2994" i="14"/>
  <c r="E2994" i="14"/>
  <c r="A2994" i="14" s="1"/>
  <c r="D2994" i="14"/>
  <c r="C2994" i="14"/>
  <c r="B2994" i="14"/>
  <c r="J2993" i="14"/>
  <c r="G2993" i="14"/>
  <c r="F2993" i="14"/>
  <c r="E2993" i="14"/>
  <c r="A2993" i="14" s="1"/>
  <c r="D2993" i="14"/>
  <c r="C2993" i="14"/>
  <c r="B2993" i="14"/>
  <c r="J2992" i="14"/>
  <c r="G2992" i="14"/>
  <c r="F2992" i="14"/>
  <c r="E2992" i="14"/>
  <c r="A2992" i="14" s="1"/>
  <c r="D2992" i="14"/>
  <c r="C2992" i="14"/>
  <c r="B2992" i="14"/>
  <c r="J2991" i="14"/>
  <c r="G2991" i="14"/>
  <c r="F2991" i="14"/>
  <c r="E2991" i="14"/>
  <c r="A2991" i="14" s="1"/>
  <c r="D2991" i="14"/>
  <c r="C2991" i="14"/>
  <c r="B2991" i="14"/>
  <c r="J2990" i="14"/>
  <c r="G2990" i="14"/>
  <c r="F2990" i="14"/>
  <c r="E2990" i="14"/>
  <c r="A2990" i="14" s="1"/>
  <c r="D2990" i="14"/>
  <c r="C2990" i="14"/>
  <c r="B2990" i="14"/>
  <c r="J2989" i="14"/>
  <c r="G2989" i="14"/>
  <c r="F2989" i="14"/>
  <c r="E2989" i="14"/>
  <c r="A2989" i="14" s="1"/>
  <c r="D2989" i="14"/>
  <c r="C2989" i="14"/>
  <c r="B2989" i="14"/>
  <c r="J2988" i="14"/>
  <c r="G2988" i="14"/>
  <c r="F2988" i="14"/>
  <c r="E2988" i="14"/>
  <c r="A2988" i="14" s="1"/>
  <c r="D2988" i="14"/>
  <c r="C2988" i="14"/>
  <c r="B2988" i="14"/>
  <c r="J2987" i="14"/>
  <c r="G2987" i="14"/>
  <c r="F2987" i="14"/>
  <c r="E2987" i="14"/>
  <c r="A2987" i="14" s="1"/>
  <c r="D2987" i="14"/>
  <c r="C2987" i="14"/>
  <c r="B2987" i="14"/>
  <c r="J2986" i="14"/>
  <c r="G2986" i="14"/>
  <c r="F2986" i="14"/>
  <c r="E2986" i="14"/>
  <c r="A2986" i="14" s="1"/>
  <c r="D2986" i="14"/>
  <c r="C2986" i="14"/>
  <c r="B2986" i="14"/>
  <c r="J2985" i="14"/>
  <c r="G2985" i="14"/>
  <c r="F2985" i="14"/>
  <c r="E2985" i="14"/>
  <c r="A2985" i="14" s="1"/>
  <c r="D2985" i="14"/>
  <c r="C2985" i="14"/>
  <c r="B2985" i="14"/>
  <c r="J2984" i="14"/>
  <c r="G2984" i="14"/>
  <c r="F2984" i="14"/>
  <c r="E2984" i="14"/>
  <c r="A2984" i="14" s="1"/>
  <c r="D2984" i="14"/>
  <c r="C2984" i="14"/>
  <c r="B2984" i="14"/>
  <c r="J2983" i="14"/>
  <c r="G2983" i="14"/>
  <c r="F2983" i="14"/>
  <c r="E2983" i="14"/>
  <c r="A2983" i="14" s="1"/>
  <c r="D2983" i="14"/>
  <c r="C2983" i="14"/>
  <c r="B2983" i="14"/>
  <c r="J2982" i="14"/>
  <c r="G2982" i="14"/>
  <c r="F2982" i="14"/>
  <c r="E2982" i="14"/>
  <c r="A2982" i="14" s="1"/>
  <c r="D2982" i="14"/>
  <c r="C2982" i="14"/>
  <c r="B2982" i="14"/>
  <c r="J2981" i="14"/>
  <c r="G2981" i="14"/>
  <c r="F2981" i="14"/>
  <c r="E2981" i="14"/>
  <c r="A2981" i="14" s="1"/>
  <c r="D2981" i="14"/>
  <c r="C2981" i="14"/>
  <c r="B2981" i="14"/>
  <c r="J2980" i="14"/>
  <c r="G2980" i="14"/>
  <c r="F2980" i="14"/>
  <c r="E2980" i="14"/>
  <c r="A2980" i="14" s="1"/>
  <c r="D2980" i="14"/>
  <c r="C2980" i="14"/>
  <c r="B2980" i="14"/>
  <c r="J2979" i="14"/>
  <c r="G2979" i="14"/>
  <c r="F2979" i="14"/>
  <c r="E2979" i="14"/>
  <c r="A2979" i="14" s="1"/>
  <c r="D2979" i="14"/>
  <c r="C2979" i="14"/>
  <c r="B2979" i="14"/>
  <c r="J2978" i="14"/>
  <c r="G2978" i="14"/>
  <c r="F2978" i="14"/>
  <c r="E2978" i="14"/>
  <c r="A2978" i="14" s="1"/>
  <c r="D2978" i="14"/>
  <c r="C2978" i="14"/>
  <c r="B2978" i="14"/>
  <c r="J2977" i="14"/>
  <c r="G2977" i="14"/>
  <c r="F2977" i="14"/>
  <c r="E2977" i="14"/>
  <c r="A2977" i="14" s="1"/>
  <c r="D2977" i="14"/>
  <c r="C2977" i="14"/>
  <c r="B2977" i="14"/>
  <c r="J2976" i="14"/>
  <c r="G2976" i="14"/>
  <c r="F2976" i="14"/>
  <c r="E2976" i="14"/>
  <c r="A2976" i="14" s="1"/>
  <c r="D2976" i="14"/>
  <c r="C2976" i="14"/>
  <c r="B2976" i="14"/>
  <c r="J2975" i="14"/>
  <c r="G2975" i="14"/>
  <c r="F2975" i="14"/>
  <c r="E2975" i="14"/>
  <c r="A2975" i="14" s="1"/>
  <c r="D2975" i="14"/>
  <c r="C2975" i="14"/>
  <c r="B2975" i="14"/>
  <c r="J2974" i="14"/>
  <c r="G2974" i="14"/>
  <c r="F2974" i="14"/>
  <c r="E2974" i="14"/>
  <c r="A2974" i="14" s="1"/>
  <c r="D2974" i="14"/>
  <c r="C2974" i="14"/>
  <c r="B2974" i="14"/>
  <c r="J2973" i="14"/>
  <c r="G2973" i="14"/>
  <c r="F2973" i="14"/>
  <c r="E2973" i="14"/>
  <c r="A2973" i="14" s="1"/>
  <c r="D2973" i="14"/>
  <c r="C2973" i="14"/>
  <c r="B2973" i="14"/>
  <c r="J2972" i="14"/>
  <c r="G2972" i="14"/>
  <c r="F2972" i="14"/>
  <c r="E2972" i="14"/>
  <c r="A2972" i="14" s="1"/>
  <c r="D2972" i="14"/>
  <c r="C2972" i="14"/>
  <c r="B2972" i="14"/>
  <c r="J2971" i="14"/>
  <c r="G2971" i="14"/>
  <c r="F2971" i="14"/>
  <c r="E2971" i="14"/>
  <c r="A2971" i="14" s="1"/>
  <c r="D2971" i="14"/>
  <c r="C2971" i="14"/>
  <c r="B2971" i="14"/>
  <c r="J2970" i="14"/>
  <c r="G2970" i="14"/>
  <c r="F2970" i="14"/>
  <c r="E2970" i="14"/>
  <c r="A2970" i="14" s="1"/>
  <c r="D2970" i="14"/>
  <c r="C2970" i="14"/>
  <c r="B2970" i="14"/>
  <c r="J2969" i="14"/>
  <c r="G2969" i="14"/>
  <c r="F2969" i="14"/>
  <c r="E2969" i="14"/>
  <c r="A2969" i="14" s="1"/>
  <c r="D2969" i="14"/>
  <c r="C2969" i="14"/>
  <c r="B2969" i="14"/>
  <c r="J2968" i="14"/>
  <c r="G2968" i="14"/>
  <c r="F2968" i="14"/>
  <c r="E2968" i="14"/>
  <c r="A2968" i="14" s="1"/>
  <c r="D2968" i="14"/>
  <c r="C2968" i="14"/>
  <c r="B2968" i="14"/>
  <c r="J2967" i="14"/>
  <c r="G2967" i="14"/>
  <c r="F2967" i="14"/>
  <c r="E2967" i="14"/>
  <c r="A2967" i="14" s="1"/>
  <c r="D2967" i="14"/>
  <c r="C2967" i="14"/>
  <c r="B2967" i="14"/>
  <c r="J2966" i="14"/>
  <c r="G2966" i="14"/>
  <c r="F2966" i="14"/>
  <c r="E2966" i="14"/>
  <c r="A2966" i="14" s="1"/>
  <c r="D2966" i="14"/>
  <c r="C2966" i="14"/>
  <c r="B2966" i="14"/>
  <c r="J2965" i="14"/>
  <c r="G2965" i="14"/>
  <c r="F2965" i="14"/>
  <c r="E2965" i="14"/>
  <c r="A2965" i="14" s="1"/>
  <c r="D2965" i="14"/>
  <c r="C2965" i="14"/>
  <c r="B2965" i="14"/>
  <c r="J2964" i="14"/>
  <c r="G2964" i="14"/>
  <c r="F2964" i="14"/>
  <c r="E2964" i="14"/>
  <c r="A2964" i="14" s="1"/>
  <c r="D2964" i="14"/>
  <c r="C2964" i="14"/>
  <c r="B2964" i="14"/>
  <c r="J2963" i="14"/>
  <c r="G2963" i="14"/>
  <c r="F2963" i="14"/>
  <c r="E2963" i="14"/>
  <c r="A2963" i="14" s="1"/>
  <c r="D2963" i="14"/>
  <c r="C2963" i="14"/>
  <c r="B2963" i="14"/>
  <c r="J2962" i="14"/>
  <c r="G2962" i="14"/>
  <c r="F2962" i="14"/>
  <c r="E2962" i="14"/>
  <c r="A2962" i="14" s="1"/>
  <c r="D2962" i="14"/>
  <c r="C2962" i="14"/>
  <c r="B2962" i="14"/>
  <c r="J2961" i="14"/>
  <c r="G2961" i="14"/>
  <c r="F2961" i="14"/>
  <c r="E2961" i="14"/>
  <c r="A2961" i="14" s="1"/>
  <c r="D2961" i="14"/>
  <c r="C2961" i="14"/>
  <c r="B2961" i="14"/>
  <c r="J2960" i="14"/>
  <c r="G2960" i="14"/>
  <c r="F2960" i="14"/>
  <c r="E2960" i="14"/>
  <c r="A2960" i="14" s="1"/>
  <c r="D2960" i="14"/>
  <c r="C2960" i="14"/>
  <c r="B2960" i="14"/>
  <c r="J2959" i="14"/>
  <c r="G2959" i="14"/>
  <c r="F2959" i="14"/>
  <c r="E2959" i="14"/>
  <c r="A2959" i="14" s="1"/>
  <c r="D2959" i="14"/>
  <c r="C2959" i="14"/>
  <c r="B2959" i="14"/>
  <c r="J2958" i="14"/>
  <c r="G2958" i="14"/>
  <c r="F2958" i="14"/>
  <c r="E2958" i="14"/>
  <c r="A2958" i="14" s="1"/>
  <c r="D2958" i="14"/>
  <c r="C2958" i="14"/>
  <c r="B2958" i="14"/>
  <c r="J2957" i="14"/>
  <c r="G2957" i="14"/>
  <c r="F2957" i="14"/>
  <c r="E2957" i="14"/>
  <c r="A2957" i="14" s="1"/>
  <c r="D2957" i="14"/>
  <c r="C2957" i="14"/>
  <c r="B2957" i="14"/>
  <c r="J2956" i="14"/>
  <c r="G2956" i="14"/>
  <c r="F2956" i="14"/>
  <c r="E2956" i="14"/>
  <c r="A2956" i="14" s="1"/>
  <c r="D2956" i="14"/>
  <c r="C2956" i="14"/>
  <c r="B2956" i="14"/>
  <c r="J2955" i="14"/>
  <c r="G2955" i="14"/>
  <c r="F2955" i="14"/>
  <c r="E2955" i="14"/>
  <c r="A2955" i="14" s="1"/>
  <c r="D2955" i="14"/>
  <c r="C2955" i="14"/>
  <c r="B2955" i="14"/>
  <c r="J2954" i="14"/>
  <c r="G2954" i="14"/>
  <c r="F2954" i="14"/>
  <c r="E2954" i="14"/>
  <c r="A2954" i="14" s="1"/>
  <c r="D2954" i="14"/>
  <c r="C2954" i="14"/>
  <c r="B2954" i="14"/>
  <c r="J2953" i="14"/>
  <c r="G2953" i="14"/>
  <c r="F2953" i="14"/>
  <c r="E2953" i="14"/>
  <c r="A2953" i="14" s="1"/>
  <c r="D2953" i="14"/>
  <c r="C2953" i="14"/>
  <c r="B2953" i="14"/>
  <c r="J2952" i="14"/>
  <c r="G2952" i="14"/>
  <c r="F2952" i="14"/>
  <c r="E2952" i="14"/>
  <c r="A2952" i="14" s="1"/>
  <c r="D2952" i="14"/>
  <c r="C2952" i="14"/>
  <c r="B2952" i="14"/>
  <c r="J2951" i="14"/>
  <c r="G2951" i="14"/>
  <c r="F2951" i="14"/>
  <c r="E2951" i="14"/>
  <c r="A2951" i="14" s="1"/>
  <c r="D2951" i="14"/>
  <c r="C2951" i="14"/>
  <c r="B2951" i="14"/>
  <c r="J2950" i="14"/>
  <c r="G2950" i="14"/>
  <c r="F2950" i="14"/>
  <c r="E2950" i="14"/>
  <c r="A2950" i="14" s="1"/>
  <c r="D2950" i="14"/>
  <c r="C2950" i="14"/>
  <c r="B2950" i="14"/>
  <c r="J2949" i="14"/>
  <c r="G2949" i="14"/>
  <c r="F2949" i="14"/>
  <c r="E2949" i="14"/>
  <c r="A2949" i="14" s="1"/>
  <c r="D2949" i="14"/>
  <c r="C2949" i="14"/>
  <c r="B2949" i="14"/>
  <c r="J2948" i="14"/>
  <c r="G2948" i="14"/>
  <c r="F2948" i="14"/>
  <c r="E2948" i="14"/>
  <c r="A2948" i="14" s="1"/>
  <c r="D2948" i="14"/>
  <c r="C2948" i="14"/>
  <c r="B2948" i="14"/>
  <c r="J2947" i="14"/>
  <c r="G2947" i="14"/>
  <c r="F2947" i="14"/>
  <c r="E2947" i="14"/>
  <c r="A2947" i="14" s="1"/>
  <c r="D2947" i="14"/>
  <c r="C2947" i="14"/>
  <c r="B2947" i="14"/>
  <c r="J2946" i="14"/>
  <c r="G2946" i="14"/>
  <c r="F2946" i="14"/>
  <c r="E2946" i="14"/>
  <c r="A2946" i="14" s="1"/>
  <c r="D2946" i="14"/>
  <c r="C2946" i="14"/>
  <c r="B2946" i="14"/>
  <c r="J2945" i="14"/>
  <c r="G2945" i="14"/>
  <c r="F2945" i="14"/>
  <c r="E2945" i="14"/>
  <c r="A2945" i="14" s="1"/>
  <c r="D2945" i="14"/>
  <c r="C2945" i="14"/>
  <c r="B2945" i="14"/>
  <c r="J2944" i="14"/>
  <c r="G2944" i="14"/>
  <c r="F2944" i="14"/>
  <c r="E2944" i="14"/>
  <c r="A2944" i="14" s="1"/>
  <c r="D2944" i="14"/>
  <c r="C2944" i="14"/>
  <c r="B2944" i="14"/>
  <c r="J2943" i="14"/>
  <c r="G2943" i="14"/>
  <c r="F2943" i="14"/>
  <c r="E2943" i="14"/>
  <c r="A2943" i="14" s="1"/>
  <c r="D2943" i="14"/>
  <c r="C2943" i="14"/>
  <c r="B2943" i="14"/>
  <c r="J2942" i="14"/>
  <c r="G2942" i="14"/>
  <c r="F2942" i="14"/>
  <c r="E2942" i="14"/>
  <c r="A2942" i="14" s="1"/>
  <c r="D2942" i="14"/>
  <c r="C2942" i="14"/>
  <c r="B2942" i="14"/>
  <c r="J2941" i="14"/>
  <c r="G2941" i="14"/>
  <c r="F2941" i="14"/>
  <c r="E2941" i="14"/>
  <c r="A2941" i="14" s="1"/>
  <c r="D2941" i="14"/>
  <c r="C2941" i="14"/>
  <c r="B2941" i="14"/>
  <c r="J2940" i="14"/>
  <c r="G2940" i="14"/>
  <c r="F2940" i="14"/>
  <c r="E2940" i="14"/>
  <c r="A2940" i="14" s="1"/>
  <c r="D2940" i="14"/>
  <c r="C2940" i="14"/>
  <c r="B2940" i="14"/>
  <c r="J2939" i="14"/>
  <c r="G2939" i="14"/>
  <c r="F2939" i="14"/>
  <c r="E2939" i="14"/>
  <c r="A2939" i="14" s="1"/>
  <c r="D2939" i="14"/>
  <c r="C2939" i="14"/>
  <c r="B2939" i="14"/>
  <c r="J2938" i="14"/>
  <c r="G2938" i="14"/>
  <c r="F2938" i="14"/>
  <c r="E2938" i="14"/>
  <c r="A2938" i="14" s="1"/>
  <c r="D2938" i="14"/>
  <c r="C2938" i="14"/>
  <c r="B2938" i="14"/>
  <c r="J2937" i="14"/>
  <c r="G2937" i="14"/>
  <c r="F2937" i="14"/>
  <c r="E2937" i="14"/>
  <c r="A2937" i="14" s="1"/>
  <c r="D2937" i="14"/>
  <c r="C2937" i="14"/>
  <c r="B2937" i="14"/>
  <c r="J2936" i="14"/>
  <c r="G2936" i="14"/>
  <c r="F2936" i="14"/>
  <c r="E2936" i="14"/>
  <c r="A2936" i="14" s="1"/>
  <c r="D2936" i="14"/>
  <c r="C2936" i="14"/>
  <c r="B2936" i="14"/>
  <c r="J2935" i="14"/>
  <c r="G2935" i="14"/>
  <c r="F2935" i="14"/>
  <c r="E2935" i="14"/>
  <c r="A2935" i="14" s="1"/>
  <c r="D2935" i="14"/>
  <c r="C2935" i="14"/>
  <c r="B2935" i="14"/>
  <c r="J2934" i="14"/>
  <c r="G2934" i="14"/>
  <c r="F2934" i="14"/>
  <c r="E2934" i="14"/>
  <c r="A2934" i="14" s="1"/>
  <c r="D2934" i="14"/>
  <c r="C2934" i="14"/>
  <c r="B2934" i="14"/>
  <c r="J2933" i="14"/>
  <c r="G2933" i="14"/>
  <c r="F2933" i="14"/>
  <c r="E2933" i="14"/>
  <c r="A2933" i="14" s="1"/>
  <c r="D2933" i="14"/>
  <c r="C2933" i="14"/>
  <c r="B2933" i="14"/>
  <c r="J2932" i="14"/>
  <c r="G2932" i="14"/>
  <c r="F2932" i="14"/>
  <c r="E2932" i="14"/>
  <c r="A2932" i="14" s="1"/>
  <c r="D2932" i="14"/>
  <c r="C2932" i="14"/>
  <c r="B2932" i="14"/>
  <c r="J2931" i="14"/>
  <c r="G2931" i="14"/>
  <c r="F2931" i="14"/>
  <c r="E2931" i="14"/>
  <c r="A2931" i="14" s="1"/>
  <c r="D2931" i="14"/>
  <c r="C2931" i="14"/>
  <c r="B2931" i="14"/>
  <c r="J2930" i="14"/>
  <c r="G2930" i="14"/>
  <c r="F2930" i="14"/>
  <c r="E2930" i="14"/>
  <c r="A2930" i="14" s="1"/>
  <c r="D2930" i="14"/>
  <c r="C2930" i="14"/>
  <c r="B2930" i="14"/>
  <c r="J2929" i="14"/>
  <c r="G2929" i="14"/>
  <c r="F2929" i="14"/>
  <c r="E2929" i="14"/>
  <c r="A2929" i="14" s="1"/>
  <c r="D2929" i="14"/>
  <c r="C2929" i="14"/>
  <c r="B2929" i="14"/>
  <c r="J2928" i="14"/>
  <c r="G2928" i="14"/>
  <c r="F2928" i="14"/>
  <c r="E2928" i="14"/>
  <c r="A2928" i="14" s="1"/>
  <c r="D2928" i="14"/>
  <c r="C2928" i="14"/>
  <c r="B2928" i="14"/>
  <c r="J2927" i="14"/>
  <c r="G2927" i="14"/>
  <c r="F2927" i="14"/>
  <c r="E2927" i="14"/>
  <c r="A2927" i="14" s="1"/>
  <c r="D2927" i="14"/>
  <c r="C2927" i="14"/>
  <c r="B2927" i="14"/>
  <c r="J2926" i="14"/>
  <c r="G2926" i="14"/>
  <c r="F2926" i="14"/>
  <c r="E2926" i="14"/>
  <c r="A2926" i="14" s="1"/>
  <c r="D2926" i="14"/>
  <c r="C2926" i="14"/>
  <c r="B2926" i="14"/>
  <c r="J2925" i="14"/>
  <c r="G2925" i="14"/>
  <c r="F2925" i="14"/>
  <c r="E2925" i="14"/>
  <c r="A2925" i="14" s="1"/>
  <c r="D2925" i="14"/>
  <c r="C2925" i="14"/>
  <c r="B2925" i="14"/>
  <c r="J2924" i="14"/>
  <c r="G2924" i="14"/>
  <c r="F2924" i="14"/>
  <c r="E2924" i="14"/>
  <c r="A2924" i="14" s="1"/>
  <c r="D2924" i="14"/>
  <c r="C2924" i="14"/>
  <c r="B2924" i="14"/>
  <c r="J2923" i="14"/>
  <c r="G2923" i="14"/>
  <c r="F2923" i="14"/>
  <c r="E2923" i="14"/>
  <c r="A2923" i="14" s="1"/>
  <c r="D2923" i="14"/>
  <c r="C2923" i="14"/>
  <c r="B2923" i="14"/>
  <c r="J2922" i="14"/>
  <c r="G2922" i="14"/>
  <c r="F2922" i="14"/>
  <c r="E2922" i="14"/>
  <c r="A2922" i="14" s="1"/>
  <c r="D2922" i="14"/>
  <c r="C2922" i="14"/>
  <c r="B2922" i="14"/>
  <c r="J2921" i="14"/>
  <c r="G2921" i="14"/>
  <c r="F2921" i="14"/>
  <c r="E2921" i="14"/>
  <c r="A2921" i="14" s="1"/>
  <c r="D2921" i="14"/>
  <c r="C2921" i="14"/>
  <c r="B2921" i="14"/>
  <c r="J2920" i="14"/>
  <c r="G2920" i="14"/>
  <c r="F2920" i="14"/>
  <c r="E2920" i="14"/>
  <c r="A2920" i="14" s="1"/>
  <c r="D2920" i="14"/>
  <c r="C2920" i="14"/>
  <c r="B2920" i="14"/>
  <c r="J2919" i="14"/>
  <c r="G2919" i="14"/>
  <c r="F2919" i="14"/>
  <c r="E2919" i="14"/>
  <c r="A2919" i="14" s="1"/>
  <c r="D2919" i="14"/>
  <c r="C2919" i="14"/>
  <c r="B2919" i="14"/>
  <c r="J2918" i="14"/>
  <c r="G2918" i="14"/>
  <c r="F2918" i="14"/>
  <c r="E2918" i="14"/>
  <c r="A2918" i="14" s="1"/>
  <c r="D2918" i="14"/>
  <c r="C2918" i="14"/>
  <c r="B2918" i="14"/>
  <c r="J2917" i="14"/>
  <c r="G2917" i="14"/>
  <c r="F2917" i="14"/>
  <c r="E2917" i="14"/>
  <c r="A2917" i="14" s="1"/>
  <c r="D2917" i="14"/>
  <c r="C2917" i="14"/>
  <c r="B2917" i="14"/>
  <c r="J2916" i="14"/>
  <c r="G2916" i="14"/>
  <c r="F2916" i="14"/>
  <c r="E2916" i="14"/>
  <c r="A2916" i="14" s="1"/>
  <c r="D2916" i="14"/>
  <c r="C2916" i="14"/>
  <c r="B2916" i="14"/>
  <c r="J2915" i="14"/>
  <c r="G2915" i="14"/>
  <c r="F2915" i="14"/>
  <c r="E2915" i="14"/>
  <c r="A2915" i="14" s="1"/>
  <c r="D2915" i="14"/>
  <c r="C2915" i="14"/>
  <c r="B2915" i="14"/>
  <c r="J2914" i="14"/>
  <c r="G2914" i="14"/>
  <c r="F2914" i="14"/>
  <c r="E2914" i="14"/>
  <c r="A2914" i="14" s="1"/>
  <c r="D2914" i="14"/>
  <c r="C2914" i="14"/>
  <c r="B2914" i="14"/>
  <c r="J2913" i="14"/>
  <c r="G2913" i="14"/>
  <c r="F2913" i="14"/>
  <c r="E2913" i="14"/>
  <c r="A2913" i="14" s="1"/>
  <c r="D2913" i="14"/>
  <c r="C2913" i="14"/>
  <c r="B2913" i="14"/>
  <c r="J2912" i="14"/>
  <c r="G2912" i="14"/>
  <c r="F2912" i="14"/>
  <c r="E2912" i="14"/>
  <c r="A2912" i="14" s="1"/>
  <c r="D2912" i="14"/>
  <c r="C2912" i="14"/>
  <c r="B2912" i="14"/>
  <c r="J2911" i="14"/>
  <c r="G2911" i="14"/>
  <c r="F2911" i="14"/>
  <c r="E2911" i="14"/>
  <c r="A2911" i="14" s="1"/>
  <c r="D2911" i="14"/>
  <c r="C2911" i="14"/>
  <c r="B2911" i="14"/>
  <c r="J2910" i="14"/>
  <c r="G2910" i="14"/>
  <c r="F2910" i="14"/>
  <c r="E2910" i="14"/>
  <c r="A2910" i="14" s="1"/>
  <c r="D2910" i="14"/>
  <c r="C2910" i="14"/>
  <c r="B2910" i="14"/>
  <c r="J2909" i="14"/>
  <c r="G2909" i="14"/>
  <c r="F2909" i="14"/>
  <c r="E2909" i="14"/>
  <c r="A2909" i="14" s="1"/>
  <c r="D2909" i="14"/>
  <c r="C2909" i="14"/>
  <c r="B2909" i="14"/>
  <c r="J2908" i="14"/>
  <c r="G2908" i="14"/>
  <c r="F2908" i="14"/>
  <c r="E2908" i="14"/>
  <c r="A2908" i="14" s="1"/>
  <c r="D2908" i="14"/>
  <c r="C2908" i="14"/>
  <c r="B2908" i="14"/>
  <c r="J2907" i="14"/>
  <c r="G2907" i="14"/>
  <c r="F2907" i="14"/>
  <c r="E2907" i="14"/>
  <c r="A2907" i="14" s="1"/>
  <c r="D2907" i="14"/>
  <c r="C2907" i="14"/>
  <c r="B2907" i="14"/>
  <c r="J2906" i="14"/>
  <c r="G2906" i="14"/>
  <c r="F2906" i="14"/>
  <c r="E2906" i="14"/>
  <c r="A2906" i="14" s="1"/>
  <c r="D2906" i="14"/>
  <c r="C2906" i="14"/>
  <c r="B2906" i="14"/>
  <c r="J2905" i="14"/>
  <c r="G2905" i="14"/>
  <c r="F2905" i="14"/>
  <c r="E2905" i="14"/>
  <c r="A2905" i="14" s="1"/>
  <c r="D2905" i="14"/>
  <c r="C2905" i="14"/>
  <c r="B2905" i="14"/>
  <c r="J2904" i="14"/>
  <c r="G2904" i="14"/>
  <c r="F2904" i="14"/>
  <c r="E2904" i="14"/>
  <c r="A2904" i="14" s="1"/>
  <c r="D2904" i="14"/>
  <c r="C2904" i="14"/>
  <c r="B2904" i="14"/>
  <c r="J2903" i="14"/>
  <c r="G2903" i="14"/>
  <c r="F2903" i="14"/>
  <c r="E2903" i="14"/>
  <c r="A2903" i="14" s="1"/>
  <c r="D2903" i="14"/>
  <c r="C2903" i="14"/>
  <c r="B2903" i="14"/>
  <c r="J2902" i="14"/>
  <c r="G2902" i="14"/>
  <c r="F2902" i="14"/>
  <c r="E2902" i="14"/>
  <c r="A2902" i="14" s="1"/>
  <c r="D2902" i="14"/>
  <c r="C2902" i="14"/>
  <c r="B2902" i="14"/>
  <c r="J2901" i="14"/>
  <c r="G2901" i="14"/>
  <c r="F2901" i="14"/>
  <c r="E2901" i="14"/>
  <c r="A2901" i="14" s="1"/>
  <c r="D2901" i="14"/>
  <c r="C2901" i="14"/>
  <c r="B2901" i="14"/>
  <c r="J2900" i="14"/>
  <c r="G2900" i="14"/>
  <c r="F2900" i="14"/>
  <c r="E2900" i="14"/>
  <c r="A2900" i="14" s="1"/>
  <c r="D2900" i="14"/>
  <c r="C2900" i="14"/>
  <c r="B2900" i="14"/>
  <c r="J2899" i="14"/>
  <c r="G2899" i="14"/>
  <c r="F2899" i="14"/>
  <c r="E2899" i="14"/>
  <c r="A2899" i="14" s="1"/>
  <c r="D2899" i="14"/>
  <c r="C2899" i="14"/>
  <c r="B2899" i="14"/>
  <c r="J2898" i="14"/>
  <c r="G2898" i="14"/>
  <c r="F2898" i="14"/>
  <c r="E2898" i="14"/>
  <c r="A2898" i="14" s="1"/>
  <c r="D2898" i="14"/>
  <c r="C2898" i="14"/>
  <c r="B2898" i="14"/>
  <c r="J2897" i="14"/>
  <c r="G2897" i="14"/>
  <c r="F2897" i="14"/>
  <c r="E2897" i="14"/>
  <c r="A2897" i="14" s="1"/>
  <c r="D2897" i="14"/>
  <c r="C2897" i="14"/>
  <c r="B2897" i="14"/>
  <c r="J2896" i="14"/>
  <c r="G2896" i="14"/>
  <c r="F2896" i="14"/>
  <c r="E2896" i="14"/>
  <c r="A2896" i="14" s="1"/>
  <c r="D2896" i="14"/>
  <c r="C2896" i="14"/>
  <c r="B2896" i="14"/>
  <c r="J2895" i="14"/>
  <c r="G2895" i="14"/>
  <c r="F2895" i="14"/>
  <c r="E2895" i="14"/>
  <c r="A2895" i="14" s="1"/>
  <c r="D2895" i="14"/>
  <c r="C2895" i="14"/>
  <c r="B2895" i="14"/>
  <c r="J2894" i="14"/>
  <c r="G2894" i="14"/>
  <c r="F2894" i="14"/>
  <c r="E2894" i="14"/>
  <c r="A2894" i="14" s="1"/>
  <c r="D2894" i="14"/>
  <c r="C2894" i="14"/>
  <c r="B2894" i="14"/>
  <c r="J2893" i="14"/>
  <c r="G2893" i="14"/>
  <c r="F2893" i="14"/>
  <c r="E2893" i="14"/>
  <c r="A2893" i="14" s="1"/>
  <c r="D2893" i="14"/>
  <c r="C2893" i="14"/>
  <c r="B2893" i="14"/>
  <c r="J2892" i="14"/>
  <c r="G2892" i="14"/>
  <c r="F2892" i="14"/>
  <c r="E2892" i="14"/>
  <c r="A2892" i="14" s="1"/>
  <c r="D2892" i="14"/>
  <c r="C2892" i="14"/>
  <c r="B2892" i="14"/>
  <c r="J2891" i="14"/>
  <c r="G2891" i="14"/>
  <c r="F2891" i="14"/>
  <c r="E2891" i="14"/>
  <c r="A2891" i="14" s="1"/>
  <c r="D2891" i="14"/>
  <c r="C2891" i="14"/>
  <c r="B2891" i="14"/>
  <c r="J2890" i="14"/>
  <c r="G2890" i="14"/>
  <c r="F2890" i="14"/>
  <c r="E2890" i="14"/>
  <c r="A2890" i="14" s="1"/>
  <c r="D2890" i="14"/>
  <c r="C2890" i="14"/>
  <c r="B2890" i="14"/>
  <c r="J2889" i="14"/>
  <c r="G2889" i="14"/>
  <c r="F2889" i="14"/>
  <c r="E2889" i="14"/>
  <c r="A2889" i="14" s="1"/>
  <c r="D2889" i="14"/>
  <c r="C2889" i="14"/>
  <c r="B2889" i="14"/>
  <c r="J2888" i="14"/>
  <c r="G2888" i="14"/>
  <c r="F2888" i="14"/>
  <c r="E2888" i="14"/>
  <c r="A2888" i="14" s="1"/>
  <c r="D2888" i="14"/>
  <c r="C2888" i="14"/>
  <c r="B2888" i="14"/>
  <c r="J2887" i="14"/>
  <c r="G2887" i="14"/>
  <c r="F2887" i="14"/>
  <c r="E2887" i="14"/>
  <c r="A2887" i="14" s="1"/>
  <c r="D2887" i="14"/>
  <c r="C2887" i="14"/>
  <c r="B2887" i="14"/>
  <c r="J2886" i="14"/>
  <c r="G2886" i="14"/>
  <c r="F2886" i="14"/>
  <c r="E2886" i="14"/>
  <c r="A2886" i="14" s="1"/>
  <c r="D2886" i="14"/>
  <c r="C2886" i="14"/>
  <c r="B2886" i="14"/>
  <c r="J2885" i="14"/>
  <c r="G2885" i="14"/>
  <c r="F2885" i="14"/>
  <c r="E2885" i="14"/>
  <c r="A2885" i="14" s="1"/>
  <c r="D2885" i="14"/>
  <c r="C2885" i="14"/>
  <c r="B2885" i="14"/>
  <c r="J2884" i="14"/>
  <c r="G2884" i="14"/>
  <c r="F2884" i="14"/>
  <c r="E2884" i="14"/>
  <c r="A2884" i="14" s="1"/>
  <c r="D2884" i="14"/>
  <c r="C2884" i="14"/>
  <c r="B2884" i="14"/>
  <c r="J2883" i="14"/>
  <c r="G2883" i="14"/>
  <c r="F2883" i="14"/>
  <c r="E2883" i="14"/>
  <c r="A2883" i="14" s="1"/>
  <c r="D2883" i="14"/>
  <c r="C2883" i="14"/>
  <c r="B2883" i="14"/>
  <c r="J2882" i="14"/>
  <c r="G2882" i="14"/>
  <c r="F2882" i="14"/>
  <c r="E2882" i="14"/>
  <c r="A2882" i="14" s="1"/>
  <c r="D2882" i="14"/>
  <c r="C2882" i="14"/>
  <c r="B2882" i="14"/>
  <c r="J2881" i="14"/>
  <c r="G2881" i="14"/>
  <c r="F2881" i="14"/>
  <c r="E2881" i="14"/>
  <c r="A2881" i="14" s="1"/>
  <c r="D2881" i="14"/>
  <c r="C2881" i="14"/>
  <c r="B2881" i="14"/>
  <c r="J2880" i="14"/>
  <c r="G2880" i="14"/>
  <c r="F2880" i="14"/>
  <c r="E2880" i="14"/>
  <c r="A2880" i="14" s="1"/>
  <c r="D2880" i="14"/>
  <c r="C2880" i="14"/>
  <c r="B2880" i="14"/>
  <c r="J2879" i="14"/>
  <c r="G2879" i="14"/>
  <c r="F2879" i="14"/>
  <c r="E2879" i="14"/>
  <c r="A2879" i="14" s="1"/>
  <c r="D2879" i="14"/>
  <c r="C2879" i="14"/>
  <c r="B2879" i="14"/>
  <c r="J2878" i="14"/>
  <c r="G2878" i="14"/>
  <c r="F2878" i="14"/>
  <c r="E2878" i="14"/>
  <c r="A2878" i="14" s="1"/>
  <c r="D2878" i="14"/>
  <c r="C2878" i="14"/>
  <c r="B2878" i="14"/>
  <c r="J2877" i="14"/>
  <c r="G2877" i="14"/>
  <c r="F2877" i="14"/>
  <c r="E2877" i="14"/>
  <c r="A2877" i="14" s="1"/>
  <c r="D2877" i="14"/>
  <c r="C2877" i="14"/>
  <c r="B2877" i="14"/>
  <c r="J2876" i="14"/>
  <c r="G2876" i="14"/>
  <c r="F2876" i="14"/>
  <c r="E2876" i="14"/>
  <c r="A2876" i="14" s="1"/>
  <c r="D2876" i="14"/>
  <c r="C2876" i="14"/>
  <c r="B2876" i="14"/>
  <c r="J2875" i="14"/>
  <c r="G2875" i="14"/>
  <c r="F2875" i="14"/>
  <c r="E2875" i="14"/>
  <c r="A2875" i="14" s="1"/>
  <c r="D2875" i="14"/>
  <c r="C2875" i="14"/>
  <c r="B2875" i="14"/>
  <c r="J2874" i="14"/>
  <c r="G2874" i="14"/>
  <c r="F2874" i="14"/>
  <c r="E2874" i="14"/>
  <c r="A2874" i="14" s="1"/>
  <c r="D2874" i="14"/>
  <c r="C2874" i="14"/>
  <c r="B2874" i="14"/>
  <c r="J2873" i="14"/>
  <c r="G2873" i="14"/>
  <c r="F2873" i="14"/>
  <c r="E2873" i="14"/>
  <c r="A2873" i="14" s="1"/>
  <c r="D2873" i="14"/>
  <c r="C2873" i="14"/>
  <c r="B2873" i="14"/>
  <c r="J2872" i="14"/>
  <c r="G2872" i="14"/>
  <c r="F2872" i="14"/>
  <c r="E2872" i="14"/>
  <c r="A2872" i="14" s="1"/>
  <c r="D2872" i="14"/>
  <c r="C2872" i="14"/>
  <c r="B2872" i="14"/>
  <c r="J2871" i="14"/>
  <c r="G2871" i="14"/>
  <c r="F2871" i="14"/>
  <c r="E2871" i="14"/>
  <c r="A2871" i="14" s="1"/>
  <c r="D2871" i="14"/>
  <c r="C2871" i="14"/>
  <c r="B2871" i="14"/>
  <c r="J2870" i="14"/>
  <c r="G2870" i="14"/>
  <c r="F2870" i="14"/>
  <c r="E2870" i="14"/>
  <c r="A2870" i="14" s="1"/>
  <c r="D2870" i="14"/>
  <c r="C2870" i="14"/>
  <c r="B2870" i="14"/>
  <c r="J2869" i="14"/>
  <c r="G2869" i="14"/>
  <c r="F2869" i="14"/>
  <c r="E2869" i="14"/>
  <c r="A2869" i="14" s="1"/>
  <c r="D2869" i="14"/>
  <c r="C2869" i="14"/>
  <c r="B2869" i="14"/>
  <c r="J2868" i="14"/>
  <c r="G2868" i="14"/>
  <c r="F2868" i="14"/>
  <c r="E2868" i="14"/>
  <c r="A2868" i="14" s="1"/>
  <c r="D2868" i="14"/>
  <c r="C2868" i="14"/>
  <c r="B2868" i="14"/>
  <c r="J2867" i="14"/>
  <c r="G2867" i="14"/>
  <c r="F2867" i="14"/>
  <c r="E2867" i="14"/>
  <c r="A2867" i="14" s="1"/>
  <c r="D2867" i="14"/>
  <c r="C2867" i="14"/>
  <c r="B2867" i="14"/>
  <c r="J2866" i="14"/>
  <c r="G2866" i="14"/>
  <c r="F2866" i="14"/>
  <c r="E2866" i="14"/>
  <c r="A2866" i="14" s="1"/>
  <c r="D2866" i="14"/>
  <c r="C2866" i="14"/>
  <c r="B2866" i="14"/>
  <c r="J2865" i="14"/>
  <c r="G2865" i="14"/>
  <c r="F2865" i="14"/>
  <c r="E2865" i="14"/>
  <c r="A2865" i="14" s="1"/>
  <c r="D2865" i="14"/>
  <c r="C2865" i="14"/>
  <c r="B2865" i="14"/>
  <c r="J2864" i="14"/>
  <c r="G2864" i="14"/>
  <c r="F2864" i="14"/>
  <c r="E2864" i="14"/>
  <c r="A2864" i="14" s="1"/>
  <c r="D2864" i="14"/>
  <c r="C2864" i="14"/>
  <c r="B2864" i="14"/>
  <c r="J2863" i="14"/>
  <c r="G2863" i="14"/>
  <c r="F2863" i="14"/>
  <c r="E2863" i="14"/>
  <c r="A2863" i="14" s="1"/>
  <c r="D2863" i="14"/>
  <c r="C2863" i="14"/>
  <c r="B2863" i="14"/>
  <c r="J2862" i="14"/>
  <c r="G2862" i="14"/>
  <c r="F2862" i="14"/>
  <c r="E2862" i="14"/>
  <c r="A2862" i="14" s="1"/>
  <c r="D2862" i="14"/>
  <c r="C2862" i="14"/>
  <c r="B2862" i="14"/>
  <c r="J2861" i="14"/>
  <c r="G2861" i="14"/>
  <c r="F2861" i="14"/>
  <c r="E2861" i="14"/>
  <c r="A2861" i="14" s="1"/>
  <c r="D2861" i="14"/>
  <c r="C2861" i="14"/>
  <c r="B2861" i="14"/>
  <c r="J2860" i="14"/>
  <c r="G2860" i="14"/>
  <c r="F2860" i="14"/>
  <c r="E2860" i="14"/>
  <c r="A2860" i="14" s="1"/>
  <c r="D2860" i="14"/>
  <c r="C2860" i="14"/>
  <c r="B2860" i="14"/>
  <c r="J2859" i="14"/>
  <c r="G2859" i="14"/>
  <c r="F2859" i="14"/>
  <c r="E2859" i="14"/>
  <c r="A2859" i="14" s="1"/>
  <c r="D2859" i="14"/>
  <c r="C2859" i="14"/>
  <c r="B2859" i="14"/>
  <c r="J2858" i="14"/>
  <c r="G2858" i="14"/>
  <c r="F2858" i="14"/>
  <c r="E2858" i="14"/>
  <c r="A2858" i="14" s="1"/>
  <c r="D2858" i="14"/>
  <c r="C2858" i="14"/>
  <c r="B2858" i="14"/>
  <c r="J2857" i="14"/>
  <c r="G2857" i="14"/>
  <c r="F2857" i="14"/>
  <c r="E2857" i="14"/>
  <c r="A2857" i="14" s="1"/>
  <c r="D2857" i="14"/>
  <c r="C2857" i="14"/>
  <c r="B2857" i="14"/>
  <c r="J2856" i="14"/>
  <c r="G2856" i="14"/>
  <c r="F2856" i="14"/>
  <c r="E2856" i="14"/>
  <c r="A2856" i="14" s="1"/>
  <c r="D2856" i="14"/>
  <c r="C2856" i="14"/>
  <c r="B2856" i="14"/>
  <c r="J2855" i="14"/>
  <c r="G2855" i="14"/>
  <c r="F2855" i="14"/>
  <c r="E2855" i="14"/>
  <c r="A2855" i="14" s="1"/>
  <c r="D2855" i="14"/>
  <c r="C2855" i="14"/>
  <c r="B2855" i="14"/>
  <c r="J2854" i="14"/>
  <c r="G2854" i="14"/>
  <c r="F2854" i="14"/>
  <c r="E2854" i="14"/>
  <c r="A2854" i="14" s="1"/>
  <c r="D2854" i="14"/>
  <c r="C2854" i="14"/>
  <c r="B2854" i="14"/>
  <c r="J2853" i="14"/>
  <c r="G2853" i="14"/>
  <c r="F2853" i="14"/>
  <c r="E2853" i="14"/>
  <c r="A2853" i="14" s="1"/>
  <c r="D2853" i="14"/>
  <c r="C2853" i="14"/>
  <c r="B2853" i="14"/>
  <c r="J2852" i="14"/>
  <c r="G2852" i="14"/>
  <c r="F2852" i="14"/>
  <c r="E2852" i="14"/>
  <c r="A2852" i="14" s="1"/>
  <c r="D2852" i="14"/>
  <c r="C2852" i="14"/>
  <c r="B2852" i="14"/>
  <c r="J2851" i="14"/>
  <c r="G2851" i="14"/>
  <c r="F2851" i="14"/>
  <c r="E2851" i="14"/>
  <c r="A2851" i="14" s="1"/>
  <c r="D2851" i="14"/>
  <c r="C2851" i="14"/>
  <c r="B2851" i="14"/>
  <c r="J2850" i="14"/>
  <c r="G2850" i="14"/>
  <c r="F2850" i="14"/>
  <c r="E2850" i="14"/>
  <c r="A2850" i="14" s="1"/>
  <c r="D2850" i="14"/>
  <c r="C2850" i="14"/>
  <c r="B2850" i="14"/>
  <c r="J2849" i="14"/>
  <c r="G2849" i="14"/>
  <c r="F2849" i="14"/>
  <c r="E2849" i="14"/>
  <c r="A2849" i="14" s="1"/>
  <c r="D2849" i="14"/>
  <c r="C2849" i="14"/>
  <c r="B2849" i="14"/>
  <c r="J2848" i="14"/>
  <c r="G2848" i="14"/>
  <c r="F2848" i="14"/>
  <c r="E2848" i="14"/>
  <c r="A2848" i="14" s="1"/>
  <c r="D2848" i="14"/>
  <c r="C2848" i="14"/>
  <c r="B2848" i="14"/>
  <c r="J2847" i="14"/>
  <c r="G2847" i="14"/>
  <c r="F2847" i="14"/>
  <c r="E2847" i="14"/>
  <c r="A2847" i="14" s="1"/>
  <c r="D2847" i="14"/>
  <c r="C2847" i="14"/>
  <c r="B2847" i="14"/>
  <c r="J2846" i="14"/>
  <c r="G2846" i="14"/>
  <c r="F2846" i="14"/>
  <c r="E2846" i="14"/>
  <c r="A2846" i="14" s="1"/>
  <c r="D2846" i="14"/>
  <c r="C2846" i="14"/>
  <c r="B2846" i="14"/>
  <c r="J2845" i="14"/>
  <c r="G2845" i="14"/>
  <c r="F2845" i="14"/>
  <c r="E2845" i="14"/>
  <c r="A2845" i="14" s="1"/>
  <c r="D2845" i="14"/>
  <c r="C2845" i="14"/>
  <c r="B2845" i="14"/>
  <c r="J2844" i="14"/>
  <c r="G2844" i="14"/>
  <c r="F2844" i="14"/>
  <c r="E2844" i="14"/>
  <c r="A2844" i="14" s="1"/>
  <c r="D2844" i="14"/>
  <c r="C2844" i="14"/>
  <c r="B2844" i="14"/>
  <c r="J2843" i="14"/>
  <c r="G2843" i="14"/>
  <c r="F2843" i="14"/>
  <c r="E2843" i="14"/>
  <c r="A2843" i="14" s="1"/>
  <c r="D2843" i="14"/>
  <c r="C2843" i="14"/>
  <c r="B2843" i="14"/>
  <c r="J2842" i="14"/>
  <c r="G2842" i="14"/>
  <c r="F2842" i="14"/>
  <c r="E2842" i="14"/>
  <c r="A2842" i="14" s="1"/>
  <c r="D2842" i="14"/>
  <c r="C2842" i="14"/>
  <c r="B2842" i="14"/>
  <c r="J2841" i="14"/>
  <c r="G2841" i="14"/>
  <c r="F2841" i="14"/>
  <c r="E2841" i="14"/>
  <c r="A2841" i="14" s="1"/>
  <c r="D2841" i="14"/>
  <c r="C2841" i="14"/>
  <c r="B2841" i="14"/>
  <c r="J2840" i="14"/>
  <c r="G2840" i="14"/>
  <c r="F2840" i="14"/>
  <c r="E2840" i="14"/>
  <c r="A2840" i="14" s="1"/>
  <c r="D2840" i="14"/>
  <c r="C2840" i="14"/>
  <c r="B2840" i="14"/>
  <c r="J2839" i="14"/>
  <c r="G2839" i="14"/>
  <c r="F2839" i="14"/>
  <c r="E2839" i="14"/>
  <c r="A2839" i="14" s="1"/>
  <c r="D2839" i="14"/>
  <c r="C2839" i="14"/>
  <c r="B2839" i="14"/>
  <c r="J2838" i="14"/>
  <c r="G2838" i="14"/>
  <c r="F2838" i="14"/>
  <c r="E2838" i="14"/>
  <c r="A2838" i="14" s="1"/>
  <c r="D2838" i="14"/>
  <c r="C2838" i="14"/>
  <c r="B2838" i="14"/>
  <c r="J2837" i="14"/>
  <c r="G2837" i="14"/>
  <c r="F2837" i="14"/>
  <c r="E2837" i="14"/>
  <c r="A2837" i="14" s="1"/>
  <c r="D2837" i="14"/>
  <c r="C2837" i="14"/>
  <c r="B2837" i="14"/>
  <c r="J2836" i="14"/>
  <c r="G2836" i="14"/>
  <c r="F2836" i="14"/>
  <c r="E2836" i="14"/>
  <c r="A2836" i="14" s="1"/>
  <c r="D2836" i="14"/>
  <c r="C2836" i="14"/>
  <c r="B2836" i="14"/>
  <c r="J2835" i="14"/>
  <c r="G2835" i="14"/>
  <c r="F2835" i="14"/>
  <c r="E2835" i="14"/>
  <c r="A2835" i="14" s="1"/>
  <c r="D2835" i="14"/>
  <c r="C2835" i="14"/>
  <c r="B2835" i="14"/>
  <c r="J2834" i="14"/>
  <c r="G2834" i="14"/>
  <c r="F2834" i="14"/>
  <c r="E2834" i="14"/>
  <c r="A2834" i="14" s="1"/>
  <c r="D2834" i="14"/>
  <c r="C2834" i="14"/>
  <c r="B2834" i="14"/>
  <c r="J2833" i="14"/>
  <c r="G2833" i="14"/>
  <c r="F2833" i="14"/>
  <c r="E2833" i="14"/>
  <c r="A2833" i="14" s="1"/>
  <c r="D2833" i="14"/>
  <c r="C2833" i="14"/>
  <c r="B2833" i="14"/>
  <c r="J2832" i="14"/>
  <c r="G2832" i="14"/>
  <c r="F2832" i="14"/>
  <c r="E2832" i="14"/>
  <c r="A2832" i="14" s="1"/>
  <c r="D2832" i="14"/>
  <c r="C2832" i="14"/>
  <c r="B2832" i="14"/>
  <c r="J2831" i="14"/>
  <c r="G2831" i="14"/>
  <c r="F2831" i="14"/>
  <c r="E2831" i="14"/>
  <c r="A2831" i="14" s="1"/>
  <c r="D2831" i="14"/>
  <c r="C2831" i="14"/>
  <c r="B2831" i="14"/>
  <c r="J2830" i="14"/>
  <c r="G2830" i="14"/>
  <c r="F2830" i="14"/>
  <c r="E2830" i="14"/>
  <c r="A2830" i="14" s="1"/>
  <c r="D2830" i="14"/>
  <c r="C2830" i="14"/>
  <c r="B2830" i="14"/>
  <c r="J2829" i="14"/>
  <c r="G2829" i="14"/>
  <c r="F2829" i="14"/>
  <c r="E2829" i="14"/>
  <c r="A2829" i="14" s="1"/>
  <c r="D2829" i="14"/>
  <c r="C2829" i="14"/>
  <c r="B2829" i="14"/>
  <c r="J2828" i="14"/>
  <c r="G2828" i="14"/>
  <c r="F2828" i="14"/>
  <c r="E2828" i="14"/>
  <c r="A2828" i="14" s="1"/>
  <c r="D2828" i="14"/>
  <c r="C2828" i="14"/>
  <c r="B2828" i="14"/>
  <c r="J2827" i="14"/>
  <c r="G2827" i="14"/>
  <c r="F2827" i="14"/>
  <c r="E2827" i="14"/>
  <c r="A2827" i="14" s="1"/>
  <c r="D2827" i="14"/>
  <c r="C2827" i="14"/>
  <c r="B2827" i="14"/>
  <c r="J2826" i="14"/>
  <c r="G2826" i="14"/>
  <c r="F2826" i="14"/>
  <c r="E2826" i="14"/>
  <c r="A2826" i="14" s="1"/>
  <c r="D2826" i="14"/>
  <c r="C2826" i="14"/>
  <c r="B2826" i="14"/>
  <c r="J2825" i="14"/>
  <c r="G2825" i="14"/>
  <c r="F2825" i="14"/>
  <c r="E2825" i="14"/>
  <c r="A2825" i="14" s="1"/>
  <c r="D2825" i="14"/>
  <c r="C2825" i="14"/>
  <c r="B2825" i="14"/>
  <c r="J2824" i="14"/>
  <c r="G2824" i="14"/>
  <c r="F2824" i="14"/>
  <c r="E2824" i="14"/>
  <c r="A2824" i="14" s="1"/>
  <c r="D2824" i="14"/>
  <c r="C2824" i="14"/>
  <c r="B2824" i="14"/>
  <c r="J2823" i="14"/>
  <c r="G2823" i="14"/>
  <c r="F2823" i="14"/>
  <c r="E2823" i="14"/>
  <c r="A2823" i="14" s="1"/>
  <c r="D2823" i="14"/>
  <c r="C2823" i="14"/>
  <c r="B2823" i="14"/>
  <c r="J2822" i="14"/>
  <c r="G2822" i="14"/>
  <c r="F2822" i="14"/>
  <c r="E2822" i="14"/>
  <c r="A2822" i="14" s="1"/>
  <c r="D2822" i="14"/>
  <c r="C2822" i="14"/>
  <c r="B2822" i="14"/>
  <c r="J2821" i="14"/>
  <c r="G2821" i="14"/>
  <c r="F2821" i="14"/>
  <c r="E2821" i="14"/>
  <c r="A2821" i="14" s="1"/>
  <c r="D2821" i="14"/>
  <c r="C2821" i="14"/>
  <c r="B2821" i="14"/>
  <c r="J2820" i="14"/>
  <c r="G2820" i="14"/>
  <c r="F2820" i="14"/>
  <c r="E2820" i="14"/>
  <c r="A2820" i="14" s="1"/>
  <c r="D2820" i="14"/>
  <c r="C2820" i="14"/>
  <c r="B2820" i="14"/>
  <c r="J2819" i="14"/>
  <c r="G2819" i="14"/>
  <c r="F2819" i="14"/>
  <c r="E2819" i="14"/>
  <c r="A2819" i="14" s="1"/>
  <c r="D2819" i="14"/>
  <c r="C2819" i="14"/>
  <c r="B2819" i="14"/>
  <c r="J2818" i="14"/>
  <c r="G2818" i="14"/>
  <c r="F2818" i="14"/>
  <c r="E2818" i="14"/>
  <c r="A2818" i="14" s="1"/>
  <c r="D2818" i="14"/>
  <c r="C2818" i="14"/>
  <c r="B2818" i="14"/>
  <c r="J2817" i="14"/>
  <c r="G2817" i="14"/>
  <c r="F2817" i="14"/>
  <c r="E2817" i="14"/>
  <c r="A2817" i="14" s="1"/>
  <c r="D2817" i="14"/>
  <c r="C2817" i="14"/>
  <c r="B2817" i="14"/>
  <c r="J2816" i="14"/>
  <c r="G2816" i="14"/>
  <c r="F2816" i="14"/>
  <c r="E2816" i="14"/>
  <c r="A2816" i="14" s="1"/>
  <c r="D2816" i="14"/>
  <c r="C2816" i="14"/>
  <c r="B2816" i="14"/>
  <c r="J2815" i="14"/>
  <c r="G2815" i="14"/>
  <c r="F2815" i="14"/>
  <c r="E2815" i="14"/>
  <c r="A2815" i="14" s="1"/>
  <c r="D2815" i="14"/>
  <c r="C2815" i="14"/>
  <c r="B2815" i="14"/>
  <c r="J2814" i="14"/>
  <c r="G2814" i="14"/>
  <c r="F2814" i="14"/>
  <c r="E2814" i="14"/>
  <c r="A2814" i="14" s="1"/>
  <c r="D2814" i="14"/>
  <c r="C2814" i="14"/>
  <c r="B2814" i="14"/>
  <c r="J2813" i="14"/>
  <c r="G2813" i="14"/>
  <c r="F2813" i="14"/>
  <c r="E2813" i="14"/>
  <c r="A2813" i="14" s="1"/>
  <c r="D2813" i="14"/>
  <c r="C2813" i="14"/>
  <c r="B2813" i="14"/>
  <c r="J2812" i="14"/>
  <c r="G2812" i="14"/>
  <c r="F2812" i="14"/>
  <c r="E2812" i="14"/>
  <c r="A2812" i="14" s="1"/>
  <c r="D2812" i="14"/>
  <c r="C2812" i="14"/>
  <c r="B2812" i="14"/>
  <c r="J2811" i="14"/>
  <c r="G2811" i="14"/>
  <c r="F2811" i="14"/>
  <c r="E2811" i="14"/>
  <c r="A2811" i="14" s="1"/>
  <c r="D2811" i="14"/>
  <c r="C2811" i="14"/>
  <c r="B2811" i="14"/>
  <c r="J2810" i="14"/>
  <c r="G2810" i="14"/>
  <c r="F2810" i="14"/>
  <c r="E2810" i="14"/>
  <c r="A2810" i="14" s="1"/>
  <c r="D2810" i="14"/>
  <c r="C2810" i="14"/>
  <c r="B2810" i="14"/>
  <c r="J2809" i="14"/>
  <c r="G2809" i="14"/>
  <c r="F2809" i="14"/>
  <c r="E2809" i="14"/>
  <c r="A2809" i="14" s="1"/>
  <c r="D2809" i="14"/>
  <c r="C2809" i="14"/>
  <c r="B2809" i="14"/>
  <c r="J2808" i="14"/>
  <c r="G2808" i="14"/>
  <c r="F2808" i="14"/>
  <c r="E2808" i="14"/>
  <c r="A2808" i="14" s="1"/>
  <c r="D2808" i="14"/>
  <c r="C2808" i="14"/>
  <c r="B2808" i="14"/>
  <c r="J2807" i="14"/>
  <c r="G2807" i="14"/>
  <c r="F2807" i="14"/>
  <c r="E2807" i="14"/>
  <c r="A2807" i="14" s="1"/>
  <c r="D2807" i="14"/>
  <c r="C2807" i="14"/>
  <c r="B2807" i="14"/>
  <c r="J2806" i="14"/>
  <c r="G2806" i="14"/>
  <c r="F2806" i="14"/>
  <c r="E2806" i="14"/>
  <c r="A2806" i="14" s="1"/>
  <c r="D2806" i="14"/>
  <c r="C2806" i="14"/>
  <c r="B2806" i="14"/>
  <c r="J2805" i="14"/>
  <c r="G2805" i="14"/>
  <c r="F2805" i="14"/>
  <c r="E2805" i="14"/>
  <c r="A2805" i="14" s="1"/>
  <c r="D2805" i="14"/>
  <c r="C2805" i="14"/>
  <c r="B2805" i="14"/>
  <c r="J2804" i="14"/>
  <c r="G2804" i="14"/>
  <c r="F2804" i="14"/>
  <c r="E2804" i="14"/>
  <c r="A2804" i="14" s="1"/>
  <c r="D2804" i="14"/>
  <c r="C2804" i="14"/>
  <c r="B2804" i="14"/>
  <c r="J2803" i="14"/>
  <c r="G2803" i="14"/>
  <c r="F2803" i="14"/>
  <c r="E2803" i="14"/>
  <c r="A2803" i="14" s="1"/>
  <c r="D2803" i="14"/>
  <c r="C2803" i="14"/>
  <c r="B2803" i="14"/>
  <c r="J2802" i="14"/>
  <c r="G2802" i="14"/>
  <c r="F2802" i="14"/>
  <c r="E2802" i="14"/>
  <c r="A2802" i="14" s="1"/>
  <c r="D2802" i="14"/>
  <c r="C2802" i="14"/>
  <c r="B2802" i="14"/>
  <c r="J2801" i="14"/>
  <c r="G2801" i="14"/>
  <c r="F2801" i="14"/>
  <c r="E2801" i="14"/>
  <c r="A2801" i="14" s="1"/>
  <c r="D2801" i="14"/>
  <c r="C2801" i="14"/>
  <c r="B2801" i="14"/>
  <c r="J2800" i="14"/>
  <c r="G2800" i="14"/>
  <c r="F2800" i="14"/>
  <c r="E2800" i="14"/>
  <c r="A2800" i="14" s="1"/>
  <c r="D2800" i="14"/>
  <c r="C2800" i="14"/>
  <c r="B2800" i="14"/>
  <c r="J2799" i="14"/>
  <c r="G2799" i="14"/>
  <c r="F2799" i="14"/>
  <c r="E2799" i="14"/>
  <c r="A2799" i="14" s="1"/>
  <c r="D2799" i="14"/>
  <c r="C2799" i="14"/>
  <c r="B2799" i="14"/>
  <c r="J2798" i="14"/>
  <c r="G2798" i="14"/>
  <c r="F2798" i="14"/>
  <c r="E2798" i="14"/>
  <c r="A2798" i="14" s="1"/>
  <c r="D2798" i="14"/>
  <c r="C2798" i="14"/>
  <c r="B2798" i="14"/>
  <c r="J2797" i="14"/>
  <c r="G2797" i="14"/>
  <c r="F2797" i="14"/>
  <c r="E2797" i="14"/>
  <c r="A2797" i="14" s="1"/>
  <c r="D2797" i="14"/>
  <c r="C2797" i="14"/>
  <c r="B2797" i="14"/>
  <c r="J2796" i="14"/>
  <c r="G2796" i="14"/>
  <c r="F2796" i="14"/>
  <c r="E2796" i="14"/>
  <c r="A2796" i="14" s="1"/>
  <c r="D2796" i="14"/>
  <c r="C2796" i="14"/>
  <c r="B2796" i="14"/>
  <c r="J2795" i="14"/>
  <c r="G2795" i="14"/>
  <c r="F2795" i="14"/>
  <c r="E2795" i="14"/>
  <c r="A2795" i="14" s="1"/>
  <c r="D2795" i="14"/>
  <c r="C2795" i="14"/>
  <c r="B2795" i="14"/>
  <c r="J2794" i="14"/>
  <c r="G2794" i="14"/>
  <c r="F2794" i="14"/>
  <c r="E2794" i="14"/>
  <c r="A2794" i="14" s="1"/>
  <c r="D2794" i="14"/>
  <c r="C2794" i="14"/>
  <c r="B2794" i="14"/>
  <c r="J2793" i="14"/>
  <c r="G2793" i="14"/>
  <c r="F2793" i="14"/>
  <c r="E2793" i="14"/>
  <c r="A2793" i="14" s="1"/>
  <c r="D2793" i="14"/>
  <c r="C2793" i="14"/>
  <c r="B2793" i="14"/>
  <c r="J2792" i="14"/>
  <c r="G2792" i="14"/>
  <c r="F2792" i="14"/>
  <c r="E2792" i="14"/>
  <c r="A2792" i="14" s="1"/>
  <c r="D2792" i="14"/>
  <c r="C2792" i="14"/>
  <c r="B2792" i="14"/>
  <c r="J2791" i="14"/>
  <c r="G2791" i="14"/>
  <c r="F2791" i="14"/>
  <c r="E2791" i="14"/>
  <c r="A2791" i="14" s="1"/>
  <c r="D2791" i="14"/>
  <c r="C2791" i="14"/>
  <c r="B2791" i="14"/>
  <c r="J2790" i="14"/>
  <c r="G2790" i="14"/>
  <c r="F2790" i="14"/>
  <c r="E2790" i="14"/>
  <c r="A2790" i="14" s="1"/>
  <c r="D2790" i="14"/>
  <c r="C2790" i="14"/>
  <c r="B2790" i="14"/>
  <c r="J2789" i="14"/>
  <c r="G2789" i="14"/>
  <c r="F2789" i="14"/>
  <c r="E2789" i="14"/>
  <c r="A2789" i="14" s="1"/>
  <c r="D2789" i="14"/>
  <c r="C2789" i="14"/>
  <c r="B2789" i="14"/>
  <c r="J2788" i="14"/>
  <c r="G2788" i="14"/>
  <c r="F2788" i="14"/>
  <c r="E2788" i="14"/>
  <c r="A2788" i="14" s="1"/>
  <c r="D2788" i="14"/>
  <c r="C2788" i="14"/>
  <c r="B2788" i="14"/>
  <c r="J2787" i="14"/>
  <c r="G2787" i="14"/>
  <c r="F2787" i="14"/>
  <c r="E2787" i="14"/>
  <c r="A2787" i="14" s="1"/>
  <c r="D2787" i="14"/>
  <c r="C2787" i="14"/>
  <c r="B2787" i="14"/>
  <c r="J2786" i="14"/>
  <c r="G2786" i="14"/>
  <c r="F2786" i="14"/>
  <c r="E2786" i="14"/>
  <c r="A2786" i="14" s="1"/>
  <c r="D2786" i="14"/>
  <c r="C2786" i="14"/>
  <c r="B2786" i="14"/>
  <c r="J2785" i="14"/>
  <c r="G2785" i="14"/>
  <c r="F2785" i="14"/>
  <c r="E2785" i="14"/>
  <c r="A2785" i="14" s="1"/>
  <c r="D2785" i="14"/>
  <c r="C2785" i="14"/>
  <c r="B2785" i="14"/>
  <c r="J2784" i="14"/>
  <c r="G2784" i="14"/>
  <c r="F2784" i="14"/>
  <c r="E2784" i="14"/>
  <c r="A2784" i="14" s="1"/>
  <c r="D2784" i="14"/>
  <c r="C2784" i="14"/>
  <c r="B2784" i="14"/>
  <c r="J2783" i="14"/>
  <c r="G2783" i="14"/>
  <c r="F2783" i="14"/>
  <c r="E2783" i="14"/>
  <c r="A2783" i="14" s="1"/>
  <c r="D2783" i="14"/>
  <c r="C2783" i="14"/>
  <c r="B2783" i="14"/>
  <c r="J2782" i="14"/>
  <c r="G2782" i="14"/>
  <c r="F2782" i="14"/>
  <c r="E2782" i="14"/>
  <c r="A2782" i="14" s="1"/>
  <c r="D2782" i="14"/>
  <c r="C2782" i="14"/>
  <c r="B2782" i="14"/>
  <c r="J2781" i="14"/>
  <c r="G2781" i="14"/>
  <c r="F2781" i="14"/>
  <c r="E2781" i="14"/>
  <c r="A2781" i="14" s="1"/>
  <c r="D2781" i="14"/>
  <c r="C2781" i="14"/>
  <c r="B2781" i="14"/>
  <c r="J2780" i="14"/>
  <c r="G2780" i="14"/>
  <c r="F2780" i="14"/>
  <c r="E2780" i="14"/>
  <c r="A2780" i="14" s="1"/>
  <c r="D2780" i="14"/>
  <c r="C2780" i="14"/>
  <c r="B2780" i="14"/>
  <c r="J2779" i="14"/>
  <c r="G2779" i="14"/>
  <c r="F2779" i="14"/>
  <c r="E2779" i="14"/>
  <c r="A2779" i="14" s="1"/>
  <c r="D2779" i="14"/>
  <c r="C2779" i="14"/>
  <c r="B2779" i="14"/>
  <c r="J2778" i="14"/>
  <c r="G2778" i="14"/>
  <c r="F2778" i="14"/>
  <c r="E2778" i="14"/>
  <c r="A2778" i="14" s="1"/>
  <c r="D2778" i="14"/>
  <c r="C2778" i="14"/>
  <c r="B2778" i="14"/>
  <c r="J2777" i="14"/>
  <c r="G2777" i="14"/>
  <c r="F2777" i="14"/>
  <c r="E2777" i="14"/>
  <c r="A2777" i="14" s="1"/>
  <c r="D2777" i="14"/>
  <c r="C2777" i="14"/>
  <c r="B2777" i="14"/>
  <c r="J2776" i="14"/>
  <c r="G2776" i="14"/>
  <c r="F2776" i="14"/>
  <c r="E2776" i="14"/>
  <c r="A2776" i="14" s="1"/>
  <c r="D2776" i="14"/>
  <c r="C2776" i="14"/>
  <c r="B2776" i="14"/>
  <c r="J2775" i="14"/>
  <c r="G2775" i="14"/>
  <c r="F2775" i="14"/>
  <c r="E2775" i="14"/>
  <c r="A2775" i="14" s="1"/>
  <c r="D2775" i="14"/>
  <c r="C2775" i="14"/>
  <c r="B2775" i="14"/>
  <c r="J2774" i="14"/>
  <c r="G2774" i="14"/>
  <c r="F2774" i="14"/>
  <c r="E2774" i="14"/>
  <c r="A2774" i="14" s="1"/>
  <c r="D2774" i="14"/>
  <c r="C2774" i="14"/>
  <c r="B2774" i="14"/>
  <c r="J2773" i="14"/>
  <c r="G2773" i="14"/>
  <c r="F2773" i="14"/>
  <c r="E2773" i="14"/>
  <c r="A2773" i="14" s="1"/>
  <c r="D2773" i="14"/>
  <c r="C2773" i="14"/>
  <c r="B2773" i="14"/>
  <c r="J2772" i="14"/>
  <c r="G2772" i="14"/>
  <c r="F2772" i="14"/>
  <c r="E2772" i="14"/>
  <c r="A2772" i="14" s="1"/>
  <c r="D2772" i="14"/>
  <c r="C2772" i="14"/>
  <c r="B2772" i="14"/>
  <c r="J2771" i="14"/>
  <c r="G2771" i="14"/>
  <c r="F2771" i="14"/>
  <c r="E2771" i="14"/>
  <c r="A2771" i="14" s="1"/>
  <c r="D2771" i="14"/>
  <c r="C2771" i="14"/>
  <c r="B2771" i="14"/>
  <c r="J2770" i="14"/>
  <c r="G2770" i="14"/>
  <c r="F2770" i="14"/>
  <c r="E2770" i="14"/>
  <c r="A2770" i="14" s="1"/>
  <c r="D2770" i="14"/>
  <c r="C2770" i="14"/>
  <c r="B2770" i="14"/>
  <c r="J2769" i="14"/>
  <c r="G2769" i="14"/>
  <c r="F2769" i="14"/>
  <c r="E2769" i="14"/>
  <c r="A2769" i="14" s="1"/>
  <c r="D2769" i="14"/>
  <c r="C2769" i="14"/>
  <c r="B2769" i="14"/>
  <c r="J2768" i="14"/>
  <c r="G2768" i="14"/>
  <c r="F2768" i="14"/>
  <c r="E2768" i="14"/>
  <c r="A2768" i="14" s="1"/>
  <c r="D2768" i="14"/>
  <c r="C2768" i="14"/>
  <c r="B2768" i="14"/>
  <c r="J2767" i="14"/>
  <c r="G2767" i="14"/>
  <c r="F2767" i="14"/>
  <c r="E2767" i="14"/>
  <c r="A2767" i="14" s="1"/>
  <c r="D2767" i="14"/>
  <c r="C2767" i="14"/>
  <c r="B2767" i="14"/>
  <c r="J2766" i="14"/>
  <c r="G2766" i="14"/>
  <c r="F2766" i="14"/>
  <c r="E2766" i="14"/>
  <c r="A2766" i="14" s="1"/>
  <c r="D2766" i="14"/>
  <c r="C2766" i="14"/>
  <c r="B2766" i="14"/>
  <c r="J2765" i="14"/>
  <c r="G2765" i="14"/>
  <c r="F2765" i="14"/>
  <c r="E2765" i="14"/>
  <c r="A2765" i="14" s="1"/>
  <c r="D2765" i="14"/>
  <c r="C2765" i="14"/>
  <c r="B2765" i="14"/>
  <c r="J2764" i="14"/>
  <c r="G2764" i="14"/>
  <c r="F2764" i="14"/>
  <c r="E2764" i="14"/>
  <c r="A2764" i="14" s="1"/>
  <c r="D2764" i="14"/>
  <c r="C2764" i="14"/>
  <c r="B2764" i="14"/>
  <c r="J2763" i="14"/>
  <c r="G2763" i="14"/>
  <c r="F2763" i="14"/>
  <c r="E2763" i="14"/>
  <c r="A2763" i="14" s="1"/>
  <c r="D2763" i="14"/>
  <c r="C2763" i="14"/>
  <c r="B2763" i="14"/>
  <c r="J2762" i="14"/>
  <c r="G2762" i="14"/>
  <c r="F2762" i="14"/>
  <c r="E2762" i="14"/>
  <c r="A2762" i="14" s="1"/>
  <c r="D2762" i="14"/>
  <c r="C2762" i="14"/>
  <c r="B2762" i="14"/>
  <c r="J2761" i="14"/>
  <c r="G2761" i="14"/>
  <c r="F2761" i="14"/>
  <c r="E2761" i="14"/>
  <c r="A2761" i="14" s="1"/>
  <c r="D2761" i="14"/>
  <c r="C2761" i="14"/>
  <c r="B2761" i="14"/>
  <c r="J2760" i="14"/>
  <c r="G2760" i="14"/>
  <c r="F2760" i="14"/>
  <c r="E2760" i="14"/>
  <c r="A2760" i="14" s="1"/>
  <c r="D2760" i="14"/>
  <c r="C2760" i="14"/>
  <c r="B2760" i="14"/>
  <c r="J2759" i="14"/>
  <c r="G2759" i="14"/>
  <c r="F2759" i="14"/>
  <c r="E2759" i="14"/>
  <c r="A2759" i="14" s="1"/>
  <c r="D2759" i="14"/>
  <c r="C2759" i="14"/>
  <c r="B2759" i="14"/>
  <c r="J2758" i="14"/>
  <c r="G2758" i="14"/>
  <c r="F2758" i="14"/>
  <c r="E2758" i="14"/>
  <c r="A2758" i="14" s="1"/>
  <c r="D2758" i="14"/>
  <c r="C2758" i="14"/>
  <c r="B2758" i="14"/>
  <c r="J2757" i="14"/>
  <c r="G2757" i="14"/>
  <c r="F2757" i="14"/>
  <c r="E2757" i="14"/>
  <c r="A2757" i="14" s="1"/>
  <c r="D2757" i="14"/>
  <c r="C2757" i="14"/>
  <c r="B2757" i="14"/>
  <c r="J2756" i="14"/>
  <c r="G2756" i="14"/>
  <c r="F2756" i="14"/>
  <c r="E2756" i="14"/>
  <c r="A2756" i="14" s="1"/>
  <c r="D2756" i="14"/>
  <c r="C2756" i="14"/>
  <c r="B2756" i="14"/>
  <c r="J2755" i="14"/>
  <c r="G2755" i="14"/>
  <c r="F2755" i="14"/>
  <c r="E2755" i="14"/>
  <c r="A2755" i="14" s="1"/>
  <c r="D2755" i="14"/>
  <c r="C2755" i="14"/>
  <c r="B2755" i="14"/>
  <c r="J2754" i="14"/>
  <c r="G2754" i="14"/>
  <c r="F2754" i="14"/>
  <c r="E2754" i="14"/>
  <c r="A2754" i="14" s="1"/>
  <c r="D2754" i="14"/>
  <c r="C2754" i="14"/>
  <c r="B2754" i="14"/>
  <c r="J2753" i="14"/>
  <c r="G2753" i="14"/>
  <c r="F2753" i="14"/>
  <c r="E2753" i="14"/>
  <c r="A2753" i="14" s="1"/>
  <c r="D2753" i="14"/>
  <c r="C2753" i="14"/>
  <c r="B2753" i="14"/>
  <c r="J2752" i="14"/>
  <c r="G2752" i="14"/>
  <c r="F2752" i="14"/>
  <c r="E2752" i="14"/>
  <c r="A2752" i="14" s="1"/>
  <c r="D2752" i="14"/>
  <c r="C2752" i="14"/>
  <c r="B2752" i="14"/>
  <c r="J2751" i="14"/>
  <c r="G2751" i="14"/>
  <c r="F2751" i="14"/>
  <c r="E2751" i="14"/>
  <c r="A2751" i="14" s="1"/>
  <c r="D2751" i="14"/>
  <c r="C2751" i="14"/>
  <c r="B2751" i="14"/>
  <c r="J2750" i="14"/>
  <c r="G2750" i="14"/>
  <c r="F2750" i="14"/>
  <c r="E2750" i="14"/>
  <c r="A2750" i="14" s="1"/>
  <c r="D2750" i="14"/>
  <c r="C2750" i="14"/>
  <c r="B2750" i="14"/>
  <c r="J2749" i="14"/>
  <c r="G2749" i="14"/>
  <c r="F2749" i="14"/>
  <c r="E2749" i="14"/>
  <c r="A2749" i="14" s="1"/>
  <c r="D2749" i="14"/>
  <c r="C2749" i="14"/>
  <c r="B2749" i="14"/>
  <c r="J2748" i="14"/>
  <c r="G2748" i="14"/>
  <c r="F2748" i="14"/>
  <c r="E2748" i="14"/>
  <c r="A2748" i="14" s="1"/>
  <c r="D2748" i="14"/>
  <c r="C2748" i="14"/>
  <c r="B2748" i="14"/>
  <c r="J2747" i="14"/>
  <c r="G2747" i="14"/>
  <c r="F2747" i="14"/>
  <c r="E2747" i="14"/>
  <c r="A2747" i="14" s="1"/>
  <c r="D2747" i="14"/>
  <c r="C2747" i="14"/>
  <c r="B2747" i="14"/>
  <c r="J2746" i="14"/>
  <c r="G2746" i="14"/>
  <c r="F2746" i="14"/>
  <c r="E2746" i="14"/>
  <c r="A2746" i="14" s="1"/>
  <c r="D2746" i="14"/>
  <c r="C2746" i="14"/>
  <c r="B2746" i="14"/>
  <c r="J2745" i="14"/>
  <c r="G2745" i="14"/>
  <c r="F2745" i="14"/>
  <c r="E2745" i="14"/>
  <c r="A2745" i="14" s="1"/>
  <c r="D2745" i="14"/>
  <c r="C2745" i="14"/>
  <c r="B2745" i="14"/>
  <c r="J2744" i="14"/>
  <c r="G2744" i="14"/>
  <c r="F2744" i="14"/>
  <c r="E2744" i="14"/>
  <c r="A2744" i="14" s="1"/>
  <c r="D2744" i="14"/>
  <c r="C2744" i="14"/>
  <c r="B2744" i="14"/>
  <c r="J2743" i="14"/>
  <c r="G2743" i="14"/>
  <c r="F2743" i="14"/>
  <c r="E2743" i="14"/>
  <c r="A2743" i="14" s="1"/>
  <c r="D2743" i="14"/>
  <c r="C2743" i="14"/>
  <c r="B2743" i="14"/>
  <c r="J2742" i="14"/>
  <c r="G2742" i="14"/>
  <c r="F2742" i="14"/>
  <c r="E2742" i="14"/>
  <c r="A2742" i="14" s="1"/>
  <c r="D2742" i="14"/>
  <c r="C2742" i="14"/>
  <c r="B2742" i="14"/>
  <c r="J2741" i="14"/>
  <c r="G2741" i="14"/>
  <c r="F2741" i="14"/>
  <c r="E2741" i="14"/>
  <c r="A2741" i="14" s="1"/>
  <c r="D2741" i="14"/>
  <c r="C2741" i="14"/>
  <c r="B2741" i="14"/>
  <c r="J2740" i="14"/>
  <c r="G2740" i="14"/>
  <c r="F2740" i="14"/>
  <c r="E2740" i="14"/>
  <c r="A2740" i="14" s="1"/>
  <c r="D2740" i="14"/>
  <c r="C2740" i="14"/>
  <c r="B2740" i="14"/>
  <c r="J2739" i="14"/>
  <c r="G2739" i="14"/>
  <c r="F2739" i="14"/>
  <c r="E2739" i="14"/>
  <c r="A2739" i="14" s="1"/>
  <c r="D2739" i="14"/>
  <c r="C2739" i="14"/>
  <c r="B2739" i="14"/>
  <c r="J2738" i="14"/>
  <c r="G2738" i="14"/>
  <c r="F2738" i="14"/>
  <c r="E2738" i="14"/>
  <c r="A2738" i="14" s="1"/>
  <c r="D2738" i="14"/>
  <c r="C2738" i="14"/>
  <c r="B2738" i="14"/>
  <c r="J2737" i="14"/>
  <c r="G2737" i="14"/>
  <c r="F2737" i="14"/>
  <c r="E2737" i="14"/>
  <c r="A2737" i="14" s="1"/>
  <c r="D2737" i="14"/>
  <c r="C2737" i="14"/>
  <c r="B2737" i="14"/>
  <c r="J2736" i="14"/>
  <c r="G2736" i="14"/>
  <c r="F2736" i="14"/>
  <c r="E2736" i="14"/>
  <c r="A2736" i="14" s="1"/>
  <c r="D2736" i="14"/>
  <c r="C2736" i="14"/>
  <c r="B2736" i="14"/>
  <c r="J2735" i="14"/>
  <c r="G2735" i="14"/>
  <c r="F2735" i="14"/>
  <c r="E2735" i="14"/>
  <c r="A2735" i="14" s="1"/>
  <c r="D2735" i="14"/>
  <c r="C2735" i="14"/>
  <c r="B2735" i="14"/>
  <c r="J2734" i="14"/>
  <c r="G2734" i="14"/>
  <c r="F2734" i="14"/>
  <c r="E2734" i="14"/>
  <c r="A2734" i="14" s="1"/>
  <c r="D2734" i="14"/>
  <c r="C2734" i="14"/>
  <c r="B2734" i="14"/>
  <c r="J2733" i="14"/>
  <c r="G2733" i="14"/>
  <c r="F2733" i="14"/>
  <c r="E2733" i="14"/>
  <c r="A2733" i="14" s="1"/>
  <c r="D2733" i="14"/>
  <c r="C2733" i="14"/>
  <c r="B2733" i="14"/>
  <c r="J2732" i="14"/>
  <c r="G2732" i="14"/>
  <c r="F2732" i="14"/>
  <c r="E2732" i="14"/>
  <c r="A2732" i="14" s="1"/>
  <c r="D2732" i="14"/>
  <c r="C2732" i="14"/>
  <c r="B2732" i="14"/>
  <c r="J2731" i="14"/>
  <c r="G2731" i="14"/>
  <c r="F2731" i="14"/>
  <c r="E2731" i="14"/>
  <c r="A2731" i="14" s="1"/>
  <c r="D2731" i="14"/>
  <c r="C2731" i="14"/>
  <c r="B2731" i="14"/>
  <c r="J2730" i="14"/>
  <c r="G2730" i="14"/>
  <c r="F2730" i="14"/>
  <c r="E2730" i="14"/>
  <c r="A2730" i="14" s="1"/>
  <c r="D2730" i="14"/>
  <c r="C2730" i="14"/>
  <c r="B2730" i="14"/>
  <c r="J2729" i="14"/>
  <c r="G2729" i="14"/>
  <c r="F2729" i="14"/>
  <c r="E2729" i="14"/>
  <c r="A2729" i="14" s="1"/>
  <c r="D2729" i="14"/>
  <c r="C2729" i="14"/>
  <c r="B2729" i="14"/>
  <c r="J2728" i="14"/>
  <c r="G2728" i="14"/>
  <c r="F2728" i="14"/>
  <c r="E2728" i="14"/>
  <c r="A2728" i="14" s="1"/>
  <c r="D2728" i="14"/>
  <c r="C2728" i="14"/>
  <c r="B2728" i="14"/>
  <c r="J2727" i="14"/>
  <c r="G2727" i="14"/>
  <c r="F2727" i="14"/>
  <c r="E2727" i="14"/>
  <c r="A2727" i="14" s="1"/>
  <c r="D2727" i="14"/>
  <c r="C2727" i="14"/>
  <c r="B2727" i="14"/>
  <c r="J2726" i="14"/>
  <c r="G2726" i="14"/>
  <c r="F2726" i="14"/>
  <c r="E2726" i="14"/>
  <c r="A2726" i="14" s="1"/>
  <c r="D2726" i="14"/>
  <c r="C2726" i="14"/>
  <c r="B2726" i="14"/>
  <c r="J2725" i="14"/>
  <c r="G2725" i="14"/>
  <c r="F2725" i="14"/>
  <c r="E2725" i="14"/>
  <c r="A2725" i="14" s="1"/>
  <c r="D2725" i="14"/>
  <c r="C2725" i="14"/>
  <c r="B2725" i="14"/>
  <c r="J2724" i="14"/>
  <c r="G2724" i="14"/>
  <c r="F2724" i="14"/>
  <c r="E2724" i="14"/>
  <c r="A2724" i="14" s="1"/>
  <c r="D2724" i="14"/>
  <c r="C2724" i="14"/>
  <c r="B2724" i="14"/>
  <c r="J2723" i="14"/>
  <c r="G2723" i="14"/>
  <c r="F2723" i="14"/>
  <c r="E2723" i="14"/>
  <c r="A2723" i="14" s="1"/>
  <c r="D2723" i="14"/>
  <c r="C2723" i="14"/>
  <c r="B2723" i="14"/>
  <c r="J2722" i="14"/>
  <c r="G2722" i="14"/>
  <c r="F2722" i="14"/>
  <c r="E2722" i="14"/>
  <c r="A2722" i="14" s="1"/>
  <c r="D2722" i="14"/>
  <c r="C2722" i="14"/>
  <c r="B2722" i="14"/>
  <c r="J2721" i="14"/>
  <c r="G2721" i="14"/>
  <c r="F2721" i="14"/>
  <c r="E2721" i="14"/>
  <c r="A2721" i="14" s="1"/>
  <c r="D2721" i="14"/>
  <c r="C2721" i="14"/>
  <c r="B2721" i="14"/>
  <c r="J2720" i="14"/>
  <c r="G2720" i="14"/>
  <c r="F2720" i="14"/>
  <c r="E2720" i="14"/>
  <c r="A2720" i="14" s="1"/>
  <c r="D2720" i="14"/>
  <c r="C2720" i="14"/>
  <c r="B2720" i="14"/>
  <c r="J2719" i="14"/>
  <c r="G2719" i="14"/>
  <c r="F2719" i="14"/>
  <c r="E2719" i="14"/>
  <c r="A2719" i="14" s="1"/>
  <c r="D2719" i="14"/>
  <c r="C2719" i="14"/>
  <c r="B2719" i="14"/>
  <c r="J2718" i="14"/>
  <c r="G2718" i="14"/>
  <c r="F2718" i="14"/>
  <c r="E2718" i="14"/>
  <c r="A2718" i="14" s="1"/>
  <c r="D2718" i="14"/>
  <c r="C2718" i="14"/>
  <c r="B2718" i="14"/>
  <c r="J2717" i="14"/>
  <c r="G2717" i="14"/>
  <c r="F2717" i="14"/>
  <c r="E2717" i="14"/>
  <c r="A2717" i="14" s="1"/>
  <c r="D2717" i="14"/>
  <c r="C2717" i="14"/>
  <c r="B2717" i="14"/>
  <c r="J2716" i="14"/>
  <c r="G2716" i="14"/>
  <c r="F2716" i="14"/>
  <c r="E2716" i="14"/>
  <c r="A2716" i="14" s="1"/>
  <c r="D2716" i="14"/>
  <c r="C2716" i="14"/>
  <c r="B2716" i="14"/>
  <c r="J2715" i="14"/>
  <c r="G2715" i="14"/>
  <c r="F2715" i="14"/>
  <c r="E2715" i="14"/>
  <c r="A2715" i="14" s="1"/>
  <c r="D2715" i="14"/>
  <c r="C2715" i="14"/>
  <c r="B2715" i="14"/>
  <c r="J2714" i="14"/>
  <c r="G2714" i="14"/>
  <c r="F2714" i="14"/>
  <c r="E2714" i="14"/>
  <c r="A2714" i="14" s="1"/>
  <c r="D2714" i="14"/>
  <c r="C2714" i="14"/>
  <c r="B2714" i="14"/>
  <c r="J2713" i="14"/>
  <c r="G2713" i="14"/>
  <c r="F2713" i="14"/>
  <c r="E2713" i="14"/>
  <c r="A2713" i="14" s="1"/>
  <c r="D2713" i="14"/>
  <c r="C2713" i="14"/>
  <c r="B2713" i="14"/>
  <c r="J2712" i="14"/>
  <c r="G2712" i="14"/>
  <c r="F2712" i="14"/>
  <c r="E2712" i="14"/>
  <c r="A2712" i="14" s="1"/>
  <c r="D2712" i="14"/>
  <c r="C2712" i="14"/>
  <c r="B2712" i="14"/>
  <c r="J2711" i="14"/>
  <c r="G2711" i="14"/>
  <c r="F2711" i="14"/>
  <c r="E2711" i="14"/>
  <c r="A2711" i="14" s="1"/>
  <c r="D2711" i="14"/>
  <c r="C2711" i="14"/>
  <c r="B2711" i="14"/>
  <c r="J2710" i="14"/>
  <c r="G2710" i="14"/>
  <c r="F2710" i="14"/>
  <c r="E2710" i="14"/>
  <c r="A2710" i="14" s="1"/>
  <c r="D2710" i="14"/>
  <c r="C2710" i="14"/>
  <c r="B2710" i="14"/>
  <c r="J2709" i="14"/>
  <c r="G2709" i="14"/>
  <c r="F2709" i="14"/>
  <c r="E2709" i="14"/>
  <c r="A2709" i="14" s="1"/>
  <c r="D2709" i="14"/>
  <c r="C2709" i="14"/>
  <c r="B2709" i="14"/>
  <c r="J2708" i="14"/>
  <c r="G2708" i="14"/>
  <c r="F2708" i="14"/>
  <c r="E2708" i="14"/>
  <c r="A2708" i="14" s="1"/>
  <c r="D2708" i="14"/>
  <c r="C2708" i="14"/>
  <c r="B2708" i="14"/>
  <c r="J2707" i="14"/>
  <c r="G2707" i="14"/>
  <c r="F2707" i="14"/>
  <c r="E2707" i="14"/>
  <c r="A2707" i="14" s="1"/>
  <c r="D2707" i="14"/>
  <c r="C2707" i="14"/>
  <c r="B2707" i="14"/>
  <c r="J2706" i="14"/>
  <c r="G2706" i="14"/>
  <c r="F2706" i="14"/>
  <c r="E2706" i="14"/>
  <c r="A2706" i="14" s="1"/>
  <c r="D2706" i="14"/>
  <c r="C2706" i="14"/>
  <c r="B2706" i="14"/>
  <c r="J2705" i="14"/>
  <c r="G2705" i="14"/>
  <c r="F2705" i="14"/>
  <c r="E2705" i="14"/>
  <c r="A2705" i="14" s="1"/>
  <c r="D2705" i="14"/>
  <c r="C2705" i="14"/>
  <c r="B2705" i="14"/>
  <c r="J2704" i="14"/>
  <c r="G2704" i="14"/>
  <c r="F2704" i="14"/>
  <c r="E2704" i="14"/>
  <c r="A2704" i="14" s="1"/>
  <c r="D2704" i="14"/>
  <c r="C2704" i="14"/>
  <c r="B2704" i="14"/>
  <c r="J2703" i="14"/>
  <c r="G2703" i="14"/>
  <c r="F2703" i="14"/>
  <c r="E2703" i="14"/>
  <c r="A2703" i="14" s="1"/>
  <c r="D2703" i="14"/>
  <c r="C2703" i="14"/>
  <c r="B2703" i="14"/>
  <c r="J2702" i="14"/>
  <c r="G2702" i="14"/>
  <c r="F2702" i="14"/>
  <c r="E2702" i="14"/>
  <c r="A2702" i="14" s="1"/>
  <c r="D2702" i="14"/>
  <c r="C2702" i="14"/>
  <c r="B2702" i="14"/>
  <c r="J2701" i="14"/>
  <c r="G2701" i="14"/>
  <c r="F2701" i="14"/>
  <c r="E2701" i="14"/>
  <c r="A2701" i="14" s="1"/>
  <c r="D2701" i="14"/>
  <c r="C2701" i="14"/>
  <c r="B2701" i="14"/>
  <c r="J2700" i="14"/>
  <c r="G2700" i="14"/>
  <c r="F2700" i="14"/>
  <c r="E2700" i="14"/>
  <c r="A2700" i="14" s="1"/>
  <c r="D2700" i="14"/>
  <c r="C2700" i="14"/>
  <c r="B2700" i="14"/>
  <c r="J2699" i="14"/>
  <c r="G2699" i="14"/>
  <c r="F2699" i="14"/>
  <c r="E2699" i="14"/>
  <c r="A2699" i="14" s="1"/>
  <c r="D2699" i="14"/>
  <c r="C2699" i="14"/>
  <c r="B2699" i="14"/>
  <c r="J2698" i="14"/>
  <c r="G2698" i="14"/>
  <c r="F2698" i="14"/>
  <c r="E2698" i="14"/>
  <c r="A2698" i="14" s="1"/>
  <c r="D2698" i="14"/>
  <c r="C2698" i="14"/>
  <c r="B2698" i="14"/>
  <c r="J2697" i="14"/>
  <c r="G2697" i="14"/>
  <c r="F2697" i="14"/>
  <c r="E2697" i="14"/>
  <c r="A2697" i="14" s="1"/>
  <c r="D2697" i="14"/>
  <c r="C2697" i="14"/>
  <c r="B2697" i="14"/>
  <c r="J2696" i="14"/>
  <c r="G2696" i="14"/>
  <c r="F2696" i="14"/>
  <c r="E2696" i="14"/>
  <c r="A2696" i="14" s="1"/>
  <c r="D2696" i="14"/>
  <c r="C2696" i="14"/>
  <c r="B2696" i="14"/>
  <c r="J2695" i="14"/>
  <c r="G2695" i="14"/>
  <c r="F2695" i="14"/>
  <c r="E2695" i="14"/>
  <c r="A2695" i="14" s="1"/>
  <c r="D2695" i="14"/>
  <c r="C2695" i="14"/>
  <c r="B2695" i="14"/>
  <c r="J2694" i="14"/>
  <c r="G2694" i="14"/>
  <c r="F2694" i="14"/>
  <c r="E2694" i="14"/>
  <c r="A2694" i="14" s="1"/>
  <c r="D2694" i="14"/>
  <c r="C2694" i="14"/>
  <c r="B2694" i="14"/>
  <c r="J2693" i="14"/>
  <c r="G2693" i="14"/>
  <c r="F2693" i="14"/>
  <c r="E2693" i="14"/>
  <c r="A2693" i="14" s="1"/>
  <c r="D2693" i="14"/>
  <c r="C2693" i="14"/>
  <c r="B2693" i="14"/>
  <c r="J2692" i="14"/>
  <c r="G2692" i="14"/>
  <c r="F2692" i="14"/>
  <c r="E2692" i="14"/>
  <c r="A2692" i="14" s="1"/>
  <c r="D2692" i="14"/>
  <c r="C2692" i="14"/>
  <c r="B2692" i="14"/>
  <c r="J2691" i="14"/>
  <c r="G2691" i="14"/>
  <c r="F2691" i="14"/>
  <c r="E2691" i="14"/>
  <c r="A2691" i="14" s="1"/>
  <c r="D2691" i="14"/>
  <c r="C2691" i="14"/>
  <c r="B2691" i="14"/>
  <c r="J2690" i="14"/>
  <c r="G2690" i="14"/>
  <c r="F2690" i="14"/>
  <c r="E2690" i="14"/>
  <c r="A2690" i="14" s="1"/>
  <c r="D2690" i="14"/>
  <c r="C2690" i="14"/>
  <c r="B2690" i="14"/>
  <c r="J2689" i="14"/>
  <c r="G2689" i="14"/>
  <c r="F2689" i="14"/>
  <c r="E2689" i="14"/>
  <c r="A2689" i="14" s="1"/>
  <c r="D2689" i="14"/>
  <c r="C2689" i="14"/>
  <c r="B2689" i="14"/>
  <c r="J2688" i="14"/>
  <c r="G2688" i="14"/>
  <c r="F2688" i="14"/>
  <c r="E2688" i="14"/>
  <c r="A2688" i="14" s="1"/>
  <c r="D2688" i="14"/>
  <c r="C2688" i="14"/>
  <c r="B2688" i="14"/>
  <c r="J2687" i="14"/>
  <c r="G2687" i="14"/>
  <c r="F2687" i="14"/>
  <c r="E2687" i="14"/>
  <c r="A2687" i="14" s="1"/>
  <c r="D2687" i="14"/>
  <c r="C2687" i="14"/>
  <c r="B2687" i="14"/>
  <c r="J2686" i="14"/>
  <c r="G2686" i="14"/>
  <c r="F2686" i="14"/>
  <c r="E2686" i="14"/>
  <c r="A2686" i="14" s="1"/>
  <c r="D2686" i="14"/>
  <c r="C2686" i="14"/>
  <c r="B2686" i="14"/>
  <c r="J2685" i="14"/>
  <c r="G2685" i="14"/>
  <c r="F2685" i="14"/>
  <c r="E2685" i="14"/>
  <c r="A2685" i="14" s="1"/>
  <c r="D2685" i="14"/>
  <c r="C2685" i="14"/>
  <c r="B2685" i="14"/>
  <c r="J2684" i="14"/>
  <c r="G2684" i="14"/>
  <c r="F2684" i="14"/>
  <c r="E2684" i="14"/>
  <c r="A2684" i="14" s="1"/>
  <c r="D2684" i="14"/>
  <c r="C2684" i="14"/>
  <c r="B2684" i="14"/>
  <c r="J2683" i="14"/>
  <c r="G2683" i="14"/>
  <c r="F2683" i="14"/>
  <c r="E2683" i="14"/>
  <c r="A2683" i="14" s="1"/>
  <c r="D2683" i="14"/>
  <c r="C2683" i="14"/>
  <c r="B2683" i="14"/>
  <c r="J2682" i="14"/>
  <c r="G2682" i="14"/>
  <c r="F2682" i="14"/>
  <c r="E2682" i="14"/>
  <c r="A2682" i="14" s="1"/>
  <c r="D2682" i="14"/>
  <c r="C2682" i="14"/>
  <c r="B2682" i="14"/>
  <c r="J2681" i="14"/>
  <c r="G2681" i="14"/>
  <c r="F2681" i="14"/>
  <c r="E2681" i="14"/>
  <c r="A2681" i="14" s="1"/>
  <c r="D2681" i="14"/>
  <c r="C2681" i="14"/>
  <c r="B2681" i="14"/>
  <c r="J2680" i="14"/>
  <c r="G2680" i="14"/>
  <c r="F2680" i="14"/>
  <c r="E2680" i="14"/>
  <c r="A2680" i="14" s="1"/>
  <c r="D2680" i="14"/>
  <c r="C2680" i="14"/>
  <c r="B2680" i="14"/>
  <c r="J2679" i="14"/>
  <c r="G2679" i="14"/>
  <c r="F2679" i="14"/>
  <c r="E2679" i="14"/>
  <c r="A2679" i="14" s="1"/>
  <c r="D2679" i="14"/>
  <c r="C2679" i="14"/>
  <c r="B2679" i="14"/>
  <c r="J2678" i="14"/>
  <c r="G2678" i="14"/>
  <c r="F2678" i="14"/>
  <c r="E2678" i="14"/>
  <c r="A2678" i="14" s="1"/>
  <c r="D2678" i="14"/>
  <c r="C2678" i="14"/>
  <c r="B2678" i="14"/>
  <c r="J2677" i="14"/>
  <c r="G2677" i="14"/>
  <c r="F2677" i="14"/>
  <c r="E2677" i="14"/>
  <c r="A2677" i="14" s="1"/>
  <c r="D2677" i="14"/>
  <c r="C2677" i="14"/>
  <c r="B2677" i="14"/>
  <c r="J2676" i="14"/>
  <c r="G2676" i="14"/>
  <c r="F2676" i="14"/>
  <c r="E2676" i="14"/>
  <c r="A2676" i="14" s="1"/>
  <c r="D2676" i="14"/>
  <c r="C2676" i="14"/>
  <c r="B2676" i="14"/>
  <c r="J2675" i="14"/>
  <c r="G2675" i="14"/>
  <c r="F2675" i="14"/>
  <c r="E2675" i="14"/>
  <c r="A2675" i="14" s="1"/>
  <c r="D2675" i="14"/>
  <c r="C2675" i="14"/>
  <c r="B2675" i="14"/>
  <c r="J2674" i="14"/>
  <c r="G2674" i="14"/>
  <c r="F2674" i="14"/>
  <c r="E2674" i="14"/>
  <c r="A2674" i="14" s="1"/>
  <c r="D2674" i="14"/>
  <c r="C2674" i="14"/>
  <c r="B2674" i="14"/>
  <c r="J2673" i="14"/>
  <c r="G2673" i="14"/>
  <c r="F2673" i="14"/>
  <c r="E2673" i="14"/>
  <c r="A2673" i="14" s="1"/>
  <c r="D2673" i="14"/>
  <c r="C2673" i="14"/>
  <c r="B2673" i="14"/>
  <c r="J2672" i="14"/>
  <c r="G2672" i="14"/>
  <c r="F2672" i="14"/>
  <c r="E2672" i="14"/>
  <c r="A2672" i="14" s="1"/>
  <c r="D2672" i="14"/>
  <c r="C2672" i="14"/>
  <c r="B2672" i="14"/>
  <c r="J2671" i="14"/>
  <c r="G2671" i="14"/>
  <c r="F2671" i="14"/>
  <c r="E2671" i="14"/>
  <c r="A2671" i="14" s="1"/>
  <c r="D2671" i="14"/>
  <c r="C2671" i="14"/>
  <c r="B2671" i="14"/>
  <c r="J2670" i="14"/>
  <c r="G2670" i="14"/>
  <c r="F2670" i="14"/>
  <c r="E2670" i="14"/>
  <c r="A2670" i="14" s="1"/>
  <c r="D2670" i="14"/>
  <c r="C2670" i="14"/>
  <c r="B2670" i="14"/>
  <c r="J2669" i="14"/>
  <c r="G2669" i="14"/>
  <c r="F2669" i="14"/>
  <c r="E2669" i="14"/>
  <c r="A2669" i="14" s="1"/>
  <c r="D2669" i="14"/>
  <c r="C2669" i="14"/>
  <c r="B2669" i="14"/>
  <c r="J2668" i="14"/>
  <c r="G2668" i="14"/>
  <c r="F2668" i="14"/>
  <c r="E2668" i="14"/>
  <c r="A2668" i="14" s="1"/>
  <c r="D2668" i="14"/>
  <c r="C2668" i="14"/>
  <c r="B2668" i="14"/>
  <c r="J2667" i="14"/>
  <c r="G2667" i="14"/>
  <c r="F2667" i="14"/>
  <c r="E2667" i="14"/>
  <c r="A2667" i="14" s="1"/>
  <c r="D2667" i="14"/>
  <c r="C2667" i="14"/>
  <c r="B2667" i="14"/>
  <c r="J2666" i="14"/>
  <c r="G2666" i="14"/>
  <c r="F2666" i="14"/>
  <c r="E2666" i="14"/>
  <c r="A2666" i="14" s="1"/>
  <c r="D2666" i="14"/>
  <c r="C2666" i="14"/>
  <c r="B2666" i="14"/>
  <c r="J2665" i="14"/>
  <c r="G2665" i="14"/>
  <c r="F2665" i="14"/>
  <c r="E2665" i="14"/>
  <c r="A2665" i="14" s="1"/>
  <c r="D2665" i="14"/>
  <c r="C2665" i="14"/>
  <c r="B2665" i="14"/>
  <c r="J2664" i="14"/>
  <c r="G2664" i="14"/>
  <c r="F2664" i="14"/>
  <c r="E2664" i="14"/>
  <c r="A2664" i="14" s="1"/>
  <c r="D2664" i="14"/>
  <c r="C2664" i="14"/>
  <c r="B2664" i="14"/>
  <c r="J2663" i="14"/>
  <c r="G2663" i="14"/>
  <c r="F2663" i="14"/>
  <c r="E2663" i="14"/>
  <c r="A2663" i="14" s="1"/>
  <c r="D2663" i="14"/>
  <c r="C2663" i="14"/>
  <c r="B2663" i="14"/>
  <c r="J2662" i="14"/>
  <c r="G2662" i="14"/>
  <c r="F2662" i="14"/>
  <c r="E2662" i="14"/>
  <c r="A2662" i="14" s="1"/>
  <c r="D2662" i="14"/>
  <c r="C2662" i="14"/>
  <c r="B2662" i="14"/>
  <c r="J2661" i="14"/>
  <c r="G2661" i="14"/>
  <c r="F2661" i="14"/>
  <c r="E2661" i="14"/>
  <c r="A2661" i="14" s="1"/>
  <c r="D2661" i="14"/>
  <c r="C2661" i="14"/>
  <c r="B2661" i="14"/>
  <c r="J2660" i="14"/>
  <c r="G2660" i="14"/>
  <c r="F2660" i="14"/>
  <c r="E2660" i="14"/>
  <c r="A2660" i="14" s="1"/>
  <c r="D2660" i="14"/>
  <c r="C2660" i="14"/>
  <c r="B2660" i="14"/>
  <c r="J2659" i="14"/>
  <c r="G2659" i="14"/>
  <c r="F2659" i="14"/>
  <c r="E2659" i="14"/>
  <c r="A2659" i="14" s="1"/>
  <c r="D2659" i="14"/>
  <c r="C2659" i="14"/>
  <c r="B2659" i="14"/>
  <c r="J2658" i="14"/>
  <c r="G2658" i="14"/>
  <c r="F2658" i="14"/>
  <c r="E2658" i="14"/>
  <c r="A2658" i="14" s="1"/>
  <c r="D2658" i="14"/>
  <c r="C2658" i="14"/>
  <c r="B2658" i="14"/>
  <c r="J2657" i="14"/>
  <c r="G2657" i="14"/>
  <c r="F2657" i="14"/>
  <c r="E2657" i="14"/>
  <c r="A2657" i="14" s="1"/>
  <c r="D2657" i="14"/>
  <c r="C2657" i="14"/>
  <c r="B2657" i="14"/>
  <c r="J2656" i="14"/>
  <c r="G2656" i="14"/>
  <c r="F2656" i="14"/>
  <c r="E2656" i="14"/>
  <c r="A2656" i="14" s="1"/>
  <c r="D2656" i="14"/>
  <c r="C2656" i="14"/>
  <c r="B2656" i="14"/>
  <c r="J2655" i="14"/>
  <c r="G2655" i="14"/>
  <c r="F2655" i="14"/>
  <c r="E2655" i="14"/>
  <c r="A2655" i="14" s="1"/>
  <c r="D2655" i="14"/>
  <c r="C2655" i="14"/>
  <c r="B2655" i="14"/>
  <c r="J2654" i="14"/>
  <c r="G2654" i="14"/>
  <c r="F2654" i="14"/>
  <c r="E2654" i="14"/>
  <c r="A2654" i="14" s="1"/>
  <c r="D2654" i="14"/>
  <c r="C2654" i="14"/>
  <c r="B2654" i="14"/>
  <c r="J2653" i="14"/>
  <c r="G2653" i="14"/>
  <c r="F2653" i="14"/>
  <c r="E2653" i="14"/>
  <c r="A2653" i="14" s="1"/>
  <c r="D2653" i="14"/>
  <c r="C2653" i="14"/>
  <c r="B2653" i="14"/>
  <c r="J2652" i="14"/>
  <c r="G2652" i="14"/>
  <c r="F2652" i="14"/>
  <c r="E2652" i="14"/>
  <c r="A2652" i="14" s="1"/>
  <c r="D2652" i="14"/>
  <c r="C2652" i="14"/>
  <c r="B2652" i="14"/>
  <c r="J2651" i="14"/>
  <c r="G2651" i="14"/>
  <c r="F2651" i="14"/>
  <c r="E2651" i="14"/>
  <c r="A2651" i="14" s="1"/>
  <c r="D2651" i="14"/>
  <c r="C2651" i="14"/>
  <c r="B2651" i="14"/>
  <c r="J2650" i="14"/>
  <c r="G2650" i="14"/>
  <c r="F2650" i="14"/>
  <c r="E2650" i="14"/>
  <c r="A2650" i="14" s="1"/>
  <c r="D2650" i="14"/>
  <c r="C2650" i="14"/>
  <c r="B2650" i="14"/>
  <c r="J2649" i="14"/>
  <c r="G2649" i="14"/>
  <c r="F2649" i="14"/>
  <c r="E2649" i="14"/>
  <c r="A2649" i="14" s="1"/>
  <c r="D2649" i="14"/>
  <c r="C2649" i="14"/>
  <c r="B2649" i="14"/>
  <c r="J2648" i="14"/>
  <c r="G2648" i="14"/>
  <c r="F2648" i="14"/>
  <c r="E2648" i="14"/>
  <c r="A2648" i="14" s="1"/>
  <c r="D2648" i="14"/>
  <c r="C2648" i="14"/>
  <c r="B2648" i="14"/>
  <c r="J2647" i="14"/>
  <c r="G2647" i="14"/>
  <c r="F2647" i="14"/>
  <c r="E2647" i="14"/>
  <c r="A2647" i="14" s="1"/>
  <c r="D2647" i="14"/>
  <c r="C2647" i="14"/>
  <c r="B2647" i="14"/>
  <c r="J2646" i="14"/>
  <c r="G2646" i="14"/>
  <c r="F2646" i="14"/>
  <c r="E2646" i="14"/>
  <c r="A2646" i="14" s="1"/>
  <c r="D2646" i="14"/>
  <c r="C2646" i="14"/>
  <c r="B2646" i="14"/>
  <c r="J2645" i="14"/>
  <c r="G2645" i="14"/>
  <c r="F2645" i="14"/>
  <c r="E2645" i="14"/>
  <c r="A2645" i="14" s="1"/>
  <c r="D2645" i="14"/>
  <c r="C2645" i="14"/>
  <c r="B2645" i="14"/>
  <c r="J2644" i="14"/>
  <c r="G2644" i="14"/>
  <c r="F2644" i="14"/>
  <c r="E2644" i="14"/>
  <c r="A2644" i="14" s="1"/>
  <c r="D2644" i="14"/>
  <c r="C2644" i="14"/>
  <c r="B2644" i="14"/>
  <c r="J2643" i="14"/>
  <c r="G2643" i="14"/>
  <c r="F2643" i="14"/>
  <c r="E2643" i="14"/>
  <c r="A2643" i="14" s="1"/>
  <c r="D2643" i="14"/>
  <c r="C2643" i="14"/>
  <c r="B2643" i="14"/>
  <c r="J2642" i="14"/>
  <c r="G2642" i="14"/>
  <c r="F2642" i="14"/>
  <c r="E2642" i="14"/>
  <c r="A2642" i="14" s="1"/>
  <c r="D2642" i="14"/>
  <c r="C2642" i="14"/>
  <c r="B2642" i="14"/>
  <c r="J2641" i="14"/>
  <c r="G2641" i="14"/>
  <c r="F2641" i="14"/>
  <c r="E2641" i="14"/>
  <c r="A2641" i="14" s="1"/>
  <c r="D2641" i="14"/>
  <c r="C2641" i="14"/>
  <c r="B2641" i="14"/>
  <c r="J2640" i="14"/>
  <c r="G2640" i="14"/>
  <c r="F2640" i="14"/>
  <c r="E2640" i="14"/>
  <c r="A2640" i="14" s="1"/>
  <c r="D2640" i="14"/>
  <c r="C2640" i="14"/>
  <c r="B2640" i="14"/>
  <c r="J2639" i="14"/>
  <c r="G2639" i="14"/>
  <c r="F2639" i="14"/>
  <c r="E2639" i="14"/>
  <c r="A2639" i="14" s="1"/>
  <c r="D2639" i="14"/>
  <c r="C2639" i="14"/>
  <c r="B2639" i="14"/>
  <c r="J2638" i="14"/>
  <c r="G2638" i="14"/>
  <c r="F2638" i="14"/>
  <c r="E2638" i="14"/>
  <c r="A2638" i="14" s="1"/>
  <c r="D2638" i="14"/>
  <c r="C2638" i="14"/>
  <c r="B2638" i="14"/>
  <c r="J2637" i="14"/>
  <c r="G2637" i="14"/>
  <c r="F2637" i="14"/>
  <c r="E2637" i="14"/>
  <c r="A2637" i="14" s="1"/>
  <c r="D2637" i="14"/>
  <c r="C2637" i="14"/>
  <c r="B2637" i="14"/>
  <c r="J2636" i="14"/>
  <c r="G2636" i="14"/>
  <c r="F2636" i="14"/>
  <c r="E2636" i="14"/>
  <c r="A2636" i="14" s="1"/>
  <c r="D2636" i="14"/>
  <c r="C2636" i="14"/>
  <c r="B2636" i="14"/>
  <c r="J2635" i="14"/>
  <c r="G2635" i="14"/>
  <c r="F2635" i="14"/>
  <c r="E2635" i="14"/>
  <c r="A2635" i="14" s="1"/>
  <c r="D2635" i="14"/>
  <c r="C2635" i="14"/>
  <c r="B2635" i="14"/>
  <c r="J2634" i="14"/>
  <c r="G2634" i="14"/>
  <c r="F2634" i="14"/>
  <c r="E2634" i="14"/>
  <c r="A2634" i="14" s="1"/>
  <c r="D2634" i="14"/>
  <c r="C2634" i="14"/>
  <c r="B2634" i="14"/>
  <c r="J2633" i="14"/>
  <c r="G2633" i="14"/>
  <c r="F2633" i="14"/>
  <c r="E2633" i="14"/>
  <c r="A2633" i="14" s="1"/>
  <c r="D2633" i="14"/>
  <c r="C2633" i="14"/>
  <c r="B2633" i="14"/>
  <c r="J2632" i="14"/>
  <c r="G2632" i="14"/>
  <c r="F2632" i="14"/>
  <c r="E2632" i="14"/>
  <c r="A2632" i="14" s="1"/>
  <c r="D2632" i="14"/>
  <c r="C2632" i="14"/>
  <c r="B2632" i="14"/>
  <c r="J2631" i="14"/>
  <c r="G2631" i="14"/>
  <c r="F2631" i="14"/>
  <c r="E2631" i="14"/>
  <c r="A2631" i="14" s="1"/>
  <c r="D2631" i="14"/>
  <c r="C2631" i="14"/>
  <c r="B2631" i="14"/>
  <c r="J2630" i="14"/>
  <c r="G2630" i="14"/>
  <c r="F2630" i="14"/>
  <c r="E2630" i="14"/>
  <c r="A2630" i="14" s="1"/>
  <c r="D2630" i="14"/>
  <c r="C2630" i="14"/>
  <c r="B2630" i="14"/>
  <c r="J2629" i="14"/>
  <c r="G2629" i="14"/>
  <c r="F2629" i="14"/>
  <c r="E2629" i="14"/>
  <c r="A2629" i="14" s="1"/>
  <c r="D2629" i="14"/>
  <c r="C2629" i="14"/>
  <c r="B2629" i="14"/>
  <c r="J2628" i="14"/>
  <c r="G2628" i="14"/>
  <c r="F2628" i="14"/>
  <c r="E2628" i="14"/>
  <c r="A2628" i="14" s="1"/>
  <c r="D2628" i="14"/>
  <c r="C2628" i="14"/>
  <c r="B2628" i="14"/>
  <c r="J2627" i="14"/>
  <c r="G2627" i="14"/>
  <c r="F2627" i="14"/>
  <c r="E2627" i="14"/>
  <c r="A2627" i="14" s="1"/>
  <c r="D2627" i="14"/>
  <c r="C2627" i="14"/>
  <c r="B2627" i="14"/>
  <c r="J2626" i="14"/>
  <c r="G2626" i="14"/>
  <c r="F2626" i="14"/>
  <c r="E2626" i="14"/>
  <c r="A2626" i="14" s="1"/>
  <c r="D2626" i="14"/>
  <c r="C2626" i="14"/>
  <c r="B2626" i="14"/>
  <c r="J2625" i="14"/>
  <c r="G2625" i="14"/>
  <c r="F2625" i="14"/>
  <c r="E2625" i="14"/>
  <c r="A2625" i="14" s="1"/>
  <c r="D2625" i="14"/>
  <c r="C2625" i="14"/>
  <c r="B2625" i="14"/>
  <c r="J2624" i="14"/>
  <c r="G2624" i="14"/>
  <c r="F2624" i="14"/>
  <c r="E2624" i="14"/>
  <c r="A2624" i="14" s="1"/>
  <c r="D2624" i="14"/>
  <c r="C2624" i="14"/>
  <c r="B2624" i="14"/>
  <c r="J2623" i="14"/>
  <c r="G2623" i="14"/>
  <c r="F2623" i="14"/>
  <c r="E2623" i="14"/>
  <c r="A2623" i="14" s="1"/>
  <c r="D2623" i="14"/>
  <c r="C2623" i="14"/>
  <c r="B2623" i="14"/>
  <c r="J2622" i="14"/>
  <c r="G2622" i="14"/>
  <c r="F2622" i="14"/>
  <c r="E2622" i="14"/>
  <c r="A2622" i="14" s="1"/>
  <c r="D2622" i="14"/>
  <c r="C2622" i="14"/>
  <c r="B2622" i="14"/>
  <c r="J2621" i="14"/>
  <c r="G2621" i="14"/>
  <c r="F2621" i="14"/>
  <c r="E2621" i="14"/>
  <c r="A2621" i="14" s="1"/>
  <c r="D2621" i="14"/>
  <c r="C2621" i="14"/>
  <c r="B2621" i="14"/>
  <c r="J2620" i="14"/>
  <c r="G2620" i="14"/>
  <c r="F2620" i="14"/>
  <c r="E2620" i="14"/>
  <c r="A2620" i="14" s="1"/>
  <c r="D2620" i="14"/>
  <c r="C2620" i="14"/>
  <c r="B2620" i="14"/>
  <c r="J2619" i="14"/>
  <c r="G2619" i="14"/>
  <c r="F2619" i="14"/>
  <c r="E2619" i="14"/>
  <c r="A2619" i="14" s="1"/>
  <c r="D2619" i="14"/>
  <c r="C2619" i="14"/>
  <c r="B2619" i="14"/>
  <c r="J2618" i="14"/>
  <c r="G2618" i="14"/>
  <c r="F2618" i="14"/>
  <c r="E2618" i="14"/>
  <c r="A2618" i="14" s="1"/>
  <c r="D2618" i="14"/>
  <c r="C2618" i="14"/>
  <c r="B2618" i="14"/>
  <c r="J2617" i="14"/>
  <c r="G2617" i="14"/>
  <c r="F2617" i="14"/>
  <c r="E2617" i="14"/>
  <c r="A2617" i="14" s="1"/>
  <c r="D2617" i="14"/>
  <c r="C2617" i="14"/>
  <c r="B2617" i="14"/>
  <c r="J2616" i="14"/>
  <c r="G2616" i="14"/>
  <c r="F2616" i="14"/>
  <c r="E2616" i="14"/>
  <c r="A2616" i="14" s="1"/>
  <c r="D2616" i="14"/>
  <c r="C2616" i="14"/>
  <c r="B2616" i="14"/>
  <c r="J2615" i="14"/>
  <c r="G2615" i="14"/>
  <c r="F2615" i="14"/>
  <c r="E2615" i="14"/>
  <c r="A2615" i="14" s="1"/>
  <c r="D2615" i="14"/>
  <c r="C2615" i="14"/>
  <c r="B2615" i="14"/>
  <c r="J2614" i="14"/>
  <c r="G2614" i="14"/>
  <c r="F2614" i="14"/>
  <c r="E2614" i="14"/>
  <c r="A2614" i="14" s="1"/>
  <c r="D2614" i="14"/>
  <c r="C2614" i="14"/>
  <c r="B2614" i="14"/>
  <c r="J2613" i="14"/>
  <c r="G2613" i="14"/>
  <c r="F2613" i="14"/>
  <c r="E2613" i="14"/>
  <c r="A2613" i="14" s="1"/>
  <c r="D2613" i="14"/>
  <c r="C2613" i="14"/>
  <c r="B2613" i="14"/>
  <c r="J2612" i="14"/>
  <c r="G2612" i="14"/>
  <c r="F2612" i="14"/>
  <c r="E2612" i="14"/>
  <c r="A2612" i="14" s="1"/>
  <c r="D2612" i="14"/>
  <c r="C2612" i="14"/>
  <c r="B2612" i="14"/>
  <c r="J2611" i="14"/>
  <c r="G2611" i="14"/>
  <c r="F2611" i="14"/>
  <c r="E2611" i="14"/>
  <c r="A2611" i="14" s="1"/>
  <c r="D2611" i="14"/>
  <c r="C2611" i="14"/>
  <c r="B2611" i="14"/>
  <c r="J2610" i="14"/>
  <c r="G2610" i="14"/>
  <c r="F2610" i="14"/>
  <c r="E2610" i="14"/>
  <c r="A2610" i="14" s="1"/>
  <c r="D2610" i="14"/>
  <c r="C2610" i="14"/>
  <c r="B2610" i="14"/>
  <c r="J2609" i="14"/>
  <c r="G2609" i="14"/>
  <c r="F2609" i="14"/>
  <c r="E2609" i="14"/>
  <c r="A2609" i="14" s="1"/>
  <c r="D2609" i="14"/>
  <c r="C2609" i="14"/>
  <c r="B2609" i="14"/>
  <c r="J2608" i="14"/>
  <c r="G2608" i="14"/>
  <c r="F2608" i="14"/>
  <c r="E2608" i="14"/>
  <c r="A2608" i="14" s="1"/>
  <c r="D2608" i="14"/>
  <c r="C2608" i="14"/>
  <c r="B2608" i="14"/>
  <c r="J2607" i="14"/>
  <c r="G2607" i="14"/>
  <c r="F2607" i="14"/>
  <c r="E2607" i="14"/>
  <c r="A2607" i="14" s="1"/>
  <c r="D2607" i="14"/>
  <c r="C2607" i="14"/>
  <c r="B2607" i="14"/>
  <c r="J2606" i="14"/>
  <c r="G2606" i="14"/>
  <c r="F2606" i="14"/>
  <c r="E2606" i="14"/>
  <c r="A2606" i="14" s="1"/>
  <c r="D2606" i="14"/>
  <c r="C2606" i="14"/>
  <c r="B2606" i="14"/>
  <c r="J2605" i="14"/>
  <c r="G2605" i="14"/>
  <c r="F2605" i="14"/>
  <c r="E2605" i="14"/>
  <c r="A2605" i="14" s="1"/>
  <c r="D2605" i="14"/>
  <c r="C2605" i="14"/>
  <c r="B2605" i="14"/>
  <c r="J2604" i="14"/>
  <c r="G2604" i="14"/>
  <c r="F2604" i="14"/>
  <c r="E2604" i="14"/>
  <c r="A2604" i="14" s="1"/>
  <c r="D2604" i="14"/>
  <c r="C2604" i="14"/>
  <c r="B2604" i="14"/>
  <c r="J2603" i="14"/>
  <c r="G2603" i="14"/>
  <c r="F2603" i="14"/>
  <c r="E2603" i="14"/>
  <c r="A2603" i="14" s="1"/>
  <c r="D2603" i="14"/>
  <c r="C2603" i="14"/>
  <c r="B2603" i="14"/>
  <c r="J2602" i="14"/>
  <c r="G2602" i="14"/>
  <c r="F2602" i="14"/>
  <c r="E2602" i="14"/>
  <c r="A2602" i="14" s="1"/>
  <c r="D2602" i="14"/>
  <c r="C2602" i="14"/>
  <c r="B2602" i="14"/>
  <c r="J2601" i="14"/>
  <c r="G2601" i="14"/>
  <c r="F2601" i="14"/>
  <c r="E2601" i="14"/>
  <c r="A2601" i="14" s="1"/>
  <c r="D2601" i="14"/>
  <c r="C2601" i="14"/>
  <c r="B2601" i="14"/>
  <c r="J2600" i="14"/>
  <c r="G2600" i="14"/>
  <c r="F2600" i="14"/>
  <c r="E2600" i="14"/>
  <c r="A2600" i="14" s="1"/>
  <c r="D2600" i="14"/>
  <c r="C2600" i="14"/>
  <c r="B2600" i="14"/>
  <c r="J2599" i="14"/>
  <c r="G2599" i="14"/>
  <c r="F2599" i="14"/>
  <c r="E2599" i="14"/>
  <c r="A2599" i="14" s="1"/>
  <c r="D2599" i="14"/>
  <c r="C2599" i="14"/>
  <c r="B2599" i="14"/>
  <c r="J2598" i="14"/>
  <c r="G2598" i="14"/>
  <c r="F2598" i="14"/>
  <c r="E2598" i="14"/>
  <c r="A2598" i="14" s="1"/>
  <c r="D2598" i="14"/>
  <c r="C2598" i="14"/>
  <c r="B2598" i="14"/>
  <c r="J2597" i="14"/>
  <c r="G2597" i="14"/>
  <c r="F2597" i="14"/>
  <c r="E2597" i="14"/>
  <c r="A2597" i="14" s="1"/>
  <c r="D2597" i="14"/>
  <c r="C2597" i="14"/>
  <c r="B2597" i="14"/>
  <c r="J2596" i="14"/>
  <c r="G2596" i="14"/>
  <c r="F2596" i="14"/>
  <c r="E2596" i="14"/>
  <c r="A2596" i="14" s="1"/>
  <c r="D2596" i="14"/>
  <c r="C2596" i="14"/>
  <c r="B2596" i="14"/>
  <c r="J2595" i="14"/>
  <c r="G2595" i="14"/>
  <c r="F2595" i="14"/>
  <c r="E2595" i="14"/>
  <c r="A2595" i="14" s="1"/>
  <c r="D2595" i="14"/>
  <c r="C2595" i="14"/>
  <c r="B2595" i="14"/>
  <c r="J2594" i="14"/>
  <c r="G2594" i="14"/>
  <c r="F2594" i="14"/>
  <c r="E2594" i="14"/>
  <c r="A2594" i="14" s="1"/>
  <c r="D2594" i="14"/>
  <c r="C2594" i="14"/>
  <c r="B2594" i="14"/>
  <c r="J2593" i="14"/>
  <c r="G2593" i="14"/>
  <c r="F2593" i="14"/>
  <c r="E2593" i="14"/>
  <c r="A2593" i="14" s="1"/>
  <c r="D2593" i="14"/>
  <c r="C2593" i="14"/>
  <c r="B2593" i="14"/>
  <c r="J2592" i="14"/>
  <c r="G2592" i="14"/>
  <c r="F2592" i="14"/>
  <c r="E2592" i="14"/>
  <c r="A2592" i="14" s="1"/>
  <c r="D2592" i="14"/>
  <c r="C2592" i="14"/>
  <c r="B2592" i="14"/>
  <c r="J2591" i="14"/>
  <c r="G2591" i="14"/>
  <c r="F2591" i="14"/>
  <c r="E2591" i="14"/>
  <c r="A2591" i="14" s="1"/>
  <c r="D2591" i="14"/>
  <c r="C2591" i="14"/>
  <c r="B2591" i="14"/>
  <c r="J2590" i="14"/>
  <c r="G2590" i="14"/>
  <c r="F2590" i="14"/>
  <c r="E2590" i="14"/>
  <c r="A2590" i="14" s="1"/>
  <c r="D2590" i="14"/>
  <c r="C2590" i="14"/>
  <c r="B2590" i="14"/>
  <c r="J2589" i="14"/>
  <c r="G2589" i="14"/>
  <c r="F2589" i="14"/>
  <c r="E2589" i="14"/>
  <c r="A2589" i="14" s="1"/>
  <c r="D2589" i="14"/>
  <c r="C2589" i="14"/>
  <c r="B2589" i="14"/>
  <c r="J2588" i="14"/>
  <c r="G2588" i="14"/>
  <c r="F2588" i="14"/>
  <c r="E2588" i="14"/>
  <c r="A2588" i="14" s="1"/>
  <c r="D2588" i="14"/>
  <c r="C2588" i="14"/>
  <c r="B2588" i="14"/>
  <c r="J2587" i="14"/>
  <c r="G2587" i="14"/>
  <c r="F2587" i="14"/>
  <c r="E2587" i="14"/>
  <c r="A2587" i="14" s="1"/>
  <c r="D2587" i="14"/>
  <c r="C2587" i="14"/>
  <c r="B2587" i="14"/>
  <c r="J2586" i="14"/>
  <c r="G2586" i="14"/>
  <c r="F2586" i="14"/>
  <c r="E2586" i="14"/>
  <c r="A2586" i="14" s="1"/>
  <c r="D2586" i="14"/>
  <c r="C2586" i="14"/>
  <c r="B2586" i="14"/>
  <c r="J2585" i="14"/>
  <c r="G2585" i="14"/>
  <c r="F2585" i="14"/>
  <c r="E2585" i="14"/>
  <c r="A2585" i="14" s="1"/>
  <c r="D2585" i="14"/>
  <c r="C2585" i="14"/>
  <c r="B2585" i="14"/>
  <c r="J2584" i="14"/>
  <c r="G2584" i="14"/>
  <c r="F2584" i="14"/>
  <c r="E2584" i="14"/>
  <c r="A2584" i="14" s="1"/>
  <c r="D2584" i="14"/>
  <c r="C2584" i="14"/>
  <c r="B2584" i="14"/>
  <c r="J2583" i="14"/>
  <c r="G2583" i="14"/>
  <c r="F2583" i="14"/>
  <c r="E2583" i="14"/>
  <c r="A2583" i="14" s="1"/>
  <c r="D2583" i="14"/>
  <c r="C2583" i="14"/>
  <c r="B2583" i="14"/>
  <c r="J2582" i="14"/>
  <c r="G2582" i="14"/>
  <c r="F2582" i="14"/>
  <c r="E2582" i="14"/>
  <c r="A2582" i="14" s="1"/>
  <c r="D2582" i="14"/>
  <c r="C2582" i="14"/>
  <c r="B2582" i="14"/>
  <c r="J2581" i="14"/>
  <c r="G2581" i="14"/>
  <c r="F2581" i="14"/>
  <c r="E2581" i="14"/>
  <c r="A2581" i="14" s="1"/>
  <c r="D2581" i="14"/>
  <c r="C2581" i="14"/>
  <c r="B2581" i="14"/>
  <c r="J2580" i="14"/>
  <c r="G2580" i="14"/>
  <c r="F2580" i="14"/>
  <c r="E2580" i="14"/>
  <c r="A2580" i="14" s="1"/>
  <c r="D2580" i="14"/>
  <c r="C2580" i="14"/>
  <c r="B2580" i="14"/>
  <c r="J2579" i="14"/>
  <c r="G2579" i="14"/>
  <c r="F2579" i="14"/>
  <c r="E2579" i="14"/>
  <c r="A2579" i="14" s="1"/>
  <c r="D2579" i="14"/>
  <c r="C2579" i="14"/>
  <c r="B2579" i="14"/>
  <c r="J2578" i="14"/>
  <c r="G2578" i="14"/>
  <c r="F2578" i="14"/>
  <c r="E2578" i="14"/>
  <c r="A2578" i="14" s="1"/>
  <c r="D2578" i="14"/>
  <c r="C2578" i="14"/>
  <c r="B2578" i="14"/>
  <c r="J2577" i="14"/>
  <c r="G2577" i="14"/>
  <c r="F2577" i="14"/>
  <c r="E2577" i="14"/>
  <c r="A2577" i="14" s="1"/>
  <c r="D2577" i="14"/>
  <c r="C2577" i="14"/>
  <c r="B2577" i="14"/>
  <c r="J2576" i="14"/>
  <c r="G2576" i="14"/>
  <c r="F2576" i="14"/>
  <c r="E2576" i="14"/>
  <c r="A2576" i="14" s="1"/>
  <c r="D2576" i="14"/>
  <c r="C2576" i="14"/>
  <c r="B2576" i="14"/>
  <c r="J2575" i="14"/>
  <c r="G2575" i="14"/>
  <c r="F2575" i="14"/>
  <c r="E2575" i="14"/>
  <c r="A2575" i="14" s="1"/>
  <c r="D2575" i="14"/>
  <c r="C2575" i="14"/>
  <c r="B2575" i="14"/>
  <c r="J2574" i="14"/>
  <c r="G2574" i="14"/>
  <c r="F2574" i="14"/>
  <c r="E2574" i="14"/>
  <c r="A2574" i="14" s="1"/>
  <c r="D2574" i="14"/>
  <c r="C2574" i="14"/>
  <c r="B2574" i="14"/>
  <c r="J2573" i="14"/>
  <c r="G2573" i="14"/>
  <c r="F2573" i="14"/>
  <c r="E2573" i="14"/>
  <c r="A2573" i="14" s="1"/>
  <c r="D2573" i="14"/>
  <c r="C2573" i="14"/>
  <c r="B2573" i="14"/>
  <c r="J2572" i="14"/>
  <c r="G2572" i="14"/>
  <c r="F2572" i="14"/>
  <c r="E2572" i="14"/>
  <c r="A2572" i="14" s="1"/>
  <c r="D2572" i="14"/>
  <c r="C2572" i="14"/>
  <c r="B2572" i="14"/>
  <c r="J2571" i="14"/>
  <c r="G2571" i="14"/>
  <c r="F2571" i="14"/>
  <c r="E2571" i="14"/>
  <c r="A2571" i="14" s="1"/>
  <c r="D2571" i="14"/>
  <c r="C2571" i="14"/>
  <c r="B2571" i="14"/>
  <c r="J2570" i="14"/>
  <c r="G2570" i="14"/>
  <c r="F2570" i="14"/>
  <c r="E2570" i="14"/>
  <c r="A2570" i="14" s="1"/>
  <c r="D2570" i="14"/>
  <c r="C2570" i="14"/>
  <c r="B2570" i="14"/>
  <c r="J2569" i="14"/>
  <c r="G2569" i="14"/>
  <c r="F2569" i="14"/>
  <c r="E2569" i="14"/>
  <c r="A2569" i="14" s="1"/>
  <c r="D2569" i="14"/>
  <c r="C2569" i="14"/>
  <c r="B2569" i="14"/>
  <c r="J2568" i="14"/>
  <c r="G2568" i="14"/>
  <c r="F2568" i="14"/>
  <c r="E2568" i="14"/>
  <c r="A2568" i="14" s="1"/>
  <c r="D2568" i="14"/>
  <c r="C2568" i="14"/>
  <c r="B2568" i="14"/>
  <c r="J2567" i="14"/>
  <c r="G2567" i="14"/>
  <c r="F2567" i="14"/>
  <c r="E2567" i="14"/>
  <c r="A2567" i="14" s="1"/>
  <c r="D2567" i="14"/>
  <c r="C2567" i="14"/>
  <c r="B2567" i="14"/>
  <c r="J2566" i="14"/>
  <c r="G2566" i="14"/>
  <c r="F2566" i="14"/>
  <c r="E2566" i="14"/>
  <c r="A2566" i="14" s="1"/>
  <c r="D2566" i="14"/>
  <c r="C2566" i="14"/>
  <c r="B2566" i="14"/>
  <c r="J2565" i="14"/>
  <c r="G2565" i="14"/>
  <c r="F2565" i="14"/>
  <c r="E2565" i="14"/>
  <c r="A2565" i="14" s="1"/>
  <c r="D2565" i="14"/>
  <c r="C2565" i="14"/>
  <c r="B2565" i="14"/>
  <c r="J2564" i="14"/>
  <c r="G2564" i="14"/>
  <c r="F2564" i="14"/>
  <c r="E2564" i="14"/>
  <c r="A2564" i="14" s="1"/>
  <c r="D2564" i="14"/>
  <c r="C2564" i="14"/>
  <c r="B2564" i="14"/>
  <c r="J2563" i="14"/>
  <c r="G2563" i="14"/>
  <c r="F2563" i="14"/>
  <c r="E2563" i="14"/>
  <c r="A2563" i="14" s="1"/>
  <c r="D2563" i="14"/>
  <c r="C2563" i="14"/>
  <c r="B2563" i="14"/>
  <c r="J2562" i="14"/>
  <c r="G2562" i="14"/>
  <c r="F2562" i="14"/>
  <c r="E2562" i="14"/>
  <c r="A2562" i="14" s="1"/>
  <c r="D2562" i="14"/>
  <c r="C2562" i="14"/>
  <c r="B2562" i="14"/>
  <c r="J2561" i="14"/>
  <c r="G2561" i="14"/>
  <c r="F2561" i="14"/>
  <c r="E2561" i="14"/>
  <c r="A2561" i="14" s="1"/>
  <c r="D2561" i="14"/>
  <c r="C2561" i="14"/>
  <c r="B2561" i="14"/>
  <c r="J2560" i="14"/>
  <c r="G2560" i="14"/>
  <c r="F2560" i="14"/>
  <c r="E2560" i="14"/>
  <c r="A2560" i="14" s="1"/>
  <c r="D2560" i="14"/>
  <c r="C2560" i="14"/>
  <c r="B2560" i="14"/>
  <c r="J2559" i="14"/>
  <c r="G2559" i="14"/>
  <c r="F2559" i="14"/>
  <c r="E2559" i="14"/>
  <c r="A2559" i="14" s="1"/>
  <c r="D2559" i="14"/>
  <c r="C2559" i="14"/>
  <c r="B2559" i="14"/>
  <c r="J2558" i="14"/>
  <c r="G2558" i="14"/>
  <c r="F2558" i="14"/>
  <c r="E2558" i="14"/>
  <c r="A2558" i="14" s="1"/>
  <c r="D2558" i="14"/>
  <c r="C2558" i="14"/>
  <c r="B2558" i="14"/>
  <c r="J2557" i="14"/>
  <c r="G2557" i="14"/>
  <c r="F2557" i="14"/>
  <c r="E2557" i="14"/>
  <c r="A2557" i="14" s="1"/>
  <c r="D2557" i="14"/>
  <c r="C2557" i="14"/>
  <c r="B2557" i="14"/>
  <c r="J2556" i="14"/>
  <c r="G2556" i="14"/>
  <c r="F2556" i="14"/>
  <c r="E2556" i="14"/>
  <c r="A2556" i="14" s="1"/>
  <c r="D2556" i="14"/>
  <c r="C2556" i="14"/>
  <c r="B2556" i="14"/>
  <c r="J2555" i="14"/>
  <c r="G2555" i="14"/>
  <c r="F2555" i="14"/>
  <c r="E2555" i="14"/>
  <c r="A2555" i="14" s="1"/>
  <c r="D2555" i="14"/>
  <c r="C2555" i="14"/>
  <c r="B2555" i="14"/>
  <c r="J2554" i="14"/>
  <c r="G2554" i="14"/>
  <c r="F2554" i="14"/>
  <c r="E2554" i="14"/>
  <c r="A2554" i="14" s="1"/>
  <c r="D2554" i="14"/>
  <c r="C2554" i="14"/>
  <c r="B2554" i="14"/>
  <c r="J2553" i="14"/>
  <c r="G2553" i="14"/>
  <c r="F2553" i="14"/>
  <c r="E2553" i="14"/>
  <c r="A2553" i="14" s="1"/>
  <c r="D2553" i="14"/>
  <c r="C2553" i="14"/>
  <c r="B2553" i="14"/>
  <c r="J2552" i="14"/>
  <c r="G2552" i="14"/>
  <c r="F2552" i="14"/>
  <c r="E2552" i="14"/>
  <c r="A2552" i="14" s="1"/>
  <c r="D2552" i="14"/>
  <c r="C2552" i="14"/>
  <c r="B2552" i="14"/>
  <c r="J2551" i="14"/>
  <c r="G2551" i="14"/>
  <c r="F2551" i="14"/>
  <c r="E2551" i="14"/>
  <c r="A2551" i="14" s="1"/>
  <c r="D2551" i="14"/>
  <c r="C2551" i="14"/>
  <c r="B2551" i="14"/>
  <c r="J2550" i="14"/>
  <c r="G2550" i="14"/>
  <c r="F2550" i="14"/>
  <c r="E2550" i="14"/>
  <c r="A2550" i="14" s="1"/>
  <c r="D2550" i="14"/>
  <c r="C2550" i="14"/>
  <c r="B2550" i="14"/>
  <c r="J2549" i="14"/>
  <c r="G2549" i="14"/>
  <c r="F2549" i="14"/>
  <c r="E2549" i="14"/>
  <c r="A2549" i="14" s="1"/>
  <c r="D2549" i="14"/>
  <c r="C2549" i="14"/>
  <c r="B2549" i="14"/>
  <c r="J2548" i="14"/>
  <c r="G2548" i="14"/>
  <c r="F2548" i="14"/>
  <c r="E2548" i="14"/>
  <c r="A2548" i="14" s="1"/>
  <c r="D2548" i="14"/>
  <c r="C2548" i="14"/>
  <c r="B2548" i="14"/>
  <c r="J2547" i="14"/>
  <c r="G2547" i="14"/>
  <c r="F2547" i="14"/>
  <c r="E2547" i="14"/>
  <c r="A2547" i="14" s="1"/>
  <c r="D2547" i="14"/>
  <c r="C2547" i="14"/>
  <c r="B2547" i="14"/>
  <c r="J2546" i="14"/>
  <c r="G2546" i="14"/>
  <c r="F2546" i="14"/>
  <c r="E2546" i="14"/>
  <c r="A2546" i="14" s="1"/>
  <c r="D2546" i="14"/>
  <c r="C2546" i="14"/>
  <c r="B2546" i="14"/>
  <c r="J2545" i="14"/>
  <c r="G2545" i="14"/>
  <c r="F2545" i="14"/>
  <c r="E2545" i="14"/>
  <c r="A2545" i="14" s="1"/>
  <c r="D2545" i="14"/>
  <c r="C2545" i="14"/>
  <c r="B2545" i="14"/>
  <c r="J2544" i="14"/>
  <c r="G2544" i="14"/>
  <c r="F2544" i="14"/>
  <c r="E2544" i="14"/>
  <c r="A2544" i="14" s="1"/>
  <c r="D2544" i="14"/>
  <c r="C2544" i="14"/>
  <c r="B2544" i="14"/>
  <c r="J2543" i="14"/>
  <c r="G2543" i="14"/>
  <c r="F2543" i="14"/>
  <c r="E2543" i="14"/>
  <c r="A2543" i="14" s="1"/>
  <c r="D2543" i="14"/>
  <c r="C2543" i="14"/>
  <c r="B2543" i="14"/>
  <c r="J2542" i="14"/>
  <c r="G2542" i="14"/>
  <c r="F2542" i="14"/>
  <c r="E2542" i="14"/>
  <c r="A2542" i="14" s="1"/>
  <c r="D2542" i="14"/>
  <c r="C2542" i="14"/>
  <c r="B2542" i="14"/>
  <c r="J2541" i="14"/>
  <c r="G2541" i="14"/>
  <c r="F2541" i="14"/>
  <c r="E2541" i="14"/>
  <c r="A2541" i="14" s="1"/>
  <c r="D2541" i="14"/>
  <c r="C2541" i="14"/>
  <c r="B2541" i="14"/>
  <c r="J2540" i="14"/>
  <c r="G2540" i="14"/>
  <c r="F2540" i="14"/>
  <c r="E2540" i="14"/>
  <c r="A2540" i="14" s="1"/>
  <c r="D2540" i="14"/>
  <c r="C2540" i="14"/>
  <c r="B2540" i="14"/>
  <c r="J2539" i="14"/>
  <c r="G2539" i="14"/>
  <c r="F2539" i="14"/>
  <c r="E2539" i="14"/>
  <c r="A2539" i="14" s="1"/>
  <c r="D2539" i="14"/>
  <c r="C2539" i="14"/>
  <c r="B2539" i="14"/>
  <c r="J2538" i="14"/>
  <c r="G2538" i="14"/>
  <c r="F2538" i="14"/>
  <c r="E2538" i="14"/>
  <c r="A2538" i="14" s="1"/>
  <c r="D2538" i="14"/>
  <c r="C2538" i="14"/>
  <c r="B2538" i="14"/>
  <c r="J2537" i="14"/>
  <c r="G2537" i="14"/>
  <c r="F2537" i="14"/>
  <c r="E2537" i="14"/>
  <c r="A2537" i="14" s="1"/>
  <c r="D2537" i="14"/>
  <c r="C2537" i="14"/>
  <c r="B2537" i="14"/>
  <c r="J2536" i="14"/>
  <c r="G2536" i="14"/>
  <c r="F2536" i="14"/>
  <c r="E2536" i="14"/>
  <c r="A2536" i="14" s="1"/>
  <c r="D2536" i="14"/>
  <c r="C2536" i="14"/>
  <c r="B2536" i="14"/>
  <c r="J2535" i="14"/>
  <c r="G2535" i="14"/>
  <c r="F2535" i="14"/>
  <c r="E2535" i="14"/>
  <c r="A2535" i="14" s="1"/>
  <c r="D2535" i="14"/>
  <c r="C2535" i="14"/>
  <c r="B2535" i="14"/>
  <c r="J2534" i="14"/>
  <c r="G2534" i="14"/>
  <c r="F2534" i="14"/>
  <c r="E2534" i="14"/>
  <c r="A2534" i="14" s="1"/>
  <c r="D2534" i="14"/>
  <c r="C2534" i="14"/>
  <c r="B2534" i="14"/>
  <c r="J2533" i="14"/>
  <c r="G2533" i="14"/>
  <c r="F2533" i="14"/>
  <c r="E2533" i="14"/>
  <c r="A2533" i="14" s="1"/>
  <c r="D2533" i="14"/>
  <c r="C2533" i="14"/>
  <c r="B2533" i="14"/>
  <c r="J2532" i="14"/>
  <c r="G2532" i="14"/>
  <c r="F2532" i="14"/>
  <c r="E2532" i="14"/>
  <c r="A2532" i="14" s="1"/>
  <c r="D2532" i="14"/>
  <c r="C2532" i="14"/>
  <c r="B2532" i="14"/>
  <c r="J2531" i="14"/>
  <c r="G2531" i="14"/>
  <c r="F2531" i="14"/>
  <c r="E2531" i="14"/>
  <c r="A2531" i="14" s="1"/>
  <c r="D2531" i="14"/>
  <c r="C2531" i="14"/>
  <c r="B2531" i="14"/>
  <c r="J2530" i="14"/>
  <c r="G2530" i="14"/>
  <c r="F2530" i="14"/>
  <c r="E2530" i="14"/>
  <c r="A2530" i="14" s="1"/>
  <c r="D2530" i="14"/>
  <c r="C2530" i="14"/>
  <c r="B2530" i="14"/>
  <c r="J2529" i="14"/>
  <c r="G2529" i="14"/>
  <c r="F2529" i="14"/>
  <c r="E2529" i="14"/>
  <c r="A2529" i="14" s="1"/>
  <c r="D2529" i="14"/>
  <c r="C2529" i="14"/>
  <c r="B2529" i="14"/>
  <c r="J2528" i="14"/>
  <c r="G2528" i="14"/>
  <c r="F2528" i="14"/>
  <c r="E2528" i="14"/>
  <c r="A2528" i="14" s="1"/>
  <c r="D2528" i="14"/>
  <c r="C2528" i="14"/>
  <c r="B2528" i="14"/>
  <c r="J2527" i="14"/>
  <c r="G2527" i="14"/>
  <c r="F2527" i="14"/>
  <c r="E2527" i="14"/>
  <c r="A2527" i="14" s="1"/>
  <c r="D2527" i="14"/>
  <c r="C2527" i="14"/>
  <c r="B2527" i="14"/>
  <c r="J2526" i="14"/>
  <c r="G2526" i="14"/>
  <c r="F2526" i="14"/>
  <c r="E2526" i="14"/>
  <c r="A2526" i="14" s="1"/>
  <c r="D2526" i="14"/>
  <c r="C2526" i="14"/>
  <c r="B2526" i="14"/>
  <c r="J2525" i="14"/>
  <c r="G2525" i="14"/>
  <c r="F2525" i="14"/>
  <c r="E2525" i="14"/>
  <c r="A2525" i="14" s="1"/>
  <c r="D2525" i="14"/>
  <c r="C2525" i="14"/>
  <c r="B2525" i="14"/>
  <c r="J2524" i="14"/>
  <c r="G2524" i="14"/>
  <c r="F2524" i="14"/>
  <c r="E2524" i="14"/>
  <c r="A2524" i="14" s="1"/>
  <c r="D2524" i="14"/>
  <c r="C2524" i="14"/>
  <c r="B2524" i="14"/>
  <c r="J2523" i="14"/>
  <c r="G2523" i="14"/>
  <c r="F2523" i="14"/>
  <c r="E2523" i="14"/>
  <c r="A2523" i="14" s="1"/>
  <c r="D2523" i="14"/>
  <c r="C2523" i="14"/>
  <c r="B2523" i="14"/>
  <c r="J2522" i="14"/>
  <c r="G2522" i="14"/>
  <c r="F2522" i="14"/>
  <c r="E2522" i="14"/>
  <c r="A2522" i="14" s="1"/>
  <c r="D2522" i="14"/>
  <c r="C2522" i="14"/>
  <c r="B2522" i="14"/>
  <c r="J2521" i="14"/>
  <c r="G2521" i="14"/>
  <c r="F2521" i="14"/>
  <c r="E2521" i="14"/>
  <c r="A2521" i="14" s="1"/>
  <c r="D2521" i="14"/>
  <c r="C2521" i="14"/>
  <c r="B2521" i="14"/>
  <c r="J2520" i="14"/>
  <c r="G2520" i="14"/>
  <c r="F2520" i="14"/>
  <c r="E2520" i="14"/>
  <c r="A2520" i="14" s="1"/>
  <c r="D2520" i="14"/>
  <c r="C2520" i="14"/>
  <c r="B2520" i="14"/>
  <c r="J2519" i="14"/>
  <c r="G2519" i="14"/>
  <c r="F2519" i="14"/>
  <c r="E2519" i="14"/>
  <c r="A2519" i="14" s="1"/>
  <c r="D2519" i="14"/>
  <c r="C2519" i="14"/>
  <c r="B2519" i="14"/>
  <c r="J2518" i="14"/>
  <c r="G2518" i="14"/>
  <c r="F2518" i="14"/>
  <c r="E2518" i="14"/>
  <c r="A2518" i="14" s="1"/>
  <c r="D2518" i="14"/>
  <c r="C2518" i="14"/>
  <c r="B2518" i="14"/>
  <c r="J2517" i="14"/>
  <c r="G2517" i="14"/>
  <c r="F2517" i="14"/>
  <c r="E2517" i="14"/>
  <c r="A2517" i="14" s="1"/>
  <c r="D2517" i="14"/>
  <c r="C2517" i="14"/>
  <c r="B2517" i="14"/>
  <c r="J2516" i="14"/>
  <c r="G2516" i="14"/>
  <c r="F2516" i="14"/>
  <c r="E2516" i="14"/>
  <c r="A2516" i="14" s="1"/>
  <c r="D2516" i="14"/>
  <c r="C2516" i="14"/>
  <c r="B2516" i="14"/>
  <c r="J2515" i="14"/>
  <c r="G2515" i="14"/>
  <c r="F2515" i="14"/>
  <c r="E2515" i="14"/>
  <c r="A2515" i="14" s="1"/>
  <c r="D2515" i="14"/>
  <c r="C2515" i="14"/>
  <c r="B2515" i="14"/>
  <c r="J2514" i="14"/>
  <c r="G2514" i="14"/>
  <c r="F2514" i="14"/>
  <c r="E2514" i="14"/>
  <c r="A2514" i="14" s="1"/>
  <c r="D2514" i="14"/>
  <c r="C2514" i="14"/>
  <c r="B2514" i="14"/>
  <c r="J2513" i="14"/>
  <c r="G2513" i="14"/>
  <c r="F2513" i="14"/>
  <c r="E2513" i="14"/>
  <c r="A2513" i="14" s="1"/>
  <c r="D2513" i="14"/>
  <c r="C2513" i="14"/>
  <c r="B2513" i="14"/>
  <c r="J2512" i="14"/>
  <c r="G2512" i="14"/>
  <c r="F2512" i="14"/>
  <c r="E2512" i="14"/>
  <c r="A2512" i="14" s="1"/>
  <c r="D2512" i="14"/>
  <c r="C2512" i="14"/>
  <c r="B2512" i="14"/>
  <c r="J2511" i="14"/>
  <c r="G2511" i="14"/>
  <c r="F2511" i="14"/>
  <c r="E2511" i="14"/>
  <c r="A2511" i="14" s="1"/>
  <c r="D2511" i="14"/>
  <c r="C2511" i="14"/>
  <c r="B2511" i="14"/>
  <c r="J2510" i="14"/>
  <c r="G2510" i="14"/>
  <c r="F2510" i="14"/>
  <c r="E2510" i="14"/>
  <c r="A2510" i="14" s="1"/>
  <c r="D2510" i="14"/>
  <c r="C2510" i="14"/>
  <c r="B2510" i="14"/>
  <c r="J2509" i="14"/>
  <c r="G2509" i="14"/>
  <c r="F2509" i="14"/>
  <c r="E2509" i="14"/>
  <c r="A2509" i="14" s="1"/>
  <c r="D2509" i="14"/>
  <c r="C2509" i="14"/>
  <c r="B2509" i="14"/>
  <c r="J2508" i="14"/>
  <c r="G2508" i="14"/>
  <c r="F2508" i="14"/>
  <c r="E2508" i="14"/>
  <c r="A2508" i="14" s="1"/>
  <c r="D2508" i="14"/>
  <c r="C2508" i="14"/>
  <c r="B2508" i="14"/>
  <c r="J2507" i="14"/>
  <c r="G2507" i="14"/>
  <c r="F2507" i="14"/>
  <c r="E2507" i="14"/>
  <c r="A2507" i="14" s="1"/>
  <c r="D2507" i="14"/>
  <c r="C2507" i="14"/>
  <c r="B2507" i="14"/>
  <c r="J2506" i="14"/>
  <c r="G2506" i="14"/>
  <c r="F2506" i="14"/>
  <c r="E2506" i="14"/>
  <c r="A2506" i="14" s="1"/>
  <c r="D2506" i="14"/>
  <c r="C2506" i="14"/>
  <c r="B2506" i="14"/>
  <c r="J2505" i="14"/>
  <c r="G2505" i="14"/>
  <c r="F2505" i="14"/>
  <c r="E2505" i="14"/>
  <c r="A2505" i="14" s="1"/>
  <c r="D2505" i="14"/>
  <c r="C2505" i="14"/>
  <c r="B2505" i="14"/>
  <c r="J2504" i="14"/>
  <c r="G2504" i="14"/>
  <c r="F2504" i="14"/>
  <c r="E2504" i="14"/>
  <c r="A2504" i="14" s="1"/>
  <c r="D2504" i="14"/>
  <c r="C2504" i="14"/>
  <c r="B2504" i="14"/>
  <c r="J2503" i="14"/>
  <c r="G2503" i="14"/>
  <c r="F2503" i="14"/>
  <c r="E2503" i="14"/>
  <c r="A2503" i="14" s="1"/>
  <c r="D2503" i="14"/>
  <c r="C2503" i="14"/>
  <c r="B2503" i="14"/>
  <c r="J2502" i="14"/>
  <c r="G2502" i="14"/>
  <c r="F2502" i="14"/>
  <c r="E2502" i="14"/>
  <c r="A2502" i="14" s="1"/>
  <c r="D2502" i="14"/>
  <c r="C2502" i="14"/>
  <c r="B2502" i="14"/>
  <c r="J2501" i="14"/>
  <c r="G2501" i="14"/>
  <c r="F2501" i="14"/>
  <c r="E2501" i="14"/>
  <c r="A2501" i="14" s="1"/>
  <c r="D2501" i="14"/>
  <c r="C2501" i="14"/>
  <c r="B2501" i="14"/>
  <c r="J2500" i="14"/>
  <c r="G2500" i="14"/>
  <c r="F2500" i="14"/>
  <c r="E2500" i="14"/>
  <c r="A2500" i="14" s="1"/>
  <c r="D2500" i="14"/>
  <c r="C2500" i="14"/>
  <c r="B2500" i="14"/>
  <c r="J2499" i="14"/>
  <c r="G2499" i="14"/>
  <c r="F2499" i="14"/>
  <c r="E2499" i="14"/>
  <c r="A2499" i="14" s="1"/>
  <c r="D2499" i="14"/>
  <c r="C2499" i="14"/>
  <c r="B2499" i="14"/>
  <c r="J2498" i="14"/>
  <c r="G2498" i="14"/>
  <c r="F2498" i="14"/>
  <c r="E2498" i="14"/>
  <c r="A2498" i="14" s="1"/>
  <c r="D2498" i="14"/>
  <c r="C2498" i="14"/>
  <c r="B2498" i="14"/>
  <c r="J2497" i="14"/>
  <c r="G2497" i="14"/>
  <c r="F2497" i="14"/>
  <c r="E2497" i="14"/>
  <c r="A2497" i="14" s="1"/>
  <c r="D2497" i="14"/>
  <c r="C2497" i="14"/>
  <c r="B2497" i="14"/>
  <c r="J2496" i="14"/>
  <c r="G2496" i="14"/>
  <c r="F2496" i="14"/>
  <c r="E2496" i="14"/>
  <c r="A2496" i="14" s="1"/>
  <c r="D2496" i="14"/>
  <c r="C2496" i="14"/>
  <c r="B2496" i="14"/>
  <c r="J2495" i="14"/>
  <c r="G2495" i="14"/>
  <c r="F2495" i="14"/>
  <c r="E2495" i="14"/>
  <c r="A2495" i="14" s="1"/>
  <c r="D2495" i="14"/>
  <c r="C2495" i="14"/>
  <c r="B2495" i="14"/>
  <c r="J2494" i="14"/>
  <c r="G2494" i="14"/>
  <c r="F2494" i="14"/>
  <c r="E2494" i="14"/>
  <c r="A2494" i="14" s="1"/>
  <c r="D2494" i="14"/>
  <c r="C2494" i="14"/>
  <c r="B2494" i="14"/>
  <c r="J2493" i="14"/>
  <c r="G2493" i="14"/>
  <c r="F2493" i="14"/>
  <c r="E2493" i="14"/>
  <c r="A2493" i="14" s="1"/>
  <c r="D2493" i="14"/>
  <c r="C2493" i="14"/>
  <c r="B2493" i="14"/>
  <c r="J2492" i="14"/>
  <c r="G2492" i="14"/>
  <c r="F2492" i="14"/>
  <c r="E2492" i="14"/>
  <c r="A2492" i="14" s="1"/>
  <c r="D2492" i="14"/>
  <c r="C2492" i="14"/>
  <c r="B2492" i="14"/>
  <c r="J2491" i="14"/>
  <c r="G2491" i="14"/>
  <c r="F2491" i="14"/>
  <c r="E2491" i="14"/>
  <c r="A2491" i="14" s="1"/>
  <c r="D2491" i="14"/>
  <c r="C2491" i="14"/>
  <c r="B2491" i="14"/>
  <c r="J2490" i="14"/>
  <c r="G2490" i="14"/>
  <c r="F2490" i="14"/>
  <c r="E2490" i="14"/>
  <c r="A2490" i="14" s="1"/>
  <c r="D2490" i="14"/>
  <c r="C2490" i="14"/>
  <c r="B2490" i="14"/>
  <c r="J2489" i="14"/>
  <c r="G2489" i="14"/>
  <c r="F2489" i="14"/>
  <c r="E2489" i="14"/>
  <c r="A2489" i="14" s="1"/>
  <c r="D2489" i="14"/>
  <c r="C2489" i="14"/>
  <c r="B2489" i="14"/>
  <c r="J2488" i="14"/>
  <c r="G2488" i="14"/>
  <c r="F2488" i="14"/>
  <c r="E2488" i="14"/>
  <c r="A2488" i="14" s="1"/>
  <c r="D2488" i="14"/>
  <c r="C2488" i="14"/>
  <c r="B2488" i="14"/>
  <c r="J2487" i="14"/>
  <c r="G2487" i="14"/>
  <c r="F2487" i="14"/>
  <c r="E2487" i="14"/>
  <c r="A2487" i="14" s="1"/>
  <c r="D2487" i="14"/>
  <c r="C2487" i="14"/>
  <c r="B2487" i="14"/>
  <c r="J2486" i="14"/>
  <c r="G2486" i="14"/>
  <c r="F2486" i="14"/>
  <c r="E2486" i="14"/>
  <c r="A2486" i="14" s="1"/>
  <c r="D2486" i="14"/>
  <c r="C2486" i="14"/>
  <c r="B2486" i="14"/>
  <c r="J2485" i="14"/>
  <c r="G2485" i="14"/>
  <c r="F2485" i="14"/>
  <c r="E2485" i="14"/>
  <c r="A2485" i="14" s="1"/>
  <c r="D2485" i="14"/>
  <c r="C2485" i="14"/>
  <c r="B2485" i="14"/>
  <c r="J2484" i="14"/>
  <c r="G2484" i="14"/>
  <c r="F2484" i="14"/>
  <c r="E2484" i="14"/>
  <c r="A2484" i="14" s="1"/>
  <c r="D2484" i="14"/>
  <c r="C2484" i="14"/>
  <c r="B2484" i="14"/>
  <c r="J2483" i="14"/>
  <c r="G2483" i="14"/>
  <c r="F2483" i="14"/>
  <c r="E2483" i="14"/>
  <c r="A2483" i="14" s="1"/>
  <c r="D2483" i="14"/>
  <c r="C2483" i="14"/>
  <c r="B2483" i="14"/>
  <c r="J2482" i="14"/>
  <c r="G2482" i="14"/>
  <c r="F2482" i="14"/>
  <c r="E2482" i="14"/>
  <c r="A2482" i="14" s="1"/>
  <c r="D2482" i="14"/>
  <c r="C2482" i="14"/>
  <c r="B2482" i="14"/>
  <c r="J2481" i="14"/>
  <c r="G2481" i="14"/>
  <c r="F2481" i="14"/>
  <c r="E2481" i="14"/>
  <c r="A2481" i="14" s="1"/>
  <c r="D2481" i="14"/>
  <c r="C2481" i="14"/>
  <c r="B2481" i="14"/>
  <c r="J2480" i="14"/>
  <c r="G2480" i="14"/>
  <c r="F2480" i="14"/>
  <c r="E2480" i="14"/>
  <c r="A2480" i="14" s="1"/>
  <c r="D2480" i="14"/>
  <c r="C2480" i="14"/>
  <c r="B2480" i="14"/>
  <c r="J2479" i="14"/>
  <c r="G2479" i="14"/>
  <c r="F2479" i="14"/>
  <c r="E2479" i="14"/>
  <c r="A2479" i="14" s="1"/>
  <c r="D2479" i="14"/>
  <c r="C2479" i="14"/>
  <c r="B2479" i="14"/>
  <c r="J2478" i="14"/>
  <c r="G2478" i="14"/>
  <c r="F2478" i="14"/>
  <c r="E2478" i="14"/>
  <c r="A2478" i="14" s="1"/>
  <c r="D2478" i="14"/>
  <c r="C2478" i="14"/>
  <c r="B2478" i="14"/>
  <c r="J2477" i="14"/>
  <c r="G2477" i="14"/>
  <c r="F2477" i="14"/>
  <c r="E2477" i="14"/>
  <c r="A2477" i="14" s="1"/>
  <c r="D2477" i="14"/>
  <c r="C2477" i="14"/>
  <c r="B2477" i="14"/>
  <c r="J2476" i="14"/>
  <c r="G2476" i="14"/>
  <c r="F2476" i="14"/>
  <c r="E2476" i="14"/>
  <c r="A2476" i="14" s="1"/>
  <c r="D2476" i="14"/>
  <c r="C2476" i="14"/>
  <c r="B2476" i="14"/>
  <c r="J2475" i="14"/>
  <c r="G2475" i="14"/>
  <c r="F2475" i="14"/>
  <c r="E2475" i="14"/>
  <c r="A2475" i="14" s="1"/>
  <c r="D2475" i="14"/>
  <c r="C2475" i="14"/>
  <c r="B2475" i="14"/>
  <c r="J2474" i="14"/>
  <c r="G2474" i="14"/>
  <c r="F2474" i="14"/>
  <c r="E2474" i="14"/>
  <c r="A2474" i="14" s="1"/>
  <c r="D2474" i="14"/>
  <c r="C2474" i="14"/>
  <c r="B2474" i="14"/>
  <c r="J2473" i="14"/>
  <c r="G2473" i="14"/>
  <c r="F2473" i="14"/>
  <c r="E2473" i="14"/>
  <c r="A2473" i="14" s="1"/>
  <c r="D2473" i="14"/>
  <c r="C2473" i="14"/>
  <c r="B2473" i="14"/>
  <c r="J2472" i="14"/>
  <c r="G2472" i="14"/>
  <c r="F2472" i="14"/>
  <c r="E2472" i="14"/>
  <c r="A2472" i="14" s="1"/>
  <c r="D2472" i="14"/>
  <c r="C2472" i="14"/>
  <c r="B2472" i="14"/>
  <c r="J2471" i="14"/>
  <c r="G2471" i="14"/>
  <c r="F2471" i="14"/>
  <c r="E2471" i="14"/>
  <c r="A2471" i="14" s="1"/>
  <c r="D2471" i="14"/>
  <c r="C2471" i="14"/>
  <c r="B2471" i="14"/>
  <c r="J2470" i="14"/>
  <c r="G2470" i="14"/>
  <c r="F2470" i="14"/>
  <c r="E2470" i="14"/>
  <c r="A2470" i="14" s="1"/>
  <c r="D2470" i="14"/>
  <c r="C2470" i="14"/>
  <c r="B2470" i="14"/>
  <c r="J2469" i="14"/>
  <c r="G2469" i="14"/>
  <c r="F2469" i="14"/>
  <c r="E2469" i="14"/>
  <c r="A2469" i="14" s="1"/>
  <c r="D2469" i="14"/>
  <c r="C2469" i="14"/>
  <c r="B2469" i="14"/>
  <c r="J2468" i="14"/>
  <c r="G2468" i="14"/>
  <c r="F2468" i="14"/>
  <c r="E2468" i="14"/>
  <c r="A2468" i="14" s="1"/>
  <c r="D2468" i="14"/>
  <c r="C2468" i="14"/>
  <c r="B2468" i="14"/>
  <c r="J2467" i="14"/>
  <c r="G2467" i="14"/>
  <c r="F2467" i="14"/>
  <c r="E2467" i="14"/>
  <c r="A2467" i="14" s="1"/>
  <c r="D2467" i="14"/>
  <c r="C2467" i="14"/>
  <c r="B2467" i="14"/>
  <c r="J2466" i="14"/>
  <c r="G2466" i="14"/>
  <c r="F2466" i="14"/>
  <c r="E2466" i="14"/>
  <c r="A2466" i="14" s="1"/>
  <c r="D2466" i="14"/>
  <c r="C2466" i="14"/>
  <c r="B2466" i="14"/>
  <c r="J2465" i="14"/>
  <c r="G2465" i="14"/>
  <c r="F2465" i="14"/>
  <c r="E2465" i="14"/>
  <c r="A2465" i="14" s="1"/>
  <c r="D2465" i="14"/>
  <c r="C2465" i="14"/>
  <c r="B2465" i="14"/>
  <c r="J2464" i="14"/>
  <c r="G2464" i="14"/>
  <c r="F2464" i="14"/>
  <c r="E2464" i="14"/>
  <c r="A2464" i="14" s="1"/>
  <c r="D2464" i="14"/>
  <c r="C2464" i="14"/>
  <c r="B2464" i="14"/>
  <c r="J2463" i="14"/>
  <c r="G2463" i="14"/>
  <c r="F2463" i="14"/>
  <c r="E2463" i="14"/>
  <c r="A2463" i="14" s="1"/>
  <c r="D2463" i="14"/>
  <c r="C2463" i="14"/>
  <c r="B2463" i="14"/>
  <c r="J2462" i="14"/>
  <c r="G2462" i="14"/>
  <c r="F2462" i="14"/>
  <c r="E2462" i="14"/>
  <c r="A2462" i="14" s="1"/>
  <c r="D2462" i="14"/>
  <c r="C2462" i="14"/>
  <c r="B2462" i="14"/>
  <c r="J2461" i="14"/>
  <c r="G2461" i="14"/>
  <c r="F2461" i="14"/>
  <c r="E2461" i="14"/>
  <c r="A2461" i="14" s="1"/>
  <c r="D2461" i="14"/>
  <c r="C2461" i="14"/>
  <c r="B2461" i="14"/>
  <c r="J2460" i="14"/>
  <c r="G2460" i="14"/>
  <c r="F2460" i="14"/>
  <c r="E2460" i="14"/>
  <c r="A2460" i="14" s="1"/>
  <c r="D2460" i="14"/>
  <c r="C2460" i="14"/>
  <c r="B2460" i="14"/>
  <c r="J2459" i="14"/>
  <c r="G2459" i="14"/>
  <c r="F2459" i="14"/>
  <c r="E2459" i="14"/>
  <c r="A2459" i="14" s="1"/>
  <c r="D2459" i="14"/>
  <c r="C2459" i="14"/>
  <c r="B2459" i="14"/>
  <c r="J2458" i="14"/>
  <c r="G2458" i="14"/>
  <c r="F2458" i="14"/>
  <c r="E2458" i="14"/>
  <c r="A2458" i="14" s="1"/>
  <c r="D2458" i="14"/>
  <c r="C2458" i="14"/>
  <c r="B2458" i="14"/>
  <c r="J2457" i="14"/>
  <c r="G2457" i="14"/>
  <c r="F2457" i="14"/>
  <c r="E2457" i="14"/>
  <c r="A2457" i="14" s="1"/>
  <c r="D2457" i="14"/>
  <c r="C2457" i="14"/>
  <c r="B2457" i="14"/>
  <c r="J2456" i="14"/>
  <c r="G2456" i="14"/>
  <c r="F2456" i="14"/>
  <c r="E2456" i="14"/>
  <c r="A2456" i="14" s="1"/>
  <c r="D2456" i="14"/>
  <c r="C2456" i="14"/>
  <c r="B2456" i="14"/>
  <c r="J2455" i="14"/>
  <c r="G2455" i="14"/>
  <c r="F2455" i="14"/>
  <c r="E2455" i="14"/>
  <c r="A2455" i="14" s="1"/>
  <c r="D2455" i="14"/>
  <c r="C2455" i="14"/>
  <c r="B2455" i="14"/>
  <c r="J2454" i="14"/>
  <c r="G2454" i="14"/>
  <c r="F2454" i="14"/>
  <c r="E2454" i="14"/>
  <c r="A2454" i="14" s="1"/>
  <c r="D2454" i="14"/>
  <c r="C2454" i="14"/>
  <c r="B2454" i="14"/>
  <c r="J2453" i="14"/>
  <c r="G2453" i="14"/>
  <c r="F2453" i="14"/>
  <c r="E2453" i="14"/>
  <c r="A2453" i="14" s="1"/>
  <c r="D2453" i="14"/>
  <c r="C2453" i="14"/>
  <c r="B2453" i="14"/>
  <c r="J2452" i="14"/>
  <c r="G2452" i="14"/>
  <c r="F2452" i="14"/>
  <c r="E2452" i="14"/>
  <c r="A2452" i="14" s="1"/>
  <c r="D2452" i="14"/>
  <c r="C2452" i="14"/>
  <c r="B2452" i="14"/>
  <c r="J2451" i="14"/>
  <c r="G2451" i="14"/>
  <c r="F2451" i="14"/>
  <c r="E2451" i="14"/>
  <c r="A2451" i="14" s="1"/>
  <c r="D2451" i="14"/>
  <c r="C2451" i="14"/>
  <c r="B2451" i="14"/>
  <c r="J2450" i="14"/>
  <c r="G2450" i="14"/>
  <c r="F2450" i="14"/>
  <c r="E2450" i="14"/>
  <c r="A2450" i="14" s="1"/>
  <c r="D2450" i="14"/>
  <c r="C2450" i="14"/>
  <c r="B2450" i="14"/>
  <c r="J2449" i="14"/>
  <c r="G2449" i="14"/>
  <c r="F2449" i="14"/>
  <c r="E2449" i="14"/>
  <c r="A2449" i="14" s="1"/>
  <c r="D2449" i="14"/>
  <c r="C2449" i="14"/>
  <c r="B2449" i="14"/>
  <c r="J2448" i="14"/>
  <c r="G2448" i="14"/>
  <c r="F2448" i="14"/>
  <c r="E2448" i="14"/>
  <c r="A2448" i="14" s="1"/>
  <c r="D2448" i="14"/>
  <c r="C2448" i="14"/>
  <c r="B2448" i="14"/>
  <c r="J2447" i="14"/>
  <c r="G2447" i="14"/>
  <c r="F2447" i="14"/>
  <c r="E2447" i="14"/>
  <c r="A2447" i="14" s="1"/>
  <c r="D2447" i="14"/>
  <c r="C2447" i="14"/>
  <c r="B2447" i="14"/>
  <c r="J2446" i="14"/>
  <c r="G2446" i="14"/>
  <c r="F2446" i="14"/>
  <c r="E2446" i="14"/>
  <c r="A2446" i="14" s="1"/>
  <c r="D2446" i="14"/>
  <c r="C2446" i="14"/>
  <c r="B2446" i="14"/>
  <c r="J2445" i="14"/>
  <c r="G2445" i="14"/>
  <c r="F2445" i="14"/>
  <c r="E2445" i="14"/>
  <c r="A2445" i="14" s="1"/>
  <c r="D2445" i="14"/>
  <c r="C2445" i="14"/>
  <c r="B2445" i="14"/>
  <c r="J2444" i="14"/>
  <c r="G2444" i="14"/>
  <c r="F2444" i="14"/>
  <c r="E2444" i="14"/>
  <c r="A2444" i="14" s="1"/>
  <c r="D2444" i="14"/>
  <c r="C2444" i="14"/>
  <c r="B2444" i="14"/>
  <c r="J2443" i="14"/>
  <c r="G2443" i="14"/>
  <c r="F2443" i="14"/>
  <c r="E2443" i="14"/>
  <c r="A2443" i="14" s="1"/>
  <c r="D2443" i="14"/>
  <c r="C2443" i="14"/>
  <c r="B2443" i="14"/>
  <c r="J2442" i="14"/>
  <c r="G2442" i="14"/>
  <c r="F2442" i="14"/>
  <c r="E2442" i="14"/>
  <c r="A2442" i="14" s="1"/>
  <c r="D2442" i="14"/>
  <c r="C2442" i="14"/>
  <c r="B2442" i="14"/>
  <c r="J2441" i="14"/>
  <c r="G2441" i="14"/>
  <c r="F2441" i="14"/>
  <c r="E2441" i="14"/>
  <c r="A2441" i="14" s="1"/>
  <c r="D2441" i="14"/>
  <c r="C2441" i="14"/>
  <c r="B2441" i="14"/>
  <c r="J2440" i="14"/>
  <c r="G2440" i="14"/>
  <c r="F2440" i="14"/>
  <c r="E2440" i="14"/>
  <c r="A2440" i="14" s="1"/>
  <c r="D2440" i="14"/>
  <c r="C2440" i="14"/>
  <c r="B2440" i="14"/>
  <c r="J2439" i="14"/>
  <c r="G2439" i="14"/>
  <c r="F2439" i="14"/>
  <c r="E2439" i="14"/>
  <c r="A2439" i="14" s="1"/>
  <c r="D2439" i="14"/>
  <c r="C2439" i="14"/>
  <c r="B2439" i="14"/>
  <c r="J2438" i="14"/>
  <c r="G2438" i="14"/>
  <c r="F2438" i="14"/>
  <c r="E2438" i="14"/>
  <c r="A2438" i="14" s="1"/>
  <c r="D2438" i="14"/>
  <c r="C2438" i="14"/>
  <c r="B2438" i="14"/>
  <c r="J2437" i="14"/>
  <c r="G2437" i="14"/>
  <c r="F2437" i="14"/>
  <c r="E2437" i="14"/>
  <c r="A2437" i="14" s="1"/>
  <c r="D2437" i="14"/>
  <c r="C2437" i="14"/>
  <c r="B2437" i="14"/>
  <c r="J2436" i="14"/>
  <c r="G2436" i="14"/>
  <c r="F2436" i="14"/>
  <c r="E2436" i="14"/>
  <c r="A2436" i="14" s="1"/>
  <c r="D2436" i="14"/>
  <c r="C2436" i="14"/>
  <c r="B2436" i="14"/>
  <c r="J2435" i="14"/>
  <c r="G2435" i="14"/>
  <c r="F2435" i="14"/>
  <c r="E2435" i="14"/>
  <c r="A2435" i="14" s="1"/>
  <c r="D2435" i="14"/>
  <c r="C2435" i="14"/>
  <c r="B2435" i="14"/>
  <c r="J2434" i="14"/>
  <c r="G2434" i="14"/>
  <c r="F2434" i="14"/>
  <c r="E2434" i="14"/>
  <c r="A2434" i="14" s="1"/>
  <c r="D2434" i="14"/>
  <c r="C2434" i="14"/>
  <c r="B2434" i="14"/>
  <c r="J2433" i="14"/>
  <c r="G2433" i="14"/>
  <c r="F2433" i="14"/>
  <c r="E2433" i="14"/>
  <c r="A2433" i="14" s="1"/>
  <c r="D2433" i="14"/>
  <c r="C2433" i="14"/>
  <c r="B2433" i="14"/>
  <c r="J2432" i="14"/>
  <c r="G2432" i="14"/>
  <c r="F2432" i="14"/>
  <c r="E2432" i="14"/>
  <c r="A2432" i="14" s="1"/>
  <c r="D2432" i="14"/>
  <c r="C2432" i="14"/>
  <c r="B2432" i="14"/>
  <c r="J2431" i="14"/>
  <c r="G2431" i="14"/>
  <c r="F2431" i="14"/>
  <c r="E2431" i="14"/>
  <c r="A2431" i="14" s="1"/>
  <c r="D2431" i="14"/>
  <c r="C2431" i="14"/>
  <c r="B2431" i="14"/>
  <c r="J2430" i="14"/>
  <c r="G2430" i="14"/>
  <c r="F2430" i="14"/>
  <c r="E2430" i="14"/>
  <c r="A2430" i="14" s="1"/>
  <c r="D2430" i="14"/>
  <c r="C2430" i="14"/>
  <c r="B2430" i="14"/>
  <c r="J2429" i="14"/>
  <c r="G2429" i="14"/>
  <c r="F2429" i="14"/>
  <c r="E2429" i="14"/>
  <c r="A2429" i="14" s="1"/>
  <c r="D2429" i="14"/>
  <c r="C2429" i="14"/>
  <c r="B2429" i="14"/>
  <c r="J2428" i="14"/>
  <c r="G2428" i="14"/>
  <c r="F2428" i="14"/>
  <c r="E2428" i="14"/>
  <c r="A2428" i="14" s="1"/>
  <c r="D2428" i="14"/>
  <c r="C2428" i="14"/>
  <c r="B2428" i="14"/>
  <c r="J2427" i="14"/>
  <c r="G2427" i="14"/>
  <c r="F2427" i="14"/>
  <c r="E2427" i="14"/>
  <c r="A2427" i="14" s="1"/>
  <c r="D2427" i="14"/>
  <c r="C2427" i="14"/>
  <c r="B2427" i="14"/>
  <c r="J2426" i="14"/>
  <c r="G2426" i="14"/>
  <c r="F2426" i="14"/>
  <c r="E2426" i="14"/>
  <c r="A2426" i="14" s="1"/>
  <c r="D2426" i="14"/>
  <c r="C2426" i="14"/>
  <c r="B2426" i="14"/>
  <c r="J2425" i="14"/>
  <c r="G2425" i="14"/>
  <c r="F2425" i="14"/>
  <c r="E2425" i="14"/>
  <c r="A2425" i="14" s="1"/>
  <c r="D2425" i="14"/>
  <c r="C2425" i="14"/>
  <c r="B2425" i="14"/>
  <c r="J2424" i="14"/>
  <c r="G2424" i="14"/>
  <c r="F2424" i="14"/>
  <c r="E2424" i="14"/>
  <c r="A2424" i="14" s="1"/>
  <c r="D2424" i="14"/>
  <c r="C2424" i="14"/>
  <c r="B2424" i="14"/>
  <c r="J2423" i="14"/>
  <c r="G2423" i="14"/>
  <c r="F2423" i="14"/>
  <c r="E2423" i="14"/>
  <c r="A2423" i="14" s="1"/>
  <c r="D2423" i="14"/>
  <c r="C2423" i="14"/>
  <c r="B2423" i="14"/>
  <c r="J2422" i="14"/>
  <c r="G2422" i="14"/>
  <c r="F2422" i="14"/>
  <c r="E2422" i="14"/>
  <c r="A2422" i="14" s="1"/>
  <c r="D2422" i="14"/>
  <c r="C2422" i="14"/>
  <c r="B2422" i="14"/>
  <c r="J2421" i="14"/>
  <c r="G2421" i="14"/>
  <c r="F2421" i="14"/>
  <c r="E2421" i="14"/>
  <c r="A2421" i="14" s="1"/>
  <c r="D2421" i="14"/>
  <c r="C2421" i="14"/>
  <c r="B2421" i="14"/>
  <c r="J2420" i="14"/>
  <c r="G2420" i="14"/>
  <c r="F2420" i="14"/>
  <c r="E2420" i="14"/>
  <c r="A2420" i="14" s="1"/>
  <c r="D2420" i="14"/>
  <c r="C2420" i="14"/>
  <c r="B2420" i="14"/>
  <c r="J2419" i="14"/>
  <c r="G2419" i="14"/>
  <c r="F2419" i="14"/>
  <c r="E2419" i="14"/>
  <c r="A2419" i="14" s="1"/>
  <c r="D2419" i="14"/>
  <c r="C2419" i="14"/>
  <c r="B2419" i="14"/>
  <c r="J2418" i="14"/>
  <c r="G2418" i="14"/>
  <c r="F2418" i="14"/>
  <c r="E2418" i="14"/>
  <c r="A2418" i="14" s="1"/>
  <c r="D2418" i="14"/>
  <c r="C2418" i="14"/>
  <c r="B2418" i="14"/>
  <c r="J2417" i="14"/>
  <c r="G2417" i="14"/>
  <c r="F2417" i="14"/>
  <c r="E2417" i="14"/>
  <c r="A2417" i="14" s="1"/>
  <c r="D2417" i="14"/>
  <c r="C2417" i="14"/>
  <c r="B2417" i="14"/>
  <c r="J2416" i="14"/>
  <c r="G2416" i="14"/>
  <c r="F2416" i="14"/>
  <c r="E2416" i="14"/>
  <c r="A2416" i="14" s="1"/>
  <c r="D2416" i="14"/>
  <c r="C2416" i="14"/>
  <c r="B2416" i="14"/>
  <c r="J2415" i="14"/>
  <c r="G2415" i="14"/>
  <c r="F2415" i="14"/>
  <c r="E2415" i="14"/>
  <c r="A2415" i="14" s="1"/>
  <c r="D2415" i="14"/>
  <c r="C2415" i="14"/>
  <c r="B2415" i="14"/>
  <c r="J2414" i="14"/>
  <c r="G2414" i="14"/>
  <c r="F2414" i="14"/>
  <c r="E2414" i="14"/>
  <c r="A2414" i="14" s="1"/>
  <c r="D2414" i="14"/>
  <c r="C2414" i="14"/>
  <c r="B2414" i="14"/>
  <c r="J2413" i="14"/>
  <c r="G2413" i="14"/>
  <c r="F2413" i="14"/>
  <c r="E2413" i="14"/>
  <c r="A2413" i="14" s="1"/>
  <c r="D2413" i="14"/>
  <c r="C2413" i="14"/>
  <c r="B2413" i="14"/>
  <c r="J2412" i="14"/>
  <c r="G2412" i="14"/>
  <c r="F2412" i="14"/>
  <c r="E2412" i="14"/>
  <c r="A2412" i="14" s="1"/>
  <c r="D2412" i="14"/>
  <c r="C2412" i="14"/>
  <c r="B2412" i="14"/>
  <c r="J2411" i="14"/>
  <c r="G2411" i="14"/>
  <c r="F2411" i="14"/>
  <c r="E2411" i="14"/>
  <c r="A2411" i="14" s="1"/>
  <c r="D2411" i="14"/>
  <c r="C2411" i="14"/>
  <c r="B2411" i="14"/>
  <c r="J2410" i="14"/>
  <c r="G2410" i="14"/>
  <c r="F2410" i="14"/>
  <c r="E2410" i="14"/>
  <c r="A2410" i="14" s="1"/>
  <c r="D2410" i="14"/>
  <c r="C2410" i="14"/>
  <c r="B2410" i="14"/>
  <c r="J2409" i="14"/>
  <c r="G2409" i="14"/>
  <c r="F2409" i="14"/>
  <c r="E2409" i="14"/>
  <c r="A2409" i="14" s="1"/>
  <c r="D2409" i="14"/>
  <c r="C2409" i="14"/>
  <c r="B2409" i="14"/>
  <c r="J2408" i="14"/>
  <c r="G2408" i="14"/>
  <c r="F2408" i="14"/>
  <c r="E2408" i="14"/>
  <c r="A2408" i="14" s="1"/>
  <c r="D2408" i="14"/>
  <c r="C2408" i="14"/>
  <c r="B2408" i="14"/>
  <c r="J2407" i="14"/>
  <c r="G2407" i="14"/>
  <c r="F2407" i="14"/>
  <c r="E2407" i="14"/>
  <c r="A2407" i="14" s="1"/>
  <c r="D2407" i="14"/>
  <c r="C2407" i="14"/>
  <c r="B2407" i="14"/>
  <c r="J2406" i="14"/>
  <c r="G2406" i="14"/>
  <c r="F2406" i="14"/>
  <c r="E2406" i="14"/>
  <c r="A2406" i="14" s="1"/>
  <c r="D2406" i="14"/>
  <c r="C2406" i="14"/>
  <c r="B2406" i="14"/>
  <c r="J2405" i="14"/>
  <c r="G2405" i="14"/>
  <c r="F2405" i="14"/>
  <c r="E2405" i="14"/>
  <c r="A2405" i="14" s="1"/>
  <c r="D2405" i="14"/>
  <c r="C2405" i="14"/>
  <c r="B2405" i="14"/>
  <c r="J2404" i="14"/>
  <c r="G2404" i="14"/>
  <c r="F2404" i="14"/>
  <c r="E2404" i="14"/>
  <c r="A2404" i="14" s="1"/>
  <c r="D2404" i="14"/>
  <c r="C2404" i="14"/>
  <c r="B2404" i="14"/>
  <c r="J2403" i="14"/>
  <c r="G2403" i="14"/>
  <c r="F2403" i="14"/>
  <c r="E2403" i="14"/>
  <c r="A2403" i="14" s="1"/>
  <c r="D2403" i="14"/>
  <c r="C2403" i="14"/>
  <c r="B2403" i="14"/>
  <c r="J2402" i="14"/>
  <c r="G2402" i="14"/>
  <c r="F2402" i="14"/>
  <c r="E2402" i="14"/>
  <c r="A2402" i="14" s="1"/>
  <c r="D2402" i="14"/>
  <c r="C2402" i="14"/>
  <c r="B2402" i="14"/>
  <c r="J2401" i="14"/>
  <c r="G2401" i="14"/>
  <c r="F2401" i="14"/>
  <c r="E2401" i="14"/>
  <c r="A2401" i="14" s="1"/>
  <c r="D2401" i="14"/>
  <c r="C2401" i="14"/>
  <c r="B2401" i="14"/>
  <c r="J2400" i="14"/>
  <c r="G2400" i="14"/>
  <c r="F2400" i="14"/>
  <c r="E2400" i="14"/>
  <c r="A2400" i="14" s="1"/>
  <c r="D2400" i="14"/>
  <c r="C2400" i="14"/>
  <c r="B2400" i="14"/>
  <c r="J2399" i="14"/>
  <c r="G2399" i="14"/>
  <c r="F2399" i="14"/>
  <c r="E2399" i="14"/>
  <c r="A2399" i="14" s="1"/>
  <c r="D2399" i="14"/>
  <c r="C2399" i="14"/>
  <c r="B2399" i="14"/>
  <c r="J2398" i="14"/>
  <c r="G2398" i="14"/>
  <c r="F2398" i="14"/>
  <c r="E2398" i="14"/>
  <c r="A2398" i="14" s="1"/>
  <c r="D2398" i="14"/>
  <c r="C2398" i="14"/>
  <c r="B2398" i="14"/>
  <c r="J2397" i="14"/>
  <c r="G2397" i="14"/>
  <c r="F2397" i="14"/>
  <c r="E2397" i="14"/>
  <c r="A2397" i="14" s="1"/>
  <c r="D2397" i="14"/>
  <c r="C2397" i="14"/>
  <c r="B2397" i="14"/>
  <c r="J2396" i="14"/>
  <c r="G2396" i="14"/>
  <c r="F2396" i="14"/>
  <c r="E2396" i="14"/>
  <c r="A2396" i="14" s="1"/>
  <c r="D2396" i="14"/>
  <c r="C2396" i="14"/>
  <c r="B2396" i="14"/>
  <c r="J2395" i="14"/>
  <c r="G2395" i="14"/>
  <c r="F2395" i="14"/>
  <c r="E2395" i="14"/>
  <c r="A2395" i="14" s="1"/>
  <c r="D2395" i="14"/>
  <c r="C2395" i="14"/>
  <c r="B2395" i="14"/>
  <c r="J2394" i="14"/>
  <c r="G2394" i="14"/>
  <c r="F2394" i="14"/>
  <c r="E2394" i="14"/>
  <c r="A2394" i="14" s="1"/>
  <c r="D2394" i="14"/>
  <c r="C2394" i="14"/>
  <c r="B2394" i="14"/>
  <c r="J2393" i="14"/>
  <c r="G2393" i="14"/>
  <c r="F2393" i="14"/>
  <c r="E2393" i="14"/>
  <c r="A2393" i="14" s="1"/>
  <c r="D2393" i="14"/>
  <c r="C2393" i="14"/>
  <c r="B2393" i="14"/>
  <c r="J2392" i="14"/>
  <c r="G2392" i="14"/>
  <c r="F2392" i="14"/>
  <c r="E2392" i="14"/>
  <c r="A2392" i="14" s="1"/>
  <c r="D2392" i="14"/>
  <c r="C2392" i="14"/>
  <c r="B2392" i="14"/>
  <c r="J2391" i="14"/>
  <c r="G2391" i="14"/>
  <c r="F2391" i="14"/>
  <c r="E2391" i="14"/>
  <c r="A2391" i="14" s="1"/>
  <c r="D2391" i="14"/>
  <c r="C2391" i="14"/>
  <c r="B2391" i="14"/>
  <c r="J2390" i="14"/>
  <c r="G2390" i="14"/>
  <c r="F2390" i="14"/>
  <c r="E2390" i="14"/>
  <c r="A2390" i="14" s="1"/>
  <c r="D2390" i="14"/>
  <c r="C2390" i="14"/>
  <c r="B2390" i="14"/>
  <c r="J2389" i="14"/>
  <c r="G2389" i="14"/>
  <c r="F2389" i="14"/>
  <c r="E2389" i="14"/>
  <c r="A2389" i="14" s="1"/>
  <c r="D2389" i="14"/>
  <c r="C2389" i="14"/>
  <c r="B2389" i="14"/>
  <c r="J2388" i="14"/>
  <c r="G2388" i="14"/>
  <c r="F2388" i="14"/>
  <c r="E2388" i="14"/>
  <c r="A2388" i="14" s="1"/>
  <c r="D2388" i="14"/>
  <c r="C2388" i="14"/>
  <c r="B2388" i="14"/>
  <c r="J2387" i="14"/>
  <c r="G2387" i="14"/>
  <c r="F2387" i="14"/>
  <c r="E2387" i="14"/>
  <c r="A2387" i="14" s="1"/>
  <c r="D2387" i="14"/>
  <c r="C2387" i="14"/>
  <c r="B2387" i="14"/>
  <c r="J2386" i="14"/>
  <c r="G2386" i="14"/>
  <c r="F2386" i="14"/>
  <c r="E2386" i="14"/>
  <c r="A2386" i="14" s="1"/>
  <c r="D2386" i="14"/>
  <c r="C2386" i="14"/>
  <c r="B2386" i="14"/>
  <c r="J2385" i="14"/>
  <c r="G2385" i="14"/>
  <c r="F2385" i="14"/>
  <c r="E2385" i="14"/>
  <c r="A2385" i="14" s="1"/>
  <c r="D2385" i="14"/>
  <c r="C2385" i="14"/>
  <c r="B2385" i="14"/>
  <c r="J2384" i="14"/>
  <c r="G2384" i="14"/>
  <c r="F2384" i="14"/>
  <c r="E2384" i="14"/>
  <c r="A2384" i="14" s="1"/>
  <c r="D2384" i="14"/>
  <c r="C2384" i="14"/>
  <c r="B2384" i="14"/>
  <c r="J2383" i="14"/>
  <c r="G2383" i="14"/>
  <c r="F2383" i="14"/>
  <c r="E2383" i="14"/>
  <c r="A2383" i="14" s="1"/>
  <c r="D2383" i="14"/>
  <c r="C2383" i="14"/>
  <c r="B2383" i="14"/>
  <c r="J2382" i="14"/>
  <c r="G2382" i="14"/>
  <c r="F2382" i="14"/>
  <c r="E2382" i="14"/>
  <c r="A2382" i="14" s="1"/>
  <c r="D2382" i="14"/>
  <c r="C2382" i="14"/>
  <c r="B2382" i="14"/>
  <c r="J2381" i="14"/>
  <c r="G2381" i="14"/>
  <c r="F2381" i="14"/>
  <c r="E2381" i="14"/>
  <c r="A2381" i="14" s="1"/>
  <c r="D2381" i="14"/>
  <c r="C2381" i="14"/>
  <c r="B2381" i="14"/>
  <c r="J2380" i="14"/>
  <c r="G2380" i="14"/>
  <c r="F2380" i="14"/>
  <c r="E2380" i="14"/>
  <c r="A2380" i="14" s="1"/>
  <c r="D2380" i="14"/>
  <c r="C2380" i="14"/>
  <c r="B2380" i="14"/>
  <c r="J2379" i="14"/>
  <c r="G2379" i="14"/>
  <c r="F2379" i="14"/>
  <c r="E2379" i="14"/>
  <c r="A2379" i="14" s="1"/>
  <c r="D2379" i="14"/>
  <c r="C2379" i="14"/>
  <c r="B2379" i="14"/>
  <c r="J2378" i="14"/>
  <c r="G2378" i="14"/>
  <c r="F2378" i="14"/>
  <c r="E2378" i="14"/>
  <c r="A2378" i="14" s="1"/>
  <c r="D2378" i="14"/>
  <c r="C2378" i="14"/>
  <c r="B2378" i="14"/>
  <c r="J2377" i="14"/>
  <c r="G2377" i="14"/>
  <c r="F2377" i="14"/>
  <c r="E2377" i="14"/>
  <c r="A2377" i="14" s="1"/>
  <c r="D2377" i="14"/>
  <c r="C2377" i="14"/>
  <c r="B2377" i="14"/>
  <c r="J2376" i="14"/>
  <c r="G2376" i="14"/>
  <c r="F2376" i="14"/>
  <c r="E2376" i="14"/>
  <c r="A2376" i="14" s="1"/>
  <c r="D2376" i="14"/>
  <c r="C2376" i="14"/>
  <c r="B2376" i="14"/>
  <c r="J2375" i="14"/>
  <c r="G2375" i="14"/>
  <c r="F2375" i="14"/>
  <c r="E2375" i="14"/>
  <c r="A2375" i="14" s="1"/>
  <c r="D2375" i="14"/>
  <c r="C2375" i="14"/>
  <c r="B2375" i="14"/>
  <c r="J2374" i="14"/>
  <c r="G2374" i="14"/>
  <c r="F2374" i="14"/>
  <c r="E2374" i="14"/>
  <c r="A2374" i="14" s="1"/>
  <c r="D2374" i="14"/>
  <c r="C2374" i="14"/>
  <c r="B2374" i="14"/>
  <c r="J2373" i="14"/>
  <c r="G2373" i="14"/>
  <c r="F2373" i="14"/>
  <c r="E2373" i="14"/>
  <c r="A2373" i="14" s="1"/>
  <c r="D2373" i="14"/>
  <c r="C2373" i="14"/>
  <c r="B2373" i="14"/>
  <c r="J2372" i="14"/>
  <c r="G2372" i="14"/>
  <c r="F2372" i="14"/>
  <c r="E2372" i="14"/>
  <c r="A2372" i="14" s="1"/>
  <c r="D2372" i="14"/>
  <c r="C2372" i="14"/>
  <c r="B2372" i="14"/>
  <c r="J2371" i="14"/>
  <c r="G2371" i="14"/>
  <c r="F2371" i="14"/>
  <c r="E2371" i="14"/>
  <c r="A2371" i="14" s="1"/>
  <c r="D2371" i="14"/>
  <c r="C2371" i="14"/>
  <c r="B2371" i="14"/>
  <c r="J2370" i="14"/>
  <c r="G2370" i="14"/>
  <c r="F2370" i="14"/>
  <c r="E2370" i="14"/>
  <c r="A2370" i="14" s="1"/>
  <c r="D2370" i="14"/>
  <c r="C2370" i="14"/>
  <c r="B2370" i="14"/>
  <c r="J2369" i="14"/>
  <c r="G2369" i="14"/>
  <c r="F2369" i="14"/>
  <c r="E2369" i="14"/>
  <c r="A2369" i="14" s="1"/>
  <c r="D2369" i="14"/>
  <c r="C2369" i="14"/>
  <c r="B2369" i="14"/>
  <c r="J2368" i="14"/>
  <c r="G2368" i="14"/>
  <c r="F2368" i="14"/>
  <c r="E2368" i="14"/>
  <c r="A2368" i="14" s="1"/>
  <c r="D2368" i="14"/>
  <c r="C2368" i="14"/>
  <c r="B2368" i="14"/>
  <c r="J2367" i="14"/>
  <c r="G2367" i="14"/>
  <c r="F2367" i="14"/>
  <c r="E2367" i="14"/>
  <c r="A2367" i="14" s="1"/>
  <c r="D2367" i="14"/>
  <c r="C2367" i="14"/>
  <c r="B2367" i="14"/>
  <c r="J2366" i="14"/>
  <c r="G2366" i="14"/>
  <c r="F2366" i="14"/>
  <c r="E2366" i="14"/>
  <c r="A2366" i="14" s="1"/>
  <c r="D2366" i="14"/>
  <c r="C2366" i="14"/>
  <c r="B2366" i="14"/>
  <c r="J2365" i="14"/>
  <c r="G2365" i="14"/>
  <c r="F2365" i="14"/>
  <c r="E2365" i="14"/>
  <c r="A2365" i="14" s="1"/>
  <c r="D2365" i="14"/>
  <c r="C2365" i="14"/>
  <c r="B2365" i="14"/>
  <c r="J2364" i="14"/>
  <c r="G2364" i="14"/>
  <c r="F2364" i="14"/>
  <c r="E2364" i="14"/>
  <c r="A2364" i="14" s="1"/>
  <c r="D2364" i="14"/>
  <c r="C2364" i="14"/>
  <c r="B2364" i="14"/>
  <c r="J2363" i="14"/>
  <c r="G2363" i="14"/>
  <c r="F2363" i="14"/>
  <c r="E2363" i="14"/>
  <c r="A2363" i="14" s="1"/>
  <c r="D2363" i="14"/>
  <c r="C2363" i="14"/>
  <c r="B2363" i="14"/>
  <c r="J2362" i="14"/>
  <c r="G2362" i="14"/>
  <c r="F2362" i="14"/>
  <c r="E2362" i="14"/>
  <c r="A2362" i="14" s="1"/>
  <c r="D2362" i="14"/>
  <c r="C2362" i="14"/>
  <c r="B2362" i="14"/>
  <c r="J2361" i="14"/>
  <c r="G2361" i="14"/>
  <c r="F2361" i="14"/>
  <c r="E2361" i="14"/>
  <c r="A2361" i="14" s="1"/>
  <c r="D2361" i="14"/>
  <c r="C2361" i="14"/>
  <c r="B2361" i="14"/>
  <c r="J2360" i="14"/>
  <c r="G2360" i="14"/>
  <c r="F2360" i="14"/>
  <c r="E2360" i="14"/>
  <c r="A2360" i="14" s="1"/>
  <c r="D2360" i="14"/>
  <c r="C2360" i="14"/>
  <c r="B2360" i="14"/>
  <c r="J2359" i="14"/>
  <c r="G2359" i="14"/>
  <c r="F2359" i="14"/>
  <c r="E2359" i="14"/>
  <c r="A2359" i="14" s="1"/>
  <c r="D2359" i="14"/>
  <c r="C2359" i="14"/>
  <c r="B2359" i="14"/>
  <c r="J2358" i="14"/>
  <c r="G2358" i="14"/>
  <c r="F2358" i="14"/>
  <c r="E2358" i="14"/>
  <c r="A2358" i="14" s="1"/>
  <c r="D2358" i="14"/>
  <c r="C2358" i="14"/>
  <c r="B2358" i="14"/>
  <c r="J2357" i="14"/>
  <c r="G2357" i="14"/>
  <c r="F2357" i="14"/>
  <c r="E2357" i="14"/>
  <c r="A2357" i="14" s="1"/>
  <c r="D2357" i="14"/>
  <c r="C2357" i="14"/>
  <c r="B2357" i="14"/>
  <c r="J2356" i="14"/>
  <c r="G2356" i="14"/>
  <c r="F2356" i="14"/>
  <c r="E2356" i="14"/>
  <c r="A2356" i="14" s="1"/>
  <c r="D2356" i="14"/>
  <c r="C2356" i="14"/>
  <c r="B2356" i="14"/>
  <c r="J2355" i="14"/>
  <c r="G2355" i="14"/>
  <c r="F2355" i="14"/>
  <c r="E2355" i="14"/>
  <c r="A2355" i="14" s="1"/>
  <c r="D2355" i="14"/>
  <c r="C2355" i="14"/>
  <c r="B2355" i="14"/>
  <c r="J2354" i="14"/>
  <c r="G2354" i="14"/>
  <c r="F2354" i="14"/>
  <c r="E2354" i="14"/>
  <c r="A2354" i="14" s="1"/>
  <c r="D2354" i="14"/>
  <c r="C2354" i="14"/>
  <c r="B2354" i="14"/>
  <c r="J2353" i="14"/>
  <c r="G2353" i="14"/>
  <c r="F2353" i="14"/>
  <c r="E2353" i="14"/>
  <c r="A2353" i="14" s="1"/>
  <c r="D2353" i="14"/>
  <c r="C2353" i="14"/>
  <c r="B2353" i="14"/>
  <c r="J2352" i="14"/>
  <c r="G2352" i="14"/>
  <c r="F2352" i="14"/>
  <c r="E2352" i="14"/>
  <c r="A2352" i="14" s="1"/>
  <c r="D2352" i="14"/>
  <c r="C2352" i="14"/>
  <c r="B2352" i="14"/>
  <c r="J2351" i="14"/>
  <c r="G2351" i="14"/>
  <c r="F2351" i="14"/>
  <c r="E2351" i="14"/>
  <c r="A2351" i="14" s="1"/>
  <c r="D2351" i="14"/>
  <c r="C2351" i="14"/>
  <c r="B2351" i="14"/>
  <c r="J2350" i="14"/>
  <c r="G2350" i="14"/>
  <c r="F2350" i="14"/>
  <c r="E2350" i="14"/>
  <c r="A2350" i="14" s="1"/>
  <c r="D2350" i="14"/>
  <c r="C2350" i="14"/>
  <c r="B2350" i="14"/>
  <c r="J2349" i="14"/>
  <c r="G2349" i="14"/>
  <c r="F2349" i="14"/>
  <c r="E2349" i="14"/>
  <c r="A2349" i="14" s="1"/>
  <c r="D2349" i="14"/>
  <c r="C2349" i="14"/>
  <c r="B2349" i="14"/>
  <c r="J2348" i="14"/>
  <c r="G2348" i="14"/>
  <c r="F2348" i="14"/>
  <c r="E2348" i="14"/>
  <c r="A2348" i="14" s="1"/>
  <c r="D2348" i="14"/>
  <c r="C2348" i="14"/>
  <c r="B2348" i="14"/>
  <c r="J2347" i="14"/>
  <c r="G2347" i="14"/>
  <c r="F2347" i="14"/>
  <c r="E2347" i="14"/>
  <c r="A2347" i="14" s="1"/>
  <c r="D2347" i="14"/>
  <c r="C2347" i="14"/>
  <c r="B2347" i="14"/>
  <c r="J2346" i="14"/>
  <c r="G2346" i="14"/>
  <c r="F2346" i="14"/>
  <c r="E2346" i="14"/>
  <c r="A2346" i="14" s="1"/>
  <c r="D2346" i="14"/>
  <c r="C2346" i="14"/>
  <c r="B2346" i="14"/>
  <c r="J2345" i="14"/>
  <c r="G2345" i="14"/>
  <c r="F2345" i="14"/>
  <c r="E2345" i="14"/>
  <c r="A2345" i="14" s="1"/>
  <c r="D2345" i="14"/>
  <c r="C2345" i="14"/>
  <c r="B2345" i="14"/>
  <c r="J2344" i="14"/>
  <c r="G2344" i="14"/>
  <c r="F2344" i="14"/>
  <c r="E2344" i="14"/>
  <c r="A2344" i="14" s="1"/>
  <c r="D2344" i="14"/>
  <c r="C2344" i="14"/>
  <c r="B2344" i="14"/>
  <c r="J2343" i="14"/>
  <c r="G2343" i="14"/>
  <c r="F2343" i="14"/>
  <c r="E2343" i="14"/>
  <c r="A2343" i="14" s="1"/>
  <c r="D2343" i="14"/>
  <c r="C2343" i="14"/>
  <c r="B2343" i="14"/>
  <c r="J2342" i="14"/>
  <c r="G2342" i="14"/>
  <c r="F2342" i="14"/>
  <c r="E2342" i="14"/>
  <c r="A2342" i="14" s="1"/>
  <c r="D2342" i="14"/>
  <c r="C2342" i="14"/>
  <c r="B2342" i="14"/>
  <c r="J2341" i="14"/>
  <c r="G2341" i="14"/>
  <c r="F2341" i="14"/>
  <c r="E2341" i="14"/>
  <c r="A2341" i="14" s="1"/>
  <c r="D2341" i="14"/>
  <c r="C2341" i="14"/>
  <c r="B2341" i="14"/>
  <c r="J2340" i="14"/>
  <c r="G2340" i="14"/>
  <c r="F2340" i="14"/>
  <c r="E2340" i="14"/>
  <c r="A2340" i="14" s="1"/>
  <c r="D2340" i="14"/>
  <c r="C2340" i="14"/>
  <c r="B2340" i="14"/>
  <c r="J2339" i="14"/>
  <c r="G2339" i="14"/>
  <c r="F2339" i="14"/>
  <c r="E2339" i="14"/>
  <c r="A2339" i="14" s="1"/>
  <c r="D2339" i="14"/>
  <c r="C2339" i="14"/>
  <c r="B2339" i="14"/>
  <c r="J2338" i="14"/>
  <c r="G2338" i="14"/>
  <c r="F2338" i="14"/>
  <c r="E2338" i="14"/>
  <c r="A2338" i="14" s="1"/>
  <c r="D2338" i="14"/>
  <c r="C2338" i="14"/>
  <c r="B2338" i="14"/>
  <c r="J2337" i="14"/>
  <c r="G2337" i="14"/>
  <c r="F2337" i="14"/>
  <c r="E2337" i="14"/>
  <c r="A2337" i="14" s="1"/>
  <c r="D2337" i="14"/>
  <c r="C2337" i="14"/>
  <c r="B2337" i="14"/>
  <c r="J2336" i="14"/>
  <c r="G2336" i="14"/>
  <c r="F2336" i="14"/>
  <c r="E2336" i="14"/>
  <c r="A2336" i="14" s="1"/>
  <c r="D2336" i="14"/>
  <c r="C2336" i="14"/>
  <c r="B2336" i="14"/>
  <c r="J2335" i="14"/>
  <c r="G2335" i="14"/>
  <c r="F2335" i="14"/>
  <c r="E2335" i="14"/>
  <c r="A2335" i="14" s="1"/>
  <c r="D2335" i="14"/>
  <c r="C2335" i="14"/>
  <c r="B2335" i="14"/>
  <c r="J2334" i="14"/>
  <c r="G2334" i="14"/>
  <c r="F2334" i="14"/>
  <c r="E2334" i="14"/>
  <c r="A2334" i="14" s="1"/>
  <c r="D2334" i="14"/>
  <c r="C2334" i="14"/>
  <c r="B2334" i="14"/>
  <c r="J2333" i="14"/>
  <c r="G2333" i="14"/>
  <c r="F2333" i="14"/>
  <c r="E2333" i="14"/>
  <c r="A2333" i="14" s="1"/>
  <c r="D2333" i="14"/>
  <c r="C2333" i="14"/>
  <c r="B2333" i="14"/>
  <c r="J2332" i="14"/>
  <c r="G2332" i="14"/>
  <c r="F2332" i="14"/>
  <c r="E2332" i="14"/>
  <c r="A2332" i="14" s="1"/>
  <c r="D2332" i="14"/>
  <c r="C2332" i="14"/>
  <c r="B2332" i="14"/>
  <c r="J2331" i="14"/>
  <c r="G2331" i="14"/>
  <c r="F2331" i="14"/>
  <c r="E2331" i="14"/>
  <c r="A2331" i="14" s="1"/>
  <c r="D2331" i="14"/>
  <c r="C2331" i="14"/>
  <c r="B2331" i="14"/>
  <c r="J2330" i="14"/>
  <c r="G2330" i="14"/>
  <c r="F2330" i="14"/>
  <c r="E2330" i="14"/>
  <c r="A2330" i="14" s="1"/>
  <c r="D2330" i="14"/>
  <c r="C2330" i="14"/>
  <c r="B2330" i="14"/>
  <c r="J2329" i="14"/>
  <c r="G2329" i="14"/>
  <c r="F2329" i="14"/>
  <c r="E2329" i="14"/>
  <c r="A2329" i="14" s="1"/>
  <c r="D2329" i="14"/>
  <c r="C2329" i="14"/>
  <c r="B2329" i="14"/>
  <c r="J2328" i="14"/>
  <c r="G2328" i="14"/>
  <c r="F2328" i="14"/>
  <c r="E2328" i="14"/>
  <c r="A2328" i="14" s="1"/>
  <c r="D2328" i="14"/>
  <c r="C2328" i="14"/>
  <c r="B2328" i="14"/>
  <c r="J2327" i="14"/>
  <c r="G2327" i="14"/>
  <c r="F2327" i="14"/>
  <c r="E2327" i="14"/>
  <c r="A2327" i="14" s="1"/>
  <c r="D2327" i="14"/>
  <c r="C2327" i="14"/>
  <c r="B2327" i="14"/>
  <c r="J2326" i="14"/>
  <c r="G2326" i="14"/>
  <c r="F2326" i="14"/>
  <c r="E2326" i="14"/>
  <c r="A2326" i="14" s="1"/>
  <c r="D2326" i="14"/>
  <c r="C2326" i="14"/>
  <c r="B2326" i="14"/>
  <c r="J2325" i="14"/>
  <c r="G2325" i="14"/>
  <c r="F2325" i="14"/>
  <c r="E2325" i="14"/>
  <c r="A2325" i="14" s="1"/>
  <c r="D2325" i="14"/>
  <c r="C2325" i="14"/>
  <c r="B2325" i="14"/>
  <c r="J2324" i="14"/>
  <c r="G2324" i="14"/>
  <c r="F2324" i="14"/>
  <c r="E2324" i="14"/>
  <c r="A2324" i="14" s="1"/>
  <c r="D2324" i="14"/>
  <c r="C2324" i="14"/>
  <c r="B2324" i="14"/>
  <c r="J2323" i="14"/>
  <c r="G2323" i="14"/>
  <c r="F2323" i="14"/>
  <c r="E2323" i="14"/>
  <c r="A2323" i="14" s="1"/>
  <c r="D2323" i="14"/>
  <c r="C2323" i="14"/>
  <c r="B2323" i="14"/>
  <c r="J2322" i="14"/>
  <c r="G2322" i="14"/>
  <c r="F2322" i="14"/>
  <c r="E2322" i="14"/>
  <c r="A2322" i="14" s="1"/>
  <c r="D2322" i="14"/>
  <c r="C2322" i="14"/>
  <c r="B2322" i="14"/>
  <c r="J2321" i="14"/>
  <c r="G2321" i="14"/>
  <c r="F2321" i="14"/>
  <c r="E2321" i="14"/>
  <c r="A2321" i="14" s="1"/>
  <c r="D2321" i="14"/>
  <c r="C2321" i="14"/>
  <c r="B2321" i="14"/>
  <c r="J2320" i="14"/>
  <c r="G2320" i="14"/>
  <c r="F2320" i="14"/>
  <c r="E2320" i="14"/>
  <c r="A2320" i="14" s="1"/>
  <c r="D2320" i="14"/>
  <c r="C2320" i="14"/>
  <c r="B2320" i="14"/>
  <c r="J2319" i="14"/>
  <c r="G2319" i="14"/>
  <c r="F2319" i="14"/>
  <c r="E2319" i="14"/>
  <c r="A2319" i="14" s="1"/>
  <c r="D2319" i="14"/>
  <c r="C2319" i="14"/>
  <c r="B2319" i="14"/>
  <c r="J2318" i="14"/>
  <c r="G2318" i="14"/>
  <c r="F2318" i="14"/>
  <c r="E2318" i="14"/>
  <c r="A2318" i="14" s="1"/>
  <c r="D2318" i="14"/>
  <c r="C2318" i="14"/>
  <c r="B2318" i="14"/>
  <c r="J2317" i="14"/>
  <c r="G2317" i="14"/>
  <c r="F2317" i="14"/>
  <c r="E2317" i="14"/>
  <c r="A2317" i="14" s="1"/>
  <c r="D2317" i="14"/>
  <c r="C2317" i="14"/>
  <c r="B2317" i="14"/>
  <c r="J2316" i="14"/>
  <c r="G2316" i="14"/>
  <c r="F2316" i="14"/>
  <c r="E2316" i="14"/>
  <c r="A2316" i="14" s="1"/>
  <c r="D2316" i="14"/>
  <c r="C2316" i="14"/>
  <c r="B2316" i="14"/>
  <c r="J2315" i="14"/>
  <c r="G2315" i="14"/>
  <c r="F2315" i="14"/>
  <c r="E2315" i="14"/>
  <c r="A2315" i="14" s="1"/>
  <c r="D2315" i="14"/>
  <c r="C2315" i="14"/>
  <c r="B2315" i="14"/>
  <c r="J2314" i="14"/>
  <c r="G2314" i="14"/>
  <c r="F2314" i="14"/>
  <c r="E2314" i="14"/>
  <c r="A2314" i="14" s="1"/>
  <c r="D2314" i="14"/>
  <c r="C2314" i="14"/>
  <c r="B2314" i="14"/>
  <c r="J2313" i="14"/>
  <c r="G2313" i="14"/>
  <c r="F2313" i="14"/>
  <c r="E2313" i="14"/>
  <c r="A2313" i="14" s="1"/>
  <c r="D2313" i="14"/>
  <c r="C2313" i="14"/>
  <c r="B2313" i="14"/>
  <c r="J2312" i="14"/>
  <c r="G2312" i="14"/>
  <c r="F2312" i="14"/>
  <c r="E2312" i="14"/>
  <c r="A2312" i="14" s="1"/>
  <c r="D2312" i="14"/>
  <c r="C2312" i="14"/>
  <c r="B2312" i="14"/>
  <c r="J2311" i="14"/>
  <c r="G2311" i="14"/>
  <c r="F2311" i="14"/>
  <c r="E2311" i="14"/>
  <c r="A2311" i="14" s="1"/>
  <c r="D2311" i="14"/>
  <c r="C2311" i="14"/>
  <c r="B2311" i="14"/>
  <c r="J2310" i="14"/>
  <c r="G2310" i="14"/>
  <c r="F2310" i="14"/>
  <c r="E2310" i="14"/>
  <c r="A2310" i="14" s="1"/>
  <c r="D2310" i="14"/>
  <c r="C2310" i="14"/>
  <c r="B2310" i="14"/>
  <c r="J2309" i="14"/>
  <c r="G2309" i="14"/>
  <c r="F2309" i="14"/>
  <c r="E2309" i="14"/>
  <c r="A2309" i="14" s="1"/>
  <c r="D2309" i="14"/>
  <c r="C2309" i="14"/>
  <c r="B2309" i="14"/>
  <c r="J2308" i="14"/>
  <c r="G2308" i="14"/>
  <c r="F2308" i="14"/>
  <c r="E2308" i="14"/>
  <c r="A2308" i="14" s="1"/>
  <c r="D2308" i="14"/>
  <c r="C2308" i="14"/>
  <c r="B2308" i="14"/>
  <c r="J2307" i="14"/>
  <c r="G2307" i="14"/>
  <c r="F2307" i="14"/>
  <c r="E2307" i="14"/>
  <c r="A2307" i="14" s="1"/>
  <c r="D2307" i="14"/>
  <c r="C2307" i="14"/>
  <c r="B2307" i="14"/>
  <c r="J2306" i="14"/>
  <c r="G2306" i="14"/>
  <c r="F2306" i="14"/>
  <c r="E2306" i="14"/>
  <c r="A2306" i="14" s="1"/>
  <c r="D2306" i="14"/>
  <c r="C2306" i="14"/>
  <c r="B2306" i="14"/>
  <c r="J2305" i="14"/>
  <c r="G2305" i="14"/>
  <c r="F2305" i="14"/>
  <c r="E2305" i="14"/>
  <c r="A2305" i="14" s="1"/>
  <c r="D2305" i="14"/>
  <c r="C2305" i="14"/>
  <c r="B2305" i="14"/>
  <c r="J2304" i="14"/>
  <c r="G2304" i="14"/>
  <c r="F2304" i="14"/>
  <c r="E2304" i="14"/>
  <c r="A2304" i="14" s="1"/>
  <c r="D2304" i="14"/>
  <c r="C2304" i="14"/>
  <c r="B2304" i="14"/>
  <c r="J2303" i="14"/>
  <c r="G2303" i="14"/>
  <c r="F2303" i="14"/>
  <c r="E2303" i="14"/>
  <c r="A2303" i="14" s="1"/>
  <c r="D2303" i="14"/>
  <c r="C2303" i="14"/>
  <c r="B2303" i="14"/>
  <c r="J2302" i="14"/>
  <c r="G2302" i="14"/>
  <c r="F2302" i="14"/>
  <c r="E2302" i="14"/>
  <c r="A2302" i="14" s="1"/>
  <c r="D2302" i="14"/>
  <c r="C2302" i="14"/>
  <c r="B2302" i="14"/>
  <c r="J2301" i="14"/>
  <c r="G2301" i="14"/>
  <c r="F2301" i="14"/>
  <c r="E2301" i="14"/>
  <c r="A2301" i="14" s="1"/>
  <c r="D2301" i="14"/>
  <c r="C2301" i="14"/>
  <c r="B2301" i="14"/>
  <c r="J2300" i="14"/>
  <c r="G2300" i="14"/>
  <c r="F2300" i="14"/>
  <c r="E2300" i="14"/>
  <c r="A2300" i="14" s="1"/>
  <c r="D2300" i="14"/>
  <c r="C2300" i="14"/>
  <c r="B2300" i="14"/>
  <c r="J2299" i="14"/>
  <c r="G2299" i="14"/>
  <c r="F2299" i="14"/>
  <c r="E2299" i="14"/>
  <c r="A2299" i="14" s="1"/>
  <c r="D2299" i="14"/>
  <c r="C2299" i="14"/>
  <c r="B2299" i="14"/>
  <c r="J2298" i="14"/>
  <c r="G2298" i="14"/>
  <c r="F2298" i="14"/>
  <c r="E2298" i="14"/>
  <c r="A2298" i="14" s="1"/>
  <c r="D2298" i="14"/>
  <c r="C2298" i="14"/>
  <c r="B2298" i="14"/>
  <c r="J2297" i="14"/>
  <c r="G2297" i="14"/>
  <c r="F2297" i="14"/>
  <c r="E2297" i="14"/>
  <c r="A2297" i="14" s="1"/>
  <c r="D2297" i="14"/>
  <c r="C2297" i="14"/>
  <c r="B2297" i="14"/>
  <c r="J2296" i="14"/>
  <c r="G2296" i="14"/>
  <c r="F2296" i="14"/>
  <c r="E2296" i="14"/>
  <c r="A2296" i="14" s="1"/>
  <c r="D2296" i="14"/>
  <c r="C2296" i="14"/>
  <c r="B2296" i="14"/>
  <c r="J2295" i="14"/>
  <c r="G2295" i="14"/>
  <c r="F2295" i="14"/>
  <c r="E2295" i="14"/>
  <c r="A2295" i="14" s="1"/>
  <c r="D2295" i="14"/>
  <c r="C2295" i="14"/>
  <c r="B2295" i="14"/>
  <c r="J2294" i="14"/>
  <c r="G2294" i="14"/>
  <c r="F2294" i="14"/>
  <c r="E2294" i="14"/>
  <c r="A2294" i="14" s="1"/>
  <c r="D2294" i="14"/>
  <c r="C2294" i="14"/>
  <c r="B2294" i="14"/>
  <c r="J2293" i="14"/>
  <c r="G2293" i="14"/>
  <c r="F2293" i="14"/>
  <c r="E2293" i="14"/>
  <c r="A2293" i="14" s="1"/>
  <c r="D2293" i="14"/>
  <c r="C2293" i="14"/>
  <c r="B2293" i="14"/>
  <c r="J2292" i="14"/>
  <c r="G2292" i="14"/>
  <c r="F2292" i="14"/>
  <c r="E2292" i="14"/>
  <c r="A2292" i="14" s="1"/>
  <c r="D2292" i="14"/>
  <c r="C2292" i="14"/>
  <c r="B2292" i="14"/>
  <c r="J2291" i="14"/>
  <c r="G2291" i="14"/>
  <c r="F2291" i="14"/>
  <c r="E2291" i="14"/>
  <c r="A2291" i="14" s="1"/>
  <c r="D2291" i="14"/>
  <c r="C2291" i="14"/>
  <c r="B2291" i="14"/>
  <c r="J2290" i="14"/>
  <c r="G2290" i="14"/>
  <c r="F2290" i="14"/>
  <c r="E2290" i="14"/>
  <c r="A2290" i="14" s="1"/>
  <c r="D2290" i="14"/>
  <c r="C2290" i="14"/>
  <c r="B2290" i="14"/>
  <c r="J2289" i="14"/>
  <c r="G2289" i="14"/>
  <c r="F2289" i="14"/>
  <c r="E2289" i="14"/>
  <c r="A2289" i="14" s="1"/>
  <c r="D2289" i="14"/>
  <c r="C2289" i="14"/>
  <c r="B2289" i="14"/>
  <c r="J2288" i="14"/>
  <c r="G2288" i="14"/>
  <c r="F2288" i="14"/>
  <c r="E2288" i="14"/>
  <c r="A2288" i="14" s="1"/>
  <c r="D2288" i="14"/>
  <c r="C2288" i="14"/>
  <c r="B2288" i="14"/>
  <c r="J2287" i="14"/>
  <c r="G2287" i="14"/>
  <c r="F2287" i="14"/>
  <c r="E2287" i="14"/>
  <c r="A2287" i="14" s="1"/>
  <c r="D2287" i="14"/>
  <c r="C2287" i="14"/>
  <c r="B2287" i="14"/>
  <c r="J2286" i="14"/>
  <c r="G2286" i="14"/>
  <c r="F2286" i="14"/>
  <c r="E2286" i="14"/>
  <c r="A2286" i="14" s="1"/>
  <c r="D2286" i="14"/>
  <c r="C2286" i="14"/>
  <c r="B2286" i="14"/>
  <c r="J2285" i="14"/>
  <c r="G2285" i="14"/>
  <c r="F2285" i="14"/>
  <c r="E2285" i="14"/>
  <c r="A2285" i="14" s="1"/>
  <c r="D2285" i="14"/>
  <c r="C2285" i="14"/>
  <c r="B2285" i="14"/>
  <c r="J2284" i="14"/>
  <c r="G2284" i="14"/>
  <c r="F2284" i="14"/>
  <c r="E2284" i="14"/>
  <c r="A2284" i="14" s="1"/>
  <c r="D2284" i="14"/>
  <c r="C2284" i="14"/>
  <c r="B2284" i="14"/>
  <c r="J2283" i="14"/>
  <c r="G2283" i="14"/>
  <c r="F2283" i="14"/>
  <c r="E2283" i="14"/>
  <c r="A2283" i="14" s="1"/>
  <c r="D2283" i="14"/>
  <c r="C2283" i="14"/>
  <c r="B2283" i="14"/>
  <c r="J2282" i="14"/>
  <c r="G2282" i="14"/>
  <c r="F2282" i="14"/>
  <c r="E2282" i="14"/>
  <c r="A2282" i="14" s="1"/>
  <c r="D2282" i="14"/>
  <c r="C2282" i="14"/>
  <c r="B2282" i="14"/>
  <c r="J2281" i="14"/>
  <c r="G2281" i="14"/>
  <c r="F2281" i="14"/>
  <c r="E2281" i="14"/>
  <c r="A2281" i="14" s="1"/>
  <c r="D2281" i="14"/>
  <c r="C2281" i="14"/>
  <c r="B2281" i="14"/>
  <c r="J2280" i="14"/>
  <c r="G2280" i="14"/>
  <c r="F2280" i="14"/>
  <c r="E2280" i="14"/>
  <c r="A2280" i="14" s="1"/>
  <c r="D2280" i="14"/>
  <c r="C2280" i="14"/>
  <c r="B2280" i="14"/>
  <c r="J2279" i="14"/>
  <c r="G2279" i="14"/>
  <c r="F2279" i="14"/>
  <c r="E2279" i="14"/>
  <c r="A2279" i="14" s="1"/>
  <c r="D2279" i="14"/>
  <c r="C2279" i="14"/>
  <c r="B2279" i="14"/>
  <c r="J2278" i="14"/>
  <c r="G2278" i="14"/>
  <c r="F2278" i="14"/>
  <c r="E2278" i="14"/>
  <c r="A2278" i="14" s="1"/>
  <c r="D2278" i="14"/>
  <c r="C2278" i="14"/>
  <c r="B2278" i="14"/>
  <c r="J2277" i="14"/>
  <c r="G2277" i="14"/>
  <c r="F2277" i="14"/>
  <c r="E2277" i="14"/>
  <c r="A2277" i="14" s="1"/>
  <c r="D2277" i="14"/>
  <c r="C2277" i="14"/>
  <c r="B2277" i="14"/>
  <c r="J2276" i="14"/>
  <c r="G2276" i="14"/>
  <c r="F2276" i="14"/>
  <c r="E2276" i="14"/>
  <c r="A2276" i="14" s="1"/>
  <c r="D2276" i="14"/>
  <c r="C2276" i="14"/>
  <c r="B2276" i="14"/>
  <c r="J2275" i="14"/>
  <c r="G2275" i="14"/>
  <c r="F2275" i="14"/>
  <c r="E2275" i="14"/>
  <c r="A2275" i="14" s="1"/>
  <c r="D2275" i="14"/>
  <c r="C2275" i="14"/>
  <c r="B2275" i="14"/>
  <c r="J2274" i="14"/>
  <c r="G2274" i="14"/>
  <c r="F2274" i="14"/>
  <c r="E2274" i="14"/>
  <c r="A2274" i="14" s="1"/>
  <c r="D2274" i="14"/>
  <c r="C2274" i="14"/>
  <c r="B2274" i="14"/>
  <c r="J2273" i="14"/>
  <c r="G2273" i="14"/>
  <c r="F2273" i="14"/>
  <c r="E2273" i="14"/>
  <c r="A2273" i="14" s="1"/>
  <c r="D2273" i="14"/>
  <c r="C2273" i="14"/>
  <c r="B2273" i="14"/>
  <c r="J2272" i="14"/>
  <c r="G2272" i="14"/>
  <c r="F2272" i="14"/>
  <c r="E2272" i="14"/>
  <c r="A2272" i="14" s="1"/>
  <c r="D2272" i="14"/>
  <c r="C2272" i="14"/>
  <c r="B2272" i="14"/>
  <c r="J2271" i="14"/>
  <c r="G2271" i="14"/>
  <c r="F2271" i="14"/>
  <c r="E2271" i="14"/>
  <c r="A2271" i="14" s="1"/>
  <c r="D2271" i="14"/>
  <c r="C2271" i="14"/>
  <c r="B2271" i="14"/>
  <c r="J2270" i="14"/>
  <c r="G2270" i="14"/>
  <c r="F2270" i="14"/>
  <c r="E2270" i="14"/>
  <c r="A2270" i="14" s="1"/>
  <c r="D2270" i="14"/>
  <c r="C2270" i="14"/>
  <c r="B2270" i="14"/>
  <c r="J2269" i="14"/>
  <c r="G2269" i="14"/>
  <c r="F2269" i="14"/>
  <c r="E2269" i="14"/>
  <c r="A2269" i="14" s="1"/>
  <c r="D2269" i="14"/>
  <c r="C2269" i="14"/>
  <c r="B2269" i="14"/>
  <c r="J2268" i="14"/>
  <c r="G2268" i="14"/>
  <c r="F2268" i="14"/>
  <c r="E2268" i="14"/>
  <c r="A2268" i="14" s="1"/>
  <c r="D2268" i="14"/>
  <c r="C2268" i="14"/>
  <c r="B2268" i="14"/>
  <c r="J2267" i="14"/>
  <c r="G2267" i="14"/>
  <c r="F2267" i="14"/>
  <c r="E2267" i="14"/>
  <c r="A2267" i="14" s="1"/>
  <c r="D2267" i="14"/>
  <c r="C2267" i="14"/>
  <c r="B2267" i="14"/>
  <c r="J2266" i="14"/>
  <c r="G2266" i="14"/>
  <c r="F2266" i="14"/>
  <c r="E2266" i="14"/>
  <c r="A2266" i="14" s="1"/>
  <c r="D2266" i="14"/>
  <c r="C2266" i="14"/>
  <c r="B2266" i="14"/>
  <c r="J2265" i="14"/>
  <c r="G2265" i="14"/>
  <c r="F2265" i="14"/>
  <c r="E2265" i="14"/>
  <c r="A2265" i="14" s="1"/>
  <c r="D2265" i="14"/>
  <c r="C2265" i="14"/>
  <c r="B2265" i="14"/>
  <c r="J2264" i="14"/>
  <c r="G2264" i="14"/>
  <c r="F2264" i="14"/>
  <c r="E2264" i="14"/>
  <c r="A2264" i="14" s="1"/>
  <c r="D2264" i="14"/>
  <c r="C2264" i="14"/>
  <c r="B2264" i="14"/>
  <c r="J2263" i="14"/>
  <c r="G2263" i="14"/>
  <c r="F2263" i="14"/>
  <c r="E2263" i="14"/>
  <c r="A2263" i="14" s="1"/>
  <c r="D2263" i="14"/>
  <c r="C2263" i="14"/>
  <c r="B2263" i="14"/>
  <c r="J2262" i="14"/>
  <c r="G2262" i="14"/>
  <c r="F2262" i="14"/>
  <c r="E2262" i="14"/>
  <c r="A2262" i="14" s="1"/>
  <c r="D2262" i="14"/>
  <c r="C2262" i="14"/>
  <c r="B2262" i="14"/>
  <c r="J2261" i="14"/>
  <c r="G2261" i="14"/>
  <c r="F2261" i="14"/>
  <c r="E2261" i="14"/>
  <c r="A2261" i="14" s="1"/>
  <c r="D2261" i="14"/>
  <c r="C2261" i="14"/>
  <c r="B2261" i="14"/>
  <c r="J2260" i="14"/>
  <c r="G2260" i="14"/>
  <c r="F2260" i="14"/>
  <c r="E2260" i="14"/>
  <c r="A2260" i="14" s="1"/>
  <c r="D2260" i="14"/>
  <c r="C2260" i="14"/>
  <c r="B2260" i="14"/>
  <c r="J2259" i="14"/>
  <c r="G2259" i="14"/>
  <c r="F2259" i="14"/>
  <c r="E2259" i="14"/>
  <c r="A2259" i="14" s="1"/>
  <c r="D2259" i="14"/>
  <c r="C2259" i="14"/>
  <c r="B2259" i="14"/>
  <c r="J2258" i="14"/>
  <c r="G2258" i="14"/>
  <c r="F2258" i="14"/>
  <c r="E2258" i="14"/>
  <c r="A2258" i="14" s="1"/>
  <c r="D2258" i="14"/>
  <c r="C2258" i="14"/>
  <c r="B2258" i="14"/>
  <c r="J2257" i="14"/>
  <c r="G2257" i="14"/>
  <c r="F2257" i="14"/>
  <c r="E2257" i="14"/>
  <c r="A2257" i="14" s="1"/>
  <c r="D2257" i="14"/>
  <c r="C2257" i="14"/>
  <c r="B2257" i="14"/>
  <c r="J2256" i="14"/>
  <c r="G2256" i="14"/>
  <c r="F2256" i="14"/>
  <c r="E2256" i="14"/>
  <c r="A2256" i="14" s="1"/>
  <c r="D2256" i="14"/>
  <c r="C2256" i="14"/>
  <c r="B2256" i="14"/>
  <c r="J2255" i="14"/>
  <c r="G2255" i="14"/>
  <c r="F2255" i="14"/>
  <c r="E2255" i="14"/>
  <c r="A2255" i="14" s="1"/>
  <c r="D2255" i="14"/>
  <c r="C2255" i="14"/>
  <c r="B2255" i="14"/>
  <c r="J2254" i="14"/>
  <c r="G2254" i="14"/>
  <c r="F2254" i="14"/>
  <c r="E2254" i="14"/>
  <c r="A2254" i="14" s="1"/>
  <c r="D2254" i="14"/>
  <c r="C2254" i="14"/>
  <c r="B2254" i="14"/>
  <c r="J2253" i="14"/>
  <c r="G2253" i="14"/>
  <c r="F2253" i="14"/>
  <c r="E2253" i="14"/>
  <c r="A2253" i="14" s="1"/>
  <c r="D2253" i="14"/>
  <c r="C2253" i="14"/>
  <c r="B2253" i="14"/>
  <c r="J2252" i="14"/>
  <c r="G2252" i="14"/>
  <c r="F2252" i="14"/>
  <c r="E2252" i="14"/>
  <c r="A2252" i="14" s="1"/>
  <c r="D2252" i="14"/>
  <c r="C2252" i="14"/>
  <c r="B2252" i="14"/>
  <c r="J2251" i="14"/>
  <c r="G2251" i="14"/>
  <c r="F2251" i="14"/>
  <c r="E2251" i="14"/>
  <c r="A2251" i="14" s="1"/>
  <c r="D2251" i="14"/>
  <c r="C2251" i="14"/>
  <c r="B2251" i="14"/>
  <c r="J2250" i="14"/>
  <c r="G2250" i="14"/>
  <c r="F2250" i="14"/>
  <c r="E2250" i="14"/>
  <c r="A2250" i="14" s="1"/>
  <c r="D2250" i="14"/>
  <c r="C2250" i="14"/>
  <c r="B2250" i="14"/>
  <c r="J2249" i="14"/>
  <c r="G2249" i="14"/>
  <c r="F2249" i="14"/>
  <c r="E2249" i="14"/>
  <c r="A2249" i="14" s="1"/>
  <c r="D2249" i="14"/>
  <c r="C2249" i="14"/>
  <c r="B2249" i="14"/>
  <c r="J2248" i="14"/>
  <c r="G2248" i="14"/>
  <c r="F2248" i="14"/>
  <c r="E2248" i="14"/>
  <c r="A2248" i="14" s="1"/>
  <c r="D2248" i="14"/>
  <c r="C2248" i="14"/>
  <c r="B2248" i="14"/>
  <c r="J2247" i="14"/>
  <c r="G2247" i="14"/>
  <c r="F2247" i="14"/>
  <c r="E2247" i="14"/>
  <c r="A2247" i="14" s="1"/>
  <c r="D2247" i="14"/>
  <c r="C2247" i="14"/>
  <c r="B2247" i="14"/>
  <c r="J2246" i="14"/>
  <c r="G2246" i="14"/>
  <c r="F2246" i="14"/>
  <c r="E2246" i="14"/>
  <c r="A2246" i="14" s="1"/>
  <c r="D2246" i="14"/>
  <c r="C2246" i="14"/>
  <c r="B2246" i="14"/>
  <c r="J2245" i="14"/>
  <c r="G2245" i="14"/>
  <c r="F2245" i="14"/>
  <c r="E2245" i="14"/>
  <c r="A2245" i="14" s="1"/>
  <c r="D2245" i="14"/>
  <c r="C2245" i="14"/>
  <c r="B2245" i="14"/>
  <c r="J2244" i="14"/>
  <c r="G2244" i="14"/>
  <c r="F2244" i="14"/>
  <c r="E2244" i="14"/>
  <c r="A2244" i="14" s="1"/>
  <c r="D2244" i="14"/>
  <c r="C2244" i="14"/>
  <c r="B2244" i="14"/>
  <c r="J2243" i="14"/>
  <c r="G2243" i="14"/>
  <c r="F2243" i="14"/>
  <c r="E2243" i="14"/>
  <c r="A2243" i="14" s="1"/>
  <c r="D2243" i="14"/>
  <c r="C2243" i="14"/>
  <c r="B2243" i="14"/>
  <c r="J2242" i="14"/>
  <c r="G2242" i="14"/>
  <c r="F2242" i="14"/>
  <c r="E2242" i="14"/>
  <c r="A2242" i="14" s="1"/>
  <c r="D2242" i="14"/>
  <c r="C2242" i="14"/>
  <c r="B2242" i="14"/>
  <c r="J2241" i="14"/>
  <c r="G2241" i="14"/>
  <c r="F2241" i="14"/>
  <c r="E2241" i="14"/>
  <c r="A2241" i="14" s="1"/>
  <c r="D2241" i="14"/>
  <c r="C2241" i="14"/>
  <c r="B2241" i="14"/>
  <c r="J2240" i="14"/>
  <c r="G2240" i="14"/>
  <c r="F2240" i="14"/>
  <c r="E2240" i="14"/>
  <c r="A2240" i="14" s="1"/>
  <c r="D2240" i="14"/>
  <c r="C2240" i="14"/>
  <c r="B2240" i="14"/>
  <c r="J2239" i="14"/>
  <c r="G2239" i="14"/>
  <c r="F2239" i="14"/>
  <c r="E2239" i="14"/>
  <c r="A2239" i="14" s="1"/>
  <c r="D2239" i="14"/>
  <c r="C2239" i="14"/>
  <c r="B2239" i="14"/>
  <c r="J2238" i="14"/>
  <c r="G2238" i="14"/>
  <c r="F2238" i="14"/>
  <c r="E2238" i="14"/>
  <c r="A2238" i="14" s="1"/>
  <c r="D2238" i="14"/>
  <c r="C2238" i="14"/>
  <c r="B2238" i="14"/>
  <c r="J2237" i="14"/>
  <c r="G2237" i="14"/>
  <c r="F2237" i="14"/>
  <c r="E2237" i="14"/>
  <c r="A2237" i="14" s="1"/>
  <c r="D2237" i="14"/>
  <c r="C2237" i="14"/>
  <c r="B2237" i="14"/>
  <c r="J2236" i="14"/>
  <c r="G2236" i="14"/>
  <c r="F2236" i="14"/>
  <c r="E2236" i="14"/>
  <c r="A2236" i="14" s="1"/>
  <c r="D2236" i="14"/>
  <c r="C2236" i="14"/>
  <c r="B2236" i="14"/>
  <c r="J2235" i="14"/>
  <c r="G2235" i="14"/>
  <c r="F2235" i="14"/>
  <c r="E2235" i="14"/>
  <c r="A2235" i="14" s="1"/>
  <c r="D2235" i="14"/>
  <c r="C2235" i="14"/>
  <c r="B2235" i="14"/>
  <c r="J2234" i="14"/>
  <c r="G2234" i="14"/>
  <c r="F2234" i="14"/>
  <c r="E2234" i="14"/>
  <c r="A2234" i="14" s="1"/>
  <c r="D2234" i="14"/>
  <c r="C2234" i="14"/>
  <c r="B2234" i="14"/>
  <c r="J2233" i="14"/>
  <c r="G2233" i="14"/>
  <c r="F2233" i="14"/>
  <c r="E2233" i="14"/>
  <c r="A2233" i="14" s="1"/>
  <c r="D2233" i="14"/>
  <c r="C2233" i="14"/>
  <c r="B2233" i="14"/>
  <c r="J2232" i="14"/>
  <c r="G2232" i="14"/>
  <c r="F2232" i="14"/>
  <c r="E2232" i="14"/>
  <c r="A2232" i="14" s="1"/>
  <c r="D2232" i="14"/>
  <c r="C2232" i="14"/>
  <c r="B2232" i="14"/>
  <c r="J2231" i="14"/>
  <c r="G2231" i="14"/>
  <c r="F2231" i="14"/>
  <c r="E2231" i="14"/>
  <c r="A2231" i="14" s="1"/>
  <c r="D2231" i="14"/>
  <c r="C2231" i="14"/>
  <c r="B2231" i="14"/>
  <c r="J2230" i="14"/>
  <c r="G2230" i="14"/>
  <c r="F2230" i="14"/>
  <c r="E2230" i="14"/>
  <c r="A2230" i="14" s="1"/>
  <c r="D2230" i="14"/>
  <c r="C2230" i="14"/>
  <c r="B2230" i="14"/>
  <c r="J2229" i="14"/>
  <c r="G2229" i="14"/>
  <c r="F2229" i="14"/>
  <c r="E2229" i="14"/>
  <c r="A2229" i="14" s="1"/>
  <c r="D2229" i="14"/>
  <c r="C2229" i="14"/>
  <c r="B2229" i="14"/>
  <c r="J2228" i="14"/>
  <c r="G2228" i="14"/>
  <c r="F2228" i="14"/>
  <c r="E2228" i="14"/>
  <c r="A2228" i="14" s="1"/>
  <c r="D2228" i="14"/>
  <c r="C2228" i="14"/>
  <c r="B2228" i="14"/>
  <c r="J2227" i="14"/>
  <c r="G2227" i="14"/>
  <c r="F2227" i="14"/>
  <c r="E2227" i="14"/>
  <c r="A2227" i="14" s="1"/>
  <c r="D2227" i="14"/>
  <c r="C2227" i="14"/>
  <c r="B2227" i="14"/>
  <c r="J2226" i="14"/>
  <c r="G2226" i="14"/>
  <c r="F2226" i="14"/>
  <c r="E2226" i="14"/>
  <c r="A2226" i="14" s="1"/>
  <c r="D2226" i="14"/>
  <c r="C2226" i="14"/>
  <c r="B2226" i="14"/>
  <c r="J2225" i="14"/>
  <c r="G2225" i="14"/>
  <c r="F2225" i="14"/>
  <c r="E2225" i="14"/>
  <c r="A2225" i="14" s="1"/>
  <c r="D2225" i="14"/>
  <c r="C2225" i="14"/>
  <c r="B2225" i="14"/>
  <c r="J2224" i="14"/>
  <c r="G2224" i="14"/>
  <c r="F2224" i="14"/>
  <c r="E2224" i="14"/>
  <c r="A2224" i="14" s="1"/>
  <c r="D2224" i="14"/>
  <c r="C2224" i="14"/>
  <c r="B2224" i="14"/>
  <c r="J2223" i="14"/>
  <c r="G2223" i="14"/>
  <c r="F2223" i="14"/>
  <c r="E2223" i="14"/>
  <c r="A2223" i="14" s="1"/>
  <c r="D2223" i="14"/>
  <c r="C2223" i="14"/>
  <c r="B2223" i="14"/>
  <c r="J2222" i="14"/>
  <c r="G2222" i="14"/>
  <c r="F2222" i="14"/>
  <c r="E2222" i="14"/>
  <c r="A2222" i="14" s="1"/>
  <c r="D2222" i="14"/>
  <c r="C2222" i="14"/>
  <c r="B2222" i="14"/>
  <c r="J2221" i="14"/>
  <c r="G2221" i="14"/>
  <c r="F2221" i="14"/>
  <c r="E2221" i="14"/>
  <c r="A2221" i="14" s="1"/>
  <c r="D2221" i="14"/>
  <c r="C2221" i="14"/>
  <c r="B2221" i="14"/>
  <c r="J2220" i="14"/>
  <c r="G2220" i="14"/>
  <c r="F2220" i="14"/>
  <c r="E2220" i="14"/>
  <c r="A2220" i="14" s="1"/>
  <c r="D2220" i="14"/>
  <c r="C2220" i="14"/>
  <c r="B2220" i="14"/>
  <c r="J2219" i="14"/>
  <c r="G2219" i="14"/>
  <c r="F2219" i="14"/>
  <c r="E2219" i="14"/>
  <c r="A2219" i="14" s="1"/>
  <c r="D2219" i="14"/>
  <c r="C2219" i="14"/>
  <c r="B2219" i="14"/>
  <c r="J2218" i="14"/>
  <c r="G2218" i="14"/>
  <c r="F2218" i="14"/>
  <c r="E2218" i="14"/>
  <c r="A2218" i="14" s="1"/>
  <c r="D2218" i="14"/>
  <c r="C2218" i="14"/>
  <c r="B2218" i="14"/>
  <c r="J2217" i="14"/>
  <c r="G2217" i="14"/>
  <c r="F2217" i="14"/>
  <c r="E2217" i="14"/>
  <c r="A2217" i="14" s="1"/>
  <c r="D2217" i="14"/>
  <c r="C2217" i="14"/>
  <c r="B2217" i="14"/>
  <c r="J2216" i="14"/>
  <c r="G2216" i="14"/>
  <c r="F2216" i="14"/>
  <c r="E2216" i="14"/>
  <c r="A2216" i="14" s="1"/>
  <c r="D2216" i="14"/>
  <c r="C2216" i="14"/>
  <c r="B2216" i="14"/>
  <c r="J2215" i="14"/>
  <c r="G2215" i="14"/>
  <c r="F2215" i="14"/>
  <c r="E2215" i="14"/>
  <c r="A2215" i="14" s="1"/>
  <c r="D2215" i="14"/>
  <c r="C2215" i="14"/>
  <c r="B2215" i="14"/>
  <c r="J2214" i="14"/>
  <c r="G2214" i="14"/>
  <c r="F2214" i="14"/>
  <c r="E2214" i="14"/>
  <c r="A2214" i="14" s="1"/>
  <c r="D2214" i="14"/>
  <c r="C2214" i="14"/>
  <c r="B2214" i="14"/>
  <c r="J2213" i="14"/>
  <c r="G2213" i="14"/>
  <c r="F2213" i="14"/>
  <c r="E2213" i="14"/>
  <c r="A2213" i="14" s="1"/>
  <c r="D2213" i="14"/>
  <c r="C2213" i="14"/>
  <c r="B2213" i="14"/>
  <c r="J2212" i="14"/>
  <c r="G2212" i="14"/>
  <c r="F2212" i="14"/>
  <c r="E2212" i="14"/>
  <c r="A2212" i="14" s="1"/>
  <c r="D2212" i="14"/>
  <c r="C2212" i="14"/>
  <c r="B2212" i="14"/>
  <c r="J2211" i="14"/>
  <c r="G2211" i="14"/>
  <c r="F2211" i="14"/>
  <c r="E2211" i="14"/>
  <c r="A2211" i="14" s="1"/>
  <c r="D2211" i="14"/>
  <c r="C2211" i="14"/>
  <c r="B2211" i="14"/>
  <c r="J2210" i="14"/>
  <c r="G2210" i="14"/>
  <c r="F2210" i="14"/>
  <c r="E2210" i="14"/>
  <c r="A2210" i="14" s="1"/>
  <c r="D2210" i="14"/>
  <c r="C2210" i="14"/>
  <c r="B2210" i="14"/>
  <c r="J2209" i="14"/>
  <c r="G2209" i="14"/>
  <c r="F2209" i="14"/>
  <c r="E2209" i="14"/>
  <c r="A2209" i="14" s="1"/>
  <c r="D2209" i="14"/>
  <c r="C2209" i="14"/>
  <c r="B2209" i="14"/>
  <c r="J2208" i="14"/>
  <c r="G2208" i="14"/>
  <c r="F2208" i="14"/>
  <c r="E2208" i="14"/>
  <c r="A2208" i="14" s="1"/>
  <c r="D2208" i="14"/>
  <c r="C2208" i="14"/>
  <c r="B2208" i="14"/>
  <c r="J2207" i="14"/>
  <c r="G2207" i="14"/>
  <c r="F2207" i="14"/>
  <c r="E2207" i="14"/>
  <c r="A2207" i="14" s="1"/>
  <c r="D2207" i="14"/>
  <c r="C2207" i="14"/>
  <c r="B2207" i="14"/>
  <c r="J2206" i="14"/>
  <c r="G2206" i="14"/>
  <c r="F2206" i="14"/>
  <c r="E2206" i="14"/>
  <c r="A2206" i="14" s="1"/>
  <c r="D2206" i="14"/>
  <c r="C2206" i="14"/>
  <c r="B2206" i="14"/>
  <c r="J2205" i="14"/>
  <c r="G2205" i="14"/>
  <c r="F2205" i="14"/>
  <c r="E2205" i="14"/>
  <c r="A2205" i="14" s="1"/>
  <c r="D2205" i="14"/>
  <c r="C2205" i="14"/>
  <c r="B2205" i="14"/>
  <c r="J2204" i="14"/>
  <c r="G2204" i="14"/>
  <c r="F2204" i="14"/>
  <c r="E2204" i="14"/>
  <c r="A2204" i="14" s="1"/>
  <c r="D2204" i="14"/>
  <c r="C2204" i="14"/>
  <c r="B2204" i="14"/>
  <c r="J2203" i="14"/>
  <c r="G2203" i="14"/>
  <c r="F2203" i="14"/>
  <c r="E2203" i="14"/>
  <c r="A2203" i="14" s="1"/>
  <c r="D2203" i="14"/>
  <c r="C2203" i="14"/>
  <c r="B2203" i="14"/>
  <c r="J2202" i="14"/>
  <c r="G2202" i="14"/>
  <c r="F2202" i="14"/>
  <c r="E2202" i="14"/>
  <c r="A2202" i="14" s="1"/>
  <c r="D2202" i="14"/>
  <c r="C2202" i="14"/>
  <c r="B2202" i="14"/>
  <c r="J2201" i="14"/>
  <c r="G2201" i="14"/>
  <c r="F2201" i="14"/>
  <c r="E2201" i="14"/>
  <c r="A2201" i="14" s="1"/>
  <c r="D2201" i="14"/>
  <c r="C2201" i="14"/>
  <c r="B2201" i="14"/>
  <c r="J2200" i="14"/>
  <c r="G2200" i="14"/>
  <c r="F2200" i="14"/>
  <c r="E2200" i="14"/>
  <c r="A2200" i="14" s="1"/>
  <c r="D2200" i="14"/>
  <c r="C2200" i="14"/>
  <c r="B2200" i="14"/>
  <c r="J2199" i="14"/>
  <c r="G2199" i="14"/>
  <c r="F2199" i="14"/>
  <c r="E2199" i="14"/>
  <c r="A2199" i="14" s="1"/>
  <c r="D2199" i="14"/>
  <c r="C2199" i="14"/>
  <c r="B2199" i="14"/>
  <c r="J2198" i="14"/>
  <c r="G2198" i="14"/>
  <c r="F2198" i="14"/>
  <c r="E2198" i="14"/>
  <c r="A2198" i="14" s="1"/>
  <c r="D2198" i="14"/>
  <c r="C2198" i="14"/>
  <c r="B2198" i="14"/>
  <c r="J2197" i="14"/>
  <c r="G2197" i="14"/>
  <c r="F2197" i="14"/>
  <c r="E2197" i="14"/>
  <c r="A2197" i="14" s="1"/>
  <c r="D2197" i="14"/>
  <c r="C2197" i="14"/>
  <c r="B2197" i="14"/>
  <c r="J2196" i="14"/>
  <c r="G2196" i="14"/>
  <c r="F2196" i="14"/>
  <c r="E2196" i="14"/>
  <c r="A2196" i="14" s="1"/>
  <c r="D2196" i="14"/>
  <c r="C2196" i="14"/>
  <c r="B2196" i="14"/>
  <c r="J2195" i="14"/>
  <c r="G2195" i="14"/>
  <c r="F2195" i="14"/>
  <c r="E2195" i="14"/>
  <c r="A2195" i="14" s="1"/>
  <c r="D2195" i="14"/>
  <c r="C2195" i="14"/>
  <c r="B2195" i="14"/>
  <c r="J2194" i="14"/>
  <c r="G2194" i="14"/>
  <c r="F2194" i="14"/>
  <c r="E2194" i="14"/>
  <c r="A2194" i="14" s="1"/>
  <c r="D2194" i="14"/>
  <c r="C2194" i="14"/>
  <c r="B2194" i="14"/>
  <c r="J2193" i="14"/>
  <c r="G2193" i="14"/>
  <c r="F2193" i="14"/>
  <c r="E2193" i="14"/>
  <c r="A2193" i="14" s="1"/>
  <c r="D2193" i="14"/>
  <c r="C2193" i="14"/>
  <c r="B2193" i="14"/>
  <c r="J2192" i="14"/>
  <c r="G2192" i="14"/>
  <c r="F2192" i="14"/>
  <c r="E2192" i="14"/>
  <c r="A2192" i="14" s="1"/>
  <c r="D2192" i="14"/>
  <c r="C2192" i="14"/>
  <c r="B2192" i="14"/>
  <c r="J2191" i="14"/>
  <c r="G2191" i="14"/>
  <c r="F2191" i="14"/>
  <c r="E2191" i="14"/>
  <c r="A2191" i="14" s="1"/>
  <c r="D2191" i="14"/>
  <c r="C2191" i="14"/>
  <c r="B2191" i="14"/>
  <c r="J2190" i="14"/>
  <c r="G2190" i="14"/>
  <c r="F2190" i="14"/>
  <c r="E2190" i="14"/>
  <c r="A2190" i="14" s="1"/>
  <c r="D2190" i="14"/>
  <c r="C2190" i="14"/>
  <c r="B2190" i="14"/>
  <c r="J2189" i="14"/>
  <c r="G2189" i="14"/>
  <c r="F2189" i="14"/>
  <c r="E2189" i="14"/>
  <c r="A2189" i="14" s="1"/>
  <c r="D2189" i="14"/>
  <c r="C2189" i="14"/>
  <c r="B2189" i="14"/>
  <c r="J2188" i="14"/>
  <c r="G2188" i="14"/>
  <c r="F2188" i="14"/>
  <c r="E2188" i="14"/>
  <c r="A2188" i="14" s="1"/>
  <c r="D2188" i="14"/>
  <c r="C2188" i="14"/>
  <c r="B2188" i="14"/>
  <c r="J2187" i="14"/>
  <c r="G2187" i="14"/>
  <c r="F2187" i="14"/>
  <c r="E2187" i="14"/>
  <c r="A2187" i="14" s="1"/>
  <c r="D2187" i="14"/>
  <c r="C2187" i="14"/>
  <c r="B2187" i="14"/>
  <c r="J2186" i="14"/>
  <c r="G2186" i="14"/>
  <c r="F2186" i="14"/>
  <c r="E2186" i="14"/>
  <c r="A2186" i="14" s="1"/>
  <c r="D2186" i="14"/>
  <c r="C2186" i="14"/>
  <c r="B2186" i="14"/>
  <c r="J2185" i="14"/>
  <c r="G2185" i="14"/>
  <c r="F2185" i="14"/>
  <c r="E2185" i="14"/>
  <c r="A2185" i="14" s="1"/>
  <c r="D2185" i="14"/>
  <c r="C2185" i="14"/>
  <c r="B2185" i="14"/>
  <c r="J2184" i="14"/>
  <c r="G2184" i="14"/>
  <c r="F2184" i="14"/>
  <c r="E2184" i="14"/>
  <c r="A2184" i="14" s="1"/>
  <c r="D2184" i="14"/>
  <c r="C2184" i="14"/>
  <c r="B2184" i="14"/>
  <c r="J2183" i="14"/>
  <c r="G2183" i="14"/>
  <c r="F2183" i="14"/>
  <c r="E2183" i="14"/>
  <c r="A2183" i="14" s="1"/>
  <c r="D2183" i="14"/>
  <c r="C2183" i="14"/>
  <c r="B2183" i="14"/>
  <c r="J2182" i="14"/>
  <c r="G2182" i="14"/>
  <c r="F2182" i="14"/>
  <c r="E2182" i="14"/>
  <c r="A2182" i="14" s="1"/>
  <c r="D2182" i="14"/>
  <c r="C2182" i="14"/>
  <c r="B2182" i="14"/>
  <c r="J2181" i="14"/>
  <c r="G2181" i="14"/>
  <c r="F2181" i="14"/>
  <c r="E2181" i="14"/>
  <c r="A2181" i="14" s="1"/>
  <c r="D2181" i="14"/>
  <c r="C2181" i="14"/>
  <c r="B2181" i="14"/>
  <c r="J2180" i="14"/>
  <c r="G2180" i="14"/>
  <c r="F2180" i="14"/>
  <c r="E2180" i="14"/>
  <c r="A2180" i="14" s="1"/>
  <c r="D2180" i="14"/>
  <c r="C2180" i="14"/>
  <c r="B2180" i="14"/>
  <c r="J2179" i="14"/>
  <c r="G2179" i="14"/>
  <c r="F2179" i="14"/>
  <c r="E2179" i="14"/>
  <c r="A2179" i="14" s="1"/>
  <c r="D2179" i="14"/>
  <c r="C2179" i="14"/>
  <c r="B2179" i="14"/>
  <c r="J2178" i="14"/>
  <c r="G2178" i="14"/>
  <c r="F2178" i="14"/>
  <c r="E2178" i="14"/>
  <c r="A2178" i="14" s="1"/>
  <c r="D2178" i="14"/>
  <c r="C2178" i="14"/>
  <c r="B2178" i="14"/>
  <c r="J2177" i="14"/>
  <c r="G2177" i="14"/>
  <c r="F2177" i="14"/>
  <c r="E2177" i="14"/>
  <c r="A2177" i="14" s="1"/>
  <c r="D2177" i="14"/>
  <c r="C2177" i="14"/>
  <c r="B2177" i="14"/>
  <c r="J2176" i="14"/>
  <c r="G2176" i="14"/>
  <c r="F2176" i="14"/>
  <c r="E2176" i="14"/>
  <c r="A2176" i="14" s="1"/>
  <c r="D2176" i="14"/>
  <c r="C2176" i="14"/>
  <c r="B2176" i="14"/>
  <c r="J2175" i="14"/>
  <c r="G2175" i="14"/>
  <c r="F2175" i="14"/>
  <c r="E2175" i="14"/>
  <c r="A2175" i="14" s="1"/>
  <c r="D2175" i="14"/>
  <c r="C2175" i="14"/>
  <c r="B2175" i="14"/>
  <c r="J2174" i="14"/>
  <c r="G2174" i="14"/>
  <c r="F2174" i="14"/>
  <c r="E2174" i="14"/>
  <c r="A2174" i="14" s="1"/>
  <c r="D2174" i="14"/>
  <c r="C2174" i="14"/>
  <c r="B2174" i="14"/>
  <c r="J2173" i="14"/>
  <c r="G2173" i="14"/>
  <c r="F2173" i="14"/>
  <c r="E2173" i="14"/>
  <c r="A2173" i="14" s="1"/>
  <c r="D2173" i="14"/>
  <c r="C2173" i="14"/>
  <c r="B2173" i="14"/>
  <c r="J2172" i="14"/>
  <c r="G2172" i="14"/>
  <c r="F2172" i="14"/>
  <c r="E2172" i="14"/>
  <c r="A2172" i="14" s="1"/>
  <c r="D2172" i="14"/>
  <c r="C2172" i="14"/>
  <c r="B2172" i="14"/>
  <c r="J2171" i="14"/>
  <c r="G2171" i="14"/>
  <c r="F2171" i="14"/>
  <c r="E2171" i="14"/>
  <c r="A2171" i="14" s="1"/>
  <c r="D2171" i="14"/>
  <c r="C2171" i="14"/>
  <c r="B2171" i="14"/>
  <c r="J2170" i="14"/>
  <c r="G2170" i="14"/>
  <c r="F2170" i="14"/>
  <c r="E2170" i="14"/>
  <c r="A2170" i="14" s="1"/>
  <c r="D2170" i="14"/>
  <c r="C2170" i="14"/>
  <c r="B2170" i="14"/>
  <c r="J2169" i="14"/>
  <c r="G2169" i="14"/>
  <c r="F2169" i="14"/>
  <c r="E2169" i="14"/>
  <c r="A2169" i="14" s="1"/>
  <c r="D2169" i="14"/>
  <c r="C2169" i="14"/>
  <c r="B2169" i="14"/>
  <c r="J2168" i="14"/>
  <c r="G2168" i="14"/>
  <c r="F2168" i="14"/>
  <c r="E2168" i="14"/>
  <c r="A2168" i="14" s="1"/>
  <c r="D2168" i="14"/>
  <c r="C2168" i="14"/>
  <c r="B2168" i="14"/>
  <c r="J2167" i="14"/>
  <c r="G2167" i="14"/>
  <c r="F2167" i="14"/>
  <c r="E2167" i="14"/>
  <c r="A2167" i="14" s="1"/>
  <c r="D2167" i="14"/>
  <c r="C2167" i="14"/>
  <c r="B2167" i="14"/>
  <c r="J2166" i="14"/>
  <c r="G2166" i="14"/>
  <c r="F2166" i="14"/>
  <c r="E2166" i="14"/>
  <c r="A2166" i="14" s="1"/>
  <c r="D2166" i="14"/>
  <c r="C2166" i="14"/>
  <c r="B2166" i="14"/>
  <c r="J2165" i="14"/>
  <c r="G2165" i="14"/>
  <c r="F2165" i="14"/>
  <c r="E2165" i="14"/>
  <c r="A2165" i="14" s="1"/>
  <c r="D2165" i="14"/>
  <c r="C2165" i="14"/>
  <c r="B2165" i="14"/>
  <c r="J2164" i="14"/>
  <c r="G2164" i="14"/>
  <c r="F2164" i="14"/>
  <c r="E2164" i="14"/>
  <c r="A2164" i="14" s="1"/>
  <c r="D2164" i="14"/>
  <c r="C2164" i="14"/>
  <c r="B2164" i="14"/>
  <c r="J2163" i="14"/>
  <c r="G2163" i="14"/>
  <c r="F2163" i="14"/>
  <c r="E2163" i="14"/>
  <c r="A2163" i="14" s="1"/>
  <c r="D2163" i="14"/>
  <c r="C2163" i="14"/>
  <c r="B2163" i="14"/>
  <c r="J2162" i="14"/>
  <c r="G2162" i="14"/>
  <c r="F2162" i="14"/>
  <c r="E2162" i="14"/>
  <c r="A2162" i="14" s="1"/>
  <c r="D2162" i="14"/>
  <c r="C2162" i="14"/>
  <c r="B2162" i="14"/>
  <c r="J2161" i="14"/>
  <c r="G2161" i="14"/>
  <c r="F2161" i="14"/>
  <c r="E2161" i="14"/>
  <c r="A2161" i="14" s="1"/>
  <c r="D2161" i="14"/>
  <c r="C2161" i="14"/>
  <c r="B2161" i="14"/>
  <c r="J2160" i="14"/>
  <c r="G2160" i="14"/>
  <c r="F2160" i="14"/>
  <c r="E2160" i="14"/>
  <c r="A2160" i="14" s="1"/>
  <c r="D2160" i="14"/>
  <c r="C2160" i="14"/>
  <c r="B2160" i="14"/>
  <c r="J2159" i="14"/>
  <c r="G2159" i="14"/>
  <c r="F2159" i="14"/>
  <c r="E2159" i="14"/>
  <c r="A2159" i="14" s="1"/>
  <c r="D2159" i="14"/>
  <c r="C2159" i="14"/>
  <c r="B2159" i="14"/>
  <c r="J2158" i="14"/>
  <c r="G2158" i="14"/>
  <c r="F2158" i="14"/>
  <c r="E2158" i="14"/>
  <c r="A2158" i="14" s="1"/>
  <c r="D2158" i="14"/>
  <c r="C2158" i="14"/>
  <c r="B2158" i="14"/>
  <c r="J2157" i="14"/>
  <c r="G2157" i="14"/>
  <c r="F2157" i="14"/>
  <c r="E2157" i="14"/>
  <c r="A2157" i="14" s="1"/>
  <c r="D2157" i="14"/>
  <c r="C2157" i="14"/>
  <c r="B2157" i="14"/>
  <c r="J2156" i="14"/>
  <c r="G2156" i="14"/>
  <c r="F2156" i="14"/>
  <c r="E2156" i="14"/>
  <c r="A2156" i="14" s="1"/>
  <c r="D2156" i="14"/>
  <c r="C2156" i="14"/>
  <c r="B2156" i="14"/>
  <c r="J2155" i="14"/>
  <c r="G2155" i="14"/>
  <c r="F2155" i="14"/>
  <c r="E2155" i="14"/>
  <c r="A2155" i="14" s="1"/>
  <c r="D2155" i="14"/>
  <c r="C2155" i="14"/>
  <c r="B2155" i="14"/>
  <c r="J2154" i="14"/>
  <c r="G2154" i="14"/>
  <c r="F2154" i="14"/>
  <c r="E2154" i="14"/>
  <c r="A2154" i="14" s="1"/>
  <c r="D2154" i="14"/>
  <c r="C2154" i="14"/>
  <c r="B2154" i="14"/>
  <c r="J2153" i="14"/>
  <c r="G2153" i="14"/>
  <c r="F2153" i="14"/>
  <c r="E2153" i="14"/>
  <c r="A2153" i="14" s="1"/>
  <c r="D2153" i="14"/>
  <c r="C2153" i="14"/>
  <c r="B2153" i="14"/>
  <c r="J2152" i="14"/>
  <c r="G2152" i="14"/>
  <c r="F2152" i="14"/>
  <c r="E2152" i="14"/>
  <c r="A2152" i="14" s="1"/>
  <c r="D2152" i="14"/>
  <c r="C2152" i="14"/>
  <c r="B2152" i="14"/>
  <c r="J2151" i="14"/>
  <c r="G2151" i="14"/>
  <c r="F2151" i="14"/>
  <c r="E2151" i="14"/>
  <c r="A2151" i="14" s="1"/>
  <c r="D2151" i="14"/>
  <c r="C2151" i="14"/>
  <c r="B2151" i="14"/>
  <c r="J2150" i="14"/>
  <c r="G2150" i="14"/>
  <c r="F2150" i="14"/>
  <c r="E2150" i="14"/>
  <c r="A2150" i="14" s="1"/>
  <c r="D2150" i="14"/>
  <c r="C2150" i="14"/>
  <c r="B2150" i="14"/>
  <c r="J2149" i="14"/>
  <c r="G2149" i="14"/>
  <c r="F2149" i="14"/>
  <c r="E2149" i="14"/>
  <c r="A2149" i="14" s="1"/>
  <c r="D2149" i="14"/>
  <c r="C2149" i="14"/>
  <c r="B2149" i="14"/>
  <c r="J2148" i="14"/>
  <c r="G2148" i="14"/>
  <c r="F2148" i="14"/>
  <c r="E2148" i="14"/>
  <c r="A2148" i="14" s="1"/>
  <c r="D2148" i="14"/>
  <c r="C2148" i="14"/>
  <c r="B2148" i="14"/>
  <c r="J2147" i="14"/>
  <c r="G2147" i="14"/>
  <c r="F2147" i="14"/>
  <c r="E2147" i="14"/>
  <c r="A2147" i="14" s="1"/>
  <c r="D2147" i="14"/>
  <c r="C2147" i="14"/>
  <c r="B2147" i="14"/>
  <c r="J2146" i="14"/>
  <c r="G2146" i="14"/>
  <c r="F2146" i="14"/>
  <c r="E2146" i="14"/>
  <c r="A2146" i="14" s="1"/>
  <c r="D2146" i="14"/>
  <c r="C2146" i="14"/>
  <c r="B2146" i="14"/>
  <c r="J2145" i="14"/>
  <c r="G2145" i="14"/>
  <c r="F2145" i="14"/>
  <c r="E2145" i="14"/>
  <c r="A2145" i="14" s="1"/>
  <c r="D2145" i="14"/>
  <c r="C2145" i="14"/>
  <c r="B2145" i="14"/>
  <c r="J2144" i="14"/>
  <c r="G2144" i="14"/>
  <c r="F2144" i="14"/>
  <c r="E2144" i="14"/>
  <c r="A2144" i="14" s="1"/>
  <c r="D2144" i="14"/>
  <c r="C2144" i="14"/>
  <c r="B2144" i="14"/>
  <c r="J2143" i="14"/>
  <c r="G2143" i="14"/>
  <c r="F2143" i="14"/>
  <c r="E2143" i="14"/>
  <c r="A2143" i="14" s="1"/>
  <c r="D2143" i="14"/>
  <c r="C2143" i="14"/>
  <c r="B2143" i="14"/>
  <c r="J2142" i="14"/>
  <c r="G2142" i="14"/>
  <c r="F2142" i="14"/>
  <c r="E2142" i="14"/>
  <c r="A2142" i="14" s="1"/>
  <c r="D2142" i="14"/>
  <c r="C2142" i="14"/>
  <c r="B2142" i="14"/>
  <c r="J2141" i="14"/>
  <c r="G2141" i="14"/>
  <c r="F2141" i="14"/>
  <c r="E2141" i="14"/>
  <c r="A2141" i="14" s="1"/>
  <c r="D2141" i="14"/>
  <c r="C2141" i="14"/>
  <c r="B2141" i="14"/>
  <c r="J2140" i="14"/>
  <c r="G2140" i="14"/>
  <c r="F2140" i="14"/>
  <c r="E2140" i="14"/>
  <c r="A2140" i="14" s="1"/>
  <c r="D2140" i="14"/>
  <c r="C2140" i="14"/>
  <c r="B2140" i="14"/>
  <c r="J2139" i="14"/>
  <c r="G2139" i="14"/>
  <c r="F2139" i="14"/>
  <c r="E2139" i="14"/>
  <c r="A2139" i="14" s="1"/>
  <c r="D2139" i="14"/>
  <c r="C2139" i="14"/>
  <c r="B2139" i="14"/>
  <c r="J2138" i="14"/>
  <c r="G2138" i="14"/>
  <c r="F2138" i="14"/>
  <c r="E2138" i="14"/>
  <c r="A2138" i="14" s="1"/>
  <c r="D2138" i="14"/>
  <c r="C2138" i="14"/>
  <c r="B2138" i="14"/>
  <c r="J2137" i="14"/>
  <c r="G2137" i="14"/>
  <c r="F2137" i="14"/>
  <c r="E2137" i="14"/>
  <c r="A2137" i="14" s="1"/>
  <c r="D2137" i="14"/>
  <c r="C2137" i="14"/>
  <c r="B2137" i="14"/>
  <c r="J2136" i="14"/>
  <c r="G2136" i="14"/>
  <c r="F2136" i="14"/>
  <c r="E2136" i="14"/>
  <c r="A2136" i="14" s="1"/>
  <c r="D2136" i="14"/>
  <c r="C2136" i="14"/>
  <c r="B2136" i="14"/>
  <c r="J2135" i="14"/>
  <c r="G2135" i="14"/>
  <c r="F2135" i="14"/>
  <c r="E2135" i="14"/>
  <c r="A2135" i="14" s="1"/>
  <c r="D2135" i="14"/>
  <c r="C2135" i="14"/>
  <c r="B2135" i="14"/>
  <c r="J2134" i="14"/>
  <c r="G2134" i="14"/>
  <c r="F2134" i="14"/>
  <c r="E2134" i="14"/>
  <c r="A2134" i="14" s="1"/>
  <c r="D2134" i="14"/>
  <c r="C2134" i="14"/>
  <c r="B2134" i="14"/>
  <c r="J2133" i="14"/>
  <c r="G2133" i="14"/>
  <c r="F2133" i="14"/>
  <c r="E2133" i="14"/>
  <c r="A2133" i="14" s="1"/>
  <c r="D2133" i="14"/>
  <c r="C2133" i="14"/>
  <c r="B2133" i="14"/>
  <c r="J2132" i="14"/>
  <c r="G2132" i="14"/>
  <c r="F2132" i="14"/>
  <c r="E2132" i="14"/>
  <c r="A2132" i="14" s="1"/>
  <c r="D2132" i="14"/>
  <c r="C2132" i="14"/>
  <c r="B2132" i="14"/>
  <c r="J2131" i="14"/>
  <c r="G2131" i="14"/>
  <c r="F2131" i="14"/>
  <c r="E2131" i="14"/>
  <c r="A2131" i="14" s="1"/>
  <c r="D2131" i="14"/>
  <c r="C2131" i="14"/>
  <c r="B2131" i="14"/>
  <c r="J2130" i="14"/>
  <c r="G2130" i="14"/>
  <c r="F2130" i="14"/>
  <c r="E2130" i="14"/>
  <c r="A2130" i="14" s="1"/>
  <c r="D2130" i="14"/>
  <c r="C2130" i="14"/>
  <c r="B2130" i="14"/>
  <c r="J2129" i="14"/>
  <c r="G2129" i="14"/>
  <c r="F2129" i="14"/>
  <c r="E2129" i="14"/>
  <c r="A2129" i="14" s="1"/>
  <c r="D2129" i="14"/>
  <c r="C2129" i="14"/>
  <c r="B2129" i="14"/>
  <c r="J2128" i="14"/>
  <c r="G2128" i="14"/>
  <c r="F2128" i="14"/>
  <c r="E2128" i="14"/>
  <c r="A2128" i="14" s="1"/>
  <c r="D2128" i="14"/>
  <c r="C2128" i="14"/>
  <c r="B2128" i="14"/>
  <c r="J2127" i="14"/>
  <c r="G2127" i="14"/>
  <c r="F2127" i="14"/>
  <c r="E2127" i="14"/>
  <c r="A2127" i="14" s="1"/>
  <c r="D2127" i="14"/>
  <c r="C2127" i="14"/>
  <c r="B2127" i="14"/>
  <c r="J2126" i="14"/>
  <c r="G2126" i="14"/>
  <c r="F2126" i="14"/>
  <c r="E2126" i="14"/>
  <c r="A2126" i="14" s="1"/>
  <c r="D2126" i="14"/>
  <c r="C2126" i="14"/>
  <c r="B2126" i="14"/>
  <c r="J2125" i="14"/>
  <c r="G2125" i="14"/>
  <c r="F2125" i="14"/>
  <c r="E2125" i="14"/>
  <c r="A2125" i="14" s="1"/>
  <c r="D2125" i="14"/>
  <c r="C2125" i="14"/>
  <c r="B2125" i="14"/>
  <c r="J2124" i="14"/>
  <c r="G2124" i="14"/>
  <c r="F2124" i="14"/>
  <c r="E2124" i="14"/>
  <c r="A2124" i="14" s="1"/>
  <c r="D2124" i="14"/>
  <c r="C2124" i="14"/>
  <c r="B2124" i="14"/>
  <c r="J2123" i="14"/>
  <c r="G2123" i="14"/>
  <c r="F2123" i="14"/>
  <c r="E2123" i="14"/>
  <c r="A2123" i="14" s="1"/>
  <c r="D2123" i="14"/>
  <c r="C2123" i="14"/>
  <c r="B2123" i="14"/>
  <c r="J2122" i="14"/>
  <c r="G2122" i="14"/>
  <c r="F2122" i="14"/>
  <c r="E2122" i="14"/>
  <c r="A2122" i="14" s="1"/>
  <c r="D2122" i="14"/>
  <c r="C2122" i="14"/>
  <c r="B2122" i="14"/>
  <c r="J2121" i="14"/>
  <c r="G2121" i="14"/>
  <c r="F2121" i="14"/>
  <c r="E2121" i="14"/>
  <c r="A2121" i="14" s="1"/>
  <c r="D2121" i="14"/>
  <c r="C2121" i="14"/>
  <c r="B2121" i="14"/>
  <c r="J2120" i="14"/>
  <c r="G2120" i="14"/>
  <c r="F2120" i="14"/>
  <c r="E2120" i="14"/>
  <c r="A2120" i="14" s="1"/>
  <c r="D2120" i="14"/>
  <c r="C2120" i="14"/>
  <c r="B2120" i="14"/>
  <c r="J2119" i="14"/>
  <c r="G2119" i="14"/>
  <c r="F2119" i="14"/>
  <c r="E2119" i="14"/>
  <c r="A2119" i="14" s="1"/>
  <c r="D2119" i="14"/>
  <c r="C2119" i="14"/>
  <c r="B2119" i="14"/>
  <c r="J2118" i="14"/>
  <c r="G2118" i="14"/>
  <c r="F2118" i="14"/>
  <c r="E2118" i="14"/>
  <c r="A2118" i="14" s="1"/>
  <c r="D2118" i="14"/>
  <c r="C2118" i="14"/>
  <c r="B2118" i="14"/>
  <c r="J2117" i="14"/>
  <c r="G2117" i="14"/>
  <c r="F2117" i="14"/>
  <c r="E2117" i="14"/>
  <c r="A2117" i="14" s="1"/>
  <c r="D2117" i="14"/>
  <c r="C2117" i="14"/>
  <c r="B2117" i="14"/>
  <c r="J2116" i="14"/>
  <c r="G2116" i="14"/>
  <c r="F2116" i="14"/>
  <c r="E2116" i="14"/>
  <c r="A2116" i="14" s="1"/>
  <c r="D2116" i="14"/>
  <c r="C2116" i="14"/>
  <c r="B2116" i="14"/>
  <c r="J2115" i="14"/>
  <c r="G2115" i="14"/>
  <c r="F2115" i="14"/>
  <c r="E2115" i="14"/>
  <c r="A2115" i="14" s="1"/>
  <c r="D2115" i="14"/>
  <c r="C2115" i="14"/>
  <c r="B2115" i="14"/>
  <c r="J2114" i="14"/>
  <c r="G2114" i="14"/>
  <c r="F2114" i="14"/>
  <c r="E2114" i="14"/>
  <c r="A2114" i="14" s="1"/>
  <c r="D2114" i="14"/>
  <c r="C2114" i="14"/>
  <c r="B2114" i="14"/>
  <c r="J2113" i="14"/>
  <c r="G2113" i="14"/>
  <c r="F2113" i="14"/>
  <c r="E2113" i="14"/>
  <c r="A2113" i="14" s="1"/>
  <c r="D2113" i="14"/>
  <c r="C2113" i="14"/>
  <c r="B2113" i="14"/>
  <c r="J2112" i="14"/>
  <c r="G2112" i="14"/>
  <c r="F2112" i="14"/>
  <c r="E2112" i="14"/>
  <c r="A2112" i="14" s="1"/>
  <c r="D2112" i="14"/>
  <c r="C2112" i="14"/>
  <c r="B2112" i="14"/>
  <c r="J2111" i="14"/>
  <c r="G2111" i="14"/>
  <c r="F2111" i="14"/>
  <c r="E2111" i="14"/>
  <c r="A2111" i="14" s="1"/>
  <c r="D2111" i="14"/>
  <c r="C2111" i="14"/>
  <c r="B2111" i="14"/>
  <c r="J2110" i="14"/>
  <c r="G2110" i="14"/>
  <c r="F2110" i="14"/>
  <c r="E2110" i="14"/>
  <c r="A2110" i="14" s="1"/>
  <c r="D2110" i="14"/>
  <c r="C2110" i="14"/>
  <c r="B2110" i="14"/>
  <c r="J2109" i="14"/>
  <c r="G2109" i="14"/>
  <c r="F2109" i="14"/>
  <c r="E2109" i="14"/>
  <c r="A2109" i="14" s="1"/>
  <c r="D2109" i="14"/>
  <c r="C2109" i="14"/>
  <c r="B2109" i="14"/>
  <c r="J2108" i="14"/>
  <c r="G2108" i="14"/>
  <c r="F2108" i="14"/>
  <c r="E2108" i="14"/>
  <c r="A2108" i="14" s="1"/>
  <c r="D2108" i="14"/>
  <c r="C2108" i="14"/>
  <c r="B2108" i="14"/>
  <c r="J2107" i="14"/>
  <c r="G2107" i="14"/>
  <c r="F2107" i="14"/>
  <c r="E2107" i="14"/>
  <c r="A2107" i="14" s="1"/>
  <c r="D2107" i="14"/>
  <c r="C2107" i="14"/>
  <c r="B2107" i="14"/>
  <c r="J2106" i="14"/>
  <c r="G2106" i="14"/>
  <c r="F2106" i="14"/>
  <c r="E2106" i="14"/>
  <c r="A2106" i="14" s="1"/>
  <c r="D2106" i="14"/>
  <c r="C2106" i="14"/>
  <c r="B2106" i="14"/>
  <c r="J2105" i="14"/>
  <c r="G2105" i="14"/>
  <c r="F2105" i="14"/>
  <c r="E2105" i="14"/>
  <c r="A2105" i="14" s="1"/>
  <c r="D2105" i="14"/>
  <c r="C2105" i="14"/>
  <c r="B2105" i="14"/>
  <c r="J2104" i="14"/>
  <c r="G2104" i="14"/>
  <c r="F2104" i="14"/>
  <c r="E2104" i="14"/>
  <c r="A2104" i="14" s="1"/>
  <c r="D2104" i="14"/>
  <c r="C2104" i="14"/>
  <c r="B2104" i="14"/>
  <c r="J2103" i="14"/>
  <c r="G2103" i="14"/>
  <c r="F2103" i="14"/>
  <c r="E2103" i="14"/>
  <c r="A2103" i="14" s="1"/>
  <c r="D2103" i="14"/>
  <c r="C2103" i="14"/>
  <c r="B2103" i="14"/>
  <c r="J2102" i="14"/>
  <c r="G2102" i="14"/>
  <c r="F2102" i="14"/>
  <c r="E2102" i="14"/>
  <c r="A2102" i="14" s="1"/>
  <c r="D2102" i="14"/>
  <c r="C2102" i="14"/>
  <c r="B2102" i="14"/>
  <c r="J2101" i="14"/>
  <c r="G2101" i="14"/>
  <c r="F2101" i="14"/>
  <c r="E2101" i="14"/>
  <c r="A2101" i="14" s="1"/>
  <c r="D2101" i="14"/>
  <c r="C2101" i="14"/>
  <c r="B2101" i="14"/>
  <c r="J2100" i="14"/>
  <c r="G2100" i="14"/>
  <c r="F2100" i="14"/>
  <c r="E2100" i="14"/>
  <c r="A2100" i="14" s="1"/>
  <c r="D2100" i="14"/>
  <c r="C2100" i="14"/>
  <c r="B2100" i="14"/>
  <c r="J2099" i="14"/>
  <c r="G2099" i="14"/>
  <c r="F2099" i="14"/>
  <c r="E2099" i="14"/>
  <c r="A2099" i="14" s="1"/>
  <c r="D2099" i="14"/>
  <c r="C2099" i="14"/>
  <c r="B2099" i="14"/>
  <c r="J2098" i="14"/>
  <c r="G2098" i="14"/>
  <c r="F2098" i="14"/>
  <c r="E2098" i="14"/>
  <c r="A2098" i="14" s="1"/>
  <c r="D2098" i="14"/>
  <c r="C2098" i="14"/>
  <c r="B2098" i="14"/>
  <c r="J2097" i="14"/>
  <c r="G2097" i="14"/>
  <c r="F2097" i="14"/>
  <c r="E2097" i="14"/>
  <c r="A2097" i="14" s="1"/>
  <c r="D2097" i="14"/>
  <c r="C2097" i="14"/>
  <c r="B2097" i="14"/>
  <c r="J2096" i="14"/>
  <c r="G2096" i="14"/>
  <c r="F2096" i="14"/>
  <c r="E2096" i="14"/>
  <c r="A2096" i="14" s="1"/>
  <c r="D2096" i="14"/>
  <c r="C2096" i="14"/>
  <c r="B2096" i="14"/>
  <c r="J2095" i="14"/>
  <c r="G2095" i="14"/>
  <c r="F2095" i="14"/>
  <c r="E2095" i="14"/>
  <c r="A2095" i="14" s="1"/>
  <c r="D2095" i="14"/>
  <c r="C2095" i="14"/>
  <c r="B2095" i="14"/>
  <c r="J2094" i="14"/>
  <c r="G2094" i="14"/>
  <c r="F2094" i="14"/>
  <c r="E2094" i="14"/>
  <c r="A2094" i="14" s="1"/>
  <c r="D2094" i="14"/>
  <c r="C2094" i="14"/>
  <c r="B2094" i="14"/>
  <c r="J2093" i="14"/>
  <c r="G2093" i="14"/>
  <c r="F2093" i="14"/>
  <c r="E2093" i="14"/>
  <c r="A2093" i="14" s="1"/>
  <c r="D2093" i="14"/>
  <c r="C2093" i="14"/>
  <c r="B2093" i="14"/>
  <c r="J2092" i="14"/>
  <c r="G2092" i="14"/>
  <c r="F2092" i="14"/>
  <c r="E2092" i="14"/>
  <c r="A2092" i="14" s="1"/>
  <c r="D2092" i="14"/>
  <c r="C2092" i="14"/>
  <c r="B2092" i="14"/>
  <c r="J2091" i="14"/>
  <c r="G2091" i="14"/>
  <c r="F2091" i="14"/>
  <c r="E2091" i="14"/>
  <c r="A2091" i="14" s="1"/>
  <c r="D2091" i="14"/>
  <c r="C2091" i="14"/>
  <c r="B2091" i="14"/>
  <c r="J2090" i="14"/>
  <c r="G2090" i="14"/>
  <c r="F2090" i="14"/>
  <c r="E2090" i="14"/>
  <c r="A2090" i="14" s="1"/>
  <c r="D2090" i="14"/>
  <c r="C2090" i="14"/>
  <c r="B2090" i="14"/>
  <c r="J2089" i="14"/>
  <c r="G2089" i="14"/>
  <c r="F2089" i="14"/>
  <c r="E2089" i="14"/>
  <c r="A2089" i="14" s="1"/>
  <c r="D2089" i="14"/>
  <c r="C2089" i="14"/>
  <c r="B2089" i="14"/>
  <c r="J2088" i="14"/>
  <c r="G2088" i="14"/>
  <c r="F2088" i="14"/>
  <c r="E2088" i="14"/>
  <c r="A2088" i="14" s="1"/>
  <c r="D2088" i="14"/>
  <c r="C2088" i="14"/>
  <c r="B2088" i="14"/>
  <c r="J2087" i="14"/>
  <c r="G2087" i="14"/>
  <c r="F2087" i="14"/>
  <c r="E2087" i="14"/>
  <c r="A2087" i="14" s="1"/>
  <c r="D2087" i="14"/>
  <c r="C2087" i="14"/>
  <c r="B2087" i="14"/>
  <c r="J2086" i="14"/>
  <c r="G2086" i="14"/>
  <c r="F2086" i="14"/>
  <c r="E2086" i="14"/>
  <c r="A2086" i="14" s="1"/>
  <c r="D2086" i="14"/>
  <c r="C2086" i="14"/>
  <c r="B2086" i="14"/>
  <c r="J2085" i="14"/>
  <c r="G2085" i="14"/>
  <c r="F2085" i="14"/>
  <c r="E2085" i="14"/>
  <c r="A2085" i="14" s="1"/>
  <c r="D2085" i="14"/>
  <c r="C2085" i="14"/>
  <c r="B2085" i="14"/>
  <c r="J2084" i="14"/>
  <c r="G2084" i="14"/>
  <c r="F2084" i="14"/>
  <c r="E2084" i="14"/>
  <c r="A2084" i="14" s="1"/>
  <c r="D2084" i="14"/>
  <c r="C2084" i="14"/>
  <c r="B2084" i="14"/>
  <c r="J2083" i="14"/>
  <c r="G2083" i="14"/>
  <c r="F2083" i="14"/>
  <c r="E2083" i="14"/>
  <c r="A2083" i="14" s="1"/>
  <c r="D2083" i="14"/>
  <c r="C2083" i="14"/>
  <c r="B2083" i="14"/>
  <c r="J2082" i="14"/>
  <c r="G2082" i="14"/>
  <c r="F2082" i="14"/>
  <c r="E2082" i="14"/>
  <c r="A2082" i="14" s="1"/>
  <c r="D2082" i="14"/>
  <c r="C2082" i="14"/>
  <c r="B2082" i="14"/>
  <c r="J2081" i="14"/>
  <c r="G2081" i="14"/>
  <c r="F2081" i="14"/>
  <c r="E2081" i="14"/>
  <c r="A2081" i="14" s="1"/>
  <c r="D2081" i="14"/>
  <c r="C2081" i="14"/>
  <c r="B2081" i="14"/>
  <c r="J2080" i="14"/>
  <c r="G2080" i="14"/>
  <c r="F2080" i="14"/>
  <c r="E2080" i="14"/>
  <c r="A2080" i="14" s="1"/>
  <c r="D2080" i="14"/>
  <c r="C2080" i="14"/>
  <c r="B2080" i="14"/>
  <c r="J2079" i="14"/>
  <c r="G2079" i="14"/>
  <c r="F2079" i="14"/>
  <c r="E2079" i="14"/>
  <c r="A2079" i="14" s="1"/>
  <c r="D2079" i="14"/>
  <c r="C2079" i="14"/>
  <c r="B2079" i="14"/>
  <c r="J2078" i="14"/>
  <c r="G2078" i="14"/>
  <c r="F2078" i="14"/>
  <c r="E2078" i="14"/>
  <c r="A2078" i="14" s="1"/>
  <c r="D2078" i="14"/>
  <c r="C2078" i="14"/>
  <c r="B2078" i="14"/>
  <c r="J2077" i="14"/>
  <c r="G2077" i="14"/>
  <c r="F2077" i="14"/>
  <c r="E2077" i="14"/>
  <c r="A2077" i="14" s="1"/>
  <c r="D2077" i="14"/>
  <c r="C2077" i="14"/>
  <c r="B2077" i="14"/>
  <c r="J2076" i="14"/>
  <c r="G2076" i="14"/>
  <c r="F2076" i="14"/>
  <c r="E2076" i="14"/>
  <c r="A2076" i="14" s="1"/>
  <c r="D2076" i="14"/>
  <c r="C2076" i="14"/>
  <c r="B2076" i="14"/>
  <c r="J2075" i="14"/>
  <c r="G2075" i="14"/>
  <c r="F2075" i="14"/>
  <c r="E2075" i="14"/>
  <c r="A2075" i="14" s="1"/>
  <c r="D2075" i="14"/>
  <c r="C2075" i="14"/>
  <c r="B2075" i="14"/>
  <c r="J2074" i="14"/>
  <c r="G2074" i="14"/>
  <c r="F2074" i="14"/>
  <c r="E2074" i="14"/>
  <c r="A2074" i="14" s="1"/>
  <c r="D2074" i="14"/>
  <c r="C2074" i="14"/>
  <c r="B2074" i="14"/>
  <c r="J2073" i="14"/>
  <c r="G2073" i="14"/>
  <c r="F2073" i="14"/>
  <c r="E2073" i="14"/>
  <c r="A2073" i="14" s="1"/>
  <c r="D2073" i="14"/>
  <c r="C2073" i="14"/>
  <c r="B2073" i="14"/>
  <c r="J2072" i="14"/>
  <c r="G2072" i="14"/>
  <c r="F2072" i="14"/>
  <c r="E2072" i="14"/>
  <c r="A2072" i="14" s="1"/>
  <c r="D2072" i="14"/>
  <c r="C2072" i="14"/>
  <c r="B2072" i="14"/>
  <c r="J2071" i="14"/>
  <c r="G2071" i="14"/>
  <c r="F2071" i="14"/>
  <c r="E2071" i="14"/>
  <c r="A2071" i="14" s="1"/>
  <c r="D2071" i="14"/>
  <c r="C2071" i="14"/>
  <c r="B2071" i="14"/>
  <c r="J2070" i="14"/>
  <c r="G2070" i="14"/>
  <c r="F2070" i="14"/>
  <c r="E2070" i="14"/>
  <c r="A2070" i="14" s="1"/>
  <c r="D2070" i="14"/>
  <c r="C2070" i="14"/>
  <c r="B2070" i="14"/>
  <c r="J2069" i="14"/>
  <c r="G2069" i="14"/>
  <c r="F2069" i="14"/>
  <c r="E2069" i="14"/>
  <c r="A2069" i="14" s="1"/>
  <c r="D2069" i="14"/>
  <c r="C2069" i="14"/>
  <c r="B2069" i="14"/>
  <c r="J2068" i="14"/>
  <c r="G2068" i="14"/>
  <c r="F2068" i="14"/>
  <c r="E2068" i="14"/>
  <c r="A2068" i="14" s="1"/>
  <c r="D2068" i="14"/>
  <c r="C2068" i="14"/>
  <c r="B2068" i="14"/>
  <c r="J2067" i="14"/>
  <c r="G2067" i="14"/>
  <c r="F2067" i="14"/>
  <c r="E2067" i="14"/>
  <c r="A2067" i="14" s="1"/>
  <c r="D2067" i="14"/>
  <c r="C2067" i="14"/>
  <c r="B2067" i="14"/>
  <c r="J2066" i="14"/>
  <c r="G2066" i="14"/>
  <c r="F2066" i="14"/>
  <c r="E2066" i="14"/>
  <c r="A2066" i="14" s="1"/>
  <c r="D2066" i="14"/>
  <c r="C2066" i="14"/>
  <c r="B2066" i="14"/>
  <c r="J2065" i="14"/>
  <c r="G2065" i="14"/>
  <c r="F2065" i="14"/>
  <c r="E2065" i="14"/>
  <c r="A2065" i="14" s="1"/>
  <c r="D2065" i="14"/>
  <c r="C2065" i="14"/>
  <c r="B2065" i="14"/>
  <c r="J2064" i="14"/>
  <c r="G2064" i="14"/>
  <c r="F2064" i="14"/>
  <c r="E2064" i="14"/>
  <c r="A2064" i="14" s="1"/>
  <c r="D2064" i="14"/>
  <c r="C2064" i="14"/>
  <c r="B2064" i="14"/>
  <c r="J2063" i="14"/>
  <c r="G2063" i="14"/>
  <c r="F2063" i="14"/>
  <c r="E2063" i="14"/>
  <c r="A2063" i="14" s="1"/>
  <c r="D2063" i="14"/>
  <c r="C2063" i="14"/>
  <c r="B2063" i="14"/>
  <c r="J2062" i="14"/>
  <c r="G2062" i="14"/>
  <c r="F2062" i="14"/>
  <c r="E2062" i="14"/>
  <c r="A2062" i="14" s="1"/>
  <c r="D2062" i="14"/>
  <c r="C2062" i="14"/>
  <c r="B2062" i="14"/>
  <c r="J2061" i="14"/>
  <c r="G2061" i="14"/>
  <c r="F2061" i="14"/>
  <c r="E2061" i="14"/>
  <c r="A2061" i="14" s="1"/>
  <c r="D2061" i="14"/>
  <c r="C2061" i="14"/>
  <c r="B2061" i="14"/>
  <c r="J2060" i="14"/>
  <c r="G2060" i="14"/>
  <c r="F2060" i="14"/>
  <c r="E2060" i="14"/>
  <c r="A2060" i="14" s="1"/>
  <c r="D2060" i="14"/>
  <c r="C2060" i="14"/>
  <c r="B2060" i="14"/>
  <c r="J2059" i="14"/>
  <c r="G2059" i="14"/>
  <c r="F2059" i="14"/>
  <c r="E2059" i="14"/>
  <c r="A2059" i="14" s="1"/>
  <c r="D2059" i="14"/>
  <c r="C2059" i="14"/>
  <c r="B2059" i="14"/>
  <c r="J2058" i="14"/>
  <c r="G2058" i="14"/>
  <c r="F2058" i="14"/>
  <c r="E2058" i="14"/>
  <c r="A2058" i="14" s="1"/>
  <c r="D2058" i="14"/>
  <c r="C2058" i="14"/>
  <c r="B2058" i="14"/>
  <c r="J2057" i="14"/>
  <c r="G2057" i="14"/>
  <c r="F2057" i="14"/>
  <c r="E2057" i="14"/>
  <c r="A2057" i="14" s="1"/>
  <c r="D2057" i="14"/>
  <c r="C2057" i="14"/>
  <c r="B2057" i="14"/>
  <c r="J2056" i="14"/>
  <c r="G2056" i="14"/>
  <c r="F2056" i="14"/>
  <c r="E2056" i="14"/>
  <c r="A2056" i="14" s="1"/>
  <c r="D2056" i="14"/>
  <c r="C2056" i="14"/>
  <c r="B2056" i="14"/>
  <c r="J2055" i="14"/>
  <c r="G2055" i="14"/>
  <c r="F2055" i="14"/>
  <c r="E2055" i="14"/>
  <c r="A2055" i="14" s="1"/>
  <c r="D2055" i="14"/>
  <c r="C2055" i="14"/>
  <c r="B2055" i="14"/>
  <c r="J2054" i="14"/>
  <c r="G2054" i="14"/>
  <c r="F2054" i="14"/>
  <c r="E2054" i="14"/>
  <c r="A2054" i="14" s="1"/>
  <c r="D2054" i="14"/>
  <c r="C2054" i="14"/>
  <c r="B2054" i="14"/>
  <c r="J2053" i="14"/>
  <c r="G2053" i="14"/>
  <c r="F2053" i="14"/>
  <c r="E2053" i="14"/>
  <c r="A2053" i="14" s="1"/>
  <c r="D2053" i="14"/>
  <c r="C2053" i="14"/>
  <c r="B2053" i="14"/>
  <c r="J2052" i="14"/>
  <c r="G2052" i="14"/>
  <c r="F2052" i="14"/>
  <c r="E2052" i="14"/>
  <c r="A2052" i="14" s="1"/>
  <c r="D2052" i="14"/>
  <c r="C2052" i="14"/>
  <c r="B2052" i="14"/>
  <c r="J2051" i="14"/>
  <c r="G2051" i="14"/>
  <c r="F2051" i="14"/>
  <c r="E2051" i="14"/>
  <c r="A2051" i="14" s="1"/>
  <c r="D2051" i="14"/>
  <c r="C2051" i="14"/>
  <c r="B2051" i="14"/>
  <c r="J2050" i="14"/>
  <c r="G2050" i="14"/>
  <c r="F2050" i="14"/>
  <c r="E2050" i="14"/>
  <c r="A2050" i="14" s="1"/>
  <c r="D2050" i="14"/>
  <c r="C2050" i="14"/>
  <c r="B2050" i="14"/>
  <c r="J2049" i="14"/>
  <c r="G2049" i="14"/>
  <c r="F2049" i="14"/>
  <c r="E2049" i="14"/>
  <c r="A2049" i="14" s="1"/>
  <c r="D2049" i="14"/>
  <c r="C2049" i="14"/>
  <c r="B2049" i="14"/>
  <c r="J2048" i="14"/>
  <c r="G2048" i="14"/>
  <c r="F2048" i="14"/>
  <c r="E2048" i="14"/>
  <c r="A2048" i="14" s="1"/>
  <c r="D2048" i="14"/>
  <c r="C2048" i="14"/>
  <c r="B2048" i="14"/>
  <c r="J2047" i="14"/>
  <c r="G2047" i="14"/>
  <c r="F2047" i="14"/>
  <c r="E2047" i="14"/>
  <c r="A2047" i="14" s="1"/>
  <c r="D2047" i="14"/>
  <c r="C2047" i="14"/>
  <c r="B2047" i="14"/>
  <c r="J2046" i="14"/>
  <c r="G2046" i="14"/>
  <c r="F2046" i="14"/>
  <c r="E2046" i="14"/>
  <c r="A2046" i="14" s="1"/>
  <c r="D2046" i="14"/>
  <c r="C2046" i="14"/>
  <c r="B2046" i="14"/>
  <c r="J2045" i="14"/>
  <c r="G2045" i="14"/>
  <c r="F2045" i="14"/>
  <c r="E2045" i="14"/>
  <c r="A2045" i="14" s="1"/>
  <c r="D2045" i="14"/>
  <c r="C2045" i="14"/>
  <c r="B2045" i="14"/>
  <c r="J2044" i="14"/>
  <c r="G2044" i="14"/>
  <c r="F2044" i="14"/>
  <c r="E2044" i="14"/>
  <c r="A2044" i="14" s="1"/>
  <c r="D2044" i="14"/>
  <c r="C2044" i="14"/>
  <c r="B2044" i="14"/>
  <c r="J2043" i="14"/>
  <c r="G2043" i="14"/>
  <c r="F2043" i="14"/>
  <c r="E2043" i="14"/>
  <c r="A2043" i="14" s="1"/>
  <c r="D2043" i="14"/>
  <c r="C2043" i="14"/>
  <c r="B2043" i="14"/>
  <c r="J2042" i="14"/>
  <c r="G2042" i="14"/>
  <c r="F2042" i="14"/>
  <c r="E2042" i="14"/>
  <c r="A2042" i="14" s="1"/>
  <c r="D2042" i="14"/>
  <c r="C2042" i="14"/>
  <c r="B2042" i="14"/>
  <c r="J2041" i="14"/>
  <c r="G2041" i="14"/>
  <c r="F2041" i="14"/>
  <c r="E2041" i="14"/>
  <c r="A2041" i="14" s="1"/>
  <c r="D2041" i="14"/>
  <c r="C2041" i="14"/>
  <c r="B2041" i="14"/>
  <c r="J2040" i="14"/>
  <c r="G2040" i="14"/>
  <c r="F2040" i="14"/>
  <c r="E2040" i="14"/>
  <c r="A2040" i="14" s="1"/>
  <c r="D2040" i="14"/>
  <c r="C2040" i="14"/>
  <c r="B2040" i="14"/>
  <c r="J2039" i="14"/>
  <c r="G2039" i="14"/>
  <c r="F2039" i="14"/>
  <c r="E2039" i="14"/>
  <c r="A2039" i="14" s="1"/>
  <c r="D2039" i="14"/>
  <c r="C2039" i="14"/>
  <c r="B2039" i="14"/>
  <c r="J2038" i="14"/>
  <c r="G2038" i="14"/>
  <c r="F2038" i="14"/>
  <c r="E2038" i="14"/>
  <c r="A2038" i="14" s="1"/>
  <c r="D2038" i="14"/>
  <c r="C2038" i="14"/>
  <c r="B2038" i="14"/>
  <c r="J2037" i="14"/>
  <c r="G2037" i="14"/>
  <c r="F2037" i="14"/>
  <c r="E2037" i="14"/>
  <c r="A2037" i="14" s="1"/>
  <c r="D2037" i="14"/>
  <c r="C2037" i="14"/>
  <c r="B2037" i="14"/>
  <c r="J2036" i="14"/>
  <c r="G2036" i="14"/>
  <c r="F2036" i="14"/>
  <c r="E2036" i="14"/>
  <c r="A2036" i="14" s="1"/>
  <c r="D2036" i="14"/>
  <c r="C2036" i="14"/>
  <c r="B2036" i="14"/>
  <c r="J2035" i="14"/>
  <c r="G2035" i="14"/>
  <c r="F2035" i="14"/>
  <c r="E2035" i="14"/>
  <c r="A2035" i="14" s="1"/>
  <c r="D2035" i="14"/>
  <c r="C2035" i="14"/>
  <c r="B2035" i="14"/>
  <c r="J2034" i="14"/>
  <c r="G2034" i="14"/>
  <c r="F2034" i="14"/>
  <c r="E2034" i="14"/>
  <c r="A2034" i="14" s="1"/>
  <c r="D2034" i="14"/>
  <c r="C2034" i="14"/>
  <c r="B2034" i="14"/>
  <c r="J2033" i="14"/>
  <c r="G2033" i="14"/>
  <c r="F2033" i="14"/>
  <c r="E2033" i="14"/>
  <c r="A2033" i="14" s="1"/>
  <c r="D2033" i="14"/>
  <c r="C2033" i="14"/>
  <c r="B2033" i="14"/>
  <c r="J2032" i="14"/>
  <c r="G2032" i="14"/>
  <c r="F2032" i="14"/>
  <c r="E2032" i="14"/>
  <c r="A2032" i="14" s="1"/>
  <c r="D2032" i="14"/>
  <c r="C2032" i="14"/>
  <c r="B2032" i="14"/>
  <c r="J2031" i="14"/>
  <c r="G2031" i="14"/>
  <c r="F2031" i="14"/>
  <c r="E2031" i="14"/>
  <c r="A2031" i="14" s="1"/>
  <c r="D2031" i="14"/>
  <c r="C2031" i="14"/>
  <c r="B2031" i="14"/>
  <c r="J2030" i="14"/>
  <c r="G2030" i="14"/>
  <c r="F2030" i="14"/>
  <c r="E2030" i="14"/>
  <c r="A2030" i="14" s="1"/>
  <c r="D2030" i="14"/>
  <c r="C2030" i="14"/>
  <c r="B2030" i="14"/>
  <c r="J2029" i="14"/>
  <c r="G2029" i="14"/>
  <c r="F2029" i="14"/>
  <c r="E2029" i="14"/>
  <c r="A2029" i="14" s="1"/>
  <c r="D2029" i="14"/>
  <c r="C2029" i="14"/>
  <c r="B2029" i="14"/>
  <c r="J2028" i="14"/>
  <c r="G2028" i="14"/>
  <c r="F2028" i="14"/>
  <c r="E2028" i="14"/>
  <c r="A2028" i="14" s="1"/>
  <c r="D2028" i="14"/>
  <c r="C2028" i="14"/>
  <c r="B2028" i="14"/>
  <c r="J2027" i="14"/>
  <c r="G2027" i="14"/>
  <c r="F2027" i="14"/>
  <c r="E2027" i="14"/>
  <c r="A2027" i="14" s="1"/>
  <c r="D2027" i="14"/>
  <c r="C2027" i="14"/>
  <c r="B2027" i="14"/>
  <c r="J2026" i="14"/>
  <c r="G2026" i="14"/>
  <c r="F2026" i="14"/>
  <c r="E2026" i="14"/>
  <c r="A2026" i="14" s="1"/>
  <c r="D2026" i="14"/>
  <c r="C2026" i="14"/>
  <c r="B2026" i="14"/>
  <c r="J2025" i="14"/>
  <c r="G2025" i="14"/>
  <c r="F2025" i="14"/>
  <c r="E2025" i="14"/>
  <c r="A2025" i="14" s="1"/>
  <c r="D2025" i="14"/>
  <c r="C2025" i="14"/>
  <c r="B2025" i="14"/>
  <c r="J2024" i="14"/>
  <c r="G2024" i="14"/>
  <c r="F2024" i="14"/>
  <c r="E2024" i="14"/>
  <c r="A2024" i="14" s="1"/>
  <c r="D2024" i="14"/>
  <c r="C2024" i="14"/>
  <c r="B2024" i="14"/>
  <c r="J2023" i="14"/>
  <c r="G2023" i="14"/>
  <c r="F2023" i="14"/>
  <c r="E2023" i="14"/>
  <c r="A2023" i="14" s="1"/>
  <c r="D2023" i="14"/>
  <c r="C2023" i="14"/>
  <c r="B2023" i="14"/>
  <c r="J2022" i="14"/>
  <c r="G2022" i="14"/>
  <c r="F2022" i="14"/>
  <c r="E2022" i="14"/>
  <c r="A2022" i="14" s="1"/>
  <c r="D2022" i="14"/>
  <c r="C2022" i="14"/>
  <c r="B2022" i="14"/>
  <c r="J2021" i="14"/>
  <c r="G2021" i="14"/>
  <c r="F2021" i="14"/>
  <c r="E2021" i="14"/>
  <c r="A2021" i="14" s="1"/>
  <c r="D2021" i="14"/>
  <c r="C2021" i="14"/>
  <c r="B2021" i="14"/>
  <c r="J2020" i="14"/>
  <c r="G2020" i="14"/>
  <c r="F2020" i="14"/>
  <c r="E2020" i="14"/>
  <c r="A2020" i="14" s="1"/>
  <c r="D2020" i="14"/>
  <c r="C2020" i="14"/>
  <c r="B2020" i="14"/>
  <c r="J2019" i="14"/>
  <c r="G2019" i="14"/>
  <c r="F2019" i="14"/>
  <c r="E2019" i="14"/>
  <c r="A2019" i="14" s="1"/>
  <c r="D2019" i="14"/>
  <c r="C2019" i="14"/>
  <c r="B2019" i="14"/>
  <c r="J2018" i="14"/>
  <c r="G2018" i="14"/>
  <c r="F2018" i="14"/>
  <c r="E2018" i="14"/>
  <c r="A2018" i="14" s="1"/>
  <c r="D2018" i="14"/>
  <c r="C2018" i="14"/>
  <c r="B2018" i="14"/>
  <c r="J2017" i="14"/>
  <c r="G2017" i="14"/>
  <c r="F2017" i="14"/>
  <c r="E2017" i="14"/>
  <c r="A2017" i="14" s="1"/>
  <c r="D2017" i="14"/>
  <c r="C2017" i="14"/>
  <c r="B2017" i="14"/>
  <c r="J2016" i="14"/>
  <c r="G2016" i="14"/>
  <c r="F2016" i="14"/>
  <c r="E2016" i="14"/>
  <c r="A2016" i="14" s="1"/>
  <c r="D2016" i="14"/>
  <c r="C2016" i="14"/>
  <c r="B2016" i="14"/>
  <c r="J2015" i="14"/>
  <c r="G2015" i="14"/>
  <c r="F2015" i="14"/>
  <c r="E2015" i="14"/>
  <c r="A2015" i="14" s="1"/>
  <c r="D2015" i="14"/>
  <c r="C2015" i="14"/>
  <c r="B2015" i="14"/>
  <c r="J2014" i="14"/>
  <c r="G2014" i="14"/>
  <c r="F2014" i="14"/>
  <c r="E2014" i="14"/>
  <c r="A2014" i="14" s="1"/>
  <c r="D2014" i="14"/>
  <c r="C2014" i="14"/>
  <c r="B2014" i="14"/>
  <c r="J2013" i="14"/>
  <c r="G2013" i="14"/>
  <c r="F2013" i="14"/>
  <c r="E2013" i="14"/>
  <c r="A2013" i="14" s="1"/>
  <c r="D2013" i="14"/>
  <c r="C2013" i="14"/>
  <c r="B2013" i="14"/>
  <c r="J2012" i="14"/>
  <c r="G2012" i="14"/>
  <c r="F2012" i="14"/>
  <c r="E2012" i="14"/>
  <c r="A2012" i="14" s="1"/>
  <c r="D2012" i="14"/>
  <c r="C2012" i="14"/>
  <c r="B2012" i="14"/>
  <c r="J2011" i="14"/>
  <c r="G2011" i="14"/>
  <c r="F2011" i="14"/>
  <c r="E2011" i="14"/>
  <c r="A2011" i="14" s="1"/>
  <c r="D2011" i="14"/>
  <c r="C2011" i="14"/>
  <c r="B2011" i="14"/>
  <c r="J2010" i="14"/>
  <c r="G2010" i="14"/>
  <c r="F2010" i="14"/>
  <c r="E2010" i="14"/>
  <c r="A2010" i="14" s="1"/>
  <c r="D2010" i="14"/>
  <c r="C2010" i="14"/>
  <c r="B2010" i="14"/>
  <c r="J2009" i="14"/>
  <c r="G2009" i="14"/>
  <c r="F2009" i="14"/>
  <c r="E2009" i="14"/>
  <c r="A2009" i="14" s="1"/>
  <c r="D2009" i="14"/>
  <c r="C2009" i="14"/>
  <c r="B2009" i="14"/>
  <c r="J2008" i="14"/>
  <c r="G2008" i="14"/>
  <c r="F2008" i="14"/>
  <c r="E2008" i="14"/>
  <c r="A2008" i="14" s="1"/>
  <c r="D2008" i="14"/>
  <c r="C2008" i="14"/>
  <c r="B2008" i="14"/>
  <c r="J2007" i="14"/>
  <c r="G2007" i="14"/>
  <c r="F2007" i="14"/>
  <c r="E2007" i="14"/>
  <c r="A2007" i="14" s="1"/>
  <c r="D2007" i="14"/>
  <c r="C2007" i="14"/>
  <c r="B2007" i="14"/>
  <c r="J2006" i="14"/>
  <c r="G2006" i="14"/>
  <c r="F2006" i="14"/>
  <c r="E2006" i="14"/>
  <c r="A2006" i="14" s="1"/>
  <c r="D2006" i="14"/>
  <c r="C2006" i="14"/>
  <c r="B2006" i="14"/>
  <c r="J2005" i="14"/>
  <c r="G2005" i="14"/>
  <c r="F2005" i="14"/>
  <c r="E2005" i="14"/>
  <c r="A2005" i="14" s="1"/>
  <c r="D2005" i="14"/>
  <c r="C2005" i="14"/>
  <c r="B2005" i="14"/>
  <c r="J2004" i="14"/>
  <c r="G2004" i="14"/>
  <c r="F2004" i="14"/>
  <c r="E2004" i="14"/>
  <c r="A2004" i="14" s="1"/>
  <c r="D2004" i="14"/>
  <c r="C2004" i="14"/>
  <c r="B2004" i="14"/>
  <c r="J2003" i="14"/>
  <c r="G2003" i="14"/>
  <c r="F2003" i="14"/>
  <c r="E2003" i="14"/>
  <c r="A2003" i="14" s="1"/>
  <c r="D2003" i="14"/>
  <c r="C2003" i="14"/>
  <c r="B2003" i="14"/>
  <c r="J2002" i="14"/>
  <c r="G2002" i="14"/>
  <c r="F2002" i="14"/>
  <c r="E2002" i="14"/>
  <c r="A2002" i="14" s="1"/>
  <c r="D2002" i="14"/>
  <c r="C2002" i="14"/>
  <c r="B2002" i="14"/>
  <c r="J2001" i="14"/>
  <c r="G2001" i="14"/>
  <c r="F2001" i="14"/>
  <c r="E2001" i="14"/>
  <c r="A2001" i="14" s="1"/>
  <c r="D2001" i="14"/>
  <c r="C2001" i="14"/>
  <c r="B2001" i="14"/>
  <c r="J2000" i="14"/>
  <c r="G2000" i="14"/>
  <c r="F2000" i="14"/>
  <c r="E2000" i="14"/>
  <c r="A2000" i="14" s="1"/>
  <c r="D2000" i="14"/>
  <c r="C2000" i="14"/>
  <c r="B2000" i="14"/>
  <c r="J1999" i="14"/>
  <c r="G1999" i="14"/>
  <c r="F1999" i="14"/>
  <c r="E1999" i="14"/>
  <c r="A1999" i="14" s="1"/>
  <c r="D1999" i="14"/>
  <c r="C1999" i="14"/>
  <c r="B1999" i="14"/>
  <c r="J1998" i="14"/>
  <c r="G1998" i="14"/>
  <c r="F1998" i="14"/>
  <c r="E1998" i="14"/>
  <c r="A1998" i="14" s="1"/>
  <c r="D1998" i="14"/>
  <c r="C1998" i="14"/>
  <c r="B1998" i="14"/>
  <c r="J1997" i="14"/>
  <c r="G1997" i="14"/>
  <c r="F1997" i="14"/>
  <c r="E1997" i="14"/>
  <c r="A1997" i="14" s="1"/>
  <c r="D1997" i="14"/>
  <c r="C1997" i="14"/>
  <c r="B1997" i="14"/>
  <c r="J1996" i="14"/>
  <c r="G1996" i="14"/>
  <c r="F1996" i="14"/>
  <c r="E1996" i="14"/>
  <c r="A1996" i="14" s="1"/>
  <c r="D1996" i="14"/>
  <c r="C1996" i="14"/>
  <c r="B1996" i="14"/>
  <c r="J1995" i="14"/>
  <c r="G1995" i="14"/>
  <c r="F1995" i="14"/>
  <c r="E1995" i="14"/>
  <c r="A1995" i="14" s="1"/>
  <c r="D1995" i="14"/>
  <c r="C1995" i="14"/>
  <c r="B1995" i="14"/>
  <c r="J1994" i="14"/>
  <c r="G1994" i="14"/>
  <c r="F1994" i="14"/>
  <c r="E1994" i="14"/>
  <c r="A1994" i="14" s="1"/>
  <c r="D1994" i="14"/>
  <c r="C1994" i="14"/>
  <c r="B1994" i="14"/>
  <c r="J1993" i="14"/>
  <c r="G1993" i="14"/>
  <c r="F1993" i="14"/>
  <c r="E1993" i="14"/>
  <c r="A1993" i="14" s="1"/>
  <c r="D1993" i="14"/>
  <c r="C1993" i="14"/>
  <c r="B1993" i="14"/>
  <c r="J1992" i="14"/>
  <c r="G1992" i="14"/>
  <c r="F1992" i="14"/>
  <c r="E1992" i="14"/>
  <c r="A1992" i="14" s="1"/>
  <c r="D1992" i="14"/>
  <c r="C1992" i="14"/>
  <c r="B1992" i="14"/>
  <c r="J1991" i="14"/>
  <c r="G1991" i="14"/>
  <c r="F1991" i="14"/>
  <c r="E1991" i="14"/>
  <c r="A1991" i="14" s="1"/>
  <c r="D1991" i="14"/>
  <c r="C1991" i="14"/>
  <c r="B1991" i="14"/>
  <c r="J1990" i="14"/>
  <c r="G1990" i="14"/>
  <c r="F1990" i="14"/>
  <c r="E1990" i="14"/>
  <c r="A1990" i="14" s="1"/>
  <c r="D1990" i="14"/>
  <c r="C1990" i="14"/>
  <c r="B1990" i="14"/>
  <c r="J1989" i="14"/>
  <c r="G1989" i="14"/>
  <c r="F1989" i="14"/>
  <c r="E1989" i="14"/>
  <c r="A1989" i="14" s="1"/>
  <c r="D1989" i="14"/>
  <c r="C1989" i="14"/>
  <c r="B1989" i="14"/>
  <c r="J1988" i="14"/>
  <c r="G1988" i="14"/>
  <c r="F1988" i="14"/>
  <c r="E1988" i="14"/>
  <c r="A1988" i="14" s="1"/>
  <c r="D1988" i="14"/>
  <c r="C1988" i="14"/>
  <c r="B1988" i="14"/>
  <c r="J1987" i="14"/>
  <c r="G1987" i="14"/>
  <c r="F1987" i="14"/>
  <c r="E1987" i="14"/>
  <c r="A1987" i="14" s="1"/>
  <c r="D1987" i="14"/>
  <c r="C1987" i="14"/>
  <c r="B1987" i="14"/>
  <c r="J1986" i="14"/>
  <c r="G1986" i="14"/>
  <c r="F1986" i="14"/>
  <c r="E1986" i="14"/>
  <c r="A1986" i="14" s="1"/>
  <c r="D1986" i="14"/>
  <c r="C1986" i="14"/>
  <c r="B1986" i="14"/>
  <c r="J1985" i="14"/>
  <c r="G1985" i="14"/>
  <c r="F1985" i="14"/>
  <c r="E1985" i="14"/>
  <c r="A1985" i="14" s="1"/>
  <c r="D1985" i="14"/>
  <c r="C1985" i="14"/>
  <c r="B1985" i="14"/>
  <c r="J1984" i="14"/>
  <c r="G1984" i="14"/>
  <c r="F1984" i="14"/>
  <c r="E1984" i="14"/>
  <c r="A1984" i="14" s="1"/>
  <c r="D1984" i="14"/>
  <c r="C1984" i="14"/>
  <c r="B1984" i="14"/>
  <c r="J1983" i="14"/>
  <c r="G1983" i="14"/>
  <c r="F1983" i="14"/>
  <c r="E1983" i="14"/>
  <c r="A1983" i="14" s="1"/>
  <c r="D1983" i="14"/>
  <c r="C1983" i="14"/>
  <c r="B1983" i="14"/>
  <c r="J1982" i="14"/>
  <c r="G1982" i="14"/>
  <c r="F1982" i="14"/>
  <c r="E1982" i="14"/>
  <c r="A1982" i="14" s="1"/>
  <c r="D1982" i="14"/>
  <c r="C1982" i="14"/>
  <c r="B1982" i="14"/>
  <c r="J1981" i="14"/>
  <c r="G1981" i="14"/>
  <c r="F1981" i="14"/>
  <c r="E1981" i="14"/>
  <c r="A1981" i="14" s="1"/>
  <c r="D1981" i="14"/>
  <c r="C1981" i="14"/>
  <c r="B1981" i="14"/>
  <c r="J1980" i="14"/>
  <c r="G1980" i="14"/>
  <c r="F1980" i="14"/>
  <c r="E1980" i="14"/>
  <c r="A1980" i="14" s="1"/>
  <c r="D1980" i="14"/>
  <c r="C1980" i="14"/>
  <c r="B1980" i="14"/>
  <c r="J1979" i="14"/>
  <c r="G1979" i="14"/>
  <c r="F1979" i="14"/>
  <c r="E1979" i="14"/>
  <c r="A1979" i="14" s="1"/>
  <c r="D1979" i="14"/>
  <c r="C1979" i="14"/>
  <c r="B1979" i="14"/>
  <c r="J1978" i="14"/>
  <c r="G1978" i="14"/>
  <c r="F1978" i="14"/>
  <c r="E1978" i="14"/>
  <c r="A1978" i="14" s="1"/>
  <c r="D1978" i="14"/>
  <c r="C1978" i="14"/>
  <c r="B1978" i="14"/>
  <c r="J1977" i="14"/>
  <c r="G1977" i="14"/>
  <c r="F1977" i="14"/>
  <c r="E1977" i="14"/>
  <c r="A1977" i="14" s="1"/>
  <c r="D1977" i="14"/>
  <c r="C1977" i="14"/>
  <c r="B1977" i="14"/>
  <c r="J1976" i="14"/>
  <c r="G1976" i="14"/>
  <c r="F1976" i="14"/>
  <c r="E1976" i="14"/>
  <c r="A1976" i="14" s="1"/>
  <c r="D1976" i="14"/>
  <c r="C1976" i="14"/>
  <c r="B1976" i="14"/>
  <c r="J1975" i="14"/>
  <c r="G1975" i="14"/>
  <c r="F1975" i="14"/>
  <c r="E1975" i="14"/>
  <c r="A1975" i="14" s="1"/>
  <c r="D1975" i="14"/>
  <c r="C1975" i="14"/>
  <c r="B1975" i="14"/>
  <c r="J1974" i="14"/>
  <c r="G1974" i="14"/>
  <c r="F1974" i="14"/>
  <c r="E1974" i="14"/>
  <c r="A1974" i="14" s="1"/>
  <c r="D1974" i="14"/>
  <c r="C1974" i="14"/>
  <c r="B1974" i="14"/>
  <c r="J1973" i="14"/>
  <c r="G1973" i="14"/>
  <c r="F1973" i="14"/>
  <c r="E1973" i="14"/>
  <c r="A1973" i="14" s="1"/>
  <c r="D1973" i="14"/>
  <c r="C1973" i="14"/>
  <c r="B1973" i="14"/>
  <c r="J1972" i="14"/>
  <c r="G1972" i="14"/>
  <c r="F1972" i="14"/>
  <c r="E1972" i="14"/>
  <c r="A1972" i="14" s="1"/>
  <c r="D1972" i="14"/>
  <c r="C1972" i="14"/>
  <c r="B1972" i="14"/>
  <c r="J1971" i="14"/>
  <c r="G1971" i="14"/>
  <c r="F1971" i="14"/>
  <c r="E1971" i="14"/>
  <c r="A1971" i="14" s="1"/>
  <c r="D1971" i="14"/>
  <c r="C1971" i="14"/>
  <c r="B1971" i="14"/>
  <c r="J1970" i="14"/>
  <c r="G1970" i="14"/>
  <c r="F1970" i="14"/>
  <c r="E1970" i="14"/>
  <c r="A1970" i="14" s="1"/>
  <c r="D1970" i="14"/>
  <c r="C1970" i="14"/>
  <c r="B1970" i="14"/>
  <c r="J1969" i="14"/>
  <c r="G1969" i="14"/>
  <c r="F1969" i="14"/>
  <c r="E1969" i="14"/>
  <c r="A1969" i="14" s="1"/>
  <c r="D1969" i="14"/>
  <c r="C1969" i="14"/>
  <c r="B1969" i="14"/>
  <c r="J1968" i="14"/>
  <c r="G1968" i="14"/>
  <c r="F1968" i="14"/>
  <c r="E1968" i="14"/>
  <c r="A1968" i="14" s="1"/>
  <c r="D1968" i="14"/>
  <c r="C1968" i="14"/>
  <c r="B1968" i="14"/>
  <c r="J1967" i="14"/>
  <c r="G1967" i="14"/>
  <c r="F1967" i="14"/>
  <c r="E1967" i="14"/>
  <c r="A1967" i="14" s="1"/>
  <c r="D1967" i="14"/>
  <c r="C1967" i="14"/>
  <c r="B1967" i="14"/>
  <c r="J1966" i="14"/>
  <c r="G1966" i="14"/>
  <c r="F1966" i="14"/>
  <c r="E1966" i="14"/>
  <c r="A1966" i="14" s="1"/>
  <c r="D1966" i="14"/>
  <c r="C1966" i="14"/>
  <c r="B1966" i="14"/>
  <c r="J1965" i="14"/>
  <c r="G1965" i="14"/>
  <c r="F1965" i="14"/>
  <c r="E1965" i="14"/>
  <c r="A1965" i="14" s="1"/>
  <c r="D1965" i="14"/>
  <c r="C1965" i="14"/>
  <c r="B1965" i="14"/>
  <c r="J1964" i="14"/>
  <c r="G1964" i="14"/>
  <c r="F1964" i="14"/>
  <c r="E1964" i="14"/>
  <c r="A1964" i="14" s="1"/>
  <c r="D1964" i="14"/>
  <c r="C1964" i="14"/>
  <c r="B1964" i="14"/>
  <c r="J1963" i="14"/>
  <c r="G1963" i="14"/>
  <c r="F1963" i="14"/>
  <c r="E1963" i="14"/>
  <c r="A1963" i="14" s="1"/>
  <c r="D1963" i="14"/>
  <c r="C1963" i="14"/>
  <c r="B1963" i="14"/>
  <c r="J1962" i="14"/>
  <c r="G1962" i="14"/>
  <c r="F1962" i="14"/>
  <c r="E1962" i="14"/>
  <c r="A1962" i="14" s="1"/>
  <c r="D1962" i="14"/>
  <c r="C1962" i="14"/>
  <c r="B1962" i="14"/>
  <c r="J1961" i="14"/>
  <c r="G1961" i="14"/>
  <c r="F1961" i="14"/>
  <c r="E1961" i="14"/>
  <c r="A1961" i="14" s="1"/>
  <c r="D1961" i="14"/>
  <c r="C1961" i="14"/>
  <c r="B1961" i="14"/>
  <c r="J1960" i="14"/>
  <c r="G1960" i="14"/>
  <c r="F1960" i="14"/>
  <c r="E1960" i="14"/>
  <c r="A1960" i="14" s="1"/>
  <c r="D1960" i="14"/>
  <c r="C1960" i="14"/>
  <c r="B1960" i="14"/>
  <c r="J1959" i="14"/>
  <c r="G1959" i="14"/>
  <c r="F1959" i="14"/>
  <c r="E1959" i="14"/>
  <c r="A1959" i="14" s="1"/>
  <c r="D1959" i="14"/>
  <c r="C1959" i="14"/>
  <c r="B1959" i="14"/>
  <c r="J1958" i="14"/>
  <c r="G1958" i="14"/>
  <c r="F1958" i="14"/>
  <c r="E1958" i="14"/>
  <c r="A1958" i="14" s="1"/>
  <c r="D1958" i="14"/>
  <c r="C1958" i="14"/>
  <c r="B1958" i="14"/>
  <c r="J1957" i="14"/>
  <c r="G1957" i="14"/>
  <c r="F1957" i="14"/>
  <c r="E1957" i="14"/>
  <c r="A1957" i="14" s="1"/>
  <c r="D1957" i="14"/>
  <c r="C1957" i="14"/>
  <c r="B1957" i="14"/>
  <c r="J1956" i="14"/>
  <c r="G1956" i="14"/>
  <c r="F1956" i="14"/>
  <c r="E1956" i="14"/>
  <c r="A1956" i="14" s="1"/>
  <c r="D1956" i="14"/>
  <c r="C1956" i="14"/>
  <c r="B1956" i="14"/>
  <c r="J1955" i="14"/>
  <c r="G1955" i="14"/>
  <c r="F1955" i="14"/>
  <c r="E1955" i="14"/>
  <c r="A1955" i="14" s="1"/>
  <c r="D1955" i="14"/>
  <c r="C1955" i="14"/>
  <c r="B1955" i="14"/>
  <c r="J1954" i="14"/>
  <c r="G1954" i="14"/>
  <c r="F1954" i="14"/>
  <c r="E1954" i="14"/>
  <c r="A1954" i="14" s="1"/>
  <c r="D1954" i="14"/>
  <c r="C1954" i="14"/>
  <c r="B1954" i="14"/>
  <c r="J1953" i="14"/>
  <c r="G1953" i="14"/>
  <c r="F1953" i="14"/>
  <c r="E1953" i="14"/>
  <c r="A1953" i="14" s="1"/>
  <c r="D1953" i="14"/>
  <c r="C1953" i="14"/>
  <c r="B1953" i="14"/>
  <c r="J1952" i="14"/>
  <c r="G1952" i="14"/>
  <c r="F1952" i="14"/>
  <c r="E1952" i="14"/>
  <c r="A1952" i="14" s="1"/>
  <c r="D1952" i="14"/>
  <c r="C1952" i="14"/>
  <c r="B1952" i="14"/>
  <c r="J1951" i="14"/>
  <c r="G1951" i="14"/>
  <c r="F1951" i="14"/>
  <c r="E1951" i="14"/>
  <c r="A1951" i="14" s="1"/>
  <c r="D1951" i="14"/>
  <c r="C1951" i="14"/>
  <c r="B1951" i="14"/>
  <c r="J1950" i="14"/>
  <c r="G1950" i="14"/>
  <c r="F1950" i="14"/>
  <c r="E1950" i="14"/>
  <c r="A1950" i="14" s="1"/>
  <c r="D1950" i="14"/>
  <c r="C1950" i="14"/>
  <c r="B1950" i="14"/>
  <c r="J1949" i="14"/>
  <c r="G1949" i="14"/>
  <c r="F1949" i="14"/>
  <c r="E1949" i="14"/>
  <c r="A1949" i="14" s="1"/>
  <c r="D1949" i="14"/>
  <c r="C1949" i="14"/>
  <c r="B1949" i="14"/>
  <c r="J1948" i="14"/>
  <c r="G1948" i="14"/>
  <c r="F1948" i="14"/>
  <c r="E1948" i="14"/>
  <c r="A1948" i="14" s="1"/>
  <c r="D1948" i="14"/>
  <c r="C1948" i="14"/>
  <c r="B1948" i="14"/>
  <c r="J1947" i="14"/>
  <c r="G1947" i="14"/>
  <c r="F1947" i="14"/>
  <c r="E1947" i="14"/>
  <c r="A1947" i="14" s="1"/>
  <c r="D1947" i="14"/>
  <c r="C1947" i="14"/>
  <c r="B1947" i="14"/>
  <c r="J1946" i="14"/>
  <c r="G1946" i="14"/>
  <c r="F1946" i="14"/>
  <c r="E1946" i="14"/>
  <c r="A1946" i="14" s="1"/>
  <c r="D1946" i="14"/>
  <c r="C1946" i="14"/>
  <c r="B1946" i="14"/>
  <c r="J1945" i="14"/>
  <c r="G1945" i="14"/>
  <c r="F1945" i="14"/>
  <c r="E1945" i="14"/>
  <c r="A1945" i="14" s="1"/>
  <c r="D1945" i="14"/>
  <c r="C1945" i="14"/>
  <c r="B1945" i="14"/>
  <c r="J1944" i="14"/>
  <c r="G1944" i="14"/>
  <c r="F1944" i="14"/>
  <c r="E1944" i="14"/>
  <c r="A1944" i="14" s="1"/>
  <c r="D1944" i="14"/>
  <c r="C1944" i="14"/>
  <c r="B1944" i="14"/>
  <c r="J1943" i="14"/>
  <c r="G1943" i="14"/>
  <c r="F1943" i="14"/>
  <c r="E1943" i="14"/>
  <c r="A1943" i="14" s="1"/>
  <c r="D1943" i="14"/>
  <c r="C1943" i="14"/>
  <c r="B1943" i="14"/>
  <c r="J1942" i="14"/>
  <c r="G1942" i="14"/>
  <c r="F1942" i="14"/>
  <c r="E1942" i="14"/>
  <c r="A1942" i="14" s="1"/>
  <c r="D1942" i="14"/>
  <c r="C1942" i="14"/>
  <c r="B1942" i="14"/>
  <c r="J1941" i="14"/>
  <c r="G1941" i="14"/>
  <c r="F1941" i="14"/>
  <c r="E1941" i="14"/>
  <c r="A1941" i="14" s="1"/>
  <c r="D1941" i="14"/>
  <c r="C1941" i="14"/>
  <c r="B1941" i="14"/>
  <c r="J1940" i="14"/>
  <c r="G1940" i="14"/>
  <c r="F1940" i="14"/>
  <c r="E1940" i="14"/>
  <c r="A1940" i="14" s="1"/>
  <c r="D1940" i="14"/>
  <c r="C1940" i="14"/>
  <c r="B1940" i="14"/>
  <c r="J1939" i="14"/>
  <c r="G1939" i="14"/>
  <c r="F1939" i="14"/>
  <c r="E1939" i="14"/>
  <c r="A1939" i="14" s="1"/>
  <c r="D1939" i="14"/>
  <c r="C1939" i="14"/>
  <c r="B1939" i="14"/>
  <c r="J1938" i="14"/>
  <c r="G1938" i="14"/>
  <c r="F1938" i="14"/>
  <c r="E1938" i="14"/>
  <c r="A1938" i="14" s="1"/>
  <c r="D1938" i="14"/>
  <c r="C1938" i="14"/>
  <c r="B1938" i="14"/>
  <c r="J1937" i="14"/>
  <c r="G1937" i="14"/>
  <c r="F1937" i="14"/>
  <c r="E1937" i="14"/>
  <c r="A1937" i="14" s="1"/>
  <c r="D1937" i="14"/>
  <c r="C1937" i="14"/>
  <c r="B1937" i="14"/>
  <c r="J1936" i="14"/>
  <c r="G1936" i="14"/>
  <c r="F1936" i="14"/>
  <c r="E1936" i="14"/>
  <c r="A1936" i="14" s="1"/>
  <c r="D1936" i="14"/>
  <c r="C1936" i="14"/>
  <c r="B1936" i="14"/>
  <c r="J1935" i="14"/>
  <c r="G1935" i="14"/>
  <c r="F1935" i="14"/>
  <c r="E1935" i="14"/>
  <c r="A1935" i="14" s="1"/>
  <c r="D1935" i="14"/>
  <c r="C1935" i="14"/>
  <c r="B1935" i="14"/>
  <c r="J1934" i="14"/>
  <c r="G1934" i="14"/>
  <c r="F1934" i="14"/>
  <c r="E1934" i="14"/>
  <c r="A1934" i="14" s="1"/>
  <c r="D1934" i="14"/>
  <c r="C1934" i="14"/>
  <c r="B1934" i="14"/>
  <c r="J1933" i="14"/>
  <c r="G1933" i="14"/>
  <c r="F1933" i="14"/>
  <c r="E1933" i="14"/>
  <c r="A1933" i="14" s="1"/>
  <c r="D1933" i="14"/>
  <c r="C1933" i="14"/>
  <c r="B1933" i="14"/>
  <c r="J1932" i="14"/>
  <c r="G1932" i="14"/>
  <c r="F1932" i="14"/>
  <c r="E1932" i="14"/>
  <c r="A1932" i="14" s="1"/>
  <c r="D1932" i="14"/>
  <c r="C1932" i="14"/>
  <c r="B1932" i="14"/>
  <c r="J1931" i="14"/>
  <c r="G1931" i="14"/>
  <c r="F1931" i="14"/>
  <c r="E1931" i="14"/>
  <c r="A1931" i="14" s="1"/>
  <c r="D1931" i="14"/>
  <c r="C1931" i="14"/>
  <c r="B1931" i="14"/>
  <c r="J1930" i="14"/>
  <c r="G1930" i="14"/>
  <c r="F1930" i="14"/>
  <c r="E1930" i="14"/>
  <c r="A1930" i="14" s="1"/>
  <c r="D1930" i="14"/>
  <c r="C1930" i="14"/>
  <c r="B1930" i="14"/>
  <c r="J1929" i="14"/>
  <c r="G1929" i="14"/>
  <c r="F1929" i="14"/>
  <c r="E1929" i="14"/>
  <c r="A1929" i="14" s="1"/>
  <c r="D1929" i="14"/>
  <c r="C1929" i="14"/>
  <c r="B1929" i="14"/>
  <c r="J1928" i="14"/>
  <c r="G1928" i="14"/>
  <c r="F1928" i="14"/>
  <c r="E1928" i="14"/>
  <c r="A1928" i="14" s="1"/>
  <c r="D1928" i="14"/>
  <c r="C1928" i="14"/>
  <c r="B1928" i="14"/>
  <c r="J1927" i="14"/>
  <c r="G1927" i="14"/>
  <c r="F1927" i="14"/>
  <c r="E1927" i="14"/>
  <c r="A1927" i="14" s="1"/>
  <c r="D1927" i="14"/>
  <c r="C1927" i="14"/>
  <c r="B1927" i="14"/>
  <c r="J1926" i="14"/>
  <c r="G1926" i="14"/>
  <c r="F1926" i="14"/>
  <c r="E1926" i="14"/>
  <c r="A1926" i="14" s="1"/>
  <c r="D1926" i="14"/>
  <c r="C1926" i="14"/>
  <c r="B1926" i="14"/>
  <c r="J1925" i="14"/>
  <c r="G1925" i="14"/>
  <c r="F1925" i="14"/>
  <c r="E1925" i="14"/>
  <c r="A1925" i="14" s="1"/>
  <c r="D1925" i="14"/>
  <c r="C1925" i="14"/>
  <c r="B1925" i="14"/>
  <c r="J1924" i="14"/>
  <c r="G1924" i="14"/>
  <c r="F1924" i="14"/>
  <c r="E1924" i="14"/>
  <c r="A1924" i="14" s="1"/>
  <c r="D1924" i="14"/>
  <c r="C1924" i="14"/>
  <c r="B1924" i="14"/>
  <c r="J1923" i="14"/>
  <c r="G1923" i="14"/>
  <c r="F1923" i="14"/>
  <c r="E1923" i="14"/>
  <c r="A1923" i="14" s="1"/>
  <c r="D1923" i="14"/>
  <c r="C1923" i="14"/>
  <c r="B1923" i="14"/>
  <c r="J1922" i="14"/>
  <c r="G1922" i="14"/>
  <c r="F1922" i="14"/>
  <c r="E1922" i="14"/>
  <c r="A1922" i="14" s="1"/>
  <c r="D1922" i="14"/>
  <c r="C1922" i="14"/>
  <c r="B1922" i="14"/>
  <c r="J1921" i="14"/>
  <c r="G1921" i="14"/>
  <c r="F1921" i="14"/>
  <c r="E1921" i="14"/>
  <c r="A1921" i="14" s="1"/>
  <c r="D1921" i="14"/>
  <c r="C1921" i="14"/>
  <c r="B1921" i="14"/>
  <c r="J1920" i="14"/>
  <c r="G1920" i="14"/>
  <c r="F1920" i="14"/>
  <c r="E1920" i="14"/>
  <c r="A1920" i="14" s="1"/>
  <c r="D1920" i="14"/>
  <c r="C1920" i="14"/>
  <c r="B1920" i="14"/>
  <c r="J1919" i="14"/>
  <c r="G1919" i="14"/>
  <c r="F1919" i="14"/>
  <c r="E1919" i="14"/>
  <c r="A1919" i="14" s="1"/>
  <c r="D1919" i="14"/>
  <c r="C1919" i="14"/>
  <c r="B1919" i="14"/>
  <c r="J1918" i="14"/>
  <c r="G1918" i="14"/>
  <c r="F1918" i="14"/>
  <c r="E1918" i="14"/>
  <c r="A1918" i="14" s="1"/>
  <c r="D1918" i="14"/>
  <c r="C1918" i="14"/>
  <c r="B1918" i="14"/>
  <c r="J1917" i="14"/>
  <c r="G1917" i="14"/>
  <c r="F1917" i="14"/>
  <c r="E1917" i="14"/>
  <c r="A1917" i="14" s="1"/>
  <c r="D1917" i="14"/>
  <c r="C1917" i="14"/>
  <c r="B1917" i="14"/>
  <c r="J1916" i="14"/>
  <c r="G1916" i="14"/>
  <c r="F1916" i="14"/>
  <c r="E1916" i="14"/>
  <c r="A1916" i="14" s="1"/>
  <c r="D1916" i="14"/>
  <c r="C1916" i="14"/>
  <c r="B1916" i="14"/>
  <c r="J1915" i="14"/>
  <c r="G1915" i="14"/>
  <c r="F1915" i="14"/>
  <c r="E1915" i="14"/>
  <c r="A1915" i="14" s="1"/>
  <c r="D1915" i="14"/>
  <c r="C1915" i="14"/>
  <c r="B1915" i="14"/>
  <c r="J1914" i="14"/>
  <c r="G1914" i="14"/>
  <c r="F1914" i="14"/>
  <c r="E1914" i="14"/>
  <c r="A1914" i="14" s="1"/>
  <c r="D1914" i="14"/>
  <c r="C1914" i="14"/>
  <c r="B1914" i="14"/>
  <c r="J1913" i="14"/>
  <c r="G1913" i="14"/>
  <c r="F1913" i="14"/>
  <c r="E1913" i="14"/>
  <c r="A1913" i="14" s="1"/>
  <c r="D1913" i="14"/>
  <c r="C1913" i="14"/>
  <c r="B1913" i="14"/>
  <c r="J1912" i="14"/>
  <c r="G1912" i="14"/>
  <c r="F1912" i="14"/>
  <c r="E1912" i="14"/>
  <c r="A1912" i="14" s="1"/>
  <c r="D1912" i="14"/>
  <c r="C1912" i="14"/>
  <c r="B1912" i="14"/>
  <c r="J1911" i="14"/>
  <c r="G1911" i="14"/>
  <c r="F1911" i="14"/>
  <c r="E1911" i="14"/>
  <c r="A1911" i="14" s="1"/>
  <c r="D1911" i="14"/>
  <c r="C1911" i="14"/>
  <c r="B1911" i="14"/>
  <c r="J1910" i="14"/>
  <c r="G1910" i="14"/>
  <c r="F1910" i="14"/>
  <c r="E1910" i="14"/>
  <c r="A1910" i="14" s="1"/>
  <c r="D1910" i="14"/>
  <c r="C1910" i="14"/>
  <c r="B1910" i="14"/>
  <c r="J1909" i="14"/>
  <c r="G1909" i="14"/>
  <c r="F1909" i="14"/>
  <c r="E1909" i="14"/>
  <c r="A1909" i="14" s="1"/>
  <c r="D1909" i="14"/>
  <c r="C1909" i="14"/>
  <c r="B1909" i="14"/>
  <c r="J1908" i="14"/>
  <c r="G1908" i="14"/>
  <c r="F1908" i="14"/>
  <c r="E1908" i="14"/>
  <c r="A1908" i="14" s="1"/>
  <c r="D1908" i="14"/>
  <c r="C1908" i="14"/>
  <c r="B1908" i="14"/>
  <c r="J1907" i="14"/>
  <c r="G1907" i="14"/>
  <c r="F1907" i="14"/>
  <c r="E1907" i="14"/>
  <c r="A1907" i="14" s="1"/>
  <c r="D1907" i="14"/>
  <c r="C1907" i="14"/>
  <c r="B1907" i="14"/>
  <c r="J1906" i="14"/>
  <c r="G1906" i="14"/>
  <c r="F1906" i="14"/>
  <c r="E1906" i="14"/>
  <c r="A1906" i="14" s="1"/>
  <c r="D1906" i="14"/>
  <c r="C1906" i="14"/>
  <c r="B1906" i="14"/>
  <c r="J1905" i="14"/>
  <c r="G1905" i="14"/>
  <c r="F1905" i="14"/>
  <c r="E1905" i="14"/>
  <c r="A1905" i="14" s="1"/>
  <c r="D1905" i="14"/>
  <c r="C1905" i="14"/>
  <c r="B1905" i="14"/>
  <c r="J1904" i="14"/>
  <c r="G1904" i="14"/>
  <c r="F1904" i="14"/>
  <c r="E1904" i="14"/>
  <c r="A1904" i="14" s="1"/>
  <c r="D1904" i="14"/>
  <c r="C1904" i="14"/>
  <c r="B1904" i="14"/>
  <c r="J1903" i="14"/>
  <c r="G1903" i="14"/>
  <c r="F1903" i="14"/>
  <c r="E1903" i="14"/>
  <c r="A1903" i="14" s="1"/>
  <c r="D1903" i="14"/>
  <c r="C1903" i="14"/>
  <c r="B1903" i="14"/>
  <c r="J1902" i="14"/>
  <c r="G1902" i="14"/>
  <c r="F1902" i="14"/>
  <c r="E1902" i="14"/>
  <c r="A1902" i="14" s="1"/>
  <c r="D1902" i="14"/>
  <c r="C1902" i="14"/>
  <c r="B1902" i="14"/>
  <c r="J1901" i="14"/>
  <c r="G1901" i="14"/>
  <c r="F1901" i="14"/>
  <c r="E1901" i="14"/>
  <c r="A1901" i="14" s="1"/>
  <c r="D1901" i="14"/>
  <c r="C1901" i="14"/>
  <c r="B1901" i="14"/>
  <c r="J1900" i="14"/>
  <c r="G1900" i="14"/>
  <c r="F1900" i="14"/>
  <c r="E1900" i="14"/>
  <c r="A1900" i="14" s="1"/>
  <c r="D1900" i="14"/>
  <c r="C1900" i="14"/>
  <c r="B1900" i="14"/>
  <c r="J1899" i="14"/>
  <c r="G1899" i="14"/>
  <c r="F1899" i="14"/>
  <c r="E1899" i="14"/>
  <c r="A1899" i="14" s="1"/>
  <c r="D1899" i="14"/>
  <c r="C1899" i="14"/>
  <c r="B1899" i="14"/>
  <c r="J1898" i="14"/>
  <c r="G1898" i="14"/>
  <c r="F1898" i="14"/>
  <c r="E1898" i="14"/>
  <c r="A1898" i="14" s="1"/>
  <c r="D1898" i="14"/>
  <c r="C1898" i="14"/>
  <c r="B1898" i="14"/>
  <c r="J1897" i="14"/>
  <c r="G1897" i="14"/>
  <c r="F1897" i="14"/>
  <c r="E1897" i="14"/>
  <c r="A1897" i="14" s="1"/>
  <c r="D1897" i="14"/>
  <c r="C1897" i="14"/>
  <c r="B1897" i="14"/>
  <c r="J1896" i="14"/>
  <c r="G1896" i="14"/>
  <c r="F1896" i="14"/>
  <c r="E1896" i="14"/>
  <c r="A1896" i="14" s="1"/>
  <c r="D1896" i="14"/>
  <c r="C1896" i="14"/>
  <c r="B1896" i="14"/>
  <c r="J1895" i="14"/>
  <c r="G1895" i="14"/>
  <c r="F1895" i="14"/>
  <c r="E1895" i="14"/>
  <c r="A1895" i="14" s="1"/>
  <c r="D1895" i="14"/>
  <c r="C1895" i="14"/>
  <c r="B1895" i="14"/>
  <c r="J1894" i="14"/>
  <c r="G1894" i="14"/>
  <c r="F1894" i="14"/>
  <c r="E1894" i="14"/>
  <c r="A1894" i="14" s="1"/>
  <c r="D1894" i="14"/>
  <c r="C1894" i="14"/>
  <c r="B1894" i="14"/>
  <c r="J1893" i="14"/>
  <c r="G1893" i="14"/>
  <c r="F1893" i="14"/>
  <c r="E1893" i="14"/>
  <c r="A1893" i="14" s="1"/>
  <c r="D1893" i="14"/>
  <c r="C1893" i="14"/>
  <c r="B1893" i="14"/>
  <c r="J1892" i="14"/>
  <c r="G1892" i="14"/>
  <c r="F1892" i="14"/>
  <c r="E1892" i="14"/>
  <c r="A1892" i="14" s="1"/>
  <c r="D1892" i="14"/>
  <c r="C1892" i="14"/>
  <c r="B1892" i="14"/>
  <c r="J1891" i="14"/>
  <c r="G1891" i="14"/>
  <c r="F1891" i="14"/>
  <c r="E1891" i="14"/>
  <c r="A1891" i="14" s="1"/>
  <c r="D1891" i="14"/>
  <c r="C1891" i="14"/>
  <c r="B1891" i="14"/>
  <c r="J1890" i="14"/>
  <c r="G1890" i="14"/>
  <c r="F1890" i="14"/>
  <c r="E1890" i="14"/>
  <c r="A1890" i="14" s="1"/>
  <c r="D1890" i="14"/>
  <c r="C1890" i="14"/>
  <c r="B1890" i="14"/>
  <c r="J1889" i="14"/>
  <c r="G1889" i="14"/>
  <c r="F1889" i="14"/>
  <c r="E1889" i="14"/>
  <c r="A1889" i="14" s="1"/>
  <c r="D1889" i="14"/>
  <c r="C1889" i="14"/>
  <c r="B1889" i="14"/>
  <c r="J1888" i="14"/>
  <c r="G1888" i="14"/>
  <c r="F1888" i="14"/>
  <c r="E1888" i="14"/>
  <c r="A1888" i="14" s="1"/>
  <c r="D1888" i="14"/>
  <c r="C1888" i="14"/>
  <c r="B1888" i="14"/>
  <c r="J1887" i="14"/>
  <c r="G1887" i="14"/>
  <c r="F1887" i="14"/>
  <c r="E1887" i="14"/>
  <c r="A1887" i="14" s="1"/>
  <c r="D1887" i="14"/>
  <c r="C1887" i="14"/>
  <c r="B1887" i="14"/>
  <c r="J1886" i="14"/>
  <c r="G1886" i="14"/>
  <c r="F1886" i="14"/>
  <c r="E1886" i="14"/>
  <c r="A1886" i="14" s="1"/>
  <c r="D1886" i="14"/>
  <c r="C1886" i="14"/>
  <c r="B1886" i="14"/>
  <c r="J1885" i="14"/>
  <c r="G1885" i="14"/>
  <c r="F1885" i="14"/>
  <c r="E1885" i="14"/>
  <c r="A1885" i="14" s="1"/>
  <c r="D1885" i="14"/>
  <c r="C1885" i="14"/>
  <c r="B1885" i="14"/>
  <c r="J1884" i="14"/>
  <c r="G1884" i="14"/>
  <c r="F1884" i="14"/>
  <c r="E1884" i="14"/>
  <c r="A1884" i="14" s="1"/>
  <c r="D1884" i="14"/>
  <c r="C1884" i="14"/>
  <c r="B1884" i="14"/>
  <c r="J1883" i="14"/>
  <c r="G1883" i="14"/>
  <c r="F1883" i="14"/>
  <c r="E1883" i="14"/>
  <c r="A1883" i="14" s="1"/>
  <c r="D1883" i="14"/>
  <c r="C1883" i="14"/>
  <c r="B1883" i="14"/>
  <c r="J1882" i="14"/>
  <c r="G1882" i="14"/>
  <c r="F1882" i="14"/>
  <c r="E1882" i="14"/>
  <c r="A1882" i="14" s="1"/>
  <c r="D1882" i="14"/>
  <c r="C1882" i="14"/>
  <c r="B1882" i="14"/>
  <c r="J1881" i="14"/>
  <c r="G1881" i="14"/>
  <c r="F1881" i="14"/>
  <c r="E1881" i="14"/>
  <c r="A1881" i="14" s="1"/>
  <c r="D1881" i="14"/>
  <c r="C1881" i="14"/>
  <c r="B1881" i="14"/>
  <c r="J1880" i="14"/>
  <c r="G1880" i="14"/>
  <c r="F1880" i="14"/>
  <c r="E1880" i="14"/>
  <c r="A1880" i="14" s="1"/>
  <c r="D1880" i="14"/>
  <c r="C1880" i="14"/>
  <c r="B1880" i="14"/>
  <c r="J1879" i="14"/>
  <c r="G1879" i="14"/>
  <c r="F1879" i="14"/>
  <c r="E1879" i="14"/>
  <c r="A1879" i="14" s="1"/>
  <c r="D1879" i="14"/>
  <c r="C1879" i="14"/>
  <c r="B1879" i="14"/>
  <c r="J1878" i="14"/>
  <c r="G1878" i="14"/>
  <c r="F1878" i="14"/>
  <c r="E1878" i="14"/>
  <c r="A1878" i="14" s="1"/>
  <c r="D1878" i="14"/>
  <c r="C1878" i="14"/>
  <c r="B1878" i="14"/>
  <c r="J1877" i="14"/>
  <c r="G1877" i="14"/>
  <c r="F1877" i="14"/>
  <c r="E1877" i="14"/>
  <c r="A1877" i="14" s="1"/>
  <c r="D1877" i="14"/>
  <c r="C1877" i="14"/>
  <c r="B1877" i="14"/>
  <c r="J1876" i="14"/>
  <c r="G1876" i="14"/>
  <c r="F1876" i="14"/>
  <c r="E1876" i="14"/>
  <c r="A1876" i="14" s="1"/>
  <c r="D1876" i="14"/>
  <c r="C1876" i="14"/>
  <c r="B1876" i="14"/>
  <c r="J1875" i="14"/>
  <c r="G1875" i="14"/>
  <c r="F1875" i="14"/>
  <c r="E1875" i="14"/>
  <c r="A1875" i="14" s="1"/>
  <c r="D1875" i="14"/>
  <c r="C1875" i="14"/>
  <c r="B1875" i="14"/>
  <c r="J1874" i="14"/>
  <c r="G1874" i="14"/>
  <c r="F1874" i="14"/>
  <c r="E1874" i="14"/>
  <c r="A1874" i="14" s="1"/>
  <c r="D1874" i="14"/>
  <c r="C1874" i="14"/>
  <c r="B1874" i="14"/>
  <c r="J1873" i="14"/>
  <c r="G1873" i="14"/>
  <c r="F1873" i="14"/>
  <c r="E1873" i="14"/>
  <c r="A1873" i="14" s="1"/>
  <c r="D1873" i="14"/>
  <c r="C1873" i="14"/>
  <c r="B1873" i="14"/>
  <c r="J1872" i="14"/>
  <c r="G1872" i="14"/>
  <c r="F1872" i="14"/>
  <c r="E1872" i="14"/>
  <c r="A1872" i="14" s="1"/>
  <c r="D1872" i="14"/>
  <c r="C1872" i="14"/>
  <c r="B1872" i="14"/>
  <c r="J1871" i="14"/>
  <c r="G1871" i="14"/>
  <c r="F1871" i="14"/>
  <c r="E1871" i="14"/>
  <c r="A1871" i="14" s="1"/>
  <c r="D1871" i="14"/>
  <c r="C1871" i="14"/>
  <c r="B1871" i="14"/>
  <c r="J1870" i="14"/>
  <c r="G1870" i="14"/>
  <c r="F1870" i="14"/>
  <c r="E1870" i="14"/>
  <c r="A1870" i="14" s="1"/>
  <c r="D1870" i="14"/>
  <c r="C1870" i="14"/>
  <c r="B1870" i="14"/>
  <c r="J1869" i="14"/>
  <c r="G1869" i="14"/>
  <c r="F1869" i="14"/>
  <c r="E1869" i="14"/>
  <c r="A1869" i="14" s="1"/>
  <c r="D1869" i="14"/>
  <c r="C1869" i="14"/>
  <c r="B1869" i="14"/>
  <c r="J1868" i="14"/>
  <c r="G1868" i="14"/>
  <c r="F1868" i="14"/>
  <c r="E1868" i="14"/>
  <c r="A1868" i="14" s="1"/>
  <c r="D1868" i="14"/>
  <c r="C1868" i="14"/>
  <c r="B1868" i="14"/>
  <c r="J1867" i="14"/>
  <c r="G1867" i="14"/>
  <c r="F1867" i="14"/>
  <c r="E1867" i="14"/>
  <c r="A1867" i="14" s="1"/>
  <c r="D1867" i="14"/>
  <c r="C1867" i="14"/>
  <c r="B1867" i="14"/>
  <c r="J1866" i="14"/>
  <c r="G1866" i="14"/>
  <c r="F1866" i="14"/>
  <c r="E1866" i="14"/>
  <c r="A1866" i="14" s="1"/>
  <c r="D1866" i="14"/>
  <c r="C1866" i="14"/>
  <c r="B1866" i="14"/>
  <c r="J1865" i="14"/>
  <c r="G1865" i="14"/>
  <c r="F1865" i="14"/>
  <c r="E1865" i="14"/>
  <c r="A1865" i="14" s="1"/>
  <c r="D1865" i="14"/>
  <c r="C1865" i="14"/>
  <c r="B1865" i="14"/>
  <c r="J1864" i="14"/>
  <c r="G1864" i="14"/>
  <c r="F1864" i="14"/>
  <c r="E1864" i="14"/>
  <c r="A1864" i="14" s="1"/>
  <c r="D1864" i="14"/>
  <c r="C1864" i="14"/>
  <c r="B1864" i="14"/>
  <c r="J1863" i="14"/>
  <c r="G1863" i="14"/>
  <c r="F1863" i="14"/>
  <c r="E1863" i="14"/>
  <c r="A1863" i="14" s="1"/>
  <c r="D1863" i="14"/>
  <c r="C1863" i="14"/>
  <c r="B1863" i="14"/>
  <c r="J1862" i="14"/>
  <c r="G1862" i="14"/>
  <c r="F1862" i="14"/>
  <c r="E1862" i="14"/>
  <c r="A1862" i="14" s="1"/>
  <c r="D1862" i="14"/>
  <c r="C1862" i="14"/>
  <c r="B1862" i="14"/>
  <c r="J1861" i="14"/>
  <c r="G1861" i="14"/>
  <c r="F1861" i="14"/>
  <c r="E1861" i="14"/>
  <c r="A1861" i="14" s="1"/>
  <c r="D1861" i="14"/>
  <c r="C1861" i="14"/>
  <c r="B1861" i="14"/>
  <c r="J1860" i="14"/>
  <c r="G1860" i="14"/>
  <c r="F1860" i="14"/>
  <c r="E1860" i="14"/>
  <c r="A1860" i="14" s="1"/>
  <c r="D1860" i="14"/>
  <c r="C1860" i="14"/>
  <c r="B1860" i="14"/>
  <c r="J1859" i="14"/>
  <c r="G1859" i="14"/>
  <c r="F1859" i="14"/>
  <c r="E1859" i="14"/>
  <c r="A1859" i="14" s="1"/>
  <c r="D1859" i="14"/>
  <c r="C1859" i="14"/>
  <c r="B1859" i="14"/>
  <c r="J1858" i="14"/>
  <c r="G1858" i="14"/>
  <c r="F1858" i="14"/>
  <c r="E1858" i="14"/>
  <c r="A1858" i="14" s="1"/>
  <c r="D1858" i="14"/>
  <c r="C1858" i="14"/>
  <c r="B1858" i="14"/>
  <c r="J1857" i="14"/>
  <c r="G1857" i="14"/>
  <c r="F1857" i="14"/>
  <c r="E1857" i="14"/>
  <c r="A1857" i="14" s="1"/>
  <c r="D1857" i="14"/>
  <c r="C1857" i="14"/>
  <c r="B1857" i="14"/>
  <c r="J1856" i="14"/>
  <c r="G1856" i="14"/>
  <c r="F1856" i="14"/>
  <c r="E1856" i="14"/>
  <c r="A1856" i="14" s="1"/>
  <c r="D1856" i="14"/>
  <c r="C1856" i="14"/>
  <c r="B1856" i="14"/>
  <c r="J1855" i="14"/>
  <c r="G1855" i="14"/>
  <c r="F1855" i="14"/>
  <c r="E1855" i="14"/>
  <c r="A1855" i="14" s="1"/>
  <c r="D1855" i="14"/>
  <c r="C1855" i="14"/>
  <c r="B1855" i="14"/>
  <c r="J1854" i="14"/>
  <c r="G1854" i="14"/>
  <c r="F1854" i="14"/>
  <c r="E1854" i="14"/>
  <c r="A1854" i="14" s="1"/>
  <c r="D1854" i="14"/>
  <c r="C1854" i="14"/>
  <c r="B1854" i="14"/>
  <c r="J1853" i="14"/>
  <c r="G1853" i="14"/>
  <c r="F1853" i="14"/>
  <c r="E1853" i="14"/>
  <c r="A1853" i="14" s="1"/>
  <c r="D1853" i="14"/>
  <c r="C1853" i="14"/>
  <c r="B1853" i="14"/>
  <c r="J1852" i="14"/>
  <c r="G1852" i="14"/>
  <c r="F1852" i="14"/>
  <c r="E1852" i="14"/>
  <c r="A1852" i="14" s="1"/>
  <c r="D1852" i="14"/>
  <c r="C1852" i="14"/>
  <c r="B1852" i="14"/>
  <c r="J1851" i="14"/>
  <c r="G1851" i="14"/>
  <c r="F1851" i="14"/>
  <c r="E1851" i="14"/>
  <c r="A1851" i="14" s="1"/>
  <c r="D1851" i="14"/>
  <c r="C1851" i="14"/>
  <c r="B1851" i="14"/>
  <c r="J1850" i="14"/>
  <c r="G1850" i="14"/>
  <c r="F1850" i="14"/>
  <c r="E1850" i="14"/>
  <c r="A1850" i="14" s="1"/>
  <c r="D1850" i="14"/>
  <c r="C1850" i="14"/>
  <c r="B1850" i="14"/>
  <c r="J1849" i="14"/>
  <c r="G1849" i="14"/>
  <c r="F1849" i="14"/>
  <c r="E1849" i="14"/>
  <c r="A1849" i="14" s="1"/>
  <c r="D1849" i="14"/>
  <c r="C1849" i="14"/>
  <c r="B1849" i="14"/>
  <c r="J1848" i="14"/>
  <c r="G1848" i="14"/>
  <c r="F1848" i="14"/>
  <c r="E1848" i="14"/>
  <c r="A1848" i="14" s="1"/>
  <c r="D1848" i="14"/>
  <c r="C1848" i="14"/>
  <c r="B1848" i="14"/>
  <c r="J1847" i="14"/>
  <c r="G1847" i="14"/>
  <c r="F1847" i="14"/>
  <c r="E1847" i="14"/>
  <c r="A1847" i="14" s="1"/>
  <c r="D1847" i="14"/>
  <c r="C1847" i="14"/>
  <c r="B1847" i="14"/>
  <c r="J1846" i="14"/>
  <c r="G1846" i="14"/>
  <c r="F1846" i="14"/>
  <c r="E1846" i="14"/>
  <c r="A1846" i="14" s="1"/>
  <c r="D1846" i="14"/>
  <c r="C1846" i="14"/>
  <c r="B1846" i="14"/>
  <c r="J1845" i="14"/>
  <c r="G1845" i="14"/>
  <c r="F1845" i="14"/>
  <c r="E1845" i="14"/>
  <c r="A1845" i="14" s="1"/>
  <c r="D1845" i="14"/>
  <c r="C1845" i="14"/>
  <c r="B1845" i="14"/>
  <c r="J1844" i="14"/>
  <c r="G1844" i="14"/>
  <c r="F1844" i="14"/>
  <c r="E1844" i="14"/>
  <c r="A1844" i="14" s="1"/>
  <c r="D1844" i="14"/>
  <c r="C1844" i="14"/>
  <c r="B1844" i="14"/>
  <c r="J1843" i="14"/>
  <c r="G1843" i="14"/>
  <c r="F1843" i="14"/>
  <c r="E1843" i="14"/>
  <c r="A1843" i="14" s="1"/>
  <c r="D1843" i="14"/>
  <c r="C1843" i="14"/>
  <c r="B1843" i="14"/>
  <c r="J1842" i="14"/>
  <c r="G1842" i="14"/>
  <c r="F1842" i="14"/>
  <c r="E1842" i="14"/>
  <c r="A1842" i="14" s="1"/>
  <c r="D1842" i="14"/>
  <c r="C1842" i="14"/>
  <c r="B1842" i="14"/>
  <c r="J1841" i="14"/>
  <c r="G1841" i="14"/>
  <c r="F1841" i="14"/>
  <c r="E1841" i="14"/>
  <c r="A1841" i="14" s="1"/>
  <c r="D1841" i="14"/>
  <c r="C1841" i="14"/>
  <c r="B1841" i="14"/>
  <c r="J1840" i="14"/>
  <c r="G1840" i="14"/>
  <c r="F1840" i="14"/>
  <c r="E1840" i="14"/>
  <c r="A1840" i="14" s="1"/>
  <c r="D1840" i="14"/>
  <c r="C1840" i="14"/>
  <c r="B1840" i="14"/>
  <c r="J1839" i="14"/>
  <c r="G1839" i="14"/>
  <c r="F1839" i="14"/>
  <c r="E1839" i="14"/>
  <c r="A1839" i="14" s="1"/>
  <c r="D1839" i="14"/>
  <c r="C1839" i="14"/>
  <c r="B1839" i="14"/>
  <c r="J1838" i="14"/>
  <c r="G1838" i="14"/>
  <c r="F1838" i="14"/>
  <c r="E1838" i="14"/>
  <c r="A1838" i="14" s="1"/>
  <c r="D1838" i="14"/>
  <c r="C1838" i="14"/>
  <c r="B1838" i="14"/>
  <c r="J1837" i="14"/>
  <c r="G1837" i="14"/>
  <c r="F1837" i="14"/>
  <c r="E1837" i="14"/>
  <c r="A1837" i="14" s="1"/>
  <c r="D1837" i="14"/>
  <c r="C1837" i="14"/>
  <c r="B1837" i="14"/>
  <c r="J1836" i="14"/>
  <c r="G1836" i="14"/>
  <c r="F1836" i="14"/>
  <c r="E1836" i="14"/>
  <c r="A1836" i="14" s="1"/>
  <c r="D1836" i="14"/>
  <c r="C1836" i="14"/>
  <c r="B1836" i="14"/>
  <c r="J1835" i="14"/>
  <c r="G1835" i="14"/>
  <c r="F1835" i="14"/>
  <c r="E1835" i="14"/>
  <c r="A1835" i="14" s="1"/>
  <c r="D1835" i="14"/>
  <c r="C1835" i="14"/>
  <c r="B1835" i="14"/>
  <c r="J1834" i="14"/>
  <c r="G1834" i="14"/>
  <c r="F1834" i="14"/>
  <c r="E1834" i="14"/>
  <c r="A1834" i="14" s="1"/>
  <c r="D1834" i="14"/>
  <c r="C1834" i="14"/>
  <c r="B1834" i="14"/>
  <c r="J1833" i="14"/>
  <c r="G1833" i="14"/>
  <c r="F1833" i="14"/>
  <c r="E1833" i="14"/>
  <c r="A1833" i="14" s="1"/>
  <c r="D1833" i="14"/>
  <c r="C1833" i="14"/>
  <c r="B1833" i="14"/>
  <c r="J1832" i="14"/>
  <c r="G1832" i="14"/>
  <c r="F1832" i="14"/>
  <c r="E1832" i="14"/>
  <c r="A1832" i="14" s="1"/>
  <c r="D1832" i="14"/>
  <c r="C1832" i="14"/>
  <c r="B1832" i="14"/>
  <c r="J1831" i="14"/>
  <c r="G1831" i="14"/>
  <c r="F1831" i="14"/>
  <c r="E1831" i="14"/>
  <c r="A1831" i="14" s="1"/>
  <c r="D1831" i="14"/>
  <c r="C1831" i="14"/>
  <c r="B1831" i="14"/>
  <c r="J1830" i="14"/>
  <c r="G1830" i="14"/>
  <c r="F1830" i="14"/>
  <c r="E1830" i="14"/>
  <c r="A1830" i="14" s="1"/>
  <c r="D1830" i="14"/>
  <c r="C1830" i="14"/>
  <c r="B1830" i="14"/>
  <c r="J1829" i="14"/>
  <c r="G1829" i="14"/>
  <c r="F1829" i="14"/>
  <c r="E1829" i="14"/>
  <c r="A1829" i="14" s="1"/>
  <c r="D1829" i="14"/>
  <c r="C1829" i="14"/>
  <c r="B1829" i="14"/>
  <c r="J1828" i="14"/>
  <c r="G1828" i="14"/>
  <c r="F1828" i="14"/>
  <c r="E1828" i="14"/>
  <c r="A1828" i="14" s="1"/>
  <c r="D1828" i="14"/>
  <c r="C1828" i="14"/>
  <c r="B1828" i="14"/>
  <c r="J1827" i="14"/>
  <c r="G1827" i="14"/>
  <c r="F1827" i="14"/>
  <c r="E1827" i="14"/>
  <c r="A1827" i="14" s="1"/>
  <c r="D1827" i="14"/>
  <c r="C1827" i="14"/>
  <c r="B1827" i="14"/>
  <c r="J1826" i="14"/>
  <c r="G1826" i="14"/>
  <c r="F1826" i="14"/>
  <c r="E1826" i="14"/>
  <c r="A1826" i="14" s="1"/>
  <c r="D1826" i="14"/>
  <c r="C1826" i="14"/>
  <c r="B1826" i="14"/>
  <c r="J1825" i="14"/>
  <c r="G1825" i="14"/>
  <c r="F1825" i="14"/>
  <c r="E1825" i="14"/>
  <c r="A1825" i="14" s="1"/>
  <c r="D1825" i="14"/>
  <c r="C1825" i="14"/>
  <c r="B1825" i="14"/>
  <c r="J1824" i="14"/>
  <c r="G1824" i="14"/>
  <c r="F1824" i="14"/>
  <c r="E1824" i="14"/>
  <c r="A1824" i="14" s="1"/>
  <c r="D1824" i="14"/>
  <c r="C1824" i="14"/>
  <c r="B1824" i="14"/>
  <c r="J1823" i="14"/>
  <c r="G1823" i="14"/>
  <c r="F1823" i="14"/>
  <c r="E1823" i="14"/>
  <c r="A1823" i="14" s="1"/>
  <c r="D1823" i="14"/>
  <c r="C1823" i="14"/>
  <c r="B1823" i="14"/>
  <c r="J1822" i="14"/>
  <c r="G1822" i="14"/>
  <c r="F1822" i="14"/>
  <c r="E1822" i="14"/>
  <c r="A1822" i="14" s="1"/>
  <c r="D1822" i="14"/>
  <c r="C1822" i="14"/>
  <c r="B1822" i="14"/>
  <c r="J1821" i="14"/>
  <c r="G1821" i="14"/>
  <c r="F1821" i="14"/>
  <c r="E1821" i="14"/>
  <c r="A1821" i="14" s="1"/>
  <c r="D1821" i="14"/>
  <c r="C1821" i="14"/>
  <c r="B1821" i="14"/>
  <c r="J1820" i="14"/>
  <c r="G1820" i="14"/>
  <c r="F1820" i="14"/>
  <c r="E1820" i="14"/>
  <c r="A1820" i="14" s="1"/>
  <c r="D1820" i="14"/>
  <c r="C1820" i="14"/>
  <c r="B1820" i="14"/>
  <c r="J1819" i="14"/>
  <c r="G1819" i="14"/>
  <c r="F1819" i="14"/>
  <c r="E1819" i="14"/>
  <c r="A1819" i="14" s="1"/>
  <c r="D1819" i="14"/>
  <c r="C1819" i="14"/>
  <c r="B1819" i="14"/>
  <c r="J1818" i="14"/>
  <c r="G1818" i="14"/>
  <c r="F1818" i="14"/>
  <c r="E1818" i="14"/>
  <c r="A1818" i="14" s="1"/>
  <c r="D1818" i="14"/>
  <c r="C1818" i="14"/>
  <c r="B1818" i="14"/>
  <c r="J1817" i="14"/>
  <c r="G1817" i="14"/>
  <c r="F1817" i="14"/>
  <c r="E1817" i="14"/>
  <c r="A1817" i="14" s="1"/>
  <c r="D1817" i="14"/>
  <c r="C1817" i="14"/>
  <c r="B1817" i="14"/>
  <c r="J1816" i="14"/>
  <c r="G1816" i="14"/>
  <c r="F1816" i="14"/>
  <c r="E1816" i="14"/>
  <c r="A1816" i="14" s="1"/>
  <c r="D1816" i="14"/>
  <c r="C1816" i="14"/>
  <c r="B1816" i="14"/>
  <c r="J1815" i="14"/>
  <c r="G1815" i="14"/>
  <c r="F1815" i="14"/>
  <c r="E1815" i="14"/>
  <c r="A1815" i="14" s="1"/>
  <c r="D1815" i="14"/>
  <c r="C1815" i="14"/>
  <c r="B1815" i="14"/>
  <c r="J1814" i="14"/>
  <c r="G1814" i="14"/>
  <c r="F1814" i="14"/>
  <c r="E1814" i="14"/>
  <c r="A1814" i="14" s="1"/>
  <c r="D1814" i="14"/>
  <c r="C1814" i="14"/>
  <c r="B1814" i="14"/>
  <c r="J1813" i="14"/>
  <c r="G1813" i="14"/>
  <c r="F1813" i="14"/>
  <c r="E1813" i="14"/>
  <c r="A1813" i="14" s="1"/>
  <c r="D1813" i="14"/>
  <c r="C1813" i="14"/>
  <c r="B1813" i="14"/>
  <c r="J1812" i="14"/>
  <c r="G1812" i="14"/>
  <c r="F1812" i="14"/>
  <c r="E1812" i="14"/>
  <c r="A1812" i="14" s="1"/>
  <c r="D1812" i="14"/>
  <c r="C1812" i="14"/>
  <c r="B1812" i="14"/>
  <c r="J1811" i="14"/>
  <c r="G1811" i="14"/>
  <c r="F1811" i="14"/>
  <c r="E1811" i="14"/>
  <c r="A1811" i="14" s="1"/>
  <c r="D1811" i="14"/>
  <c r="C1811" i="14"/>
  <c r="B1811" i="14"/>
  <c r="J1810" i="14"/>
  <c r="G1810" i="14"/>
  <c r="F1810" i="14"/>
  <c r="E1810" i="14"/>
  <c r="A1810" i="14" s="1"/>
  <c r="D1810" i="14"/>
  <c r="C1810" i="14"/>
  <c r="B1810" i="14"/>
  <c r="J1809" i="14"/>
  <c r="G1809" i="14"/>
  <c r="F1809" i="14"/>
  <c r="E1809" i="14"/>
  <c r="A1809" i="14" s="1"/>
  <c r="D1809" i="14"/>
  <c r="C1809" i="14"/>
  <c r="B1809" i="14"/>
  <c r="J1808" i="14"/>
  <c r="G1808" i="14"/>
  <c r="F1808" i="14"/>
  <c r="E1808" i="14"/>
  <c r="A1808" i="14" s="1"/>
  <c r="D1808" i="14"/>
  <c r="C1808" i="14"/>
  <c r="B1808" i="14"/>
  <c r="J1807" i="14"/>
  <c r="G1807" i="14"/>
  <c r="F1807" i="14"/>
  <c r="E1807" i="14"/>
  <c r="A1807" i="14" s="1"/>
  <c r="D1807" i="14"/>
  <c r="C1807" i="14"/>
  <c r="B1807" i="14"/>
  <c r="J1806" i="14"/>
  <c r="G1806" i="14"/>
  <c r="F1806" i="14"/>
  <c r="E1806" i="14"/>
  <c r="A1806" i="14" s="1"/>
  <c r="D1806" i="14"/>
  <c r="C1806" i="14"/>
  <c r="B1806" i="14"/>
  <c r="J1805" i="14"/>
  <c r="G1805" i="14"/>
  <c r="F1805" i="14"/>
  <c r="E1805" i="14"/>
  <c r="A1805" i="14" s="1"/>
  <c r="D1805" i="14"/>
  <c r="C1805" i="14"/>
  <c r="B1805" i="14"/>
  <c r="J1804" i="14"/>
  <c r="G1804" i="14"/>
  <c r="F1804" i="14"/>
  <c r="E1804" i="14"/>
  <c r="A1804" i="14" s="1"/>
  <c r="D1804" i="14"/>
  <c r="C1804" i="14"/>
  <c r="B1804" i="14"/>
  <c r="J1803" i="14"/>
  <c r="G1803" i="14"/>
  <c r="F1803" i="14"/>
  <c r="E1803" i="14"/>
  <c r="A1803" i="14" s="1"/>
  <c r="D1803" i="14"/>
  <c r="C1803" i="14"/>
  <c r="B1803" i="14"/>
  <c r="J1802" i="14"/>
  <c r="G1802" i="14"/>
  <c r="F1802" i="14"/>
  <c r="E1802" i="14"/>
  <c r="A1802" i="14" s="1"/>
  <c r="D1802" i="14"/>
  <c r="C1802" i="14"/>
  <c r="B1802" i="14"/>
  <c r="J1801" i="14"/>
  <c r="G1801" i="14"/>
  <c r="F1801" i="14"/>
  <c r="E1801" i="14"/>
  <c r="A1801" i="14" s="1"/>
  <c r="D1801" i="14"/>
  <c r="C1801" i="14"/>
  <c r="B1801" i="14"/>
  <c r="J1800" i="14"/>
  <c r="G1800" i="14"/>
  <c r="F1800" i="14"/>
  <c r="E1800" i="14"/>
  <c r="A1800" i="14" s="1"/>
  <c r="D1800" i="14"/>
  <c r="C1800" i="14"/>
  <c r="B1800" i="14"/>
  <c r="J1799" i="14"/>
  <c r="G1799" i="14"/>
  <c r="F1799" i="14"/>
  <c r="E1799" i="14"/>
  <c r="A1799" i="14" s="1"/>
  <c r="D1799" i="14"/>
  <c r="C1799" i="14"/>
  <c r="B1799" i="14"/>
  <c r="J1798" i="14"/>
  <c r="G1798" i="14"/>
  <c r="F1798" i="14"/>
  <c r="E1798" i="14"/>
  <c r="A1798" i="14" s="1"/>
  <c r="D1798" i="14"/>
  <c r="C1798" i="14"/>
  <c r="B1798" i="14"/>
  <c r="J1797" i="14"/>
  <c r="G1797" i="14"/>
  <c r="F1797" i="14"/>
  <c r="E1797" i="14"/>
  <c r="A1797" i="14" s="1"/>
  <c r="D1797" i="14"/>
  <c r="C1797" i="14"/>
  <c r="B1797" i="14"/>
  <c r="J1796" i="14"/>
  <c r="G1796" i="14"/>
  <c r="F1796" i="14"/>
  <c r="E1796" i="14"/>
  <c r="A1796" i="14" s="1"/>
  <c r="D1796" i="14"/>
  <c r="C1796" i="14"/>
  <c r="B1796" i="14"/>
  <c r="J1795" i="14"/>
  <c r="G1795" i="14"/>
  <c r="F1795" i="14"/>
  <c r="E1795" i="14"/>
  <c r="A1795" i="14" s="1"/>
  <c r="D1795" i="14"/>
  <c r="C1795" i="14"/>
  <c r="B1795" i="14"/>
  <c r="J1794" i="14"/>
  <c r="G1794" i="14"/>
  <c r="F1794" i="14"/>
  <c r="E1794" i="14"/>
  <c r="A1794" i="14" s="1"/>
  <c r="D1794" i="14"/>
  <c r="C1794" i="14"/>
  <c r="B1794" i="14"/>
  <c r="J1793" i="14"/>
  <c r="G1793" i="14"/>
  <c r="F1793" i="14"/>
  <c r="E1793" i="14"/>
  <c r="A1793" i="14" s="1"/>
  <c r="D1793" i="14"/>
  <c r="C1793" i="14"/>
  <c r="B1793" i="14"/>
  <c r="J1792" i="14"/>
  <c r="G1792" i="14"/>
  <c r="F1792" i="14"/>
  <c r="E1792" i="14"/>
  <c r="A1792" i="14" s="1"/>
  <c r="D1792" i="14"/>
  <c r="C1792" i="14"/>
  <c r="B1792" i="14"/>
  <c r="J1791" i="14"/>
  <c r="G1791" i="14"/>
  <c r="F1791" i="14"/>
  <c r="E1791" i="14"/>
  <c r="A1791" i="14" s="1"/>
  <c r="D1791" i="14"/>
  <c r="C1791" i="14"/>
  <c r="B1791" i="14"/>
  <c r="J1790" i="14"/>
  <c r="G1790" i="14"/>
  <c r="F1790" i="14"/>
  <c r="E1790" i="14"/>
  <c r="A1790" i="14" s="1"/>
  <c r="D1790" i="14"/>
  <c r="C1790" i="14"/>
  <c r="B1790" i="14"/>
  <c r="J1789" i="14"/>
  <c r="G1789" i="14"/>
  <c r="F1789" i="14"/>
  <c r="E1789" i="14"/>
  <c r="A1789" i="14" s="1"/>
  <c r="D1789" i="14"/>
  <c r="C1789" i="14"/>
  <c r="B1789" i="14"/>
  <c r="J1788" i="14"/>
  <c r="G1788" i="14"/>
  <c r="F1788" i="14"/>
  <c r="E1788" i="14"/>
  <c r="A1788" i="14" s="1"/>
  <c r="D1788" i="14"/>
  <c r="C1788" i="14"/>
  <c r="B1788" i="14"/>
  <c r="J1787" i="14"/>
  <c r="G1787" i="14"/>
  <c r="F1787" i="14"/>
  <c r="E1787" i="14"/>
  <c r="A1787" i="14" s="1"/>
  <c r="D1787" i="14"/>
  <c r="C1787" i="14"/>
  <c r="B1787" i="14"/>
  <c r="J1786" i="14"/>
  <c r="G1786" i="14"/>
  <c r="F1786" i="14"/>
  <c r="E1786" i="14"/>
  <c r="A1786" i="14" s="1"/>
  <c r="D1786" i="14"/>
  <c r="C1786" i="14"/>
  <c r="B1786" i="14"/>
  <c r="J1785" i="14"/>
  <c r="G1785" i="14"/>
  <c r="F1785" i="14"/>
  <c r="E1785" i="14"/>
  <c r="A1785" i="14" s="1"/>
  <c r="D1785" i="14"/>
  <c r="C1785" i="14"/>
  <c r="B1785" i="14"/>
  <c r="J1784" i="14"/>
  <c r="G1784" i="14"/>
  <c r="F1784" i="14"/>
  <c r="E1784" i="14"/>
  <c r="A1784" i="14" s="1"/>
  <c r="D1784" i="14"/>
  <c r="C1784" i="14"/>
  <c r="B1784" i="14"/>
  <c r="J1783" i="14"/>
  <c r="G1783" i="14"/>
  <c r="F1783" i="14"/>
  <c r="E1783" i="14"/>
  <c r="A1783" i="14" s="1"/>
  <c r="D1783" i="14"/>
  <c r="C1783" i="14"/>
  <c r="B1783" i="14"/>
  <c r="J1782" i="14"/>
  <c r="G1782" i="14"/>
  <c r="F1782" i="14"/>
  <c r="E1782" i="14"/>
  <c r="A1782" i="14" s="1"/>
  <c r="D1782" i="14"/>
  <c r="C1782" i="14"/>
  <c r="B1782" i="14"/>
  <c r="J1781" i="14"/>
  <c r="G1781" i="14"/>
  <c r="F1781" i="14"/>
  <c r="E1781" i="14"/>
  <c r="A1781" i="14" s="1"/>
  <c r="D1781" i="14"/>
  <c r="C1781" i="14"/>
  <c r="B1781" i="14"/>
  <c r="J1780" i="14"/>
  <c r="G1780" i="14"/>
  <c r="F1780" i="14"/>
  <c r="E1780" i="14"/>
  <c r="A1780" i="14" s="1"/>
  <c r="D1780" i="14"/>
  <c r="C1780" i="14"/>
  <c r="B1780" i="14"/>
  <c r="J1779" i="14"/>
  <c r="G1779" i="14"/>
  <c r="F1779" i="14"/>
  <c r="E1779" i="14"/>
  <c r="A1779" i="14" s="1"/>
  <c r="D1779" i="14"/>
  <c r="C1779" i="14"/>
  <c r="B1779" i="14"/>
  <c r="J1778" i="14"/>
  <c r="G1778" i="14"/>
  <c r="F1778" i="14"/>
  <c r="E1778" i="14"/>
  <c r="A1778" i="14" s="1"/>
  <c r="D1778" i="14"/>
  <c r="C1778" i="14"/>
  <c r="B1778" i="14"/>
  <c r="J1777" i="14"/>
  <c r="G1777" i="14"/>
  <c r="F1777" i="14"/>
  <c r="E1777" i="14"/>
  <c r="A1777" i="14" s="1"/>
  <c r="D1777" i="14"/>
  <c r="C1777" i="14"/>
  <c r="B1777" i="14"/>
  <c r="J1776" i="14"/>
  <c r="G1776" i="14"/>
  <c r="F1776" i="14"/>
  <c r="E1776" i="14"/>
  <c r="A1776" i="14" s="1"/>
  <c r="D1776" i="14"/>
  <c r="C1776" i="14"/>
  <c r="B1776" i="14"/>
  <c r="J1775" i="14"/>
  <c r="G1775" i="14"/>
  <c r="F1775" i="14"/>
  <c r="E1775" i="14"/>
  <c r="A1775" i="14" s="1"/>
  <c r="D1775" i="14"/>
  <c r="C1775" i="14"/>
  <c r="B1775" i="14"/>
  <c r="J1774" i="14"/>
  <c r="G1774" i="14"/>
  <c r="F1774" i="14"/>
  <c r="E1774" i="14"/>
  <c r="A1774" i="14" s="1"/>
  <c r="D1774" i="14"/>
  <c r="C1774" i="14"/>
  <c r="B1774" i="14"/>
  <c r="J1773" i="14"/>
  <c r="G1773" i="14"/>
  <c r="F1773" i="14"/>
  <c r="E1773" i="14"/>
  <c r="A1773" i="14" s="1"/>
  <c r="D1773" i="14"/>
  <c r="C1773" i="14"/>
  <c r="B1773" i="14"/>
  <c r="J1772" i="14"/>
  <c r="G1772" i="14"/>
  <c r="F1772" i="14"/>
  <c r="E1772" i="14"/>
  <c r="A1772" i="14" s="1"/>
  <c r="D1772" i="14"/>
  <c r="C1772" i="14"/>
  <c r="B1772" i="14"/>
  <c r="J1771" i="14"/>
  <c r="G1771" i="14"/>
  <c r="F1771" i="14"/>
  <c r="E1771" i="14"/>
  <c r="A1771" i="14" s="1"/>
  <c r="D1771" i="14"/>
  <c r="C1771" i="14"/>
  <c r="B1771" i="14"/>
  <c r="J1770" i="14"/>
  <c r="G1770" i="14"/>
  <c r="F1770" i="14"/>
  <c r="E1770" i="14"/>
  <c r="A1770" i="14" s="1"/>
  <c r="D1770" i="14"/>
  <c r="C1770" i="14"/>
  <c r="B1770" i="14"/>
  <c r="J1769" i="14"/>
  <c r="G1769" i="14"/>
  <c r="F1769" i="14"/>
  <c r="E1769" i="14"/>
  <c r="A1769" i="14" s="1"/>
  <c r="D1769" i="14"/>
  <c r="C1769" i="14"/>
  <c r="B1769" i="14"/>
  <c r="J1768" i="14"/>
  <c r="G1768" i="14"/>
  <c r="F1768" i="14"/>
  <c r="E1768" i="14"/>
  <c r="A1768" i="14" s="1"/>
  <c r="D1768" i="14"/>
  <c r="C1768" i="14"/>
  <c r="B1768" i="14"/>
  <c r="J1767" i="14"/>
  <c r="G1767" i="14"/>
  <c r="F1767" i="14"/>
  <c r="E1767" i="14"/>
  <c r="A1767" i="14" s="1"/>
  <c r="D1767" i="14"/>
  <c r="C1767" i="14"/>
  <c r="B1767" i="14"/>
  <c r="J1766" i="14"/>
  <c r="G1766" i="14"/>
  <c r="F1766" i="14"/>
  <c r="E1766" i="14"/>
  <c r="A1766" i="14" s="1"/>
  <c r="D1766" i="14"/>
  <c r="C1766" i="14"/>
  <c r="B1766" i="14"/>
  <c r="J1765" i="14"/>
  <c r="G1765" i="14"/>
  <c r="F1765" i="14"/>
  <c r="E1765" i="14"/>
  <c r="A1765" i="14" s="1"/>
  <c r="D1765" i="14"/>
  <c r="C1765" i="14"/>
  <c r="B1765" i="14"/>
  <c r="J1764" i="14"/>
  <c r="G1764" i="14"/>
  <c r="F1764" i="14"/>
  <c r="E1764" i="14"/>
  <c r="A1764" i="14" s="1"/>
  <c r="D1764" i="14"/>
  <c r="C1764" i="14"/>
  <c r="B1764" i="14"/>
  <c r="J1763" i="14"/>
  <c r="G1763" i="14"/>
  <c r="F1763" i="14"/>
  <c r="E1763" i="14"/>
  <c r="A1763" i="14" s="1"/>
  <c r="D1763" i="14"/>
  <c r="C1763" i="14"/>
  <c r="B1763" i="14"/>
  <c r="J1762" i="14"/>
  <c r="G1762" i="14"/>
  <c r="F1762" i="14"/>
  <c r="E1762" i="14"/>
  <c r="A1762" i="14" s="1"/>
  <c r="D1762" i="14"/>
  <c r="C1762" i="14"/>
  <c r="B1762" i="14"/>
  <c r="J1761" i="14"/>
  <c r="G1761" i="14"/>
  <c r="F1761" i="14"/>
  <c r="E1761" i="14"/>
  <c r="A1761" i="14" s="1"/>
  <c r="D1761" i="14"/>
  <c r="C1761" i="14"/>
  <c r="B1761" i="14"/>
  <c r="J1760" i="14"/>
  <c r="G1760" i="14"/>
  <c r="F1760" i="14"/>
  <c r="E1760" i="14"/>
  <c r="A1760" i="14" s="1"/>
  <c r="D1760" i="14"/>
  <c r="C1760" i="14"/>
  <c r="B1760" i="14"/>
  <c r="J1759" i="14"/>
  <c r="G1759" i="14"/>
  <c r="F1759" i="14"/>
  <c r="E1759" i="14"/>
  <c r="A1759" i="14" s="1"/>
  <c r="D1759" i="14"/>
  <c r="C1759" i="14"/>
  <c r="B1759" i="14"/>
  <c r="J1758" i="14"/>
  <c r="G1758" i="14"/>
  <c r="F1758" i="14"/>
  <c r="E1758" i="14"/>
  <c r="A1758" i="14" s="1"/>
  <c r="D1758" i="14"/>
  <c r="C1758" i="14"/>
  <c r="B1758" i="14"/>
  <c r="J1757" i="14"/>
  <c r="G1757" i="14"/>
  <c r="F1757" i="14"/>
  <c r="E1757" i="14"/>
  <c r="A1757" i="14" s="1"/>
  <c r="D1757" i="14"/>
  <c r="C1757" i="14"/>
  <c r="B1757" i="14"/>
  <c r="J1756" i="14"/>
  <c r="G1756" i="14"/>
  <c r="F1756" i="14"/>
  <c r="E1756" i="14"/>
  <c r="A1756" i="14" s="1"/>
  <c r="D1756" i="14"/>
  <c r="C1756" i="14"/>
  <c r="B1756" i="14"/>
  <c r="J1755" i="14"/>
  <c r="G1755" i="14"/>
  <c r="F1755" i="14"/>
  <c r="E1755" i="14"/>
  <c r="A1755" i="14" s="1"/>
  <c r="D1755" i="14"/>
  <c r="C1755" i="14"/>
  <c r="B1755" i="14"/>
  <c r="J1754" i="14"/>
  <c r="G1754" i="14"/>
  <c r="F1754" i="14"/>
  <c r="E1754" i="14"/>
  <c r="A1754" i="14" s="1"/>
  <c r="D1754" i="14"/>
  <c r="C1754" i="14"/>
  <c r="B1754" i="14"/>
  <c r="J1753" i="14"/>
  <c r="G1753" i="14"/>
  <c r="F1753" i="14"/>
  <c r="E1753" i="14"/>
  <c r="A1753" i="14" s="1"/>
  <c r="D1753" i="14"/>
  <c r="C1753" i="14"/>
  <c r="B1753" i="14"/>
  <c r="J1752" i="14"/>
  <c r="G1752" i="14"/>
  <c r="F1752" i="14"/>
  <c r="E1752" i="14"/>
  <c r="A1752" i="14" s="1"/>
  <c r="D1752" i="14"/>
  <c r="C1752" i="14"/>
  <c r="B1752" i="14"/>
  <c r="J1751" i="14"/>
  <c r="G1751" i="14"/>
  <c r="F1751" i="14"/>
  <c r="E1751" i="14"/>
  <c r="A1751" i="14" s="1"/>
  <c r="D1751" i="14"/>
  <c r="C1751" i="14"/>
  <c r="B1751" i="14"/>
  <c r="J1750" i="14"/>
  <c r="G1750" i="14"/>
  <c r="F1750" i="14"/>
  <c r="E1750" i="14"/>
  <c r="A1750" i="14" s="1"/>
  <c r="D1750" i="14"/>
  <c r="C1750" i="14"/>
  <c r="B1750" i="14"/>
  <c r="J1749" i="14"/>
  <c r="G1749" i="14"/>
  <c r="F1749" i="14"/>
  <c r="E1749" i="14"/>
  <c r="A1749" i="14" s="1"/>
  <c r="D1749" i="14"/>
  <c r="C1749" i="14"/>
  <c r="B1749" i="14"/>
  <c r="J1748" i="14"/>
  <c r="G1748" i="14"/>
  <c r="F1748" i="14"/>
  <c r="E1748" i="14"/>
  <c r="A1748" i="14" s="1"/>
  <c r="D1748" i="14"/>
  <c r="C1748" i="14"/>
  <c r="B1748" i="14"/>
  <c r="J1747" i="14"/>
  <c r="G1747" i="14"/>
  <c r="F1747" i="14"/>
  <c r="E1747" i="14"/>
  <c r="A1747" i="14" s="1"/>
  <c r="D1747" i="14"/>
  <c r="C1747" i="14"/>
  <c r="B1747" i="14"/>
  <c r="J1746" i="14"/>
  <c r="G1746" i="14"/>
  <c r="F1746" i="14"/>
  <c r="E1746" i="14"/>
  <c r="A1746" i="14" s="1"/>
  <c r="D1746" i="14"/>
  <c r="C1746" i="14"/>
  <c r="B1746" i="14"/>
  <c r="J1745" i="14"/>
  <c r="G1745" i="14"/>
  <c r="F1745" i="14"/>
  <c r="E1745" i="14"/>
  <c r="A1745" i="14" s="1"/>
  <c r="D1745" i="14"/>
  <c r="C1745" i="14"/>
  <c r="B1745" i="14"/>
  <c r="J1744" i="14"/>
  <c r="G1744" i="14"/>
  <c r="F1744" i="14"/>
  <c r="E1744" i="14"/>
  <c r="A1744" i="14" s="1"/>
  <c r="D1744" i="14"/>
  <c r="C1744" i="14"/>
  <c r="B1744" i="14"/>
  <c r="J1743" i="14"/>
  <c r="G1743" i="14"/>
  <c r="F1743" i="14"/>
  <c r="E1743" i="14"/>
  <c r="A1743" i="14" s="1"/>
  <c r="D1743" i="14"/>
  <c r="C1743" i="14"/>
  <c r="B1743" i="14"/>
  <c r="J1742" i="14"/>
  <c r="G1742" i="14"/>
  <c r="F1742" i="14"/>
  <c r="E1742" i="14"/>
  <c r="A1742" i="14" s="1"/>
  <c r="D1742" i="14"/>
  <c r="C1742" i="14"/>
  <c r="B1742" i="14"/>
  <c r="J1741" i="14"/>
  <c r="G1741" i="14"/>
  <c r="F1741" i="14"/>
  <c r="E1741" i="14"/>
  <c r="A1741" i="14" s="1"/>
  <c r="D1741" i="14"/>
  <c r="C1741" i="14"/>
  <c r="B1741" i="14"/>
  <c r="J1740" i="14"/>
  <c r="G1740" i="14"/>
  <c r="F1740" i="14"/>
  <c r="E1740" i="14"/>
  <c r="A1740" i="14" s="1"/>
  <c r="D1740" i="14"/>
  <c r="C1740" i="14"/>
  <c r="B1740" i="14"/>
  <c r="J1739" i="14"/>
  <c r="G1739" i="14"/>
  <c r="F1739" i="14"/>
  <c r="E1739" i="14"/>
  <c r="A1739" i="14" s="1"/>
  <c r="D1739" i="14"/>
  <c r="C1739" i="14"/>
  <c r="B1739" i="14"/>
  <c r="J1738" i="14"/>
  <c r="G1738" i="14"/>
  <c r="F1738" i="14"/>
  <c r="E1738" i="14"/>
  <c r="A1738" i="14" s="1"/>
  <c r="D1738" i="14"/>
  <c r="C1738" i="14"/>
  <c r="B1738" i="14"/>
  <c r="J1737" i="14"/>
  <c r="G1737" i="14"/>
  <c r="F1737" i="14"/>
  <c r="E1737" i="14"/>
  <c r="A1737" i="14" s="1"/>
  <c r="D1737" i="14"/>
  <c r="C1737" i="14"/>
  <c r="B1737" i="14"/>
  <c r="J1736" i="14"/>
  <c r="G1736" i="14"/>
  <c r="F1736" i="14"/>
  <c r="E1736" i="14"/>
  <c r="A1736" i="14" s="1"/>
  <c r="D1736" i="14"/>
  <c r="C1736" i="14"/>
  <c r="B1736" i="14"/>
  <c r="J1735" i="14"/>
  <c r="G1735" i="14"/>
  <c r="F1735" i="14"/>
  <c r="E1735" i="14"/>
  <c r="A1735" i="14" s="1"/>
  <c r="D1735" i="14"/>
  <c r="C1735" i="14"/>
  <c r="B1735" i="14"/>
  <c r="J1734" i="14"/>
  <c r="G1734" i="14"/>
  <c r="F1734" i="14"/>
  <c r="E1734" i="14"/>
  <c r="A1734" i="14" s="1"/>
  <c r="D1734" i="14"/>
  <c r="C1734" i="14"/>
  <c r="B1734" i="14"/>
  <c r="J1733" i="14"/>
  <c r="G1733" i="14"/>
  <c r="F1733" i="14"/>
  <c r="E1733" i="14"/>
  <c r="A1733" i="14" s="1"/>
  <c r="D1733" i="14"/>
  <c r="C1733" i="14"/>
  <c r="B1733" i="14"/>
  <c r="J1732" i="14"/>
  <c r="G1732" i="14"/>
  <c r="F1732" i="14"/>
  <c r="E1732" i="14"/>
  <c r="A1732" i="14" s="1"/>
  <c r="D1732" i="14"/>
  <c r="C1732" i="14"/>
  <c r="B1732" i="14"/>
  <c r="J1731" i="14"/>
  <c r="G1731" i="14"/>
  <c r="F1731" i="14"/>
  <c r="E1731" i="14"/>
  <c r="A1731" i="14" s="1"/>
  <c r="D1731" i="14"/>
  <c r="C1731" i="14"/>
  <c r="B1731" i="14"/>
  <c r="J1730" i="14"/>
  <c r="G1730" i="14"/>
  <c r="F1730" i="14"/>
  <c r="E1730" i="14"/>
  <c r="A1730" i="14" s="1"/>
  <c r="D1730" i="14"/>
  <c r="C1730" i="14"/>
  <c r="B1730" i="14"/>
  <c r="J1729" i="14"/>
  <c r="G1729" i="14"/>
  <c r="F1729" i="14"/>
  <c r="E1729" i="14"/>
  <c r="A1729" i="14" s="1"/>
  <c r="D1729" i="14"/>
  <c r="C1729" i="14"/>
  <c r="B1729" i="14"/>
  <c r="J1728" i="14"/>
  <c r="G1728" i="14"/>
  <c r="F1728" i="14"/>
  <c r="E1728" i="14"/>
  <c r="A1728" i="14" s="1"/>
  <c r="D1728" i="14"/>
  <c r="C1728" i="14"/>
  <c r="B1728" i="14"/>
  <c r="J1727" i="14"/>
  <c r="G1727" i="14"/>
  <c r="F1727" i="14"/>
  <c r="E1727" i="14"/>
  <c r="A1727" i="14" s="1"/>
  <c r="D1727" i="14"/>
  <c r="C1727" i="14"/>
  <c r="B1727" i="14"/>
  <c r="J1726" i="14"/>
  <c r="G1726" i="14"/>
  <c r="F1726" i="14"/>
  <c r="E1726" i="14"/>
  <c r="A1726" i="14" s="1"/>
  <c r="D1726" i="14"/>
  <c r="C1726" i="14"/>
  <c r="B1726" i="14"/>
  <c r="J1725" i="14"/>
  <c r="G1725" i="14"/>
  <c r="F1725" i="14"/>
  <c r="E1725" i="14"/>
  <c r="A1725" i="14" s="1"/>
  <c r="D1725" i="14"/>
  <c r="C1725" i="14"/>
  <c r="B1725" i="14"/>
  <c r="J1724" i="14"/>
  <c r="G1724" i="14"/>
  <c r="F1724" i="14"/>
  <c r="E1724" i="14"/>
  <c r="A1724" i="14" s="1"/>
  <c r="D1724" i="14"/>
  <c r="C1724" i="14"/>
  <c r="B1724" i="14"/>
  <c r="J1723" i="14"/>
  <c r="G1723" i="14"/>
  <c r="F1723" i="14"/>
  <c r="E1723" i="14"/>
  <c r="A1723" i="14" s="1"/>
  <c r="D1723" i="14"/>
  <c r="C1723" i="14"/>
  <c r="B1723" i="14"/>
  <c r="J1722" i="14"/>
  <c r="G1722" i="14"/>
  <c r="F1722" i="14"/>
  <c r="E1722" i="14"/>
  <c r="A1722" i="14" s="1"/>
  <c r="D1722" i="14"/>
  <c r="C1722" i="14"/>
  <c r="B1722" i="14"/>
  <c r="J1721" i="14"/>
  <c r="G1721" i="14"/>
  <c r="F1721" i="14"/>
  <c r="E1721" i="14"/>
  <c r="A1721" i="14" s="1"/>
  <c r="D1721" i="14"/>
  <c r="C1721" i="14"/>
  <c r="B1721" i="14"/>
  <c r="J1720" i="14"/>
  <c r="G1720" i="14"/>
  <c r="F1720" i="14"/>
  <c r="E1720" i="14"/>
  <c r="A1720" i="14" s="1"/>
  <c r="D1720" i="14"/>
  <c r="C1720" i="14"/>
  <c r="B1720" i="14"/>
  <c r="J1719" i="14"/>
  <c r="G1719" i="14"/>
  <c r="F1719" i="14"/>
  <c r="E1719" i="14"/>
  <c r="A1719" i="14" s="1"/>
  <c r="D1719" i="14"/>
  <c r="C1719" i="14"/>
  <c r="B1719" i="14"/>
  <c r="J1718" i="14"/>
  <c r="G1718" i="14"/>
  <c r="F1718" i="14"/>
  <c r="E1718" i="14"/>
  <c r="A1718" i="14" s="1"/>
  <c r="D1718" i="14"/>
  <c r="C1718" i="14"/>
  <c r="B1718" i="14"/>
  <c r="J1717" i="14"/>
  <c r="G1717" i="14"/>
  <c r="F1717" i="14"/>
  <c r="E1717" i="14"/>
  <c r="A1717" i="14" s="1"/>
  <c r="D1717" i="14"/>
  <c r="C1717" i="14"/>
  <c r="B1717" i="14"/>
  <c r="J1716" i="14"/>
  <c r="G1716" i="14"/>
  <c r="F1716" i="14"/>
  <c r="E1716" i="14"/>
  <c r="A1716" i="14" s="1"/>
  <c r="D1716" i="14"/>
  <c r="C1716" i="14"/>
  <c r="B1716" i="14"/>
  <c r="J1715" i="14"/>
  <c r="G1715" i="14"/>
  <c r="F1715" i="14"/>
  <c r="E1715" i="14"/>
  <c r="A1715" i="14" s="1"/>
  <c r="D1715" i="14"/>
  <c r="C1715" i="14"/>
  <c r="B1715" i="14"/>
  <c r="J1714" i="14"/>
  <c r="G1714" i="14"/>
  <c r="F1714" i="14"/>
  <c r="E1714" i="14"/>
  <c r="A1714" i="14" s="1"/>
  <c r="D1714" i="14"/>
  <c r="C1714" i="14"/>
  <c r="B1714" i="14"/>
  <c r="J1713" i="14"/>
  <c r="G1713" i="14"/>
  <c r="F1713" i="14"/>
  <c r="E1713" i="14"/>
  <c r="A1713" i="14" s="1"/>
  <c r="D1713" i="14"/>
  <c r="C1713" i="14"/>
  <c r="B1713" i="14"/>
  <c r="J1712" i="14"/>
  <c r="G1712" i="14"/>
  <c r="F1712" i="14"/>
  <c r="E1712" i="14"/>
  <c r="A1712" i="14" s="1"/>
  <c r="D1712" i="14"/>
  <c r="C1712" i="14"/>
  <c r="B1712" i="14"/>
  <c r="J1711" i="14"/>
  <c r="G1711" i="14"/>
  <c r="F1711" i="14"/>
  <c r="E1711" i="14"/>
  <c r="A1711" i="14" s="1"/>
  <c r="D1711" i="14"/>
  <c r="C1711" i="14"/>
  <c r="B1711" i="14"/>
  <c r="J1710" i="14"/>
  <c r="G1710" i="14"/>
  <c r="F1710" i="14"/>
  <c r="E1710" i="14"/>
  <c r="A1710" i="14" s="1"/>
  <c r="D1710" i="14"/>
  <c r="C1710" i="14"/>
  <c r="B1710" i="14"/>
  <c r="J1709" i="14"/>
  <c r="G1709" i="14"/>
  <c r="F1709" i="14"/>
  <c r="E1709" i="14"/>
  <c r="A1709" i="14" s="1"/>
  <c r="D1709" i="14"/>
  <c r="C1709" i="14"/>
  <c r="B1709" i="14"/>
  <c r="J1708" i="14"/>
  <c r="G1708" i="14"/>
  <c r="F1708" i="14"/>
  <c r="E1708" i="14"/>
  <c r="A1708" i="14" s="1"/>
  <c r="D1708" i="14"/>
  <c r="C1708" i="14"/>
  <c r="B1708" i="14"/>
  <c r="J1707" i="14"/>
  <c r="G1707" i="14"/>
  <c r="F1707" i="14"/>
  <c r="E1707" i="14"/>
  <c r="A1707" i="14" s="1"/>
  <c r="D1707" i="14"/>
  <c r="C1707" i="14"/>
  <c r="B1707" i="14"/>
  <c r="J1706" i="14"/>
  <c r="G1706" i="14"/>
  <c r="F1706" i="14"/>
  <c r="E1706" i="14"/>
  <c r="A1706" i="14" s="1"/>
  <c r="D1706" i="14"/>
  <c r="C1706" i="14"/>
  <c r="B1706" i="14"/>
  <c r="J1705" i="14"/>
  <c r="G1705" i="14"/>
  <c r="F1705" i="14"/>
  <c r="E1705" i="14"/>
  <c r="A1705" i="14" s="1"/>
  <c r="D1705" i="14"/>
  <c r="C1705" i="14"/>
  <c r="B1705" i="14"/>
  <c r="J1704" i="14"/>
  <c r="G1704" i="14"/>
  <c r="F1704" i="14"/>
  <c r="E1704" i="14"/>
  <c r="A1704" i="14" s="1"/>
  <c r="D1704" i="14"/>
  <c r="C1704" i="14"/>
  <c r="B1704" i="14"/>
  <c r="J1703" i="14"/>
  <c r="G1703" i="14"/>
  <c r="F1703" i="14"/>
  <c r="E1703" i="14"/>
  <c r="A1703" i="14" s="1"/>
  <c r="D1703" i="14"/>
  <c r="C1703" i="14"/>
  <c r="B1703" i="14"/>
  <c r="J1702" i="14"/>
  <c r="G1702" i="14"/>
  <c r="F1702" i="14"/>
  <c r="E1702" i="14"/>
  <c r="A1702" i="14" s="1"/>
  <c r="D1702" i="14"/>
  <c r="C1702" i="14"/>
  <c r="B1702" i="14"/>
  <c r="J1701" i="14"/>
  <c r="G1701" i="14"/>
  <c r="F1701" i="14"/>
  <c r="E1701" i="14"/>
  <c r="A1701" i="14" s="1"/>
  <c r="D1701" i="14"/>
  <c r="C1701" i="14"/>
  <c r="B1701" i="14"/>
  <c r="J1700" i="14"/>
  <c r="G1700" i="14"/>
  <c r="F1700" i="14"/>
  <c r="E1700" i="14"/>
  <c r="A1700" i="14" s="1"/>
  <c r="D1700" i="14"/>
  <c r="C1700" i="14"/>
  <c r="B1700" i="14"/>
  <c r="J1699" i="14"/>
  <c r="G1699" i="14"/>
  <c r="F1699" i="14"/>
  <c r="E1699" i="14"/>
  <c r="A1699" i="14" s="1"/>
  <c r="D1699" i="14"/>
  <c r="C1699" i="14"/>
  <c r="B1699" i="14"/>
  <c r="J1698" i="14"/>
  <c r="G1698" i="14"/>
  <c r="F1698" i="14"/>
  <c r="E1698" i="14"/>
  <c r="A1698" i="14" s="1"/>
  <c r="D1698" i="14"/>
  <c r="C1698" i="14"/>
  <c r="B1698" i="14"/>
  <c r="J1697" i="14"/>
  <c r="G1697" i="14"/>
  <c r="F1697" i="14"/>
  <c r="E1697" i="14"/>
  <c r="A1697" i="14" s="1"/>
  <c r="D1697" i="14"/>
  <c r="C1697" i="14"/>
  <c r="B1697" i="14"/>
  <c r="J1696" i="14"/>
  <c r="G1696" i="14"/>
  <c r="F1696" i="14"/>
  <c r="E1696" i="14"/>
  <c r="A1696" i="14" s="1"/>
  <c r="D1696" i="14"/>
  <c r="C1696" i="14"/>
  <c r="B1696" i="14"/>
  <c r="J1695" i="14"/>
  <c r="G1695" i="14"/>
  <c r="F1695" i="14"/>
  <c r="E1695" i="14"/>
  <c r="A1695" i="14" s="1"/>
  <c r="D1695" i="14"/>
  <c r="C1695" i="14"/>
  <c r="B1695" i="14"/>
  <c r="J1694" i="14"/>
  <c r="G1694" i="14"/>
  <c r="F1694" i="14"/>
  <c r="E1694" i="14"/>
  <c r="A1694" i="14" s="1"/>
  <c r="D1694" i="14"/>
  <c r="C1694" i="14"/>
  <c r="B1694" i="14"/>
  <c r="J1693" i="14"/>
  <c r="G1693" i="14"/>
  <c r="F1693" i="14"/>
  <c r="E1693" i="14"/>
  <c r="A1693" i="14" s="1"/>
  <c r="D1693" i="14"/>
  <c r="C1693" i="14"/>
  <c r="B1693" i="14"/>
  <c r="J1692" i="14"/>
  <c r="G1692" i="14"/>
  <c r="F1692" i="14"/>
  <c r="E1692" i="14"/>
  <c r="A1692" i="14" s="1"/>
  <c r="D1692" i="14"/>
  <c r="C1692" i="14"/>
  <c r="B1692" i="14"/>
  <c r="J1691" i="14"/>
  <c r="G1691" i="14"/>
  <c r="F1691" i="14"/>
  <c r="E1691" i="14"/>
  <c r="A1691" i="14" s="1"/>
  <c r="D1691" i="14"/>
  <c r="C1691" i="14"/>
  <c r="B1691" i="14"/>
  <c r="J1690" i="14"/>
  <c r="G1690" i="14"/>
  <c r="F1690" i="14"/>
  <c r="E1690" i="14"/>
  <c r="A1690" i="14" s="1"/>
  <c r="D1690" i="14"/>
  <c r="C1690" i="14"/>
  <c r="B1690" i="14"/>
  <c r="J1689" i="14"/>
  <c r="G1689" i="14"/>
  <c r="F1689" i="14"/>
  <c r="E1689" i="14"/>
  <c r="A1689" i="14" s="1"/>
  <c r="D1689" i="14"/>
  <c r="C1689" i="14"/>
  <c r="B1689" i="14"/>
  <c r="J1688" i="14"/>
  <c r="G1688" i="14"/>
  <c r="F1688" i="14"/>
  <c r="E1688" i="14"/>
  <c r="A1688" i="14" s="1"/>
  <c r="D1688" i="14"/>
  <c r="C1688" i="14"/>
  <c r="B1688" i="14"/>
  <c r="J1687" i="14"/>
  <c r="G1687" i="14"/>
  <c r="F1687" i="14"/>
  <c r="E1687" i="14"/>
  <c r="A1687" i="14" s="1"/>
  <c r="D1687" i="14"/>
  <c r="C1687" i="14"/>
  <c r="B1687" i="14"/>
  <c r="J1686" i="14"/>
  <c r="G1686" i="14"/>
  <c r="F1686" i="14"/>
  <c r="E1686" i="14"/>
  <c r="A1686" i="14" s="1"/>
  <c r="D1686" i="14"/>
  <c r="C1686" i="14"/>
  <c r="B1686" i="14"/>
  <c r="J1685" i="14"/>
  <c r="G1685" i="14"/>
  <c r="F1685" i="14"/>
  <c r="E1685" i="14"/>
  <c r="A1685" i="14" s="1"/>
  <c r="D1685" i="14"/>
  <c r="C1685" i="14"/>
  <c r="B1685" i="14"/>
  <c r="J1684" i="14"/>
  <c r="G1684" i="14"/>
  <c r="F1684" i="14"/>
  <c r="E1684" i="14"/>
  <c r="A1684" i="14" s="1"/>
  <c r="D1684" i="14"/>
  <c r="C1684" i="14"/>
  <c r="B1684" i="14"/>
  <c r="J1683" i="14"/>
  <c r="G1683" i="14"/>
  <c r="F1683" i="14"/>
  <c r="E1683" i="14"/>
  <c r="A1683" i="14" s="1"/>
  <c r="D1683" i="14"/>
  <c r="C1683" i="14"/>
  <c r="B1683" i="14"/>
  <c r="J1682" i="14"/>
  <c r="G1682" i="14"/>
  <c r="F1682" i="14"/>
  <c r="E1682" i="14"/>
  <c r="A1682" i="14" s="1"/>
  <c r="D1682" i="14"/>
  <c r="C1682" i="14"/>
  <c r="B1682" i="14"/>
  <c r="J1681" i="14"/>
  <c r="G1681" i="14"/>
  <c r="F1681" i="14"/>
  <c r="E1681" i="14"/>
  <c r="A1681" i="14" s="1"/>
  <c r="D1681" i="14"/>
  <c r="C1681" i="14"/>
  <c r="B1681" i="14"/>
  <c r="J1680" i="14"/>
  <c r="G1680" i="14"/>
  <c r="F1680" i="14"/>
  <c r="E1680" i="14"/>
  <c r="A1680" i="14" s="1"/>
  <c r="D1680" i="14"/>
  <c r="C1680" i="14"/>
  <c r="B1680" i="14"/>
  <c r="J1679" i="14"/>
  <c r="G1679" i="14"/>
  <c r="F1679" i="14"/>
  <c r="E1679" i="14"/>
  <c r="A1679" i="14" s="1"/>
  <c r="D1679" i="14"/>
  <c r="C1679" i="14"/>
  <c r="B1679" i="14"/>
  <c r="J1678" i="14"/>
  <c r="G1678" i="14"/>
  <c r="F1678" i="14"/>
  <c r="E1678" i="14"/>
  <c r="A1678" i="14" s="1"/>
  <c r="D1678" i="14"/>
  <c r="C1678" i="14"/>
  <c r="B1678" i="14"/>
  <c r="J1677" i="14"/>
  <c r="G1677" i="14"/>
  <c r="F1677" i="14"/>
  <c r="E1677" i="14"/>
  <c r="A1677" i="14" s="1"/>
  <c r="D1677" i="14"/>
  <c r="C1677" i="14"/>
  <c r="B1677" i="14"/>
  <c r="J1676" i="14"/>
  <c r="G1676" i="14"/>
  <c r="F1676" i="14"/>
  <c r="E1676" i="14"/>
  <c r="A1676" i="14" s="1"/>
  <c r="D1676" i="14"/>
  <c r="C1676" i="14"/>
  <c r="B1676" i="14"/>
  <c r="J1675" i="14"/>
  <c r="G1675" i="14"/>
  <c r="F1675" i="14"/>
  <c r="E1675" i="14"/>
  <c r="A1675" i="14" s="1"/>
  <c r="D1675" i="14"/>
  <c r="C1675" i="14"/>
  <c r="B1675" i="14"/>
  <c r="J1674" i="14"/>
  <c r="G1674" i="14"/>
  <c r="F1674" i="14"/>
  <c r="E1674" i="14"/>
  <c r="A1674" i="14" s="1"/>
  <c r="D1674" i="14"/>
  <c r="C1674" i="14"/>
  <c r="B1674" i="14"/>
  <c r="J1673" i="14"/>
  <c r="G1673" i="14"/>
  <c r="F1673" i="14"/>
  <c r="E1673" i="14"/>
  <c r="A1673" i="14" s="1"/>
  <c r="D1673" i="14"/>
  <c r="C1673" i="14"/>
  <c r="B1673" i="14"/>
  <c r="J1672" i="14"/>
  <c r="G1672" i="14"/>
  <c r="F1672" i="14"/>
  <c r="E1672" i="14"/>
  <c r="A1672" i="14" s="1"/>
  <c r="D1672" i="14"/>
  <c r="C1672" i="14"/>
  <c r="B1672" i="14"/>
  <c r="J1671" i="14"/>
  <c r="G1671" i="14"/>
  <c r="F1671" i="14"/>
  <c r="E1671" i="14"/>
  <c r="A1671" i="14" s="1"/>
  <c r="D1671" i="14"/>
  <c r="C1671" i="14"/>
  <c r="B1671" i="14"/>
  <c r="J1670" i="14"/>
  <c r="G1670" i="14"/>
  <c r="F1670" i="14"/>
  <c r="E1670" i="14"/>
  <c r="A1670" i="14" s="1"/>
  <c r="D1670" i="14"/>
  <c r="C1670" i="14"/>
  <c r="B1670" i="14"/>
  <c r="J1669" i="14"/>
  <c r="G1669" i="14"/>
  <c r="F1669" i="14"/>
  <c r="E1669" i="14"/>
  <c r="A1669" i="14" s="1"/>
  <c r="D1669" i="14"/>
  <c r="C1669" i="14"/>
  <c r="B1669" i="14"/>
  <c r="J1668" i="14"/>
  <c r="G1668" i="14"/>
  <c r="F1668" i="14"/>
  <c r="E1668" i="14"/>
  <c r="A1668" i="14" s="1"/>
  <c r="D1668" i="14"/>
  <c r="C1668" i="14"/>
  <c r="B1668" i="14"/>
  <c r="J1667" i="14"/>
  <c r="G1667" i="14"/>
  <c r="F1667" i="14"/>
  <c r="E1667" i="14"/>
  <c r="A1667" i="14" s="1"/>
  <c r="D1667" i="14"/>
  <c r="C1667" i="14"/>
  <c r="B1667" i="14"/>
  <c r="J1666" i="14"/>
  <c r="G1666" i="14"/>
  <c r="F1666" i="14"/>
  <c r="E1666" i="14"/>
  <c r="A1666" i="14" s="1"/>
  <c r="D1666" i="14"/>
  <c r="C1666" i="14"/>
  <c r="B1666" i="14"/>
  <c r="J1665" i="14"/>
  <c r="G1665" i="14"/>
  <c r="F1665" i="14"/>
  <c r="E1665" i="14"/>
  <c r="A1665" i="14" s="1"/>
  <c r="D1665" i="14"/>
  <c r="C1665" i="14"/>
  <c r="B1665" i="14"/>
  <c r="J1664" i="14"/>
  <c r="G1664" i="14"/>
  <c r="F1664" i="14"/>
  <c r="E1664" i="14"/>
  <c r="A1664" i="14" s="1"/>
  <c r="D1664" i="14"/>
  <c r="C1664" i="14"/>
  <c r="B1664" i="14"/>
  <c r="J1663" i="14"/>
  <c r="G1663" i="14"/>
  <c r="F1663" i="14"/>
  <c r="E1663" i="14"/>
  <c r="A1663" i="14" s="1"/>
  <c r="D1663" i="14"/>
  <c r="C1663" i="14"/>
  <c r="B1663" i="14"/>
  <c r="J1662" i="14"/>
  <c r="G1662" i="14"/>
  <c r="F1662" i="14"/>
  <c r="E1662" i="14"/>
  <c r="A1662" i="14" s="1"/>
  <c r="D1662" i="14"/>
  <c r="C1662" i="14"/>
  <c r="B1662" i="14"/>
  <c r="J1661" i="14"/>
  <c r="G1661" i="14"/>
  <c r="F1661" i="14"/>
  <c r="E1661" i="14"/>
  <c r="A1661" i="14" s="1"/>
  <c r="D1661" i="14"/>
  <c r="C1661" i="14"/>
  <c r="B1661" i="14"/>
  <c r="J1660" i="14"/>
  <c r="G1660" i="14"/>
  <c r="F1660" i="14"/>
  <c r="E1660" i="14"/>
  <c r="A1660" i="14" s="1"/>
  <c r="D1660" i="14"/>
  <c r="C1660" i="14"/>
  <c r="B1660" i="14"/>
  <c r="J1659" i="14"/>
  <c r="G1659" i="14"/>
  <c r="F1659" i="14"/>
  <c r="E1659" i="14"/>
  <c r="A1659" i="14" s="1"/>
  <c r="D1659" i="14"/>
  <c r="C1659" i="14"/>
  <c r="B1659" i="14"/>
  <c r="J1658" i="14"/>
  <c r="G1658" i="14"/>
  <c r="F1658" i="14"/>
  <c r="E1658" i="14"/>
  <c r="A1658" i="14" s="1"/>
  <c r="D1658" i="14"/>
  <c r="C1658" i="14"/>
  <c r="B1658" i="14"/>
  <c r="J1657" i="14"/>
  <c r="G1657" i="14"/>
  <c r="F1657" i="14"/>
  <c r="E1657" i="14"/>
  <c r="A1657" i="14" s="1"/>
  <c r="D1657" i="14"/>
  <c r="C1657" i="14"/>
  <c r="B1657" i="14"/>
  <c r="J1656" i="14"/>
  <c r="G1656" i="14"/>
  <c r="F1656" i="14"/>
  <c r="E1656" i="14"/>
  <c r="A1656" i="14" s="1"/>
  <c r="D1656" i="14"/>
  <c r="C1656" i="14"/>
  <c r="B1656" i="14"/>
  <c r="J1655" i="14"/>
  <c r="G1655" i="14"/>
  <c r="F1655" i="14"/>
  <c r="E1655" i="14"/>
  <c r="A1655" i="14" s="1"/>
  <c r="D1655" i="14"/>
  <c r="C1655" i="14"/>
  <c r="B1655" i="14"/>
  <c r="J1654" i="14"/>
  <c r="G1654" i="14"/>
  <c r="F1654" i="14"/>
  <c r="E1654" i="14"/>
  <c r="A1654" i="14" s="1"/>
  <c r="D1654" i="14"/>
  <c r="C1654" i="14"/>
  <c r="B1654" i="14"/>
  <c r="J1653" i="14"/>
  <c r="G1653" i="14"/>
  <c r="F1653" i="14"/>
  <c r="E1653" i="14"/>
  <c r="A1653" i="14" s="1"/>
  <c r="D1653" i="14"/>
  <c r="C1653" i="14"/>
  <c r="B1653" i="14"/>
  <c r="J1652" i="14"/>
  <c r="G1652" i="14"/>
  <c r="F1652" i="14"/>
  <c r="E1652" i="14"/>
  <c r="A1652" i="14" s="1"/>
  <c r="D1652" i="14"/>
  <c r="C1652" i="14"/>
  <c r="B1652" i="14"/>
  <c r="J1651" i="14"/>
  <c r="G1651" i="14"/>
  <c r="F1651" i="14"/>
  <c r="E1651" i="14"/>
  <c r="A1651" i="14" s="1"/>
  <c r="D1651" i="14"/>
  <c r="C1651" i="14"/>
  <c r="B1651" i="14"/>
  <c r="J1650" i="14"/>
  <c r="G1650" i="14"/>
  <c r="F1650" i="14"/>
  <c r="E1650" i="14"/>
  <c r="A1650" i="14" s="1"/>
  <c r="D1650" i="14"/>
  <c r="C1650" i="14"/>
  <c r="B1650" i="14"/>
  <c r="J1649" i="14"/>
  <c r="G1649" i="14"/>
  <c r="F1649" i="14"/>
  <c r="E1649" i="14"/>
  <c r="A1649" i="14" s="1"/>
  <c r="D1649" i="14"/>
  <c r="C1649" i="14"/>
  <c r="B1649" i="14"/>
  <c r="J1648" i="14"/>
  <c r="G1648" i="14"/>
  <c r="F1648" i="14"/>
  <c r="E1648" i="14"/>
  <c r="A1648" i="14" s="1"/>
  <c r="D1648" i="14"/>
  <c r="C1648" i="14"/>
  <c r="B1648" i="14"/>
  <c r="J1647" i="14"/>
  <c r="G1647" i="14"/>
  <c r="F1647" i="14"/>
  <c r="E1647" i="14"/>
  <c r="A1647" i="14" s="1"/>
  <c r="D1647" i="14"/>
  <c r="C1647" i="14"/>
  <c r="B1647" i="14"/>
  <c r="J1646" i="14"/>
  <c r="G1646" i="14"/>
  <c r="F1646" i="14"/>
  <c r="E1646" i="14"/>
  <c r="A1646" i="14" s="1"/>
  <c r="D1646" i="14"/>
  <c r="C1646" i="14"/>
  <c r="B1646" i="14"/>
  <c r="J1645" i="14"/>
  <c r="G1645" i="14"/>
  <c r="F1645" i="14"/>
  <c r="E1645" i="14"/>
  <c r="A1645" i="14" s="1"/>
  <c r="D1645" i="14"/>
  <c r="C1645" i="14"/>
  <c r="B1645" i="14"/>
  <c r="J1644" i="14"/>
  <c r="G1644" i="14"/>
  <c r="F1644" i="14"/>
  <c r="E1644" i="14"/>
  <c r="A1644" i="14" s="1"/>
  <c r="D1644" i="14"/>
  <c r="C1644" i="14"/>
  <c r="B1644" i="14"/>
  <c r="J1643" i="14"/>
  <c r="G1643" i="14"/>
  <c r="F1643" i="14"/>
  <c r="E1643" i="14"/>
  <c r="A1643" i="14" s="1"/>
  <c r="D1643" i="14"/>
  <c r="C1643" i="14"/>
  <c r="B1643" i="14"/>
  <c r="J1642" i="14"/>
  <c r="G1642" i="14"/>
  <c r="F1642" i="14"/>
  <c r="E1642" i="14"/>
  <c r="A1642" i="14" s="1"/>
  <c r="D1642" i="14"/>
  <c r="C1642" i="14"/>
  <c r="B1642" i="14"/>
  <c r="J1641" i="14"/>
  <c r="G1641" i="14"/>
  <c r="F1641" i="14"/>
  <c r="E1641" i="14"/>
  <c r="A1641" i="14" s="1"/>
  <c r="D1641" i="14"/>
  <c r="C1641" i="14"/>
  <c r="B1641" i="14"/>
  <c r="J1640" i="14"/>
  <c r="G1640" i="14"/>
  <c r="F1640" i="14"/>
  <c r="E1640" i="14"/>
  <c r="A1640" i="14" s="1"/>
  <c r="D1640" i="14"/>
  <c r="C1640" i="14"/>
  <c r="B1640" i="14"/>
  <c r="J1639" i="14"/>
  <c r="G1639" i="14"/>
  <c r="F1639" i="14"/>
  <c r="E1639" i="14"/>
  <c r="A1639" i="14" s="1"/>
  <c r="D1639" i="14"/>
  <c r="C1639" i="14"/>
  <c r="B1639" i="14"/>
  <c r="J1638" i="14"/>
  <c r="G1638" i="14"/>
  <c r="F1638" i="14"/>
  <c r="E1638" i="14"/>
  <c r="A1638" i="14" s="1"/>
  <c r="D1638" i="14"/>
  <c r="C1638" i="14"/>
  <c r="B1638" i="14"/>
  <c r="J1637" i="14"/>
  <c r="G1637" i="14"/>
  <c r="F1637" i="14"/>
  <c r="E1637" i="14"/>
  <c r="A1637" i="14" s="1"/>
  <c r="D1637" i="14"/>
  <c r="C1637" i="14"/>
  <c r="B1637" i="14"/>
  <c r="J1636" i="14"/>
  <c r="G1636" i="14"/>
  <c r="F1636" i="14"/>
  <c r="E1636" i="14"/>
  <c r="A1636" i="14" s="1"/>
  <c r="D1636" i="14"/>
  <c r="C1636" i="14"/>
  <c r="B1636" i="14"/>
  <c r="J1635" i="14"/>
  <c r="G1635" i="14"/>
  <c r="F1635" i="14"/>
  <c r="E1635" i="14"/>
  <c r="A1635" i="14" s="1"/>
  <c r="D1635" i="14"/>
  <c r="C1635" i="14"/>
  <c r="B1635" i="14"/>
  <c r="J1634" i="14"/>
  <c r="G1634" i="14"/>
  <c r="F1634" i="14"/>
  <c r="E1634" i="14"/>
  <c r="A1634" i="14" s="1"/>
  <c r="D1634" i="14"/>
  <c r="C1634" i="14"/>
  <c r="B1634" i="14"/>
  <c r="J1633" i="14"/>
  <c r="G1633" i="14"/>
  <c r="F1633" i="14"/>
  <c r="E1633" i="14"/>
  <c r="A1633" i="14" s="1"/>
  <c r="D1633" i="14"/>
  <c r="C1633" i="14"/>
  <c r="B1633" i="14"/>
  <c r="J1632" i="14"/>
  <c r="G1632" i="14"/>
  <c r="F1632" i="14"/>
  <c r="E1632" i="14"/>
  <c r="A1632" i="14" s="1"/>
  <c r="D1632" i="14"/>
  <c r="C1632" i="14"/>
  <c r="B1632" i="14"/>
  <c r="J1631" i="14"/>
  <c r="G1631" i="14"/>
  <c r="F1631" i="14"/>
  <c r="E1631" i="14"/>
  <c r="A1631" i="14" s="1"/>
  <c r="D1631" i="14"/>
  <c r="C1631" i="14"/>
  <c r="B1631" i="14"/>
  <c r="J1630" i="14"/>
  <c r="G1630" i="14"/>
  <c r="F1630" i="14"/>
  <c r="E1630" i="14"/>
  <c r="A1630" i="14" s="1"/>
  <c r="D1630" i="14"/>
  <c r="C1630" i="14"/>
  <c r="B1630" i="14"/>
  <c r="J1629" i="14"/>
  <c r="G1629" i="14"/>
  <c r="F1629" i="14"/>
  <c r="E1629" i="14"/>
  <c r="A1629" i="14" s="1"/>
  <c r="D1629" i="14"/>
  <c r="C1629" i="14"/>
  <c r="B1629" i="14"/>
  <c r="J1628" i="14"/>
  <c r="G1628" i="14"/>
  <c r="F1628" i="14"/>
  <c r="E1628" i="14"/>
  <c r="A1628" i="14" s="1"/>
  <c r="D1628" i="14"/>
  <c r="C1628" i="14"/>
  <c r="B1628" i="14"/>
  <c r="J1627" i="14"/>
  <c r="G1627" i="14"/>
  <c r="F1627" i="14"/>
  <c r="E1627" i="14"/>
  <c r="A1627" i="14" s="1"/>
  <c r="D1627" i="14"/>
  <c r="C1627" i="14"/>
  <c r="B1627" i="14"/>
  <c r="J1626" i="14"/>
  <c r="G1626" i="14"/>
  <c r="F1626" i="14"/>
  <c r="E1626" i="14"/>
  <c r="A1626" i="14" s="1"/>
  <c r="D1626" i="14"/>
  <c r="C1626" i="14"/>
  <c r="B1626" i="14"/>
  <c r="J1625" i="14"/>
  <c r="G1625" i="14"/>
  <c r="F1625" i="14"/>
  <c r="E1625" i="14"/>
  <c r="A1625" i="14" s="1"/>
  <c r="D1625" i="14"/>
  <c r="C1625" i="14"/>
  <c r="B1625" i="14"/>
  <c r="J1624" i="14"/>
  <c r="G1624" i="14"/>
  <c r="F1624" i="14"/>
  <c r="E1624" i="14"/>
  <c r="A1624" i="14" s="1"/>
  <c r="D1624" i="14"/>
  <c r="C1624" i="14"/>
  <c r="B1624" i="14"/>
  <c r="J1623" i="14"/>
  <c r="G1623" i="14"/>
  <c r="F1623" i="14"/>
  <c r="E1623" i="14"/>
  <c r="A1623" i="14" s="1"/>
  <c r="D1623" i="14"/>
  <c r="C1623" i="14"/>
  <c r="B1623" i="14"/>
  <c r="J1622" i="14"/>
  <c r="G1622" i="14"/>
  <c r="F1622" i="14"/>
  <c r="E1622" i="14"/>
  <c r="A1622" i="14" s="1"/>
  <c r="D1622" i="14"/>
  <c r="C1622" i="14"/>
  <c r="B1622" i="14"/>
  <c r="J1621" i="14"/>
  <c r="G1621" i="14"/>
  <c r="F1621" i="14"/>
  <c r="E1621" i="14"/>
  <c r="A1621" i="14" s="1"/>
  <c r="D1621" i="14"/>
  <c r="C1621" i="14"/>
  <c r="B1621" i="14"/>
  <c r="J1620" i="14"/>
  <c r="G1620" i="14"/>
  <c r="F1620" i="14"/>
  <c r="E1620" i="14"/>
  <c r="A1620" i="14" s="1"/>
  <c r="D1620" i="14"/>
  <c r="C1620" i="14"/>
  <c r="B1620" i="14"/>
  <c r="J1619" i="14"/>
  <c r="G1619" i="14"/>
  <c r="F1619" i="14"/>
  <c r="E1619" i="14"/>
  <c r="A1619" i="14" s="1"/>
  <c r="D1619" i="14"/>
  <c r="C1619" i="14"/>
  <c r="B1619" i="14"/>
  <c r="J1618" i="14"/>
  <c r="G1618" i="14"/>
  <c r="F1618" i="14"/>
  <c r="E1618" i="14"/>
  <c r="A1618" i="14" s="1"/>
  <c r="D1618" i="14"/>
  <c r="C1618" i="14"/>
  <c r="B1618" i="14"/>
  <c r="J1617" i="14"/>
  <c r="G1617" i="14"/>
  <c r="F1617" i="14"/>
  <c r="E1617" i="14"/>
  <c r="A1617" i="14" s="1"/>
  <c r="D1617" i="14"/>
  <c r="C1617" i="14"/>
  <c r="B1617" i="14"/>
  <c r="J1616" i="14"/>
  <c r="G1616" i="14"/>
  <c r="F1616" i="14"/>
  <c r="E1616" i="14"/>
  <c r="A1616" i="14" s="1"/>
  <c r="D1616" i="14"/>
  <c r="C1616" i="14"/>
  <c r="B1616" i="14"/>
  <c r="J1615" i="14"/>
  <c r="G1615" i="14"/>
  <c r="F1615" i="14"/>
  <c r="E1615" i="14"/>
  <c r="A1615" i="14" s="1"/>
  <c r="D1615" i="14"/>
  <c r="C1615" i="14"/>
  <c r="B1615" i="14"/>
  <c r="J1614" i="14"/>
  <c r="G1614" i="14"/>
  <c r="F1614" i="14"/>
  <c r="E1614" i="14"/>
  <c r="A1614" i="14" s="1"/>
  <c r="D1614" i="14"/>
  <c r="C1614" i="14"/>
  <c r="B1614" i="14"/>
  <c r="J1613" i="14"/>
  <c r="G1613" i="14"/>
  <c r="F1613" i="14"/>
  <c r="E1613" i="14"/>
  <c r="A1613" i="14" s="1"/>
  <c r="D1613" i="14"/>
  <c r="C1613" i="14"/>
  <c r="B1613" i="14"/>
  <c r="J1612" i="14"/>
  <c r="G1612" i="14"/>
  <c r="F1612" i="14"/>
  <c r="E1612" i="14"/>
  <c r="A1612" i="14" s="1"/>
  <c r="D1612" i="14"/>
  <c r="C1612" i="14"/>
  <c r="B1612" i="14"/>
  <c r="J1611" i="14"/>
  <c r="G1611" i="14"/>
  <c r="F1611" i="14"/>
  <c r="E1611" i="14"/>
  <c r="A1611" i="14" s="1"/>
  <c r="D1611" i="14"/>
  <c r="C1611" i="14"/>
  <c r="B1611" i="14"/>
  <c r="J1610" i="14"/>
  <c r="G1610" i="14"/>
  <c r="F1610" i="14"/>
  <c r="E1610" i="14"/>
  <c r="A1610" i="14" s="1"/>
  <c r="D1610" i="14"/>
  <c r="C1610" i="14"/>
  <c r="B1610" i="14"/>
  <c r="J1609" i="14"/>
  <c r="G1609" i="14"/>
  <c r="F1609" i="14"/>
  <c r="E1609" i="14"/>
  <c r="A1609" i="14" s="1"/>
  <c r="D1609" i="14"/>
  <c r="C1609" i="14"/>
  <c r="B1609" i="14"/>
  <c r="J1608" i="14"/>
  <c r="G1608" i="14"/>
  <c r="F1608" i="14"/>
  <c r="E1608" i="14"/>
  <c r="A1608" i="14" s="1"/>
  <c r="D1608" i="14"/>
  <c r="C1608" i="14"/>
  <c r="B1608" i="14"/>
  <c r="J1607" i="14"/>
  <c r="G1607" i="14"/>
  <c r="F1607" i="14"/>
  <c r="E1607" i="14"/>
  <c r="A1607" i="14" s="1"/>
  <c r="D1607" i="14"/>
  <c r="C1607" i="14"/>
  <c r="B1607" i="14"/>
  <c r="J1606" i="14"/>
  <c r="G1606" i="14"/>
  <c r="F1606" i="14"/>
  <c r="E1606" i="14"/>
  <c r="A1606" i="14" s="1"/>
  <c r="D1606" i="14"/>
  <c r="C1606" i="14"/>
  <c r="B1606" i="14"/>
  <c r="J1605" i="14"/>
  <c r="G1605" i="14"/>
  <c r="F1605" i="14"/>
  <c r="E1605" i="14"/>
  <c r="A1605" i="14" s="1"/>
  <c r="D1605" i="14"/>
  <c r="C1605" i="14"/>
  <c r="B1605" i="14"/>
  <c r="J1604" i="14"/>
  <c r="G1604" i="14"/>
  <c r="F1604" i="14"/>
  <c r="E1604" i="14"/>
  <c r="A1604" i="14" s="1"/>
  <c r="D1604" i="14"/>
  <c r="C1604" i="14"/>
  <c r="B1604" i="14"/>
  <c r="J1603" i="14"/>
  <c r="G1603" i="14"/>
  <c r="F1603" i="14"/>
  <c r="E1603" i="14"/>
  <c r="A1603" i="14" s="1"/>
  <c r="D1603" i="14"/>
  <c r="C1603" i="14"/>
  <c r="B1603" i="14"/>
  <c r="J1602" i="14"/>
  <c r="G1602" i="14"/>
  <c r="F1602" i="14"/>
  <c r="E1602" i="14"/>
  <c r="A1602" i="14" s="1"/>
  <c r="D1602" i="14"/>
  <c r="C1602" i="14"/>
  <c r="B1602" i="14"/>
  <c r="J1601" i="14"/>
  <c r="G1601" i="14"/>
  <c r="F1601" i="14"/>
  <c r="E1601" i="14"/>
  <c r="A1601" i="14" s="1"/>
  <c r="D1601" i="14"/>
  <c r="C1601" i="14"/>
  <c r="B1601" i="14"/>
  <c r="J1600" i="14"/>
  <c r="G1600" i="14"/>
  <c r="F1600" i="14"/>
  <c r="E1600" i="14"/>
  <c r="A1600" i="14" s="1"/>
  <c r="D1600" i="14"/>
  <c r="C1600" i="14"/>
  <c r="B1600" i="14"/>
  <c r="J1599" i="14"/>
  <c r="G1599" i="14"/>
  <c r="F1599" i="14"/>
  <c r="E1599" i="14"/>
  <c r="A1599" i="14" s="1"/>
  <c r="D1599" i="14"/>
  <c r="C1599" i="14"/>
  <c r="B1599" i="14"/>
  <c r="J1598" i="14"/>
  <c r="G1598" i="14"/>
  <c r="F1598" i="14"/>
  <c r="E1598" i="14"/>
  <c r="A1598" i="14" s="1"/>
  <c r="D1598" i="14"/>
  <c r="C1598" i="14"/>
  <c r="B1598" i="14"/>
  <c r="J1597" i="14"/>
  <c r="G1597" i="14"/>
  <c r="F1597" i="14"/>
  <c r="E1597" i="14"/>
  <c r="A1597" i="14" s="1"/>
  <c r="D1597" i="14"/>
  <c r="C1597" i="14"/>
  <c r="B1597" i="14"/>
  <c r="J1596" i="14"/>
  <c r="G1596" i="14"/>
  <c r="F1596" i="14"/>
  <c r="E1596" i="14"/>
  <c r="A1596" i="14" s="1"/>
  <c r="D1596" i="14"/>
  <c r="C1596" i="14"/>
  <c r="B1596" i="14"/>
  <c r="J1595" i="14"/>
  <c r="G1595" i="14"/>
  <c r="F1595" i="14"/>
  <c r="E1595" i="14"/>
  <c r="A1595" i="14" s="1"/>
  <c r="D1595" i="14"/>
  <c r="C1595" i="14"/>
  <c r="B1595" i="14"/>
  <c r="J1594" i="14"/>
  <c r="G1594" i="14"/>
  <c r="F1594" i="14"/>
  <c r="E1594" i="14"/>
  <c r="A1594" i="14" s="1"/>
  <c r="D1594" i="14"/>
  <c r="C1594" i="14"/>
  <c r="B1594" i="14"/>
  <c r="J1593" i="14"/>
  <c r="G1593" i="14"/>
  <c r="F1593" i="14"/>
  <c r="E1593" i="14"/>
  <c r="A1593" i="14" s="1"/>
  <c r="D1593" i="14"/>
  <c r="C1593" i="14"/>
  <c r="B1593" i="14"/>
  <c r="J1592" i="14"/>
  <c r="G1592" i="14"/>
  <c r="F1592" i="14"/>
  <c r="E1592" i="14"/>
  <c r="A1592" i="14" s="1"/>
  <c r="D1592" i="14"/>
  <c r="C1592" i="14"/>
  <c r="B1592" i="14"/>
  <c r="J1591" i="14"/>
  <c r="G1591" i="14"/>
  <c r="F1591" i="14"/>
  <c r="E1591" i="14"/>
  <c r="A1591" i="14" s="1"/>
  <c r="D1591" i="14"/>
  <c r="C1591" i="14"/>
  <c r="B1591" i="14"/>
  <c r="J1590" i="14"/>
  <c r="G1590" i="14"/>
  <c r="F1590" i="14"/>
  <c r="E1590" i="14"/>
  <c r="A1590" i="14" s="1"/>
  <c r="D1590" i="14"/>
  <c r="C1590" i="14"/>
  <c r="B1590" i="14"/>
  <c r="J1589" i="14"/>
  <c r="G1589" i="14"/>
  <c r="F1589" i="14"/>
  <c r="E1589" i="14"/>
  <c r="A1589" i="14" s="1"/>
  <c r="D1589" i="14"/>
  <c r="C1589" i="14"/>
  <c r="B1589" i="14"/>
  <c r="J1588" i="14"/>
  <c r="G1588" i="14"/>
  <c r="F1588" i="14"/>
  <c r="E1588" i="14"/>
  <c r="A1588" i="14" s="1"/>
  <c r="D1588" i="14"/>
  <c r="C1588" i="14"/>
  <c r="B1588" i="14"/>
  <c r="J1587" i="14"/>
  <c r="G1587" i="14"/>
  <c r="F1587" i="14"/>
  <c r="E1587" i="14"/>
  <c r="A1587" i="14" s="1"/>
  <c r="D1587" i="14"/>
  <c r="C1587" i="14"/>
  <c r="B1587" i="14"/>
  <c r="J1586" i="14"/>
  <c r="G1586" i="14"/>
  <c r="F1586" i="14"/>
  <c r="E1586" i="14"/>
  <c r="A1586" i="14" s="1"/>
  <c r="D1586" i="14"/>
  <c r="C1586" i="14"/>
  <c r="B1586" i="14"/>
  <c r="J1585" i="14"/>
  <c r="G1585" i="14"/>
  <c r="F1585" i="14"/>
  <c r="E1585" i="14"/>
  <c r="A1585" i="14" s="1"/>
  <c r="D1585" i="14"/>
  <c r="C1585" i="14"/>
  <c r="B1585" i="14"/>
  <c r="J1584" i="14"/>
  <c r="G1584" i="14"/>
  <c r="F1584" i="14"/>
  <c r="E1584" i="14"/>
  <c r="A1584" i="14" s="1"/>
  <c r="D1584" i="14"/>
  <c r="C1584" i="14"/>
  <c r="B1584" i="14"/>
  <c r="J1583" i="14"/>
  <c r="G1583" i="14"/>
  <c r="F1583" i="14"/>
  <c r="E1583" i="14"/>
  <c r="A1583" i="14" s="1"/>
  <c r="D1583" i="14"/>
  <c r="C1583" i="14"/>
  <c r="B1583" i="14"/>
  <c r="J1582" i="14"/>
  <c r="G1582" i="14"/>
  <c r="F1582" i="14"/>
  <c r="E1582" i="14"/>
  <c r="A1582" i="14" s="1"/>
  <c r="D1582" i="14"/>
  <c r="C1582" i="14"/>
  <c r="B1582" i="14"/>
  <c r="J1581" i="14"/>
  <c r="G1581" i="14"/>
  <c r="F1581" i="14"/>
  <c r="E1581" i="14"/>
  <c r="A1581" i="14" s="1"/>
  <c r="D1581" i="14"/>
  <c r="C1581" i="14"/>
  <c r="B1581" i="14"/>
  <c r="J1580" i="14"/>
  <c r="G1580" i="14"/>
  <c r="F1580" i="14"/>
  <c r="E1580" i="14"/>
  <c r="A1580" i="14" s="1"/>
  <c r="D1580" i="14"/>
  <c r="C1580" i="14"/>
  <c r="B1580" i="14"/>
  <c r="J1579" i="14"/>
  <c r="G1579" i="14"/>
  <c r="F1579" i="14"/>
  <c r="E1579" i="14"/>
  <c r="A1579" i="14" s="1"/>
  <c r="D1579" i="14"/>
  <c r="C1579" i="14"/>
  <c r="B1579" i="14"/>
  <c r="J1578" i="14"/>
  <c r="G1578" i="14"/>
  <c r="F1578" i="14"/>
  <c r="E1578" i="14"/>
  <c r="A1578" i="14" s="1"/>
  <c r="D1578" i="14"/>
  <c r="C1578" i="14"/>
  <c r="B1578" i="14"/>
  <c r="J1577" i="14"/>
  <c r="G1577" i="14"/>
  <c r="F1577" i="14"/>
  <c r="E1577" i="14"/>
  <c r="A1577" i="14" s="1"/>
  <c r="D1577" i="14"/>
  <c r="C1577" i="14"/>
  <c r="B1577" i="14"/>
  <c r="J1576" i="14"/>
  <c r="G1576" i="14"/>
  <c r="F1576" i="14"/>
  <c r="E1576" i="14"/>
  <c r="A1576" i="14" s="1"/>
  <c r="D1576" i="14"/>
  <c r="C1576" i="14"/>
  <c r="B1576" i="14"/>
  <c r="J1575" i="14"/>
  <c r="G1575" i="14"/>
  <c r="F1575" i="14"/>
  <c r="E1575" i="14"/>
  <c r="A1575" i="14" s="1"/>
  <c r="D1575" i="14"/>
  <c r="C1575" i="14"/>
  <c r="B1575" i="14"/>
  <c r="J1574" i="14"/>
  <c r="G1574" i="14"/>
  <c r="F1574" i="14"/>
  <c r="E1574" i="14"/>
  <c r="A1574" i="14" s="1"/>
  <c r="D1574" i="14"/>
  <c r="C1574" i="14"/>
  <c r="B1574" i="14"/>
  <c r="J1573" i="14"/>
  <c r="G1573" i="14"/>
  <c r="F1573" i="14"/>
  <c r="E1573" i="14"/>
  <c r="A1573" i="14" s="1"/>
  <c r="D1573" i="14"/>
  <c r="C1573" i="14"/>
  <c r="B1573" i="14"/>
  <c r="J1572" i="14"/>
  <c r="G1572" i="14"/>
  <c r="F1572" i="14"/>
  <c r="E1572" i="14"/>
  <c r="A1572" i="14" s="1"/>
  <c r="D1572" i="14"/>
  <c r="C1572" i="14"/>
  <c r="B1572" i="14"/>
  <c r="J1571" i="14"/>
  <c r="G1571" i="14"/>
  <c r="F1571" i="14"/>
  <c r="E1571" i="14"/>
  <c r="A1571" i="14" s="1"/>
  <c r="D1571" i="14"/>
  <c r="C1571" i="14"/>
  <c r="B1571" i="14"/>
  <c r="J1570" i="14"/>
  <c r="G1570" i="14"/>
  <c r="F1570" i="14"/>
  <c r="E1570" i="14"/>
  <c r="A1570" i="14" s="1"/>
  <c r="D1570" i="14"/>
  <c r="C1570" i="14"/>
  <c r="B1570" i="14"/>
  <c r="J1569" i="14"/>
  <c r="G1569" i="14"/>
  <c r="F1569" i="14"/>
  <c r="E1569" i="14"/>
  <c r="A1569" i="14" s="1"/>
  <c r="D1569" i="14"/>
  <c r="C1569" i="14"/>
  <c r="B1569" i="14"/>
  <c r="J1568" i="14"/>
  <c r="G1568" i="14"/>
  <c r="F1568" i="14"/>
  <c r="E1568" i="14"/>
  <c r="A1568" i="14" s="1"/>
  <c r="D1568" i="14"/>
  <c r="C1568" i="14"/>
  <c r="B1568" i="14"/>
  <c r="J1567" i="14"/>
  <c r="G1567" i="14"/>
  <c r="F1567" i="14"/>
  <c r="E1567" i="14"/>
  <c r="A1567" i="14" s="1"/>
  <c r="D1567" i="14"/>
  <c r="C1567" i="14"/>
  <c r="B1567" i="14"/>
  <c r="J1566" i="14"/>
  <c r="G1566" i="14"/>
  <c r="F1566" i="14"/>
  <c r="E1566" i="14"/>
  <c r="A1566" i="14" s="1"/>
  <c r="D1566" i="14"/>
  <c r="C1566" i="14"/>
  <c r="B1566" i="14"/>
  <c r="J1565" i="14"/>
  <c r="G1565" i="14"/>
  <c r="F1565" i="14"/>
  <c r="E1565" i="14"/>
  <c r="A1565" i="14" s="1"/>
  <c r="D1565" i="14"/>
  <c r="C1565" i="14"/>
  <c r="B1565" i="14"/>
  <c r="J1564" i="14"/>
  <c r="G1564" i="14"/>
  <c r="F1564" i="14"/>
  <c r="E1564" i="14"/>
  <c r="A1564" i="14" s="1"/>
  <c r="D1564" i="14"/>
  <c r="C1564" i="14"/>
  <c r="B1564" i="14"/>
  <c r="J1563" i="14"/>
  <c r="G1563" i="14"/>
  <c r="F1563" i="14"/>
  <c r="E1563" i="14"/>
  <c r="A1563" i="14" s="1"/>
  <c r="D1563" i="14"/>
  <c r="C1563" i="14"/>
  <c r="B1563" i="14"/>
  <c r="J1562" i="14"/>
  <c r="G1562" i="14"/>
  <c r="F1562" i="14"/>
  <c r="E1562" i="14"/>
  <c r="A1562" i="14" s="1"/>
  <c r="D1562" i="14"/>
  <c r="C1562" i="14"/>
  <c r="B1562" i="14"/>
  <c r="J1561" i="14"/>
  <c r="G1561" i="14"/>
  <c r="F1561" i="14"/>
  <c r="E1561" i="14"/>
  <c r="A1561" i="14" s="1"/>
  <c r="D1561" i="14"/>
  <c r="C1561" i="14"/>
  <c r="B1561" i="14"/>
  <c r="J1560" i="14"/>
  <c r="G1560" i="14"/>
  <c r="F1560" i="14"/>
  <c r="E1560" i="14"/>
  <c r="A1560" i="14" s="1"/>
  <c r="D1560" i="14"/>
  <c r="C1560" i="14"/>
  <c r="B1560" i="14"/>
  <c r="J1559" i="14"/>
  <c r="G1559" i="14"/>
  <c r="F1559" i="14"/>
  <c r="E1559" i="14"/>
  <c r="A1559" i="14" s="1"/>
  <c r="D1559" i="14"/>
  <c r="C1559" i="14"/>
  <c r="B1559" i="14"/>
  <c r="J1558" i="14"/>
  <c r="G1558" i="14"/>
  <c r="F1558" i="14"/>
  <c r="E1558" i="14"/>
  <c r="A1558" i="14" s="1"/>
  <c r="D1558" i="14"/>
  <c r="C1558" i="14"/>
  <c r="B1558" i="14"/>
  <c r="J1557" i="14"/>
  <c r="G1557" i="14"/>
  <c r="F1557" i="14"/>
  <c r="E1557" i="14"/>
  <c r="A1557" i="14" s="1"/>
  <c r="D1557" i="14"/>
  <c r="C1557" i="14"/>
  <c r="B1557" i="14"/>
  <c r="J1556" i="14"/>
  <c r="G1556" i="14"/>
  <c r="F1556" i="14"/>
  <c r="E1556" i="14"/>
  <c r="A1556" i="14" s="1"/>
  <c r="D1556" i="14"/>
  <c r="C1556" i="14"/>
  <c r="B1556" i="14"/>
  <c r="J1555" i="14"/>
  <c r="G1555" i="14"/>
  <c r="F1555" i="14"/>
  <c r="E1555" i="14"/>
  <c r="A1555" i="14" s="1"/>
  <c r="D1555" i="14"/>
  <c r="C1555" i="14"/>
  <c r="B1555" i="14"/>
  <c r="J1554" i="14"/>
  <c r="G1554" i="14"/>
  <c r="F1554" i="14"/>
  <c r="E1554" i="14"/>
  <c r="A1554" i="14" s="1"/>
  <c r="D1554" i="14"/>
  <c r="C1554" i="14"/>
  <c r="B1554" i="14"/>
  <c r="J1553" i="14"/>
  <c r="G1553" i="14"/>
  <c r="F1553" i="14"/>
  <c r="E1553" i="14"/>
  <c r="A1553" i="14" s="1"/>
  <c r="D1553" i="14"/>
  <c r="C1553" i="14"/>
  <c r="B1553" i="14"/>
  <c r="J1552" i="14"/>
  <c r="G1552" i="14"/>
  <c r="F1552" i="14"/>
  <c r="E1552" i="14"/>
  <c r="A1552" i="14" s="1"/>
  <c r="D1552" i="14"/>
  <c r="C1552" i="14"/>
  <c r="B1552" i="14"/>
  <c r="J1551" i="14"/>
  <c r="G1551" i="14"/>
  <c r="F1551" i="14"/>
  <c r="E1551" i="14"/>
  <c r="A1551" i="14" s="1"/>
  <c r="D1551" i="14"/>
  <c r="C1551" i="14"/>
  <c r="B1551" i="14"/>
  <c r="J1550" i="14"/>
  <c r="G1550" i="14"/>
  <c r="F1550" i="14"/>
  <c r="E1550" i="14"/>
  <c r="A1550" i="14" s="1"/>
  <c r="D1550" i="14"/>
  <c r="C1550" i="14"/>
  <c r="B1550" i="14"/>
  <c r="J1549" i="14"/>
  <c r="G1549" i="14"/>
  <c r="F1549" i="14"/>
  <c r="E1549" i="14"/>
  <c r="A1549" i="14" s="1"/>
  <c r="D1549" i="14"/>
  <c r="C1549" i="14"/>
  <c r="B1549" i="14"/>
  <c r="J1548" i="14"/>
  <c r="G1548" i="14"/>
  <c r="F1548" i="14"/>
  <c r="E1548" i="14"/>
  <c r="A1548" i="14" s="1"/>
  <c r="D1548" i="14"/>
  <c r="C1548" i="14"/>
  <c r="B1548" i="14"/>
  <c r="J1547" i="14"/>
  <c r="G1547" i="14"/>
  <c r="F1547" i="14"/>
  <c r="E1547" i="14"/>
  <c r="A1547" i="14" s="1"/>
  <c r="D1547" i="14"/>
  <c r="C1547" i="14"/>
  <c r="B1547" i="14"/>
  <c r="J1546" i="14"/>
  <c r="G1546" i="14"/>
  <c r="F1546" i="14"/>
  <c r="E1546" i="14"/>
  <c r="A1546" i="14" s="1"/>
  <c r="D1546" i="14"/>
  <c r="C1546" i="14"/>
  <c r="B1546" i="14"/>
  <c r="J1545" i="14"/>
  <c r="G1545" i="14"/>
  <c r="F1545" i="14"/>
  <c r="E1545" i="14"/>
  <c r="A1545" i="14" s="1"/>
  <c r="D1545" i="14"/>
  <c r="C1545" i="14"/>
  <c r="B1545" i="14"/>
  <c r="J1544" i="14"/>
  <c r="G1544" i="14"/>
  <c r="F1544" i="14"/>
  <c r="E1544" i="14"/>
  <c r="A1544" i="14" s="1"/>
  <c r="D1544" i="14"/>
  <c r="C1544" i="14"/>
  <c r="B1544" i="14"/>
  <c r="J1543" i="14"/>
  <c r="G1543" i="14"/>
  <c r="F1543" i="14"/>
  <c r="E1543" i="14"/>
  <c r="A1543" i="14" s="1"/>
  <c r="D1543" i="14"/>
  <c r="C1543" i="14"/>
  <c r="B1543" i="14"/>
  <c r="J1542" i="14"/>
  <c r="G1542" i="14"/>
  <c r="F1542" i="14"/>
  <c r="E1542" i="14"/>
  <c r="A1542" i="14" s="1"/>
  <c r="D1542" i="14"/>
  <c r="C1542" i="14"/>
  <c r="B1542" i="14"/>
  <c r="J1541" i="14"/>
  <c r="G1541" i="14"/>
  <c r="F1541" i="14"/>
  <c r="E1541" i="14"/>
  <c r="A1541" i="14" s="1"/>
  <c r="D1541" i="14"/>
  <c r="C1541" i="14"/>
  <c r="B1541" i="14"/>
  <c r="J1540" i="14"/>
  <c r="G1540" i="14"/>
  <c r="F1540" i="14"/>
  <c r="E1540" i="14"/>
  <c r="A1540" i="14" s="1"/>
  <c r="D1540" i="14"/>
  <c r="C1540" i="14"/>
  <c r="B1540" i="14"/>
  <c r="J1539" i="14"/>
  <c r="G1539" i="14"/>
  <c r="F1539" i="14"/>
  <c r="E1539" i="14"/>
  <c r="A1539" i="14" s="1"/>
  <c r="D1539" i="14"/>
  <c r="C1539" i="14"/>
  <c r="B1539" i="14"/>
  <c r="J1538" i="14"/>
  <c r="G1538" i="14"/>
  <c r="F1538" i="14"/>
  <c r="E1538" i="14"/>
  <c r="A1538" i="14" s="1"/>
  <c r="D1538" i="14"/>
  <c r="C1538" i="14"/>
  <c r="B1538" i="14"/>
  <c r="J1537" i="14"/>
  <c r="G1537" i="14"/>
  <c r="F1537" i="14"/>
  <c r="E1537" i="14"/>
  <c r="A1537" i="14" s="1"/>
  <c r="D1537" i="14"/>
  <c r="C1537" i="14"/>
  <c r="B1537" i="14"/>
  <c r="J1536" i="14"/>
  <c r="G1536" i="14"/>
  <c r="F1536" i="14"/>
  <c r="E1536" i="14"/>
  <c r="A1536" i="14" s="1"/>
  <c r="D1536" i="14"/>
  <c r="C1536" i="14"/>
  <c r="B1536" i="14"/>
  <c r="J1535" i="14"/>
  <c r="G1535" i="14"/>
  <c r="F1535" i="14"/>
  <c r="E1535" i="14"/>
  <c r="A1535" i="14" s="1"/>
  <c r="D1535" i="14"/>
  <c r="C1535" i="14"/>
  <c r="B1535" i="14"/>
  <c r="J1534" i="14"/>
  <c r="G1534" i="14"/>
  <c r="F1534" i="14"/>
  <c r="E1534" i="14"/>
  <c r="A1534" i="14" s="1"/>
  <c r="D1534" i="14"/>
  <c r="C1534" i="14"/>
  <c r="B1534" i="14"/>
  <c r="J1533" i="14"/>
  <c r="G1533" i="14"/>
  <c r="F1533" i="14"/>
  <c r="E1533" i="14"/>
  <c r="A1533" i="14" s="1"/>
  <c r="D1533" i="14"/>
  <c r="C1533" i="14"/>
  <c r="B1533" i="14"/>
  <c r="J1532" i="14"/>
  <c r="G1532" i="14"/>
  <c r="F1532" i="14"/>
  <c r="E1532" i="14"/>
  <c r="A1532" i="14" s="1"/>
  <c r="D1532" i="14"/>
  <c r="C1532" i="14"/>
  <c r="B1532" i="14"/>
  <c r="J1531" i="14"/>
  <c r="G1531" i="14"/>
  <c r="F1531" i="14"/>
  <c r="E1531" i="14"/>
  <c r="A1531" i="14" s="1"/>
  <c r="D1531" i="14"/>
  <c r="C1531" i="14"/>
  <c r="B1531" i="14"/>
  <c r="J1530" i="14"/>
  <c r="G1530" i="14"/>
  <c r="F1530" i="14"/>
  <c r="E1530" i="14"/>
  <c r="A1530" i="14" s="1"/>
  <c r="D1530" i="14"/>
  <c r="C1530" i="14"/>
  <c r="B1530" i="14"/>
  <c r="J1529" i="14"/>
  <c r="G1529" i="14"/>
  <c r="F1529" i="14"/>
  <c r="E1529" i="14"/>
  <c r="A1529" i="14" s="1"/>
  <c r="D1529" i="14"/>
  <c r="C1529" i="14"/>
  <c r="B1529" i="14"/>
  <c r="J1528" i="14"/>
  <c r="G1528" i="14"/>
  <c r="F1528" i="14"/>
  <c r="E1528" i="14"/>
  <c r="A1528" i="14" s="1"/>
  <c r="D1528" i="14"/>
  <c r="C1528" i="14"/>
  <c r="B1528" i="14"/>
  <c r="J1527" i="14"/>
  <c r="G1527" i="14"/>
  <c r="F1527" i="14"/>
  <c r="E1527" i="14"/>
  <c r="A1527" i="14" s="1"/>
  <c r="D1527" i="14"/>
  <c r="C1527" i="14"/>
  <c r="B1527" i="14"/>
  <c r="J1526" i="14"/>
  <c r="G1526" i="14"/>
  <c r="F1526" i="14"/>
  <c r="E1526" i="14"/>
  <c r="A1526" i="14" s="1"/>
  <c r="D1526" i="14"/>
  <c r="C1526" i="14"/>
  <c r="B1526" i="14"/>
  <c r="J1525" i="14"/>
  <c r="G1525" i="14"/>
  <c r="F1525" i="14"/>
  <c r="E1525" i="14"/>
  <c r="A1525" i="14" s="1"/>
  <c r="D1525" i="14"/>
  <c r="C1525" i="14"/>
  <c r="B1525" i="14"/>
  <c r="J1524" i="14"/>
  <c r="G1524" i="14"/>
  <c r="F1524" i="14"/>
  <c r="E1524" i="14"/>
  <c r="A1524" i="14" s="1"/>
  <c r="D1524" i="14"/>
  <c r="C1524" i="14"/>
  <c r="B1524" i="14"/>
  <c r="J1523" i="14"/>
  <c r="G1523" i="14"/>
  <c r="F1523" i="14"/>
  <c r="E1523" i="14"/>
  <c r="A1523" i="14" s="1"/>
  <c r="D1523" i="14"/>
  <c r="C1523" i="14"/>
  <c r="B1523" i="14"/>
  <c r="J1522" i="14"/>
  <c r="G1522" i="14"/>
  <c r="F1522" i="14"/>
  <c r="E1522" i="14"/>
  <c r="A1522" i="14" s="1"/>
  <c r="D1522" i="14"/>
  <c r="C1522" i="14"/>
  <c r="B1522" i="14"/>
  <c r="J1521" i="14"/>
  <c r="G1521" i="14"/>
  <c r="F1521" i="14"/>
  <c r="E1521" i="14"/>
  <c r="A1521" i="14" s="1"/>
  <c r="D1521" i="14"/>
  <c r="C1521" i="14"/>
  <c r="B1521" i="14"/>
  <c r="J1520" i="14"/>
  <c r="G1520" i="14"/>
  <c r="F1520" i="14"/>
  <c r="E1520" i="14"/>
  <c r="A1520" i="14" s="1"/>
  <c r="D1520" i="14"/>
  <c r="C1520" i="14"/>
  <c r="B1520" i="14"/>
  <c r="J1519" i="14"/>
  <c r="G1519" i="14"/>
  <c r="F1519" i="14"/>
  <c r="E1519" i="14"/>
  <c r="A1519" i="14" s="1"/>
  <c r="D1519" i="14"/>
  <c r="C1519" i="14"/>
  <c r="B1519" i="14"/>
  <c r="J1518" i="14"/>
  <c r="G1518" i="14"/>
  <c r="F1518" i="14"/>
  <c r="E1518" i="14"/>
  <c r="A1518" i="14" s="1"/>
  <c r="D1518" i="14"/>
  <c r="C1518" i="14"/>
  <c r="B1518" i="14"/>
  <c r="J1517" i="14"/>
  <c r="G1517" i="14"/>
  <c r="F1517" i="14"/>
  <c r="E1517" i="14"/>
  <c r="A1517" i="14" s="1"/>
  <c r="D1517" i="14"/>
  <c r="C1517" i="14"/>
  <c r="B1517" i="14"/>
  <c r="J1516" i="14"/>
  <c r="G1516" i="14"/>
  <c r="F1516" i="14"/>
  <c r="E1516" i="14"/>
  <c r="A1516" i="14" s="1"/>
  <c r="D1516" i="14"/>
  <c r="C1516" i="14"/>
  <c r="B1516" i="14"/>
  <c r="J1515" i="14"/>
  <c r="G1515" i="14"/>
  <c r="F1515" i="14"/>
  <c r="E1515" i="14"/>
  <c r="A1515" i="14" s="1"/>
  <c r="D1515" i="14"/>
  <c r="C1515" i="14"/>
  <c r="B1515" i="14"/>
  <c r="J1514" i="14"/>
  <c r="G1514" i="14"/>
  <c r="F1514" i="14"/>
  <c r="E1514" i="14"/>
  <c r="A1514" i="14" s="1"/>
  <c r="D1514" i="14"/>
  <c r="C1514" i="14"/>
  <c r="B1514" i="14"/>
  <c r="J1513" i="14"/>
  <c r="G1513" i="14"/>
  <c r="F1513" i="14"/>
  <c r="E1513" i="14"/>
  <c r="A1513" i="14" s="1"/>
  <c r="D1513" i="14"/>
  <c r="C1513" i="14"/>
  <c r="B1513" i="14"/>
  <c r="J1512" i="14"/>
  <c r="G1512" i="14"/>
  <c r="F1512" i="14"/>
  <c r="E1512" i="14"/>
  <c r="A1512" i="14" s="1"/>
  <c r="D1512" i="14"/>
  <c r="C1512" i="14"/>
  <c r="B1512" i="14"/>
  <c r="J1511" i="14"/>
  <c r="G1511" i="14"/>
  <c r="F1511" i="14"/>
  <c r="E1511" i="14"/>
  <c r="A1511" i="14" s="1"/>
  <c r="D1511" i="14"/>
  <c r="C1511" i="14"/>
  <c r="B1511" i="14"/>
  <c r="J1510" i="14"/>
  <c r="G1510" i="14"/>
  <c r="F1510" i="14"/>
  <c r="E1510" i="14"/>
  <c r="A1510" i="14" s="1"/>
  <c r="D1510" i="14"/>
  <c r="C1510" i="14"/>
  <c r="B1510" i="14"/>
  <c r="J1509" i="14"/>
  <c r="G1509" i="14"/>
  <c r="F1509" i="14"/>
  <c r="E1509" i="14"/>
  <c r="A1509" i="14" s="1"/>
  <c r="D1509" i="14"/>
  <c r="C1509" i="14"/>
  <c r="B1509" i="14"/>
  <c r="J1508" i="14"/>
  <c r="G1508" i="14"/>
  <c r="F1508" i="14"/>
  <c r="E1508" i="14"/>
  <c r="A1508" i="14" s="1"/>
  <c r="D1508" i="14"/>
  <c r="C1508" i="14"/>
  <c r="B1508" i="14"/>
  <c r="J1507" i="14"/>
  <c r="G1507" i="14"/>
  <c r="F1507" i="14"/>
  <c r="E1507" i="14"/>
  <c r="A1507" i="14" s="1"/>
  <c r="D1507" i="14"/>
  <c r="C1507" i="14"/>
  <c r="B1507" i="14"/>
  <c r="J1506" i="14"/>
  <c r="G1506" i="14"/>
  <c r="F1506" i="14"/>
  <c r="E1506" i="14"/>
  <c r="A1506" i="14" s="1"/>
  <c r="D1506" i="14"/>
  <c r="C1506" i="14"/>
  <c r="B1506" i="14"/>
  <c r="J1505" i="14"/>
  <c r="G1505" i="14"/>
  <c r="F1505" i="14"/>
  <c r="E1505" i="14"/>
  <c r="A1505" i="14" s="1"/>
  <c r="D1505" i="14"/>
  <c r="C1505" i="14"/>
  <c r="B1505" i="14"/>
  <c r="J1504" i="14"/>
  <c r="G1504" i="14"/>
  <c r="F1504" i="14"/>
  <c r="E1504" i="14"/>
  <c r="A1504" i="14" s="1"/>
  <c r="D1504" i="14"/>
  <c r="C1504" i="14"/>
  <c r="B1504" i="14"/>
  <c r="J1503" i="14"/>
  <c r="G1503" i="14"/>
  <c r="F1503" i="14"/>
  <c r="E1503" i="14"/>
  <c r="A1503" i="14" s="1"/>
  <c r="D1503" i="14"/>
  <c r="C1503" i="14"/>
  <c r="B1503" i="14"/>
  <c r="J1502" i="14"/>
  <c r="G1502" i="14"/>
  <c r="F1502" i="14"/>
  <c r="E1502" i="14"/>
  <c r="A1502" i="14" s="1"/>
  <c r="D1502" i="14"/>
  <c r="C1502" i="14"/>
  <c r="B1502" i="14"/>
  <c r="J1501" i="14"/>
  <c r="G1501" i="14"/>
  <c r="F1501" i="14"/>
  <c r="E1501" i="14"/>
  <c r="A1501" i="14" s="1"/>
  <c r="D1501" i="14"/>
  <c r="C1501" i="14"/>
  <c r="B1501" i="14"/>
  <c r="J1500" i="14"/>
  <c r="G1500" i="14"/>
  <c r="F1500" i="14"/>
  <c r="E1500" i="14"/>
  <c r="A1500" i="14" s="1"/>
  <c r="D1500" i="14"/>
  <c r="C1500" i="14"/>
  <c r="B1500" i="14"/>
  <c r="J1499" i="14"/>
  <c r="G1499" i="14"/>
  <c r="F1499" i="14"/>
  <c r="E1499" i="14"/>
  <c r="A1499" i="14" s="1"/>
  <c r="D1499" i="14"/>
  <c r="C1499" i="14"/>
  <c r="B1499" i="14"/>
  <c r="J1498" i="14"/>
  <c r="G1498" i="14"/>
  <c r="F1498" i="14"/>
  <c r="E1498" i="14"/>
  <c r="A1498" i="14" s="1"/>
  <c r="D1498" i="14"/>
  <c r="C1498" i="14"/>
  <c r="B1498" i="14"/>
  <c r="J1497" i="14"/>
  <c r="G1497" i="14"/>
  <c r="F1497" i="14"/>
  <c r="E1497" i="14"/>
  <c r="A1497" i="14" s="1"/>
  <c r="D1497" i="14"/>
  <c r="C1497" i="14"/>
  <c r="B1497" i="14"/>
  <c r="J1496" i="14"/>
  <c r="G1496" i="14"/>
  <c r="F1496" i="14"/>
  <c r="E1496" i="14"/>
  <c r="A1496" i="14" s="1"/>
  <c r="D1496" i="14"/>
  <c r="C1496" i="14"/>
  <c r="B1496" i="14"/>
  <c r="J1495" i="14"/>
  <c r="G1495" i="14"/>
  <c r="F1495" i="14"/>
  <c r="E1495" i="14"/>
  <c r="A1495" i="14" s="1"/>
  <c r="D1495" i="14"/>
  <c r="C1495" i="14"/>
  <c r="B1495" i="14"/>
  <c r="J1494" i="14"/>
  <c r="G1494" i="14"/>
  <c r="F1494" i="14"/>
  <c r="E1494" i="14"/>
  <c r="A1494" i="14" s="1"/>
  <c r="D1494" i="14"/>
  <c r="C1494" i="14"/>
  <c r="B1494" i="14"/>
  <c r="J1493" i="14"/>
  <c r="G1493" i="14"/>
  <c r="F1493" i="14"/>
  <c r="E1493" i="14"/>
  <c r="A1493" i="14" s="1"/>
  <c r="D1493" i="14"/>
  <c r="C1493" i="14"/>
  <c r="B1493" i="14"/>
  <c r="J1492" i="14"/>
  <c r="G1492" i="14"/>
  <c r="F1492" i="14"/>
  <c r="E1492" i="14"/>
  <c r="A1492" i="14" s="1"/>
  <c r="D1492" i="14"/>
  <c r="C1492" i="14"/>
  <c r="B1492" i="14"/>
  <c r="J1491" i="14"/>
  <c r="G1491" i="14"/>
  <c r="F1491" i="14"/>
  <c r="E1491" i="14"/>
  <c r="A1491" i="14" s="1"/>
  <c r="D1491" i="14"/>
  <c r="C1491" i="14"/>
  <c r="B1491" i="14"/>
  <c r="J1490" i="14"/>
  <c r="G1490" i="14"/>
  <c r="F1490" i="14"/>
  <c r="E1490" i="14"/>
  <c r="A1490" i="14" s="1"/>
  <c r="D1490" i="14"/>
  <c r="C1490" i="14"/>
  <c r="B1490" i="14"/>
  <c r="J1489" i="14"/>
  <c r="G1489" i="14"/>
  <c r="F1489" i="14"/>
  <c r="E1489" i="14"/>
  <c r="A1489" i="14" s="1"/>
  <c r="D1489" i="14"/>
  <c r="C1489" i="14"/>
  <c r="B1489" i="14"/>
  <c r="J1488" i="14"/>
  <c r="G1488" i="14"/>
  <c r="F1488" i="14"/>
  <c r="E1488" i="14"/>
  <c r="A1488" i="14" s="1"/>
  <c r="D1488" i="14"/>
  <c r="C1488" i="14"/>
  <c r="B1488" i="14"/>
  <c r="J1487" i="14"/>
  <c r="G1487" i="14"/>
  <c r="F1487" i="14"/>
  <c r="E1487" i="14"/>
  <c r="A1487" i="14" s="1"/>
  <c r="D1487" i="14"/>
  <c r="C1487" i="14"/>
  <c r="B1487" i="14"/>
  <c r="J1486" i="14"/>
  <c r="G1486" i="14"/>
  <c r="F1486" i="14"/>
  <c r="E1486" i="14"/>
  <c r="A1486" i="14" s="1"/>
  <c r="D1486" i="14"/>
  <c r="C1486" i="14"/>
  <c r="B1486" i="14"/>
  <c r="J1485" i="14"/>
  <c r="G1485" i="14"/>
  <c r="F1485" i="14"/>
  <c r="E1485" i="14"/>
  <c r="A1485" i="14" s="1"/>
  <c r="D1485" i="14"/>
  <c r="C1485" i="14"/>
  <c r="B1485" i="14"/>
  <c r="J1484" i="14"/>
  <c r="G1484" i="14"/>
  <c r="F1484" i="14"/>
  <c r="E1484" i="14"/>
  <c r="A1484" i="14" s="1"/>
  <c r="D1484" i="14"/>
  <c r="C1484" i="14"/>
  <c r="B1484" i="14"/>
  <c r="J1483" i="14"/>
  <c r="G1483" i="14"/>
  <c r="F1483" i="14"/>
  <c r="E1483" i="14"/>
  <c r="A1483" i="14" s="1"/>
  <c r="D1483" i="14"/>
  <c r="C1483" i="14"/>
  <c r="B1483" i="14"/>
  <c r="J1482" i="14"/>
  <c r="G1482" i="14"/>
  <c r="F1482" i="14"/>
  <c r="E1482" i="14"/>
  <c r="A1482" i="14" s="1"/>
  <c r="D1482" i="14"/>
  <c r="C1482" i="14"/>
  <c r="B1482" i="14"/>
  <c r="J1481" i="14"/>
  <c r="G1481" i="14"/>
  <c r="F1481" i="14"/>
  <c r="E1481" i="14"/>
  <c r="A1481" i="14" s="1"/>
  <c r="D1481" i="14"/>
  <c r="C1481" i="14"/>
  <c r="B1481" i="14"/>
  <c r="J1480" i="14"/>
  <c r="G1480" i="14"/>
  <c r="F1480" i="14"/>
  <c r="E1480" i="14"/>
  <c r="A1480" i="14" s="1"/>
  <c r="D1480" i="14"/>
  <c r="C1480" i="14"/>
  <c r="B1480" i="14"/>
  <c r="J1479" i="14"/>
  <c r="G1479" i="14"/>
  <c r="F1479" i="14"/>
  <c r="E1479" i="14"/>
  <c r="A1479" i="14" s="1"/>
  <c r="D1479" i="14"/>
  <c r="C1479" i="14"/>
  <c r="B1479" i="14"/>
  <c r="J1478" i="14"/>
  <c r="G1478" i="14"/>
  <c r="F1478" i="14"/>
  <c r="E1478" i="14"/>
  <c r="A1478" i="14" s="1"/>
  <c r="D1478" i="14"/>
  <c r="C1478" i="14"/>
  <c r="B1478" i="14"/>
  <c r="J1477" i="14"/>
  <c r="G1477" i="14"/>
  <c r="F1477" i="14"/>
  <c r="E1477" i="14"/>
  <c r="A1477" i="14" s="1"/>
  <c r="D1477" i="14"/>
  <c r="C1477" i="14"/>
  <c r="B1477" i="14"/>
  <c r="J1476" i="14"/>
  <c r="G1476" i="14"/>
  <c r="F1476" i="14"/>
  <c r="E1476" i="14"/>
  <c r="A1476" i="14" s="1"/>
  <c r="D1476" i="14"/>
  <c r="C1476" i="14"/>
  <c r="B1476" i="14"/>
  <c r="J1475" i="14"/>
  <c r="G1475" i="14"/>
  <c r="F1475" i="14"/>
  <c r="E1475" i="14"/>
  <c r="A1475" i="14" s="1"/>
  <c r="D1475" i="14"/>
  <c r="C1475" i="14"/>
  <c r="B1475" i="14"/>
  <c r="J1474" i="14"/>
  <c r="G1474" i="14"/>
  <c r="F1474" i="14"/>
  <c r="E1474" i="14"/>
  <c r="A1474" i="14" s="1"/>
  <c r="D1474" i="14"/>
  <c r="C1474" i="14"/>
  <c r="B1474" i="14"/>
  <c r="J1473" i="14"/>
  <c r="G1473" i="14"/>
  <c r="F1473" i="14"/>
  <c r="E1473" i="14"/>
  <c r="A1473" i="14" s="1"/>
  <c r="D1473" i="14"/>
  <c r="C1473" i="14"/>
  <c r="B1473" i="14"/>
  <c r="J1472" i="14"/>
  <c r="G1472" i="14"/>
  <c r="F1472" i="14"/>
  <c r="E1472" i="14"/>
  <c r="A1472" i="14" s="1"/>
  <c r="D1472" i="14"/>
  <c r="C1472" i="14"/>
  <c r="B1472" i="14"/>
  <c r="J1471" i="14"/>
  <c r="G1471" i="14"/>
  <c r="F1471" i="14"/>
  <c r="E1471" i="14"/>
  <c r="A1471" i="14" s="1"/>
  <c r="D1471" i="14"/>
  <c r="C1471" i="14"/>
  <c r="B1471" i="14"/>
  <c r="J1470" i="14"/>
  <c r="G1470" i="14"/>
  <c r="F1470" i="14"/>
  <c r="E1470" i="14"/>
  <c r="A1470" i="14" s="1"/>
  <c r="D1470" i="14"/>
  <c r="C1470" i="14"/>
  <c r="B1470" i="14"/>
  <c r="J1469" i="14"/>
  <c r="G1469" i="14"/>
  <c r="F1469" i="14"/>
  <c r="E1469" i="14"/>
  <c r="A1469" i="14" s="1"/>
  <c r="D1469" i="14"/>
  <c r="C1469" i="14"/>
  <c r="B1469" i="14"/>
  <c r="J1468" i="14"/>
  <c r="G1468" i="14"/>
  <c r="F1468" i="14"/>
  <c r="E1468" i="14"/>
  <c r="A1468" i="14" s="1"/>
  <c r="D1468" i="14"/>
  <c r="C1468" i="14"/>
  <c r="B1468" i="14"/>
  <c r="J1467" i="14"/>
  <c r="G1467" i="14"/>
  <c r="F1467" i="14"/>
  <c r="E1467" i="14"/>
  <c r="A1467" i="14" s="1"/>
  <c r="D1467" i="14"/>
  <c r="C1467" i="14"/>
  <c r="B1467" i="14"/>
  <c r="J1466" i="14"/>
  <c r="G1466" i="14"/>
  <c r="F1466" i="14"/>
  <c r="E1466" i="14"/>
  <c r="A1466" i="14" s="1"/>
  <c r="D1466" i="14"/>
  <c r="C1466" i="14"/>
  <c r="B1466" i="14"/>
  <c r="J1465" i="14"/>
  <c r="G1465" i="14"/>
  <c r="F1465" i="14"/>
  <c r="E1465" i="14"/>
  <c r="A1465" i="14" s="1"/>
  <c r="D1465" i="14"/>
  <c r="C1465" i="14"/>
  <c r="B1465" i="14"/>
  <c r="J1464" i="14"/>
  <c r="G1464" i="14"/>
  <c r="F1464" i="14"/>
  <c r="E1464" i="14"/>
  <c r="A1464" i="14" s="1"/>
  <c r="D1464" i="14"/>
  <c r="C1464" i="14"/>
  <c r="B1464" i="14"/>
  <c r="J1463" i="14"/>
  <c r="G1463" i="14"/>
  <c r="F1463" i="14"/>
  <c r="E1463" i="14"/>
  <c r="A1463" i="14" s="1"/>
  <c r="D1463" i="14"/>
  <c r="C1463" i="14"/>
  <c r="B1463" i="14"/>
  <c r="J1462" i="14"/>
  <c r="G1462" i="14"/>
  <c r="F1462" i="14"/>
  <c r="E1462" i="14"/>
  <c r="A1462" i="14" s="1"/>
  <c r="D1462" i="14"/>
  <c r="C1462" i="14"/>
  <c r="B1462" i="14"/>
  <c r="J1461" i="14"/>
  <c r="G1461" i="14"/>
  <c r="F1461" i="14"/>
  <c r="E1461" i="14"/>
  <c r="A1461" i="14" s="1"/>
  <c r="D1461" i="14"/>
  <c r="C1461" i="14"/>
  <c r="B1461" i="14"/>
  <c r="J1460" i="14"/>
  <c r="G1460" i="14"/>
  <c r="F1460" i="14"/>
  <c r="E1460" i="14"/>
  <c r="A1460" i="14" s="1"/>
  <c r="D1460" i="14"/>
  <c r="C1460" i="14"/>
  <c r="B1460" i="14"/>
  <c r="J1459" i="14"/>
  <c r="G1459" i="14"/>
  <c r="F1459" i="14"/>
  <c r="E1459" i="14"/>
  <c r="A1459" i="14" s="1"/>
  <c r="D1459" i="14"/>
  <c r="C1459" i="14"/>
  <c r="B1459" i="14"/>
  <c r="J1458" i="14"/>
  <c r="G1458" i="14"/>
  <c r="F1458" i="14"/>
  <c r="E1458" i="14"/>
  <c r="A1458" i="14" s="1"/>
  <c r="D1458" i="14"/>
  <c r="C1458" i="14"/>
  <c r="B1458" i="14"/>
  <c r="J1457" i="14"/>
  <c r="G1457" i="14"/>
  <c r="F1457" i="14"/>
  <c r="E1457" i="14"/>
  <c r="A1457" i="14" s="1"/>
  <c r="D1457" i="14"/>
  <c r="C1457" i="14"/>
  <c r="B1457" i="14"/>
  <c r="J1456" i="14"/>
  <c r="G1456" i="14"/>
  <c r="F1456" i="14"/>
  <c r="E1456" i="14"/>
  <c r="A1456" i="14" s="1"/>
  <c r="D1456" i="14"/>
  <c r="C1456" i="14"/>
  <c r="B1456" i="14"/>
  <c r="J1455" i="14"/>
  <c r="G1455" i="14"/>
  <c r="F1455" i="14"/>
  <c r="E1455" i="14"/>
  <c r="A1455" i="14" s="1"/>
  <c r="D1455" i="14"/>
  <c r="C1455" i="14"/>
  <c r="B1455" i="14"/>
  <c r="J1454" i="14"/>
  <c r="G1454" i="14"/>
  <c r="F1454" i="14"/>
  <c r="E1454" i="14"/>
  <c r="A1454" i="14" s="1"/>
  <c r="D1454" i="14"/>
  <c r="C1454" i="14"/>
  <c r="B1454" i="14"/>
  <c r="J1453" i="14"/>
  <c r="G1453" i="14"/>
  <c r="F1453" i="14"/>
  <c r="E1453" i="14"/>
  <c r="A1453" i="14" s="1"/>
  <c r="D1453" i="14"/>
  <c r="C1453" i="14"/>
  <c r="B1453" i="14"/>
  <c r="J1452" i="14"/>
  <c r="G1452" i="14"/>
  <c r="F1452" i="14"/>
  <c r="E1452" i="14"/>
  <c r="A1452" i="14" s="1"/>
  <c r="D1452" i="14"/>
  <c r="C1452" i="14"/>
  <c r="B1452" i="14"/>
  <c r="J1451" i="14"/>
  <c r="G1451" i="14"/>
  <c r="F1451" i="14"/>
  <c r="E1451" i="14"/>
  <c r="A1451" i="14" s="1"/>
  <c r="D1451" i="14"/>
  <c r="C1451" i="14"/>
  <c r="B1451" i="14"/>
  <c r="J1450" i="14"/>
  <c r="G1450" i="14"/>
  <c r="F1450" i="14"/>
  <c r="E1450" i="14"/>
  <c r="A1450" i="14" s="1"/>
  <c r="D1450" i="14"/>
  <c r="C1450" i="14"/>
  <c r="B1450" i="14"/>
  <c r="J1449" i="14"/>
  <c r="G1449" i="14"/>
  <c r="F1449" i="14"/>
  <c r="E1449" i="14"/>
  <c r="A1449" i="14" s="1"/>
  <c r="D1449" i="14"/>
  <c r="C1449" i="14"/>
  <c r="B1449" i="14"/>
  <c r="J1448" i="14"/>
  <c r="G1448" i="14"/>
  <c r="F1448" i="14"/>
  <c r="E1448" i="14"/>
  <c r="A1448" i="14" s="1"/>
  <c r="D1448" i="14"/>
  <c r="C1448" i="14"/>
  <c r="B1448" i="14"/>
  <c r="J1447" i="14"/>
  <c r="G1447" i="14"/>
  <c r="F1447" i="14"/>
  <c r="E1447" i="14"/>
  <c r="A1447" i="14" s="1"/>
  <c r="D1447" i="14"/>
  <c r="C1447" i="14"/>
  <c r="B1447" i="14"/>
  <c r="J1446" i="14"/>
  <c r="G1446" i="14"/>
  <c r="F1446" i="14"/>
  <c r="E1446" i="14"/>
  <c r="A1446" i="14" s="1"/>
  <c r="D1446" i="14"/>
  <c r="C1446" i="14"/>
  <c r="B1446" i="14"/>
  <c r="J1445" i="14"/>
  <c r="G1445" i="14"/>
  <c r="F1445" i="14"/>
  <c r="E1445" i="14"/>
  <c r="A1445" i="14" s="1"/>
  <c r="D1445" i="14"/>
  <c r="C1445" i="14"/>
  <c r="B1445" i="14"/>
  <c r="J1444" i="14"/>
  <c r="G1444" i="14"/>
  <c r="F1444" i="14"/>
  <c r="E1444" i="14"/>
  <c r="A1444" i="14" s="1"/>
  <c r="D1444" i="14"/>
  <c r="C1444" i="14"/>
  <c r="B1444" i="14"/>
  <c r="J1443" i="14"/>
  <c r="G1443" i="14"/>
  <c r="F1443" i="14"/>
  <c r="E1443" i="14"/>
  <c r="A1443" i="14" s="1"/>
  <c r="D1443" i="14"/>
  <c r="C1443" i="14"/>
  <c r="B1443" i="14"/>
  <c r="J1442" i="14"/>
  <c r="G1442" i="14"/>
  <c r="F1442" i="14"/>
  <c r="E1442" i="14"/>
  <c r="A1442" i="14" s="1"/>
  <c r="D1442" i="14"/>
  <c r="C1442" i="14"/>
  <c r="B1442" i="14"/>
  <c r="J1441" i="14"/>
  <c r="G1441" i="14"/>
  <c r="F1441" i="14"/>
  <c r="E1441" i="14"/>
  <c r="A1441" i="14" s="1"/>
  <c r="D1441" i="14"/>
  <c r="C1441" i="14"/>
  <c r="B1441" i="14"/>
  <c r="J1440" i="14"/>
  <c r="G1440" i="14"/>
  <c r="F1440" i="14"/>
  <c r="E1440" i="14"/>
  <c r="A1440" i="14" s="1"/>
  <c r="D1440" i="14"/>
  <c r="C1440" i="14"/>
  <c r="B1440" i="14"/>
  <c r="J1439" i="14"/>
  <c r="G1439" i="14"/>
  <c r="F1439" i="14"/>
  <c r="E1439" i="14"/>
  <c r="A1439" i="14" s="1"/>
  <c r="D1439" i="14"/>
  <c r="C1439" i="14"/>
  <c r="B1439" i="14"/>
  <c r="J1438" i="14"/>
  <c r="G1438" i="14"/>
  <c r="F1438" i="14"/>
  <c r="E1438" i="14"/>
  <c r="A1438" i="14" s="1"/>
  <c r="D1438" i="14"/>
  <c r="C1438" i="14"/>
  <c r="B1438" i="14"/>
  <c r="J1437" i="14"/>
  <c r="G1437" i="14"/>
  <c r="F1437" i="14"/>
  <c r="E1437" i="14"/>
  <c r="A1437" i="14" s="1"/>
  <c r="D1437" i="14"/>
  <c r="C1437" i="14"/>
  <c r="B1437" i="14"/>
  <c r="J1436" i="14"/>
  <c r="G1436" i="14"/>
  <c r="F1436" i="14"/>
  <c r="E1436" i="14"/>
  <c r="A1436" i="14" s="1"/>
  <c r="D1436" i="14"/>
  <c r="C1436" i="14"/>
  <c r="B1436" i="14"/>
  <c r="J1435" i="14"/>
  <c r="G1435" i="14"/>
  <c r="F1435" i="14"/>
  <c r="E1435" i="14"/>
  <c r="A1435" i="14" s="1"/>
  <c r="D1435" i="14"/>
  <c r="C1435" i="14"/>
  <c r="B1435" i="14"/>
  <c r="J1434" i="14"/>
  <c r="G1434" i="14"/>
  <c r="F1434" i="14"/>
  <c r="E1434" i="14"/>
  <c r="A1434" i="14" s="1"/>
  <c r="D1434" i="14"/>
  <c r="C1434" i="14"/>
  <c r="B1434" i="14"/>
  <c r="J1433" i="14"/>
  <c r="G1433" i="14"/>
  <c r="F1433" i="14"/>
  <c r="E1433" i="14"/>
  <c r="A1433" i="14" s="1"/>
  <c r="D1433" i="14"/>
  <c r="C1433" i="14"/>
  <c r="B1433" i="14"/>
  <c r="J1432" i="14"/>
  <c r="G1432" i="14"/>
  <c r="F1432" i="14"/>
  <c r="E1432" i="14"/>
  <c r="A1432" i="14" s="1"/>
  <c r="D1432" i="14"/>
  <c r="C1432" i="14"/>
  <c r="B1432" i="14"/>
  <c r="J1431" i="14"/>
  <c r="G1431" i="14"/>
  <c r="F1431" i="14"/>
  <c r="E1431" i="14"/>
  <c r="A1431" i="14" s="1"/>
  <c r="D1431" i="14"/>
  <c r="C1431" i="14"/>
  <c r="B1431" i="14"/>
  <c r="J1430" i="14"/>
  <c r="G1430" i="14"/>
  <c r="F1430" i="14"/>
  <c r="E1430" i="14"/>
  <c r="A1430" i="14" s="1"/>
  <c r="D1430" i="14"/>
  <c r="C1430" i="14"/>
  <c r="B1430" i="14"/>
  <c r="J1429" i="14"/>
  <c r="G1429" i="14"/>
  <c r="F1429" i="14"/>
  <c r="E1429" i="14"/>
  <c r="A1429" i="14" s="1"/>
  <c r="D1429" i="14"/>
  <c r="C1429" i="14"/>
  <c r="B1429" i="14"/>
  <c r="J1428" i="14"/>
  <c r="G1428" i="14"/>
  <c r="F1428" i="14"/>
  <c r="E1428" i="14"/>
  <c r="A1428" i="14" s="1"/>
  <c r="D1428" i="14"/>
  <c r="C1428" i="14"/>
  <c r="B1428" i="14"/>
  <c r="J1427" i="14"/>
  <c r="G1427" i="14"/>
  <c r="F1427" i="14"/>
  <c r="E1427" i="14"/>
  <c r="A1427" i="14" s="1"/>
  <c r="D1427" i="14"/>
  <c r="C1427" i="14"/>
  <c r="B1427" i="14"/>
  <c r="J1426" i="14"/>
  <c r="G1426" i="14"/>
  <c r="F1426" i="14"/>
  <c r="E1426" i="14"/>
  <c r="A1426" i="14" s="1"/>
  <c r="D1426" i="14"/>
  <c r="C1426" i="14"/>
  <c r="B1426" i="14"/>
  <c r="J1425" i="14"/>
  <c r="G1425" i="14"/>
  <c r="F1425" i="14"/>
  <c r="E1425" i="14"/>
  <c r="A1425" i="14" s="1"/>
  <c r="D1425" i="14"/>
  <c r="C1425" i="14"/>
  <c r="B1425" i="14"/>
  <c r="J1424" i="14"/>
  <c r="G1424" i="14"/>
  <c r="F1424" i="14"/>
  <c r="E1424" i="14"/>
  <c r="A1424" i="14" s="1"/>
  <c r="D1424" i="14"/>
  <c r="C1424" i="14"/>
  <c r="B1424" i="14"/>
  <c r="J1423" i="14"/>
  <c r="G1423" i="14"/>
  <c r="F1423" i="14"/>
  <c r="E1423" i="14"/>
  <c r="A1423" i="14" s="1"/>
  <c r="D1423" i="14"/>
  <c r="C1423" i="14"/>
  <c r="B1423" i="14"/>
  <c r="J1422" i="14"/>
  <c r="G1422" i="14"/>
  <c r="F1422" i="14"/>
  <c r="E1422" i="14"/>
  <c r="A1422" i="14" s="1"/>
  <c r="D1422" i="14"/>
  <c r="C1422" i="14"/>
  <c r="B1422" i="14"/>
  <c r="J1421" i="14"/>
  <c r="G1421" i="14"/>
  <c r="F1421" i="14"/>
  <c r="E1421" i="14"/>
  <c r="A1421" i="14" s="1"/>
  <c r="D1421" i="14"/>
  <c r="C1421" i="14"/>
  <c r="B1421" i="14"/>
  <c r="J1420" i="14"/>
  <c r="G1420" i="14"/>
  <c r="F1420" i="14"/>
  <c r="E1420" i="14"/>
  <c r="A1420" i="14" s="1"/>
  <c r="D1420" i="14"/>
  <c r="C1420" i="14"/>
  <c r="B1420" i="14"/>
  <c r="J1419" i="14"/>
  <c r="G1419" i="14"/>
  <c r="F1419" i="14"/>
  <c r="E1419" i="14"/>
  <c r="A1419" i="14" s="1"/>
  <c r="D1419" i="14"/>
  <c r="C1419" i="14"/>
  <c r="B1419" i="14"/>
  <c r="J1418" i="14"/>
  <c r="G1418" i="14"/>
  <c r="F1418" i="14"/>
  <c r="E1418" i="14"/>
  <c r="A1418" i="14" s="1"/>
  <c r="D1418" i="14"/>
  <c r="C1418" i="14"/>
  <c r="B1418" i="14"/>
  <c r="J1417" i="14"/>
  <c r="G1417" i="14"/>
  <c r="F1417" i="14"/>
  <c r="E1417" i="14"/>
  <c r="A1417" i="14" s="1"/>
  <c r="D1417" i="14"/>
  <c r="C1417" i="14"/>
  <c r="B1417" i="14"/>
  <c r="J1416" i="14"/>
  <c r="G1416" i="14"/>
  <c r="F1416" i="14"/>
  <c r="E1416" i="14"/>
  <c r="A1416" i="14" s="1"/>
  <c r="D1416" i="14"/>
  <c r="C1416" i="14"/>
  <c r="B1416" i="14"/>
  <c r="J1415" i="14"/>
  <c r="G1415" i="14"/>
  <c r="F1415" i="14"/>
  <c r="E1415" i="14"/>
  <c r="A1415" i="14" s="1"/>
  <c r="D1415" i="14"/>
  <c r="C1415" i="14"/>
  <c r="B1415" i="14"/>
  <c r="J1414" i="14"/>
  <c r="G1414" i="14"/>
  <c r="F1414" i="14"/>
  <c r="E1414" i="14"/>
  <c r="A1414" i="14" s="1"/>
  <c r="D1414" i="14"/>
  <c r="C1414" i="14"/>
  <c r="B1414" i="14"/>
  <c r="J1413" i="14"/>
  <c r="G1413" i="14"/>
  <c r="F1413" i="14"/>
  <c r="E1413" i="14"/>
  <c r="A1413" i="14" s="1"/>
  <c r="D1413" i="14"/>
  <c r="C1413" i="14"/>
  <c r="B1413" i="14"/>
  <c r="J1412" i="14"/>
  <c r="G1412" i="14"/>
  <c r="F1412" i="14"/>
  <c r="E1412" i="14"/>
  <c r="A1412" i="14" s="1"/>
  <c r="D1412" i="14"/>
  <c r="C1412" i="14"/>
  <c r="B1412" i="14"/>
  <c r="J1411" i="14"/>
  <c r="G1411" i="14"/>
  <c r="F1411" i="14"/>
  <c r="E1411" i="14"/>
  <c r="A1411" i="14" s="1"/>
  <c r="D1411" i="14"/>
  <c r="C1411" i="14"/>
  <c r="B1411" i="14"/>
  <c r="J1410" i="14"/>
  <c r="G1410" i="14"/>
  <c r="F1410" i="14"/>
  <c r="E1410" i="14"/>
  <c r="A1410" i="14" s="1"/>
  <c r="D1410" i="14"/>
  <c r="C1410" i="14"/>
  <c r="B1410" i="14"/>
  <c r="J1409" i="14"/>
  <c r="G1409" i="14"/>
  <c r="F1409" i="14"/>
  <c r="E1409" i="14"/>
  <c r="A1409" i="14" s="1"/>
  <c r="D1409" i="14"/>
  <c r="C1409" i="14"/>
  <c r="B1409" i="14"/>
  <c r="J1408" i="14"/>
  <c r="G1408" i="14"/>
  <c r="F1408" i="14"/>
  <c r="E1408" i="14"/>
  <c r="A1408" i="14" s="1"/>
  <c r="D1408" i="14"/>
  <c r="C1408" i="14"/>
  <c r="B1408" i="14"/>
  <c r="J1407" i="14"/>
  <c r="G1407" i="14"/>
  <c r="F1407" i="14"/>
  <c r="E1407" i="14"/>
  <c r="A1407" i="14" s="1"/>
  <c r="D1407" i="14"/>
  <c r="C1407" i="14"/>
  <c r="B1407" i="14"/>
  <c r="J1406" i="14"/>
  <c r="G1406" i="14"/>
  <c r="F1406" i="14"/>
  <c r="E1406" i="14"/>
  <c r="A1406" i="14" s="1"/>
  <c r="D1406" i="14"/>
  <c r="C1406" i="14"/>
  <c r="B1406" i="14"/>
  <c r="J1405" i="14"/>
  <c r="G1405" i="14"/>
  <c r="F1405" i="14"/>
  <c r="E1405" i="14"/>
  <c r="A1405" i="14" s="1"/>
  <c r="D1405" i="14"/>
  <c r="C1405" i="14"/>
  <c r="B1405" i="14"/>
  <c r="J1404" i="14"/>
  <c r="G1404" i="14"/>
  <c r="F1404" i="14"/>
  <c r="E1404" i="14"/>
  <c r="A1404" i="14" s="1"/>
  <c r="D1404" i="14"/>
  <c r="C1404" i="14"/>
  <c r="B1404" i="14"/>
  <c r="J1403" i="14"/>
  <c r="G1403" i="14"/>
  <c r="F1403" i="14"/>
  <c r="E1403" i="14"/>
  <c r="A1403" i="14" s="1"/>
  <c r="D1403" i="14"/>
  <c r="C1403" i="14"/>
  <c r="B1403" i="14"/>
  <c r="J1402" i="14"/>
  <c r="G1402" i="14"/>
  <c r="F1402" i="14"/>
  <c r="E1402" i="14"/>
  <c r="A1402" i="14" s="1"/>
  <c r="D1402" i="14"/>
  <c r="C1402" i="14"/>
  <c r="B1402" i="14"/>
  <c r="J1401" i="14"/>
  <c r="G1401" i="14"/>
  <c r="F1401" i="14"/>
  <c r="E1401" i="14"/>
  <c r="A1401" i="14" s="1"/>
  <c r="D1401" i="14"/>
  <c r="C1401" i="14"/>
  <c r="B1401" i="14"/>
  <c r="J1400" i="14"/>
  <c r="G1400" i="14"/>
  <c r="F1400" i="14"/>
  <c r="E1400" i="14"/>
  <c r="A1400" i="14" s="1"/>
  <c r="D1400" i="14"/>
  <c r="C1400" i="14"/>
  <c r="B1400" i="14"/>
  <c r="J1399" i="14"/>
  <c r="G1399" i="14"/>
  <c r="F1399" i="14"/>
  <c r="E1399" i="14"/>
  <c r="A1399" i="14" s="1"/>
  <c r="D1399" i="14"/>
  <c r="C1399" i="14"/>
  <c r="B1399" i="14"/>
  <c r="J1398" i="14"/>
  <c r="G1398" i="14"/>
  <c r="F1398" i="14"/>
  <c r="E1398" i="14"/>
  <c r="A1398" i="14" s="1"/>
  <c r="D1398" i="14"/>
  <c r="C1398" i="14"/>
  <c r="B1398" i="14"/>
  <c r="J1397" i="14"/>
  <c r="G1397" i="14"/>
  <c r="F1397" i="14"/>
  <c r="E1397" i="14"/>
  <c r="A1397" i="14" s="1"/>
  <c r="D1397" i="14"/>
  <c r="C1397" i="14"/>
  <c r="B1397" i="14"/>
  <c r="J1396" i="14"/>
  <c r="G1396" i="14"/>
  <c r="F1396" i="14"/>
  <c r="E1396" i="14"/>
  <c r="A1396" i="14" s="1"/>
  <c r="D1396" i="14"/>
  <c r="C1396" i="14"/>
  <c r="B1396" i="14"/>
  <c r="J1395" i="14"/>
  <c r="G1395" i="14"/>
  <c r="F1395" i="14"/>
  <c r="E1395" i="14"/>
  <c r="A1395" i="14" s="1"/>
  <c r="D1395" i="14"/>
  <c r="C1395" i="14"/>
  <c r="B1395" i="14"/>
  <c r="J1394" i="14"/>
  <c r="G1394" i="14"/>
  <c r="F1394" i="14"/>
  <c r="E1394" i="14"/>
  <c r="A1394" i="14" s="1"/>
  <c r="D1394" i="14"/>
  <c r="C1394" i="14"/>
  <c r="B1394" i="14"/>
  <c r="J1393" i="14"/>
  <c r="G1393" i="14"/>
  <c r="F1393" i="14"/>
  <c r="E1393" i="14"/>
  <c r="A1393" i="14" s="1"/>
  <c r="D1393" i="14"/>
  <c r="C1393" i="14"/>
  <c r="B1393" i="14"/>
  <c r="J1392" i="14"/>
  <c r="G1392" i="14"/>
  <c r="F1392" i="14"/>
  <c r="E1392" i="14"/>
  <c r="A1392" i="14" s="1"/>
  <c r="D1392" i="14"/>
  <c r="C1392" i="14"/>
  <c r="B1392" i="14"/>
  <c r="J1391" i="14"/>
  <c r="G1391" i="14"/>
  <c r="F1391" i="14"/>
  <c r="E1391" i="14"/>
  <c r="A1391" i="14" s="1"/>
  <c r="D1391" i="14"/>
  <c r="C1391" i="14"/>
  <c r="B1391" i="14"/>
  <c r="J1390" i="14"/>
  <c r="G1390" i="14"/>
  <c r="F1390" i="14"/>
  <c r="E1390" i="14"/>
  <c r="A1390" i="14" s="1"/>
  <c r="D1390" i="14"/>
  <c r="C1390" i="14"/>
  <c r="B1390" i="14"/>
  <c r="J1389" i="14"/>
  <c r="G1389" i="14"/>
  <c r="F1389" i="14"/>
  <c r="E1389" i="14"/>
  <c r="A1389" i="14" s="1"/>
  <c r="D1389" i="14"/>
  <c r="C1389" i="14"/>
  <c r="B1389" i="14"/>
  <c r="J1388" i="14"/>
  <c r="G1388" i="14"/>
  <c r="F1388" i="14"/>
  <c r="E1388" i="14"/>
  <c r="A1388" i="14" s="1"/>
  <c r="D1388" i="14"/>
  <c r="C1388" i="14"/>
  <c r="B1388" i="14"/>
  <c r="J1387" i="14"/>
  <c r="G1387" i="14"/>
  <c r="F1387" i="14"/>
  <c r="E1387" i="14"/>
  <c r="A1387" i="14" s="1"/>
  <c r="D1387" i="14"/>
  <c r="C1387" i="14"/>
  <c r="B1387" i="14"/>
  <c r="J1386" i="14"/>
  <c r="G1386" i="14"/>
  <c r="F1386" i="14"/>
  <c r="E1386" i="14"/>
  <c r="A1386" i="14" s="1"/>
  <c r="D1386" i="14"/>
  <c r="C1386" i="14"/>
  <c r="B1386" i="14"/>
  <c r="J1385" i="14"/>
  <c r="G1385" i="14"/>
  <c r="F1385" i="14"/>
  <c r="E1385" i="14"/>
  <c r="A1385" i="14" s="1"/>
  <c r="D1385" i="14"/>
  <c r="C1385" i="14"/>
  <c r="B1385" i="14"/>
  <c r="J1384" i="14"/>
  <c r="G1384" i="14"/>
  <c r="F1384" i="14"/>
  <c r="E1384" i="14"/>
  <c r="A1384" i="14" s="1"/>
  <c r="D1384" i="14"/>
  <c r="C1384" i="14"/>
  <c r="B1384" i="14"/>
  <c r="J1383" i="14"/>
  <c r="G1383" i="14"/>
  <c r="F1383" i="14"/>
  <c r="E1383" i="14"/>
  <c r="A1383" i="14" s="1"/>
  <c r="D1383" i="14"/>
  <c r="C1383" i="14"/>
  <c r="B1383" i="14"/>
  <c r="J1382" i="14"/>
  <c r="G1382" i="14"/>
  <c r="F1382" i="14"/>
  <c r="E1382" i="14"/>
  <c r="A1382" i="14" s="1"/>
  <c r="D1382" i="14"/>
  <c r="C1382" i="14"/>
  <c r="B1382" i="14"/>
  <c r="J1381" i="14"/>
  <c r="G1381" i="14"/>
  <c r="F1381" i="14"/>
  <c r="E1381" i="14"/>
  <c r="A1381" i="14" s="1"/>
  <c r="D1381" i="14"/>
  <c r="C1381" i="14"/>
  <c r="B1381" i="14"/>
  <c r="J1380" i="14"/>
  <c r="G1380" i="14"/>
  <c r="F1380" i="14"/>
  <c r="E1380" i="14"/>
  <c r="A1380" i="14" s="1"/>
  <c r="D1380" i="14"/>
  <c r="C1380" i="14"/>
  <c r="B1380" i="14"/>
  <c r="J1379" i="14"/>
  <c r="G1379" i="14"/>
  <c r="F1379" i="14"/>
  <c r="E1379" i="14"/>
  <c r="A1379" i="14" s="1"/>
  <c r="D1379" i="14"/>
  <c r="C1379" i="14"/>
  <c r="B1379" i="14"/>
  <c r="J1378" i="14"/>
  <c r="G1378" i="14"/>
  <c r="F1378" i="14"/>
  <c r="E1378" i="14"/>
  <c r="A1378" i="14" s="1"/>
  <c r="D1378" i="14"/>
  <c r="C1378" i="14"/>
  <c r="B1378" i="14"/>
  <c r="J1377" i="14"/>
  <c r="G1377" i="14"/>
  <c r="F1377" i="14"/>
  <c r="E1377" i="14"/>
  <c r="A1377" i="14" s="1"/>
  <c r="D1377" i="14"/>
  <c r="C1377" i="14"/>
  <c r="B1377" i="14"/>
  <c r="J1376" i="14"/>
  <c r="G1376" i="14"/>
  <c r="F1376" i="14"/>
  <c r="E1376" i="14"/>
  <c r="A1376" i="14" s="1"/>
  <c r="D1376" i="14"/>
  <c r="C1376" i="14"/>
  <c r="B1376" i="14"/>
  <c r="J1375" i="14"/>
  <c r="G1375" i="14"/>
  <c r="F1375" i="14"/>
  <c r="E1375" i="14"/>
  <c r="A1375" i="14" s="1"/>
  <c r="D1375" i="14"/>
  <c r="C1375" i="14"/>
  <c r="B1375" i="14"/>
  <c r="J1374" i="14"/>
  <c r="G1374" i="14"/>
  <c r="F1374" i="14"/>
  <c r="E1374" i="14"/>
  <c r="A1374" i="14" s="1"/>
  <c r="D1374" i="14"/>
  <c r="C1374" i="14"/>
  <c r="B1374" i="14"/>
  <c r="J1373" i="14"/>
  <c r="G1373" i="14"/>
  <c r="F1373" i="14"/>
  <c r="E1373" i="14"/>
  <c r="A1373" i="14" s="1"/>
  <c r="D1373" i="14"/>
  <c r="C1373" i="14"/>
  <c r="B1373" i="14"/>
  <c r="J1372" i="14"/>
  <c r="G1372" i="14"/>
  <c r="F1372" i="14"/>
  <c r="E1372" i="14"/>
  <c r="A1372" i="14" s="1"/>
  <c r="D1372" i="14"/>
  <c r="C1372" i="14"/>
  <c r="B1372" i="14"/>
  <c r="J1371" i="14"/>
  <c r="G1371" i="14"/>
  <c r="F1371" i="14"/>
  <c r="E1371" i="14"/>
  <c r="A1371" i="14" s="1"/>
  <c r="D1371" i="14"/>
  <c r="C1371" i="14"/>
  <c r="B1371" i="14"/>
  <c r="J1370" i="14"/>
  <c r="G1370" i="14"/>
  <c r="F1370" i="14"/>
  <c r="E1370" i="14"/>
  <c r="A1370" i="14" s="1"/>
  <c r="D1370" i="14"/>
  <c r="C1370" i="14"/>
  <c r="B1370" i="14"/>
  <c r="J1369" i="14"/>
  <c r="G1369" i="14"/>
  <c r="F1369" i="14"/>
  <c r="E1369" i="14"/>
  <c r="A1369" i="14" s="1"/>
  <c r="D1369" i="14"/>
  <c r="C1369" i="14"/>
  <c r="B1369" i="14"/>
  <c r="J1368" i="14"/>
  <c r="G1368" i="14"/>
  <c r="F1368" i="14"/>
  <c r="E1368" i="14"/>
  <c r="A1368" i="14" s="1"/>
  <c r="D1368" i="14"/>
  <c r="C1368" i="14"/>
  <c r="B1368" i="14"/>
  <c r="J1367" i="14"/>
  <c r="G1367" i="14"/>
  <c r="F1367" i="14"/>
  <c r="E1367" i="14"/>
  <c r="A1367" i="14" s="1"/>
  <c r="D1367" i="14"/>
  <c r="C1367" i="14"/>
  <c r="B1367" i="14"/>
  <c r="J1366" i="14"/>
  <c r="G1366" i="14"/>
  <c r="F1366" i="14"/>
  <c r="E1366" i="14"/>
  <c r="A1366" i="14" s="1"/>
  <c r="D1366" i="14"/>
  <c r="C1366" i="14"/>
  <c r="B1366" i="14"/>
  <c r="J1365" i="14"/>
  <c r="G1365" i="14"/>
  <c r="F1365" i="14"/>
  <c r="E1365" i="14"/>
  <c r="A1365" i="14" s="1"/>
  <c r="D1365" i="14"/>
  <c r="C1365" i="14"/>
  <c r="B1365" i="14"/>
  <c r="J1364" i="14"/>
  <c r="G1364" i="14"/>
  <c r="F1364" i="14"/>
  <c r="E1364" i="14"/>
  <c r="A1364" i="14" s="1"/>
  <c r="D1364" i="14"/>
  <c r="C1364" i="14"/>
  <c r="B1364" i="14"/>
  <c r="J1363" i="14"/>
  <c r="G1363" i="14"/>
  <c r="F1363" i="14"/>
  <c r="E1363" i="14"/>
  <c r="A1363" i="14" s="1"/>
  <c r="D1363" i="14"/>
  <c r="C1363" i="14"/>
  <c r="B1363" i="14"/>
  <c r="J1362" i="14"/>
  <c r="G1362" i="14"/>
  <c r="F1362" i="14"/>
  <c r="E1362" i="14"/>
  <c r="A1362" i="14" s="1"/>
  <c r="D1362" i="14"/>
  <c r="C1362" i="14"/>
  <c r="B1362" i="14"/>
  <c r="J1361" i="14"/>
  <c r="G1361" i="14"/>
  <c r="F1361" i="14"/>
  <c r="E1361" i="14"/>
  <c r="A1361" i="14" s="1"/>
  <c r="D1361" i="14"/>
  <c r="C1361" i="14"/>
  <c r="B1361" i="14"/>
  <c r="J1360" i="14"/>
  <c r="G1360" i="14"/>
  <c r="F1360" i="14"/>
  <c r="E1360" i="14"/>
  <c r="A1360" i="14" s="1"/>
  <c r="D1360" i="14"/>
  <c r="C1360" i="14"/>
  <c r="B1360" i="14"/>
  <c r="J1359" i="14"/>
  <c r="G1359" i="14"/>
  <c r="F1359" i="14"/>
  <c r="E1359" i="14"/>
  <c r="A1359" i="14" s="1"/>
  <c r="D1359" i="14"/>
  <c r="C1359" i="14"/>
  <c r="B1359" i="14"/>
  <c r="J1358" i="14"/>
  <c r="G1358" i="14"/>
  <c r="F1358" i="14"/>
  <c r="E1358" i="14"/>
  <c r="A1358" i="14" s="1"/>
  <c r="D1358" i="14"/>
  <c r="C1358" i="14"/>
  <c r="B1358" i="14"/>
  <c r="J1357" i="14"/>
  <c r="G1357" i="14"/>
  <c r="F1357" i="14"/>
  <c r="E1357" i="14"/>
  <c r="A1357" i="14" s="1"/>
  <c r="D1357" i="14"/>
  <c r="C1357" i="14"/>
  <c r="B1357" i="14"/>
  <c r="J1356" i="14"/>
  <c r="G1356" i="14"/>
  <c r="F1356" i="14"/>
  <c r="E1356" i="14"/>
  <c r="A1356" i="14" s="1"/>
  <c r="D1356" i="14"/>
  <c r="C1356" i="14"/>
  <c r="B1356" i="14"/>
  <c r="J1355" i="14"/>
  <c r="G1355" i="14"/>
  <c r="F1355" i="14"/>
  <c r="E1355" i="14"/>
  <c r="A1355" i="14" s="1"/>
  <c r="D1355" i="14"/>
  <c r="C1355" i="14"/>
  <c r="B1355" i="14"/>
  <c r="J1354" i="14"/>
  <c r="G1354" i="14"/>
  <c r="F1354" i="14"/>
  <c r="E1354" i="14"/>
  <c r="A1354" i="14" s="1"/>
  <c r="D1354" i="14"/>
  <c r="C1354" i="14"/>
  <c r="B1354" i="14"/>
  <c r="J1353" i="14"/>
  <c r="G1353" i="14"/>
  <c r="F1353" i="14"/>
  <c r="E1353" i="14"/>
  <c r="A1353" i="14" s="1"/>
  <c r="D1353" i="14"/>
  <c r="C1353" i="14"/>
  <c r="B1353" i="14"/>
  <c r="J1352" i="14"/>
  <c r="G1352" i="14"/>
  <c r="F1352" i="14"/>
  <c r="E1352" i="14"/>
  <c r="A1352" i="14" s="1"/>
  <c r="D1352" i="14"/>
  <c r="C1352" i="14"/>
  <c r="B1352" i="14"/>
  <c r="J1351" i="14"/>
  <c r="G1351" i="14"/>
  <c r="F1351" i="14"/>
  <c r="E1351" i="14"/>
  <c r="A1351" i="14" s="1"/>
  <c r="D1351" i="14"/>
  <c r="C1351" i="14"/>
  <c r="B1351" i="14"/>
  <c r="J1350" i="14"/>
  <c r="G1350" i="14"/>
  <c r="F1350" i="14"/>
  <c r="E1350" i="14"/>
  <c r="A1350" i="14" s="1"/>
  <c r="D1350" i="14"/>
  <c r="C1350" i="14"/>
  <c r="B1350" i="14"/>
  <c r="J1349" i="14"/>
  <c r="G1349" i="14"/>
  <c r="F1349" i="14"/>
  <c r="E1349" i="14"/>
  <c r="A1349" i="14" s="1"/>
  <c r="D1349" i="14"/>
  <c r="C1349" i="14"/>
  <c r="B1349" i="14"/>
  <c r="J1348" i="14"/>
  <c r="G1348" i="14"/>
  <c r="F1348" i="14"/>
  <c r="E1348" i="14"/>
  <c r="A1348" i="14" s="1"/>
  <c r="D1348" i="14"/>
  <c r="C1348" i="14"/>
  <c r="B1348" i="14"/>
  <c r="J1347" i="14"/>
  <c r="G1347" i="14"/>
  <c r="F1347" i="14"/>
  <c r="E1347" i="14"/>
  <c r="A1347" i="14" s="1"/>
  <c r="D1347" i="14"/>
  <c r="C1347" i="14"/>
  <c r="B1347" i="14"/>
  <c r="J1346" i="14"/>
  <c r="G1346" i="14"/>
  <c r="F1346" i="14"/>
  <c r="E1346" i="14"/>
  <c r="A1346" i="14" s="1"/>
  <c r="D1346" i="14"/>
  <c r="C1346" i="14"/>
  <c r="B1346" i="14"/>
  <c r="J1345" i="14"/>
  <c r="G1345" i="14"/>
  <c r="F1345" i="14"/>
  <c r="E1345" i="14"/>
  <c r="A1345" i="14" s="1"/>
  <c r="D1345" i="14"/>
  <c r="C1345" i="14"/>
  <c r="B1345" i="14"/>
  <c r="J1344" i="14"/>
  <c r="G1344" i="14"/>
  <c r="F1344" i="14"/>
  <c r="E1344" i="14"/>
  <c r="A1344" i="14" s="1"/>
  <c r="D1344" i="14"/>
  <c r="C1344" i="14"/>
  <c r="B1344" i="14"/>
  <c r="J1343" i="14"/>
  <c r="G1343" i="14"/>
  <c r="F1343" i="14"/>
  <c r="E1343" i="14"/>
  <c r="A1343" i="14" s="1"/>
  <c r="D1343" i="14"/>
  <c r="C1343" i="14"/>
  <c r="B1343" i="14"/>
  <c r="J1342" i="14"/>
  <c r="G1342" i="14"/>
  <c r="F1342" i="14"/>
  <c r="E1342" i="14"/>
  <c r="A1342" i="14" s="1"/>
  <c r="D1342" i="14"/>
  <c r="C1342" i="14"/>
  <c r="B1342" i="14"/>
  <c r="J1341" i="14"/>
  <c r="G1341" i="14"/>
  <c r="F1341" i="14"/>
  <c r="E1341" i="14"/>
  <c r="A1341" i="14" s="1"/>
  <c r="D1341" i="14"/>
  <c r="C1341" i="14"/>
  <c r="B1341" i="14"/>
  <c r="J1340" i="14"/>
  <c r="G1340" i="14"/>
  <c r="F1340" i="14"/>
  <c r="E1340" i="14"/>
  <c r="A1340" i="14" s="1"/>
  <c r="D1340" i="14"/>
  <c r="C1340" i="14"/>
  <c r="B1340" i="14"/>
  <c r="J1339" i="14"/>
  <c r="G1339" i="14"/>
  <c r="F1339" i="14"/>
  <c r="E1339" i="14"/>
  <c r="A1339" i="14" s="1"/>
  <c r="D1339" i="14"/>
  <c r="C1339" i="14"/>
  <c r="B1339" i="14"/>
  <c r="J1338" i="14"/>
  <c r="G1338" i="14"/>
  <c r="F1338" i="14"/>
  <c r="E1338" i="14"/>
  <c r="A1338" i="14" s="1"/>
  <c r="D1338" i="14"/>
  <c r="C1338" i="14"/>
  <c r="B1338" i="14"/>
  <c r="J1337" i="14"/>
  <c r="G1337" i="14"/>
  <c r="F1337" i="14"/>
  <c r="E1337" i="14"/>
  <c r="A1337" i="14" s="1"/>
  <c r="D1337" i="14"/>
  <c r="C1337" i="14"/>
  <c r="B1337" i="14"/>
  <c r="J1336" i="14"/>
  <c r="G1336" i="14"/>
  <c r="F1336" i="14"/>
  <c r="E1336" i="14"/>
  <c r="A1336" i="14" s="1"/>
  <c r="D1336" i="14"/>
  <c r="C1336" i="14"/>
  <c r="B1336" i="14"/>
  <c r="J1335" i="14"/>
  <c r="G1335" i="14"/>
  <c r="F1335" i="14"/>
  <c r="E1335" i="14"/>
  <c r="A1335" i="14" s="1"/>
  <c r="D1335" i="14"/>
  <c r="C1335" i="14"/>
  <c r="B1335" i="14"/>
  <c r="J1334" i="14"/>
  <c r="G1334" i="14"/>
  <c r="F1334" i="14"/>
  <c r="E1334" i="14"/>
  <c r="A1334" i="14" s="1"/>
  <c r="D1334" i="14"/>
  <c r="C1334" i="14"/>
  <c r="B1334" i="14"/>
  <c r="J1333" i="14"/>
  <c r="G1333" i="14"/>
  <c r="F1333" i="14"/>
  <c r="E1333" i="14"/>
  <c r="A1333" i="14" s="1"/>
  <c r="D1333" i="14"/>
  <c r="C1333" i="14"/>
  <c r="B1333" i="14"/>
  <c r="J1332" i="14"/>
  <c r="G1332" i="14"/>
  <c r="F1332" i="14"/>
  <c r="E1332" i="14"/>
  <c r="A1332" i="14" s="1"/>
  <c r="D1332" i="14"/>
  <c r="C1332" i="14"/>
  <c r="B1332" i="14"/>
  <c r="J1331" i="14"/>
  <c r="G1331" i="14"/>
  <c r="F1331" i="14"/>
  <c r="E1331" i="14"/>
  <c r="A1331" i="14" s="1"/>
  <c r="D1331" i="14"/>
  <c r="C1331" i="14"/>
  <c r="B1331" i="14"/>
  <c r="J1330" i="14"/>
  <c r="G1330" i="14"/>
  <c r="F1330" i="14"/>
  <c r="E1330" i="14"/>
  <c r="A1330" i="14" s="1"/>
  <c r="D1330" i="14"/>
  <c r="C1330" i="14"/>
  <c r="B1330" i="14"/>
  <c r="J1329" i="14"/>
  <c r="G1329" i="14"/>
  <c r="F1329" i="14"/>
  <c r="E1329" i="14"/>
  <c r="A1329" i="14" s="1"/>
  <c r="D1329" i="14"/>
  <c r="C1329" i="14"/>
  <c r="B1329" i="14"/>
  <c r="J1328" i="14"/>
  <c r="G1328" i="14"/>
  <c r="F1328" i="14"/>
  <c r="E1328" i="14"/>
  <c r="A1328" i="14" s="1"/>
  <c r="D1328" i="14"/>
  <c r="C1328" i="14"/>
  <c r="B1328" i="14"/>
  <c r="J1327" i="14"/>
  <c r="G1327" i="14"/>
  <c r="F1327" i="14"/>
  <c r="E1327" i="14"/>
  <c r="A1327" i="14" s="1"/>
  <c r="D1327" i="14"/>
  <c r="C1327" i="14"/>
  <c r="B1327" i="14"/>
  <c r="J1326" i="14"/>
  <c r="G1326" i="14"/>
  <c r="F1326" i="14"/>
  <c r="E1326" i="14"/>
  <c r="A1326" i="14" s="1"/>
  <c r="D1326" i="14"/>
  <c r="C1326" i="14"/>
  <c r="B1326" i="14"/>
  <c r="J1325" i="14"/>
  <c r="G1325" i="14"/>
  <c r="F1325" i="14"/>
  <c r="E1325" i="14"/>
  <c r="A1325" i="14" s="1"/>
  <c r="D1325" i="14"/>
  <c r="C1325" i="14"/>
  <c r="B1325" i="14"/>
  <c r="J1324" i="14"/>
  <c r="G1324" i="14"/>
  <c r="F1324" i="14"/>
  <c r="E1324" i="14"/>
  <c r="A1324" i="14" s="1"/>
  <c r="D1324" i="14"/>
  <c r="C1324" i="14"/>
  <c r="B1324" i="14"/>
  <c r="J1323" i="14"/>
  <c r="G1323" i="14"/>
  <c r="F1323" i="14"/>
  <c r="E1323" i="14"/>
  <c r="A1323" i="14" s="1"/>
  <c r="D1323" i="14"/>
  <c r="C1323" i="14"/>
  <c r="B1323" i="14"/>
  <c r="J1322" i="14"/>
  <c r="G1322" i="14"/>
  <c r="F1322" i="14"/>
  <c r="E1322" i="14"/>
  <c r="A1322" i="14" s="1"/>
  <c r="D1322" i="14"/>
  <c r="C1322" i="14"/>
  <c r="B1322" i="14"/>
  <c r="J1321" i="14"/>
  <c r="G1321" i="14"/>
  <c r="F1321" i="14"/>
  <c r="E1321" i="14"/>
  <c r="A1321" i="14" s="1"/>
  <c r="D1321" i="14"/>
  <c r="C1321" i="14"/>
  <c r="B1321" i="14"/>
  <c r="J1320" i="14"/>
  <c r="G1320" i="14"/>
  <c r="F1320" i="14"/>
  <c r="E1320" i="14"/>
  <c r="A1320" i="14" s="1"/>
  <c r="D1320" i="14"/>
  <c r="C1320" i="14"/>
  <c r="B1320" i="14"/>
  <c r="J1319" i="14"/>
  <c r="G1319" i="14"/>
  <c r="F1319" i="14"/>
  <c r="E1319" i="14"/>
  <c r="A1319" i="14" s="1"/>
  <c r="D1319" i="14"/>
  <c r="C1319" i="14"/>
  <c r="B1319" i="14"/>
  <c r="J1318" i="14"/>
  <c r="G1318" i="14"/>
  <c r="F1318" i="14"/>
  <c r="E1318" i="14"/>
  <c r="A1318" i="14" s="1"/>
  <c r="D1318" i="14"/>
  <c r="C1318" i="14"/>
  <c r="B1318" i="14"/>
  <c r="J1317" i="14"/>
  <c r="G1317" i="14"/>
  <c r="F1317" i="14"/>
  <c r="E1317" i="14"/>
  <c r="A1317" i="14" s="1"/>
  <c r="D1317" i="14"/>
  <c r="C1317" i="14"/>
  <c r="B1317" i="14"/>
  <c r="J1316" i="14"/>
  <c r="G1316" i="14"/>
  <c r="F1316" i="14"/>
  <c r="E1316" i="14"/>
  <c r="A1316" i="14" s="1"/>
  <c r="D1316" i="14"/>
  <c r="C1316" i="14"/>
  <c r="B1316" i="14"/>
  <c r="J1315" i="14"/>
  <c r="G1315" i="14"/>
  <c r="F1315" i="14"/>
  <c r="E1315" i="14"/>
  <c r="A1315" i="14" s="1"/>
  <c r="D1315" i="14"/>
  <c r="C1315" i="14"/>
  <c r="B1315" i="14"/>
  <c r="J1314" i="14"/>
  <c r="G1314" i="14"/>
  <c r="F1314" i="14"/>
  <c r="E1314" i="14"/>
  <c r="A1314" i="14" s="1"/>
  <c r="D1314" i="14"/>
  <c r="C1314" i="14"/>
  <c r="B1314" i="14"/>
  <c r="J1313" i="14"/>
  <c r="G1313" i="14"/>
  <c r="F1313" i="14"/>
  <c r="E1313" i="14"/>
  <c r="A1313" i="14" s="1"/>
  <c r="D1313" i="14"/>
  <c r="C1313" i="14"/>
  <c r="B1313" i="14"/>
  <c r="J1312" i="14"/>
  <c r="G1312" i="14"/>
  <c r="F1312" i="14"/>
  <c r="E1312" i="14"/>
  <c r="A1312" i="14" s="1"/>
  <c r="D1312" i="14"/>
  <c r="C1312" i="14"/>
  <c r="B1312" i="14"/>
  <c r="J1311" i="14"/>
  <c r="G1311" i="14"/>
  <c r="F1311" i="14"/>
  <c r="E1311" i="14"/>
  <c r="A1311" i="14" s="1"/>
  <c r="D1311" i="14"/>
  <c r="C1311" i="14"/>
  <c r="B1311" i="14"/>
  <c r="J1310" i="14"/>
  <c r="G1310" i="14"/>
  <c r="F1310" i="14"/>
  <c r="E1310" i="14"/>
  <c r="A1310" i="14" s="1"/>
  <c r="D1310" i="14"/>
  <c r="C1310" i="14"/>
  <c r="B1310" i="14"/>
  <c r="J1309" i="14"/>
  <c r="G1309" i="14"/>
  <c r="F1309" i="14"/>
  <c r="E1309" i="14"/>
  <c r="A1309" i="14" s="1"/>
  <c r="D1309" i="14"/>
  <c r="C1309" i="14"/>
  <c r="B1309" i="14"/>
  <c r="J1308" i="14"/>
  <c r="G1308" i="14"/>
  <c r="F1308" i="14"/>
  <c r="E1308" i="14"/>
  <c r="A1308" i="14" s="1"/>
  <c r="D1308" i="14"/>
  <c r="C1308" i="14"/>
  <c r="B1308" i="14"/>
  <c r="J1307" i="14"/>
  <c r="G1307" i="14"/>
  <c r="F1307" i="14"/>
  <c r="E1307" i="14"/>
  <c r="A1307" i="14" s="1"/>
  <c r="D1307" i="14"/>
  <c r="C1307" i="14"/>
  <c r="B1307" i="14"/>
  <c r="J1306" i="14"/>
  <c r="G1306" i="14"/>
  <c r="F1306" i="14"/>
  <c r="E1306" i="14"/>
  <c r="A1306" i="14" s="1"/>
  <c r="D1306" i="14"/>
  <c r="C1306" i="14"/>
  <c r="B1306" i="14"/>
  <c r="J1305" i="14"/>
  <c r="G1305" i="14"/>
  <c r="F1305" i="14"/>
  <c r="E1305" i="14"/>
  <c r="A1305" i="14" s="1"/>
  <c r="D1305" i="14"/>
  <c r="C1305" i="14"/>
  <c r="B1305" i="14"/>
  <c r="J1304" i="14"/>
  <c r="G1304" i="14"/>
  <c r="F1304" i="14"/>
  <c r="E1304" i="14"/>
  <c r="A1304" i="14" s="1"/>
  <c r="D1304" i="14"/>
  <c r="C1304" i="14"/>
  <c r="B1304" i="14"/>
  <c r="J1303" i="14"/>
  <c r="G1303" i="14"/>
  <c r="F1303" i="14"/>
  <c r="E1303" i="14"/>
  <c r="A1303" i="14" s="1"/>
  <c r="D1303" i="14"/>
  <c r="C1303" i="14"/>
  <c r="B1303" i="14"/>
  <c r="J1302" i="14"/>
  <c r="G1302" i="14"/>
  <c r="F1302" i="14"/>
  <c r="E1302" i="14"/>
  <c r="A1302" i="14" s="1"/>
  <c r="D1302" i="14"/>
  <c r="C1302" i="14"/>
  <c r="B1302" i="14"/>
  <c r="J1301" i="14"/>
  <c r="G1301" i="14"/>
  <c r="F1301" i="14"/>
  <c r="E1301" i="14"/>
  <c r="A1301" i="14" s="1"/>
  <c r="D1301" i="14"/>
  <c r="C1301" i="14"/>
  <c r="B1301" i="14"/>
  <c r="J1300" i="14"/>
  <c r="G1300" i="14"/>
  <c r="F1300" i="14"/>
  <c r="E1300" i="14"/>
  <c r="A1300" i="14" s="1"/>
  <c r="D1300" i="14"/>
  <c r="C1300" i="14"/>
  <c r="B1300" i="14"/>
  <c r="J1299" i="14"/>
  <c r="G1299" i="14"/>
  <c r="F1299" i="14"/>
  <c r="E1299" i="14"/>
  <c r="A1299" i="14" s="1"/>
  <c r="D1299" i="14"/>
  <c r="C1299" i="14"/>
  <c r="B1299" i="14"/>
  <c r="J1298" i="14"/>
  <c r="G1298" i="14"/>
  <c r="F1298" i="14"/>
  <c r="E1298" i="14"/>
  <c r="A1298" i="14" s="1"/>
  <c r="D1298" i="14"/>
  <c r="C1298" i="14"/>
  <c r="B1298" i="14"/>
  <c r="J1297" i="14"/>
  <c r="G1297" i="14"/>
  <c r="F1297" i="14"/>
  <c r="E1297" i="14"/>
  <c r="A1297" i="14" s="1"/>
  <c r="D1297" i="14"/>
  <c r="C1297" i="14"/>
  <c r="B1297" i="14"/>
  <c r="J1296" i="14"/>
  <c r="G1296" i="14"/>
  <c r="F1296" i="14"/>
  <c r="E1296" i="14"/>
  <c r="A1296" i="14" s="1"/>
  <c r="D1296" i="14"/>
  <c r="C1296" i="14"/>
  <c r="B1296" i="14"/>
  <c r="J1295" i="14"/>
  <c r="G1295" i="14"/>
  <c r="F1295" i="14"/>
  <c r="E1295" i="14"/>
  <c r="A1295" i="14" s="1"/>
  <c r="D1295" i="14"/>
  <c r="C1295" i="14"/>
  <c r="B1295" i="14"/>
  <c r="J1294" i="14"/>
  <c r="G1294" i="14"/>
  <c r="F1294" i="14"/>
  <c r="E1294" i="14"/>
  <c r="A1294" i="14" s="1"/>
  <c r="D1294" i="14"/>
  <c r="C1294" i="14"/>
  <c r="B1294" i="14"/>
  <c r="J1293" i="14"/>
  <c r="G1293" i="14"/>
  <c r="F1293" i="14"/>
  <c r="E1293" i="14"/>
  <c r="A1293" i="14" s="1"/>
  <c r="D1293" i="14"/>
  <c r="C1293" i="14"/>
  <c r="B1293" i="14"/>
  <c r="J1292" i="14"/>
  <c r="G1292" i="14"/>
  <c r="F1292" i="14"/>
  <c r="E1292" i="14"/>
  <c r="A1292" i="14" s="1"/>
  <c r="D1292" i="14"/>
  <c r="C1292" i="14"/>
  <c r="B1292" i="14"/>
  <c r="J1291" i="14"/>
  <c r="G1291" i="14"/>
  <c r="F1291" i="14"/>
  <c r="E1291" i="14"/>
  <c r="A1291" i="14" s="1"/>
  <c r="D1291" i="14"/>
  <c r="C1291" i="14"/>
  <c r="B1291" i="14"/>
  <c r="J1290" i="14"/>
  <c r="G1290" i="14"/>
  <c r="F1290" i="14"/>
  <c r="E1290" i="14"/>
  <c r="A1290" i="14" s="1"/>
  <c r="D1290" i="14"/>
  <c r="C1290" i="14"/>
  <c r="B1290" i="14"/>
  <c r="J1289" i="14"/>
  <c r="G1289" i="14"/>
  <c r="F1289" i="14"/>
  <c r="E1289" i="14"/>
  <c r="A1289" i="14" s="1"/>
  <c r="D1289" i="14"/>
  <c r="C1289" i="14"/>
  <c r="B1289" i="14"/>
  <c r="J1288" i="14"/>
  <c r="G1288" i="14"/>
  <c r="F1288" i="14"/>
  <c r="E1288" i="14"/>
  <c r="A1288" i="14" s="1"/>
  <c r="D1288" i="14"/>
  <c r="C1288" i="14"/>
  <c r="B1288" i="14"/>
  <c r="J1287" i="14"/>
  <c r="G1287" i="14"/>
  <c r="F1287" i="14"/>
  <c r="E1287" i="14"/>
  <c r="A1287" i="14" s="1"/>
  <c r="D1287" i="14"/>
  <c r="C1287" i="14"/>
  <c r="B1287" i="14"/>
  <c r="J1286" i="14"/>
  <c r="G1286" i="14"/>
  <c r="F1286" i="14"/>
  <c r="E1286" i="14"/>
  <c r="A1286" i="14" s="1"/>
  <c r="D1286" i="14"/>
  <c r="C1286" i="14"/>
  <c r="B1286" i="14"/>
  <c r="J1285" i="14"/>
  <c r="G1285" i="14"/>
  <c r="F1285" i="14"/>
  <c r="E1285" i="14"/>
  <c r="A1285" i="14" s="1"/>
  <c r="D1285" i="14"/>
  <c r="C1285" i="14"/>
  <c r="B1285" i="14"/>
  <c r="J1284" i="14"/>
  <c r="G1284" i="14"/>
  <c r="F1284" i="14"/>
  <c r="E1284" i="14"/>
  <c r="A1284" i="14" s="1"/>
  <c r="D1284" i="14"/>
  <c r="C1284" i="14"/>
  <c r="B1284" i="14"/>
  <c r="J1283" i="14"/>
  <c r="G1283" i="14"/>
  <c r="F1283" i="14"/>
  <c r="E1283" i="14"/>
  <c r="A1283" i="14" s="1"/>
  <c r="D1283" i="14"/>
  <c r="C1283" i="14"/>
  <c r="B1283" i="14"/>
  <c r="J1282" i="14"/>
  <c r="G1282" i="14"/>
  <c r="F1282" i="14"/>
  <c r="E1282" i="14"/>
  <c r="A1282" i="14" s="1"/>
  <c r="D1282" i="14"/>
  <c r="C1282" i="14"/>
  <c r="B1282" i="14"/>
  <c r="J1281" i="14"/>
  <c r="G1281" i="14"/>
  <c r="F1281" i="14"/>
  <c r="E1281" i="14"/>
  <c r="A1281" i="14" s="1"/>
  <c r="D1281" i="14"/>
  <c r="C1281" i="14"/>
  <c r="B1281" i="14"/>
  <c r="J1280" i="14"/>
  <c r="G1280" i="14"/>
  <c r="F1280" i="14"/>
  <c r="E1280" i="14"/>
  <c r="A1280" i="14" s="1"/>
  <c r="D1280" i="14"/>
  <c r="C1280" i="14"/>
  <c r="B1280" i="14"/>
  <c r="J1279" i="14"/>
  <c r="G1279" i="14"/>
  <c r="F1279" i="14"/>
  <c r="E1279" i="14"/>
  <c r="A1279" i="14" s="1"/>
  <c r="D1279" i="14"/>
  <c r="C1279" i="14"/>
  <c r="B1279" i="14"/>
  <c r="J1278" i="14"/>
  <c r="G1278" i="14"/>
  <c r="F1278" i="14"/>
  <c r="E1278" i="14"/>
  <c r="A1278" i="14" s="1"/>
  <c r="D1278" i="14"/>
  <c r="C1278" i="14"/>
  <c r="B1278" i="14"/>
  <c r="J1277" i="14"/>
  <c r="G1277" i="14"/>
  <c r="F1277" i="14"/>
  <c r="E1277" i="14"/>
  <c r="A1277" i="14" s="1"/>
  <c r="D1277" i="14"/>
  <c r="C1277" i="14"/>
  <c r="B1277" i="14"/>
  <c r="J1276" i="14"/>
  <c r="G1276" i="14"/>
  <c r="F1276" i="14"/>
  <c r="E1276" i="14"/>
  <c r="A1276" i="14" s="1"/>
  <c r="D1276" i="14"/>
  <c r="C1276" i="14"/>
  <c r="B1276" i="14"/>
  <c r="J1275" i="14"/>
  <c r="G1275" i="14"/>
  <c r="F1275" i="14"/>
  <c r="E1275" i="14"/>
  <c r="A1275" i="14" s="1"/>
  <c r="D1275" i="14"/>
  <c r="C1275" i="14"/>
  <c r="B1275" i="14"/>
  <c r="J1274" i="14"/>
  <c r="G1274" i="14"/>
  <c r="F1274" i="14"/>
  <c r="E1274" i="14"/>
  <c r="A1274" i="14" s="1"/>
  <c r="D1274" i="14"/>
  <c r="C1274" i="14"/>
  <c r="B1274" i="14"/>
  <c r="J1273" i="14"/>
  <c r="G1273" i="14"/>
  <c r="F1273" i="14"/>
  <c r="E1273" i="14"/>
  <c r="A1273" i="14" s="1"/>
  <c r="D1273" i="14"/>
  <c r="C1273" i="14"/>
  <c r="B1273" i="14"/>
  <c r="J1272" i="14"/>
  <c r="G1272" i="14"/>
  <c r="F1272" i="14"/>
  <c r="E1272" i="14"/>
  <c r="A1272" i="14" s="1"/>
  <c r="D1272" i="14"/>
  <c r="C1272" i="14"/>
  <c r="B1272" i="14"/>
  <c r="J1271" i="14"/>
  <c r="G1271" i="14"/>
  <c r="F1271" i="14"/>
  <c r="E1271" i="14"/>
  <c r="A1271" i="14" s="1"/>
  <c r="D1271" i="14"/>
  <c r="C1271" i="14"/>
  <c r="B1271" i="14"/>
  <c r="J1270" i="14"/>
  <c r="G1270" i="14"/>
  <c r="F1270" i="14"/>
  <c r="E1270" i="14"/>
  <c r="A1270" i="14" s="1"/>
  <c r="D1270" i="14"/>
  <c r="C1270" i="14"/>
  <c r="B1270" i="14"/>
  <c r="J1269" i="14"/>
  <c r="G1269" i="14"/>
  <c r="F1269" i="14"/>
  <c r="E1269" i="14"/>
  <c r="A1269" i="14" s="1"/>
  <c r="D1269" i="14"/>
  <c r="C1269" i="14"/>
  <c r="B1269" i="14"/>
  <c r="J1268" i="14"/>
  <c r="G1268" i="14"/>
  <c r="F1268" i="14"/>
  <c r="E1268" i="14"/>
  <c r="A1268" i="14" s="1"/>
  <c r="D1268" i="14"/>
  <c r="C1268" i="14"/>
  <c r="B1268" i="14"/>
  <c r="J1267" i="14"/>
  <c r="G1267" i="14"/>
  <c r="F1267" i="14"/>
  <c r="E1267" i="14"/>
  <c r="A1267" i="14" s="1"/>
  <c r="D1267" i="14"/>
  <c r="C1267" i="14"/>
  <c r="B1267" i="14"/>
  <c r="J1266" i="14"/>
  <c r="G1266" i="14"/>
  <c r="F1266" i="14"/>
  <c r="E1266" i="14"/>
  <c r="A1266" i="14" s="1"/>
  <c r="D1266" i="14"/>
  <c r="C1266" i="14"/>
  <c r="B1266" i="14"/>
  <c r="J1265" i="14"/>
  <c r="G1265" i="14"/>
  <c r="F1265" i="14"/>
  <c r="E1265" i="14"/>
  <c r="A1265" i="14" s="1"/>
  <c r="D1265" i="14"/>
  <c r="C1265" i="14"/>
  <c r="B1265" i="14"/>
  <c r="J1264" i="14"/>
  <c r="G1264" i="14"/>
  <c r="F1264" i="14"/>
  <c r="E1264" i="14"/>
  <c r="A1264" i="14" s="1"/>
  <c r="D1264" i="14"/>
  <c r="C1264" i="14"/>
  <c r="B1264" i="14"/>
  <c r="J1263" i="14"/>
  <c r="G1263" i="14"/>
  <c r="F1263" i="14"/>
  <c r="E1263" i="14"/>
  <c r="A1263" i="14" s="1"/>
  <c r="D1263" i="14"/>
  <c r="C1263" i="14"/>
  <c r="B1263" i="14"/>
  <c r="J1262" i="14"/>
  <c r="G1262" i="14"/>
  <c r="F1262" i="14"/>
  <c r="E1262" i="14"/>
  <c r="A1262" i="14" s="1"/>
  <c r="D1262" i="14"/>
  <c r="C1262" i="14"/>
  <c r="B1262" i="14"/>
  <c r="J1261" i="14"/>
  <c r="G1261" i="14"/>
  <c r="F1261" i="14"/>
  <c r="E1261" i="14"/>
  <c r="A1261" i="14" s="1"/>
  <c r="D1261" i="14"/>
  <c r="C1261" i="14"/>
  <c r="B1261" i="14"/>
  <c r="J1260" i="14"/>
  <c r="G1260" i="14"/>
  <c r="F1260" i="14"/>
  <c r="E1260" i="14"/>
  <c r="A1260" i="14" s="1"/>
  <c r="D1260" i="14"/>
  <c r="C1260" i="14"/>
  <c r="B1260" i="14"/>
  <c r="J1259" i="14"/>
  <c r="G1259" i="14"/>
  <c r="F1259" i="14"/>
  <c r="E1259" i="14"/>
  <c r="A1259" i="14" s="1"/>
  <c r="D1259" i="14"/>
  <c r="C1259" i="14"/>
  <c r="B1259" i="14"/>
  <c r="J1258" i="14"/>
  <c r="G1258" i="14"/>
  <c r="F1258" i="14"/>
  <c r="E1258" i="14"/>
  <c r="A1258" i="14" s="1"/>
  <c r="D1258" i="14"/>
  <c r="C1258" i="14"/>
  <c r="B1258" i="14"/>
  <c r="J1257" i="14"/>
  <c r="G1257" i="14"/>
  <c r="F1257" i="14"/>
  <c r="E1257" i="14"/>
  <c r="A1257" i="14" s="1"/>
  <c r="D1257" i="14"/>
  <c r="C1257" i="14"/>
  <c r="B1257" i="14"/>
  <c r="J1256" i="14"/>
  <c r="G1256" i="14"/>
  <c r="F1256" i="14"/>
  <c r="E1256" i="14"/>
  <c r="A1256" i="14" s="1"/>
  <c r="D1256" i="14"/>
  <c r="C1256" i="14"/>
  <c r="B1256" i="14"/>
  <c r="J1255" i="14"/>
  <c r="G1255" i="14"/>
  <c r="F1255" i="14"/>
  <c r="E1255" i="14"/>
  <c r="A1255" i="14" s="1"/>
  <c r="D1255" i="14"/>
  <c r="C1255" i="14"/>
  <c r="B1255" i="14"/>
  <c r="J1254" i="14"/>
  <c r="G1254" i="14"/>
  <c r="F1254" i="14"/>
  <c r="E1254" i="14"/>
  <c r="A1254" i="14" s="1"/>
  <c r="D1254" i="14"/>
  <c r="C1254" i="14"/>
  <c r="B1254" i="14"/>
  <c r="J1253" i="14"/>
  <c r="G1253" i="14"/>
  <c r="F1253" i="14"/>
  <c r="E1253" i="14"/>
  <c r="A1253" i="14" s="1"/>
  <c r="D1253" i="14"/>
  <c r="C1253" i="14"/>
  <c r="B1253" i="14"/>
  <c r="J1252" i="14"/>
  <c r="G1252" i="14"/>
  <c r="F1252" i="14"/>
  <c r="E1252" i="14"/>
  <c r="A1252" i="14" s="1"/>
  <c r="D1252" i="14"/>
  <c r="C1252" i="14"/>
  <c r="B1252" i="14"/>
  <c r="J1251" i="14"/>
  <c r="G1251" i="14"/>
  <c r="F1251" i="14"/>
  <c r="E1251" i="14"/>
  <c r="A1251" i="14" s="1"/>
  <c r="D1251" i="14"/>
  <c r="C1251" i="14"/>
  <c r="B1251" i="14"/>
  <c r="J1250" i="14"/>
  <c r="G1250" i="14"/>
  <c r="F1250" i="14"/>
  <c r="E1250" i="14"/>
  <c r="A1250" i="14" s="1"/>
  <c r="D1250" i="14"/>
  <c r="C1250" i="14"/>
  <c r="B1250" i="14"/>
  <c r="J1249" i="14"/>
  <c r="G1249" i="14"/>
  <c r="F1249" i="14"/>
  <c r="E1249" i="14"/>
  <c r="A1249" i="14" s="1"/>
  <c r="D1249" i="14"/>
  <c r="C1249" i="14"/>
  <c r="B1249" i="14"/>
  <c r="J1248" i="14"/>
  <c r="G1248" i="14"/>
  <c r="F1248" i="14"/>
  <c r="E1248" i="14"/>
  <c r="A1248" i="14" s="1"/>
  <c r="D1248" i="14"/>
  <c r="C1248" i="14"/>
  <c r="B1248" i="14"/>
  <c r="J1247" i="14"/>
  <c r="G1247" i="14"/>
  <c r="F1247" i="14"/>
  <c r="E1247" i="14"/>
  <c r="A1247" i="14" s="1"/>
  <c r="D1247" i="14"/>
  <c r="C1247" i="14"/>
  <c r="B1247" i="14"/>
  <c r="J1246" i="14"/>
  <c r="G1246" i="14"/>
  <c r="F1246" i="14"/>
  <c r="E1246" i="14"/>
  <c r="A1246" i="14" s="1"/>
  <c r="D1246" i="14"/>
  <c r="C1246" i="14"/>
  <c r="B1246" i="14"/>
  <c r="J1245" i="14"/>
  <c r="G1245" i="14"/>
  <c r="F1245" i="14"/>
  <c r="E1245" i="14"/>
  <c r="A1245" i="14" s="1"/>
  <c r="D1245" i="14"/>
  <c r="C1245" i="14"/>
  <c r="B1245" i="14"/>
  <c r="J1244" i="14"/>
  <c r="G1244" i="14"/>
  <c r="F1244" i="14"/>
  <c r="E1244" i="14"/>
  <c r="A1244" i="14" s="1"/>
  <c r="D1244" i="14"/>
  <c r="C1244" i="14"/>
  <c r="B1244" i="14"/>
  <c r="J1243" i="14"/>
  <c r="G1243" i="14"/>
  <c r="F1243" i="14"/>
  <c r="E1243" i="14"/>
  <c r="A1243" i="14" s="1"/>
  <c r="D1243" i="14"/>
  <c r="C1243" i="14"/>
  <c r="B1243" i="14"/>
  <c r="J1242" i="14"/>
  <c r="G1242" i="14"/>
  <c r="F1242" i="14"/>
  <c r="E1242" i="14"/>
  <c r="A1242" i="14" s="1"/>
  <c r="D1242" i="14"/>
  <c r="C1242" i="14"/>
  <c r="B1242" i="14"/>
  <c r="J1241" i="14"/>
  <c r="G1241" i="14"/>
  <c r="F1241" i="14"/>
  <c r="E1241" i="14"/>
  <c r="A1241" i="14" s="1"/>
  <c r="D1241" i="14"/>
  <c r="C1241" i="14"/>
  <c r="B1241" i="14"/>
  <c r="J1240" i="14"/>
  <c r="G1240" i="14"/>
  <c r="F1240" i="14"/>
  <c r="E1240" i="14"/>
  <c r="A1240" i="14" s="1"/>
  <c r="D1240" i="14"/>
  <c r="C1240" i="14"/>
  <c r="B1240" i="14"/>
  <c r="J1239" i="14"/>
  <c r="G1239" i="14"/>
  <c r="F1239" i="14"/>
  <c r="E1239" i="14"/>
  <c r="A1239" i="14" s="1"/>
  <c r="D1239" i="14"/>
  <c r="C1239" i="14"/>
  <c r="B1239" i="14"/>
  <c r="J1238" i="14"/>
  <c r="G1238" i="14"/>
  <c r="F1238" i="14"/>
  <c r="E1238" i="14"/>
  <c r="A1238" i="14" s="1"/>
  <c r="D1238" i="14"/>
  <c r="C1238" i="14"/>
  <c r="B1238" i="14"/>
  <c r="J1237" i="14"/>
  <c r="G1237" i="14"/>
  <c r="F1237" i="14"/>
  <c r="E1237" i="14"/>
  <c r="A1237" i="14" s="1"/>
  <c r="D1237" i="14"/>
  <c r="C1237" i="14"/>
  <c r="B1237" i="14"/>
  <c r="J1236" i="14"/>
  <c r="G1236" i="14"/>
  <c r="F1236" i="14"/>
  <c r="E1236" i="14"/>
  <c r="A1236" i="14" s="1"/>
  <c r="D1236" i="14"/>
  <c r="C1236" i="14"/>
  <c r="B1236" i="14"/>
  <c r="J1235" i="14"/>
  <c r="G1235" i="14"/>
  <c r="F1235" i="14"/>
  <c r="E1235" i="14"/>
  <c r="A1235" i="14" s="1"/>
  <c r="D1235" i="14"/>
  <c r="C1235" i="14"/>
  <c r="B1235" i="14"/>
  <c r="J1234" i="14"/>
  <c r="G1234" i="14"/>
  <c r="F1234" i="14"/>
  <c r="E1234" i="14"/>
  <c r="A1234" i="14" s="1"/>
  <c r="D1234" i="14"/>
  <c r="C1234" i="14"/>
  <c r="B1234" i="14"/>
  <c r="J1233" i="14"/>
  <c r="G1233" i="14"/>
  <c r="F1233" i="14"/>
  <c r="E1233" i="14"/>
  <c r="A1233" i="14" s="1"/>
  <c r="D1233" i="14"/>
  <c r="C1233" i="14"/>
  <c r="B1233" i="14"/>
  <c r="J1232" i="14"/>
  <c r="G1232" i="14"/>
  <c r="F1232" i="14"/>
  <c r="E1232" i="14"/>
  <c r="A1232" i="14" s="1"/>
  <c r="D1232" i="14"/>
  <c r="C1232" i="14"/>
  <c r="B1232" i="14"/>
  <c r="J1231" i="14"/>
  <c r="G1231" i="14"/>
  <c r="F1231" i="14"/>
  <c r="E1231" i="14"/>
  <c r="A1231" i="14" s="1"/>
  <c r="D1231" i="14"/>
  <c r="C1231" i="14"/>
  <c r="B1231" i="14"/>
  <c r="J1230" i="14"/>
  <c r="G1230" i="14"/>
  <c r="F1230" i="14"/>
  <c r="E1230" i="14"/>
  <c r="A1230" i="14" s="1"/>
  <c r="D1230" i="14"/>
  <c r="C1230" i="14"/>
  <c r="B1230" i="14"/>
  <c r="J1229" i="14"/>
  <c r="G1229" i="14"/>
  <c r="F1229" i="14"/>
  <c r="E1229" i="14"/>
  <c r="A1229" i="14" s="1"/>
  <c r="D1229" i="14"/>
  <c r="C1229" i="14"/>
  <c r="B1229" i="14"/>
  <c r="J1228" i="14"/>
  <c r="G1228" i="14"/>
  <c r="F1228" i="14"/>
  <c r="E1228" i="14"/>
  <c r="A1228" i="14" s="1"/>
  <c r="D1228" i="14"/>
  <c r="C1228" i="14"/>
  <c r="B1228" i="14"/>
  <c r="J1227" i="14"/>
  <c r="G1227" i="14"/>
  <c r="F1227" i="14"/>
  <c r="E1227" i="14"/>
  <c r="A1227" i="14" s="1"/>
  <c r="D1227" i="14"/>
  <c r="C1227" i="14"/>
  <c r="B1227" i="14"/>
  <c r="J1226" i="14"/>
  <c r="G1226" i="14"/>
  <c r="F1226" i="14"/>
  <c r="E1226" i="14"/>
  <c r="A1226" i="14" s="1"/>
  <c r="D1226" i="14"/>
  <c r="C1226" i="14"/>
  <c r="B1226" i="14"/>
  <c r="J1225" i="14"/>
  <c r="G1225" i="14"/>
  <c r="F1225" i="14"/>
  <c r="E1225" i="14"/>
  <c r="A1225" i="14" s="1"/>
  <c r="D1225" i="14"/>
  <c r="C1225" i="14"/>
  <c r="B1225" i="14"/>
  <c r="J1224" i="14"/>
  <c r="G1224" i="14"/>
  <c r="F1224" i="14"/>
  <c r="E1224" i="14"/>
  <c r="A1224" i="14" s="1"/>
  <c r="D1224" i="14"/>
  <c r="C1224" i="14"/>
  <c r="B1224" i="14"/>
  <c r="J1223" i="14"/>
  <c r="G1223" i="14"/>
  <c r="F1223" i="14"/>
  <c r="E1223" i="14"/>
  <c r="A1223" i="14" s="1"/>
  <c r="D1223" i="14"/>
  <c r="C1223" i="14"/>
  <c r="B1223" i="14"/>
  <c r="J1222" i="14"/>
  <c r="G1222" i="14"/>
  <c r="F1222" i="14"/>
  <c r="E1222" i="14"/>
  <c r="A1222" i="14" s="1"/>
  <c r="D1222" i="14"/>
  <c r="C1222" i="14"/>
  <c r="B1222" i="14"/>
  <c r="J1221" i="14"/>
  <c r="G1221" i="14"/>
  <c r="F1221" i="14"/>
  <c r="E1221" i="14"/>
  <c r="A1221" i="14" s="1"/>
  <c r="D1221" i="14"/>
  <c r="C1221" i="14"/>
  <c r="B1221" i="14"/>
  <c r="J1220" i="14"/>
  <c r="G1220" i="14"/>
  <c r="F1220" i="14"/>
  <c r="E1220" i="14"/>
  <c r="A1220" i="14" s="1"/>
  <c r="D1220" i="14"/>
  <c r="C1220" i="14"/>
  <c r="B1220" i="14"/>
  <c r="J1219" i="14"/>
  <c r="G1219" i="14"/>
  <c r="F1219" i="14"/>
  <c r="E1219" i="14"/>
  <c r="A1219" i="14" s="1"/>
  <c r="D1219" i="14"/>
  <c r="C1219" i="14"/>
  <c r="B1219" i="14"/>
  <c r="J1218" i="14"/>
  <c r="G1218" i="14"/>
  <c r="F1218" i="14"/>
  <c r="E1218" i="14"/>
  <c r="A1218" i="14" s="1"/>
  <c r="D1218" i="14"/>
  <c r="C1218" i="14"/>
  <c r="B1218" i="14"/>
  <c r="J1217" i="14"/>
  <c r="G1217" i="14"/>
  <c r="F1217" i="14"/>
  <c r="E1217" i="14"/>
  <c r="A1217" i="14" s="1"/>
  <c r="D1217" i="14"/>
  <c r="C1217" i="14"/>
  <c r="B1217" i="14"/>
  <c r="J1216" i="14"/>
  <c r="G1216" i="14"/>
  <c r="F1216" i="14"/>
  <c r="E1216" i="14"/>
  <c r="A1216" i="14" s="1"/>
  <c r="D1216" i="14"/>
  <c r="C1216" i="14"/>
  <c r="B1216" i="14"/>
  <c r="J1215" i="14"/>
  <c r="G1215" i="14"/>
  <c r="F1215" i="14"/>
  <c r="E1215" i="14"/>
  <c r="A1215" i="14" s="1"/>
  <c r="D1215" i="14"/>
  <c r="C1215" i="14"/>
  <c r="B1215" i="14"/>
  <c r="J1214" i="14"/>
  <c r="G1214" i="14"/>
  <c r="F1214" i="14"/>
  <c r="E1214" i="14"/>
  <c r="A1214" i="14" s="1"/>
  <c r="D1214" i="14"/>
  <c r="C1214" i="14"/>
  <c r="B1214" i="14"/>
  <c r="J1213" i="14"/>
  <c r="G1213" i="14"/>
  <c r="F1213" i="14"/>
  <c r="E1213" i="14"/>
  <c r="A1213" i="14" s="1"/>
  <c r="D1213" i="14"/>
  <c r="C1213" i="14"/>
  <c r="B1213" i="14"/>
  <c r="J1212" i="14"/>
  <c r="G1212" i="14"/>
  <c r="F1212" i="14"/>
  <c r="E1212" i="14"/>
  <c r="A1212" i="14" s="1"/>
  <c r="D1212" i="14"/>
  <c r="C1212" i="14"/>
  <c r="B1212" i="14"/>
  <c r="J1211" i="14"/>
  <c r="G1211" i="14"/>
  <c r="F1211" i="14"/>
  <c r="E1211" i="14"/>
  <c r="A1211" i="14" s="1"/>
  <c r="D1211" i="14"/>
  <c r="C1211" i="14"/>
  <c r="B1211" i="14"/>
  <c r="J1210" i="14"/>
  <c r="G1210" i="14"/>
  <c r="F1210" i="14"/>
  <c r="E1210" i="14"/>
  <c r="A1210" i="14" s="1"/>
  <c r="D1210" i="14"/>
  <c r="C1210" i="14"/>
  <c r="B1210" i="14"/>
  <c r="J1209" i="14"/>
  <c r="G1209" i="14"/>
  <c r="F1209" i="14"/>
  <c r="E1209" i="14"/>
  <c r="A1209" i="14" s="1"/>
  <c r="D1209" i="14"/>
  <c r="C1209" i="14"/>
  <c r="B1209" i="14"/>
  <c r="J1208" i="14"/>
  <c r="G1208" i="14"/>
  <c r="F1208" i="14"/>
  <c r="E1208" i="14"/>
  <c r="A1208" i="14" s="1"/>
  <c r="D1208" i="14"/>
  <c r="C1208" i="14"/>
  <c r="B1208" i="14"/>
  <c r="J1207" i="14"/>
  <c r="G1207" i="14"/>
  <c r="F1207" i="14"/>
  <c r="E1207" i="14"/>
  <c r="A1207" i="14" s="1"/>
  <c r="D1207" i="14"/>
  <c r="C1207" i="14"/>
  <c r="B1207" i="14"/>
  <c r="J1206" i="14"/>
  <c r="G1206" i="14"/>
  <c r="F1206" i="14"/>
  <c r="E1206" i="14"/>
  <c r="A1206" i="14" s="1"/>
  <c r="D1206" i="14"/>
  <c r="C1206" i="14"/>
  <c r="B1206" i="14"/>
  <c r="J1205" i="14"/>
  <c r="G1205" i="14"/>
  <c r="F1205" i="14"/>
  <c r="E1205" i="14"/>
  <c r="A1205" i="14" s="1"/>
  <c r="D1205" i="14"/>
  <c r="C1205" i="14"/>
  <c r="B1205" i="14"/>
  <c r="J1204" i="14"/>
  <c r="G1204" i="14"/>
  <c r="F1204" i="14"/>
  <c r="E1204" i="14"/>
  <c r="A1204" i="14" s="1"/>
  <c r="D1204" i="14"/>
  <c r="C1204" i="14"/>
  <c r="B1204" i="14"/>
  <c r="J1203" i="14"/>
  <c r="G1203" i="14"/>
  <c r="F1203" i="14"/>
  <c r="E1203" i="14"/>
  <c r="A1203" i="14" s="1"/>
  <c r="D1203" i="14"/>
  <c r="C1203" i="14"/>
  <c r="B1203" i="14"/>
  <c r="J1202" i="14"/>
  <c r="G1202" i="14"/>
  <c r="F1202" i="14"/>
  <c r="E1202" i="14"/>
  <c r="A1202" i="14" s="1"/>
  <c r="D1202" i="14"/>
  <c r="C1202" i="14"/>
  <c r="B1202" i="14"/>
  <c r="J1201" i="14"/>
  <c r="G1201" i="14"/>
  <c r="F1201" i="14"/>
  <c r="E1201" i="14"/>
  <c r="A1201" i="14" s="1"/>
  <c r="D1201" i="14"/>
  <c r="C1201" i="14"/>
  <c r="B1201" i="14"/>
  <c r="J1200" i="14"/>
  <c r="G1200" i="14"/>
  <c r="F1200" i="14"/>
  <c r="E1200" i="14"/>
  <c r="A1200" i="14" s="1"/>
  <c r="D1200" i="14"/>
  <c r="C1200" i="14"/>
  <c r="B1200" i="14"/>
  <c r="J1199" i="14"/>
  <c r="G1199" i="14"/>
  <c r="F1199" i="14"/>
  <c r="E1199" i="14"/>
  <c r="A1199" i="14" s="1"/>
  <c r="D1199" i="14"/>
  <c r="C1199" i="14"/>
  <c r="B1199" i="14"/>
  <c r="J1198" i="14"/>
  <c r="G1198" i="14"/>
  <c r="F1198" i="14"/>
  <c r="E1198" i="14"/>
  <c r="A1198" i="14" s="1"/>
  <c r="D1198" i="14"/>
  <c r="C1198" i="14"/>
  <c r="B1198" i="14"/>
  <c r="J1197" i="14"/>
  <c r="G1197" i="14"/>
  <c r="F1197" i="14"/>
  <c r="E1197" i="14"/>
  <c r="A1197" i="14" s="1"/>
  <c r="D1197" i="14"/>
  <c r="C1197" i="14"/>
  <c r="B1197" i="14"/>
  <c r="J1196" i="14"/>
  <c r="G1196" i="14"/>
  <c r="F1196" i="14"/>
  <c r="E1196" i="14"/>
  <c r="A1196" i="14" s="1"/>
  <c r="D1196" i="14"/>
  <c r="C1196" i="14"/>
  <c r="B1196" i="14"/>
  <c r="J1195" i="14"/>
  <c r="G1195" i="14"/>
  <c r="F1195" i="14"/>
  <c r="E1195" i="14"/>
  <c r="A1195" i="14" s="1"/>
  <c r="D1195" i="14"/>
  <c r="C1195" i="14"/>
  <c r="B1195" i="14"/>
  <c r="J1194" i="14"/>
  <c r="G1194" i="14"/>
  <c r="F1194" i="14"/>
  <c r="E1194" i="14"/>
  <c r="A1194" i="14" s="1"/>
  <c r="D1194" i="14"/>
  <c r="C1194" i="14"/>
  <c r="B1194" i="14"/>
  <c r="J1193" i="14"/>
  <c r="G1193" i="14"/>
  <c r="F1193" i="14"/>
  <c r="E1193" i="14"/>
  <c r="A1193" i="14" s="1"/>
  <c r="D1193" i="14"/>
  <c r="C1193" i="14"/>
  <c r="B1193" i="14"/>
  <c r="J1192" i="14"/>
  <c r="G1192" i="14"/>
  <c r="F1192" i="14"/>
  <c r="E1192" i="14"/>
  <c r="A1192" i="14" s="1"/>
  <c r="D1192" i="14"/>
  <c r="C1192" i="14"/>
  <c r="B1192" i="14"/>
  <c r="J1191" i="14"/>
  <c r="G1191" i="14"/>
  <c r="F1191" i="14"/>
  <c r="E1191" i="14"/>
  <c r="A1191" i="14" s="1"/>
  <c r="D1191" i="14"/>
  <c r="C1191" i="14"/>
  <c r="B1191" i="14"/>
  <c r="J1190" i="14"/>
  <c r="G1190" i="14"/>
  <c r="F1190" i="14"/>
  <c r="E1190" i="14"/>
  <c r="A1190" i="14" s="1"/>
  <c r="D1190" i="14"/>
  <c r="C1190" i="14"/>
  <c r="B1190" i="14"/>
  <c r="J1189" i="14"/>
  <c r="G1189" i="14"/>
  <c r="F1189" i="14"/>
  <c r="E1189" i="14"/>
  <c r="A1189" i="14" s="1"/>
  <c r="D1189" i="14"/>
  <c r="C1189" i="14"/>
  <c r="B1189" i="14"/>
  <c r="J1188" i="14"/>
  <c r="G1188" i="14"/>
  <c r="F1188" i="14"/>
  <c r="E1188" i="14"/>
  <c r="A1188" i="14" s="1"/>
  <c r="D1188" i="14"/>
  <c r="C1188" i="14"/>
  <c r="B1188" i="14"/>
  <c r="J1187" i="14"/>
  <c r="G1187" i="14"/>
  <c r="F1187" i="14"/>
  <c r="E1187" i="14"/>
  <c r="A1187" i="14" s="1"/>
  <c r="D1187" i="14"/>
  <c r="C1187" i="14"/>
  <c r="B1187" i="14"/>
  <c r="J1186" i="14"/>
  <c r="G1186" i="14"/>
  <c r="F1186" i="14"/>
  <c r="E1186" i="14"/>
  <c r="A1186" i="14" s="1"/>
  <c r="D1186" i="14"/>
  <c r="C1186" i="14"/>
  <c r="B1186" i="14"/>
  <c r="J1185" i="14"/>
  <c r="G1185" i="14"/>
  <c r="F1185" i="14"/>
  <c r="E1185" i="14"/>
  <c r="A1185" i="14" s="1"/>
  <c r="D1185" i="14"/>
  <c r="C1185" i="14"/>
  <c r="B1185" i="14"/>
  <c r="J1184" i="14"/>
  <c r="G1184" i="14"/>
  <c r="F1184" i="14"/>
  <c r="E1184" i="14"/>
  <c r="A1184" i="14" s="1"/>
  <c r="D1184" i="14"/>
  <c r="C1184" i="14"/>
  <c r="B1184" i="14"/>
  <c r="J1183" i="14"/>
  <c r="G1183" i="14"/>
  <c r="F1183" i="14"/>
  <c r="E1183" i="14"/>
  <c r="A1183" i="14" s="1"/>
  <c r="D1183" i="14"/>
  <c r="C1183" i="14"/>
  <c r="B1183" i="14"/>
  <c r="J1182" i="14"/>
  <c r="G1182" i="14"/>
  <c r="F1182" i="14"/>
  <c r="E1182" i="14"/>
  <c r="A1182" i="14" s="1"/>
  <c r="D1182" i="14"/>
  <c r="C1182" i="14"/>
  <c r="B1182" i="14"/>
  <c r="J1181" i="14"/>
  <c r="G1181" i="14"/>
  <c r="F1181" i="14"/>
  <c r="E1181" i="14"/>
  <c r="A1181" i="14" s="1"/>
  <c r="D1181" i="14"/>
  <c r="C1181" i="14"/>
  <c r="B1181" i="14"/>
  <c r="J1180" i="14"/>
  <c r="G1180" i="14"/>
  <c r="F1180" i="14"/>
  <c r="E1180" i="14"/>
  <c r="A1180" i="14" s="1"/>
  <c r="D1180" i="14"/>
  <c r="C1180" i="14"/>
  <c r="B1180" i="14"/>
  <c r="J1179" i="14"/>
  <c r="G1179" i="14"/>
  <c r="F1179" i="14"/>
  <c r="E1179" i="14"/>
  <c r="A1179" i="14" s="1"/>
  <c r="D1179" i="14"/>
  <c r="C1179" i="14"/>
  <c r="B1179" i="14"/>
  <c r="J1178" i="14"/>
  <c r="G1178" i="14"/>
  <c r="F1178" i="14"/>
  <c r="E1178" i="14"/>
  <c r="A1178" i="14" s="1"/>
  <c r="D1178" i="14"/>
  <c r="C1178" i="14"/>
  <c r="B1178" i="14"/>
  <c r="J1177" i="14"/>
  <c r="G1177" i="14"/>
  <c r="F1177" i="14"/>
  <c r="E1177" i="14"/>
  <c r="A1177" i="14" s="1"/>
  <c r="D1177" i="14"/>
  <c r="C1177" i="14"/>
  <c r="B1177" i="14"/>
  <c r="J1176" i="14"/>
  <c r="G1176" i="14"/>
  <c r="F1176" i="14"/>
  <c r="E1176" i="14"/>
  <c r="A1176" i="14" s="1"/>
  <c r="D1176" i="14"/>
  <c r="C1176" i="14"/>
  <c r="B1176" i="14"/>
  <c r="J1175" i="14"/>
  <c r="G1175" i="14"/>
  <c r="F1175" i="14"/>
  <c r="E1175" i="14"/>
  <c r="A1175" i="14" s="1"/>
  <c r="D1175" i="14"/>
  <c r="C1175" i="14"/>
  <c r="B1175" i="14"/>
  <c r="J1174" i="14"/>
  <c r="G1174" i="14"/>
  <c r="F1174" i="14"/>
  <c r="E1174" i="14"/>
  <c r="A1174" i="14" s="1"/>
  <c r="D1174" i="14"/>
  <c r="C1174" i="14"/>
  <c r="B1174" i="14"/>
  <c r="J1173" i="14"/>
  <c r="G1173" i="14"/>
  <c r="F1173" i="14"/>
  <c r="E1173" i="14"/>
  <c r="A1173" i="14" s="1"/>
  <c r="D1173" i="14"/>
  <c r="C1173" i="14"/>
  <c r="B1173" i="14"/>
  <c r="J1172" i="14"/>
  <c r="G1172" i="14"/>
  <c r="F1172" i="14"/>
  <c r="E1172" i="14"/>
  <c r="A1172" i="14" s="1"/>
  <c r="D1172" i="14"/>
  <c r="C1172" i="14"/>
  <c r="B1172" i="14"/>
  <c r="J1171" i="14"/>
  <c r="G1171" i="14"/>
  <c r="F1171" i="14"/>
  <c r="E1171" i="14"/>
  <c r="A1171" i="14" s="1"/>
  <c r="D1171" i="14"/>
  <c r="C1171" i="14"/>
  <c r="B1171" i="14"/>
  <c r="J1170" i="14"/>
  <c r="G1170" i="14"/>
  <c r="F1170" i="14"/>
  <c r="E1170" i="14"/>
  <c r="A1170" i="14" s="1"/>
  <c r="D1170" i="14"/>
  <c r="C1170" i="14"/>
  <c r="B1170" i="14"/>
  <c r="J1169" i="14"/>
  <c r="G1169" i="14"/>
  <c r="F1169" i="14"/>
  <c r="E1169" i="14"/>
  <c r="A1169" i="14" s="1"/>
  <c r="D1169" i="14"/>
  <c r="C1169" i="14"/>
  <c r="B1169" i="14"/>
  <c r="J1168" i="14"/>
  <c r="G1168" i="14"/>
  <c r="F1168" i="14"/>
  <c r="E1168" i="14"/>
  <c r="A1168" i="14" s="1"/>
  <c r="D1168" i="14"/>
  <c r="C1168" i="14"/>
  <c r="B1168" i="14"/>
  <c r="J1167" i="14"/>
  <c r="G1167" i="14"/>
  <c r="F1167" i="14"/>
  <c r="E1167" i="14"/>
  <c r="A1167" i="14" s="1"/>
  <c r="D1167" i="14"/>
  <c r="C1167" i="14"/>
  <c r="B1167" i="14"/>
  <c r="J1166" i="14"/>
  <c r="G1166" i="14"/>
  <c r="F1166" i="14"/>
  <c r="E1166" i="14"/>
  <c r="A1166" i="14" s="1"/>
  <c r="D1166" i="14"/>
  <c r="C1166" i="14"/>
  <c r="B1166" i="14"/>
  <c r="J1165" i="14"/>
  <c r="G1165" i="14"/>
  <c r="F1165" i="14"/>
  <c r="E1165" i="14"/>
  <c r="A1165" i="14" s="1"/>
  <c r="D1165" i="14"/>
  <c r="C1165" i="14"/>
  <c r="B1165" i="14"/>
  <c r="J1164" i="14"/>
  <c r="G1164" i="14"/>
  <c r="F1164" i="14"/>
  <c r="E1164" i="14"/>
  <c r="A1164" i="14" s="1"/>
  <c r="D1164" i="14"/>
  <c r="C1164" i="14"/>
  <c r="B1164" i="14"/>
  <c r="J1163" i="14"/>
  <c r="G1163" i="14"/>
  <c r="F1163" i="14"/>
  <c r="E1163" i="14"/>
  <c r="A1163" i="14" s="1"/>
  <c r="D1163" i="14"/>
  <c r="C1163" i="14"/>
  <c r="B1163" i="14"/>
  <c r="J1162" i="14"/>
  <c r="G1162" i="14"/>
  <c r="F1162" i="14"/>
  <c r="E1162" i="14"/>
  <c r="A1162" i="14" s="1"/>
  <c r="D1162" i="14"/>
  <c r="C1162" i="14"/>
  <c r="B1162" i="14"/>
  <c r="J1161" i="14"/>
  <c r="G1161" i="14"/>
  <c r="F1161" i="14"/>
  <c r="E1161" i="14"/>
  <c r="A1161" i="14" s="1"/>
  <c r="D1161" i="14"/>
  <c r="C1161" i="14"/>
  <c r="B1161" i="14"/>
  <c r="J1160" i="14"/>
  <c r="G1160" i="14"/>
  <c r="F1160" i="14"/>
  <c r="E1160" i="14"/>
  <c r="A1160" i="14" s="1"/>
  <c r="D1160" i="14"/>
  <c r="C1160" i="14"/>
  <c r="B1160" i="14"/>
  <c r="J1159" i="14"/>
  <c r="G1159" i="14"/>
  <c r="F1159" i="14"/>
  <c r="E1159" i="14"/>
  <c r="A1159" i="14" s="1"/>
  <c r="D1159" i="14"/>
  <c r="C1159" i="14"/>
  <c r="B1159" i="14"/>
  <c r="J1158" i="14"/>
  <c r="G1158" i="14"/>
  <c r="F1158" i="14"/>
  <c r="E1158" i="14"/>
  <c r="A1158" i="14" s="1"/>
  <c r="D1158" i="14"/>
  <c r="C1158" i="14"/>
  <c r="B1158" i="14"/>
  <c r="J1157" i="14"/>
  <c r="G1157" i="14"/>
  <c r="F1157" i="14"/>
  <c r="E1157" i="14"/>
  <c r="A1157" i="14" s="1"/>
  <c r="D1157" i="14"/>
  <c r="C1157" i="14"/>
  <c r="B1157" i="14"/>
  <c r="J1156" i="14"/>
  <c r="G1156" i="14"/>
  <c r="F1156" i="14"/>
  <c r="E1156" i="14"/>
  <c r="A1156" i="14" s="1"/>
  <c r="D1156" i="14"/>
  <c r="C1156" i="14"/>
  <c r="B1156" i="14"/>
  <c r="J1155" i="14"/>
  <c r="G1155" i="14"/>
  <c r="F1155" i="14"/>
  <c r="E1155" i="14"/>
  <c r="A1155" i="14" s="1"/>
  <c r="D1155" i="14"/>
  <c r="C1155" i="14"/>
  <c r="B1155" i="14"/>
  <c r="J1154" i="14"/>
  <c r="G1154" i="14"/>
  <c r="F1154" i="14"/>
  <c r="E1154" i="14"/>
  <c r="A1154" i="14" s="1"/>
  <c r="D1154" i="14"/>
  <c r="C1154" i="14"/>
  <c r="B1154" i="14"/>
  <c r="J1153" i="14"/>
  <c r="G1153" i="14"/>
  <c r="F1153" i="14"/>
  <c r="E1153" i="14"/>
  <c r="A1153" i="14" s="1"/>
  <c r="D1153" i="14"/>
  <c r="C1153" i="14"/>
  <c r="B1153" i="14"/>
  <c r="J1152" i="14"/>
  <c r="G1152" i="14"/>
  <c r="F1152" i="14"/>
  <c r="E1152" i="14"/>
  <c r="A1152" i="14" s="1"/>
  <c r="D1152" i="14"/>
  <c r="C1152" i="14"/>
  <c r="B1152" i="14"/>
  <c r="J1151" i="14"/>
  <c r="G1151" i="14"/>
  <c r="F1151" i="14"/>
  <c r="E1151" i="14"/>
  <c r="A1151" i="14" s="1"/>
  <c r="D1151" i="14"/>
  <c r="C1151" i="14"/>
  <c r="B1151" i="14"/>
  <c r="J1150" i="14"/>
  <c r="G1150" i="14"/>
  <c r="F1150" i="14"/>
  <c r="E1150" i="14"/>
  <c r="A1150" i="14" s="1"/>
  <c r="D1150" i="14"/>
  <c r="C1150" i="14"/>
  <c r="B1150" i="14"/>
  <c r="J1149" i="14"/>
  <c r="G1149" i="14"/>
  <c r="F1149" i="14"/>
  <c r="E1149" i="14"/>
  <c r="A1149" i="14" s="1"/>
  <c r="D1149" i="14"/>
  <c r="C1149" i="14"/>
  <c r="B1149" i="14"/>
  <c r="J1148" i="14"/>
  <c r="G1148" i="14"/>
  <c r="F1148" i="14"/>
  <c r="E1148" i="14"/>
  <c r="A1148" i="14" s="1"/>
  <c r="D1148" i="14"/>
  <c r="C1148" i="14"/>
  <c r="B1148" i="14"/>
  <c r="J1147" i="14"/>
  <c r="G1147" i="14"/>
  <c r="F1147" i="14"/>
  <c r="E1147" i="14"/>
  <c r="A1147" i="14" s="1"/>
  <c r="D1147" i="14"/>
  <c r="C1147" i="14"/>
  <c r="B1147" i="14"/>
  <c r="J1146" i="14"/>
  <c r="G1146" i="14"/>
  <c r="F1146" i="14"/>
  <c r="E1146" i="14"/>
  <c r="A1146" i="14" s="1"/>
  <c r="D1146" i="14"/>
  <c r="C1146" i="14"/>
  <c r="B1146" i="14"/>
  <c r="J1145" i="14"/>
  <c r="G1145" i="14"/>
  <c r="F1145" i="14"/>
  <c r="E1145" i="14"/>
  <c r="A1145" i="14" s="1"/>
  <c r="D1145" i="14"/>
  <c r="C1145" i="14"/>
  <c r="B1145" i="14"/>
  <c r="J1144" i="14"/>
  <c r="G1144" i="14"/>
  <c r="F1144" i="14"/>
  <c r="E1144" i="14"/>
  <c r="A1144" i="14" s="1"/>
  <c r="D1144" i="14"/>
  <c r="C1144" i="14"/>
  <c r="B1144" i="14"/>
  <c r="J1143" i="14"/>
  <c r="G1143" i="14"/>
  <c r="F1143" i="14"/>
  <c r="E1143" i="14"/>
  <c r="A1143" i="14" s="1"/>
  <c r="D1143" i="14"/>
  <c r="C1143" i="14"/>
  <c r="B1143" i="14"/>
  <c r="J1142" i="14"/>
  <c r="G1142" i="14"/>
  <c r="F1142" i="14"/>
  <c r="E1142" i="14"/>
  <c r="A1142" i="14" s="1"/>
  <c r="D1142" i="14"/>
  <c r="C1142" i="14"/>
  <c r="B1142" i="14"/>
  <c r="J1141" i="14"/>
  <c r="G1141" i="14"/>
  <c r="F1141" i="14"/>
  <c r="E1141" i="14"/>
  <c r="A1141" i="14" s="1"/>
  <c r="D1141" i="14"/>
  <c r="C1141" i="14"/>
  <c r="B1141" i="14"/>
  <c r="J1140" i="14"/>
  <c r="G1140" i="14"/>
  <c r="F1140" i="14"/>
  <c r="E1140" i="14"/>
  <c r="A1140" i="14" s="1"/>
  <c r="D1140" i="14"/>
  <c r="C1140" i="14"/>
  <c r="B1140" i="14"/>
  <c r="J1139" i="14"/>
  <c r="G1139" i="14"/>
  <c r="F1139" i="14"/>
  <c r="E1139" i="14"/>
  <c r="A1139" i="14" s="1"/>
  <c r="D1139" i="14"/>
  <c r="C1139" i="14"/>
  <c r="B1139" i="14"/>
  <c r="J1138" i="14"/>
  <c r="G1138" i="14"/>
  <c r="F1138" i="14"/>
  <c r="E1138" i="14"/>
  <c r="A1138" i="14" s="1"/>
  <c r="D1138" i="14"/>
  <c r="C1138" i="14"/>
  <c r="B1138" i="14"/>
  <c r="J1137" i="14"/>
  <c r="G1137" i="14"/>
  <c r="F1137" i="14"/>
  <c r="E1137" i="14"/>
  <c r="A1137" i="14" s="1"/>
  <c r="D1137" i="14"/>
  <c r="C1137" i="14"/>
  <c r="B1137" i="14"/>
  <c r="J1136" i="14"/>
  <c r="G1136" i="14"/>
  <c r="F1136" i="14"/>
  <c r="E1136" i="14"/>
  <c r="A1136" i="14" s="1"/>
  <c r="D1136" i="14"/>
  <c r="C1136" i="14"/>
  <c r="B1136" i="14"/>
  <c r="J1135" i="14"/>
  <c r="G1135" i="14"/>
  <c r="F1135" i="14"/>
  <c r="E1135" i="14"/>
  <c r="A1135" i="14" s="1"/>
  <c r="D1135" i="14"/>
  <c r="C1135" i="14"/>
  <c r="B1135" i="14"/>
  <c r="J1134" i="14"/>
  <c r="G1134" i="14"/>
  <c r="F1134" i="14"/>
  <c r="E1134" i="14"/>
  <c r="A1134" i="14" s="1"/>
  <c r="D1134" i="14"/>
  <c r="C1134" i="14"/>
  <c r="B1134" i="14"/>
  <c r="J1133" i="14"/>
  <c r="G1133" i="14"/>
  <c r="F1133" i="14"/>
  <c r="E1133" i="14"/>
  <c r="A1133" i="14" s="1"/>
  <c r="D1133" i="14"/>
  <c r="C1133" i="14"/>
  <c r="B1133" i="14"/>
  <c r="J1132" i="14"/>
  <c r="G1132" i="14"/>
  <c r="F1132" i="14"/>
  <c r="E1132" i="14"/>
  <c r="A1132" i="14" s="1"/>
  <c r="D1132" i="14"/>
  <c r="C1132" i="14"/>
  <c r="B1132" i="14"/>
  <c r="J1131" i="14"/>
  <c r="G1131" i="14"/>
  <c r="F1131" i="14"/>
  <c r="E1131" i="14"/>
  <c r="A1131" i="14" s="1"/>
  <c r="D1131" i="14"/>
  <c r="C1131" i="14"/>
  <c r="B1131" i="14"/>
  <c r="J1130" i="14"/>
  <c r="G1130" i="14"/>
  <c r="F1130" i="14"/>
  <c r="E1130" i="14"/>
  <c r="A1130" i="14" s="1"/>
  <c r="D1130" i="14"/>
  <c r="C1130" i="14"/>
  <c r="B1130" i="14"/>
  <c r="J1129" i="14"/>
  <c r="G1129" i="14"/>
  <c r="F1129" i="14"/>
  <c r="E1129" i="14"/>
  <c r="A1129" i="14" s="1"/>
  <c r="D1129" i="14"/>
  <c r="C1129" i="14"/>
  <c r="B1129" i="14"/>
  <c r="J1128" i="14"/>
  <c r="G1128" i="14"/>
  <c r="F1128" i="14"/>
  <c r="E1128" i="14"/>
  <c r="A1128" i="14" s="1"/>
  <c r="D1128" i="14"/>
  <c r="C1128" i="14"/>
  <c r="B1128" i="14"/>
  <c r="J1127" i="14"/>
  <c r="G1127" i="14"/>
  <c r="F1127" i="14"/>
  <c r="E1127" i="14"/>
  <c r="A1127" i="14" s="1"/>
  <c r="D1127" i="14"/>
  <c r="C1127" i="14"/>
  <c r="B1127" i="14"/>
  <c r="J1126" i="14"/>
  <c r="G1126" i="14"/>
  <c r="F1126" i="14"/>
  <c r="E1126" i="14"/>
  <c r="A1126" i="14" s="1"/>
  <c r="D1126" i="14"/>
  <c r="C1126" i="14"/>
  <c r="B1126" i="14"/>
  <c r="J1125" i="14"/>
  <c r="G1125" i="14"/>
  <c r="F1125" i="14"/>
  <c r="E1125" i="14"/>
  <c r="A1125" i="14" s="1"/>
  <c r="D1125" i="14"/>
  <c r="C1125" i="14"/>
  <c r="B1125" i="14"/>
  <c r="J1124" i="14"/>
  <c r="G1124" i="14"/>
  <c r="F1124" i="14"/>
  <c r="E1124" i="14"/>
  <c r="A1124" i="14" s="1"/>
  <c r="D1124" i="14"/>
  <c r="C1124" i="14"/>
  <c r="B1124" i="14"/>
  <c r="J1123" i="14"/>
  <c r="G1123" i="14"/>
  <c r="F1123" i="14"/>
  <c r="E1123" i="14"/>
  <c r="A1123" i="14" s="1"/>
  <c r="D1123" i="14"/>
  <c r="C1123" i="14"/>
  <c r="B1123" i="14"/>
  <c r="J1122" i="14"/>
  <c r="G1122" i="14"/>
  <c r="F1122" i="14"/>
  <c r="E1122" i="14"/>
  <c r="A1122" i="14" s="1"/>
  <c r="D1122" i="14"/>
  <c r="C1122" i="14"/>
  <c r="B1122" i="14"/>
  <c r="J1121" i="14"/>
  <c r="G1121" i="14"/>
  <c r="F1121" i="14"/>
  <c r="E1121" i="14"/>
  <c r="A1121" i="14" s="1"/>
  <c r="D1121" i="14"/>
  <c r="C1121" i="14"/>
  <c r="B1121" i="14"/>
  <c r="J1120" i="14"/>
  <c r="G1120" i="14"/>
  <c r="F1120" i="14"/>
  <c r="E1120" i="14"/>
  <c r="A1120" i="14" s="1"/>
  <c r="D1120" i="14"/>
  <c r="C1120" i="14"/>
  <c r="B1120" i="14"/>
  <c r="J1119" i="14"/>
  <c r="G1119" i="14"/>
  <c r="F1119" i="14"/>
  <c r="E1119" i="14"/>
  <c r="A1119" i="14" s="1"/>
  <c r="D1119" i="14"/>
  <c r="C1119" i="14"/>
  <c r="B1119" i="14"/>
  <c r="J1118" i="14"/>
  <c r="G1118" i="14"/>
  <c r="F1118" i="14"/>
  <c r="E1118" i="14"/>
  <c r="A1118" i="14" s="1"/>
  <c r="D1118" i="14"/>
  <c r="C1118" i="14"/>
  <c r="B1118" i="14"/>
  <c r="J1117" i="14"/>
  <c r="G1117" i="14"/>
  <c r="F1117" i="14"/>
  <c r="E1117" i="14"/>
  <c r="A1117" i="14" s="1"/>
  <c r="D1117" i="14"/>
  <c r="C1117" i="14"/>
  <c r="B1117" i="14"/>
  <c r="J1116" i="14"/>
  <c r="G1116" i="14"/>
  <c r="F1116" i="14"/>
  <c r="E1116" i="14"/>
  <c r="A1116" i="14" s="1"/>
  <c r="D1116" i="14"/>
  <c r="C1116" i="14"/>
  <c r="B1116" i="14"/>
  <c r="J1115" i="14"/>
  <c r="G1115" i="14"/>
  <c r="F1115" i="14"/>
  <c r="E1115" i="14"/>
  <c r="A1115" i="14" s="1"/>
  <c r="D1115" i="14"/>
  <c r="C1115" i="14"/>
  <c r="B1115" i="14"/>
  <c r="J1114" i="14"/>
  <c r="G1114" i="14"/>
  <c r="F1114" i="14"/>
  <c r="E1114" i="14"/>
  <c r="A1114" i="14" s="1"/>
  <c r="D1114" i="14"/>
  <c r="C1114" i="14"/>
  <c r="B1114" i="14"/>
  <c r="J1113" i="14"/>
  <c r="G1113" i="14"/>
  <c r="F1113" i="14"/>
  <c r="E1113" i="14"/>
  <c r="A1113" i="14" s="1"/>
  <c r="D1113" i="14"/>
  <c r="C1113" i="14"/>
  <c r="B1113" i="14"/>
  <c r="J1112" i="14"/>
  <c r="G1112" i="14"/>
  <c r="F1112" i="14"/>
  <c r="E1112" i="14"/>
  <c r="A1112" i="14" s="1"/>
  <c r="D1112" i="14"/>
  <c r="C1112" i="14"/>
  <c r="B1112" i="14"/>
  <c r="J1111" i="14"/>
  <c r="G1111" i="14"/>
  <c r="F1111" i="14"/>
  <c r="E1111" i="14"/>
  <c r="A1111" i="14" s="1"/>
  <c r="D1111" i="14"/>
  <c r="C1111" i="14"/>
  <c r="B1111" i="14"/>
  <c r="J1110" i="14"/>
  <c r="G1110" i="14"/>
  <c r="F1110" i="14"/>
  <c r="E1110" i="14"/>
  <c r="A1110" i="14" s="1"/>
  <c r="D1110" i="14"/>
  <c r="C1110" i="14"/>
  <c r="B1110" i="14"/>
  <c r="J1109" i="14"/>
  <c r="G1109" i="14"/>
  <c r="F1109" i="14"/>
  <c r="E1109" i="14"/>
  <c r="A1109" i="14" s="1"/>
  <c r="D1109" i="14"/>
  <c r="C1109" i="14"/>
  <c r="B1109" i="14"/>
  <c r="J1108" i="14"/>
  <c r="G1108" i="14"/>
  <c r="F1108" i="14"/>
  <c r="E1108" i="14"/>
  <c r="A1108" i="14" s="1"/>
  <c r="D1108" i="14"/>
  <c r="C1108" i="14"/>
  <c r="B1108" i="14"/>
  <c r="J1107" i="14"/>
  <c r="G1107" i="14"/>
  <c r="F1107" i="14"/>
  <c r="E1107" i="14"/>
  <c r="A1107" i="14" s="1"/>
  <c r="D1107" i="14"/>
  <c r="C1107" i="14"/>
  <c r="B1107" i="14"/>
  <c r="J1106" i="14"/>
  <c r="G1106" i="14"/>
  <c r="F1106" i="14"/>
  <c r="E1106" i="14"/>
  <c r="A1106" i="14" s="1"/>
  <c r="D1106" i="14"/>
  <c r="C1106" i="14"/>
  <c r="B1106" i="14"/>
  <c r="J1105" i="14"/>
  <c r="G1105" i="14"/>
  <c r="F1105" i="14"/>
  <c r="E1105" i="14"/>
  <c r="A1105" i="14" s="1"/>
  <c r="D1105" i="14"/>
  <c r="C1105" i="14"/>
  <c r="B1105" i="14"/>
  <c r="J1104" i="14"/>
  <c r="G1104" i="14"/>
  <c r="F1104" i="14"/>
  <c r="E1104" i="14"/>
  <c r="A1104" i="14" s="1"/>
  <c r="D1104" i="14"/>
  <c r="C1104" i="14"/>
  <c r="B1104" i="14"/>
  <c r="J1103" i="14"/>
  <c r="G1103" i="14"/>
  <c r="F1103" i="14"/>
  <c r="E1103" i="14"/>
  <c r="A1103" i="14" s="1"/>
  <c r="D1103" i="14"/>
  <c r="C1103" i="14"/>
  <c r="B1103" i="14"/>
  <c r="J1102" i="14"/>
  <c r="G1102" i="14"/>
  <c r="F1102" i="14"/>
  <c r="E1102" i="14"/>
  <c r="A1102" i="14" s="1"/>
  <c r="D1102" i="14"/>
  <c r="C1102" i="14"/>
  <c r="B1102" i="14"/>
  <c r="J1101" i="14"/>
  <c r="G1101" i="14"/>
  <c r="F1101" i="14"/>
  <c r="E1101" i="14"/>
  <c r="A1101" i="14" s="1"/>
  <c r="D1101" i="14"/>
  <c r="C1101" i="14"/>
  <c r="B1101" i="14"/>
  <c r="J1100" i="14"/>
  <c r="G1100" i="14"/>
  <c r="F1100" i="14"/>
  <c r="E1100" i="14"/>
  <c r="A1100" i="14" s="1"/>
  <c r="D1100" i="14"/>
  <c r="C1100" i="14"/>
  <c r="B1100" i="14"/>
  <c r="J1099" i="14"/>
  <c r="G1099" i="14"/>
  <c r="F1099" i="14"/>
  <c r="E1099" i="14"/>
  <c r="A1099" i="14" s="1"/>
  <c r="D1099" i="14"/>
  <c r="C1099" i="14"/>
  <c r="B1099" i="14"/>
  <c r="J1098" i="14"/>
  <c r="G1098" i="14"/>
  <c r="F1098" i="14"/>
  <c r="E1098" i="14"/>
  <c r="A1098" i="14" s="1"/>
  <c r="D1098" i="14"/>
  <c r="C1098" i="14"/>
  <c r="B1098" i="14"/>
  <c r="J1097" i="14"/>
  <c r="G1097" i="14"/>
  <c r="F1097" i="14"/>
  <c r="E1097" i="14"/>
  <c r="A1097" i="14" s="1"/>
  <c r="D1097" i="14"/>
  <c r="C1097" i="14"/>
  <c r="B1097" i="14"/>
  <c r="J1096" i="14"/>
  <c r="G1096" i="14"/>
  <c r="F1096" i="14"/>
  <c r="E1096" i="14"/>
  <c r="A1096" i="14" s="1"/>
  <c r="D1096" i="14"/>
  <c r="C1096" i="14"/>
  <c r="B1096" i="14"/>
  <c r="J1095" i="14"/>
  <c r="G1095" i="14"/>
  <c r="F1095" i="14"/>
  <c r="E1095" i="14"/>
  <c r="A1095" i="14" s="1"/>
  <c r="D1095" i="14"/>
  <c r="C1095" i="14"/>
  <c r="B1095" i="14"/>
  <c r="J1094" i="14"/>
  <c r="G1094" i="14"/>
  <c r="F1094" i="14"/>
  <c r="E1094" i="14"/>
  <c r="A1094" i="14" s="1"/>
  <c r="D1094" i="14"/>
  <c r="C1094" i="14"/>
  <c r="B1094" i="14"/>
  <c r="J1093" i="14"/>
  <c r="G1093" i="14"/>
  <c r="F1093" i="14"/>
  <c r="E1093" i="14"/>
  <c r="A1093" i="14" s="1"/>
  <c r="D1093" i="14"/>
  <c r="C1093" i="14"/>
  <c r="B1093" i="14"/>
  <c r="J1092" i="14"/>
  <c r="G1092" i="14"/>
  <c r="F1092" i="14"/>
  <c r="E1092" i="14"/>
  <c r="A1092" i="14" s="1"/>
  <c r="D1092" i="14"/>
  <c r="C1092" i="14"/>
  <c r="B1092" i="14"/>
  <c r="J1091" i="14"/>
  <c r="G1091" i="14"/>
  <c r="F1091" i="14"/>
  <c r="E1091" i="14"/>
  <c r="A1091" i="14" s="1"/>
  <c r="D1091" i="14"/>
  <c r="C1091" i="14"/>
  <c r="B1091" i="14"/>
  <c r="J1090" i="14"/>
  <c r="G1090" i="14"/>
  <c r="F1090" i="14"/>
  <c r="E1090" i="14"/>
  <c r="A1090" i="14" s="1"/>
  <c r="D1090" i="14"/>
  <c r="C1090" i="14"/>
  <c r="B1090" i="14"/>
  <c r="J1089" i="14"/>
  <c r="G1089" i="14"/>
  <c r="F1089" i="14"/>
  <c r="E1089" i="14"/>
  <c r="A1089" i="14" s="1"/>
  <c r="D1089" i="14"/>
  <c r="C1089" i="14"/>
  <c r="B1089" i="14"/>
  <c r="J1088" i="14"/>
  <c r="G1088" i="14"/>
  <c r="F1088" i="14"/>
  <c r="E1088" i="14"/>
  <c r="A1088" i="14" s="1"/>
  <c r="D1088" i="14"/>
  <c r="C1088" i="14"/>
  <c r="B1088" i="14"/>
  <c r="J1087" i="14"/>
  <c r="G1087" i="14"/>
  <c r="F1087" i="14"/>
  <c r="E1087" i="14"/>
  <c r="A1087" i="14" s="1"/>
  <c r="D1087" i="14"/>
  <c r="C1087" i="14"/>
  <c r="B1087" i="14"/>
  <c r="J1086" i="14"/>
  <c r="G1086" i="14"/>
  <c r="F1086" i="14"/>
  <c r="E1086" i="14"/>
  <c r="A1086" i="14" s="1"/>
  <c r="D1086" i="14"/>
  <c r="C1086" i="14"/>
  <c r="B1086" i="14"/>
  <c r="J1085" i="14"/>
  <c r="G1085" i="14"/>
  <c r="F1085" i="14"/>
  <c r="E1085" i="14"/>
  <c r="A1085" i="14" s="1"/>
  <c r="D1085" i="14"/>
  <c r="C1085" i="14"/>
  <c r="B1085" i="14"/>
  <c r="J1084" i="14"/>
  <c r="G1084" i="14"/>
  <c r="F1084" i="14"/>
  <c r="E1084" i="14"/>
  <c r="A1084" i="14" s="1"/>
  <c r="D1084" i="14"/>
  <c r="C1084" i="14"/>
  <c r="B1084" i="14"/>
  <c r="J1083" i="14"/>
  <c r="G1083" i="14"/>
  <c r="F1083" i="14"/>
  <c r="E1083" i="14"/>
  <c r="A1083" i="14" s="1"/>
  <c r="D1083" i="14"/>
  <c r="C1083" i="14"/>
  <c r="B1083" i="14"/>
  <c r="J1082" i="14"/>
  <c r="G1082" i="14"/>
  <c r="F1082" i="14"/>
  <c r="E1082" i="14"/>
  <c r="A1082" i="14" s="1"/>
  <c r="D1082" i="14"/>
  <c r="C1082" i="14"/>
  <c r="B1082" i="14"/>
  <c r="J1081" i="14"/>
  <c r="G1081" i="14"/>
  <c r="F1081" i="14"/>
  <c r="E1081" i="14"/>
  <c r="A1081" i="14" s="1"/>
  <c r="D1081" i="14"/>
  <c r="C1081" i="14"/>
  <c r="B1081" i="14"/>
  <c r="J1080" i="14"/>
  <c r="G1080" i="14"/>
  <c r="F1080" i="14"/>
  <c r="E1080" i="14"/>
  <c r="A1080" i="14" s="1"/>
  <c r="D1080" i="14"/>
  <c r="C1080" i="14"/>
  <c r="B1080" i="14"/>
  <c r="J1079" i="14"/>
  <c r="G1079" i="14"/>
  <c r="F1079" i="14"/>
  <c r="E1079" i="14"/>
  <c r="A1079" i="14" s="1"/>
  <c r="D1079" i="14"/>
  <c r="C1079" i="14"/>
  <c r="B1079" i="14"/>
  <c r="J1078" i="14"/>
  <c r="G1078" i="14"/>
  <c r="F1078" i="14"/>
  <c r="E1078" i="14"/>
  <c r="A1078" i="14" s="1"/>
  <c r="D1078" i="14"/>
  <c r="C1078" i="14"/>
  <c r="B1078" i="14"/>
  <c r="J1077" i="14"/>
  <c r="G1077" i="14"/>
  <c r="F1077" i="14"/>
  <c r="E1077" i="14"/>
  <c r="A1077" i="14" s="1"/>
  <c r="D1077" i="14"/>
  <c r="C1077" i="14"/>
  <c r="B1077" i="14"/>
  <c r="J1076" i="14"/>
  <c r="G1076" i="14"/>
  <c r="F1076" i="14"/>
  <c r="E1076" i="14"/>
  <c r="A1076" i="14" s="1"/>
  <c r="D1076" i="14"/>
  <c r="C1076" i="14"/>
  <c r="B1076" i="14"/>
  <c r="J1075" i="14"/>
  <c r="G1075" i="14"/>
  <c r="F1075" i="14"/>
  <c r="E1075" i="14"/>
  <c r="A1075" i="14" s="1"/>
  <c r="D1075" i="14"/>
  <c r="C1075" i="14"/>
  <c r="B1075" i="14"/>
  <c r="J1074" i="14"/>
  <c r="G1074" i="14"/>
  <c r="F1074" i="14"/>
  <c r="E1074" i="14"/>
  <c r="A1074" i="14" s="1"/>
  <c r="D1074" i="14"/>
  <c r="C1074" i="14"/>
  <c r="B1074" i="14"/>
  <c r="J1073" i="14"/>
  <c r="G1073" i="14"/>
  <c r="F1073" i="14"/>
  <c r="E1073" i="14"/>
  <c r="A1073" i="14" s="1"/>
  <c r="D1073" i="14"/>
  <c r="C1073" i="14"/>
  <c r="B1073" i="14"/>
  <c r="J1072" i="14"/>
  <c r="G1072" i="14"/>
  <c r="F1072" i="14"/>
  <c r="E1072" i="14"/>
  <c r="A1072" i="14" s="1"/>
  <c r="D1072" i="14"/>
  <c r="C1072" i="14"/>
  <c r="B1072" i="14"/>
  <c r="J1071" i="14"/>
  <c r="G1071" i="14"/>
  <c r="F1071" i="14"/>
  <c r="E1071" i="14"/>
  <c r="A1071" i="14" s="1"/>
  <c r="D1071" i="14"/>
  <c r="C1071" i="14"/>
  <c r="B1071" i="14"/>
  <c r="J1070" i="14"/>
  <c r="G1070" i="14"/>
  <c r="F1070" i="14"/>
  <c r="E1070" i="14"/>
  <c r="A1070" i="14" s="1"/>
  <c r="D1070" i="14"/>
  <c r="C1070" i="14"/>
  <c r="B1070" i="14"/>
  <c r="J1069" i="14"/>
  <c r="G1069" i="14"/>
  <c r="F1069" i="14"/>
  <c r="E1069" i="14"/>
  <c r="A1069" i="14" s="1"/>
  <c r="D1069" i="14"/>
  <c r="C1069" i="14"/>
  <c r="B1069" i="14"/>
  <c r="J1068" i="14"/>
  <c r="G1068" i="14"/>
  <c r="F1068" i="14"/>
  <c r="E1068" i="14"/>
  <c r="A1068" i="14" s="1"/>
  <c r="D1068" i="14"/>
  <c r="C1068" i="14"/>
  <c r="B1068" i="14"/>
  <c r="J1067" i="14"/>
  <c r="G1067" i="14"/>
  <c r="F1067" i="14"/>
  <c r="E1067" i="14"/>
  <c r="A1067" i="14" s="1"/>
  <c r="D1067" i="14"/>
  <c r="C1067" i="14"/>
  <c r="B1067" i="14"/>
  <c r="J1066" i="14"/>
  <c r="G1066" i="14"/>
  <c r="F1066" i="14"/>
  <c r="E1066" i="14"/>
  <c r="A1066" i="14" s="1"/>
  <c r="D1066" i="14"/>
  <c r="C1066" i="14"/>
  <c r="B1066" i="14"/>
  <c r="J1065" i="14"/>
  <c r="G1065" i="14"/>
  <c r="F1065" i="14"/>
  <c r="E1065" i="14"/>
  <c r="A1065" i="14" s="1"/>
  <c r="D1065" i="14"/>
  <c r="C1065" i="14"/>
  <c r="B1065" i="14"/>
  <c r="J1064" i="14"/>
  <c r="G1064" i="14"/>
  <c r="F1064" i="14"/>
  <c r="E1064" i="14"/>
  <c r="A1064" i="14" s="1"/>
  <c r="D1064" i="14"/>
  <c r="C1064" i="14"/>
  <c r="B1064" i="14"/>
  <c r="J1063" i="14"/>
  <c r="G1063" i="14"/>
  <c r="F1063" i="14"/>
  <c r="E1063" i="14"/>
  <c r="A1063" i="14" s="1"/>
  <c r="D1063" i="14"/>
  <c r="C1063" i="14"/>
  <c r="B1063" i="14"/>
  <c r="J1062" i="14"/>
  <c r="G1062" i="14"/>
  <c r="F1062" i="14"/>
  <c r="E1062" i="14"/>
  <c r="A1062" i="14" s="1"/>
  <c r="D1062" i="14"/>
  <c r="C1062" i="14"/>
  <c r="B1062" i="14"/>
  <c r="J1061" i="14"/>
  <c r="G1061" i="14"/>
  <c r="F1061" i="14"/>
  <c r="E1061" i="14"/>
  <c r="A1061" i="14" s="1"/>
  <c r="D1061" i="14"/>
  <c r="C1061" i="14"/>
  <c r="B1061" i="14"/>
  <c r="J1060" i="14"/>
  <c r="G1060" i="14"/>
  <c r="F1060" i="14"/>
  <c r="E1060" i="14"/>
  <c r="A1060" i="14" s="1"/>
  <c r="D1060" i="14"/>
  <c r="C1060" i="14"/>
  <c r="B1060" i="14"/>
  <c r="J1059" i="14"/>
  <c r="G1059" i="14"/>
  <c r="F1059" i="14"/>
  <c r="E1059" i="14"/>
  <c r="A1059" i="14" s="1"/>
  <c r="D1059" i="14"/>
  <c r="C1059" i="14"/>
  <c r="B1059" i="14"/>
  <c r="J1058" i="14"/>
  <c r="G1058" i="14"/>
  <c r="F1058" i="14"/>
  <c r="E1058" i="14"/>
  <c r="A1058" i="14" s="1"/>
  <c r="D1058" i="14"/>
  <c r="C1058" i="14"/>
  <c r="B1058" i="14"/>
  <c r="J1057" i="14"/>
  <c r="G1057" i="14"/>
  <c r="F1057" i="14"/>
  <c r="E1057" i="14"/>
  <c r="A1057" i="14" s="1"/>
  <c r="D1057" i="14"/>
  <c r="C1057" i="14"/>
  <c r="B1057" i="14"/>
  <c r="J1056" i="14"/>
  <c r="G1056" i="14"/>
  <c r="F1056" i="14"/>
  <c r="E1056" i="14"/>
  <c r="A1056" i="14" s="1"/>
  <c r="D1056" i="14"/>
  <c r="C1056" i="14"/>
  <c r="B1056" i="14"/>
  <c r="J1055" i="14"/>
  <c r="G1055" i="14"/>
  <c r="F1055" i="14"/>
  <c r="E1055" i="14"/>
  <c r="A1055" i="14" s="1"/>
  <c r="D1055" i="14"/>
  <c r="C1055" i="14"/>
  <c r="B1055" i="14"/>
  <c r="J1054" i="14"/>
  <c r="G1054" i="14"/>
  <c r="F1054" i="14"/>
  <c r="E1054" i="14"/>
  <c r="A1054" i="14" s="1"/>
  <c r="D1054" i="14"/>
  <c r="C1054" i="14"/>
  <c r="B1054" i="14"/>
  <c r="J1053" i="14"/>
  <c r="G1053" i="14"/>
  <c r="F1053" i="14"/>
  <c r="E1053" i="14"/>
  <c r="A1053" i="14" s="1"/>
  <c r="D1053" i="14"/>
  <c r="C1053" i="14"/>
  <c r="B1053" i="14"/>
  <c r="J1052" i="14"/>
  <c r="G1052" i="14"/>
  <c r="F1052" i="14"/>
  <c r="E1052" i="14"/>
  <c r="A1052" i="14" s="1"/>
  <c r="D1052" i="14"/>
  <c r="C1052" i="14"/>
  <c r="B1052" i="14"/>
  <c r="J1051" i="14"/>
  <c r="G1051" i="14"/>
  <c r="F1051" i="14"/>
  <c r="E1051" i="14"/>
  <c r="A1051" i="14" s="1"/>
  <c r="D1051" i="14"/>
  <c r="C1051" i="14"/>
  <c r="B1051" i="14"/>
  <c r="J1050" i="14"/>
  <c r="G1050" i="14"/>
  <c r="F1050" i="14"/>
  <c r="E1050" i="14"/>
  <c r="A1050" i="14" s="1"/>
  <c r="D1050" i="14"/>
  <c r="C1050" i="14"/>
  <c r="B1050" i="14"/>
  <c r="J1049" i="14"/>
  <c r="G1049" i="14"/>
  <c r="F1049" i="14"/>
  <c r="E1049" i="14"/>
  <c r="A1049" i="14" s="1"/>
  <c r="D1049" i="14"/>
  <c r="C1049" i="14"/>
  <c r="B1049" i="14"/>
  <c r="J1048" i="14"/>
  <c r="G1048" i="14"/>
  <c r="F1048" i="14"/>
  <c r="E1048" i="14"/>
  <c r="A1048" i="14" s="1"/>
  <c r="D1048" i="14"/>
  <c r="C1048" i="14"/>
  <c r="B1048" i="14"/>
  <c r="J1047" i="14"/>
  <c r="G1047" i="14"/>
  <c r="F1047" i="14"/>
  <c r="E1047" i="14"/>
  <c r="A1047" i="14" s="1"/>
  <c r="D1047" i="14"/>
  <c r="C1047" i="14"/>
  <c r="B1047" i="14"/>
  <c r="J1046" i="14"/>
  <c r="G1046" i="14"/>
  <c r="F1046" i="14"/>
  <c r="E1046" i="14"/>
  <c r="A1046" i="14" s="1"/>
  <c r="D1046" i="14"/>
  <c r="C1046" i="14"/>
  <c r="B1046" i="14"/>
  <c r="J1045" i="14"/>
  <c r="G1045" i="14"/>
  <c r="F1045" i="14"/>
  <c r="E1045" i="14"/>
  <c r="A1045" i="14" s="1"/>
  <c r="D1045" i="14"/>
  <c r="C1045" i="14"/>
  <c r="B1045" i="14"/>
  <c r="J1044" i="14"/>
  <c r="G1044" i="14"/>
  <c r="F1044" i="14"/>
  <c r="E1044" i="14"/>
  <c r="A1044" i="14" s="1"/>
  <c r="D1044" i="14"/>
  <c r="C1044" i="14"/>
  <c r="B1044" i="14"/>
  <c r="J1043" i="14"/>
  <c r="G1043" i="14"/>
  <c r="F1043" i="14"/>
  <c r="E1043" i="14"/>
  <c r="A1043" i="14" s="1"/>
  <c r="D1043" i="14"/>
  <c r="C1043" i="14"/>
  <c r="B1043" i="14"/>
  <c r="J1042" i="14"/>
  <c r="G1042" i="14"/>
  <c r="F1042" i="14"/>
  <c r="E1042" i="14"/>
  <c r="A1042" i="14" s="1"/>
  <c r="D1042" i="14"/>
  <c r="C1042" i="14"/>
  <c r="B1042" i="14"/>
  <c r="J1041" i="14"/>
  <c r="G1041" i="14"/>
  <c r="F1041" i="14"/>
  <c r="E1041" i="14"/>
  <c r="A1041" i="14" s="1"/>
  <c r="D1041" i="14"/>
  <c r="C1041" i="14"/>
  <c r="B1041" i="14"/>
  <c r="J1040" i="14"/>
  <c r="G1040" i="14"/>
  <c r="F1040" i="14"/>
  <c r="E1040" i="14"/>
  <c r="A1040" i="14" s="1"/>
  <c r="D1040" i="14"/>
  <c r="C1040" i="14"/>
  <c r="B1040" i="14"/>
  <c r="J1039" i="14"/>
  <c r="G1039" i="14"/>
  <c r="F1039" i="14"/>
  <c r="E1039" i="14"/>
  <c r="A1039" i="14" s="1"/>
  <c r="D1039" i="14"/>
  <c r="C1039" i="14"/>
  <c r="B1039" i="14"/>
  <c r="J1038" i="14"/>
  <c r="G1038" i="14"/>
  <c r="F1038" i="14"/>
  <c r="E1038" i="14"/>
  <c r="A1038" i="14" s="1"/>
  <c r="D1038" i="14"/>
  <c r="C1038" i="14"/>
  <c r="B1038" i="14"/>
  <c r="J1037" i="14"/>
  <c r="G1037" i="14"/>
  <c r="F1037" i="14"/>
  <c r="E1037" i="14"/>
  <c r="A1037" i="14" s="1"/>
  <c r="D1037" i="14"/>
  <c r="C1037" i="14"/>
  <c r="B1037" i="14"/>
  <c r="J1036" i="14"/>
  <c r="G1036" i="14"/>
  <c r="F1036" i="14"/>
  <c r="E1036" i="14"/>
  <c r="A1036" i="14" s="1"/>
  <c r="D1036" i="14"/>
  <c r="C1036" i="14"/>
  <c r="B1036" i="14"/>
  <c r="J1035" i="14"/>
  <c r="G1035" i="14"/>
  <c r="F1035" i="14"/>
  <c r="E1035" i="14"/>
  <c r="A1035" i="14" s="1"/>
  <c r="D1035" i="14"/>
  <c r="C1035" i="14"/>
  <c r="B1035" i="14"/>
  <c r="J1034" i="14"/>
  <c r="G1034" i="14"/>
  <c r="F1034" i="14"/>
  <c r="E1034" i="14"/>
  <c r="A1034" i="14" s="1"/>
  <c r="D1034" i="14"/>
  <c r="C1034" i="14"/>
  <c r="B1034" i="14"/>
  <c r="J1033" i="14"/>
  <c r="G1033" i="14"/>
  <c r="F1033" i="14"/>
  <c r="E1033" i="14"/>
  <c r="A1033" i="14" s="1"/>
  <c r="D1033" i="14"/>
  <c r="C1033" i="14"/>
  <c r="B1033" i="14"/>
  <c r="J1032" i="14"/>
  <c r="G1032" i="14"/>
  <c r="F1032" i="14"/>
  <c r="E1032" i="14"/>
  <c r="A1032" i="14" s="1"/>
  <c r="D1032" i="14"/>
  <c r="C1032" i="14"/>
  <c r="B1032" i="14"/>
  <c r="J1031" i="14"/>
  <c r="G1031" i="14"/>
  <c r="F1031" i="14"/>
  <c r="E1031" i="14"/>
  <c r="A1031" i="14" s="1"/>
  <c r="D1031" i="14"/>
  <c r="C1031" i="14"/>
  <c r="B1031" i="14"/>
  <c r="J1030" i="14"/>
  <c r="G1030" i="14"/>
  <c r="F1030" i="14"/>
  <c r="E1030" i="14"/>
  <c r="A1030" i="14" s="1"/>
  <c r="D1030" i="14"/>
  <c r="C1030" i="14"/>
  <c r="B1030" i="14"/>
  <c r="J1029" i="14"/>
  <c r="G1029" i="14"/>
  <c r="F1029" i="14"/>
  <c r="E1029" i="14"/>
  <c r="A1029" i="14" s="1"/>
  <c r="D1029" i="14"/>
  <c r="C1029" i="14"/>
  <c r="B1029" i="14"/>
  <c r="J1028" i="14"/>
  <c r="G1028" i="14"/>
  <c r="F1028" i="14"/>
  <c r="E1028" i="14"/>
  <c r="A1028" i="14" s="1"/>
  <c r="D1028" i="14"/>
  <c r="C1028" i="14"/>
  <c r="B1028" i="14"/>
  <c r="J1027" i="14"/>
  <c r="G1027" i="14"/>
  <c r="F1027" i="14"/>
  <c r="E1027" i="14"/>
  <c r="A1027" i="14" s="1"/>
  <c r="D1027" i="14"/>
  <c r="C1027" i="14"/>
  <c r="B1027" i="14"/>
  <c r="J1026" i="14"/>
  <c r="G1026" i="14"/>
  <c r="F1026" i="14"/>
  <c r="E1026" i="14"/>
  <c r="A1026" i="14" s="1"/>
  <c r="D1026" i="14"/>
  <c r="C1026" i="14"/>
  <c r="B1026" i="14"/>
  <c r="J1025" i="14"/>
  <c r="G1025" i="14"/>
  <c r="F1025" i="14"/>
  <c r="E1025" i="14"/>
  <c r="A1025" i="14" s="1"/>
  <c r="D1025" i="14"/>
  <c r="C1025" i="14"/>
  <c r="B1025" i="14"/>
  <c r="J1024" i="14"/>
  <c r="G1024" i="14"/>
  <c r="F1024" i="14"/>
  <c r="E1024" i="14"/>
  <c r="A1024" i="14" s="1"/>
  <c r="D1024" i="14"/>
  <c r="C1024" i="14"/>
  <c r="B1024" i="14"/>
  <c r="J1023" i="14"/>
  <c r="G1023" i="14"/>
  <c r="F1023" i="14"/>
  <c r="E1023" i="14"/>
  <c r="A1023" i="14" s="1"/>
  <c r="D1023" i="14"/>
  <c r="C1023" i="14"/>
  <c r="B1023" i="14"/>
  <c r="J1022" i="14"/>
  <c r="G1022" i="14"/>
  <c r="F1022" i="14"/>
  <c r="E1022" i="14"/>
  <c r="A1022" i="14" s="1"/>
  <c r="D1022" i="14"/>
  <c r="C1022" i="14"/>
  <c r="B1022" i="14"/>
  <c r="J1021" i="14"/>
  <c r="G1021" i="14"/>
  <c r="F1021" i="14"/>
  <c r="E1021" i="14"/>
  <c r="A1021" i="14" s="1"/>
  <c r="D1021" i="14"/>
  <c r="C1021" i="14"/>
  <c r="B1021" i="14"/>
  <c r="J1020" i="14"/>
  <c r="G1020" i="14"/>
  <c r="F1020" i="14"/>
  <c r="E1020" i="14"/>
  <c r="A1020" i="14" s="1"/>
  <c r="D1020" i="14"/>
  <c r="C1020" i="14"/>
  <c r="B1020" i="14"/>
  <c r="J1019" i="14"/>
  <c r="G1019" i="14"/>
  <c r="F1019" i="14"/>
  <c r="E1019" i="14"/>
  <c r="A1019" i="14" s="1"/>
  <c r="D1019" i="14"/>
  <c r="C1019" i="14"/>
  <c r="B1019" i="14"/>
  <c r="J1018" i="14"/>
  <c r="G1018" i="14"/>
  <c r="F1018" i="14"/>
  <c r="E1018" i="14"/>
  <c r="A1018" i="14" s="1"/>
  <c r="D1018" i="14"/>
  <c r="C1018" i="14"/>
  <c r="B1018" i="14"/>
  <c r="J1017" i="14"/>
  <c r="G1017" i="14"/>
  <c r="F1017" i="14"/>
  <c r="E1017" i="14"/>
  <c r="A1017" i="14" s="1"/>
  <c r="D1017" i="14"/>
  <c r="C1017" i="14"/>
  <c r="B1017" i="14"/>
  <c r="J1016" i="14"/>
  <c r="G1016" i="14"/>
  <c r="F1016" i="14"/>
  <c r="E1016" i="14"/>
  <c r="A1016" i="14" s="1"/>
  <c r="D1016" i="14"/>
  <c r="C1016" i="14"/>
  <c r="B1016" i="14"/>
  <c r="J1015" i="14"/>
  <c r="G1015" i="14"/>
  <c r="F1015" i="14"/>
  <c r="E1015" i="14"/>
  <c r="A1015" i="14" s="1"/>
  <c r="D1015" i="14"/>
  <c r="C1015" i="14"/>
  <c r="B1015" i="14"/>
  <c r="J1014" i="14"/>
  <c r="G1014" i="14"/>
  <c r="F1014" i="14"/>
  <c r="E1014" i="14"/>
  <c r="A1014" i="14" s="1"/>
  <c r="D1014" i="14"/>
  <c r="C1014" i="14"/>
  <c r="B1014" i="14"/>
  <c r="J1013" i="14"/>
  <c r="G1013" i="14"/>
  <c r="F1013" i="14"/>
  <c r="E1013" i="14"/>
  <c r="A1013" i="14" s="1"/>
  <c r="D1013" i="14"/>
  <c r="C1013" i="14"/>
  <c r="B1013" i="14"/>
  <c r="J1012" i="14"/>
  <c r="G1012" i="14"/>
  <c r="F1012" i="14"/>
  <c r="E1012" i="14"/>
  <c r="A1012" i="14" s="1"/>
  <c r="D1012" i="14"/>
  <c r="C1012" i="14"/>
  <c r="B1012" i="14"/>
  <c r="J1011" i="14"/>
  <c r="G1011" i="14"/>
  <c r="F1011" i="14"/>
  <c r="E1011" i="14"/>
  <c r="A1011" i="14" s="1"/>
  <c r="D1011" i="14"/>
  <c r="C1011" i="14"/>
  <c r="B1011" i="14"/>
  <c r="J1010" i="14"/>
  <c r="G1010" i="14"/>
  <c r="F1010" i="14"/>
  <c r="E1010" i="14"/>
  <c r="A1010" i="14" s="1"/>
  <c r="D1010" i="14"/>
  <c r="C1010" i="14"/>
  <c r="B1010" i="14"/>
  <c r="J1009" i="14"/>
  <c r="G1009" i="14"/>
  <c r="F1009" i="14"/>
  <c r="E1009" i="14"/>
  <c r="A1009" i="14" s="1"/>
  <c r="D1009" i="14"/>
  <c r="C1009" i="14"/>
  <c r="B1009" i="14"/>
  <c r="J1008" i="14"/>
  <c r="G1008" i="14"/>
  <c r="F1008" i="14"/>
  <c r="E1008" i="14"/>
  <c r="A1008" i="14" s="1"/>
  <c r="D1008" i="14"/>
  <c r="C1008" i="14"/>
  <c r="B1008" i="14"/>
  <c r="J1007" i="14"/>
  <c r="G1007" i="14"/>
  <c r="F1007" i="14"/>
  <c r="E1007" i="14"/>
  <c r="A1007" i="14" s="1"/>
  <c r="D1007" i="14"/>
  <c r="C1007" i="14"/>
  <c r="B1007" i="14"/>
  <c r="J1006" i="14"/>
  <c r="G1006" i="14"/>
  <c r="F1006" i="14"/>
  <c r="E1006" i="14"/>
  <c r="A1006" i="14" s="1"/>
  <c r="D1006" i="14"/>
  <c r="C1006" i="14"/>
  <c r="B1006" i="14"/>
  <c r="J1005" i="14"/>
  <c r="G1005" i="14"/>
  <c r="F1005" i="14"/>
  <c r="E1005" i="14"/>
  <c r="A1005" i="14" s="1"/>
  <c r="D1005" i="14"/>
  <c r="C1005" i="14"/>
  <c r="B1005" i="14"/>
  <c r="J1004" i="14"/>
  <c r="G1004" i="14"/>
  <c r="F1004" i="14"/>
  <c r="E1004" i="14"/>
  <c r="A1004" i="14" s="1"/>
  <c r="D1004" i="14"/>
  <c r="C1004" i="14"/>
  <c r="B1004" i="14"/>
  <c r="J1003" i="14"/>
  <c r="G1003" i="14"/>
  <c r="F1003" i="14"/>
  <c r="E1003" i="14"/>
  <c r="A1003" i="14" s="1"/>
  <c r="D1003" i="14"/>
  <c r="C1003" i="14"/>
  <c r="B1003" i="14"/>
  <c r="J1002" i="14"/>
  <c r="G1002" i="14"/>
  <c r="F1002" i="14"/>
  <c r="E1002" i="14"/>
  <c r="A1002" i="14" s="1"/>
  <c r="D1002" i="14"/>
  <c r="C1002" i="14"/>
  <c r="B1002" i="14"/>
  <c r="J1001" i="14"/>
  <c r="G1001" i="14"/>
  <c r="F1001" i="14"/>
  <c r="E1001" i="14"/>
  <c r="A1001" i="14" s="1"/>
  <c r="D1001" i="14"/>
  <c r="C1001" i="14"/>
  <c r="B1001" i="14"/>
  <c r="J1000" i="14"/>
  <c r="G1000" i="14"/>
  <c r="F1000" i="14"/>
  <c r="E1000" i="14"/>
  <c r="A1000" i="14" s="1"/>
  <c r="D1000" i="14"/>
  <c r="C1000" i="14"/>
  <c r="B1000" i="14"/>
  <c r="J999" i="14"/>
  <c r="G999" i="14"/>
  <c r="F999" i="14"/>
  <c r="E999" i="14"/>
  <c r="A999" i="14" s="1"/>
  <c r="D999" i="14"/>
  <c r="C999" i="14"/>
  <c r="B999" i="14"/>
  <c r="J998" i="14"/>
  <c r="G998" i="14"/>
  <c r="F998" i="14"/>
  <c r="E998" i="14"/>
  <c r="A998" i="14" s="1"/>
  <c r="D998" i="14"/>
  <c r="C998" i="14"/>
  <c r="B998" i="14"/>
  <c r="J997" i="14"/>
  <c r="G997" i="14"/>
  <c r="F997" i="14"/>
  <c r="E997" i="14"/>
  <c r="A997" i="14" s="1"/>
  <c r="D997" i="14"/>
  <c r="C997" i="14"/>
  <c r="B997" i="14"/>
  <c r="J996" i="14"/>
  <c r="G996" i="14"/>
  <c r="F996" i="14"/>
  <c r="E996" i="14"/>
  <c r="A996" i="14" s="1"/>
  <c r="D996" i="14"/>
  <c r="C996" i="14"/>
  <c r="B996" i="14"/>
  <c r="J995" i="14"/>
  <c r="G995" i="14"/>
  <c r="F995" i="14"/>
  <c r="E995" i="14"/>
  <c r="A995" i="14" s="1"/>
  <c r="D995" i="14"/>
  <c r="C995" i="14"/>
  <c r="B995" i="14"/>
  <c r="J994" i="14"/>
  <c r="G994" i="14"/>
  <c r="F994" i="14"/>
  <c r="E994" i="14"/>
  <c r="A994" i="14" s="1"/>
  <c r="D994" i="14"/>
  <c r="C994" i="14"/>
  <c r="B994" i="14"/>
  <c r="J993" i="14"/>
  <c r="G993" i="14"/>
  <c r="F993" i="14"/>
  <c r="E993" i="14"/>
  <c r="A993" i="14" s="1"/>
  <c r="D993" i="14"/>
  <c r="C993" i="14"/>
  <c r="B993" i="14"/>
  <c r="J992" i="14"/>
  <c r="G992" i="14"/>
  <c r="F992" i="14"/>
  <c r="E992" i="14"/>
  <c r="A992" i="14" s="1"/>
  <c r="D992" i="14"/>
  <c r="C992" i="14"/>
  <c r="B992" i="14"/>
  <c r="J991" i="14"/>
  <c r="G991" i="14"/>
  <c r="F991" i="14"/>
  <c r="E991" i="14"/>
  <c r="A991" i="14" s="1"/>
  <c r="D991" i="14"/>
  <c r="C991" i="14"/>
  <c r="B991" i="14"/>
  <c r="J990" i="14"/>
  <c r="G990" i="14"/>
  <c r="F990" i="14"/>
  <c r="E990" i="14"/>
  <c r="A990" i="14" s="1"/>
  <c r="D990" i="14"/>
  <c r="C990" i="14"/>
  <c r="B990" i="14"/>
  <c r="J989" i="14"/>
  <c r="G989" i="14"/>
  <c r="F989" i="14"/>
  <c r="E989" i="14"/>
  <c r="A989" i="14" s="1"/>
  <c r="D989" i="14"/>
  <c r="C989" i="14"/>
  <c r="B989" i="14"/>
  <c r="J988" i="14"/>
  <c r="G988" i="14"/>
  <c r="F988" i="14"/>
  <c r="E988" i="14"/>
  <c r="A988" i="14" s="1"/>
  <c r="D988" i="14"/>
  <c r="C988" i="14"/>
  <c r="B988" i="14"/>
  <c r="J987" i="14"/>
  <c r="G987" i="14"/>
  <c r="F987" i="14"/>
  <c r="E987" i="14"/>
  <c r="A987" i="14" s="1"/>
  <c r="D987" i="14"/>
  <c r="C987" i="14"/>
  <c r="B987" i="14"/>
  <c r="J986" i="14"/>
  <c r="G986" i="14"/>
  <c r="F986" i="14"/>
  <c r="E986" i="14"/>
  <c r="A986" i="14" s="1"/>
  <c r="D986" i="14"/>
  <c r="C986" i="14"/>
  <c r="B986" i="14"/>
  <c r="J985" i="14"/>
  <c r="G985" i="14"/>
  <c r="F985" i="14"/>
  <c r="E985" i="14"/>
  <c r="A985" i="14" s="1"/>
  <c r="D985" i="14"/>
  <c r="C985" i="14"/>
  <c r="B985" i="14"/>
  <c r="J984" i="14"/>
  <c r="G984" i="14"/>
  <c r="F984" i="14"/>
  <c r="E984" i="14"/>
  <c r="A984" i="14" s="1"/>
  <c r="D984" i="14"/>
  <c r="C984" i="14"/>
  <c r="B984" i="14"/>
  <c r="J983" i="14"/>
  <c r="G983" i="14"/>
  <c r="F983" i="14"/>
  <c r="E983" i="14"/>
  <c r="A983" i="14" s="1"/>
  <c r="D983" i="14"/>
  <c r="C983" i="14"/>
  <c r="B983" i="14"/>
  <c r="J982" i="14"/>
  <c r="G982" i="14"/>
  <c r="F982" i="14"/>
  <c r="E982" i="14"/>
  <c r="A982" i="14" s="1"/>
  <c r="D982" i="14"/>
  <c r="C982" i="14"/>
  <c r="B982" i="14"/>
  <c r="J981" i="14"/>
  <c r="G981" i="14"/>
  <c r="F981" i="14"/>
  <c r="E981" i="14"/>
  <c r="A981" i="14" s="1"/>
  <c r="D981" i="14"/>
  <c r="C981" i="14"/>
  <c r="B981" i="14"/>
  <c r="J980" i="14"/>
  <c r="G980" i="14"/>
  <c r="F980" i="14"/>
  <c r="E980" i="14"/>
  <c r="A980" i="14" s="1"/>
  <c r="D980" i="14"/>
  <c r="C980" i="14"/>
  <c r="B980" i="14"/>
  <c r="J979" i="14"/>
  <c r="G979" i="14"/>
  <c r="F979" i="14"/>
  <c r="E979" i="14"/>
  <c r="A979" i="14" s="1"/>
  <c r="D979" i="14"/>
  <c r="C979" i="14"/>
  <c r="B979" i="14"/>
  <c r="J978" i="14"/>
  <c r="G978" i="14"/>
  <c r="F978" i="14"/>
  <c r="E978" i="14"/>
  <c r="A978" i="14" s="1"/>
  <c r="D978" i="14"/>
  <c r="C978" i="14"/>
  <c r="B978" i="14"/>
  <c r="J977" i="14"/>
  <c r="G977" i="14"/>
  <c r="F977" i="14"/>
  <c r="E977" i="14"/>
  <c r="A977" i="14" s="1"/>
  <c r="D977" i="14"/>
  <c r="C977" i="14"/>
  <c r="B977" i="14"/>
  <c r="J976" i="14"/>
  <c r="G976" i="14"/>
  <c r="F976" i="14"/>
  <c r="E976" i="14"/>
  <c r="A976" i="14" s="1"/>
  <c r="D976" i="14"/>
  <c r="C976" i="14"/>
  <c r="B976" i="14"/>
  <c r="J975" i="14"/>
  <c r="G975" i="14"/>
  <c r="F975" i="14"/>
  <c r="E975" i="14"/>
  <c r="A975" i="14" s="1"/>
  <c r="D975" i="14"/>
  <c r="C975" i="14"/>
  <c r="B975" i="14"/>
  <c r="J974" i="14"/>
  <c r="G974" i="14"/>
  <c r="F974" i="14"/>
  <c r="E974" i="14"/>
  <c r="A974" i="14" s="1"/>
  <c r="D974" i="14"/>
  <c r="C974" i="14"/>
  <c r="B974" i="14"/>
  <c r="J973" i="14"/>
  <c r="G973" i="14"/>
  <c r="F973" i="14"/>
  <c r="E973" i="14"/>
  <c r="A973" i="14" s="1"/>
  <c r="D973" i="14"/>
  <c r="C973" i="14"/>
  <c r="B973" i="14"/>
  <c r="J972" i="14"/>
  <c r="G972" i="14"/>
  <c r="F972" i="14"/>
  <c r="E972" i="14"/>
  <c r="A972" i="14" s="1"/>
  <c r="D972" i="14"/>
  <c r="C972" i="14"/>
  <c r="B972" i="14"/>
  <c r="J971" i="14"/>
  <c r="G971" i="14"/>
  <c r="F971" i="14"/>
  <c r="E971" i="14"/>
  <c r="A971" i="14" s="1"/>
  <c r="D971" i="14"/>
  <c r="C971" i="14"/>
  <c r="B971" i="14"/>
  <c r="J970" i="14"/>
  <c r="G970" i="14"/>
  <c r="F970" i="14"/>
  <c r="E970" i="14"/>
  <c r="A970" i="14" s="1"/>
  <c r="D970" i="14"/>
  <c r="C970" i="14"/>
  <c r="B970" i="14"/>
  <c r="J969" i="14"/>
  <c r="G969" i="14"/>
  <c r="F969" i="14"/>
  <c r="E969" i="14"/>
  <c r="A969" i="14" s="1"/>
  <c r="D969" i="14"/>
  <c r="C969" i="14"/>
  <c r="B969" i="14"/>
  <c r="J968" i="14"/>
  <c r="G968" i="14"/>
  <c r="F968" i="14"/>
  <c r="E968" i="14"/>
  <c r="A968" i="14" s="1"/>
  <c r="D968" i="14"/>
  <c r="C968" i="14"/>
  <c r="B968" i="14"/>
  <c r="J967" i="14"/>
  <c r="G967" i="14"/>
  <c r="F967" i="14"/>
  <c r="E967" i="14"/>
  <c r="A967" i="14" s="1"/>
  <c r="D967" i="14"/>
  <c r="C967" i="14"/>
  <c r="B967" i="14"/>
  <c r="J966" i="14"/>
  <c r="G966" i="14"/>
  <c r="F966" i="14"/>
  <c r="E966" i="14"/>
  <c r="A966" i="14" s="1"/>
  <c r="D966" i="14"/>
  <c r="C966" i="14"/>
  <c r="B966" i="14"/>
  <c r="J965" i="14"/>
  <c r="G965" i="14"/>
  <c r="F965" i="14"/>
  <c r="E965" i="14"/>
  <c r="A965" i="14" s="1"/>
  <c r="D965" i="14"/>
  <c r="C965" i="14"/>
  <c r="B965" i="14"/>
  <c r="J964" i="14"/>
  <c r="G964" i="14"/>
  <c r="F964" i="14"/>
  <c r="E964" i="14"/>
  <c r="A964" i="14" s="1"/>
  <c r="D964" i="14"/>
  <c r="C964" i="14"/>
  <c r="B964" i="14"/>
  <c r="J963" i="14"/>
  <c r="G963" i="14"/>
  <c r="F963" i="14"/>
  <c r="E963" i="14"/>
  <c r="A963" i="14" s="1"/>
  <c r="D963" i="14"/>
  <c r="C963" i="14"/>
  <c r="B963" i="14"/>
  <c r="J962" i="14"/>
  <c r="G962" i="14"/>
  <c r="F962" i="14"/>
  <c r="E962" i="14"/>
  <c r="A962" i="14" s="1"/>
  <c r="D962" i="14"/>
  <c r="C962" i="14"/>
  <c r="B962" i="14"/>
  <c r="J961" i="14"/>
  <c r="G961" i="14"/>
  <c r="F961" i="14"/>
  <c r="E961" i="14"/>
  <c r="A961" i="14" s="1"/>
  <c r="D961" i="14"/>
  <c r="C961" i="14"/>
  <c r="B961" i="14"/>
  <c r="J960" i="14"/>
  <c r="G960" i="14"/>
  <c r="F960" i="14"/>
  <c r="E960" i="14"/>
  <c r="A960" i="14" s="1"/>
  <c r="D960" i="14"/>
  <c r="C960" i="14"/>
  <c r="B960" i="14"/>
  <c r="J959" i="14"/>
  <c r="G959" i="14"/>
  <c r="F959" i="14"/>
  <c r="E959" i="14"/>
  <c r="A959" i="14" s="1"/>
  <c r="D959" i="14"/>
  <c r="C959" i="14"/>
  <c r="B959" i="14"/>
  <c r="J958" i="14"/>
  <c r="G958" i="14"/>
  <c r="F958" i="14"/>
  <c r="E958" i="14"/>
  <c r="A958" i="14" s="1"/>
  <c r="D958" i="14"/>
  <c r="C958" i="14"/>
  <c r="B958" i="14"/>
  <c r="J957" i="14"/>
  <c r="G957" i="14"/>
  <c r="F957" i="14"/>
  <c r="E957" i="14"/>
  <c r="A957" i="14" s="1"/>
  <c r="D957" i="14"/>
  <c r="C957" i="14"/>
  <c r="B957" i="14"/>
  <c r="J956" i="14"/>
  <c r="G956" i="14"/>
  <c r="F956" i="14"/>
  <c r="E956" i="14"/>
  <c r="A956" i="14" s="1"/>
  <c r="D956" i="14"/>
  <c r="C956" i="14"/>
  <c r="B956" i="14"/>
  <c r="J955" i="14"/>
  <c r="G955" i="14"/>
  <c r="F955" i="14"/>
  <c r="E955" i="14"/>
  <c r="A955" i="14" s="1"/>
  <c r="D955" i="14"/>
  <c r="C955" i="14"/>
  <c r="B955" i="14"/>
  <c r="J954" i="14"/>
  <c r="G954" i="14"/>
  <c r="F954" i="14"/>
  <c r="E954" i="14"/>
  <c r="A954" i="14" s="1"/>
  <c r="D954" i="14"/>
  <c r="C954" i="14"/>
  <c r="B954" i="14"/>
  <c r="J953" i="14"/>
  <c r="G953" i="14"/>
  <c r="F953" i="14"/>
  <c r="E953" i="14"/>
  <c r="A953" i="14" s="1"/>
  <c r="D953" i="14"/>
  <c r="C953" i="14"/>
  <c r="B953" i="14"/>
  <c r="J952" i="14"/>
  <c r="G952" i="14"/>
  <c r="F952" i="14"/>
  <c r="E952" i="14"/>
  <c r="A952" i="14" s="1"/>
  <c r="D952" i="14"/>
  <c r="C952" i="14"/>
  <c r="B952" i="14"/>
  <c r="J951" i="14"/>
  <c r="G951" i="14"/>
  <c r="F951" i="14"/>
  <c r="E951" i="14"/>
  <c r="A951" i="14" s="1"/>
  <c r="D951" i="14"/>
  <c r="C951" i="14"/>
  <c r="B951" i="14"/>
  <c r="J950" i="14"/>
  <c r="G950" i="14"/>
  <c r="F950" i="14"/>
  <c r="E950" i="14"/>
  <c r="A950" i="14" s="1"/>
  <c r="D950" i="14"/>
  <c r="C950" i="14"/>
  <c r="B950" i="14"/>
  <c r="J949" i="14"/>
  <c r="G949" i="14"/>
  <c r="F949" i="14"/>
  <c r="E949" i="14"/>
  <c r="A949" i="14" s="1"/>
  <c r="D949" i="14"/>
  <c r="C949" i="14"/>
  <c r="B949" i="14"/>
  <c r="J948" i="14"/>
  <c r="G948" i="14"/>
  <c r="F948" i="14"/>
  <c r="E948" i="14"/>
  <c r="A948" i="14" s="1"/>
  <c r="D948" i="14"/>
  <c r="C948" i="14"/>
  <c r="B948" i="14"/>
  <c r="J947" i="14"/>
  <c r="G947" i="14"/>
  <c r="F947" i="14"/>
  <c r="E947" i="14"/>
  <c r="A947" i="14" s="1"/>
  <c r="D947" i="14"/>
  <c r="C947" i="14"/>
  <c r="B947" i="14"/>
  <c r="J946" i="14"/>
  <c r="G946" i="14"/>
  <c r="F946" i="14"/>
  <c r="E946" i="14"/>
  <c r="A946" i="14" s="1"/>
  <c r="D946" i="14"/>
  <c r="C946" i="14"/>
  <c r="B946" i="14"/>
  <c r="J945" i="14"/>
  <c r="G945" i="14"/>
  <c r="F945" i="14"/>
  <c r="E945" i="14"/>
  <c r="A945" i="14" s="1"/>
  <c r="D945" i="14"/>
  <c r="C945" i="14"/>
  <c r="B945" i="14"/>
  <c r="J944" i="14"/>
  <c r="G944" i="14"/>
  <c r="F944" i="14"/>
  <c r="E944" i="14"/>
  <c r="A944" i="14" s="1"/>
  <c r="D944" i="14"/>
  <c r="C944" i="14"/>
  <c r="B944" i="14"/>
  <c r="J943" i="14"/>
  <c r="G943" i="14"/>
  <c r="F943" i="14"/>
  <c r="E943" i="14"/>
  <c r="A943" i="14" s="1"/>
  <c r="D943" i="14"/>
  <c r="C943" i="14"/>
  <c r="B943" i="14"/>
  <c r="J942" i="14"/>
  <c r="G942" i="14"/>
  <c r="F942" i="14"/>
  <c r="E942" i="14"/>
  <c r="A942" i="14" s="1"/>
  <c r="D942" i="14"/>
  <c r="C942" i="14"/>
  <c r="B942" i="14"/>
  <c r="J941" i="14"/>
  <c r="G941" i="14"/>
  <c r="F941" i="14"/>
  <c r="E941" i="14"/>
  <c r="A941" i="14" s="1"/>
  <c r="D941" i="14"/>
  <c r="C941" i="14"/>
  <c r="B941" i="14"/>
  <c r="J940" i="14"/>
  <c r="G940" i="14"/>
  <c r="F940" i="14"/>
  <c r="E940" i="14"/>
  <c r="A940" i="14" s="1"/>
  <c r="D940" i="14"/>
  <c r="C940" i="14"/>
  <c r="B940" i="14"/>
  <c r="J939" i="14"/>
  <c r="G939" i="14"/>
  <c r="F939" i="14"/>
  <c r="E939" i="14"/>
  <c r="A939" i="14" s="1"/>
  <c r="D939" i="14"/>
  <c r="C939" i="14"/>
  <c r="B939" i="14"/>
  <c r="J938" i="14"/>
  <c r="G938" i="14"/>
  <c r="F938" i="14"/>
  <c r="E938" i="14"/>
  <c r="A938" i="14" s="1"/>
  <c r="D938" i="14"/>
  <c r="C938" i="14"/>
  <c r="B938" i="14"/>
  <c r="J937" i="14"/>
  <c r="G937" i="14"/>
  <c r="F937" i="14"/>
  <c r="E937" i="14"/>
  <c r="A937" i="14" s="1"/>
  <c r="D937" i="14"/>
  <c r="C937" i="14"/>
  <c r="B937" i="14"/>
  <c r="J936" i="14"/>
  <c r="G936" i="14"/>
  <c r="F936" i="14"/>
  <c r="E936" i="14"/>
  <c r="A936" i="14" s="1"/>
  <c r="D936" i="14"/>
  <c r="C936" i="14"/>
  <c r="B936" i="14"/>
  <c r="J935" i="14"/>
  <c r="G935" i="14"/>
  <c r="F935" i="14"/>
  <c r="E935" i="14"/>
  <c r="A935" i="14" s="1"/>
  <c r="D935" i="14"/>
  <c r="C935" i="14"/>
  <c r="B935" i="14"/>
  <c r="J934" i="14"/>
  <c r="G934" i="14"/>
  <c r="F934" i="14"/>
  <c r="E934" i="14"/>
  <c r="A934" i="14" s="1"/>
  <c r="D934" i="14"/>
  <c r="C934" i="14"/>
  <c r="B934" i="14"/>
  <c r="J933" i="14"/>
  <c r="G933" i="14"/>
  <c r="F933" i="14"/>
  <c r="E933" i="14"/>
  <c r="A933" i="14" s="1"/>
  <c r="D933" i="14"/>
  <c r="C933" i="14"/>
  <c r="B933" i="14"/>
  <c r="J932" i="14"/>
  <c r="G932" i="14"/>
  <c r="F932" i="14"/>
  <c r="E932" i="14"/>
  <c r="A932" i="14" s="1"/>
  <c r="D932" i="14"/>
  <c r="C932" i="14"/>
  <c r="B932" i="14"/>
  <c r="J931" i="14"/>
  <c r="G931" i="14"/>
  <c r="F931" i="14"/>
  <c r="E931" i="14"/>
  <c r="A931" i="14" s="1"/>
  <c r="D931" i="14"/>
  <c r="C931" i="14"/>
  <c r="B931" i="14"/>
  <c r="J930" i="14"/>
  <c r="G930" i="14"/>
  <c r="F930" i="14"/>
  <c r="E930" i="14"/>
  <c r="A930" i="14" s="1"/>
  <c r="D930" i="14"/>
  <c r="C930" i="14"/>
  <c r="B930" i="14"/>
  <c r="J929" i="14"/>
  <c r="G929" i="14"/>
  <c r="F929" i="14"/>
  <c r="E929" i="14"/>
  <c r="A929" i="14" s="1"/>
  <c r="D929" i="14"/>
  <c r="C929" i="14"/>
  <c r="B929" i="14"/>
  <c r="J928" i="14"/>
  <c r="G928" i="14"/>
  <c r="F928" i="14"/>
  <c r="E928" i="14"/>
  <c r="A928" i="14" s="1"/>
  <c r="D928" i="14"/>
  <c r="C928" i="14"/>
  <c r="B928" i="14"/>
  <c r="J927" i="14"/>
  <c r="G927" i="14"/>
  <c r="F927" i="14"/>
  <c r="E927" i="14"/>
  <c r="A927" i="14" s="1"/>
  <c r="D927" i="14"/>
  <c r="C927" i="14"/>
  <c r="B927" i="14"/>
  <c r="J926" i="14"/>
  <c r="G926" i="14"/>
  <c r="F926" i="14"/>
  <c r="E926" i="14"/>
  <c r="A926" i="14" s="1"/>
  <c r="D926" i="14"/>
  <c r="C926" i="14"/>
  <c r="B926" i="14"/>
  <c r="J925" i="14"/>
  <c r="G925" i="14"/>
  <c r="F925" i="14"/>
  <c r="E925" i="14"/>
  <c r="A925" i="14" s="1"/>
  <c r="D925" i="14"/>
  <c r="C925" i="14"/>
  <c r="B925" i="14"/>
  <c r="J924" i="14"/>
  <c r="G924" i="14"/>
  <c r="F924" i="14"/>
  <c r="E924" i="14"/>
  <c r="A924" i="14" s="1"/>
  <c r="D924" i="14"/>
  <c r="C924" i="14"/>
  <c r="B924" i="14"/>
  <c r="J923" i="14"/>
  <c r="G923" i="14"/>
  <c r="F923" i="14"/>
  <c r="E923" i="14"/>
  <c r="A923" i="14" s="1"/>
  <c r="D923" i="14"/>
  <c r="C923" i="14"/>
  <c r="B923" i="14"/>
  <c r="J922" i="14"/>
  <c r="G922" i="14"/>
  <c r="F922" i="14"/>
  <c r="E922" i="14"/>
  <c r="A922" i="14" s="1"/>
  <c r="D922" i="14"/>
  <c r="C922" i="14"/>
  <c r="B922" i="14"/>
  <c r="J921" i="14"/>
  <c r="G921" i="14"/>
  <c r="F921" i="14"/>
  <c r="E921" i="14"/>
  <c r="A921" i="14" s="1"/>
  <c r="D921" i="14"/>
  <c r="C921" i="14"/>
  <c r="B921" i="14"/>
  <c r="J920" i="14"/>
  <c r="G920" i="14"/>
  <c r="F920" i="14"/>
  <c r="E920" i="14"/>
  <c r="A920" i="14" s="1"/>
  <c r="D920" i="14"/>
  <c r="C920" i="14"/>
  <c r="B920" i="14"/>
  <c r="J919" i="14"/>
  <c r="G919" i="14"/>
  <c r="F919" i="14"/>
  <c r="E919" i="14"/>
  <c r="A919" i="14" s="1"/>
  <c r="D919" i="14"/>
  <c r="C919" i="14"/>
  <c r="B919" i="14"/>
  <c r="J918" i="14"/>
  <c r="G918" i="14"/>
  <c r="F918" i="14"/>
  <c r="E918" i="14"/>
  <c r="A918" i="14" s="1"/>
  <c r="D918" i="14"/>
  <c r="C918" i="14"/>
  <c r="B918" i="14"/>
  <c r="J917" i="14"/>
  <c r="G917" i="14"/>
  <c r="F917" i="14"/>
  <c r="E917" i="14"/>
  <c r="A917" i="14" s="1"/>
  <c r="D917" i="14"/>
  <c r="C917" i="14"/>
  <c r="B917" i="14"/>
  <c r="J916" i="14"/>
  <c r="G916" i="14"/>
  <c r="F916" i="14"/>
  <c r="E916" i="14"/>
  <c r="A916" i="14" s="1"/>
  <c r="D916" i="14"/>
  <c r="C916" i="14"/>
  <c r="B916" i="14"/>
  <c r="J915" i="14"/>
  <c r="G915" i="14"/>
  <c r="F915" i="14"/>
  <c r="E915" i="14"/>
  <c r="A915" i="14" s="1"/>
  <c r="D915" i="14"/>
  <c r="C915" i="14"/>
  <c r="B915" i="14"/>
  <c r="J914" i="14"/>
  <c r="G914" i="14"/>
  <c r="F914" i="14"/>
  <c r="E914" i="14"/>
  <c r="A914" i="14" s="1"/>
  <c r="D914" i="14"/>
  <c r="C914" i="14"/>
  <c r="B914" i="14"/>
  <c r="J913" i="14"/>
  <c r="G913" i="14"/>
  <c r="F913" i="14"/>
  <c r="E913" i="14"/>
  <c r="A913" i="14" s="1"/>
  <c r="D913" i="14"/>
  <c r="C913" i="14"/>
  <c r="B913" i="14"/>
  <c r="J912" i="14"/>
  <c r="G912" i="14"/>
  <c r="F912" i="14"/>
  <c r="E912" i="14"/>
  <c r="A912" i="14" s="1"/>
  <c r="D912" i="14"/>
  <c r="C912" i="14"/>
  <c r="B912" i="14"/>
  <c r="J911" i="14"/>
  <c r="G911" i="14"/>
  <c r="F911" i="14"/>
  <c r="E911" i="14"/>
  <c r="A911" i="14" s="1"/>
  <c r="D911" i="14"/>
  <c r="C911" i="14"/>
  <c r="B911" i="14"/>
  <c r="J910" i="14"/>
  <c r="G910" i="14"/>
  <c r="F910" i="14"/>
  <c r="E910" i="14"/>
  <c r="A910" i="14" s="1"/>
  <c r="D910" i="14"/>
  <c r="C910" i="14"/>
  <c r="B910" i="14"/>
  <c r="J909" i="14"/>
  <c r="G909" i="14"/>
  <c r="F909" i="14"/>
  <c r="E909" i="14"/>
  <c r="A909" i="14" s="1"/>
  <c r="D909" i="14"/>
  <c r="C909" i="14"/>
  <c r="B909" i="14"/>
  <c r="J908" i="14"/>
  <c r="G908" i="14"/>
  <c r="F908" i="14"/>
  <c r="E908" i="14"/>
  <c r="A908" i="14" s="1"/>
  <c r="D908" i="14"/>
  <c r="C908" i="14"/>
  <c r="B908" i="14"/>
  <c r="J907" i="14"/>
  <c r="G907" i="14"/>
  <c r="F907" i="14"/>
  <c r="E907" i="14"/>
  <c r="A907" i="14" s="1"/>
  <c r="D907" i="14"/>
  <c r="C907" i="14"/>
  <c r="B907" i="14"/>
  <c r="J906" i="14"/>
  <c r="G906" i="14"/>
  <c r="F906" i="14"/>
  <c r="E906" i="14"/>
  <c r="A906" i="14" s="1"/>
  <c r="D906" i="14"/>
  <c r="C906" i="14"/>
  <c r="B906" i="14"/>
  <c r="J905" i="14"/>
  <c r="G905" i="14"/>
  <c r="F905" i="14"/>
  <c r="E905" i="14"/>
  <c r="A905" i="14" s="1"/>
  <c r="D905" i="14"/>
  <c r="C905" i="14"/>
  <c r="B905" i="14"/>
  <c r="J904" i="14"/>
  <c r="G904" i="14"/>
  <c r="F904" i="14"/>
  <c r="E904" i="14"/>
  <c r="A904" i="14" s="1"/>
  <c r="D904" i="14"/>
  <c r="C904" i="14"/>
  <c r="B904" i="14"/>
  <c r="J903" i="14"/>
  <c r="G903" i="14"/>
  <c r="F903" i="14"/>
  <c r="E903" i="14"/>
  <c r="A903" i="14" s="1"/>
  <c r="D903" i="14"/>
  <c r="C903" i="14"/>
  <c r="B903" i="14"/>
  <c r="J902" i="14"/>
  <c r="G902" i="14"/>
  <c r="F902" i="14"/>
  <c r="E902" i="14"/>
  <c r="A902" i="14" s="1"/>
  <c r="D902" i="14"/>
  <c r="C902" i="14"/>
  <c r="B902" i="14"/>
  <c r="J901" i="14"/>
  <c r="G901" i="14"/>
  <c r="F901" i="14"/>
  <c r="E901" i="14"/>
  <c r="A901" i="14" s="1"/>
  <c r="D901" i="14"/>
  <c r="C901" i="14"/>
  <c r="B901" i="14"/>
  <c r="J900" i="14"/>
  <c r="G900" i="14"/>
  <c r="F900" i="14"/>
  <c r="E900" i="14"/>
  <c r="A900" i="14" s="1"/>
  <c r="D900" i="14"/>
  <c r="C900" i="14"/>
  <c r="B900" i="14"/>
  <c r="J899" i="14"/>
  <c r="G899" i="14"/>
  <c r="F899" i="14"/>
  <c r="E899" i="14"/>
  <c r="A899" i="14" s="1"/>
  <c r="D899" i="14"/>
  <c r="C899" i="14"/>
  <c r="B899" i="14"/>
  <c r="J898" i="14"/>
  <c r="G898" i="14"/>
  <c r="F898" i="14"/>
  <c r="E898" i="14"/>
  <c r="A898" i="14" s="1"/>
  <c r="D898" i="14"/>
  <c r="C898" i="14"/>
  <c r="B898" i="14"/>
  <c r="J897" i="14"/>
  <c r="G897" i="14"/>
  <c r="F897" i="14"/>
  <c r="E897" i="14"/>
  <c r="A897" i="14" s="1"/>
  <c r="D897" i="14"/>
  <c r="C897" i="14"/>
  <c r="B897" i="14"/>
  <c r="J896" i="14"/>
  <c r="G896" i="14"/>
  <c r="F896" i="14"/>
  <c r="E896" i="14"/>
  <c r="A896" i="14" s="1"/>
  <c r="D896" i="14"/>
  <c r="C896" i="14"/>
  <c r="B896" i="14"/>
  <c r="J895" i="14"/>
  <c r="G895" i="14"/>
  <c r="F895" i="14"/>
  <c r="E895" i="14"/>
  <c r="A895" i="14" s="1"/>
  <c r="D895" i="14"/>
  <c r="C895" i="14"/>
  <c r="B895" i="14"/>
  <c r="J894" i="14"/>
  <c r="G894" i="14"/>
  <c r="F894" i="14"/>
  <c r="E894" i="14"/>
  <c r="A894" i="14" s="1"/>
  <c r="D894" i="14"/>
  <c r="C894" i="14"/>
  <c r="B894" i="14"/>
  <c r="J893" i="14"/>
  <c r="G893" i="14"/>
  <c r="F893" i="14"/>
  <c r="E893" i="14"/>
  <c r="A893" i="14" s="1"/>
  <c r="D893" i="14"/>
  <c r="C893" i="14"/>
  <c r="B893" i="14"/>
  <c r="J892" i="14"/>
  <c r="G892" i="14"/>
  <c r="F892" i="14"/>
  <c r="E892" i="14"/>
  <c r="A892" i="14" s="1"/>
  <c r="D892" i="14"/>
  <c r="C892" i="14"/>
  <c r="B892" i="14"/>
  <c r="J891" i="14"/>
  <c r="G891" i="14"/>
  <c r="F891" i="14"/>
  <c r="E891" i="14"/>
  <c r="A891" i="14" s="1"/>
  <c r="D891" i="14"/>
  <c r="C891" i="14"/>
  <c r="B891" i="14"/>
  <c r="J890" i="14"/>
  <c r="G890" i="14"/>
  <c r="F890" i="14"/>
  <c r="E890" i="14"/>
  <c r="A890" i="14" s="1"/>
  <c r="D890" i="14"/>
  <c r="C890" i="14"/>
  <c r="B890" i="14"/>
  <c r="J889" i="14"/>
  <c r="G889" i="14"/>
  <c r="F889" i="14"/>
  <c r="E889" i="14"/>
  <c r="A889" i="14" s="1"/>
  <c r="D889" i="14"/>
  <c r="C889" i="14"/>
  <c r="B889" i="14"/>
  <c r="J888" i="14"/>
  <c r="G888" i="14"/>
  <c r="F888" i="14"/>
  <c r="E888" i="14"/>
  <c r="A888" i="14" s="1"/>
  <c r="D888" i="14"/>
  <c r="C888" i="14"/>
  <c r="B888" i="14"/>
  <c r="J887" i="14"/>
  <c r="G887" i="14"/>
  <c r="F887" i="14"/>
  <c r="E887" i="14"/>
  <c r="A887" i="14" s="1"/>
  <c r="D887" i="14"/>
  <c r="C887" i="14"/>
  <c r="B887" i="14"/>
  <c r="J886" i="14"/>
  <c r="G886" i="14"/>
  <c r="F886" i="14"/>
  <c r="E886" i="14"/>
  <c r="A886" i="14" s="1"/>
  <c r="D886" i="14"/>
  <c r="C886" i="14"/>
  <c r="B886" i="14"/>
  <c r="J885" i="14"/>
  <c r="G885" i="14"/>
  <c r="F885" i="14"/>
  <c r="E885" i="14"/>
  <c r="A885" i="14" s="1"/>
  <c r="D885" i="14"/>
  <c r="C885" i="14"/>
  <c r="B885" i="14"/>
  <c r="J884" i="14"/>
  <c r="G884" i="14"/>
  <c r="F884" i="14"/>
  <c r="E884" i="14"/>
  <c r="A884" i="14" s="1"/>
  <c r="D884" i="14"/>
  <c r="C884" i="14"/>
  <c r="B884" i="14"/>
  <c r="J883" i="14"/>
  <c r="G883" i="14"/>
  <c r="F883" i="14"/>
  <c r="E883" i="14"/>
  <c r="A883" i="14" s="1"/>
  <c r="D883" i="14"/>
  <c r="C883" i="14"/>
  <c r="B883" i="14"/>
  <c r="J882" i="14"/>
  <c r="G882" i="14"/>
  <c r="F882" i="14"/>
  <c r="E882" i="14"/>
  <c r="A882" i="14" s="1"/>
  <c r="D882" i="14"/>
  <c r="C882" i="14"/>
  <c r="B882" i="14"/>
  <c r="J881" i="14"/>
  <c r="G881" i="14"/>
  <c r="F881" i="14"/>
  <c r="E881" i="14"/>
  <c r="A881" i="14" s="1"/>
  <c r="D881" i="14"/>
  <c r="C881" i="14"/>
  <c r="B881" i="14"/>
  <c r="J880" i="14"/>
  <c r="G880" i="14"/>
  <c r="F880" i="14"/>
  <c r="E880" i="14"/>
  <c r="A880" i="14" s="1"/>
  <c r="D880" i="14"/>
  <c r="C880" i="14"/>
  <c r="B880" i="14"/>
  <c r="J879" i="14"/>
  <c r="G879" i="14"/>
  <c r="F879" i="14"/>
  <c r="E879" i="14"/>
  <c r="A879" i="14" s="1"/>
  <c r="D879" i="14"/>
  <c r="C879" i="14"/>
  <c r="B879" i="14"/>
  <c r="J878" i="14"/>
  <c r="G878" i="14"/>
  <c r="F878" i="14"/>
  <c r="E878" i="14"/>
  <c r="A878" i="14" s="1"/>
  <c r="D878" i="14"/>
  <c r="C878" i="14"/>
  <c r="B878" i="14"/>
  <c r="J877" i="14"/>
  <c r="G877" i="14"/>
  <c r="F877" i="14"/>
  <c r="E877" i="14"/>
  <c r="A877" i="14" s="1"/>
  <c r="D877" i="14"/>
  <c r="C877" i="14"/>
  <c r="B877" i="14"/>
  <c r="J876" i="14"/>
  <c r="G876" i="14"/>
  <c r="F876" i="14"/>
  <c r="E876" i="14"/>
  <c r="A876" i="14" s="1"/>
  <c r="D876" i="14"/>
  <c r="C876" i="14"/>
  <c r="B876" i="14"/>
  <c r="J875" i="14"/>
  <c r="G875" i="14"/>
  <c r="F875" i="14"/>
  <c r="E875" i="14"/>
  <c r="A875" i="14" s="1"/>
  <c r="D875" i="14"/>
  <c r="C875" i="14"/>
  <c r="B875" i="14"/>
  <c r="J874" i="14"/>
  <c r="G874" i="14"/>
  <c r="F874" i="14"/>
  <c r="E874" i="14"/>
  <c r="A874" i="14" s="1"/>
  <c r="D874" i="14"/>
  <c r="C874" i="14"/>
  <c r="B874" i="14"/>
  <c r="J873" i="14"/>
  <c r="G873" i="14"/>
  <c r="F873" i="14"/>
  <c r="E873" i="14"/>
  <c r="A873" i="14" s="1"/>
  <c r="D873" i="14"/>
  <c r="C873" i="14"/>
  <c r="B873" i="14"/>
  <c r="J872" i="14"/>
  <c r="G872" i="14"/>
  <c r="F872" i="14"/>
  <c r="E872" i="14"/>
  <c r="A872" i="14" s="1"/>
  <c r="D872" i="14"/>
  <c r="C872" i="14"/>
  <c r="B872" i="14"/>
  <c r="J871" i="14"/>
  <c r="G871" i="14"/>
  <c r="F871" i="14"/>
  <c r="E871" i="14"/>
  <c r="A871" i="14" s="1"/>
  <c r="D871" i="14"/>
  <c r="C871" i="14"/>
  <c r="B871" i="14"/>
  <c r="J870" i="14"/>
  <c r="G870" i="14"/>
  <c r="F870" i="14"/>
  <c r="E870" i="14"/>
  <c r="A870" i="14" s="1"/>
  <c r="D870" i="14"/>
  <c r="C870" i="14"/>
  <c r="B870" i="14"/>
  <c r="J869" i="14"/>
  <c r="G869" i="14"/>
  <c r="F869" i="14"/>
  <c r="E869" i="14"/>
  <c r="A869" i="14" s="1"/>
  <c r="D869" i="14"/>
  <c r="C869" i="14"/>
  <c r="B869" i="14"/>
  <c r="J868" i="14"/>
  <c r="G868" i="14"/>
  <c r="F868" i="14"/>
  <c r="E868" i="14"/>
  <c r="A868" i="14" s="1"/>
  <c r="D868" i="14"/>
  <c r="C868" i="14"/>
  <c r="B868" i="14"/>
  <c r="J867" i="14"/>
  <c r="G867" i="14"/>
  <c r="F867" i="14"/>
  <c r="E867" i="14"/>
  <c r="A867" i="14" s="1"/>
  <c r="D867" i="14"/>
  <c r="C867" i="14"/>
  <c r="B867" i="14"/>
  <c r="J866" i="14"/>
  <c r="G866" i="14"/>
  <c r="F866" i="14"/>
  <c r="E866" i="14"/>
  <c r="A866" i="14" s="1"/>
  <c r="D866" i="14"/>
  <c r="C866" i="14"/>
  <c r="B866" i="14"/>
  <c r="J865" i="14"/>
  <c r="G865" i="14"/>
  <c r="F865" i="14"/>
  <c r="E865" i="14"/>
  <c r="A865" i="14" s="1"/>
  <c r="D865" i="14"/>
  <c r="C865" i="14"/>
  <c r="B865" i="14"/>
  <c r="J864" i="14"/>
  <c r="G864" i="14"/>
  <c r="F864" i="14"/>
  <c r="E864" i="14"/>
  <c r="A864" i="14" s="1"/>
  <c r="D864" i="14"/>
  <c r="C864" i="14"/>
  <c r="B864" i="14"/>
  <c r="J863" i="14"/>
  <c r="G863" i="14"/>
  <c r="F863" i="14"/>
  <c r="E863" i="14"/>
  <c r="A863" i="14" s="1"/>
  <c r="D863" i="14"/>
  <c r="C863" i="14"/>
  <c r="B863" i="14"/>
  <c r="J862" i="14"/>
  <c r="G862" i="14"/>
  <c r="F862" i="14"/>
  <c r="E862" i="14"/>
  <c r="A862" i="14" s="1"/>
  <c r="D862" i="14"/>
  <c r="C862" i="14"/>
  <c r="B862" i="14"/>
  <c r="J861" i="14"/>
  <c r="G861" i="14"/>
  <c r="F861" i="14"/>
  <c r="E861" i="14"/>
  <c r="A861" i="14" s="1"/>
  <c r="D861" i="14"/>
  <c r="C861" i="14"/>
  <c r="B861" i="14"/>
  <c r="J860" i="14"/>
  <c r="G860" i="14"/>
  <c r="F860" i="14"/>
  <c r="E860" i="14"/>
  <c r="A860" i="14" s="1"/>
  <c r="D860" i="14"/>
  <c r="C860" i="14"/>
  <c r="B860" i="14"/>
  <c r="J859" i="14"/>
  <c r="G859" i="14"/>
  <c r="F859" i="14"/>
  <c r="E859" i="14"/>
  <c r="A859" i="14" s="1"/>
  <c r="D859" i="14"/>
  <c r="C859" i="14"/>
  <c r="B859" i="14"/>
  <c r="J858" i="14"/>
  <c r="G858" i="14"/>
  <c r="F858" i="14"/>
  <c r="E858" i="14"/>
  <c r="A858" i="14" s="1"/>
  <c r="D858" i="14"/>
  <c r="C858" i="14"/>
  <c r="B858" i="14"/>
  <c r="J857" i="14"/>
  <c r="G857" i="14"/>
  <c r="F857" i="14"/>
  <c r="E857" i="14"/>
  <c r="A857" i="14" s="1"/>
  <c r="D857" i="14"/>
  <c r="C857" i="14"/>
  <c r="B857" i="14"/>
  <c r="J856" i="14"/>
  <c r="G856" i="14"/>
  <c r="F856" i="14"/>
  <c r="E856" i="14"/>
  <c r="A856" i="14" s="1"/>
  <c r="D856" i="14"/>
  <c r="C856" i="14"/>
  <c r="B856" i="14"/>
  <c r="J855" i="14"/>
  <c r="G855" i="14"/>
  <c r="F855" i="14"/>
  <c r="E855" i="14"/>
  <c r="A855" i="14" s="1"/>
  <c r="D855" i="14"/>
  <c r="C855" i="14"/>
  <c r="B855" i="14"/>
  <c r="J854" i="14"/>
  <c r="G854" i="14"/>
  <c r="F854" i="14"/>
  <c r="E854" i="14"/>
  <c r="A854" i="14" s="1"/>
  <c r="D854" i="14"/>
  <c r="C854" i="14"/>
  <c r="B854" i="14"/>
  <c r="J853" i="14"/>
  <c r="G853" i="14"/>
  <c r="F853" i="14"/>
  <c r="E853" i="14"/>
  <c r="A853" i="14" s="1"/>
  <c r="D853" i="14"/>
  <c r="C853" i="14"/>
  <c r="B853" i="14"/>
  <c r="J852" i="14"/>
  <c r="G852" i="14"/>
  <c r="F852" i="14"/>
  <c r="E852" i="14"/>
  <c r="A852" i="14" s="1"/>
  <c r="D852" i="14"/>
  <c r="C852" i="14"/>
  <c r="B852" i="14"/>
  <c r="J851" i="14"/>
  <c r="G851" i="14"/>
  <c r="F851" i="14"/>
  <c r="E851" i="14"/>
  <c r="A851" i="14" s="1"/>
  <c r="D851" i="14"/>
  <c r="C851" i="14"/>
  <c r="B851" i="14"/>
  <c r="J850" i="14"/>
  <c r="G850" i="14"/>
  <c r="F850" i="14"/>
  <c r="E850" i="14"/>
  <c r="A850" i="14" s="1"/>
  <c r="D850" i="14"/>
  <c r="C850" i="14"/>
  <c r="B850" i="14"/>
  <c r="J849" i="14"/>
  <c r="G849" i="14"/>
  <c r="F849" i="14"/>
  <c r="E849" i="14"/>
  <c r="A849" i="14" s="1"/>
  <c r="D849" i="14"/>
  <c r="C849" i="14"/>
  <c r="B849" i="14"/>
  <c r="J848" i="14"/>
  <c r="G848" i="14"/>
  <c r="F848" i="14"/>
  <c r="E848" i="14"/>
  <c r="A848" i="14" s="1"/>
  <c r="D848" i="14"/>
  <c r="C848" i="14"/>
  <c r="B848" i="14"/>
  <c r="J847" i="14"/>
  <c r="G847" i="14"/>
  <c r="F847" i="14"/>
  <c r="E847" i="14"/>
  <c r="A847" i="14" s="1"/>
  <c r="D847" i="14"/>
  <c r="C847" i="14"/>
  <c r="B847" i="14"/>
  <c r="J846" i="14"/>
  <c r="G846" i="14"/>
  <c r="F846" i="14"/>
  <c r="E846" i="14"/>
  <c r="A846" i="14" s="1"/>
  <c r="D846" i="14"/>
  <c r="C846" i="14"/>
  <c r="B846" i="14"/>
  <c r="J845" i="14"/>
  <c r="G845" i="14"/>
  <c r="F845" i="14"/>
  <c r="E845" i="14"/>
  <c r="A845" i="14" s="1"/>
  <c r="D845" i="14"/>
  <c r="C845" i="14"/>
  <c r="B845" i="14"/>
  <c r="J844" i="14"/>
  <c r="G844" i="14"/>
  <c r="F844" i="14"/>
  <c r="E844" i="14"/>
  <c r="A844" i="14" s="1"/>
  <c r="D844" i="14"/>
  <c r="C844" i="14"/>
  <c r="B844" i="14"/>
  <c r="J843" i="14"/>
  <c r="G843" i="14"/>
  <c r="F843" i="14"/>
  <c r="E843" i="14"/>
  <c r="A843" i="14" s="1"/>
  <c r="D843" i="14"/>
  <c r="C843" i="14"/>
  <c r="B843" i="14"/>
  <c r="J842" i="14"/>
  <c r="G842" i="14"/>
  <c r="F842" i="14"/>
  <c r="E842" i="14"/>
  <c r="A842" i="14" s="1"/>
  <c r="D842" i="14"/>
  <c r="C842" i="14"/>
  <c r="B842" i="14"/>
  <c r="J841" i="14"/>
  <c r="G841" i="14"/>
  <c r="F841" i="14"/>
  <c r="E841" i="14"/>
  <c r="A841" i="14" s="1"/>
  <c r="D841" i="14"/>
  <c r="C841" i="14"/>
  <c r="B841" i="14"/>
  <c r="J840" i="14"/>
  <c r="G840" i="14"/>
  <c r="F840" i="14"/>
  <c r="E840" i="14"/>
  <c r="A840" i="14" s="1"/>
  <c r="D840" i="14"/>
  <c r="C840" i="14"/>
  <c r="B840" i="14"/>
  <c r="J839" i="14"/>
  <c r="G839" i="14"/>
  <c r="F839" i="14"/>
  <c r="E839" i="14"/>
  <c r="A839" i="14" s="1"/>
  <c r="D839" i="14"/>
  <c r="C839" i="14"/>
  <c r="B839" i="14"/>
  <c r="J838" i="14"/>
  <c r="G838" i="14"/>
  <c r="F838" i="14"/>
  <c r="E838" i="14"/>
  <c r="A838" i="14" s="1"/>
  <c r="D838" i="14"/>
  <c r="C838" i="14"/>
  <c r="B838" i="14"/>
  <c r="J837" i="14"/>
  <c r="G837" i="14"/>
  <c r="F837" i="14"/>
  <c r="E837" i="14"/>
  <c r="A837" i="14" s="1"/>
  <c r="D837" i="14"/>
  <c r="C837" i="14"/>
  <c r="B837" i="14"/>
  <c r="J836" i="14"/>
  <c r="G836" i="14"/>
  <c r="F836" i="14"/>
  <c r="E836" i="14"/>
  <c r="A836" i="14" s="1"/>
  <c r="D836" i="14"/>
  <c r="C836" i="14"/>
  <c r="B836" i="14"/>
  <c r="J835" i="14"/>
  <c r="G835" i="14"/>
  <c r="F835" i="14"/>
  <c r="E835" i="14"/>
  <c r="A835" i="14" s="1"/>
  <c r="D835" i="14"/>
  <c r="C835" i="14"/>
  <c r="B835" i="14"/>
  <c r="J834" i="14"/>
  <c r="G834" i="14"/>
  <c r="F834" i="14"/>
  <c r="E834" i="14"/>
  <c r="A834" i="14" s="1"/>
  <c r="D834" i="14"/>
  <c r="C834" i="14"/>
  <c r="B834" i="14"/>
  <c r="J833" i="14"/>
  <c r="G833" i="14"/>
  <c r="F833" i="14"/>
  <c r="E833" i="14"/>
  <c r="A833" i="14" s="1"/>
  <c r="D833" i="14"/>
  <c r="C833" i="14"/>
  <c r="B833" i="14"/>
  <c r="J832" i="14"/>
  <c r="G832" i="14"/>
  <c r="F832" i="14"/>
  <c r="E832" i="14"/>
  <c r="A832" i="14" s="1"/>
  <c r="D832" i="14"/>
  <c r="C832" i="14"/>
  <c r="B832" i="14"/>
  <c r="J831" i="14"/>
  <c r="G831" i="14"/>
  <c r="F831" i="14"/>
  <c r="E831" i="14"/>
  <c r="A831" i="14" s="1"/>
  <c r="D831" i="14"/>
  <c r="C831" i="14"/>
  <c r="B831" i="14"/>
  <c r="J830" i="14"/>
  <c r="G830" i="14"/>
  <c r="F830" i="14"/>
  <c r="E830" i="14"/>
  <c r="A830" i="14" s="1"/>
  <c r="D830" i="14"/>
  <c r="C830" i="14"/>
  <c r="B830" i="14"/>
  <c r="J829" i="14"/>
  <c r="G829" i="14"/>
  <c r="F829" i="14"/>
  <c r="E829" i="14"/>
  <c r="A829" i="14" s="1"/>
  <c r="D829" i="14"/>
  <c r="C829" i="14"/>
  <c r="B829" i="14"/>
  <c r="J828" i="14"/>
  <c r="G828" i="14"/>
  <c r="F828" i="14"/>
  <c r="E828" i="14"/>
  <c r="A828" i="14" s="1"/>
  <c r="D828" i="14"/>
  <c r="C828" i="14"/>
  <c r="B828" i="14"/>
  <c r="J827" i="14"/>
  <c r="G827" i="14"/>
  <c r="F827" i="14"/>
  <c r="E827" i="14"/>
  <c r="A827" i="14" s="1"/>
  <c r="D827" i="14"/>
  <c r="C827" i="14"/>
  <c r="B827" i="14"/>
  <c r="J826" i="14"/>
  <c r="G826" i="14"/>
  <c r="F826" i="14"/>
  <c r="E826" i="14"/>
  <c r="A826" i="14" s="1"/>
  <c r="D826" i="14"/>
  <c r="C826" i="14"/>
  <c r="B826" i="14"/>
  <c r="J825" i="14"/>
  <c r="G825" i="14"/>
  <c r="F825" i="14"/>
  <c r="E825" i="14"/>
  <c r="A825" i="14" s="1"/>
  <c r="D825" i="14"/>
  <c r="C825" i="14"/>
  <c r="B825" i="14"/>
  <c r="J824" i="14"/>
  <c r="G824" i="14"/>
  <c r="F824" i="14"/>
  <c r="E824" i="14"/>
  <c r="A824" i="14" s="1"/>
  <c r="D824" i="14"/>
  <c r="C824" i="14"/>
  <c r="B824" i="14"/>
  <c r="J823" i="14"/>
  <c r="G823" i="14"/>
  <c r="F823" i="14"/>
  <c r="E823" i="14"/>
  <c r="A823" i="14" s="1"/>
  <c r="D823" i="14"/>
  <c r="C823" i="14"/>
  <c r="B823" i="14"/>
  <c r="J822" i="14"/>
  <c r="G822" i="14"/>
  <c r="F822" i="14"/>
  <c r="E822" i="14"/>
  <c r="A822" i="14" s="1"/>
  <c r="D822" i="14"/>
  <c r="C822" i="14"/>
  <c r="B822" i="14"/>
  <c r="J821" i="14"/>
  <c r="G821" i="14"/>
  <c r="F821" i="14"/>
  <c r="E821" i="14"/>
  <c r="A821" i="14" s="1"/>
  <c r="D821" i="14"/>
  <c r="C821" i="14"/>
  <c r="B821" i="14"/>
  <c r="J820" i="14"/>
  <c r="G820" i="14"/>
  <c r="F820" i="14"/>
  <c r="E820" i="14"/>
  <c r="A820" i="14" s="1"/>
  <c r="D820" i="14"/>
  <c r="C820" i="14"/>
  <c r="B820" i="14"/>
  <c r="J819" i="14"/>
  <c r="G819" i="14"/>
  <c r="F819" i="14"/>
  <c r="E819" i="14"/>
  <c r="A819" i="14" s="1"/>
  <c r="D819" i="14"/>
  <c r="C819" i="14"/>
  <c r="B819" i="14"/>
  <c r="J818" i="14"/>
  <c r="G818" i="14"/>
  <c r="F818" i="14"/>
  <c r="E818" i="14"/>
  <c r="A818" i="14" s="1"/>
  <c r="D818" i="14"/>
  <c r="C818" i="14"/>
  <c r="B818" i="14"/>
  <c r="J817" i="14"/>
  <c r="G817" i="14"/>
  <c r="F817" i="14"/>
  <c r="E817" i="14"/>
  <c r="A817" i="14" s="1"/>
  <c r="D817" i="14"/>
  <c r="C817" i="14"/>
  <c r="B817" i="14"/>
  <c r="J816" i="14"/>
  <c r="G816" i="14"/>
  <c r="F816" i="14"/>
  <c r="E816" i="14"/>
  <c r="A816" i="14" s="1"/>
  <c r="D816" i="14"/>
  <c r="C816" i="14"/>
  <c r="B816" i="14"/>
  <c r="J815" i="14"/>
  <c r="G815" i="14"/>
  <c r="F815" i="14"/>
  <c r="E815" i="14"/>
  <c r="A815" i="14" s="1"/>
  <c r="D815" i="14"/>
  <c r="C815" i="14"/>
  <c r="B815" i="14"/>
  <c r="J814" i="14"/>
  <c r="G814" i="14"/>
  <c r="F814" i="14"/>
  <c r="E814" i="14"/>
  <c r="A814" i="14" s="1"/>
  <c r="D814" i="14"/>
  <c r="C814" i="14"/>
  <c r="B814" i="14"/>
  <c r="J813" i="14"/>
  <c r="G813" i="14"/>
  <c r="F813" i="14"/>
  <c r="E813" i="14"/>
  <c r="A813" i="14" s="1"/>
  <c r="D813" i="14"/>
  <c r="C813" i="14"/>
  <c r="B813" i="14"/>
  <c r="J812" i="14"/>
  <c r="G812" i="14"/>
  <c r="F812" i="14"/>
  <c r="E812" i="14"/>
  <c r="A812" i="14" s="1"/>
  <c r="D812" i="14"/>
  <c r="C812" i="14"/>
  <c r="B812" i="14"/>
  <c r="J811" i="14"/>
  <c r="G811" i="14"/>
  <c r="F811" i="14"/>
  <c r="E811" i="14"/>
  <c r="A811" i="14" s="1"/>
  <c r="D811" i="14"/>
  <c r="C811" i="14"/>
  <c r="B811" i="14"/>
  <c r="J810" i="14"/>
  <c r="G810" i="14"/>
  <c r="F810" i="14"/>
  <c r="E810" i="14"/>
  <c r="A810" i="14" s="1"/>
  <c r="D810" i="14"/>
  <c r="C810" i="14"/>
  <c r="B810" i="14"/>
  <c r="J809" i="14"/>
  <c r="G809" i="14"/>
  <c r="F809" i="14"/>
  <c r="E809" i="14"/>
  <c r="A809" i="14" s="1"/>
  <c r="D809" i="14"/>
  <c r="C809" i="14"/>
  <c r="B809" i="14"/>
  <c r="J808" i="14"/>
  <c r="G808" i="14"/>
  <c r="F808" i="14"/>
  <c r="E808" i="14"/>
  <c r="A808" i="14" s="1"/>
  <c r="D808" i="14"/>
  <c r="C808" i="14"/>
  <c r="B808" i="14"/>
  <c r="J807" i="14"/>
  <c r="G807" i="14"/>
  <c r="F807" i="14"/>
  <c r="E807" i="14"/>
  <c r="A807" i="14" s="1"/>
  <c r="D807" i="14"/>
  <c r="C807" i="14"/>
  <c r="B807" i="14"/>
  <c r="J806" i="14"/>
  <c r="G806" i="14"/>
  <c r="F806" i="14"/>
  <c r="E806" i="14"/>
  <c r="A806" i="14" s="1"/>
  <c r="D806" i="14"/>
  <c r="C806" i="14"/>
  <c r="B806" i="14"/>
  <c r="J805" i="14"/>
  <c r="G805" i="14"/>
  <c r="F805" i="14"/>
  <c r="E805" i="14"/>
  <c r="A805" i="14" s="1"/>
  <c r="D805" i="14"/>
  <c r="C805" i="14"/>
  <c r="B805" i="14"/>
  <c r="J804" i="14"/>
  <c r="G804" i="14"/>
  <c r="F804" i="14"/>
  <c r="E804" i="14"/>
  <c r="A804" i="14" s="1"/>
  <c r="D804" i="14"/>
  <c r="C804" i="14"/>
  <c r="B804" i="14"/>
  <c r="J803" i="14"/>
  <c r="G803" i="14"/>
  <c r="F803" i="14"/>
  <c r="E803" i="14"/>
  <c r="A803" i="14" s="1"/>
  <c r="D803" i="14"/>
  <c r="C803" i="14"/>
  <c r="B803" i="14"/>
  <c r="J802" i="14"/>
  <c r="G802" i="14"/>
  <c r="F802" i="14"/>
  <c r="E802" i="14"/>
  <c r="A802" i="14" s="1"/>
  <c r="D802" i="14"/>
  <c r="C802" i="14"/>
  <c r="B802" i="14"/>
  <c r="J801" i="14"/>
  <c r="G801" i="14"/>
  <c r="F801" i="14"/>
  <c r="E801" i="14"/>
  <c r="A801" i="14" s="1"/>
  <c r="D801" i="14"/>
  <c r="C801" i="14"/>
  <c r="B801" i="14"/>
  <c r="J800" i="14"/>
  <c r="G800" i="14"/>
  <c r="F800" i="14"/>
  <c r="E800" i="14"/>
  <c r="A800" i="14" s="1"/>
  <c r="D800" i="14"/>
  <c r="C800" i="14"/>
  <c r="B800" i="14"/>
  <c r="J799" i="14"/>
  <c r="G799" i="14"/>
  <c r="F799" i="14"/>
  <c r="E799" i="14"/>
  <c r="A799" i="14" s="1"/>
  <c r="D799" i="14"/>
  <c r="C799" i="14"/>
  <c r="B799" i="14"/>
  <c r="J798" i="14"/>
  <c r="G798" i="14"/>
  <c r="F798" i="14"/>
  <c r="E798" i="14"/>
  <c r="A798" i="14" s="1"/>
  <c r="D798" i="14"/>
  <c r="C798" i="14"/>
  <c r="B798" i="14"/>
  <c r="J797" i="14"/>
  <c r="G797" i="14"/>
  <c r="F797" i="14"/>
  <c r="E797" i="14"/>
  <c r="A797" i="14" s="1"/>
  <c r="D797" i="14"/>
  <c r="C797" i="14"/>
  <c r="B797" i="14"/>
  <c r="J796" i="14"/>
  <c r="G796" i="14"/>
  <c r="F796" i="14"/>
  <c r="E796" i="14"/>
  <c r="A796" i="14" s="1"/>
  <c r="D796" i="14"/>
  <c r="C796" i="14"/>
  <c r="B796" i="14"/>
  <c r="J795" i="14"/>
  <c r="G795" i="14"/>
  <c r="F795" i="14"/>
  <c r="E795" i="14"/>
  <c r="A795" i="14" s="1"/>
  <c r="D795" i="14"/>
  <c r="C795" i="14"/>
  <c r="B795" i="14"/>
  <c r="J794" i="14"/>
  <c r="G794" i="14"/>
  <c r="F794" i="14"/>
  <c r="E794" i="14"/>
  <c r="A794" i="14" s="1"/>
  <c r="D794" i="14"/>
  <c r="C794" i="14"/>
  <c r="B794" i="14"/>
  <c r="J793" i="14"/>
  <c r="G793" i="14"/>
  <c r="F793" i="14"/>
  <c r="E793" i="14"/>
  <c r="A793" i="14" s="1"/>
  <c r="D793" i="14"/>
  <c r="C793" i="14"/>
  <c r="B793" i="14"/>
  <c r="J792" i="14"/>
  <c r="G792" i="14"/>
  <c r="F792" i="14"/>
  <c r="E792" i="14"/>
  <c r="A792" i="14" s="1"/>
  <c r="D792" i="14"/>
  <c r="C792" i="14"/>
  <c r="B792" i="14"/>
  <c r="J791" i="14"/>
  <c r="G791" i="14"/>
  <c r="F791" i="14"/>
  <c r="E791" i="14"/>
  <c r="A791" i="14" s="1"/>
  <c r="D791" i="14"/>
  <c r="C791" i="14"/>
  <c r="B791" i="14"/>
  <c r="J790" i="14"/>
  <c r="G790" i="14"/>
  <c r="F790" i="14"/>
  <c r="E790" i="14"/>
  <c r="A790" i="14" s="1"/>
  <c r="D790" i="14"/>
  <c r="C790" i="14"/>
  <c r="B790" i="14"/>
  <c r="J789" i="14"/>
  <c r="G789" i="14"/>
  <c r="F789" i="14"/>
  <c r="E789" i="14"/>
  <c r="A789" i="14" s="1"/>
  <c r="D789" i="14"/>
  <c r="C789" i="14"/>
  <c r="B789" i="14"/>
  <c r="J788" i="14"/>
  <c r="G788" i="14"/>
  <c r="F788" i="14"/>
  <c r="E788" i="14"/>
  <c r="A788" i="14" s="1"/>
  <c r="D788" i="14"/>
  <c r="C788" i="14"/>
  <c r="B788" i="14"/>
  <c r="J787" i="14"/>
  <c r="G787" i="14"/>
  <c r="F787" i="14"/>
  <c r="E787" i="14"/>
  <c r="A787" i="14" s="1"/>
  <c r="D787" i="14"/>
  <c r="C787" i="14"/>
  <c r="B787" i="14"/>
  <c r="J786" i="14"/>
  <c r="G786" i="14"/>
  <c r="F786" i="14"/>
  <c r="E786" i="14"/>
  <c r="A786" i="14" s="1"/>
  <c r="D786" i="14"/>
  <c r="C786" i="14"/>
  <c r="B786" i="14"/>
  <c r="J785" i="14"/>
  <c r="G785" i="14"/>
  <c r="F785" i="14"/>
  <c r="E785" i="14"/>
  <c r="A785" i="14" s="1"/>
  <c r="D785" i="14"/>
  <c r="C785" i="14"/>
  <c r="B785" i="14"/>
  <c r="J784" i="14"/>
  <c r="G784" i="14"/>
  <c r="F784" i="14"/>
  <c r="E784" i="14"/>
  <c r="A784" i="14" s="1"/>
  <c r="D784" i="14"/>
  <c r="C784" i="14"/>
  <c r="B784" i="14"/>
  <c r="J783" i="14"/>
  <c r="G783" i="14"/>
  <c r="F783" i="14"/>
  <c r="E783" i="14"/>
  <c r="A783" i="14" s="1"/>
  <c r="D783" i="14"/>
  <c r="C783" i="14"/>
  <c r="B783" i="14"/>
  <c r="J782" i="14"/>
  <c r="G782" i="14"/>
  <c r="F782" i="14"/>
  <c r="E782" i="14"/>
  <c r="A782" i="14" s="1"/>
  <c r="D782" i="14"/>
  <c r="C782" i="14"/>
  <c r="B782" i="14"/>
  <c r="J781" i="14"/>
  <c r="G781" i="14"/>
  <c r="F781" i="14"/>
  <c r="E781" i="14"/>
  <c r="A781" i="14" s="1"/>
  <c r="D781" i="14"/>
  <c r="C781" i="14"/>
  <c r="B781" i="14"/>
  <c r="J780" i="14"/>
  <c r="G780" i="14"/>
  <c r="F780" i="14"/>
  <c r="E780" i="14"/>
  <c r="A780" i="14" s="1"/>
  <c r="D780" i="14"/>
  <c r="C780" i="14"/>
  <c r="B780" i="14"/>
  <c r="J779" i="14"/>
  <c r="G779" i="14"/>
  <c r="F779" i="14"/>
  <c r="E779" i="14"/>
  <c r="A779" i="14" s="1"/>
  <c r="D779" i="14"/>
  <c r="C779" i="14"/>
  <c r="B779" i="14"/>
  <c r="J778" i="14"/>
  <c r="G778" i="14"/>
  <c r="F778" i="14"/>
  <c r="E778" i="14"/>
  <c r="A778" i="14" s="1"/>
  <c r="D778" i="14"/>
  <c r="C778" i="14"/>
  <c r="B778" i="14"/>
  <c r="J777" i="14"/>
  <c r="G777" i="14"/>
  <c r="F777" i="14"/>
  <c r="E777" i="14"/>
  <c r="A777" i="14" s="1"/>
  <c r="D777" i="14"/>
  <c r="C777" i="14"/>
  <c r="B777" i="14"/>
  <c r="J776" i="14"/>
  <c r="G776" i="14"/>
  <c r="F776" i="14"/>
  <c r="E776" i="14"/>
  <c r="A776" i="14" s="1"/>
  <c r="D776" i="14"/>
  <c r="C776" i="14"/>
  <c r="B776" i="14"/>
  <c r="J775" i="14"/>
  <c r="G775" i="14"/>
  <c r="F775" i="14"/>
  <c r="E775" i="14"/>
  <c r="A775" i="14" s="1"/>
  <c r="D775" i="14"/>
  <c r="C775" i="14"/>
  <c r="B775" i="14"/>
  <c r="J774" i="14"/>
  <c r="G774" i="14"/>
  <c r="F774" i="14"/>
  <c r="E774" i="14"/>
  <c r="A774" i="14" s="1"/>
  <c r="D774" i="14"/>
  <c r="C774" i="14"/>
  <c r="B774" i="14"/>
  <c r="J773" i="14"/>
  <c r="G773" i="14"/>
  <c r="F773" i="14"/>
  <c r="E773" i="14"/>
  <c r="A773" i="14" s="1"/>
  <c r="D773" i="14"/>
  <c r="C773" i="14"/>
  <c r="B773" i="14"/>
  <c r="J772" i="14"/>
  <c r="G772" i="14"/>
  <c r="F772" i="14"/>
  <c r="E772" i="14"/>
  <c r="A772" i="14" s="1"/>
  <c r="D772" i="14"/>
  <c r="C772" i="14"/>
  <c r="B772" i="14"/>
  <c r="J771" i="14"/>
  <c r="G771" i="14"/>
  <c r="F771" i="14"/>
  <c r="E771" i="14"/>
  <c r="A771" i="14" s="1"/>
  <c r="D771" i="14"/>
  <c r="C771" i="14"/>
  <c r="B771" i="14"/>
  <c r="J770" i="14"/>
  <c r="G770" i="14"/>
  <c r="F770" i="14"/>
  <c r="E770" i="14"/>
  <c r="A770" i="14" s="1"/>
  <c r="D770" i="14"/>
  <c r="C770" i="14"/>
  <c r="B770" i="14"/>
  <c r="J769" i="14"/>
  <c r="G769" i="14"/>
  <c r="F769" i="14"/>
  <c r="E769" i="14"/>
  <c r="A769" i="14" s="1"/>
  <c r="D769" i="14"/>
  <c r="C769" i="14"/>
  <c r="B769" i="14"/>
  <c r="J768" i="14"/>
  <c r="G768" i="14"/>
  <c r="F768" i="14"/>
  <c r="E768" i="14"/>
  <c r="A768" i="14" s="1"/>
  <c r="D768" i="14"/>
  <c r="C768" i="14"/>
  <c r="B768" i="14"/>
  <c r="J767" i="14"/>
  <c r="G767" i="14"/>
  <c r="F767" i="14"/>
  <c r="E767" i="14"/>
  <c r="A767" i="14" s="1"/>
  <c r="D767" i="14"/>
  <c r="C767" i="14"/>
  <c r="B767" i="14"/>
  <c r="J766" i="14"/>
  <c r="G766" i="14"/>
  <c r="F766" i="14"/>
  <c r="E766" i="14"/>
  <c r="A766" i="14" s="1"/>
  <c r="D766" i="14"/>
  <c r="C766" i="14"/>
  <c r="B766" i="14"/>
  <c r="J765" i="14"/>
  <c r="G765" i="14"/>
  <c r="F765" i="14"/>
  <c r="E765" i="14"/>
  <c r="A765" i="14" s="1"/>
  <c r="D765" i="14"/>
  <c r="C765" i="14"/>
  <c r="B765" i="14"/>
  <c r="J764" i="14"/>
  <c r="G764" i="14"/>
  <c r="F764" i="14"/>
  <c r="E764" i="14"/>
  <c r="A764" i="14" s="1"/>
  <c r="D764" i="14"/>
  <c r="C764" i="14"/>
  <c r="B764" i="14"/>
  <c r="J763" i="14"/>
  <c r="G763" i="14"/>
  <c r="F763" i="14"/>
  <c r="E763" i="14"/>
  <c r="A763" i="14" s="1"/>
  <c r="D763" i="14"/>
  <c r="C763" i="14"/>
  <c r="B763" i="14"/>
  <c r="J762" i="14"/>
  <c r="G762" i="14"/>
  <c r="F762" i="14"/>
  <c r="E762" i="14"/>
  <c r="A762" i="14" s="1"/>
  <c r="D762" i="14"/>
  <c r="C762" i="14"/>
  <c r="B762" i="14"/>
  <c r="J761" i="14"/>
  <c r="G761" i="14"/>
  <c r="F761" i="14"/>
  <c r="E761" i="14"/>
  <c r="A761" i="14" s="1"/>
  <c r="D761" i="14"/>
  <c r="C761" i="14"/>
  <c r="B761" i="14"/>
  <c r="J760" i="14"/>
  <c r="G760" i="14"/>
  <c r="F760" i="14"/>
  <c r="E760" i="14"/>
  <c r="A760" i="14" s="1"/>
  <c r="D760" i="14"/>
  <c r="C760" i="14"/>
  <c r="B760" i="14"/>
  <c r="J759" i="14"/>
  <c r="G759" i="14"/>
  <c r="F759" i="14"/>
  <c r="E759" i="14"/>
  <c r="A759" i="14" s="1"/>
  <c r="D759" i="14"/>
  <c r="C759" i="14"/>
  <c r="B759" i="14"/>
  <c r="J758" i="14"/>
  <c r="G758" i="14"/>
  <c r="F758" i="14"/>
  <c r="E758" i="14"/>
  <c r="A758" i="14" s="1"/>
  <c r="D758" i="14"/>
  <c r="C758" i="14"/>
  <c r="B758" i="14"/>
  <c r="J757" i="14"/>
  <c r="G757" i="14"/>
  <c r="F757" i="14"/>
  <c r="E757" i="14"/>
  <c r="A757" i="14" s="1"/>
  <c r="D757" i="14"/>
  <c r="C757" i="14"/>
  <c r="B757" i="14"/>
  <c r="J756" i="14"/>
  <c r="G756" i="14"/>
  <c r="F756" i="14"/>
  <c r="E756" i="14"/>
  <c r="A756" i="14" s="1"/>
  <c r="D756" i="14"/>
  <c r="C756" i="14"/>
  <c r="B756" i="14"/>
  <c r="J755" i="14"/>
  <c r="G755" i="14"/>
  <c r="F755" i="14"/>
  <c r="E755" i="14"/>
  <c r="A755" i="14" s="1"/>
  <c r="D755" i="14"/>
  <c r="C755" i="14"/>
  <c r="B755" i="14"/>
  <c r="J754" i="14"/>
  <c r="G754" i="14"/>
  <c r="F754" i="14"/>
  <c r="E754" i="14"/>
  <c r="A754" i="14" s="1"/>
  <c r="D754" i="14"/>
  <c r="C754" i="14"/>
  <c r="B754" i="14"/>
  <c r="J753" i="14"/>
  <c r="G753" i="14"/>
  <c r="F753" i="14"/>
  <c r="E753" i="14"/>
  <c r="A753" i="14" s="1"/>
  <c r="D753" i="14"/>
  <c r="C753" i="14"/>
  <c r="B753" i="14"/>
  <c r="J752" i="14"/>
  <c r="G752" i="14"/>
  <c r="F752" i="14"/>
  <c r="E752" i="14"/>
  <c r="A752" i="14" s="1"/>
  <c r="D752" i="14"/>
  <c r="C752" i="14"/>
  <c r="B752" i="14"/>
  <c r="J751" i="14"/>
  <c r="G751" i="14"/>
  <c r="F751" i="14"/>
  <c r="E751" i="14"/>
  <c r="A751" i="14" s="1"/>
  <c r="D751" i="14"/>
  <c r="C751" i="14"/>
  <c r="B751" i="14"/>
  <c r="J750" i="14"/>
  <c r="G750" i="14"/>
  <c r="F750" i="14"/>
  <c r="E750" i="14"/>
  <c r="A750" i="14" s="1"/>
  <c r="D750" i="14"/>
  <c r="C750" i="14"/>
  <c r="B750" i="14"/>
  <c r="J749" i="14"/>
  <c r="G749" i="14"/>
  <c r="F749" i="14"/>
  <c r="E749" i="14"/>
  <c r="A749" i="14" s="1"/>
  <c r="D749" i="14"/>
  <c r="C749" i="14"/>
  <c r="B749" i="14"/>
  <c r="J748" i="14"/>
  <c r="G748" i="14"/>
  <c r="F748" i="14"/>
  <c r="E748" i="14"/>
  <c r="A748" i="14" s="1"/>
  <c r="D748" i="14"/>
  <c r="C748" i="14"/>
  <c r="B748" i="14"/>
  <c r="J747" i="14"/>
  <c r="G747" i="14"/>
  <c r="F747" i="14"/>
  <c r="E747" i="14"/>
  <c r="A747" i="14" s="1"/>
  <c r="D747" i="14"/>
  <c r="C747" i="14"/>
  <c r="B747" i="14"/>
  <c r="J746" i="14"/>
  <c r="G746" i="14"/>
  <c r="F746" i="14"/>
  <c r="E746" i="14"/>
  <c r="A746" i="14" s="1"/>
  <c r="D746" i="14"/>
  <c r="C746" i="14"/>
  <c r="B746" i="14"/>
  <c r="J745" i="14"/>
  <c r="G745" i="14"/>
  <c r="F745" i="14"/>
  <c r="E745" i="14"/>
  <c r="A745" i="14" s="1"/>
  <c r="D745" i="14"/>
  <c r="C745" i="14"/>
  <c r="B745" i="14"/>
  <c r="J744" i="14"/>
  <c r="G744" i="14"/>
  <c r="F744" i="14"/>
  <c r="E744" i="14"/>
  <c r="A744" i="14" s="1"/>
  <c r="D744" i="14"/>
  <c r="C744" i="14"/>
  <c r="B744" i="14"/>
  <c r="J743" i="14"/>
  <c r="G743" i="14"/>
  <c r="F743" i="14"/>
  <c r="E743" i="14"/>
  <c r="A743" i="14" s="1"/>
  <c r="D743" i="14"/>
  <c r="C743" i="14"/>
  <c r="B743" i="14"/>
  <c r="J742" i="14"/>
  <c r="G742" i="14"/>
  <c r="F742" i="14"/>
  <c r="E742" i="14"/>
  <c r="A742" i="14" s="1"/>
  <c r="D742" i="14"/>
  <c r="C742" i="14"/>
  <c r="B742" i="14"/>
  <c r="J741" i="14"/>
  <c r="G741" i="14"/>
  <c r="F741" i="14"/>
  <c r="E741" i="14"/>
  <c r="A741" i="14" s="1"/>
  <c r="D741" i="14"/>
  <c r="C741" i="14"/>
  <c r="B741" i="14"/>
  <c r="J740" i="14"/>
  <c r="G740" i="14"/>
  <c r="F740" i="14"/>
  <c r="E740" i="14"/>
  <c r="A740" i="14" s="1"/>
  <c r="D740" i="14"/>
  <c r="C740" i="14"/>
  <c r="B740" i="14"/>
  <c r="J739" i="14"/>
  <c r="G739" i="14"/>
  <c r="F739" i="14"/>
  <c r="E739" i="14"/>
  <c r="A739" i="14" s="1"/>
  <c r="D739" i="14"/>
  <c r="C739" i="14"/>
  <c r="B739" i="14"/>
  <c r="J738" i="14"/>
  <c r="G738" i="14"/>
  <c r="F738" i="14"/>
  <c r="E738" i="14"/>
  <c r="A738" i="14" s="1"/>
  <c r="D738" i="14"/>
  <c r="C738" i="14"/>
  <c r="B738" i="14"/>
  <c r="J737" i="14"/>
  <c r="G737" i="14"/>
  <c r="F737" i="14"/>
  <c r="E737" i="14"/>
  <c r="A737" i="14" s="1"/>
  <c r="D737" i="14"/>
  <c r="C737" i="14"/>
  <c r="B737" i="14"/>
  <c r="J736" i="14"/>
  <c r="G736" i="14"/>
  <c r="F736" i="14"/>
  <c r="E736" i="14"/>
  <c r="A736" i="14" s="1"/>
  <c r="D736" i="14"/>
  <c r="C736" i="14"/>
  <c r="B736" i="14"/>
  <c r="J735" i="14"/>
  <c r="G735" i="14"/>
  <c r="F735" i="14"/>
  <c r="E735" i="14"/>
  <c r="A735" i="14" s="1"/>
  <c r="D735" i="14"/>
  <c r="C735" i="14"/>
  <c r="B735" i="14"/>
  <c r="J734" i="14"/>
  <c r="G734" i="14"/>
  <c r="F734" i="14"/>
  <c r="E734" i="14"/>
  <c r="A734" i="14" s="1"/>
  <c r="D734" i="14"/>
  <c r="C734" i="14"/>
  <c r="B734" i="14"/>
  <c r="J733" i="14"/>
  <c r="G733" i="14"/>
  <c r="F733" i="14"/>
  <c r="E733" i="14"/>
  <c r="A733" i="14" s="1"/>
  <c r="D733" i="14"/>
  <c r="C733" i="14"/>
  <c r="B733" i="14"/>
  <c r="J732" i="14"/>
  <c r="G732" i="14"/>
  <c r="F732" i="14"/>
  <c r="E732" i="14"/>
  <c r="A732" i="14" s="1"/>
  <c r="D732" i="14"/>
  <c r="C732" i="14"/>
  <c r="B732" i="14"/>
  <c r="J731" i="14"/>
  <c r="G731" i="14"/>
  <c r="F731" i="14"/>
  <c r="E731" i="14"/>
  <c r="A731" i="14" s="1"/>
  <c r="D731" i="14"/>
  <c r="C731" i="14"/>
  <c r="B731" i="14"/>
  <c r="J730" i="14"/>
  <c r="G730" i="14"/>
  <c r="F730" i="14"/>
  <c r="E730" i="14"/>
  <c r="A730" i="14" s="1"/>
  <c r="D730" i="14"/>
  <c r="C730" i="14"/>
  <c r="B730" i="14"/>
  <c r="J729" i="14"/>
  <c r="G729" i="14"/>
  <c r="F729" i="14"/>
  <c r="E729" i="14"/>
  <c r="A729" i="14" s="1"/>
  <c r="D729" i="14"/>
  <c r="C729" i="14"/>
  <c r="B729" i="14"/>
  <c r="J728" i="14"/>
  <c r="G728" i="14"/>
  <c r="F728" i="14"/>
  <c r="E728" i="14"/>
  <c r="A728" i="14" s="1"/>
  <c r="D728" i="14"/>
  <c r="C728" i="14"/>
  <c r="B728" i="14"/>
  <c r="J727" i="14"/>
  <c r="G727" i="14"/>
  <c r="F727" i="14"/>
  <c r="E727" i="14"/>
  <c r="A727" i="14" s="1"/>
  <c r="D727" i="14"/>
  <c r="C727" i="14"/>
  <c r="B727" i="14"/>
  <c r="J726" i="14"/>
  <c r="G726" i="14"/>
  <c r="F726" i="14"/>
  <c r="E726" i="14"/>
  <c r="A726" i="14" s="1"/>
  <c r="D726" i="14"/>
  <c r="C726" i="14"/>
  <c r="B726" i="14"/>
  <c r="J725" i="14"/>
  <c r="G725" i="14"/>
  <c r="F725" i="14"/>
  <c r="E725" i="14"/>
  <c r="A725" i="14" s="1"/>
  <c r="D725" i="14"/>
  <c r="C725" i="14"/>
  <c r="B725" i="14"/>
  <c r="J724" i="14"/>
  <c r="G724" i="14"/>
  <c r="F724" i="14"/>
  <c r="E724" i="14"/>
  <c r="A724" i="14" s="1"/>
  <c r="D724" i="14"/>
  <c r="C724" i="14"/>
  <c r="B724" i="14"/>
  <c r="J723" i="14"/>
  <c r="G723" i="14"/>
  <c r="F723" i="14"/>
  <c r="E723" i="14"/>
  <c r="A723" i="14" s="1"/>
  <c r="D723" i="14"/>
  <c r="C723" i="14"/>
  <c r="B723" i="14"/>
  <c r="J722" i="14"/>
  <c r="G722" i="14"/>
  <c r="F722" i="14"/>
  <c r="E722" i="14"/>
  <c r="A722" i="14" s="1"/>
  <c r="D722" i="14"/>
  <c r="C722" i="14"/>
  <c r="B722" i="14"/>
  <c r="J721" i="14"/>
  <c r="G721" i="14"/>
  <c r="F721" i="14"/>
  <c r="E721" i="14"/>
  <c r="A721" i="14" s="1"/>
  <c r="D721" i="14"/>
  <c r="C721" i="14"/>
  <c r="B721" i="14"/>
  <c r="J720" i="14"/>
  <c r="G720" i="14"/>
  <c r="F720" i="14"/>
  <c r="E720" i="14"/>
  <c r="A720" i="14" s="1"/>
  <c r="D720" i="14"/>
  <c r="C720" i="14"/>
  <c r="B720" i="14"/>
  <c r="J719" i="14"/>
  <c r="G719" i="14"/>
  <c r="F719" i="14"/>
  <c r="E719" i="14"/>
  <c r="A719" i="14" s="1"/>
  <c r="D719" i="14"/>
  <c r="C719" i="14"/>
  <c r="B719" i="14"/>
  <c r="J718" i="14"/>
  <c r="G718" i="14"/>
  <c r="F718" i="14"/>
  <c r="E718" i="14"/>
  <c r="A718" i="14" s="1"/>
  <c r="D718" i="14"/>
  <c r="C718" i="14"/>
  <c r="B718" i="14"/>
  <c r="J717" i="14"/>
  <c r="G717" i="14"/>
  <c r="F717" i="14"/>
  <c r="E717" i="14"/>
  <c r="A717" i="14" s="1"/>
  <c r="D717" i="14"/>
  <c r="C717" i="14"/>
  <c r="B717" i="14"/>
  <c r="J716" i="14"/>
  <c r="G716" i="14"/>
  <c r="F716" i="14"/>
  <c r="E716" i="14"/>
  <c r="A716" i="14" s="1"/>
  <c r="D716" i="14"/>
  <c r="C716" i="14"/>
  <c r="B716" i="14"/>
  <c r="J715" i="14"/>
  <c r="G715" i="14"/>
  <c r="F715" i="14"/>
  <c r="E715" i="14"/>
  <c r="A715" i="14" s="1"/>
  <c r="D715" i="14"/>
  <c r="C715" i="14"/>
  <c r="B715" i="14"/>
  <c r="J714" i="14"/>
  <c r="G714" i="14"/>
  <c r="F714" i="14"/>
  <c r="E714" i="14"/>
  <c r="A714" i="14" s="1"/>
  <c r="D714" i="14"/>
  <c r="C714" i="14"/>
  <c r="B714" i="14"/>
  <c r="J713" i="14"/>
  <c r="G713" i="14"/>
  <c r="F713" i="14"/>
  <c r="E713" i="14"/>
  <c r="A713" i="14" s="1"/>
  <c r="D713" i="14"/>
  <c r="C713" i="14"/>
  <c r="B713" i="14"/>
  <c r="J712" i="14"/>
  <c r="G712" i="14"/>
  <c r="F712" i="14"/>
  <c r="E712" i="14"/>
  <c r="A712" i="14" s="1"/>
  <c r="D712" i="14"/>
  <c r="C712" i="14"/>
  <c r="B712" i="14"/>
  <c r="J711" i="14"/>
  <c r="G711" i="14"/>
  <c r="F711" i="14"/>
  <c r="E711" i="14"/>
  <c r="A711" i="14" s="1"/>
  <c r="D711" i="14"/>
  <c r="C711" i="14"/>
  <c r="B711" i="14"/>
  <c r="J710" i="14"/>
  <c r="G710" i="14"/>
  <c r="F710" i="14"/>
  <c r="E710" i="14"/>
  <c r="A710" i="14" s="1"/>
  <c r="D710" i="14"/>
  <c r="C710" i="14"/>
  <c r="B710" i="14"/>
  <c r="J709" i="14"/>
  <c r="G709" i="14"/>
  <c r="F709" i="14"/>
  <c r="E709" i="14"/>
  <c r="A709" i="14" s="1"/>
  <c r="D709" i="14"/>
  <c r="C709" i="14"/>
  <c r="B709" i="14"/>
  <c r="J708" i="14"/>
  <c r="G708" i="14"/>
  <c r="F708" i="14"/>
  <c r="E708" i="14"/>
  <c r="A708" i="14" s="1"/>
  <c r="D708" i="14"/>
  <c r="C708" i="14"/>
  <c r="B708" i="14"/>
  <c r="J707" i="14"/>
  <c r="G707" i="14"/>
  <c r="F707" i="14"/>
  <c r="E707" i="14"/>
  <c r="A707" i="14" s="1"/>
  <c r="D707" i="14"/>
  <c r="C707" i="14"/>
  <c r="B707" i="14"/>
  <c r="J706" i="14"/>
  <c r="G706" i="14"/>
  <c r="F706" i="14"/>
  <c r="E706" i="14"/>
  <c r="A706" i="14" s="1"/>
  <c r="D706" i="14"/>
  <c r="C706" i="14"/>
  <c r="B706" i="14"/>
  <c r="J705" i="14"/>
  <c r="G705" i="14"/>
  <c r="F705" i="14"/>
  <c r="E705" i="14"/>
  <c r="A705" i="14" s="1"/>
  <c r="D705" i="14"/>
  <c r="C705" i="14"/>
  <c r="B705" i="14"/>
  <c r="J704" i="14"/>
  <c r="G704" i="14"/>
  <c r="F704" i="14"/>
  <c r="E704" i="14"/>
  <c r="A704" i="14" s="1"/>
  <c r="D704" i="14"/>
  <c r="C704" i="14"/>
  <c r="B704" i="14"/>
  <c r="J703" i="14"/>
  <c r="G703" i="14"/>
  <c r="F703" i="14"/>
  <c r="E703" i="14"/>
  <c r="A703" i="14" s="1"/>
  <c r="D703" i="14"/>
  <c r="C703" i="14"/>
  <c r="B703" i="14"/>
  <c r="J702" i="14"/>
  <c r="G702" i="14"/>
  <c r="F702" i="14"/>
  <c r="E702" i="14"/>
  <c r="A702" i="14" s="1"/>
  <c r="D702" i="14"/>
  <c r="C702" i="14"/>
  <c r="B702" i="14"/>
  <c r="J701" i="14"/>
  <c r="G701" i="14"/>
  <c r="F701" i="14"/>
  <c r="E701" i="14"/>
  <c r="A701" i="14" s="1"/>
  <c r="D701" i="14"/>
  <c r="C701" i="14"/>
  <c r="B701" i="14"/>
  <c r="J700" i="14"/>
  <c r="G700" i="14"/>
  <c r="F700" i="14"/>
  <c r="E700" i="14"/>
  <c r="A700" i="14" s="1"/>
  <c r="D700" i="14"/>
  <c r="C700" i="14"/>
  <c r="B700" i="14"/>
  <c r="J699" i="14"/>
  <c r="G699" i="14"/>
  <c r="F699" i="14"/>
  <c r="E699" i="14"/>
  <c r="A699" i="14" s="1"/>
  <c r="D699" i="14"/>
  <c r="C699" i="14"/>
  <c r="B699" i="14"/>
  <c r="J698" i="14"/>
  <c r="G698" i="14"/>
  <c r="F698" i="14"/>
  <c r="E698" i="14"/>
  <c r="A698" i="14" s="1"/>
  <c r="D698" i="14"/>
  <c r="C698" i="14"/>
  <c r="B698" i="14"/>
  <c r="J697" i="14"/>
  <c r="G697" i="14"/>
  <c r="F697" i="14"/>
  <c r="E697" i="14"/>
  <c r="A697" i="14" s="1"/>
  <c r="D697" i="14"/>
  <c r="C697" i="14"/>
  <c r="B697" i="14"/>
  <c r="J696" i="14"/>
  <c r="G696" i="14"/>
  <c r="F696" i="14"/>
  <c r="E696" i="14"/>
  <c r="A696" i="14" s="1"/>
  <c r="D696" i="14"/>
  <c r="C696" i="14"/>
  <c r="B696" i="14"/>
  <c r="J695" i="14"/>
  <c r="G695" i="14"/>
  <c r="F695" i="14"/>
  <c r="E695" i="14"/>
  <c r="A695" i="14" s="1"/>
  <c r="D695" i="14"/>
  <c r="C695" i="14"/>
  <c r="B695" i="14"/>
  <c r="J694" i="14"/>
  <c r="G694" i="14"/>
  <c r="F694" i="14"/>
  <c r="E694" i="14"/>
  <c r="A694" i="14" s="1"/>
  <c r="D694" i="14"/>
  <c r="C694" i="14"/>
  <c r="B694" i="14"/>
  <c r="J693" i="14"/>
  <c r="G693" i="14"/>
  <c r="F693" i="14"/>
  <c r="E693" i="14"/>
  <c r="A693" i="14" s="1"/>
  <c r="D693" i="14"/>
  <c r="C693" i="14"/>
  <c r="B693" i="14"/>
  <c r="J692" i="14"/>
  <c r="G692" i="14"/>
  <c r="F692" i="14"/>
  <c r="E692" i="14"/>
  <c r="A692" i="14" s="1"/>
  <c r="D692" i="14"/>
  <c r="C692" i="14"/>
  <c r="B692" i="14"/>
  <c r="J691" i="14"/>
  <c r="G691" i="14"/>
  <c r="F691" i="14"/>
  <c r="E691" i="14"/>
  <c r="A691" i="14" s="1"/>
  <c r="D691" i="14"/>
  <c r="C691" i="14"/>
  <c r="B691" i="14"/>
  <c r="J690" i="14"/>
  <c r="G690" i="14"/>
  <c r="F690" i="14"/>
  <c r="E690" i="14"/>
  <c r="A690" i="14" s="1"/>
  <c r="D690" i="14"/>
  <c r="C690" i="14"/>
  <c r="B690" i="14"/>
  <c r="J689" i="14"/>
  <c r="G689" i="14"/>
  <c r="F689" i="14"/>
  <c r="E689" i="14"/>
  <c r="A689" i="14" s="1"/>
  <c r="D689" i="14"/>
  <c r="C689" i="14"/>
  <c r="B689" i="14"/>
  <c r="J688" i="14"/>
  <c r="G688" i="14"/>
  <c r="F688" i="14"/>
  <c r="E688" i="14"/>
  <c r="A688" i="14" s="1"/>
  <c r="D688" i="14"/>
  <c r="C688" i="14"/>
  <c r="B688" i="14"/>
  <c r="J687" i="14"/>
  <c r="G687" i="14"/>
  <c r="F687" i="14"/>
  <c r="E687" i="14"/>
  <c r="A687" i="14" s="1"/>
  <c r="D687" i="14"/>
  <c r="C687" i="14"/>
  <c r="B687" i="14"/>
  <c r="J686" i="14"/>
  <c r="G686" i="14"/>
  <c r="F686" i="14"/>
  <c r="E686" i="14"/>
  <c r="A686" i="14" s="1"/>
  <c r="D686" i="14"/>
  <c r="C686" i="14"/>
  <c r="B686" i="14"/>
  <c r="J685" i="14"/>
  <c r="G685" i="14"/>
  <c r="F685" i="14"/>
  <c r="E685" i="14"/>
  <c r="A685" i="14" s="1"/>
  <c r="D685" i="14"/>
  <c r="C685" i="14"/>
  <c r="B685" i="14"/>
  <c r="J684" i="14"/>
  <c r="G684" i="14"/>
  <c r="F684" i="14"/>
  <c r="E684" i="14"/>
  <c r="A684" i="14" s="1"/>
  <c r="D684" i="14"/>
  <c r="C684" i="14"/>
  <c r="B684" i="14"/>
  <c r="J683" i="14"/>
  <c r="G683" i="14"/>
  <c r="F683" i="14"/>
  <c r="E683" i="14"/>
  <c r="A683" i="14" s="1"/>
  <c r="D683" i="14"/>
  <c r="C683" i="14"/>
  <c r="B683" i="14"/>
  <c r="J682" i="14"/>
  <c r="G682" i="14"/>
  <c r="F682" i="14"/>
  <c r="E682" i="14"/>
  <c r="A682" i="14" s="1"/>
  <c r="D682" i="14"/>
  <c r="C682" i="14"/>
  <c r="B682" i="14"/>
  <c r="J681" i="14"/>
  <c r="G681" i="14"/>
  <c r="F681" i="14"/>
  <c r="E681" i="14"/>
  <c r="A681" i="14" s="1"/>
  <c r="D681" i="14"/>
  <c r="C681" i="14"/>
  <c r="B681" i="14"/>
  <c r="J680" i="14"/>
  <c r="G680" i="14"/>
  <c r="F680" i="14"/>
  <c r="E680" i="14"/>
  <c r="A680" i="14" s="1"/>
  <c r="D680" i="14"/>
  <c r="C680" i="14"/>
  <c r="B680" i="14"/>
  <c r="J679" i="14"/>
  <c r="G679" i="14"/>
  <c r="F679" i="14"/>
  <c r="E679" i="14"/>
  <c r="A679" i="14" s="1"/>
  <c r="D679" i="14"/>
  <c r="C679" i="14"/>
  <c r="B679" i="14"/>
  <c r="J678" i="14"/>
  <c r="G678" i="14"/>
  <c r="F678" i="14"/>
  <c r="E678" i="14"/>
  <c r="A678" i="14" s="1"/>
  <c r="D678" i="14"/>
  <c r="C678" i="14"/>
  <c r="B678" i="14"/>
  <c r="J677" i="14"/>
  <c r="G677" i="14"/>
  <c r="F677" i="14"/>
  <c r="E677" i="14"/>
  <c r="A677" i="14" s="1"/>
  <c r="D677" i="14"/>
  <c r="C677" i="14"/>
  <c r="B677" i="14"/>
  <c r="J676" i="14"/>
  <c r="G676" i="14"/>
  <c r="F676" i="14"/>
  <c r="E676" i="14"/>
  <c r="A676" i="14" s="1"/>
  <c r="D676" i="14"/>
  <c r="C676" i="14"/>
  <c r="B676" i="14"/>
  <c r="J675" i="14"/>
  <c r="G675" i="14"/>
  <c r="F675" i="14"/>
  <c r="E675" i="14"/>
  <c r="A675" i="14" s="1"/>
  <c r="D675" i="14"/>
  <c r="C675" i="14"/>
  <c r="B675" i="14"/>
  <c r="J674" i="14"/>
  <c r="G674" i="14"/>
  <c r="F674" i="14"/>
  <c r="E674" i="14"/>
  <c r="A674" i="14" s="1"/>
  <c r="D674" i="14"/>
  <c r="C674" i="14"/>
  <c r="B674" i="14"/>
  <c r="J673" i="14"/>
  <c r="G673" i="14"/>
  <c r="F673" i="14"/>
  <c r="E673" i="14"/>
  <c r="A673" i="14" s="1"/>
  <c r="D673" i="14"/>
  <c r="C673" i="14"/>
  <c r="B673" i="14"/>
  <c r="J672" i="14"/>
  <c r="G672" i="14"/>
  <c r="F672" i="14"/>
  <c r="E672" i="14"/>
  <c r="A672" i="14" s="1"/>
  <c r="D672" i="14"/>
  <c r="C672" i="14"/>
  <c r="B672" i="14"/>
  <c r="J671" i="14"/>
  <c r="G671" i="14"/>
  <c r="F671" i="14"/>
  <c r="E671" i="14"/>
  <c r="A671" i="14" s="1"/>
  <c r="D671" i="14"/>
  <c r="C671" i="14"/>
  <c r="B671" i="14"/>
  <c r="J670" i="14"/>
  <c r="G670" i="14"/>
  <c r="F670" i="14"/>
  <c r="E670" i="14"/>
  <c r="A670" i="14" s="1"/>
  <c r="D670" i="14"/>
  <c r="C670" i="14"/>
  <c r="B670" i="14"/>
  <c r="J669" i="14"/>
  <c r="G669" i="14"/>
  <c r="F669" i="14"/>
  <c r="E669" i="14"/>
  <c r="A669" i="14" s="1"/>
  <c r="D669" i="14"/>
  <c r="C669" i="14"/>
  <c r="B669" i="14"/>
  <c r="J668" i="14"/>
  <c r="G668" i="14"/>
  <c r="F668" i="14"/>
  <c r="E668" i="14"/>
  <c r="A668" i="14" s="1"/>
  <c r="D668" i="14"/>
  <c r="C668" i="14"/>
  <c r="B668" i="14"/>
  <c r="J667" i="14"/>
  <c r="G667" i="14"/>
  <c r="F667" i="14"/>
  <c r="E667" i="14"/>
  <c r="A667" i="14" s="1"/>
  <c r="D667" i="14"/>
  <c r="C667" i="14"/>
  <c r="B667" i="14"/>
  <c r="J666" i="14"/>
  <c r="G666" i="14"/>
  <c r="F666" i="14"/>
  <c r="E666" i="14"/>
  <c r="A666" i="14" s="1"/>
  <c r="D666" i="14"/>
  <c r="C666" i="14"/>
  <c r="B666" i="14"/>
  <c r="J665" i="14"/>
  <c r="G665" i="14"/>
  <c r="F665" i="14"/>
  <c r="E665" i="14"/>
  <c r="A665" i="14" s="1"/>
  <c r="D665" i="14"/>
  <c r="C665" i="14"/>
  <c r="B665" i="14"/>
  <c r="J664" i="14"/>
  <c r="G664" i="14"/>
  <c r="F664" i="14"/>
  <c r="E664" i="14"/>
  <c r="A664" i="14" s="1"/>
  <c r="D664" i="14"/>
  <c r="C664" i="14"/>
  <c r="B664" i="14"/>
  <c r="J663" i="14"/>
  <c r="G663" i="14"/>
  <c r="F663" i="14"/>
  <c r="E663" i="14"/>
  <c r="A663" i="14" s="1"/>
  <c r="D663" i="14"/>
  <c r="C663" i="14"/>
  <c r="B663" i="14"/>
  <c r="J662" i="14"/>
  <c r="G662" i="14"/>
  <c r="F662" i="14"/>
  <c r="E662" i="14"/>
  <c r="A662" i="14" s="1"/>
  <c r="D662" i="14"/>
  <c r="C662" i="14"/>
  <c r="B662" i="14"/>
  <c r="J661" i="14"/>
  <c r="G661" i="14"/>
  <c r="F661" i="14"/>
  <c r="E661" i="14"/>
  <c r="A661" i="14" s="1"/>
  <c r="D661" i="14"/>
  <c r="C661" i="14"/>
  <c r="B661" i="14"/>
  <c r="J660" i="14"/>
  <c r="G660" i="14"/>
  <c r="F660" i="14"/>
  <c r="E660" i="14"/>
  <c r="A660" i="14" s="1"/>
  <c r="D660" i="14"/>
  <c r="C660" i="14"/>
  <c r="B660" i="14"/>
  <c r="J659" i="14"/>
  <c r="G659" i="14"/>
  <c r="F659" i="14"/>
  <c r="E659" i="14"/>
  <c r="A659" i="14" s="1"/>
  <c r="D659" i="14"/>
  <c r="C659" i="14"/>
  <c r="B659" i="14"/>
  <c r="J658" i="14"/>
  <c r="G658" i="14"/>
  <c r="F658" i="14"/>
  <c r="E658" i="14"/>
  <c r="A658" i="14" s="1"/>
  <c r="D658" i="14"/>
  <c r="C658" i="14"/>
  <c r="B658" i="14"/>
  <c r="J657" i="14"/>
  <c r="G657" i="14"/>
  <c r="F657" i="14"/>
  <c r="E657" i="14"/>
  <c r="A657" i="14" s="1"/>
  <c r="D657" i="14"/>
  <c r="C657" i="14"/>
  <c r="B657" i="14"/>
  <c r="J656" i="14"/>
  <c r="G656" i="14"/>
  <c r="F656" i="14"/>
  <c r="E656" i="14"/>
  <c r="A656" i="14" s="1"/>
  <c r="D656" i="14"/>
  <c r="C656" i="14"/>
  <c r="B656" i="14"/>
  <c r="J655" i="14"/>
  <c r="G655" i="14"/>
  <c r="F655" i="14"/>
  <c r="E655" i="14"/>
  <c r="A655" i="14" s="1"/>
  <c r="D655" i="14"/>
  <c r="C655" i="14"/>
  <c r="B655" i="14"/>
  <c r="J654" i="14"/>
  <c r="G654" i="14"/>
  <c r="F654" i="14"/>
  <c r="E654" i="14"/>
  <c r="A654" i="14" s="1"/>
  <c r="D654" i="14"/>
  <c r="C654" i="14"/>
  <c r="B654" i="14"/>
  <c r="J653" i="14"/>
  <c r="G653" i="14"/>
  <c r="F653" i="14"/>
  <c r="E653" i="14"/>
  <c r="A653" i="14" s="1"/>
  <c r="D653" i="14"/>
  <c r="C653" i="14"/>
  <c r="B653" i="14"/>
  <c r="J652" i="14"/>
  <c r="G652" i="14"/>
  <c r="F652" i="14"/>
  <c r="E652" i="14"/>
  <c r="A652" i="14" s="1"/>
  <c r="D652" i="14"/>
  <c r="C652" i="14"/>
  <c r="B652" i="14"/>
  <c r="J651" i="14"/>
  <c r="G651" i="14"/>
  <c r="F651" i="14"/>
  <c r="E651" i="14"/>
  <c r="A651" i="14" s="1"/>
  <c r="D651" i="14"/>
  <c r="C651" i="14"/>
  <c r="B651" i="14"/>
  <c r="J650" i="14"/>
  <c r="G650" i="14"/>
  <c r="F650" i="14"/>
  <c r="E650" i="14"/>
  <c r="A650" i="14" s="1"/>
  <c r="D650" i="14"/>
  <c r="C650" i="14"/>
  <c r="B650" i="14"/>
  <c r="J649" i="14"/>
  <c r="G649" i="14"/>
  <c r="F649" i="14"/>
  <c r="E649" i="14"/>
  <c r="A649" i="14" s="1"/>
  <c r="D649" i="14"/>
  <c r="C649" i="14"/>
  <c r="B649" i="14"/>
  <c r="J648" i="14"/>
  <c r="G648" i="14"/>
  <c r="F648" i="14"/>
  <c r="E648" i="14"/>
  <c r="A648" i="14" s="1"/>
  <c r="D648" i="14"/>
  <c r="C648" i="14"/>
  <c r="B648" i="14"/>
  <c r="J647" i="14"/>
  <c r="G647" i="14"/>
  <c r="F647" i="14"/>
  <c r="E647" i="14"/>
  <c r="A647" i="14" s="1"/>
  <c r="D647" i="14"/>
  <c r="C647" i="14"/>
  <c r="B647" i="14"/>
  <c r="J646" i="14"/>
  <c r="G646" i="14"/>
  <c r="F646" i="14"/>
  <c r="E646" i="14"/>
  <c r="A646" i="14" s="1"/>
  <c r="D646" i="14"/>
  <c r="C646" i="14"/>
  <c r="B646" i="14"/>
  <c r="J645" i="14"/>
  <c r="G645" i="14"/>
  <c r="F645" i="14"/>
  <c r="E645" i="14"/>
  <c r="A645" i="14" s="1"/>
  <c r="D645" i="14"/>
  <c r="C645" i="14"/>
  <c r="B645" i="14"/>
  <c r="J644" i="14"/>
  <c r="G644" i="14"/>
  <c r="F644" i="14"/>
  <c r="E644" i="14"/>
  <c r="A644" i="14" s="1"/>
  <c r="D644" i="14"/>
  <c r="C644" i="14"/>
  <c r="B644" i="14"/>
  <c r="J643" i="14"/>
  <c r="G643" i="14"/>
  <c r="F643" i="14"/>
  <c r="E643" i="14"/>
  <c r="A643" i="14" s="1"/>
  <c r="D643" i="14"/>
  <c r="C643" i="14"/>
  <c r="B643" i="14"/>
  <c r="J642" i="14"/>
  <c r="G642" i="14"/>
  <c r="F642" i="14"/>
  <c r="E642" i="14"/>
  <c r="A642" i="14" s="1"/>
  <c r="D642" i="14"/>
  <c r="C642" i="14"/>
  <c r="B642" i="14"/>
  <c r="J641" i="14"/>
  <c r="G641" i="14"/>
  <c r="F641" i="14"/>
  <c r="E641" i="14"/>
  <c r="A641" i="14" s="1"/>
  <c r="D641" i="14"/>
  <c r="C641" i="14"/>
  <c r="B641" i="14"/>
  <c r="J640" i="14"/>
  <c r="G640" i="14"/>
  <c r="F640" i="14"/>
  <c r="E640" i="14"/>
  <c r="A640" i="14" s="1"/>
  <c r="D640" i="14"/>
  <c r="C640" i="14"/>
  <c r="B640" i="14"/>
  <c r="J639" i="14"/>
  <c r="G639" i="14"/>
  <c r="F639" i="14"/>
  <c r="E639" i="14"/>
  <c r="A639" i="14" s="1"/>
  <c r="D639" i="14"/>
  <c r="C639" i="14"/>
  <c r="B639" i="14"/>
  <c r="J638" i="14"/>
  <c r="G638" i="14"/>
  <c r="F638" i="14"/>
  <c r="E638" i="14"/>
  <c r="A638" i="14" s="1"/>
  <c r="D638" i="14"/>
  <c r="C638" i="14"/>
  <c r="B638" i="14"/>
  <c r="J637" i="14"/>
  <c r="G637" i="14"/>
  <c r="F637" i="14"/>
  <c r="E637" i="14"/>
  <c r="A637" i="14" s="1"/>
  <c r="D637" i="14"/>
  <c r="C637" i="14"/>
  <c r="B637" i="14"/>
  <c r="J636" i="14"/>
  <c r="G636" i="14"/>
  <c r="F636" i="14"/>
  <c r="E636" i="14"/>
  <c r="A636" i="14" s="1"/>
  <c r="D636" i="14"/>
  <c r="C636" i="14"/>
  <c r="B636" i="14"/>
  <c r="J635" i="14"/>
  <c r="G635" i="14"/>
  <c r="F635" i="14"/>
  <c r="E635" i="14"/>
  <c r="A635" i="14" s="1"/>
  <c r="D635" i="14"/>
  <c r="C635" i="14"/>
  <c r="B635" i="14"/>
  <c r="J634" i="14"/>
  <c r="G634" i="14"/>
  <c r="F634" i="14"/>
  <c r="E634" i="14"/>
  <c r="A634" i="14" s="1"/>
  <c r="D634" i="14"/>
  <c r="C634" i="14"/>
  <c r="B634" i="14"/>
  <c r="J633" i="14"/>
  <c r="G633" i="14"/>
  <c r="F633" i="14"/>
  <c r="E633" i="14"/>
  <c r="A633" i="14" s="1"/>
  <c r="D633" i="14"/>
  <c r="C633" i="14"/>
  <c r="B633" i="14"/>
  <c r="J632" i="14"/>
  <c r="G632" i="14"/>
  <c r="F632" i="14"/>
  <c r="E632" i="14"/>
  <c r="A632" i="14" s="1"/>
  <c r="D632" i="14"/>
  <c r="C632" i="14"/>
  <c r="B632" i="14"/>
  <c r="J631" i="14"/>
  <c r="G631" i="14"/>
  <c r="F631" i="14"/>
  <c r="E631" i="14"/>
  <c r="A631" i="14" s="1"/>
  <c r="D631" i="14"/>
  <c r="C631" i="14"/>
  <c r="B631" i="14"/>
  <c r="J630" i="14"/>
  <c r="G630" i="14"/>
  <c r="F630" i="14"/>
  <c r="E630" i="14"/>
  <c r="A630" i="14" s="1"/>
  <c r="D630" i="14"/>
  <c r="C630" i="14"/>
  <c r="B630" i="14"/>
  <c r="J629" i="14"/>
  <c r="G629" i="14"/>
  <c r="F629" i="14"/>
  <c r="E629" i="14"/>
  <c r="A629" i="14" s="1"/>
  <c r="D629" i="14"/>
  <c r="C629" i="14"/>
  <c r="B629" i="14"/>
  <c r="J628" i="14"/>
  <c r="G628" i="14"/>
  <c r="F628" i="14"/>
  <c r="E628" i="14"/>
  <c r="A628" i="14" s="1"/>
  <c r="D628" i="14"/>
  <c r="C628" i="14"/>
  <c r="B628" i="14"/>
  <c r="J627" i="14"/>
  <c r="G627" i="14"/>
  <c r="F627" i="14"/>
  <c r="E627" i="14"/>
  <c r="A627" i="14" s="1"/>
  <c r="D627" i="14"/>
  <c r="C627" i="14"/>
  <c r="B627" i="14"/>
  <c r="J626" i="14"/>
  <c r="G626" i="14"/>
  <c r="F626" i="14"/>
  <c r="E626" i="14"/>
  <c r="A626" i="14" s="1"/>
  <c r="D626" i="14"/>
  <c r="C626" i="14"/>
  <c r="B626" i="14"/>
  <c r="J625" i="14"/>
  <c r="G625" i="14"/>
  <c r="F625" i="14"/>
  <c r="E625" i="14"/>
  <c r="A625" i="14" s="1"/>
  <c r="D625" i="14"/>
  <c r="C625" i="14"/>
  <c r="B625" i="14"/>
  <c r="J624" i="14"/>
  <c r="G624" i="14"/>
  <c r="F624" i="14"/>
  <c r="E624" i="14"/>
  <c r="A624" i="14" s="1"/>
  <c r="D624" i="14"/>
  <c r="C624" i="14"/>
  <c r="B624" i="14"/>
  <c r="J623" i="14"/>
  <c r="G623" i="14"/>
  <c r="F623" i="14"/>
  <c r="E623" i="14"/>
  <c r="A623" i="14" s="1"/>
  <c r="D623" i="14"/>
  <c r="C623" i="14"/>
  <c r="B623" i="14"/>
  <c r="J622" i="14"/>
  <c r="G622" i="14"/>
  <c r="F622" i="14"/>
  <c r="E622" i="14"/>
  <c r="A622" i="14" s="1"/>
  <c r="D622" i="14"/>
  <c r="C622" i="14"/>
  <c r="B622" i="14"/>
  <c r="J621" i="14"/>
  <c r="G621" i="14"/>
  <c r="F621" i="14"/>
  <c r="E621" i="14"/>
  <c r="A621" i="14" s="1"/>
  <c r="D621" i="14"/>
  <c r="C621" i="14"/>
  <c r="B621" i="14"/>
  <c r="J620" i="14"/>
  <c r="G620" i="14"/>
  <c r="F620" i="14"/>
  <c r="E620" i="14"/>
  <c r="A620" i="14" s="1"/>
  <c r="D620" i="14"/>
  <c r="C620" i="14"/>
  <c r="B620" i="14"/>
  <c r="J619" i="14"/>
  <c r="G619" i="14"/>
  <c r="F619" i="14"/>
  <c r="E619" i="14"/>
  <c r="A619" i="14" s="1"/>
  <c r="D619" i="14"/>
  <c r="C619" i="14"/>
  <c r="B619" i="14"/>
  <c r="J618" i="14"/>
  <c r="G618" i="14"/>
  <c r="F618" i="14"/>
  <c r="E618" i="14"/>
  <c r="A618" i="14" s="1"/>
  <c r="D618" i="14"/>
  <c r="C618" i="14"/>
  <c r="B618" i="14"/>
  <c r="J617" i="14"/>
  <c r="G617" i="14"/>
  <c r="F617" i="14"/>
  <c r="E617" i="14"/>
  <c r="A617" i="14" s="1"/>
  <c r="D617" i="14"/>
  <c r="C617" i="14"/>
  <c r="B617" i="14"/>
  <c r="J616" i="14"/>
  <c r="G616" i="14"/>
  <c r="F616" i="14"/>
  <c r="E616" i="14"/>
  <c r="A616" i="14" s="1"/>
  <c r="D616" i="14"/>
  <c r="C616" i="14"/>
  <c r="B616" i="14"/>
  <c r="J615" i="14"/>
  <c r="G615" i="14"/>
  <c r="F615" i="14"/>
  <c r="E615" i="14"/>
  <c r="A615" i="14" s="1"/>
  <c r="D615" i="14"/>
  <c r="C615" i="14"/>
  <c r="B615" i="14"/>
  <c r="J614" i="14"/>
  <c r="G614" i="14"/>
  <c r="F614" i="14"/>
  <c r="E614" i="14"/>
  <c r="A614" i="14" s="1"/>
  <c r="D614" i="14"/>
  <c r="C614" i="14"/>
  <c r="B614" i="14"/>
  <c r="J613" i="14"/>
  <c r="G613" i="14"/>
  <c r="F613" i="14"/>
  <c r="E613" i="14"/>
  <c r="A613" i="14" s="1"/>
  <c r="D613" i="14"/>
  <c r="C613" i="14"/>
  <c r="B613" i="14"/>
  <c r="J612" i="14"/>
  <c r="G612" i="14"/>
  <c r="F612" i="14"/>
  <c r="E612" i="14"/>
  <c r="A612" i="14" s="1"/>
  <c r="D612" i="14"/>
  <c r="C612" i="14"/>
  <c r="B612" i="14"/>
  <c r="J611" i="14"/>
  <c r="G611" i="14"/>
  <c r="F611" i="14"/>
  <c r="E611" i="14"/>
  <c r="A611" i="14" s="1"/>
  <c r="D611" i="14"/>
  <c r="C611" i="14"/>
  <c r="B611" i="14"/>
  <c r="J610" i="14"/>
  <c r="G610" i="14"/>
  <c r="F610" i="14"/>
  <c r="E610" i="14"/>
  <c r="A610" i="14" s="1"/>
  <c r="D610" i="14"/>
  <c r="C610" i="14"/>
  <c r="B610" i="14"/>
  <c r="J609" i="14"/>
  <c r="G609" i="14"/>
  <c r="F609" i="14"/>
  <c r="E609" i="14"/>
  <c r="A609" i="14" s="1"/>
  <c r="D609" i="14"/>
  <c r="C609" i="14"/>
  <c r="B609" i="14"/>
  <c r="J608" i="14"/>
  <c r="G608" i="14"/>
  <c r="F608" i="14"/>
  <c r="E608" i="14"/>
  <c r="A608" i="14" s="1"/>
  <c r="D608" i="14"/>
  <c r="C608" i="14"/>
  <c r="B608" i="14"/>
  <c r="J607" i="14"/>
  <c r="G607" i="14"/>
  <c r="F607" i="14"/>
  <c r="E607" i="14"/>
  <c r="A607" i="14" s="1"/>
  <c r="D607" i="14"/>
  <c r="C607" i="14"/>
  <c r="B607" i="14"/>
  <c r="J606" i="14"/>
  <c r="G606" i="14"/>
  <c r="F606" i="14"/>
  <c r="E606" i="14"/>
  <c r="A606" i="14" s="1"/>
  <c r="D606" i="14"/>
  <c r="C606" i="14"/>
  <c r="B606" i="14"/>
  <c r="J605" i="14"/>
  <c r="G605" i="14"/>
  <c r="F605" i="14"/>
  <c r="E605" i="14"/>
  <c r="A605" i="14" s="1"/>
  <c r="D605" i="14"/>
  <c r="C605" i="14"/>
  <c r="B605" i="14"/>
  <c r="J604" i="14"/>
  <c r="G604" i="14"/>
  <c r="F604" i="14"/>
  <c r="E604" i="14"/>
  <c r="A604" i="14" s="1"/>
  <c r="D604" i="14"/>
  <c r="C604" i="14"/>
  <c r="B604" i="14"/>
  <c r="J603" i="14"/>
  <c r="G603" i="14"/>
  <c r="F603" i="14"/>
  <c r="E603" i="14"/>
  <c r="A603" i="14" s="1"/>
  <c r="D603" i="14"/>
  <c r="C603" i="14"/>
  <c r="B603" i="14"/>
  <c r="J602" i="14"/>
  <c r="G602" i="14"/>
  <c r="F602" i="14"/>
  <c r="E602" i="14"/>
  <c r="A602" i="14" s="1"/>
  <c r="D602" i="14"/>
  <c r="C602" i="14"/>
  <c r="B602" i="14"/>
  <c r="J601" i="14"/>
  <c r="G601" i="14"/>
  <c r="F601" i="14"/>
  <c r="E601" i="14"/>
  <c r="A601" i="14" s="1"/>
  <c r="D601" i="14"/>
  <c r="C601" i="14"/>
  <c r="B601" i="14"/>
  <c r="J600" i="14"/>
  <c r="G600" i="14"/>
  <c r="F600" i="14"/>
  <c r="E600" i="14"/>
  <c r="A600" i="14" s="1"/>
  <c r="D600" i="14"/>
  <c r="C600" i="14"/>
  <c r="B600" i="14"/>
  <c r="J599" i="14"/>
  <c r="G599" i="14"/>
  <c r="F599" i="14"/>
  <c r="E599" i="14"/>
  <c r="A599" i="14" s="1"/>
  <c r="D599" i="14"/>
  <c r="C599" i="14"/>
  <c r="B599" i="14"/>
  <c r="J598" i="14"/>
  <c r="G598" i="14"/>
  <c r="F598" i="14"/>
  <c r="E598" i="14"/>
  <c r="A598" i="14" s="1"/>
  <c r="D598" i="14"/>
  <c r="C598" i="14"/>
  <c r="B598" i="14"/>
  <c r="J597" i="14"/>
  <c r="G597" i="14"/>
  <c r="F597" i="14"/>
  <c r="E597" i="14"/>
  <c r="A597" i="14" s="1"/>
  <c r="D597" i="14"/>
  <c r="C597" i="14"/>
  <c r="B597" i="14"/>
  <c r="J596" i="14"/>
  <c r="G596" i="14"/>
  <c r="F596" i="14"/>
  <c r="E596" i="14"/>
  <c r="A596" i="14" s="1"/>
  <c r="D596" i="14"/>
  <c r="C596" i="14"/>
  <c r="B596" i="14"/>
  <c r="J595" i="14"/>
  <c r="G595" i="14"/>
  <c r="F595" i="14"/>
  <c r="E595" i="14"/>
  <c r="A595" i="14" s="1"/>
  <c r="D595" i="14"/>
  <c r="C595" i="14"/>
  <c r="B595" i="14"/>
  <c r="J594" i="14"/>
  <c r="G594" i="14"/>
  <c r="F594" i="14"/>
  <c r="E594" i="14"/>
  <c r="A594" i="14" s="1"/>
  <c r="D594" i="14"/>
  <c r="C594" i="14"/>
  <c r="B594" i="14"/>
  <c r="J593" i="14"/>
  <c r="G593" i="14"/>
  <c r="F593" i="14"/>
  <c r="E593" i="14"/>
  <c r="A593" i="14" s="1"/>
  <c r="D593" i="14"/>
  <c r="C593" i="14"/>
  <c r="B593" i="14"/>
  <c r="J592" i="14"/>
  <c r="G592" i="14"/>
  <c r="F592" i="14"/>
  <c r="E592" i="14"/>
  <c r="A592" i="14" s="1"/>
  <c r="D592" i="14"/>
  <c r="C592" i="14"/>
  <c r="B592" i="14"/>
  <c r="J591" i="14"/>
  <c r="G591" i="14"/>
  <c r="F591" i="14"/>
  <c r="E591" i="14"/>
  <c r="A591" i="14" s="1"/>
  <c r="D591" i="14"/>
  <c r="C591" i="14"/>
  <c r="B591" i="14"/>
  <c r="J590" i="14"/>
  <c r="G590" i="14"/>
  <c r="F590" i="14"/>
  <c r="E590" i="14"/>
  <c r="A590" i="14" s="1"/>
  <c r="D590" i="14"/>
  <c r="C590" i="14"/>
  <c r="B590" i="14"/>
  <c r="J589" i="14"/>
  <c r="G589" i="14"/>
  <c r="F589" i="14"/>
  <c r="E589" i="14"/>
  <c r="A589" i="14" s="1"/>
  <c r="D589" i="14"/>
  <c r="C589" i="14"/>
  <c r="B589" i="14"/>
  <c r="J588" i="14"/>
  <c r="G588" i="14"/>
  <c r="F588" i="14"/>
  <c r="E588" i="14"/>
  <c r="A588" i="14" s="1"/>
  <c r="D588" i="14"/>
  <c r="C588" i="14"/>
  <c r="B588" i="14"/>
  <c r="J587" i="14"/>
  <c r="G587" i="14"/>
  <c r="F587" i="14"/>
  <c r="E587" i="14"/>
  <c r="A587" i="14" s="1"/>
  <c r="D587" i="14"/>
  <c r="C587" i="14"/>
  <c r="B587" i="14"/>
  <c r="J586" i="14"/>
  <c r="G586" i="14"/>
  <c r="F586" i="14"/>
  <c r="E586" i="14"/>
  <c r="A586" i="14" s="1"/>
  <c r="D586" i="14"/>
  <c r="C586" i="14"/>
  <c r="B586" i="14"/>
  <c r="J585" i="14"/>
  <c r="G585" i="14"/>
  <c r="F585" i="14"/>
  <c r="E585" i="14"/>
  <c r="A585" i="14" s="1"/>
  <c r="D585" i="14"/>
  <c r="C585" i="14"/>
  <c r="B585" i="14"/>
  <c r="J584" i="14"/>
  <c r="G584" i="14"/>
  <c r="F584" i="14"/>
  <c r="E584" i="14"/>
  <c r="A584" i="14" s="1"/>
  <c r="D584" i="14"/>
  <c r="C584" i="14"/>
  <c r="B584" i="14"/>
  <c r="J583" i="14"/>
  <c r="G583" i="14"/>
  <c r="F583" i="14"/>
  <c r="E583" i="14"/>
  <c r="A583" i="14" s="1"/>
  <c r="D583" i="14"/>
  <c r="C583" i="14"/>
  <c r="B583" i="14"/>
  <c r="J582" i="14"/>
  <c r="G582" i="14"/>
  <c r="F582" i="14"/>
  <c r="E582" i="14"/>
  <c r="A582" i="14" s="1"/>
  <c r="D582" i="14"/>
  <c r="C582" i="14"/>
  <c r="B582" i="14"/>
  <c r="J581" i="14"/>
  <c r="G581" i="14"/>
  <c r="F581" i="14"/>
  <c r="E581" i="14"/>
  <c r="A581" i="14" s="1"/>
  <c r="D581" i="14"/>
  <c r="C581" i="14"/>
  <c r="B581" i="14"/>
  <c r="J580" i="14"/>
  <c r="G580" i="14"/>
  <c r="F580" i="14"/>
  <c r="E580" i="14"/>
  <c r="A580" i="14" s="1"/>
  <c r="D580" i="14"/>
  <c r="C580" i="14"/>
  <c r="B580" i="14"/>
  <c r="J579" i="14"/>
  <c r="G579" i="14"/>
  <c r="F579" i="14"/>
  <c r="E579" i="14"/>
  <c r="A579" i="14" s="1"/>
  <c r="D579" i="14"/>
  <c r="C579" i="14"/>
  <c r="B579" i="14"/>
  <c r="J578" i="14"/>
  <c r="G578" i="14"/>
  <c r="F578" i="14"/>
  <c r="E578" i="14"/>
  <c r="A578" i="14" s="1"/>
  <c r="D578" i="14"/>
  <c r="C578" i="14"/>
  <c r="B578" i="14"/>
  <c r="J577" i="14"/>
  <c r="G577" i="14"/>
  <c r="F577" i="14"/>
  <c r="E577" i="14"/>
  <c r="A577" i="14" s="1"/>
  <c r="D577" i="14"/>
  <c r="C577" i="14"/>
  <c r="B577" i="14"/>
  <c r="J576" i="14"/>
  <c r="G576" i="14"/>
  <c r="F576" i="14"/>
  <c r="E576" i="14"/>
  <c r="A576" i="14" s="1"/>
  <c r="D576" i="14"/>
  <c r="C576" i="14"/>
  <c r="B576" i="14"/>
  <c r="J575" i="14"/>
  <c r="G575" i="14"/>
  <c r="F575" i="14"/>
  <c r="E575" i="14"/>
  <c r="A575" i="14" s="1"/>
  <c r="D575" i="14"/>
  <c r="C575" i="14"/>
  <c r="B575" i="14"/>
  <c r="J574" i="14"/>
  <c r="G574" i="14"/>
  <c r="F574" i="14"/>
  <c r="E574" i="14"/>
  <c r="A574" i="14" s="1"/>
  <c r="D574" i="14"/>
  <c r="C574" i="14"/>
  <c r="B574" i="14"/>
  <c r="J573" i="14"/>
  <c r="G573" i="14"/>
  <c r="F573" i="14"/>
  <c r="E573" i="14"/>
  <c r="A573" i="14" s="1"/>
  <c r="D573" i="14"/>
  <c r="C573" i="14"/>
  <c r="B573" i="14"/>
  <c r="J572" i="14"/>
  <c r="G572" i="14"/>
  <c r="F572" i="14"/>
  <c r="E572" i="14"/>
  <c r="A572" i="14" s="1"/>
  <c r="D572" i="14"/>
  <c r="C572" i="14"/>
  <c r="B572" i="14"/>
  <c r="J571" i="14"/>
  <c r="G571" i="14"/>
  <c r="F571" i="14"/>
  <c r="E571" i="14"/>
  <c r="A571" i="14" s="1"/>
  <c r="D571" i="14"/>
  <c r="C571" i="14"/>
  <c r="B571" i="14"/>
  <c r="J570" i="14"/>
  <c r="G570" i="14"/>
  <c r="F570" i="14"/>
  <c r="E570" i="14"/>
  <c r="A570" i="14" s="1"/>
  <c r="D570" i="14"/>
  <c r="C570" i="14"/>
  <c r="B570" i="14"/>
  <c r="J569" i="14"/>
  <c r="G569" i="14"/>
  <c r="F569" i="14"/>
  <c r="E569" i="14"/>
  <c r="A569" i="14" s="1"/>
  <c r="D569" i="14"/>
  <c r="C569" i="14"/>
  <c r="B569" i="14"/>
  <c r="J568" i="14"/>
  <c r="G568" i="14"/>
  <c r="F568" i="14"/>
  <c r="E568" i="14"/>
  <c r="A568" i="14" s="1"/>
  <c r="D568" i="14"/>
  <c r="C568" i="14"/>
  <c r="B568" i="14"/>
  <c r="J567" i="14"/>
  <c r="G567" i="14"/>
  <c r="F567" i="14"/>
  <c r="E567" i="14"/>
  <c r="A567" i="14" s="1"/>
  <c r="D567" i="14"/>
  <c r="C567" i="14"/>
  <c r="B567" i="14"/>
  <c r="J566" i="14"/>
  <c r="G566" i="14"/>
  <c r="F566" i="14"/>
  <c r="E566" i="14"/>
  <c r="A566" i="14" s="1"/>
  <c r="D566" i="14"/>
  <c r="C566" i="14"/>
  <c r="B566" i="14"/>
  <c r="J565" i="14"/>
  <c r="G565" i="14"/>
  <c r="F565" i="14"/>
  <c r="E565" i="14"/>
  <c r="A565" i="14" s="1"/>
  <c r="D565" i="14"/>
  <c r="C565" i="14"/>
  <c r="B565" i="14"/>
  <c r="J564" i="14"/>
  <c r="G564" i="14"/>
  <c r="F564" i="14"/>
  <c r="E564" i="14"/>
  <c r="A564" i="14" s="1"/>
  <c r="D564" i="14"/>
  <c r="C564" i="14"/>
  <c r="B564" i="14"/>
  <c r="J563" i="14"/>
  <c r="G563" i="14"/>
  <c r="F563" i="14"/>
  <c r="E563" i="14"/>
  <c r="A563" i="14" s="1"/>
  <c r="D563" i="14"/>
  <c r="C563" i="14"/>
  <c r="B563" i="14"/>
  <c r="J562" i="14"/>
  <c r="G562" i="14"/>
  <c r="F562" i="14"/>
  <c r="E562" i="14"/>
  <c r="A562" i="14" s="1"/>
  <c r="D562" i="14"/>
  <c r="C562" i="14"/>
  <c r="B562" i="14"/>
  <c r="J561" i="14"/>
  <c r="G561" i="14"/>
  <c r="F561" i="14"/>
  <c r="E561" i="14"/>
  <c r="A561" i="14" s="1"/>
  <c r="D561" i="14"/>
  <c r="C561" i="14"/>
  <c r="B561" i="14"/>
  <c r="J560" i="14"/>
  <c r="G560" i="14"/>
  <c r="F560" i="14"/>
  <c r="E560" i="14"/>
  <c r="A560" i="14" s="1"/>
  <c r="D560" i="14"/>
  <c r="C560" i="14"/>
  <c r="B560" i="14"/>
  <c r="J559" i="14"/>
  <c r="G559" i="14"/>
  <c r="F559" i="14"/>
  <c r="E559" i="14"/>
  <c r="A559" i="14" s="1"/>
  <c r="D559" i="14"/>
  <c r="C559" i="14"/>
  <c r="B559" i="14"/>
  <c r="J558" i="14"/>
  <c r="G558" i="14"/>
  <c r="F558" i="14"/>
  <c r="E558" i="14"/>
  <c r="A558" i="14" s="1"/>
  <c r="D558" i="14"/>
  <c r="C558" i="14"/>
  <c r="B558" i="14"/>
  <c r="J557" i="14"/>
  <c r="G557" i="14"/>
  <c r="F557" i="14"/>
  <c r="E557" i="14"/>
  <c r="A557" i="14" s="1"/>
  <c r="D557" i="14"/>
  <c r="C557" i="14"/>
  <c r="B557" i="14"/>
  <c r="J556" i="14"/>
  <c r="G556" i="14"/>
  <c r="F556" i="14"/>
  <c r="E556" i="14"/>
  <c r="A556" i="14" s="1"/>
  <c r="D556" i="14"/>
  <c r="C556" i="14"/>
  <c r="B556" i="14"/>
  <c r="J555" i="14"/>
  <c r="G555" i="14"/>
  <c r="F555" i="14"/>
  <c r="E555" i="14"/>
  <c r="A555" i="14" s="1"/>
  <c r="D555" i="14"/>
  <c r="C555" i="14"/>
  <c r="B555" i="14"/>
  <c r="J554" i="14"/>
  <c r="G554" i="14"/>
  <c r="F554" i="14"/>
  <c r="E554" i="14"/>
  <c r="A554" i="14" s="1"/>
  <c r="D554" i="14"/>
  <c r="C554" i="14"/>
  <c r="B554" i="14"/>
  <c r="J553" i="14"/>
  <c r="G553" i="14"/>
  <c r="F553" i="14"/>
  <c r="E553" i="14"/>
  <c r="A553" i="14" s="1"/>
  <c r="D553" i="14"/>
  <c r="C553" i="14"/>
  <c r="B553" i="14"/>
  <c r="J552" i="14"/>
  <c r="G552" i="14"/>
  <c r="F552" i="14"/>
  <c r="E552" i="14"/>
  <c r="A552" i="14" s="1"/>
  <c r="D552" i="14"/>
  <c r="C552" i="14"/>
  <c r="B552" i="14"/>
  <c r="J551" i="14"/>
  <c r="G551" i="14"/>
  <c r="F551" i="14"/>
  <c r="E551" i="14"/>
  <c r="A551" i="14" s="1"/>
  <c r="D551" i="14"/>
  <c r="C551" i="14"/>
  <c r="B551" i="14"/>
  <c r="J550" i="14"/>
  <c r="G550" i="14"/>
  <c r="F550" i="14"/>
  <c r="E550" i="14"/>
  <c r="A550" i="14" s="1"/>
  <c r="D550" i="14"/>
  <c r="C550" i="14"/>
  <c r="B550" i="14"/>
  <c r="J549" i="14"/>
  <c r="G549" i="14"/>
  <c r="F549" i="14"/>
  <c r="E549" i="14"/>
  <c r="A549" i="14" s="1"/>
  <c r="D549" i="14"/>
  <c r="C549" i="14"/>
  <c r="B549" i="14"/>
  <c r="J548" i="14"/>
  <c r="G548" i="14"/>
  <c r="F548" i="14"/>
  <c r="E548" i="14"/>
  <c r="A548" i="14" s="1"/>
  <c r="D548" i="14"/>
  <c r="C548" i="14"/>
  <c r="B548" i="14"/>
  <c r="J547" i="14"/>
  <c r="G547" i="14"/>
  <c r="F547" i="14"/>
  <c r="E547" i="14"/>
  <c r="A547" i="14" s="1"/>
  <c r="D547" i="14"/>
  <c r="C547" i="14"/>
  <c r="B547" i="14"/>
  <c r="J546" i="14"/>
  <c r="G546" i="14"/>
  <c r="F546" i="14"/>
  <c r="E546" i="14"/>
  <c r="A546" i="14" s="1"/>
  <c r="D546" i="14"/>
  <c r="C546" i="14"/>
  <c r="B546" i="14"/>
  <c r="J545" i="14"/>
  <c r="G545" i="14"/>
  <c r="F545" i="14"/>
  <c r="E545" i="14"/>
  <c r="A545" i="14" s="1"/>
  <c r="D545" i="14"/>
  <c r="C545" i="14"/>
  <c r="B545" i="14"/>
  <c r="J544" i="14"/>
  <c r="G544" i="14"/>
  <c r="F544" i="14"/>
  <c r="E544" i="14"/>
  <c r="A544" i="14" s="1"/>
  <c r="D544" i="14"/>
  <c r="C544" i="14"/>
  <c r="B544" i="14"/>
  <c r="J543" i="14"/>
  <c r="G543" i="14"/>
  <c r="F543" i="14"/>
  <c r="E543" i="14"/>
  <c r="A543" i="14" s="1"/>
  <c r="D543" i="14"/>
  <c r="C543" i="14"/>
  <c r="B543" i="14"/>
  <c r="J542" i="14"/>
  <c r="G542" i="14"/>
  <c r="F542" i="14"/>
  <c r="E542" i="14"/>
  <c r="A542" i="14" s="1"/>
  <c r="D542" i="14"/>
  <c r="C542" i="14"/>
  <c r="B542" i="14"/>
  <c r="J541" i="14"/>
  <c r="G541" i="14"/>
  <c r="F541" i="14"/>
  <c r="E541" i="14"/>
  <c r="A541" i="14" s="1"/>
  <c r="D541" i="14"/>
  <c r="C541" i="14"/>
  <c r="B541" i="14"/>
  <c r="J540" i="14"/>
  <c r="G540" i="14"/>
  <c r="F540" i="14"/>
  <c r="E540" i="14"/>
  <c r="A540" i="14" s="1"/>
  <c r="D540" i="14"/>
  <c r="C540" i="14"/>
  <c r="B540" i="14"/>
  <c r="J539" i="14"/>
  <c r="G539" i="14"/>
  <c r="F539" i="14"/>
  <c r="E539" i="14"/>
  <c r="A539" i="14" s="1"/>
  <c r="D539" i="14"/>
  <c r="C539" i="14"/>
  <c r="B539" i="14"/>
  <c r="J538" i="14"/>
  <c r="G538" i="14"/>
  <c r="F538" i="14"/>
  <c r="E538" i="14"/>
  <c r="A538" i="14" s="1"/>
  <c r="D538" i="14"/>
  <c r="C538" i="14"/>
  <c r="B538" i="14"/>
  <c r="J537" i="14"/>
  <c r="G537" i="14"/>
  <c r="F537" i="14"/>
  <c r="E537" i="14"/>
  <c r="A537" i="14" s="1"/>
  <c r="D537" i="14"/>
  <c r="C537" i="14"/>
  <c r="B537" i="14"/>
  <c r="J536" i="14"/>
  <c r="G536" i="14"/>
  <c r="F536" i="14"/>
  <c r="E536" i="14"/>
  <c r="A536" i="14" s="1"/>
  <c r="D536" i="14"/>
  <c r="C536" i="14"/>
  <c r="B536" i="14"/>
  <c r="J535" i="14"/>
  <c r="G535" i="14"/>
  <c r="F535" i="14"/>
  <c r="E535" i="14"/>
  <c r="A535" i="14" s="1"/>
  <c r="D535" i="14"/>
  <c r="C535" i="14"/>
  <c r="B535" i="14"/>
  <c r="J534" i="14"/>
  <c r="G534" i="14"/>
  <c r="F534" i="14"/>
  <c r="E534" i="14"/>
  <c r="A534" i="14" s="1"/>
  <c r="D534" i="14"/>
  <c r="C534" i="14"/>
  <c r="B534" i="14"/>
  <c r="J533" i="14"/>
  <c r="G533" i="14"/>
  <c r="F533" i="14"/>
  <c r="E533" i="14"/>
  <c r="A533" i="14" s="1"/>
  <c r="D533" i="14"/>
  <c r="C533" i="14"/>
  <c r="B533" i="14"/>
  <c r="J532" i="14"/>
  <c r="G532" i="14"/>
  <c r="F532" i="14"/>
  <c r="E532" i="14"/>
  <c r="A532" i="14" s="1"/>
  <c r="D532" i="14"/>
  <c r="C532" i="14"/>
  <c r="B532" i="14"/>
  <c r="J531" i="14"/>
  <c r="G531" i="14"/>
  <c r="F531" i="14"/>
  <c r="E531" i="14"/>
  <c r="A531" i="14" s="1"/>
  <c r="D531" i="14"/>
  <c r="C531" i="14"/>
  <c r="B531" i="14"/>
  <c r="J530" i="14"/>
  <c r="G530" i="14"/>
  <c r="F530" i="14"/>
  <c r="E530" i="14"/>
  <c r="A530" i="14" s="1"/>
  <c r="D530" i="14"/>
  <c r="C530" i="14"/>
  <c r="B530" i="14"/>
  <c r="J529" i="14"/>
  <c r="G529" i="14"/>
  <c r="F529" i="14"/>
  <c r="E529" i="14"/>
  <c r="A529" i="14" s="1"/>
  <c r="D529" i="14"/>
  <c r="C529" i="14"/>
  <c r="B529" i="14"/>
  <c r="J528" i="14"/>
  <c r="G528" i="14"/>
  <c r="F528" i="14"/>
  <c r="E528" i="14"/>
  <c r="A528" i="14" s="1"/>
  <c r="D528" i="14"/>
  <c r="C528" i="14"/>
  <c r="B528" i="14"/>
  <c r="J527" i="14"/>
  <c r="G527" i="14"/>
  <c r="F527" i="14"/>
  <c r="E527" i="14"/>
  <c r="A527" i="14" s="1"/>
  <c r="D527" i="14"/>
  <c r="C527" i="14"/>
  <c r="B527" i="14"/>
  <c r="J526" i="14"/>
  <c r="G526" i="14"/>
  <c r="F526" i="14"/>
  <c r="E526" i="14"/>
  <c r="A526" i="14" s="1"/>
  <c r="D526" i="14"/>
  <c r="C526" i="14"/>
  <c r="B526" i="14"/>
  <c r="J525" i="14"/>
  <c r="G525" i="14"/>
  <c r="F525" i="14"/>
  <c r="E525" i="14"/>
  <c r="A525" i="14" s="1"/>
  <c r="D525" i="14"/>
  <c r="C525" i="14"/>
  <c r="B525" i="14"/>
  <c r="J524" i="14"/>
  <c r="G524" i="14"/>
  <c r="F524" i="14"/>
  <c r="E524" i="14"/>
  <c r="A524" i="14" s="1"/>
  <c r="D524" i="14"/>
  <c r="C524" i="14"/>
  <c r="B524" i="14"/>
  <c r="J523" i="14"/>
  <c r="G523" i="14"/>
  <c r="F523" i="14"/>
  <c r="E523" i="14"/>
  <c r="A523" i="14" s="1"/>
  <c r="D523" i="14"/>
  <c r="C523" i="14"/>
  <c r="B523" i="14"/>
  <c r="J522" i="14"/>
  <c r="G522" i="14"/>
  <c r="F522" i="14"/>
  <c r="E522" i="14"/>
  <c r="A522" i="14" s="1"/>
  <c r="D522" i="14"/>
  <c r="C522" i="14"/>
  <c r="B522" i="14"/>
  <c r="J521" i="14"/>
  <c r="G521" i="14"/>
  <c r="F521" i="14"/>
  <c r="E521" i="14"/>
  <c r="A521" i="14" s="1"/>
  <c r="D521" i="14"/>
  <c r="C521" i="14"/>
  <c r="B521" i="14"/>
  <c r="J520" i="14"/>
  <c r="G520" i="14"/>
  <c r="F520" i="14"/>
  <c r="E520" i="14"/>
  <c r="A520" i="14" s="1"/>
  <c r="D520" i="14"/>
  <c r="C520" i="14"/>
  <c r="B520" i="14"/>
  <c r="J519" i="14"/>
  <c r="G519" i="14"/>
  <c r="F519" i="14"/>
  <c r="E519" i="14"/>
  <c r="A519" i="14" s="1"/>
  <c r="D519" i="14"/>
  <c r="C519" i="14"/>
  <c r="B519" i="14"/>
  <c r="J518" i="14"/>
  <c r="G518" i="14"/>
  <c r="F518" i="14"/>
  <c r="E518" i="14"/>
  <c r="A518" i="14" s="1"/>
  <c r="D518" i="14"/>
  <c r="C518" i="14"/>
  <c r="B518" i="14"/>
  <c r="J517" i="14"/>
  <c r="G517" i="14"/>
  <c r="F517" i="14"/>
  <c r="E517" i="14"/>
  <c r="A517" i="14" s="1"/>
  <c r="D517" i="14"/>
  <c r="C517" i="14"/>
  <c r="B517" i="14"/>
  <c r="J516" i="14"/>
  <c r="G516" i="14"/>
  <c r="F516" i="14"/>
  <c r="E516" i="14"/>
  <c r="A516" i="14" s="1"/>
  <c r="D516" i="14"/>
  <c r="C516" i="14"/>
  <c r="B516" i="14"/>
  <c r="J515" i="14"/>
  <c r="G515" i="14"/>
  <c r="F515" i="14"/>
  <c r="E515" i="14"/>
  <c r="A515" i="14" s="1"/>
  <c r="D515" i="14"/>
  <c r="C515" i="14"/>
  <c r="B515" i="14"/>
  <c r="J514" i="14"/>
  <c r="G514" i="14"/>
  <c r="F514" i="14"/>
  <c r="E514" i="14"/>
  <c r="A514" i="14" s="1"/>
  <c r="D514" i="14"/>
  <c r="C514" i="14"/>
  <c r="B514" i="14"/>
  <c r="J513" i="14"/>
  <c r="G513" i="14"/>
  <c r="F513" i="14"/>
  <c r="E513" i="14"/>
  <c r="A513" i="14" s="1"/>
  <c r="D513" i="14"/>
  <c r="C513" i="14"/>
  <c r="B513" i="14"/>
  <c r="J512" i="14"/>
  <c r="G512" i="14"/>
  <c r="F512" i="14"/>
  <c r="E512" i="14"/>
  <c r="A512" i="14" s="1"/>
  <c r="D512" i="14"/>
  <c r="C512" i="14"/>
  <c r="B512" i="14"/>
  <c r="J511" i="14"/>
  <c r="G511" i="14"/>
  <c r="F511" i="14"/>
  <c r="E511" i="14"/>
  <c r="A511" i="14" s="1"/>
  <c r="D511" i="14"/>
  <c r="C511" i="14"/>
  <c r="B511" i="14"/>
  <c r="J510" i="14"/>
  <c r="G510" i="14"/>
  <c r="F510" i="14"/>
  <c r="E510" i="14"/>
  <c r="A510" i="14" s="1"/>
  <c r="D510" i="14"/>
  <c r="C510" i="14"/>
  <c r="B510" i="14"/>
  <c r="J509" i="14"/>
  <c r="G509" i="14"/>
  <c r="F509" i="14"/>
  <c r="E509" i="14"/>
  <c r="A509" i="14" s="1"/>
  <c r="D509" i="14"/>
  <c r="C509" i="14"/>
  <c r="B509" i="14"/>
  <c r="J508" i="14"/>
  <c r="G508" i="14"/>
  <c r="F508" i="14"/>
  <c r="E508" i="14"/>
  <c r="A508" i="14" s="1"/>
  <c r="D508" i="14"/>
  <c r="C508" i="14"/>
  <c r="B508" i="14"/>
  <c r="J507" i="14"/>
  <c r="G507" i="14"/>
  <c r="F507" i="14"/>
  <c r="E507" i="14"/>
  <c r="A507" i="14" s="1"/>
  <c r="D507" i="14"/>
  <c r="C507" i="14"/>
  <c r="B507" i="14"/>
  <c r="J506" i="14"/>
  <c r="G506" i="14"/>
  <c r="F506" i="14"/>
  <c r="E506" i="14"/>
  <c r="A506" i="14" s="1"/>
  <c r="D506" i="14"/>
  <c r="C506" i="14"/>
  <c r="B506" i="14"/>
  <c r="J505" i="14"/>
  <c r="G505" i="14"/>
  <c r="F505" i="14"/>
  <c r="E505" i="14"/>
  <c r="A505" i="14" s="1"/>
  <c r="D505" i="14"/>
  <c r="C505" i="14"/>
  <c r="B505" i="14"/>
  <c r="J504" i="14"/>
  <c r="G504" i="14"/>
  <c r="F504" i="14"/>
  <c r="E504" i="14"/>
  <c r="A504" i="14" s="1"/>
  <c r="D504" i="14"/>
  <c r="C504" i="14"/>
  <c r="B504" i="14"/>
  <c r="J503" i="14"/>
  <c r="G503" i="14"/>
  <c r="F503" i="14"/>
  <c r="E503" i="14"/>
  <c r="A503" i="14" s="1"/>
  <c r="D503" i="14"/>
  <c r="C503" i="14"/>
  <c r="B503" i="14"/>
  <c r="J502" i="14"/>
  <c r="G502" i="14"/>
  <c r="F502" i="14"/>
  <c r="E502" i="14"/>
  <c r="A502" i="14" s="1"/>
  <c r="D502" i="14"/>
  <c r="C502" i="14"/>
  <c r="B502" i="14"/>
  <c r="J501" i="14"/>
  <c r="G501" i="14"/>
  <c r="F501" i="14"/>
  <c r="E501" i="14"/>
  <c r="A501" i="14" s="1"/>
  <c r="D501" i="14"/>
  <c r="C501" i="14"/>
  <c r="B501" i="14"/>
  <c r="J500" i="14"/>
  <c r="G500" i="14"/>
  <c r="F500" i="14"/>
  <c r="E500" i="14"/>
  <c r="A500" i="14" s="1"/>
  <c r="D500" i="14"/>
  <c r="C500" i="14"/>
  <c r="B500" i="14"/>
  <c r="J499" i="14"/>
  <c r="G499" i="14"/>
  <c r="F499" i="14"/>
  <c r="E499" i="14"/>
  <c r="A499" i="14" s="1"/>
  <c r="D499" i="14"/>
  <c r="C499" i="14"/>
  <c r="B499" i="14"/>
  <c r="J498" i="14"/>
  <c r="G498" i="14"/>
  <c r="F498" i="14"/>
  <c r="E498" i="14"/>
  <c r="A498" i="14" s="1"/>
  <c r="D498" i="14"/>
  <c r="C498" i="14"/>
  <c r="B498" i="14"/>
  <c r="J497" i="14"/>
  <c r="G497" i="14"/>
  <c r="F497" i="14"/>
  <c r="E497" i="14"/>
  <c r="A497" i="14" s="1"/>
  <c r="D497" i="14"/>
  <c r="C497" i="14"/>
  <c r="B497" i="14"/>
  <c r="J496" i="14"/>
  <c r="G496" i="14"/>
  <c r="F496" i="14"/>
  <c r="E496" i="14"/>
  <c r="A496" i="14" s="1"/>
  <c r="D496" i="14"/>
  <c r="C496" i="14"/>
  <c r="B496" i="14"/>
  <c r="J495" i="14"/>
  <c r="G495" i="14"/>
  <c r="F495" i="14"/>
  <c r="E495" i="14"/>
  <c r="A495" i="14" s="1"/>
  <c r="D495" i="14"/>
  <c r="C495" i="14"/>
  <c r="B495" i="14"/>
  <c r="J494" i="14"/>
  <c r="G494" i="14"/>
  <c r="F494" i="14"/>
  <c r="E494" i="14"/>
  <c r="A494" i="14" s="1"/>
  <c r="D494" i="14"/>
  <c r="C494" i="14"/>
  <c r="B494" i="14"/>
  <c r="J493" i="14"/>
  <c r="G493" i="14"/>
  <c r="F493" i="14"/>
  <c r="E493" i="14"/>
  <c r="A493" i="14" s="1"/>
  <c r="D493" i="14"/>
  <c r="C493" i="14"/>
  <c r="B493" i="14"/>
  <c r="J492" i="14"/>
  <c r="G492" i="14"/>
  <c r="F492" i="14"/>
  <c r="E492" i="14"/>
  <c r="A492" i="14" s="1"/>
  <c r="D492" i="14"/>
  <c r="C492" i="14"/>
  <c r="B492" i="14"/>
  <c r="J491" i="14"/>
  <c r="G491" i="14"/>
  <c r="F491" i="14"/>
  <c r="E491" i="14"/>
  <c r="A491" i="14" s="1"/>
  <c r="D491" i="14"/>
  <c r="C491" i="14"/>
  <c r="B491" i="14"/>
  <c r="J490" i="14"/>
  <c r="G490" i="14"/>
  <c r="F490" i="14"/>
  <c r="E490" i="14"/>
  <c r="A490" i="14" s="1"/>
  <c r="D490" i="14"/>
  <c r="C490" i="14"/>
  <c r="B490" i="14"/>
  <c r="J489" i="14"/>
  <c r="G489" i="14"/>
  <c r="F489" i="14"/>
  <c r="E489" i="14"/>
  <c r="A489" i="14" s="1"/>
  <c r="D489" i="14"/>
  <c r="C489" i="14"/>
  <c r="B489" i="14"/>
  <c r="J488" i="14"/>
  <c r="G488" i="14"/>
  <c r="F488" i="14"/>
  <c r="E488" i="14"/>
  <c r="A488" i="14" s="1"/>
  <c r="D488" i="14"/>
  <c r="C488" i="14"/>
  <c r="B488" i="14"/>
  <c r="J487" i="14"/>
  <c r="G487" i="14"/>
  <c r="F487" i="14"/>
  <c r="E487" i="14"/>
  <c r="A487" i="14" s="1"/>
  <c r="D487" i="14"/>
  <c r="C487" i="14"/>
  <c r="B487" i="14"/>
  <c r="J486" i="14"/>
  <c r="G486" i="14"/>
  <c r="F486" i="14"/>
  <c r="E486" i="14"/>
  <c r="A486" i="14" s="1"/>
  <c r="D486" i="14"/>
  <c r="C486" i="14"/>
  <c r="B486" i="14"/>
  <c r="J485" i="14"/>
  <c r="G485" i="14"/>
  <c r="F485" i="14"/>
  <c r="E485" i="14"/>
  <c r="A485" i="14" s="1"/>
  <c r="D485" i="14"/>
  <c r="C485" i="14"/>
  <c r="B485" i="14"/>
  <c r="J484" i="14"/>
  <c r="G484" i="14"/>
  <c r="F484" i="14"/>
  <c r="E484" i="14"/>
  <c r="A484" i="14" s="1"/>
  <c r="D484" i="14"/>
  <c r="C484" i="14"/>
  <c r="B484" i="14"/>
  <c r="J483" i="14"/>
  <c r="G483" i="14"/>
  <c r="F483" i="14"/>
  <c r="E483" i="14"/>
  <c r="A483" i="14" s="1"/>
  <c r="D483" i="14"/>
  <c r="C483" i="14"/>
  <c r="B483" i="14"/>
  <c r="J482" i="14"/>
  <c r="G482" i="14"/>
  <c r="F482" i="14"/>
  <c r="E482" i="14"/>
  <c r="A482" i="14" s="1"/>
  <c r="D482" i="14"/>
  <c r="C482" i="14"/>
  <c r="B482" i="14"/>
  <c r="J481" i="14"/>
  <c r="G481" i="14"/>
  <c r="F481" i="14"/>
  <c r="E481" i="14"/>
  <c r="A481" i="14" s="1"/>
  <c r="D481" i="14"/>
  <c r="C481" i="14"/>
  <c r="B481" i="14"/>
  <c r="J480" i="14"/>
  <c r="G480" i="14"/>
  <c r="F480" i="14"/>
  <c r="E480" i="14"/>
  <c r="A480" i="14" s="1"/>
  <c r="D480" i="14"/>
  <c r="C480" i="14"/>
  <c r="B480" i="14"/>
  <c r="J479" i="14"/>
  <c r="G479" i="14"/>
  <c r="F479" i="14"/>
  <c r="E479" i="14"/>
  <c r="A479" i="14" s="1"/>
  <c r="D479" i="14"/>
  <c r="C479" i="14"/>
  <c r="B479" i="14"/>
  <c r="J478" i="14"/>
  <c r="G478" i="14"/>
  <c r="F478" i="14"/>
  <c r="E478" i="14"/>
  <c r="A478" i="14" s="1"/>
  <c r="D478" i="14"/>
  <c r="C478" i="14"/>
  <c r="B478" i="14"/>
  <c r="J477" i="14"/>
  <c r="G477" i="14"/>
  <c r="F477" i="14"/>
  <c r="E477" i="14"/>
  <c r="A477" i="14" s="1"/>
  <c r="D477" i="14"/>
  <c r="C477" i="14"/>
  <c r="B477" i="14"/>
  <c r="J476" i="14"/>
  <c r="G476" i="14"/>
  <c r="F476" i="14"/>
  <c r="E476" i="14"/>
  <c r="A476" i="14" s="1"/>
  <c r="D476" i="14"/>
  <c r="C476" i="14"/>
  <c r="B476" i="14"/>
  <c r="J475" i="14"/>
  <c r="G475" i="14"/>
  <c r="F475" i="14"/>
  <c r="E475" i="14"/>
  <c r="A475" i="14" s="1"/>
  <c r="D475" i="14"/>
  <c r="C475" i="14"/>
  <c r="B475" i="14"/>
  <c r="J474" i="14"/>
  <c r="G474" i="14"/>
  <c r="F474" i="14"/>
  <c r="E474" i="14"/>
  <c r="A474" i="14" s="1"/>
  <c r="D474" i="14"/>
  <c r="C474" i="14"/>
  <c r="B474" i="14"/>
  <c r="J473" i="14"/>
  <c r="G473" i="14"/>
  <c r="F473" i="14"/>
  <c r="E473" i="14"/>
  <c r="A473" i="14" s="1"/>
  <c r="D473" i="14"/>
  <c r="C473" i="14"/>
  <c r="B473" i="14"/>
  <c r="J472" i="14"/>
  <c r="G472" i="14"/>
  <c r="F472" i="14"/>
  <c r="E472" i="14"/>
  <c r="A472" i="14" s="1"/>
  <c r="D472" i="14"/>
  <c r="C472" i="14"/>
  <c r="B472" i="14"/>
  <c r="J471" i="14"/>
  <c r="G471" i="14"/>
  <c r="F471" i="14"/>
  <c r="E471" i="14"/>
  <c r="A471" i="14" s="1"/>
  <c r="D471" i="14"/>
  <c r="C471" i="14"/>
  <c r="B471" i="14"/>
  <c r="J470" i="14"/>
  <c r="G470" i="14"/>
  <c r="F470" i="14"/>
  <c r="E470" i="14"/>
  <c r="A470" i="14" s="1"/>
  <c r="D470" i="14"/>
  <c r="C470" i="14"/>
  <c r="B470" i="14"/>
  <c r="J469" i="14"/>
  <c r="G469" i="14"/>
  <c r="F469" i="14"/>
  <c r="E469" i="14"/>
  <c r="A469" i="14" s="1"/>
  <c r="D469" i="14"/>
  <c r="C469" i="14"/>
  <c r="B469" i="14"/>
  <c r="J468" i="14"/>
  <c r="G468" i="14"/>
  <c r="F468" i="14"/>
  <c r="E468" i="14"/>
  <c r="A468" i="14" s="1"/>
  <c r="D468" i="14"/>
  <c r="C468" i="14"/>
  <c r="B468" i="14"/>
  <c r="J467" i="14"/>
  <c r="G467" i="14"/>
  <c r="F467" i="14"/>
  <c r="E467" i="14"/>
  <c r="A467" i="14" s="1"/>
  <c r="D467" i="14"/>
  <c r="C467" i="14"/>
  <c r="B467" i="14"/>
  <c r="J466" i="14"/>
  <c r="G466" i="14"/>
  <c r="F466" i="14"/>
  <c r="E466" i="14"/>
  <c r="A466" i="14" s="1"/>
  <c r="D466" i="14"/>
  <c r="C466" i="14"/>
  <c r="B466" i="14"/>
  <c r="J465" i="14"/>
  <c r="G465" i="14"/>
  <c r="F465" i="14"/>
  <c r="E465" i="14"/>
  <c r="A465" i="14" s="1"/>
  <c r="D465" i="14"/>
  <c r="C465" i="14"/>
  <c r="B465" i="14"/>
  <c r="J464" i="14"/>
  <c r="G464" i="14"/>
  <c r="F464" i="14"/>
  <c r="E464" i="14"/>
  <c r="A464" i="14" s="1"/>
  <c r="D464" i="14"/>
  <c r="C464" i="14"/>
  <c r="B464" i="14"/>
  <c r="J463" i="14"/>
  <c r="G463" i="14"/>
  <c r="F463" i="14"/>
  <c r="E463" i="14"/>
  <c r="A463" i="14" s="1"/>
  <c r="D463" i="14"/>
  <c r="C463" i="14"/>
  <c r="B463" i="14"/>
  <c r="J462" i="14"/>
  <c r="G462" i="14"/>
  <c r="F462" i="14"/>
  <c r="E462" i="14"/>
  <c r="A462" i="14" s="1"/>
  <c r="D462" i="14"/>
  <c r="C462" i="14"/>
  <c r="B462" i="14"/>
  <c r="J461" i="14"/>
  <c r="G461" i="14"/>
  <c r="F461" i="14"/>
  <c r="E461" i="14"/>
  <c r="A461" i="14" s="1"/>
  <c r="D461" i="14"/>
  <c r="C461" i="14"/>
  <c r="B461" i="14"/>
  <c r="J460" i="14"/>
  <c r="G460" i="14"/>
  <c r="F460" i="14"/>
  <c r="E460" i="14"/>
  <c r="A460" i="14" s="1"/>
  <c r="D460" i="14"/>
  <c r="C460" i="14"/>
  <c r="B460" i="14"/>
  <c r="J459" i="14"/>
  <c r="G459" i="14"/>
  <c r="F459" i="14"/>
  <c r="E459" i="14"/>
  <c r="A459" i="14" s="1"/>
  <c r="D459" i="14"/>
  <c r="C459" i="14"/>
  <c r="B459" i="14"/>
  <c r="J458" i="14"/>
  <c r="G458" i="14"/>
  <c r="F458" i="14"/>
  <c r="E458" i="14"/>
  <c r="A458" i="14" s="1"/>
  <c r="D458" i="14"/>
  <c r="C458" i="14"/>
  <c r="B458" i="14"/>
  <c r="J457" i="14"/>
  <c r="G457" i="14"/>
  <c r="F457" i="14"/>
  <c r="E457" i="14"/>
  <c r="A457" i="14" s="1"/>
  <c r="D457" i="14"/>
  <c r="C457" i="14"/>
  <c r="B457" i="14"/>
  <c r="J456" i="14"/>
  <c r="G456" i="14"/>
  <c r="F456" i="14"/>
  <c r="E456" i="14"/>
  <c r="A456" i="14" s="1"/>
  <c r="D456" i="14"/>
  <c r="C456" i="14"/>
  <c r="B456" i="14"/>
  <c r="J455" i="14"/>
  <c r="G455" i="14"/>
  <c r="F455" i="14"/>
  <c r="E455" i="14"/>
  <c r="A455" i="14" s="1"/>
  <c r="D455" i="14"/>
  <c r="C455" i="14"/>
  <c r="B455" i="14"/>
  <c r="J454" i="14"/>
  <c r="G454" i="14"/>
  <c r="F454" i="14"/>
  <c r="E454" i="14"/>
  <c r="A454" i="14" s="1"/>
  <c r="D454" i="14"/>
  <c r="C454" i="14"/>
  <c r="B454" i="14"/>
  <c r="J453" i="14"/>
  <c r="G453" i="14"/>
  <c r="F453" i="14"/>
  <c r="E453" i="14"/>
  <c r="A453" i="14" s="1"/>
  <c r="D453" i="14"/>
  <c r="C453" i="14"/>
  <c r="B453" i="14"/>
  <c r="J452" i="14"/>
  <c r="G452" i="14"/>
  <c r="F452" i="14"/>
  <c r="E452" i="14"/>
  <c r="A452" i="14" s="1"/>
  <c r="D452" i="14"/>
  <c r="C452" i="14"/>
  <c r="B452" i="14"/>
  <c r="J451" i="14"/>
  <c r="G451" i="14"/>
  <c r="F451" i="14"/>
  <c r="E451" i="14"/>
  <c r="A451" i="14" s="1"/>
  <c r="D451" i="14"/>
  <c r="C451" i="14"/>
  <c r="B451" i="14"/>
  <c r="J450" i="14"/>
  <c r="G450" i="14"/>
  <c r="F450" i="14"/>
  <c r="E450" i="14"/>
  <c r="A450" i="14" s="1"/>
  <c r="D450" i="14"/>
  <c r="C450" i="14"/>
  <c r="B450" i="14"/>
  <c r="J449" i="14"/>
  <c r="G449" i="14"/>
  <c r="F449" i="14"/>
  <c r="E449" i="14"/>
  <c r="A449" i="14" s="1"/>
  <c r="D449" i="14"/>
  <c r="C449" i="14"/>
  <c r="B449" i="14"/>
  <c r="J448" i="14"/>
  <c r="G448" i="14"/>
  <c r="F448" i="14"/>
  <c r="E448" i="14"/>
  <c r="A448" i="14" s="1"/>
  <c r="D448" i="14"/>
  <c r="C448" i="14"/>
  <c r="B448" i="14"/>
  <c r="J447" i="14"/>
  <c r="G447" i="14"/>
  <c r="F447" i="14"/>
  <c r="E447" i="14"/>
  <c r="A447" i="14" s="1"/>
  <c r="D447" i="14"/>
  <c r="C447" i="14"/>
  <c r="B447" i="14"/>
  <c r="J446" i="14"/>
  <c r="G446" i="14"/>
  <c r="F446" i="14"/>
  <c r="E446" i="14"/>
  <c r="A446" i="14" s="1"/>
  <c r="D446" i="14"/>
  <c r="C446" i="14"/>
  <c r="B446" i="14"/>
  <c r="J445" i="14"/>
  <c r="G445" i="14"/>
  <c r="F445" i="14"/>
  <c r="E445" i="14"/>
  <c r="A445" i="14" s="1"/>
  <c r="D445" i="14"/>
  <c r="C445" i="14"/>
  <c r="B445" i="14"/>
  <c r="J444" i="14"/>
  <c r="G444" i="14"/>
  <c r="F444" i="14"/>
  <c r="E444" i="14"/>
  <c r="A444" i="14" s="1"/>
  <c r="D444" i="14"/>
  <c r="C444" i="14"/>
  <c r="B444" i="14"/>
  <c r="J443" i="14"/>
  <c r="G443" i="14"/>
  <c r="F443" i="14"/>
  <c r="E443" i="14"/>
  <c r="A443" i="14" s="1"/>
  <c r="D443" i="14"/>
  <c r="C443" i="14"/>
  <c r="B443" i="14"/>
  <c r="J442" i="14"/>
  <c r="G442" i="14"/>
  <c r="F442" i="14"/>
  <c r="E442" i="14"/>
  <c r="A442" i="14" s="1"/>
  <c r="D442" i="14"/>
  <c r="C442" i="14"/>
  <c r="B442" i="14"/>
  <c r="J441" i="14"/>
  <c r="G441" i="14"/>
  <c r="F441" i="14"/>
  <c r="E441" i="14"/>
  <c r="A441" i="14" s="1"/>
  <c r="D441" i="14"/>
  <c r="C441" i="14"/>
  <c r="B441" i="14"/>
  <c r="J440" i="14"/>
  <c r="G440" i="14"/>
  <c r="F440" i="14"/>
  <c r="E440" i="14"/>
  <c r="A440" i="14" s="1"/>
  <c r="D440" i="14"/>
  <c r="C440" i="14"/>
  <c r="B440" i="14"/>
  <c r="J439" i="14"/>
  <c r="G439" i="14"/>
  <c r="F439" i="14"/>
  <c r="E439" i="14"/>
  <c r="A439" i="14" s="1"/>
  <c r="D439" i="14"/>
  <c r="C439" i="14"/>
  <c r="B439" i="14"/>
  <c r="J438" i="14"/>
  <c r="G438" i="14"/>
  <c r="F438" i="14"/>
  <c r="E438" i="14"/>
  <c r="A438" i="14" s="1"/>
  <c r="D438" i="14"/>
  <c r="C438" i="14"/>
  <c r="B438" i="14"/>
  <c r="J437" i="14"/>
  <c r="G437" i="14"/>
  <c r="F437" i="14"/>
  <c r="E437" i="14"/>
  <c r="A437" i="14" s="1"/>
  <c r="D437" i="14"/>
  <c r="C437" i="14"/>
  <c r="B437" i="14"/>
  <c r="J436" i="14"/>
  <c r="G436" i="14"/>
  <c r="F436" i="14"/>
  <c r="E436" i="14"/>
  <c r="A436" i="14" s="1"/>
  <c r="D436" i="14"/>
  <c r="C436" i="14"/>
  <c r="B436" i="14"/>
  <c r="J435" i="14"/>
  <c r="G435" i="14"/>
  <c r="F435" i="14"/>
  <c r="E435" i="14"/>
  <c r="A435" i="14" s="1"/>
  <c r="D435" i="14"/>
  <c r="C435" i="14"/>
  <c r="B435" i="14"/>
  <c r="J434" i="14"/>
  <c r="G434" i="14"/>
  <c r="F434" i="14"/>
  <c r="E434" i="14"/>
  <c r="A434" i="14" s="1"/>
  <c r="D434" i="14"/>
  <c r="C434" i="14"/>
  <c r="B434" i="14"/>
  <c r="J433" i="14"/>
  <c r="G433" i="14"/>
  <c r="F433" i="14"/>
  <c r="E433" i="14"/>
  <c r="A433" i="14" s="1"/>
  <c r="D433" i="14"/>
  <c r="C433" i="14"/>
  <c r="B433" i="14"/>
  <c r="J432" i="14"/>
  <c r="G432" i="14"/>
  <c r="F432" i="14"/>
  <c r="E432" i="14"/>
  <c r="A432" i="14" s="1"/>
  <c r="D432" i="14"/>
  <c r="C432" i="14"/>
  <c r="B432" i="14"/>
  <c r="J431" i="14"/>
  <c r="G431" i="14"/>
  <c r="F431" i="14"/>
  <c r="E431" i="14"/>
  <c r="A431" i="14" s="1"/>
  <c r="D431" i="14"/>
  <c r="C431" i="14"/>
  <c r="B431" i="14"/>
  <c r="J430" i="14"/>
  <c r="G430" i="14"/>
  <c r="F430" i="14"/>
  <c r="E430" i="14"/>
  <c r="A430" i="14" s="1"/>
  <c r="D430" i="14"/>
  <c r="C430" i="14"/>
  <c r="B430" i="14"/>
  <c r="J429" i="14"/>
  <c r="G429" i="14"/>
  <c r="F429" i="14"/>
  <c r="E429" i="14"/>
  <c r="A429" i="14" s="1"/>
  <c r="D429" i="14"/>
  <c r="C429" i="14"/>
  <c r="B429" i="14"/>
  <c r="J428" i="14"/>
  <c r="G428" i="14"/>
  <c r="F428" i="14"/>
  <c r="E428" i="14"/>
  <c r="A428" i="14" s="1"/>
  <c r="D428" i="14"/>
  <c r="C428" i="14"/>
  <c r="B428" i="14"/>
  <c r="J427" i="14"/>
  <c r="G427" i="14"/>
  <c r="F427" i="14"/>
  <c r="E427" i="14"/>
  <c r="A427" i="14" s="1"/>
  <c r="D427" i="14"/>
  <c r="C427" i="14"/>
  <c r="B427" i="14"/>
  <c r="J426" i="14"/>
  <c r="G426" i="14"/>
  <c r="F426" i="14"/>
  <c r="E426" i="14"/>
  <c r="A426" i="14" s="1"/>
  <c r="D426" i="14"/>
  <c r="C426" i="14"/>
  <c r="B426" i="14"/>
  <c r="J425" i="14"/>
  <c r="G425" i="14"/>
  <c r="F425" i="14"/>
  <c r="E425" i="14"/>
  <c r="A425" i="14" s="1"/>
  <c r="D425" i="14"/>
  <c r="C425" i="14"/>
  <c r="B425" i="14"/>
  <c r="J424" i="14"/>
  <c r="G424" i="14"/>
  <c r="F424" i="14"/>
  <c r="E424" i="14"/>
  <c r="A424" i="14" s="1"/>
  <c r="D424" i="14"/>
  <c r="C424" i="14"/>
  <c r="B424" i="14"/>
  <c r="J423" i="14"/>
  <c r="G423" i="14"/>
  <c r="F423" i="14"/>
  <c r="E423" i="14"/>
  <c r="A423" i="14" s="1"/>
  <c r="D423" i="14"/>
  <c r="C423" i="14"/>
  <c r="B423" i="14"/>
  <c r="J422" i="14"/>
  <c r="G422" i="14"/>
  <c r="F422" i="14"/>
  <c r="E422" i="14"/>
  <c r="A422" i="14" s="1"/>
  <c r="D422" i="14"/>
  <c r="C422" i="14"/>
  <c r="B422" i="14"/>
  <c r="J421" i="14"/>
  <c r="G421" i="14"/>
  <c r="F421" i="14"/>
  <c r="E421" i="14"/>
  <c r="A421" i="14" s="1"/>
  <c r="D421" i="14"/>
  <c r="C421" i="14"/>
  <c r="B421" i="14"/>
  <c r="J420" i="14"/>
  <c r="G420" i="14"/>
  <c r="F420" i="14"/>
  <c r="E420" i="14"/>
  <c r="A420" i="14" s="1"/>
  <c r="D420" i="14"/>
  <c r="C420" i="14"/>
  <c r="B420" i="14"/>
  <c r="J419" i="14"/>
  <c r="G419" i="14"/>
  <c r="F419" i="14"/>
  <c r="E419" i="14"/>
  <c r="A419" i="14" s="1"/>
  <c r="D419" i="14"/>
  <c r="C419" i="14"/>
  <c r="B419" i="14"/>
  <c r="J418" i="14"/>
  <c r="G418" i="14"/>
  <c r="F418" i="14"/>
  <c r="E418" i="14"/>
  <c r="A418" i="14" s="1"/>
  <c r="D418" i="14"/>
  <c r="C418" i="14"/>
  <c r="B418" i="14"/>
  <c r="J417" i="14"/>
  <c r="G417" i="14"/>
  <c r="F417" i="14"/>
  <c r="E417" i="14"/>
  <c r="A417" i="14" s="1"/>
  <c r="D417" i="14"/>
  <c r="C417" i="14"/>
  <c r="B417" i="14"/>
  <c r="J416" i="14"/>
  <c r="G416" i="14"/>
  <c r="F416" i="14"/>
  <c r="E416" i="14"/>
  <c r="A416" i="14" s="1"/>
  <c r="D416" i="14"/>
  <c r="C416" i="14"/>
  <c r="B416" i="14"/>
  <c r="J415" i="14"/>
  <c r="G415" i="14"/>
  <c r="F415" i="14"/>
  <c r="E415" i="14"/>
  <c r="A415" i="14" s="1"/>
  <c r="D415" i="14"/>
  <c r="C415" i="14"/>
  <c r="B415" i="14"/>
  <c r="J414" i="14"/>
  <c r="G414" i="14"/>
  <c r="F414" i="14"/>
  <c r="E414" i="14"/>
  <c r="A414" i="14" s="1"/>
  <c r="D414" i="14"/>
  <c r="C414" i="14"/>
  <c r="B414" i="14"/>
  <c r="J413" i="14"/>
  <c r="G413" i="14"/>
  <c r="F413" i="14"/>
  <c r="E413" i="14"/>
  <c r="A413" i="14" s="1"/>
  <c r="D413" i="14"/>
  <c r="C413" i="14"/>
  <c r="B413" i="14"/>
  <c r="J412" i="14"/>
  <c r="G412" i="14"/>
  <c r="F412" i="14"/>
  <c r="E412" i="14"/>
  <c r="A412" i="14" s="1"/>
  <c r="D412" i="14"/>
  <c r="C412" i="14"/>
  <c r="B412" i="14"/>
  <c r="J411" i="14"/>
  <c r="G411" i="14"/>
  <c r="F411" i="14"/>
  <c r="E411" i="14"/>
  <c r="A411" i="14" s="1"/>
  <c r="D411" i="14"/>
  <c r="C411" i="14"/>
  <c r="B411" i="14"/>
  <c r="J410" i="14"/>
  <c r="G410" i="14"/>
  <c r="F410" i="14"/>
  <c r="E410" i="14"/>
  <c r="A410" i="14" s="1"/>
  <c r="D410" i="14"/>
  <c r="C410" i="14"/>
  <c r="B410" i="14"/>
  <c r="J409" i="14"/>
  <c r="G409" i="14"/>
  <c r="F409" i="14"/>
  <c r="E409" i="14"/>
  <c r="A409" i="14" s="1"/>
  <c r="D409" i="14"/>
  <c r="C409" i="14"/>
  <c r="B409" i="14"/>
  <c r="J408" i="14"/>
  <c r="G408" i="14"/>
  <c r="F408" i="14"/>
  <c r="E408" i="14"/>
  <c r="A408" i="14" s="1"/>
  <c r="D408" i="14"/>
  <c r="C408" i="14"/>
  <c r="B408" i="14"/>
  <c r="J407" i="14"/>
  <c r="G407" i="14"/>
  <c r="F407" i="14"/>
  <c r="E407" i="14"/>
  <c r="A407" i="14" s="1"/>
  <c r="D407" i="14"/>
  <c r="C407" i="14"/>
  <c r="B407" i="14"/>
  <c r="J406" i="14"/>
  <c r="G406" i="14"/>
  <c r="F406" i="14"/>
  <c r="E406" i="14"/>
  <c r="A406" i="14" s="1"/>
  <c r="D406" i="14"/>
  <c r="C406" i="14"/>
  <c r="B406" i="14"/>
  <c r="J405" i="14"/>
  <c r="G405" i="14"/>
  <c r="F405" i="14"/>
  <c r="E405" i="14"/>
  <c r="A405" i="14" s="1"/>
  <c r="D405" i="14"/>
  <c r="C405" i="14"/>
  <c r="B405" i="14"/>
  <c r="J404" i="14"/>
  <c r="G404" i="14"/>
  <c r="F404" i="14"/>
  <c r="E404" i="14"/>
  <c r="A404" i="14" s="1"/>
  <c r="D404" i="14"/>
  <c r="C404" i="14"/>
  <c r="B404" i="14"/>
  <c r="J403" i="14"/>
  <c r="G403" i="14"/>
  <c r="F403" i="14"/>
  <c r="E403" i="14"/>
  <c r="A403" i="14" s="1"/>
  <c r="D403" i="14"/>
  <c r="C403" i="14"/>
  <c r="B403" i="14"/>
  <c r="J402" i="14"/>
  <c r="G402" i="14"/>
  <c r="F402" i="14"/>
  <c r="E402" i="14"/>
  <c r="A402" i="14" s="1"/>
  <c r="D402" i="14"/>
  <c r="C402" i="14"/>
  <c r="B402" i="14"/>
  <c r="J401" i="14"/>
  <c r="G401" i="14"/>
  <c r="F401" i="14"/>
  <c r="E401" i="14"/>
  <c r="A401" i="14" s="1"/>
  <c r="D401" i="14"/>
  <c r="C401" i="14"/>
  <c r="B401" i="14"/>
  <c r="J400" i="14"/>
  <c r="G400" i="14"/>
  <c r="F400" i="14"/>
  <c r="E400" i="14"/>
  <c r="A400" i="14" s="1"/>
  <c r="D400" i="14"/>
  <c r="C400" i="14"/>
  <c r="B400" i="14"/>
  <c r="J399" i="14"/>
  <c r="G399" i="14"/>
  <c r="F399" i="14"/>
  <c r="E399" i="14"/>
  <c r="A399" i="14" s="1"/>
  <c r="D399" i="14"/>
  <c r="C399" i="14"/>
  <c r="B399" i="14"/>
  <c r="J398" i="14"/>
  <c r="G398" i="14"/>
  <c r="F398" i="14"/>
  <c r="E398" i="14"/>
  <c r="A398" i="14" s="1"/>
  <c r="D398" i="14"/>
  <c r="C398" i="14"/>
  <c r="B398" i="14"/>
  <c r="J397" i="14"/>
  <c r="G397" i="14"/>
  <c r="F397" i="14"/>
  <c r="E397" i="14"/>
  <c r="A397" i="14" s="1"/>
  <c r="D397" i="14"/>
  <c r="C397" i="14"/>
  <c r="B397" i="14"/>
  <c r="J396" i="14"/>
  <c r="G396" i="14"/>
  <c r="F396" i="14"/>
  <c r="E396" i="14"/>
  <c r="A396" i="14" s="1"/>
  <c r="D396" i="14"/>
  <c r="C396" i="14"/>
  <c r="B396" i="14"/>
  <c r="J395" i="14"/>
  <c r="G395" i="14"/>
  <c r="F395" i="14"/>
  <c r="E395" i="14"/>
  <c r="A395" i="14" s="1"/>
  <c r="D395" i="14"/>
  <c r="C395" i="14"/>
  <c r="B395" i="14"/>
  <c r="J394" i="14"/>
  <c r="G394" i="14"/>
  <c r="F394" i="14"/>
  <c r="E394" i="14"/>
  <c r="A394" i="14" s="1"/>
  <c r="D394" i="14"/>
  <c r="C394" i="14"/>
  <c r="B394" i="14"/>
  <c r="J393" i="14"/>
  <c r="G393" i="14"/>
  <c r="F393" i="14"/>
  <c r="E393" i="14"/>
  <c r="A393" i="14" s="1"/>
  <c r="D393" i="14"/>
  <c r="C393" i="14"/>
  <c r="B393" i="14"/>
  <c r="J392" i="14"/>
  <c r="G392" i="14"/>
  <c r="F392" i="14"/>
  <c r="E392" i="14"/>
  <c r="A392" i="14" s="1"/>
  <c r="D392" i="14"/>
  <c r="C392" i="14"/>
  <c r="B392" i="14"/>
  <c r="J391" i="14"/>
  <c r="G391" i="14"/>
  <c r="F391" i="14"/>
  <c r="E391" i="14"/>
  <c r="A391" i="14" s="1"/>
  <c r="D391" i="14"/>
  <c r="C391" i="14"/>
  <c r="B391" i="14"/>
  <c r="J390" i="14"/>
  <c r="G390" i="14"/>
  <c r="F390" i="14"/>
  <c r="E390" i="14"/>
  <c r="A390" i="14" s="1"/>
  <c r="D390" i="14"/>
  <c r="C390" i="14"/>
  <c r="B390" i="14"/>
  <c r="J389" i="14"/>
  <c r="G389" i="14"/>
  <c r="F389" i="14"/>
  <c r="E389" i="14"/>
  <c r="A389" i="14" s="1"/>
  <c r="D389" i="14"/>
  <c r="C389" i="14"/>
  <c r="B389" i="14"/>
  <c r="J388" i="14"/>
  <c r="G388" i="14"/>
  <c r="F388" i="14"/>
  <c r="E388" i="14"/>
  <c r="A388" i="14" s="1"/>
  <c r="D388" i="14"/>
  <c r="C388" i="14"/>
  <c r="B388" i="14"/>
  <c r="J387" i="14"/>
  <c r="G387" i="14"/>
  <c r="F387" i="14"/>
  <c r="E387" i="14"/>
  <c r="A387" i="14" s="1"/>
  <c r="D387" i="14"/>
  <c r="C387" i="14"/>
  <c r="B387" i="14"/>
  <c r="J386" i="14"/>
  <c r="G386" i="14"/>
  <c r="F386" i="14"/>
  <c r="E386" i="14"/>
  <c r="A386" i="14" s="1"/>
  <c r="D386" i="14"/>
  <c r="C386" i="14"/>
  <c r="B386" i="14"/>
  <c r="J385" i="14"/>
  <c r="G385" i="14"/>
  <c r="F385" i="14"/>
  <c r="E385" i="14"/>
  <c r="A385" i="14" s="1"/>
  <c r="D385" i="14"/>
  <c r="C385" i="14"/>
  <c r="B385" i="14"/>
  <c r="J384" i="14"/>
  <c r="G384" i="14"/>
  <c r="F384" i="14"/>
  <c r="E384" i="14"/>
  <c r="A384" i="14" s="1"/>
  <c r="D384" i="14"/>
  <c r="C384" i="14"/>
  <c r="B384" i="14"/>
  <c r="J383" i="14"/>
  <c r="G383" i="14"/>
  <c r="F383" i="14"/>
  <c r="E383" i="14"/>
  <c r="A383" i="14" s="1"/>
  <c r="D383" i="14"/>
  <c r="C383" i="14"/>
  <c r="B383" i="14"/>
  <c r="J382" i="14"/>
  <c r="G382" i="14"/>
  <c r="F382" i="14"/>
  <c r="E382" i="14"/>
  <c r="A382" i="14" s="1"/>
  <c r="D382" i="14"/>
  <c r="C382" i="14"/>
  <c r="B382" i="14"/>
  <c r="J381" i="14"/>
  <c r="G381" i="14"/>
  <c r="F381" i="14"/>
  <c r="E381" i="14"/>
  <c r="A381" i="14" s="1"/>
  <c r="D381" i="14"/>
  <c r="C381" i="14"/>
  <c r="B381" i="14"/>
  <c r="J380" i="14"/>
  <c r="G380" i="14"/>
  <c r="F380" i="14"/>
  <c r="E380" i="14"/>
  <c r="A380" i="14" s="1"/>
  <c r="D380" i="14"/>
  <c r="C380" i="14"/>
  <c r="B380" i="14"/>
  <c r="J379" i="14"/>
  <c r="G379" i="14"/>
  <c r="F379" i="14"/>
  <c r="E379" i="14"/>
  <c r="A379" i="14" s="1"/>
  <c r="D379" i="14"/>
  <c r="C379" i="14"/>
  <c r="B379" i="14"/>
  <c r="J378" i="14"/>
  <c r="G378" i="14"/>
  <c r="F378" i="14"/>
  <c r="E378" i="14"/>
  <c r="A378" i="14" s="1"/>
  <c r="D378" i="14"/>
  <c r="C378" i="14"/>
  <c r="B378" i="14"/>
  <c r="J377" i="14"/>
  <c r="G377" i="14"/>
  <c r="F377" i="14"/>
  <c r="E377" i="14"/>
  <c r="A377" i="14" s="1"/>
  <c r="D377" i="14"/>
  <c r="C377" i="14"/>
  <c r="B377" i="14"/>
  <c r="J376" i="14"/>
  <c r="G376" i="14"/>
  <c r="F376" i="14"/>
  <c r="E376" i="14"/>
  <c r="A376" i="14" s="1"/>
  <c r="D376" i="14"/>
  <c r="C376" i="14"/>
  <c r="B376" i="14"/>
  <c r="J375" i="14"/>
  <c r="G375" i="14"/>
  <c r="F375" i="14"/>
  <c r="E375" i="14"/>
  <c r="A375" i="14" s="1"/>
  <c r="D375" i="14"/>
  <c r="C375" i="14"/>
  <c r="B375" i="14"/>
  <c r="J374" i="14"/>
  <c r="G374" i="14"/>
  <c r="F374" i="14"/>
  <c r="E374" i="14"/>
  <c r="A374" i="14" s="1"/>
  <c r="D374" i="14"/>
  <c r="C374" i="14"/>
  <c r="B374" i="14"/>
  <c r="J373" i="14"/>
  <c r="G373" i="14"/>
  <c r="F373" i="14"/>
  <c r="E373" i="14"/>
  <c r="A373" i="14" s="1"/>
  <c r="D373" i="14"/>
  <c r="C373" i="14"/>
  <c r="B373" i="14"/>
  <c r="J372" i="14"/>
  <c r="G372" i="14"/>
  <c r="F372" i="14"/>
  <c r="E372" i="14"/>
  <c r="A372" i="14" s="1"/>
  <c r="D372" i="14"/>
  <c r="C372" i="14"/>
  <c r="B372" i="14"/>
  <c r="J371" i="14"/>
  <c r="G371" i="14"/>
  <c r="F371" i="14"/>
  <c r="E371" i="14"/>
  <c r="A371" i="14" s="1"/>
  <c r="D371" i="14"/>
  <c r="C371" i="14"/>
  <c r="B371" i="14"/>
  <c r="J370" i="14"/>
  <c r="G370" i="14"/>
  <c r="F370" i="14"/>
  <c r="E370" i="14"/>
  <c r="A370" i="14" s="1"/>
  <c r="D370" i="14"/>
  <c r="C370" i="14"/>
  <c r="B370" i="14"/>
  <c r="J369" i="14"/>
  <c r="G369" i="14"/>
  <c r="F369" i="14"/>
  <c r="E369" i="14"/>
  <c r="A369" i="14" s="1"/>
  <c r="D369" i="14"/>
  <c r="C369" i="14"/>
  <c r="B369" i="14"/>
  <c r="J368" i="14"/>
  <c r="G368" i="14"/>
  <c r="F368" i="14"/>
  <c r="E368" i="14"/>
  <c r="A368" i="14" s="1"/>
  <c r="D368" i="14"/>
  <c r="C368" i="14"/>
  <c r="B368" i="14"/>
  <c r="J367" i="14"/>
  <c r="G367" i="14"/>
  <c r="F367" i="14"/>
  <c r="E367" i="14"/>
  <c r="A367" i="14" s="1"/>
  <c r="D367" i="14"/>
  <c r="C367" i="14"/>
  <c r="B367" i="14"/>
  <c r="J366" i="14"/>
  <c r="G366" i="14"/>
  <c r="F366" i="14"/>
  <c r="E366" i="14"/>
  <c r="A366" i="14" s="1"/>
  <c r="D366" i="14"/>
  <c r="C366" i="14"/>
  <c r="B366" i="14"/>
  <c r="J365" i="14"/>
  <c r="G365" i="14"/>
  <c r="F365" i="14"/>
  <c r="E365" i="14"/>
  <c r="A365" i="14" s="1"/>
  <c r="D365" i="14"/>
  <c r="C365" i="14"/>
  <c r="B365" i="14"/>
  <c r="J364" i="14"/>
  <c r="G364" i="14"/>
  <c r="F364" i="14"/>
  <c r="E364" i="14"/>
  <c r="A364" i="14" s="1"/>
  <c r="D364" i="14"/>
  <c r="C364" i="14"/>
  <c r="B364" i="14"/>
  <c r="J363" i="14"/>
  <c r="G363" i="14"/>
  <c r="F363" i="14"/>
  <c r="E363" i="14"/>
  <c r="A363" i="14" s="1"/>
  <c r="D363" i="14"/>
  <c r="C363" i="14"/>
  <c r="B363" i="14"/>
  <c r="J362" i="14"/>
  <c r="G362" i="14"/>
  <c r="F362" i="14"/>
  <c r="E362" i="14"/>
  <c r="A362" i="14" s="1"/>
  <c r="D362" i="14"/>
  <c r="C362" i="14"/>
  <c r="B362" i="14"/>
  <c r="J361" i="14"/>
  <c r="G361" i="14"/>
  <c r="F361" i="14"/>
  <c r="E361" i="14"/>
  <c r="A361" i="14" s="1"/>
  <c r="D361" i="14"/>
  <c r="C361" i="14"/>
  <c r="B361" i="14"/>
  <c r="J360" i="14"/>
  <c r="G360" i="14"/>
  <c r="F360" i="14"/>
  <c r="E360" i="14"/>
  <c r="A360" i="14" s="1"/>
  <c r="D360" i="14"/>
  <c r="C360" i="14"/>
  <c r="B360" i="14"/>
  <c r="J359" i="14"/>
  <c r="G359" i="14"/>
  <c r="F359" i="14"/>
  <c r="E359" i="14"/>
  <c r="A359" i="14" s="1"/>
  <c r="D359" i="14"/>
  <c r="C359" i="14"/>
  <c r="B359" i="14"/>
  <c r="J358" i="14"/>
  <c r="G358" i="14"/>
  <c r="F358" i="14"/>
  <c r="E358" i="14"/>
  <c r="A358" i="14" s="1"/>
  <c r="D358" i="14"/>
  <c r="C358" i="14"/>
  <c r="B358" i="14"/>
  <c r="J357" i="14"/>
  <c r="G357" i="14"/>
  <c r="F357" i="14"/>
  <c r="E357" i="14"/>
  <c r="A357" i="14" s="1"/>
  <c r="D357" i="14"/>
  <c r="C357" i="14"/>
  <c r="B357" i="14"/>
  <c r="J356" i="14"/>
  <c r="G356" i="14"/>
  <c r="F356" i="14"/>
  <c r="E356" i="14"/>
  <c r="A356" i="14" s="1"/>
  <c r="D356" i="14"/>
  <c r="C356" i="14"/>
  <c r="B356" i="14"/>
  <c r="J355" i="14"/>
  <c r="G355" i="14"/>
  <c r="F355" i="14"/>
  <c r="E355" i="14"/>
  <c r="A355" i="14" s="1"/>
  <c r="D355" i="14"/>
  <c r="C355" i="14"/>
  <c r="B355" i="14"/>
  <c r="J354" i="14"/>
  <c r="G354" i="14"/>
  <c r="F354" i="14"/>
  <c r="E354" i="14"/>
  <c r="A354" i="14" s="1"/>
  <c r="D354" i="14"/>
  <c r="C354" i="14"/>
  <c r="B354" i="14"/>
  <c r="J353" i="14"/>
  <c r="G353" i="14"/>
  <c r="F353" i="14"/>
  <c r="E353" i="14"/>
  <c r="A353" i="14" s="1"/>
  <c r="D353" i="14"/>
  <c r="C353" i="14"/>
  <c r="B353" i="14"/>
  <c r="J352" i="14"/>
  <c r="G352" i="14"/>
  <c r="F352" i="14"/>
  <c r="E352" i="14"/>
  <c r="A352" i="14" s="1"/>
  <c r="D352" i="14"/>
  <c r="C352" i="14"/>
  <c r="B352" i="14"/>
  <c r="J351" i="14"/>
  <c r="G351" i="14"/>
  <c r="F351" i="14"/>
  <c r="E351" i="14"/>
  <c r="A351" i="14" s="1"/>
  <c r="D351" i="14"/>
  <c r="C351" i="14"/>
  <c r="B351" i="14"/>
  <c r="J350" i="14"/>
  <c r="G350" i="14"/>
  <c r="F350" i="14"/>
  <c r="E350" i="14"/>
  <c r="A350" i="14" s="1"/>
  <c r="D350" i="14"/>
  <c r="C350" i="14"/>
  <c r="B350" i="14"/>
  <c r="J349" i="14"/>
  <c r="G349" i="14"/>
  <c r="F349" i="14"/>
  <c r="E349" i="14"/>
  <c r="A349" i="14" s="1"/>
  <c r="D349" i="14"/>
  <c r="C349" i="14"/>
  <c r="B349" i="14"/>
  <c r="J348" i="14"/>
  <c r="G348" i="14"/>
  <c r="F348" i="14"/>
  <c r="E348" i="14"/>
  <c r="A348" i="14" s="1"/>
  <c r="D348" i="14"/>
  <c r="C348" i="14"/>
  <c r="B348" i="14"/>
  <c r="J347" i="14"/>
  <c r="G347" i="14"/>
  <c r="F347" i="14"/>
  <c r="E347" i="14"/>
  <c r="A347" i="14" s="1"/>
  <c r="D347" i="14"/>
  <c r="C347" i="14"/>
  <c r="B347" i="14"/>
  <c r="J346" i="14"/>
  <c r="G346" i="14"/>
  <c r="F346" i="14"/>
  <c r="E346" i="14"/>
  <c r="A346" i="14" s="1"/>
  <c r="D346" i="14"/>
  <c r="C346" i="14"/>
  <c r="B346" i="14"/>
  <c r="J345" i="14"/>
  <c r="G345" i="14"/>
  <c r="F345" i="14"/>
  <c r="E345" i="14"/>
  <c r="A345" i="14" s="1"/>
  <c r="D345" i="14"/>
  <c r="C345" i="14"/>
  <c r="B345" i="14"/>
  <c r="J344" i="14"/>
  <c r="G344" i="14"/>
  <c r="F344" i="14"/>
  <c r="E344" i="14"/>
  <c r="A344" i="14" s="1"/>
  <c r="D344" i="14"/>
  <c r="C344" i="14"/>
  <c r="B344" i="14"/>
  <c r="J343" i="14"/>
  <c r="G343" i="14"/>
  <c r="F343" i="14"/>
  <c r="E343" i="14"/>
  <c r="A343" i="14" s="1"/>
  <c r="D343" i="14"/>
  <c r="C343" i="14"/>
  <c r="B343" i="14"/>
  <c r="J342" i="14"/>
  <c r="G342" i="14"/>
  <c r="F342" i="14"/>
  <c r="E342" i="14"/>
  <c r="A342" i="14" s="1"/>
  <c r="D342" i="14"/>
  <c r="C342" i="14"/>
  <c r="B342" i="14"/>
  <c r="J341" i="14"/>
  <c r="G341" i="14"/>
  <c r="F341" i="14"/>
  <c r="E341" i="14"/>
  <c r="A341" i="14" s="1"/>
  <c r="D341" i="14"/>
  <c r="C341" i="14"/>
  <c r="B341" i="14"/>
  <c r="J340" i="14"/>
  <c r="G340" i="14"/>
  <c r="F340" i="14"/>
  <c r="E340" i="14"/>
  <c r="A340" i="14" s="1"/>
  <c r="D340" i="14"/>
  <c r="C340" i="14"/>
  <c r="B340" i="14"/>
  <c r="J339" i="14"/>
  <c r="G339" i="14"/>
  <c r="F339" i="14"/>
  <c r="E339" i="14"/>
  <c r="A339" i="14" s="1"/>
  <c r="D339" i="14"/>
  <c r="C339" i="14"/>
  <c r="B339" i="14"/>
  <c r="J338" i="14"/>
  <c r="G338" i="14"/>
  <c r="F338" i="14"/>
  <c r="E338" i="14"/>
  <c r="A338" i="14" s="1"/>
  <c r="D338" i="14"/>
  <c r="C338" i="14"/>
  <c r="B338" i="14"/>
  <c r="J337" i="14"/>
  <c r="G337" i="14"/>
  <c r="F337" i="14"/>
  <c r="E337" i="14"/>
  <c r="A337" i="14" s="1"/>
  <c r="D337" i="14"/>
  <c r="C337" i="14"/>
  <c r="B337" i="14"/>
  <c r="J336" i="14"/>
  <c r="G336" i="14"/>
  <c r="F336" i="14"/>
  <c r="E336" i="14"/>
  <c r="A336" i="14" s="1"/>
  <c r="D336" i="14"/>
  <c r="C336" i="14"/>
  <c r="B336" i="14"/>
  <c r="J335" i="14"/>
  <c r="G335" i="14"/>
  <c r="F335" i="14"/>
  <c r="E335" i="14"/>
  <c r="A335" i="14" s="1"/>
  <c r="D335" i="14"/>
  <c r="C335" i="14"/>
  <c r="B335" i="14"/>
  <c r="J334" i="14"/>
  <c r="G334" i="14"/>
  <c r="F334" i="14"/>
  <c r="E334" i="14"/>
  <c r="A334" i="14" s="1"/>
  <c r="D334" i="14"/>
  <c r="C334" i="14"/>
  <c r="B334" i="14"/>
  <c r="J333" i="14"/>
  <c r="G333" i="14"/>
  <c r="F333" i="14"/>
  <c r="E333" i="14"/>
  <c r="A333" i="14" s="1"/>
  <c r="D333" i="14"/>
  <c r="C333" i="14"/>
  <c r="B333" i="14"/>
  <c r="J332" i="14"/>
  <c r="G332" i="14"/>
  <c r="F332" i="14"/>
  <c r="E332" i="14"/>
  <c r="A332" i="14" s="1"/>
  <c r="D332" i="14"/>
  <c r="C332" i="14"/>
  <c r="B332" i="14"/>
  <c r="J331" i="14"/>
  <c r="G331" i="14"/>
  <c r="F331" i="14"/>
  <c r="E331" i="14"/>
  <c r="A331" i="14" s="1"/>
  <c r="D331" i="14"/>
  <c r="C331" i="14"/>
  <c r="B331" i="14"/>
  <c r="J330" i="14"/>
  <c r="G330" i="14"/>
  <c r="F330" i="14"/>
  <c r="E330" i="14"/>
  <c r="A330" i="14" s="1"/>
  <c r="D330" i="14"/>
  <c r="C330" i="14"/>
  <c r="B330" i="14"/>
  <c r="J329" i="14"/>
  <c r="G329" i="14"/>
  <c r="F329" i="14"/>
  <c r="E329" i="14"/>
  <c r="A329" i="14" s="1"/>
  <c r="D329" i="14"/>
  <c r="C329" i="14"/>
  <c r="B329" i="14"/>
  <c r="J328" i="14"/>
  <c r="G328" i="14"/>
  <c r="F328" i="14"/>
  <c r="E328" i="14"/>
  <c r="A328" i="14" s="1"/>
  <c r="D328" i="14"/>
  <c r="C328" i="14"/>
  <c r="B328" i="14"/>
  <c r="J327" i="14"/>
  <c r="G327" i="14"/>
  <c r="F327" i="14"/>
  <c r="E327" i="14"/>
  <c r="A327" i="14" s="1"/>
  <c r="D327" i="14"/>
  <c r="C327" i="14"/>
  <c r="B327" i="14"/>
  <c r="J326" i="14"/>
  <c r="G326" i="14"/>
  <c r="F326" i="14"/>
  <c r="E326" i="14"/>
  <c r="A326" i="14" s="1"/>
  <c r="D326" i="14"/>
  <c r="C326" i="14"/>
  <c r="B326" i="14"/>
  <c r="J325" i="14"/>
  <c r="G325" i="14"/>
  <c r="F325" i="14"/>
  <c r="E325" i="14"/>
  <c r="A325" i="14" s="1"/>
  <c r="D325" i="14"/>
  <c r="C325" i="14"/>
  <c r="B325" i="14"/>
  <c r="J324" i="14"/>
  <c r="G324" i="14"/>
  <c r="F324" i="14"/>
  <c r="E324" i="14"/>
  <c r="A324" i="14" s="1"/>
  <c r="D324" i="14"/>
  <c r="C324" i="14"/>
  <c r="B324" i="14"/>
  <c r="J323" i="14"/>
  <c r="G323" i="14"/>
  <c r="F323" i="14"/>
  <c r="E323" i="14"/>
  <c r="A323" i="14" s="1"/>
  <c r="D323" i="14"/>
  <c r="C323" i="14"/>
  <c r="B323" i="14"/>
  <c r="J322" i="14"/>
  <c r="G322" i="14"/>
  <c r="F322" i="14"/>
  <c r="E322" i="14"/>
  <c r="A322" i="14" s="1"/>
  <c r="D322" i="14"/>
  <c r="C322" i="14"/>
  <c r="B322" i="14"/>
  <c r="J321" i="14"/>
  <c r="G321" i="14"/>
  <c r="F321" i="14"/>
  <c r="E321" i="14"/>
  <c r="A321" i="14" s="1"/>
  <c r="D321" i="14"/>
  <c r="C321" i="14"/>
  <c r="B321" i="14"/>
  <c r="J320" i="14"/>
  <c r="G320" i="14"/>
  <c r="F320" i="14"/>
  <c r="E320" i="14"/>
  <c r="A320" i="14" s="1"/>
  <c r="D320" i="14"/>
  <c r="C320" i="14"/>
  <c r="B320" i="14"/>
  <c r="J319" i="14"/>
  <c r="G319" i="14"/>
  <c r="F319" i="14"/>
  <c r="E319" i="14"/>
  <c r="A319" i="14" s="1"/>
  <c r="D319" i="14"/>
  <c r="C319" i="14"/>
  <c r="B319" i="14"/>
  <c r="J318" i="14"/>
  <c r="G318" i="14"/>
  <c r="F318" i="14"/>
  <c r="E318" i="14"/>
  <c r="A318" i="14" s="1"/>
  <c r="D318" i="14"/>
  <c r="C318" i="14"/>
  <c r="B318" i="14"/>
  <c r="J317" i="14"/>
  <c r="G317" i="14"/>
  <c r="F317" i="14"/>
  <c r="E317" i="14"/>
  <c r="A317" i="14" s="1"/>
  <c r="D317" i="14"/>
  <c r="C317" i="14"/>
  <c r="B317" i="14"/>
  <c r="J316" i="14"/>
  <c r="G316" i="14"/>
  <c r="F316" i="14"/>
  <c r="E316" i="14"/>
  <c r="A316" i="14" s="1"/>
  <c r="D316" i="14"/>
  <c r="C316" i="14"/>
  <c r="B316" i="14"/>
  <c r="J315" i="14"/>
  <c r="G315" i="14"/>
  <c r="F315" i="14"/>
  <c r="E315" i="14"/>
  <c r="A315" i="14" s="1"/>
  <c r="D315" i="14"/>
  <c r="C315" i="14"/>
  <c r="B315" i="14"/>
  <c r="J314" i="14"/>
  <c r="G314" i="14"/>
  <c r="F314" i="14"/>
  <c r="E314" i="14"/>
  <c r="A314" i="14" s="1"/>
  <c r="D314" i="14"/>
  <c r="C314" i="14"/>
  <c r="B314" i="14"/>
  <c r="J313" i="14"/>
  <c r="G313" i="14"/>
  <c r="F313" i="14"/>
  <c r="E313" i="14"/>
  <c r="A313" i="14" s="1"/>
  <c r="D313" i="14"/>
  <c r="C313" i="14"/>
  <c r="B313" i="14"/>
  <c r="J312" i="14"/>
  <c r="G312" i="14"/>
  <c r="F312" i="14"/>
  <c r="E312" i="14"/>
  <c r="A312" i="14" s="1"/>
  <c r="D312" i="14"/>
  <c r="C312" i="14"/>
  <c r="B312" i="14"/>
  <c r="J311" i="14"/>
  <c r="G311" i="14"/>
  <c r="F311" i="14"/>
  <c r="E311" i="14"/>
  <c r="A311" i="14" s="1"/>
  <c r="D311" i="14"/>
  <c r="C311" i="14"/>
  <c r="B311" i="14"/>
  <c r="J310" i="14"/>
  <c r="G310" i="14"/>
  <c r="F310" i="14"/>
  <c r="E310" i="14"/>
  <c r="A310" i="14" s="1"/>
  <c r="D310" i="14"/>
  <c r="C310" i="14"/>
  <c r="B310" i="14"/>
  <c r="J309" i="14"/>
  <c r="G309" i="14"/>
  <c r="F309" i="14"/>
  <c r="E309" i="14"/>
  <c r="A309" i="14" s="1"/>
  <c r="D309" i="14"/>
  <c r="C309" i="14"/>
  <c r="B309" i="14"/>
  <c r="J308" i="14"/>
  <c r="G308" i="14"/>
  <c r="F308" i="14"/>
  <c r="E308" i="14"/>
  <c r="A308" i="14" s="1"/>
  <c r="D308" i="14"/>
  <c r="C308" i="14"/>
  <c r="B308" i="14"/>
  <c r="J307" i="14"/>
  <c r="G307" i="14"/>
  <c r="F307" i="14"/>
  <c r="E307" i="14"/>
  <c r="A307" i="14" s="1"/>
  <c r="D307" i="14"/>
  <c r="C307" i="14"/>
  <c r="B307" i="14"/>
  <c r="J306" i="14"/>
  <c r="G306" i="14"/>
  <c r="F306" i="14"/>
  <c r="E306" i="14"/>
  <c r="A306" i="14" s="1"/>
  <c r="D306" i="14"/>
  <c r="C306" i="14"/>
  <c r="B306" i="14"/>
  <c r="J305" i="14"/>
  <c r="G305" i="14"/>
  <c r="F305" i="14"/>
  <c r="E305" i="14"/>
  <c r="A305" i="14" s="1"/>
  <c r="D305" i="14"/>
  <c r="C305" i="14"/>
  <c r="B305" i="14"/>
  <c r="J304" i="14"/>
  <c r="G304" i="14"/>
  <c r="F304" i="14"/>
  <c r="E304" i="14"/>
  <c r="A304" i="14" s="1"/>
  <c r="D304" i="14"/>
  <c r="C304" i="14"/>
  <c r="B304" i="14"/>
  <c r="J303" i="14"/>
  <c r="G303" i="14"/>
  <c r="F303" i="14"/>
  <c r="E303" i="14"/>
  <c r="A303" i="14" s="1"/>
  <c r="D303" i="14"/>
  <c r="C303" i="14"/>
  <c r="B303" i="14"/>
  <c r="J302" i="14"/>
  <c r="G302" i="14"/>
  <c r="F302" i="14"/>
  <c r="E302" i="14"/>
  <c r="A302" i="14" s="1"/>
  <c r="D302" i="14"/>
  <c r="C302" i="14"/>
  <c r="B302" i="14"/>
  <c r="J301" i="14"/>
  <c r="G301" i="14"/>
  <c r="F301" i="14"/>
  <c r="E301" i="14"/>
  <c r="A301" i="14" s="1"/>
  <c r="D301" i="14"/>
  <c r="C301" i="14"/>
  <c r="B301" i="14"/>
  <c r="J300" i="14"/>
  <c r="G300" i="14"/>
  <c r="F300" i="14"/>
  <c r="E300" i="14"/>
  <c r="A300" i="14" s="1"/>
  <c r="D300" i="14"/>
  <c r="C300" i="14"/>
  <c r="B300" i="14"/>
  <c r="J299" i="14"/>
  <c r="G299" i="14"/>
  <c r="F299" i="14"/>
  <c r="E299" i="14"/>
  <c r="A299" i="14" s="1"/>
  <c r="D299" i="14"/>
  <c r="C299" i="14"/>
  <c r="B299" i="14"/>
  <c r="J298" i="14"/>
  <c r="G298" i="14"/>
  <c r="F298" i="14"/>
  <c r="E298" i="14"/>
  <c r="A298" i="14" s="1"/>
  <c r="D298" i="14"/>
  <c r="C298" i="14"/>
  <c r="B298" i="14"/>
  <c r="J297" i="14"/>
  <c r="G297" i="14"/>
  <c r="F297" i="14"/>
  <c r="E297" i="14"/>
  <c r="A297" i="14" s="1"/>
  <c r="D297" i="14"/>
  <c r="C297" i="14"/>
  <c r="B297" i="14"/>
  <c r="J296" i="14"/>
  <c r="G296" i="14"/>
  <c r="F296" i="14"/>
  <c r="E296" i="14"/>
  <c r="A296" i="14" s="1"/>
  <c r="D296" i="14"/>
  <c r="C296" i="14"/>
  <c r="B296" i="14"/>
  <c r="J295" i="14"/>
  <c r="G295" i="14"/>
  <c r="F295" i="14"/>
  <c r="E295" i="14"/>
  <c r="A295" i="14" s="1"/>
  <c r="D295" i="14"/>
  <c r="C295" i="14"/>
  <c r="B295" i="14"/>
  <c r="J294" i="14"/>
  <c r="G294" i="14"/>
  <c r="F294" i="14"/>
  <c r="E294" i="14"/>
  <c r="A294" i="14" s="1"/>
  <c r="D294" i="14"/>
  <c r="C294" i="14"/>
  <c r="B294" i="14"/>
  <c r="J293" i="14"/>
  <c r="G293" i="14"/>
  <c r="F293" i="14"/>
  <c r="E293" i="14"/>
  <c r="A293" i="14" s="1"/>
  <c r="D293" i="14"/>
  <c r="C293" i="14"/>
  <c r="B293" i="14"/>
  <c r="J292" i="14"/>
  <c r="G292" i="14"/>
  <c r="F292" i="14"/>
  <c r="E292" i="14"/>
  <c r="A292" i="14" s="1"/>
  <c r="D292" i="14"/>
  <c r="C292" i="14"/>
  <c r="B292" i="14"/>
  <c r="J291" i="14"/>
  <c r="G291" i="14"/>
  <c r="F291" i="14"/>
  <c r="E291" i="14"/>
  <c r="A291" i="14" s="1"/>
  <c r="D291" i="14"/>
  <c r="C291" i="14"/>
  <c r="B291" i="14"/>
  <c r="J290" i="14"/>
  <c r="G290" i="14"/>
  <c r="F290" i="14"/>
  <c r="E290" i="14"/>
  <c r="A290" i="14" s="1"/>
  <c r="D290" i="14"/>
  <c r="C290" i="14"/>
  <c r="B290" i="14"/>
  <c r="J289" i="14"/>
  <c r="G289" i="14"/>
  <c r="F289" i="14"/>
  <c r="E289" i="14"/>
  <c r="A289" i="14" s="1"/>
  <c r="D289" i="14"/>
  <c r="C289" i="14"/>
  <c r="B289" i="14"/>
  <c r="J288" i="14"/>
  <c r="G288" i="14"/>
  <c r="F288" i="14"/>
  <c r="E288" i="14"/>
  <c r="A288" i="14" s="1"/>
  <c r="D288" i="14"/>
  <c r="C288" i="14"/>
  <c r="B288" i="14"/>
  <c r="J287" i="14"/>
  <c r="G287" i="14"/>
  <c r="F287" i="14"/>
  <c r="E287" i="14"/>
  <c r="A287" i="14" s="1"/>
  <c r="D287" i="14"/>
  <c r="C287" i="14"/>
  <c r="B287" i="14"/>
  <c r="J286" i="14"/>
  <c r="G286" i="14"/>
  <c r="F286" i="14"/>
  <c r="E286" i="14"/>
  <c r="A286" i="14" s="1"/>
  <c r="D286" i="14"/>
  <c r="C286" i="14"/>
  <c r="B286" i="14"/>
  <c r="J285" i="14"/>
  <c r="G285" i="14"/>
  <c r="F285" i="14"/>
  <c r="E285" i="14"/>
  <c r="A285" i="14" s="1"/>
  <c r="D285" i="14"/>
  <c r="C285" i="14"/>
  <c r="B285" i="14"/>
  <c r="J284" i="14"/>
  <c r="G284" i="14"/>
  <c r="F284" i="14"/>
  <c r="E284" i="14"/>
  <c r="A284" i="14" s="1"/>
  <c r="D284" i="14"/>
  <c r="C284" i="14"/>
  <c r="B284" i="14"/>
  <c r="J283" i="14"/>
  <c r="G283" i="14"/>
  <c r="F283" i="14"/>
  <c r="E283" i="14"/>
  <c r="A283" i="14" s="1"/>
  <c r="D283" i="14"/>
  <c r="C283" i="14"/>
  <c r="B283" i="14"/>
  <c r="J282" i="14"/>
  <c r="G282" i="14"/>
  <c r="F282" i="14"/>
  <c r="E282" i="14"/>
  <c r="A282" i="14" s="1"/>
  <c r="D282" i="14"/>
  <c r="C282" i="14"/>
  <c r="B282" i="14"/>
  <c r="J281" i="14"/>
  <c r="G281" i="14"/>
  <c r="F281" i="14"/>
  <c r="E281" i="14"/>
  <c r="A281" i="14" s="1"/>
  <c r="D281" i="14"/>
  <c r="C281" i="14"/>
  <c r="B281" i="14"/>
  <c r="J280" i="14"/>
  <c r="G280" i="14"/>
  <c r="F280" i="14"/>
  <c r="E280" i="14"/>
  <c r="A280" i="14" s="1"/>
  <c r="D280" i="14"/>
  <c r="C280" i="14"/>
  <c r="B280" i="14"/>
  <c r="J279" i="14"/>
  <c r="G279" i="14"/>
  <c r="F279" i="14"/>
  <c r="E279" i="14"/>
  <c r="A279" i="14" s="1"/>
  <c r="D279" i="14"/>
  <c r="C279" i="14"/>
  <c r="B279" i="14"/>
  <c r="J278" i="14"/>
  <c r="G278" i="14"/>
  <c r="F278" i="14"/>
  <c r="E278" i="14"/>
  <c r="A278" i="14" s="1"/>
  <c r="D278" i="14"/>
  <c r="C278" i="14"/>
  <c r="B278" i="14"/>
  <c r="J277" i="14"/>
  <c r="G277" i="14"/>
  <c r="F277" i="14"/>
  <c r="E277" i="14"/>
  <c r="A277" i="14" s="1"/>
  <c r="D277" i="14"/>
  <c r="C277" i="14"/>
  <c r="B277" i="14"/>
  <c r="J276" i="14"/>
  <c r="G276" i="14"/>
  <c r="F276" i="14"/>
  <c r="E276" i="14"/>
  <c r="A276" i="14" s="1"/>
  <c r="D276" i="14"/>
  <c r="C276" i="14"/>
  <c r="B276" i="14"/>
  <c r="J275" i="14"/>
  <c r="G275" i="14"/>
  <c r="F275" i="14"/>
  <c r="E275" i="14"/>
  <c r="A275" i="14" s="1"/>
  <c r="D275" i="14"/>
  <c r="C275" i="14"/>
  <c r="B275" i="14"/>
  <c r="J274" i="14"/>
  <c r="G274" i="14"/>
  <c r="F274" i="14"/>
  <c r="E274" i="14"/>
  <c r="A274" i="14" s="1"/>
  <c r="D274" i="14"/>
  <c r="C274" i="14"/>
  <c r="B274" i="14"/>
  <c r="J273" i="14"/>
  <c r="G273" i="14"/>
  <c r="F273" i="14"/>
  <c r="E273" i="14"/>
  <c r="A273" i="14" s="1"/>
  <c r="D273" i="14"/>
  <c r="C273" i="14"/>
  <c r="B273" i="14"/>
  <c r="J272" i="14"/>
  <c r="G272" i="14"/>
  <c r="F272" i="14"/>
  <c r="E272" i="14"/>
  <c r="A272" i="14" s="1"/>
  <c r="D272" i="14"/>
  <c r="C272" i="14"/>
  <c r="B272" i="14"/>
  <c r="J271" i="14"/>
  <c r="G271" i="14"/>
  <c r="F271" i="14"/>
  <c r="E271" i="14"/>
  <c r="A271" i="14" s="1"/>
  <c r="D271" i="14"/>
  <c r="C271" i="14"/>
  <c r="B271" i="14"/>
  <c r="J270" i="14"/>
  <c r="G270" i="14"/>
  <c r="F270" i="14"/>
  <c r="E270" i="14"/>
  <c r="A270" i="14" s="1"/>
  <c r="D270" i="14"/>
  <c r="C270" i="14"/>
  <c r="B270" i="14"/>
  <c r="J269" i="14"/>
  <c r="G269" i="14"/>
  <c r="F269" i="14"/>
  <c r="E269" i="14"/>
  <c r="A269" i="14" s="1"/>
  <c r="D269" i="14"/>
  <c r="C269" i="14"/>
  <c r="B269" i="14"/>
  <c r="J268" i="14"/>
  <c r="G268" i="14"/>
  <c r="F268" i="14"/>
  <c r="E268" i="14"/>
  <c r="A268" i="14" s="1"/>
  <c r="D268" i="14"/>
  <c r="C268" i="14"/>
  <c r="B268" i="14"/>
  <c r="J267" i="14"/>
  <c r="G267" i="14"/>
  <c r="F267" i="14"/>
  <c r="E267" i="14"/>
  <c r="A267" i="14" s="1"/>
  <c r="D267" i="14"/>
  <c r="C267" i="14"/>
  <c r="B267" i="14"/>
  <c r="J266" i="14"/>
  <c r="G266" i="14"/>
  <c r="F266" i="14"/>
  <c r="E266" i="14"/>
  <c r="A266" i="14" s="1"/>
  <c r="D266" i="14"/>
  <c r="C266" i="14"/>
  <c r="B266" i="14"/>
  <c r="J265" i="14"/>
  <c r="G265" i="14"/>
  <c r="F265" i="14"/>
  <c r="E265" i="14"/>
  <c r="A265" i="14" s="1"/>
  <c r="D265" i="14"/>
  <c r="C265" i="14"/>
  <c r="B265" i="14"/>
  <c r="J264" i="14"/>
  <c r="G264" i="14"/>
  <c r="F264" i="14"/>
  <c r="E264" i="14"/>
  <c r="A264" i="14" s="1"/>
  <c r="D264" i="14"/>
  <c r="C264" i="14"/>
  <c r="B264" i="14"/>
  <c r="J263" i="14"/>
  <c r="G263" i="14"/>
  <c r="F263" i="14"/>
  <c r="E263" i="14"/>
  <c r="A263" i="14" s="1"/>
  <c r="D263" i="14"/>
  <c r="C263" i="14"/>
  <c r="B263" i="14"/>
  <c r="J262" i="14"/>
  <c r="G262" i="14"/>
  <c r="F262" i="14"/>
  <c r="E262" i="14"/>
  <c r="A262" i="14" s="1"/>
  <c r="D262" i="14"/>
  <c r="C262" i="14"/>
  <c r="B262" i="14"/>
  <c r="J261" i="14"/>
  <c r="G261" i="14"/>
  <c r="F261" i="14"/>
  <c r="E261" i="14"/>
  <c r="A261" i="14" s="1"/>
  <c r="D261" i="14"/>
  <c r="C261" i="14"/>
  <c r="B261" i="14"/>
  <c r="J260" i="14"/>
  <c r="G260" i="14"/>
  <c r="F260" i="14"/>
  <c r="E260" i="14"/>
  <c r="A260" i="14" s="1"/>
  <c r="D260" i="14"/>
  <c r="C260" i="14"/>
  <c r="B260" i="14"/>
  <c r="J259" i="14"/>
  <c r="G259" i="14"/>
  <c r="F259" i="14"/>
  <c r="E259" i="14"/>
  <c r="A259" i="14" s="1"/>
  <c r="D259" i="14"/>
  <c r="C259" i="14"/>
  <c r="B259" i="14"/>
  <c r="J258" i="14"/>
  <c r="G258" i="14"/>
  <c r="F258" i="14"/>
  <c r="E258" i="14"/>
  <c r="A258" i="14" s="1"/>
  <c r="D258" i="14"/>
  <c r="C258" i="14"/>
  <c r="B258" i="14"/>
  <c r="J257" i="14"/>
  <c r="G257" i="14"/>
  <c r="F257" i="14"/>
  <c r="E257" i="14"/>
  <c r="A257" i="14" s="1"/>
  <c r="D257" i="14"/>
  <c r="C257" i="14"/>
  <c r="B257" i="14"/>
  <c r="J256" i="14"/>
  <c r="G256" i="14"/>
  <c r="F256" i="14"/>
  <c r="E256" i="14"/>
  <c r="A256" i="14" s="1"/>
  <c r="D256" i="14"/>
  <c r="C256" i="14"/>
  <c r="B256" i="14"/>
  <c r="J255" i="14"/>
  <c r="G255" i="14"/>
  <c r="F255" i="14"/>
  <c r="E255" i="14"/>
  <c r="A255" i="14" s="1"/>
  <c r="D255" i="14"/>
  <c r="C255" i="14"/>
  <c r="B255" i="14"/>
  <c r="J254" i="14"/>
  <c r="G254" i="14"/>
  <c r="F254" i="14"/>
  <c r="E254" i="14"/>
  <c r="A254" i="14" s="1"/>
  <c r="D254" i="14"/>
  <c r="C254" i="14"/>
  <c r="B254" i="14"/>
  <c r="J253" i="14"/>
  <c r="G253" i="14"/>
  <c r="F253" i="14"/>
  <c r="E253" i="14"/>
  <c r="A253" i="14" s="1"/>
  <c r="D253" i="14"/>
  <c r="C253" i="14"/>
  <c r="B253" i="14"/>
  <c r="J252" i="14"/>
  <c r="G252" i="14"/>
  <c r="F252" i="14"/>
  <c r="E252" i="14"/>
  <c r="A252" i="14" s="1"/>
  <c r="D252" i="14"/>
  <c r="C252" i="14"/>
  <c r="B252" i="14"/>
  <c r="J251" i="14"/>
  <c r="G251" i="14"/>
  <c r="F251" i="14"/>
  <c r="E251" i="14"/>
  <c r="A251" i="14" s="1"/>
  <c r="D251" i="14"/>
  <c r="C251" i="14"/>
  <c r="B251" i="14"/>
  <c r="J250" i="14"/>
  <c r="G250" i="14"/>
  <c r="F250" i="14"/>
  <c r="E250" i="14"/>
  <c r="A250" i="14" s="1"/>
  <c r="D250" i="14"/>
  <c r="C250" i="14"/>
  <c r="B250" i="14"/>
  <c r="J249" i="14"/>
  <c r="G249" i="14"/>
  <c r="F249" i="14"/>
  <c r="E249" i="14"/>
  <c r="A249" i="14" s="1"/>
  <c r="D249" i="14"/>
  <c r="C249" i="14"/>
  <c r="B249" i="14"/>
  <c r="J248" i="14"/>
  <c r="G248" i="14"/>
  <c r="F248" i="14"/>
  <c r="E248" i="14"/>
  <c r="A248" i="14" s="1"/>
  <c r="D248" i="14"/>
  <c r="C248" i="14"/>
  <c r="B248" i="14"/>
  <c r="J247" i="14"/>
  <c r="G247" i="14"/>
  <c r="F247" i="14"/>
  <c r="E247" i="14"/>
  <c r="A247" i="14" s="1"/>
  <c r="D247" i="14"/>
  <c r="C247" i="14"/>
  <c r="B247" i="14"/>
  <c r="J246" i="14"/>
  <c r="G246" i="14"/>
  <c r="F246" i="14"/>
  <c r="E246" i="14"/>
  <c r="A246" i="14" s="1"/>
  <c r="D246" i="14"/>
  <c r="C246" i="14"/>
  <c r="B246" i="14"/>
  <c r="J245" i="14"/>
  <c r="G245" i="14"/>
  <c r="F245" i="14"/>
  <c r="E245" i="14"/>
  <c r="A245" i="14" s="1"/>
  <c r="D245" i="14"/>
  <c r="C245" i="14"/>
  <c r="B245" i="14"/>
  <c r="J244" i="14"/>
  <c r="G244" i="14"/>
  <c r="F244" i="14"/>
  <c r="E244" i="14"/>
  <c r="A244" i="14" s="1"/>
  <c r="D244" i="14"/>
  <c r="C244" i="14"/>
  <c r="B244" i="14"/>
  <c r="J243" i="14"/>
  <c r="G243" i="14"/>
  <c r="F243" i="14"/>
  <c r="E243" i="14"/>
  <c r="A243" i="14" s="1"/>
  <c r="D243" i="14"/>
  <c r="C243" i="14"/>
  <c r="B243" i="14"/>
  <c r="J242" i="14"/>
  <c r="G242" i="14"/>
  <c r="F242" i="14"/>
  <c r="E242" i="14"/>
  <c r="A242" i="14" s="1"/>
  <c r="D242" i="14"/>
  <c r="C242" i="14"/>
  <c r="B242" i="14"/>
  <c r="J241" i="14"/>
  <c r="G241" i="14"/>
  <c r="F241" i="14"/>
  <c r="E241" i="14"/>
  <c r="A241" i="14" s="1"/>
  <c r="D241" i="14"/>
  <c r="C241" i="14"/>
  <c r="B241" i="14"/>
  <c r="J240" i="14"/>
  <c r="G240" i="14"/>
  <c r="F240" i="14"/>
  <c r="E240" i="14"/>
  <c r="A240" i="14" s="1"/>
  <c r="D240" i="14"/>
  <c r="C240" i="14"/>
  <c r="B240" i="14"/>
  <c r="J239" i="14"/>
  <c r="G239" i="14"/>
  <c r="F239" i="14"/>
  <c r="E239" i="14"/>
  <c r="A239" i="14" s="1"/>
  <c r="D239" i="14"/>
  <c r="C239" i="14"/>
  <c r="B239" i="14"/>
  <c r="J238" i="14"/>
  <c r="G238" i="14"/>
  <c r="F238" i="14"/>
  <c r="E238" i="14"/>
  <c r="A238" i="14" s="1"/>
  <c r="D238" i="14"/>
  <c r="C238" i="14"/>
  <c r="B238" i="14"/>
  <c r="J237" i="14"/>
  <c r="G237" i="14"/>
  <c r="F237" i="14"/>
  <c r="E237" i="14"/>
  <c r="A237" i="14" s="1"/>
  <c r="D237" i="14"/>
  <c r="C237" i="14"/>
  <c r="B237" i="14"/>
  <c r="J236" i="14"/>
  <c r="G236" i="14"/>
  <c r="F236" i="14"/>
  <c r="E236" i="14"/>
  <c r="A236" i="14" s="1"/>
  <c r="D236" i="14"/>
  <c r="C236" i="14"/>
  <c r="B236" i="14"/>
  <c r="J235" i="14"/>
  <c r="G235" i="14"/>
  <c r="F235" i="14"/>
  <c r="E235" i="14"/>
  <c r="A235" i="14" s="1"/>
  <c r="D235" i="14"/>
  <c r="C235" i="14"/>
  <c r="B235" i="14"/>
  <c r="J234" i="14"/>
  <c r="G234" i="14"/>
  <c r="F234" i="14"/>
  <c r="E234" i="14"/>
  <c r="A234" i="14" s="1"/>
  <c r="D234" i="14"/>
  <c r="C234" i="14"/>
  <c r="B234" i="14"/>
  <c r="J233" i="14"/>
  <c r="G233" i="14"/>
  <c r="F233" i="14"/>
  <c r="E233" i="14"/>
  <c r="A233" i="14" s="1"/>
  <c r="D233" i="14"/>
  <c r="C233" i="14"/>
  <c r="B233" i="14"/>
  <c r="J232" i="14"/>
  <c r="G232" i="14"/>
  <c r="F232" i="14"/>
  <c r="E232" i="14"/>
  <c r="A232" i="14" s="1"/>
  <c r="D232" i="14"/>
  <c r="C232" i="14"/>
  <c r="B232" i="14"/>
  <c r="J231" i="14"/>
  <c r="G231" i="14"/>
  <c r="F231" i="14"/>
  <c r="E231" i="14"/>
  <c r="A231" i="14" s="1"/>
  <c r="D231" i="14"/>
  <c r="C231" i="14"/>
  <c r="B231" i="14"/>
  <c r="J230" i="14"/>
  <c r="G230" i="14"/>
  <c r="F230" i="14"/>
  <c r="E230" i="14"/>
  <c r="A230" i="14" s="1"/>
  <c r="D230" i="14"/>
  <c r="C230" i="14"/>
  <c r="B230" i="14"/>
  <c r="J229" i="14"/>
  <c r="G229" i="14"/>
  <c r="F229" i="14"/>
  <c r="E229" i="14"/>
  <c r="A229" i="14" s="1"/>
  <c r="D229" i="14"/>
  <c r="C229" i="14"/>
  <c r="B229" i="14"/>
  <c r="J228" i="14"/>
  <c r="G228" i="14"/>
  <c r="F228" i="14"/>
  <c r="E228" i="14"/>
  <c r="A228" i="14" s="1"/>
  <c r="D228" i="14"/>
  <c r="C228" i="14"/>
  <c r="B228" i="14"/>
  <c r="J227" i="14"/>
  <c r="G227" i="14"/>
  <c r="F227" i="14"/>
  <c r="E227" i="14"/>
  <c r="A227" i="14" s="1"/>
  <c r="D227" i="14"/>
  <c r="C227" i="14"/>
  <c r="B227" i="14"/>
  <c r="J226" i="14"/>
  <c r="G226" i="14"/>
  <c r="F226" i="14"/>
  <c r="E226" i="14"/>
  <c r="A226" i="14" s="1"/>
  <c r="D226" i="14"/>
  <c r="C226" i="14"/>
  <c r="B226" i="14"/>
  <c r="J225" i="14"/>
  <c r="G225" i="14"/>
  <c r="F225" i="14"/>
  <c r="E225" i="14"/>
  <c r="A225" i="14" s="1"/>
  <c r="D225" i="14"/>
  <c r="C225" i="14"/>
  <c r="B225" i="14"/>
  <c r="J224" i="14"/>
  <c r="G224" i="14"/>
  <c r="F224" i="14"/>
  <c r="E224" i="14"/>
  <c r="A224" i="14" s="1"/>
  <c r="D224" i="14"/>
  <c r="C224" i="14"/>
  <c r="B224" i="14"/>
  <c r="J223" i="14"/>
  <c r="G223" i="14"/>
  <c r="F223" i="14"/>
  <c r="E223" i="14"/>
  <c r="A223" i="14" s="1"/>
  <c r="D223" i="14"/>
  <c r="C223" i="14"/>
  <c r="B223" i="14"/>
  <c r="J222" i="14"/>
  <c r="G222" i="14"/>
  <c r="F222" i="14"/>
  <c r="E222" i="14"/>
  <c r="A222" i="14" s="1"/>
  <c r="D222" i="14"/>
  <c r="C222" i="14"/>
  <c r="B222" i="14"/>
  <c r="J221" i="14"/>
  <c r="G221" i="14"/>
  <c r="F221" i="14"/>
  <c r="E221" i="14"/>
  <c r="A221" i="14" s="1"/>
  <c r="D221" i="14"/>
  <c r="C221" i="14"/>
  <c r="B221" i="14"/>
  <c r="J220" i="14"/>
  <c r="G220" i="14"/>
  <c r="F220" i="14"/>
  <c r="E220" i="14"/>
  <c r="A220" i="14" s="1"/>
  <c r="D220" i="14"/>
  <c r="C220" i="14"/>
  <c r="B220" i="14"/>
  <c r="J219" i="14"/>
  <c r="G219" i="14"/>
  <c r="F219" i="14"/>
  <c r="E219" i="14"/>
  <c r="A219" i="14" s="1"/>
  <c r="D219" i="14"/>
  <c r="C219" i="14"/>
  <c r="B219" i="14"/>
  <c r="J218" i="14"/>
  <c r="G218" i="14"/>
  <c r="F218" i="14"/>
  <c r="E218" i="14"/>
  <c r="A218" i="14" s="1"/>
  <c r="D218" i="14"/>
  <c r="C218" i="14"/>
  <c r="B218" i="14"/>
  <c r="J217" i="14"/>
  <c r="G217" i="14"/>
  <c r="F217" i="14"/>
  <c r="E217" i="14"/>
  <c r="A217" i="14" s="1"/>
  <c r="D217" i="14"/>
  <c r="C217" i="14"/>
  <c r="B217" i="14"/>
  <c r="J216" i="14"/>
  <c r="G216" i="14"/>
  <c r="F216" i="14"/>
  <c r="E216" i="14"/>
  <c r="A216" i="14" s="1"/>
  <c r="D216" i="14"/>
  <c r="C216" i="14"/>
  <c r="B216" i="14"/>
  <c r="J215" i="14"/>
  <c r="G215" i="14"/>
  <c r="F215" i="14"/>
  <c r="E215" i="14"/>
  <c r="A215" i="14" s="1"/>
  <c r="D215" i="14"/>
  <c r="C215" i="14"/>
  <c r="B215" i="14"/>
  <c r="J214" i="14"/>
  <c r="G214" i="14"/>
  <c r="F214" i="14"/>
  <c r="E214" i="14"/>
  <c r="A214" i="14" s="1"/>
  <c r="D214" i="14"/>
  <c r="C214" i="14"/>
  <c r="B214" i="14"/>
  <c r="J213" i="14"/>
  <c r="G213" i="14"/>
  <c r="F213" i="14"/>
  <c r="E213" i="14"/>
  <c r="A213" i="14" s="1"/>
  <c r="D213" i="14"/>
  <c r="C213" i="14"/>
  <c r="B213" i="14"/>
  <c r="J212" i="14"/>
  <c r="G212" i="14"/>
  <c r="F212" i="14"/>
  <c r="E212" i="14"/>
  <c r="A212" i="14" s="1"/>
  <c r="D212" i="14"/>
  <c r="C212" i="14"/>
  <c r="B212" i="14"/>
  <c r="J211" i="14"/>
  <c r="G211" i="14"/>
  <c r="F211" i="14"/>
  <c r="E211" i="14"/>
  <c r="A211" i="14" s="1"/>
  <c r="D211" i="14"/>
  <c r="C211" i="14"/>
  <c r="B211" i="14"/>
  <c r="J210" i="14"/>
  <c r="G210" i="14"/>
  <c r="F210" i="14"/>
  <c r="E210" i="14"/>
  <c r="A210" i="14" s="1"/>
  <c r="D210" i="14"/>
  <c r="C210" i="14"/>
  <c r="B210" i="14"/>
  <c r="J209" i="14"/>
  <c r="G209" i="14"/>
  <c r="F209" i="14"/>
  <c r="E209" i="14"/>
  <c r="A209" i="14" s="1"/>
  <c r="D209" i="14"/>
  <c r="C209" i="14"/>
  <c r="B209" i="14"/>
  <c r="J208" i="14"/>
  <c r="G208" i="14"/>
  <c r="F208" i="14"/>
  <c r="E208" i="14"/>
  <c r="A208" i="14" s="1"/>
  <c r="D208" i="14"/>
  <c r="C208" i="14"/>
  <c r="B208" i="14"/>
  <c r="J207" i="14"/>
  <c r="G207" i="14"/>
  <c r="F207" i="14"/>
  <c r="E207" i="14"/>
  <c r="A207" i="14" s="1"/>
  <c r="D207" i="14"/>
  <c r="C207" i="14"/>
  <c r="B207" i="14"/>
  <c r="J206" i="14"/>
  <c r="G206" i="14"/>
  <c r="F206" i="14"/>
  <c r="E206" i="14"/>
  <c r="A206" i="14" s="1"/>
  <c r="D206" i="14"/>
  <c r="C206" i="14"/>
  <c r="B206" i="14"/>
  <c r="J205" i="14"/>
  <c r="G205" i="14"/>
  <c r="F205" i="14"/>
  <c r="E205" i="14"/>
  <c r="A205" i="14" s="1"/>
  <c r="D205" i="14"/>
  <c r="C205" i="14"/>
  <c r="B205" i="14"/>
  <c r="J204" i="14"/>
  <c r="G204" i="14"/>
  <c r="F204" i="14"/>
  <c r="E204" i="14"/>
  <c r="A204" i="14" s="1"/>
  <c r="D204" i="14"/>
  <c r="C204" i="14"/>
  <c r="B204" i="14"/>
  <c r="J203" i="14"/>
  <c r="G203" i="14"/>
  <c r="F203" i="14"/>
  <c r="E203" i="14"/>
  <c r="A203" i="14" s="1"/>
  <c r="D203" i="14"/>
  <c r="C203" i="14"/>
  <c r="B203" i="14"/>
  <c r="J202" i="14"/>
  <c r="G202" i="14"/>
  <c r="F202" i="14"/>
  <c r="E202" i="14"/>
  <c r="A202" i="14" s="1"/>
  <c r="D202" i="14"/>
  <c r="C202" i="14"/>
  <c r="B202" i="14"/>
  <c r="J201" i="14"/>
  <c r="G201" i="14"/>
  <c r="F201" i="14"/>
  <c r="E201" i="14"/>
  <c r="A201" i="14" s="1"/>
  <c r="D201" i="14"/>
  <c r="C201" i="14"/>
  <c r="B201" i="14"/>
  <c r="J200" i="14"/>
  <c r="G200" i="14"/>
  <c r="F200" i="14"/>
  <c r="E200" i="14"/>
  <c r="A200" i="14" s="1"/>
  <c r="D200" i="14"/>
  <c r="C200" i="14"/>
  <c r="B200" i="14"/>
  <c r="J199" i="14"/>
  <c r="G199" i="14"/>
  <c r="F199" i="14"/>
  <c r="E199" i="14"/>
  <c r="A199" i="14" s="1"/>
  <c r="D199" i="14"/>
  <c r="C199" i="14"/>
  <c r="B199" i="14"/>
  <c r="J198" i="14"/>
  <c r="G198" i="14"/>
  <c r="F198" i="14"/>
  <c r="E198" i="14"/>
  <c r="A198" i="14" s="1"/>
  <c r="D198" i="14"/>
  <c r="C198" i="14"/>
  <c r="B198" i="14"/>
  <c r="J197" i="14"/>
  <c r="G197" i="14"/>
  <c r="F197" i="14"/>
  <c r="E197" i="14"/>
  <c r="A197" i="14" s="1"/>
  <c r="D197" i="14"/>
  <c r="C197" i="14"/>
  <c r="B197" i="14"/>
  <c r="J196" i="14"/>
  <c r="G196" i="14"/>
  <c r="F196" i="14"/>
  <c r="E196" i="14"/>
  <c r="A196" i="14" s="1"/>
  <c r="D196" i="14"/>
  <c r="C196" i="14"/>
  <c r="B196" i="14"/>
  <c r="J195" i="14"/>
  <c r="G195" i="14"/>
  <c r="F195" i="14"/>
  <c r="E195" i="14"/>
  <c r="A195" i="14" s="1"/>
  <c r="D195" i="14"/>
  <c r="C195" i="14"/>
  <c r="B195" i="14"/>
  <c r="J194" i="14"/>
  <c r="G194" i="14"/>
  <c r="F194" i="14"/>
  <c r="E194" i="14"/>
  <c r="A194" i="14" s="1"/>
  <c r="D194" i="14"/>
  <c r="C194" i="14"/>
  <c r="B194" i="14"/>
  <c r="J193" i="14"/>
  <c r="G193" i="14"/>
  <c r="F193" i="14"/>
  <c r="E193" i="14"/>
  <c r="A193" i="14" s="1"/>
  <c r="D193" i="14"/>
  <c r="C193" i="14"/>
  <c r="B193" i="14"/>
  <c r="J192" i="14"/>
  <c r="G192" i="14"/>
  <c r="F192" i="14"/>
  <c r="E192" i="14"/>
  <c r="A192" i="14" s="1"/>
  <c r="D192" i="14"/>
  <c r="C192" i="14"/>
  <c r="B192" i="14"/>
  <c r="J191" i="14"/>
  <c r="G191" i="14"/>
  <c r="F191" i="14"/>
  <c r="E191" i="14"/>
  <c r="A191" i="14" s="1"/>
  <c r="D191" i="14"/>
  <c r="C191" i="14"/>
  <c r="B191" i="14"/>
  <c r="J190" i="14"/>
  <c r="G190" i="14"/>
  <c r="F190" i="14"/>
  <c r="E190" i="14"/>
  <c r="A190" i="14" s="1"/>
  <c r="D190" i="14"/>
  <c r="C190" i="14"/>
  <c r="B190" i="14"/>
  <c r="J189" i="14"/>
  <c r="G189" i="14"/>
  <c r="F189" i="14"/>
  <c r="E189" i="14"/>
  <c r="A189" i="14" s="1"/>
  <c r="D189" i="14"/>
  <c r="C189" i="14"/>
  <c r="B189" i="14"/>
  <c r="J188" i="14"/>
  <c r="G188" i="14"/>
  <c r="F188" i="14"/>
  <c r="E188" i="14"/>
  <c r="A188" i="14" s="1"/>
  <c r="D188" i="14"/>
  <c r="C188" i="14"/>
  <c r="B188" i="14"/>
  <c r="J187" i="14"/>
  <c r="G187" i="14"/>
  <c r="F187" i="14"/>
  <c r="E187" i="14"/>
  <c r="A187" i="14" s="1"/>
  <c r="D187" i="14"/>
  <c r="C187" i="14"/>
  <c r="B187" i="14"/>
  <c r="J186" i="14"/>
  <c r="G186" i="14"/>
  <c r="F186" i="14"/>
  <c r="E186" i="14"/>
  <c r="A186" i="14" s="1"/>
  <c r="D186" i="14"/>
  <c r="C186" i="14"/>
  <c r="B186" i="14"/>
  <c r="J185" i="14"/>
  <c r="G185" i="14"/>
  <c r="F185" i="14"/>
  <c r="E185" i="14"/>
  <c r="A185" i="14" s="1"/>
  <c r="D185" i="14"/>
  <c r="C185" i="14"/>
  <c r="B185" i="14"/>
  <c r="J184" i="14"/>
  <c r="G184" i="14"/>
  <c r="F184" i="14"/>
  <c r="E184" i="14"/>
  <c r="A184" i="14" s="1"/>
  <c r="D184" i="14"/>
  <c r="C184" i="14"/>
  <c r="B184" i="14"/>
  <c r="J183" i="14"/>
  <c r="G183" i="14"/>
  <c r="F183" i="14"/>
  <c r="E183" i="14"/>
  <c r="A183" i="14" s="1"/>
  <c r="D183" i="14"/>
  <c r="C183" i="14"/>
  <c r="B183" i="14"/>
  <c r="J182" i="14"/>
  <c r="G182" i="14"/>
  <c r="F182" i="14"/>
  <c r="E182" i="14"/>
  <c r="A182" i="14" s="1"/>
  <c r="D182" i="14"/>
  <c r="C182" i="14"/>
  <c r="B182" i="14"/>
  <c r="J181" i="14"/>
  <c r="G181" i="14"/>
  <c r="F181" i="14"/>
  <c r="E181" i="14"/>
  <c r="A181" i="14" s="1"/>
  <c r="D181" i="14"/>
  <c r="C181" i="14"/>
  <c r="B181" i="14"/>
  <c r="J180" i="14"/>
  <c r="G180" i="14"/>
  <c r="F180" i="14"/>
  <c r="E180" i="14"/>
  <c r="A180" i="14" s="1"/>
  <c r="D180" i="14"/>
  <c r="C180" i="14"/>
  <c r="B180" i="14"/>
  <c r="J179" i="14"/>
  <c r="G179" i="14"/>
  <c r="F179" i="14"/>
  <c r="E179" i="14"/>
  <c r="A179" i="14" s="1"/>
  <c r="D179" i="14"/>
  <c r="C179" i="14"/>
  <c r="B179" i="14"/>
  <c r="J178" i="14"/>
  <c r="G178" i="14"/>
  <c r="F178" i="14"/>
  <c r="E178" i="14"/>
  <c r="A178" i="14" s="1"/>
  <c r="D178" i="14"/>
  <c r="C178" i="14"/>
  <c r="B178" i="14"/>
  <c r="J177" i="14"/>
  <c r="G177" i="14"/>
  <c r="F177" i="14"/>
  <c r="E177" i="14"/>
  <c r="A177" i="14" s="1"/>
  <c r="D177" i="14"/>
  <c r="C177" i="14"/>
  <c r="B177" i="14"/>
  <c r="J176" i="14"/>
  <c r="G176" i="14"/>
  <c r="F176" i="14"/>
  <c r="E176" i="14"/>
  <c r="A176" i="14" s="1"/>
  <c r="D176" i="14"/>
  <c r="C176" i="14"/>
  <c r="B176" i="14"/>
  <c r="J175" i="14"/>
  <c r="G175" i="14"/>
  <c r="F175" i="14"/>
  <c r="E175" i="14"/>
  <c r="A175" i="14" s="1"/>
  <c r="D175" i="14"/>
  <c r="C175" i="14"/>
  <c r="B175" i="14"/>
  <c r="J174" i="14"/>
  <c r="G174" i="14"/>
  <c r="F174" i="14"/>
  <c r="E174" i="14"/>
  <c r="A174" i="14" s="1"/>
  <c r="D174" i="14"/>
  <c r="C174" i="14"/>
  <c r="B174" i="14"/>
  <c r="J173" i="14"/>
  <c r="G173" i="14"/>
  <c r="F173" i="14"/>
  <c r="E173" i="14"/>
  <c r="A173" i="14" s="1"/>
  <c r="D173" i="14"/>
  <c r="C173" i="14"/>
  <c r="B173" i="14"/>
  <c r="J172" i="14"/>
  <c r="G172" i="14"/>
  <c r="F172" i="14"/>
  <c r="E172" i="14"/>
  <c r="A172" i="14" s="1"/>
  <c r="D172" i="14"/>
  <c r="C172" i="14"/>
  <c r="B172" i="14"/>
  <c r="J171" i="14"/>
  <c r="G171" i="14"/>
  <c r="F171" i="14"/>
  <c r="E171" i="14"/>
  <c r="A171" i="14" s="1"/>
  <c r="D171" i="14"/>
  <c r="C171" i="14"/>
  <c r="B171" i="14"/>
  <c r="J170" i="14"/>
  <c r="G170" i="14"/>
  <c r="F170" i="14"/>
  <c r="E170" i="14"/>
  <c r="A170" i="14" s="1"/>
  <c r="D170" i="14"/>
  <c r="C170" i="14"/>
  <c r="B170" i="14"/>
  <c r="J169" i="14"/>
  <c r="G169" i="14"/>
  <c r="F169" i="14"/>
  <c r="E169" i="14"/>
  <c r="A169" i="14" s="1"/>
  <c r="D169" i="14"/>
  <c r="C169" i="14"/>
  <c r="B169" i="14"/>
  <c r="J168" i="14"/>
  <c r="G168" i="14"/>
  <c r="F168" i="14"/>
  <c r="E168" i="14"/>
  <c r="A168" i="14" s="1"/>
  <c r="D168" i="14"/>
  <c r="C168" i="14"/>
  <c r="B168" i="14"/>
  <c r="J167" i="14"/>
  <c r="G167" i="14"/>
  <c r="F167" i="14"/>
  <c r="E167" i="14"/>
  <c r="A167" i="14" s="1"/>
  <c r="D167" i="14"/>
  <c r="C167" i="14"/>
  <c r="B167" i="14"/>
  <c r="J166" i="14"/>
  <c r="G166" i="14"/>
  <c r="F166" i="14"/>
  <c r="E166" i="14"/>
  <c r="A166" i="14" s="1"/>
  <c r="D166" i="14"/>
  <c r="C166" i="14"/>
  <c r="B166" i="14"/>
  <c r="J165" i="14"/>
  <c r="G165" i="14"/>
  <c r="F165" i="14"/>
  <c r="E165" i="14"/>
  <c r="A165" i="14" s="1"/>
  <c r="D165" i="14"/>
  <c r="C165" i="14"/>
  <c r="B165" i="14"/>
  <c r="J164" i="14"/>
  <c r="G164" i="14"/>
  <c r="F164" i="14"/>
  <c r="E164" i="14"/>
  <c r="A164" i="14" s="1"/>
  <c r="D164" i="14"/>
  <c r="C164" i="14"/>
  <c r="B164" i="14"/>
  <c r="J163" i="14"/>
  <c r="G163" i="14"/>
  <c r="F163" i="14"/>
  <c r="E163" i="14"/>
  <c r="A163" i="14" s="1"/>
  <c r="D163" i="14"/>
  <c r="C163" i="14"/>
  <c r="B163" i="14"/>
  <c r="J162" i="14"/>
  <c r="G162" i="14"/>
  <c r="F162" i="14"/>
  <c r="E162" i="14"/>
  <c r="A162" i="14" s="1"/>
  <c r="D162" i="14"/>
  <c r="C162" i="14"/>
  <c r="B162" i="14"/>
  <c r="J161" i="14"/>
  <c r="G161" i="14"/>
  <c r="F161" i="14"/>
  <c r="E161" i="14"/>
  <c r="A161" i="14" s="1"/>
  <c r="D161" i="14"/>
  <c r="C161" i="14"/>
  <c r="B161" i="14"/>
  <c r="J160" i="14"/>
  <c r="G160" i="14"/>
  <c r="F160" i="14"/>
  <c r="E160" i="14"/>
  <c r="A160" i="14" s="1"/>
  <c r="D160" i="14"/>
  <c r="C160" i="14"/>
  <c r="B160" i="14"/>
  <c r="J159" i="14"/>
  <c r="G159" i="14"/>
  <c r="F159" i="14"/>
  <c r="E159" i="14"/>
  <c r="A159" i="14" s="1"/>
  <c r="D159" i="14"/>
  <c r="C159" i="14"/>
  <c r="B159" i="14"/>
  <c r="J158" i="14"/>
  <c r="G158" i="14"/>
  <c r="F158" i="14"/>
  <c r="E158" i="14"/>
  <c r="A158" i="14" s="1"/>
  <c r="D158" i="14"/>
  <c r="C158" i="14"/>
  <c r="B158" i="14"/>
  <c r="J157" i="14"/>
  <c r="G157" i="14"/>
  <c r="F157" i="14"/>
  <c r="E157" i="14"/>
  <c r="A157" i="14" s="1"/>
  <c r="D157" i="14"/>
  <c r="C157" i="14"/>
  <c r="B157" i="14"/>
  <c r="J156" i="14"/>
  <c r="G156" i="14"/>
  <c r="F156" i="14"/>
  <c r="E156" i="14"/>
  <c r="A156" i="14" s="1"/>
  <c r="D156" i="14"/>
  <c r="C156" i="14"/>
  <c r="B156" i="14"/>
  <c r="J155" i="14"/>
  <c r="G155" i="14"/>
  <c r="F155" i="14"/>
  <c r="E155" i="14"/>
  <c r="A155" i="14" s="1"/>
  <c r="D155" i="14"/>
  <c r="C155" i="14"/>
  <c r="B155" i="14"/>
  <c r="J154" i="14"/>
  <c r="G154" i="14"/>
  <c r="F154" i="14"/>
  <c r="E154" i="14"/>
  <c r="A154" i="14" s="1"/>
  <c r="D154" i="14"/>
  <c r="C154" i="14"/>
  <c r="B154" i="14"/>
  <c r="J153" i="14"/>
  <c r="G153" i="14"/>
  <c r="F153" i="14"/>
  <c r="E153" i="14"/>
  <c r="A153" i="14" s="1"/>
  <c r="D153" i="14"/>
  <c r="C153" i="14"/>
  <c r="B153" i="14"/>
  <c r="J152" i="14"/>
  <c r="G152" i="14"/>
  <c r="F152" i="14"/>
  <c r="E152" i="14"/>
  <c r="A152" i="14" s="1"/>
  <c r="D152" i="14"/>
  <c r="C152" i="14"/>
  <c r="B152" i="14"/>
  <c r="J151" i="14"/>
  <c r="G151" i="14"/>
  <c r="F151" i="14"/>
  <c r="E151" i="14"/>
  <c r="A151" i="14" s="1"/>
  <c r="D151" i="14"/>
  <c r="C151" i="14"/>
  <c r="B151" i="14"/>
  <c r="J150" i="14"/>
  <c r="G150" i="14"/>
  <c r="F150" i="14"/>
  <c r="E150" i="14"/>
  <c r="A150" i="14" s="1"/>
  <c r="D150" i="14"/>
  <c r="C150" i="14"/>
  <c r="B150" i="14"/>
  <c r="J149" i="14"/>
  <c r="G149" i="14"/>
  <c r="F149" i="14"/>
  <c r="E149" i="14"/>
  <c r="A149" i="14" s="1"/>
  <c r="D149" i="14"/>
  <c r="C149" i="14"/>
  <c r="B149" i="14"/>
  <c r="J148" i="14"/>
  <c r="G148" i="14"/>
  <c r="F148" i="14"/>
  <c r="E148" i="14"/>
  <c r="A148" i="14" s="1"/>
  <c r="D148" i="14"/>
  <c r="C148" i="14"/>
  <c r="B148" i="14"/>
  <c r="J147" i="14"/>
  <c r="G147" i="14"/>
  <c r="F147" i="14"/>
  <c r="E147" i="14"/>
  <c r="A147" i="14" s="1"/>
  <c r="D147" i="14"/>
  <c r="C147" i="14"/>
  <c r="B147" i="14"/>
  <c r="J146" i="14"/>
  <c r="G146" i="14"/>
  <c r="F146" i="14"/>
  <c r="E146" i="14"/>
  <c r="A146" i="14" s="1"/>
  <c r="D146" i="14"/>
  <c r="C146" i="14"/>
  <c r="B146" i="14"/>
  <c r="J145" i="14"/>
  <c r="G145" i="14"/>
  <c r="F145" i="14"/>
  <c r="E145" i="14"/>
  <c r="A145" i="14" s="1"/>
  <c r="D145" i="14"/>
  <c r="C145" i="14"/>
  <c r="B145" i="14"/>
  <c r="J144" i="14"/>
  <c r="G144" i="14"/>
  <c r="F144" i="14"/>
  <c r="E144" i="14"/>
  <c r="A144" i="14" s="1"/>
  <c r="D144" i="14"/>
  <c r="C144" i="14"/>
  <c r="B144" i="14"/>
  <c r="J143" i="14"/>
  <c r="G143" i="14"/>
  <c r="F143" i="14"/>
  <c r="E143" i="14"/>
  <c r="A143" i="14" s="1"/>
  <c r="D143" i="14"/>
  <c r="C143" i="14"/>
  <c r="B143" i="14"/>
  <c r="J142" i="14"/>
  <c r="G142" i="14"/>
  <c r="F142" i="14"/>
  <c r="E142" i="14"/>
  <c r="A142" i="14" s="1"/>
  <c r="D142" i="14"/>
  <c r="C142" i="14"/>
  <c r="B142" i="14"/>
  <c r="J141" i="14"/>
  <c r="G141" i="14"/>
  <c r="F141" i="14"/>
  <c r="E141" i="14"/>
  <c r="A141" i="14" s="1"/>
  <c r="D141" i="14"/>
  <c r="C141" i="14"/>
  <c r="B141" i="14"/>
  <c r="J140" i="14"/>
  <c r="G140" i="14"/>
  <c r="F140" i="14"/>
  <c r="E140" i="14"/>
  <c r="A140" i="14" s="1"/>
  <c r="D140" i="14"/>
  <c r="C140" i="14"/>
  <c r="B140" i="14"/>
  <c r="J139" i="14"/>
  <c r="G139" i="14"/>
  <c r="F139" i="14"/>
  <c r="E139" i="14"/>
  <c r="A139" i="14" s="1"/>
  <c r="D139" i="14"/>
  <c r="C139" i="14"/>
  <c r="B139" i="14"/>
  <c r="J138" i="14"/>
  <c r="G138" i="14"/>
  <c r="F138" i="14"/>
  <c r="E138" i="14"/>
  <c r="A138" i="14" s="1"/>
  <c r="D138" i="14"/>
  <c r="C138" i="14"/>
  <c r="B138" i="14"/>
  <c r="J137" i="14"/>
  <c r="G137" i="14"/>
  <c r="F137" i="14"/>
  <c r="E137" i="14"/>
  <c r="A137" i="14" s="1"/>
  <c r="D137" i="14"/>
  <c r="C137" i="14"/>
  <c r="B137" i="14"/>
  <c r="J136" i="14"/>
  <c r="G136" i="14"/>
  <c r="F136" i="14"/>
  <c r="E136" i="14"/>
  <c r="A136" i="14" s="1"/>
  <c r="D136" i="14"/>
  <c r="C136" i="14"/>
  <c r="B136" i="14"/>
  <c r="J135" i="14"/>
  <c r="G135" i="14"/>
  <c r="F135" i="14"/>
  <c r="E135" i="14"/>
  <c r="A135" i="14" s="1"/>
  <c r="D135" i="14"/>
  <c r="C135" i="14"/>
  <c r="B135" i="14"/>
  <c r="J134" i="14"/>
  <c r="G134" i="14"/>
  <c r="F134" i="14"/>
  <c r="E134" i="14"/>
  <c r="A134" i="14" s="1"/>
  <c r="D134" i="14"/>
  <c r="C134" i="14"/>
  <c r="B134" i="14"/>
  <c r="J133" i="14"/>
  <c r="G133" i="14"/>
  <c r="F133" i="14"/>
  <c r="E133" i="14"/>
  <c r="A133" i="14" s="1"/>
  <c r="D133" i="14"/>
  <c r="C133" i="14"/>
  <c r="B133" i="14"/>
  <c r="J132" i="14"/>
  <c r="G132" i="14"/>
  <c r="F132" i="14"/>
  <c r="E132" i="14"/>
  <c r="A132" i="14" s="1"/>
  <c r="D132" i="14"/>
  <c r="C132" i="14"/>
  <c r="B132" i="14"/>
  <c r="J131" i="14"/>
  <c r="G131" i="14"/>
  <c r="F131" i="14"/>
  <c r="E131" i="14"/>
  <c r="A131" i="14" s="1"/>
  <c r="D131" i="14"/>
  <c r="C131" i="14"/>
  <c r="B131" i="14"/>
  <c r="J130" i="14"/>
  <c r="G130" i="14"/>
  <c r="F130" i="14"/>
  <c r="E130" i="14"/>
  <c r="A130" i="14" s="1"/>
  <c r="D130" i="14"/>
  <c r="C130" i="14"/>
  <c r="B130" i="14"/>
  <c r="J129" i="14"/>
  <c r="G129" i="14"/>
  <c r="F129" i="14"/>
  <c r="E129" i="14"/>
  <c r="A129" i="14" s="1"/>
  <c r="D129" i="14"/>
  <c r="C129" i="14"/>
  <c r="B129" i="14"/>
  <c r="J128" i="14"/>
  <c r="G128" i="14"/>
  <c r="F128" i="14"/>
  <c r="E128" i="14"/>
  <c r="A128" i="14" s="1"/>
  <c r="D128" i="14"/>
  <c r="C128" i="14"/>
  <c r="B128" i="14"/>
  <c r="J127" i="14"/>
  <c r="G127" i="14"/>
  <c r="F127" i="14"/>
  <c r="E127" i="14"/>
  <c r="A127" i="14" s="1"/>
  <c r="D127" i="14"/>
  <c r="C127" i="14"/>
  <c r="B127" i="14"/>
  <c r="J126" i="14"/>
  <c r="G126" i="14"/>
  <c r="F126" i="14"/>
  <c r="E126" i="14"/>
  <c r="A126" i="14" s="1"/>
  <c r="D126" i="14"/>
  <c r="C126" i="14"/>
  <c r="B126" i="14"/>
  <c r="J125" i="14"/>
  <c r="G125" i="14"/>
  <c r="F125" i="14"/>
  <c r="E125" i="14"/>
  <c r="A125" i="14" s="1"/>
  <c r="D125" i="14"/>
  <c r="C125" i="14"/>
  <c r="B125" i="14"/>
  <c r="J124" i="14"/>
  <c r="G124" i="14"/>
  <c r="F124" i="14"/>
  <c r="E124" i="14"/>
  <c r="A124" i="14" s="1"/>
  <c r="D124" i="14"/>
  <c r="C124" i="14"/>
  <c r="B124" i="14"/>
  <c r="J123" i="14"/>
  <c r="G123" i="14"/>
  <c r="F123" i="14"/>
  <c r="E123" i="14"/>
  <c r="A123" i="14" s="1"/>
  <c r="D123" i="14"/>
  <c r="C123" i="14"/>
  <c r="B123" i="14"/>
  <c r="J122" i="14"/>
  <c r="G122" i="14"/>
  <c r="F122" i="14"/>
  <c r="E122" i="14"/>
  <c r="A122" i="14" s="1"/>
  <c r="D122" i="14"/>
  <c r="C122" i="14"/>
  <c r="B122" i="14"/>
  <c r="J121" i="14"/>
  <c r="G121" i="14"/>
  <c r="F121" i="14"/>
  <c r="E121" i="14"/>
  <c r="A121" i="14" s="1"/>
  <c r="D121" i="14"/>
  <c r="C121" i="14"/>
  <c r="B121" i="14"/>
  <c r="J120" i="14"/>
  <c r="G120" i="14"/>
  <c r="F120" i="14"/>
  <c r="E120" i="14"/>
  <c r="A120" i="14" s="1"/>
  <c r="D120" i="14"/>
  <c r="C120" i="14"/>
  <c r="B120" i="14"/>
  <c r="J119" i="14"/>
  <c r="G119" i="14"/>
  <c r="F119" i="14"/>
  <c r="E119" i="14"/>
  <c r="A119" i="14" s="1"/>
  <c r="D119" i="14"/>
  <c r="C119" i="14"/>
  <c r="B119" i="14"/>
  <c r="J118" i="14"/>
  <c r="G118" i="14"/>
  <c r="F118" i="14"/>
  <c r="E118" i="14"/>
  <c r="A118" i="14" s="1"/>
  <c r="D118" i="14"/>
  <c r="C118" i="14"/>
  <c r="B118" i="14"/>
  <c r="J117" i="14"/>
  <c r="G117" i="14"/>
  <c r="F117" i="14"/>
  <c r="E117" i="14"/>
  <c r="A117" i="14" s="1"/>
  <c r="D117" i="14"/>
  <c r="C117" i="14"/>
  <c r="B117" i="14"/>
  <c r="J116" i="14"/>
  <c r="G116" i="14"/>
  <c r="F116" i="14"/>
  <c r="E116" i="14"/>
  <c r="A116" i="14" s="1"/>
  <c r="D116" i="14"/>
  <c r="C116" i="14"/>
  <c r="B116" i="14"/>
  <c r="J115" i="14"/>
  <c r="G115" i="14"/>
  <c r="F115" i="14"/>
  <c r="E115" i="14"/>
  <c r="A115" i="14" s="1"/>
  <c r="D115" i="14"/>
  <c r="C115" i="14"/>
  <c r="B115" i="14"/>
  <c r="J114" i="14"/>
  <c r="G114" i="14"/>
  <c r="F114" i="14"/>
  <c r="E114" i="14"/>
  <c r="A114" i="14" s="1"/>
  <c r="D114" i="14"/>
  <c r="C114" i="14"/>
  <c r="B114" i="14"/>
  <c r="J113" i="14"/>
  <c r="G113" i="14"/>
  <c r="F113" i="14"/>
  <c r="E113" i="14"/>
  <c r="A113" i="14" s="1"/>
  <c r="D113" i="14"/>
  <c r="C113" i="14"/>
  <c r="B113" i="14"/>
  <c r="J112" i="14"/>
  <c r="G112" i="14"/>
  <c r="F112" i="14"/>
  <c r="E112" i="14"/>
  <c r="A112" i="14" s="1"/>
  <c r="D112" i="14"/>
  <c r="C112" i="14"/>
  <c r="B112" i="14"/>
  <c r="J111" i="14"/>
  <c r="G111" i="14"/>
  <c r="F111" i="14"/>
  <c r="E111" i="14"/>
  <c r="A111" i="14" s="1"/>
  <c r="D111" i="14"/>
  <c r="C111" i="14"/>
  <c r="B111" i="14"/>
  <c r="J110" i="14"/>
  <c r="G110" i="14"/>
  <c r="F110" i="14"/>
  <c r="E110" i="14"/>
  <c r="A110" i="14" s="1"/>
  <c r="D110" i="14"/>
  <c r="C110" i="14"/>
  <c r="B110" i="14"/>
  <c r="J109" i="14"/>
  <c r="G109" i="14"/>
  <c r="F109" i="14"/>
  <c r="E109" i="14"/>
  <c r="A109" i="14" s="1"/>
  <c r="D109" i="14"/>
  <c r="C109" i="14"/>
  <c r="B109" i="14"/>
  <c r="J108" i="14"/>
  <c r="G108" i="14"/>
  <c r="F108" i="14"/>
  <c r="E108" i="14"/>
  <c r="A108" i="14" s="1"/>
  <c r="D108" i="14"/>
  <c r="C108" i="14"/>
  <c r="B108" i="14"/>
  <c r="J107" i="14"/>
  <c r="G107" i="14"/>
  <c r="F107" i="14"/>
  <c r="E107" i="14"/>
  <c r="A107" i="14" s="1"/>
  <c r="D107" i="14"/>
  <c r="C107" i="14"/>
  <c r="B107" i="14"/>
  <c r="J106" i="14"/>
  <c r="G106" i="14"/>
  <c r="F106" i="14"/>
  <c r="E106" i="14"/>
  <c r="A106" i="14" s="1"/>
  <c r="D106" i="14"/>
  <c r="C106" i="14"/>
  <c r="B106" i="14"/>
  <c r="J105" i="14"/>
  <c r="G105" i="14"/>
  <c r="F105" i="14"/>
  <c r="E105" i="14"/>
  <c r="A105" i="14" s="1"/>
  <c r="D105" i="14"/>
  <c r="C105" i="14"/>
  <c r="B105" i="14"/>
  <c r="J104" i="14"/>
  <c r="G104" i="14"/>
  <c r="F104" i="14"/>
  <c r="E104" i="14"/>
  <c r="A104" i="14" s="1"/>
  <c r="D104" i="14"/>
  <c r="C104" i="14"/>
  <c r="B104" i="14"/>
  <c r="J103" i="14"/>
  <c r="G103" i="14"/>
  <c r="F103" i="14"/>
  <c r="E103" i="14"/>
  <c r="A103" i="14" s="1"/>
  <c r="D103" i="14"/>
  <c r="C103" i="14"/>
  <c r="B103" i="14"/>
  <c r="J102" i="14"/>
  <c r="G102" i="14"/>
  <c r="F102" i="14"/>
  <c r="E102" i="14"/>
  <c r="A102" i="14" s="1"/>
  <c r="D102" i="14"/>
  <c r="C102" i="14"/>
  <c r="B102" i="14"/>
  <c r="J101" i="14"/>
  <c r="G101" i="14"/>
  <c r="F101" i="14"/>
  <c r="E101" i="14"/>
  <c r="A101" i="14" s="1"/>
  <c r="D101" i="14"/>
  <c r="C101" i="14"/>
  <c r="B101" i="14"/>
  <c r="J100" i="14"/>
  <c r="G100" i="14"/>
  <c r="F100" i="14"/>
  <c r="E100" i="14"/>
  <c r="A100" i="14" s="1"/>
  <c r="D100" i="14"/>
  <c r="C100" i="14"/>
  <c r="B100" i="14"/>
  <c r="J99" i="14"/>
  <c r="G99" i="14"/>
  <c r="F99" i="14"/>
  <c r="E99" i="14"/>
  <c r="A99" i="14" s="1"/>
  <c r="D99" i="14"/>
  <c r="C99" i="14"/>
  <c r="B99" i="14"/>
  <c r="J98" i="14"/>
  <c r="G98" i="14"/>
  <c r="F98" i="14"/>
  <c r="E98" i="14"/>
  <c r="A98" i="14" s="1"/>
  <c r="D98" i="14"/>
  <c r="C98" i="14"/>
  <c r="B98" i="14"/>
  <c r="J97" i="14"/>
  <c r="G97" i="14"/>
  <c r="F97" i="14"/>
  <c r="E97" i="14"/>
  <c r="A97" i="14" s="1"/>
  <c r="D97" i="14"/>
  <c r="C97" i="14"/>
  <c r="B97" i="14"/>
  <c r="J96" i="14"/>
  <c r="G96" i="14"/>
  <c r="F96" i="14"/>
  <c r="E96" i="14"/>
  <c r="A96" i="14" s="1"/>
  <c r="D96" i="14"/>
  <c r="C96" i="14"/>
  <c r="B96" i="14"/>
  <c r="J95" i="14"/>
  <c r="G95" i="14"/>
  <c r="F95" i="14"/>
  <c r="E95" i="14"/>
  <c r="A95" i="14" s="1"/>
  <c r="D95" i="14"/>
  <c r="C95" i="14"/>
  <c r="B95" i="14"/>
  <c r="J94" i="14"/>
  <c r="G94" i="14"/>
  <c r="F94" i="14"/>
  <c r="E94" i="14"/>
  <c r="A94" i="14" s="1"/>
  <c r="D94" i="14"/>
  <c r="C94" i="14"/>
  <c r="B94" i="14"/>
  <c r="J93" i="14"/>
  <c r="G93" i="14"/>
  <c r="F93" i="14"/>
  <c r="E93" i="14"/>
  <c r="A93" i="14" s="1"/>
  <c r="D93" i="14"/>
  <c r="C93" i="14"/>
  <c r="B93" i="14"/>
  <c r="J92" i="14"/>
  <c r="G92" i="14"/>
  <c r="F92" i="14"/>
  <c r="E92" i="14"/>
  <c r="A92" i="14" s="1"/>
  <c r="D92" i="14"/>
  <c r="C92" i="14"/>
  <c r="B92" i="14"/>
  <c r="J91" i="14"/>
  <c r="G91" i="14"/>
  <c r="F91" i="14"/>
  <c r="E91" i="14"/>
  <c r="A91" i="14" s="1"/>
  <c r="D91" i="14"/>
  <c r="C91" i="14"/>
  <c r="B91" i="14"/>
  <c r="J90" i="14"/>
  <c r="G90" i="14"/>
  <c r="F90" i="14"/>
  <c r="E90" i="14"/>
  <c r="A90" i="14" s="1"/>
  <c r="D90" i="14"/>
  <c r="C90" i="14"/>
  <c r="B90" i="14"/>
  <c r="J89" i="14"/>
  <c r="G89" i="14"/>
  <c r="F89" i="14"/>
  <c r="E89" i="14"/>
  <c r="A89" i="14" s="1"/>
  <c r="D89" i="14"/>
  <c r="C89" i="14"/>
  <c r="B89" i="14"/>
  <c r="J88" i="14"/>
  <c r="G88" i="14"/>
  <c r="F88" i="14"/>
  <c r="E88" i="14"/>
  <c r="A88" i="14" s="1"/>
  <c r="D88" i="14"/>
  <c r="C88" i="14"/>
  <c r="B88" i="14"/>
  <c r="J87" i="14"/>
  <c r="G87" i="14"/>
  <c r="F87" i="14"/>
  <c r="E87" i="14"/>
  <c r="A87" i="14" s="1"/>
  <c r="D87" i="14"/>
  <c r="C87" i="14"/>
  <c r="B87" i="14"/>
  <c r="J86" i="14"/>
  <c r="G86" i="14"/>
  <c r="F86" i="14"/>
  <c r="E86" i="14"/>
  <c r="A86" i="14" s="1"/>
  <c r="D86" i="14"/>
  <c r="C86" i="14"/>
  <c r="B86" i="14"/>
  <c r="J85" i="14"/>
  <c r="G85" i="14"/>
  <c r="F85" i="14"/>
  <c r="E85" i="14"/>
  <c r="A85" i="14" s="1"/>
  <c r="D85" i="14"/>
  <c r="C85" i="14"/>
  <c r="B85" i="14"/>
  <c r="J84" i="14"/>
  <c r="G84" i="14"/>
  <c r="F84" i="14"/>
  <c r="E84" i="14"/>
  <c r="A84" i="14" s="1"/>
  <c r="D84" i="14"/>
  <c r="C84" i="14"/>
  <c r="B84" i="14"/>
  <c r="J83" i="14"/>
  <c r="G83" i="14"/>
  <c r="F83" i="14"/>
  <c r="E83" i="14"/>
  <c r="A83" i="14" s="1"/>
  <c r="D83" i="14"/>
  <c r="C83" i="14"/>
  <c r="B83" i="14"/>
  <c r="J82" i="14"/>
  <c r="G82" i="14"/>
  <c r="F82" i="14"/>
  <c r="E82" i="14"/>
  <c r="A82" i="14" s="1"/>
  <c r="D82" i="14"/>
  <c r="C82" i="14"/>
  <c r="B82" i="14"/>
  <c r="J81" i="14"/>
  <c r="G81" i="14"/>
  <c r="F81" i="14"/>
  <c r="E81" i="14"/>
  <c r="A81" i="14" s="1"/>
  <c r="D81" i="14"/>
  <c r="C81" i="14"/>
  <c r="B81" i="14"/>
  <c r="J80" i="14"/>
  <c r="G80" i="14"/>
  <c r="F80" i="14"/>
  <c r="E80" i="14"/>
  <c r="A80" i="14" s="1"/>
  <c r="D80" i="14"/>
  <c r="C80" i="14"/>
  <c r="B80" i="14"/>
  <c r="J79" i="14"/>
  <c r="G79" i="14"/>
  <c r="F79" i="14"/>
  <c r="E79" i="14"/>
  <c r="A79" i="14" s="1"/>
  <c r="D79" i="14"/>
  <c r="C79" i="14"/>
  <c r="B79" i="14"/>
  <c r="J78" i="14"/>
  <c r="G78" i="14"/>
  <c r="F78" i="14"/>
  <c r="E78" i="14"/>
  <c r="A78" i="14" s="1"/>
  <c r="D78" i="14"/>
  <c r="C78" i="14"/>
  <c r="B78" i="14"/>
  <c r="J77" i="14"/>
  <c r="G77" i="14"/>
  <c r="F77" i="14"/>
  <c r="E77" i="14"/>
  <c r="A77" i="14" s="1"/>
  <c r="D77" i="14"/>
  <c r="C77" i="14"/>
  <c r="B77" i="14"/>
  <c r="J76" i="14"/>
  <c r="G76" i="14"/>
  <c r="F76" i="14"/>
  <c r="E76" i="14"/>
  <c r="A76" i="14" s="1"/>
  <c r="D76" i="14"/>
  <c r="C76" i="14"/>
  <c r="B76" i="14"/>
  <c r="J75" i="14"/>
  <c r="G75" i="14"/>
  <c r="F75" i="14"/>
  <c r="E75" i="14"/>
  <c r="A75" i="14" s="1"/>
  <c r="D75" i="14"/>
  <c r="C75" i="14"/>
  <c r="B75" i="14"/>
  <c r="J74" i="14"/>
  <c r="G74" i="14"/>
  <c r="F74" i="14"/>
  <c r="E74" i="14"/>
  <c r="A74" i="14" s="1"/>
  <c r="D74" i="14"/>
  <c r="C74" i="14"/>
  <c r="B74" i="14"/>
  <c r="J73" i="14"/>
  <c r="G73" i="14"/>
  <c r="F73" i="14"/>
  <c r="E73" i="14"/>
  <c r="A73" i="14" s="1"/>
  <c r="D73" i="14"/>
  <c r="C73" i="14"/>
  <c r="B73" i="14"/>
  <c r="J72" i="14"/>
  <c r="G72" i="14"/>
  <c r="F72" i="14"/>
  <c r="E72" i="14"/>
  <c r="A72" i="14" s="1"/>
  <c r="D72" i="14"/>
  <c r="C72" i="14"/>
  <c r="B72" i="14"/>
  <c r="J71" i="14"/>
  <c r="G71" i="14"/>
  <c r="F71" i="14"/>
  <c r="E71" i="14"/>
  <c r="A71" i="14" s="1"/>
  <c r="D71" i="14"/>
  <c r="C71" i="14"/>
  <c r="B71" i="14"/>
  <c r="J70" i="14"/>
  <c r="G70" i="14"/>
  <c r="F70" i="14"/>
  <c r="E70" i="14"/>
  <c r="A70" i="14" s="1"/>
  <c r="D70" i="14"/>
  <c r="C70" i="14"/>
  <c r="B70" i="14"/>
  <c r="J69" i="14"/>
  <c r="G69" i="14"/>
  <c r="F69" i="14"/>
  <c r="E69" i="14"/>
  <c r="A69" i="14" s="1"/>
  <c r="D69" i="14"/>
  <c r="C69" i="14"/>
  <c r="B69" i="14"/>
  <c r="J68" i="14"/>
  <c r="G68" i="14"/>
  <c r="F68" i="14"/>
  <c r="E68" i="14"/>
  <c r="A68" i="14" s="1"/>
  <c r="D68" i="14"/>
  <c r="C68" i="14"/>
  <c r="B68" i="14"/>
  <c r="J67" i="14"/>
  <c r="G67" i="14"/>
  <c r="F67" i="14"/>
  <c r="E67" i="14"/>
  <c r="A67" i="14" s="1"/>
  <c r="D67" i="14"/>
  <c r="C67" i="14"/>
  <c r="B67" i="14"/>
  <c r="J66" i="14"/>
  <c r="G66" i="14"/>
  <c r="F66" i="14"/>
  <c r="E66" i="14"/>
  <c r="A66" i="14" s="1"/>
  <c r="D66" i="14"/>
  <c r="C66" i="14"/>
  <c r="B66" i="14"/>
  <c r="J65" i="14"/>
  <c r="G65" i="14"/>
  <c r="F65" i="14"/>
  <c r="E65" i="14"/>
  <c r="A65" i="14" s="1"/>
  <c r="D65" i="14"/>
  <c r="C65" i="14"/>
  <c r="B65" i="14"/>
  <c r="J64" i="14"/>
  <c r="G64" i="14"/>
  <c r="F64" i="14"/>
  <c r="E64" i="14"/>
  <c r="A64" i="14" s="1"/>
  <c r="D64" i="14"/>
  <c r="C64" i="14"/>
  <c r="B64" i="14"/>
  <c r="J63" i="14"/>
  <c r="G63" i="14"/>
  <c r="F63" i="14"/>
  <c r="E63" i="14"/>
  <c r="A63" i="14" s="1"/>
  <c r="D63" i="14"/>
  <c r="C63" i="14"/>
  <c r="B63" i="14"/>
  <c r="J62" i="14"/>
  <c r="G62" i="14"/>
  <c r="F62" i="14"/>
  <c r="E62" i="14"/>
  <c r="A62" i="14" s="1"/>
  <c r="D62" i="14"/>
  <c r="C62" i="14"/>
  <c r="B62" i="14"/>
  <c r="J61" i="14"/>
  <c r="G61" i="14"/>
  <c r="F61" i="14"/>
  <c r="E61" i="14"/>
  <c r="A61" i="14" s="1"/>
  <c r="D61" i="14"/>
  <c r="C61" i="14"/>
  <c r="B61" i="14"/>
  <c r="J60" i="14"/>
  <c r="G60" i="14"/>
  <c r="F60" i="14"/>
  <c r="E60" i="14"/>
  <c r="A60" i="14" s="1"/>
  <c r="D60" i="14"/>
  <c r="C60" i="14"/>
  <c r="B60" i="14"/>
  <c r="J59" i="14"/>
  <c r="G59" i="14"/>
  <c r="F59" i="14"/>
  <c r="E59" i="14"/>
  <c r="A59" i="14" s="1"/>
  <c r="D59" i="14"/>
  <c r="C59" i="14"/>
  <c r="B59" i="14"/>
  <c r="J58" i="14"/>
  <c r="G58" i="14"/>
  <c r="F58" i="14"/>
  <c r="E58" i="14"/>
  <c r="A58" i="14" s="1"/>
  <c r="D58" i="14"/>
  <c r="C58" i="14"/>
  <c r="B58" i="14"/>
  <c r="J57" i="14"/>
  <c r="G57" i="14"/>
  <c r="F57" i="14"/>
  <c r="E57" i="14"/>
  <c r="A57" i="14" s="1"/>
  <c r="D57" i="14"/>
  <c r="C57" i="14"/>
  <c r="B57" i="14"/>
  <c r="J56" i="14"/>
  <c r="G56" i="14"/>
  <c r="F56" i="14"/>
  <c r="E56" i="14"/>
  <c r="A56" i="14" s="1"/>
  <c r="D56" i="14"/>
  <c r="C56" i="14"/>
  <c r="B56" i="14"/>
  <c r="J55" i="14"/>
  <c r="G55" i="14"/>
  <c r="F55" i="14"/>
  <c r="E55" i="14"/>
  <c r="A55" i="14" s="1"/>
  <c r="D55" i="14"/>
  <c r="C55" i="14"/>
  <c r="B55" i="14"/>
  <c r="J54" i="14"/>
  <c r="G54" i="14"/>
  <c r="F54" i="14"/>
  <c r="E54" i="14"/>
  <c r="A54" i="14" s="1"/>
  <c r="D54" i="14"/>
  <c r="C54" i="14"/>
  <c r="B54" i="14"/>
  <c r="J53" i="14"/>
  <c r="G53" i="14"/>
  <c r="F53" i="14"/>
  <c r="E53" i="14"/>
  <c r="A53" i="14" s="1"/>
  <c r="D53" i="14"/>
  <c r="C53" i="14"/>
  <c r="B53" i="14"/>
  <c r="J52" i="14"/>
  <c r="G52" i="14"/>
  <c r="F52" i="14"/>
  <c r="E52" i="14"/>
  <c r="A52" i="14" s="1"/>
  <c r="D52" i="14"/>
  <c r="C52" i="14"/>
  <c r="B52" i="14"/>
  <c r="J51" i="14"/>
  <c r="G51" i="14"/>
  <c r="F51" i="14"/>
  <c r="E51" i="14"/>
  <c r="A51" i="14" s="1"/>
  <c r="D51" i="14"/>
  <c r="C51" i="14"/>
  <c r="B51" i="14"/>
  <c r="J50" i="14"/>
  <c r="G50" i="14"/>
  <c r="F50" i="14"/>
  <c r="E50" i="14"/>
  <c r="A50" i="14" s="1"/>
  <c r="D50" i="14"/>
  <c r="C50" i="14"/>
  <c r="B50" i="14"/>
  <c r="J49" i="14"/>
  <c r="G49" i="14"/>
  <c r="F49" i="14"/>
  <c r="E49" i="14"/>
  <c r="A49" i="14" s="1"/>
  <c r="D49" i="14"/>
  <c r="C49" i="14"/>
  <c r="B49" i="14"/>
  <c r="J48" i="14"/>
  <c r="G48" i="14"/>
  <c r="F48" i="14"/>
  <c r="E48" i="14"/>
  <c r="A48" i="14" s="1"/>
  <c r="D48" i="14"/>
  <c r="C48" i="14"/>
  <c r="B48" i="14"/>
  <c r="J47" i="14"/>
  <c r="G47" i="14"/>
  <c r="F47" i="14"/>
  <c r="E47" i="14"/>
  <c r="A47" i="14" s="1"/>
  <c r="D47" i="14"/>
  <c r="C47" i="14"/>
  <c r="B47" i="14"/>
  <c r="J46" i="14"/>
  <c r="G46" i="14"/>
  <c r="F46" i="14"/>
  <c r="E46" i="14"/>
  <c r="A46" i="14" s="1"/>
  <c r="D46" i="14"/>
  <c r="C46" i="14"/>
  <c r="B46" i="14"/>
  <c r="J45" i="14"/>
  <c r="G45" i="14"/>
  <c r="F45" i="14"/>
  <c r="E45" i="14"/>
  <c r="A45" i="14" s="1"/>
  <c r="D45" i="14"/>
  <c r="C45" i="14"/>
  <c r="B45" i="14"/>
  <c r="J44" i="14"/>
  <c r="G44" i="14"/>
  <c r="F44" i="14"/>
  <c r="E44" i="14"/>
  <c r="A44" i="14" s="1"/>
  <c r="D44" i="14"/>
  <c r="C44" i="14"/>
  <c r="B44" i="14"/>
  <c r="J43" i="14"/>
  <c r="G43" i="14"/>
  <c r="F43" i="14"/>
  <c r="E43" i="14"/>
  <c r="A43" i="14" s="1"/>
  <c r="D43" i="14"/>
  <c r="C43" i="14"/>
  <c r="B43" i="14"/>
  <c r="J42" i="14"/>
  <c r="G42" i="14"/>
  <c r="F42" i="14"/>
  <c r="E42" i="14"/>
  <c r="A42" i="14" s="1"/>
  <c r="D42" i="14"/>
  <c r="C42" i="14"/>
  <c r="B42" i="14"/>
  <c r="J41" i="14"/>
  <c r="G41" i="14"/>
  <c r="F41" i="14"/>
  <c r="E41" i="14"/>
  <c r="A41" i="14" s="1"/>
  <c r="D41" i="14"/>
  <c r="C41" i="14"/>
  <c r="B41" i="14"/>
  <c r="J40" i="14"/>
  <c r="G40" i="14"/>
  <c r="F40" i="14"/>
  <c r="E40" i="14"/>
  <c r="A40" i="14" s="1"/>
  <c r="D40" i="14"/>
  <c r="C40" i="14"/>
  <c r="B40" i="14"/>
  <c r="J39" i="14"/>
  <c r="G39" i="14"/>
  <c r="F39" i="14"/>
  <c r="E39" i="14"/>
  <c r="A39" i="14" s="1"/>
  <c r="D39" i="14"/>
  <c r="C39" i="14"/>
  <c r="B39" i="14"/>
  <c r="J38" i="14"/>
  <c r="G38" i="14"/>
  <c r="F38" i="14"/>
  <c r="E38" i="14"/>
  <c r="A38" i="14" s="1"/>
  <c r="D38" i="14"/>
  <c r="C38" i="14"/>
  <c r="B38" i="14"/>
  <c r="J37" i="14"/>
  <c r="G37" i="14"/>
  <c r="F37" i="14"/>
  <c r="E37" i="14"/>
  <c r="A37" i="14" s="1"/>
  <c r="D37" i="14"/>
  <c r="C37" i="14"/>
  <c r="B37" i="14"/>
  <c r="J36" i="14"/>
  <c r="G36" i="14"/>
  <c r="F36" i="14"/>
  <c r="E36" i="14"/>
  <c r="A36" i="14" s="1"/>
  <c r="D36" i="14"/>
  <c r="C36" i="14"/>
  <c r="B36" i="14"/>
  <c r="J35" i="14"/>
  <c r="G35" i="14"/>
  <c r="F35" i="14"/>
  <c r="E35" i="14"/>
  <c r="A35" i="14" s="1"/>
  <c r="D35" i="14"/>
  <c r="C35" i="14"/>
  <c r="B35" i="14"/>
  <c r="J34" i="14"/>
  <c r="G34" i="14"/>
  <c r="F34" i="14"/>
  <c r="E34" i="14"/>
  <c r="A34" i="14" s="1"/>
  <c r="D34" i="14"/>
  <c r="C34" i="14"/>
  <c r="B34" i="14"/>
  <c r="J33" i="14"/>
  <c r="G33" i="14"/>
  <c r="F33" i="14"/>
  <c r="E33" i="14"/>
  <c r="A33" i="14" s="1"/>
  <c r="D33" i="14"/>
  <c r="C33" i="14"/>
  <c r="B33" i="14"/>
  <c r="J32" i="14"/>
  <c r="G32" i="14"/>
  <c r="F32" i="14"/>
  <c r="E32" i="14"/>
  <c r="A32" i="14" s="1"/>
  <c r="D32" i="14"/>
  <c r="C32" i="14"/>
  <c r="B32" i="14"/>
  <c r="J31" i="14"/>
  <c r="G31" i="14"/>
  <c r="F31" i="14"/>
  <c r="E31" i="14"/>
  <c r="A31" i="14" s="1"/>
  <c r="D31" i="14"/>
  <c r="C31" i="14"/>
  <c r="B31" i="14"/>
  <c r="J30" i="14"/>
  <c r="G30" i="14"/>
  <c r="F30" i="14"/>
  <c r="E30" i="14"/>
  <c r="A30" i="14" s="1"/>
  <c r="D30" i="14"/>
  <c r="C30" i="14"/>
  <c r="B30" i="14"/>
  <c r="J29" i="14"/>
  <c r="G29" i="14"/>
  <c r="F29" i="14"/>
  <c r="E29" i="14"/>
  <c r="A29" i="14" s="1"/>
  <c r="D29" i="14"/>
  <c r="C29" i="14"/>
  <c r="B29" i="14"/>
  <c r="J28" i="14"/>
  <c r="G28" i="14"/>
  <c r="F28" i="14"/>
  <c r="E28" i="14"/>
  <c r="A28" i="14" s="1"/>
  <c r="D28" i="14"/>
  <c r="C28" i="14"/>
  <c r="B28" i="14"/>
  <c r="J27" i="14"/>
  <c r="G27" i="14"/>
  <c r="F27" i="14"/>
  <c r="E27" i="14"/>
  <c r="A27" i="14" s="1"/>
  <c r="D27" i="14"/>
  <c r="C27" i="14"/>
  <c r="B27" i="14"/>
  <c r="J26" i="14"/>
  <c r="G26" i="14"/>
  <c r="F26" i="14"/>
  <c r="E26" i="14"/>
  <c r="A26" i="14" s="1"/>
  <c r="D26" i="14"/>
  <c r="C26" i="14"/>
  <c r="B26" i="14"/>
  <c r="J25" i="14"/>
  <c r="G25" i="14"/>
  <c r="F25" i="14"/>
  <c r="E25" i="14"/>
  <c r="A25" i="14" s="1"/>
  <c r="D25" i="14"/>
  <c r="C25" i="14"/>
  <c r="B25" i="14"/>
  <c r="J24" i="14"/>
  <c r="G24" i="14"/>
  <c r="F24" i="14"/>
  <c r="E24" i="14"/>
  <c r="A24" i="14" s="1"/>
  <c r="D24" i="14"/>
  <c r="C24" i="14"/>
  <c r="B24" i="14"/>
  <c r="J23" i="14"/>
  <c r="G23" i="14"/>
  <c r="F23" i="14"/>
  <c r="E23" i="14"/>
  <c r="A23" i="14" s="1"/>
  <c r="D23" i="14"/>
  <c r="C23" i="14"/>
  <c r="B23" i="14"/>
  <c r="J22" i="14"/>
  <c r="G22" i="14"/>
  <c r="F22" i="14"/>
  <c r="E22" i="14"/>
  <c r="A22" i="14" s="1"/>
  <c r="D22" i="14"/>
  <c r="C22" i="14"/>
  <c r="B22" i="14"/>
  <c r="J21" i="14"/>
  <c r="G21" i="14"/>
  <c r="F21" i="14"/>
  <c r="E21" i="14"/>
  <c r="A21" i="14" s="1"/>
  <c r="D21" i="14"/>
  <c r="C21" i="14"/>
  <c r="B21" i="14"/>
  <c r="J20" i="14"/>
  <c r="G20" i="14"/>
  <c r="F20" i="14"/>
  <c r="E20" i="14"/>
  <c r="A20" i="14" s="1"/>
  <c r="D20" i="14"/>
  <c r="C20" i="14"/>
  <c r="B20" i="14"/>
  <c r="J19" i="14"/>
  <c r="G19" i="14"/>
  <c r="F19" i="14"/>
  <c r="E19" i="14"/>
  <c r="A19" i="14" s="1"/>
  <c r="D19" i="14"/>
  <c r="C19" i="14"/>
  <c r="B19" i="14"/>
  <c r="J18" i="14"/>
  <c r="G18" i="14"/>
  <c r="F18" i="14"/>
  <c r="E18" i="14"/>
  <c r="A18" i="14" s="1"/>
  <c r="D18" i="14"/>
  <c r="C18" i="14"/>
  <c r="B18" i="14"/>
  <c r="J17" i="14"/>
  <c r="G17" i="14"/>
  <c r="F17" i="14"/>
  <c r="E17" i="14"/>
  <c r="A17" i="14" s="1"/>
  <c r="D17" i="14"/>
  <c r="C17" i="14"/>
  <c r="B17" i="14"/>
  <c r="J16" i="14"/>
  <c r="G16" i="14"/>
  <c r="F16" i="14"/>
  <c r="E16" i="14"/>
  <c r="A16" i="14" s="1"/>
  <c r="D16" i="14"/>
  <c r="C16" i="14"/>
  <c r="B16" i="14"/>
  <c r="J15" i="14"/>
  <c r="G15" i="14"/>
  <c r="F15" i="14"/>
  <c r="D15" i="14"/>
  <c r="C15" i="14"/>
  <c r="B15" i="14"/>
  <c r="J14" i="14"/>
  <c r="G14" i="14"/>
  <c r="F14" i="14"/>
  <c r="E14" i="14"/>
  <c r="A14" i="14" s="1"/>
  <c r="D14" i="14"/>
  <c r="C14" i="14"/>
  <c r="B14" i="14"/>
  <c r="J13" i="14"/>
  <c r="G13" i="14"/>
  <c r="F13" i="14"/>
  <c r="E13" i="14"/>
  <c r="A13" i="14" s="1"/>
  <c r="D13" i="14"/>
  <c r="C13" i="14"/>
  <c r="B13" i="14"/>
  <c r="J12" i="14"/>
  <c r="G12" i="14"/>
  <c r="F12" i="14"/>
  <c r="E12" i="14"/>
  <c r="A12" i="14" s="1"/>
  <c r="D12" i="14"/>
  <c r="C12" i="14"/>
  <c r="B12" i="14"/>
  <c r="J11" i="14"/>
  <c r="G11" i="14"/>
  <c r="F11" i="14"/>
  <c r="E11" i="14"/>
  <c r="A11" i="14" s="1"/>
  <c r="D11" i="14"/>
  <c r="C11" i="14"/>
  <c r="B11" i="14"/>
  <c r="J10" i="14"/>
  <c r="G10" i="14"/>
  <c r="F10" i="14"/>
  <c r="E10" i="14"/>
  <c r="A10" i="14" s="1"/>
  <c r="D10" i="14"/>
  <c r="C10" i="14"/>
  <c r="B10" i="14"/>
  <c r="J9" i="14"/>
  <c r="G9" i="14"/>
  <c r="F9" i="14"/>
  <c r="E9" i="14"/>
  <c r="A9" i="14" s="1"/>
  <c r="D9" i="14"/>
  <c r="C9" i="14"/>
  <c r="B9" i="14"/>
  <c r="J8" i="14"/>
  <c r="G8" i="14"/>
  <c r="F8" i="14"/>
  <c r="E8" i="14"/>
  <c r="A8" i="14" s="1"/>
  <c r="D8" i="14"/>
  <c r="C8" i="14"/>
  <c r="B8" i="14"/>
  <c r="J7" i="14"/>
  <c r="G7" i="14"/>
  <c r="F7" i="14"/>
  <c r="E7" i="14"/>
  <c r="A7" i="14" s="1"/>
  <c r="D7" i="14"/>
  <c r="C7" i="14"/>
  <c r="B7" i="14"/>
  <c r="J6" i="14"/>
  <c r="G6" i="14"/>
  <c r="F6" i="14"/>
  <c r="E6" i="14"/>
  <c r="A6" i="14" s="1"/>
  <c r="D6" i="14"/>
  <c r="C6" i="14"/>
  <c r="B6" i="14"/>
  <c r="J5" i="14"/>
  <c r="G5" i="14"/>
  <c r="F5" i="14"/>
  <c r="E5" i="14"/>
  <c r="A5" i="14" s="1"/>
  <c r="D5" i="14"/>
  <c r="C5" i="14"/>
  <c r="B5" i="14"/>
  <c r="J4" i="14"/>
  <c r="G4" i="14"/>
  <c r="F4" i="14"/>
  <c r="E4" i="14"/>
  <c r="A4" i="14" s="1"/>
  <c r="D4" i="14"/>
  <c r="C4" i="14"/>
  <c r="B4" i="14"/>
  <c r="J3" i="14"/>
  <c r="G3" i="14"/>
  <c r="F3" i="14"/>
  <c r="E3" i="14"/>
  <c r="A3" i="14" s="1"/>
  <c r="D3" i="14"/>
  <c r="C3" i="14"/>
  <c r="B3" i="14"/>
  <c r="J2" i="14"/>
  <c r="G2" i="14"/>
  <c r="F2" i="14"/>
  <c r="E2" i="14"/>
  <c r="A2" i="14" s="1"/>
  <c r="D2" i="14"/>
  <c r="C2" i="14"/>
  <c r="B2" i="14"/>
  <c r="E15" i="14"/>
  <c r="A15" i="14" s="1"/>
  <c r="R15" i="10" l="1"/>
  <c r="S19" i="10"/>
  <c r="V10" i="10"/>
  <c r="X19" i="10"/>
  <c r="T19" i="10"/>
  <c r="V7" i="10"/>
  <c r="X14" i="10"/>
  <c r="R19" i="10"/>
  <c r="T14" i="10"/>
  <c r="W19" i="10"/>
  <c r="T11" i="10"/>
  <c r="U19" i="10"/>
  <c r="T7" i="10"/>
  <c r="R20" i="10"/>
  <c r="R13" i="10"/>
  <c r="S17" i="10"/>
  <c r="T17" i="10"/>
  <c r="T10" i="10"/>
  <c r="V14" i="10"/>
  <c r="W6" i="10"/>
  <c r="W17" i="10"/>
  <c r="W9" i="10"/>
  <c r="U17" i="10"/>
  <c r="X17" i="10"/>
  <c r="X10" i="10"/>
  <c r="U6" i="10"/>
  <c r="W13" i="10"/>
  <c r="R9" i="10"/>
  <c r="S20" i="10"/>
  <c r="T20" i="10"/>
  <c r="T15" i="10"/>
  <c r="V18" i="10"/>
  <c r="V11" i="10"/>
  <c r="W20" i="10"/>
  <c r="W14" i="10"/>
  <c r="U20" i="10"/>
  <c r="X20" i="10"/>
  <c r="X15" i="10"/>
  <c r="X7" i="10"/>
  <c r="S18" i="10"/>
  <c r="T18" i="10"/>
  <c r="V15" i="10"/>
  <c r="W18" i="10"/>
  <c r="W10" i="10"/>
  <c r="U18" i="10"/>
  <c r="X18" i="10"/>
  <c r="X11" i="10"/>
  <c r="S16" i="10"/>
  <c r="S12" i="10"/>
  <c r="S8" i="10"/>
  <c r="U15" i="10"/>
  <c r="U11" i="10"/>
  <c r="U7" i="10"/>
  <c r="R12" i="10"/>
  <c r="R7" i="10"/>
  <c r="R6" i="10"/>
  <c r="S14" i="10"/>
  <c r="S10" i="10"/>
  <c r="T6" i="10"/>
  <c r="T13" i="10"/>
  <c r="T9" i="10"/>
  <c r="V6" i="10"/>
  <c r="V13" i="10"/>
  <c r="V9" i="10"/>
  <c r="W16" i="10"/>
  <c r="W12" i="10"/>
  <c r="W8" i="10"/>
  <c r="U14" i="10"/>
  <c r="U10" i="10"/>
  <c r="X6" i="10"/>
  <c r="X13" i="10"/>
  <c r="X9" i="10"/>
  <c r="U16" i="10"/>
  <c r="U12" i="10"/>
  <c r="U8" i="10"/>
  <c r="R8" i="10"/>
  <c r="S15" i="10"/>
  <c r="S11" i="10"/>
  <c r="S7" i="10"/>
  <c r="R16" i="10"/>
  <c r="R11" i="10"/>
  <c r="S13" i="10"/>
  <c r="S9" i="10"/>
  <c r="T16" i="10"/>
  <c r="T12" i="10"/>
  <c r="T8" i="10"/>
  <c r="V16" i="10"/>
  <c r="V12" i="10"/>
  <c r="V8" i="10"/>
  <c r="A18" i="9"/>
  <c r="F18" i="9" s="1"/>
  <c r="A22" i="9"/>
  <c r="A21" i="9"/>
  <c r="E21" i="9" s="1"/>
  <c r="A17" i="9"/>
  <c r="E17" i="9" s="1"/>
  <c r="A20" i="9"/>
  <c r="E20" i="9" s="1"/>
  <c r="A19" i="9"/>
  <c r="E19" i="9" s="1"/>
  <c r="J5464" i="11"/>
  <c r="G5464" i="11"/>
  <c r="F5464" i="11"/>
  <c r="E5464" i="11"/>
  <c r="A5464" i="11" s="1"/>
  <c r="D5464" i="11"/>
  <c r="C5464" i="11"/>
  <c r="B5464" i="11"/>
  <c r="J5463" i="11"/>
  <c r="G5463" i="11"/>
  <c r="F5463" i="11"/>
  <c r="E5463" i="11"/>
  <c r="A5463" i="11" s="1"/>
  <c r="D5463" i="11"/>
  <c r="C5463" i="11"/>
  <c r="B5463" i="11"/>
  <c r="J5462" i="11"/>
  <c r="G5462" i="11"/>
  <c r="F5462" i="11"/>
  <c r="E5462" i="11"/>
  <c r="A5462" i="11" s="1"/>
  <c r="D5462" i="11"/>
  <c r="C5462" i="11"/>
  <c r="B5462" i="11"/>
  <c r="J5461" i="11"/>
  <c r="G5461" i="11"/>
  <c r="F5461" i="11"/>
  <c r="E5461" i="11"/>
  <c r="A5461" i="11" s="1"/>
  <c r="D5461" i="11"/>
  <c r="C5461" i="11"/>
  <c r="B5461" i="11"/>
  <c r="J5460" i="11"/>
  <c r="G5460" i="11"/>
  <c r="F5460" i="11"/>
  <c r="E5460" i="11"/>
  <c r="A5460" i="11" s="1"/>
  <c r="D5460" i="11"/>
  <c r="C5460" i="11"/>
  <c r="B5460" i="11"/>
  <c r="J5459" i="11"/>
  <c r="G5459" i="11"/>
  <c r="F5459" i="11"/>
  <c r="E5459" i="11"/>
  <c r="A5459" i="11" s="1"/>
  <c r="D5459" i="11"/>
  <c r="C5459" i="11"/>
  <c r="B5459" i="11"/>
  <c r="J5458" i="11"/>
  <c r="G5458" i="11"/>
  <c r="F5458" i="11"/>
  <c r="E5458" i="11"/>
  <c r="A5458" i="11" s="1"/>
  <c r="D5458" i="11"/>
  <c r="C5458" i="11"/>
  <c r="B5458" i="11"/>
  <c r="J5457" i="11"/>
  <c r="G5457" i="11"/>
  <c r="F5457" i="11"/>
  <c r="E5457" i="11"/>
  <c r="A5457" i="11" s="1"/>
  <c r="D5457" i="11"/>
  <c r="C5457" i="11"/>
  <c r="B5457" i="11"/>
  <c r="J5456" i="11"/>
  <c r="G5456" i="11"/>
  <c r="F5456" i="11"/>
  <c r="E5456" i="11"/>
  <c r="A5456" i="11" s="1"/>
  <c r="D5456" i="11"/>
  <c r="C5456" i="11"/>
  <c r="B5456" i="11"/>
  <c r="J5455" i="11"/>
  <c r="G5455" i="11"/>
  <c r="F5455" i="11"/>
  <c r="E5455" i="11"/>
  <c r="A5455" i="11" s="1"/>
  <c r="D5455" i="11"/>
  <c r="C5455" i="11"/>
  <c r="B5455" i="11"/>
  <c r="J5454" i="11"/>
  <c r="G5454" i="11"/>
  <c r="F5454" i="11"/>
  <c r="E5454" i="11"/>
  <c r="A5454" i="11" s="1"/>
  <c r="D5454" i="11"/>
  <c r="C5454" i="11"/>
  <c r="B5454" i="11"/>
  <c r="J5453" i="11"/>
  <c r="G5453" i="11"/>
  <c r="F5453" i="11"/>
  <c r="E5453" i="11"/>
  <c r="A5453" i="11" s="1"/>
  <c r="D5453" i="11"/>
  <c r="C5453" i="11"/>
  <c r="B5453" i="11"/>
  <c r="J5452" i="11"/>
  <c r="G5452" i="11"/>
  <c r="F5452" i="11"/>
  <c r="E5452" i="11"/>
  <c r="A5452" i="11" s="1"/>
  <c r="D5452" i="11"/>
  <c r="C5452" i="11"/>
  <c r="B5452" i="11"/>
  <c r="J5451" i="11"/>
  <c r="G5451" i="11"/>
  <c r="F5451" i="11"/>
  <c r="E5451" i="11"/>
  <c r="A5451" i="11" s="1"/>
  <c r="D5451" i="11"/>
  <c r="C5451" i="11"/>
  <c r="B5451" i="11"/>
  <c r="J5450" i="11"/>
  <c r="G5450" i="11"/>
  <c r="F5450" i="11"/>
  <c r="E5450" i="11"/>
  <c r="A5450" i="11" s="1"/>
  <c r="D5450" i="11"/>
  <c r="C5450" i="11"/>
  <c r="B5450" i="11"/>
  <c r="J5449" i="11"/>
  <c r="G5449" i="11"/>
  <c r="F5449" i="11"/>
  <c r="E5449" i="11"/>
  <c r="A5449" i="11" s="1"/>
  <c r="D5449" i="11"/>
  <c r="C5449" i="11"/>
  <c r="B5449" i="11"/>
  <c r="J5448" i="11"/>
  <c r="G5448" i="11"/>
  <c r="F5448" i="11"/>
  <c r="E5448" i="11"/>
  <c r="A5448" i="11" s="1"/>
  <c r="D5448" i="11"/>
  <c r="C5448" i="11"/>
  <c r="B5448" i="11"/>
  <c r="J5447" i="11"/>
  <c r="G5447" i="11"/>
  <c r="F5447" i="11"/>
  <c r="E5447" i="11"/>
  <c r="A5447" i="11" s="1"/>
  <c r="D5447" i="11"/>
  <c r="C5447" i="11"/>
  <c r="B5447" i="11"/>
  <c r="J5446" i="11"/>
  <c r="G5446" i="11"/>
  <c r="F5446" i="11"/>
  <c r="E5446" i="11"/>
  <c r="A5446" i="11" s="1"/>
  <c r="D5446" i="11"/>
  <c r="C5446" i="11"/>
  <c r="B5446" i="11"/>
  <c r="J5445" i="11"/>
  <c r="G5445" i="11"/>
  <c r="F5445" i="11"/>
  <c r="E5445" i="11"/>
  <c r="A5445" i="11" s="1"/>
  <c r="D5445" i="11"/>
  <c r="C5445" i="11"/>
  <c r="B5445" i="11"/>
  <c r="J5444" i="11"/>
  <c r="G5444" i="11"/>
  <c r="F5444" i="11"/>
  <c r="E5444" i="11"/>
  <c r="A5444" i="11" s="1"/>
  <c r="D5444" i="11"/>
  <c r="C5444" i="11"/>
  <c r="B5444" i="11"/>
  <c r="J5443" i="11"/>
  <c r="G5443" i="11"/>
  <c r="F5443" i="11"/>
  <c r="E5443" i="11"/>
  <c r="A5443" i="11" s="1"/>
  <c r="D5443" i="11"/>
  <c r="C5443" i="11"/>
  <c r="B5443" i="11"/>
  <c r="J5442" i="11"/>
  <c r="G5442" i="11"/>
  <c r="F5442" i="11"/>
  <c r="E5442" i="11"/>
  <c r="A5442" i="11" s="1"/>
  <c r="D5442" i="11"/>
  <c r="C5442" i="11"/>
  <c r="B5442" i="11"/>
  <c r="J5441" i="11"/>
  <c r="G5441" i="11"/>
  <c r="F5441" i="11"/>
  <c r="E5441" i="11"/>
  <c r="A5441" i="11" s="1"/>
  <c r="D5441" i="11"/>
  <c r="C5441" i="11"/>
  <c r="B5441" i="11"/>
  <c r="J5440" i="11"/>
  <c r="G5440" i="11"/>
  <c r="F5440" i="11"/>
  <c r="E5440" i="11"/>
  <c r="A5440" i="11" s="1"/>
  <c r="D5440" i="11"/>
  <c r="C5440" i="11"/>
  <c r="B5440" i="11"/>
  <c r="J5439" i="11"/>
  <c r="G5439" i="11"/>
  <c r="F5439" i="11"/>
  <c r="E5439" i="11"/>
  <c r="A5439" i="11" s="1"/>
  <c r="D5439" i="11"/>
  <c r="C5439" i="11"/>
  <c r="B5439" i="11"/>
  <c r="J5438" i="11"/>
  <c r="G5438" i="11"/>
  <c r="F5438" i="11"/>
  <c r="E5438" i="11"/>
  <c r="A5438" i="11" s="1"/>
  <c r="D5438" i="11"/>
  <c r="C5438" i="11"/>
  <c r="B5438" i="11"/>
  <c r="J5437" i="11"/>
  <c r="G5437" i="11"/>
  <c r="F5437" i="11"/>
  <c r="E5437" i="11"/>
  <c r="A5437" i="11" s="1"/>
  <c r="D5437" i="11"/>
  <c r="C5437" i="11"/>
  <c r="B5437" i="11"/>
  <c r="J5436" i="11"/>
  <c r="G5436" i="11"/>
  <c r="F5436" i="11"/>
  <c r="E5436" i="11"/>
  <c r="A5436" i="11" s="1"/>
  <c r="D5436" i="11"/>
  <c r="C5436" i="11"/>
  <c r="B5436" i="11"/>
  <c r="J5435" i="11"/>
  <c r="G5435" i="11"/>
  <c r="F5435" i="11"/>
  <c r="E5435" i="11"/>
  <c r="A5435" i="11" s="1"/>
  <c r="D5435" i="11"/>
  <c r="C5435" i="11"/>
  <c r="B5435" i="11"/>
  <c r="J5434" i="11"/>
  <c r="G5434" i="11"/>
  <c r="F5434" i="11"/>
  <c r="E5434" i="11"/>
  <c r="A5434" i="11" s="1"/>
  <c r="D5434" i="11"/>
  <c r="C5434" i="11"/>
  <c r="B5434" i="11"/>
  <c r="J5433" i="11"/>
  <c r="G5433" i="11"/>
  <c r="F5433" i="11"/>
  <c r="E5433" i="11"/>
  <c r="A5433" i="11" s="1"/>
  <c r="D5433" i="11"/>
  <c r="C5433" i="11"/>
  <c r="B5433" i="11"/>
  <c r="J5432" i="11"/>
  <c r="G5432" i="11"/>
  <c r="F5432" i="11"/>
  <c r="E5432" i="11"/>
  <c r="A5432" i="11" s="1"/>
  <c r="D5432" i="11"/>
  <c r="C5432" i="11"/>
  <c r="B5432" i="11"/>
  <c r="J5431" i="11"/>
  <c r="G5431" i="11"/>
  <c r="F5431" i="11"/>
  <c r="E5431" i="11"/>
  <c r="A5431" i="11" s="1"/>
  <c r="D5431" i="11"/>
  <c r="C5431" i="11"/>
  <c r="B5431" i="11"/>
  <c r="J5430" i="11"/>
  <c r="G5430" i="11"/>
  <c r="F5430" i="11"/>
  <c r="E5430" i="11"/>
  <c r="A5430" i="11" s="1"/>
  <c r="D5430" i="11"/>
  <c r="C5430" i="11"/>
  <c r="B5430" i="11"/>
  <c r="J5429" i="11"/>
  <c r="G5429" i="11"/>
  <c r="F5429" i="11"/>
  <c r="E5429" i="11"/>
  <c r="A5429" i="11" s="1"/>
  <c r="D5429" i="11"/>
  <c r="C5429" i="11"/>
  <c r="B5429" i="11"/>
  <c r="J5428" i="11"/>
  <c r="G5428" i="11"/>
  <c r="F5428" i="11"/>
  <c r="E5428" i="11"/>
  <c r="A5428" i="11" s="1"/>
  <c r="D5428" i="11"/>
  <c r="C5428" i="11"/>
  <c r="B5428" i="11"/>
  <c r="J5427" i="11"/>
  <c r="G5427" i="11"/>
  <c r="F5427" i="11"/>
  <c r="E5427" i="11"/>
  <c r="A5427" i="11" s="1"/>
  <c r="D5427" i="11"/>
  <c r="C5427" i="11"/>
  <c r="B5427" i="11"/>
  <c r="J5426" i="11"/>
  <c r="G5426" i="11"/>
  <c r="F5426" i="11"/>
  <c r="E5426" i="11"/>
  <c r="A5426" i="11" s="1"/>
  <c r="D5426" i="11"/>
  <c r="C5426" i="11"/>
  <c r="B5426" i="11"/>
  <c r="J5425" i="11"/>
  <c r="G5425" i="11"/>
  <c r="F5425" i="11"/>
  <c r="E5425" i="11"/>
  <c r="A5425" i="11" s="1"/>
  <c r="D5425" i="11"/>
  <c r="C5425" i="11"/>
  <c r="B5425" i="11"/>
  <c r="J5424" i="11"/>
  <c r="G5424" i="11"/>
  <c r="F5424" i="11"/>
  <c r="E5424" i="11"/>
  <c r="A5424" i="11" s="1"/>
  <c r="D5424" i="11"/>
  <c r="C5424" i="11"/>
  <c r="B5424" i="11"/>
  <c r="J5423" i="11"/>
  <c r="G5423" i="11"/>
  <c r="F5423" i="11"/>
  <c r="E5423" i="11"/>
  <c r="A5423" i="11" s="1"/>
  <c r="D5423" i="11"/>
  <c r="C5423" i="11"/>
  <c r="B5423" i="11"/>
  <c r="J5422" i="11"/>
  <c r="G5422" i="11"/>
  <c r="F5422" i="11"/>
  <c r="E5422" i="11"/>
  <c r="A5422" i="11" s="1"/>
  <c r="D5422" i="11"/>
  <c r="C5422" i="11"/>
  <c r="B5422" i="11"/>
  <c r="J5421" i="11"/>
  <c r="G5421" i="11"/>
  <c r="F5421" i="11"/>
  <c r="E5421" i="11"/>
  <c r="A5421" i="11" s="1"/>
  <c r="D5421" i="11"/>
  <c r="C5421" i="11"/>
  <c r="B5421" i="11"/>
  <c r="J5420" i="11"/>
  <c r="G5420" i="11"/>
  <c r="F5420" i="11"/>
  <c r="E5420" i="11"/>
  <c r="A5420" i="11" s="1"/>
  <c r="D5420" i="11"/>
  <c r="C5420" i="11"/>
  <c r="B5420" i="11"/>
  <c r="J5419" i="11"/>
  <c r="G5419" i="11"/>
  <c r="F5419" i="11"/>
  <c r="E5419" i="11"/>
  <c r="A5419" i="11" s="1"/>
  <c r="D5419" i="11"/>
  <c r="C5419" i="11"/>
  <c r="B5419" i="11"/>
  <c r="J5418" i="11"/>
  <c r="G5418" i="11"/>
  <c r="F5418" i="11"/>
  <c r="E5418" i="11"/>
  <c r="A5418" i="11" s="1"/>
  <c r="D5418" i="11"/>
  <c r="C5418" i="11"/>
  <c r="B5418" i="11"/>
  <c r="J5417" i="11"/>
  <c r="G5417" i="11"/>
  <c r="F5417" i="11"/>
  <c r="E5417" i="11"/>
  <c r="A5417" i="11" s="1"/>
  <c r="D5417" i="11"/>
  <c r="C5417" i="11"/>
  <c r="B5417" i="11"/>
  <c r="J5416" i="11"/>
  <c r="G5416" i="11"/>
  <c r="F5416" i="11"/>
  <c r="E5416" i="11"/>
  <c r="A5416" i="11" s="1"/>
  <c r="D5416" i="11"/>
  <c r="C5416" i="11"/>
  <c r="B5416" i="11"/>
  <c r="J5415" i="11"/>
  <c r="G5415" i="11"/>
  <c r="F5415" i="11"/>
  <c r="E5415" i="11"/>
  <c r="A5415" i="11" s="1"/>
  <c r="D5415" i="11"/>
  <c r="C5415" i="11"/>
  <c r="B5415" i="11"/>
  <c r="J5414" i="11"/>
  <c r="G5414" i="11"/>
  <c r="F5414" i="11"/>
  <c r="E5414" i="11"/>
  <c r="A5414" i="11" s="1"/>
  <c r="D5414" i="11"/>
  <c r="C5414" i="11"/>
  <c r="B5414" i="11"/>
  <c r="J5413" i="11"/>
  <c r="G5413" i="11"/>
  <c r="F5413" i="11"/>
  <c r="E5413" i="11"/>
  <c r="A5413" i="11" s="1"/>
  <c r="D5413" i="11"/>
  <c r="C5413" i="11"/>
  <c r="B5413" i="11"/>
  <c r="J5412" i="11"/>
  <c r="G5412" i="11"/>
  <c r="F5412" i="11"/>
  <c r="E5412" i="11"/>
  <c r="A5412" i="11" s="1"/>
  <c r="D5412" i="11"/>
  <c r="C5412" i="11"/>
  <c r="B5412" i="11"/>
  <c r="J5411" i="11"/>
  <c r="G5411" i="11"/>
  <c r="F5411" i="11"/>
  <c r="E5411" i="11"/>
  <c r="A5411" i="11" s="1"/>
  <c r="D5411" i="11"/>
  <c r="C5411" i="11"/>
  <c r="B5411" i="11"/>
  <c r="J5410" i="11"/>
  <c r="G5410" i="11"/>
  <c r="F5410" i="11"/>
  <c r="E5410" i="11"/>
  <c r="A5410" i="11" s="1"/>
  <c r="D5410" i="11"/>
  <c r="C5410" i="11"/>
  <c r="B5410" i="11"/>
  <c r="J5409" i="11"/>
  <c r="G5409" i="11"/>
  <c r="F5409" i="11"/>
  <c r="E5409" i="11"/>
  <c r="A5409" i="11" s="1"/>
  <c r="D5409" i="11"/>
  <c r="C5409" i="11"/>
  <c r="B5409" i="11"/>
  <c r="J5408" i="11"/>
  <c r="G5408" i="11"/>
  <c r="F5408" i="11"/>
  <c r="E5408" i="11"/>
  <c r="A5408" i="11" s="1"/>
  <c r="D5408" i="11"/>
  <c r="C5408" i="11"/>
  <c r="B5408" i="11"/>
  <c r="J5407" i="11"/>
  <c r="G5407" i="11"/>
  <c r="F5407" i="11"/>
  <c r="E5407" i="11"/>
  <c r="A5407" i="11" s="1"/>
  <c r="D5407" i="11"/>
  <c r="C5407" i="11"/>
  <c r="B5407" i="11"/>
  <c r="J5406" i="11"/>
  <c r="G5406" i="11"/>
  <c r="F5406" i="11"/>
  <c r="E5406" i="11"/>
  <c r="A5406" i="11" s="1"/>
  <c r="D5406" i="11"/>
  <c r="C5406" i="11"/>
  <c r="B5406" i="11"/>
  <c r="J5405" i="11"/>
  <c r="G5405" i="11"/>
  <c r="F5405" i="11"/>
  <c r="E5405" i="11"/>
  <c r="A5405" i="11" s="1"/>
  <c r="D5405" i="11"/>
  <c r="C5405" i="11"/>
  <c r="B5405" i="11"/>
  <c r="J5404" i="11"/>
  <c r="G5404" i="11"/>
  <c r="F5404" i="11"/>
  <c r="E5404" i="11"/>
  <c r="A5404" i="11" s="1"/>
  <c r="D5404" i="11"/>
  <c r="C5404" i="11"/>
  <c r="B5404" i="11"/>
  <c r="J5403" i="11"/>
  <c r="G5403" i="11"/>
  <c r="F5403" i="11"/>
  <c r="E5403" i="11"/>
  <c r="A5403" i="11" s="1"/>
  <c r="D5403" i="11"/>
  <c r="C5403" i="11"/>
  <c r="B5403" i="11"/>
  <c r="J5402" i="11"/>
  <c r="G5402" i="11"/>
  <c r="F5402" i="11"/>
  <c r="E5402" i="11"/>
  <c r="A5402" i="11" s="1"/>
  <c r="D5402" i="11"/>
  <c r="C5402" i="11"/>
  <c r="B5402" i="11"/>
  <c r="J5401" i="11"/>
  <c r="G5401" i="11"/>
  <c r="F5401" i="11"/>
  <c r="E5401" i="11"/>
  <c r="A5401" i="11" s="1"/>
  <c r="D5401" i="11"/>
  <c r="C5401" i="11"/>
  <c r="B5401" i="11"/>
  <c r="J5400" i="11"/>
  <c r="G5400" i="11"/>
  <c r="F5400" i="11"/>
  <c r="E5400" i="11"/>
  <c r="A5400" i="11" s="1"/>
  <c r="D5400" i="11"/>
  <c r="C5400" i="11"/>
  <c r="B5400" i="11"/>
  <c r="J5399" i="11"/>
  <c r="G5399" i="11"/>
  <c r="F5399" i="11"/>
  <c r="E5399" i="11"/>
  <c r="A5399" i="11" s="1"/>
  <c r="D5399" i="11"/>
  <c r="C5399" i="11"/>
  <c r="B5399" i="11"/>
  <c r="J5398" i="11"/>
  <c r="G5398" i="11"/>
  <c r="F5398" i="11"/>
  <c r="E5398" i="11"/>
  <c r="A5398" i="11" s="1"/>
  <c r="D5398" i="11"/>
  <c r="C5398" i="11"/>
  <c r="B5398" i="11"/>
  <c r="J5397" i="11"/>
  <c r="G5397" i="11"/>
  <c r="F5397" i="11"/>
  <c r="E5397" i="11"/>
  <c r="A5397" i="11" s="1"/>
  <c r="D5397" i="11"/>
  <c r="C5397" i="11"/>
  <c r="B5397" i="11"/>
  <c r="J5396" i="11"/>
  <c r="G5396" i="11"/>
  <c r="F5396" i="11"/>
  <c r="E5396" i="11"/>
  <c r="A5396" i="11" s="1"/>
  <c r="D5396" i="11"/>
  <c r="C5396" i="11"/>
  <c r="B5396" i="11"/>
  <c r="J5395" i="11"/>
  <c r="G5395" i="11"/>
  <c r="F5395" i="11"/>
  <c r="E5395" i="11"/>
  <c r="A5395" i="11" s="1"/>
  <c r="D5395" i="11"/>
  <c r="C5395" i="11"/>
  <c r="B5395" i="11"/>
  <c r="J5394" i="11"/>
  <c r="G5394" i="11"/>
  <c r="F5394" i="11"/>
  <c r="E5394" i="11"/>
  <c r="A5394" i="11" s="1"/>
  <c r="D5394" i="11"/>
  <c r="C5394" i="11"/>
  <c r="B5394" i="11"/>
  <c r="J5393" i="11"/>
  <c r="G5393" i="11"/>
  <c r="F5393" i="11"/>
  <c r="E5393" i="11"/>
  <c r="A5393" i="11" s="1"/>
  <c r="D5393" i="11"/>
  <c r="C5393" i="11"/>
  <c r="B5393" i="11"/>
  <c r="J5392" i="11"/>
  <c r="G5392" i="11"/>
  <c r="F5392" i="11"/>
  <c r="E5392" i="11"/>
  <c r="A5392" i="11" s="1"/>
  <c r="D5392" i="11"/>
  <c r="C5392" i="11"/>
  <c r="B5392" i="11"/>
  <c r="J5391" i="11"/>
  <c r="G5391" i="11"/>
  <c r="F5391" i="11"/>
  <c r="E5391" i="11"/>
  <c r="A5391" i="11" s="1"/>
  <c r="D5391" i="11"/>
  <c r="C5391" i="11"/>
  <c r="B5391" i="11"/>
  <c r="J5390" i="11"/>
  <c r="G5390" i="11"/>
  <c r="F5390" i="11"/>
  <c r="E5390" i="11"/>
  <c r="A5390" i="11" s="1"/>
  <c r="D5390" i="11"/>
  <c r="C5390" i="11"/>
  <c r="B5390" i="11"/>
  <c r="J5389" i="11"/>
  <c r="G5389" i="11"/>
  <c r="F5389" i="11"/>
  <c r="E5389" i="11"/>
  <c r="A5389" i="11" s="1"/>
  <c r="D5389" i="11"/>
  <c r="C5389" i="11"/>
  <c r="B5389" i="11"/>
  <c r="J5388" i="11"/>
  <c r="G5388" i="11"/>
  <c r="F5388" i="11"/>
  <c r="E5388" i="11"/>
  <c r="A5388" i="11" s="1"/>
  <c r="D5388" i="11"/>
  <c r="C5388" i="11"/>
  <c r="B5388" i="11"/>
  <c r="J5387" i="11"/>
  <c r="G5387" i="11"/>
  <c r="F5387" i="11"/>
  <c r="E5387" i="11"/>
  <c r="A5387" i="11" s="1"/>
  <c r="D5387" i="11"/>
  <c r="C5387" i="11"/>
  <c r="B5387" i="11"/>
  <c r="J5386" i="11"/>
  <c r="G5386" i="11"/>
  <c r="F5386" i="11"/>
  <c r="E5386" i="11"/>
  <c r="A5386" i="11" s="1"/>
  <c r="D5386" i="11"/>
  <c r="C5386" i="11"/>
  <c r="B5386" i="11"/>
  <c r="J5385" i="11"/>
  <c r="G5385" i="11"/>
  <c r="F5385" i="11"/>
  <c r="E5385" i="11"/>
  <c r="A5385" i="11" s="1"/>
  <c r="D5385" i="11"/>
  <c r="C5385" i="11"/>
  <c r="B5385" i="11"/>
  <c r="J5384" i="11"/>
  <c r="G5384" i="11"/>
  <c r="F5384" i="11"/>
  <c r="E5384" i="11"/>
  <c r="A5384" i="11" s="1"/>
  <c r="D5384" i="11"/>
  <c r="C5384" i="11"/>
  <c r="B5384" i="11"/>
  <c r="J5383" i="11"/>
  <c r="G5383" i="11"/>
  <c r="F5383" i="11"/>
  <c r="E5383" i="11"/>
  <c r="A5383" i="11" s="1"/>
  <c r="D5383" i="11"/>
  <c r="C5383" i="11"/>
  <c r="B5383" i="11"/>
  <c r="J5382" i="11"/>
  <c r="G5382" i="11"/>
  <c r="F5382" i="11"/>
  <c r="E5382" i="11"/>
  <c r="A5382" i="11" s="1"/>
  <c r="D5382" i="11"/>
  <c r="C5382" i="11"/>
  <c r="B5382" i="11"/>
  <c r="J5381" i="11"/>
  <c r="G5381" i="11"/>
  <c r="F5381" i="11"/>
  <c r="E5381" i="11"/>
  <c r="A5381" i="11" s="1"/>
  <c r="D5381" i="11"/>
  <c r="C5381" i="11"/>
  <c r="B5381" i="11"/>
  <c r="J5380" i="11"/>
  <c r="G5380" i="11"/>
  <c r="F5380" i="11"/>
  <c r="E5380" i="11"/>
  <c r="A5380" i="11" s="1"/>
  <c r="D5380" i="11"/>
  <c r="C5380" i="11"/>
  <c r="B5380" i="11"/>
  <c r="J5379" i="11"/>
  <c r="G5379" i="11"/>
  <c r="F5379" i="11"/>
  <c r="E5379" i="11"/>
  <c r="A5379" i="11" s="1"/>
  <c r="D5379" i="11"/>
  <c r="C5379" i="11"/>
  <c r="B5379" i="11"/>
  <c r="J5378" i="11"/>
  <c r="G5378" i="11"/>
  <c r="F5378" i="11"/>
  <c r="E5378" i="11"/>
  <c r="A5378" i="11" s="1"/>
  <c r="D5378" i="11"/>
  <c r="C5378" i="11"/>
  <c r="B5378" i="11"/>
  <c r="J5377" i="11"/>
  <c r="G5377" i="11"/>
  <c r="F5377" i="11"/>
  <c r="E5377" i="11"/>
  <c r="A5377" i="11" s="1"/>
  <c r="D5377" i="11"/>
  <c r="C5377" i="11"/>
  <c r="B5377" i="11"/>
  <c r="J5376" i="11"/>
  <c r="G5376" i="11"/>
  <c r="F5376" i="11"/>
  <c r="E5376" i="11"/>
  <c r="A5376" i="11" s="1"/>
  <c r="D5376" i="11"/>
  <c r="C5376" i="11"/>
  <c r="B5376" i="11"/>
  <c r="J5375" i="11"/>
  <c r="G5375" i="11"/>
  <c r="F5375" i="11"/>
  <c r="E5375" i="11"/>
  <c r="A5375" i="11" s="1"/>
  <c r="D5375" i="11"/>
  <c r="C5375" i="11"/>
  <c r="B5375" i="11"/>
  <c r="J5374" i="11"/>
  <c r="G5374" i="11"/>
  <c r="F5374" i="11"/>
  <c r="E5374" i="11"/>
  <c r="A5374" i="11" s="1"/>
  <c r="D5374" i="11"/>
  <c r="C5374" i="11"/>
  <c r="B5374" i="11"/>
  <c r="J5373" i="11"/>
  <c r="G5373" i="11"/>
  <c r="F5373" i="11"/>
  <c r="E5373" i="11"/>
  <c r="A5373" i="11" s="1"/>
  <c r="D5373" i="11"/>
  <c r="C5373" i="11"/>
  <c r="B5373" i="11"/>
  <c r="J5372" i="11"/>
  <c r="G5372" i="11"/>
  <c r="F5372" i="11"/>
  <c r="E5372" i="11"/>
  <c r="A5372" i="11" s="1"/>
  <c r="D5372" i="11"/>
  <c r="C5372" i="11"/>
  <c r="B5372" i="11"/>
  <c r="J5371" i="11"/>
  <c r="G5371" i="11"/>
  <c r="F5371" i="11"/>
  <c r="E5371" i="11"/>
  <c r="A5371" i="11" s="1"/>
  <c r="D5371" i="11"/>
  <c r="C5371" i="11"/>
  <c r="B5371" i="11"/>
  <c r="J5370" i="11"/>
  <c r="G5370" i="11"/>
  <c r="F5370" i="11"/>
  <c r="E5370" i="11"/>
  <c r="A5370" i="11" s="1"/>
  <c r="D5370" i="11"/>
  <c r="C5370" i="11"/>
  <c r="B5370" i="11"/>
  <c r="J5369" i="11"/>
  <c r="G5369" i="11"/>
  <c r="F5369" i="11"/>
  <c r="E5369" i="11"/>
  <c r="A5369" i="11" s="1"/>
  <c r="D5369" i="11"/>
  <c r="C5369" i="11"/>
  <c r="B5369" i="11"/>
  <c r="J5368" i="11"/>
  <c r="G5368" i="11"/>
  <c r="F5368" i="11"/>
  <c r="E5368" i="11"/>
  <c r="A5368" i="11" s="1"/>
  <c r="D5368" i="11"/>
  <c r="C5368" i="11"/>
  <c r="B5368" i="11"/>
  <c r="J5367" i="11"/>
  <c r="G5367" i="11"/>
  <c r="F5367" i="11"/>
  <c r="E5367" i="11"/>
  <c r="A5367" i="11" s="1"/>
  <c r="D5367" i="11"/>
  <c r="C5367" i="11"/>
  <c r="B5367" i="11"/>
  <c r="J5366" i="11"/>
  <c r="G5366" i="11"/>
  <c r="F5366" i="11"/>
  <c r="E5366" i="11"/>
  <c r="A5366" i="11" s="1"/>
  <c r="D5366" i="11"/>
  <c r="C5366" i="11"/>
  <c r="B5366" i="11"/>
  <c r="J5365" i="11"/>
  <c r="G5365" i="11"/>
  <c r="F5365" i="11"/>
  <c r="E5365" i="11"/>
  <c r="A5365" i="11" s="1"/>
  <c r="D5365" i="11"/>
  <c r="C5365" i="11"/>
  <c r="B5365" i="11"/>
  <c r="J5364" i="11"/>
  <c r="G5364" i="11"/>
  <c r="F5364" i="11"/>
  <c r="E5364" i="11"/>
  <c r="A5364" i="11" s="1"/>
  <c r="D5364" i="11"/>
  <c r="C5364" i="11"/>
  <c r="B5364" i="11"/>
  <c r="J5363" i="11"/>
  <c r="G5363" i="11"/>
  <c r="F5363" i="11"/>
  <c r="E5363" i="11"/>
  <c r="A5363" i="11" s="1"/>
  <c r="D5363" i="11"/>
  <c r="C5363" i="11"/>
  <c r="B5363" i="11"/>
  <c r="J5362" i="11"/>
  <c r="G5362" i="11"/>
  <c r="F5362" i="11"/>
  <c r="E5362" i="11"/>
  <c r="A5362" i="11" s="1"/>
  <c r="D5362" i="11"/>
  <c r="C5362" i="11"/>
  <c r="B5362" i="11"/>
  <c r="J5361" i="11"/>
  <c r="G5361" i="11"/>
  <c r="F5361" i="11"/>
  <c r="E5361" i="11"/>
  <c r="A5361" i="11" s="1"/>
  <c r="D5361" i="11"/>
  <c r="C5361" i="11"/>
  <c r="B5361" i="11"/>
  <c r="J5360" i="11"/>
  <c r="G5360" i="11"/>
  <c r="F5360" i="11"/>
  <c r="E5360" i="11"/>
  <c r="A5360" i="11" s="1"/>
  <c r="D5360" i="11"/>
  <c r="C5360" i="11"/>
  <c r="B5360" i="11"/>
  <c r="J5359" i="11"/>
  <c r="G5359" i="11"/>
  <c r="F5359" i="11"/>
  <c r="E5359" i="11"/>
  <c r="A5359" i="11" s="1"/>
  <c r="D5359" i="11"/>
  <c r="C5359" i="11"/>
  <c r="B5359" i="11"/>
  <c r="J5358" i="11"/>
  <c r="G5358" i="11"/>
  <c r="F5358" i="11"/>
  <c r="E5358" i="11"/>
  <c r="A5358" i="11" s="1"/>
  <c r="D5358" i="11"/>
  <c r="C5358" i="11"/>
  <c r="B5358" i="11"/>
  <c r="J5357" i="11"/>
  <c r="G5357" i="11"/>
  <c r="F5357" i="11"/>
  <c r="E5357" i="11"/>
  <c r="A5357" i="11" s="1"/>
  <c r="D5357" i="11"/>
  <c r="C5357" i="11"/>
  <c r="B5357" i="11"/>
  <c r="J5356" i="11"/>
  <c r="G5356" i="11"/>
  <c r="F5356" i="11"/>
  <c r="E5356" i="11"/>
  <c r="A5356" i="11" s="1"/>
  <c r="D5356" i="11"/>
  <c r="C5356" i="11"/>
  <c r="B5356" i="11"/>
  <c r="J5355" i="11"/>
  <c r="G5355" i="11"/>
  <c r="F5355" i="11"/>
  <c r="E5355" i="11"/>
  <c r="A5355" i="11" s="1"/>
  <c r="D5355" i="11"/>
  <c r="C5355" i="11"/>
  <c r="B5355" i="11"/>
  <c r="J5354" i="11"/>
  <c r="G5354" i="11"/>
  <c r="F5354" i="11"/>
  <c r="E5354" i="11"/>
  <c r="A5354" i="11" s="1"/>
  <c r="D5354" i="11"/>
  <c r="C5354" i="11"/>
  <c r="B5354" i="11"/>
  <c r="J5353" i="11"/>
  <c r="G5353" i="11"/>
  <c r="F5353" i="11"/>
  <c r="E5353" i="11"/>
  <c r="A5353" i="11" s="1"/>
  <c r="D5353" i="11"/>
  <c r="C5353" i="11"/>
  <c r="B5353" i="11"/>
  <c r="J5352" i="11"/>
  <c r="G5352" i="11"/>
  <c r="F5352" i="11"/>
  <c r="E5352" i="11"/>
  <c r="A5352" i="11" s="1"/>
  <c r="D5352" i="11"/>
  <c r="C5352" i="11"/>
  <c r="B5352" i="11"/>
  <c r="J5351" i="11"/>
  <c r="G5351" i="11"/>
  <c r="F5351" i="11"/>
  <c r="E5351" i="11"/>
  <c r="A5351" i="11" s="1"/>
  <c r="D5351" i="11"/>
  <c r="C5351" i="11"/>
  <c r="B5351" i="11"/>
  <c r="J5350" i="11"/>
  <c r="G5350" i="11"/>
  <c r="F5350" i="11"/>
  <c r="E5350" i="11"/>
  <c r="A5350" i="11" s="1"/>
  <c r="D5350" i="11"/>
  <c r="C5350" i="11"/>
  <c r="B5350" i="11"/>
  <c r="J5349" i="11"/>
  <c r="G5349" i="11"/>
  <c r="F5349" i="11"/>
  <c r="E5349" i="11"/>
  <c r="A5349" i="11" s="1"/>
  <c r="D5349" i="11"/>
  <c r="C5349" i="11"/>
  <c r="B5349" i="11"/>
  <c r="J5348" i="11"/>
  <c r="G5348" i="11"/>
  <c r="F5348" i="11"/>
  <c r="E5348" i="11"/>
  <c r="A5348" i="11" s="1"/>
  <c r="D5348" i="11"/>
  <c r="C5348" i="11"/>
  <c r="B5348" i="11"/>
  <c r="J5347" i="11"/>
  <c r="G5347" i="11"/>
  <c r="F5347" i="11"/>
  <c r="E5347" i="11"/>
  <c r="A5347" i="11" s="1"/>
  <c r="D5347" i="11"/>
  <c r="C5347" i="11"/>
  <c r="B5347" i="11"/>
  <c r="J5346" i="11"/>
  <c r="G5346" i="11"/>
  <c r="F5346" i="11"/>
  <c r="E5346" i="11"/>
  <c r="A5346" i="11" s="1"/>
  <c r="D5346" i="11"/>
  <c r="C5346" i="11"/>
  <c r="B5346" i="11"/>
  <c r="J5345" i="11"/>
  <c r="G5345" i="11"/>
  <c r="F5345" i="11"/>
  <c r="E5345" i="11"/>
  <c r="A5345" i="11" s="1"/>
  <c r="D5345" i="11"/>
  <c r="C5345" i="11"/>
  <c r="B5345" i="11"/>
  <c r="J5344" i="11"/>
  <c r="G5344" i="11"/>
  <c r="F5344" i="11"/>
  <c r="E5344" i="11"/>
  <c r="A5344" i="11" s="1"/>
  <c r="D5344" i="11"/>
  <c r="C5344" i="11"/>
  <c r="B5344" i="11"/>
  <c r="J5343" i="11"/>
  <c r="G5343" i="11"/>
  <c r="F5343" i="11"/>
  <c r="E5343" i="11"/>
  <c r="A5343" i="11" s="1"/>
  <c r="D5343" i="11"/>
  <c r="C5343" i="11"/>
  <c r="B5343" i="11"/>
  <c r="J5342" i="11"/>
  <c r="G5342" i="11"/>
  <c r="F5342" i="11"/>
  <c r="E5342" i="11"/>
  <c r="A5342" i="11" s="1"/>
  <c r="D5342" i="11"/>
  <c r="C5342" i="11"/>
  <c r="B5342" i="11"/>
  <c r="J5341" i="11"/>
  <c r="G5341" i="11"/>
  <c r="F5341" i="11"/>
  <c r="E5341" i="11"/>
  <c r="A5341" i="11" s="1"/>
  <c r="D5341" i="11"/>
  <c r="C5341" i="11"/>
  <c r="B5341" i="11"/>
  <c r="J5340" i="11"/>
  <c r="G5340" i="11"/>
  <c r="F5340" i="11"/>
  <c r="E5340" i="11"/>
  <c r="A5340" i="11" s="1"/>
  <c r="D5340" i="11"/>
  <c r="C5340" i="11"/>
  <c r="B5340" i="11"/>
  <c r="J5339" i="11"/>
  <c r="G5339" i="11"/>
  <c r="F5339" i="11"/>
  <c r="E5339" i="11"/>
  <c r="A5339" i="11" s="1"/>
  <c r="D5339" i="11"/>
  <c r="C5339" i="11"/>
  <c r="B5339" i="11"/>
  <c r="J5338" i="11"/>
  <c r="G5338" i="11"/>
  <c r="F5338" i="11"/>
  <c r="E5338" i="11"/>
  <c r="A5338" i="11" s="1"/>
  <c r="D5338" i="11"/>
  <c r="C5338" i="11"/>
  <c r="B5338" i="11"/>
  <c r="J5337" i="11"/>
  <c r="G5337" i="11"/>
  <c r="F5337" i="11"/>
  <c r="E5337" i="11"/>
  <c r="A5337" i="11" s="1"/>
  <c r="D5337" i="11"/>
  <c r="C5337" i="11"/>
  <c r="B5337" i="11"/>
  <c r="J5336" i="11"/>
  <c r="G5336" i="11"/>
  <c r="F5336" i="11"/>
  <c r="E5336" i="11"/>
  <c r="A5336" i="11" s="1"/>
  <c r="D5336" i="11"/>
  <c r="C5336" i="11"/>
  <c r="B5336" i="11"/>
  <c r="J5335" i="11"/>
  <c r="G5335" i="11"/>
  <c r="F5335" i="11"/>
  <c r="E5335" i="11"/>
  <c r="A5335" i="11" s="1"/>
  <c r="D5335" i="11"/>
  <c r="C5335" i="11"/>
  <c r="B5335" i="11"/>
  <c r="J5334" i="11"/>
  <c r="G5334" i="11"/>
  <c r="F5334" i="11"/>
  <c r="E5334" i="11"/>
  <c r="A5334" i="11" s="1"/>
  <c r="D5334" i="11"/>
  <c r="C5334" i="11"/>
  <c r="B5334" i="11"/>
  <c r="J5333" i="11"/>
  <c r="G5333" i="11"/>
  <c r="F5333" i="11"/>
  <c r="E5333" i="11"/>
  <c r="A5333" i="11" s="1"/>
  <c r="D5333" i="11"/>
  <c r="C5333" i="11"/>
  <c r="B5333" i="11"/>
  <c r="J5332" i="11"/>
  <c r="G5332" i="11"/>
  <c r="F5332" i="11"/>
  <c r="E5332" i="11"/>
  <c r="A5332" i="11" s="1"/>
  <c r="D5332" i="11"/>
  <c r="C5332" i="11"/>
  <c r="B5332" i="11"/>
  <c r="J5331" i="11"/>
  <c r="G5331" i="11"/>
  <c r="F5331" i="11"/>
  <c r="E5331" i="11"/>
  <c r="A5331" i="11" s="1"/>
  <c r="D5331" i="11"/>
  <c r="C5331" i="11"/>
  <c r="B5331" i="11"/>
  <c r="J5330" i="11"/>
  <c r="G5330" i="11"/>
  <c r="F5330" i="11"/>
  <c r="E5330" i="11"/>
  <c r="A5330" i="11" s="1"/>
  <c r="D5330" i="11"/>
  <c r="C5330" i="11"/>
  <c r="B5330" i="11"/>
  <c r="J5329" i="11"/>
  <c r="G5329" i="11"/>
  <c r="F5329" i="11"/>
  <c r="E5329" i="11"/>
  <c r="A5329" i="11" s="1"/>
  <c r="D5329" i="11"/>
  <c r="C5329" i="11"/>
  <c r="B5329" i="11"/>
  <c r="J5328" i="11"/>
  <c r="G5328" i="11"/>
  <c r="F5328" i="11"/>
  <c r="E5328" i="11"/>
  <c r="A5328" i="11" s="1"/>
  <c r="D5328" i="11"/>
  <c r="C5328" i="11"/>
  <c r="B5328" i="11"/>
  <c r="J5327" i="11"/>
  <c r="G5327" i="11"/>
  <c r="F5327" i="11"/>
  <c r="E5327" i="11"/>
  <c r="A5327" i="11" s="1"/>
  <c r="D5327" i="11"/>
  <c r="C5327" i="11"/>
  <c r="B5327" i="11"/>
  <c r="J5326" i="11"/>
  <c r="G5326" i="11"/>
  <c r="F5326" i="11"/>
  <c r="E5326" i="11"/>
  <c r="A5326" i="11" s="1"/>
  <c r="D5326" i="11"/>
  <c r="C5326" i="11"/>
  <c r="B5326" i="11"/>
  <c r="J5325" i="11"/>
  <c r="G5325" i="11"/>
  <c r="F5325" i="11"/>
  <c r="E5325" i="11"/>
  <c r="A5325" i="11" s="1"/>
  <c r="D5325" i="11"/>
  <c r="C5325" i="11"/>
  <c r="B5325" i="11"/>
  <c r="J5324" i="11"/>
  <c r="G5324" i="11"/>
  <c r="F5324" i="11"/>
  <c r="E5324" i="11"/>
  <c r="A5324" i="11" s="1"/>
  <c r="D5324" i="11"/>
  <c r="C5324" i="11"/>
  <c r="B5324" i="11"/>
  <c r="J5323" i="11"/>
  <c r="G5323" i="11"/>
  <c r="F5323" i="11"/>
  <c r="E5323" i="11"/>
  <c r="A5323" i="11" s="1"/>
  <c r="D5323" i="11"/>
  <c r="C5323" i="11"/>
  <c r="B5323" i="11"/>
  <c r="J5322" i="11"/>
  <c r="G5322" i="11"/>
  <c r="F5322" i="11"/>
  <c r="E5322" i="11"/>
  <c r="A5322" i="11" s="1"/>
  <c r="D5322" i="11"/>
  <c r="C5322" i="11"/>
  <c r="B5322" i="11"/>
  <c r="J5321" i="11"/>
  <c r="G5321" i="11"/>
  <c r="F5321" i="11"/>
  <c r="E5321" i="11"/>
  <c r="A5321" i="11" s="1"/>
  <c r="D5321" i="11"/>
  <c r="C5321" i="11"/>
  <c r="B5321" i="11"/>
  <c r="J5320" i="11"/>
  <c r="G5320" i="11"/>
  <c r="F5320" i="11"/>
  <c r="E5320" i="11"/>
  <c r="A5320" i="11" s="1"/>
  <c r="D5320" i="11"/>
  <c r="C5320" i="11"/>
  <c r="B5320" i="11"/>
  <c r="J5319" i="11"/>
  <c r="G5319" i="11"/>
  <c r="F5319" i="11"/>
  <c r="E5319" i="11"/>
  <c r="A5319" i="11" s="1"/>
  <c r="D5319" i="11"/>
  <c r="C5319" i="11"/>
  <c r="B5319" i="11"/>
  <c r="J5318" i="11"/>
  <c r="G5318" i="11"/>
  <c r="F5318" i="11"/>
  <c r="E5318" i="11"/>
  <c r="A5318" i="11" s="1"/>
  <c r="D5318" i="11"/>
  <c r="C5318" i="11"/>
  <c r="B5318" i="11"/>
  <c r="J5317" i="11"/>
  <c r="G5317" i="11"/>
  <c r="F5317" i="11"/>
  <c r="E5317" i="11"/>
  <c r="A5317" i="11" s="1"/>
  <c r="D5317" i="11"/>
  <c r="C5317" i="11"/>
  <c r="B5317" i="11"/>
  <c r="J5316" i="11"/>
  <c r="G5316" i="11"/>
  <c r="F5316" i="11"/>
  <c r="E5316" i="11"/>
  <c r="A5316" i="11" s="1"/>
  <c r="D5316" i="11"/>
  <c r="C5316" i="11"/>
  <c r="B5316" i="11"/>
  <c r="J5315" i="11"/>
  <c r="G5315" i="11"/>
  <c r="F5315" i="11"/>
  <c r="E5315" i="11"/>
  <c r="A5315" i="11" s="1"/>
  <c r="D5315" i="11"/>
  <c r="C5315" i="11"/>
  <c r="B5315" i="11"/>
  <c r="J5314" i="11"/>
  <c r="G5314" i="11"/>
  <c r="F5314" i="11"/>
  <c r="E5314" i="11"/>
  <c r="A5314" i="11" s="1"/>
  <c r="D5314" i="11"/>
  <c r="C5314" i="11"/>
  <c r="B5314" i="11"/>
  <c r="J5313" i="11"/>
  <c r="G5313" i="11"/>
  <c r="F5313" i="11"/>
  <c r="E5313" i="11"/>
  <c r="A5313" i="11" s="1"/>
  <c r="D5313" i="11"/>
  <c r="C5313" i="11"/>
  <c r="B5313" i="11"/>
  <c r="J5312" i="11"/>
  <c r="G5312" i="11"/>
  <c r="F5312" i="11"/>
  <c r="E5312" i="11"/>
  <c r="A5312" i="11" s="1"/>
  <c r="D5312" i="11"/>
  <c r="C5312" i="11"/>
  <c r="B5312" i="11"/>
  <c r="J5311" i="11"/>
  <c r="G5311" i="11"/>
  <c r="F5311" i="11"/>
  <c r="E5311" i="11"/>
  <c r="A5311" i="11" s="1"/>
  <c r="D5311" i="11"/>
  <c r="C5311" i="11"/>
  <c r="B5311" i="11"/>
  <c r="J5310" i="11"/>
  <c r="G5310" i="11"/>
  <c r="F5310" i="11"/>
  <c r="E5310" i="11"/>
  <c r="A5310" i="11" s="1"/>
  <c r="D5310" i="11"/>
  <c r="C5310" i="11"/>
  <c r="B5310" i="11"/>
  <c r="J5309" i="11"/>
  <c r="G5309" i="11"/>
  <c r="F5309" i="11"/>
  <c r="E5309" i="11"/>
  <c r="A5309" i="11" s="1"/>
  <c r="D5309" i="11"/>
  <c r="C5309" i="11"/>
  <c r="B5309" i="11"/>
  <c r="J5308" i="11"/>
  <c r="G5308" i="11"/>
  <c r="F5308" i="11"/>
  <c r="E5308" i="11"/>
  <c r="A5308" i="11" s="1"/>
  <c r="D5308" i="11"/>
  <c r="C5308" i="11"/>
  <c r="B5308" i="11"/>
  <c r="J5307" i="11"/>
  <c r="G5307" i="11"/>
  <c r="F5307" i="11"/>
  <c r="E5307" i="11"/>
  <c r="A5307" i="11" s="1"/>
  <c r="D5307" i="11"/>
  <c r="C5307" i="11"/>
  <c r="B5307" i="11"/>
  <c r="J5306" i="11"/>
  <c r="G5306" i="11"/>
  <c r="F5306" i="11"/>
  <c r="E5306" i="11"/>
  <c r="A5306" i="11" s="1"/>
  <c r="D5306" i="11"/>
  <c r="C5306" i="11"/>
  <c r="B5306" i="11"/>
  <c r="J5305" i="11"/>
  <c r="G5305" i="11"/>
  <c r="F5305" i="11"/>
  <c r="E5305" i="11"/>
  <c r="A5305" i="11" s="1"/>
  <c r="D5305" i="11"/>
  <c r="C5305" i="11"/>
  <c r="B5305" i="11"/>
  <c r="J5304" i="11"/>
  <c r="G5304" i="11"/>
  <c r="F5304" i="11"/>
  <c r="E5304" i="11"/>
  <c r="A5304" i="11" s="1"/>
  <c r="D5304" i="11"/>
  <c r="C5304" i="11"/>
  <c r="B5304" i="11"/>
  <c r="J5303" i="11"/>
  <c r="G5303" i="11"/>
  <c r="F5303" i="11"/>
  <c r="E5303" i="11"/>
  <c r="A5303" i="11" s="1"/>
  <c r="D5303" i="11"/>
  <c r="C5303" i="11"/>
  <c r="B5303" i="11"/>
  <c r="J5302" i="11"/>
  <c r="G5302" i="11"/>
  <c r="F5302" i="11"/>
  <c r="E5302" i="11"/>
  <c r="A5302" i="11" s="1"/>
  <c r="D5302" i="11"/>
  <c r="C5302" i="11"/>
  <c r="B5302" i="11"/>
  <c r="J5301" i="11"/>
  <c r="G5301" i="11"/>
  <c r="F5301" i="11"/>
  <c r="E5301" i="11"/>
  <c r="A5301" i="11" s="1"/>
  <c r="D5301" i="11"/>
  <c r="C5301" i="11"/>
  <c r="B5301" i="11"/>
  <c r="J5300" i="11"/>
  <c r="G5300" i="11"/>
  <c r="F5300" i="11"/>
  <c r="E5300" i="11"/>
  <c r="A5300" i="11" s="1"/>
  <c r="D5300" i="11"/>
  <c r="C5300" i="11"/>
  <c r="B5300" i="11"/>
  <c r="J5299" i="11"/>
  <c r="G5299" i="11"/>
  <c r="F5299" i="11"/>
  <c r="E5299" i="11"/>
  <c r="A5299" i="11" s="1"/>
  <c r="D5299" i="11"/>
  <c r="C5299" i="11"/>
  <c r="B5299" i="11"/>
  <c r="J5298" i="11"/>
  <c r="G5298" i="11"/>
  <c r="F5298" i="11"/>
  <c r="E5298" i="11"/>
  <c r="A5298" i="11" s="1"/>
  <c r="D5298" i="11"/>
  <c r="C5298" i="11"/>
  <c r="B5298" i="11"/>
  <c r="J5297" i="11"/>
  <c r="G5297" i="11"/>
  <c r="F5297" i="11"/>
  <c r="E5297" i="11"/>
  <c r="A5297" i="11" s="1"/>
  <c r="D5297" i="11"/>
  <c r="C5297" i="11"/>
  <c r="B5297" i="11"/>
  <c r="J5296" i="11"/>
  <c r="G5296" i="11"/>
  <c r="F5296" i="11"/>
  <c r="E5296" i="11"/>
  <c r="A5296" i="11" s="1"/>
  <c r="D5296" i="11"/>
  <c r="C5296" i="11"/>
  <c r="B5296" i="11"/>
  <c r="J5295" i="11"/>
  <c r="G5295" i="11"/>
  <c r="F5295" i="11"/>
  <c r="E5295" i="11"/>
  <c r="A5295" i="11" s="1"/>
  <c r="D5295" i="11"/>
  <c r="C5295" i="11"/>
  <c r="B5295" i="11"/>
  <c r="J5294" i="11"/>
  <c r="G5294" i="11"/>
  <c r="F5294" i="11"/>
  <c r="E5294" i="11"/>
  <c r="A5294" i="11" s="1"/>
  <c r="D5294" i="11"/>
  <c r="C5294" i="11"/>
  <c r="B5294" i="11"/>
  <c r="J5293" i="11"/>
  <c r="G5293" i="11"/>
  <c r="F5293" i="11"/>
  <c r="E5293" i="11"/>
  <c r="A5293" i="11" s="1"/>
  <c r="D5293" i="11"/>
  <c r="C5293" i="11"/>
  <c r="B5293" i="11"/>
  <c r="J5292" i="11"/>
  <c r="G5292" i="11"/>
  <c r="F5292" i="11"/>
  <c r="E5292" i="11"/>
  <c r="A5292" i="11" s="1"/>
  <c r="D5292" i="11"/>
  <c r="C5292" i="11"/>
  <c r="B5292" i="11"/>
  <c r="J5291" i="11"/>
  <c r="G5291" i="11"/>
  <c r="F5291" i="11"/>
  <c r="E5291" i="11"/>
  <c r="A5291" i="11" s="1"/>
  <c r="D5291" i="11"/>
  <c r="C5291" i="11"/>
  <c r="B5291" i="11"/>
  <c r="J5290" i="11"/>
  <c r="G5290" i="11"/>
  <c r="F5290" i="11"/>
  <c r="E5290" i="11"/>
  <c r="A5290" i="11" s="1"/>
  <c r="D5290" i="11"/>
  <c r="C5290" i="11"/>
  <c r="B5290" i="11"/>
  <c r="J5289" i="11"/>
  <c r="G5289" i="11"/>
  <c r="F5289" i="11"/>
  <c r="E5289" i="11"/>
  <c r="A5289" i="11" s="1"/>
  <c r="D5289" i="11"/>
  <c r="C5289" i="11"/>
  <c r="B5289" i="11"/>
  <c r="J5288" i="11"/>
  <c r="G5288" i="11"/>
  <c r="F5288" i="11"/>
  <c r="E5288" i="11"/>
  <c r="A5288" i="11" s="1"/>
  <c r="D5288" i="11"/>
  <c r="C5288" i="11"/>
  <c r="B5288" i="11"/>
  <c r="J5287" i="11"/>
  <c r="G5287" i="11"/>
  <c r="F5287" i="11"/>
  <c r="E5287" i="11"/>
  <c r="A5287" i="11" s="1"/>
  <c r="D5287" i="11"/>
  <c r="C5287" i="11"/>
  <c r="B5287" i="11"/>
  <c r="J5286" i="11"/>
  <c r="G5286" i="11"/>
  <c r="F5286" i="11"/>
  <c r="E5286" i="11"/>
  <c r="A5286" i="11" s="1"/>
  <c r="D5286" i="11"/>
  <c r="C5286" i="11"/>
  <c r="B5286" i="11"/>
  <c r="J5285" i="11"/>
  <c r="G5285" i="11"/>
  <c r="F5285" i="11"/>
  <c r="E5285" i="11"/>
  <c r="A5285" i="11" s="1"/>
  <c r="D5285" i="11"/>
  <c r="C5285" i="11"/>
  <c r="B5285" i="11"/>
  <c r="J5284" i="11"/>
  <c r="G5284" i="11"/>
  <c r="F5284" i="11"/>
  <c r="E5284" i="11"/>
  <c r="A5284" i="11" s="1"/>
  <c r="D5284" i="11"/>
  <c r="C5284" i="11"/>
  <c r="B5284" i="11"/>
  <c r="J5283" i="11"/>
  <c r="G5283" i="11"/>
  <c r="F5283" i="11"/>
  <c r="E5283" i="11"/>
  <c r="A5283" i="11" s="1"/>
  <c r="D5283" i="11"/>
  <c r="C5283" i="11"/>
  <c r="B5283" i="11"/>
  <c r="J5282" i="11"/>
  <c r="G5282" i="11"/>
  <c r="F5282" i="11"/>
  <c r="E5282" i="11"/>
  <c r="A5282" i="11" s="1"/>
  <c r="D5282" i="11"/>
  <c r="C5282" i="11"/>
  <c r="B5282" i="11"/>
  <c r="J5281" i="11"/>
  <c r="G5281" i="11"/>
  <c r="F5281" i="11"/>
  <c r="E5281" i="11"/>
  <c r="A5281" i="11" s="1"/>
  <c r="D5281" i="11"/>
  <c r="C5281" i="11"/>
  <c r="B5281" i="11"/>
  <c r="J5280" i="11"/>
  <c r="G5280" i="11"/>
  <c r="F5280" i="11"/>
  <c r="E5280" i="11"/>
  <c r="A5280" i="11" s="1"/>
  <c r="D5280" i="11"/>
  <c r="C5280" i="11"/>
  <c r="B5280" i="11"/>
  <c r="J5279" i="11"/>
  <c r="G5279" i="11"/>
  <c r="F5279" i="11"/>
  <c r="E5279" i="11"/>
  <c r="A5279" i="11" s="1"/>
  <c r="D5279" i="11"/>
  <c r="C5279" i="11"/>
  <c r="B5279" i="11"/>
  <c r="J5278" i="11"/>
  <c r="G5278" i="11"/>
  <c r="F5278" i="11"/>
  <c r="E5278" i="11"/>
  <c r="A5278" i="11" s="1"/>
  <c r="D5278" i="11"/>
  <c r="C5278" i="11"/>
  <c r="B5278" i="11"/>
  <c r="J5277" i="11"/>
  <c r="G5277" i="11"/>
  <c r="F5277" i="11"/>
  <c r="E5277" i="11"/>
  <c r="A5277" i="11" s="1"/>
  <c r="D5277" i="11"/>
  <c r="C5277" i="11"/>
  <c r="B5277" i="11"/>
  <c r="J5276" i="11"/>
  <c r="G5276" i="11"/>
  <c r="F5276" i="11"/>
  <c r="E5276" i="11"/>
  <c r="A5276" i="11" s="1"/>
  <c r="D5276" i="11"/>
  <c r="C5276" i="11"/>
  <c r="B5276" i="11"/>
  <c r="J5275" i="11"/>
  <c r="G5275" i="11"/>
  <c r="F5275" i="11"/>
  <c r="E5275" i="11"/>
  <c r="A5275" i="11" s="1"/>
  <c r="D5275" i="11"/>
  <c r="C5275" i="11"/>
  <c r="B5275" i="11"/>
  <c r="J5274" i="11"/>
  <c r="G5274" i="11"/>
  <c r="F5274" i="11"/>
  <c r="E5274" i="11"/>
  <c r="A5274" i="11" s="1"/>
  <c r="D5274" i="11"/>
  <c r="C5274" i="11"/>
  <c r="B5274" i="11"/>
  <c r="J5273" i="11"/>
  <c r="G5273" i="11"/>
  <c r="F5273" i="11"/>
  <c r="E5273" i="11"/>
  <c r="A5273" i="11" s="1"/>
  <c r="D5273" i="11"/>
  <c r="C5273" i="11"/>
  <c r="B5273" i="11"/>
  <c r="J5272" i="11"/>
  <c r="G5272" i="11"/>
  <c r="F5272" i="11"/>
  <c r="E5272" i="11"/>
  <c r="A5272" i="11" s="1"/>
  <c r="D5272" i="11"/>
  <c r="C5272" i="11"/>
  <c r="B5272" i="11"/>
  <c r="J5271" i="11"/>
  <c r="G5271" i="11"/>
  <c r="F5271" i="11"/>
  <c r="E5271" i="11"/>
  <c r="A5271" i="11" s="1"/>
  <c r="D5271" i="11"/>
  <c r="C5271" i="11"/>
  <c r="B5271" i="11"/>
  <c r="J5270" i="11"/>
  <c r="G5270" i="11"/>
  <c r="F5270" i="11"/>
  <c r="E5270" i="11"/>
  <c r="A5270" i="11" s="1"/>
  <c r="D5270" i="11"/>
  <c r="C5270" i="11"/>
  <c r="B5270" i="11"/>
  <c r="J5269" i="11"/>
  <c r="G5269" i="11"/>
  <c r="F5269" i="11"/>
  <c r="E5269" i="11"/>
  <c r="A5269" i="11" s="1"/>
  <c r="D5269" i="11"/>
  <c r="C5269" i="11"/>
  <c r="B5269" i="11"/>
  <c r="J5268" i="11"/>
  <c r="G5268" i="11"/>
  <c r="F5268" i="11"/>
  <c r="E5268" i="11"/>
  <c r="A5268" i="11" s="1"/>
  <c r="D5268" i="11"/>
  <c r="C5268" i="11"/>
  <c r="B5268" i="11"/>
  <c r="J5267" i="11"/>
  <c r="G5267" i="11"/>
  <c r="F5267" i="11"/>
  <c r="E5267" i="11"/>
  <c r="A5267" i="11" s="1"/>
  <c r="D5267" i="11"/>
  <c r="C5267" i="11"/>
  <c r="B5267" i="11"/>
  <c r="J5266" i="11"/>
  <c r="G5266" i="11"/>
  <c r="F5266" i="11"/>
  <c r="E5266" i="11"/>
  <c r="A5266" i="11" s="1"/>
  <c r="D5266" i="11"/>
  <c r="C5266" i="11"/>
  <c r="B5266" i="11"/>
  <c r="J5265" i="11"/>
  <c r="G5265" i="11"/>
  <c r="F5265" i="11"/>
  <c r="E5265" i="11"/>
  <c r="A5265" i="11" s="1"/>
  <c r="D5265" i="11"/>
  <c r="C5265" i="11"/>
  <c r="B5265" i="11"/>
  <c r="J5264" i="11"/>
  <c r="G5264" i="11"/>
  <c r="F5264" i="11"/>
  <c r="E5264" i="11"/>
  <c r="A5264" i="11" s="1"/>
  <c r="D5264" i="11"/>
  <c r="C5264" i="11"/>
  <c r="B5264" i="11"/>
  <c r="J5263" i="11"/>
  <c r="G5263" i="11"/>
  <c r="F5263" i="11"/>
  <c r="E5263" i="11"/>
  <c r="A5263" i="11" s="1"/>
  <c r="D5263" i="11"/>
  <c r="C5263" i="11"/>
  <c r="B5263" i="11"/>
  <c r="J5262" i="11"/>
  <c r="G5262" i="11"/>
  <c r="F5262" i="11"/>
  <c r="E5262" i="11"/>
  <c r="A5262" i="11" s="1"/>
  <c r="D5262" i="11"/>
  <c r="C5262" i="11"/>
  <c r="B5262" i="11"/>
  <c r="J5261" i="11"/>
  <c r="G5261" i="11"/>
  <c r="F5261" i="11"/>
  <c r="E5261" i="11"/>
  <c r="A5261" i="11" s="1"/>
  <c r="D5261" i="11"/>
  <c r="C5261" i="11"/>
  <c r="B5261" i="11"/>
  <c r="J5260" i="11"/>
  <c r="G5260" i="11"/>
  <c r="F5260" i="11"/>
  <c r="E5260" i="11"/>
  <c r="A5260" i="11" s="1"/>
  <c r="D5260" i="11"/>
  <c r="C5260" i="11"/>
  <c r="B5260" i="11"/>
  <c r="J5259" i="11"/>
  <c r="G5259" i="11"/>
  <c r="F5259" i="11"/>
  <c r="E5259" i="11"/>
  <c r="A5259" i="11" s="1"/>
  <c r="D5259" i="11"/>
  <c r="C5259" i="11"/>
  <c r="B5259" i="11"/>
  <c r="J5258" i="11"/>
  <c r="G5258" i="11"/>
  <c r="F5258" i="11"/>
  <c r="E5258" i="11"/>
  <c r="A5258" i="11" s="1"/>
  <c r="D5258" i="11"/>
  <c r="C5258" i="11"/>
  <c r="B5258" i="11"/>
  <c r="J5257" i="11"/>
  <c r="G5257" i="11"/>
  <c r="F5257" i="11"/>
  <c r="E5257" i="11"/>
  <c r="A5257" i="11" s="1"/>
  <c r="D5257" i="11"/>
  <c r="C5257" i="11"/>
  <c r="B5257" i="11"/>
  <c r="J5256" i="11"/>
  <c r="G5256" i="11"/>
  <c r="F5256" i="11"/>
  <c r="E5256" i="11"/>
  <c r="A5256" i="11" s="1"/>
  <c r="D5256" i="11"/>
  <c r="C5256" i="11"/>
  <c r="B5256" i="11"/>
  <c r="J5255" i="11"/>
  <c r="G5255" i="11"/>
  <c r="F5255" i="11"/>
  <c r="E5255" i="11"/>
  <c r="A5255" i="11" s="1"/>
  <c r="D5255" i="11"/>
  <c r="C5255" i="11"/>
  <c r="B5255" i="11"/>
  <c r="J5254" i="11"/>
  <c r="G5254" i="11"/>
  <c r="F5254" i="11"/>
  <c r="E5254" i="11"/>
  <c r="A5254" i="11" s="1"/>
  <c r="D5254" i="11"/>
  <c r="C5254" i="11"/>
  <c r="B5254" i="11"/>
  <c r="J5253" i="11"/>
  <c r="G5253" i="11"/>
  <c r="F5253" i="11"/>
  <c r="E5253" i="11"/>
  <c r="A5253" i="11" s="1"/>
  <c r="D5253" i="11"/>
  <c r="C5253" i="11"/>
  <c r="B5253" i="11"/>
  <c r="J5252" i="11"/>
  <c r="G5252" i="11"/>
  <c r="F5252" i="11"/>
  <c r="E5252" i="11"/>
  <c r="A5252" i="11" s="1"/>
  <c r="D5252" i="11"/>
  <c r="C5252" i="11"/>
  <c r="B5252" i="11"/>
  <c r="J5251" i="11"/>
  <c r="G5251" i="11"/>
  <c r="F5251" i="11"/>
  <c r="E5251" i="11"/>
  <c r="A5251" i="11" s="1"/>
  <c r="D5251" i="11"/>
  <c r="C5251" i="11"/>
  <c r="B5251" i="11"/>
  <c r="J5250" i="11"/>
  <c r="G5250" i="11"/>
  <c r="F5250" i="11"/>
  <c r="E5250" i="11"/>
  <c r="A5250" i="11" s="1"/>
  <c r="D5250" i="11"/>
  <c r="C5250" i="11"/>
  <c r="B5250" i="11"/>
  <c r="J5249" i="11"/>
  <c r="G5249" i="11"/>
  <c r="F5249" i="11"/>
  <c r="E5249" i="11"/>
  <c r="A5249" i="11" s="1"/>
  <c r="D5249" i="11"/>
  <c r="C5249" i="11"/>
  <c r="B5249" i="11"/>
  <c r="J5248" i="11"/>
  <c r="G5248" i="11"/>
  <c r="F5248" i="11"/>
  <c r="E5248" i="11"/>
  <c r="A5248" i="11" s="1"/>
  <c r="D5248" i="11"/>
  <c r="C5248" i="11"/>
  <c r="B5248" i="11"/>
  <c r="J5247" i="11"/>
  <c r="G5247" i="11"/>
  <c r="F5247" i="11"/>
  <c r="E5247" i="11"/>
  <c r="A5247" i="11" s="1"/>
  <c r="D5247" i="11"/>
  <c r="C5247" i="11"/>
  <c r="B5247" i="11"/>
  <c r="J5246" i="11"/>
  <c r="G5246" i="11"/>
  <c r="F5246" i="11"/>
  <c r="E5246" i="11"/>
  <c r="A5246" i="11" s="1"/>
  <c r="D5246" i="11"/>
  <c r="C5246" i="11"/>
  <c r="B5246" i="11"/>
  <c r="J5245" i="11"/>
  <c r="G5245" i="11"/>
  <c r="F5245" i="11"/>
  <c r="E5245" i="11"/>
  <c r="A5245" i="11" s="1"/>
  <c r="D5245" i="11"/>
  <c r="C5245" i="11"/>
  <c r="B5245" i="11"/>
  <c r="J5244" i="11"/>
  <c r="G5244" i="11"/>
  <c r="F5244" i="11"/>
  <c r="E5244" i="11"/>
  <c r="A5244" i="11" s="1"/>
  <c r="D5244" i="11"/>
  <c r="C5244" i="11"/>
  <c r="B5244" i="11"/>
  <c r="J5243" i="11"/>
  <c r="G5243" i="11"/>
  <c r="F5243" i="11"/>
  <c r="E5243" i="11"/>
  <c r="A5243" i="11" s="1"/>
  <c r="D5243" i="11"/>
  <c r="C5243" i="11"/>
  <c r="B5243" i="11"/>
  <c r="J5242" i="11"/>
  <c r="G5242" i="11"/>
  <c r="F5242" i="11"/>
  <c r="E5242" i="11"/>
  <c r="A5242" i="11" s="1"/>
  <c r="D5242" i="11"/>
  <c r="C5242" i="11"/>
  <c r="B5242" i="11"/>
  <c r="J5241" i="11"/>
  <c r="G5241" i="11"/>
  <c r="F5241" i="11"/>
  <c r="E5241" i="11"/>
  <c r="A5241" i="11" s="1"/>
  <c r="D5241" i="11"/>
  <c r="C5241" i="11"/>
  <c r="B5241" i="11"/>
  <c r="J5240" i="11"/>
  <c r="G5240" i="11"/>
  <c r="F5240" i="11"/>
  <c r="E5240" i="11"/>
  <c r="A5240" i="11" s="1"/>
  <c r="D5240" i="11"/>
  <c r="C5240" i="11"/>
  <c r="B5240" i="11"/>
  <c r="J5239" i="11"/>
  <c r="G5239" i="11"/>
  <c r="F5239" i="11"/>
  <c r="E5239" i="11"/>
  <c r="A5239" i="11" s="1"/>
  <c r="D5239" i="11"/>
  <c r="C5239" i="11"/>
  <c r="B5239" i="11"/>
  <c r="J5238" i="11"/>
  <c r="G5238" i="11"/>
  <c r="F5238" i="11"/>
  <c r="E5238" i="11"/>
  <c r="A5238" i="11" s="1"/>
  <c r="D5238" i="11"/>
  <c r="C5238" i="11"/>
  <c r="B5238" i="11"/>
  <c r="J5237" i="11"/>
  <c r="G5237" i="11"/>
  <c r="F5237" i="11"/>
  <c r="E5237" i="11"/>
  <c r="A5237" i="11" s="1"/>
  <c r="D5237" i="11"/>
  <c r="C5237" i="11"/>
  <c r="B5237" i="11"/>
  <c r="J5236" i="11"/>
  <c r="G5236" i="11"/>
  <c r="F5236" i="11"/>
  <c r="E5236" i="11"/>
  <c r="A5236" i="11" s="1"/>
  <c r="D5236" i="11"/>
  <c r="C5236" i="11"/>
  <c r="B5236" i="11"/>
  <c r="J5235" i="11"/>
  <c r="G5235" i="11"/>
  <c r="F5235" i="11"/>
  <c r="E5235" i="11"/>
  <c r="A5235" i="11" s="1"/>
  <c r="D5235" i="11"/>
  <c r="C5235" i="11"/>
  <c r="B5235" i="11"/>
  <c r="J5234" i="11"/>
  <c r="G5234" i="11"/>
  <c r="F5234" i="11"/>
  <c r="E5234" i="11"/>
  <c r="A5234" i="11" s="1"/>
  <c r="D5234" i="11"/>
  <c r="C5234" i="11"/>
  <c r="B5234" i="11"/>
  <c r="J5233" i="11"/>
  <c r="G5233" i="11"/>
  <c r="F5233" i="11"/>
  <c r="E5233" i="11"/>
  <c r="A5233" i="11" s="1"/>
  <c r="D5233" i="11"/>
  <c r="C5233" i="11"/>
  <c r="B5233" i="11"/>
  <c r="J5232" i="11"/>
  <c r="G5232" i="11"/>
  <c r="F5232" i="11"/>
  <c r="E5232" i="11"/>
  <c r="A5232" i="11" s="1"/>
  <c r="D5232" i="11"/>
  <c r="C5232" i="11"/>
  <c r="B5232" i="11"/>
  <c r="J5231" i="11"/>
  <c r="G5231" i="11"/>
  <c r="F5231" i="11"/>
  <c r="E5231" i="11"/>
  <c r="A5231" i="11" s="1"/>
  <c r="D5231" i="11"/>
  <c r="C5231" i="11"/>
  <c r="B5231" i="11"/>
  <c r="J5230" i="11"/>
  <c r="G5230" i="11"/>
  <c r="F5230" i="11"/>
  <c r="E5230" i="11"/>
  <c r="A5230" i="11" s="1"/>
  <c r="D5230" i="11"/>
  <c r="C5230" i="11"/>
  <c r="B5230" i="11"/>
  <c r="J5229" i="11"/>
  <c r="G5229" i="11"/>
  <c r="F5229" i="11"/>
  <c r="E5229" i="11"/>
  <c r="A5229" i="11" s="1"/>
  <c r="D5229" i="11"/>
  <c r="C5229" i="11"/>
  <c r="B5229" i="11"/>
  <c r="J5228" i="11"/>
  <c r="G5228" i="11"/>
  <c r="F5228" i="11"/>
  <c r="E5228" i="11"/>
  <c r="A5228" i="11" s="1"/>
  <c r="D5228" i="11"/>
  <c r="C5228" i="11"/>
  <c r="B5228" i="11"/>
  <c r="J5227" i="11"/>
  <c r="G5227" i="11"/>
  <c r="F5227" i="11"/>
  <c r="E5227" i="11"/>
  <c r="A5227" i="11" s="1"/>
  <c r="D5227" i="11"/>
  <c r="C5227" i="11"/>
  <c r="B5227" i="11"/>
  <c r="J5226" i="11"/>
  <c r="G5226" i="11"/>
  <c r="F5226" i="11"/>
  <c r="E5226" i="11"/>
  <c r="A5226" i="11" s="1"/>
  <c r="D5226" i="11"/>
  <c r="C5226" i="11"/>
  <c r="B5226" i="11"/>
  <c r="J5225" i="11"/>
  <c r="G5225" i="11"/>
  <c r="F5225" i="11"/>
  <c r="E5225" i="11"/>
  <c r="A5225" i="11" s="1"/>
  <c r="D5225" i="11"/>
  <c r="C5225" i="11"/>
  <c r="B5225" i="11"/>
  <c r="J5224" i="11"/>
  <c r="G5224" i="11"/>
  <c r="F5224" i="11"/>
  <c r="E5224" i="11"/>
  <c r="A5224" i="11" s="1"/>
  <c r="D5224" i="11"/>
  <c r="C5224" i="11"/>
  <c r="B5224" i="11"/>
  <c r="J5223" i="11"/>
  <c r="G5223" i="11"/>
  <c r="F5223" i="11"/>
  <c r="E5223" i="11"/>
  <c r="A5223" i="11" s="1"/>
  <c r="D5223" i="11"/>
  <c r="C5223" i="11"/>
  <c r="B5223" i="11"/>
  <c r="J5222" i="11"/>
  <c r="G5222" i="11"/>
  <c r="F5222" i="11"/>
  <c r="E5222" i="11"/>
  <c r="A5222" i="11" s="1"/>
  <c r="D5222" i="11"/>
  <c r="C5222" i="11"/>
  <c r="B5222" i="11"/>
  <c r="J5221" i="11"/>
  <c r="G5221" i="11"/>
  <c r="F5221" i="11"/>
  <c r="E5221" i="11"/>
  <c r="A5221" i="11" s="1"/>
  <c r="D5221" i="11"/>
  <c r="C5221" i="11"/>
  <c r="B5221" i="11"/>
  <c r="J5220" i="11"/>
  <c r="G5220" i="11"/>
  <c r="F5220" i="11"/>
  <c r="E5220" i="11"/>
  <c r="A5220" i="11" s="1"/>
  <c r="D5220" i="11"/>
  <c r="C5220" i="11"/>
  <c r="B5220" i="11"/>
  <c r="J5219" i="11"/>
  <c r="G5219" i="11"/>
  <c r="F5219" i="11"/>
  <c r="E5219" i="11"/>
  <c r="A5219" i="11" s="1"/>
  <c r="D5219" i="11"/>
  <c r="C5219" i="11"/>
  <c r="B5219" i="11"/>
  <c r="J5218" i="11"/>
  <c r="G5218" i="11"/>
  <c r="F5218" i="11"/>
  <c r="E5218" i="11"/>
  <c r="A5218" i="11" s="1"/>
  <c r="D5218" i="11"/>
  <c r="C5218" i="11"/>
  <c r="B5218" i="11"/>
  <c r="J5217" i="11"/>
  <c r="G5217" i="11"/>
  <c r="F5217" i="11"/>
  <c r="E5217" i="11"/>
  <c r="A5217" i="11" s="1"/>
  <c r="D5217" i="11"/>
  <c r="C5217" i="11"/>
  <c r="B5217" i="11"/>
  <c r="J5216" i="11"/>
  <c r="G5216" i="11"/>
  <c r="F5216" i="11"/>
  <c r="E5216" i="11"/>
  <c r="A5216" i="11" s="1"/>
  <c r="D5216" i="11"/>
  <c r="C5216" i="11"/>
  <c r="B5216" i="11"/>
  <c r="J5215" i="11"/>
  <c r="G5215" i="11"/>
  <c r="F5215" i="11"/>
  <c r="E5215" i="11"/>
  <c r="A5215" i="11" s="1"/>
  <c r="D5215" i="11"/>
  <c r="C5215" i="11"/>
  <c r="B5215" i="11"/>
  <c r="J5214" i="11"/>
  <c r="G5214" i="11"/>
  <c r="F5214" i="11"/>
  <c r="E5214" i="11"/>
  <c r="A5214" i="11" s="1"/>
  <c r="D5214" i="11"/>
  <c r="C5214" i="11"/>
  <c r="B5214" i="11"/>
  <c r="J5213" i="11"/>
  <c r="G5213" i="11"/>
  <c r="F5213" i="11"/>
  <c r="E5213" i="11"/>
  <c r="A5213" i="11" s="1"/>
  <c r="D5213" i="11"/>
  <c r="C5213" i="11"/>
  <c r="B5213" i="11"/>
  <c r="J5212" i="11"/>
  <c r="G5212" i="11"/>
  <c r="F5212" i="11"/>
  <c r="E5212" i="11"/>
  <c r="A5212" i="11" s="1"/>
  <c r="D5212" i="11"/>
  <c r="C5212" i="11"/>
  <c r="B5212" i="11"/>
  <c r="J5211" i="11"/>
  <c r="G5211" i="11"/>
  <c r="F5211" i="11"/>
  <c r="E5211" i="11"/>
  <c r="A5211" i="11" s="1"/>
  <c r="D5211" i="11"/>
  <c r="C5211" i="11"/>
  <c r="B5211" i="11"/>
  <c r="J5210" i="11"/>
  <c r="G5210" i="11"/>
  <c r="F5210" i="11"/>
  <c r="E5210" i="11"/>
  <c r="A5210" i="11" s="1"/>
  <c r="D5210" i="11"/>
  <c r="C5210" i="11"/>
  <c r="B5210" i="11"/>
  <c r="J5209" i="11"/>
  <c r="G5209" i="11"/>
  <c r="F5209" i="11"/>
  <c r="E5209" i="11"/>
  <c r="A5209" i="11" s="1"/>
  <c r="D5209" i="11"/>
  <c r="C5209" i="11"/>
  <c r="B5209" i="11"/>
  <c r="J5208" i="11"/>
  <c r="G5208" i="11"/>
  <c r="F5208" i="11"/>
  <c r="E5208" i="11"/>
  <c r="A5208" i="11" s="1"/>
  <c r="D5208" i="11"/>
  <c r="C5208" i="11"/>
  <c r="B5208" i="11"/>
  <c r="J5207" i="11"/>
  <c r="G5207" i="11"/>
  <c r="F5207" i="11"/>
  <c r="E5207" i="11"/>
  <c r="A5207" i="11" s="1"/>
  <c r="D5207" i="11"/>
  <c r="C5207" i="11"/>
  <c r="B5207" i="11"/>
  <c r="J5206" i="11"/>
  <c r="G5206" i="11"/>
  <c r="F5206" i="11"/>
  <c r="E5206" i="11"/>
  <c r="A5206" i="11" s="1"/>
  <c r="D5206" i="11"/>
  <c r="C5206" i="11"/>
  <c r="B5206" i="11"/>
  <c r="J5205" i="11"/>
  <c r="G5205" i="11"/>
  <c r="F5205" i="11"/>
  <c r="E5205" i="11"/>
  <c r="A5205" i="11" s="1"/>
  <c r="D5205" i="11"/>
  <c r="C5205" i="11"/>
  <c r="B5205" i="11"/>
  <c r="J5204" i="11"/>
  <c r="G5204" i="11"/>
  <c r="F5204" i="11"/>
  <c r="E5204" i="11"/>
  <c r="A5204" i="11" s="1"/>
  <c r="D5204" i="11"/>
  <c r="C5204" i="11"/>
  <c r="B5204" i="11"/>
  <c r="J5203" i="11"/>
  <c r="G5203" i="11"/>
  <c r="F5203" i="11"/>
  <c r="E5203" i="11"/>
  <c r="A5203" i="11" s="1"/>
  <c r="D5203" i="11"/>
  <c r="C5203" i="11"/>
  <c r="B5203" i="11"/>
  <c r="J5202" i="11"/>
  <c r="G5202" i="11"/>
  <c r="F5202" i="11"/>
  <c r="E5202" i="11"/>
  <c r="A5202" i="11" s="1"/>
  <c r="D5202" i="11"/>
  <c r="C5202" i="11"/>
  <c r="B5202" i="11"/>
  <c r="J5201" i="11"/>
  <c r="G5201" i="11"/>
  <c r="F5201" i="11"/>
  <c r="E5201" i="11"/>
  <c r="A5201" i="11" s="1"/>
  <c r="D5201" i="11"/>
  <c r="C5201" i="11"/>
  <c r="B5201" i="11"/>
  <c r="J5200" i="11"/>
  <c r="G5200" i="11"/>
  <c r="F5200" i="11"/>
  <c r="E5200" i="11"/>
  <c r="A5200" i="11" s="1"/>
  <c r="D5200" i="11"/>
  <c r="C5200" i="11"/>
  <c r="B5200" i="11"/>
  <c r="J5199" i="11"/>
  <c r="G5199" i="11"/>
  <c r="F5199" i="11"/>
  <c r="E5199" i="11"/>
  <c r="A5199" i="11" s="1"/>
  <c r="D5199" i="11"/>
  <c r="C5199" i="11"/>
  <c r="B5199" i="11"/>
  <c r="J5198" i="11"/>
  <c r="G5198" i="11"/>
  <c r="F5198" i="11"/>
  <c r="E5198" i="11"/>
  <c r="A5198" i="11" s="1"/>
  <c r="D5198" i="11"/>
  <c r="C5198" i="11"/>
  <c r="B5198" i="11"/>
  <c r="J5197" i="11"/>
  <c r="G5197" i="11"/>
  <c r="F5197" i="11"/>
  <c r="E5197" i="11"/>
  <c r="A5197" i="11" s="1"/>
  <c r="D5197" i="11"/>
  <c r="C5197" i="11"/>
  <c r="B5197" i="11"/>
  <c r="J5196" i="11"/>
  <c r="G5196" i="11"/>
  <c r="F5196" i="11"/>
  <c r="E5196" i="11"/>
  <c r="A5196" i="11" s="1"/>
  <c r="D5196" i="11"/>
  <c r="C5196" i="11"/>
  <c r="B5196" i="11"/>
  <c r="J5195" i="11"/>
  <c r="G5195" i="11"/>
  <c r="F5195" i="11"/>
  <c r="E5195" i="11"/>
  <c r="A5195" i="11" s="1"/>
  <c r="D5195" i="11"/>
  <c r="C5195" i="11"/>
  <c r="B5195" i="11"/>
  <c r="J5194" i="11"/>
  <c r="G5194" i="11"/>
  <c r="F5194" i="11"/>
  <c r="E5194" i="11"/>
  <c r="A5194" i="11" s="1"/>
  <c r="D5194" i="11"/>
  <c r="C5194" i="11"/>
  <c r="B5194" i="11"/>
  <c r="J5193" i="11"/>
  <c r="G5193" i="11"/>
  <c r="F5193" i="11"/>
  <c r="E5193" i="11"/>
  <c r="A5193" i="11" s="1"/>
  <c r="D5193" i="11"/>
  <c r="C5193" i="11"/>
  <c r="B5193" i="11"/>
  <c r="J5192" i="11"/>
  <c r="G5192" i="11"/>
  <c r="F5192" i="11"/>
  <c r="E5192" i="11"/>
  <c r="A5192" i="11" s="1"/>
  <c r="D5192" i="11"/>
  <c r="C5192" i="11"/>
  <c r="B5192" i="11"/>
  <c r="J5191" i="11"/>
  <c r="G5191" i="11"/>
  <c r="F5191" i="11"/>
  <c r="E5191" i="11"/>
  <c r="A5191" i="11" s="1"/>
  <c r="D5191" i="11"/>
  <c r="C5191" i="11"/>
  <c r="B5191" i="11"/>
  <c r="J5190" i="11"/>
  <c r="G5190" i="11"/>
  <c r="F5190" i="11"/>
  <c r="E5190" i="11"/>
  <c r="A5190" i="11" s="1"/>
  <c r="D5190" i="11"/>
  <c r="C5190" i="11"/>
  <c r="B5190" i="11"/>
  <c r="J5189" i="11"/>
  <c r="G5189" i="11"/>
  <c r="F5189" i="11"/>
  <c r="E5189" i="11"/>
  <c r="A5189" i="11" s="1"/>
  <c r="D5189" i="11"/>
  <c r="C5189" i="11"/>
  <c r="B5189" i="11"/>
  <c r="J5188" i="11"/>
  <c r="G5188" i="11"/>
  <c r="F5188" i="11"/>
  <c r="E5188" i="11"/>
  <c r="A5188" i="11" s="1"/>
  <c r="D5188" i="11"/>
  <c r="C5188" i="11"/>
  <c r="B5188" i="11"/>
  <c r="J5187" i="11"/>
  <c r="G5187" i="11"/>
  <c r="F5187" i="11"/>
  <c r="E5187" i="11"/>
  <c r="A5187" i="11" s="1"/>
  <c r="D5187" i="11"/>
  <c r="C5187" i="11"/>
  <c r="B5187" i="11"/>
  <c r="J5186" i="11"/>
  <c r="G5186" i="11"/>
  <c r="F5186" i="11"/>
  <c r="E5186" i="11"/>
  <c r="A5186" i="11" s="1"/>
  <c r="D5186" i="11"/>
  <c r="C5186" i="11"/>
  <c r="B5186" i="11"/>
  <c r="J5185" i="11"/>
  <c r="G5185" i="11"/>
  <c r="F5185" i="11"/>
  <c r="E5185" i="11"/>
  <c r="A5185" i="11" s="1"/>
  <c r="D5185" i="11"/>
  <c r="C5185" i="11"/>
  <c r="B5185" i="11"/>
  <c r="J5184" i="11"/>
  <c r="G5184" i="11"/>
  <c r="F5184" i="11"/>
  <c r="E5184" i="11"/>
  <c r="A5184" i="11" s="1"/>
  <c r="D5184" i="11"/>
  <c r="C5184" i="11"/>
  <c r="B5184" i="11"/>
  <c r="J5183" i="11"/>
  <c r="G5183" i="11"/>
  <c r="F5183" i="11"/>
  <c r="E5183" i="11"/>
  <c r="A5183" i="11" s="1"/>
  <c r="D5183" i="11"/>
  <c r="C5183" i="11"/>
  <c r="B5183" i="11"/>
  <c r="J5182" i="11"/>
  <c r="G5182" i="11"/>
  <c r="F5182" i="11"/>
  <c r="E5182" i="11"/>
  <c r="A5182" i="11" s="1"/>
  <c r="D5182" i="11"/>
  <c r="C5182" i="11"/>
  <c r="B5182" i="11"/>
  <c r="J5181" i="11"/>
  <c r="G5181" i="11"/>
  <c r="F5181" i="11"/>
  <c r="E5181" i="11"/>
  <c r="A5181" i="11" s="1"/>
  <c r="D5181" i="11"/>
  <c r="C5181" i="11"/>
  <c r="B5181" i="11"/>
  <c r="J5180" i="11"/>
  <c r="G5180" i="11"/>
  <c r="F5180" i="11"/>
  <c r="E5180" i="11"/>
  <c r="A5180" i="11" s="1"/>
  <c r="D5180" i="11"/>
  <c r="C5180" i="11"/>
  <c r="B5180" i="11"/>
  <c r="J5179" i="11"/>
  <c r="G5179" i="11"/>
  <c r="F5179" i="11"/>
  <c r="E5179" i="11"/>
  <c r="A5179" i="11" s="1"/>
  <c r="D5179" i="11"/>
  <c r="C5179" i="11"/>
  <c r="B5179" i="11"/>
  <c r="J5178" i="11"/>
  <c r="G5178" i="11"/>
  <c r="F5178" i="11"/>
  <c r="E5178" i="11"/>
  <c r="A5178" i="11" s="1"/>
  <c r="D5178" i="11"/>
  <c r="C5178" i="11"/>
  <c r="B5178" i="11"/>
  <c r="J5177" i="11"/>
  <c r="G5177" i="11"/>
  <c r="F5177" i="11"/>
  <c r="E5177" i="11"/>
  <c r="A5177" i="11" s="1"/>
  <c r="D5177" i="11"/>
  <c r="C5177" i="11"/>
  <c r="B5177" i="11"/>
  <c r="J5176" i="11"/>
  <c r="G5176" i="11"/>
  <c r="F5176" i="11"/>
  <c r="E5176" i="11"/>
  <c r="A5176" i="11" s="1"/>
  <c r="D5176" i="11"/>
  <c r="C5176" i="11"/>
  <c r="B5176" i="11"/>
  <c r="J5175" i="11"/>
  <c r="G5175" i="11"/>
  <c r="F5175" i="11"/>
  <c r="E5175" i="11"/>
  <c r="A5175" i="11" s="1"/>
  <c r="D5175" i="11"/>
  <c r="C5175" i="11"/>
  <c r="B5175" i="11"/>
  <c r="J5174" i="11"/>
  <c r="G5174" i="11"/>
  <c r="F5174" i="11"/>
  <c r="E5174" i="11"/>
  <c r="A5174" i="11" s="1"/>
  <c r="D5174" i="11"/>
  <c r="C5174" i="11"/>
  <c r="B5174" i="11"/>
  <c r="J5173" i="11"/>
  <c r="G5173" i="11"/>
  <c r="F5173" i="11"/>
  <c r="E5173" i="11"/>
  <c r="A5173" i="11" s="1"/>
  <c r="D5173" i="11"/>
  <c r="C5173" i="11"/>
  <c r="B5173" i="11"/>
  <c r="J5172" i="11"/>
  <c r="G5172" i="11"/>
  <c r="F5172" i="11"/>
  <c r="E5172" i="11"/>
  <c r="A5172" i="11" s="1"/>
  <c r="D5172" i="11"/>
  <c r="C5172" i="11"/>
  <c r="B5172" i="11"/>
  <c r="J5171" i="11"/>
  <c r="G5171" i="11"/>
  <c r="F5171" i="11"/>
  <c r="E5171" i="11"/>
  <c r="A5171" i="11" s="1"/>
  <c r="D5171" i="11"/>
  <c r="C5171" i="11"/>
  <c r="B5171" i="11"/>
  <c r="J5170" i="11"/>
  <c r="G5170" i="11"/>
  <c r="F5170" i="11"/>
  <c r="E5170" i="11"/>
  <c r="A5170" i="11" s="1"/>
  <c r="D5170" i="11"/>
  <c r="C5170" i="11"/>
  <c r="B5170" i="11"/>
  <c r="J5169" i="11"/>
  <c r="G5169" i="11"/>
  <c r="F5169" i="11"/>
  <c r="E5169" i="11"/>
  <c r="A5169" i="11" s="1"/>
  <c r="D5169" i="11"/>
  <c r="C5169" i="11"/>
  <c r="B5169" i="11"/>
  <c r="J5168" i="11"/>
  <c r="G5168" i="11"/>
  <c r="F5168" i="11"/>
  <c r="E5168" i="11"/>
  <c r="A5168" i="11" s="1"/>
  <c r="D5168" i="11"/>
  <c r="C5168" i="11"/>
  <c r="B5168" i="11"/>
  <c r="J5167" i="11"/>
  <c r="G5167" i="11"/>
  <c r="F5167" i="11"/>
  <c r="E5167" i="11"/>
  <c r="A5167" i="11" s="1"/>
  <c r="D5167" i="11"/>
  <c r="C5167" i="11"/>
  <c r="B5167" i="11"/>
  <c r="J5166" i="11"/>
  <c r="G5166" i="11"/>
  <c r="F5166" i="11"/>
  <c r="E5166" i="11"/>
  <c r="A5166" i="11" s="1"/>
  <c r="D5166" i="11"/>
  <c r="C5166" i="11"/>
  <c r="B5166" i="11"/>
  <c r="J5165" i="11"/>
  <c r="G5165" i="11"/>
  <c r="F5165" i="11"/>
  <c r="E5165" i="11"/>
  <c r="A5165" i="11" s="1"/>
  <c r="D5165" i="11"/>
  <c r="C5165" i="11"/>
  <c r="B5165" i="11"/>
  <c r="J5164" i="11"/>
  <c r="G5164" i="11"/>
  <c r="F5164" i="11"/>
  <c r="E5164" i="11"/>
  <c r="A5164" i="11" s="1"/>
  <c r="D5164" i="11"/>
  <c r="C5164" i="11"/>
  <c r="B5164" i="11"/>
  <c r="J5163" i="11"/>
  <c r="G5163" i="11"/>
  <c r="F5163" i="11"/>
  <c r="E5163" i="11"/>
  <c r="A5163" i="11" s="1"/>
  <c r="D5163" i="11"/>
  <c r="C5163" i="11"/>
  <c r="B5163" i="11"/>
  <c r="J5162" i="11"/>
  <c r="G5162" i="11"/>
  <c r="F5162" i="11"/>
  <c r="E5162" i="11"/>
  <c r="A5162" i="11" s="1"/>
  <c r="D5162" i="11"/>
  <c r="C5162" i="11"/>
  <c r="B5162" i="11"/>
  <c r="J5161" i="11"/>
  <c r="G5161" i="11"/>
  <c r="F5161" i="11"/>
  <c r="E5161" i="11"/>
  <c r="A5161" i="11" s="1"/>
  <c r="D5161" i="11"/>
  <c r="C5161" i="11"/>
  <c r="B5161" i="11"/>
  <c r="J5160" i="11"/>
  <c r="G5160" i="11"/>
  <c r="F5160" i="11"/>
  <c r="E5160" i="11"/>
  <c r="A5160" i="11" s="1"/>
  <c r="D5160" i="11"/>
  <c r="C5160" i="11"/>
  <c r="B5160" i="11"/>
  <c r="J5159" i="11"/>
  <c r="G5159" i="11"/>
  <c r="F5159" i="11"/>
  <c r="E5159" i="11"/>
  <c r="A5159" i="11" s="1"/>
  <c r="D5159" i="11"/>
  <c r="C5159" i="11"/>
  <c r="B5159" i="11"/>
  <c r="J5158" i="11"/>
  <c r="G5158" i="11"/>
  <c r="F5158" i="11"/>
  <c r="E5158" i="11"/>
  <c r="A5158" i="11" s="1"/>
  <c r="D5158" i="11"/>
  <c r="C5158" i="11"/>
  <c r="B5158" i="11"/>
  <c r="J5157" i="11"/>
  <c r="G5157" i="11"/>
  <c r="F5157" i="11"/>
  <c r="E5157" i="11"/>
  <c r="A5157" i="11" s="1"/>
  <c r="D5157" i="11"/>
  <c r="C5157" i="11"/>
  <c r="B5157" i="11"/>
  <c r="J5156" i="11"/>
  <c r="G5156" i="11"/>
  <c r="F5156" i="11"/>
  <c r="E5156" i="11"/>
  <c r="A5156" i="11" s="1"/>
  <c r="D5156" i="11"/>
  <c r="C5156" i="11"/>
  <c r="B5156" i="11"/>
  <c r="J5155" i="11"/>
  <c r="G5155" i="11"/>
  <c r="F5155" i="11"/>
  <c r="E5155" i="11"/>
  <c r="A5155" i="11" s="1"/>
  <c r="D5155" i="11"/>
  <c r="C5155" i="11"/>
  <c r="B5155" i="11"/>
  <c r="J5154" i="11"/>
  <c r="G5154" i="11"/>
  <c r="F5154" i="11"/>
  <c r="E5154" i="11"/>
  <c r="A5154" i="11" s="1"/>
  <c r="D5154" i="11"/>
  <c r="C5154" i="11"/>
  <c r="B5154" i="11"/>
  <c r="J5153" i="11"/>
  <c r="G5153" i="11"/>
  <c r="F5153" i="11"/>
  <c r="E5153" i="11"/>
  <c r="A5153" i="11" s="1"/>
  <c r="D5153" i="11"/>
  <c r="C5153" i="11"/>
  <c r="B5153" i="11"/>
  <c r="J5152" i="11"/>
  <c r="G5152" i="11"/>
  <c r="F5152" i="11"/>
  <c r="E5152" i="11"/>
  <c r="A5152" i="11" s="1"/>
  <c r="D5152" i="11"/>
  <c r="C5152" i="11"/>
  <c r="B5152" i="11"/>
  <c r="J5151" i="11"/>
  <c r="G5151" i="11"/>
  <c r="F5151" i="11"/>
  <c r="E5151" i="11"/>
  <c r="A5151" i="11" s="1"/>
  <c r="D5151" i="11"/>
  <c r="C5151" i="11"/>
  <c r="B5151" i="11"/>
  <c r="J5150" i="11"/>
  <c r="G5150" i="11"/>
  <c r="F5150" i="11"/>
  <c r="E5150" i="11"/>
  <c r="A5150" i="11" s="1"/>
  <c r="D5150" i="11"/>
  <c r="C5150" i="11"/>
  <c r="B5150" i="11"/>
  <c r="J5149" i="11"/>
  <c r="G5149" i="11"/>
  <c r="F5149" i="11"/>
  <c r="E5149" i="11"/>
  <c r="A5149" i="11" s="1"/>
  <c r="D5149" i="11"/>
  <c r="C5149" i="11"/>
  <c r="B5149" i="11"/>
  <c r="J5148" i="11"/>
  <c r="G5148" i="11"/>
  <c r="F5148" i="11"/>
  <c r="E5148" i="11"/>
  <c r="A5148" i="11" s="1"/>
  <c r="D5148" i="11"/>
  <c r="C5148" i="11"/>
  <c r="B5148" i="11"/>
  <c r="J5147" i="11"/>
  <c r="G5147" i="11"/>
  <c r="F5147" i="11"/>
  <c r="E5147" i="11"/>
  <c r="A5147" i="11" s="1"/>
  <c r="D5147" i="11"/>
  <c r="C5147" i="11"/>
  <c r="B5147" i="11"/>
  <c r="J5146" i="11"/>
  <c r="G5146" i="11"/>
  <c r="F5146" i="11"/>
  <c r="E5146" i="11"/>
  <c r="A5146" i="11" s="1"/>
  <c r="D5146" i="11"/>
  <c r="C5146" i="11"/>
  <c r="B5146" i="11"/>
  <c r="J5145" i="11"/>
  <c r="G5145" i="11"/>
  <c r="F5145" i="11"/>
  <c r="E5145" i="11"/>
  <c r="A5145" i="11" s="1"/>
  <c r="D5145" i="11"/>
  <c r="C5145" i="11"/>
  <c r="B5145" i="11"/>
  <c r="J5144" i="11"/>
  <c r="G5144" i="11"/>
  <c r="F5144" i="11"/>
  <c r="E5144" i="11"/>
  <c r="A5144" i="11" s="1"/>
  <c r="D5144" i="11"/>
  <c r="C5144" i="11"/>
  <c r="B5144" i="11"/>
  <c r="J5143" i="11"/>
  <c r="G5143" i="11"/>
  <c r="F5143" i="11"/>
  <c r="E5143" i="11"/>
  <c r="A5143" i="11" s="1"/>
  <c r="D5143" i="11"/>
  <c r="C5143" i="11"/>
  <c r="B5143" i="11"/>
  <c r="J5142" i="11"/>
  <c r="G5142" i="11"/>
  <c r="F5142" i="11"/>
  <c r="E5142" i="11"/>
  <c r="A5142" i="11" s="1"/>
  <c r="D5142" i="11"/>
  <c r="C5142" i="11"/>
  <c r="B5142" i="11"/>
  <c r="J5141" i="11"/>
  <c r="G5141" i="11"/>
  <c r="F5141" i="11"/>
  <c r="E5141" i="11"/>
  <c r="A5141" i="11" s="1"/>
  <c r="D5141" i="11"/>
  <c r="C5141" i="11"/>
  <c r="B5141" i="11"/>
  <c r="J5140" i="11"/>
  <c r="G5140" i="11"/>
  <c r="F5140" i="11"/>
  <c r="E5140" i="11"/>
  <c r="A5140" i="11" s="1"/>
  <c r="D5140" i="11"/>
  <c r="C5140" i="11"/>
  <c r="B5140" i="11"/>
  <c r="J5139" i="11"/>
  <c r="G5139" i="11"/>
  <c r="F5139" i="11"/>
  <c r="E5139" i="11"/>
  <c r="A5139" i="11" s="1"/>
  <c r="D5139" i="11"/>
  <c r="C5139" i="11"/>
  <c r="B5139" i="11"/>
  <c r="J5138" i="11"/>
  <c r="G5138" i="11"/>
  <c r="F5138" i="11"/>
  <c r="E5138" i="11"/>
  <c r="A5138" i="11" s="1"/>
  <c r="D5138" i="11"/>
  <c r="C5138" i="11"/>
  <c r="B5138" i="11"/>
  <c r="J5137" i="11"/>
  <c r="G5137" i="11"/>
  <c r="F5137" i="11"/>
  <c r="E5137" i="11"/>
  <c r="A5137" i="11" s="1"/>
  <c r="D5137" i="11"/>
  <c r="C5137" i="11"/>
  <c r="B5137" i="11"/>
  <c r="J5136" i="11"/>
  <c r="G5136" i="11"/>
  <c r="F5136" i="11"/>
  <c r="E5136" i="11"/>
  <c r="A5136" i="11" s="1"/>
  <c r="D5136" i="11"/>
  <c r="C5136" i="11"/>
  <c r="B5136" i="11"/>
  <c r="J5135" i="11"/>
  <c r="G5135" i="11"/>
  <c r="F5135" i="11"/>
  <c r="E5135" i="11"/>
  <c r="A5135" i="11" s="1"/>
  <c r="D5135" i="11"/>
  <c r="C5135" i="11"/>
  <c r="B5135" i="11"/>
  <c r="J5134" i="11"/>
  <c r="G5134" i="11"/>
  <c r="F5134" i="11"/>
  <c r="E5134" i="11"/>
  <c r="A5134" i="11" s="1"/>
  <c r="D5134" i="11"/>
  <c r="C5134" i="11"/>
  <c r="B5134" i="11"/>
  <c r="J5133" i="11"/>
  <c r="G5133" i="11"/>
  <c r="F5133" i="11"/>
  <c r="E5133" i="11"/>
  <c r="A5133" i="11" s="1"/>
  <c r="D5133" i="11"/>
  <c r="C5133" i="11"/>
  <c r="B5133" i="11"/>
  <c r="J5132" i="11"/>
  <c r="G5132" i="11"/>
  <c r="F5132" i="11"/>
  <c r="E5132" i="11"/>
  <c r="A5132" i="11" s="1"/>
  <c r="D5132" i="11"/>
  <c r="C5132" i="11"/>
  <c r="B5132" i="11"/>
  <c r="J5131" i="11"/>
  <c r="G5131" i="11"/>
  <c r="F5131" i="11"/>
  <c r="E5131" i="11"/>
  <c r="A5131" i="11" s="1"/>
  <c r="D5131" i="11"/>
  <c r="C5131" i="11"/>
  <c r="B5131" i="11"/>
  <c r="J5130" i="11"/>
  <c r="G5130" i="11"/>
  <c r="F5130" i="11"/>
  <c r="E5130" i="11"/>
  <c r="A5130" i="11" s="1"/>
  <c r="D5130" i="11"/>
  <c r="C5130" i="11"/>
  <c r="B5130" i="11"/>
  <c r="J5129" i="11"/>
  <c r="G5129" i="11"/>
  <c r="F5129" i="11"/>
  <c r="E5129" i="11"/>
  <c r="A5129" i="11" s="1"/>
  <c r="D5129" i="11"/>
  <c r="C5129" i="11"/>
  <c r="B5129" i="11"/>
  <c r="J5128" i="11"/>
  <c r="G5128" i="11"/>
  <c r="F5128" i="11"/>
  <c r="E5128" i="11"/>
  <c r="A5128" i="11" s="1"/>
  <c r="D5128" i="11"/>
  <c r="C5128" i="11"/>
  <c r="B5128" i="11"/>
  <c r="J5127" i="11"/>
  <c r="G5127" i="11"/>
  <c r="F5127" i="11"/>
  <c r="E5127" i="11"/>
  <c r="A5127" i="11" s="1"/>
  <c r="D5127" i="11"/>
  <c r="C5127" i="11"/>
  <c r="B5127" i="11"/>
  <c r="J5126" i="11"/>
  <c r="G5126" i="11"/>
  <c r="F5126" i="11"/>
  <c r="E5126" i="11"/>
  <c r="A5126" i="11" s="1"/>
  <c r="D5126" i="11"/>
  <c r="C5126" i="11"/>
  <c r="B5126" i="11"/>
  <c r="J5125" i="11"/>
  <c r="G5125" i="11"/>
  <c r="F5125" i="11"/>
  <c r="E5125" i="11"/>
  <c r="A5125" i="11" s="1"/>
  <c r="D5125" i="11"/>
  <c r="C5125" i="11"/>
  <c r="B5125" i="11"/>
  <c r="J5124" i="11"/>
  <c r="G5124" i="11"/>
  <c r="F5124" i="11"/>
  <c r="E5124" i="11"/>
  <c r="A5124" i="11" s="1"/>
  <c r="D5124" i="11"/>
  <c r="C5124" i="11"/>
  <c r="B5124" i="11"/>
  <c r="J5123" i="11"/>
  <c r="G5123" i="11"/>
  <c r="F5123" i="11"/>
  <c r="E5123" i="11"/>
  <c r="A5123" i="11" s="1"/>
  <c r="D5123" i="11"/>
  <c r="C5123" i="11"/>
  <c r="B5123" i="11"/>
  <c r="J5122" i="11"/>
  <c r="G5122" i="11"/>
  <c r="F5122" i="11"/>
  <c r="E5122" i="11"/>
  <c r="A5122" i="11" s="1"/>
  <c r="D5122" i="11"/>
  <c r="C5122" i="11"/>
  <c r="B5122" i="11"/>
  <c r="J5121" i="11"/>
  <c r="G5121" i="11"/>
  <c r="F5121" i="11"/>
  <c r="E5121" i="11"/>
  <c r="A5121" i="11" s="1"/>
  <c r="D5121" i="11"/>
  <c r="C5121" i="11"/>
  <c r="B5121" i="11"/>
  <c r="J5120" i="11"/>
  <c r="G5120" i="11"/>
  <c r="F5120" i="11"/>
  <c r="E5120" i="11"/>
  <c r="A5120" i="11" s="1"/>
  <c r="D5120" i="11"/>
  <c r="C5120" i="11"/>
  <c r="B5120" i="11"/>
  <c r="J5119" i="11"/>
  <c r="G5119" i="11"/>
  <c r="F5119" i="11"/>
  <c r="E5119" i="11"/>
  <c r="A5119" i="11" s="1"/>
  <c r="D5119" i="11"/>
  <c r="C5119" i="11"/>
  <c r="B5119" i="11"/>
  <c r="J5118" i="11"/>
  <c r="G5118" i="11"/>
  <c r="F5118" i="11"/>
  <c r="E5118" i="11"/>
  <c r="A5118" i="11" s="1"/>
  <c r="D5118" i="11"/>
  <c r="C5118" i="11"/>
  <c r="B5118" i="11"/>
  <c r="J5117" i="11"/>
  <c r="G5117" i="11"/>
  <c r="F5117" i="11"/>
  <c r="E5117" i="11"/>
  <c r="A5117" i="11" s="1"/>
  <c r="D5117" i="11"/>
  <c r="C5117" i="11"/>
  <c r="B5117" i="11"/>
  <c r="J5116" i="11"/>
  <c r="G5116" i="11"/>
  <c r="F5116" i="11"/>
  <c r="E5116" i="11"/>
  <c r="A5116" i="11" s="1"/>
  <c r="D5116" i="11"/>
  <c r="C5116" i="11"/>
  <c r="B5116" i="11"/>
  <c r="J5115" i="11"/>
  <c r="G5115" i="11"/>
  <c r="F5115" i="11"/>
  <c r="E5115" i="11"/>
  <c r="A5115" i="11" s="1"/>
  <c r="D5115" i="11"/>
  <c r="C5115" i="11"/>
  <c r="B5115" i="11"/>
  <c r="J5114" i="11"/>
  <c r="G5114" i="11"/>
  <c r="F5114" i="11"/>
  <c r="E5114" i="11"/>
  <c r="A5114" i="11" s="1"/>
  <c r="D5114" i="11"/>
  <c r="C5114" i="11"/>
  <c r="B5114" i="11"/>
  <c r="J5113" i="11"/>
  <c r="G5113" i="11"/>
  <c r="F5113" i="11"/>
  <c r="E5113" i="11"/>
  <c r="A5113" i="11" s="1"/>
  <c r="D5113" i="11"/>
  <c r="C5113" i="11"/>
  <c r="B5113" i="11"/>
  <c r="J5112" i="11"/>
  <c r="G5112" i="11"/>
  <c r="F5112" i="11"/>
  <c r="E5112" i="11"/>
  <c r="A5112" i="11" s="1"/>
  <c r="D5112" i="11"/>
  <c r="C5112" i="11"/>
  <c r="B5112" i="11"/>
  <c r="J5111" i="11"/>
  <c r="G5111" i="11"/>
  <c r="F5111" i="11"/>
  <c r="E5111" i="11"/>
  <c r="A5111" i="11" s="1"/>
  <c r="D5111" i="11"/>
  <c r="C5111" i="11"/>
  <c r="B5111" i="11"/>
  <c r="J5110" i="11"/>
  <c r="G5110" i="11"/>
  <c r="F5110" i="11"/>
  <c r="E5110" i="11"/>
  <c r="A5110" i="11" s="1"/>
  <c r="D5110" i="11"/>
  <c r="C5110" i="11"/>
  <c r="B5110" i="11"/>
  <c r="J5109" i="11"/>
  <c r="G5109" i="11"/>
  <c r="F5109" i="11"/>
  <c r="E5109" i="11"/>
  <c r="A5109" i="11" s="1"/>
  <c r="D5109" i="11"/>
  <c r="C5109" i="11"/>
  <c r="B5109" i="11"/>
  <c r="J5108" i="11"/>
  <c r="G5108" i="11"/>
  <c r="F5108" i="11"/>
  <c r="E5108" i="11"/>
  <c r="A5108" i="11" s="1"/>
  <c r="D5108" i="11"/>
  <c r="C5108" i="11"/>
  <c r="B5108" i="11"/>
  <c r="J5107" i="11"/>
  <c r="G5107" i="11"/>
  <c r="F5107" i="11"/>
  <c r="E5107" i="11"/>
  <c r="A5107" i="11" s="1"/>
  <c r="D5107" i="11"/>
  <c r="C5107" i="11"/>
  <c r="B5107" i="11"/>
  <c r="J5106" i="11"/>
  <c r="G5106" i="11"/>
  <c r="F5106" i="11"/>
  <c r="E5106" i="11"/>
  <c r="A5106" i="11" s="1"/>
  <c r="D5106" i="11"/>
  <c r="C5106" i="11"/>
  <c r="B5106" i="11"/>
  <c r="J5105" i="11"/>
  <c r="G5105" i="11"/>
  <c r="F5105" i="11"/>
  <c r="E5105" i="11"/>
  <c r="A5105" i="11" s="1"/>
  <c r="D5105" i="11"/>
  <c r="C5105" i="11"/>
  <c r="B5105" i="11"/>
  <c r="J5104" i="11"/>
  <c r="G5104" i="11"/>
  <c r="F5104" i="11"/>
  <c r="E5104" i="11"/>
  <c r="A5104" i="11" s="1"/>
  <c r="D5104" i="11"/>
  <c r="C5104" i="11"/>
  <c r="B5104" i="11"/>
  <c r="J5103" i="11"/>
  <c r="G5103" i="11"/>
  <c r="F5103" i="11"/>
  <c r="E5103" i="11"/>
  <c r="A5103" i="11" s="1"/>
  <c r="D5103" i="11"/>
  <c r="C5103" i="11"/>
  <c r="B5103" i="11"/>
  <c r="J5102" i="11"/>
  <c r="G5102" i="11"/>
  <c r="F5102" i="11"/>
  <c r="E5102" i="11"/>
  <c r="A5102" i="11" s="1"/>
  <c r="D5102" i="11"/>
  <c r="C5102" i="11"/>
  <c r="B5102" i="11"/>
  <c r="J5101" i="11"/>
  <c r="G5101" i="11"/>
  <c r="F5101" i="11"/>
  <c r="E5101" i="11"/>
  <c r="A5101" i="11" s="1"/>
  <c r="D5101" i="11"/>
  <c r="C5101" i="11"/>
  <c r="B5101" i="11"/>
  <c r="J5100" i="11"/>
  <c r="G5100" i="11"/>
  <c r="F5100" i="11"/>
  <c r="E5100" i="11"/>
  <c r="A5100" i="11" s="1"/>
  <c r="D5100" i="11"/>
  <c r="C5100" i="11"/>
  <c r="B5100" i="11"/>
  <c r="J5099" i="11"/>
  <c r="G5099" i="11"/>
  <c r="F5099" i="11"/>
  <c r="E5099" i="11"/>
  <c r="A5099" i="11" s="1"/>
  <c r="D5099" i="11"/>
  <c r="C5099" i="11"/>
  <c r="B5099" i="11"/>
  <c r="J5098" i="11"/>
  <c r="G5098" i="11"/>
  <c r="F5098" i="11"/>
  <c r="E5098" i="11"/>
  <c r="A5098" i="11" s="1"/>
  <c r="D5098" i="11"/>
  <c r="C5098" i="11"/>
  <c r="B5098" i="11"/>
  <c r="J5097" i="11"/>
  <c r="G5097" i="11"/>
  <c r="F5097" i="11"/>
  <c r="E5097" i="11"/>
  <c r="A5097" i="11" s="1"/>
  <c r="D5097" i="11"/>
  <c r="C5097" i="11"/>
  <c r="B5097" i="11"/>
  <c r="J5096" i="11"/>
  <c r="G5096" i="11"/>
  <c r="F5096" i="11"/>
  <c r="E5096" i="11"/>
  <c r="A5096" i="11" s="1"/>
  <c r="D5096" i="11"/>
  <c r="C5096" i="11"/>
  <c r="B5096" i="11"/>
  <c r="J5095" i="11"/>
  <c r="G5095" i="11"/>
  <c r="F5095" i="11"/>
  <c r="E5095" i="11"/>
  <c r="A5095" i="11" s="1"/>
  <c r="D5095" i="11"/>
  <c r="C5095" i="11"/>
  <c r="B5095" i="11"/>
  <c r="J5094" i="11"/>
  <c r="G5094" i="11"/>
  <c r="F5094" i="11"/>
  <c r="E5094" i="11"/>
  <c r="A5094" i="11" s="1"/>
  <c r="D5094" i="11"/>
  <c r="C5094" i="11"/>
  <c r="B5094" i="11"/>
  <c r="J5093" i="11"/>
  <c r="G5093" i="11"/>
  <c r="F5093" i="11"/>
  <c r="E5093" i="11"/>
  <c r="A5093" i="11" s="1"/>
  <c r="D5093" i="11"/>
  <c r="C5093" i="11"/>
  <c r="B5093" i="11"/>
  <c r="J5092" i="11"/>
  <c r="G5092" i="11"/>
  <c r="F5092" i="11"/>
  <c r="E5092" i="11"/>
  <c r="A5092" i="11" s="1"/>
  <c r="D5092" i="11"/>
  <c r="C5092" i="11"/>
  <c r="B5092" i="11"/>
  <c r="J5091" i="11"/>
  <c r="G5091" i="11"/>
  <c r="F5091" i="11"/>
  <c r="E5091" i="11"/>
  <c r="A5091" i="11" s="1"/>
  <c r="D5091" i="11"/>
  <c r="C5091" i="11"/>
  <c r="B5091" i="11"/>
  <c r="J5090" i="11"/>
  <c r="G5090" i="11"/>
  <c r="F5090" i="11"/>
  <c r="E5090" i="11"/>
  <c r="A5090" i="11" s="1"/>
  <c r="D5090" i="11"/>
  <c r="C5090" i="11"/>
  <c r="B5090" i="11"/>
  <c r="J5089" i="11"/>
  <c r="G5089" i="11"/>
  <c r="F5089" i="11"/>
  <c r="E5089" i="11"/>
  <c r="A5089" i="11" s="1"/>
  <c r="D5089" i="11"/>
  <c r="C5089" i="11"/>
  <c r="B5089" i="11"/>
  <c r="J5088" i="11"/>
  <c r="G5088" i="11"/>
  <c r="F5088" i="11"/>
  <c r="E5088" i="11"/>
  <c r="A5088" i="11" s="1"/>
  <c r="D5088" i="11"/>
  <c r="C5088" i="11"/>
  <c r="B5088" i="11"/>
  <c r="J5087" i="11"/>
  <c r="G5087" i="11"/>
  <c r="F5087" i="11"/>
  <c r="E5087" i="11"/>
  <c r="A5087" i="11" s="1"/>
  <c r="D5087" i="11"/>
  <c r="C5087" i="11"/>
  <c r="B5087" i="11"/>
  <c r="J5086" i="11"/>
  <c r="G5086" i="11"/>
  <c r="F5086" i="11"/>
  <c r="E5086" i="11"/>
  <c r="A5086" i="11" s="1"/>
  <c r="D5086" i="11"/>
  <c r="C5086" i="11"/>
  <c r="B5086" i="11"/>
  <c r="J5085" i="11"/>
  <c r="G5085" i="11"/>
  <c r="F5085" i="11"/>
  <c r="E5085" i="11"/>
  <c r="A5085" i="11" s="1"/>
  <c r="D5085" i="11"/>
  <c r="C5085" i="11"/>
  <c r="B5085" i="11"/>
  <c r="J5084" i="11"/>
  <c r="G5084" i="11"/>
  <c r="F5084" i="11"/>
  <c r="E5084" i="11"/>
  <c r="A5084" i="11" s="1"/>
  <c r="D5084" i="11"/>
  <c r="C5084" i="11"/>
  <c r="B5084" i="11"/>
  <c r="J5083" i="11"/>
  <c r="G5083" i="11"/>
  <c r="F5083" i="11"/>
  <c r="E5083" i="11"/>
  <c r="A5083" i="11" s="1"/>
  <c r="D5083" i="11"/>
  <c r="C5083" i="11"/>
  <c r="B5083" i="11"/>
  <c r="J5082" i="11"/>
  <c r="G5082" i="11"/>
  <c r="F5082" i="11"/>
  <c r="E5082" i="11"/>
  <c r="A5082" i="11" s="1"/>
  <c r="D5082" i="11"/>
  <c r="C5082" i="11"/>
  <c r="B5082" i="11"/>
  <c r="J5081" i="11"/>
  <c r="G5081" i="11"/>
  <c r="F5081" i="11"/>
  <c r="E5081" i="11"/>
  <c r="A5081" i="11" s="1"/>
  <c r="D5081" i="11"/>
  <c r="C5081" i="11"/>
  <c r="B5081" i="11"/>
  <c r="J5080" i="11"/>
  <c r="G5080" i="11"/>
  <c r="F5080" i="11"/>
  <c r="E5080" i="11"/>
  <c r="A5080" i="11" s="1"/>
  <c r="D5080" i="11"/>
  <c r="C5080" i="11"/>
  <c r="B5080" i="11"/>
  <c r="J5079" i="11"/>
  <c r="G5079" i="11"/>
  <c r="F5079" i="11"/>
  <c r="E5079" i="11"/>
  <c r="A5079" i="11" s="1"/>
  <c r="D5079" i="11"/>
  <c r="C5079" i="11"/>
  <c r="B5079" i="11"/>
  <c r="J5078" i="11"/>
  <c r="G5078" i="11"/>
  <c r="F5078" i="11"/>
  <c r="E5078" i="11"/>
  <c r="A5078" i="11" s="1"/>
  <c r="D5078" i="11"/>
  <c r="C5078" i="11"/>
  <c r="B5078" i="11"/>
  <c r="J5077" i="11"/>
  <c r="G5077" i="11"/>
  <c r="F5077" i="11"/>
  <c r="E5077" i="11"/>
  <c r="A5077" i="11" s="1"/>
  <c r="D5077" i="11"/>
  <c r="C5077" i="11"/>
  <c r="B5077" i="11"/>
  <c r="J5076" i="11"/>
  <c r="G5076" i="11"/>
  <c r="F5076" i="11"/>
  <c r="E5076" i="11"/>
  <c r="A5076" i="11" s="1"/>
  <c r="D5076" i="11"/>
  <c r="C5076" i="11"/>
  <c r="B5076" i="11"/>
  <c r="J5075" i="11"/>
  <c r="G5075" i="11"/>
  <c r="F5075" i="11"/>
  <c r="E5075" i="11"/>
  <c r="A5075" i="11" s="1"/>
  <c r="D5075" i="11"/>
  <c r="C5075" i="11"/>
  <c r="B5075" i="11"/>
  <c r="J5074" i="11"/>
  <c r="G5074" i="11"/>
  <c r="F5074" i="11"/>
  <c r="E5074" i="11"/>
  <c r="A5074" i="11" s="1"/>
  <c r="D5074" i="11"/>
  <c r="C5074" i="11"/>
  <c r="B5074" i="11"/>
  <c r="J5073" i="11"/>
  <c r="G5073" i="11"/>
  <c r="F5073" i="11"/>
  <c r="E5073" i="11"/>
  <c r="A5073" i="11" s="1"/>
  <c r="D5073" i="11"/>
  <c r="C5073" i="11"/>
  <c r="B5073" i="11"/>
  <c r="J5072" i="11"/>
  <c r="G5072" i="11"/>
  <c r="F5072" i="11"/>
  <c r="E5072" i="11"/>
  <c r="A5072" i="11" s="1"/>
  <c r="D5072" i="11"/>
  <c r="C5072" i="11"/>
  <c r="B5072" i="11"/>
  <c r="J5071" i="11"/>
  <c r="G5071" i="11"/>
  <c r="F5071" i="11"/>
  <c r="E5071" i="11"/>
  <c r="A5071" i="11" s="1"/>
  <c r="D5071" i="11"/>
  <c r="C5071" i="11"/>
  <c r="B5071" i="11"/>
  <c r="J5070" i="11"/>
  <c r="G5070" i="11"/>
  <c r="F5070" i="11"/>
  <c r="E5070" i="11"/>
  <c r="A5070" i="11" s="1"/>
  <c r="D5070" i="11"/>
  <c r="C5070" i="11"/>
  <c r="B5070" i="11"/>
  <c r="J5069" i="11"/>
  <c r="G5069" i="11"/>
  <c r="F5069" i="11"/>
  <c r="E5069" i="11"/>
  <c r="A5069" i="11" s="1"/>
  <c r="D5069" i="11"/>
  <c r="C5069" i="11"/>
  <c r="B5069" i="11"/>
  <c r="J5068" i="11"/>
  <c r="G5068" i="11"/>
  <c r="F5068" i="11"/>
  <c r="E5068" i="11"/>
  <c r="A5068" i="11" s="1"/>
  <c r="D5068" i="11"/>
  <c r="C5068" i="11"/>
  <c r="B5068" i="11"/>
  <c r="J5067" i="11"/>
  <c r="G5067" i="11"/>
  <c r="F5067" i="11"/>
  <c r="E5067" i="11"/>
  <c r="A5067" i="11" s="1"/>
  <c r="D5067" i="11"/>
  <c r="C5067" i="11"/>
  <c r="B5067" i="11"/>
  <c r="J5066" i="11"/>
  <c r="G5066" i="11"/>
  <c r="F5066" i="11"/>
  <c r="E5066" i="11"/>
  <c r="A5066" i="11" s="1"/>
  <c r="D5066" i="11"/>
  <c r="C5066" i="11"/>
  <c r="B5066" i="11"/>
  <c r="J5065" i="11"/>
  <c r="G5065" i="11"/>
  <c r="F5065" i="11"/>
  <c r="E5065" i="11"/>
  <c r="A5065" i="11" s="1"/>
  <c r="D5065" i="11"/>
  <c r="C5065" i="11"/>
  <c r="B5065" i="11"/>
  <c r="J5064" i="11"/>
  <c r="G5064" i="11"/>
  <c r="F5064" i="11"/>
  <c r="E5064" i="11"/>
  <c r="A5064" i="11" s="1"/>
  <c r="D5064" i="11"/>
  <c r="C5064" i="11"/>
  <c r="B5064" i="11"/>
  <c r="J5063" i="11"/>
  <c r="G5063" i="11"/>
  <c r="F5063" i="11"/>
  <c r="E5063" i="11"/>
  <c r="A5063" i="11" s="1"/>
  <c r="D5063" i="11"/>
  <c r="C5063" i="11"/>
  <c r="B5063" i="11"/>
  <c r="J5062" i="11"/>
  <c r="G5062" i="11"/>
  <c r="F5062" i="11"/>
  <c r="E5062" i="11"/>
  <c r="A5062" i="11" s="1"/>
  <c r="D5062" i="11"/>
  <c r="C5062" i="11"/>
  <c r="B5062" i="11"/>
  <c r="J5061" i="11"/>
  <c r="G5061" i="11"/>
  <c r="F5061" i="11"/>
  <c r="E5061" i="11"/>
  <c r="A5061" i="11" s="1"/>
  <c r="D5061" i="11"/>
  <c r="C5061" i="11"/>
  <c r="B5061" i="11"/>
  <c r="J5060" i="11"/>
  <c r="G5060" i="11"/>
  <c r="F5060" i="11"/>
  <c r="E5060" i="11"/>
  <c r="A5060" i="11" s="1"/>
  <c r="D5060" i="11"/>
  <c r="C5060" i="11"/>
  <c r="B5060" i="11"/>
  <c r="J5059" i="11"/>
  <c r="G5059" i="11"/>
  <c r="F5059" i="11"/>
  <c r="E5059" i="11"/>
  <c r="A5059" i="11" s="1"/>
  <c r="D5059" i="11"/>
  <c r="C5059" i="11"/>
  <c r="B5059" i="11"/>
  <c r="J5058" i="11"/>
  <c r="G5058" i="11"/>
  <c r="F5058" i="11"/>
  <c r="E5058" i="11"/>
  <c r="A5058" i="11" s="1"/>
  <c r="D5058" i="11"/>
  <c r="C5058" i="11"/>
  <c r="B5058" i="11"/>
  <c r="J5057" i="11"/>
  <c r="G5057" i="11"/>
  <c r="F5057" i="11"/>
  <c r="E5057" i="11"/>
  <c r="A5057" i="11" s="1"/>
  <c r="D5057" i="11"/>
  <c r="C5057" i="11"/>
  <c r="B5057" i="11"/>
  <c r="J5056" i="11"/>
  <c r="G5056" i="11"/>
  <c r="F5056" i="11"/>
  <c r="E5056" i="11"/>
  <c r="A5056" i="11" s="1"/>
  <c r="D5056" i="11"/>
  <c r="C5056" i="11"/>
  <c r="B5056" i="11"/>
  <c r="J5055" i="11"/>
  <c r="G5055" i="11"/>
  <c r="F5055" i="11"/>
  <c r="E5055" i="11"/>
  <c r="A5055" i="11" s="1"/>
  <c r="D5055" i="11"/>
  <c r="C5055" i="11"/>
  <c r="B5055" i="11"/>
  <c r="J5054" i="11"/>
  <c r="G5054" i="11"/>
  <c r="F5054" i="11"/>
  <c r="E5054" i="11"/>
  <c r="A5054" i="11" s="1"/>
  <c r="D5054" i="11"/>
  <c r="C5054" i="11"/>
  <c r="B5054" i="11"/>
  <c r="J5053" i="11"/>
  <c r="G5053" i="11"/>
  <c r="F5053" i="11"/>
  <c r="E5053" i="11"/>
  <c r="A5053" i="11" s="1"/>
  <c r="D5053" i="11"/>
  <c r="C5053" i="11"/>
  <c r="B5053" i="11"/>
  <c r="J5052" i="11"/>
  <c r="G5052" i="11"/>
  <c r="F5052" i="11"/>
  <c r="E5052" i="11"/>
  <c r="A5052" i="11" s="1"/>
  <c r="D5052" i="11"/>
  <c r="C5052" i="11"/>
  <c r="B5052" i="11"/>
  <c r="J5051" i="11"/>
  <c r="G5051" i="11"/>
  <c r="F5051" i="11"/>
  <c r="E5051" i="11"/>
  <c r="A5051" i="11" s="1"/>
  <c r="D5051" i="11"/>
  <c r="C5051" i="11"/>
  <c r="B5051" i="11"/>
  <c r="J5050" i="11"/>
  <c r="G5050" i="11"/>
  <c r="F5050" i="11"/>
  <c r="E5050" i="11"/>
  <c r="A5050" i="11" s="1"/>
  <c r="D5050" i="11"/>
  <c r="C5050" i="11"/>
  <c r="B5050" i="11"/>
  <c r="J5049" i="11"/>
  <c r="G5049" i="11"/>
  <c r="F5049" i="11"/>
  <c r="E5049" i="11"/>
  <c r="A5049" i="11" s="1"/>
  <c r="D5049" i="11"/>
  <c r="C5049" i="11"/>
  <c r="B5049" i="11"/>
  <c r="J5048" i="11"/>
  <c r="G5048" i="11"/>
  <c r="F5048" i="11"/>
  <c r="E5048" i="11"/>
  <c r="A5048" i="11" s="1"/>
  <c r="D5048" i="11"/>
  <c r="C5048" i="11"/>
  <c r="B5048" i="11"/>
  <c r="J5047" i="11"/>
  <c r="G5047" i="11"/>
  <c r="F5047" i="11"/>
  <c r="E5047" i="11"/>
  <c r="A5047" i="11" s="1"/>
  <c r="D5047" i="11"/>
  <c r="C5047" i="11"/>
  <c r="B5047" i="11"/>
  <c r="J5046" i="11"/>
  <c r="G5046" i="11"/>
  <c r="F5046" i="11"/>
  <c r="E5046" i="11"/>
  <c r="A5046" i="11" s="1"/>
  <c r="D5046" i="11"/>
  <c r="C5046" i="11"/>
  <c r="B5046" i="11"/>
  <c r="J5045" i="11"/>
  <c r="G5045" i="11"/>
  <c r="F5045" i="11"/>
  <c r="E5045" i="11"/>
  <c r="A5045" i="11" s="1"/>
  <c r="D5045" i="11"/>
  <c r="C5045" i="11"/>
  <c r="B5045" i="11"/>
  <c r="J5044" i="11"/>
  <c r="G5044" i="11"/>
  <c r="F5044" i="11"/>
  <c r="E5044" i="11"/>
  <c r="A5044" i="11" s="1"/>
  <c r="D5044" i="11"/>
  <c r="C5044" i="11"/>
  <c r="B5044" i="11"/>
  <c r="J5043" i="11"/>
  <c r="G5043" i="11"/>
  <c r="F5043" i="11"/>
  <c r="E5043" i="11"/>
  <c r="A5043" i="11" s="1"/>
  <c r="D5043" i="11"/>
  <c r="C5043" i="11"/>
  <c r="B5043" i="11"/>
  <c r="J5042" i="11"/>
  <c r="G5042" i="11"/>
  <c r="F5042" i="11"/>
  <c r="E5042" i="11"/>
  <c r="A5042" i="11" s="1"/>
  <c r="D5042" i="11"/>
  <c r="C5042" i="11"/>
  <c r="B5042" i="11"/>
  <c r="J5041" i="11"/>
  <c r="G5041" i="11"/>
  <c r="F5041" i="11"/>
  <c r="E5041" i="11"/>
  <c r="A5041" i="11" s="1"/>
  <c r="D5041" i="11"/>
  <c r="C5041" i="11"/>
  <c r="B5041" i="11"/>
  <c r="J5040" i="11"/>
  <c r="G5040" i="11"/>
  <c r="F5040" i="11"/>
  <c r="E5040" i="11"/>
  <c r="A5040" i="11" s="1"/>
  <c r="D5040" i="11"/>
  <c r="C5040" i="11"/>
  <c r="B5040" i="11"/>
  <c r="J5039" i="11"/>
  <c r="G5039" i="11"/>
  <c r="F5039" i="11"/>
  <c r="E5039" i="11"/>
  <c r="A5039" i="11" s="1"/>
  <c r="D5039" i="11"/>
  <c r="C5039" i="11"/>
  <c r="B5039" i="11"/>
  <c r="J5038" i="11"/>
  <c r="G5038" i="11"/>
  <c r="F5038" i="11"/>
  <c r="E5038" i="11"/>
  <c r="A5038" i="11" s="1"/>
  <c r="D5038" i="11"/>
  <c r="C5038" i="11"/>
  <c r="B5038" i="11"/>
  <c r="J5037" i="11"/>
  <c r="G5037" i="11"/>
  <c r="F5037" i="11"/>
  <c r="E5037" i="11"/>
  <c r="A5037" i="11" s="1"/>
  <c r="D5037" i="11"/>
  <c r="C5037" i="11"/>
  <c r="B5037" i="11"/>
  <c r="J5036" i="11"/>
  <c r="G5036" i="11"/>
  <c r="F5036" i="11"/>
  <c r="E5036" i="11"/>
  <c r="A5036" i="11" s="1"/>
  <c r="D5036" i="11"/>
  <c r="C5036" i="11"/>
  <c r="B5036" i="11"/>
  <c r="J5035" i="11"/>
  <c r="G5035" i="11"/>
  <c r="F5035" i="11"/>
  <c r="E5035" i="11"/>
  <c r="A5035" i="11" s="1"/>
  <c r="D5035" i="11"/>
  <c r="C5035" i="11"/>
  <c r="B5035" i="11"/>
  <c r="J5034" i="11"/>
  <c r="G5034" i="11"/>
  <c r="F5034" i="11"/>
  <c r="E5034" i="11"/>
  <c r="A5034" i="11" s="1"/>
  <c r="D5034" i="11"/>
  <c r="C5034" i="11"/>
  <c r="B5034" i="11"/>
  <c r="J5033" i="11"/>
  <c r="G5033" i="11"/>
  <c r="F5033" i="11"/>
  <c r="E5033" i="11"/>
  <c r="A5033" i="11" s="1"/>
  <c r="D5033" i="11"/>
  <c r="C5033" i="11"/>
  <c r="B5033" i="11"/>
  <c r="J5032" i="11"/>
  <c r="G5032" i="11"/>
  <c r="F5032" i="11"/>
  <c r="E5032" i="11"/>
  <c r="A5032" i="11" s="1"/>
  <c r="D5032" i="11"/>
  <c r="C5032" i="11"/>
  <c r="B5032" i="11"/>
  <c r="J5031" i="11"/>
  <c r="G5031" i="11"/>
  <c r="F5031" i="11"/>
  <c r="E5031" i="11"/>
  <c r="A5031" i="11" s="1"/>
  <c r="D5031" i="11"/>
  <c r="C5031" i="11"/>
  <c r="B5031" i="11"/>
  <c r="J5030" i="11"/>
  <c r="G5030" i="11"/>
  <c r="F5030" i="11"/>
  <c r="E5030" i="11"/>
  <c r="A5030" i="11" s="1"/>
  <c r="D5030" i="11"/>
  <c r="C5030" i="11"/>
  <c r="B5030" i="11"/>
  <c r="J5029" i="11"/>
  <c r="G5029" i="11"/>
  <c r="F5029" i="11"/>
  <c r="E5029" i="11"/>
  <c r="A5029" i="11" s="1"/>
  <c r="D5029" i="11"/>
  <c r="C5029" i="11"/>
  <c r="B5029" i="11"/>
  <c r="J5028" i="11"/>
  <c r="G5028" i="11"/>
  <c r="F5028" i="11"/>
  <c r="E5028" i="11"/>
  <c r="A5028" i="11" s="1"/>
  <c r="D5028" i="11"/>
  <c r="C5028" i="11"/>
  <c r="B5028" i="11"/>
  <c r="J5027" i="11"/>
  <c r="G5027" i="11"/>
  <c r="F5027" i="11"/>
  <c r="E5027" i="11"/>
  <c r="A5027" i="11" s="1"/>
  <c r="D5027" i="11"/>
  <c r="C5027" i="11"/>
  <c r="B5027" i="11"/>
  <c r="J5026" i="11"/>
  <c r="G5026" i="11"/>
  <c r="F5026" i="11"/>
  <c r="E5026" i="11"/>
  <c r="A5026" i="11" s="1"/>
  <c r="D5026" i="11"/>
  <c r="C5026" i="11"/>
  <c r="B5026" i="11"/>
  <c r="J5025" i="11"/>
  <c r="G5025" i="11"/>
  <c r="F5025" i="11"/>
  <c r="E5025" i="11"/>
  <c r="A5025" i="11" s="1"/>
  <c r="D5025" i="11"/>
  <c r="C5025" i="11"/>
  <c r="B5025" i="11"/>
  <c r="J5024" i="11"/>
  <c r="G5024" i="11"/>
  <c r="F5024" i="11"/>
  <c r="E5024" i="11"/>
  <c r="A5024" i="11" s="1"/>
  <c r="D5024" i="11"/>
  <c r="C5024" i="11"/>
  <c r="B5024" i="11"/>
  <c r="J5023" i="11"/>
  <c r="G5023" i="11"/>
  <c r="F5023" i="11"/>
  <c r="E5023" i="11"/>
  <c r="A5023" i="11" s="1"/>
  <c r="D5023" i="11"/>
  <c r="C5023" i="11"/>
  <c r="B5023" i="11"/>
  <c r="J5022" i="11"/>
  <c r="G5022" i="11"/>
  <c r="F5022" i="11"/>
  <c r="E5022" i="11"/>
  <c r="A5022" i="11" s="1"/>
  <c r="D5022" i="11"/>
  <c r="C5022" i="11"/>
  <c r="B5022" i="11"/>
  <c r="J5021" i="11"/>
  <c r="G5021" i="11"/>
  <c r="F5021" i="11"/>
  <c r="E5021" i="11"/>
  <c r="A5021" i="11" s="1"/>
  <c r="D5021" i="11"/>
  <c r="C5021" i="11"/>
  <c r="B5021" i="11"/>
  <c r="J5020" i="11"/>
  <c r="G5020" i="11"/>
  <c r="F5020" i="11"/>
  <c r="E5020" i="11"/>
  <c r="A5020" i="11" s="1"/>
  <c r="D5020" i="11"/>
  <c r="C5020" i="11"/>
  <c r="B5020" i="11"/>
  <c r="J5019" i="11"/>
  <c r="G5019" i="11"/>
  <c r="F5019" i="11"/>
  <c r="E5019" i="11"/>
  <c r="A5019" i="11" s="1"/>
  <c r="D5019" i="11"/>
  <c r="C5019" i="11"/>
  <c r="B5019" i="11"/>
  <c r="J5018" i="11"/>
  <c r="G5018" i="11"/>
  <c r="F5018" i="11"/>
  <c r="E5018" i="11"/>
  <c r="A5018" i="11" s="1"/>
  <c r="D5018" i="11"/>
  <c r="C5018" i="11"/>
  <c r="B5018" i="11"/>
  <c r="J5017" i="11"/>
  <c r="G5017" i="11"/>
  <c r="F5017" i="11"/>
  <c r="E5017" i="11"/>
  <c r="A5017" i="11" s="1"/>
  <c r="D5017" i="11"/>
  <c r="C5017" i="11"/>
  <c r="B5017" i="11"/>
  <c r="J5016" i="11"/>
  <c r="G5016" i="11"/>
  <c r="F5016" i="11"/>
  <c r="E5016" i="11"/>
  <c r="A5016" i="11" s="1"/>
  <c r="D5016" i="11"/>
  <c r="C5016" i="11"/>
  <c r="B5016" i="11"/>
  <c r="J5015" i="11"/>
  <c r="G5015" i="11"/>
  <c r="F5015" i="11"/>
  <c r="E5015" i="11"/>
  <c r="A5015" i="11" s="1"/>
  <c r="D5015" i="11"/>
  <c r="C5015" i="11"/>
  <c r="B5015" i="11"/>
  <c r="J5014" i="11"/>
  <c r="G5014" i="11"/>
  <c r="F5014" i="11"/>
  <c r="E5014" i="11"/>
  <c r="A5014" i="11" s="1"/>
  <c r="D5014" i="11"/>
  <c r="C5014" i="11"/>
  <c r="B5014" i="11"/>
  <c r="J5013" i="11"/>
  <c r="G5013" i="11"/>
  <c r="F5013" i="11"/>
  <c r="E5013" i="11"/>
  <c r="A5013" i="11" s="1"/>
  <c r="D5013" i="11"/>
  <c r="C5013" i="11"/>
  <c r="B5013" i="11"/>
  <c r="J5012" i="11"/>
  <c r="G5012" i="11"/>
  <c r="F5012" i="11"/>
  <c r="E5012" i="11"/>
  <c r="A5012" i="11" s="1"/>
  <c r="D5012" i="11"/>
  <c r="C5012" i="11"/>
  <c r="B5012" i="11"/>
  <c r="J5011" i="11"/>
  <c r="G5011" i="11"/>
  <c r="F5011" i="11"/>
  <c r="E5011" i="11"/>
  <c r="A5011" i="11" s="1"/>
  <c r="D5011" i="11"/>
  <c r="C5011" i="11"/>
  <c r="B5011" i="11"/>
  <c r="J5010" i="11"/>
  <c r="G5010" i="11"/>
  <c r="F5010" i="11"/>
  <c r="E5010" i="11"/>
  <c r="A5010" i="11" s="1"/>
  <c r="D5010" i="11"/>
  <c r="C5010" i="11"/>
  <c r="B5010" i="11"/>
  <c r="J5009" i="11"/>
  <c r="G5009" i="11"/>
  <c r="F5009" i="11"/>
  <c r="E5009" i="11"/>
  <c r="A5009" i="11" s="1"/>
  <c r="D5009" i="11"/>
  <c r="C5009" i="11"/>
  <c r="B5009" i="11"/>
  <c r="J5008" i="11"/>
  <c r="G5008" i="11"/>
  <c r="F5008" i="11"/>
  <c r="E5008" i="11"/>
  <c r="A5008" i="11" s="1"/>
  <c r="D5008" i="11"/>
  <c r="C5008" i="11"/>
  <c r="B5008" i="11"/>
  <c r="J5007" i="11"/>
  <c r="G5007" i="11"/>
  <c r="F5007" i="11"/>
  <c r="E5007" i="11"/>
  <c r="A5007" i="11" s="1"/>
  <c r="D5007" i="11"/>
  <c r="C5007" i="11"/>
  <c r="B5007" i="11"/>
  <c r="J5006" i="11"/>
  <c r="G5006" i="11"/>
  <c r="F5006" i="11"/>
  <c r="E5006" i="11"/>
  <c r="A5006" i="11" s="1"/>
  <c r="D5006" i="11"/>
  <c r="C5006" i="11"/>
  <c r="B5006" i="11"/>
  <c r="J5005" i="11"/>
  <c r="G5005" i="11"/>
  <c r="F5005" i="11"/>
  <c r="E5005" i="11"/>
  <c r="A5005" i="11" s="1"/>
  <c r="D5005" i="11"/>
  <c r="C5005" i="11"/>
  <c r="B5005" i="11"/>
  <c r="J5004" i="11"/>
  <c r="G5004" i="11"/>
  <c r="F5004" i="11"/>
  <c r="E5004" i="11"/>
  <c r="A5004" i="11" s="1"/>
  <c r="D5004" i="11"/>
  <c r="C5004" i="11"/>
  <c r="B5004" i="11"/>
  <c r="J5003" i="11"/>
  <c r="G5003" i="11"/>
  <c r="F5003" i="11"/>
  <c r="E5003" i="11"/>
  <c r="A5003" i="11" s="1"/>
  <c r="D5003" i="11"/>
  <c r="C5003" i="11"/>
  <c r="B5003" i="11"/>
  <c r="J5002" i="11"/>
  <c r="G5002" i="11"/>
  <c r="F5002" i="11"/>
  <c r="E5002" i="11"/>
  <c r="A5002" i="11" s="1"/>
  <c r="D5002" i="11"/>
  <c r="C5002" i="11"/>
  <c r="B5002" i="11"/>
  <c r="J5001" i="11"/>
  <c r="G5001" i="11"/>
  <c r="F5001" i="11"/>
  <c r="E5001" i="11"/>
  <c r="A5001" i="11" s="1"/>
  <c r="D5001" i="11"/>
  <c r="C5001" i="11"/>
  <c r="B5001" i="11"/>
  <c r="J5000" i="11"/>
  <c r="G5000" i="11"/>
  <c r="F5000" i="11"/>
  <c r="E5000" i="11"/>
  <c r="A5000" i="11" s="1"/>
  <c r="D5000" i="11"/>
  <c r="C5000" i="11"/>
  <c r="B5000" i="11"/>
  <c r="J4999" i="11"/>
  <c r="G4999" i="11"/>
  <c r="F4999" i="11"/>
  <c r="E4999" i="11"/>
  <c r="A4999" i="11" s="1"/>
  <c r="D4999" i="11"/>
  <c r="C4999" i="11"/>
  <c r="B4999" i="11"/>
  <c r="J4998" i="11"/>
  <c r="G4998" i="11"/>
  <c r="F4998" i="11"/>
  <c r="E4998" i="11"/>
  <c r="A4998" i="11" s="1"/>
  <c r="D4998" i="11"/>
  <c r="C4998" i="11"/>
  <c r="B4998" i="11"/>
  <c r="J4997" i="11"/>
  <c r="G4997" i="11"/>
  <c r="F4997" i="11"/>
  <c r="E4997" i="11"/>
  <c r="A4997" i="11" s="1"/>
  <c r="D4997" i="11"/>
  <c r="C4997" i="11"/>
  <c r="B4997" i="11"/>
  <c r="J4996" i="11"/>
  <c r="G4996" i="11"/>
  <c r="F4996" i="11"/>
  <c r="E4996" i="11"/>
  <c r="A4996" i="11" s="1"/>
  <c r="D4996" i="11"/>
  <c r="C4996" i="11"/>
  <c r="B4996" i="11"/>
  <c r="J4995" i="11"/>
  <c r="G4995" i="11"/>
  <c r="F4995" i="11"/>
  <c r="E4995" i="11"/>
  <c r="A4995" i="11" s="1"/>
  <c r="D4995" i="11"/>
  <c r="C4995" i="11"/>
  <c r="B4995" i="11"/>
  <c r="J4994" i="11"/>
  <c r="G4994" i="11"/>
  <c r="F4994" i="11"/>
  <c r="E4994" i="11"/>
  <c r="A4994" i="11" s="1"/>
  <c r="D4994" i="11"/>
  <c r="C4994" i="11"/>
  <c r="B4994" i="11"/>
  <c r="J4993" i="11"/>
  <c r="G4993" i="11"/>
  <c r="F4993" i="11"/>
  <c r="E4993" i="11"/>
  <c r="A4993" i="11" s="1"/>
  <c r="D4993" i="11"/>
  <c r="C4993" i="11"/>
  <c r="B4993" i="11"/>
  <c r="J4992" i="11"/>
  <c r="G4992" i="11"/>
  <c r="F4992" i="11"/>
  <c r="E4992" i="11"/>
  <c r="A4992" i="11" s="1"/>
  <c r="D4992" i="11"/>
  <c r="C4992" i="11"/>
  <c r="B4992" i="11"/>
  <c r="J4991" i="11"/>
  <c r="G4991" i="11"/>
  <c r="F4991" i="11"/>
  <c r="E4991" i="11"/>
  <c r="A4991" i="11" s="1"/>
  <c r="D4991" i="11"/>
  <c r="C4991" i="11"/>
  <c r="B4991" i="11"/>
  <c r="J4990" i="11"/>
  <c r="G4990" i="11"/>
  <c r="F4990" i="11"/>
  <c r="E4990" i="11"/>
  <c r="A4990" i="11" s="1"/>
  <c r="D4990" i="11"/>
  <c r="C4990" i="11"/>
  <c r="B4990" i="11"/>
  <c r="J4989" i="11"/>
  <c r="G4989" i="11"/>
  <c r="F4989" i="11"/>
  <c r="E4989" i="11"/>
  <c r="A4989" i="11" s="1"/>
  <c r="D4989" i="11"/>
  <c r="C4989" i="11"/>
  <c r="B4989" i="11"/>
  <c r="J4988" i="11"/>
  <c r="G4988" i="11"/>
  <c r="F4988" i="11"/>
  <c r="E4988" i="11"/>
  <c r="A4988" i="11" s="1"/>
  <c r="D4988" i="11"/>
  <c r="C4988" i="11"/>
  <c r="B4988" i="11"/>
  <c r="J4987" i="11"/>
  <c r="G4987" i="11"/>
  <c r="F4987" i="11"/>
  <c r="E4987" i="11"/>
  <c r="A4987" i="11" s="1"/>
  <c r="D4987" i="11"/>
  <c r="C4987" i="11"/>
  <c r="B4987" i="11"/>
  <c r="J4986" i="11"/>
  <c r="G4986" i="11"/>
  <c r="F4986" i="11"/>
  <c r="E4986" i="11"/>
  <c r="A4986" i="11" s="1"/>
  <c r="D4986" i="11"/>
  <c r="C4986" i="11"/>
  <c r="B4986" i="11"/>
  <c r="J4985" i="11"/>
  <c r="G4985" i="11"/>
  <c r="F4985" i="11"/>
  <c r="E4985" i="11"/>
  <c r="A4985" i="11" s="1"/>
  <c r="D4985" i="11"/>
  <c r="C4985" i="11"/>
  <c r="B4985" i="11"/>
  <c r="J4984" i="11"/>
  <c r="G4984" i="11"/>
  <c r="F4984" i="11"/>
  <c r="E4984" i="11"/>
  <c r="A4984" i="11" s="1"/>
  <c r="D4984" i="11"/>
  <c r="C4984" i="11"/>
  <c r="B4984" i="11"/>
  <c r="J4983" i="11"/>
  <c r="G4983" i="11"/>
  <c r="F4983" i="11"/>
  <c r="E4983" i="11"/>
  <c r="A4983" i="11" s="1"/>
  <c r="D4983" i="11"/>
  <c r="C4983" i="11"/>
  <c r="B4983" i="11"/>
  <c r="J4982" i="11"/>
  <c r="G4982" i="11"/>
  <c r="F4982" i="11"/>
  <c r="E4982" i="11"/>
  <c r="A4982" i="11" s="1"/>
  <c r="D4982" i="11"/>
  <c r="C4982" i="11"/>
  <c r="B4982" i="11"/>
  <c r="J4981" i="11"/>
  <c r="G4981" i="11"/>
  <c r="F4981" i="11"/>
  <c r="E4981" i="11"/>
  <c r="A4981" i="11" s="1"/>
  <c r="D4981" i="11"/>
  <c r="C4981" i="11"/>
  <c r="B4981" i="11"/>
  <c r="J4980" i="11"/>
  <c r="G4980" i="11"/>
  <c r="F4980" i="11"/>
  <c r="E4980" i="11"/>
  <c r="A4980" i="11" s="1"/>
  <c r="D4980" i="11"/>
  <c r="C4980" i="11"/>
  <c r="B4980" i="11"/>
  <c r="J4979" i="11"/>
  <c r="G4979" i="11"/>
  <c r="F4979" i="11"/>
  <c r="E4979" i="11"/>
  <c r="A4979" i="11" s="1"/>
  <c r="D4979" i="11"/>
  <c r="C4979" i="11"/>
  <c r="B4979" i="11"/>
  <c r="J4978" i="11"/>
  <c r="G4978" i="11"/>
  <c r="F4978" i="11"/>
  <c r="E4978" i="11"/>
  <c r="A4978" i="11" s="1"/>
  <c r="D4978" i="11"/>
  <c r="C4978" i="11"/>
  <c r="B4978" i="11"/>
  <c r="J4977" i="11"/>
  <c r="G4977" i="11"/>
  <c r="F4977" i="11"/>
  <c r="E4977" i="11"/>
  <c r="A4977" i="11" s="1"/>
  <c r="D4977" i="11"/>
  <c r="C4977" i="11"/>
  <c r="B4977" i="11"/>
  <c r="J4976" i="11"/>
  <c r="G4976" i="11"/>
  <c r="F4976" i="11"/>
  <c r="E4976" i="11"/>
  <c r="A4976" i="11" s="1"/>
  <c r="D4976" i="11"/>
  <c r="C4976" i="11"/>
  <c r="B4976" i="11"/>
  <c r="J4975" i="11"/>
  <c r="G4975" i="11"/>
  <c r="F4975" i="11"/>
  <c r="E4975" i="11"/>
  <c r="A4975" i="11" s="1"/>
  <c r="D4975" i="11"/>
  <c r="C4975" i="11"/>
  <c r="B4975" i="11"/>
  <c r="J4974" i="11"/>
  <c r="G4974" i="11"/>
  <c r="F4974" i="11"/>
  <c r="E4974" i="11"/>
  <c r="A4974" i="11" s="1"/>
  <c r="D4974" i="11"/>
  <c r="C4974" i="11"/>
  <c r="B4974" i="11"/>
  <c r="J4973" i="11"/>
  <c r="G4973" i="11"/>
  <c r="F4973" i="11"/>
  <c r="E4973" i="11"/>
  <c r="A4973" i="11" s="1"/>
  <c r="D4973" i="11"/>
  <c r="C4973" i="11"/>
  <c r="B4973" i="11"/>
  <c r="J4972" i="11"/>
  <c r="G4972" i="11"/>
  <c r="F4972" i="11"/>
  <c r="E4972" i="11"/>
  <c r="A4972" i="11" s="1"/>
  <c r="D4972" i="11"/>
  <c r="C4972" i="11"/>
  <c r="B4972" i="11"/>
  <c r="J4971" i="11"/>
  <c r="G4971" i="11"/>
  <c r="F4971" i="11"/>
  <c r="E4971" i="11"/>
  <c r="A4971" i="11" s="1"/>
  <c r="D4971" i="11"/>
  <c r="C4971" i="11"/>
  <c r="B4971" i="11"/>
  <c r="J4970" i="11"/>
  <c r="G4970" i="11"/>
  <c r="F4970" i="11"/>
  <c r="E4970" i="11"/>
  <c r="A4970" i="11" s="1"/>
  <c r="D4970" i="11"/>
  <c r="C4970" i="11"/>
  <c r="B4970" i="11"/>
  <c r="J4969" i="11"/>
  <c r="G4969" i="11"/>
  <c r="F4969" i="11"/>
  <c r="E4969" i="11"/>
  <c r="A4969" i="11" s="1"/>
  <c r="D4969" i="11"/>
  <c r="C4969" i="11"/>
  <c r="B4969" i="11"/>
  <c r="J4968" i="11"/>
  <c r="G4968" i="11"/>
  <c r="F4968" i="11"/>
  <c r="E4968" i="11"/>
  <c r="A4968" i="11" s="1"/>
  <c r="D4968" i="11"/>
  <c r="C4968" i="11"/>
  <c r="B4968" i="11"/>
  <c r="J4967" i="11"/>
  <c r="G4967" i="11"/>
  <c r="F4967" i="11"/>
  <c r="E4967" i="11"/>
  <c r="A4967" i="11" s="1"/>
  <c r="D4967" i="11"/>
  <c r="C4967" i="11"/>
  <c r="B4967" i="11"/>
  <c r="J4966" i="11"/>
  <c r="G4966" i="11"/>
  <c r="F4966" i="11"/>
  <c r="E4966" i="11"/>
  <c r="A4966" i="11" s="1"/>
  <c r="D4966" i="11"/>
  <c r="C4966" i="11"/>
  <c r="B4966" i="11"/>
  <c r="J4965" i="11"/>
  <c r="G4965" i="11"/>
  <c r="F4965" i="11"/>
  <c r="E4965" i="11"/>
  <c r="A4965" i="11" s="1"/>
  <c r="D4965" i="11"/>
  <c r="C4965" i="11"/>
  <c r="B4965" i="11"/>
  <c r="J4964" i="11"/>
  <c r="G4964" i="11"/>
  <c r="F4964" i="11"/>
  <c r="E4964" i="11"/>
  <c r="A4964" i="11" s="1"/>
  <c r="D4964" i="11"/>
  <c r="C4964" i="11"/>
  <c r="B4964" i="11"/>
  <c r="J4963" i="11"/>
  <c r="G4963" i="11"/>
  <c r="F4963" i="11"/>
  <c r="E4963" i="11"/>
  <c r="A4963" i="11" s="1"/>
  <c r="D4963" i="11"/>
  <c r="C4963" i="11"/>
  <c r="B4963" i="11"/>
  <c r="J4962" i="11"/>
  <c r="G4962" i="11"/>
  <c r="F4962" i="11"/>
  <c r="E4962" i="11"/>
  <c r="A4962" i="11" s="1"/>
  <c r="D4962" i="11"/>
  <c r="C4962" i="11"/>
  <c r="B4962" i="11"/>
  <c r="J4961" i="11"/>
  <c r="G4961" i="11"/>
  <c r="F4961" i="11"/>
  <c r="E4961" i="11"/>
  <c r="A4961" i="11" s="1"/>
  <c r="D4961" i="11"/>
  <c r="C4961" i="11"/>
  <c r="B4961" i="11"/>
  <c r="J4960" i="11"/>
  <c r="G4960" i="11"/>
  <c r="F4960" i="11"/>
  <c r="E4960" i="11"/>
  <c r="A4960" i="11" s="1"/>
  <c r="D4960" i="11"/>
  <c r="C4960" i="11"/>
  <c r="B4960" i="11"/>
  <c r="J4959" i="11"/>
  <c r="G4959" i="11"/>
  <c r="F4959" i="11"/>
  <c r="E4959" i="11"/>
  <c r="A4959" i="11" s="1"/>
  <c r="D4959" i="11"/>
  <c r="C4959" i="11"/>
  <c r="B4959" i="11"/>
  <c r="J4958" i="11"/>
  <c r="G4958" i="11"/>
  <c r="F4958" i="11"/>
  <c r="E4958" i="11"/>
  <c r="A4958" i="11" s="1"/>
  <c r="D4958" i="11"/>
  <c r="C4958" i="11"/>
  <c r="B4958" i="11"/>
  <c r="J4957" i="11"/>
  <c r="G4957" i="11"/>
  <c r="F4957" i="11"/>
  <c r="E4957" i="11"/>
  <c r="A4957" i="11" s="1"/>
  <c r="D4957" i="11"/>
  <c r="C4957" i="11"/>
  <c r="B4957" i="11"/>
  <c r="J4956" i="11"/>
  <c r="G4956" i="11"/>
  <c r="F4956" i="11"/>
  <c r="E4956" i="11"/>
  <c r="A4956" i="11" s="1"/>
  <c r="D4956" i="11"/>
  <c r="C4956" i="11"/>
  <c r="B4956" i="11"/>
  <c r="J4955" i="11"/>
  <c r="G4955" i="11"/>
  <c r="F4955" i="11"/>
  <c r="E4955" i="11"/>
  <c r="A4955" i="11" s="1"/>
  <c r="D4955" i="11"/>
  <c r="C4955" i="11"/>
  <c r="B4955" i="11"/>
  <c r="J4954" i="11"/>
  <c r="G4954" i="11"/>
  <c r="F4954" i="11"/>
  <c r="E4954" i="11"/>
  <c r="A4954" i="11" s="1"/>
  <c r="D4954" i="11"/>
  <c r="C4954" i="11"/>
  <c r="B4954" i="11"/>
  <c r="J4953" i="11"/>
  <c r="G4953" i="11"/>
  <c r="F4953" i="11"/>
  <c r="E4953" i="11"/>
  <c r="A4953" i="11" s="1"/>
  <c r="D4953" i="11"/>
  <c r="C4953" i="11"/>
  <c r="B4953" i="11"/>
  <c r="J4952" i="11"/>
  <c r="G4952" i="11"/>
  <c r="F4952" i="11"/>
  <c r="E4952" i="11"/>
  <c r="A4952" i="11" s="1"/>
  <c r="D4952" i="11"/>
  <c r="C4952" i="11"/>
  <c r="B4952" i="11"/>
  <c r="J4951" i="11"/>
  <c r="G4951" i="11"/>
  <c r="F4951" i="11"/>
  <c r="E4951" i="11"/>
  <c r="A4951" i="11" s="1"/>
  <c r="D4951" i="11"/>
  <c r="C4951" i="11"/>
  <c r="B4951" i="11"/>
  <c r="J4950" i="11"/>
  <c r="G4950" i="11"/>
  <c r="F4950" i="11"/>
  <c r="E4950" i="11"/>
  <c r="A4950" i="11" s="1"/>
  <c r="D4950" i="11"/>
  <c r="C4950" i="11"/>
  <c r="B4950" i="11"/>
  <c r="J4949" i="11"/>
  <c r="G4949" i="11"/>
  <c r="F4949" i="11"/>
  <c r="E4949" i="11"/>
  <c r="A4949" i="11" s="1"/>
  <c r="D4949" i="11"/>
  <c r="C4949" i="11"/>
  <c r="B4949" i="11"/>
  <c r="J4948" i="11"/>
  <c r="G4948" i="11"/>
  <c r="F4948" i="11"/>
  <c r="E4948" i="11"/>
  <c r="A4948" i="11" s="1"/>
  <c r="D4948" i="11"/>
  <c r="C4948" i="11"/>
  <c r="B4948" i="11"/>
  <c r="J4947" i="11"/>
  <c r="G4947" i="11"/>
  <c r="F4947" i="11"/>
  <c r="E4947" i="11"/>
  <c r="A4947" i="11" s="1"/>
  <c r="D4947" i="11"/>
  <c r="C4947" i="11"/>
  <c r="B4947" i="11"/>
  <c r="J4946" i="11"/>
  <c r="G4946" i="11"/>
  <c r="F4946" i="11"/>
  <c r="E4946" i="11"/>
  <c r="A4946" i="11" s="1"/>
  <c r="D4946" i="11"/>
  <c r="C4946" i="11"/>
  <c r="B4946" i="11"/>
  <c r="J4945" i="11"/>
  <c r="G4945" i="11"/>
  <c r="F4945" i="11"/>
  <c r="E4945" i="11"/>
  <c r="A4945" i="11" s="1"/>
  <c r="D4945" i="11"/>
  <c r="C4945" i="11"/>
  <c r="B4945" i="11"/>
  <c r="J4944" i="11"/>
  <c r="G4944" i="11"/>
  <c r="F4944" i="11"/>
  <c r="E4944" i="11"/>
  <c r="A4944" i="11" s="1"/>
  <c r="D4944" i="11"/>
  <c r="C4944" i="11"/>
  <c r="B4944" i="11"/>
  <c r="J4943" i="11"/>
  <c r="G4943" i="11"/>
  <c r="F4943" i="11"/>
  <c r="E4943" i="11"/>
  <c r="A4943" i="11" s="1"/>
  <c r="D4943" i="11"/>
  <c r="C4943" i="11"/>
  <c r="B4943" i="11"/>
  <c r="J4942" i="11"/>
  <c r="G4942" i="11"/>
  <c r="F4942" i="11"/>
  <c r="E4942" i="11"/>
  <c r="A4942" i="11" s="1"/>
  <c r="D4942" i="11"/>
  <c r="C4942" i="11"/>
  <c r="B4942" i="11"/>
  <c r="J4941" i="11"/>
  <c r="G4941" i="11"/>
  <c r="F4941" i="11"/>
  <c r="E4941" i="11"/>
  <c r="A4941" i="11" s="1"/>
  <c r="D4941" i="11"/>
  <c r="C4941" i="11"/>
  <c r="B4941" i="11"/>
  <c r="J4940" i="11"/>
  <c r="G4940" i="11"/>
  <c r="F4940" i="11"/>
  <c r="E4940" i="11"/>
  <c r="A4940" i="11" s="1"/>
  <c r="D4940" i="11"/>
  <c r="C4940" i="11"/>
  <c r="B4940" i="11"/>
  <c r="J4939" i="11"/>
  <c r="G4939" i="11"/>
  <c r="F4939" i="11"/>
  <c r="E4939" i="11"/>
  <c r="A4939" i="11" s="1"/>
  <c r="D4939" i="11"/>
  <c r="C4939" i="11"/>
  <c r="B4939" i="11"/>
  <c r="J4938" i="11"/>
  <c r="G4938" i="11"/>
  <c r="F4938" i="11"/>
  <c r="E4938" i="11"/>
  <c r="A4938" i="11" s="1"/>
  <c r="D4938" i="11"/>
  <c r="C4938" i="11"/>
  <c r="B4938" i="11"/>
  <c r="J4937" i="11"/>
  <c r="G4937" i="11"/>
  <c r="F4937" i="11"/>
  <c r="E4937" i="11"/>
  <c r="A4937" i="11" s="1"/>
  <c r="D4937" i="11"/>
  <c r="C4937" i="11"/>
  <c r="B4937" i="11"/>
  <c r="J4936" i="11"/>
  <c r="G4936" i="11"/>
  <c r="F4936" i="11"/>
  <c r="E4936" i="11"/>
  <c r="A4936" i="11" s="1"/>
  <c r="D4936" i="11"/>
  <c r="C4936" i="11"/>
  <c r="B4936" i="11"/>
  <c r="J4935" i="11"/>
  <c r="G4935" i="11"/>
  <c r="F4935" i="11"/>
  <c r="E4935" i="11"/>
  <c r="A4935" i="11" s="1"/>
  <c r="D4935" i="11"/>
  <c r="C4935" i="11"/>
  <c r="B4935" i="11"/>
  <c r="J4934" i="11"/>
  <c r="G4934" i="11"/>
  <c r="F4934" i="11"/>
  <c r="E4934" i="11"/>
  <c r="A4934" i="11" s="1"/>
  <c r="D4934" i="11"/>
  <c r="C4934" i="11"/>
  <c r="B4934" i="11"/>
  <c r="J4933" i="11"/>
  <c r="G4933" i="11"/>
  <c r="F4933" i="11"/>
  <c r="E4933" i="11"/>
  <c r="A4933" i="11" s="1"/>
  <c r="D4933" i="11"/>
  <c r="C4933" i="11"/>
  <c r="B4933" i="11"/>
  <c r="J4932" i="11"/>
  <c r="G4932" i="11"/>
  <c r="F4932" i="11"/>
  <c r="E4932" i="11"/>
  <c r="A4932" i="11" s="1"/>
  <c r="D4932" i="11"/>
  <c r="C4932" i="11"/>
  <c r="B4932" i="11"/>
  <c r="J4931" i="11"/>
  <c r="G4931" i="11"/>
  <c r="F4931" i="11"/>
  <c r="E4931" i="11"/>
  <c r="A4931" i="11" s="1"/>
  <c r="D4931" i="11"/>
  <c r="C4931" i="11"/>
  <c r="B4931" i="11"/>
  <c r="J4930" i="11"/>
  <c r="G4930" i="11"/>
  <c r="F4930" i="11"/>
  <c r="E4930" i="11"/>
  <c r="A4930" i="11" s="1"/>
  <c r="D4930" i="11"/>
  <c r="C4930" i="11"/>
  <c r="B4930" i="11"/>
  <c r="J4929" i="11"/>
  <c r="G4929" i="11"/>
  <c r="F4929" i="11"/>
  <c r="E4929" i="11"/>
  <c r="A4929" i="11" s="1"/>
  <c r="D4929" i="11"/>
  <c r="C4929" i="11"/>
  <c r="B4929" i="11"/>
  <c r="J4928" i="11"/>
  <c r="G4928" i="11"/>
  <c r="F4928" i="11"/>
  <c r="E4928" i="11"/>
  <c r="A4928" i="11" s="1"/>
  <c r="D4928" i="11"/>
  <c r="C4928" i="11"/>
  <c r="B4928" i="11"/>
  <c r="J4927" i="11"/>
  <c r="G4927" i="11"/>
  <c r="F4927" i="11"/>
  <c r="E4927" i="11"/>
  <c r="A4927" i="11" s="1"/>
  <c r="D4927" i="11"/>
  <c r="C4927" i="11"/>
  <c r="B4927" i="11"/>
  <c r="J4926" i="11"/>
  <c r="G4926" i="11"/>
  <c r="F4926" i="11"/>
  <c r="E4926" i="11"/>
  <c r="A4926" i="11" s="1"/>
  <c r="D4926" i="11"/>
  <c r="C4926" i="11"/>
  <c r="B4926" i="11"/>
  <c r="J4925" i="11"/>
  <c r="G4925" i="11"/>
  <c r="F4925" i="11"/>
  <c r="E4925" i="11"/>
  <c r="A4925" i="11" s="1"/>
  <c r="D4925" i="11"/>
  <c r="C4925" i="11"/>
  <c r="B4925" i="11"/>
  <c r="J4924" i="11"/>
  <c r="G4924" i="11"/>
  <c r="F4924" i="11"/>
  <c r="E4924" i="11"/>
  <c r="A4924" i="11" s="1"/>
  <c r="D4924" i="11"/>
  <c r="C4924" i="11"/>
  <c r="B4924" i="11"/>
  <c r="J4923" i="11"/>
  <c r="G4923" i="11"/>
  <c r="F4923" i="11"/>
  <c r="E4923" i="11"/>
  <c r="A4923" i="11" s="1"/>
  <c r="D4923" i="11"/>
  <c r="C4923" i="11"/>
  <c r="B4923" i="11"/>
  <c r="J4922" i="11"/>
  <c r="G4922" i="11"/>
  <c r="F4922" i="11"/>
  <c r="E4922" i="11"/>
  <c r="A4922" i="11" s="1"/>
  <c r="D4922" i="11"/>
  <c r="C4922" i="11"/>
  <c r="B4922" i="11"/>
  <c r="J4921" i="11"/>
  <c r="G4921" i="11"/>
  <c r="F4921" i="11"/>
  <c r="E4921" i="11"/>
  <c r="A4921" i="11" s="1"/>
  <c r="D4921" i="11"/>
  <c r="C4921" i="11"/>
  <c r="B4921" i="11"/>
  <c r="J4920" i="11"/>
  <c r="G4920" i="11"/>
  <c r="F4920" i="11"/>
  <c r="E4920" i="11"/>
  <c r="A4920" i="11" s="1"/>
  <c r="D4920" i="11"/>
  <c r="C4920" i="11"/>
  <c r="B4920" i="11"/>
  <c r="J4919" i="11"/>
  <c r="G4919" i="11"/>
  <c r="F4919" i="11"/>
  <c r="E4919" i="11"/>
  <c r="A4919" i="11" s="1"/>
  <c r="D4919" i="11"/>
  <c r="C4919" i="11"/>
  <c r="B4919" i="11"/>
  <c r="J4918" i="11"/>
  <c r="G4918" i="11"/>
  <c r="F4918" i="11"/>
  <c r="E4918" i="11"/>
  <c r="A4918" i="11" s="1"/>
  <c r="D4918" i="11"/>
  <c r="C4918" i="11"/>
  <c r="B4918" i="11"/>
  <c r="J4917" i="11"/>
  <c r="G4917" i="11"/>
  <c r="F4917" i="11"/>
  <c r="E4917" i="11"/>
  <c r="A4917" i="11" s="1"/>
  <c r="D4917" i="11"/>
  <c r="C4917" i="11"/>
  <c r="B4917" i="11"/>
  <c r="J4916" i="11"/>
  <c r="G4916" i="11"/>
  <c r="F4916" i="11"/>
  <c r="E4916" i="11"/>
  <c r="A4916" i="11" s="1"/>
  <c r="D4916" i="11"/>
  <c r="C4916" i="11"/>
  <c r="B4916" i="11"/>
  <c r="J4915" i="11"/>
  <c r="G4915" i="11"/>
  <c r="F4915" i="11"/>
  <c r="E4915" i="11"/>
  <c r="A4915" i="11" s="1"/>
  <c r="D4915" i="11"/>
  <c r="C4915" i="11"/>
  <c r="B4915" i="11"/>
  <c r="J4914" i="11"/>
  <c r="G4914" i="11"/>
  <c r="F4914" i="11"/>
  <c r="E4914" i="11"/>
  <c r="A4914" i="11" s="1"/>
  <c r="D4914" i="11"/>
  <c r="C4914" i="11"/>
  <c r="B4914" i="11"/>
  <c r="J4913" i="11"/>
  <c r="G4913" i="11"/>
  <c r="F4913" i="11"/>
  <c r="E4913" i="11"/>
  <c r="A4913" i="11" s="1"/>
  <c r="D4913" i="11"/>
  <c r="C4913" i="11"/>
  <c r="B4913" i="11"/>
  <c r="J4912" i="11"/>
  <c r="G4912" i="11"/>
  <c r="F4912" i="11"/>
  <c r="E4912" i="11"/>
  <c r="A4912" i="11" s="1"/>
  <c r="D4912" i="11"/>
  <c r="C4912" i="11"/>
  <c r="B4912" i="11"/>
  <c r="J4911" i="11"/>
  <c r="G4911" i="11"/>
  <c r="F4911" i="11"/>
  <c r="E4911" i="11"/>
  <c r="A4911" i="11" s="1"/>
  <c r="D4911" i="11"/>
  <c r="C4911" i="11"/>
  <c r="B4911" i="11"/>
  <c r="J4910" i="11"/>
  <c r="G4910" i="11"/>
  <c r="F4910" i="11"/>
  <c r="E4910" i="11"/>
  <c r="A4910" i="11" s="1"/>
  <c r="D4910" i="11"/>
  <c r="C4910" i="11"/>
  <c r="B4910" i="11"/>
  <c r="J4909" i="11"/>
  <c r="G4909" i="11"/>
  <c r="F4909" i="11"/>
  <c r="E4909" i="11"/>
  <c r="A4909" i="11" s="1"/>
  <c r="D4909" i="11"/>
  <c r="C4909" i="11"/>
  <c r="B4909" i="11"/>
  <c r="J4908" i="11"/>
  <c r="G4908" i="11"/>
  <c r="F4908" i="11"/>
  <c r="E4908" i="11"/>
  <c r="A4908" i="11" s="1"/>
  <c r="D4908" i="11"/>
  <c r="C4908" i="11"/>
  <c r="B4908" i="11"/>
  <c r="J4907" i="11"/>
  <c r="G4907" i="11"/>
  <c r="F4907" i="11"/>
  <c r="E4907" i="11"/>
  <c r="A4907" i="11" s="1"/>
  <c r="D4907" i="11"/>
  <c r="C4907" i="11"/>
  <c r="B4907" i="11"/>
  <c r="J4906" i="11"/>
  <c r="G4906" i="11"/>
  <c r="F4906" i="11"/>
  <c r="E4906" i="11"/>
  <c r="A4906" i="11" s="1"/>
  <c r="D4906" i="11"/>
  <c r="C4906" i="11"/>
  <c r="B4906" i="11"/>
  <c r="J4905" i="11"/>
  <c r="G4905" i="11"/>
  <c r="F4905" i="11"/>
  <c r="E4905" i="11"/>
  <c r="A4905" i="11" s="1"/>
  <c r="D4905" i="11"/>
  <c r="C4905" i="11"/>
  <c r="B4905" i="11"/>
  <c r="J4904" i="11"/>
  <c r="G4904" i="11"/>
  <c r="F4904" i="11"/>
  <c r="E4904" i="11"/>
  <c r="A4904" i="11" s="1"/>
  <c r="D4904" i="11"/>
  <c r="C4904" i="11"/>
  <c r="B4904" i="11"/>
  <c r="J4903" i="11"/>
  <c r="G4903" i="11"/>
  <c r="F4903" i="11"/>
  <c r="E4903" i="11"/>
  <c r="A4903" i="11" s="1"/>
  <c r="D4903" i="11"/>
  <c r="C4903" i="11"/>
  <c r="B4903" i="11"/>
  <c r="J4902" i="11"/>
  <c r="G4902" i="11"/>
  <c r="F4902" i="11"/>
  <c r="E4902" i="11"/>
  <c r="A4902" i="11" s="1"/>
  <c r="D4902" i="11"/>
  <c r="C4902" i="11"/>
  <c r="B4902" i="11"/>
  <c r="J4901" i="11"/>
  <c r="G4901" i="11"/>
  <c r="F4901" i="11"/>
  <c r="E4901" i="11"/>
  <c r="A4901" i="11" s="1"/>
  <c r="D4901" i="11"/>
  <c r="C4901" i="11"/>
  <c r="B4901" i="11"/>
  <c r="J4900" i="11"/>
  <c r="G4900" i="11"/>
  <c r="F4900" i="11"/>
  <c r="E4900" i="11"/>
  <c r="A4900" i="11" s="1"/>
  <c r="D4900" i="11"/>
  <c r="C4900" i="11"/>
  <c r="B4900" i="11"/>
  <c r="J4899" i="11"/>
  <c r="G4899" i="11"/>
  <c r="F4899" i="11"/>
  <c r="E4899" i="11"/>
  <c r="A4899" i="11" s="1"/>
  <c r="D4899" i="11"/>
  <c r="C4899" i="11"/>
  <c r="B4899" i="11"/>
  <c r="J4898" i="11"/>
  <c r="G4898" i="11"/>
  <c r="F4898" i="11"/>
  <c r="E4898" i="11"/>
  <c r="A4898" i="11" s="1"/>
  <c r="D4898" i="11"/>
  <c r="C4898" i="11"/>
  <c r="B4898" i="11"/>
  <c r="J4897" i="11"/>
  <c r="G4897" i="11"/>
  <c r="F4897" i="11"/>
  <c r="E4897" i="11"/>
  <c r="A4897" i="11" s="1"/>
  <c r="D4897" i="11"/>
  <c r="C4897" i="11"/>
  <c r="B4897" i="11"/>
  <c r="J4896" i="11"/>
  <c r="G4896" i="11"/>
  <c r="F4896" i="11"/>
  <c r="E4896" i="11"/>
  <c r="A4896" i="11" s="1"/>
  <c r="D4896" i="11"/>
  <c r="C4896" i="11"/>
  <c r="B4896" i="11"/>
  <c r="J4895" i="11"/>
  <c r="G4895" i="11"/>
  <c r="F4895" i="11"/>
  <c r="E4895" i="11"/>
  <c r="A4895" i="11" s="1"/>
  <c r="D4895" i="11"/>
  <c r="C4895" i="11"/>
  <c r="B4895" i="11"/>
  <c r="J4894" i="11"/>
  <c r="G4894" i="11"/>
  <c r="F4894" i="11"/>
  <c r="E4894" i="11"/>
  <c r="A4894" i="11" s="1"/>
  <c r="D4894" i="11"/>
  <c r="C4894" i="11"/>
  <c r="B4894" i="11"/>
  <c r="J4893" i="11"/>
  <c r="G4893" i="11"/>
  <c r="F4893" i="11"/>
  <c r="E4893" i="11"/>
  <c r="A4893" i="11" s="1"/>
  <c r="D4893" i="11"/>
  <c r="C4893" i="11"/>
  <c r="B4893" i="11"/>
  <c r="J4892" i="11"/>
  <c r="G4892" i="11"/>
  <c r="F4892" i="11"/>
  <c r="E4892" i="11"/>
  <c r="A4892" i="11" s="1"/>
  <c r="D4892" i="11"/>
  <c r="C4892" i="11"/>
  <c r="B4892" i="11"/>
  <c r="J4891" i="11"/>
  <c r="G4891" i="11"/>
  <c r="F4891" i="11"/>
  <c r="E4891" i="11"/>
  <c r="A4891" i="11" s="1"/>
  <c r="D4891" i="11"/>
  <c r="C4891" i="11"/>
  <c r="B4891" i="11"/>
  <c r="J4890" i="11"/>
  <c r="G4890" i="11"/>
  <c r="F4890" i="11"/>
  <c r="E4890" i="11"/>
  <c r="A4890" i="11" s="1"/>
  <c r="D4890" i="11"/>
  <c r="C4890" i="11"/>
  <c r="B4890" i="11"/>
  <c r="J4889" i="11"/>
  <c r="G4889" i="11"/>
  <c r="F4889" i="11"/>
  <c r="E4889" i="11"/>
  <c r="A4889" i="11" s="1"/>
  <c r="D4889" i="11"/>
  <c r="C4889" i="11"/>
  <c r="B4889" i="11"/>
  <c r="J4888" i="11"/>
  <c r="G4888" i="11"/>
  <c r="F4888" i="11"/>
  <c r="E4888" i="11"/>
  <c r="A4888" i="11" s="1"/>
  <c r="D4888" i="11"/>
  <c r="C4888" i="11"/>
  <c r="B4888" i="11"/>
  <c r="J4887" i="11"/>
  <c r="G4887" i="11"/>
  <c r="F4887" i="11"/>
  <c r="E4887" i="11"/>
  <c r="A4887" i="11" s="1"/>
  <c r="D4887" i="11"/>
  <c r="C4887" i="11"/>
  <c r="B4887" i="11"/>
  <c r="J4886" i="11"/>
  <c r="G4886" i="11"/>
  <c r="F4886" i="11"/>
  <c r="E4886" i="11"/>
  <c r="A4886" i="11" s="1"/>
  <c r="D4886" i="11"/>
  <c r="C4886" i="11"/>
  <c r="B4886" i="11"/>
  <c r="J4885" i="11"/>
  <c r="G4885" i="11"/>
  <c r="F4885" i="11"/>
  <c r="E4885" i="11"/>
  <c r="A4885" i="11" s="1"/>
  <c r="D4885" i="11"/>
  <c r="C4885" i="11"/>
  <c r="B4885" i="11"/>
  <c r="J4884" i="11"/>
  <c r="G4884" i="11"/>
  <c r="F4884" i="11"/>
  <c r="E4884" i="11"/>
  <c r="A4884" i="11" s="1"/>
  <c r="D4884" i="11"/>
  <c r="C4884" i="11"/>
  <c r="B4884" i="11"/>
  <c r="J4883" i="11"/>
  <c r="G4883" i="11"/>
  <c r="F4883" i="11"/>
  <c r="E4883" i="11"/>
  <c r="A4883" i="11" s="1"/>
  <c r="D4883" i="11"/>
  <c r="C4883" i="11"/>
  <c r="B4883" i="11"/>
  <c r="J4882" i="11"/>
  <c r="G4882" i="11"/>
  <c r="F4882" i="11"/>
  <c r="E4882" i="11"/>
  <c r="A4882" i="11" s="1"/>
  <c r="D4882" i="11"/>
  <c r="C4882" i="11"/>
  <c r="B4882" i="11"/>
  <c r="J4881" i="11"/>
  <c r="G4881" i="11"/>
  <c r="F4881" i="11"/>
  <c r="E4881" i="11"/>
  <c r="A4881" i="11" s="1"/>
  <c r="D4881" i="11"/>
  <c r="C4881" i="11"/>
  <c r="B4881" i="11"/>
  <c r="J4880" i="11"/>
  <c r="G4880" i="11"/>
  <c r="F4880" i="11"/>
  <c r="E4880" i="11"/>
  <c r="A4880" i="11" s="1"/>
  <c r="D4880" i="11"/>
  <c r="C4880" i="11"/>
  <c r="B4880" i="11"/>
  <c r="J4879" i="11"/>
  <c r="G4879" i="11"/>
  <c r="F4879" i="11"/>
  <c r="E4879" i="11"/>
  <c r="A4879" i="11" s="1"/>
  <c r="D4879" i="11"/>
  <c r="C4879" i="11"/>
  <c r="B4879" i="11"/>
  <c r="J4878" i="11"/>
  <c r="G4878" i="11"/>
  <c r="F4878" i="11"/>
  <c r="E4878" i="11"/>
  <c r="A4878" i="11" s="1"/>
  <c r="D4878" i="11"/>
  <c r="C4878" i="11"/>
  <c r="B4878" i="11"/>
  <c r="J4877" i="11"/>
  <c r="G4877" i="11"/>
  <c r="F4877" i="11"/>
  <c r="E4877" i="11"/>
  <c r="A4877" i="11" s="1"/>
  <c r="D4877" i="11"/>
  <c r="C4877" i="11"/>
  <c r="B4877" i="11"/>
  <c r="J4876" i="11"/>
  <c r="G4876" i="11"/>
  <c r="F4876" i="11"/>
  <c r="E4876" i="11"/>
  <c r="A4876" i="11" s="1"/>
  <c r="D4876" i="11"/>
  <c r="C4876" i="11"/>
  <c r="B4876" i="11"/>
  <c r="J4875" i="11"/>
  <c r="G4875" i="11"/>
  <c r="F4875" i="11"/>
  <c r="E4875" i="11"/>
  <c r="A4875" i="11" s="1"/>
  <c r="D4875" i="11"/>
  <c r="C4875" i="11"/>
  <c r="B4875" i="11"/>
  <c r="J4874" i="11"/>
  <c r="G4874" i="11"/>
  <c r="F4874" i="11"/>
  <c r="E4874" i="11"/>
  <c r="A4874" i="11" s="1"/>
  <c r="D4874" i="11"/>
  <c r="C4874" i="11"/>
  <c r="B4874" i="11"/>
  <c r="J4873" i="11"/>
  <c r="G4873" i="11"/>
  <c r="F4873" i="11"/>
  <c r="E4873" i="11"/>
  <c r="A4873" i="11" s="1"/>
  <c r="D4873" i="11"/>
  <c r="C4873" i="11"/>
  <c r="B4873" i="11"/>
  <c r="J4872" i="11"/>
  <c r="G4872" i="11"/>
  <c r="F4872" i="11"/>
  <c r="E4872" i="11"/>
  <c r="A4872" i="11" s="1"/>
  <c r="D4872" i="11"/>
  <c r="C4872" i="11"/>
  <c r="B4872" i="11"/>
  <c r="J4871" i="11"/>
  <c r="G4871" i="11"/>
  <c r="F4871" i="11"/>
  <c r="E4871" i="11"/>
  <c r="A4871" i="11" s="1"/>
  <c r="D4871" i="11"/>
  <c r="C4871" i="11"/>
  <c r="B4871" i="11"/>
  <c r="J4870" i="11"/>
  <c r="G4870" i="11"/>
  <c r="F4870" i="11"/>
  <c r="E4870" i="11"/>
  <c r="A4870" i="11" s="1"/>
  <c r="D4870" i="11"/>
  <c r="C4870" i="11"/>
  <c r="B4870" i="11"/>
  <c r="J4869" i="11"/>
  <c r="G4869" i="11"/>
  <c r="F4869" i="11"/>
  <c r="E4869" i="11"/>
  <c r="A4869" i="11" s="1"/>
  <c r="D4869" i="11"/>
  <c r="C4869" i="11"/>
  <c r="B4869" i="11"/>
  <c r="J4868" i="11"/>
  <c r="G4868" i="11"/>
  <c r="F4868" i="11"/>
  <c r="E4868" i="11"/>
  <c r="A4868" i="11" s="1"/>
  <c r="D4868" i="11"/>
  <c r="C4868" i="11"/>
  <c r="B4868" i="11"/>
  <c r="J4867" i="11"/>
  <c r="G4867" i="11"/>
  <c r="F4867" i="11"/>
  <c r="E4867" i="11"/>
  <c r="A4867" i="11" s="1"/>
  <c r="D4867" i="11"/>
  <c r="C4867" i="11"/>
  <c r="B4867" i="11"/>
  <c r="J4866" i="11"/>
  <c r="G4866" i="11"/>
  <c r="F4866" i="11"/>
  <c r="E4866" i="11"/>
  <c r="A4866" i="11" s="1"/>
  <c r="D4866" i="11"/>
  <c r="C4866" i="11"/>
  <c r="B4866" i="11"/>
  <c r="J4865" i="11"/>
  <c r="G4865" i="11"/>
  <c r="F4865" i="11"/>
  <c r="E4865" i="11"/>
  <c r="A4865" i="11" s="1"/>
  <c r="D4865" i="11"/>
  <c r="C4865" i="11"/>
  <c r="B4865" i="11"/>
  <c r="J4864" i="11"/>
  <c r="G4864" i="11"/>
  <c r="F4864" i="11"/>
  <c r="E4864" i="11"/>
  <c r="A4864" i="11" s="1"/>
  <c r="D4864" i="11"/>
  <c r="C4864" i="11"/>
  <c r="B4864" i="11"/>
  <c r="J4863" i="11"/>
  <c r="G4863" i="11"/>
  <c r="F4863" i="11"/>
  <c r="E4863" i="11"/>
  <c r="A4863" i="11" s="1"/>
  <c r="D4863" i="11"/>
  <c r="C4863" i="11"/>
  <c r="B4863" i="11"/>
  <c r="J4862" i="11"/>
  <c r="G4862" i="11"/>
  <c r="F4862" i="11"/>
  <c r="E4862" i="11"/>
  <c r="A4862" i="11" s="1"/>
  <c r="D4862" i="11"/>
  <c r="C4862" i="11"/>
  <c r="B4862" i="11"/>
  <c r="J4861" i="11"/>
  <c r="G4861" i="11"/>
  <c r="F4861" i="11"/>
  <c r="E4861" i="11"/>
  <c r="A4861" i="11" s="1"/>
  <c r="D4861" i="11"/>
  <c r="C4861" i="11"/>
  <c r="B4861" i="11"/>
  <c r="J4860" i="11"/>
  <c r="G4860" i="11"/>
  <c r="F4860" i="11"/>
  <c r="E4860" i="11"/>
  <c r="A4860" i="11" s="1"/>
  <c r="D4860" i="11"/>
  <c r="C4860" i="11"/>
  <c r="B4860" i="11"/>
  <c r="J4859" i="11"/>
  <c r="G4859" i="11"/>
  <c r="F4859" i="11"/>
  <c r="E4859" i="11"/>
  <c r="A4859" i="11" s="1"/>
  <c r="D4859" i="11"/>
  <c r="C4859" i="11"/>
  <c r="B4859" i="11"/>
  <c r="J4858" i="11"/>
  <c r="G4858" i="11"/>
  <c r="F4858" i="11"/>
  <c r="E4858" i="11"/>
  <c r="A4858" i="11" s="1"/>
  <c r="D4858" i="11"/>
  <c r="C4858" i="11"/>
  <c r="B4858" i="11"/>
  <c r="J4857" i="11"/>
  <c r="G4857" i="11"/>
  <c r="F4857" i="11"/>
  <c r="E4857" i="11"/>
  <c r="A4857" i="11" s="1"/>
  <c r="D4857" i="11"/>
  <c r="C4857" i="11"/>
  <c r="B4857" i="11"/>
  <c r="J4856" i="11"/>
  <c r="G4856" i="11"/>
  <c r="F4856" i="11"/>
  <c r="E4856" i="11"/>
  <c r="A4856" i="11" s="1"/>
  <c r="D4856" i="11"/>
  <c r="C4856" i="11"/>
  <c r="B4856" i="11"/>
  <c r="J4855" i="11"/>
  <c r="G4855" i="11"/>
  <c r="F4855" i="11"/>
  <c r="E4855" i="11"/>
  <c r="A4855" i="11" s="1"/>
  <c r="D4855" i="11"/>
  <c r="C4855" i="11"/>
  <c r="B4855" i="11"/>
  <c r="J4854" i="11"/>
  <c r="G4854" i="11"/>
  <c r="F4854" i="11"/>
  <c r="E4854" i="11"/>
  <c r="A4854" i="11" s="1"/>
  <c r="D4854" i="11"/>
  <c r="C4854" i="11"/>
  <c r="B4854" i="11"/>
  <c r="J4853" i="11"/>
  <c r="G4853" i="11"/>
  <c r="F4853" i="11"/>
  <c r="E4853" i="11"/>
  <c r="A4853" i="11" s="1"/>
  <c r="D4853" i="11"/>
  <c r="C4853" i="11"/>
  <c r="B4853" i="11"/>
  <c r="J4852" i="11"/>
  <c r="G4852" i="11"/>
  <c r="F4852" i="11"/>
  <c r="E4852" i="11"/>
  <c r="A4852" i="11" s="1"/>
  <c r="D4852" i="11"/>
  <c r="C4852" i="11"/>
  <c r="B4852" i="11"/>
  <c r="J4851" i="11"/>
  <c r="G4851" i="11"/>
  <c r="F4851" i="11"/>
  <c r="E4851" i="11"/>
  <c r="A4851" i="11" s="1"/>
  <c r="D4851" i="11"/>
  <c r="C4851" i="11"/>
  <c r="B4851" i="11"/>
  <c r="J4850" i="11"/>
  <c r="G4850" i="11"/>
  <c r="F4850" i="11"/>
  <c r="E4850" i="11"/>
  <c r="A4850" i="11" s="1"/>
  <c r="D4850" i="11"/>
  <c r="C4850" i="11"/>
  <c r="B4850" i="11"/>
  <c r="J4849" i="11"/>
  <c r="G4849" i="11"/>
  <c r="F4849" i="11"/>
  <c r="E4849" i="11"/>
  <c r="A4849" i="11" s="1"/>
  <c r="D4849" i="11"/>
  <c r="C4849" i="11"/>
  <c r="B4849" i="11"/>
  <c r="J4848" i="11"/>
  <c r="G4848" i="11"/>
  <c r="F4848" i="11"/>
  <c r="E4848" i="11"/>
  <c r="A4848" i="11" s="1"/>
  <c r="D4848" i="11"/>
  <c r="C4848" i="11"/>
  <c r="B4848" i="11"/>
  <c r="J4847" i="11"/>
  <c r="G4847" i="11"/>
  <c r="F4847" i="11"/>
  <c r="E4847" i="11"/>
  <c r="A4847" i="11" s="1"/>
  <c r="D4847" i="11"/>
  <c r="C4847" i="11"/>
  <c r="B4847" i="11"/>
  <c r="J4846" i="11"/>
  <c r="G4846" i="11"/>
  <c r="F4846" i="11"/>
  <c r="E4846" i="11"/>
  <c r="A4846" i="11" s="1"/>
  <c r="D4846" i="11"/>
  <c r="C4846" i="11"/>
  <c r="B4846" i="11"/>
  <c r="J4845" i="11"/>
  <c r="G4845" i="11"/>
  <c r="F4845" i="11"/>
  <c r="E4845" i="11"/>
  <c r="A4845" i="11" s="1"/>
  <c r="D4845" i="11"/>
  <c r="C4845" i="11"/>
  <c r="B4845" i="11"/>
  <c r="J4844" i="11"/>
  <c r="G4844" i="11"/>
  <c r="F4844" i="11"/>
  <c r="E4844" i="11"/>
  <c r="A4844" i="11" s="1"/>
  <c r="D4844" i="11"/>
  <c r="C4844" i="11"/>
  <c r="B4844" i="11"/>
  <c r="J4843" i="11"/>
  <c r="G4843" i="11"/>
  <c r="F4843" i="11"/>
  <c r="E4843" i="11"/>
  <c r="A4843" i="11" s="1"/>
  <c r="D4843" i="11"/>
  <c r="C4843" i="11"/>
  <c r="B4843" i="11"/>
  <c r="J4842" i="11"/>
  <c r="G4842" i="11"/>
  <c r="F4842" i="11"/>
  <c r="E4842" i="11"/>
  <c r="A4842" i="11" s="1"/>
  <c r="D4842" i="11"/>
  <c r="C4842" i="11"/>
  <c r="B4842" i="11"/>
  <c r="J4841" i="11"/>
  <c r="G4841" i="11"/>
  <c r="F4841" i="11"/>
  <c r="E4841" i="11"/>
  <c r="A4841" i="11" s="1"/>
  <c r="D4841" i="11"/>
  <c r="C4841" i="11"/>
  <c r="B4841" i="11"/>
  <c r="J4840" i="11"/>
  <c r="G4840" i="11"/>
  <c r="F4840" i="11"/>
  <c r="E4840" i="11"/>
  <c r="A4840" i="11" s="1"/>
  <c r="D4840" i="11"/>
  <c r="C4840" i="11"/>
  <c r="B4840" i="11"/>
  <c r="J4839" i="11"/>
  <c r="G4839" i="11"/>
  <c r="F4839" i="11"/>
  <c r="E4839" i="11"/>
  <c r="A4839" i="11" s="1"/>
  <c r="D4839" i="11"/>
  <c r="C4839" i="11"/>
  <c r="B4839" i="11"/>
  <c r="J4838" i="11"/>
  <c r="G4838" i="11"/>
  <c r="F4838" i="11"/>
  <c r="E4838" i="11"/>
  <c r="A4838" i="11" s="1"/>
  <c r="D4838" i="11"/>
  <c r="C4838" i="11"/>
  <c r="B4838" i="11"/>
  <c r="J4837" i="11"/>
  <c r="G4837" i="11"/>
  <c r="F4837" i="11"/>
  <c r="E4837" i="11"/>
  <c r="A4837" i="11" s="1"/>
  <c r="D4837" i="11"/>
  <c r="C4837" i="11"/>
  <c r="B4837" i="11"/>
  <c r="J4836" i="11"/>
  <c r="G4836" i="11"/>
  <c r="F4836" i="11"/>
  <c r="E4836" i="11"/>
  <c r="A4836" i="11" s="1"/>
  <c r="D4836" i="11"/>
  <c r="C4836" i="11"/>
  <c r="B4836" i="11"/>
  <c r="J4835" i="11"/>
  <c r="G4835" i="11"/>
  <c r="F4835" i="11"/>
  <c r="E4835" i="11"/>
  <c r="A4835" i="11" s="1"/>
  <c r="D4835" i="11"/>
  <c r="C4835" i="11"/>
  <c r="B4835" i="11"/>
  <c r="J4834" i="11"/>
  <c r="G4834" i="11"/>
  <c r="F4834" i="11"/>
  <c r="E4834" i="11"/>
  <c r="A4834" i="11" s="1"/>
  <c r="D4834" i="11"/>
  <c r="C4834" i="11"/>
  <c r="B4834" i="11"/>
  <c r="J4833" i="11"/>
  <c r="G4833" i="11"/>
  <c r="F4833" i="11"/>
  <c r="E4833" i="11"/>
  <c r="A4833" i="11" s="1"/>
  <c r="D4833" i="11"/>
  <c r="C4833" i="11"/>
  <c r="B4833" i="11"/>
  <c r="J4832" i="11"/>
  <c r="G4832" i="11"/>
  <c r="F4832" i="11"/>
  <c r="E4832" i="11"/>
  <c r="A4832" i="11" s="1"/>
  <c r="D4832" i="11"/>
  <c r="C4832" i="11"/>
  <c r="B4832" i="11"/>
  <c r="J4831" i="11"/>
  <c r="G4831" i="11"/>
  <c r="F4831" i="11"/>
  <c r="E4831" i="11"/>
  <c r="A4831" i="11" s="1"/>
  <c r="D4831" i="11"/>
  <c r="C4831" i="11"/>
  <c r="B4831" i="11"/>
  <c r="J4830" i="11"/>
  <c r="G4830" i="11"/>
  <c r="F4830" i="11"/>
  <c r="E4830" i="11"/>
  <c r="A4830" i="11" s="1"/>
  <c r="D4830" i="11"/>
  <c r="C4830" i="11"/>
  <c r="B4830" i="11"/>
  <c r="J4829" i="11"/>
  <c r="G4829" i="11"/>
  <c r="F4829" i="11"/>
  <c r="E4829" i="11"/>
  <c r="A4829" i="11" s="1"/>
  <c r="D4829" i="11"/>
  <c r="C4829" i="11"/>
  <c r="B4829" i="11"/>
  <c r="J4828" i="11"/>
  <c r="G4828" i="11"/>
  <c r="F4828" i="11"/>
  <c r="E4828" i="11"/>
  <c r="A4828" i="11" s="1"/>
  <c r="D4828" i="11"/>
  <c r="C4828" i="11"/>
  <c r="B4828" i="11"/>
  <c r="J4827" i="11"/>
  <c r="G4827" i="11"/>
  <c r="F4827" i="11"/>
  <c r="E4827" i="11"/>
  <c r="A4827" i="11" s="1"/>
  <c r="D4827" i="11"/>
  <c r="C4827" i="11"/>
  <c r="B4827" i="11"/>
  <c r="J4826" i="11"/>
  <c r="G4826" i="11"/>
  <c r="F4826" i="11"/>
  <c r="E4826" i="11"/>
  <c r="A4826" i="11" s="1"/>
  <c r="D4826" i="11"/>
  <c r="C4826" i="11"/>
  <c r="B4826" i="11"/>
  <c r="J4825" i="11"/>
  <c r="G4825" i="11"/>
  <c r="F4825" i="11"/>
  <c r="E4825" i="11"/>
  <c r="A4825" i="11" s="1"/>
  <c r="D4825" i="11"/>
  <c r="C4825" i="11"/>
  <c r="B4825" i="11"/>
  <c r="J4824" i="11"/>
  <c r="G4824" i="11"/>
  <c r="F4824" i="11"/>
  <c r="E4824" i="11"/>
  <c r="A4824" i="11" s="1"/>
  <c r="D4824" i="11"/>
  <c r="C4824" i="11"/>
  <c r="B4824" i="11"/>
  <c r="J4823" i="11"/>
  <c r="G4823" i="11"/>
  <c r="F4823" i="11"/>
  <c r="E4823" i="11"/>
  <c r="A4823" i="11" s="1"/>
  <c r="D4823" i="11"/>
  <c r="C4823" i="11"/>
  <c r="B4823" i="11"/>
  <c r="J4822" i="11"/>
  <c r="G4822" i="11"/>
  <c r="F4822" i="11"/>
  <c r="E4822" i="11"/>
  <c r="A4822" i="11" s="1"/>
  <c r="D4822" i="11"/>
  <c r="C4822" i="11"/>
  <c r="B4822" i="11"/>
  <c r="J4821" i="11"/>
  <c r="G4821" i="11"/>
  <c r="F4821" i="11"/>
  <c r="E4821" i="11"/>
  <c r="A4821" i="11" s="1"/>
  <c r="D4821" i="11"/>
  <c r="C4821" i="11"/>
  <c r="B4821" i="11"/>
  <c r="J4820" i="11"/>
  <c r="G4820" i="11"/>
  <c r="F4820" i="11"/>
  <c r="E4820" i="11"/>
  <c r="A4820" i="11" s="1"/>
  <c r="D4820" i="11"/>
  <c r="C4820" i="11"/>
  <c r="B4820" i="11"/>
  <c r="J4819" i="11"/>
  <c r="G4819" i="11"/>
  <c r="F4819" i="11"/>
  <c r="E4819" i="11"/>
  <c r="A4819" i="11" s="1"/>
  <c r="D4819" i="11"/>
  <c r="C4819" i="11"/>
  <c r="B4819" i="11"/>
  <c r="J4818" i="11"/>
  <c r="G4818" i="11"/>
  <c r="F4818" i="11"/>
  <c r="E4818" i="11"/>
  <c r="A4818" i="11" s="1"/>
  <c r="D4818" i="11"/>
  <c r="C4818" i="11"/>
  <c r="B4818" i="11"/>
  <c r="J4817" i="11"/>
  <c r="G4817" i="11"/>
  <c r="F4817" i="11"/>
  <c r="E4817" i="11"/>
  <c r="A4817" i="11" s="1"/>
  <c r="D4817" i="11"/>
  <c r="C4817" i="11"/>
  <c r="B4817" i="11"/>
  <c r="J4816" i="11"/>
  <c r="G4816" i="11"/>
  <c r="F4816" i="11"/>
  <c r="E4816" i="11"/>
  <c r="A4816" i="11" s="1"/>
  <c r="D4816" i="11"/>
  <c r="C4816" i="11"/>
  <c r="B4816" i="11"/>
  <c r="J4815" i="11"/>
  <c r="G4815" i="11"/>
  <c r="F4815" i="11"/>
  <c r="E4815" i="11"/>
  <c r="A4815" i="11" s="1"/>
  <c r="D4815" i="11"/>
  <c r="C4815" i="11"/>
  <c r="B4815" i="11"/>
  <c r="J4814" i="11"/>
  <c r="G4814" i="11"/>
  <c r="F4814" i="11"/>
  <c r="E4814" i="11"/>
  <c r="A4814" i="11" s="1"/>
  <c r="D4814" i="11"/>
  <c r="C4814" i="11"/>
  <c r="B4814" i="11"/>
  <c r="J4813" i="11"/>
  <c r="G4813" i="11"/>
  <c r="F4813" i="11"/>
  <c r="E4813" i="11"/>
  <c r="A4813" i="11" s="1"/>
  <c r="D4813" i="11"/>
  <c r="C4813" i="11"/>
  <c r="B4813" i="11"/>
  <c r="J4812" i="11"/>
  <c r="G4812" i="11"/>
  <c r="F4812" i="11"/>
  <c r="E4812" i="11"/>
  <c r="A4812" i="11" s="1"/>
  <c r="D4812" i="11"/>
  <c r="C4812" i="11"/>
  <c r="B4812" i="11"/>
  <c r="J4811" i="11"/>
  <c r="G4811" i="11"/>
  <c r="F4811" i="11"/>
  <c r="E4811" i="11"/>
  <c r="A4811" i="11" s="1"/>
  <c r="D4811" i="11"/>
  <c r="C4811" i="11"/>
  <c r="B4811" i="11"/>
  <c r="J4810" i="11"/>
  <c r="G4810" i="11"/>
  <c r="F4810" i="11"/>
  <c r="E4810" i="11"/>
  <c r="A4810" i="11" s="1"/>
  <c r="D4810" i="11"/>
  <c r="C4810" i="11"/>
  <c r="B4810" i="11"/>
  <c r="J4809" i="11"/>
  <c r="G4809" i="11"/>
  <c r="F4809" i="11"/>
  <c r="E4809" i="11"/>
  <c r="A4809" i="11" s="1"/>
  <c r="D4809" i="11"/>
  <c r="C4809" i="11"/>
  <c r="B4809" i="11"/>
  <c r="J4808" i="11"/>
  <c r="G4808" i="11"/>
  <c r="F4808" i="11"/>
  <c r="E4808" i="11"/>
  <c r="A4808" i="11" s="1"/>
  <c r="D4808" i="11"/>
  <c r="C4808" i="11"/>
  <c r="B4808" i="11"/>
  <c r="J4807" i="11"/>
  <c r="G4807" i="11"/>
  <c r="F4807" i="11"/>
  <c r="E4807" i="11"/>
  <c r="A4807" i="11" s="1"/>
  <c r="D4807" i="11"/>
  <c r="C4807" i="11"/>
  <c r="B4807" i="11"/>
  <c r="J4806" i="11"/>
  <c r="G4806" i="11"/>
  <c r="F4806" i="11"/>
  <c r="E4806" i="11"/>
  <c r="A4806" i="11" s="1"/>
  <c r="D4806" i="11"/>
  <c r="C4806" i="11"/>
  <c r="B4806" i="11"/>
  <c r="J4805" i="11"/>
  <c r="G4805" i="11"/>
  <c r="F4805" i="11"/>
  <c r="E4805" i="11"/>
  <c r="A4805" i="11" s="1"/>
  <c r="D4805" i="11"/>
  <c r="C4805" i="11"/>
  <c r="B4805" i="11"/>
  <c r="J4804" i="11"/>
  <c r="G4804" i="11"/>
  <c r="F4804" i="11"/>
  <c r="E4804" i="11"/>
  <c r="A4804" i="11" s="1"/>
  <c r="D4804" i="11"/>
  <c r="C4804" i="11"/>
  <c r="B4804" i="11"/>
  <c r="J4803" i="11"/>
  <c r="G4803" i="11"/>
  <c r="F4803" i="11"/>
  <c r="E4803" i="11"/>
  <c r="A4803" i="11" s="1"/>
  <c r="D4803" i="11"/>
  <c r="C4803" i="11"/>
  <c r="B4803" i="11"/>
  <c r="J4802" i="11"/>
  <c r="G4802" i="11"/>
  <c r="F4802" i="11"/>
  <c r="E4802" i="11"/>
  <c r="A4802" i="11" s="1"/>
  <c r="D4802" i="11"/>
  <c r="C4802" i="11"/>
  <c r="B4802" i="11"/>
  <c r="J4801" i="11"/>
  <c r="G4801" i="11"/>
  <c r="F4801" i="11"/>
  <c r="E4801" i="11"/>
  <c r="A4801" i="11" s="1"/>
  <c r="D4801" i="11"/>
  <c r="C4801" i="11"/>
  <c r="B4801" i="11"/>
  <c r="J4800" i="11"/>
  <c r="G4800" i="11"/>
  <c r="F4800" i="11"/>
  <c r="E4800" i="11"/>
  <c r="A4800" i="11" s="1"/>
  <c r="D4800" i="11"/>
  <c r="C4800" i="11"/>
  <c r="B4800" i="11"/>
  <c r="J4799" i="11"/>
  <c r="G4799" i="11"/>
  <c r="F4799" i="11"/>
  <c r="E4799" i="11"/>
  <c r="A4799" i="11" s="1"/>
  <c r="D4799" i="11"/>
  <c r="C4799" i="11"/>
  <c r="B4799" i="11"/>
  <c r="J4798" i="11"/>
  <c r="G4798" i="11"/>
  <c r="F4798" i="11"/>
  <c r="E4798" i="11"/>
  <c r="A4798" i="11" s="1"/>
  <c r="D4798" i="11"/>
  <c r="C4798" i="11"/>
  <c r="B4798" i="11"/>
  <c r="J4797" i="11"/>
  <c r="G4797" i="11"/>
  <c r="F4797" i="11"/>
  <c r="E4797" i="11"/>
  <c r="A4797" i="11" s="1"/>
  <c r="D4797" i="11"/>
  <c r="C4797" i="11"/>
  <c r="B4797" i="11"/>
  <c r="J4796" i="11"/>
  <c r="G4796" i="11"/>
  <c r="F4796" i="11"/>
  <c r="E4796" i="11"/>
  <c r="A4796" i="11" s="1"/>
  <c r="D4796" i="11"/>
  <c r="C4796" i="11"/>
  <c r="B4796" i="11"/>
  <c r="J4795" i="11"/>
  <c r="G4795" i="11"/>
  <c r="F4795" i="11"/>
  <c r="E4795" i="11"/>
  <c r="A4795" i="11" s="1"/>
  <c r="D4795" i="11"/>
  <c r="C4795" i="11"/>
  <c r="B4795" i="11"/>
  <c r="J4794" i="11"/>
  <c r="G4794" i="11"/>
  <c r="F4794" i="11"/>
  <c r="E4794" i="11"/>
  <c r="A4794" i="11" s="1"/>
  <c r="D4794" i="11"/>
  <c r="C4794" i="11"/>
  <c r="B4794" i="11"/>
  <c r="J4793" i="11"/>
  <c r="G4793" i="11"/>
  <c r="F4793" i="11"/>
  <c r="E4793" i="11"/>
  <c r="A4793" i="11" s="1"/>
  <c r="D4793" i="11"/>
  <c r="C4793" i="11"/>
  <c r="B4793" i="11"/>
  <c r="J4792" i="11"/>
  <c r="G4792" i="11"/>
  <c r="F4792" i="11"/>
  <c r="E4792" i="11"/>
  <c r="A4792" i="11" s="1"/>
  <c r="D4792" i="11"/>
  <c r="C4792" i="11"/>
  <c r="B4792" i="11"/>
  <c r="J4791" i="11"/>
  <c r="G4791" i="11"/>
  <c r="F4791" i="11"/>
  <c r="E4791" i="11"/>
  <c r="A4791" i="11" s="1"/>
  <c r="D4791" i="11"/>
  <c r="C4791" i="11"/>
  <c r="B4791" i="11"/>
  <c r="J4790" i="11"/>
  <c r="G4790" i="11"/>
  <c r="F4790" i="11"/>
  <c r="E4790" i="11"/>
  <c r="A4790" i="11" s="1"/>
  <c r="D4790" i="11"/>
  <c r="C4790" i="11"/>
  <c r="B4790" i="11"/>
  <c r="J4789" i="11"/>
  <c r="G4789" i="11"/>
  <c r="F4789" i="11"/>
  <c r="E4789" i="11"/>
  <c r="A4789" i="11" s="1"/>
  <c r="D4789" i="11"/>
  <c r="C4789" i="11"/>
  <c r="B4789" i="11"/>
  <c r="J4788" i="11"/>
  <c r="G4788" i="11"/>
  <c r="F4788" i="11"/>
  <c r="E4788" i="11"/>
  <c r="A4788" i="11" s="1"/>
  <c r="D4788" i="11"/>
  <c r="C4788" i="11"/>
  <c r="B4788" i="11"/>
  <c r="J4787" i="11"/>
  <c r="G4787" i="11"/>
  <c r="F4787" i="11"/>
  <c r="E4787" i="11"/>
  <c r="A4787" i="11" s="1"/>
  <c r="D4787" i="11"/>
  <c r="C4787" i="11"/>
  <c r="B4787" i="11"/>
  <c r="J4786" i="11"/>
  <c r="G4786" i="11"/>
  <c r="F4786" i="11"/>
  <c r="E4786" i="11"/>
  <c r="A4786" i="11" s="1"/>
  <c r="D4786" i="11"/>
  <c r="C4786" i="11"/>
  <c r="B4786" i="11"/>
  <c r="J4785" i="11"/>
  <c r="G4785" i="11"/>
  <c r="F4785" i="11"/>
  <c r="E4785" i="11"/>
  <c r="A4785" i="11" s="1"/>
  <c r="D4785" i="11"/>
  <c r="C4785" i="11"/>
  <c r="B4785" i="11"/>
  <c r="J4784" i="11"/>
  <c r="G4784" i="11"/>
  <c r="F4784" i="11"/>
  <c r="E4784" i="11"/>
  <c r="A4784" i="11" s="1"/>
  <c r="D4784" i="11"/>
  <c r="C4784" i="11"/>
  <c r="B4784" i="11"/>
  <c r="J4783" i="11"/>
  <c r="G4783" i="11"/>
  <c r="F4783" i="11"/>
  <c r="E4783" i="11"/>
  <c r="A4783" i="11" s="1"/>
  <c r="D4783" i="11"/>
  <c r="C4783" i="11"/>
  <c r="B4783" i="11"/>
  <c r="J4782" i="11"/>
  <c r="G4782" i="11"/>
  <c r="F4782" i="11"/>
  <c r="E4782" i="11"/>
  <c r="A4782" i="11" s="1"/>
  <c r="D4782" i="11"/>
  <c r="C4782" i="11"/>
  <c r="B4782" i="11"/>
  <c r="J4781" i="11"/>
  <c r="G4781" i="11"/>
  <c r="F4781" i="11"/>
  <c r="E4781" i="11"/>
  <c r="A4781" i="11" s="1"/>
  <c r="D4781" i="11"/>
  <c r="C4781" i="11"/>
  <c r="B4781" i="11"/>
  <c r="J4780" i="11"/>
  <c r="G4780" i="11"/>
  <c r="F4780" i="11"/>
  <c r="E4780" i="11"/>
  <c r="A4780" i="11" s="1"/>
  <c r="D4780" i="11"/>
  <c r="C4780" i="11"/>
  <c r="B4780" i="11"/>
  <c r="J4779" i="11"/>
  <c r="G4779" i="11"/>
  <c r="F4779" i="11"/>
  <c r="E4779" i="11"/>
  <c r="A4779" i="11" s="1"/>
  <c r="D4779" i="11"/>
  <c r="C4779" i="11"/>
  <c r="B4779" i="11"/>
  <c r="J4778" i="11"/>
  <c r="G4778" i="11"/>
  <c r="F4778" i="11"/>
  <c r="E4778" i="11"/>
  <c r="A4778" i="11" s="1"/>
  <c r="D4778" i="11"/>
  <c r="C4778" i="11"/>
  <c r="B4778" i="11"/>
  <c r="J4777" i="11"/>
  <c r="G4777" i="11"/>
  <c r="F4777" i="11"/>
  <c r="E4777" i="11"/>
  <c r="A4777" i="11" s="1"/>
  <c r="D4777" i="11"/>
  <c r="C4777" i="11"/>
  <c r="B4777" i="11"/>
  <c r="J4776" i="11"/>
  <c r="G4776" i="11"/>
  <c r="F4776" i="11"/>
  <c r="E4776" i="11"/>
  <c r="A4776" i="11" s="1"/>
  <c r="D4776" i="11"/>
  <c r="C4776" i="11"/>
  <c r="B4776" i="11"/>
  <c r="J4775" i="11"/>
  <c r="G4775" i="11"/>
  <c r="F4775" i="11"/>
  <c r="E4775" i="11"/>
  <c r="A4775" i="11" s="1"/>
  <c r="D4775" i="11"/>
  <c r="C4775" i="11"/>
  <c r="B4775" i="11"/>
  <c r="J4774" i="11"/>
  <c r="G4774" i="11"/>
  <c r="F4774" i="11"/>
  <c r="E4774" i="11"/>
  <c r="A4774" i="11" s="1"/>
  <c r="D4774" i="11"/>
  <c r="C4774" i="11"/>
  <c r="B4774" i="11"/>
  <c r="J4773" i="11"/>
  <c r="G4773" i="11"/>
  <c r="F4773" i="11"/>
  <c r="E4773" i="11"/>
  <c r="A4773" i="11" s="1"/>
  <c r="D4773" i="11"/>
  <c r="C4773" i="11"/>
  <c r="B4773" i="11"/>
  <c r="J4772" i="11"/>
  <c r="G4772" i="11"/>
  <c r="F4772" i="11"/>
  <c r="E4772" i="11"/>
  <c r="A4772" i="11" s="1"/>
  <c r="D4772" i="11"/>
  <c r="C4772" i="11"/>
  <c r="B4772" i="11"/>
  <c r="J4771" i="11"/>
  <c r="G4771" i="11"/>
  <c r="F4771" i="11"/>
  <c r="E4771" i="11"/>
  <c r="A4771" i="11" s="1"/>
  <c r="D4771" i="11"/>
  <c r="C4771" i="11"/>
  <c r="B4771" i="11"/>
  <c r="J4770" i="11"/>
  <c r="G4770" i="11"/>
  <c r="F4770" i="11"/>
  <c r="E4770" i="11"/>
  <c r="A4770" i="11" s="1"/>
  <c r="D4770" i="11"/>
  <c r="C4770" i="11"/>
  <c r="B4770" i="11"/>
  <c r="J4769" i="11"/>
  <c r="G4769" i="11"/>
  <c r="F4769" i="11"/>
  <c r="E4769" i="11"/>
  <c r="A4769" i="11" s="1"/>
  <c r="D4769" i="11"/>
  <c r="C4769" i="11"/>
  <c r="B4769" i="11"/>
  <c r="J4768" i="11"/>
  <c r="G4768" i="11"/>
  <c r="F4768" i="11"/>
  <c r="E4768" i="11"/>
  <c r="A4768" i="11" s="1"/>
  <c r="D4768" i="11"/>
  <c r="C4768" i="11"/>
  <c r="B4768" i="11"/>
  <c r="J4767" i="11"/>
  <c r="G4767" i="11"/>
  <c r="F4767" i="11"/>
  <c r="E4767" i="11"/>
  <c r="A4767" i="11" s="1"/>
  <c r="D4767" i="11"/>
  <c r="C4767" i="11"/>
  <c r="B4767" i="11"/>
  <c r="J4766" i="11"/>
  <c r="G4766" i="11"/>
  <c r="F4766" i="11"/>
  <c r="E4766" i="11"/>
  <c r="A4766" i="11" s="1"/>
  <c r="D4766" i="11"/>
  <c r="C4766" i="11"/>
  <c r="B4766" i="11"/>
  <c r="J4765" i="11"/>
  <c r="G4765" i="11"/>
  <c r="F4765" i="11"/>
  <c r="E4765" i="11"/>
  <c r="A4765" i="11" s="1"/>
  <c r="D4765" i="11"/>
  <c r="C4765" i="11"/>
  <c r="B4765" i="11"/>
  <c r="J4764" i="11"/>
  <c r="G4764" i="11"/>
  <c r="F4764" i="11"/>
  <c r="E4764" i="11"/>
  <c r="A4764" i="11" s="1"/>
  <c r="D4764" i="11"/>
  <c r="C4764" i="11"/>
  <c r="B4764" i="11"/>
  <c r="J4763" i="11"/>
  <c r="G4763" i="11"/>
  <c r="F4763" i="11"/>
  <c r="E4763" i="11"/>
  <c r="A4763" i="11" s="1"/>
  <c r="D4763" i="11"/>
  <c r="C4763" i="11"/>
  <c r="B4763" i="11"/>
  <c r="J4762" i="11"/>
  <c r="G4762" i="11"/>
  <c r="F4762" i="11"/>
  <c r="E4762" i="11"/>
  <c r="A4762" i="11" s="1"/>
  <c r="D4762" i="11"/>
  <c r="C4762" i="11"/>
  <c r="B4762" i="11"/>
  <c r="J4761" i="11"/>
  <c r="G4761" i="11"/>
  <c r="F4761" i="11"/>
  <c r="E4761" i="11"/>
  <c r="A4761" i="11" s="1"/>
  <c r="D4761" i="11"/>
  <c r="C4761" i="11"/>
  <c r="B4761" i="11"/>
  <c r="J4760" i="11"/>
  <c r="G4760" i="11"/>
  <c r="F4760" i="11"/>
  <c r="E4760" i="11"/>
  <c r="A4760" i="11" s="1"/>
  <c r="D4760" i="11"/>
  <c r="C4760" i="11"/>
  <c r="B4760" i="11"/>
  <c r="J4759" i="11"/>
  <c r="G4759" i="11"/>
  <c r="F4759" i="11"/>
  <c r="E4759" i="11"/>
  <c r="A4759" i="11" s="1"/>
  <c r="D4759" i="11"/>
  <c r="C4759" i="11"/>
  <c r="B4759" i="11"/>
  <c r="J4758" i="11"/>
  <c r="G4758" i="11"/>
  <c r="F4758" i="11"/>
  <c r="E4758" i="11"/>
  <c r="A4758" i="11" s="1"/>
  <c r="D4758" i="11"/>
  <c r="C4758" i="11"/>
  <c r="B4758" i="11"/>
  <c r="J4757" i="11"/>
  <c r="G4757" i="11"/>
  <c r="F4757" i="11"/>
  <c r="E4757" i="11"/>
  <c r="A4757" i="11" s="1"/>
  <c r="D4757" i="11"/>
  <c r="C4757" i="11"/>
  <c r="B4757" i="11"/>
  <c r="J4756" i="11"/>
  <c r="G4756" i="11"/>
  <c r="F4756" i="11"/>
  <c r="E4756" i="11"/>
  <c r="A4756" i="11" s="1"/>
  <c r="D4756" i="11"/>
  <c r="C4756" i="11"/>
  <c r="B4756" i="11"/>
  <c r="J4755" i="11"/>
  <c r="G4755" i="11"/>
  <c r="F4755" i="11"/>
  <c r="E4755" i="11"/>
  <c r="A4755" i="11" s="1"/>
  <c r="D4755" i="11"/>
  <c r="C4755" i="11"/>
  <c r="B4755" i="11"/>
  <c r="J4754" i="11"/>
  <c r="G4754" i="11"/>
  <c r="F4754" i="11"/>
  <c r="E4754" i="11"/>
  <c r="A4754" i="11" s="1"/>
  <c r="D4754" i="11"/>
  <c r="C4754" i="11"/>
  <c r="B4754" i="11"/>
  <c r="J4753" i="11"/>
  <c r="G4753" i="11"/>
  <c r="F4753" i="11"/>
  <c r="E4753" i="11"/>
  <c r="A4753" i="11" s="1"/>
  <c r="D4753" i="11"/>
  <c r="C4753" i="11"/>
  <c r="B4753" i="11"/>
  <c r="J4752" i="11"/>
  <c r="G4752" i="11"/>
  <c r="F4752" i="11"/>
  <c r="E4752" i="11"/>
  <c r="A4752" i="11" s="1"/>
  <c r="D4752" i="11"/>
  <c r="C4752" i="11"/>
  <c r="B4752" i="11"/>
  <c r="J4751" i="11"/>
  <c r="G4751" i="11"/>
  <c r="F4751" i="11"/>
  <c r="E4751" i="11"/>
  <c r="A4751" i="11" s="1"/>
  <c r="D4751" i="11"/>
  <c r="C4751" i="11"/>
  <c r="B4751" i="11"/>
  <c r="J4750" i="11"/>
  <c r="G4750" i="11"/>
  <c r="F4750" i="11"/>
  <c r="E4750" i="11"/>
  <c r="A4750" i="11" s="1"/>
  <c r="D4750" i="11"/>
  <c r="C4750" i="11"/>
  <c r="B4750" i="11"/>
  <c r="J4749" i="11"/>
  <c r="G4749" i="11"/>
  <c r="F4749" i="11"/>
  <c r="E4749" i="11"/>
  <c r="A4749" i="11" s="1"/>
  <c r="D4749" i="11"/>
  <c r="C4749" i="11"/>
  <c r="B4749" i="11"/>
  <c r="J4748" i="11"/>
  <c r="G4748" i="11"/>
  <c r="F4748" i="11"/>
  <c r="E4748" i="11"/>
  <c r="A4748" i="11" s="1"/>
  <c r="D4748" i="11"/>
  <c r="C4748" i="11"/>
  <c r="B4748" i="11"/>
  <c r="J4747" i="11"/>
  <c r="G4747" i="11"/>
  <c r="F4747" i="11"/>
  <c r="E4747" i="11"/>
  <c r="A4747" i="11" s="1"/>
  <c r="D4747" i="11"/>
  <c r="C4747" i="11"/>
  <c r="B4747" i="11"/>
  <c r="J4746" i="11"/>
  <c r="G4746" i="11"/>
  <c r="F4746" i="11"/>
  <c r="E4746" i="11"/>
  <c r="A4746" i="11" s="1"/>
  <c r="D4746" i="11"/>
  <c r="C4746" i="11"/>
  <c r="B4746" i="11"/>
  <c r="J4745" i="11"/>
  <c r="G4745" i="11"/>
  <c r="F4745" i="11"/>
  <c r="E4745" i="11"/>
  <c r="A4745" i="11" s="1"/>
  <c r="D4745" i="11"/>
  <c r="C4745" i="11"/>
  <c r="B4745" i="11"/>
  <c r="J4744" i="11"/>
  <c r="G4744" i="11"/>
  <c r="F4744" i="11"/>
  <c r="E4744" i="11"/>
  <c r="A4744" i="11" s="1"/>
  <c r="D4744" i="11"/>
  <c r="C4744" i="11"/>
  <c r="B4744" i="11"/>
  <c r="J4743" i="11"/>
  <c r="G4743" i="11"/>
  <c r="F4743" i="11"/>
  <c r="E4743" i="11"/>
  <c r="A4743" i="11" s="1"/>
  <c r="D4743" i="11"/>
  <c r="C4743" i="11"/>
  <c r="B4743" i="11"/>
  <c r="J4742" i="11"/>
  <c r="G4742" i="11"/>
  <c r="F4742" i="11"/>
  <c r="E4742" i="11"/>
  <c r="A4742" i="11" s="1"/>
  <c r="D4742" i="11"/>
  <c r="C4742" i="11"/>
  <c r="B4742" i="11"/>
  <c r="J4741" i="11"/>
  <c r="G4741" i="11"/>
  <c r="F4741" i="11"/>
  <c r="E4741" i="11"/>
  <c r="A4741" i="11" s="1"/>
  <c r="D4741" i="11"/>
  <c r="C4741" i="11"/>
  <c r="B4741" i="11"/>
  <c r="J4740" i="11"/>
  <c r="G4740" i="11"/>
  <c r="F4740" i="11"/>
  <c r="E4740" i="11"/>
  <c r="A4740" i="11" s="1"/>
  <c r="D4740" i="11"/>
  <c r="C4740" i="11"/>
  <c r="B4740" i="11"/>
  <c r="J4739" i="11"/>
  <c r="G4739" i="11"/>
  <c r="F4739" i="11"/>
  <c r="E4739" i="11"/>
  <c r="A4739" i="11" s="1"/>
  <c r="D4739" i="11"/>
  <c r="C4739" i="11"/>
  <c r="B4739" i="11"/>
  <c r="J4738" i="11"/>
  <c r="G4738" i="11"/>
  <c r="F4738" i="11"/>
  <c r="E4738" i="11"/>
  <c r="A4738" i="11" s="1"/>
  <c r="D4738" i="11"/>
  <c r="C4738" i="11"/>
  <c r="B4738" i="11"/>
  <c r="J4737" i="11"/>
  <c r="G4737" i="11"/>
  <c r="F4737" i="11"/>
  <c r="E4737" i="11"/>
  <c r="A4737" i="11" s="1"/>
  <c r="D4737" i="11"/>
  <c r="C4737" i="11"/>
  <c r="B4737" i="11"/>
  <c r="J4736" i="11"/>
  <c r="G4736" i="11"/>
  <c r="F4736" i="11"/>
  <c r="E4736" i="11"/>
  <c r="A4736" i="11" s="1"/>
  <c r="D4736" i="11"/>
  <c r="C4736" i="11"/>
  <c r="B4736" i="11"/>
  <c r="J4735" i="11"/>
  <c r="G4735" i="11"/>
  <c r="F4735" i="11"/>
  <c r="E4735" i="11"/>
  <c r="A4735" i="11" s="1"/>
  <c r="D4735" i="11"/>
  <c r="C4735" i="11"/>
  <c r="B4735" i="11"/>
  <c r="J4734" i="11"/>
  <c r="G4734" i="11"/>
  <c r="F4734" i="11"/>
  <c r="E4734" i="11"/>
  <c r="A4734" i="11" s="1"/>
  <c r="D4734" i="11"/>
  <c r="C4734" i="11"/>
  <c r="B4734" i="11"/>
  <c r="J4733" i="11"/>
  <c r="G4733" i="11"/>
  <c r="F4733" i="11"/>
  <c r="E4733" i="11"/>
  <c r="A4733" i="11" s="1"/>
  <c r="D4733" i="11"/>
  <c r="C4733" i="11"/>
  <c r="B4733" i="11"/>
  <c r="J4732" i="11"/>
  <c r="G4732" i="11"/>
  <c r="F4732" i="11"/>
  <c r="E4732" i="11"/>
  <c r="A4732" i="11" s="1"/>
  <c r="D4732" i="11"/>
  <c r="C4732" i="11"/>
  <c r="B4732" i="11"/>
  <c r="J4731" i="11"/>
  <c r="G4731" i="11"/>
  <c r="F4731" i="11"/>
  <c r="E4731" i="11"/>
  <c r="A4731" i="11" s="1"/>
  <c r="D4731" i="11"/>
  <c r="C4731" i="11"/>
  <c r="B4731" i="11"/>
  <c r="J4730" i="11"/>
  <c r="G4730" i="11"/>
  <c r="F4730" i="11"/>
  <c r="E4730" i="11"/>
  <c r="A4730" i="11" s="1"/>
  <c r="D4730" i="11"/>
  <c r="C4730" i="11"/>
  <c r="B4730" i="11"/>
  <c r="J4729" i="11"/>
  <c r="G4729" i="11"/>
  <c r="F4729" i="11"/>
  <c r="E4729" i="11"/>
  <c r="A4729" i="11" s="1"/>
  <c r="D4729" i="11"/>
  <c r="C4729" i="11"/>
  <c r="B4729" i="11"/>
  <c r="J4728" i="11"/>
  <c r="G4728" i="11"/>
  <c r="F4728" i="11"/>
  <c r="E4728" i="11"/>
  <c r="A4728" i="11" s="1"/>
  <c r="D4728" i="11"/>
  <c r="C4728" i="11"/>
  <c r="B4728" i="11"/>
  <c r="J4727" i="11"/>
  <c r="G4727" i="11"/>
  <c r="F4727" i="11"/>
  <c r="E4727" i="11"/>
  <c r="A4727" i="11" s="1"/>
  <c r="D4727" i="11"/>
  <c r="C4727" i="11"/>
  <c r="B4727" i="11"/>
  <c r="J4726" i="11"/>
  <c r="G4726" i="11"/>
  <c r="F4726" i="11"/>
  <c r="E4726" i="11"/>
  <c r="A4726" i="11" s="1"/>
  <c r="D4726" i="11"/>
  <c r="C4726" i="11"/>
  <c r="B4726" i="11"/>
  <c r="J4725" i="11"/>
  <c r="G4725" i="11"/>
  <c r="F4725" i="11"/>
  <c r="E4725" i="11"/>
  <c r="A4725" i="11" s="1"/>
  <c r="D4725" i="11"/>
  <c r="C4725" i="11"/>
  <c r="B4725" i="11"/>
  <c r="J4724" i="11"/>
  <c r="G4724" i="11"/>
  <c r="F4724" i="11"/>
  <c r="E4724" i="11"/>
  <c r="A4724" i="11" s="1"/>
  <c r="D4724" i="11"/>
  <c r="C4724" i="11"/>
  <c r="B4724" i="11"/>
  <c r="J4723" i="11"/>
  <c r="G4723" i="11"/>
  <c r="F4723" i="11"/>
  <c r="E4723" i="11"/>
  <c r="A4723" i="11" s="1"/>
  <c r="D4723" i="11"/>
  <c r="C4723" i="11"/>
  <c r="B4723" i="11"/>
  <c r="J4722" i="11"/>
  <c r="G4722" i="11"/>
  <c r="F4722" i="11"/>
  <c r="E4722" i="11"/>
  <c r="A4722" i="11" s="1"/>
  <c r="D4722" i="11"/>
  <c r="C4722" i="11"/>
  <c r="B4722" i="11"/>
  <c r="J4721" i="11"/>
  <c r="G4721" i="11"/>
  <c r="F4721" i="11"/>
  <c r="E4721" i="11"/>
  <c r="A4721" i="11" s="1"/>
  <c r="D4721" i="11"/>
  <c r="C4721" i="11"/>
  <c r="B4721" i="11"/>
  <c r="J4720" i="11"/>
  <c r="G4720" i="11"/>
  <c r="F4720" i="11"/>
  <c r="E4720" i="11"/>
  <c r="A4720" i="11" s="1"/>
  <c r="D4720" i="11"/>
  <c r="C4720" i="11"/>
  <c r="B4720" i="11"/>
  <c r="J4719" i="11"/>
  <c r="G4719" i="11"/>
  <c r="F4719" i="11"/>
  <c r="E4719" i="11"/>
  <c r="A4719" i="11" s="1"/>
  <c r="D4719" i="11"/>
  <c r="C4719" i="11"/>
  <c r="B4719" i="11"/>
  <c r="J4718" i="11"/>
  <c r="G4718" i="11"/>
  <c r="F4718" i="11"/>
  <c r="E4718" i="11"/>
  <c r="A4718" i="11" s="1"/>
  <c r="D4718" i="11"/>
  <c r="C4718" i="11"/>
  <c r="B4718" i="11"/>
  <c r="J4717" i="11"/>
  <c r="G4717" i="11"/>
  <c r="F4717" i="11"/>
  <c r="E4717" i="11"/>
  <c r="A4717" i="11" s="1"/>
  <c r="D4717" i="11"/>
  <c r="C4717" i="11"/>
  <c r="B4717" i="11"/>
  <c r="J4716" i="11"/>
  <c r="G4716" i="11"/>
  <c r="F4716" i="11"/>
  <c r="E4716" i="11"/>
  <c r="A4716" i="11" s="1"/>
  <c r="D4716" i="11"/>
  <c r="C4716" i="11"/>
  <c r="B4716" i="11"/>
  <c r="J4715" i="11"/>
  <c r="G4715" i="11"/>
  <c r="F4715" i="11"/>
  <c r="E4715" i="11"/>
  <c r="A4715" i="11" s="1"/>
  <c r="D4715" i="11"/>
  <c r="C4715" i="11"/>
  <c r="B4715" i="11"/>
  <c r="J4714" i="11"/>
  <c r="G4714" i="11"/>
  <c r="F4714" i="11"/>
  <c r="E4714" i="11"/>
  <c r="A4714" i="11" s="1"/>
  <c r="D4714" i="11"/>
  <c r="C4714" i="11"/>
  <c r="B4714" i="11"/>
  <c r="J4713" i="11"/>
  <c r="G4713" i="11"/>
  <c r="F4713" i="11"/>
  <c r="E4713" i="11"/>
  <c r="A4713" i="11" s="1"/>
  <c r="D4713" i="11"/>
  <c r="C4713" i="11"/>
  <c r="B4713" i="11"/>
  <c r="J4712" i="11"/>
  <c r="G4712" i="11"/>
  <c r="F4712" i="11"/>
  <c r="E4712" i="11"/>
  <c r="A4712" i="11" s="1"/>
  <c r="D4712" i="11"/>
  <c r="C4712" i="11"/>
  <c r="B4712" i="11"/>
  <c r="J4711" i="11"/>
  <c r="G4711" i="11"/>
  <c r="F4711" i="11"/>
  <c r="E4711" i="11"/>
  <c r="A4711" i="11" s="1"/>
  <c r="D4711" i="11"/>
  <c r="C4711" i="11"/>
  <c r="B4711" i="11"/>
  <c r="J4710" i="11"/>
  <c r="G4710" i="11"/>
  <c r="F4710" i="11"/>
  <c r="E4710" i="11"/>
  <c r="A4710" i="11" s="1"/>
  <c r="D4710" i="11"/>
  <c r="C4710" i="11"/>
  <c r="B4710" i="11"/>
  <c r="J4709" i="11"/>
  <c r="G4709" i="11"/>
  <c r="F4709" i="11"/>
  <c r="E4709" i="11"/>
  <c r="A4709" i="11" s="1"/>
  <c r="D4709" i="11"/>
  <c r="C4709" i="11"/>
  <c r="B4709" i="11"/>
  <c r="J4708" i="11"/>
  <c r="G4708" i="11"/>
  <c r="F4708" i="11"/>
  <c r="E4708" i="11"/>
  <c r="A4708" i="11" s="1"/>
  <c r="D4708" i="11"/>
  <c r="C4708" i="11"/>
  <c r="B4708" i="11"/>
  <c r="J4707" i="11"/>
  <c r="G4707" i="11"/>
  <c r="F4707" i="11"/>
  <c r="E4707" i="11"/>
  <c r="A4707" i="11" s="1"/>
  <c r="D4707" i="11"/>
  <c r="C4707" i="11"/>
  <c r="B4707" i="11"/>
  <c r="J4706" i="11"/>
  <c r="G4706" i="11"/>
  <c r="F4706" i="11"/>
  <c r="E4706" i="11"/>
  <c r="A4706" i="11" s="1"/>
  <c r="D4706" i="11"/>
  <c r="C4706" i="11"/>
  <c r="B4706" i="11"/>
  <c r="J4705" i="11"/>
  <c r="G4705" i="11"/>
  <c r="F4705" i="11"/>
  <c r="E4705" i="11"/>
  <c r="A4705" i="11" s="1"/>
  <c r="D4705" i="11"/>
  <c r="C4705" i="11"/>
  <c r="B4705" i="11"/>
  <c r="J4704" i="11"/>
  <c r="G4704" i="11"/>
  <c r="F4704" i="11"/>
  <c r="E4704" i="11"/>
  <c r="A4704" i="11" s="1"/>
  <c r="D4704" i="11"/>
  <c r="C4704" i="11"/>
  <c r="B4704" i="11"/>
  <c r="J4703" i="11"/>
  <c r="G4703" i="11"/>
  <c r="F4703" i="11"/>
  <c r="E4703" i="11"/>
  <c r="A4703" i="11" s="1"/>
  <c r="D4703" i="11"/>
  <c r="C4703" i="11"/>
  <c r="B4703" i="11"/>
  <c r="J4702" i="11"/>
  <c r="G4702" i="11"/>
  <c r="F4702" i="11"/>
  <c r="E4702" i="11"/>
  <c r="A4702" i="11" s="1"/>
  <c r="D4702" i="11"/>
  <c r="C4702" i="11"/>
  <c r="B4702" i="11"/>
  <c r="J4701" i="11"/>
  <c r="G4701" i="11"/>
  <c r="F4701" i="11"/>
  <c r="E4701" i="11"/>
  <c r="A4701" i="11" s="1"/>
  <c r="D4701" i="11"/>
  <c r="C4701" i="11"/>
  <c r="B4701" i="11"/>
  <c r="J4700" i="11"/>
  <c r="G4700" i="11"/>
  <c r="F4700" i="11"/>
  <c r="E4700" i="11"/>
  <c r="A4700" i="11" s="1"/>
  <c r="D4700" i="11"/>
  <c r="C4700" i="11"/>
  <c r="B4700" i="11"/>
  <c r="J4699" i="11"/>
  <c r="G4699" i="11"/>
  <c r="F4699" i="11"/>
  <c r="E4699" i="11"/>
  <c r="A4699" i="11" s="1"/>
  <c r="D4699" i="11"/>
  <c r="C4699" i="11"/>
  <c r="B4699" i="11"/>
  <c r="J4698" i="11"/>
  <c r="G4698" i="11"/>
  <c r="F4698" i="11"/>
  <c r="E4698" i="11"/>
  <c r="A4698" i="11" s="1"/>
  <c r="D4698" i="11"/>
  <c r="C4698" i="11"/>
  <c r="B4698" i="11"/>
  <c r="J4697" i="11"/>
  <c r="G4697" i="11"/>
  <c r="F4697" i="11"/>
  <c r="E4697" i="11"/>
  <c r="A4697" i="11" s="1"/>
  <c r="D4697" i="11"/>
  <c r="C4697" i="11"/>
  <c r="B4697" i="11"/>
  <c r="J4696" i="11"/>
  <c r="G4696" i="11"/>
  <c r="F4696" i="11"/>
  <c r="E4696" i="11"/>
  <c r="A4696" i="11" s="1"/>
  <c r="D4696" i="11"/>
  <c r="C4696" i="11"/>
  <c r="B4696" i="11"/>
  <c r="J4695" i="11"/>
  <c r="G4695" i="11"/>
  <c r="F4695" i="11"/>
  <c r="E4695" i="11"/>
  <c r="A4695" i="11" s="1"/>
  <c r="D4695" i="11"/>
  <c r="C4695" i="11"/>
  <c r="B4695" i="11"/>
  <c r="J4694" i="11"/>
  <c r="G4694" i="11"/>
  <c r="F4694" i="11"/>
  <c r="E4694" i="11"/>
  <c r="A4694" i="11" s="1"/>
  <c r="D4694" i="11"/>
  <c r="C4694" i="11"/>
  <c r="B4694" i="11"/>
  <c r="J4693" i="11"/>
  <c r="G4693" i="11"/>
  <c r="F4693" i="11"/>
  <c r="E4693" i="11"/>
  <c r="A4693" i="11" s="1"/>
  <c r="D4693" i="11"/>
  <c r="C4693" i="11"/>
  <c r="B4693" i="11"/>
  <c r="J4692" i="11"/>
  <c r="G4692" i="11"/>
  <c r="F4692" i="11"/>
  <c r="E4692" i="11"/>
  <c r="A4692" i="11" s="1"/>
  <c r="D4692" i="11"/>
  <c r="C4692" i="11"/>
  <c r="B4692" i="11"/>
  <c r="J4691" i="11"/>
  <c r="G4691" i="11"/>
  <c r="F4691" i="11"/>
  <c r="E4691" i="11"/>
  <c r="A4691" i="11" s="1"/>
  <c r="D4691" i="11"/>
  <c r="C4691" i="11"/>
  <c r="B4691" i="11"/>
  <c r="J4690" i="11"/>
  <c r="G4690" i="11"/>
  <c r="F4690" i="11"/>
  <c r="E4690" i="11"/>
  <c r="A4690" i="11" s="1"/>
  <c r="D4690" i="11"/>
  <c r="C4690" i="11"/>
  <c r="B4690" i="11"/>
  <c r="J4689" i="11"/>
  <c r="G4689" i="11"/>
  <c r="F4689" i="11"/>
  <c r="E4689" i="11"/>
  <c r="A4689" i="11" s="1"/>
  <c r="D4689" i="11"/>
  <c r="C4689" i="11"/>
  <c r="B4689" i="11"/>
  <c r="J4688" i="11"/>
  <c r="G4688" i="11"/>
  <c r="F4688" i="11"/>
  <c r="E4688" i="11"/>
  <c r="A4688" i="11" s="1"/>
  <c r="D4688" i="11"/>
  <c r="C4688" i="11"/>
  <c r="B4688" i="11"/>
  <c r="J4687" i="11"/>
  <c r="G4687" i="11"/>
  <c r="F4687" i="11"/>
  <c r="E4687" i="11"/>
  <c r="A4687" i="11" s="1"/>
  <c r="D4687" i="11"/>
  <c r="C4687" i="11"/>
  <c r="B4687" i="11"/>
  <c r="J4686" i="11"/>
  <c r="G4686" i="11"/>
  <c r="F4686" i="11"/>
  <c r="E4686" i="11"/>
  <c r="A4686" i="11" s="1"/>
  <c r="D4686" i="11"/>
  <c r="C4686" i="11"/>
  <c r="B4686" i="11"/>
  <c r="J4685" i="11"/>
  <c r="G4685" i="11"/>
  <c r="F4685" i="11"/>
  <c r="E4685" i="11"/>
  <c r="A4685" i="11" s="1"/>
  <c r="D4685" i="11"/>
  <c r="C4685" i="11"/>
  <c r="B4685" i="11"/>
  <c r="J4684" i="11"/>
  <c r="G4684" i="11"/>
  <c r="F4684" i="11"/>
  <c r="E4684" i="11"/>
  <c r="A4684" i="11" s="1"/>
  <c r="D4684" i="11"/>
  <c r="C4684" i="11"/>
  <c r="B4684" i="11"/>
  <c r="J4683" i="11"/>
  <c r="G4683" i="11"/>
  <c r="F4683" i="11"/>
  <c r="E4683" i="11"/>
  <c r="A4683" i="11" s="1"/>
  <c r="D4683" i="11"/>
  <c r="C4683" i="11"/>
  <c r="B4683" i="11"/>
  <c r="J4682" i="11"/>
  <c r="G4682" i="11"/>
  <c r="F4682" i="11"/>
  <c r="E4682" i="11"/>
  <c r="A4682" i="11" s="1"/>
  <c r="D4682" i="11"/>
  <c r="C4682" i="11"/>
  <c r="B4682" i="11"/>
  <c r="J4681" i="11"/>
  <c r="G4681" i="11"/>
  <c r="F4681" i="11"/>
  <c r="E4681" i="11"/>
  <c r="A4681" i="11" s="1"/>
  <c r="D4681" i="11"/>
  <c r="C4681" i="11"/>
  <c r="B4681" i="11"/>
  <c r="J4680" i="11"/>
  <c r="G4680" i="11"/>
  <c r="F4680" i="11"/>
  <c r="E4680" i="11"/>
  <c r="A4680" i="11" s="1"/>
  <c r="D4680" i="11"/>
  <c r="C4680" i="11"/>
  <c r="B4680" i="11"/>
  <c r="J4679" i="11"/>
  <c r="G4679" i="11"/>
  <c r="F4679" i="11"/>
  <c r="E4679" i="11"/>
  <c r="A4679" i="11" s="1"/>
  <c r="D4679" i="11"/>
  <c r="C4679" i="11"/>
  <c r="B4679" i="11"/>
  <c r="J4678" i="11"/>
  <c r="G4678" i="11"/>
  <c r="F4678" i="11"/>
  <c r="E4678" i="11"/>
  <c r="A4678" i="11" s="1"/>
  <c r="D4678" i="11"/>
  <c r="C4678" i="11"/>
  <c r="B4678" i="11"/>
  <c r="J4677" i="11"/>
  <c r="G4677" i="11"/>
  <c r="F4677" i="11"/>
  <c r="E4677" i="11"/>
  <c r="A4677" i="11" s="1"/>
  <c r="D4677" i="11"/>
  <c r="C4677" i="11"/>
  <c r="B4677" i="11"/>
  <c r="J4676" i="11"/>
  <c r="G4676" i="11"/>
  <c r="F4676" i="11"/>
  <c r="E4676" i="11"/>
  <c r="A4676" i="11" s="1"/>
  <c r="D4676" i="11"/>
  <c r="C4676" i="11"/>
  <c r="B4676" i="11"/>
  <c r="J4675" i="11"/>
  <c r="G4675" i="11"/>
  <c r="F4675" i="11"/>
  <c r="E4675" i="11"/>
  <c r="A4675" i="11" s="1"/>
  <c r="D4675" i="11"/>
  <c r="C4675" i="11"/>
  <c r="B4675" i="11"/>
  <c r="J4674" i="11"/>
  <c r="G4674" i="11"/>
  <c r="F4674" i="11"/>
  <c r="E4674" i="11"/>
  <c r="A4674" i="11" s="1"/>
  <c r="D4674" i="11"/>
  <c r="C4674" i="11"/>
  <c r="B4674" i="11"/>
  <c r="J4673" i="11"/>
  <c r="G4673" i="11"/>
  <c r="F4673" i="11"/>
  <c r="E4673" i="11"/>
  <c r="A4673" i="11" s="1"/>
  <c r="D4673" i="11"/>
  <c r="C4673" i="11"/>
  <c r="B4673" i="11"/>
  <c r="J4672" i="11"/>
  <c r="G4672" i="11"/>
  <c r="F4672" i="11"/>
  <c r="E4672" i="11"/>
  <c r="A4672" i="11" s="1"/>
  <c r="D4672" i="11"/>
  <c r="C4672" i="11"/>
  <c r="B4672" i="11"/>
  <c r="J4671" i="11"/>
  <c r="G4671" i="11"/>
  <c r="F4671" i="11"/>
  <c r="E4671" i="11"/>
  <c r="A4671" i="11" s="1"/>
  <c r="D4671" i="11"/>
  <c r="C4671" i="11"/>
  <c r="B4671" i="11"/>
  <c r="J4670" i="11"/>
  <c r="G4670" i="11"/>
  <c r="F4670" i="11"/>
  <c r="E4670" i="11"/>
  <c r="A4670" i="11" s="1"/>
  <c r="D4670" i="11"/>
  <c r="C4670" i="11"/>
  <c r="B4670" i="11"/>
  <c r="J4669" i="11"/>
  <c r="G4669" i="11"/>
  <c r="F4669" i="11"/>
  <c r="E4669" i="11"/>
  <c r="A4669" i="11" s="1"/>
  <c r="D4669" i="11"/>
  <c r="C4669" i="11"/>
  <c r="B4669" i="11"/>
  <c r="J4668" i="11"/>
  <c r="G4668" i="11"/>
  <c r="F4668" i="11"/>
  <c r="E4668" i="11"/>
  <c r="A4668" i="11" s="1"/>
  <c r="D4668" i="11"/>
  <c r="C4668" i="11"/>
  <c r="B4668" i="11"/>
  <c r="J4667" i="11"/>
  <c r="G4667" i="11"/>
  <c r="F4667" i="11"/>
  <c r="E4667" i="11"/>
  <c r="A4667" i="11" s="1"/>
  <c r="D4667" i="11"/>
  <c r="C4667" i="11"/>
  <c r="B4667" i="11"/>
  <c r="J4666" i="11"/>
  <c r="G4666" i="11"/>
  <c r="F4666" i="11"/>
  <c r="E4666" i="11"/>
  <c r="A4666" i="11" s="1"/>
  <c r="D4666" i="11"/>
  <c r="C4666" i="11"/>
  <c r="B4666" i="11"/>
  <c r="J4665" i="11"/>
  <c r="G4665" i="11"/>
  <c r="F4665" i="11"/>
  <c r="E4665" i="11"/>
  <c r="A4665" i="11" s="1"/>
  <c r="D4665" i="11"/>
  <c r="C4665" i="11"/>
  <c r="B4665" i="11"/>
  <c r="J4664" i="11"/>
  <c r="G4664" i="11"/>
  <c r="F4664" i="11"/>
  <c r="E4664" i="11"/>
  <c r="A4664" i="11" s="1"/>
  <c r="D4664" i="11"/>
  <c r="C4664" i="11"/>
  <c r="B4664" i="11"/>
  <c r="J4663" i="11"/>
  <c r="G4663" i="11"/>
  <c r="F4663" i="11"/>
  <c r="E4663" i="11"/>
  <c r="A4663" i="11" s="1"/>
  <c r="D4663" i="11"/>
  <c r="C4663" i="11"/>
  <c r="B4663" i="11"/>
  <c r="J4662" i="11"/>
  <c r="G4662" i="11"/>
  <c r="F4662" i="11"/>
  <c r="E4662" i="11"/>
  <c r="A4662" i="11" s="1"/>
  <c r="D4662" i="11"/>
  <c r="C4662" i="11"/>
  <c r="B4662" i="11"/>
  <c r="J4661" i="11"/>
  <c r="G4661" i="11"/>
  <c r="F4661" i="11"/>
  <c r="E4661" i="11"/>
  <c r="A4661" i="11" s="1"/>
  <c r="D4661" i="11"/>
  <c r="C4661" i="11"/>
  <c r="B4661" i="11"/>
  <c r="J4660" i="11"/>
  <c r="G4660" i="11"/>
  <c r="F4660" i="11"/>
  <c r="E4660" i="11"/>
  <c r="A4660" i="11" s="1"/>
  <c r="D4660" i="11"/>
  <c r="C4660" i="11"/>
  <c r="B4660" i="11"/>
  <c r="J4659" i="11"/>
  <c r="G4659" i="11"/>
  <c r="F4659" i="11"/>
  <c r="E4659" i="11"/>
  <c r="A4659" i="11" s="1"/>
  <c r="D4659" i="11"/>
  <c r="C4659" i="11"/>
  <c r="B4659" i="11"/>
  <c r="J4658" i="11"/>
  <c r="G4658" i="11"/>
  <c r="F4658" i="11"/>
  <c r="E4658" i="11"/>
  <c r="A4658" i="11" s="1"/>
  <c r="D4658" i="11"/>
  <c r="C4658" i="11"/>
  <c r="B4658" i="11"/>
  <c r="J4657" i="11"/>
  <c r="G4657" i="11"/>
  <c r="F4657" i="11"/>
  <c r="E4657" i="11"/>
  <c r="A4657" i="11" s="1"/>
  <c r="D4657" i="11"/>
  <c r="C4657" i="11"/>
  <c r="B4657" i="11"/>
  <c r="J4656" i="11"/>
  <c r="G4656" i="11"/>
  <c r="F4656" i="11"/>
  <c r="E4656" i="11"/>
  <c r="A4656" i="11" s="1"/>
  <c r="D4656" i="11"/>
  <c r="C4656" i="11"/>
  <c r="B4656" i="11"/>
  <c r="J4655" i="11"/>
  <c r="G4655" i="11"/>
  <c r="F4655" i="11"/>
  <c r="E4655" i="11"/>
  <c r="A4655" i="11" s="1"/>
  <c r="D4655" i="11"/>
  <c r="C4655" i="11"/>
  <c r="B4655" i="11"/>
  <c r="J4654" i="11"/>
  <c r="G4654" i="11"/>
  <c r="F4654" i="11"/>
  <c r="E4654" i="11"/>
  <c r="A4654" i="11" s="1"/>
  <c r="D4654" i="11"/>
  <c r="C4654" i="11"/>
  <c r="B4654" i="11"/>
  <c r="J4653" i="11"/>
  <c r="G4653" i="11"/>
  <c r="F4653" i="11"/>
  <c r="E4653" i="11"/>
  <c r="A4653" i="11" s="1"/>
  <c r="D4653" i="11"/>
  <c r="C4653" i="11"/>
  <c r="B4653" i="11"/>
  <c r="J4652" i="11"/>
  <c r="G4652" i="11"/>
  <c r="F4652" i="11"/>
  <c r="E4652" i="11"/>
  <c r="A4652" i="11" s="1"/>
  <c r="D4652" i="11"/>
  <c r="C4652" i="11"/>
  <c r="B4652" i="11"/>
  <c r="J4651" i="11"/>
  <c r="G4651" i="11"/>
  <c r="F4651" i="11"/>
  <c r="E4651" i="11"/>
  <c r="A4651" i="11" s="1"/>
  <c r="D4651" i="11"/>
  <c r="C4651" i="11"/>
  <c r="B4651" i="11"/>
  <c r="J4650" i="11"/>
  <c r="G4650" i="11"/>
  <c r="F4650" i="11"/>
  <c r="E4650" i="11"/>
  <c r="A4650" i="11" s="1"/>
  <c r="D4650" i="11"/>
  <c r="C4650" i="11"/>
  <c r="B4650" i="11"/>
  <c r="J4649" i="11"/>
  <c r="G4649" i="11"/>
  <c r="F4649" i="11"/>
  <c r="E4649" i="11"/>
  <c r="A4649" i="11" s="1"/>
  <c r="D4649" i="11"/>
  <c r="C4649" i="11"/>
  <c r="B4649" i="11"/>
  <c r="J4648" i="11"/>
  <c r="G4648" i="11"/>
  <c r="F4648" i="11"/>
  <c r="E4648" i="11"/>
  <c r="A4648" i="11" s="1"/>
  <c r="D4648" i="11"/>
  <c r="C4648" i="11"/>
  <c r="B4648" i="11"/>
  <c r="J4647" i="11"/>
  <c r="G4647" i="11"/>
  <c r="F4647" i="11"/>
  <c r="E4647" i="11"/>
  <c r="A4647" i="11" s="1"/>
  <c r="D4647" i="11"/>
  <c r="C4647" i="11"/>
  <c r="B4647" i="11"/>
  <c r="J4646" i="11"/>
  <c r="G4646" i="11"/>
  <c r="F4646" i="11"/>
  <c r="E4646" i="11"/>
  <c r="A4646" i="11" s="1"/>
  <c r="D4646" i="11"/>
  <c r="C4646" i="11"/>
  <c r="B4646" i="11"/>
  <c r="J4645" i="11"/>
  <c r="G4645" i="11"/>
  <c r="F4645" i="11"/>
  <c r="E4645" i="11"/>
  <c r="A4645" i="11" s="1"/>
  <c r="D4645" i="11"/>
  <c r="C4645" i="11"/>
  <c r="B4645" i="11"/>
  <c r="J4644" i="11"/>
  <c r="G4644" i="11"/>
  <c r="F4644" i="11"/>
  <c r="E4644" i="11"/>
  <c r="A4644" i="11" s="1"/>
  <c r="D4644" i="11"/>
  <c r="C4644" i="11"/>
  <c r="B4644" i="11"/>
  <c r="J4643" i="11"/>
  <c r="G4643" i="11"/>
  <c r="F4643" i="11"/>
  <c r="E4643" i="11"/>
  <c r="A4643" i="11" s="1"/>
  <c r="D4643" i="11"/>
  <c r="C4643" i="11"/>
  <c r="B4643" i="11"/>
  <c r="J4642" i="11"/>
  <c r="G4642" i="11"/>
  <c r="F4642" i="11"/>
  <c r="E4642" i="11"/>
  <c r="A4642" i="11" s="1"/>
  <c r="D4642" i="11"/>
  <c r="C4642" i="11"/>
  <c r="B4642" i="11"/>
  <c r="J4641" i="11"/>
  <c r="G4641" i="11"/>
  <c r="F4641" i="11"/>
  <c r="E4641" i="11"/>
  <c r="A4641" i="11" s="1"/>
  <c r="D4641" i="11"/>
  <c r="C4641" i="11"/>
  <c r="B4641" i="11"/>
  <c r="J4640" i="11"/>
  <c r="G4640" i="11"/>
  <c r="F4640" i="11"/>
  <c r="E4640" i="11"/>
  <c r="A4640" i="11" s="1"/>
  <c r="D4640" i="11"/>
  <c r="C4640" i="11"/>
  <c r="B4640" i="11"/>
  <c r="J4639" i="11"/>
  <c r="G4639" i="11"/>
  <c r="F4639" i="11"/>
  <c r="E4639" i="11"/>
  <c r="A4639" i="11" s="1"/>
  <c r="D4639" i="11"/>
  <c r="C4639" i="11"/>
  <c r="B4639" i="11"/>
  <c r="J4638" i="11"/>
  <c r="G4638" i="11"/>
  <c r="F4638" i="11"/>
  <c r="E4638" i="11"/>
  <c r="A4638" i="11" s="1"/>
  <c r="D4638" i="11"/>
  <c r="C4638" i="11"/>
  <c r="B4638" i="11"/>
  <c r="J4637" i="11"/>
  <c r="G4637" i="11"/>
  <c r="F4637" i="11"/>
  <c r="E4637" i="11"/>
  <c r="A4637" i="11" s="1"/>
  <c r="D4637" i="11"/>
  <c r="C4637" i="11"/>
  <c r="B4637" i="11"/>
  <c r="J4636" i="11"/>
  <c r="G4636" i="11"/>
  <c r="F4636" i="11"/>
  <c r="E4636" i="11"/>
  <c r="A4636" i="11" s="1"/>
  <c r="D4636" i="11"/>
  <c r="C4636" i="11"/>
  <c r="B4636" i="11"/>
  <c r="J4635" i="11"/>
  <c r="G4635" i="11"/>
  <c r="F4635" i="11"/>
  <c r="E4635" i="11"/>
  <c r="A4635" i="11" s="1"/>
  <c r="D4635" i="11"/>
  <c r="C4635" i="11"/>
  <c r="B4635" i="11"/>
  <c r="J4634" i="11"/>
  <c r="G4634" i="11"/>
  <c r="F4634" i="11"/>
  <c r="E4634" i="11"/>
  <c r="A4634" i="11" s="1"/>
  <c r="D4634" i="11"/>
  <c r="C4634" i="11"/>
  <c r="B4634" i="11"/>
  <c r="J4633" i="11"/>
  <c r="G4633" i="11"/>
  <c r="F4633" i="11"/>
  <c r="E4633" i="11"/>
  <c r="A4633" i="11" s="1"/>
  <c r="D4633" i="11"/>
  <c r="C4633" i="11"/>
  <c r="B4633" i="11"/>
  <c r="J4632" i="11"/>
  <c r="G4632" i="11"/>
  <c r="F4632" i="11"/>
  <c r="E4632" i="11"/>
  <c r="A4632" i="11" s="1"/>
  <c r="D4632" i="11"/>
  <c r="C4632" i="11"/>
  <c r="B4632" i="11"/>
  <c r="J4631" i="11"/>
  <c r="G4631" i="11"/>
  <c r="F4631" i="11"/>
  <c r="E4631" i="11"/>
  <c r="A4631" i="11" s="1"/>
  <c r="D4631" i="11"/>
  <c r="C4631" i="11"/>
  <c r="B4631" i="11"/>
  <c r="J4630" i="11"/>
  <c r="G4630" i="11"/>
  <c r="F4630" i="11"/>
  <c r="E4630" i="11"/>
  <c r="A4630" i="11" s="1"/>
  <c r="D4630" i="11"/>
  <c r="C4630" i="11"/>
  <c r="B4630" i="11"/>
  <c r="J4629" i="11"/>
  <c r="G4629" i="11"/>
  <c r="F4629" i="11"/>
  <c r="E4629" i="11"/>
  <c r="A4629" i="11" s="1"/>
  <c r="D4629" i="11"/>
  <c r="C4629" i="11"/>
  <c r="B4629" i="11"/>
  <c r="J4628" i="11"/>
  <c r="G4628" i="11"/>
  <c r="F4628" i="11"/>
  <c r="E4628" i="11"/>
  <c r="A4628" i="11" s="1"/>
  <c r="D4628" i="11"/>
  <c r="C4628" i="11"/>
  <c r="B4628" i="11"/>
  <c r="J4627" i="11"/>
  <c r="G4627" i="11"/>
  <c r="F4627" i="11"/>
  <c r="E4627" i="11"/>
  <c r="A4627" i="11" s="1"/>
  <c r="D4627" i="11"/>
  <c r="C4627" i="11"/>
  <c r="B4627" i="11"/>
  <c r="J4626" i="11"/>
  <c r="G4626" i="11"/>
  <c r="F4626" i="11"/>
  <c r="E4626" i="11"/>
  <c r="A4626" i="11" s="1"/>
  <c r="D4626" i="11"/>
  <c r="C4626" i="11"/>
  <c r="B4626" i="11"/>
  <c r="J4625" i="11"/>
  <c r="G4625" i="11"/>
  <c r="F4625" i="11"/>
  <c r="E4625" i="11"/>
  <c r="A4625" i="11" s="1"/>
  <c r="D4625" i="11"/>
  <c r="C4625" i="11"/>
  <c r="B4625" i="11"/>
  <c r="J4624" i="11"/>
  <c r="G4624" i="11"/>
  <c r="F4624" i="11"/>
  <c r="E4624" i="11"/>
  <c r="A4624" i="11" s="1"/>
  <c r="D4624" i="11"/>
  <c r="C4624" i="11"/>
  <c r="B4624" i="11"/>
  <c r="J4623" i="11"/>
  <c r="G4623" i="11"/>
  <c r="F4623" i="11"/>
  <c r="E4623" i="11"/>
  <c r="A4623" i="11" s="1"/>
  <c r="D4623" i="11"/>
  <c r="C4623" i="11"/>
  <c r="B4623" i="11"/>
  <c r="J4622" i="11"/>
  <c r="G4622" i="11"/>
  <c r="F4622" i="11"/>
  <c r="E4622" i="11"/>
  <c r="A4622" i="11" s="1"/>
  <c r="D4622" i="11"/>
  <c r="C4622" i="11"/>
  <c r="B4622" i="11"/>
  <c r="J4621" i="11"/>
  <c r="G4621" i="11"/>
  <c r="F4621" i="11"/>
  <c r="E4621" i="11"/>
  <c r="A4621" i="11" s="1"/>
  <c r="D4621" i="11"/>
  <c r="C4621" i="11"/>
  <c r="B4621" i="11"/>
  <c r="J4620" i="11"/>
  <c r="G4620" i="11"/>
  <c r="F4620" i="11"/>
  <c r="E4620" i="11"/>
  <c r="A4620" i="11" s="1"/>
  <c r="D4620" i="11"/>
  <c r="C4620" i="11"/>
  <c r="B4620" i="11"/>
  <c r="J4619" i="11"/>
  <c r="G4619" i="11"/>
  <c r="F4619" i="11"/>
  <c r="E4619" i="11"/>
  <c r="A4619" i="11" s="1"/>
  <c r="D4619" i="11"/>
  <c r="C4619" i="11"/>
  <c r="B4619" i="11"/>
  <c r="J4618" i="11"/>
  <c r="G4618" i="11"/>
  <c r="F4618" i="11"/>
  <c r="E4618" i="11"/>
  <c r="A4618" i="11" s="1"/>
  <c r="D4618" i="11"/>
  <c r="C4618" i="11"/>
  <c r="B4618" i="11"/>
  <c r="J4617" i="11"/>
  <c r="G4617" i="11"/>
  <c r="F4617" i="11"/>
  <c r="E4617" i="11"/>
  <c r="A4617" i="11" s="1"/>
  <c r="D4617" i="11"/>
  <c r="C4617" i="11"/>
  <c r="B4617" i="11"/>
  <c r="J4616" i="11"/>
  <c r="G4616" i="11"/>
  <c r="F4616" i="11"/>
  <c r="E4616" i="11"/>
  <c r="A4616" i="11" s="1"/>
  <c r="D4616" i="11"/>
  <c r="C4616" i="11"/>
  <c r="B4616" i="11"/>
  <c r="J4615" i="11"/>
  <c r="G4615" i="11"/>
  <c r="F4615" i="11"/>
  <c r="E4615" i="11"/>
  <c r="A4615" i="11" s="1"/>
  <c r="D4615" i="11"/>
  <c r="C4615" i="11"/>
  <c r="B4615" i="11"/>
  <c r="J4614" i="11"/>
  <c r="G4614" i="11"/>
  <c r="F4614" i="11"/>
  <c r="E4614" i="11"/>
  <c r="A4614" i="11" s="1"/>
  <c r="D4614" i="11"/>
  <c r="C4614" i="11"/>
  <c r="B4614" i="11"/>
  <c r="J4613" i="11"/>
  <c r="G4613" i="11"/>
  <c r="F4613" i="11"/>
  <c r="E4613" i="11"/>
  <c r="A4613" i="11" s="1"/>
  <c r="D4613" i="11"/>
  <c r="C4613" i="11"/>
  <c r="B4613" i="11"/>
  <c r="J4612" i="11"/>
  <c r="G4612" i="11"/>
  <c r="F4612" i="11"/>
  <c r="E4612" i="11"/>
  <c r="A4612" i="11" s="1"/>
  <c r="D4612" i="11"/>
  <c r="C4612" i="11"/>
  <c r="B4612" i="11"/>
  <c r="J4611" i="11"/>
  <c r="G4611" i="11"/>
  <c r="F4611" i="11"/>
  <c r="E4611" i="11"/>
  <c r="A4611" i="11" s="1"/>
  <c r="D4611" i="11"/>
  <c r="C4611" i="11"/>
  <c r="B4611" i="11"/>
  <c r="J4610" i="11"/>
  <c r="G4610" i="11"/>
  <c r="F4610" i="11"/>
  <c r="E4610" i="11"/>
  <c r="A4610" i="11" s="1"/>
  <c r="D4610" i="11"/>
  <c r="C4610" i="11"/>
  <c r="B4610" i="11"/>
  <c r="J4609" i="11"/>
  <c r="G4609" i="11"/>
  <c r="F4609" i="11"/>
  <c r="E4609" i="11"/>
  <c r="A4609" i="11" s="1"/>
  <c r="D4609" i="11"/>
  <c r="C4609" i="11"/>
  <c r="B4609" i="11"/>
  <c r="J4608" i="11"/>
  <c r="G4608" i="11"/>
  <c r="F4608" i="11"/>
  <c r="E4608" i="11"/>
  <c r="A4608" i="11" s="1"/>
  <c r="D4608" i="11"/>
  <c r="C4608" i="11"/>
  <c r="B4608" i="11"/>
  <c r="J4607" i="11"/>
  <c r="G4607" i="11"/>
  <c r="F4607" i="11"/>
  <c r="E4607" i="11"/>
  <c r="A4607" i="11" s="1"/>
  <c r="D4607" i="11"/>
  <c r="C4607" i="11"/>
  <c r="B4607" i="11"/>
  <c r="J4606" i="11"/>
  <c r="G4606" i="11"/>
  <c r="F4606" i="11"/>
  <c r="E4606" i="11"/>
  <c r="A4606" i="11" s="1"/>
  <c r="D4606" i="11"/>
  <c r="C4606" i="11"/>
  <c r="B4606" i="11"/>
  <c r="J4605" i="11"/>
  <c r="G4605" i="11"/>
  <c r="F4605" i="11"/>
  <c r="E4605" i="11"/>
  <c r="A4605" i="11" s="1"/>
  <c r="D4605" i="11"/>
  <c r="C4605" i="11"/>
  <c r="B4605" i="11"/>
  <c r="J4604" i="11"/>
  <c r="G4604" i="11"/>
  <c r="F4604" i="11"/>
  <c r="E4604" i="11"/>
  <c r="A4604" i="11" s="1"/>
  <c r="D4604" i="11"/>
  <c r="C4604" i="11"/>
  <c r="B4604" i="11"/>
  <c r="J4603" i="11"/>
  <c r="G4603" i="11"/>
  <c r="F4603" i="11"/>
  <c r="E4603" i="11"/>
  <c r="A4603" i="11" s="1"/>
  <c r="D4603" i="11"/>
  <c r="C4603" i="11"/>
  <c r="B4603" i="11"/>
  <c r="J4602" i="11"/>
  <c r="G4602" i="11"/>
  <c r="F4602" i="11"/>
  <c r="E4602" i="11"/>
  <c r="A4602" i="11" s="1"/>
  <c r="D4602" i="11"/>
  <c r="C4602" i="11"/>
  <c r="B4602" i="11"/>
  <c r="J4601" i="11"/>
  <c r="G4601" i="11"/>
  <c r="F4601" i="11"/>
  <c r="E4601" i="11"/>
  <c r="A4601" i="11" s="1"/>
  <c r="D4601" i="11"/>
  <c r="C4601" i="11"/>
  <c r="B4601" i="11"/>
  <c r="J4600" i="11"/>
  <c r="G4600" i="11"/>
  <c r="F4600" i="11"/>
  <c r="E4600" i="11"/>
  <c r="A4600" i="11" s="1"/>
  <c r="D4600" i="11"/>
  <c r="C4600" i="11"/>
  <c r="B4600" i="11"/>
  <c r="J4599" i="11"/>
  <c r="G4599" i="11"/>
  <c r="F4599" i="11"/>
  <c r="E4599" i="11"/>
  <c r="A4599" i="11" s="1"/>
  <c r="D4599" i="11"/>
  <c r="C4599" i="11"/>
  <c r="B4599" i="11"/>
  <c r="J4598" i="11"/>
  <c r="G4598" i="11"/>
  <c r="F4598" i="11"/>
  <c r="E4598" i="11"/>
  <c r="A4598" i="11" s="1"/>
  <c r="D4598" i="11"/>
  <c r="C4598" i="11"/>
  <c r="B4598" i="11"/>
  <c r="J4597" i="11"/>
  <c r="G4597" i="11"/>
  <c r="F4597" i="11"/>
  <c r="E4597" i="11"/>
  <c r="A4597" i="11" s="1"/>
  <c r="D4597" i="11"/>
  <c r="C4597" i="11"/>
  <c r="B4597" i="11"/>
  <c r="J4596" i="11"/>
  <c r="G4596" i="11"/>
  <c r="F4596" i="11"/>
  <c r="E4596" i="11"/>
  <c r="A4596" i="11" s="1"/>
  <c r="D4596" i="11"/>
  <c r="C4596" i="11"/>
  <c r="B4596" i="11"/>
  <c r="J4595" i="11"/>
  <c r="G4595" i="11"/>
  <c r="F4595" i="11"/>
  <c r="E4595" i="11"/>
  <c r="A4595" i="11" s="1"/>
  <c r="D4595" i="11"/>
  <c r="C4595" i="11"/>
  <c r="B4595" i="11"/>
  <c r="J4594" i="11"/>
  <c r="G4594" i="11"/>
  <c r="F4594" i="11"/>
  <c r="E4594" i="11"/>
  <c r="A4594" i="11" s="1"/>
  <c r="D4594" i="11"/>
  <c r="C4594" i="11"/>
  <c r="B4594" i="11"/>
  <c r="J4593" i="11"/>
  <c r="G4593" i="11"/>
  <c r="F4593" i="11"/>
  <c r="E4593" i="11"/>
  <c r="A4593" i="11" s="1"/>
  <c r="D4593" i="11"/>
  <c r="C4593" i="11"/>
  <c r="B4593" i="11"/>
  <c r="J4592" i="11"/>
  <c r="G4592" i="11"/>
  <c r="F4592" i="11"/>
  <c r="E4592" i="11"/>
  <c r="A4592" i="11" s="1"/>
  <c r="D4592" i="11"/>
  <c r="C4592" i="11"/>
  <c r="B4592" i="11"/>
  <c r="J4591" i="11"/>
  <c r="G4591" i="11"/>
  <c r="F4591" i="11"/>
  <c r="E4591" i="11"/>
  <c r="A4591" i="11" s="1"/>
  <c r="D4591" i="11"/>
  <c r="C4591" i="11"/>
  <c r="B4591" i="11"/>
  <c r="J4590" i="11"/>
  <c r="G4590" i="11"/>
  <c r="F4590" i="11"/>
  <c r="E4590" i="11"/>
  <c r="A4590" i="11" s="1"/>
  <c r="D4590" i="11"/>
  <c r="C4590" i="11"/>
  <c r="B4590" i="11"/>
  <c r="J4589" i="11"/>
  <c r="G4589" i="11"/>
  <c r="F4589" i="11"/>
  <c r="E4589" i="11"/>
  <c r="A4589" i="11" s="1"/>
  <c r="D4589" i="11"/>
  <c r="C4589" i="11"/>
  <c r="B4589" i="11"/>
  <c r="J4588" i="11"/>
  <c r="G4588" i="11"/>
  <c r="F4588" i="11"/>
  <c r="E4588" i="11"/>
  <c r="A4588" i="11" s="1"/>
  <c r="D4588" i="11"/>
  <c r="C4588" i="11"/>
  <c r="B4588" i="11"/>
  <c r="J4587" i="11"/>
  <c r="G4587" i="11"/>
  <c r="F4587" i="11"/>
  <c r="E4587" i="11"/>
  <c r="A4587" i="11" s="1"/>
  <c r="D4587" i="11"/>
  <c r="C4587" i="11"/>
  <c r="B4587" i="11"/>
  <c r="J4586" i="11"/>
  <c r="G4586" i="11"/>
  <c r="F4586" i="11"/>
  <c r="E4586" i="11"/>
  <c r="A4586" i="11" s="1"/>
  <c r="D4586" i="11"/>
  <c r="C4586" i="11"/>
  <c r="B4586" i="11"/>
  <c r="J4585" i="11"/>
  <c r="G4585" i="11"/>
  <c r="F4585" i="11"/>
  <c r="E4585" i="11"/>
  <c r="A4585" i="11" s="1"/>
  <c r="D4585" i="11"/>
  <c r="C4585" i="11"/>
  <c r="B4585" i="11"/>
  <c r="J4584" i="11"/>
  <c r="G4584" i="11"/>
  <c r="F4584" i="11"/>
  <c r="E4584" i="11"/>
  <c r="A4584" i="11" s="1"/>
  <c r="D4584" i="11"/>
  <c r="C4584" i="11"/>
  <c r="B4584" i="11"/>
  <c r="J4583" i="11"/>
  <c r="G4583" i="11"/>
  <c r="F4583" i="11"/>
  <c r="E4583" i="11"/>
  <c r="A4583" i="11" s="1"/>
  <c r="D4583" i="11"/>
  <c r="C4583" i="11"/>
  <c r="B4583" i="11"/>
  <c r="J4582" i="11"/>
  <c r="G4582" i="11"/>
  <c r="F4582" i="11"/>
  <c r="E4582" i="11"/>
  <c r="A4582" i="11" s="1"/>
  <c r="D4582" i="11"/>
  <c r="C4582" i="11"/>
  <c r="B4582" i="11"/>
  <c r="J4581" i="11"/>
  <c r="G4581" i="11"/>
  <c r="F4581" i="11"/>
  <c r="E4581" i="11"/>
  <c r="A4581" i="11" s="1"/>
  <c r="D4581" i="11"/>
  <c r="C4581" i="11"/>
  <c r="B4581" i="11"/>
  <c r="J4580" i="11"/>
  <c r="G4580" i="11"/>
  <c r="F4580" i="11"/>
  <c r="E4580" i="11"/>
  <c r="A4580" i="11" s="1"/>
  <c r="D4580" i="11"/>
  <c r="C4580" i="11"/>
  <c r="B4580" i="11"/>
  <c r="J4579" i="11"/>
  <c r="G4579" i="11"/>
  <c r="F4579" i="11"/>
  <c r="E4579" i="11"/>
  <c r="A4579" i="11" s="1"/>
  <c r="D4579" i="11"/>
  <c r="C4579" i="11"/>
  <c r="B4579" i="11"/>
  <c r="J4578" i="11"/>
  <c r="G4578" i="11"/>
  <c r="F4578" i="11"/>
  <c r="E4578" i="11"/>
  <c r="A4578" i="11" s="1"/>
  <c r="D4578" i="11"/>
  <c r="C4578" i="11"/>
  <c r="B4578" i="11"/>
  <c r="J4577" i="11"/>
  <c r="G4577" i="11"/>
  <c r="F4577" i="11"/>
  <c r="E4577" i="11"/>
  <c r="A4577" i="11" s="1"/>
  <c r="D4577" i="11"/>
  <c r="C4577" i="11"/>
  <c r="B4577" i="11"/>
  <c r="J4576" i="11"/>
  <c r="G4576" i="11"/>
  <c r="F4576" i="11"/>
  <c r="E4576" i="11"/>
  <c r="A4576" i="11" s="1"/>
  <c r="D4576" i="11"/>
  <c r="C4576" i="11"/>
  <c r="B4576" i="11"/>
  <c r="J4575" i="11"/>
  <c r="G4575" i="11"/>
  <c r="F4575" i="11"/>
  <c r="E4575" i="11"/>
  <c r="A4575" i="11" s="1"/>
  <c r="D4575" i="11"/>
  <c r="C4575" i="11"/>
  <c r="B4575" i="11"/>
  <c r="J4574" i="11"/>
  <c r="G4574" i="11"/>
  <c r="F4574" i="11"/>
  <c r="E4574" i="11"/>
  <c r="A4574" i="11" s="1"/>
  <c r="D4574" i="11"/>
  <c r="C4574" i="11"/>
  <c r="B4574" i="11"/>
  <c r="J4573" i="11"/>
  <c r="G4573" i="11"/>
  <c r="F4573" i="11"/>
  <c r="E4573" i="11"/>
  <c r="A4573" i="11" s="1"/>
  <c r="D4573" i="11"/>
  <c r="C4573" i="11"/>
  <c r="B4573" i="11"/>
  <c r="J4572" i="11"/>
  <c r="G4572" i="11"/>
  <c r="F4572" i="11"/>
  <c r="E4572" i="11"/>
  <c r="A4572" i="11" s="1"/>
  <c r="D4572" i="11"/>
  <c r="C4572" i="11"/>
  <c r="B4572" i="11"/>
  <c r="J4571" i="11"/>
  <c r="G4571" i="11"/>
  <c r="F4571" i="11"/>
  <c r="E4571" i="11"/>
  <c r="A4571" i="11" s="1"/>
  <c r="D4571" i="11"/>
  <c r="C4571" i="11"/>
  <c r="B4571" i="11"/>
  <c r="J4570" i="11"/>
  <c r="G4570" i="11"/>
  <c r="F4570" i="11"/>
  <c r="E4570" i="11"/>
  <c r="A4570" i="11" s="1"/>
  <c r="D4570" i="11"/>
  <c r="C4570" i="11"/>
  <c r="B4570" i="11"/>
  <c r="J4569" i="11"/>
  <c r="G4569" i="11"/>
  <c r="F4569" i="11"/>
  <c r="E4569" i="11"/>
  <c r="A4569" i="11" s="1"/>
  <c r="D4569" i="11"/>
  <c r="C4569" i="11"/>
  <c r="B4569" i="11"/>
  <c r="J4568" i="11"/>
  <c r="G4568" i="11"/>
  <c r="F4568" i="11"/>
  <c r="E4568" i="11"/>
  <c r="A4568" i="11" s="1"/>
  <c r="D4568" i="11"/>
  <c r="C4568" i="11"/>
  <c r="B4568" i="11"/>
  <c r="J4567" i="11"/>
  <c r="G4567" i="11"/>
  <c r="F4567" i="11"/>
  <c r="E4567" i="11"/>
  <c r="A4567" i="11" s="1"/>
  <c r="D4567" i="11"/>
  <c r="C4567" i="11"/>
  <c r="B4567" i="11"/>
  <c r="J4566" i="11"/>
  <c r="G4566" i="11"/>
  <c r="F4566" i="11"/>
  <c r="E4566" i="11"/>
  <c r="A4566" i="11" s="1"/>
  <c r="D4566" i="11"/>
  <c r="C4566" i="11"/>
  <c r="B4566" i="11"/>
  <c r="J4565" i="11"/>
  <c r="G4565" i="11"/>
  <c r="F4565" i="11"/>
  <c r="E4565" i="11"/>
  <c r="A4565" i="11" s="1"/>
  <c r="D4565" i="11"/>
  <c r="C4565" i="11"/>
  <c r="B4565" i="11"/>
  <c r="J4564" i="11"/>
  <c r="G4564" i="11"/>
  <c r="F4564" i="11"/>
  <c r="E4564" i="11"/>
  <c r="A4564" i="11" s="1"/>
  <c r="D4564" i="11"/>
  <c r="C4564" i="11"/>
  <c r="B4564" i="11"/>
  <c r="J4563" i="11"/>
  <c r="G4563" i="11"/>
  <c r="F4563" i="11"/>
  <c r="E4563" i="11"/>
  <c r="A4563" i="11" s="1"/>
  <c r="D4563" i="11"/>
  <c r="C4563" i="11"/>
  <c r="B4563" i="11"/>
  <c r="J4562" i="11"/>
  <c r="G4562" i="11"/>
  <c r="F4562" i="11"/>
  <c r="E4562" i="11"/>
  <c r="A4562" i="11" s="1"/>
  <c r="D4562" i="11"/>
  <c r="C4562" i="11"/>
  <c r="B4562" i="11"/>
  <c r="J4561" i="11"/>
  <c r="G4561" i="11"/>
  <c r="F4561" i="11"/>
  <c r="E4561" i="11"/>
  <c r="A4561" i="11" s="1"/>
  <c r="D4561" i="11"/>
  <c r="C4561" i="11"/>
  <c r="B4561" i="11"/>
  <c r="J4560" i="11"/>
  <c r="G4560" i="11"/>
  <c r="F4560" i="11"/>
  <c r="E4560" i="11"/>
  <c r="A4560" i="11" s="1"/>
  <c r="D4560" i="11"/>
  <c r="C4560" i="11"/>
  <c r="B4560" i="11"/>
  <c r="J4559" i="11"/>
  <c r="G4559" i="11"/>
  <c r="F4559" i="11"/>
  <c r="E4559" i="11"/>
  <c r="A4559" i="11" s="1"/>
  <c r="D4559" i="11"/>
  <c r="C4559" i="11"/>
  <c r="B4559" i="11"/>
  <c r="J4558" i="11"/>
  <c r="G4558" i="11"/>
  <c r="F4558" i="11"/>
  <c r="E4558" i="11"/>
  <c r="A4558" i="11" s="1"/>
  <c r="D4558" i="11"/>
  <c r="C4558" i="11"/>
  <c r="B4558" i="11"/>
  <c r="J4557" i="11"/>
  <c r="G4557" i="11"/>
  <c r="F4557" i="11"/>
  <c r="E4557" i="11"/>
  <c r="A4557" i="11" s="1"/>
  <c r="D4557" i="11"/>
  <c r="C4557" i="11"/>
  <c r="B4557" i="11"/>
  <c r="J4556" i="11"/>
  <c r="G4556" i="11"/>
  <c r="F4556" i="11"/>
  <c r="E4556" i="11"/>
  <c r="A4556" i="11" s="1"/>
  <c r="D4556" i="11"/>
  <c r="C4556" i="11"/>
  <c r="B4556" i="11"/>
  <c r="J4555" i="11"/>
  <c r="G4555" i="11"/>
  <c r="F4555" i="11"/>
  <c r="E4555" i="11"/>
  <c r="A4555" i="11" s="1"/>
  <c r="D4555" i="11"/>
  <c r="C4555" i="11"/>
  <c r="B4555" i="11"/>
  <c r="J4554" i="11"/>
  <c r="G4554" i="11"/>
  <c r="F4554" i="11"/>
  <c r="E4554" i="11"/>
  <c r="A4554" i="11" s="1"/>
  <c r="D4554" i="11"/>
  <c r="C4554" i="11"/>
  <c r="B4554" i="11"/>
  <c r="J4553" i="11"/>
  <c r="G4553" i="11"/>
  <c r="F4553" i="11"/>
  <c r="E4553" i="11"/>
  <c r="A4553" i="11" s="1"/>
  <c r="D4553" i="11"/>
  <c r="C4553" i="11"/>
  <c r="B4553" i="11"/>
  <c r="J4552" i="11"/>
  <c r="G4552" i="11"/>
  <c r="F4552" i="11"/>
  <c r="E4552" i="11"/>
  <c r="A4552" i="11" s="1"/>
  <c r="D4552" i="11"/>
  <c r="C4552" i="11"/>
  <c r="B4552" i="11"/>
  <c r="J4551" i="11"/>
  <c r="G4551" i="11"/>
  <c r="F4551" i="11"/>
  <c r="E4551" i="11"/>
  <c r="A4551" i="11" s="1"/>
  <c r="D4551" i="11"/>
  <c r="C4551" i="11"/>
  <c r="B4551" i="11"/>
  <c r="J4550" i="11"/>
  <c r="G4550" i="11"/>
  <c r="F4550" i="11"/>
  <c r="E4550" i="11"/>
  <c r="A4550" i="11" s="1"/>
  <c r="D4550" i="11"/>
  <c r="C4550" i="11"/>
  <c r="B4550" i="11"/>
  <c r="J4549" i="11"/>
  <c r="G4549" i="11"/>
  <c r="F4549" i="11"/>
  <c r="E4549" i="11"/>
  <c r="A4549" i="11" s="1"/>
  <c r="D4549" i="11"/>
  <c r="C4549" i="11"/>
  <c r="B4549" i="11"/>
  <c r="J4548" i="11"/>
  <c r="G4548" i="11"/>
  <c r="F4548" i="11"/>
  <c r="E4548" i="11"/>
  <c r="A4548" i="11" s="1"/>
  <c r="D4548" i="11"/>
  <c r="C4548" i="11"/>
  <c r="B4548" i="11"/>
  <c r="J4547" i="11"/>
  <c r="G4547" i="11"/>
  <c r="F4547" i="11"/>
  <c r="E4547" i="11"/>
  <c r="A4547" i="11" s="1"/>
  <c r="D4547" i="11"/>
  <c r="C4547" i="11"/>
  <c r="B4547" i="11"/>
  <c r="J4546" i="11"/>
  <c r="G4546" i="11"/>
  <c r="F4546" i="11"/>
  <c r="E4546" i="11"/>
  <c r="A4546" i="11" s="1"/>
  <c r="D4546" i="11"/>
  <c r="C4546" i="11"/>
  <c r="B4546" i="11"/>
  <c r="J4545" i="11"/>
  <c r="G4545" i="11"/>
  <c r="F4545" i="11"/>
  <c r="E4545" i="11"/>
  <c r="A4545" i="11" s="1"/>
  <c r="D4545" i="11"/>
  <c r="C4545" i="11"/>
  <c r="B4545" i="11"/>
  <c r="J4544" i="11"/>
  <c r="G4544" i="11"/>
  <c r="F4544" i="11"/>
  <c r="E4544" i="11"/>
  <c r="A4544" i="11" s="1"/>
  <c r="D4544" i="11"/>
  <c r="C4544" i="11"/>
  <c r="B4544" i="11"/>
  <c r="J4543" i="11"/>
  <c r="G4543" i="11"/>
  <c r="F4543" i="11"/>
  <c r="E4543" i="11"/>
  <c r="A4543" i="11" s="1"/>
  <c r="D4543" i="11"/>
  <c r="C4543" i="11"/>
  <c r="B4543" i="11"/>
  <c r="J4542" i="11"/>
  <c r="G4542" i="11"/>
  <c r="F4542" i="11"/>
  <c r="E4542" i="11"/>
  <c r="A4542" i="11" s="1"/>
  <c r="D4542" i="11"/>
  <c r="C4542" i="11"/>
  <c r="B4542" i="11"/>
  <c r="J4541" i="11"/>
  <c r="G4541" i="11"/>
  <c r="F4541" i="11"/>
  <c r="E4541" i="11"/>
  <c r="A4541" i="11" s="1"/>
  <c r="D4541" i="11"/>
  <c r="C4541" i="11"/>
  <c r="B4541" i="11"/>
  <c r="J4540" i="11"/>
  <c r="G4540" i="11"/>
  <c r="F4540" i="11"/>
  <c r="E4540" i="11"/>
  <c r="A4540" i="11" s="1"/>
  <c r="D4540" i="11"/>
  <c r="C4540" i="11"/>
  <c r="B4540" i="11"/>
  <c r="J4539" i="11"/>
  <c r="G4539" i="11"/>
  <c r="F4539" i="11"/>
  <c r="E4539" i="11"/>
  <c r="A4539" i="11" s="1"/>
  <c r="D4539" i="11"/>
  <c r="C4539" i="11"/>
  <c r="B4539" i="11"/>
  <c r="J4538" i="11"/>
  <c r="G4538" i="11"/>
  <c r="F4538" i="11"/>
  <c r="E4538" i="11"/>
  <c r="A4538" i="11" s="1"/>
  <c r="D4538" i="11"/>
  <c r="C4538" i="11"/>
  <c r="B4538" i="11"/>
  <c r="J4537" i="11"/>
  <c r="G4537" i="11"/>
  <c r="F4537" i="11"/>
  <c r="E4537" i="11"/>
  <c r="A4537" i="11" s="1"/>
  <c r="D4537" i="11"/>
  <c r="C4537" i="11"/>
  <c r="B4537" i="11"/>
  <c r="J4536" i="11"/>
  <c r="G4536" i="11"/>
  <c r="F4536" i="11"/>
  <c r="E4536" i="11"/>
  <c r="A4536" i="11" s="1"/>
  <c r="D4536" i="11"/>
  <c r="C4536" i="11"/>
  <c r="B4536" i="11"/>
  <c r="J4535" i="11"/>
  <c r="G4535" i="11"/>
  <c r="F4535" i="11"/>
  <c r="E4535" i="11"/>
  <c r="A4535" i="11" s="1"/>
  <c r="D4535" i="11"/>
  <c r="C4535" i="11"/>
  <c r="B4535" i="11"/>
  <c r="J4534" i="11"/>
  <c r="G4534" i="11"/>
  <c r="F4534" i="11"/>
  <c r="E4534" i="11"/>
  <c r="A4534" i="11" s="1"/>
  <c r="D4534" i="11"/>
  <c r="C4534" i="11"/>
  <c r="B4534" i="11"/>
  <c r="J4533" i="11"/>
  <c r="G4533" i="11"/>
  <c r="F4533" i="11"/>
  <c r="E4533" i="11"/>
  <c r="A4533" i="11" s="1"/>
  <c r="D4533" i="11"/>
  <c r="C4533" i="11"/>
  <c r="B4533" i="11"/>
  <c r="J4532" i="11"/>
  <c r="G4532" i="11"/>
  <c r="F4532" i="11"/>
  <c r="E4532" i="11"/>
  <c r="A4532" i="11" s="1"/>
  <c r="D4532" i="11"/>
  <c r="C4532" i="11"/>
  <c r="B4532" i="11"/>
  <c r="J4531" i="11"/>
  <c r="G4531" i="11"/>
  <c r="F4531" i="11"/>
  <c r="E4531" i="11"/>
  <c r="A4531" i="11" s="1"/>
  <c r="D4531" i="11"/>
  <c r="C4531" i="11"/>
  <c r="B4531" i="11"/>
  <c r="J4530" i="11"/>
  <c r="G4530" i="11"/>
  <c r="F4530" i="11"/>
  <c r="E4530" i="11"/>
  <c r="A4530" i="11" s="1"/>
  <c r="D4530" i="11"/>
  <c r="C4530" i="11"/>
  <c r="B4530" i="11"/>
  <c r="J4529" i="11"/>
  <c r="G4529" i="11"/>
  <c r="F4529" i="11"/>
  <c r="E4529" i="11"/>
  <c r="A4529" i="11" s="1"/>
  <c r="D4529" i="11"/>
  <c r="C4529" i="11"/>
  <c r="B4529" i="11"/>
  <c r="J4528" i="11"/>
  <c r="G4528" i="11"/>
  <c r="F4528" i="11"/>
  <c r="E4528" i="11"/>
  <c r="A4528" i="11" s="1"/>
  <c r="D4528" i="11"/>
  <c r="C4528" i="11"/>
  <c r="B4528" i="11"/>
  <c r="J4527" i="11"/>
  <c r="G4527" i="11"/>
  <c r="F4527" i="11"/>
  <c r="E4527" i="11"/>
  <c r="A4527" i="11" s="1"/>
  <c r="D4527" i="11"/>
  <c r="C4527" i="11"/>
  <c r="B4527" i="11"/>
  <c r="J4526" i="11"/>
  <c r="G4526" i="11"/>
  <c r="F4526" i="11"/>
  <c r="E4526" i="11"/>
  <c r="A4526" i="11" s="1"/>
  <c r="D4526" i="11"/>
  <c r="C4526" i="11"/>
  <c r="B4526" i="11"/>
  <c r="J4525" i="11"/>
  <c r="G4525" i="11"/>
  <c r="F4525" i="11"/>
  <c r="E4525" i="11"/>
  <c r="A4525" i="11" s="1"/>
  <c r="D4525" i="11"/>
  <c r="C4525" i="11"/>
  <c r="B4525" i="11"/>
  <c r="J4524" i="11"/>
  <c r="G4524" i="11"/>
  <c r="F4524" i="11"/>
  <c r="E4524" i="11"/>
  <c r="A4524" i="11" s="1"/>
  <c r="D4524" i="11"/>
  <c r="C4524" i="11"/>
  <c r="B4524" i="11"/>
  <c r="J4523" i="11"/>
  <c r="G4523" i="11"/>
  <c r="F4523" i="11"/>
  <c r="E4523" i="11"/>
  <c r="A4523" i="11" s="1"/>
  <c r="D4523" i="11"/>
  <c r="C4523" i="11"/>
  <c r="B4523" i="11"/>
  <c r="J4522" i="11"/>
  <c r="G4522" i="11"/>
  <c r="F4522" i="11"/>
  <c r="E4522" i="11"/>
  <c r="A4522" i="11" s="1"/>
  <c r="D4522" i="11"/>
  <c r="C4522" i="11"/>
  <c r="B4522" i="11"/>
  <c r="J4521" i="11"/>
  <c r="G4521" i="11"/>
  <c r="F4521" i="11"/>
  <c r="E4521" i="11"/>
  <c r="A4521" i="11" s="1"/>
  <c r="D4521" i="11"/>
  <c r="C4521" i="11"/>
  <c r="B4521" i="11"/>
  <c r="J4520" i="11"/>
  <c r="G4520" i="11"/>
  <c r="F4520" i="11"/>
  <c r="E4520" i="11"/>
  <c r="A4520" i="11" s="1"/>
  <c r="D4520" i="11"/>
  <c r="C4520" i="11"/>
  <c r="B4520" i="11"/>
  <c r="J4519" i="11"/>
  <c r="G4519" i="11"/>
  <c r="F4519" i="11"/>
  <c r="E4519" i="11"/>
  <c r="A4519" i="11" s="1"/>
  <c r="D4519" i="11"/>
  <c r="C4519" i="11"/>
  <c r="B4519" i="11"/>
  <c r="J4518" i="11"/>
  <c r="G4518" i="11"/>
  <c r="F4518" i="11"/>
  <c r="E4518" i="11"/>
  <c r="A4518" i="11" s="1"/>
  <c r="D4518" i="11"/>
  <c r="C4518" i="11"/>
  <c r="B4518" i="11"/>
  <c r="J4517" i="11"/>
  <c r="G4517" i="11"/>
  <c r="F4517" i="11"/>
  <c r="E4517" i="11"/>
  <c r="A4517" i="11" s="1"/>
  <c r="D4517" i="11"/>
  <c r="C4517" i="11"/>
  <c r="B4517" i="11"/>
  <c r="J4516" i="11"/>
  <c r="G4516" i="11"/>
  <c r="F4516" i="11"/>
  <c r="E4516" i="11"/>
  <c r="A4516" i="11" s="1"/>
  <c r="D4516" i="11"/>
  <c r="C4516" i="11"/>
  <c r="B4516" i="11"/>
  <c r="J4515" i="11"/>
  <c r="G4515" i="11"/>
  <c r="F4515" i="11"/>
  <c r="E4515" i="11"/>
  <c r="A4515" i="11" s="1"/>
  <c r="D4515" i="11"/>
  <c r="C4515" i="11"/>
  <c r="B4515" i="11"/>
  <c r="J4514" i="11"/>
  <c r="G4514" i="11"/>
  <c r="F4514" i="11"/>
  <c r="E4514" i="11"/>
  <c r="A4514" i="11" s="1"/>
  <c r="D4514" i="11"/>
  <c r="C4514" i="11"/>
  <c r="B4514" i="11"/>
  <c r="J4513" i="11"/>
  <c r="G4513" i="11"/>
  <c r="F4513" i="11"/>
  <c r="E4513" i="11"/>
  <c r="A4513" i="11" s="1"/>
  <c r="D4513" i="11"/>
  <c r="C4513" i="11"/>
  <c r="B4513" i="11"/>
  <c r="J4512" i="11"/>
  <c r="G4512" i="11"/>
  <c r="F4512" i="11"/>
  <c r="E4512" i="11"/>
  <c r="A4512" i="11" s="1"/>
  <c r="D4512" i="11"/>
  <c r="C4512" i="11"/>
  <c r="B4512" i="11"/>
  <c r="J4511" i="11"/>
  <c r="G4511" i="11"/>
  <c r="F4511" i="11"/>
  <c r="E4511" i="11"/>
  <c r="A4511" i="11" s="1"/>
  <c r="D4511" i="11"/>
  <c r="C4511" i="11"/>
  <c r="B4511" i="11"/>
  <c r="J4510" i="11"/>
  <c r="G4510" i="11"/>
  <c r="F4510" i="11"/>
  <c r="E4510" i="11"/>
  <c r="A4510" i="11" s="1"/>
  <c r="D4510" i="11"/>
  <c r="C4510" i="11"/>
  <c r="B4510" i="11"/>
  <c r="J4509" i="11"/>
  <c r="G4509" i="11"/>
  <c r="F4509" i="11"/>
  <c r="E4509" i="11"/>
  <c r="A4509" i="11" s="1"/>
  <c r="D4509" i="11"/>
  <c r="C4509" i="11"/>
  <c r="B4509" i="11"/>
  <c r="J4508" i="11"/>
  <c r="G4508" i="11"/>
  <c r="F4508" i="11"/>
  <c r="E4508" i="11"/>
  <c r="A4508" i="11" s="1"/>
  <c r="D4508" i="11"/>
  <c r="C4508" i="11"/>
  <c r="B4508" i="11"/>
  <c r="J4507" i="11"/>
  <c r="G4507" i="11"/>
  <c r="F4507" i="11"/>
  <c r="E4507" i="11"/>
  <c r="A4507" i="11" s="1"/>
  <c r="D4507" i="11"/>
  <c r="C4507" i="11"/>
  <c r="B4507" i="11"/>
  <c r="J4506" i="11"/>
  <c r="G4506" i="11"/>
  <c r="F4506" i="11"/>
  <c r="E4506" i="11"/>
  <c r="A4506" i="11" s="1"/>
  <c r="D4506" i="11"/>
  <c r="C4506" i="11"/>
  <c r="B4506" i="11"/>
  <c r="J4505" i="11"/>
  <c r="G4505" i="11"/>
  <c r="F4505" i="11"/>
  <c r="E4505" i="11"/>
  <c r="A4505" i="11" s="1"/>
  <c r="D4505" i="11"/>
  <c r="C4505" i="11"/>
  <c r="B4505" i="11"/>
  <c r="J4504" i="11"/>
  <c r="G4504" i="11"/>
  <c r="F4504" i="11"/>
  <c r="E4504" i="11"/>
  <c r="A4504" i="11" s="1"/>
  <c r="D4504" i="11"/>
  <c r="C4504" i="11"/>
  <c r="B4504" i="11"/>
  <c r="J4503" i="11"/>
  <c r="G4503" i="11"/>
  <c r="F4503" i="11"/>
  <c r="E4503" i="11"/>
  <c r="A4503" i="11" s="1"/>
  <c r="D4503" i="11"/>
  <c r="C4503" i="11"/>
  <c r="B4503" i="11"/>
  <c r="J4502" i="11"/>
  <c r="G4502" i="11"/>
  <c r="F4502" i="11"/>
  <c r="E4502" i="11"/>
  <c r="A4502" i="11" s="1"/>
  <c r="D4502" i="11"/>
  <c r="C4502" i="11"/>
  <c r="B4502" i="11"/>
  <c r="J4501" i="11"/>
  <c r="G4501" i="11"/>
  <c r="F4501" i="11"/>
  <c r="E4501" i="11"/>
  <c r="A4501" i="11" s="1"/>
  <c r="D4501" i="11"/>
  <c r="C4501" i="11"/>
  <c r="B4501" i="11"/>
  <c r="J4500" i="11"/>
  <c r="G4500" i="11"/>
  <c r="F4500" i="11"/>
  <c r="E4500" i="11"/>
  <c r="A4500" i="11" s="1"/>
  <c r="D4500" i="11"/>
  <c r="C4500" i="11"/>
  <c r="B4500" i="11"/>
  <c r="J4499" i="11"/>
  <c r="G4499" i="11"/>
  <c r="F4499" i="11"/>
  <c r="E4499" i="11"/>
  <c r="A4499" i="11" s="1"/>
  <c r="D4499" i="11"/>
  <c r="C4499" i="11"/>
  <c r="B4499" i="11"/>
  <c r="J4498" i="11"/>
  <c r="G4498" i="11"/>
  <c r="F4498" i="11"/>
  <c r="E4498" i="11"/>
  <c r="A4498" i="11" s="1"/>
  <c r="D4498" i="11"/>
  <c r="C4498" i="11"/>
  <c r="B4498" i="11"/>
  <c r="J4497" i="11"/>
  <c r="G4497" i="11"/>
  <c r="F4497" i="11"/>
  <c r="E4497" i="11"/>
  <c r="A4497" i="11" s="1"/>
  <c r="D4497" i="11"/>
  <c r="C4497" i="11"/>
  <c r="B4497" i="11"/>
  <c r="J4496" i="11"/>
  <c r="G4496" i="11"/>
  <c r="F4496" i="11"/>
  <c r="E4496" i="11"/>
  <c r="A4496" i="11" s="1"/>
  <c r="D4496" i="11"/>
  <c r="C4496" i="11"/>
  <c r="B4496" i="11"/>
  <c r="J4495" i="11"/>
  <c r="G4495" i="11"/>
  <c r="F4495" i="11"/>
  <c r="E4495" i="11"/>
  <c r="A4495" i="11" s="1"/>
  <c r="D4495" i="11"/>
  <c r="C4495" i="11"/>
  <c r="B4495" i="11"/>
  <c r="J4494" i="11"/>
  <c r="G4494" i="11"/>
  <c r="F4494" i="11"/>
  <c r="E4494" i="11"/>
  <c r="A4494" i="11" s="1"/>
  <c r="D4494" i="11"/>
  <c r="C4494" i="11"/>
  <c r="B4494" i="11"/>
  <c r="J4493" i="11"/>
  <c r="G4493" i="11"/>
  <c r="F4493" i="11"/>
  <c r="E4493" i="11"/>
  <c r="A4493" i="11" s="1"/>
  <c r="D4493" i="11"/>
  <c r="C4493" i="11"/>
  <c r="B4493" i="11"/>
  <c r="J4492" i="11"/>
  <c r="G4492" i="11"/>
  <c r="F4492" i="11"/>
  <c r="E4492" i="11"/>
  <c r="A4492" i="11" s="1"/>
  <c r="D4492" i="11"/>
  <c r="C4492" i="11"/>
  <c r="B4492" i="11"/>
  <c r="J4491" i="11"/>
  <c r="G4491" i="11"/>
  <c r="F4491" i="11"/>
  <c r="E4491" i="11"/>
  <c r="A4491" i="11" s="1"/>
  <c r="D4491" i="11"/>
  <c r="C4491" i="11"/>
  <c r="B4491" i="11"/>
  <c r="J4490" i="11"/>
  <c r="G4490" i="11"/>
  <c r="F4490" i="11"/>
  <c r="E4490" i="11"/>
  <c r="A4490" i="11" s="1"/>
  <c r="D4490" i="11"/>
  <c r="C4490" i="11"/>
  <c r="B4490" i="11"/>
  <c r="J4489" i="11"/>
  <c r="G4489" i="11"/>
  <c r="F4489" i="11"/>
  <c r="E4489" i="11"/>
  <c r="A4489" i="11" s="1"/>
  <c r="D4489" i="11"/>
  <c r="C4489" i="11"/>
  <c r="B4489" i="11"/>
  <c r="J4488" i="11"/>
  <c r="G4488" i="11"/>
  <c r="F4488" i="11"/>
  <c r="E4488" i="11"/>
  <c r="A4488" i="11" s="1"/>
  <c r="D4488" i="11"/>
  <c r="C4488" i="11"/>
  <c r="B4488" i="11"/>
  <c r="J4487" i="11"/>
  <c r="G4487" i="11"/>
  <c r="F4487" i="11"/>
  <c r="E4487" i="11"/>
  <c r="A4487" i="11" s="1"/>
  <c r="D4487" i="11"/>
  <c r="C4487" i="11"/>
  <c r="B4487" i="11"/>
  <c r="J4486" i="11"/>
  <c r="G4486" i="11"/>
  <c r="F4486" i="11"/>
  <c r="E4486" i="11"/>
  <c r="A4486" i="11" s="1"/>
  <c r="D4486" i="11"/>
  <c r="C4486" i="11"/>
  <c r="B4486" i="11"/>
  <c r="J4485" i="11"/>
  <c r="G4485" i="11"/>
  <c r="F4485" i="11"/>
  <c r="E4485" i="11"/>
  <c r="A4485" i="11" s="1"/>
  <c r="D4485" i="11"/>
  <c r="C4485" i="11"/>
  <c r="B4485" i="11"/>
  <c r="J4484" i="11"/>
  <c r="G4484" i="11"/>
  <c r="F4484" i="11"/>
  <c r="E4484" i="11"/>
  <c r="A4484" i="11" s="1"/>
  <c r="D4484" i="11"/>
  <c r="C4484" i="11"/>
  <c r="B4484" i="11"/>
  <c r="J4483" i="11"/>
  <c r="G4483" i="11"/>
  <c r="F4483" i="11"/>
  <c r="E4483" i="11"/>
  <c r="A4483" i="11" s="1"/>
  <c r="D4483" i="11"/>
  <c r="C4483" i="11"/>
  <c r="B4483" i="11"/>
  <c r="J4482" i="11"/>
  <c r="G4482" i="11"/>
  <c r="F4482" i="11"/>
  <c r="E4482" i="11"/>
  <c r="A4482" i="11" s="1"/>
  <c r="D4482" i="11"/>
  <c r="C4482" i="11"/>
  <c r="B4482" i="11"/>
  <c r="J4481" i="11"/>
  <c r="G4481" i="11"/>
  <c r="F4481" i="11"/>
  <c r="E4481" i="11"/>
  <c r="A4481" i="11" s="1"/>
  <c r="D4481" i="11"/>
  <c r="C4481" i="11"/>
  <c r="B4481" i="11"/>
  <c r="J4480" i="11"/>
  <c r="G4480" i="11"/>
  <c r="F4480" i="11"/>
  <c r="E4480" i="11"/>
  <c r="A4480" i="11" s="1"/>
  <c r="D4480" i="11"/>
  <c r="C4480" i="11"/>
  <c r="B4480" i="11"/>
  <c r="J4479" i="11"/>
  <c r="G4479" i="11"/>
  <c r="F4479" i="11"/>
  <c r="E4479" i="11"/>
  <c r="A4479" i="11" s="1"/>
  <c r="D4479" i="11"/>
  <c r="C4479" i="11"/>
  <c r="B4479" i="11"/>
  <c r="J4478" i="11"/>
  <c r="G4478" i="11"/>
  <c r="F4478" i="11"/>
  <c r="E4478" i="11"/>
  <c r="A4478" i="11" s="1"/>
  <c r="D4478" i="11"/>
  <c r="C4478" i="11"/>
  <c r="B4478" i="11"/>
  <c r="J4477" i="11"/>
  <c r="G4477" i="11"/>
  <c r="F4477" i="11"/>
  <c r="E4477" i="11"/>
  <c r="A4477" i="11" s="1"/>
  <c r="D4477" i="11"/>
  <c r="C4477" i="11"/>
  <c r="B4477" i="11"/>
  <c r="J4476" i="11"/>
  <c r="G4476" i="11"/>
  <c r="F4476" i="11"/>
  <c r="E4476" i="11"/>
  <c r="A4476" i="11" s="1"/>
  <c r="D4476" i="11"/>
  <c r="C4476" i="11"/>
  <c r="B4476" i="11"/>
  <c r="J4475" i="11"/>
  <c r="G4475" i="11"/>
  <c r="F4475" i="11"/>
  <c r="E4475" i="11"/>
  <c r="A4475" i="11" s="1"/>
  <c r="D4475" i="11"/>
  <c r="C4475" i="11"/>
  <c r="B4475" i="11"/>
  <c r="J4474" i="11"/>
  <c r="G4474" i="11"/>
  <c r="F4474" i="11"/>
  <c r="E4474" i="11"/>
  <c r="A4474" i="11" s="1"/>
  <c r="D4474" i="11"/>
  <c r="C4474" i="11"/>
  <c r="B4474" i="11"/>
  <c r="J4473" i="11"/>
  <c r="G4473" i="11"/>
  <c r="F4473" i="11"/>
  <c r="E4473" i="11"/>
  <c r="A4473" i="11" s="1"/>
  <c r="D4473" i="11"/>
  <c r="C4473" i="11"/>
  <c r="B4473" i="11"/>
  <c r="J4472" i="11"/>
  <c r="G4472" i="11"/>
  <c r="F4472" i="11"/>
  <c r="E4472" i="11"/>
  <c r="A4472" i="11" s="1"/>
  <c r="D4472" i="11"/>
  <c r="C4472" i="11"/>
  <c r="B4472" i="11"/>
  <c r="J4471" i="11"/>
  <c r="G4471" i="11"/>
  <c r="F4471" i="11"/>
  <c r="E4471" i="11"/>
  <c r="A4471" i="11" s="1"/>
  <c r="D4471" i="11"/>
  <c r="C4471" i="11"/>
  <c r="B4471" i="11"/>
  <c r="J4470" i="11"/>
  <c r="G4470" i="11"/>
  <c r="F4470" i="11"/>
  <c r="E4470" i="11"/>
  <c r="A4470" i="11" s="1"/>
  <c r="D4470" i="11"/>
  <c r="C4470" i="11"/>
  <c r="B4470" i="11"/>
  <c r="J4469" i="11"/>
  <c r="G4469" i="11"/>
  <c r="F4469" i="11"/>
  <c r="E4469" i="11"/>
  <c r="A4469" i="11" s="1"/>
  <c r="D4469" i="11"/>
  <c r="C4469" i="11"/>
  <c r="B4469" i="11"/>
  <c r="J4468" i="11"/>
  <c r="G4468" i="11"/>
  <c r="F4468" i="11"/>
  <c r="E4468" i="11"/>
  <c r="A4468" i="11" s="1"/>
  <c r="D4468" i="11"/>
  <c r="C4468" i="11"/>
  <c r="B4468" i="11"/>
  <c r="J4467" i="11"/>
  <c r="G4467" i="11"/>
  <c r="F4467" i="11"/>
  <c r="E4467" i="11"/>
  <c r="A4467" i="11" s="1"/>
  <c r="D4467" i="11"/>
  <c r="C4467" i="11"/>
  <c r="B4467" i="11"/>
  <c r="J4466" i="11"/>
  <c r="G4466" i="11"/>
  <c r="F4466" i="11"/>
  <c r="E4466" i="11"/>
  <c r="A4466" i="11" s="1"/>
  <c r="D4466" i="11"/>
  <c r="C4466" i="11"/>
  <c r="B4466" i="11"/>
  <c r="J4465" i="11"/>
  <c r="G4465" i="11"/>
  <c r="F4465" i="11"/>
  <c r="E4465" i="11"/>
  <c r="A4465" i="11" s="1"/>
  <c r="D4465" i="11"/>
  <c r="C4465" i="11"/>
  <c r="B4465" i="11"/>
  <c r="J4464" i="11"/>
  <c r="G4464" i="11"/>
  <c r="F4464" i="11"/>
  <c r="E4464" i="11"/>
  <c r="A4464" i="11" s="1"/>
  <c r="D4464" i="11"/>
  <c r="C4464" i="11"/>
  <c r="B4464" i="11"/>
  <c r="J4463" i="11"/>
  <c r="G4463" i="11"/>
  <c r="F4463" i="11"/>
  <c r="E4463" i="11"/>
  <c r="A4463" i="11" s="1"/>
  <c r="D4463" i="11"/>
  <c r="C4463" i="11"/>
  <c r="B4463" i="11"/>
  <c r="J4462" i="11"/>
  <c r="G4462" i="11"/>
  <c r="F4462" i="11"/>
  <c r="E4462" i="11"/>
  <c r="A4462" i="11" s="1"/>
  <c r="D4462" i="11"/>
  <c r="C4462" i="11"/>
  <c r="B4462" i="11"/>
  <c r="J4461" i="11"/>
  <c r="G4461" i="11"/>
  <c r="F4461" i="11"/>
  <c r="E4461" i="11"/>
  <c r="A4461" i="11" s="1"/>
  <c r="D4461" i="11"/>
  <c r="C4461" i="11"/>
  <c r="B4461" i="11"/>
  <c r="J4460" i="11"/>
  <c r="G4460" i="11"/>
  <c r="F4460" i="11"/>
  <c r="E4460" i="11"/>
  <c r="A4460" i="11" s="1"/>
  <c r="D4460" i="11"/>
  <c r="C4460" i="11"/>
  <c r="B4460" i="11"/>
  <c r="J4459" i="11"/>
  <c r="G4459" i="11"/>
  <c r="F4459" i="11"/>
  <c r="E4459" i="11"/>
  <c r="A4459" i="11" s="1"/>
  <c r="D4459" i="11"/>
  <c r="C4459" i="11"/>
  <c r="B4459" i="11"/>
  <c r="J4458" i="11"/>
  <c r="G4458" i="11"/>
  <c r="F4458" i="11"/>
  <c r="E4458" i="11"/>
  <c r="A4458" i="11" s="1"/>
  <c r="D4458" i="11"/>
  <c r="C4458" i="11"/>
  <c r="B4458" i="11"/>
  <c r="J4457" i="11"/>
  <c r="G4457" i="11"/>
  <c r="F4457" i="11"/>
  <c r="E4457" i="11"/>
  <c r="A4457" i="11" s="1"/>
  <c r="D4457" i="11"/>
  <c r="C4457" i="11"/>
  <c r="B4457" i="11"/>
  <c r="J4456" i="11"/>
  <c r="G4456" i="11"/>
  <c r="F4456" i="11"/>
  <c r="E4456" i="11"/>
  <c r="A4456" i="11" s="1"/>
  <c r="D4456" i="11"/>
  <c r="C4456" i="11"/>
  <c r="B4456" i="11"/>
  <c r="J4455" i="11"/>
  <c r="G4455" i="11"/>
  <c r="F4455" i="11"/>
  <c r="E4455" i="11"/>
  <c r="A4455" i="11" s="1"/>
  <c r="D4455" i="11"/>
  <c r="C4455" i="11"/>
  <c r="B4455" i="11"/>
  <c r="J4454" i="11"/>
  <c r="G4454" i="11"/>
  <c r="F4454" i="11"/>
  <c r="E4454" i="11"/>
  <c r="A4454" i="11" s="1"/>
  <c r="D4454" i="11"/>
  <c r="C4454" i="11"/>
  <c r="B4454" i="11"/>
  <c r="J4453" i="11"/>
  <c r="G4453" i="11"/>
  <c r="F4453" i="11"/>
  <c r="E4453" i="11"/>
  <c r="A4453" i="11" s="1"/>
  <c r="D4453" i="11"/>
  <c r="C4453" i="11"/>
  <c r="B4453" i="11"/>
  <c r="J4452" i="11"/>
  <c r="G4452" i="11"/>
  <c r="F4452" i="11"/>
  <c r="E4452" i="11"/>
  <c r="A4452" i="11" s="1"/>
  <c r="D4452" i="11"/>
  <c r="C4452" i="11"/>
  <c r="B4452" i="11"/>
  <c r="J4451" i="11"/>
  <c r="G4451" i="11"/>
  <c r="F4451" i="11"/>
  <c r="E4451" i="11"/>
  <c r="A4451" i="11" s="1"/>
  <c r="D4451" i="11"/>
  <c r="C4451" i="11"/>
  <c r="B4451" i="11"/>
  <c r="J4450" i="11"/>
  <c r="G4450" i="11"/>
  <c r="F4450" i="11"/>
  <c r="E4450" i="11"/>
  <c r="A4450" i="11" s="1"/>
  <c r="D4450" i="11"/>
  <c r="C4450" i="11"/>
  <c r="B4450" i="11"/>
  <c r="J4449" i="11"/>
  <c r="G4449" i="11"/>
  <c r="F4449" i="11"/>
  <c r="E4449" i="11"/>
  <c r="A4449" i="11" s="1"/>
  <c r="D4449" i="11"/>
  <c r="C4449" i="11"/>
  <c r="B4449" i="11"/>
  <c r="J4448" i="11"/>
  <c r="G4448" i="11"/>
  <c r="F4448" i="11"/>
  <c r="E4448" i="11"/>
  <c r="A4448" i="11" s="1"/>
  <c r="D4448" i="11"/>
  <c r="C4448" i="11"/>
  <c r="B4448" i="11"/>
  <c r="J4447" i="11"/>
  <c r="G4447" i="11"/>
  <c r="F4447" i="11"/>
  <c r="E4447" i="11"/>
  <c r="A4447" i="11" s="1"/>
  <c r="D4447" i="11"/>
  <c r="C4447" i="11"/>
  <c r="B4447" i="11"/>
  <c r="J4446" i="11"/>
  <c r="G4446" i="11"/>
  <c r="F4446" i="11"/>
  <c r="E4446" i="11"/>
  <c r="A4446" i="11" s="1"/>
  <c r="D4446" i="11"/>
  <c r="C4446" i="11"/>
  <c r="B4446" i="11"/>
  <c r="J4445" i="11"/>
  <c r="G4445" i="11"/>
  <c r="F4445" i="11"/>
  <c r="E4445" i="11"/>
  <c r="A4445" i="11" s="1"/>
  <c r="D4445" i="11"/>
  <c r="C4445" i="11"/>
  <c r="B4445" i="11"/>
  <c r="J4444" i="11"/>
  <c r="G4444" i="11"/>
  <c r="F4444" i="11"/>
  <c r="E4444" i="11"/>
  <c r="A4444" i="11" s="1"/>
  <c r="D4444" i="11"/>
  <c r="C4444" i="11"/>
  <c r="B4444" i="11"/>
  <c r="J4443" i="11"/>
  <c r="G4443" i="11"/>
  <c r="F4443" i="11"/>
  <c r="E4443" i="11"/>
  <c r="A4443" i="11" s="1"/>
  <c r="D4443" i="11"/>
  <c r="C4443" i="11"/>
  <c r="B4443" i="11"/>
  <c r="J4442" i="11"/>
  <c r="G4442" i="11"/>
  <c r="F4442" i="11"/>
  <c r="E4442" i="11"/>
  <c r="A4442" i="11" s="1"/>
  <c r="D4442" i="11"/>
  <c r="C4442" i="11"/>
  <c r="B4442" i="11"/>
  <c r="J4441" i="11"/>
  <c r="G4441" i="11"/>
  <c r="F4441" i="11"/>
  <c r="E4441" i="11"/>
  <c r="A4441" i="11" s="1"/>
  <c r="D4441" i="11"/>
  <c r="C4441" i="11"/>
  <c r="B4441" i="11"/>
  <c r="J4440" i="11"/>
  <c r="G4440" i="11"/>
  <c r="F4440" i="11"/>
  <c r="E4440" i="11"/>
  <c r="A4440" i="11" s="1"/>
  <c r="D4440" i="11"/>
  <c r="C4440" i="11"/>
  <c r="B4440" i="11"/>
  <c r="J4439" i="11"/>
  <c r="G4439" i="11"/>
  <c r="F4439" i="11"/>
  <c r="E4439" i="11"/>
  <c r="A4439" i="11" s="1"/>
  <c r="D4439" i="11"/>
  <c r="C4439" i="11"/>
  <c r="B4439" i="11"/>
  <c r="J4438" i="11"/>
  <c r="G4438" i="11"/>
  <c r="F4438" i="11"/>
  <c r="E4438" i="11"/>
  <c r="A4438" i="11" s="1"/>
  <c r="D4438" i="11"/>
  <c r="C4438" i="11"/>
  <c r="B4438" i="11"/>
  <c r="J4437" i="11"/>
  <c r="G4437" i="11"/>
  <c r="F4437" i="11"/>
  <c r="E4437" i="11"/>
  <c r="A4437" i="11" s="1"/>
  <c r="D4437" i="11"/>
  <c r="C4437" i="11"/>
  <c r="B4437" i="11"/>
  <c r="J4436" i="11"/>
  <c r="G4436" i="11"/>
  <c r="F4436" i="11"/>
  <c r="E4436" i="11"/>
  <c r="A4436" i="11" s="1"/>
  <c r="D4436" i="11"/>
  <c r="C4436" i="11"/>
  <c r="B4436" i="11"/>
  <c r="J4435" i="11"/>
  <c r="G4435" i="11"/>
  <c r="F4435" i="11"/>
  <c r="E4435" i="11"/>
  <c r="A4435" i="11" s="1"/>
  <c r="D4435" i="11"/>
  <c r="C4435" i="11"/>
  <c r="B4435" i="11"/>
  <c r="J4434" i="11"/>
  <c r="G4434" i="11"/>
  <c r="F4434" i="11"/>
  <c r="E4434" i="11"/>
  <c r="A4434" i="11" s="1"/>
  <c r="D4434" i="11"/>
  <c r="C4434" i="11"/>
  <c r="B4434" i="11"/>
  <c r="J4433" i="11"/>
  <c r="G4433" i="11"/>
  <c r="F4433" i="11"/>
  <c r="E4433" i="11"/>
  <c r="A4433" i="11" s="1"/>
  <c r="D4433" i="11"/>
  <c r="C4433" i="11"/>
  <c r="B4433" i="11"/>
  <c r="J4432" i="11"/>
  <c r="G4432" i="11"/>
  <c r="F4432" i="11"/>
  <c r="E4432" i="11"/>
  <c r="A4432" i="11" s="1"/>
  <c r="D4432" i="11"/>
  <c r="C4432" i="11"/>
  <c r="B4432" i="11"/>
  <c r="J4431" i="11"/>
  <c r="G4431" i="11"/>
  <c r="F4431" i="11"/>
  <c r="E4431" i="11"/>
  <c r="A4431" i="11" s="1"/>
  <c r="D4431" i="11"/>
  <c r="C4431" i="11"/>
  <c r="B4431" i="11"/>
  <c r="J4430" i="11"/>
  <c r="G4430" i="11"/>
  <c r="F4430" i="11"/>
  <c r="E4430" i="11"/>
  <c r="A4430" i="11" s="1"/>
  <c r="D4430" i="11"/>
  <c r="C4430" i="11"/>
  <c r="B4430" i="11"/>
  <c r="J4429" i="11"/>
  <c r="G4429" i="11"/>
  <c r="F4429" i="11"/>
  <c r="E4429" i="11"/>
  <c r="A4429" i="11" s="1"/>
  <c r="D4429" i="11"/>
  <c r="C4429" i="11"/>
  <c r="B4429" i="11"/>
  <c r="J4428" i="11"/>
  <c r="G4428" i="11"/>
  <c r="F4428" i="11"/>
  <c r="E4428" i="11"/>
  <c r="A4428" i="11" s="1"/>
  <c r="D4428" i="11"/>
  <c r="C4428" i="11"/>
  <c r="B4428" i="11"/>
  <c r="J4427" i="11"/>
  <c r="G4427" i="11"/>
  <c r="F4427" i="11"/>
  <c r="E4427" i="11"/>
  <c r="A4427" i="11" s="1"/>
  <c r="D4427" i="11"/>
  <c r="C4427" i="11"/>
  <c r="B4427" i="11"/>
  <c r="J4426" i="11"/>
  <c r="G4426" i="11"/>
  <c r="F4426" i="11"/>
  <c r="E4426" i="11"/>
  <c r="A4426" i="11" s="1"/>
  <c r="D4426" i="11"/>
  <c r="C4426" i="11"/>
  <c r="B4426" i="11"/>
  <c r="J4425" i="11"/>
  <c r="G4425" i="11"/>
  <c r="F4425" i="11"/>
  <c r="E4425" i="11"/>
  <c r="A4425" i="11" s="1"/>
  <c r="D4425" i="11"/>
  <c r="C4425" i="11"/>
  <c r="B4425" i="11"/>
  <c r="J4424" i="11"/>
  <c r="G4424" i="11"/>
  <c r="F4424" i="11"/>
  <c r="E4424" i="11"/>
  <c r="A4424" i="11" s="1"/>
  <c r="D4424" i="11"/>
  <c r="C4424" i="11"/>
  <c r="B4424" i="11"/>
  <c r="J4423" i="11"/>
  <c r="G4423" i="11"/>
  <c r="F4423" i="11"/>
  <c r="E4423" i="11"/>
  <c r="A4423" i="11" s="1"/>
  <c r="D4423" i="11"/>
  <c r="C4423" i="11"/>
  <c r="B4423" i="11"/>
  <c r="J4422" i="11"/>
  <c r="G4422" i="11"/>
  <c r="F4422" i="11"/>
  <c r="E4422" i="11"/>
  <c r="A4422" i="11" s="1"/>
  <c r="D4422" i="11"/>
  <c r="C4422" i="11"/>
  <c r="B4422" i="11"/>
  <c r="J4421" i="11"/>
  <c r="G4421" i="11"/>
  <c r="F4421" i="11"/>
  <c r="E4421" i="11"/>
  <c r="A4421" i="11" s="1"/>
  <c r="D4421" i="11"/>
  <c r="C4421" i="11"/>
  <c r="B4421" i="11"/>
  <c r="J4420" i="11"/>
  <c r="G4420" i="11"/>
  <c r="F4420" i="11"/>
  <c r="E4420" i="11"/>
  <c r="A4420" i="11" s="1"/>
  <c r="D4420" i="11"/>
  <c r="C4420" i="11"/>
  <c r="B4420" i="11"/>
  <c r="J4419" i="11"/>
  <c r="G4419" i="11"/>
  <c r="F4419" i="11"/>
  <c r="E4419" i="11"/>
  <c r="A4419" i="11" s="1"/>
  <c r="D4419" i="11"/>
  <c r="C4419" i="11"/>
  <c r="B4419" i="11"/>
  <c r="J4418" i="11"/>
  <c r="G4418" i="11"/>
  <c r="F4418" i="11"/>
  <c r="E4418" i="11"/>
  <c r="A4418" i="11" s="1"/>
  <c r="D4418" i="11"/>
  <c r="C4418" i="11"/>
  <c r="B4418" i="11"/>
  <c r="J4417" i="11"/>
  <c r="G4417" i="11"/>
  <c r="F4417" i="11"/>
  <c r="E4417" i="11"/>
  <c r="A4417" i="11" s="1"/>
  <c r="D4417" i="11"/>
  <c r="C4417" i="11"/>
  <c r="B4417" i="11"/>
  <c r="J4416" i="11"/>
  <c r="G4416" i="11"/>
  <c r="F4416" i="11"/>
  <c r="E4416" i="11"/>
  <c r="A4416" i="11" s="1"/>
  <c r="D4416" i="11"/>
  <c r="C4416" i="11"/>
  <c r="B4416" i="11"/>
  <c r="J4415" i="11"/>
  <c r="G4415" i="11"/>
  <c r="F4415" i="11"/>
  <c r="E4415" i="11"/>
  <c r="A4415" i="11" s="1"/>
  <c r="D4415" i="11"/>
  <c r="C4415" i="11"/>
  <c r="B4415" i="11"/>
  <c r="J4414" i="11"/>
  <c r="G4414" i="11"/>
  <c r="F4414" i="11"/>
  <c r="E4414" i="11"/>
  <c r="A4414" i="11" s="1"/>
  <c r="D4414" i="11"/>
  <c r="C4414" i="11"/>
  <c r="B4414" i="11"/>
  <c r="J4413" i="11"/>
  <c r="G4413" i="11"/>
  <c r="F4413" i="11"/>
  <c r="E4413" i="11"/>
  <c r="A4413" i="11" s="1"/>
  <c r="D4413" i="11"/>
  <c r="C4413" i="11"/>
  <c r="B4413" i="11"/>
  <c r="J4412" i="11"/>
  <c r="G4412" i="11"/>
  <c r="F4412" i="11"/>
  <c r="E4412" i="11"/>
  <c r="A4412" i="11" s="1"/>
  <c r="D4412" i="11"/>
  <c r="C4412" i="11"/>
  <c r="B4412" i="11"/>
  <c r="J4411" i="11"/>
  <c r="G4411" i="11"/>
  <c r="F4411" i="11"/>
  <c r="E4411" i="11"/>
  <c r="A4411" i="11" s="1"/>
  <c r="D4411" i="11"/>
  <c r="C4411" i="11"/>
  <c r="B4411" i="11"/>
  <c r="J4410" i="11"/>
  <c r="G4410" i="11"/>
  <c r="F4410" i="11"/>
  <c r="E4410" i="11"/>
  <c r="A4410" i="11" s="1"/>
  <c r="D4410" i="11"/>
  <c r="C4410" i="11"/>
  <c r="B4410" i="11"/>
  <c r="J4409" i="11"/>
  <c r="G4409" i="11"/>
  <c r="F4409" i="11"/>
  <c r="E4409" i="11"/>
  <c r="A4409" i="11" s="1"/>
  <c r="D4409" i="11"/>
  <c r="C4409" i="11"/>
  <c r="B4409" i="11"/>
  <c r="J4408" i="11"/>
  <c r="G4408" i="11"/>
  <c r="F4408" i="11"/>
  <c r="E4408" i="11"/>
  <c r="A4408" i="11" s="1"/>
  <c r="D4408" i="11"/>
  <c r="C4408" i="11"/>
  <c r="B4408" i="11"/>
  <c r="J4407" i="11"/>
  <c r="G4407" i="11"/>
  <c r="F4407" i="11"/>
  <c r="E4407" i="11"/>
  <c r="A4407" i="11" s="1"/>
  <c r="D4407" i="11"/>
  <c r="C4407" i="11"/>
  <c r="B4407" i="11"/>
  <c r="J4406" i="11"/>
  <c r="G4406" i="11"/>
  <c r="F4406" i="11"/>
  <c r="E4406" i="11"/>
  <c r="A4406" i="11" s="1"/>
  <c r="D4406" i="11"/>
  <c r="C4406" i="11"/>
  <c r="B4406" i="11"/>
  <c r="J4405" i="11"/>
  <c r="G4405" i="11"/>
  <c r="F4405" i="11"/>
  <c r="E4405" i="11"/>
  <c r="A4405" i="11" s="1"/>
  <c r="D4405" i="11"/>
  <c r="C4405" i="11"/>
  <c r="B4405" i="11"/>
  <c r="J4404" i="11"/>
  <c r="G4404" i="11"/>
  <c r="F4404" i="11"/>
  <c r="E4404" i="11"/>
  <c r="A4404" i="11" s="1"/>
  <c r="D4404" i="11"/>
  <c r="C4404" i="11"/>
  <c r="B4404" i="11"/>
  <c r="J4403" i="11"/>
  <c r="G4403" i="11"/>
  <c r="F4403" i="11"/>
  <c r="E4403" i="11"/>
  <c r="A4403" i="11" s="1"/>
  <c r="D4403" i="11"/>
  <c r="C4403" i="11"/>
  <c r="B4403" i="11"/>
  <c r="J4402" i="11"/>
  <c r="G4402" i="11"/>
  <c r="F4402" i="11"/>
  <c r="E4402" i="11"/>
  <c r="A4402" i="11" s="1"/>
  <c r="D4402" i="11"/>
  <c r="C4402" i="11"/>
  <c r="B4402" i="11"/>
  <c r="J4401" i="11"/>
  <c r="G4401" i="11"/>
  <c r="F4401" i="11"/>
  <c r="E4401" i="11"/>
  <c r="A4401" i="11" s="1"/>
  <c r="D4401" i="11"/>
  <c r="C4401" i="11"/>
  <c r="B4401" i="11"/>
  <c r="J4400" i="11"/>
  <c r="G4400" i="11"/>
  <c r="F4400" i="11"/>
  <c r="E4400" i="11"/>
  <c r="A4400" i="11" s="1"/>
  <c r="D4400" i="11"/>
  <c r="C4400" i="11"/>
  <c r="B4400" i="11"/>
  <c r="J4399" i="11"/>
  <c r="G4399" i="11"/>
  <c r="F4399" i="11"/>
  <c r="E4399" i="11"/>
  <c r="A4399" i="11" s="1"/>
  <c r="D4399" i="11"/>
  <c r="C4399" i="11"/>
  <c r="B4399" i="11"/>
  <c r="J4398" i="11"/>
  <c r="G4398" i="11"/>
  <c r="F4398" i="11"/>
  <c r="E4398" i="11"/>
  <c r="A4398" i="11" s="1"/>
  <c r="D4398" i="11"/>
  <c r="C4398" i="11"/>
  <c r="B4398" i="11"/>
  <c r="J4397" i="11"/>
  <c r="G4397" i="11"/>
  <c r="F4397" i="11"/>
  <c r="E4397" i="11"/>
  <c r="A4397" i="11" s="1"/>
  <c r="D4397" i="11"/>
  <c r="C4397" i="11"/>
  <c r="B4397" i="11"/>
  <c r="J4396" i="11"/>
  <c r="G4396" i="11"/>
  <c r="F4396" i="11"/>
  <c r="E4396" i="11"/>
  <c r="A4396" i="11" s="1"/>
  <c r="D4396" i="11"/>
  <c r="C4396" i="11"/>
  <c r="B4396" i="11"/>
  <c r="J4395" i="11"/>
  <c r="G4395" i="11"/>
  <c r="F4395" i="11"/>
  <c r="E4395" i="11"/>
  <c r="A4395" i="11" s="1"/>
  <c r="D4395" i="11"/>
  <c r="C4395" i="11"/>
  <c r="B4395" i="11"/>
  <c r="J4394" i="11"/>
  <c r="G4394" i="11"/>
  <c r="F4394" i="11"/>
  <c r="E4394" i="11"/>
  <c r="A4394" i="11" s="1"/>
  <c r="D4394" i="11"/>
  <c r="C4394" i="11"/>
  <c r="B4394" i="11"/>
  <c r="J4393" i="11"/>
  <c r="G4393" i="11"/>
  <c r="F4393" i="11"/>
  <c r="E4393" i="11"/>
  <c r="A4393" i="11" s="1"/>
  <c r="D4393" i="11"/>
  <c r="C4393" i="11"/>
  <c r="B4393" i="11"/>
  <c r="J4392" i="11"/>
  <c r="G4392" i="11"/>
  <c r="F4392" i="11"/>
  <c r="E4392" i="11"/>
  <c r="A4392" i="11" s="1"/>
  <c r="D4392" i="11"/>
  <c r="C4392" i="11"/>
  <c r="B4392" i="11"/>
  <c r="J4391" i="11"/>
  <c r="G4391" i="11"/>
  <c r="F4391" i="11"/>
  <c r="E4391" i="11"/>
  <c r="A4391" i="11" s="1"/>
  <c r="D4391" i="11"/>
  <c r="C4391" i="11"/>
  <c r="B4391" i="11"/>
  <c r="J4390" i="11"/>
  <c r="G4390" i="11"/>
  <c r="F4390" i="11"/>
  <c r="E4390" i="11"/>
  <c r="A4390" i="11" s="1"/>
  <c r="D4390" i="11"/>
  <c r="C4390" i="11"/>
  <c r="B4390" i="11"/>
  <c r="J4389" i="11"/>
  <c r="G4389" i="11"/>
  <c r="F4389" i="11"/>
  <c r="E4389" i="11"/>
  <c r="A4389" i="11" s="1"/>
  <c r="D4389" i="11"/>
  <c r="C4389" i="11"/>
  <c r="B4389" i="11"/>
  <c r="J4388" i="11"/>
  <c r="G4388" i="11"/>
  <c r="F4388" i="11"/>
  <c r="E4388" i="11"/>
  <c r="A4388" i="11" s="1"/>
  <c r="D4388" i="11"/>
  <c r="C4388" i="11"/>
  <c r="B4388" i="11"/>
  <c r="J4387" i="11"/>
  <c r="G4387" i="11"/>
  <c r="F4387" i="11"/>
  <c r="E4387" i="11"/>
  <c r="A4387" i="11" s="1"/>
  <c r="D4387" i="11"/>
  <c r="C4387" i="11"/>
  <c r="B4387" i="11"/>
  <c r="J4386" i="11"/>
  <c r="G4386" i="11"/>
  <c r="F4386" i="11"/>
  <c r="E4386" i="11"/>
  <c r="A4386" i="11" s="1"/>
  <c r="D4386" i="11"/>
  <c r="C4386" i="11"/>
  <c r="B4386" i="11"/>
  <c r="J4385" i="11"/>
  <c r="G4385" i="11"/>
  <c r="F4385" i="11"/>
  <c r="E4385" i="11"/>
  <c r="A4385" i="11" s="1"/>
  <c r="D4385" i="11"/>
  <c r="C4385" i="11"/>
  <c r="B4385" i="11"/>
  <c r="J4384" i="11"/>
  <c r="G4384" i="11"/>
  <c r="F4384" i="11"/>
  <c r="E4384" i="11"/>
  <c r="A4384" i="11" s="1"/>
  <c r="D4384" i="11"/>
  <c r="C4384" i="11"/>
  <c r="B4384" i="11"/>
  <c r="J4383" i="11"/>
  <c r="G4383" i="11"/>
  <c r="F4383" i="11"/>
  <c r="E4383" i="11"/>
  <c r="A4383" i="11" s="1"/>
  <c r="D4383" i="11"/>
  <c r="C4383" i="11"/>
  <c r="B4383" i="11"/>
  <c r="J4382" i="11"/>
  <c r="G4382" i="11"/>
  <c r="F4382" i="11"/>
  <c r="E4382" i="11"/>
  <c r="A4382" i="11" s="1"/>
  <c r="D4382" i="11"/>
  <c r="C4382" i="11"/>
  <c r="B4382" i="11"/>
  <c r="J4381" i="11"/>
  <c r="G4381" i="11"/>
  <c r="F4381" i="11"/>
  <c r="E4381" i="11"/>
  <c r="A4381" i="11" s="1"/>
  <c r="D4381" i="11"/>
  <c r="C4381" i="11"/>
  <c r="B4381" i="11"/>
  <c r="J4380" i="11"/>
  <c r="G4380" i="11"/>
  <c r="F4380" i="11"/>
  <c r="E4380" i="11"/>
  <c r="A4380" i="11" s="1"/>
  <c r="D4380" i="11"/>
  <c r="C4380" i="11"/>
  <c r="B4380" i="11"/>
  <c r="J4379" i="11"/>
  <c r="G4379" i="11"/>
  <c r="F4379" i="11"/>
  <c r="E4379" i="11"/>
  <c r="A4379" i="11" s="1"/>
  <c r="D4379" i="11"/>
  <c r="C4379" i="11"/>
  <c r="B4379" i="11"/>
  <c r="J4378" i="11"/>
  <c r="G4378" i="11"/>
  <c r="F4378" i="11"/>
  <c r="E4378" i="11"/>
  <c r="A4378" i="11" s="1"/>
  <c r="D4378" i="11"/>
  <c r="C4378" i="11"/>
  <c r="B4378" i="11"/>
  <c r="J4377" i="11"/>
  <c r="G4377" i="11"/>
  <c r="F4377" i="11"/>
  <c r="E4377" i="11"/>
  <c r="A4377" i="11" s="1"/>
  <c r="D4377" i="11"/>
  <c r="C4377" i="11"/>
  <c r="B4377" i="11"/>
  <c r="J4376" i="11"/>
  <c r="G4376" i="11"/>
  <c r="F4376" i="11"/>
  <c r="E4376" i="11"/>
  <c r="A4376" i="11" s="1"/>
  <c r="D4376" i="11"/>
  <c r="C4376" i="11"/>
  <c r="B4376" i="11"/>
  <c r="J4375" i="11"/>
  <c r="G4375" i="11"/>
  <c r="F4375" i="11"/>
  <c r="E4375" i="11"/>
  <c r="A4375" i="11" s="1"/>
  <c r="D4375" i="11"/>
  <c r="C4375" i="11"/>
  <c r="B4375" i="11"/>
  <c r="J4374" i="11"/>
  <c r="G4374" i="11"/>
  <c r="F4374" i="11"/>
  <c r="E4374" i="11"/>
  <c r="A4374" i="11" s="1"/>
  <c r="D4374" i="11"/>
  <c r="C4374" i="11"/>
  <c r="B4374" i="11"/>
  <c r="J4373" i="11"/>
  <c r="G4373" i="11"/>
  <c r="F4373" i="11"/>
  <c r="E4373" i="11"/>
  <c r="A4373" i="11" s="1"/>
  <c r="D4373" i="11"/>
  <c r="C4373" i="11"/>
  <c r="B4373" i="11"/>
  <c r="J4372" i="11"/>
  <c r="G4372" i="11"/>
  <c r="F4372" i="11"/>
  <c r="E4372" i="11"/>
  <c r="A4372" i="11" s="1"/>
  <c r="D4372" i="11"/>
  <c r="C4372" i="11"/>
  <c r="B4372" i="11"/>
  <c r="J4371" i="11"/>
  <c r="G4371" i="11"/>
  <c r="F4371" i="11"/>
  <c r="E4371" i="11"/>
  <c r="A4371" i="11" s="1"/>
  <c r="D4371" i="11"/>
  <c r="C4371" i="11"/>
  <c r="B4371" i="11"/>
  <c r="J4370" i="11"/>
  <c r="G4370" i="11"/>
  <c r="F4370" i="11"/>
  <c r="E4370" i="11"/>
  <c r="A4370" i="11" s="1"/>
  <c r="D4370" i="11"/>
  <c r="C4370" i="11"/>
  <c r="B4370" i="11"/>
  <c r="J4369" i="11"/>
  <c r="G4369" i="11"/>
  <c r="F4369" i="11"/>
  <c r="E4369" i="11"/>
  <c r="A4369" i="11" s="1"/>
  <c r="D4369" i="11"/>
  <c r="C4369" i="11"/>
  <c r="B4369" i="11"/>
  <c r="J4368" i="11"/>
  <c r="G4368" i="11"/>
  <c r="F4368" i="11"/>
  <c r="E4368" i="11"/>
  <c r="A4368" i="11" s="1"/>
  <c r="D4368" i="11"/>
  <c r="C4368" i="11"/>
  <c r="B4368" i="11"/>
  <c r="J4367" i="11"/>
  <c r="G4367" i="11"/>
  <c r="F4367" i="11"/>
  <c r="E4367" i="11"/>
  <c r="A4367" i="11" s="1"/>
  <c r="D4367" i="11"/>
  <c r="C4367" i="11"/>
  <c r="B4367" i="11"/>
  <c r="J4366" i="11"/>
  <c r="G4366" i="11"/>
  <c r="F4366" i="11"/>
  <c r="E4366" i="11"/>
  <c r="A4366" i="11" s="1"/>
  <c r="D4366" i="11"/>
  <c r="C4366" i="11"/>
  <c r="B4366" i="11"/>
  <c r="J4365" i="11"/>
  <c r="G4365" i="11"/>
  <c r="F4365" i="11"/>
  <c r="E4365" i="11"/>
  <c r="A4365" i="11" s="1"/>
  <c r="D4365" i="11"/>
  <c r="C4365" i="11"/>
  <c r="B4365" i="11"/>
  <c r="J4364" i="11"/>
  <c r="G4364" i="11"/>
  <c r="F4364" i="11"/>
  <c r="E4364" i="11"/>
  <c r="A4364" i="11" s="1"/>
  <c r="D4364" i="11"/>
  <c r="C4364" i="11"/>
  <c r="B4364" i="11"/>
  <c r="J4363" i="11"/>
  <c r="G4363" i="11"/>
  <c r="F4363" i="11"/>
  <c r="E4363" i="11"/>
  <c r="A4363" i="11" s="1"/>
  <c r="D4363" i="11"/>
  <c r="C4363" i="11"/>
  <c r="B4363" i="11"/>
  <c r="J4362" i="11"/>
  <c r="G4362" i="11"/>
  <c r="F4362" i="11"/>
  <c r="E4362" i="11"/>
  <c r="A4362" i="11" s="1"/>
  <c r="D4362" i="11"/>
  <c r="C4362" i="11"/>
  <c r="B4362" i="11"/>
  <c r="J4361" i="11"/>
  <c r="G4361" i="11"/>
  <c r="F4361" i="11"/>
  <c r="E4361" i="11"/>
  <c r="A4361" i="11" s="1"/>
  <c r="D4361" i="11"/>
  <c r="C4361" i="11"/>
  <c r="B4361" i="11"/>
  <c r="J4360" i="11"/>
  <c r="G4360" i="11"/>
  <c r="F4360" i="11"/>
  <c r="E4360" i="11"/>
  <c r="A4360" i="11" s="1"/>
  <c r="D4360" i="11"/>
  <c r="C4360" i="11"/>
  <c r="B4360" i="11"/>
  <c r="J4359" i="11"/>
  <c r="G4359" i="11"/>
  <c r="F4359" i="11"/>
  <c r="E4359" i="11"/>
  <c r="A4359" i="11" s="1"/>
  <c r="D4359" i="11"/>
  <c r="C4359" i="11"/>
  <c r="B4359" i="11"/>
  <c r="J4358" i="11"/>
  <c r="G4358" i="11"/>
  <c r="F4358" i="11"/>
  <c r="E4358" i="11"/>
  <c r="A4358" i="11" s="1"/>
  <c r="D4358" i="11"/>
  <c r="C4358" i="11"/>
  <c r="B4358" i="11"/>
  <c r="J4357" i="11"/>
  <c r="G4357" i="11"/>
  <c r="F4357" i="11"/>
  <c r="E4357" i="11"/>
  <c r="A4357" i="11" s="1"/>
  <c r="D4357" i="11"/>
  <c r="C4357" i="11"/>
  <c r="B4357" i="11"/>
  <c r="J4356" i="11"/>
  <c r="G4356" i="11"/>
  <c r="F4356" i="11"/>
  <c r="E4356" i="11"/>
  <c r="A4356" i="11" s="1"/>
  <c r="D4356" i="11"/>
  <c r="C4356" i="11"/>
  <c r="B4356" i="11"/>
  <c r="J4355" i="11"/>
  <c r="G4355" i="11"/>
  <c r="F4355" i="11"/>
  <c r="E4355" i="11"/>
  <c r="A4355" i="11" s="1"/>
  <c r="D4355" i="11"/>
  <c r="C4355" i="11"/>
  <c r="B4355" i="11"/>
  <c r="J4354" i="11"/>
  <c r="G4354" i="11"/>
  <c r="F4354" i="11"/>
  <c r="E4354" i="11"/>
  <c r="A4354" i="11" s="1"/>
  <c r="D4354" i="11"/>
  <c r="C4354" i="11"/>
  <c r="B4354" i="11"/>
  <c r="J4353" i="11"/>
  <c r="G4353" i="11"/>
  <c r="F4353" i="11"/>
  <c r="E4353" i="11"/>
  <c r="A4353" i="11" s="1"/>
  <c r="D4353" i="11"/>
  <c r="C4353" i="11"/>
  <c r="B4353" i="11"/>
  <c r="J4352" i="11"/>
  <c r="G4352" i="11"/>
  <c r="F4352" i="11"/>
  <c r="E4352" i="11"/>
  <c r="A4352" i="11" s="1"/>
  <c r="D4352" i="11"/>
  <c r="C4352" i="11"/>
  <c r="B4352" i="11"/>
  <c r="J4351" i="11"/>
  <c r="G4351" i="11"/>
  <c r="F4351" i="11"/>
  <c r="E4351" i="11"/>
  <c r="A4351" i="11" s="1"/>
  <c r="D4351" i="11"/>
  <c r="C4351" i="11"/>
  <c r="B4351" i="11"/>
  <c r="J4350" i="11"/>
  <c r="G4350" i="11"/>
  <c r="F4350" i="11"/>
  <c r="E4350" i="11"/>
  <c r="A4350" i="11" s="1"/>
  <c r="D4350" i="11"/>
  <c r="C4350" i="11"/>
  <c r="B4350" i="11"/>
  <c r="J4349" i="11"/>
  <c r="G4349" i="11"/>
  <c r="F4349" i="11"/>
  <c r="E4349" i="11"/>
  <c r="A4349" i="11" s="1"/>
  <c r="D4349" i="11"/>
  <c r="C4349" i="11"/>
  <c r="B4349" i="11"/>
  <c r="J4348" i="11"/>
  <c r="G4348" i="11"/>
  <c r="F4348" i="11"/>
  <c r="E4348" i="11"/>
  <c r="A4348" i="11" s="1"/>
  <c r="D4348" i="11"/>
  <c r="C4348" i="11"/>
  <c r="B4348" i="11"/>
  <c r="J4347" i="11"/>
  <c r="G4347" i="11"/>
  <c r="F4347" i="11"/>
  <c r="E4347" i="11"/>
  <c r="A4347" i="11" s="1"/>
  <c r="D4347" i="11"/>
  <c r="C4347" i="11"/>
  <c r="B4347" i="11"/>
  <c r="J4346" i="11"/>
  <c r="G4346" i="11"/>
  <c r="F4346" i="11"/>
  <c r="E4346" i="11"/>
  <c r="A4346" i="11" s="1"/>
  <c r="D4346" i="11"/>
  <c r="C4346" i="11"/>
  <c r="B4346" i="11"/>
  <c r="J4345" i="11"/>
  <c r="G4345" i="11"/>
  <c r="F4345" i="11"/>
  <c r="E4345" i="11"/>
  <c r="A4345" i="11" s="1"/>
  <c r="D4345" i="11"/>
  <c r="C4345" i="11"/>
  <c r="B4345" i="11"/>
  <c r="J4344" i="11"/>
  <c r="G4344" i="11"/>
  <c r="F4344" i="11"/>
  <c r="E4344" i="11"/>
  <c r="A4344" i="11" s="1"/>
  <c r="D4344" i="11"/>
  <c r="C4344" i="11"/>
  <c r="B4344" i="11"/>
  <c r="J4343" i="11"/>
  <c r="G4343" i="11"/>
  <c r="F4343" i="11"/>
  <c r="E4343" i="11"/>
  <c r="A4343" i="11" s="1"/>
  <c r="D4343" i="11"/>
  <c r="C4343" i="11"/>
  <c r="B4343" i="11"/>
  <c r="J4342" i="11"/>
  <c r="G4342" i="11"/>
  <c r="F4342" i="11"/>
  <c r="E4342" i="11"/>
  <c r="A4342" i="11" s="1"/>
  <c r="D4342" i="11"/>
  <c r="C4342" i="11"/>
  <c r="B4342" i="11"/>
  <c r="J4341" i="11"/>
  <c r="G4341" i="11"/>
  <c r="F4341" i="11"/>
  <c r="E4341" i="11"/>
  <c r="A4341" i="11" s="1"/>
  <c r="D4341" i="11"/>
  <c r="C4341" i="11"/>
  <c r="B4341" i="11"/>
  <c r="J4340" i="11"/>
  <c r="G4340" i="11"/>
  <c r="F4340" i="11"/>
  <c r="E4340" i="11"/>
  <c r="A4340" i="11" s="1"/>
  <c r="D4340" i="11"/>
  <c r="C4340" i="11"/>
  <c r="B4340" i="11"/>
  <c r="J4339" i="11"/>
  <c r="G4339" i="11"/>
  <c r="F4339" i="11"/>
  <c r="E4339" i="11"/>
  <c r="A4339" i="11" s="1"/>
  <c r="D4339" i="11"/>
  <c r="C4339" i="11"/>
  <c r="B4339" i="11"/>
  <c r="J4338" i="11"/>
  <c r="G4338" i="11"/>
  <c r="F4338" i="11"/>
  <c r="E4338" i="11"/>
  <c r="A4338" i="11" s="1"/>
  <c r="D4338" i="11"/>
  <c r="C4338" i="11"/>
  <c r="B4338" i="11"/>
  <c r="J4337" i="11"/>
  <c r="G4337" i="11"/>
  <c r="F4337" i="11"/>
  <c r="E4337" i="11"/>
  <c r="A4337" i="11" s="1"/>
  <c r="D4337" i="11"/>
  <c r="C4337" i="11"/>
  <c r="B4337" i="11"/>
  <c r="J4336" i="11"/>
  <c r="G4336" i="11"/>
  <c r="F4336" i="11"/>
  <c r="E4336" i="11"/>
  <c r="A4336" i="11" s="1"/>
  <c r="D4336" i="11"/>
  <c r="C4336" i="11"/>
  <c r="B4336" i="11"/>
  <c r="J4335" i="11"/>
  <c r="G4335" i="11"/>
  <c r="F4335" i="11"/>
  <c r="E4335" i="11"/>
  <c r="A4335" i="11" s="1"/>
  <c r="D4335" i="11"/>
  <c r="C4335" i="11"/>
  <c r="B4335" i="11"/>
  <c r="J4334" i="11"/>
  <c r="G4334" i="11"/>
  <c r="F4334" i="11"/>
  <c r="E4334" i="11"/>
  <c r="A4334" i="11" s="1"/>
  <c r="D4334" i="11"/>
  <c r="C4334" i="11"/>
  <c r="B4334" i="11"/>
  <c r="J4333" i="11"/>
  <c r="G4333" i="11"/>
  <c r="F4333" i="11"/>
  <c r="E4333" i="11"/>
  <c r="A4333" i="11" s="1"/>
  <c r="D4333" i="11"/>
  <c r="C4333" i="11"/>
  <c r="B4333" i="11"/>
  <c r="J4332" i="11"/>
  <c r="G4332" i="11"/>
  <c r="F4332" i="11"/>
  <c r="E4332" i="11"/>
  <c r="A4332" i="11" s="1"/>
  <c r="D4332" i="11"/>
  <c r="C4332" i="11"/>
  <c r="B4332" i="11"/>
  <c r="J4331" i="11"/>
  <c r="G4331" i="11"/>
  <c r="F4331" i="11"/>
  <c r="E4331" i="11"/>
  <c r="A4331" i="11" s="1"/>
  <c r="D4331" i="11"/>
  <c r="C4331" i="11"/>
  <c r="B4331" i="11"/>
  <c r="J4330" i="11"/>
  <c r="G4330" i="11"/>
  <c r="F4330" i="11"/>
  <c r="E4330" i="11"/>
  <c r="A4330" i="11" s="1"/>
  <c r="D4330" i="11"/>
  <c r="C4330" i="11"/>
  <c r="B4330" i="11"/>
  <c r="J4329" i="11"/>
  <c r="G4329" i="11"/>
  <c r="F4329" i="11"/>
  <c r="E4329" i="11"/>
  <c r="A4329" i="11" s="1"/>
  <c r="D4329" i="11"/>
  <c r="C4329" i="11"/>
  <c r="B4329" i="11"/>
  <c r="J4328" i="11"/>
  <c r="G4328" i="11"/>
  <c r="F4328" i="11"/>
  <c r="E4328" i="11"/>
  <c r="A4328" i="11" s="1"/>
  <c r="D4328" i="11"/>
  <c r="C4328" i="11"/>
  <c r="B4328" i="11"/>
  <c r="J4327" i="11"/>
  <c r="G4327" i="11"/>
  <c r="F4327" i="11"/>
  <c r="E4327" i="11"/>
  <c r="A4327" i="11" s="1"/>
  <c r="D4327" i="11"/>
  <c r="C4327" i="11"/>
  <c r="B4327" i="11"/>
  <c r="J4326" i="11"/>
  <c r="G4326" i="11"/>
  <c r="F4326" i="11"/>
  <c r="E4326" i="11"/>
  <c r="A4326" i="11" s="1"/>
  <c r="D4326" i="11"/>
  <c r="C4326" i="11"/>
  <c r="B4326" i="11"/>
  <c r="J4325" i="11"/>
  <c r="G4325" i="11"/>
  <c r="F4325" i="11"/>
  <c r="E4325" i="11"/>
  <c r="A4325" i="11" s="1"/>
  <c r="D4325" i="11"/>
  <c r="C4325" i="11"/>
  <c r="B4325" i="11"/>
  <c r="J4324" i="11"/>
  <c r="G4324" i="11"/>
  <c r="F4324" i="11"/>
  <c r="E4324" i="11"/>
  <c r="A4324" i="11" s="1"/>
  <c r="D4324" i="11"/>
  <c r="C4324" i="11"/>
  <c r="B4324" i="11"/>
  <c r="J4323" i="11"/>
  <c r="G4323" i="11"/>
  <c r="F4323" i="11"/>
  <c r="E4323" i="11"/>
  <c r="A4323" i="11" s="1"/>
  <c r="D4323" i="11"/>
  <c r="C4323" i="11"/>
  <c r="B4323" i="11"/>
  <c r="J4322" i="11"/>
  <c r="G4322" i="11"/>
  <c r="F4322" i="11"/>
  <c r="E4322" i="11"/>
  <c r="A4322" i="11" s="1"/>
  <c r="D4322" i="11"/>
  <c r="C4322" i="11"/>
  <c r="B4322" i="11"/>
  <c r="J4321" i="11"/>
  <c r="G4321" i="11"/>
  <c r="F4321" i="11"/>
  <c r="E4321" i="11"/>
  <c r="A4321" i="11" s="1"/>
  <c r="D4321" i="11"/>
  <c r="C4321" i="11"/>
  <c r="B4321" i="11"/>
  <c r="J4320" i="11"/>
  <c r="G4320" i="11"/>
  <c r="F4320" i="11"/>
  <c r="E4320" i="11"/>
  <c r="A4320" i="11" s="1"/>
  <c r="D4320" i="11"/>
  <c r="C4320" i="11"/>
  <c r="B4320" i="11"/>
  <c r="J4319" i="11"/>
  <c r="G4319" i="11"/>
  <c r="F4319" i="11"/>
  <c r="E4319" i="11"/>
  <c r="A4319" i="11" s="1"/>
  <c r="D4319" i="11"/>
  <c r="C4319" i="11"/>
  <c r="B4319" i="11"/>
  <c r="J4318" i="11"/>
  <c r="G4318" i="11"/>
  <c r="F4318" i="11"/>
  <c r="E4318" i="11"/>
  <c r="A4318" i="11" s="1"/>
  <c r="D4318" i="11"/>
  <c r="C4318" i="11"/>
  <c r="B4318" i="11"/>
  <c r="J4317" i="11"/>
  <c r="G4317" i="11"/>
  <c r="F4317" i="11"/>
  <c r="E4317" i="11"/>
  <c r="A4317" i="11" s="1"/>
  <c r="D4317" i="11"/>
  <c r="C4317" i="11"/>
  <c r="B4317" i="11"/>
  <c r="J4316" i="11"/>
  <c r="G4316" i="11"/>
  <c r="F4316" i="11"/>
  <c r="E4316" i="11"/>
  <c r="A4316" i="11" s="1"/>
  <c r="D4316" i="11"/>
  <c r="C4316" i="11"/>
  <c r="B4316" i="11"/>
  <c r="J4315" i="11"/>
  <c r="G4315" i="11"/>
  <c r="F4315" i="11"/>
  <c r="E4315" i="11"/>
  <c r="A4315" i="11" s="1"/>
  <c r="D4315" i="11"/>
  <c r="C4315" i="11"/>
  <c r="B4315" i="11"/>
  <c r="J4314" i="11"/>
  <c r="G4314" i="11"/>
  <c r="F4314" i="11"/>
  <c r="E4314" i="11"/>
  <c r="A4314" i="11" s="1"/>
  <c r="D4314" i="11"/>
  <c r="C4314" i="11"/>
  <c r="B4314" i="11"/>
  <c r="J4313" i="11"/>
  <c r="G4313" i="11"/>
  <c r="F4313" i="11"/>
  <c r="E4313" i="11"/>
  <c r="A4313" i="11" s="1"/>
  <c r="D4313" i="11"/>
  <c r="C4313" i="11"/>
  <c r="B4313" i="11"/>
  <c r="J4312" i="11"/>
  <c r="G4312" i="11"/>
  <c r="F4312" i="11"/>
  <c r="E4312" i="11"/>
  <c r="A4312" i="11" s="1"/>
  <c r="D4312" i="11"/>
  <c r="C4312" i="11"/>
  <c r="B4312" i="11"/>
  <c r="J4311" i="11"/>
  <c r="G4311" i="11"/>
  <c r="F4311" i="11"/>
  <c r="E4311" i="11"/>
  <c r="A4311" i="11" s="1"/>
  <c r="D4311" i="11"/>
  <c r="C4311" i="11"/>
  <c r="B4311" i="11"/>
  <c r="J4310" i="11"/>
  <c r="G4310" i="11"/>
  <c r="F4310" i="11"/>
  <c r="E4310" i="11"/>
  <c r="A4310" i="11" s="1"/>
  <c r="D4310" i="11"/>
  <c r="C4310" i="11"/>
  <c r="B4310" i="11"/>
  <c r="J4309" i="11"/>
  <c r="G4309" i="11"/>
  <c r="F4309" i="11"/>
  <c r="E4309" i="11"/>
  <c r="A4309" i="11" s="1"/>
  <c r="D4309" i="11"/>
  <c r="C4309" i="11"/>
  <c r="B4309" i="11"/>
  <c r="J4308" i="11"/>
  <c r="G4308" i="11"/>
  <c r="F4308" i="11"/>
  <c r="E4308" i="11"/>
  <c r="A4308" i="11" s="1"/>
  <c r="D4308" i="11"/>
  <c r="C4308" i="11"/>
  <c r="B4308" i="11"/>
  <c r="J4307" i="11"/>
  <c r="G4307" i="11"/>
  <c r="F4307" i="11"/>
  <c r="E4307" i="11"/>
  <c r="A4307" i="11" s="1"/>
  <c r="D4307" i="11"/>
  <c r="C4307" i="11"/>
  <c r="B4307" i="11"/>
  <c r="J4306" i="11"/>
  <c r="G4306" i="11"/>
  <c r="F4306" i="11"/>
  <c r="E4306" i="11"/>
  <c r="A4306" i="11" s="1"/>
  <c r="D4306" i="11"/>
  <c r="C4306" i="11"/>
  <c r="B4306" i="11"/>
  <c r="J4305" i="11"/>
  <c r="G4305" i="11"/>
  <c r="F4305" i="11"/>
  <c r="E4305" i="11"/>
  <c r="A4305" i="11" s="1"/>
  <c r="D4305" i="11"/>
  <c r="C4305" i="11"/>
  <c r="B4305" i="11"/>
  <c r="J4304" i="11"/>
  <c r="G4304" i="11"/>
  <c r="F4304" i="11"/>
  <c r="E4304" i="11"/>
  <c r="A4304" i="11" s="1"/>
  <c r="D4304" i="11"/>
  <c r="C4304" i="11"/>
  <c r="B4304" i="11"/>
  <c r="J4303" i="11"/>
  <c r="G4303" i="11"/>
  <c r="F4303" i="11"/>
  <c r="E4303" i="11"/>
  <c r="A4303" i="11" s="1"/>
  <c r="D4303" i="11"/>
  <c r="C4303" i="11"/>
  <c r="B4303" i="11"/>
  <c r="J4302" i="11"/>
  <c r="G4302" i="11"/>
  <c r="F4302" i="11"/>
  <c r="E4302" i="11"/>
  <c r="A4302" i="11" s="1"/>
  <c r="D4302" i="11"/>
  <c r="C4302" i="11"/>
  <c r="B4302" i="11"/>
  <c r="J4301" i="11"/>
  <c r="G4301" i="11"/>
  <c r="F4301" i="11"/>
  <c r="E4301" i="11"/>
  <c r="A4301" i="11" s="1"/>
  <c r="D4301" i="11"/>
  <c r="C4301" i="11"/>
  <c r="B4301" i="11"/>
  <c r="J4300" i="11"/>
  <c r="G4300" i="11"/>
  <c r="F4300" i="11"/>
  <c r="E4300" i="11"/>
  <c r="A4300" i="11" s="1"/>
  <c r="D4300" i="11"/>
  <c r="C4300" i="11"/>
  <c r="B4300" i="11"/>
  <c r="J4299" i="11"/>
  <c r="G4299" i="11"/>
  <c r="F4299" i="11"/>
  <c r="E4299" i="11"/>
  <c r="A4299" i="11" s="1"/>
  <c r="D4299" i="11"/>
  <c r="C4299" i="11"/>
  <c r="B4299" i="11"/>
  <c r="J4298" i="11"/>
  <c r="G4298" i="11"/>
  <c r="F4298" i="11"/>
  <c r="E4298" i="11"/>
  <c r="A4298" i="11" s="1"/>
  <c r="D4298" i="11"/>
  <c r="C4298" i="11"/>
  <c r="B4298" i="11"/>
  <c r="J4297" i="11"/>
  <c r="G4297" i="11"/>
  <c r="F4297" i="11"/>
  <c r="E4297" i="11"/>
  <c r="A4297" i="11" s="1"/>
  <c r="D4297" i="11"/>
  <c r="C4297" i="11"/>
  <c r="B4297" i="11"/>
  <c r="J4296" i="11"/>
  <c r="G4296" i="11"/>
  <c r="F4296" i="11"/>
  <c r="E4296" i="11"/>
  <c r="A4296" i="11" s="1"/>
  <c r="D4296" i="11"/>
  <c r="C4296" i="11"/>
  <c r="B4296" i="11"/>
  <c r="J4295" i="11"/>
  <c r="G4295" i="11"/>
  <c r="F4295" i="11"/>
  <c r="E4295" i="11"/>
  <c r="A4295" i="11" s="1"/>
  <c r="D4295" i="11"/>
  <c r="C4295" i="11"/>
  <c r="B4295" i="11"/>
  <c r="J4294" i="11"/>
  <c r="G4294" i="11"/>
  <c r="F4294" i="11"/>
  <c r="E4294" i="11"/>
  <c r="A4294" i="11" s="1"/>
  <c r="D4294" i="11"/>
  <c r="C4294" i="11"/>
  <c r="B4294" i="11"/>
  <c r="J4293" i="11"/>
  <c r="G4293" i="11"/>
  <c r="F4293" i="11"/>
  <c r="E4293" i="11"/>
  <c r="A4293" i="11" s="1"/>
  <c r="D4293" i="11"/>
  <c r="C4293" i="11"/>
  <c r="B4293" i="11"/>
  <c r="J4292" i="11"/>
  <c r="G4292" i="11"/>
  <c r="F4292" i="11"/>
  <c r="E4292" i="11"/>
  <c r="A4292" i="11" s="1"/>
  <c r="D4292" i="11"/>
  <c r="C4292" i="11"/>
  <c r="B4292" i="11"/>
  <c r="J4291" i="11"/>
  <c r="G4291" i="11"/>
  <c r="F4291" i="11"/>
  <c r="E4291" i="11"/>
  <c r="A4291" i="11" s="1"/>
  <c r="D4291" i="11"/>
  <c r="C4291" i="11"/>
  <c r="B4291" i="11"/>
  <c r="J4290" i="11"/>
  <c r="G4290" i="11"/>
  <c r="F4290" i="11"/>
  <c r="E4290" i="11"/>
  <c r="A4290" i="11" s="1"/>
  <c r="D4290" i="11"/>
  <c r="C4290" i="11"/>
  <c r="B4290" i="11"/>
  <c r="J4289" i="11"/>
  <c r="G4289" i="11"/>
  <c r="F4289" i="11"/>
  <c r="E4289" i="11"/>
  <c r="A4289" i="11" s="1"/>
  <c r="D4289" i="11"/>
  <c r="C4289" i="11"/>
  <c r="B4289" i="11"/>
  <c r="J4288" i="11"/>
  <c r="G4288" i="11"/>
  <c r="F4288" i="11"/>
  <c r="E4288" i="11"/>
  <c r="A4288" i="11" s="1"/>
  <c r="D4288" i="11"/>
  <c r="C4288" i="11"/>
  <c r="B4288" i="11"/>
  <c r="J4287" i="11"/>
  <c r="G4287" i="11"/>
  <c r="F4287" i="11"/>
  <c r="E4287" i="11"/>
  <c r="A4287" i="11" s="1"/>
  <c r="D4287" i="11"/>
  <c r="C4287" i="11"/>
  <c r="B4287" i="11"/>
  <c r="J4286" i="11"/>
  <c r="G4286" i="11"/>
  <c r="F4286" i="11"/>
  <c r="E4286" i="11"/>
  <c r="A4286" i="11" s="1"/>
  <c r="D4286" i="11"/>
  <c r="C4286" i="11"/>
  <c r="B4286" i="11"/>
  <c r="J4285" i="11"/>
  <c r="G4285" i="11"/>
  <c r="F4285" i="11"/>
  <c r="E4285" i="11"/>
  <c r="A4285" i="11" s="1"/>
  <c r="D4285" i="11"/>
  <c r="C4285" i="11"/>
  <c r="B4285" i="11"/>
  <c r="J4284" i="11"/>
  <c r="G4284" i="11"/>
  <c r="F4284" i="11"/>
  <c r="E4284" i="11"/>
  <c r="A4284" i="11" s="1"/>
  <c r="D4284" i="11"/>
  <c r="C4284" i="11"/>
  <c r="B4284" i="11"/>
  <c r="J4283" i="11"/>
  <c r="G4283" i="11"/>
  <c r="F4283" i="11"/>
  <c r="E4283" i="11"/>
  <c r="A4283" i="11" s="1"/>
  <c r="D4283" i="11"/>
  <c r="C4283" i="11"/>
  <c r="B4283" i="11"/>
  <c r="J4282" i="11"/>
  <c r="G4282" i="11"/>
  <c r="F4282" i="11"/>
  <c r="E4282" i="11"/>
  <c r="A4282" i="11" s="1"/>
  <c r="D4282" i="11"/>
  <c r="C4282" i="11"/>
  <c r="B4282" i="11"/>
  <c r="J4281" i="11"/>
  <c r="G4281" i="11"/>
  <c r="F4281" i="11"/>
  <c r="E4281" i="11"/>
  <c r="A4281" i="11" s="1"/>
  <c r="D4281" i="11"/>
  <c r="C4281" i="11"/>
  <c r="B4281" i="11"/>
  <c r="J4280" i="11"/>
  <c r="G4280" i="11"/>
  <c r="F4280" i="11"/>
  <c r="E4280" i="11"/>
  <c r="A4280" i="11" s="1"/>
  <c r="D4280" i="11"/>
  <c r="C4280" i="11"/>
  <c r="B4280" i="11"/>
  <c r="J4279" i="11"/>
  <c r="G4279" i="11"/>
  <c r="F4279" i="11"/>
  <c r="E4279" i="11"/>
  <c r="A4279" i="11" s="1"/>
  <c r="D4279" i="11"/>
  <c r="C4279" i="11"/>
  <c r="B4279" i="11"/>
  <c r="J4278" i="11"/>
  <c r="G4278" i="11"/>
  <c r="F4278" i="11"/>
  <c r="E4278" i="11"/>
  <c r="A4278" i="11" s="1"/>
  <c r="D4278" i="11"/>
  <c r="C4278" i="11"/>
  <c r="B4278" i="11"/>
  <c r="J4277" i="11"/>
  <c r="G4277" i="11"/>
  <c r="F4277" i="11"/>
  <c r="E4277" i="11"/>
  <c r="A4277" i="11" s="1"/>
  <c r="D4277" i="11"/>
  <c r="C4277" i="11"/>
  <c r="B4277" i="11"/>
  <c r="J4276" i="11"/>
  <c r="G4276" i="11"/>
  <c r="F4276" i="11"/>
  <c r="E4276" i="11"/>
  <c r="A4276" i="11" s="1"/>
  <c r="D4276" i="11"/>
  <c r="C4276" i="11"/>
  <c r="B4276" i="11"/>
  <c r="J4275" i="11"/>
  <c r="G4275" i="11"/>
  <c r="F4275" i="11"/>
  <c r="E4275" i="11"/>
  <c r="A4275" i="11" s="1"/>
  <c r="D4275" i="11"/>
  <c r="C4275" i="11"/>
  <c r="B4275" i="11"/>
  <c r="J4274" i="11"/>
  <c r="G4274" i="11"/>
  <c r="F4274" i="11"/>
  <c r="E4274" i="11"/>
  <c r="A4274" i="11" s="1"/>
  <c r="D4274" i="11"/>
  <c r="C4274" i="11"/>
  <c r="B4274" i="11"/>
  <c r="J4273" i="11"/>
  <c r="G4273" i="11"/>
  <c r="F4273" i="11"/>
  <c r="E4273" i="11"/>
  <c r="A4273" i="11" s="1"/>
  <c r="D4273" i="11"/>
  <c r="C4273" i="11"/>
  <c r="B4273" i="11"/>
  <c r="J4272" i="11"/>
  <c r="G4272" i="11"/>
  <c r="F4272" i="11"/>
  <c r="E4272" i="11"/>
  <c r="A4272" i="11" s="1"/>
  <c r="D4272" i="11"/>
  <c r="C4272" i="11"/>
  <c r="B4272" i="11"/>
  <c r="J4271" i="11"/>
  <c r="G4271" i="11"/>
  <c r="F4271" i="11"/>
  <c r="E4271" i="11"/>
  <c r="A4271" i="11" s="1"/>
  <c r="D4271" i="11"/>
  <c r="C4271" i="11"/>
  <c r="B4271" i="11"/>
  <c r="J4270" i="11"/>
  <c r="G4270" i="11"/>
  <c r="F4270" i="11"/>
  <c r="E4270" i="11"/>
  <c r="A4270" i="11" s="1"/>
  <c r="D4270" i="11"/>
  <c r="C4270" i="11"/>
  <c r="B4270" i="11"/>
  <c r="J4269" i="11"/>
  <c r="G4269" i="11"/>
  <c r="F4269" i="11"/>
  <c r="E4269" i="11"/>
  <c r="A4269" i="11" s="1"/>
  <c r="D4269" i="11"/>
  <c r="C4269" i="11"/>
  <c r="B4269" i="11"/>
  <c r="J4268" i="11"/>
  <c r="G4268" i="11"/>
  <c r="F4268" i="11"/>
  <c r="E4268" i="11"/>
  <c r="A4268" i="11" s="1"/>
  <c r="D4268" i="11"/>
  <c r="C4268" i="11"/>
  <c r="B4268" i="11"/>
  <c r="J4267" i="11"/>
  <c r="G4267" i="11"/>
  <c r="F4267" i="11"/>
  <c r="E4267" i="11"/>
  <c r="A4267" i="11" s="1"/>
  <c r="D4267" i="11"/>
  <c r="C4267" i="11"/>
  <c r="B4267" i="11"/>
  <c r="J4266" i="11"/>
  <c r="G4266" i="11"/>
  <c r="F4266" i="11"/>
  <c r="E4266" i="11"/>
  <c r="A4266" i="11" s="1"/>
  <c r="D4266" i="11"/>
  <c r="C4266" i="11"/>
  <c r="B4266" i="11"/>
  <c r="J4265" i="11"/>
  <c r="G4265" i="11"/>
  <c r="F4265" i="11"/>
  <c r="E4265" i="11"/>
  <c r="A4265" i="11" s="1"/>
  <c r="D4265" i="11"/>
  <c r="C4265" i="11"/>
  <c r="B4265" i="11"/>
  <c r="J4264" i="11"/>
  <c r="G4264" i="11"/>
  <c r="F4264" i="11"/>
  <c r="E4264" i="11"/>
  <c r="A4264" i="11" s="1"/>
  <c r="D4264" i="11"/>
  <c r="C4264" i="11"/>
  <c r="B4264" i="11"/>
  <c r="J4263" i="11"/>
  <c r="G4263" i="11"/>
  <c r="F4263" i="11"/>
  <c r="E4263" i="11"/>
  <c r="A4263" i="11" s="1"/>
  <c r="D4263" i="11"/>
  <c r="C4263" i="11"/>
  <c r="B4263" i="11"/>
  <c r="J4262" i="11"/>
  <c r="G4262" i="11"/>
  <c r="F4262" i="11"/>
  <c r="E4262" i="11"/>
  <c r="A4262" i="11" s="1"/>
  <c r="D4262" i="11"/>
  <c r="C4262" i="11"/>
  <c r="B4262" i="11"/>
  <c r="J4261" i="11"/>
  <c r="G4261" i="11"/>
  <c r="F4261" i="11"/>
  <c r="E4261" i="11"/>
  <c r="A4261" i="11" s="1"/>
  <c r="D4261" i="11"/>
  <c r="C4261" i="11"/>
  <c r="B4261" i="11"/>
  <c r="J4260" i="11"/>
  <c r="G4260" i="11"/>
  <c r="F4260" i="11"/>
  <c r="E4260" i="11"/>
  <c r="A4260" i="11" s="1"/>
  <c r="D4260" i="11"/>
  <c r="C4260" i="11"/>
  <c r="B4260" i="11"/>
  <c r="J4259" i="11"/>
  <c r="G4259" i="11"/>
  <c r="F4259" i="11"/>
  <c r="E4259" i="11"/>
  <c r="A4259" i="11" s="1"/>
  <c r="D4259" i="11"/>
  <c r="C4259" i="11"/>
  <c r="B4259" i="11"/>
  <c r="J4258" i="11"/>
  <c r="G4258" i="11"/>
  <c r="F4258" i="11"/>
  <c r="E4258" i="11"/>
  <c r="A4258" i="11" s="1"/>
  <c r="D4258" i="11"/>
  <c r="C4258" i="11"/>
  <c r="B4258" i="11"/>
  <c r="J4257" i="11"/>
  <c r="G4257" i="11"/>
  <c r="F4257" i="11"/>
  <c r="E4257" i="11"/>
  <c r="A4257" i="11" s="1"/>
  <c r="D4257" i="11"/>
  <c r="C4257" i="11"/>
  <c r="B4257" i="11"/>
  <c r="J4256" i="11"/>
  <c r="G4256" i="11"/>
  <c r="F4256" i="11"/>
  <c r="E4256" i="11"/>
  <c r="A4256" i="11" s="1"/>
  <c r="D4256" i="11"/>
  <c r="C4256" i="11"/>
  <c r="B4256" i="11"/>
  <c r="J4255" i="11"/>
  <c r="G4255" i="11"/>
  <c r="F4255" i="11"/>
  <c r="E4255" i="11"/>
  <c r="A4255" i="11" s="1"/>
  <c r="D4255" i="11"/>
  <c r="C4255" i="11"/>
  <c r="B4255" i="11"/>
  <c r="J4254" i="11"/>
  <c r="G4254" i="11"/>
  <c r="F4254" i="11"/>
  <c r="E4254" i="11"/>
  <c r="A4254" i="11" s="1"/>
  <c r="D4254" i="11"/>
  <c r="C4254" i="11"/>
  <c r="B4254" i="11"/>
  <c r="J4253" i="11"/>
  <c r="G4253" i="11"/>
  <c r="F4253" i="11"/>
  <c r="E4253" i="11"/>
  <c r="A4253" i="11" s="1"/>
  <c r="D4253" i="11"/>
  <c r="C4253" i="11"/>
  <c r="B4253" i="11"/>
  <c r="J4252" i="11"/>
  <c r="G4252" i="11"/>
  <c r="F4252" i="11"/>
  <c r="E4252" i="11"/>
  <c r="A4252" i="11" s="1"/>
  <c r="D4252" i="11"/>
  <c r="C4252" i="11"/>
  <c r="B4252" i="11"/>
  <c r="J4251" i="11"/>
  <c r="G4251" i="11"/>
  <c r="F4251" i="11"/>
  <c r="E4251" i="11"/>
  <c r="A4251" i="11" s="1"/>
  <c r="D4251" i="11"/>
  <c r="C4251" i="11"/>
  <c r="B4251" i="11"/>
  <c r="J4250" i="11"/>
  <c r="G4250" i="11"/>
  <c r="F4250" i="11"/>
  <c r="E4250" i="11"/>
  <c r="A4250" i="11" s="1"/>
  <c r="D4250" i="11"/>
  <c r="C4250" i="11"/>
  <c r="B4250" i="11"/>
  <c r="J4249" i="11"/>
  <c r="G4249" i="11"/>
  <c r="F4249" i="11"/>
  <c r="E4249" i="11"/>
  <c r="A4249" i="11" s="1"/>
  <c r="D4249" i="11"/>
  <c r="C4249" i="11"/>
  <c r="B4249" i="11"/>
  <c r="J4248" i="11"/>
  <c r="G4248" i="11"/>
  <c r="F4248" i="11"/>
  <c r="E4248" i="11"/>
  <c r="A4248" i="11" s="1"/>
  <c r="D4248" i="11"/>
  <c r="C4248" i="11"/>
  <c r="B4248" i="11"/>
  <c r="J4247" i="11"/>
  <c r="G4247" i="11"/>
  <c r="F4247" i="11"/>
  <c r="E4247" i="11"/>
  <c r="A4247" i="11" s="1"/>
  <c r="D4247" i="11"/>
  <c r="C4247" i="11"/>
  <c r="B4247" i="11"/>
  <c r="J4246" i="11"/>
  <c r="G4246" i="11"/>
  <c r="F4246" i="11"/>
  <c r="E4246" i="11"/>
  <c r="A4246" i="11" s="1"/>
  <c r="D4246" i="11"/>
  <c r="C4246" i="11"/>
  <c r="B4246" i="11"/>
  <c r="J4245" i="11"/>
  <c r="G4245" i="11"/>
  <c r="F4245" i="11"/>
  <c r="E4245" i="11"/>
  <c r="A4245" i="11" s="1"/>
  <c r="D4245" i="11"/>
  <c r="C4245" i="11"/>
  <c r="B4245" i="11"/>
  <c r="J4244" i="11"/>
  <c r="G4244" i="11"/>
  <c r="F4244" i="11"/>
  <c r="E4244" i="11"/>
  <c r="A4244" i="11" s="1"/>
  <c r="D4244" i="11"/>
  <c r="C4244" i="11"/>
  <c r="B4244" i="11"/>
  <c r="J4243" i="11"/>
  <c r="G4243" i="11"/>
  <c r="F4243" i="11"/>
  <c r="E4243" i="11"/>
  <c r="A4243" i="11" s="1"/>
  <c r="D4243" i="11"/>
  <c r="C4243" i="11"/>
  <c r="B4243" i="11"/>
  <c r="J4242" i="11"/>
  <c r="G4242" i="11"/>
  <c r="F4242" i="11"/>
  <c r="E4242" i="11"/>
  <c r="A4242" i="11" s="1"/>
  <c r="D4242" i="11"/>
  <c r="C4242" i="11"/>
  <c r="B4242" i="11"/>
  <c r="J4241" i="11"/>
  <c r="G4241" i="11"/>
  <c r="F4241" i="11"/>
  <c r="E4241" i="11"/>
  <c r="A4241" i="11" s="1"/>
  <c r="D4241" i="11"/>
  <c r="C4241" i="11"/>
  <c r="B4241" i="11"/>
  <c r="J4240" i="11"/>
  <c r="G4240" i="11"/>
  <c r="F4240" i="11"/>
  <c r="E4240" i="11"/>
  <c r="A4240" i="11" s="1"/>
  <c r="D4240" i="11"/>
  <c r="C4240" i="11"/>
  <c r="B4240" i="11"/>
  <c r="J4239" i="11"/>
  <c r="G4239" i="11"/>
  <c r="F4239" i="11"/>
  <c r="E4239" i="11"/>
  <c r="A4239" i="11" s="1"/>
  <c r="D4239" i="11"/>
  <c r="C4239" i="11"/>
  <c r="B4239" i="11"/>
  <c r="J4238" i="11"/>
  <c r="G4238" i="11"/>
  <c r="F4238" i="11"/>
  <c r="E4238" i="11"/>
  <c r="A4238" i="11" s="1"/>
  <c r="D4238" i="11"/>
  <c r="C4238" i="11"/>
  <c r="B4238" i="11"/>
  <c r="J4237" i="11"/>
  <c r="G4237" i="11"/>
  <c r="F4237" i="11"/>
  <c r="E4237" i="11"/>
  <c r="A4237" i="11" s="1"/>
  <c r="D4237" i="11"/>
  <c r="C4237" i="11"/>
  <c r="B4237" i="11"/>
  <c r="J4236" i="11"/>
  <c r="G4236" i="11"/>
  <c r="F4236" i="11"/>
  <c r="E4236" i="11"/>
  <c r="A4236" i="11" s="1"/>
  <c r="D4236" i="11"/>
  <c r="C4236" i="11"/>
  <c r="B4236" i="11"/>
  <c r="J4235" i="11"/>
  <c r="G4235" i="11"/>
  <c r="F4235" i="11"/>
  <c r="E4235" i="11"/>
  <c r="A4235" i="11" s="1"/>
  <c r="D4235" i="11"/>
  <c r="C4235" i="11"/>
  <c r="B4235" i="11"/>
  <c r="J4234" i="11"/>
  <c r="G4234" i="11"/>
  <c r="F4234" i="11"/>
  <c r="E4234" i="11"/>
  <c r="A4234" i="11" s="1"/>
  <c r="D4234" i="11"/>
  <c r="C4234" i="11"/>
  <c r="B4234" i="11"/>
  <c r="J4233" i="11"/>
  <c r="G4233" i="11"/>
  <c r="F4233" i="11"/>
  <c r="E4233" i="11"/>
  <c r="A4233" i="11" s="1"/>
  <c r="D4233" i="11"/>
  <c r="C4233" i="11"/>
  <c r="B4233" i="11"/>
  <c r="J4232" i="11"/>
  <c r="G4232" i="11"/>
  <c r="F4232" i="11"/>
  <c r="E4232" i="11"/>
  <c r="A4232" i="11" s="1"/>
  <c r="D4232" i="11"/>
  <c r="C4232" i="11"/>
  <c r="B4232" i="11"/>
  <c r="J4231" i="11"/>
  <c r="G4231" i="11"/>
  <c r="F4231" i="11"/>
  <c r="E4231" i="11"/>
  <c r="A4231" i="11" s="1"/>
  <c r="D4231" i="11"/>
  <c r="C4231" i="11"/>
  <c r="B4231" i="11"/>
  <c r="J4230" i="11"/>
  <c r="G4230" i="11"/>
  <c r="F4230" i="11"/>
  <c r="E4230" i="11"/>
  <c r="A4230" i="11" s="1"/>
  <c r="D4230" i="11"/>
  <c r="C4230" i="11"/>
  <c r="B4230" i="11"/>
  <c r="J4229" i="11"/>
  <c r="G4229" i="11"/>
  <c r="F4229" i="11"/>
  <c r="E4229" i="11"/>
  <c r="A4229" i="11" s="1"/>
  <c r="D4229" i="11"/>
  <c r="C4229" i="11"/>
  <c r="B4229" i="11"/>
  <c r="J4228" i="11"/>
  <c r="G4228" i="11"/>
  <c r="F4228" i="11"/>
  <c r="E4228" i="11"/>
  <c r="A4228" i="11" s="1"/>
  <c r="D4228" i="11"/>
  <c r="C4228" i="11"/>
  <c r="B4228" i="11"/>
  <c r="J4227" i="11"/>
  <c r="G4227" i="11"/>
  <c r="F4227" i="11"/>
  <c r="E4227" i="11"/>
  <c r="A4227" i="11" s="1"/>
  <c r="D4227" i="11"/>
  <c r="C4227" i="11"/>
  <c r="B4227" i="11"/>
  <c r="J4226" i="11"/>
  <c r="G4226" i="11"/>
  <c r="F4226" i="11"/>
  <c r="E4226" i="11"/>
  <c r="A4226" i="11" s="1"/>
  <c r="D4226" i="11"/>
  <c r="C4226" i="11"/>
  <c r="B4226" i="11"/>
  <c r="J4225" i="11"/>
  <c r="G4225" i="11"/>
  <c r="F4225" i="11"/>
  <c r="E4225" i="11"/>
  <c r="A4225" i="11" s="1"/>
  <c r="D4225" i="11"/>
  <c r="C4225" i="11"/>
  <c r="B4225" i="11"/>
  <c r="J4224" i="11"/>
  <c r="G4224" i="11"/>
  <c r="F4224" i="11"/>
  <c r="E4224" i="11"/>
  <c r="A4224" i="11" s="1"/>
  <c r="D4224" i="11"/>
  <c r="C4224" i="11"/>
  <c r="B4224" i="11"/>
  <c r="J4223" i="11"/>
  <c r="G4223" i="11"/>
  <c r="F4223" i="11"/>
  <c r="E4223" i="11"/>
  <c r="A4223" i="11" s="1"/>
  <c r="D4223" i="11"/>
  <c r="C4223" i="11"/>
  <c r="B4223" i="11"/>
  <c r="J4222" i="11"/>
  <c r="G4222" i="11"/>
  <c r="F4222" i="11"/>
  <c r="E4222" i="11"/>
  <c r="A4222" i="11" s="1"/>
  <c r="D4222" i="11"/>
  <c r="C4222" i="11"/>
  <c r="B4222" i="11"/>
  <c r="J4221" i="11"/>
  <c r="G4221" i="11"/>
  <c r="F4221" i="11"/>
  <c r="E4221" i="11"/>
  <c r="A4221" i="11" s="1"/>
  <c r="D4221" i="11"/>
  <c r="C4221" i="11"/>
  <c r="B4221" i="11"/>
  <c r="J4220" i="11"/>
  <c r="G4220" i="11"/>
  <c r="F4220" i="11"/>
  <c r="E4220" i="11"/>
  <c r="A4220" i="11" s="1"/>
  <c r="D4220" i="11"/>
  <c r="C4220" i="11"/>
  <c r="B4220" i="11"/>
  <c r="J4219" i="11"/>
  <c r="G4219" i="11"/>
  <c r="F4219" i="11"/>
  <c r="E4219" i="11"/>
  <c r="A4219" i="11" s="1"/>
  <c r="D4219" i="11"/>
  <c r="C4219" i="11"/>
  <c r="B4219" i="11"/>
  <c r="J4218" i="11"/>
  <c r="G4218" i="11"/>
  <c r="F4218" i="11"/>
  <c r="E4218" i="11"/>
  <c r="A4218" i="11" s="1"/>
  <c r="D4218" i="11"/>
  <c r="C4218" i="11"/>
  <c r="B4218" i="11"/>
  <c r="J4217" i="11"/>
  <c r="G4217" i="11"/>
  <c r="F4217" i="11"/>
  <c r="E4217" i="11"/>
  <c r="A4217" i="11" s="1"/>
  <c r="D4217" i="11"/>
  <c r="C4217" i="11"/>
  <c r="B4217" i="11"/>
  <c r="J4216" i="11"/>
  <c r="G4216" i="11"/>
  <c r="F4216" i="11"/>
  <c r="E4216" i="11"/>
  <c r="A4216" i="11" s="1"/>
  <c r="D4216" i="11"/>
  <c r="C4216" i="11"/>
  <c r="B4216" i="11"/>
  <c r="J4215" i="11"/>
  <c r="G4215" i="11"/>
  <c r="F4215" i="11"/>
  <c r="E4215" i="11"/>
  <c r="A4215" i="11" s="1"/>
  <c r="D4215" i="11"/>
  <c r="C4215" i="11"/>
  <c r="B4215" i="11"/>
  <c r="J4214" i="11"/>
  <c r="G4214" i="11"/>
  <c r="F4214" i="11"/>
  <c r="E4214" i="11"/>
  <c r="A4214" i="11" s="1"/>
  <c r="D4214" i="11"/>
  <c r="C4214" i="11"/>
  <c r="B4214" i="11"/>
  <c r="J4213" i="11"/>
  <c r="G4213" i="11"/>
  <c r="F4213" i="11"/>
  <c r="E4213" i="11"/>
  <c r="A4213" i="11" s="1"/>
  <c r="D4213" i="11"/>
  <c r="C4213" i="11"/>
  <c r="B4213" i="11"/>
  <c r="J4212" i="11"/>
  <c r="G4212" i="11"/>
  <c r="F4212" i="11"/>
  <c r="E4212" i="11"/>
  <c r="A4212" i="11" s="1"/>
  <c r="D4212" i="11"/>
  <c r="C4212" i="11"/>
  <c r="B4212" i="11"/>
  <c r="J4211" i="11"/>
  <c r="G4211" i="11"/>
  <c r="F4211" i="11"/>
  <c r="E4211" i="11"/>
  <c r="A4211" i="11" s="1"/>
  <c r="D4211" i="11"/>
  <c r="C4211" i="11"/>
  <c r="B4211" i="11"/>
  <c r="J4210" i="11"/>
  <c r="G4210" i="11"/>
  <c r="F4210" i="11"/>
  <c r="E4210" i="11"/>
  <c r="A4210" i="11" s="1"/>
  <c r="D4210" i="11"/>
  <c r="C4210" i="11"/>
  <c r="B4210" i="11"/>
  <c r="J4209" i="11"/>
  <c r="G4209" i="11"/>
  <c r="F4209" i="11"/>
  <c r="E4209" i="11"/>
  <c r="A4209" i="11" s="1"/>
  <c r="D4209" i="11"/>
  <c r="C4209" i="11"/>
  <c r="B4209" i="11"/>
  <c r="J4208" i="11"/>
  <c r="G4208" i="11"/>
  <c r="F4208" i="11"/>
  <c r="E4208" i="11"/>
  <c r="A4208" i="11" s="1"/>
  <c r="D4208" i="11"/>
  <c r="C4208" i="11"/>
  <c r="B4208" i="11"/>
  <c r="J4207" i="11"/>
  <c r="G4207" i="11"/>
  <c r="F4207" i="11"/>
  <c r="E4207" i="11"/>
  <c r="A4207" i="11" s="1"/>
  <c r="D4207" i="11"/>
  <c r="C4207" i="11"/>
  <c r="B4207" i="11"/>
  <c r="J4206" i="11"/>
  <c r="G4206" i="11"/>
  <c r="F4206" i="11"/>
  <c r="E4206" i="11"/>
  <c r="A4206" i="11" s="1"/>
  <c r="D4206" i="11"/>
  <c r="C4206" i="11"/>
  <c r="B4206" i="11"/>
  <c r="J4205" i="11"/>
  <c r="G4205" i="11"/>
  <c r="F4205" i="11"/>
  <c r="E4205" i="11"/>
  <c r="A4205" i="11" s="1"/>
  <c r="D4205" i="11"/>
  <c r="C4205" i="11"/>
  <c r="B4205" i="11"/>
  <c r="J4204" i="11"/>
  <c r="G4204" i="11"/>
  <c r="F4204" i="11"/>
  <c r="E4204" i="11"/>
  <c r="A4204" i="11" s="1"/>
  <c r="D4204" i="11"/>
  <c r="C4204" i="11"/>
  <c r="B4204" i="11"/>
  <c r="J4203" i="11"/>
  <c r="G4203" i="11"/>
  <c r="F4203" i="11"/>
  <c r="E4203" i="11"/>
  <c r="A4203" i="11" s="1"/>
  <c r="D4203" i="11"/>
  <c r="C4203" i="11"/>
  <c r="B4203" i="11"/>
  <c r="J4202" i="11"/>
  <c r="G4202" i="11"/>
  <c r="F4202" i="11"/>
  <c r="E4202" i="11"/>
  <c r="A4202" i="11" s="1"/>
  <c r="D4202" i="11"/>
  <c r="C4202" i="11"/>
  <c r="B4202" i="11"/>
  <c r="J4201" i="11"/>
  <c r="G4201" i="11"/>
  <c r="F4201" i="11"/>
  <c r="E4201" i="11"/>
  <c r="A4201" i="11" s="1"/>
  <c r="D4201" i="11"/>
  <c r="C4201" i="11"/>
  <c r="B4201" i="11"/>
  <c r="J4200" i="11"/>
  <c r="G4200" i="11"/>
  <c r="F4200" i="11"/>
  <c r="E4200" i="11"/>
  <c r="A4200" i="11" s="1"/>
  <c r="D4200" i="11"/>
  <c r="C4200" i="11"/>
  <c r="B4200" i="11"/>
  <c r="J4199" i="11"/>
  <c r="G4199" i="11"/>
  <c r="F4199" i="11"/>
  <c r="E4199" i="11"/>
  <c r="A4199" i="11" s="1"/>
  <c r="D4199" i="11"/>
  <c r="C4199" i="11"/>
  <c r="B4199" i="11"/>
  <c r="J4198" i="11"/>
  <c r="G4198" i="11"/>
  <c r="F4198" i="11"/>
  <c r="E4198" i="11"/>
  <c r="A4198" i="11" s="1"/>
  <c r="D4198" i="11"/>
  <c r="C4198" i="11"/>
  <c r="B4198" i="11"/>
  <c r="J4197" i="11"/>
  <c r="G4197" i="11"/>
  <c r="F4197" i="11"/>
  <c r="E4197" i="11"/>
  <c r="A4197" i="11" s="1"/>
  <c r="D4197" i="11"/>
  <c r="C4197" i="11"/>
  <c r="B4197" i="11"/>
  <c r="J4196" i="11"/>
  <c r="G4196" i="11"/>
  <c r="F4196" i="11"/>
  <c r="E4196" i="11"/>
  <c r="A4196" i="11" s="1"/>
  <c r="D4196" i="11"/>
  <c r="C4196" i="11"/>
  <c r="B4196" i="11"/>
  <c r="J4195" i="11"/>
  <c r="G4195" i="11"/>
  <c r="F4195" i="11"/>
  <c r="E4195" i="11"/>
  <c r="A4195" i="11" s="1"/>
  <c r="D4195" i="11"/>
  <c r="C4195" i="11"/>
  <c r="B4195" i="11"/>
  <c r="J4194" i="11"/>
  <c r="G4194" i="11"/>
  <c r="F4194" i="11"/>
  <c r="E4194" i="11"/>
  <c r="A4194" i="11" s="1"/>
  <c r="D4194" i="11"/>
  <c r="C4194" i="11"/>
  <c r="B4194" i="11"/>
  <c r="J4193" i="11"/>
  <c r="G4193" i="11"/>
  <c r="F4193" i="11"/>
  <c r="E4193" i="11"/>
  <c r="A4193" i="11" s="1"/>
  <c r="D4193" i="11"/>
  <c r="C4193" i="11"/>
  <c r="B4193" i="11"/>
  <c r="J4192" i="11"/>
  <c r="G4192" i="11"/>
  <c r="F4192" i="11"/>
  <c r="E4192" i="11"/>
  <c r="A4192" i="11" s="1"/>
  <c r="D4192" i="11"/>
  <c r="C4192" i="11"/>
  <c r="B4192" i="11"/>
  <c r="J4191" i="11"/>
  <c r="G4191" i="11"/>
  <c r="F4191" i="11"/>
  <c r="E4191" i="11"/>
  <c r="A4191" i="11" s="1"/>
  <c r="D4191" i="11"/>
  <c r="C4191" i="11"/>
  <c r="B4191" i="11"/>
  <c r="J4190" i="11"/>
  <c r="G4190" i="11"/>
  <c r="F4190" i="11"/>
  <c r="E4190" i="11"/>
  <c r="A4190" i="11" s="1"/>
  <c r="D4190" i="11"/>
  <c r="C4190" i="11"/>
  <c r="B4190" i="11"/>
  <c r="J4189" i="11"/>
  <c r="G4189" i="11"/>
  <c r="F4189" i="11"/>
  <c r="E4189" i="11"/>
  <c r="A4189" i="11" s="1"/>
  <c r="D4189" i="11"/>
  <c r="C4189" i="11"/>
  <c r="B4189" i="11"/>
  <c r="J4188" i="11"/>
  <c r="G4188" i="11"/>
  <c r="F4188" i="11"/>
  <c r="E4188" i="11"/>
  <c r="A4188" i="11" s="1"/>
  <c r="D4188" i="11"/>
  <c r="C4188" i="11"/>
  <c r="B4188" i="11"/>
  <c r="J4187" i="11"/>
  <c r="G4187" i="11"/>
  <c r="F4187" i="11"/>
  <c r="E4187" i="11"/>
  <c r="A4187" i="11" s="1"/>
  <c r="D4187" i="11"/>
  <c r="C4187" i="11"/>
  <c r="B4187" i="11"/>
  <c r="J4186" i="11"/>
  <c r="G4186" i="11"/>
  <c r="F4186" i="11"/>
  <c r="E4186" i="11"/>
  <c r="A4186" i="11" s="1"/>
  <c r="D4186" i="11"/>
  <c r="C4186" i="11"/>
  <c r="B4186" i="11"/>
  <c r="J4185" i="11"/>
  <c r="G4185" i="11"/>
  <c r="F4185" i="11"/>
  <c r="E4185" i="11"/>
  <c r="A4185" i="11" s="1"/>
  <c r="D4185" i="11"/>
  <c r="C4185" i="11"/>
  <c r="B4185" i="11"/>
  <c r="J4184" i="11"/>
  <c r="G4184" i="11"/>
  <c r="F4184" i="11"/>
  <c r="E4184" i="11"/>
  <c r="A4184" i="11" s="1"/>
  <c r="D4184" i="11"/>
  <c r="C4184" i="11"/>
  <c r="B4184" i="11"/>
  <c r="J4183" i="11"/>
  <c r="G4183" i="11"/>
  <c r="F4183" i="11"/>
  <c r="E4183" i="11"/>
  <c r="A4183" i="11" s="1"/>
  <c r="D4183" i="11"/>
  <c r="C4183" i="11"/>
  <c r="B4183" i="11"/>
  <c r="J4182" i="11"/>
  <c r="G4182" i="11"/>
  <c r="F4182" i="11"/>
  <c r="E4182" i="11"/>
  <c r="A4182" i="11" s="1"/>
  <c r="D4182" i="11"/>
  <c r="C4182" i="11"/>
  <c r="B4182" i="11"/>
  <c r="J4181" i="11"/>
  <c r="G4181" i="11"/>
  <c r="F4181" i="11"/>
  <c r="E4181" i="11"/>
  <c r="A4181" i="11" s="1"/>
  <c r="D4181" i="11"/>
  <c r="C4181" i="11"/>
  <c r="B4181" i="11"/>
  <c r="J4180" i="11"/>
  <c r="G4180" i="11"/>
  <c r="F4180" i="11"/>
  <c r="E4180" i="11"/>
  <c r="A4180" i="11" s="1"/>
  <c r="D4180" i="11"/>
  <c r="C4180" i="11"/>
  <c r="B4180" i="11"/>
  <c r="J4179" i="11"/>
  <c r="G4179" i="11"/>
  <c r="F4179" i="11"/>
  <c r="E4179" i="11"/>
  <c r="A4179" i="11" s="1"/>
  <c r="D4179" i="11"/>
  <c r="C4179" i="11"/>
  <c r="B4179" i="11"/>
  <c r="J4178" i="11"/>
  <c r="G4178" i="11"/>
  <c r="F4178" i="11"/>
  <c r="E4178" i="11"/>
  <c r="A4178" i="11" s="1"/>
  <c r="D4178" i="11"/>
  <c r="C4178" i="11"/>
  <c r="B4178" i="11"/>
  <c r="J4177" i="11"/>
  <c r="G4177" i="11"/>
  <c r="F4177" i="11"/>
  <c r="E4177" i="11"/>
  <c r="A4177" i="11" s="1"/>
  <c r="D4177" i="11"/>
  <c r="C4177" i="11"/>
  <c r="B4177" i="11"/>
  <c r="J4176" i="11"/>
  <c r="G4176" i="11"/>
  <c r="F4176" i="11"/>
  <c r="E4176" i="11"/>
  <c r="A4176" i="11" s="1"/>
  <c r="D4176" i="11"/>
  <c r="C4176" i="11"/>
  <c r="B4176" i="11"/>
  <c r="J4175" i="11"/>
  <c r="G4175" i="11"/>
  <c r="F4175" i="11"/>
  <c r="E4175" i="11"/>
  <c r="A4175" i="11" s="1"/>
  <c r="D4175" i="11"/>
  <c r="C4175" i="11"/>
  <c r="B4175" i="11"/>
  <c r="J4174" i="11"/>
  <c r="G4174" i="11"/>
  <c r="F4174" i="11"/>
  <c r="E4174" i="11"/>
  <c r="A4174" i="11" s="1"/>
  <c r="D4174" i="11"/>
  <c r="C4174" i="11"/>
  <c r="B4174" i="11"/>
  <c r="J4173" i="11"/>
  <c r="G4173" i="11"/>
  <c r="F4173" i="11"/>
  <c r="E4173" i="11"/>
  <c r="A4173" i="11" s="1"/>
  <c r="D4173" i="11"/>
  <c r="C4173" i="11"/>
  <c r="B4173" i="11"/>
  <c r="J4172" i="11"/>
  <c r="G4172" i="11"/>
  <c r="F4172" i="11"/>
  <c r="E4172" i="11"/>
  <c r="A4172" i="11" s="1"/>
  <c r="D4172" i="11"/>
  <c r="C4172" i="11"/>
  <c r="B4172" i="11"/>
  <c r="J4171" i="11"/>
  <c r="G4171" i="11"/>
  <c r="F4171" i="11"/>
  <c r="E4171" i="11"/>
  <c r="A4171" i="11" s="1"/>
  <c r="D4171" i="11"/>
  <c r="C4171" i="11"/>
  <c r="B4171" i="11"/>
  <c r="J4170" i="11"/>
  <c r="G4170" i="11"/>
  <c r="F4170" i="11"/>
  <c r="E4170" i="11"/>
  <c r="A4170" i="11" s="1"/>
  <c r="D4170" i="11"/>
  <c r="C4170" i="11"/>
  <c r="B4170" i="11"/>
  <c r="J4169" i="11"/>
  <c r="G4169" i="11"/>
  <c r="F4169" i="11"/>
  <c r="E4169" i="11"/>
  <c r="A4169" i="11" s="1"/>
  <c r="D4169" i="11"/>
  <c r="C4169" i="11"/>
  <c r="B4169" i="11"/>
  <c r="J4168" i="11"/>
  <c r="G4168" i="11"/>
  <c r="F4168" i="11"/>
  <c r="E4168" i="11"/>
  <c r="A4168" i="11" s="1"/>
  <c r="D4168" i="11"/>
  <c r="C4168" i="11"/>
  <c r="B4168" i="11"/>
  <c r="J4167" i="11"/>
  <c r="G4167" i="11"/>
  <c r="F4167" i="11"/>
  <c r="E4167" i="11"/>
  <c r="A4167" i="11" s="1"/>
  <c r="D4167" i="11"/>
  <c r="C4167" i="11"/>
  <c r="B4167" i="11"/>
  <c r="J4166" i="11"/>
  <c r="G4166" i="11"/>
  <c r="F4166" i="11"/>
  <c r="E4166" i="11"/>
  <c r="A4166" i="11" s="1"/>
  <c r="D4166" i="11"/>
  <c r="C4166" i="11"/>
  <c r="B4166" i="11"/>
  <c r="J4165" i="11"/>
  <c r="G4165" i="11"/>
  <c r="F4165" i="11"/>
  <c r="E4165" i="11"/>
  <c r="A4165" i="11" s="1"/>
  <c r="D4165" i="11"/>
  <c r="C4165" i="11"/>
  <c r="B4165" i="11"/>
  <c r="J4164" i="11"/>
  <c r="G4164" i="11"/>
  <c r="F4164" i="11"/>
  <c r="E4164" i="11"/>
  <c r="A4164" i="11" s="1"/>
  <c r="D4164" i="11"/>
  <c r="C4164" i="11"/>
  <c r="B4164" i="11"/>
  <c r="J4163" i="11"/>
  <c r="G4163" i="11"/>
  <c r="F4163" i="11"/>
  <c r="E4163" i="11"/>
  <c r="A4163" i="11" s="1"/>
  <c r="D4163" i="11"/>
  <c r="C4163" i="11"/>
  <c r="B4163" i="11"/>
  <c r="J4162" i="11"/>
  <c r="G4162" i="11"/>
  <c r="F4162" i="11"/>
  <c r="E4162" i="11"/>
  <c r="A4162" i="11" s="1"/>
  <c r="D4162" i="11"/>
  <c r="C4162" i="11"/>
  <c r="B4162" i="11"/>
  <c r="J4161" i="11"/>
  <c r="G4161" i="11"/>
  <c r="F4161" i="11"/>
  <c r="E4161" i="11"/>
  <c r="A4161" i="11" s="1"/>
  <c r="D4161" i="11"/>
  <c r="C4161" i="11"/>
  <c r="B4161" i="11"/>
  <c r="J4160" i="11"/>
  <c r="G4160" i="11"/>
  <c r="F4160" i="11"/>
  <c r="E4160" i="11"/>
  <c r="A4160" i="11" s="1"/>
  <c r="D4160" i="11"/>
  <c r="C4160" i="11"/>
  <c r="B4160" i="11"/>
  <c r="J4159" i="11"/>
  <c r="G4159" i="11"/>
  <c r="F4159" i="11"/>
  <c r="E4159" i="11"/>
  <c r="A4159" i="11" s="1"/>
  <c r="D4159" i="11"/>
  <c r="C4159" i="11"/>
  <c r="B4159" i="11"/>
  <c r="J4158" i="11"/>
  <c r="G4158" i="11"/>
  <c r="F4158" i="11"/>
  <c r="E4158" i="11"/>
  <c r="A4158" i="11" s="1"/>
  <c r="D4158" i="11"/>
  <c r="C4158" i="11"/>
  <c r="B4158" i="11"/>
  <c r="J4157" i="11"/>
  <c r="G4157" i="11"/>
  <c r="F4157" i="11"/>
  <c r="E4157" i="11"/>
  <c r="A4157" i="11" s="1"/>
  <c r="D4157" i="11"/>
  <c r="C4157" i="11"/>
  <c r="B4157" i="11"/>
  <c r="J4156" i="11"/>
  <c r="G4156" i="11"/>
  <c r="F4156" i="11"/>
  <c r="E4156" i="11"/>
  <c r="A4156" i="11" s="1"/>
  <c r="D4156" i="11"/>
  <c r="C4156" i="11"/>
  <c r="B4156" i="11"/>
  <c r="J4155" i="11"/>
  <c r="G4155" i="11"/>
  <c r="F4155" i="11"/>
  <c r="E4155" i="11"/>
  <c r="A4155" i="11" s="1"/>
  <c r="D4155" i="11"/>
  <c r="C4155" i="11"/>
  <c r="B4155" i="11"/>
  <c r="J4154" i="11"/>
  <c r="G4154" i="11"/>
  <c r="F4154" i="11"/>
  <c r="E4154" i="11"/>
  <c r="A4154" i="11" s="1"/>
  <c r="D4154" i="11"/>
  <c r="C4154" i="11"/>
  <c r="B4154" i="11"/>
  <c r="J4153" i="11"/>
  <c r="G4153" i="11"/>
  <c r="F4153" i="11"/>
  <c r="E4153" i="11"/>
  <c r="A4153" i="11" s="1"/>
  <c r="D4153" i="11"/>
  <c r="C4153" i="11"/>
  <c r="B4153" i="11"/>
  <c r="J4152" i="11"/>
  <c r="G4152" i="11"/>
  <c r="F4152" i="11"/>
  <c r="E4152" i="11"/>
  <c r="A4152" i="11" s="1"/>
  <c r="D4152" i="11"/>
  <c r="C4152" i="11"/>
  <c r="B4152" i="11"/>
  <c r="J4151" i="11"/>
  <c r="G4151" i="11"/>
  <c r="F4151" i="11"/>
  <c r="E4151" i="11"/>
  <c r="A4151" i="11" s="1"/>
  <c r="D4151" i="11"/>
  <c r="C4151" i="11"/>
  <c r="B4151" i="11"/>
  <c r="J4150" i="11"/>
  <c r="G4150" i="11"/>
  <c r="F4150" i="11"/>
  <c r="E4150" i="11"/>
  <c r="A4150" i="11" s="1"/>
  <c r="D4150" i="11"/>
  <c r="C4150" i="11"/>
  <c r="B4150" i="11"/>
  <c r="J4149" i="11"/>
  <c r="G4149" i="11"/>
  <c r="F4149" i="11"/>
  <c r="E4149" i="11"/>
  <c r="A4149" i="11" s="1"/>
  <c r="D4149" i="11"/>
  <c r="C4149" i="11"/>
  <c r="B4149" i="11"/>
  <c r="J4148" i="11"/>
  <c r="G4148" i="11"/>
  <c r="F4148" i="11"/>
  <c r="E4148" i="11"/>
  <c r="A4148" i="11" s="1"/>
  <c r="D4148" i="11"/>
  <c r="C4148" i="11"/>
  <c r="B4148" i="11"/>
  <c r="J4147" i="11"/>
  <c r="G4147" i="11"/>
  <c r="F4147" i="11"/>
  <c r="E4147" i="11"/>
  <c r="A4147" i="11" s="1"/>
  <c r="D4147" i="11"/>
  <c r="C4147" i="11"/>
  <c r="B4147" i="11"/>
  <c r="J4146" i="11"/>
  <c r="G4146" i="11"/>
  <c r="F4146" i="11"/>
  <c r="E4146" i="11"/>
  <c r="A4146" i="11" s="1"/>
  <c r="D4146" i="11"/>
  <c r="C4146" i="11"/>
  <c r="B4146" i="11"/>
  <c r="J4145" i="11"/>
  <c r="G4145" i="11"/>
  <c r="F4145" i="11"/>
  <c r="E4145" i="11"/>
  <c r="A4145" i="11" s="1"/>
  <c r="D4145" i="11"/>
  <c r="C4145" i="11"/>
  <c r="B4145" i="11"/>
  <c r="J4144" i="11"/>
  <c r="G4144" i="11"/>
  <c r="F4144" i="11"/>
  <c r="E4144" i="11"/>
  <c r="A4144" i="11" s="1"/>
  <c r="D4144" i="11"/>
  <c r="C4144" i="11"/>
  <c r="B4144" i="11"/>
  <c r="J4143" i="11"/>
  <c r="G4143" i="11"/>
  <c r="F4143" i="11"/>
  <c r="E4143" i="11"/>
  <c r="A4143" i="11" s="1"/>
  <c r="D4143" i="11"/>
  <c r="C4143" i="11"/>
  <c r="B4143" i="11"/>
  <c r="J4142" i="11"/>
  <c r="G4142" i="11"/>
  <c r="F4142" i="11"/>
  <c r="E4142" i="11"/>
  <c r="A4142" i="11" s="1"/>
  <c r="D4142" i="11"/>
  <c r="C4142" i="11"/>
  <c r="B4142" i="11"/>
  <c r="J4141" i="11"/>
  <c r="G4141" i="11"/>
  <c r="F4141" i="11"/>
  <c r="E4141" i="11"/>
  <c r="A4141" i="11" s="1"/>
  <c r="D4141" i="11"/>
  <c r="C4141" i="11"/>
  <c r="B4141" i="11"/>
  <c r="J4140" i="11"/>
  <c r="G4140" i="11"/>
  <c r="F4140" i="11"/>
  <c r="E4140" i="11"/>
  <c r="A4140" i="11" s="1"/>
  <c r="D4140" i="11"/>
  <c r="C4140" i="11"/>
  <c r="B4140" i="11"/>
  <c r="J4139" i="11"/>
  <c r="G4139" i="11"/>
  <c r="F4139" i="11"/>
  <c r="E4139" i="11"/>
  <c r="A4139" i="11" s="1"/>
  <c r="D4139" i="11"/>
  <c r="C4139" i="11"/>
  <c r="B4139" i="11"/>
  <c r="J4138" i="11"/>
  <c r="G4138" i="11"/>
  <c r="F4138" i="11"/>
  <c r="E4138" i="11"/>
  <c r="A4138" i="11" s="1"/>
  <c r="D4138" i="11"/>
  <c r="C4138" i="11"/>
  <c r="B4138" i="11"/>
  <c r="J4137" i="11"/>
  <c r="G4137" i="11"/>
  <c r="F4137" i="11"/>
  <c r="E4137" i="11"/>
  <c r="A4137" i="11" s="1"/>
  <c r="D4137" i="11"/>
  <c r="C4137" i="11"/>
  <c r="B4137" i="11"/>
  <c r="J4136" i="11"/>
  <c r="G4136" i="11"/>
  <c r="F4136" i="11"/>
  <c r="E4136" i="11"/>
  <c r="A4136" i="11" s="1"/>
  <c r="D4136" i="11"/>
  <c r="C4136" i="11"/>
  <c r="B4136" i="11"/>
  <c r="J4135" i="11"/>
  <c r="G4135" i="11"/>
  <c r="F4135" i="11"/>
  <c r="E4135" i="11"/>
  <c r="A4135" i="11" s="1"/>
  <c r="D4135" i="11"/>
  <c r="C4135" i="11"/>
  <c r="B4135" i="11"/>
  <c r="J4134" i="11"/>
  <c r="G4134" i="11"/>
  <c r="F4134" i="11"/>
  <c r="E4134" i="11"/>
  <c r="A4134" i="11" s="1"/>
  <c r="D4134" i="11"/>
  <c r="C4134" i="11"/>
  <c r="B4134" i="11"/>
  <c r="J4133" i="11"/>
  <c r="G4133" i="11"/>
  <c r="F4133" i="11"/>
  <c r="E4133" i="11"/>
  <c r="A4133" i="11" s="1"/>
  <c r="D4133" i="11"/>
  <c r="C4133" i="11"/>
  <c r="B4133" i="11"/>
  <c r="J4132" i="11"/>
  <c r="G4132" i="11"/>
  <c r="F4132" i="11"/>
  <c r="E4132" i="11"/>
  <c r="A4132" i="11" s="1"/>
  <c r="D4132" i="11"/>
  <c r="C4132" i="11"/>
  <c r="B4132" i="11"/>
  <c r="J4131" i="11"/>
  <c r="G4131" i="11"/>
  <c r="F4131" i="11"/>
  <c r="E4131" i="11"/>
  <c r="A4131" i="11" s="1"/>
  <c r="D4131" i="11"/>
  <c r="C4131" i="11"/>
  <c r="B4131" i="11"/>
  <c r="J4130" i="11"/>
  <c r="G4130" i="11"/>
  <c r="F4130" i="11"/>
  <c r="E4130" i="11"/>
  <c r="A4130" i="11" s="1"/>
  <c r="D4130" i="11"/>
  <c r="C4130" i="11"/>
  <c r="B4130" i="11"/>
  <c r="J4129" i="11"/>
  <c r="G4129" i="11"/>
  <c r="F4129" i="11"/>
  <c r="E4129" i="11"/>
  <c r="A4129" i="11" s="1"/>
  <c r="D4129" i="11"/>
  <c r="C4129" i="11"/>
  <c r="B4129" i="11"/>
  <c r="J4128" i="11"/>
  <c r="G4128" i="11"/>
  <c r="F4128" i="11"/>
  <c r="E4128" i="11"/>
  <c r="A4128" i="11" s="1"/>
  <c r="D4128" i="11"/>
  <c r="C4128" i="11"/>
  <c r="B4128" i="11"/>
  <c r="J4127" i="11"/>
  <c r="G4127" i="11"/>
  <c r="F4127" i="11"/>
  <c r="E4127" i="11"/>
  <c r="A4127" i="11" s="1"/>
  <c r="D4127" i="11"/>
  <c r="C4127" i="11"/>
  <c r="B4127" i="11"/>
  <c r="J4126" i="11"/>
  <c r="G4126" i="11"/>
  <c r="F4126" i="11"/>
  <c r="E4126" i="11"/>
  <c r="A4126" i="11" s="1"/>
  <c r="D4126" i="11"/>
  <c r="C4126" i="11"/>
  <c r="B4126" i="11"/>
  <c r="J4125" i="11"/>
  <c r="G4125" i="11"/>
  <c r="F4125" i="11"/>
  <c r="E4125" i="11"/>
  <c r="A4125" i="11" s="1"/>
  <c r="D4125" i="11"/>
  <c r="C4125" i="11"/>
  <c r="B4125" i="11"/>
  <c r="J4124" i="11"/>
  <c r="G4124" i="11"/>
  <c r="F4124" i="11"/>
  <c r="E4124" i="11"/>
  <c r="A4124" i="11" s="1"/>
  <c r="D4124" i="11"/>
  <c r="C4124" i="11"/>
  <c r="B4124" i="11"/>
  <c r="J4123" i="11"/>
  <c r="G4123" i="11"/>
  <c r="F4123" i="11"/>
  <c r="E4123" i="11"/>
  <c r="A4123" i="11" s="1"/>
  <c r="D4123" i="11"/>
  <c r="C4123" i="11"/>
  <c r="B4123" i="11"/>
  <c r="J4122" i="11"/>
  <c r="G4122" i="11"/>
  <c r="F4122" i="11"/>
  <c r="E4122" i="11"/>
  <c r="A4122" i="11" s="1"/>
  <c r="D4122" i="11"/>
  <c r="C4122" i="11"/>
  <c r="B4122" i="11"/>
  <c r="J4121" i="11"/>
  <c r="G4121" i="11"/>
  <c r="F4121" i="11"/>
  <c r="E4121" i="11"/>
  <c r="A4121" i="11" s="1"/>
  <c r="D4121" i="11"/>
  <c r="C4121" i="11"/>
  <c r="B4121" i="11"/>
  <c r="J4120" i="11"/>
  <c r="G4120" i="11"/>
  <c r="F4120" i="11"/>
  <c r="E4120" i="11"/>
  <c r="A4120" i="11" s="1"/>
  <c r="D4120" i="11"/>
  <c r="C4120" i="11"/>
  <c r="B4120" i="11"/>
  <c r="J4119" i="11"/>
  <c r="G4119" i="11"/>
  <c r="F4119" i="11"/>
  <c r="E4119" i="11"/>
  <c r="A4119" i="11" s="1"/>
  <c r="D4119" i="11"/>
  <c r="C4119" i="11"/>
  <c r="B4119" i="11"/>
  <c r="J4118" i="11"/>
  <c r="G4118" i="11"/>
  <c r="F4118" i="11"/>
  <c r="E4118" i="11"/>
  <c r="A4118" i="11" s="1"/>
  <c r="D4118" i="11"/>
  <c r="C4118" i="11"/>
  <c r="B4118" i="11"/>
  <c r="J4117" i="11"/>
  <c r="G4117" i="11"/>
  <c r="F4117" i="11"/>
  <c r="E4117" i="11"/>
  <c r="A4117" i="11" s="1"/>
  <c r="D4117" i="11"/>
  <c r="C4117" i="11"/>
  <c r="B4117" i="11"/>
  <c r="J4116" i="11"/>
  <c r="G4116" i="11"/>
  <c r="F4116" i="11"/>
  <c r="E4116" i="11"/>
  <c r="A4116" i="11" s="1"/>
  <c r="D4116" i="11"/>
  <c r="C4116" i="11"/>
  <c r="B4116" i="11"/>
  <c r="J4115" i="11"/>
  <c r="G4115" i="11"/>
  <c r="F4115" i="11"/>
  <c r="E4115" i="11"/>
  <c r="A4115" i="11" s="1"/>
  <c r="D4115" i="11"/>
  <c r="C4115" i="11"/>
  <c r="B4115" i="11"/>
  <c r="J4114" i="11"/>
  <c r="G4114" i="11"/>
  <c r="F4114" i="11"/>
  <c r="E4114" i="11"/>
  <c r="A4114" i="11" s="1"/>
  <c r="D4114" i="11"/>
  <c r="C4114" i="11"/>
  <c r="B4114" i="11"/>
  <c r="J4113" i="11"/>
  <c r="G4113" i="11"/>
  <c r="F4113" i="11"/>
  <c r="E4113" i="11"/>
  <c r="A4113" i="11" s="1"/>
  <c r="D4113" i="11"/>
  <c r="C4113" i="11"/>
  <c r="B4113" i="11"/>
  <c r="J4112" i="11"/>
  <c r="G4112" i="11"/>
  <c r="F4112" i="11"/>
  <c r="E4112" i="11"/>
  <c r="A4112" i="11" s="1"/>
  <c r="D4112" i="11"/>
  <c r="C4112" i="11"/>
  <c r="B4112" i="11"/>
  <c r="J4111" i="11"/>
  <c r="G4111" i="11"/>
  <c r="F4111" i="11"/>
  <c r="E4111" i="11"/>
  <c r="A4111" i="11" s="1"/>
  <c r="D4111" i="11"/>
  <c r="C4111" i="11"/>
  <c r="B4111" i="11"/>
  <c r="J4110" i="11"/>
  <c r="G4110" i="11"/>
  <c r="F4110" i="11"/>
  <c r="E4110" i="11"/>
  <c r="A4110" i="11" s="1"/>
  <c r="D4110" i="11"/>
  <c r="C4110" i="11"/>
  <c r="B4110" i="11"/>
  <c r="J4109" i="11"/>
  <c r="G4109" i="11"/>
  <c r="F4109" i="11"/>
  <c r="E4109" i="11"/>
  <c r="A4109" i="11" s="1"/>
  <c r="D4109" i="11"/>
  <c r="C4109" i="11"/>
  <c r="B4109" i="11"/>
  <c r="J4108" i="11"/>
  <c r="G4108" i="11"/>
  <c r="F4108" i="11"/>
  <c r="E4108" i="11"/>
  <c r="A4108" i="11" s="1"/>
  <c r="D4108" i="11"/>
  <c r="C4108" i="11"/>
  <c r="B4108" i="11"/>
  <c r="J4107" i="11"/>
  <c r="G4107" i="11"/>
  <c r="F4107" i="11"/>
  <c r="E4107" i="11"/>
  <c r="A4107" i="11" s="1"/>
  <c r="D4107" i="11"/>
  <c r="C4107" i="11"/>
  <c r="B4107" i="11"/>
  <c r="J4106" i="11"/>
  <c r="G4106" i="11"/>
  <c r="F4106" i="11"/>
  <c r="E4106" i="11"/>
  <c r="A4106" i="11" s="1"/>
  <c r="D4106" i="11"/>
  <c r="C4106" i="11"/>
  <c r="B4106" i="11"/>
  <c r="J4105" i="11"/>
  <c r="G4105" i="11"/>
  <c r="F4105" i="11"/>
  <c r="E4105" i="11"/>
  <c r="A4105" i="11" s="1"/>
  <c r="D4105" i="11"/>
  <c r="C4105" i="11"/>
  <c r="B4105" i="11"/>
  <c r="J4104" i="11"/>
  <c r="G4104" i="11"/>
  <c r="F4104" i="11"/>
  <c r="E4104" i="11"/>
  <c r="A4104" i="11" s="1"/>
  <c r="D4104" i="11"/>
  <c r="C4104" i="11"/>
  <c r="B4104" i="11"/>
  <c r="J4103" i="11"/>
  <c r="G4103" i="11"/>
  <c r="F4103" i="11"/>
  <c r="E4103" i="11"/>
  <c r="A4103" i="11" s="1"/>
  <c r="D4103" i="11"/>
  <c r="C4103" i="11"/>
  <c r="B4103" i="11"/>
  <c r="J4102" i="11"/>
  <c r="G4102" i="11"/>
  <c r="F4102" i="11"/>
  <c r="E4102" i="11"/>
  <c r="A4102" i="11" s="1"/>
  <c r="D4102" i="11"/>
  <c r="C4102" i="11"/>
  <c r="B4102" i="11"/>
  <c r="J4101" i="11"/>
  <c r="G4101" i="11"/>
  <c r="F4101" i="11"/>
  <c r="E4101" i="11"/>
  <c r="A4101" i="11" s="1"/>
  <c r="D4101" i="11"/>
  <c r="C4101" i="11"/>
  <c r="B4101" i="11"/>
  <c r="J4100" i="11"/>
  <c r="G4100" i="11"/>
  <c r="F4100" i="11"/>
  <c r="E4100" i="11"/>
  <c r="A4100" i="11" s="1"/>
  <c r="D4100" i="11"/>
  <c r="C4100" i="11"/>
  <c r="B4100" i="11"/>
  <c r="J4099" i="11"/>
  <c r="G4099" i="11"/>
  <c r="F4099" i="11"/>
  <c r="E4099" i="11"/>
  <c r="A4099" i="11" s="1"/>
  <c r="D4099" i="11"/>
  <c r="C4099" i="11"/>
  <c r="B4099" i="11"/>
  <c r="J4098" i="11"/>
  <c r="G4098" i="11"/>
  <c r="F4098" i="11"/>
  <c r="E4098" i="11"/>
  <c r="A4098" i="11" s="1"/>
  <c r="D4098" i="11"/>
  <c r="C4098" i="11"/>
  <c r="B4098" i="11"/>
  <c r="J4097" i="11"/>
  <c r="G4097" i="11"/>
  <c r="F4097" i="11"/>
  <c r="E4097" i="11"/>
  <c r="A4097" i="11" s="1"/>
  <c r="D4097" i="11"/>
  <c r="C4097" i="11"/>
  <c r="B4097" i="11"/>
  <c r="J4096" i="11"/>
  <c r="G4096" i="11"/>
  <c r="F4096" i="11"/>
  <c r="E4096" i="11"/>
  <c r="A4096" i="11" s="1"/>
  <c r="D4096" i="11"/>
  <c r="C4096" i="11"/>
  <c r="B4096" i="11"/>
  <c r="J4095" i="11"/>
  <c r="G4095" i="11"/>
  <c r="F4095" i="11"/>
  <c r="E4095" i="11"/>
  <c r="A4095" i="11" s="1"/>
  <c r="D4095" i="11"/>
  <c r="C4095" i="11"/>
  <c r="B4095" i="11"/>
  <c r="J4094" i="11"/>
  <c r="G4094" i="11"/>
  <c r="F4094" i="11"/>
  <c r="E4094" i="11"/>
  <c r="A4094" i="11" s="1"/>
  <c r="D4094" i="11"/>
  <c r="C4094" i="11"/>
  <c r="B4094" i="11"/>
  <c r="J4093" i="11"/>
  <c r="G4093" i="11"/>
  <c r="F4093" i="11"/>
  <c r="E4093" i="11"/>
  <c r="A4093" i="11" s="1"/>
  <c r="D4093" i="11"/>
  <c r="C4093" i="11"/>
  <c r="B4093" i="11"/>
  <c r="J4092" i="11"/>
  <c r="G4092" i="11"/>
  <c r="F4092" i="11"/>
  <c r="E4092" i="11"/>
  <c r="A4092" i="11" s="1"/>
  <c r="D4092" i="11"/>
  <c r="C4092" i="11"/>
  <c r="B4092" i="11"/>
  <c r="J4091" i="11"/>
  <c r="G4091" i="11"/>
  <c r="F4091" i="11"/>
  <c r="E4091" i="11"/>
  <c r="A4091" i="11" s="1"/>
  <c r="D4091" i="11"/>
  <c r="C4091" i="11"/>
  <c r="B4091" i="11"/>
  <c r="J4090" i="11"/>
  <c r="G4090" i="11"/>
  <c r="F4090" i="11"/>
  <c r="E4090" i="11"/>
  <c r="A4090" i="11" s="1"/>
  <c r="D4090" i="11"/>
  <c r="C4090" i="11"/>
  <c r="B4090" i="11"/>
  <c r="J4089" i="11"/>
  <c r="G4089" i="11"/>
  <c r="F4089" i="11"/>
  <c r="E4089" i="11"/>
  <c r="A4089" i="11" s="1"/>
  <c r="D4089" i="11"/>
  <c r="C4089" i="11"/>
  <c r="B4089" i="11"/>
  <c r="J4088" i="11"/>
  <c r="G4088" i="11"/>
  <c r="F4088" i="11"/>
  <c r="E4088" i="11"/>
  <c r="A4088" i="11" s="1"/>
  <c r="D4088" i="11"/>
  <c r="C4088" i="11"/>
  <c r="B4088" i="11"/>
  <c r="J4087" i="11"/>
  <c r="G4087" i="11"/>
  <c r="F4087" i="11"/>
  <c r="E4087" i="11"/>
  <c r="A4087" i="11" s="1"/>
  <c r="D4087" i="11"/>
  <c r="C4087" i="11"/>
  <c r="B4087" i="11"/>
  <c r="J4086" i="11"/>
  <c r="G4086" i="11"/>
  <c r="F4086" i="11"/>
  <c r="E4086" i="11"/>
  <c r="A4086" i="11" s="1"/>
  <c r="D4086" i="11"/>
  <c r="C4086" i="11"/>
  <c r="B4086" i="11"/>
  <c r="J4085" i="11"/>
  <c r="G4085" i="11"/>
  <c r="F4085" i="11"/>
  <c r="E4085" i="11"/>
  <c r="A4085" i="11" s="1"/>
  <c r="D4085" i="11"/>
  <c r="C4085" i="11"/>
  <c r="B4085" i="11"/>
  <c r="J4084" i="11"/>
  <c r="G4084" i="11"/>
  <c r="F4084" i="11"/>
  <c r="E4084" i="11"/>
  <c r="A4084" i="11" s="1"/>
  <c r="D4084" i="11"/>
  <c r="C4084" i="11"/>
  <c r="B4084" i="11"/>
  <c r="J4083" i="11"/>
  <c r="G4083" i="11"/>
  <c r="F4083" i="11"/>
  <c r="E4083" i="11"/>
  <c r="A4083" i="11" s="1"/>
  <c r="D4083" i="11"/>
  <c r="C4083" i="11"/>
  <c r="B4083" i="11"/>
  <c r="J4082" i="11"/>
  <c r="G4082" i="11"/>
  <c r="F4082" i="11"/>
  <c r="E4082" i="11"/>
  <c r="A4082" i="11" s="1"/>
  <c r="D4082" i="11"/>
  <c r="C4082" i="11"/>
  <c r="B4082" i="11"/>
  <c r="J4081" i="11"/>
  <c r="G4081" i="11"/>
  <c r="F4081" i="11"/>
  <c r="E4081" i="11"/>
  <c r="A4081" i="11" s="1"/>
  <c r="D4081" i="11"/>
  <c r="C4081" i="11"/>
  <c r="B4081" i="11"/>
  <c r="J4080" i="11"/>
  <c r="G4080" i="11"/>
  <c r="F4080" i="11"/>
  <c r="E4080" i="11"/>
  <c r="A4080" i="11" s="1"/>
  <c r="D4080" i="11"/>
  <c r="C4080" i="11"/>
  <c r="B4080" i="11"/>
  <c r="J4079" i="11"/>
  <c r="G4079" i="11"/>
  <c r="F4079" i="11"/>
  <c r="E4079" i="11"/>
  <c r="A4079" i="11" s="1"/>
  <c r="D4079" i="11"/>
  <c r="C4079" i="11"/>
  <c r="B4079" i="11"/>
  <c r="J4078" i="11"/>
  <c r="G4078" i="11"/>
  <c r="F4078" i="11"/>
  <c r="E4078" i="11"/>
  <c r="A4078" i="11" s="1"/>
  <c r="D4078" i="11"/>
  <c r="C4078" i="11"/>
  <c r="B4078" i="11"/>
  <c r="J4077" i="11"/>
  <c r="G4077" i="11"/>
  <c r="F4077" i="11"/>
  <c r="E4077" i="11"/>
  <c r="A4077" i="11" s="1"/>
  <c r="D4077" i="11"/>
  <c r="C4077" i="11"/>
  <c r="B4077" i="11"/>
  <c r="J4076" i="11"/>
  <c r="G4076" i="11"/>
  <c r="F4076" i="11"/>
  <c r="E4076" i="11"/>
  <c r="A4076" i="11" s="1"/>
  <c r="D4076" i="11"/>
  <c r="C4076" i="11"/>
  <c r="B4076" i="11"/>
  <c r="J4075" i="11"/>
  <c r="G4075" i="11"/>
  <c r="F4075" i="11"/>
  <c r="E4075" i="11"/>
  <c r="A4075" i="11" s="1"/>
  <c r="D4075" i="11"/>
  <c r="C4075" i="11"/>
  <c r="B4075" i="11"/>
  <c r="J4074" i="11"/>
  <c r="G4074" i="11"/>
  <c r="F4074" i="11"/>
  <c r="E4074" i="11"/>
  <c r="A4074" i="11" s="1"/>
  <c r="D4074" i="11"/>
  <c r="C4074" i="11"/>
  <c r="B4074" i="11"/>
  <c r="J4073" i="11"/>
  <c r="G4073" i="11"/>
  <c r="F4073" i="11"/>
  <c r="E4073" i="11"/>
  <c r="A4073" i="11" s="1"/>
  <c r="D4073" i="11"/>
  <c r="C4073" i="11"/>
  <c r="B4073" i="11"/>
  <c r="J4072" i="11"/>
  <c r="G4072" i="11"/>
  <c r="F4072" i="11"/>
  <c r="E4072" i="11"/>
  <c r="A4072" i="11" s="1"/>
  <c r="D4072" i="11"/>
  <c r="C4072" i="11"/>
  <c r="B4072" i="11"/>
  <c r="J4071" i="11"/>
  <c r="G4071" i="11"/>
  <c r="F4071" i="11"/>
  <c r="E4071" i="11"/>
  <c r="A4071" i="11" s="1"/>
  <c r="D4071" i="11"/>
  <c r="C4071" i="11"/>
  <c r="B4071" i="11"/>
  <c r="J4070" i="11"/>
  <c r="G4070" i="11"/>
  <c r="F4070" i="11"/>
  <c r="E4070" i="11"/>
  <c r="A4070" i="11" s="1"/>
  <c r="D4070" i="11"/>
  <c r="C4070" i="11"/>
  <c r="B4070" i="11"/>
  <c r="J4069" i="11"/>
  <c r="G4069" i="11"/>
  <c r="F4069" i="11"/>
  <c r="E4069" i="11"/>
  <c r="A4069" i="11" s="1"/>
  <c r="D4069" i="11"/>
  <c r="C4069" i="11"/>
  <c r="B4069" i="11"/>
  <c r="J4068" i="11"/>
  <c r="G4068" i="11"/>
  <c r="F4068" i="11"/>
  <c r="E4068" i="11"/>
  <c r="A4068" i="11" s="1"/>
  <c r="D4068" i="11"/>
  <c r="C4068" i="11"/>
  <c r="B4068" i="11"/>
  <c r="J4067" i="11"/>
  <c r="G4067" i="11"/>
  <c r="F4067" i="11"/>
  <c r="E4067" i="11"/>
  <c r="A4067" i="11" s="1"/>
  <c r="D4067" i="11"/>
  <c r="C4067" i="11"/>
  <c r="B4067" i="11"/>
  <c r="J4066" i="11"/>
  <c r="G4066" i="11"/>
  <c r="F4066" i="11"/>
  <c r="E4066" i="11"/>
  <c r="A4066" i="11" s="1"/>
  <c r="D4066" i="11"/>
  <c r="C4066" i="11"/>
  <c r="B4066" i="11"/>
  <c r="J4065" i="11"/>
  <c r="G4065" i="11"/>
  <c r="F4065" i="11"/>
  <c r="E4065" i="11"/>
  <c r="A4065" i="11" s="1"/>
  <c r="D4065" i="11"/>
  <c r="C4065" i="11"/>
  <c r="B4065" i="11"/>
  <c r="J4064" i="11"/>
  <c r="G4064" i="11"/>
  <c r="F4064" i="11"/>
  <c r="E4064" i="11"/>
  <c r="A4064" i="11" s="1"/>
  <c r="D4064" i="11"/>
  <c r="C4064" i="11"/>
  <c r="B4064" i="11"/>
  <c r="J4063" i="11"/>
  <c r="G4063" i="11"/>
  <c r="F4063" i="11"/>
  <c r="E4063" i="11"/>
  <c r="A4063" i="11" s="1"/>
  <c r="D4063" i="11"/>
  <c r="C4063" i="11"/>
  <c r="B4063" i="11"/>
  <c r="J4062" i="11"/>
  <c r="G4062" i="11"/>
  <c r="F4062" i="11"/>
  <c r="E4062" i="11"/>
  <c r="A4062" i="11" s="1"/>
  <c r="D4062" i="11"/>
  <c r="C4062" i="11"/>
  <c r="B4062" i="11"/>
  <c r="J4061" i="11"/>
  <c r="G4061" i="11"/>
  <c r="F4061" i="11"/>
  <c r="E4061" i="11"/>
  <c r="A4061" i="11" s="1"/>
  <c r="D4061" i="11"/>
  <c r="C4061" i="11"/>
  <c r="B4061" i="11"/>
  <c r="J4060" i="11"/>
  <c r="G4060" i="11"/>
  <c r="F4060" i="11"/>
  <c r="E4060" i="11"/>
  <c r="A4060" i="11" s="1"/>
  <c r="D4060" i="11"/>
  <c r="C4060" i="11"/>
  <c r="B4060" i="11"/>
  <c r="J4059" i="11"/>
  <c r="G4059" i="11"/>
  <c r="F4059" i="11"/>
  <c r="E4059" i="11"/>
  <c r="A4059" i="11" s="1"/>
  <c r="D4059" i="11"/>
  <c r="C4059" i="11"/>
  <c r="B4059" i="11"/>
  <c r="J4058" i="11"/>
  <c r="G4058" i="11"/>
  <c r="F4058" i="11"/>
  <c r="E4058" i="11"/>
  <c r="A4058" i="11" s="1"/>
  <c r="D4058" i="11"/>
  <c r="C4058" i="11"/>
  <c r="B4058" i="11"/>
  <c r="J4057" i="11"/>
  <c r="G4057" i="11"/>
  <c r="F4057" i="11"/>
  <c r="E4057" i="11"/>
  <c r="A4057" i="11" s="1"/>
  <c r="D4057" i="11"/>
  <c r="C4057" i="11"/>
  <c r="B4057" i="11"/>
  <c r="J4056" i="11"/>
  <c r="G4056" i="11"/>
  <c r="F4056" i="11"/>
  <c r="E4056" i="11"/>
  <c r="A4056" i="11" s="1"/>
  <c r="D4056" i="11"/>
  <c r="C4056" i="11"/>
  <c r="B4056" i="11"/>
  <c r="J4055" i="11"/>
  <c r="G4055" i="11"/>
  <c r="F4055" i="11"/>
  <c r="E4055" i="11"/>
  <c r="A4055" i="11" s="1"/>
  <c r="D4055" i="11"/>
  <c r="C4055" i="11"/>
  <c r="B4055" i="11"/>
  <c r="J4054" i="11"/>
  <c r="G4054" i="11"/>
  <c r="F4054" i="11"/>
  <c r="E4054" i="11"/>
  <c r="A4054" i="11" s="1"/>
  <c r="D4054" i="11"/>
  <c r="C4054" i="11"/>
  <c r="B4054" i="11"/>
  <c r="J4053" i="11"/>
  <c r="G4053" i="11"/>
  <c r="F4053" i="11"/>
  <c r="E4053" i="11"/>
  <c r="A4053" i="11" s="1"/>
  <c r="D4053" i="11"/>
  <c r="C4053" i="11"/>
  <c r="B4053" i="11"/>
  <c r="J4052" i="11"/>
  <c r="G4052" i="11"/>
  <c r="F4052" i="11"/>
  <c r="E4052" i="11"/>
  <c r="A4052" i="11" s="1"/>
  <c r="D4052" i="11"/>
  <c r="C4052" i="11"/>
  <c r="B4052" i="11"/>
  <c r="J4051" i="11"/>
  <c r="G4051" i="11"/>
  <c r="F4051" i="11"/>
  <c r="E4051" i="11"/>
  <c r="A4051" i="11" s="1"/>
  <c r="D4051" i="11"/>
  <c r="C4051" i="11"/>
  <c r="B4051" i="11"/>
  <c r="J4050" i="11"/>
  <c r="G4050" i="11"/>
  <c r="F4050" i="11"/>
  <c r="E4050" i="11"/>
  <c r="A4050" i="11" s="1"/>
  <c r="D4050" i="11"/>
  <c r="C4050" i="11"/>
  <c r="B4050" i="11"/>
  <c r="J4049" i="11"/>
  <c r="G4049" i="11"/>
  <c r="F4049" i="11"/>
  <c r="E4049" i="11"/>
  <c r="A4049" i="11" s="1"/>
  <c r="D4049" i="11"/>
  <c r="C4049" i="11"/>
  <c r="B4049" i="11"/>
  <c r="J4048" i="11"/>
  <c r="G4048" i="11"/>
  <c r="F4048" i="11"/>
  <c r="E4048" i="11"/>
  <c r="A4048" i="11" s="1"/>
  <c r="D4048" i="11"/>
  <c r="C4048" i="11"/>
  <c r="B4048" i="11"/>
  <c r="J4047" i="11"/>
  <c r="G4047" i="11"/>
  <c r="F4047" i="11"/>
  <c r="E4047" i="11"/>
  <c r="A4047" i="11" s="1"/>
  <c r="D4047" i="11"/>
  <c r="C4047" i="11"/>
  <c r="B4047" i="11"/>
  <c r="J4046" i="11"/>
  <c r="G4046" i="11"/>
  <c r="F4046" i="11"/>
  <c r="E4046" i="11"/>
  <c r="A4046" i="11" s="1"/>
  <c r="D4046" i="11"/>
  <c r="C4046" i="11"/>
  <c r="B4046" i="11"/>
  <c r="J4045" i="11"/>
  <c r="G4045" i="11"/>
  <c r="F4045" i="11"/>
  <c r="E4045" i="11"/>
  <c r="A4045" i="11" s="1"/>
  <c r="D4045" i="11"/>
  <c r="C4045" i="11"/>
  <c r="B4045" i="11"/>
  <c r="J4044" i="11"/>
  <c r="G4044" i="11"/>
  <c r="F4044" i="11"/>
  <c r="E4044" i="11"/>
  <c r="A4044" i="11" s="1"/>
  <c r="D4044" i="11"/>
  <c r="C4044" i="11"/>
  <c r="B4044" i="11"/>
  <c r="J4043" i="11"/>
  <c r="G4043" i="11"/>
  <c r="F4043" i="11"/>
  <c r="E4043" i="11"/>
  <c r="A4043" i="11" s="1"/>
  <c r="D4043" i="11"/>
  <c r="C4043" i="11"/>
  <c r="B4043" i="11"/>
  <c r="J4042" i="11"/>
  <c r="G4042" i="11"/>
  <c r="F4042" i="11"/>
  <c r="E4042" i="11"/>
  <c r="A4042" i="11" s="1"/>
  <c r="D4042" i="11"/>
  <c r="C4042" i="11"/>
  <c r="B4042" i="11"/>
  <c r="J4041" i="11"/>
  <c r="G4041" i="11"/>
  <c r="F4041" i="11"/>
  <c r="E4041" i="11"/>
  <c r="A4041" i="11" s="1"/>
  <c r="D4041" i="11"/>
  <c r="C4041" i="11"/>
  <c r="B4041" i="11"/>
  <c r="J4040" i="11"/>
  <c r="G4040" i="11"/>
  <c r="F4040" i="11"/>
  <c r="E4040" i="11"/>
  <c r="A4040" i="11" s="1"/>
  <c r="D4040" i="11"/>
  <c r="C4040" i="11"/>
  <c r="B4040" i="11"/>
  <c r="J4039" i="11"/>
  <c r="G4039" i="11"/>
  <c r="F4039" i="11"/>
  <c r="E4039" i="11"/>
  <c r="A4039" i="11" s="1"/>
  <c r="D4039" i="11"/>
  <c r="C4039" i="11"/>
  <c r="B4039" i="11"/>
  <c r="J4038" i="11"/>
  <c r="G4038" i="11"/>
  <c r="F4038" i="11"/>
  <c r="E4038" i="11"/>
  <c r="A4038" i="11" s="1"/>
  <c r="D4038" i="11"/>
  <c r="C4038" i="11"/>
  <c r="B4038" i="11"/>
  <c r="J4037" i="11"/>
  <c r="G4037" i="11"/>
  <c r="F4037" i="11"/>
  <c r="E4037" i="11"/>
  <c r="A4037" i="11" s="1"/>
  <c r="D4037" i="11"/>
  <c r="C4037" i="11"/>
  <c r="B4037" i="11"/>
  <c r="J4036" i="11"/>
  <c r="G4036" i="11"/>
  <c r="F4036" i="11"/>
  <c r="E4036" i="11"/>
  <c r="A4036" i="11" s="1"/>
  <c r="D4036" i="11"/>
  <c r="C4036" i="11"/>
  <c r="B4036" i="11"/>
  <c r="J4035" i="11"/>
  <c r="G4035" i="11"/>
  <c r="F4035" i="11"/>
  <c r="E4035" i="11"/>
  <c r="A4035" i="11" s="1"/>
  <c r="D4035" i="11"/>
  <c r="C4035" i="11"/>
  <c r="B4035" i="11"/>
  <c r="J4034" i="11"/>
  <c r="G4034" i="11"/>
  <c r="F4034" i="11"/>
  <c r="E4034" i="11"/>
  <c r="A4034" i="11" s="1"/>
  <c r="D4034" i="11"/>
  <c r="C4034" i="11"/>
  <c r="B4034" i="11"/>
  <c r="J4033" i="11"/>
  <c r="G4033" i="11"/>
  <c r="F4033" i="11"/>
  <c r="E4033" i="11"/>
  <c r="A4033" i="11" s="1"/>
  <c r="D4033" i="11"/>
  <c r="C4033" i="11"/>
  <c r="B4033" i="11"/>
  <c r="J4032" i="11"/>
  <c r="G4032" i="11"/>
  <c r="F4032" i="11"/>
  <c r="E4032" i="11"/>
  <c r="A4032" i="11" s="1"/>
  <c r="D4032" i="11"/>
  <c r="C4032" i="11"/>
  <c r="B4032" i="11"/>
  <c r="J4031" i="11"/>
  <c r="G4031" i="11"/>
  <c r="F4031" i="11"/>
  <c r="E4031" i="11"/>
  <c r="A4031" i="11" s="1"/>
  <c r="D4031" i="11"/>
  <c r="C4031" i="11"/>
  <c r="B4031" i="11"/>
  <c r="J4030" i="11"/>
  <c r="G4030" i="11"/>
  <c r="F4030" i="11"/>
  <c r="E4030" i="11"/>
  <c r="A4030" i="11" s="1"/>
  <c r="D4030" i="11"/>
  <c r="C4030" i="11"/>
  <c r="B4030" i="11"/>
  <c r="J4029" i="11"/>
  <c r="G4029" i="11"/>
  <c r="F4029" i="11"/>
  <c r="E4029" i="11"/>
  <c r="A4029" i="11" s="1"/>
  <c r="D4029" i="11"/>
  <c r="C4029" i="11"/>
  <c r="B4029" i="11"/>
  <c r="J4028" i="11"/>
  <c r="G4028" i="11"/>
  <c r="F4028" i="11"/>
  <c r="E4028" i="11"/>
  <c r="A4028" i="11" s="1"/>
  <c r="D4028" i="11"/>
  <c r="C4028" i="11"/>
  <c r="B4028" i="11"/>
  <c r="J4027" i="11"/>
  <c r="G4027" i="11"/>
  <c r="F4027" i="11"/>
  <c r="E4027" i="11"/>
  <c r="A4027" i="11" s="1"/>
  <c r="D4027" i="11"/>
  <c r="C4027" i="11"/>
  <c r="B4027" i="11"/>
  <c r="J4026" i="11"/>
  <c r="G4026" i="11"/>
  <c r="F4026" i="11"/>
  <c r="E4026" i="11"/>
  <c r="A4026" i="11" s="1"/>
  <c r="D4026" i="11"/>
  <c r="C4026" i="11"/>
  <c r="B4026" i="11"/>
  <c r="J4025" i="11"/>
  <c r="G4025" i="11"/>
  <c r="F4025" i="11"/>
  <c r="E4025" i="11"/>
  <c r="A4025" i="11" s="1"/>
  <c r="D4025" i="11"/>
  <c r="C4025" i="11"/>
  <c r="B4025" i="11"/>
  <c r="J4024" i="11"/>
  <c r="G4024" i="11"/>
  <c r="F4024" i="11"/>
  <c r="E4024" i="11"/>
  <c r="A4024" i="11" s="1"/>
  <c r="D4024" i="11"/>
  <c r="C4024" i="11"/>
  <c r="B4024" i="11"/>
  <c r="J4023" i="11"/>
  <c r="G4023" i="11"/>
  <c r="F4023" i="11"/>
  <c r="E4023" i="11"/>
  <c r="A4023" i="11" s="1"/>
  <c r="D4023" i="11"/>
  <c r="C4023" i="11"/>
  <c r="B4023" i="11"/>
  <c r="J4022" i="11"/>
  <c r="G4022" i="11"/>
  <c r="F4022" i="11"/>
  <c r="E4022" i="11"/>
  <c r="A4022" i="11" s="1"/>
  <c r="D4022" i="11"/>
  <c r="C4022" i="11"/>
  <c r="B4022" i="11"/>
  <c r="J4021" i="11"/>
  <c r="G4021" i="11"/>
  <c r="F4021" i="11"/>
  <c r="E4021" i="11"/>
  <c r="A4021" i="11" s="1"/>
  <c r="D4021" i="11"/>
  <c r="C4021" i="11"/>
  <c r="B4021" i="11"/>
  <c r="J4020" i="11"/>
  <c r="G4020" i="11"/>
  <c r="F4020" i="11"/>
  <c r="E4020" i="11"/>
  <c r="A4020" i="11" s="1"/>
  <c r="D4020" i="11"/>
  <c r="C4020" i="11"/>
  <c r="B4020" i="11"/>
  <c r="J4019" i="11"/>
  <c r="G4019" i="11"/>
  <c r="F4019" i="11"/>
  <c r="E4019" i="11"/>
  <c r="A4019" i="11" s="1"/>
  <c r="D4019" i="11"/>
  <c r="C4019" i="11"/>
  <c r="B4019" i="11"/>
  <c r="J4018" i="11"/>
  <c r="G4018" i="11"/>
  <c r="F4018" i="11"/>
  <c r="E4018" i="11"/>
  <c r="A4018" i="11" s="1"/>
  <c r="D4018" i="11"/>
  <c r="C4018" i="11"/>
  <c r="B4018" i="11"/>
  <c r="J4017" i="11"/>
  <c r="G4017" i="11"/>
  <c r="F4017" i="11"/>
  <c r="E4017" i="11"/>
  <c r="A4017" i="11" s="1"/>
  <c r="D4017" i="11"/>
  <c r="C4017" i="11"/>
  <c r="B4017" i="11"/>
  <c r="J4016" i="11"/>
  <c r="G4016" i="11"/>
  <c r="F4016" i="11"/>
  <c r="E4016" i="11"/>
  <c r="A4016" i="11" s="1"/>
  <c r="D4016" i="11"/>
  <c r="C4016" i="11"/>
  <c r="B4016" i="11"/>
  <c r="J4015" i="11"/>
  <c r="G4015" i="11"/>
  <c r="F4015" i="11"/>
  <c r="E4015" i="11"/>
  <c r="A4015" i="11" s="1"/>
  <c r="D4015" i="11"/>
  <c r="C4015" i="11"/>
  <c r="B4015" i="11"/>
  <c r="J4014" i="11"/>
  <c r="G4014" i="11"/>
  <c r="F4014" i="11"/>
  <c r="E4014" i="11"/>
  <c r="A4014" i="11" s="1"/>
  <c r="D4014" i="11"/>
  <c r="C4014" i="11"/>
  <c r="B4014" i="11"/>
  <c r="J4013" i="11"/>
  <c r="G4013" i="11"/>
  <c r="F4013" i="11"/>
  <c r="E4013" i="11"/>
  <c r="A4013" i="11" s="1"/>
  <c r="D4013" i="11"/>
  <c r="C4013" i="11"/>
  <c r="B4013" i="11"/>
  <c r="J4012" i="11"/>
  <c r="G4012" i="11"/>
  <c r="F4012" i="11"/>
  <c r="E4012" i="11"/>
  <c r="A4012" i="11" s="1"/>
  <c r="D4012" i="11"/>
  <c r="C4012" i="11"/>
  <c r="B4012" i="11"/>
  <c r="J4011" i="11"/>
  <c r="G4011" i="11"/>
  <c r="F4011" i="11"/>
  <c r="E4011" i="11"/>
  <c r="A4011" i="11" s="1"/>
  <c r="D4011" i="11"/>
  <c r="C4011" i="11"/>
  <c r="B4011" i="11"/>
  <c r="J4010" i="11"/>
  <c r="G4010" i="11"/>
  <c r="F4010" i="11"/>
  <c r="E4010" i="11"/>
  <c r="A4010" i="11" s="1"/>
  <c r="D4010" i="11"/>
  <c r="C4010" i="11"/>
  <c r="B4010" i="11"/>
  <c r="J4009" i="11"/>
  <c r="G4009" i="11"/>
  <c r="F4009" i="11"/>
  <c r="E4009" i="11"/>
  <c r="A4009" i="11" s="1"/>
  <c r="D4009" i="11"/>
  <c r="C4009" i="11"/>
  <c r="B4009" i="11"/>
  <c r="J4008" i="11"/>
  <c r="G4008" i="11"/>
  <c r="F4008" i="11"/>
  <c r="E4008" i="11"/>
  <c r="A4008" i="11" s="1"/>
  <c r="D4008" i="11"/>
  <c r="C4008" i="11"/>
  <c r="B4008" i="11"/>
  <c r="J4007" i="11"/>
  <c r="G4007" i="11"/>
  <c r="F4007" i="11"/>
  <c r="E4007" i="11"/>
  <c r="A4007" i="11" s="1"/>
  <c r="D4007" i="11"/>
  <c r="C4007" i="11"/>
  <c r="B4007" i="11"/>
  <c r="J4006" i="11"/>
  <c r="G4006" i="11"/>
  <c r="F4006" i="11"/>
  <c r="E4006" i="11"/>
  <c r="A4006" i="11" s="1"/>
  <c r="D4006" i="11"/>
  <c r="C4006" i="11"/>
  <c r="B4006" i="11"/>
  <c r="J4005" i="11"/>
  <c r="G4005" i="11"/>
  <c r="F4005" i="11"/>
  <c r="E4005" i="11"/>
  <c r="A4005" i="11" s="1"/>
  <c r="D4005" i="11"/>
  <c r="C4005" i="11"/>
  <c r="B4005" i="11"/>
  <c r="J4004" i="11"/>
  <c r="G4004" i="11"/>
  <c r="F4004" i="11"/>
  <c r="E4004" i="11"/>
  <c r="A4004" i="11" s="1"/>
  <c r="D4004" i="11"/>
  <c r="C4004" i="11"/>
  <c r="B4004" i="11"/>
  <c r="J4003" i="11"/>
  <c r="G4003" i="11"/>
  <c r="F4003" i="11"/>
  <c r="E4003" i="11"/>
  <c r="A4003" i="11" s="1"/>
  <c r="D4003" i="11"/>
  <c r="C4003" i="11"/>
  <c r="B4003" i="11"/>
  <c r="J4002" i="11"/>
  <c r="G4002" i="11"/>
  <c r="F4002" i="11"/>
  <c r="E4002" i="11"/>
  <c r="A4002" i="11" s="1"/>
  <c r="D4002" i="11"/>
  <c r="C4002" i="11"/>
  <c r="B4002" i="11"/>
  <c r="J4001" i="11"/>
  <c r="G4001" i="11"/>
  <c r="F4001" i="11"/>
  <c r="E4001" i="11"/>
  <c r="A4001" i="11" s="1"/>
  <c r="D4001" i="11"/>
  <c r="C4001" i="11"/>
  <c r="B4001" i="11"/>
  <c r="J4000" i="11"/>
  <c r="G4000" i="11"/>
  <c r="F4000" i="11"/>
  <c r="E4000" i="11"/>
  <c r="A4000" i="11" s="1"/>
  <c r="D4000" i="11"/>
  <c r="C4000" i="11"/>
  <c r="B4000" i="11"/>
  <c r="J3999" i="11"/>
  <c r="G3999" i="11"/>
  <c r="F3999" i="11"/>
  <c r="E3999" i="11"/>
  <c r="A3999" i="11" s="1"/>
  <c r="D3999" i="11"/>
  <c r="C3999" i="11"/>
  <c r="B3999" i="11"/>
  <c r="J3998" i="11"/>
  <c r="G3998" i="11"/>
  <c r="F3998" i="11"/>
  <c r="E3998" i="11"/>
  <c r="A3998" i="11" s="1"/>
  <c r="D3998" i="11"/>
  <c r="C3998" i="11"/>
  <c r="B3998" i="11"/>
  <c r="J3997" i="11"/>
  <c r="G3997" i="11"/>
  <c r="F3997" i="11"/>
  <c r="E3997" i="11"/>
  <c r="A3997" i="11" s="1"/>
  <c r="D3997" i="11"/>
  <c r="C3997" i="11"/>
  <c r="B3997" i="11"/>
  <c r="J3996" i="11"/>
  <c r="G3996" i="11"/>
  <c r="F3996" i="11"/>
  <c r="E3996" i="11"/>
  <c r="A3996" i="11" s="1"/>
  <c r="D3996" i="11"/>
  <c r="C3996" i="11"/>
  <c r="B3996" i="11"/>
  <c r="J3995" i="11"/>
  <c r="G3995" i="11"/>
  <c r="F3995" i="11"/>
  <c r="E3995" i="11"/>
  <c r="A3995" i="11" s="1"/>
  <c r="D3995" i="11"/>
  <c r="C3995" i="11"/>
  <c r="B3995" i="11"/>
  <c r="J3994" i="11"/>
  <c r="G3994" i="11"/>
  <c r="F3994" i="11"/>
  <c r="E3994" i="11"/>
  <c r="A3994" i="11" s="1"/>
  <c r="D3994" i="11"/>
  <c r="C3994" i="11"/>
  <c r="B3994" i="11"/>
  <c r="J3993" i="11"/>
  <c r="G3993" i="11"/>
  <c r="F3993" i="11"/>
  <c r="E3993" i="11"/>
  <c r="A3993" i="11" s="1"/>
  <c r="D3993" i="11"/>
  <c r="C3993" i="11"/>
  <c r="B3993" i="11"/>
  <c r="J3992" i="11"/>
  <c r="G3992" i="11"/>
  <c r="F3992" i="11"/>
  <c r="E3992" i="11"/>
  <c r="A3992" i="11" s="1"/>
  <c r="D3992" i="11"/>
  <c r="C3992" i="11"/>
  <c r="B3992" i="11"/>
  <c r="J3991" i="11"/>
  <c r="G3991" i="11"/>
  <c r="F3991" i="11"/>
  <c r="E3991" i="11"/>
  <c r="A3991" i="11" s="1"/>
  <c r="D3991" i="11"/>
  <c r="C3991" i="11"/>
  <c r="B3991" i="11"/>
  <c r="J3990" i="11"/>
  <c r="G3990" i="11"/>
  <c r="F3990" i="11"/>
  <c r="E3990" i="11"/>
  <c r="A3990" i="11" s="1"/>
  <c r="D3990" i="11"/>
  <c r="C3990" i="11"/>
  <c r="B3990" i="11"/>
  <c r="J3989" i="11"/>
  <c r="G3989" i="11"/>
  <c r="F3989" i="11"/>
  <c r="E3989" i="11"/>
  <c r="A3989" i="11" s="1"/>
  <c r="D3989" i="11"/>
  <c r="C3989" i="11"/>
  <c r="B3989" i="11"/>
  <c r="J3988" i="11"/>
  <c r="G3988" i="11"/>
  <c r="F3988" i="11"/>
  <c r="E3988" i="11"/>
  <c r="A3988" i="11" s="1"/>
  <c r="D3988" i="11"/>
  <c r="C3988" i="11"/>
  <c r="B3988" i="11"/>
  <c r="J3987" i="11"/>
  <c r="G3987" i="11"/>
  <c r="F3987" i="11"/>
  <c r="E3987" i="11"/>
  <c r="A3987" i="11" s="1"/>
  <c r="D3987" i="11"/>
  <c r="C3987" i="11"/>
  <c r="B3987" i="11"/>
  <c r="J3986" i="11"/>
  <c r="G3986" i="11"/>
  <c r="F3986" i="11"/>
  <c r="E3986" i="11"/>
  <c r="A3986" i="11" s="1"/>
  <c r="D3986" i="11"/>
  <c r="C3986" i="11"/>
  <c r="B3986" i="11"/>
  <c r="J3985" i="11"/>
  <c r="G3985" i="11"/>
  <c r="F3985" i="11"/>
  <c r="E3985" i="11"/>
  <c r="A3985" i="11" s="1"/>
  <c r="D3985" i="11"/>
  <c r="C3985" i="11"/>
  <c r="B3985" i="11"/>
  <c r="J3984" i="11"/>
  <c r="G3984" i="11"/>
  <c r="F3984" i="11"/>
  <c r="E3984" i="11"/>
  <c r="A3984" i="11" s="1"/>
  <c r="D3984" i="11"/>
  <c r="C3984" i="11"/>
  <c r="B3984" i="11"/>
  <c r="J3983" i="11"/>
  <c r="G3983" i="11"/>
  <c r="F3983" i="11"/>
  <c r="E3983" i="11"/>
  <c r="A3983" i="11" s="1"/>
  <c r="D3983" i="11"/>
  <c r="C3983" i="11"/>
  <c r="B3983" i="11"/>
  <c r="J3982" i="11"/>
  <c r="G3982" i="11"/>
  <c r="F3982" i="11"/>
  <c r="E3982" i="11"/>
  <c r="A3982" i="11" s="1"/>
  <c r="D3982" i="11"/>
  <c r="C3982" i="11"/>
  <c r="B3982" i="11"/>
  <c r="J3981" i="11"/>
  <c r="G3981" i="11"/>
  <c r="F3981" i="11"/>
  <c r="E3981" i="11"/>
  <c r="A3981" i="11" s="1"/>
  <c r="D3981" i="11"/>
  <c r="C3981" i="11"/>
  <c r="B3981" i="11"/>
  <c r="J3980" i="11"/>
  <c r="G3980" i="11"/>
  <c r="F3980" i="11"/>
  <c r="E3980" i="11"/>
  <c r="A3980" i="11" s="1"/>
  <c r="D3980" i="11"/>
  <c r="C3980" i="11"/>
  <c r="B3980" i="11"/>
  <c r="J3979" i="11"/>
  <c r="G3979" i="11"/>
  <c r="F3979" i="11"/>
  <c r="E3979" i="11"/>
  <c r="A3979" i="11" s="1"/>
  <c r="D3979" i="11"/>
  <c r="C3979" i="11"/>
  <c r="B3979" i="11"/>
  <c r="J3978" i="11"/>
  <c r="G3978" i="11"/>
  <c r="F3978" i="11"/>
  <c r="E3978" i="11"/>
  <c r="A3978" i="11" s="1"/>
  <c r="D3978" i="11"/>
  <c r="C3978" i="11"/>
  <c r="B3978" i="11"/>
  <c r="J3977" i="11"/>
  <c r="G3977" i="11"/>
  <c r="F3977" i="11"/>
  <c r="E3977" i="11"/>
  <c r="A3977" i="11" s="1"/>
  <c r="D3977" i="11"/>
  <c r="C3977" i="11"/>
  <c r="B3977" i="11"/>
  <c r="J3976" i="11"/>
  <c r="G3976" i="11"/>
  <c r="F3976" i="11"/>
  <c r="E3976" i="11"/>
  <c r="A3976" i="11" s="1"/>
  <c r="D3976" i="11"/>
  <c r="C3976" i="11"/>
  <c r="B3976" i="11"/>
  <c r="J3975" i="11"/>
  <c r="G3975" i="11"/>
  <c r="F3975" i="11"/>
  <c r="E3975" i="11"/>
  <c r="A3975" i="11" s="1"/>
  <c r="D3975" i="11"/>
  <c r="C3975" i="11"/>
  <c r="B3975" i="11"/>
  <c r="J3974" i="11"/>
  <c r="G3974" i="11"/>
  <c r="F3974" i="11"/>
  <c r="E3974" i="11"/>
  <c r="A3974" i="11" s="1"/>
  <c r="D3974" i="11"/>
  <c r="C3974" i="11"/>
  <c r="B3974" i="11"/>
  <c r="J3973" i="11"/>
  <c r="G3973" i="11"/>
  <c r="F3973" i="11"/>
  <c r="E3973" i="11"/>
  <c r="A3973" i="11" s="1"/>
  <c r="D3973" i="11"/>
  <c r="C3973" i="11"/>
  <c r="B3973" i="11"/>
  <c r="J3972" i="11"/>
  <c r="G3972" i="11"/>
  <c r="F3972" i="11"/>
  <c r="E3972" i="11"/>
  <c r="A3972" i="11" s="1"/>
  <c r="D3972" i="11"/>
  <c r="C3972" i="11"/>
  <c r="B3972" i="11"/>
  <c r="J3971" i="11"/>
  <c r="G3971" i="11"/>
  <c r="F3971" i="11"/>
  <c r="E3971" i="11"/>
  <c r="A3971" i="11" s="1"/>
  <c r="D3971" i="11"/>
  <c r="C3971" i="11"/>
  <c r="B3971" i="11"/>
  <c r="J3970" i="11"/>
  <c r="G3970" i="11"/>
  <c r="F3970" i="11"/>
  <c r="E3970" i="11"/>
  <c r="A3970" i="11" s="1"/>
  <c r="D3970" i="11"/>
  <c r="C3970" i="11"/>
  <c r="B3970" i="11"/>
  <c r="J3969" i="11"/>
  <c r="G3969" i="11"/>
  <c r="F3969" i="11"/>
  <c r="E3969" i="11"/>
  <c r="A3969" i="11" s="1"/>
  <c r="D3969" i="11"/>
  <c r="C3969" i="11"/>
  <c r="B3969" i="11"/>
  <c r="J3968" i="11"/>
  <c r="G3968" i="11"/>
  <c r="F3968" i="11"/>
  <c r="E3968" i="11"/>
  <c r="A3968" i="11" s="1"/>
  <c r="D3968" i="11"/>
  <c r="C3968" i="11"/>
  <c r="B3968" i="11"/>
  <c r="J3967" i="11"/>
  <c r="G3967" i="11"/>
  <c r="F3967" i="11"/>
  <c r="E3967" i="11"/>
  <c r="A3967" i="11" s="1"/>
  <c r="D3967" i="11"/>
  <c r="C3967" i="11"/>
  <c r="B3967" i="11"/>
  <c r="J3966" i="11"/>
  <c r="G3966" i="11"/>
  <c r="F3966" i="11"/>
  <c r="E3966" i="11"/>
  <c r="A3966" i="11" s="1"/>
  <c r="D3966" i="11"/>
  <c r="C3966" i="11"/>
  <c r="B3966" i="11"/>
  <c r="J3965" i="11"/>
  <c r="G3965" i="11"/>
  <c r="F3965" i="11"/>
  <c r="E3965" i="11"/>
  <c r="A3965" i="11" s="1"/>
  <c r="D3965" i="11"/>
  <c r="C3965" i="11"/>
  <c r="B3965" i="11"/>
  <c r="J3964" i="11"/>
  <c r="G3964" i="11"/>
  <c r="F3964" i="11"/>
  <c r="E3964" i="11"/>
  <c r="A3964" i="11" s="1"/>
  <c r="D3964" i="11"/>
  <c r="C3964" i="11"/>
  <c r="B3964" i="11"/>
  <c r="J3963" i="11"/>
  <c r="G3963" i="11"/>
  <c r="F3963" i="11"/>
  <c r="E3963" i="11"/>
  <c r="A3963" i="11" s="1"/>
  <c r="D3963" i="11"/>
  <c r="C3963" i="11"/>
  <c r="B3963" i="11"/>
  <c r="J3962" i="11"/>
  <c r="G3962" i="11"/>
  <c r="F3962" i="11"/>
  <c r="E3962" i="11"/>
  <c r="A3962" i="11" s="1"/>
  <c r="D3962" i="11"/>
  <c r="C3962" i="11"/>
  <c r="B3962" i="11"/>
  <c r="J3961" i="11"/>
  <c r="G3961" i="11"/>
  <c r="F3961" i="11"/>
  <c r="E3961" i="11"/>
  <c r="A3961" i="11" s="1"/>
  <c r="D3961" i="11"/>
  <c r="C3961" i="11"/>
  <c r="B3961" i="11"/>
  <c r="J3960" i="11"/>
  <c r="G3960" i="11"/>
  <c r="F3960" i="11"/>
  <c r="E3960" i="11"/>
  <c r="A3960" i="11" s="1"/>
  <c r="D3960" i="11"/>
  <c r="C3960" i="11"/>
  <c r="B3960" i="11"/>
  <c r="J3959" i="11"/>
  <c r="G3959" i="11"/>
  <c r="F3959" i="11"/>
  <c r="E3959" i="11"/>
  <c r="A3959" i="11" s="1"/>
  <c r="D3959" i="11"/>
  <c r="C3959" i="11"/>
  <c r="B3959" i="11"/>
  <c r="J3958" i="11"/>
  <c r="G3958" i="11"/>
  <c r="F3958" i="11"/>
  <c r="E3958" i="11"/>
  <c r="A3958" i="11" s="1"/>
  <c r="D3958" i="11"/>
  <c r="C3958" i="11"/>
  <c r="B3958" i="11"/>
  <c r="J3957" i="11"/>
  <c r="G3957" i="11"/>
  <c r="F3957" i="11"/>
  <c r="E3957" i="11"/>
  <c r="A3957" i="11" s="1"/>
  <c r="D3957" i="11"/>
  <c r="C3957" i="11"/>
  <c r="B3957" i="11"/>
  <c r="J3956" i="11"/>
  <c r="G3956" i="11"/>
  <c r="F3956" i="11"/>
  <c r="E3956" i="11"/>
  <c r="A3956" i="11" s="1"/>
  <c r="D3956" i="11"/>
  <c r="C3956" i="11"/>
  <c r="B3956" i="11"/>
  <c r="J3955" i="11"/>
  <c r="G3955" i="11"/>
  <c r="F3955" i="11"/>
  <c r="E3955" i="11"/>
  <c r="A3955" i="11" s="1"/>
  <c r="D3955" i="11"/>
  <c r="C3955" i="11"/>
  <c r="B3955" i="11"/>
  <c r="J3954" i="11"/>
  <c r="G3954" i="11"/>
  <c r="F3954" i="11"/>
  <c r="E3954" i="11"/>
  <c r="A3954" i="11" s="1"/>
  <c r="D3954" i="11"/>
  <c r="C3954" i="11"/>
  <c r="B3954" i="11"/>
  <c r="J3953" i="11"/>
  <c r="G3953" i="11"/>
  <c r="F3953" i="11"/>
  <c r="E3953" i="11"/>
  <c r="A3953" i="11" s="1"/>
  <c r="D3953" i="11"/>
  <c r="C3953" i="11"/>
  <c r="B3953" i="11"/>
  <c r="J3952" i="11"/>
  <c r="G3952" i="11"/>
  <c r="F3952" i="11"/>
  <c r="E3952" i="11"/>
  <c r="A3952" i="11" s="1"/>
  <c r="D3952" i="11"/>
  <c r="C3952" i="11"/>
  <c r="B3952" i="11"/>
  <c r="J3951" i="11"/>
  <c r="G3951" i="11"/>
  <c r="F3951" i="11"/>
  <c r="E3951" i="11"/>
  <c r="A3951" i="11" s="1"/>
  <c r="D3951" i="11"/>
  <c r="C3951" i="11"/>
  <c r="B3951" i="11"/>
  <c r="J3950" i="11"/>
  <c r="G3950" i="11"/>
  <c r="F3950" i="11"/>
  <c r="E3950" i="11"/>
  <c r="A3950" i="11" s="1"/>
  <c r="D3950" i="11"/>
  <c r="C3950" i="11"/>
  <c r="B3950" i="11"/>
  <c r="J3949" i="11"/>
  <c r="G3949" i="11"/>
  <c r="F3949" i="11"/>
  <c r="E3949" i="11"/>
  <c r="A3949" i="11" s="1"/>
  <c r="D3949" i="11"/>
  <c r="C3949" i="11"/>
  <c r="B3949" i="11"/>
  <c r="J3948" i="11"/>
  <c r="G3948" i="11"/>
  <c r="F3948" i="11"/>
  <c r="E3948" i="11"/>
  <c r="A3948" i="11" s="1"/>
  <c r="D3948" i="11"/>
  <c r="C3948" i="11"/>
  <c r="B3948" i="11"/>
  <c r="J3947" i="11"/>
  <c r="G3947" i="11"/>
  <c r="F3947" i="11"/>
  <c r="E3947" i="11"/>
  <c r="A3947" i="11" s="1"/>
  <c r="D3947" i="11"/>
  <c r="C3947" i="11"/>
  <c r="B3947" i="11"/>
  <c r="J3946" i="11"/>
  <c r="G3946" i="11"/>
  <c r="F3946" i="11"/>
  <c r="E3946" i="11"/>
  <c r="A3946" i="11" s="1"/>
  <c r="D3946" i="11"/>
  <c r="C3946" i="11"/>
  <c r="B3946" i="11"/>
  <c r="J3945" i="11"/>
  <c r="G3945" i="11"/>
  <c r="F3945" i="11"/>
  <c r="E3945" i="11"/>
  <c r="A3945" i="11" s="1"/>
  <c r="D3945" i="11"/>
  <c r="C3945" i="11"/>
  <c r="B3945" i="11"/>
  <c r="J3944" i="11"/>
  <c r="G3944" i="11"/>
  <c r="F3944" i="11"/>
  <c r="E3944" i="11"/>
  <c r="A3944" i="11" s="1"/>
  <c r="D3944" i="11"/>
  <c r="C3944" i="11"/>
  <c r="B3944" i="11"/>
  <c r="J3943" i="11"/>
  <c r="G3943" i="11"/>
  <c r="F3943" i="11"/>
  <c r="E3943" i="11"/>
  <c r="A3943" i="11" s="1"/>
  <c r="D3943" i="11"/>
  <c r="C3943" i="11"/>
  <c r="B3943" i="11"/>
  <c r="J3942" i="11"/>
  <c r="G3942" i="11"/>
  <c r="F3942" i="11"/>
  <c r="E3942" i="11"/>
  <c r="A3942" i="11" s="1"/>
  <c r="D3942" i="11"/>
  <c r="C3942" i="11"/>
  <c r="B3942" i="11"/>
  <c r="J3941" i="11"/>
  <c r="G3941" i="11"/>
  <c r="F3941" i="11"/>
  <c r="E3941" i="11"/>
  <c r="A3941" i="11" s="1"/>
  <c r="D3941" i="11"/>
  <c r="C3941" i="11"/>
  <c r="B3941" i="11"/>
  <c r="J3940" i="11"/>
  <c r="G3940" i="11"/>
  <c r="F3940" i="11"/>
  <c r="E3940" i="11"/>
  <c r="A3940" i="11" s="1"/>
  <c r="D3940" i="11"/>
  <c r="C3940" i="11"/>
  <c r="B3940" i="11"/>
  <c r="J3939" i="11"/>
  <c r="G3939" i="11"/>
  <c r="F3939" i="11"/>
  <c r="E3939" i="11"/>
  <c r="A3939" i="11" s="1"/>
  <c r="D3939" i="11"/>
  <c r="C3939" i="11"/>
  <c r="B3939" i="11"/>
  <c r="J3938" i="11"/>
  <c r="G3938" i="11"/>
  <c r="F3938" i="11"/>
  <c r="E3938" i="11"/>
  <c r="A3938" i="11" s="1"/>
  <c r="D3938" i="11"/>
  <c r="C3938" i="11"/>
  <c r="B3938" i="11"/>
  <c r="J3937" i="11"/>
  <c r="G3937" i="11"/>
  <c r="F3937" i="11"/>
  <c r="E3937" i="11"/>
  <c r="A3937" i="11" s="1"/>
  <c r="D3937" i="11"/>
  <c r="C3937" i="11"/>
  <c r="B3937" i="11"/>
  <c r="J3936" i="11"/>
  <c r="G3936" i="11"/>
  <c r="F3936" i="11"/>
  <c r="E3936" i="11"/>
  <c r="A3936" i="11" s="1"/>
  <c r="D3936" i="11"/>
  <c r="C3936" i="11"/>
  <c r="B3936" i="11"/>
  <c r="J3935" i="11"/>
  <c r="G3935" i="11"/>
  <c r="F3935" i="11"/>
  <c r="E3935" i="11"/>
  <c r="A3935" i="11" s="1"/>
  <c r="D3935" i="11"/>
  <c r="C3935" i="11"/>
  <c r="B3935" i="11"/>
  <c r="J3934" i="11"/>
  <c r="G3934" i="11"/>
  <c r="F3934" i="11"/>
  <c r="E3934" i="11"/>
  <c r="A3934" i="11" s="1"/>
  <c r="D3934" i="11"/>
  <c r="C3934" i="11"/>
  <c r="B3934" i="11"/>
  <c r="J3933" i="11"/>
  <c r="G3933" i="11"/>
  <c r="F3933" i="11"/>
  <c r="E3933" i="11"/>
  <c r="A3933" i="11" s="1"/>
  <c r="D3933" i="11"/>
  <c r="C3933" i="11"/>
  <c r="B3933" i="11"/>
  <c r="J3932" i="11"/>
  <c r="G3932" i="11"/>
  <c r="F3932" i="11"/>
  <c r="E3932" i="11"/>
  <c r="A3932" i="11" s="1"/>
  <c r="D3932" i="11"/>
  <c r="C3932" i="11"/>
  <c r="B3932" i="11"/>
  <c r="J3931" i="11"/>
  <c r="G3931" i="11"/>
  <c r="F3931" i="11"/>
  <c r="E3931" i="11"/>
  <c r="A3931" i="11" s="1"/>
  <c r="D3931" i="11"/>
  <c r="C3931" i="11"/>
  <c r="B3931" i="11"/>
  <c r="J3930" i="11"/>
  <c r="G3930" i="11"/>
  <c r="F3930" i="11"/>
  <c r="E3930" i="11"/>
  <c r="A3930" i="11" s="1"/>
  <c r="D3930" i="11"/>
  <c r="C3930" i="11"/>
  <c r="B3930" i="11"/>
  <c r="J3929" i="11"/>
  <c r="G3929" i="11"/>
  <c r="F3929" i="11"/>
  <c r="E3929" i="11"/>
  <c r="A3929" i="11" s="1"/>
  <c r="D3929" i="11"/>
  <c r="C3929" i="11"/>
  <c r="B3929" i="11"/>
  <c r="J3928" i="11"/>
  <c r="G3928" i="11"/>
  <c r="F3928" i="11"/>
  <c r="E3928" i="11"/>
  <c r="A3928" i="11" s="1"/>
  <c r="D3928" i="11"/>
  <c r="C3928" i="11"/>
  <c r="B3928" i="11"/>
  <c r="J3927" i="11"/>
  <c r="G3927" i="11"/>
  <c r="F3927" i="11"/>
  <c r="E3927" i="11"/>
  <c r="A3927" i="11" s="1"/>
  <c r="D3927" i="11"/>
  <c r="C3927" i="11"/>
  <c r="B3927" i="11"/>
  <c r="J3926" i="11"/>
  <c r="G3926" i="11"/>
  <c r="F3926" i="11"/>
  <c r="E3926" i="11"/>
  <c r="A3926" i="11" s="1"/>
  <c r="D3926" i="11"/>
  <c r="C3926" i="11"/>
  <c r="B3926" i="11"/>
  <c r="J3925" i="11"/>
  <c r="G3925" i="11"/>
  <c r="F3925" i="11"/>
  <c r="E3925" i="11"/>
  <c r="A3925" i="11" s="1"/>
  <c r="D3925" i="11"/>
  <c r="C3925" i="11"/>
  <c r="B3925" i="11"/>
  <c r="J3924" i="11"/>
  <c r="G3924" i="11"/>
  <c r="F3924" i="11"/>
  <c r="E3924" i="11"/>
  <c r="A3924" i="11" s="1"/>
  <c r="D3924" i="11"/>
  <c r="C3924" i="11"/>
  <c r="B3924" i="11"/>
  <c r="J3923" i="11"/>
  <c r="G3923" i="11"/>
  <c r="F3923" i="11"/>
  <c r="E3923" i="11"/>
  <c r="A3923" i="11" s="1"/>
  <c r="D3923" i="11"/>
  <c r="C3923" i="11"/>
  <c r="B3923" i="11"/>
  <c r="J3922" i="11"/>
  <c r="G3922" i="11"/>
  <c r="F3922" i="11"/>
  <c r="E3922" i="11"/>
  <c r="A3922" i="11" s="1"/>
  <c r="D3922" i="11"/>
  <c r="C3922" i="11"/>
  <c r="B3922" i="11"/>
  <c r="J3921" i="11"/>
  <c r="G3921" i="11"/>
  <c r="F3921" i="11"/>
  <c r="E3921" i="11"/>
  <c r="A3921" i="11" s="1"/>
  <c r="D3921" i="11"/>
  <c r="C3921" i="11"/>
  <c r="B3921" i="11"/>
  <c r="J3920" i="11"/>
  <c r="G3920" i="11"/>
  <c r="F3920" i="11"/>
  <c r="E3920" i="11"/>
  <c r="A3920" i="11" s="1"/>
  <c r="D3920" i="11"/>
  <c r="C3920" i="11"/>
  <c r="B3920" i="11"/>
  <c r="J3919" i="11"/>
  <c r="G3919" i="11"/>
  <c r="F3919" i="11"/>
  <c r="E3919" i="11"/>
  <c r="A3919" i="11" s="1"/>
  <c r="D3919" i="11"/>
  <c r="C3919" i="11"/>
  <c r="B3919" i="11"/>
  <c r="J3918" i="11"/>
  <c r="G3918" i="11"/>
  <c r="F3918" i="11"/>
  <c r="E3918" i="11"/>
  <c r="A3918" i="11" s="1"/>
  <c r="D3918" i="11"/>
  <c r="C3918" i="11"/>
  <c r="B3918" i="11"/>
  <c r="J3917" i="11"/>
  <c r="G3917" i="11"/>
  <c r="F3917" i="11"/>
  <c r="E3917" i="11"/>
  <c r="A3917" i="11" s="1"/>
  <c r="D3917" i="11"/>
  <c r="C3917" i="11"/>
  <c r="B3917" i="11"/>
  <c r="J3916" i="11"/>
  <c r="G3916" i="11"/>
  <c r="F3916" i="11"/>
  <c r="E3916" i="11"/>
  <c r="A3916" i="11" s="1"/>
  <c r="D3916" i="11"/>
  <c r="C3916" i="11"/>
  <c r="B3916" i="11"/>
  <c r="J3915" i="11"/>
  <c r="G3915" i="11"/>
  <c r="F3915" i="11"/>
  <c r="E3915" i="11"/>
  <c r="A3915" i="11" s="1"/>
  <c r="D3915" i="11"/>
  <c r="C3915" i="11"/>
  <c r="B3915" i="11"/>
  <c r="J3914" i="11"/>
  <c r="G3914" i="11"/>
  <c r="F3914" i="11"/>
  <c r="E3914" i="11"/>
  <c r="A3914" i="11" s="1"/>
  <c r="D3914" i="11"/>
  <c r="C3914" i="11"/>
  <c r="B3914" i="11"/>
  <c r="J3913" i="11"/>
  <c r="G3913" i="11"/>
  <c r="F3913" i="11"/>
  <c r="E3913" i="11"/>
  <c r="A3913" i="11" s="1"/>
  <c r="D3913" i="11"/>
  <c r="C3913" i="11"/>
  <c r="B3913" i="11"/>
  <c r="J3912" i="11"/>
  <c r="G3912" i="11"/>
  <c r="F3912" i="11"/>
  <c r="E3912" i="11"/>
  <c r="A3912" i="11" s="1"/>
  <c r="D3912" i="11"/>
  <c r="C3912" i="11"/>
  <c r="B3912" i="11"/>
  <c r="J3911" i="11"/>
  <c r="G3911" i="11"/>
  <c r="F3911" i="11"/>
  <c r="E3911" i="11"/>
  <c r="A3911" i="11" s="1"/>
  <c r="D3911" i="11"/>
  <c r="C3911" i="11"/>
  <c r="B3911" i="11"/>
  <c r="J3910" i="11"/>
  <c r="G3910" i="11"/>
  <c r="F3910" i="11"/>
  <c r="E3910" i="11"/>
  <c r="A3910" i="11" s="1"/>
  <c r="D3910" i="11"/>
  <c r="C3910" i="11"/>
  <c r="B3910" i="11"/>
  <c r="J3909" i="11"/>
  <c r="G3909" i="11"/>
  <c r="F3909" i="11"/>
  <c r="E3909" i="11"/>
  <c r="A3909" i="11" s="1"/>
  <c r="D3909" i="11"/>
  <c r="C3909" i="11"/>
  <c r="B3909" i="11"/>
  <c r="J3908" i="11"/>
  <c r="G3908" i="11"/>
  <c r="F3908" i="11"/>
  <c r="E3908" i="11"/>
  <c r="A3908" i="11" s="1"/>
  <c r="D3908" i="11"/>
  <c r="C3908" i="11"/>
  <c r="B3908" i="11"/>
  <c r="J3907" i="11"/>
  <c r="G3907" i="11"/>
  <c r="F3907" i="11"/>
  <c r="E3907" i="11"/>
  <c r="A3907" i="11" s="1"/>
  <c r="D3907" i="11"/>
  <c r="C3907" i="11"/>
  <c r="B3907" i="11"/>
  <c r="J3906" i="11"/>
  <c r="G3906" i="11"/>
  <c r="F3906" i="11"/>
  <c r="E3906" i="11"/>
  <c r="A3906" i="11" s="1"/>
  <c r="D3906" i="11"/>
  <c r="C3906" i="11"/>
  <c r="B3906" i="11"/>
  <c r="J3905" i="11"/>
  <c r="G3905" i="11"/>
  <c r="F3905" i="11"/>
  <c r="E3905" i="11"/>
  <c r="A3905" i="11" s="1"/>
  <c r="D3905" i="11"/>
  <c r="C3905" i="11"/>
  <c r="B3905" i="11"/>
  <c r="J3904" i="11"/>
  <c r="G3904" i="11"/>
  <c r="F3904" i="11"/>
  <c r="E3904" i="11"/>
  <c r="A3904" i="11" s="1"/>
  <c r="D3904" i="11"/>
  <c r="C3904" i="11"/>
  <c r="B3904" i="11"/>
  <c r="J3903" i="11"/>
  <c r="G3903" i="11"/>
  <c r="F3903" i="11"/>
  <c r="E3903" i="11"/>
  <c r="A3903" i="11" s="1"/>
  <c r="D3903" i="11"/>
  <c r="C3903" i="11"/>
  <c r="B3903" i="11"/>
  <c r="J3902" i="11"/>
  <c r="G3902" i="11"/>
  <c r="F3902" i="11"/>
  <c r="E3902" i="11"/>
  <c r="A3902" i="11" s="1"/>
  <c r="D3902" i="11"/>
  <c r="C3902" i="11"/>
  <c r="B3902" i="11"/>
  <c r="J3901" i="11"/>
  <c r="G3901" i="11"/>
  <c r="F3901" i="11"/>
  <c r="E3901" i="11"/>
  <c r="A3901" i="11" s="1"/>
  <c r="D3901" i="11"/>
  <c r="C3901" i="11"/>
  <c r="B3901" i="11"/>
  <c r="J3900" i="11"/>
  <c r="G3900" i="11"/>
  <c r="F3900" i="11"/>
  <c r="E3900" i="11"/>
  <c r="A3900" i="11" s="1"/>
  <c r="D3900" i="11"/>
  <c r="C3900" i="11"/>
  <c r="B3900" i="11"/>
  <c r="J3899" i="11"/>
  <c r="G3899" i="11"/>
  <c r="F3899" i="11"/>
  <c r="E3899" i="11"/>
  <c r="A3899" i="11" s="1"/>
  <c r="D3899" i="11"/>
  <c r="C3899" i="11"/>
  <c r="B3899" i="11"/>
  <c r="J3898" i="11"/>
  <c r="G3898" i="11"/>
  <c r="F3898" i="11"/>
  <c r="E3898" i="11"/>
  <c r="A3898" i="11" s="1"/>
  <c r="D3898" i="11"/>
  <c r="C3898" i="11"/>
  <c r="B3898" i="11"/>
  <c r="J3897" i="11"/>
  <c r="G3897" i="11"/>
  <c r="F3897" i="11"/>
  <c r="E3897" i="11"/>
  <c r="A3897" i="11" s="1"/>
  <c r="D3897" i="11"/>
  <c r="C3897" i="11"/>
  <c r="B3897" i="11"/>
  <c r="J3896" i="11"/>
  <c r="G3896" i="11"/>
  <c r="F3896" i="11"/>
  <c r="E3896" i="11"/>
  <c r="A3896" i="11" s="1"/>
  <c r="D3896" i="11"/>
  <c r="C3896" i="11"/>
  <c r="B3896" i="11"/>
  <c r="J3895" i="11"/>
  <c r="G3895" i="11"/>
  <c r="F3895" i="11"/>
  <c r="E3895" i="11"/>
  <c r="A3895" i="11" s="1"/>
  <c r="D3895" i="11"/>
  <c r="C3895" i="11"/>
  <c r="B3895" i="11"/>
  <c r="J3894" i="11"/>
  <c r="G3894" i="11"/>
  <c r="F3894" i="11"/>
  <c r="E3894" i="11"/>
  <c r="A3894" i="11" s="1"/>
  <c r="D3894" i="11"/>
  <c r="C3894" i="11"/>
  <c r="B3894" i="11"/>
  <c r="J3893" i="11"/>
  <c r="G3893" i="11"/>
  <c r="F3893" i="11"/>
  <c r="E3893" i="11"/>
  <c r="A3893" i="11" s="1"/>
  <c r="D3893" i="11"/>
  <c r="C3893" i="11"/>
  <c r="B3893" i="11"/>
  <c r="J3892" i="11"/>
  <c r="G3892" i="11"/>
  <c r="F3892" i="11"/>
  <c r="E3892" i="11"/>
  <c r="A3892" i="11" s="1"/>
  <c r="D3892" i="11"/>
  <c r="C3892" i="11"/>
  <c r="B3892" i="11"/>
  <c r="J3891" i="11"/>
  <c r="G3891" i="11"/>
  <c r="F3891" i="11"/>
  <c r="E3891" i="11"/>
  <c r="A3891" i="11" s="1"/>
  <c r="D3891" i="11"/>
  <c r="C3891" i="11"/>
  <c r="B3891" i="11"/>
  <c r="J3890" i="11"/>
  <c r="G3890" i="11"/>
  <c r="F3890" i="11"/>
  <c r="E3890" i="11"/>
  <c r="A3890" i="11" s="1"/>
  <c r="D3890" i="11"/>
  <c r="C3890" i="11"/>
  <c r="B3890" i="11"/>
  <c r="J3889" i="11"/>
  <c r="G3889" i="11"/>
  <c r="F3889" i="11"/>
  <c r="E3889" i="11"/>
  <c r="A3889" i="11" s="1"/>
  <c r="D3889" i="11"/>
  <c r="C3889" i="11"/>
  <c r="B3889" i="11"/>
  <c r="J3888" i="11"/>
  <c r="G3888" i="11"/>
  <c r="F3888" i="11"/>
  <c r="E3888" i="11"/>
  <c r="A3888" i="11" s="1"/>
  <c r="D3888" i="11"/>
  <c r="C3888" i="11"/>
  <c r="B3888" i="11"/>
  <c r="J3887" i="11"/>
  <c r="G3887" i="11"/>
  <c r="F3887" i="11"/>
  <c r="E3887" i="11"/>
  <c r="A3887" i="11" s="1"/>
  <c r="D3887" i="11"/>
  <c r="C3887" i="11"/>
  <c r="B3887" i="11"/>
  <c r="J3886" i="11"/>
  <c r="G3886" i="11"/>
  <c r="F3886" i="11"/>
  <c r="E3886" i="11"/>
  <c r="A3886" i="11" s="1"/>
  <c r="D3886" i="11"/>
  <c r="C3886" i="11"/>
  <c r="B3886" i="11"/>
  <c r="J3885" i="11"/>
  <c r="G3885" i="11"/>
  <c r="F3885" i="11"/>
  <c r="E3885" i="11"/>
  <c r="A3885" i="11" s="1"/>
  <c r="D3885" i="11"/>
  <c r="C3885" i="11"/>
  <c r="B3885" i="11"/>
  <c r="J3884" i="11"/>
  <c r="G3884" i="11"/>
  <c r="F3884" i="11"/>
  <c r="E3884" i="11"/>
  <c r="A3884" i="11" s="1"/>
  <c r="D3884" i="11"/>
  <c r="C3884" i="11"/>
  <c r="B3884" i="11"/>
  <c r="J3883" i="11"/>
  <c r="G3883" i="11"/>
  <c r="F3883" i="11"/>
  <c r="E3883" i="11"/>
  <c r="A3883" i="11" s="1"/>
  <c r="D3883" i="11"/>
  <c r="C3883" i="11"/>
  <c r="B3883" i="11"/>
  <c r="J3882" i="11"/>
  <c r="G3882" i="11"/>
  <c r="F3882" i="11"/>
  <c r="E3882" i="11"/>
  <c r="A3882" i="11" s="1"/>
  <c r="D3882" i="11"/>
  <c r="C3882" i="11"/>
  <c r="B3882" i="11"/>
  <c r="J3881" i="11"/>
  <c r="G3881" i="11"/>
  <c r="F3881" i="11"/>
  <c r="E3881" i="11"/>
  <c r="A3881" i="11" s="1"/>
  <c r="D3881" i="11"/>
  <c r="C3881" i="11"/>
  <c r="B3881" i="11"/>
  <c r="J3880" i="11"/>
  <c r="G3880" i="11"/>
  <c r="F3880" i="11"/>
  <c r="E3880" i="11"/>
  <c r="A3880" i="11" s="1"/>
  <c r="D3880" i="11"/>
  <c r="C3880" i="11"/>
  <c r="B3880" i="11"/>
  <c r="J3879" i="11"/>
  <c r="G3879" i="11"/>
  <c r="F3879" i="11"/>
  <c r="E3879" i="11"/>
  <c r="A3879" i="11" s="1"/>
  <c r="D3879" i="11"/>
  <c r="C3879" i="11"/>
  <c r="B3879" i="11"/>
  <c r="J3878" i="11"/>
  <c r="G3878" i="11"/>
  <c r="F3878" i="11"/>
  <c r="E3878" i="11"/>
  <c r="A3878" i="11" s="1"/>
  <c r="D3878" i="11"/>
  <c r="C3878" i="11"/>
  <c r="B3878" i="11"/>
  <c r="J3877" i="11"/>
  <c r="G3877" i="11"/>
  <c r="F3877" i="11"/>
  <c r="E3877" i="11"/>
  <c r="A3877" i="11" s="1"/>
  <c r="D3877" i="11"/>
  <c r="C3877" i="11"/>
  <c r="B3877" i="11"/>
  <c r="J3876" i="11"/>
  <c r="G3876" i="11"/>
  <c r="F3876" i="11"/>
  <c r="E3876" i="11"/>
  <c r="A3876" i="11" s="1"/>
  <c r="D3876" i="11"/>
  <c r="C3876" i="11"/>
  <c r="B3876" i="11"/>
  <c r="J3875" i="11"/>
  <c r="G3875" i="11"/>
  <c r="F3875" i="11"/>
  <c r="E3875" i="11"/>
  <c r="A3875" i="11" s="1"/>
  <c r="D3875" i="11"/>
  <c r="C3875" i="11"/>
  <c r="B3875" i="11"/>
  <c r="J3874" i="11"/>
  <c r="G3874" i="11"/>
  <c r="F3874" i="11"/>
  <c r="E3874" i="11"/>
  <c r="A3874" i="11" s="1"/>
  <c r="D3874" i="11"/>
  <c r="C3874" i="11"/>
  <c r="B3874" i="11"/>
  <c r="J3873" i="11"/>
  <c r="G3873" i="11"/>
  <c r="F3873" i="11"/>
  <c r="E3873" i="11"/>
  <c r="A3873" i="11" s="1"/>
  <c r="D3873" i="11"/>
  <c r="C3873" i="11"/>
  <c r="B3873" i="11"/>
  <c r="J3872" i="11"/>
  <c r="G3872" i="11"/>
  <c r="F3872" i="11"/>
  <c r="E3872" i="11"/>
  <c r="A3872" i="11" s="1"/>
  <c r="D3872" i="11"/>
  <c r="C3872" i="11"/>
  <c r="B3872" i="11"/>
  <c r="J3871" i="11"/>
  <c r="G3871" i="11"/>
  <c r="F3871" i="11"/>
  <c r="E3871" i="11"/>
  <c r="A3871" i="11" s="1"/>
  <c r="D3871" i="11"/>
  <c r="C3871" i="11"/>
  <c r="B3871" i="11"/>
  <c r="J3870" i="11"/>
  <c r="G3870" i="11"/>
  <c r="F3870" i="11"/>
  <c r="E3870" i="11"/>
  <c r="A3870" i="11" s="1"/>
  <c r="D3870" i="11"/>
  <c r="C3870" i="11"/>
  <c r="B3870" i="11"/>
  <c r="J3869" i="11"/>
  <c r="G3869" i="11"/>
  <c r="F3869" i="11"/>
  <c r="E3869" i="11"/>
  <c r="A3869" i="11" s="1"/>
  <c r="D3869" i="11"/>
  <c r="C3869" i="11"/>
  <c r="B3869" i="11"/>
  <c r="J3868" i="11"/>
  <c r="G3868" i="11"/>
  <c r="F3868" i="11"/>
  <c r="E3868" i="11"/>
  <c r="A3868" i="11" s="1"/>
  <c r="D3868" i="11"/>
  <c r="C3868" i="11"/>
  <c r="B3868" i="11"/>
  <c r="J3867" i="11"/>
  <c r="G3867" i="11"/>
  <c r="F3867" i="11"/>
  <c r="E3867" i="11"/>
  <c r="A3867" i="11" s="1"/>
  <c r="D3867" i="11"/>
  <c r="C3867" i="11"/>
  <c r="B3867" i="11"/>
  <c r="J3866" i="11"/>
  <c r="G3866" i="11"/>
  <c r="F3866" i="11"/>
  <c r="E3866" i="11"/>
  <c r="A3866" i="11" s="1"/>
  <c r="D3866" i="11"/>
  <c r="C3866" i="11"/>
  <c r="B3866" i="11"/>
  <c r="J3865" i="11"/>
  <c r="G3865" i="11"/>
  <c r="F3865" i="11"/>
  <c r="E3865" i="11"/>
  <c r="A3865" i="11" s="1"/>
  <c r="D3865" i="11"/>
  <c r="C3865" i="11"/>
  <c r="B3865" i="11"/>
  <c r="J3864" i="11"/>
  <c r="G3864" i="11"/>
  <c r="F3864" i="11"/>
  <c r="E3864" i="11"/>
  <c r="A3864" i="11" s="1"/>
  <c r="D3864" i="11"/>
  <c r="C3864" i="11"/>
  <c r="B3864" i="11"/>
  <c r="J3863" i="11"/>
  <c r="G3863" i="11"/>
  <c r="F3863" i="11"/>
  <c r="E3863" i="11"/>
  <c r="A3863" i="11" s="1"/>
  <c r="D3863" i="11"/>
  <c r="C3863" i="11"/>
  <c r="B3863" i="11"/>
  <c r="J3862" i="11"/>
  <c r="G3862" i="11"/>
  <c r="F3862" i="11"/>
  <c r="E3862" i="11"/>
  <c r="A3862" i="11" s="1"/>
  <c r="D3862" i="11"/>
  <c r="C3862" i="11"/>
  <c r="B3862" i="11"/>
  <c r="J3861" i="11"/>
  <c r="G3861" i="11"/>
  <c r="F3861" i="11"/>
  <c r="E3861" i="11"/>
  <c r="A3861" i="11" s="1"/>
  <c r="D3861" i="11"/>
  <c r="C3861" i="11"/>
  <c r="B3861" i="11"/>
  <c r="J3860" i="11"/>
  <c r="G3860" i="11"/>
  <c r="F3860" i="11"/>
  <c r="E3860" i="11"/>
  <c r="A3860" i="11" s="1"/>
  <c r="D3860" i="11"/>
  <c r="C3860" i="11"/>
  <c r="B3860" i="11"/>
  <c r="J3859" i="11"/>
  <c r="G3859" i="11"/>
  <c r="F3859" i="11"/>
  <c r="E3859" i="11"/>
  <c r="A3859" i="11" s="1"/>
  <c r="D3859" i="11"/>
  <c r="C3859" i="11"/>
  <c r="B3859" i="11"/>
  <c r="J3858" i="11"/>
  <c r="G3858" i="11"/>
  <c r="F3858" i="11"/>
  <c r="E3858" i="11"/>
  <c r="A3858" i="11" s="1"/>
  <c r="D3858" i="11"/>
  <c r="C3858" i="11"/>
  <c r="B3858" i="11"/>
  <c r="J3857" i="11"/>
  <c r="G3857" i="11"/>
  <c r="F3857" i="11"/>
  <c r="E3857" i="11"/>
  <c r="A3857" i="11" s="1"/>
  <c r="D3857" i="11"/>
  <c r="C3857" i="11"/>
  <c r="B3857" i="11"/>
  <c r="J3856" i="11"/>
  <c r="G3856" i="11"/>
  <c r="F3856" i="11"/>
  <c r="E3856" i="11"/>
  <c r="A3856" i="11" s="1"/>
  <c r="D3856" i="11"/>
  <c r="C3856" i="11"/>
  <c r="B3856" i="11"/>
  <c r="J3855" i="11"/>
  <c r="G3855" i="11"/>
  <c r="F3855" i="11"/>
  <c r="E3855" i="11"/>
  <c r="A3855" i="11" s="1"/>
  <c r="D3855" i="11"/>
  <c r="C3855" i="11"/>
  <c r="B3855" i="11"/>
  <c r="J3854" i="11"/>
  <c r="G3854" i="11"/>
  <c r="F3854" i="11"/>
  <c r="E3854" i="11"/>
  <c r="A3854" i="11" s="1"/>
  <c r="D3854" i="11"/>
  <c r="C3854" i="11"/>
  <c r="B3854" i="11"/>
  <c r="J3853" i="11"/>
  <c r="G3853" i="11"/>
  <c r="F3853" i="11"/>
  <c r="E3853" i="11"/>
  <c r="A3853" i="11" s="1"/>
  <c r="D3853" i="11"/>
  <c r="C3853" i="11"/>
  <c r="B3853" i="11"/>
  <c r="J3852" i="11"/>
  <c r="G3852" i="11"/>
  <c r="F3852" i="11"/>
  <c r="E3852" i="11"/>
  <c r="A3852" i="11" s="1"/>
  <c r="D3852" i="11"/>
  <c r="C3852" i="11"/>
  <c r="B3852" i="11"/>
  <c r="J3851" i="11"/>
  <c r="G3851" i="11"/>
  <c r="F3851" i="11"/>
  <c r="E3851" i="11"/>
  <c r="A3851" i="11" s="1"/>
  <c r="D3851" i="11"/>
  <c r="C3851" i="11"/>
  <c r="B3851" i="11"/>
  <c r="J3850" i="11"/>
  <c r="G3850" i="11"/>
  <c r="F3850" i="11"/>
  <c r="E3850" i="11"/>
  <c r="A3850" i="11" s="1"/>
  <c r="D3850" i="11"/>
  <c r="C3850" i="11"/>
  <c r="B3850" i="11"/>
  <c r="J3849" i="11"/>
  <c r="G3849" i="11"/>
  <c r="F3849" i="11"/>
  <c r="E3849" i="11"/>
  <c r="A3849" i="11" s="1"/>
  <c r="D3849" i="11"/>
  <c r="C3849" i="11"/>
  <c r="B3849" i="11"/>
  <c r="J3848" i="11"/>
  <c r="G3848" i="11"/>
  <c r="F3848" i="11"/>
  <c r="E3848" i="11"/>
  <c r="A3848" i="11" s="1"/>
  <c r="D3848" i="11"/>
  <c r="C3848" i="11"/>
  <c r="B3848" i="11"/>
  <c r="J3847" i="11"/>
  <c r="G3847" i="11"/>
  <c r="F3847" i="11"/>
  <c r="E3847" i="11"/>
  <c r="A3847" i="11" s="1"/>
  <c r="D3847" i="11"/>
  <c r="C3847" i="11"/>
  <c r="B3847" i="11"/>
  <c r="J3846" i="11"/>
  <c r="G3846" i="11"/>
  <c r="F3846" i="11"/>
  <c r="E3846" i="11"/>
  <c r="A3846" i="11" s="1"/>
  <c r="D3846" i="11"/>
  <c r="C3846" i="11"/>
  <c r="B3846" i="11"/>
  <c r="J3845" i="11"/>
  <c r="G3845" i="11"/>
  <c r="F3845" i="11"/>
  <c r="E3845" i="11"/>
  <c r="A3845" i="11" s="1"/>
  <c r="D3845" i="11"/>
  <c r="C3845" i="11"/>
  <c r="B3845" i="11"/>
  <c r="J3844" i="11"/>
  <c r="G3844" i="11"/>
  <c r="F3844" i="11"/>
  <c r="E3844" i="11"/>
  <c r="A3844" i="11" s="1"/>
  <c r="D3844" i="11"/>
  <c r="C3844" i="11"/>
  <c r="B3844" i="11"/>
  <c r="J3843" i="11"/>
  <c r="G3843" i="11"/>
  <c r="F3843" i="11"/>
  <c r="E3843" i="11"/>
  <c r="A3843" i="11" s="1"/>
  <c r="D3843" i="11"/>
  <c r="C3843" i="11"/>
  <c r="B3843" i="11"/>
  <c r="J3842" i="11"/>
  <c r="G3842" i="11"/>
  <c r="F3842" i="11"/>
  <c r="E3842" i="11"/>
  <c r="A3842" i="11" s="1"/>
  <c r="D3842" i="11"/>
  <c r="C3842" i="11"/>
  <c r="B3842" i="11"/>
  <c r="J3841" i="11"/>
  <c r="G3841" i="11"/>
  <c r="F3841" i="11"/>
  <c r="E3841" i="11"/>
  <c r="A3841" i="11" s="1"/>
  <c r="D3841" i="11"/>
  <c r="C3841" i="11"/>
  <c r="B3841" i="11"/>
  <c r="J3840" i="11"/>
  <c r="G3840" i="11"/>
  <c r="F3840" i="11"/>
  <c r="E3840" i="11"/>
  <c r="A3840" i="11" s="1"/>
  <c r="D3840" i="11"/>
  <c r="C3840" i="11"/>
  <c r="B3840" i="11"/>
  <c r="J3839" i="11"/>
  <c r="G3839" i="11"/>
  <c r="F3839" i="11"/>
  <c r="E3839" i="11"/>
  <c r="A3839" i="11" s="1"/>
  <c r="D3839" i="11"/>
  <c r="C3839" i="11"/>
  <c r="B3839" i="11"/>
  <c r="J3838" i="11"/>
  <c r="G3838" i="11"/>
  <c r="F3838" i="11"/>
  <c r="E3838" i="11"/>
  <c r="A3838" i="11" s="1"/>
  <c r="D3838" i="11"/>
  <c r="C3838" i="11"/>
  <c r="B3838" i="11"/>
  <c r="J3837" i="11"/>
  <c r="G3837" i="11"/>
  <c r="F3837" i="11"/>
  <c r="E3837" i="11"/>
  <c r="A3837" i="11" s="1"/>
  <c r="D3837" i="11"/>
  <c r="C3837" i="11"/>
  <c r="B3837" i="11"/>
  <c r="J3836" i="11"/>
  <c r="G3836" i="11"/>
  <c r="F3836" i="11"/>
  <c r="E3836" i="11"/>
  <c r="A3836" i="11" s="1"/>
  <c r="D3836" i="11"/>
  <c r="C3836" i="11"/>
  <c r="B3836" i="11"/>
  <c r="J3835" i="11"/>
  <c r="G3835" i="11"/>
  <c r="F3835" i="11"/>
  <c r="E3835" i="11"/>
  <c r="A3835" i="11" s="1"/>
  <c r="D3835" i="11"/>
  <c r="C3835" i="11"/>
  <c r="B3835" i="11"/>
  <c r="J3834" i="11"/>
  <c r="G3834" i="11"/>
  <c r="F3834" i="11"/>
  <c r="E3834" i="11"/>
  <c r="A3834" i="11" s="1"/>
  <c r="D3834" i="11"/>
  <c r="C3834" i="11"/>
  <c r="B3834" i="11"/>
  <c r="J3833" i="11"/>
  <c r="G3833" i="11"/>
  <c r="F3833" i="11"/>
  <c r="E3833" i="11"/>
  <c r="A3833" i="11" s="1"/>
  <c r="D3833" i="11"/>
  <c r="C3833" i="11"/>
  <c r="B3833" i="11"/>
  <c r="J3832" i="11"/>
  <c r="G3832" i="11"/>
  <c r="F3832" i="11"/>
  <c r="E3832" i="11"/>
  <c r="A3832" i="11" s="1"/>
  <c r="D3832" i="11"/>
  <c r="C3832" i="11"/>
  <c r="B3832" i="11"/>
  <c r="J3831" i="11"/>
  <c r="G3831" i="11"/>
  <c r="F3831" i="11"/>
  <c r="E3831" i="11"/>
  <c r="A3831" i="11" s="1"/>
  <c r="D3831" i="11"/>
  <c r="C3831" i="11"/>
  <c r="B3831" i="11"/>
  <c r="J3830" i="11"/>
  <c r="G3830" i="11"/>
  <c r="F3830" i="11"/>
  <c r="E3830" i="11"/>
  <c r="A3830" i="11" s="1"/>
  <c r="D3830" i="11"/>
  <c r="C3830" i="11"/>
  <c r="B3830" i="11"/>
  <c r="J3829" i="11"/>
  <c r="G3829" i="11"/>
  <c r="F3829" i="11"/>
  <c r="E3829" i="11"/>
  <c r="A3829" i="11" s="1"/>
  <c r="D3829" i="11"/>
  <c r="C3829" i="11"/>
  <c r="B3829" i="11"/>
  <c r="J3828" i="11"/>
  <c r="G3828" i="11"/>
  <c r="F3828" i="11"/>
  <c r="E3828" i="11"/>
  <c r="A3828" i="11" s="1"/>
  <c r="D3828" i="11"/>
  <c r="C3828" i="11"/>
  <c r="B3828" i="11"/>
  <c r="J3827" i="11"/>
  <c r="G3827" i="11"/>
  <c r="F3827" i="11"/>
  <c r="E3827" i="11"/>
  <c r="A3827" i="11" s="1"/>
  <c r="D3827" i="11"/>
  <c r="C3827" i="11"/>
  <c r="B3827" i="11"/>
  <c r="J3826" i="11"/>
  <c r="G3826" i="11"/>
  <c r="F3826" i="11"/>
  <c r="E3826" i="11"/>
  <c r="A3826" i="11" s="1"/>
  <c r="D3826" i="11"/>
  <c r="C3826" i="11"/>
  <c r="B3826" i="11"/>
  <c r="J3825" i="11"/>
  <c r="G3825" i="11"/>
  <c r="F3825" i="11"/>
  <c r="E3825" i="11"/>
  <c r="A3825" i="11" s="1"/>
  <c r="D3825" i="11"/>
  <c r="C3825" i="11"/>
  <c r="B3825" i="11"/>
  <c r="J3824" i="11"/>
  <c r="G3824" i="11"/>
  <c r="F3824" i="11"/>
  <c r="E3824" i="11"/>
  <c r="A3824" i="11" s="1"/>
  <c r="D3824" i="11"/>
  <c r="C3824" i="11"/>
  <c r="B3824" i="11"/>
  <c r="J3823" i="11"/>
  <c r="G3823" i="11"/>
  <c r="F3823" i="11"/>
  <c r="E3823" i="11"/>
  <c r="A3823" i="11" s="1"/>
  <c r="D3823" i="11"/>
  <c r="C3823" i="11"/>
  <c r="B3823" i="11"/>
  <c r="J3822" i="11"/>
  <c r="G3822" i="11"/>
  <c r="F3822" i="11"/>
  <c r="E3822" i="11"/>
  <c r="A3822" i="11" s="1"/>
  <c r="D3822" i="11"/>
  <c r="C3822" i="11"/>
  <c r="B3822" i="11"/>
  <c r="J3821" i="11"/>
  <c r="G3821" i="11"/>
  <c r="F3821" i="11"/>
  <c r="E3821" i="11"/>
  <c r="A3821" i="11" s="1"/>
  <c r="D3821" i="11"/>
  <c r="C3821" i="11"/>
  <c r="B3821" i="11"/>
  <c r="J3820" i="11"/>
  <c r="G3820" i="11"/>
  <c r="F3820" i="11"/>
  <c r="E3820" i="11"/>
  <c r="A3820" i="11" s="1"/>
  <c r="D3820" i="11"/>
  <c r="C3820" i="11"/>
  <c r="B3820" i="11"/>
  <c r="J3819" i="11"/>
  <c r="G3819" i="11"/>
  <c r="F3819" i="11"/>
  <c r="E3819" i="11"/>
  <c r="A3819" i="11" s="1"/>
  <c r="D3819" i="11"/>
  <c r="C3819" i="11"/>
  <c r="B3819" i="11"/>
  <c r="J3818" i="11"/>
  <c r="G3818" i="11"/>
  <c r="F3818" i="11"/>
  <c r="E3818" i="11"/>
  <c r="A3818" i="11" s="1"/>
  <c r="D3818" i="11"/>
  <c r="C3818" i="11"/>
  <c r="B3818" i="11"/>
  <c r="J3817" i="11"/>
  <c r="G3817" i="11"/>
  <c r="F3817" i="11"/>
  <c r="E3817" i="11"/>
  <c r="A3817" i="11" s="1"/>
  <c r="D3817" i="11"/>
  <c r="C3817" i="11"/>
  <c r="B3817" i="11"/>
  <c r="J3816" i="11"/>
  <c r="G3816" i="11"/>
  <c r="F3816" i="11"/>
  <c r="E3816" i="11"/>
  <c r="A3816" i="11" s="1"/>
  <c r="D3816" i="11"/>
  <c r="C3816" i="11"/>
  <c r="B3816" i="11"/>
  <c r="J3815" i="11"/>
  <c r="G3815" i="11"/>
  <c r="F3815" i="11"/>
  <c r="E3815" i="11"/>
  <c r="A3815" i="11" s="1"/>
  <c r="D3815" i="11"/>
  <c r="C3815" i="11"/>
  <c r="B3815" i="11"/>
  <c r="J3814" i="11"/>
  <c r="G3814" i="11"/>
  <c r="F3814" i="11"/>
  <c r="E3814" i="11"/>
  <c r="A3814" i="11" s="1"/>
  <c r="D3814" i="11"/>
  <c r="C3814" i="11"/>
  <c r="B3814" i="11"/>
  <c r="J3813" i="11"/>
  <c r="G3813" i="11"/>
  <c r="F3813" i="11"/>
  <c r="E3813" i="11"/>
  <c r="A3813" i="11" s="1"/>
  <c r="D3813" i="11"/>
  <c r="C3813" i="11"/>
  <c r="B3813" i="11"/>
  <c r="J3812" i="11"/>
  <c r="G3812" i="11"/>
  <c r="F3812" i="11"/>
  <c r="E3812" i="11"/>
  <c r="A3812" i="11" s="1"/>
  <c r="D3812" i="11"/>
  <c r="C3812" i="11"/>
  <c r="B3812" i="11"/>
  <c r="J3811" i="11"/>
  <c r="G3811" i="11"/>
  <c r="F3811" i="11"/>
  <c r="E3811" i="11"/>
  <c r="A3811" i="11" s="1"/>
  <c r="D3811" i="11"/>
  <c r="C3811" i="11"/>
  <c r="B3811" i="11"/>
  <c r="J3810" i="11"/>
  <c r="G3810" i="11"/>
  <c r="F3810" i="11"/>
  <c r="E3810" i="11"/>
  <c r="A3810" i="11" s="1"/>
  <c r="D3810" i="11"/>
  <c r="C3810" i="11"/>
  <c r="B3810" i="11"/>
  <c r="J3809" i="11"/>
  <c r="G3809" i="11"/>
  <c r="F3809" i="11"/>
  <c r="E3809" i="11"/>
  <c r="A3809" i="11" s="1"/>
  <c r="D3809" i="11"/>
  <c r="C3809" i="11"/>
  <c r="B3809" i="11"/>
  <c r="J3808" i="11"/>
  <c r="G3808" i="11"/>
  <c r="F3808" i="11"/>
  <c r="E3808" i="11"/>
  <c r="A3808" i="11" s="1"/>
  <c r="D3808" i="11"/>
  <c r="C3808" i="11"/>
  <c r="B3808" i="11"/>
  <c r="J3807" i="11"/>
  <c r="G3807" i="11"/>
  <c r="F3807" i="11"/>
  <c r="E3807" i="11"/>
  <c r="A3807" i="11" s="1"/>
  <c r="D3807" i="11"/>
  <c r="C3807" i="11"/>
  <c r="B3807" i="11"/>
  <c r="J3806" i="11"/>
  <c r="G3806" i="11"/>
  <c r="F3806" i="11"/>
  <c r="E3806" i="11"/>
  <c r="A3806" i="11" s="1"/>
  <c r="D3806" i="11"/>
  <c r="C3806" i="11"/>
  <c r="B3806" i="11"/>
  <c r="J3805" i="11"/>
  <c r="G3805" i="11"/>
  <c r="F3805" i="11"/>
  <c r="E3805" i="11"/>
  <c r="A3805" i="11" s="1"/>
  <c r="D3805" i="11"/>
  <c r="C3805" i="11"/>
  <c r="B3805" i="11"/>
  <c r="J3804" i="11"/>
  <c r="G3804" i="11"/>
  <c r="F3804" i="11"/>
  <c r="E3804" i="11"/>
  <c r="A3804" i="11" s="1"/>
  <c r="D3804" i="11"/>
  <c r="C3804" i="11"/>
  <c r="B3804" i="11"/>
  <c r="J3803" i="11"/>
  <c r="G3803" i="11"/>
  <c r="F3803" i="11"/>
  <c r="E3803" i="11"/>
  <c r="A3803" i="11" s="1"/>
  <c r="D3803" i="11"/>
  <c r="C3803" i="11"/>
  <c r="B3803" i="11"/>
  <c r="J3802" i="11"/>
  <c r="G3802" i="11"/>
  <c r="F3802" i="11"/>
  <c r="E3802" i="11"/>
  <c r="A3802" i="11" s="1"/>
  <c r="D3802" i="11"/>
  <c r="C3802" i="11"/>
  <c r="B3802" i="11"/>
  <c r="J3801" i="11"/>
  <c r="G3801" i="11"/>
  <c r="F3801" i="11"/>
  <c r="E3801" i="11"/>
  <c r="A3801" i="11" s="1"/>
  <c r="D3801" i="11"/>
  <c r="C3801" i="11"/>
  <c r="B3801" i="11"/>
  <c r="J3800" i="11"/>
  <c r="G3800" i="11"/>
  <c r="F3800" i="11"/>
  <c r="E3800" i="11"/>
  <c r="A3800" i="11" s="1"/>
  <c r="D3800" i="11"/>
  <c r="C3800" i="11"/>
  <c r="B3800" i="11"/>
  <c r="J3799" i="11"/>
  <c r="G3799" i="11"/>
  <c r="F3799" i="11"/>
  <c r="E3799" i="11"/>
  <c r="A3799" i="11" s="1"/>
  <c r="D3799" i="11"/>
  <c r="C3799" i="11"/>
  <c r="B3799" i="11"/>
  <c r="J3798" i="11"/>
  <c r="G3798" i="11"/>
  <c r="F3798" i="11"/>
  <c r="E3798" i="11"/>
  <c r="A3798" i="11" s="1"/>
  <c r="D3798" i="11"/>
  <c r="C3798" i="11"/>
  <c r="B3798" i="11"/>
  <c r="J3797" i="11"/>
  <c r="G3797" i="11"/>
  <c r="F3797" i="11"/>
  <c r="E3797" i="11"/>
  <c r="A3797" i="11" s="1"/>
  <c r="D3797" i="11"/>
  <c r="C3797" i="11"/>
  <c r="B3797" i="11"/>
  <c r="J3796" i="11"/>
  <c r="G3796" i="11"/>
  <c r="F3796" i="11"/>
  <c r="E3796" i="11"/>
  <c r="A3796" i="11" s="1"/>
  <c r="D3796" i="11"/>
  <c r="C3796" i="11"/>
  <c r="B3796" i="11"/>
  <c r="J3795" i="11"/>
  <c r="G3795" i="11"/>
  <c r="F3795" i="11"/>
  <c r="E3795" i="11"/>
  <c r="A3795" i="11" s="1"/>
  <c r="D3795" i="11"/>
  <c r="C3795" i="11"/>
  <c r="B3795" i="11"/>
  <c r="J3794" i="11"/>
  <c r="G3794" i="11"/>
  <c r="F3794" i="11"/>
  <c r="E3794" i="11"/>
  <c r="A3794" i="11" s="1"/>
  <c r="D3794" i="11"/>
  <c r="C3794" i="11"/>
  <c r="B3794" i="11"/>
  <c r="J3793" i="11"/>
  <c r="G3793" i="11"/>
  <c r="F3793" i="11"/>
  <c r="E3793" i="11"/>
  <c r="A3793" i="11" s="1"/>
  <c r="D3793" i="11"/>
  <c r="C3793" i="11"/>
  <c r="B3793" i="11"/>
  <c r="J3792" i="11"/>
  <c r="G3792" i="11"/>
  <c r="F3792" i="11"/>
  <c r="E3792" i="11"/>
  <c r="A3792" i="11" s="1"/>
  <c r="D3792" i="11"/>
  <c r="C3792" i="11"/>
  <c r="B3792" i="11"/>
  <c r="J3791" i="11"/>
  <c r="G3791" i="11"/>
  <c r="F3791" i="11"/>
  <c r="E3791" i="11"/>
  <c r="A3791" i="11" s="1"/>
  <c r="D3791" i="11"/>
  <c r="C3791" i="11"/>
  <c r="B3791" i="11"/>
  <c r="J3790" i="11"/>
  <c r="G3790" i="11"/>
  <c r="F3790" i="11"/>
  <c r="E3790" i="11"/>
  <c r="A3790" i="11" s="1"/>
  <c r="D3790" i="11"/>
  <c r="C3790" i="11"/>
  <c r="B3790" i="11"/>
  <c r="J3789" i="11"/>
  <c r="G3789" i="11"/>
  <c r="F3789" i="11"/>
  <c r="E3789" i="11"/>
  <c r="A3789" i="11" s="1"/>
  <c r="D3789" i="11"/>
  <c r="C3789" i="11"/>
  <c r="B3789" i="11"/>
  <c r="J3788" i="11"/>
  <c r="G3788" i="11"/>
  <c r="F3788" i="11"/>
  <c r="E3788" i="11"/>
  <c r="A3788" i="11" s="1"/>
  <c r="D3788" i="11"/>
  <c r="C3788" i="11"/>
  <c r="B3788" i="11"/>
  <c r="J3787" i="11"/>
  <c r="G3787" i="11"/>
  <c r="F3787" i="11"/>
  <c r="E3787" i="11"/>
  <c r="A3787" i="11" s="1"/>
  <c r="D3787" i="11"/>
  <c r="C3787" i="11"/>
  <c r="B3787" i="11"/>
  <c r="J3786" i="11"/>
  <c r="G3786" i="11"/>
  <c r="F3786" i="11"/>
  <c r="E3786" i="11"/>
  <c r="A3786" i="11" s="1"/>
  <c r="D3786" i="11"/>
  <c r="C3786" i="11"/>
  <c r="B3786" i="11"/>
  <c r="J3785" i="11"/>
  <c r="G3785" i="11"/>
  <c r="F3785" i="11"/>
  <c r="E3785" i="11"/>
  <c r="A3785" i="11" s="1"/>
  <c r="D3785" i="11"/>
  <c r="C3785" i="11"/>
  <c r="B3785" i="11"/>
  <c r="J3784" i="11"/>
  <c r="G3784" i="11"/>
  <c r="F3784" i="11"/>
  <c r="E3784" i="11"/>
  <c r="A3784" i="11" s="1"/>
  <c r="D3784" i="11"/>
  <c r="C3784" i="11"/>
  <c r="B3784" i="11"/>
  <c r="J3783" i="11"/>
  <c r="G3783" i="11"/>
  <c r="F3783" i="11"/>
  <c r="E3783" i="11"/>
  <c r="A3783" i="11" s="1"/>
  <c r="D3783" i="11"/>
  <c r="C3783" i="11"/>
  <c r="B3783" i="11"/>
  <c r="J3782" i="11"/>
  <c r="G3782" i="11"/>
  <c r="F3782" i="11"/>
  <c r="E3782" i="11"/>
  <c r="A3782" i="11" s="1"/>
  <c r="D3782" i="11"/>
  <c r="C3782" i="11"/>
  <c r="B3782" i="11"/>
  <c r="J3781" i="11"/>
  <c r="G3781" i="11"/>
  <c r="F3781" i="11"/>
  <c r="E3781" i="11"/>
  <c r="A3781" i="11" s="1"/>
  <c r="D3781" i="11"/>
  <c r="C3781" i="11"/>
  <c r="B3781" i="11"/>
  <c r="J3780" i="11"/>
  <c r="G3780" i="11"/>
  <c r="F3780" i="11"/>
  <c r="E3780" i="11"/>
  <c r="A3780" i="11" s="1"/>
  <c r="D3780" i="11"/>
  <c r="C3780" i="11"/>
  <c r="B3780" i="11"/>
  <c r="J3779" i="11"/>
  <c r="G3779" i="11"/>
  <c r="F3779" i="11"/>
  <c r="E3779" i="11"/>
  <c r="A3779" i="11" s="1"/>
  <c r="D3779" i="11"/>
  <c r="C3779" i="11"/>
  <c r="B3779" i="11"/>
  <c r="J3778" i="11"/>
  <c r="G3778" i="11"/>
  <c r="F3778" i="11"/>
  <c r="E3778" i="11"/>
  <c r="A3778" i="11" s="1"/>
  <c r="D3778" i="11"/>
  <c r="C3778" i="11"/>
  <c r="B3778" i="11"/>
  <c r="J3777" i="11"/>
  <c r="G3777" i="11"/>
  <c r="F3777" i="11"/>
  <c r="E3777" i="11"/>
  <c r="A3777" i="11" s="1"/>
  <c r="D3777" i="11"/>
  <c r="C3777" i="11"/>
  <c r="B3777" i="11"/>
  <c r="J3776" i="11"/>
  <c r="G3776" i="11"/>
  <c r="F3776" i="11"/>
  <c r="E3776" i="11"/>
  <c r="A3776" i="11" s="1"/>
  <c r="D3776" i="11"/>
  <c r="C3776" i="11"/>
  <c r="B3776" i="11"/>
  <c r="J3775" i="11"/>
  <c r="G3775" i="11"/>
  <c r="F3775" i="11"/>
  <c r="E3775" i="11"/>
  <c r="A3775" i="11" s="1"/>
  <c r="D3775" i="11"/>
  <c r="C3775" i="11"/>
  <c r="B3775" i="11"/>
  <c r="J3774" i="11"/>
  <c r="G3774" i="11"/>
  <c r="F3774" i="11"/>
  <c r="E3774" i="11"/>
  <c r="A3774" i="11" s="1"/>
  <c r="D3774" i="11"/>
  <c r="C3774" i="11"/>
  <c r="B3774" i="11"/>
  <c r="J3773" i="11"/>
  <c r="G3773" i="11"/>
  <c r="F3773" i="11"/>
  <c r="E3773" i="11"/>
  <c r="A3773" i="11" s="1"/>
  <c r="D3773" i="11"/>
  <c r="C3773" i="11"/>
  <c r="B3773" i="11"/>
  <c r="J3772" i="11"/>
  <c r="G3772" i="11"/>
  <c r="F3772" i="11"/>
  <c r="E3772" i="11"/>
  <c r="A3772" i="11" s="1"/>
  <c r="D3772" i="11"/>
  <c r="C3772" i="11"/>
  <c r="B3772" i="11"/>
  <c r="J3771" i="11"/>
  <c r="G3771" i="11"/>
  <c r="F3771" i="11"/>
  <c r="E3771" i="11"/>
  <c r="A3771" i="11" s="1"/>
  <c r="D3771" i="11"/>
  <c r="C3771" i="11"/>
  <c r="B3771" i="11"/>
  <c r="J3770" i="11"/>
  <c r="G3770" i="11"/>
  <c r="F3770" i="11"/>
  <c r="E3770" i="11"/>
  <c r="A3770" i="11" s="1"/>
  <c r="D3770" i="11"/>
  <c r="C3770" i="11"/>
  <c r="B3770" i="11"/>
  <c r="J3769" i="11"/>
  <c r="G3769" i="11"/>
  <c r="F3769" i="11"/>
  <c r="E3769" i="11"/>
  <c r="A3769" i="11" s="1"/>
  <c r="D3769" i="11"/>
  <c r="C3769" i="11"/>
  <c r="B3769" i="11"/>
  <c r="J3768" i="11"/>
  <c r="G3768" i="11"/>
  <c r="F3768" i="11"/>
  <c r="E3768" i="11"/>
  <c r="A3768" i="11" s="1"/>
  <c r="D3768" i="11"/>
  <c r="C3768" i="11"/>
  <c r="B3768" i="11"/>
  <c r="J3767" i="11"/>
  <c r="G3767" i="11"/>
  <c r="F3767" i="11"/>
  <c r="E3767" i="11"/>
  <c r="A3767" i="11" s="1"/>
  <c r="D3767" i="11"/>
  <c r="C3767" i="11"/>
  <c r="B3767" i="11"/>
  <c r="J3766" i="11"/>
  <c r="G3766" i="11"/>
  <c r="F3766" i="11"/>
  <c r="E3766" i="11"/>
  <c r="A3766" i="11" s="1"/>
  <c r="D3766" i="11"/>
  <c r="C3766" i="11"/>
  <c r="B3766" i="11"/>
  <c r="J3765" i="11"/>
  <c r="G3765" i="11"/>
  <c r="F3765" i="11"/>
  <c r="E3765" i="11"/>
  <c r="A3765" i="11" s="1"/>
  <c r="D3765" i="11"/>
  <c r="C3765" i="11"/>
  <c r="B3765" i="11"/>
  <c r="J3764" i="11"/>
  <c r="G3764" i="11"/>
  <c r="F3764" i="11"/>
  <c r="E3764" i="11"/>
  <c r="A3764" i="11" s="1"/>
  <c r="D3764" i="11"/>
  <c r="C3764" i="11"/>
  <c r="B3764" i="11"/>
  <c r="J3763" i="11"/>
  <c r="G3763" i="11"/>
  <c r="F3763" i="11"/>
  <c r="E3763" i="11"/>
  <c r="A3763" i="11" s="1"/>
  <c r="D3763" i="11"/>
  <c r="C3763" i="11"/>
  <c r="B3763" i="11"/>
  <c r="J3762" i="11"/>
  <c r="G3762" i="11"/>
  <c r="F3762" i="11"/>
  <c r="E3762" i="11"/>
  <c r="A3762" i="11" s="1"/>
  <c r="D3762" i="11"/>
  <c r="C3762" i="11"/>
  <c r="B3762" i="11"/>
  <c r="J3761" i="11"/>
  <c r="G3761" i="11"/>
  <c r="F3761" i="11"/>
  <c r="E3761" i="11"/>
  <c r="A3761" i="11" s="1"/>
  <c r="D3761" i="11"/>
  <c r="C3761" i="11"/>
  <c r="B3761" i="11"/>
  <c r="J3760" i="11"/>
  <c r="G3760" i="11"/>
  <c r="F3760" i="11"/>
  <c r="E3760" i="11"/>
  <c r="A3760" i="11" s="1"/>
  <c r="D3760" i="11"/>
  <c r="C3760" i="11"/>
  <c r="B3760" i="11"/>
  <c r="J3759" i="11"/>
  <c r="G3759" i="11"/>
  <c r="F3759" i="11"/>
  <c r="E3759" i="11"/>
  <c r="A3759" i="11" s="1"/>
  <c r="D3759" i="11"/>
  <c r="C3759" i="11"/>
  <c r="B3759" i="11"/>
  <c r="J3758" i="11"/>
  <c r="G3758" i="11"/>
  <c r="F3758" i="11"/>
  <c r="E3758" i="11"/>
  <c r="A3758" i="11" s="1"/>
  <c r="D3758" i="11"/>
  <c r="C3758" i="11"/>
  <c r="B3758" i="11"/>
  <c r="J3757" i="11"/>
  <c r="G3757" i="11"/>
  <c r="F3757" i="11"/>
  <c r="E3757" i="11"/>
  <c r="A3757" i="11" s="1"/>
  <c r="D3757" i="11"/>
  <c r="C3757" i="11"/>
  <c r="B3757" i="11"/>
  <c r="J3756" i="11"/>
  <c r="G3756" i="11"/>
  <c r="F3756" i="11"/>
  <c r="E3756" i="11"/>
  <c r="A3756" i="11" s="1"/>
  <c r="D3756" i="11"/>
  <c r="C3756" i="11"/>
  <c r="B3756" i="11"/>
  <c r="J3755" i="11"/>
  <c r="G3755" i="11"/>
  <c r="F3755" i="11"/>
  <c r="E3755" i="11"/>
  <c r="A3755" i="11" s="1"/>
  <c r="D3755" i="11"/>
  <c r="C3755" i="11"/>
  <c r="B3755" i="11"/>
  <c r="J3754" i="11"/>
  <c r="G3754" i="11"/>
  <c r="F3754" i="11"/>
  <c r="E3754" i="11"/>
  <c r="A3754" i="11" s="1"/>
  <c r="D3754" i="11"/>
  <c r="C3754" i="11"/>
  <c r="B3754" i="11"/>
  <c r="J3753" i="11"/>
  <c r="G3753" i="11"/>
  <c r="F3753" i="11"/>
  <c r="E3753" i="11"/>
  <c r="A3753" i="11" s="1"/>
  <c r="D3753" i="11"/>
  <c r="C3753" i="11"/>
  <c r="B3753" i="11"/>
  <c r="J3752" i="11"/>
  <c r="G3752" i="11"/>
  <c r="F3752" i="11"/>
  <c r="E3752" i="11"/>
  <c r="A3752" i="11" s="1"/>
  <c r="D3752" i="11"/>
  <c r="C3752" i="11"/>
  <c r="B3752" i="11"/>
  <c r="J3751" i="11"/>
  <c r="G3751" i="11"/>
  <c r="F3751" i="11"/>
  <c r="E3751" i="11"/>
  <c r="A3751" i="11" s="1"/>
  <c r="D3751" i="11"/>
  <c r="C3751" i="11"/>
  <c r="B3751" i="11"/>
  <c r="J3750" i="11"/>
  <c r="G3750" i="11"/>
  <c r="F3750" i="11"/>
  <c r="E3750" i="11"/>
  <c r="A3750" i="11" s="1"/>
  <c r="D3750" i="11"/>
  <c r="C3750" i="11"/>
  <c r="B3750" i="11"/>
  <c r="J3749" i="11"/>
  <c r="G3749" i="11"/>
  <c r="F3749" i="11"/>
  <c r="E3749" i="11"/>
  <c r="A3749" i="11" s="1"/>
  <c r="D3749" i="11"/>
  <c r="C3749" i="11"/>
  <c r="B3749" i="11"/>
  <c r="J3748" i="11"/>
  <c r="G3748" i="11"/>
  <c r="F3748" i="11"/>
  <c r="E3748" i="11"/>
  <c r="A3748" i="11" s="1"/>
  <c r="D3748" i="11"/>
  <c r="C3748" i="11"/>
  <c r="B3748" i="11"/>
  <c r="J3747" i="11"/>
  <c r="G3747" i="11"/>
  <c r="F3747" i="11"/>
  <c r="E3747" i="11"/>
  <c r="A3747" i="11" s="1"/>
  <c r="D3747" i="11"/>
  <c r="C3747" i="11"/>
  <c r="B3747" i="11"/>
  <c r="J3746" i="11"/>
  <c r="G3746" i="11"/>
  <c r="F3746" i="11"/>
  <c r="E3746" i="11"/>
  <c r="A3746" i="11" s="1"/>
  <c r="D3746" i="11"/>
  <c r="C3746" i="11"/>
  <c r="B3746" i="11"/>
  <c r="J3745" i="11"/>
  <c r="G3745" i="11"/>
  <c r="F3745" i="11"/>
  <c r="E3745" i="11"/>
  <c r="A3745" i="11" s="1"/>
  <c r="D3745" i="11"/>
  <c r="C3745" i="11"/>
  <c r="B3745" i="11"/>
  <c r="J3744" i="11"/>
  <c r="G3744" i="11"/>
  <c r="F3744" i="11"/>
  <c r="E3744" i="11"/>
  <c r="A3744" i="11" s="1"/>
  <c r="D3744" i="11"/>
  <c r="C3744" i="11"/>
  <c r="B3744" i="11"/>
  <c r="J3743" i="11"/>
  <c r="G3743" i="11"/>
  <c r="F3743" i="11"/>
  <c r="E3743" i="11"/>
  <c r="A3743" i="11" s="1"/>
  <c r="D3743" i="11"/>
  <c r="C3743" i="11"/>
  <c r="B3743" i="11"/>
  <c r="J3742" i="11"/>
  <c r="G3742" i="11"/>
  <c r="F3742" i="11"/>
  <c r="E3742" i="11"/>
  <c r="A3742" i="11" s="1"/>
  <c r="D3742" i="11"/>
  <c r="C3742" i="11"/>
  <c r="B3742" i="11"/>
  <c r="J3741" i="11"/>
  <c r="G3741" i="11"/>
  <c r="F3741" i="11"/>
  <c r="E3741" i="11"/>
  <c r="A3741" i="11" s="1"/>
  <c r="D3741" i="11"/>
  <c r="C3741" i="11"/>
  <c r="B3741" i="11"/>
  <c r="J3740" i="11"/>
  <c r="G3740" i="11"/>
  <c r="F3740" i="11"/>
  <c r="E3740" i="11"/>
  <c r="A3740" i="11" s="1"/>
  <c r="D3740" i="11"/>
  <c r="C3740" i="11"/>
  <c r="B3740" i="11"/>
  <c r="J3739" i="11"/>
  <c r="G3739" i="11"/>
  <c r="F3739" i="11"/>
  <c r="E3739" i="11"/>
  <c r="A3739" i="11" s="1"/>
  <c r="D3739" i="11"/>
  <c r="C3739" i="11"/>
  <c r="B3739" i="11"/>
  <c r="J3738" i="11"/>
  <c r="G3738" i="11"/>
  <c r="F3738" i="11"/>
  <c r="E3738" i="11"/>
  <c r="A3738" i="11" s="1"/>
  <c r="D3738" i="11"/>
  <c r="C3738" i="11"/>
  <c r="B3738" i="11"/>
  <c r="J3737" i="11"/>
  <c r="G3737" i="11"/>
  <c r="F3737" i="11"/>
  <c r="E3737" i="11"/>
  <c r="A3737" i="11" s="1"/>
  <c r="D3737" i="11"/>
  <c r="C3737" i="11"/>
  <c r="B3737" i="11"/>
  <c r="J3736" i="11"/>
  <c r="G3736" i="11"/>
  <c r="F3736" i="11"/>
  <c r="E3736" i="11"/>
  <c r="A3736" i="11" s="1"/>
  <c r="D3736" i="11"/>
  <c r="C3736" i="11"/>
  <c r="B3736" i="11"/>
  <c r="J3735" i="11"/>
  <c r="G3735" i="11"/>
  <c r="F3735" i="11"/>
  <c r="E3735" i="11"/>
  <c r="A3735" i="11" s="1"/>
  <c r="D3735" i="11"/>
  <c r="C3735" i="11"/>
  <c r="B3735" i="11"/>
  <c r="J3734" i="11"/>
  <c r="G3734" i="11"/>
  <c r="F3734" i="11"/>
  <c r="E3734" i="11"/>
  <c r="A3734" i="11" s="1"/>
  <c r="D3734" i="11"/>
  <c r="C3734" i="11"/>
  <c r="B3734" i="11"/>
  <c r="J3733" i="11"/>
  <c r="G3733" i="11"/>
  <c r="F3733" i="11"/>
  <c r="E3733" i="11"/>
  <c r="A3733" i="11" s="1"/>
  <c r="D3733" i="11"/>
  <c r="C3733" i="11"/>
  <c r="B3733" i="11"/>
  <c r="J3732" i="11"/>
  <c r="G3732" i="11"/>
  <c r="F3732" i="11"/>
  <c r="E3732" i="11"/>
  <c r="A3732" i="11" s="1"/>
  <c r="D3732" i="11"/>
  <c r="C3732" i="11"/>
  <c r="B3732" i="11"/>
  <c r="J3731" i="11"/>
  <c r="G3731" i="11"/>
  <c r="F3731" i="11"/>
  <c r="E3731" i="11"/>
  <c r="A3731" i="11" s="1"/>
  <c r="D3731" i="11"/>
  <c r="C3731" i="11"/>
  <c r="B3731" i="11"/>
  <c r="J3730" i="11"/>
  <c r="G3730" i="11"/>
  <c r="F3730" i="11"/>
  <c r="E3730" i="11"/>
  <c r="A3730" i="11" s="1"/>
  <c r="D3730" i="11"/>
  <c r="C3730" i="11"/>
  <c r="B3730" i="11"/>
  <c r="J3729" i="11"/>
  <c r="G3729" i="11"/>
  <c r="F3729" i="11"/>
  <c r="E3729" i="11"/>
  <c r="A3729" i="11" s="1"/>
  <c r="D3729" i="11"/>
  <c r="C3729" i="11"/>
  <c r="B3729" i="11"/>
  <c r="J3728" i="11"/>
  <c r="G3728" i="11"/>
  <c r="F3728" i="11"/>
  <c r="E3728" i="11"/>
  <c r="A3728" i="11" s="1"/>
  <c r="D3728" i="11"/>
  <c r="C3728" i="11"/>
  <c r="B3728" i="11"/>
  <c r="J3727" i="11"/>
  <c r="G3727" i="11"/>
  <c r="F3727" i="11"/>
  <c r="E3727" i="11"/>
  <c r="A3727" i="11" s="1"/>
  <c r="D3727" i="11"/>
  <c r="C3727" i="11"/>
  <c r="B3727" i="11"/>
  <c r="J3726" i="11"/>
  <c r="G3726" i="11"/>
  <c r="F3726" i="11"/>
  <c r="E3726" i="11"/>
  <c r="A3726" i="11" s="1"/>
  <c r="D3726" i="11"/>
  <c r="C3726" i="11"/>
  <c r="B3726" i="11"/>
  <c r="J3725" i="11"/>
  <c r="G3725" i="11"/>
  <c r="F3725" i="11"/>
  <c r="E3725" i="11"/>
  <c r="A3725" i="11" s="1"/>
  <c r="D3725" i="11"/>
  <c r="C3725" i="11"/>
  <c r="B3725" i="11"/>
  <c r="J3724" i="11"/>
  <c r="G3724" i="11"/>
  <c r="F3724" i="11"/>
  <c r="E3724" i="11"/>
  <c r="A3724" i="11" s="1"/>
  <c r="D3724" i="11"/>
  <c r="C3724" i="11"/>
  <c r="B3724" i="11"/>
  <c r="J3723" i="11"/>
  <c r="G3723" i="11"/>
  <c r="F3723" i="11"/>
  <c r="E3723" i="11"/>
  <c r="A3723" i="11" s="1"/>
  <c r="D3723" i="11"/>
  <c r="C3723" i="11"/>
  <c r="B3723" i="11"/>
  <c r="J3722" i="11"/>
  <c r="G3722" i="11"/>
  <c r="F3722" i="11"/>
  <c r="E3722" i="11"/>
  <c r="A3722" i="11" s="1"/>
  <c r="D3722" i="11"/>
  <c r="C3722" i="11"/>
  <c r="B3722" i="11"/>
  <c r="J3721" i="11"/>
  <c r="G3721" i="11"/>
  <c r="F3721" i="11"/>
  <c r="E3721" i="11"/>
  <c r="A3721" i="11" s="1"/>
  <c r="D3721" i="11"/>
  <c r="C3721" i="11"/>
  <c r="B3721" i="11"/>
  <c r="J3720" i="11"/>
  <c r="G3720" i="11"/>
  <c r="F3720" i="11"/>
  <c r="E3720" i="11"/>
  <c r="A3720" i="11" s="1"/>
  <c r="D3720" i="11"/>
  <c r="C3720" i="11"/>
  <c r="B3720" i="11"/>
  <c r="J3719" i="11"/>
  <c r="G3719" i="11"/>
  <c r="F3719" i="11"/>
  <c r="E3719" i="11"/>
  <c r="A3719" i="11" s="1"/>
  <c r="D3719" i="11"/>
  <c r="C3719" i="11"/>
  <c r="B3719" i="11"/>
  <c r="J3718" i="11"/>
  <c r="G3718" i="11"/>
  <c r="F3718" i="11"/>
  <c r="E3718" i="11"/>
  <c r="A3718" i="11" s="1"/>
  <c r="D3718" i="11"/>
  <c r="C3718" i="11"/>
  <c r="B3718" i="11"/>
  <c r="J3717" i="11"/>
  <c r="G3717" i="11"/>
  <c r="F3717" i="11"/>
  <c r="E3717" i="11"/>
  <c r="A3717" i="11" s="1"/>
  <c r="D3717" i="11"/>
  <c r="C3717" i="11"/>
  <c r="B3717" i="11"/>
  <c r="J3716" i="11"/>
  <c r="G3716" i="11"/>
  <c r="F3716" i="11"/>
  <c r="E3716" i="11"/>
  <c r="A3716" i="11" s="1"/>
  <c r="D3716" i="11"/>
  <c r="C3716" i="11"/>
  <c r="B3716" i="11"/>
  <c r="J3715" i="11"/>
  <c r="G3715" i="11"/>
  <c r="F3715" i="11"/>
  <c r="E3715" i="11"/>
  <c r="A3715" i="11" s="1"/>
  <c r="D3715" i="11"/>
  <c r="C3715" i="11"/>
  <c r="B3715" i="11"/>
  <c r="J3714" i="11"/>
  <c r="G3714" i="11"/>
  <c r="F3714" i="11"/>
  <c r="E3714" i="11"/>
  <c r="A3714" i="11" s="1"/>
  <c r="D3714" i="11"/>
  <c r="C3714" i="11"/>
  <c r="B3714" i="11"/>
  <c r="J3713" i="11"/>
  <c r="G3713" i="11"/>
  <c r="F3713" i="11"/>
  <c r="E3713" i="11"/>
  <c r="A3713" i="11" s="1"/>
  <c r="D3713" i="11"/>
  <c r="C3713" i="11"/>
  <c r="B3713" i="11"/>
  <c r="J3712" i="11"/>
  <c r="G3712" i="11"/>
  <c r="F3712" i="11"/>
  <c r="E3712" i="11"/>
  <c r="A3712" i="11" s="1"/>
  <c r="D3712" i="11"/>
  <c r="C3712" i="11"/>
  <c r="B3712" i="11"/>
  <c r="J3711" i="11"/>
  <c r="G3711" i="11"/>
  <c r="F3711" i="11"/>
  <c r="E3711" i="11"/>
  <c r="A3711" i="11" s="1"/>
  <c r="D3711" i="11"/>
  <c r="C3711" i="11"/>
  <c r="B3711" i="11"/>
  <c r="J3710" i="11"/>
  <c r="G3710" i="11"/>
  <c r="F3710" i="11"/>
  <c r="E3710" i="11"/>
  <c r="A3710" i="11" s="1"/>
  <c r="D3710" i="11"/>
  <c r="C3710" i="11"/>
  <c r="B3710" i="11"/>
  <c r="J3709" i="11"/>
  <c r="G3709" i="11"/>
  <c r="F3709" i="11"/>
  <c r="E3709" i="11"/>
  <c r="A3709" i="11" s="1"/>
  <c r="D3709" i="11"/>
  <c r="C3709" i="11"/>
  <c r="B3709" i="11"/>
  <c r="J3708" i="11"/>
  <c r="G3708" i="11"/>
  <c r="F3708" i="11"/>
  <c r="E3708" i="11"/>
  <c r="A3708" i="11" s="1"/>
  <c r="D3708" i="11"/>
  <c r="C3708" i="11"/>
  <c r="B3708" i="11"/>
  <c r="J3707" i="11"/>
  <c r="G3707" i="11"/>
  <c r="F3707" i="11"/>
  <c r="E3707" i="11"/>
  <c r="A3707" i="11" s="1"/>
  <c r="D3707" i="11"/>
  <c r="C3707" i="11"/>
  <c r="B3707" i="11"/>
  <c r="J3706" i="11"/>
  <c r="G3706" i="11"/>
  <c r="F3706" i="11"/>
  <c r="E3706" i="11"/>
  <c r="A3706" i="11" s="1"/>
  <c r="D3706" i="11"/>
  <c r="C3706" i="11"/>
  <c r="B3706" i="11"/>
  <c r="J3705" i="11"/>
  <c r="G3705" i="11"/>
  <c r="F3705" i="11"/>
  <c r="E3705" i="11"/>
  <c r="A3705" i="11" s="1"/>
  <c r="D3705" i="11"/>
  <c r="C3705" i="11"/>
  <c r="B3705" i="11"/>
  <c r="J3704" i="11"/>
  <c r="G3704" i="11"/>
  <c r="F3704" i="11"/>
  <c r="E3704" i="11"/>
  <c r="A3704" i="11" s="1"/>
  <c r="D3704" i="11"/>
  <c r="C3704" i="11"/>
  <c r="B3704" i="11"/>
  <c r="J3703" i="11"/>
  <c r="G3703" i="11"/>
  <c r="F3703" i="11"/>
  <c r="E3703" i="11"/>
  <c r="A3703" i="11" s="1"/>
  <c r="D3703" i="11"/>
  <c r="C3703" i="11"/>
  <c r="B3703" i="11"/>
  <c r="J3702" i="11"/>
  <c r="G3702" i="11"/>
  <c r="F3702" i="11"/>
  <c r="E3702" i="11"/>
  <c r="A3702" i="11" s="1"/>
  <c r="D3702" i="11"/>
  <c r="C3702" i="11"/>
  <c r="B3702" i="11"/>
  <c r="J3701" i="11"/>
  <c r="G3701" i="11"/>
  <c r="F3701" i="11"/>
  <c r="E3701" i="11"/>
  <c r="A3701" i="11" s="1"/>
  <c r="D3701" i="11"/>
  <c r="C3701" i="11"/>
  <c r="B3701" i="11"/>
  <c r="J3700" i="11"/>
  <c r="G3700" i="11"/>
  <c r="F3700" i="11"/>
  <c r="E3700" i="11"/>
  <c r="A3700" i="11" s="1"/>
  <c r="D3700" i="11"/>
  <c r="C3700" i="11"/>
  <c r="B3700" i="11"/>
  <c r="J3699" i="11"/>
  <c r="G3699" i="11"/>
  <c r="F3699" i="11"/>
  <c r="E3699" i="11"/>
  <c r="A3699" i="11" s="1"/>
  <c r="D3699" i="11"/>
  <c r="C3699" i="11"/>
  <c r="B3699" i="11"/>
  <c r="J3698" i="11"/>
  <c r="G3698" i="11"/>
  <c r="F3698" i="11"/>
  <c r="E3698" i="11"/>
  <c r="A3698" i="11" s="1"/>
  <c r="D3698" i="11"/>
  <c r="C3698" i="11"/>
  <c r="B3698" i="11"/>
  <c r="J3697" i="11"/>
  <c r="G3697" i="11"/>
  <c r="F3697" i="11"/>
  <c r="E3697" i="11"/>
  <c r="A3697" i="11" s="1"/>
  <c r="D3697" i="11"/>
  <c r="C3697" i="11"/>
  <c r="B3697" i="11"/>
  <c r="J3696" i="11"/>
  <c r="G3696" i="11"/>
  <c r="F3696" i="11"/>
  <c r="E3696" i="11"/>
  <c r="A3696" i="11" s="1"/>
  <c r="D3696" i="11"/>
  <c r="C3696" i="11"/>
  <c r="B3696" i="11"/>
  <c r="J3695" i="11"/>
  <c r="G3695" i="11"/>
  <c r="F3695" i="11"/>
  <c r="E3695" i="11"/>
  <c r="A3695" i="11" s="1"/>
  <c r="D3695" i="11"/>
  <c r="C3695" i="11"/>
  <c r="B3695" i="11"/>
  <c r="J3694" i="11"/>
  <c r="G3694" i="11"/>
  <c r="F3694" i="11"/>
  <c r="E3694" i="11"/>
  <c r="A3694" i="11" s="1"/>
  <c r="D3694" i="11"/>
  <c r="C3694" i="11"/>
  <c r="B3694" i="11"/>
  <c r="J3693" i="11"/>
  <c r="G3693" i="11"/>
  <c r="F3693" i="11"/>
  <c r="E3693" i="11"/>
  <c r="A3693" i="11" s="1"/>
  <c r="D3693" i="11"/>
  <c r="C3693" i="11"/>
  <c r="B3693" i="11"/>
  <c r="J3692" i="11"/>
  <c r="G3692" i="11"/>
  <c r="F3692" i="11"/>
  <c r="E3692" i="11"/>
  <c r="A3692" i="11" s="1"/>
  <c r="D3692" i="11"/>
  <c r="C3692" i="11"/>
  <c r="B3692" i="11"/>
  <c r="J3691" i="11"/>
  <c r="G3691" i="11"/>
  <c r="F3691" i="11"/>
  <c r="E3691" i="11"/>
  <c r="A3691" i="11" s="1"/>
  <c r="D3691" i="11"/>
  <c r="C3691" i="11"/>
  <c r="B3691" i="11"/>
  <c r="J3690" i="11"/>
  <c r="G3690" i="11"/>
  <c r="F3690" i="11"/>
  <c r="E3690" i="11"/>
  <c r="A3690" i="11" s="1"/>
  <c r="D3690" i="11"/>
  <c r="C3690" i="11"/>
  <c r="B3690" i="11"/>
  <c r="J3689" i="11"/>
  <c r="G3689" i="11"/>
  <c r="F3689" i="11"/>
  <c r="E3689" i="11"/>
  <c r="A3689" i="11" s="1"/>
  <c r="D3689" i="11"/>
  <c r="C3689" i="11"/>
  <c r="B3689" i="11"/>
  <c r="J3688" i="11"/>
  <c r="G3688" i="11"/>
  <c r="F3688" i="11"/>
  <c r="E3688" i="11"/>
  <c r="A3688" i="11" s="1"/>
  <c r="D3688" i="11"/>
  <c r="C3688" i="11"/>
  <c r="B3688" i="11"/>
  <c r="J3687" i="11"/>
  <c r="G3687" i="11"/>
  <c r="F3687" i="11"/>
  <c r="E3687" i="11"/>
  <c r="A3687" i="11" s="1"/>
  <c r="D3687" i="11"/>
  <c r="C3687" i="11"/>
  <c r="B3687" i="11"/>
  <c r="J3686" i="11"/>
  <c r="G3686" i="11"/>
  <c r="F3686" i="11"/>
  <c r="E3686" i="11"/>
  <c r="A3686" i="11" s="1"/>
  <c r="D3686" i="11"/>
  <c r="C3686" i="11"/>
  <c r="B3686" i="11"/>
  <c r="J3685" i="11"/>
  <c r="G3685" i="11"/>
  <c r="F3685" i="11"/>
  <c r="E3685" i="11"/>
  <c r="A3685" i="11" s="1"/>
  <c r="D3685" i="11"/>
  <c r="C3685" i="11"/>
  <c r="B3685" i="11"/>
  <c r="J3684" i="11"/>
  <c r="G3684" i="11"/>
  <c r="F3684" i="11"/>
  <c r="E3684" i="11"/>
  <c r="A3684" i="11" s="1"/>
  <c r="D3684" i="11"/>
  <c r="C3684" i="11"/>
  <c r="B3684" i="11"/>
  <c r="J3683" i="11"/>
  <c r="G3683" i="11"/>
  <c r="F3683" i="11"/>
  <c r="E3683" i="11"/>
  <c r="A3683" i="11" s="1"/>
  <c r="D3683" i="11"/>
  <c r="C3683" i="11"/>
  <c r="B3683" i="11"/>
  <c r="J3682" i="11"/>
  <c r="G3682" i="11"/>
  <c r="F3682" i="11"/>
  <c r="E3682" i="11"/>
  <c r="A3682" i="11" s="1"/>
  <c r="D3682" i="11"/>
  <c r="C3682" i="11"/>
  <c r="B3682" i="11"/>
  <c r="J3681" i="11"/>
  <c r="G3681" i="11"/>
  <c r="F3681" i="11"/>
  <c r="E3681" i="11"/>
  <c r="A3681" i="11" s="1"/>
  <c r="D3681" i="11"/>
  <c r="C3681" i="11"/>
  <c r="B3681" i="11"/>
  <c r="J3680" i="11"/>
  <c r="G3680" i="11"/>
  <c r="F3680" i="11"/>
  <c r="E3680" i="11"/>
  <c r="A3680" i="11" s="1"/>
  <c r="D3680" i="11"/>
  <c r="C3680" i="11"/>
  <c r="B3680" i="11"/>
  <c r="J3679" i="11"/>
  <c r="G3679" i="11"/>
  <c r="F3679" i="11"/>
  <c r="E3679" i="11"/>
  <c r="A3679" i="11" s="1"/>
  <c r="D3679" i="11"/>
  <c r="C3679" i="11"/>
  <c r="B3679" i="11"/>
  <c r="J3678" i="11"/>
  <c r="G3678" i="11"/>
  <c r="F3678" i="11"/>
  <c r="E3678" i="11"/>
  <c r="A3678" i="11" s="1"/>
  <c r="D3678" i="11"/>
  <c r="C3678" i="11"/>
  <c r="B3678" i="11"/>
  <c r="J3677" i="11"/>
  <c r="G3677" i="11"/>
  <c r="F3677" i="11"/>
  <c r="E3677" i="11"/>
  <c r="A3677" i="11" s="1"/>
  <c r="D3677" i="11"/>
  <c r="C3677" i="11"/>
  <c r="B3677" i="11"/>
  <c r="J3676" i="11"/>
  <c r="G3676" i="11"/>
  <c r="F3676" i="11"/>
  <c r="E3676" i="11"/>
  <c r="A3676" i="11" s="1"/>
  <c r="D3676" i="11"/>
  <c r="C3676" i="11"/>
  <c r="B3676" i="11"/>
  <c r="J3675" i="11"/>
  <c r="G3675" i="11"/>
  <c r="F3675" i="11"/>
  <c r="E3675" i="11"/>
  <c r="A3675" i="11" s="1"/>
  <c r="D3675" i="11"/>
  <c r="C3675" i="11"/>
  <c r="B3675" i="11"/>
  <c r="J3674" i="11"/>
  <c r="G3674" i="11"/>
  <c r="F3674" i="11"/>
  <c r="E3674" i="11"/>
  <c r="A3674" i="11" s="1"/>
  <c r="D3674" i="11"/>
  <c r="C3674" i="11"/>
  <c r="B3674" i="11"/>
  <c r="J3673" i="11"/>
  <c r="G3673" i="11"/>
  <c r="F3673" i="11"/>
  <c r="E3673" i="11"/>
  <c r="A3673" i="11" s="1"/>
  <c r="D3673" i="11"/>
  <c r="C3673" i="11"/>
  <c r="B3673" i="11"/>
  <c r="J3672" i="11"/>
  <c r="G3672" i="11"/>
  <c r="F3672" i="11"/>
  <c r="E3672" i="11"/>
  <c r="A3672" i="11" s="1"/>
  <c r="D3672" i="11"/>
  <c r="C3672" i="11"/>
  <c r="B3672" i="11"/>
  <c r="J3671" i="11"/>
  <c r="G3671" i="11"/>
  <c r="F3671" i="11"/>
  <c r="E3671" i="11"/>
  <c r="A3671" i="11" s="1"/>
  <c r="D3671" i="11"/>
  <c r="C3671" i="11"/>
  <c r="B3671" i="11"/>
  <c r="J3670" i="11"/>
  <c r="G3670" i="11"/>
  <c r="F3670" i="11"/>
  <c r="E3670" i="11"/>
  <c r="A3670" i="11" s="1"/>
  <c r="D3670" i="11"/>
  <c r="C3670" i="11"/>
  <c r="B3670" i="11"/>
  <c r="J3669" i="11"/>
  <c r="G3669" i="11"/>
  <c r="F3669" i="11"/>
  <c r="E3669" i="11"/>
  <c r="A3669" i="11" s="1"/>
  <c r="D3669" i="11"/>
  <c r="C3669" i="11"/>
  <c r="B3669" i="11"/>
  <c r="J3668" i="11"/>
  <c r="G3668" i="11"/>
  <c r="F3668" i="11"/>
  <c r="E3668" i="11"/>
  <c r="A3668" i="11" s="1"/>
  <c r="D3668" i="11"/>
  <c r="C3668" i="11"/>
  <c r="B3668" i="11"/>
  <c r="J3667" i="11"/>
  <c r="G3667" i="11"/>
  <c r="F3667" i="11"/>
  <c r="E3667" i="11"/>
  <c r="A3667" i="11" s="1"/>
  <c r="D3667" i="11"/>
  <c r="C3667" i="11"/>
  <c r="B3667" i="11"/>
  <c r="J3666" i="11"/>
  <c r="G3666" i="11"/>
  <c r="F3666" i="11"/>
  <c r="E3666" i="11"/>
  <c r="A3666" i="11" s="1"/>
  <c r="D3666" i="11"/>
  <c r="C3666" i="11"/>
  <c r="B3666" i="11"/>
  <c r="J3665" i="11"/>
  <c r="G3665" i="11"/>
  <c r="F3665" i="11"/>
  <c r="E3665" i="11"/>
  <c r="A3665" i="11" s="1"/>
  <c r="D3665" i="11"/>
  <c r="C3665" i="11"/>
  <c r="B3665" i="11"/>
  <c r="J3664" i="11"/>
  <c r="G3664" i="11"/>
  <c r="F3664" i="11"/>
  <c r="E3664" i="11"/>
  <c r="A3664" i="11" s="1"/>
  <c r="D3664" i="11"/>
  <c r="C3664" i="11"/>
  <c r="B3664" i="11"/>
  <c r="J3663" i="11"/>
  <c r="G3663" i="11"/>
  <c r="F3663" i="11"/>
  <c r="E3663" i="11"/>
  <c r="A3663" i="11" s="1"/>
  <c r="D3663" i="11"/>
  <c r="C3663" i="11"/>
  <c r="B3663" i="11"/>
  <c r="J3662" i="11"/>
  <c r="G3662" i="11"/>
  <c r="F3662" i="11"/>
  <c r="E3662" i="11"/>
  <c r="A3662" i="11" s="1"/>
  <c r="D3662" i="11"/>
  <c r="C3662" i="11"/>
  <c r="B3662" i="11"/>
  <c r="J3661" i="11"/>
  <c r="G3661" i="11"/>
  <c r="F3661" i="11"/>
  <c r="E3661" i="11"/>
  <c r="A3661" i="11" s="1"/>
  <c r="D3661" i="11"/>
  <c r="C3661" i="11"/>
  <c r="B3661" i="11"/>
  <c r="J3660" i="11"/>
  <c r="G3660" i="11"/>
  <c r="F3660" i="11"/>
  <c r="E3660" i="11"/>
  <c r="A3660" i="11" s="1"/>
  <c r="D3660" i="11"/>
  <c r="C3660" i="11"/>
  <c r="B3660" i="11"/>
  <c r="J3659" i="11"/>
  <c r="G3659" i="11"/>
  <c r="F3659" i="11"/>
  <c r="E3659" i="11"/>
  <c r="A3659" i="11" s="1"/>
  <c r="D3659" i="11"/>
  <c r="C3659" i="11"/>
  <c r="B3659" i="11"/>
  <c r="J3658" i="11"/>
  <c r="G3658" i="11"/>
  <c r="F3658" i="11"/>
  <c r="E3658" i="11"/>
  <c r="A3658" i="11" s="1"/>
  <c r="D3658" i="11"/>
  <c r="C3658" i="11"/>
  <c r="B3658" i="11"/>
  <c r="J3657" i="11"/>
  <c r="G3657" i="11"/>
  <c r="F3657" i="11"/>
  <c r="E3657" i="11"/>
  <c r="A3657" i="11" s="1"/>
  <c r="D3657" i="11"/>
  <c r="C3657" i="11"/>
  <c r="B3657" i="11"/>
  <c r="J3656" i="11"/>
  <c r="G3656" i="11"/>
  <c r="F3656" i="11"/>
  <c r="E3656" i="11"/>
  <c r="A3656" i="11" s="1"/>
  <c r="D3656" i="11"/>
  <c r="C3656" i="11"/>
  <c r="B3656" i="11"/>
  <c r="J3655" i="11"/>
  <c r="G3655" i="11"/>
  <c r="F3655" i="11"/>
  <c r="E3655" i="11"/>
  <c r="A3655" i="11" s="1"/>
  <c r="D3655" i="11"/>
  <c r="C3655" i="11"/>
  <c r="B3655" i="11"/>
  <c r="J3654" i="11"/>
  <c r="G3654" i="11"/>
  <c r="F3654" i="11"/>
  <c r="E3654" i="11"/>
  <c r="A3654" i="11" s="1"/>
  <c r="D3654" i="11"/>
  <c r="C3654" i="11"/>
  <c r="B3654" i="11"/>
  <c r="J3653" i="11"/>
  <c r="G3653" i="11"/>
  <c r="F3653" i="11"/>
  <c r="E3653" i="11"/>
  <c r="A3653" i="11" s="1"/>
  <c r="D3653" i="11"/>
  <c r="C3653" i="11"/>
  <c r="B3653" i="11"/>
  <c r="J3652" i="11"/>
  <c r="G3652" i="11"/>
  <c r="F3652" i="11"/>
  <c r="E3652" i="11"/>
  <c r="A3652" i="11" s="1"/>
  <c r="D3652" i="11"/>
  <c r="C3652" i="11"/>
  <c r="B3652" i="11"/>
  <c r="J3651" i="11"/>
  <c r="G3651" i="11"/>
  <c r="F3651" i="11"/>
  <c r="E3651" i="11"/>
  <c r="A3651" i="11" s="1"/>
  <c r="D3651" i="11"/>
  <c r="C3651" i="11"/>
  <c r="B3651" i="11"/>
  <c r="J3650" i="11"/>
  <c r="G3650" i="11"/>
  <c r="F3650" i="11"/>
  <c r="E3650" i="11"/>
  <c r="A3650" i="11" s="1"/>
  <c r="D3650" i="11"/>
  <c r="C3650" i="11"/>
  <c r="B3650" i="11"/>
  <c r="J3649" i="11"/>
  <c r="G3649" i="11"/>
  <c r="F3649" i="11"/>
  <c r="E3649" i="11"/>
  <c r="A3649" i="11" s="1"/>
  <c r="D3649" i="11"/>
  <c r="C3649" i="11"/>
  <c r="B3649" i="11"/>
  <c r="J3648" i="11"/>
  <c r="G3648" i="11"/>
  <c r="F3648" i="11"/>
  <c r="E3648" i="11"/>
  <c r="A3648" i="11" s="1"/>
  <c r="D3648" i="11"/>
  <c r="C3648" i="11"/>
  <c r="B3648" i="11"/>
  <c r="J3647" i="11"/>
  <c r="G3647" i="11"/>
  <c r="F3647" i="11"/>
  <c r="E3647" i="11"/>
  <c r="A3647" i="11" s="1"/>
  <c r="D3647" i="11"/>
  <c r="C3647" i="11"/>
  <c r="B3647" i="11"/>
  <c r="J3646" i="11"/>
  <c r="G3646" i="11"/>
  <c r="F3646" i="11"/>
  <c r="E3646" i="11"/>
  <c r="A3646" i="11" s="1"/>
  <c r="D3646" i="11"/>
  <c r="C3646" i="11"/>
  <c r="B3646" i="11"/>
  <c r="J3645" i="11"/>
  <c r="G3645" i="11"/>
  <c r="F3645" i="11"/>
  <c r="E3645" i="11"/>
  <c r="A3645" i="11" s="1"/>
  <c r="D3645" i="11"/>
  <c r="C3645" i="11"/>
  <c r="B3645" i="11"/>
  <c r="J3644" i="11"/>
  <c r="G3644" i="11"/>
  <c r="F3644" i="11"/>
  <c r="E3644" i="11"/>
  <c r="A3644" i="11" s="1"/>
  <c r="D3644" i="11"/>
  <c r="C3644" i="11"/>
  <c r="B3644" i="11"/>
  <c r="J3643" i="11"/>
  <c r="G3643" i="11"/>
  <c r="F3643" i="11"/>
  <c r="E3643" i="11"/>
  <c r="A3643" i="11" s="1"/>
  <c r="D3643" i="11"/>
  <c r="C3643" i="11"/>
  <c r="B3643" i="11"/>
  <c r="J3642" i="11"/>
  <c r="G3642" i="11"/>
  <c r="F3642" i="11"/>
  <c r="E3642" i="11"/>
  <c r="A3642" i="11" s="1"/>
  <c r="D3642" i="11"/>
  <c r="C3642" i="11"/>
  <c r="B3642" i="11"/>
  <c r="J3641" i="11"/>
  <c r="G3641" i="11"/>
  <c r="F3641" i="11"/>
  <c r="E3641" i="11"/>
  <c r="A3641" i="11" s="1"/>
  <c r="D3641" i="11"/>
  <c r="C3641" i="11"/>
  <c r="B3641" i="11"/>
  <c r="J3640" i="11"/>
  <c r="G3640" i="11"/>
  <c r="F3640" i="11"/>
  <c r="E3640" i="11"/>
  <c r="A3640" i="11" s="1"/>
  <c r="D3640" i="11"/>
  <c r="C3640" i="11"/>
  <c r="B3640" i="11"/>
  <c r="J3639" i="11"/>
  <c r="G3639" i="11"/>
  <c r="F3639" i="11"/>
  <c r="E3639" i="11"/>
  <c r="A3639" i="11" s="1"/>
  <c r="D3639" i="11"/>
  <c r="C3639" i="11"/>
  <c r="B3639" i="11"/>
  <c r="J3638" i="11"/>
  <c r="G3638" i="11"/>
  <c r="F3638" i="11"/>
  <c r="E3638" i="11"/>
  <c r="A3638" i="11" s="1"/>
  <c r="D3638" i="11"/>
  <c r="C3638" i="11"/>
  <c r="B3638" i="11"/>
  <c r="J3637" i="11"/>
  <c r="G3637" i="11"/>
  <c r="F3637" i="11"/>
  <c r="E3637" i="11"/>
  <c r="A3637" i="11" s="1"/>
  <c r="D3637" i="11"/>
  <c r="C3637" i="11"/>
  <c r="B3637" i="11"/>
  <c r="J3636" i="11"/>
  <c r="G3636" i="11"/>
  <c r="F3636" i="11"/>
  <c r="E3636" i="11"/>
  <c r="A3636" i="11" s="1"/>
  <c r="D3636" i="11"/>
  <c r="C3636" i="11"/>
  <c r="B3636" i="11"/>
  <c r="J3635" i="11"/>
  <c r="G3635" i="11"/>
  <c r="F3635" i="11"/>
  <c r="E3635" i="11"/>
  <c r="A3635" i="11" s="1"/>
  <c r="D3635" i="11"/>
  <c r="C3635" i="11"/>
  <c r="B3635" i="11"/>
  <c r="J3634" i="11"/>
  <c r="G3634" i="11"/>
  <c r="F3634" i="11"/>
  <c r="E3634" i="11"/>
  <c r="A3634" i="11" s="1"/>
  <c r="D3634" i="11"/>
  <c r="C3634" i="11"/>
  <c r="B3634" i="11"/>
  <c r="J3633" i="11"/>
  <c r="G3633" i="11"/>
  <c r="F3633" i="11"/>
  <c r="E3633" i="11"/>
  <c r="A3633" i="11" s="1"/>
  <c r="D3633" i="11"/>
  <c r="C3633" i="11"/>
  <c r="B3633" i="11"/>
  <c r="J3632" i="11"/>
  <c r="G3632" i="11"/>
  <c r="F3632" i="11"/>
  <c r="E3632" i="11"/>
  <c r="A3632" i="11" s="1"/>
  <c r="D3632" i="11"/>
  <c r="C3632" i="11"/>
  <c r="B3632" i="11"/>
  <c r="J3631" i="11"/>
  <c r="G3631" i="11"/>
  <c r="F3631" i="11"/>
  <c r="E3631" i="11"/>
  <c r="A3631" i="11" s="1"/>
  <c r="D3631" i="11"/>
  <c r="C3631" i="11"/>
  <c r="B3631" i="11"/>
  <c r="J3630" i="11"/>
  <c r="G3630" i="11"/>
  <c r="F3630" i="11"/>
  <c r="E3630" i="11"/>
  <c r="A3630" i="11" s="1"/>
  <c r="D3630" i="11"/>
  <c r="C3630" i="11"/>
  <c r="B3630" i="11"/>
  <c r="J3629" i="11"/>
  <c r="G3629" i="11"/>
  <c r="F3629" i="11"/>
  <c r="E3629" i="11"/>
  <c r="A3629" i="11" s="1"/>
  <c r="D3629" i="11"/>
  <c r="C3629" i="11"/>
  <c r="B3629" i="11"/>
  <c r="J3628" i="11"/>
  <c r="G3628" i="11"/>
  <c r="F3628" i="11"/>
  <c r="E3628" i="11"/>
  <c r="A3628" i="11" s="1"/>
  <c r="D3628" i="11"/>
  <c r="C3628" i="11"/>
  <c r="B3628" i="11"/>
  <c r="J3627" i="11"/>
  <c r="G3627" i="11"/>
  <c r="F3627" i="11"/>
  <c r="E3627" i="11"/>
  <c r="A3627" i="11" s="1"/>
  <c r="D3627" i="11"/>
  <c r="C3627" i="11"/>
  <c r="B3627" i="11"/>
  <c r="J3626" i="11"/>
  <c r="G3626" i="11"/>
  <c r="F3626" i="11"/>
  <c r="E3626" i="11"/>
  <c r="A3626" i="11" s="1"/>
  <c r="D3626" i="11"/>
  <c r="C3626" i="11"/>
  <c r="B3626" i="11"/>
  <c r="J3625" i="11"/>
  <c r="G3625" i="11"/>
  <c r="F3625" i="11"/>
  <c r="E3625" i="11"/>
  <c r="A3625" i="11" s="1"/>
  <c r="D3625" i="11"/>
  <c r="C3625" i="11"/>
  <c r="B3625" i="11"/>
  <c r="J3624" i="11"/>
  <c r="G3624" i="11"/>
  <c r="F3624" i="11"/>
  <c r="E3624" i="11"/>
  <c r="A3624" i="11" s="1"/>
  <c r="D3624" i="11"/>
  <c r="C3624" i="11"/>
  <c r="B3624" i="11"/>
  <c r="J3623" i="11"/>
  <c r="G3623" i="11"/>
  <c r="F3623" i="11"/>
  <c r="E3623" i="11"/>
  <c r="A3623" i="11" s="1"/>
  <c r="D3623" i="11"/>
  <c r="C3623" i="11"/>
  <c r="B3623" i="11"/>
  <c r="J3622" i="11"/>
  <c r="G3622" i="11"/>
  <c r="F3622" i="11"/>
  <c r="E3622" i="11"/>
  <c r="A3622" i="11" s="1"/>
  <c r="D3622" i="11"/>
  <c r="C3622" i="11"/>
  <c r="B3622" i="11"/>
  <c r="J3621" i="11"/>
  <c r="G3621" i="11"/>
  <c r="F3621" i="11"/>
  <c r="E3621" i="11"/>
  <c r="A3621" i="11" s="1"/>
  <c r="D3621" i="11"/>
  <c r="C3621" i="11"/>
  <c r="B3621" i="11"/>
  <c r="J3620" i="11"/>
  <c r="G3620" i="11"/>
  <c r="F3620" i="11"/>
  <c r="E3620" i="11"/>
  <c r="A3620" i="11" s="1"/>
  <c r="D3620" i="11"/>
  <c r="C3620" i="11"/>
  <c r="B3620" i="11"/>
  <c r="J3619" i="11"/>
  <c r="G3619" i="11"/>
  <c r="F3619" i="11"/>
  <c r="E3619" i="11"/>
  <c r="A3619" i="11" s="1"/>
  <c r="D3619" i="11"/>
  <c r="C3619" i="11"/>
  <c r="B3619" i="11"/>
  <c r="J3618" i="11"/>
  <c r="G3618" i="11"/>
  <c r="F3618" i="11"/>
  <c r="E3618" i="11"/>
  <c r="A3618" i="11" s="1"/>
  <c r="D3618" i="11"/>
  <c r="C3618" i="11"/>
  <c r="B3618" i="11"/>
  <c r="J3617" i="11"/>
  <c r="G3617" i="11"/>
  <c r="F3617" i="11"/>
  <c r="E3617" i="11"/>
  <c r="A3617" i="11" s="1"/>
  <c r="D3617" i="11"/>
  <c r="C3617" i="11"/>
  <c r="B3617" i="11"/>
  <c r="J3616" i="11"/>
  <c r="G3616" i="11"/>
  <c r="F3616" i="11"/>
  <c r="E3616" i="11"/>
  <c r="A3616" i="11" s="1"/>
  <c r="D3616" i="11"/>
  <c r="C3616" i="11"/>
  <c r="B3616" i="11"/>
  <c r="J3615" i="11"/>
  <c r="G3615" i="11"/>
  <c r="F3615" i="11"/>
  <c r="E3615" i="11"/>
  <c r="A3615" i="11" s="1"/>
  <c r="D3615" i="11"/>
  <c r="C3615" i="11"/>
  <c r="B3615" i="11"/>
  <c r="J3614" i="11"/>
  <c r="G3614" i="11"/>
  <c r="F3614" i="11"/>
  <c r="E3614" i="11"/>
  <c r="A3614" i="11" s="1"/>
  <c r="D3614" i="11"/>
  <c r="C3614" i="11"/>
  <c r="B3614" i="11"/>
  <c r="J3613" i="11"/>
  <c r="G3613" i="11"/>
  <c r="F3613" i="11"/>
  <c r="E3613" i="11"/>
  <c r="A3613" i="11" s="1"/>
  <c r="D3613" i="11"/>
  <c r="C3613" i="11"/>
  <c r="B3613" i="11"/>
  <c r="J3612" i="11"/>
  <c r="G3612" i="11"/>
  <c r="F3612" i="11"/>
  <c r="E3612" i="11"/>
  <c r="A3612" i="11" s="1"/>
  <c r="D3612" i="11"/>
  <c r="C3612" i="11"/>
  <c r="B3612" i="11"/>
  <c r="J3611" i="11"/>
  <c r="G3611" i="11"/>
  <c r="F3611" i="11"/>
  <c r="E3611" i="11"/>
  <c r="A3611" i="11" s="1"/>
  <c r="D3611" i="11"/>
  <c r="C3611" i="11"/>
  <c r="B3611" i="11"/>
  <c r="J3610" i="11"/>
  <c r="G3610" i="11"/>
  <c r="F3610" i="11"/>
  <c r="E3610" i="11"/>
  <c r="A3610" i="11" s="1"/>
  <c r="D3610" i="11"/>
  <c r="C3610" i="11"/>
  <c r="B3610" i="11"/>
  <c r="J3609" i="11"/>
  <c r="G3609" i="11"/>
  <c r="F3609" i="11"/>
  <c r="E3609" i="11"/>
  <c r="A3609" i="11" s="1"/>
  <c r="D3609" i="11"/>
  <c r="C3609" i="11"/>
  <c r="B3609" i="11"/>
  <c r="J3608" i="11"/>
  <c r="G3608" i="11"/>
  <c r="F3608" i="11"/>
  <c r="E3608" i="11"/>
  <c r="A3608" i="11" s="1"/>
  <c r="D3608" i="11"/>
  <c r="C3608" i="11"/>
  <c r="B3608" i="11"/>
  <c r="J3607" i="11"/>
  <c r="G3607" i="11"/>
  <c r="F3607" i="11"/>
  <c r="E3607" i="11"/>
  <c r="A3607" i="11" s="1"/>
  <c r="D3607" i="11"/>
  <c r="C3607" i="11"/>
  <c r="B3607" i="11"/>
  <c r="J3606" i="11"/>
  <c r="G3606" i="11"/>
  <c r="F3606" i="11"/>
  <c r="E3606" i="11"/>
  <c r="A3606" i="11" s="1"/>
  <c r="D3606" i="11"/>
  <c r="C3606" i="11"/>
  <c r="B3606" i="11"/>
  <c r="J3605" i="11"/>
  <c r="G3605" i="11"/>
  <c r="F3605" i="11"/>
  <c r="E3605" i="11"/>
  <c r="A3605" i="11" s="1"/>
  <c r="D3605" i="11"/>
  <c r="C3605" i="11"/>
  <c r="B3605" i="11"/>
  <c r="J3604" i="11"/>
  <c r="G3604" i="11"/>
  <c r="F3604" i="11"/>
  <c r="E3604" i="11"/>
  <c r="A3604" i="11" s="1"/>
  <c r="D3604" i="11"/>
  <c r="C3604" i="11"/>
  <c r="B3604" i="11"/>
  <c r="J3603" i="11"/>
  <c r="G3603" i="11"/>
  <c r="F3603" i="11"/>
  <c r="E3603" i="11"/>
  <c r="A3603" i="11" s="1"/>
  <c r="D3603" i="11"/>
  <c r="C3603" i="11"/>
  <c r="B3603" i="11"/>
  <c r="J3602" i="11"/>
  <c r="G3602" i="11"/>
  <c r="F3602" i="11"/>
  <c r="E3602" i="11"/>
  <c r="A3602" i="11" s="1"/>
  <c r="D3602" i="11"/>
  <c r="C3602" i="11"/>
  <c r="B3602" i="11"/>
  <c r="J3601" i="11"/>
  <c r="G3601" i="11"/>
  <c r="F3601" i="11"/>
  <c r="E3601" i="11"/>
  <c r="A3601" i="11" s="1"/>
  <c r="D3601" i="11"/>
  <c r="C3601" i="11"/>
  <c r="B3601" i="11"/>
  <c r="J3600" i="11"/>
  <c r="G3600" i="11"/>
  <c r="F3600" i="11"/>
  <c r="E3600" i="11"/>
  <c r="A3600" i="11" s="1"/>
  <c r="D3600" i="11"/>
  <c r="C3600" i="11"/>
  <c r="B3600" i="11"/>
  <c r="J3599" i="11"/>
  <c r="G3599" i="11"/>
  <c r="F3599" i="11"/>
  <c r="E3599" i="11"/>
  <c r="A3599" i="11" s="1"/>
  <c r="D3599" i="11"/>
  <c r="C3599" i="11"/>
  <c r="B3599" i="11"/>
  <c r="J3598" i="11"/>
  <c r="G3598" i="11"/>
  <c r="F3598" i="11"/>
  <c r="E3598" i="11"/>
  <c r="A3598" i="11" s="1"/>
  <c r="D3598" i="11"/>
  <c r="C3598" i="11"/>
  <c r="B3598" i="11"/>
  <c r="J3597" i="11"/>
  <c r="G3597" i="11"/>
  <c r="F3597" i="11"/>
  <c r="E3597" i="11"/>
  <c r="A3597" i="11" s="1"/>
  <c r="D3597" i="11"/>
  <c r="C3597" i="11"/>
  <c r="B3597" i="11"/>
  <c r="J3596" i="11"/>
  <c r="G3596" i="11"/>
  <c r="F3596" i="11"/>
  <c r="E3596" i="11"/>
  <c r="A3596" i="11" s="1"/>
  <c r="D3596" i="11"/>
  <c r="C3596" i="11"/>
  <c r="B3596" i="11"/>
  <c r="J3595" i="11"/>
  <c r="G3595" i="11"/>
  <c r="F3595" i="11"/>
  <c r="E3595" i="11"/>
  <c r="A3595" i="11" s="1"/>
  <c r="D3595" i="11"/>
  <c r="C3595" i="11"/>
  <c r="B3595" i="11"/>
  <c r="J3594" i="11"/>
  <c r="G3594" i="11"/>
  <c r="F3594" i="11"/>
  <c r="E3594" i="11"/>
  <c r="A3594" i="11" s="1"/>
  <c r="D3594" i="11"/>
  <c r="C3594" i="11"/>
  <c r="B3594" i="11"/>
  <c r="J3593" i="11"/>
  <c r="G3593" i="11"/>
  <c r="F3593" i="11"/>
  <c r="E3593" i="11"/>
  <c r="A3593" i="11" s="1"/>
  <c r="D3593" i="11"/>
  <c r="C3593" i="11"/>
  <c r="B3593" i="11"/>
  <c r="J3592" i="11"/>
  <c r="G3592" i="11"/>
  <c r="F3592" i="11"/>
  <c r="E3592" i="11"/>
  <c r="A3592" i="11" s="1"/>
  <c r="D3592" i="11"/>
  <c r="C3592" i="11"/>
  <c r="B3592" i="11"/>
  <c r="J3591" i="11"/>
  <c r="G3591" i="11"/>
  <c r="F3591" i="11"/>
  <c r="E3591" i="11"/>
  <c r="A3591" i="11" s="1"/>
  <c r="D3591" i="11"/>
  <c r="C3591" i="11"/>
  <c r="B3591" i="11"/>
  <c r="J3590" i="11"/>
  <c r="G3590" i="11"/>
  <c r="F3590" i="11"/>
  <c r="E3590" i="11"/>
  <c r="A3590" i="11" s="1"/>
  <c r="D3590" i="11"/>
  <c r="C3590" i="11"/>
  <c r="B3590" i="11"/>
  <c r="J3589" i="11"/>
  <c r="G3589" i="11"/>
  <c r="F3589" i="11"/>
  <c r="E3589" i="11"/>
  <c r="A3589" i="11" s="1"/>
  <c r="D3589" i="11"/>
  <c r="C3589" i="11"/>
  <c r="B3589" i="11"/>
  <c r="J3588" i="11"/>
  <c r="G3588" i="11"/>
  <c r="F3588" i="11"/>
  <c r="E3588" i="11"/>
  <c r="A3588" i="11" s="1"/>
  <c r="D3588" i="11"/>
  <c r="C3588" i="11"/>
  <c r="B3588" i="11"/>
  <c r="J3587" i="11"/>
  <c r="G3587" i="11"/>
  <c r="F3587" i="11"/>
  <c r="E3587" i="11"/>
  <c r="A3587" i="11" s="1"/>
  <c r="D3587" i="11"/>
  <c r="C3587" i="11"/>
  <c r="B3587" i="11"/>
  <c r="J3586" i="11"/>
  <c r="G3586" i="11"/>
  <c r="F3586" i="11"/>
  <c r="E3586" i="11"/>
  <c r="A3586" i="11" s="1"/>
  <c r="D3586" i="11"/>
  <c r="C3586" i="11"/>
  <c r="B3586" i="11"/>
  <c r="J3585" i="11"/>
  <c r="G3585" i="11"/>
  <c r="F3585" i="11"/>
  <c r="E3585" i="11"/>
  <c r="A3585" i="11" s="1"/>
  <c r="D3585" i="11"/>
  <c r="C3585" i="11"/>
  <c r="B3585" i="11"/>
  <c r="J3584" i="11"/>
  <c r="G3584" i="11"/>
  <c r="F3584" i="11"/>
  <c r="E3584" i="11"/>
  <c r="A3584" i="11" s="1"/>
  <c r="D3584" i="11"/>
  <c r="C3584" i="11"/>
  <c r="B3584" i="11"/>
  <c r="J3583" i="11"/>
  <c r="G3583" i="11"/>
  <c r="F3583" i="11"/>
  <c r="E3583" i="11"/>
  <c r="A3583" i="11" s="1"/>
  <c r="D3583" i="11"/>
  <c r="C3583" i="11"/>
  <c r="B3583" i="11"/>
  <c r="J3582" i="11"/>
  <c r="G3582" i="11"/>
  <c r="F3582" i="11"/>
  <c r="E3582" i="11"/>
  <c r="A3582" i="11" s="1"/>
  <c r="D3582" i="11"/>
  <c r="C3582" i="11"/>
  <c r="B3582" i="11"/>
  <c r="J3581" i="11"/>
  <c r="G3581" i="11"/>
  <c r="F3581" i="11"/>
  <c r="E3581" i="11"/>
  <c r="A3581" i="11" s="1"/>
  <c r="D3581" i="11"/>
  <c r="C3581" i="11"/>
  <c r="B3581" i="11"/>
  <c r="J3580" i="11"/>
  <c r="G3580" i="11"/>
  <c r="F3580" i="11"/>
  <c r="E3580" i="11"/>
  <c r="A3580" i="11" s="1"/>
  <c r="D3580" i="11"/>
  <c r="C3580" i="11"/>
  <c r="B3580" i="11"/>
  <c r="J3579" i="11"/>
  <c r="G3579" i="11"/>
  <c r="F3579" i="11"/>
  <c r="E3579" i="11"/>
  <c r="A3579" i="11" s="1"/>
  <c r="D3579" i="11"/>
  <c r="C3579" i="11"/>
  <c r="B3579" i="11"/>
  <c r="J3578" i="11"/>
  <c r="G3578" i="11"/>
  <c r="F3578" i="11"/>
  <c r="E3578" i="11"/>
  <c r="A3578" i="11" s="1"/>
  <c r="D3578" i="11"/>
  <c r="C3578" i="11"/>
  <c r="B3578" i="11"/>
  <c r="J3577" i="11"/>
  <c r="G3577" i="11"/>
  <c r="F3577" i="11"/>
  <c r="E3577" i="11"/>
  <c r="A3577" i="11" s="1"/>
  <c r="D3577" i="11"/>
  <c r="C3577" i="11"/>
  <c r="B3577" i="11"/>
  <c r="J3576" i="11"/>
  <c r="G3576" i="11"/>
  <c r="F3576" i="11"/>
  <c r="E3576" i="11"/>
  <c r="A3576" i="11" s="1"/>
  <c r="D3576" i="11"/>
  <c r="C3576" i="11"/>
  <c r="B3576" i="11"/>
  <c r="J3575" i="11"/>
  <c r="G3575" i="11"/>
  <c r="F3575" i="11"/>
  <c r="E3575" i="11"/>
  <c r="A3575" i="11" s="1"/>
  <c r="D3575" i="11"/>
  <c r="C3575" i="11"/>
  <c r="B3575" i="11"/>
  <c r="J3574" i="11"/>
  <c r="G3574" i="11"/>
  <c r="F3574" i="11"/>
  <c r="E3574" i="11"/>
  <c r="A3574" i="11" s="1"/>
  <c r="D3574" i="11"/>
  <c r="C3574" i="11"/>
  <c r="B3574" i="11"/>
  <c r="J3573" i="11"/>
  <c r="G3573" i="11"/>
  <c r="F3573" i="11"/>
  <c r="E3573" i="11"/>
  <c r="A3573" i="11" s="1"/>
  <c r="D3573" i="11"/>
  <c r="C3573" i="11"/>
  <c r="B3573" i="11"/>
  <c r="J3572" i="11"/>
  <c r="G3572" i="11"/>
  <c r="F3572" i="11"/>
  <c r="E3572" i="11"/>
  <c r="A3572" i="11" s="1"/>
  <c r="D3572" i="11"/>
  <c r="C3572" i="11"/>
  <c r="B3572" i="11"/>
  <c r="J3571" i="11"/>
  <c r="G3571" i="11"/>
  <c r="F3571" i="11"/>
  <c r="E3571" i="11"/>
  <c r="A3571" i="11" s="1"/>
  <c r="D3571" i="11"/>
  <c r="C3571" i="11"/>
  <c r="B3571" i="11"/>
  <c r="J3570" i="11"/>
  <c r="G3570" i="11"/>
  <c r="F3570" i="11"/>
  <c r="E3570" i="11"/>
  <c r="A3570" i="11" s="1"/>
  <c r="D3570" i="11"/>
  <c r="C3570" i="11"/>
  <c r="B3570" i="11"/>
  <c r="J3569" i="11"/>
  <c r="G3569" i="11"/>
  <c r="F3569" i="11"/>
  <c r="E3569" i="11"/>
  <c r="A3569" i="11" s="1"/>
  <c r="D3569" i="11"/>
  <c r="C3569" i="11"/>
  <c r="B3569" i="11"/>
  <c r="J3568" i="11"/>
  <c r="G3568" i="11"/>
  <c r="F3568" i="11"/>
  <c r="E3568" i="11"/>
  <c r="A3568" i="11" s="1"/>
  <c r="D3568" i="11"/>
  <c r="C3568" i="11"/>
  <c r="B3568" i="11"/>
  <c r="J3567" i="11"/>
  <c r="G3567" i="11"/>
  <c r="F3567" i="11"/>
  <c r="E3567" i="11"/>
  <c r="A3567" i="11" s="1"/>
  <c r="D3567" i="11"/>
  <c r="C3567" i="11"/>
  <c r="B3567" i="11"/>
  <c r="J3566" i="11"/>
  <c r="G3566" i="11"/>
  <c r="F3566" i="11"/>
  <c r="E3566" i="11"/>
  <c r="A3566" i="11" s="1"/>
  <c r="D3566" i="11"/>
  <c r="C3566" i="11"/>
  <c r="B3566" i="11"/>
  <c r="J3565" i="11"/>
  <c r="G3565" i="11"/>
  <c r="F3565" i="11"/>
  <c r="E3565" i="11"/>
  <c r="A3565" i="11" s="1"/>
  <c r="D3565" i="11"/>
  <c r="C3565" i="11"/>
  <c r="B3565" i="11"/>
  <c r="J3564" i="11"/>
  <c r="G3564" i="11"/>
  <c r="F3564" i="11"/>
  <c r="E3564" i="11"/>
  <c r="A3564" i="11" s="1"/>
  <c r="D3564" i="11"/>
  <c r="C3564" i="11"/>
  <c r="B3564" i="11"/>
  <c r="J3563" i="11"/>
  <c r="G3563" i="11"/>
  <c r="F3563" i="11"/>
  <c r="E3563" i="11"/>
  <c r="A3563" i="11" s="1"/>
  <c r="D3563" i="11"/>
  <c r="C3563" i="11"/>
  <c r="B3563" i="11"/>
  <c r="J3562" i="11"/>
  <c r="G3562" i="11"/>
  <c r="F3562" i="11"/>
  <c r="E3562" i="11"/>
  <c r="A3562" i="11" s="1"/>
  <c r="D3562" i="11"/>
  <c r="C3562" i="11"/>
  <c r="B3562" i="11"/>
  <c r="J3561" i="11"/>
  <c r="G3561" i="11"/>
  <c r="F3561" i="11"/>
  <c r="E3561" i="11"/>
  <c r="A3561" i="11" s="1"/>
  <c r="D3561" i="11"/>
  <c r="C3561" i="11"/>
  <c r="B3561" i="11"/>
  <c r="J3560" i="11"/>
  <c r="G3560" i="11"/>
  <c r="F3560" i="11"/>
  <c r="E3560" i="11"/>
  <c r="A3560" i="11" s="1"/>
  <c r="D3560" i="11"/>
  <c r="C3560" i="11"/>
  <c r="B3560" i="11"/>
  <c r="J3559" i="11"/>
  <c r="G3559" i="11"/>
  <c r="F3559" i="11"/>
  <c r="E3559" i="11"/>
  <c r="A3559" i="11" s="1"/>
  <c r="D3559" i="11"/>
  <c r="C3559" i="11"/>
  <c r="B3559" i="11"/>
  <c r="J3558" i="11"/>
  <c r="G3558" i="11"/>
  <c r="F3558" i="11"/>
  <c r="E3558" i="11"/>
  <c r="A3558" i="11" s="1"/>
  <c r="D3558" i="11"/>
  <c r="C3558" i="11"/>
  <c r="B3558" i="11"/>
  <c r="J3557" i="11"/>
  <c r="G3557" i="11"/>
  <c r="F3557" i="11"/>
  <c r="E3557" i="11"/>
  <c r="A3557" i="11" s="1"/>
  <c r="D3557" i="11"/>
  <c r="C3557" i="11"/>
  <c r="B3557" i="11"/>
  <c r="J3556" i="11"/>
  <c r="G3556" i="11"/>
  <c r="F3556" i="11"/>
  <c r="E3556" i="11"/>
  <c r="A3556" i="11" s="1"/>
  <c r="D3556" i="11"/>
  <c r="C3556" i="11"/>
  <c r="B3556" i="11"/>
  <c r="J3555" i="11"/>
  <c r="G3555" i="11"/>
  <c r="F3555" i="11"/>
  <c r="E3555" i="11"/>
  <c r="A3555" i="11" s="1"/>
  <c r="D3555" i="11"/>
  <c r="C3555" i="11"/>
  <c r="B3555" i="11"/>
  <c r="J3554" i="11"/>
  <c r="G3554" i="11"/>
  <c r="F3554" i="11"/>
  <c r="E3554" i="11"/>
  <c r="A3554" i="11" s="1"/>
  <c r="D3554" i="11"/>
  <c r="C3554" i="11"/>
  <c r="B3554" i="11"/>
  <c r="J3553" i="11"/>
  <c r="G3553" i="11"/>
  <c r="F3553" i="11"/>
  <c r="E3553" i="11"/>
  <c r="A3553" i="11" s="1"/>
  <c r="D3553" i="11"/>
  <c r="C3553" i="11"/>
  <c r="B3553" i="11"/>
  <c r="J3552" i="11"/>
  <c r="G3552" i="11"/>
  <c r="F3552" i="11"/>
  <c r="E3552" i="11"/>
  <c r="A3552" i="11" s="1"/>
  <c r="D3552" i="11"/>
  <c r="C3552" i="11"/>
  <c r="B3552" i="11"/>
  <c r="J3551" i="11"/>
  <c r="G3551" i="11"/>
  <c r="F3551" i="11"/>
  <c r="E3551" i="11"/>
  <c r="A3551" i="11" s="1"/>
  <c r="D3551" i="11"/>
  <c r="C3551" i="11"/>
  <c r="B3551" i="11"/>
  <c r="J3550" i="11"/>
  <c r="G3550" i="11"/>
  <c r="F3550" i="11"/>
  <c r="E3550" i="11"/>
  <c r="A3550" i="11" s="1"/>
  <c r="D3550" i="11"/>
  <c r="C3550" i="11"/>
  <c r="B3550" i="11"/>
  <c r="J3549" i="11"/>
  <c r="G3549" i="11"/>
  <c r="F3549" i="11"/>
  <c r="E3549" i="11"/>
  <c r="A3549" i="11" s="1"/>
  <c r="D3549" i="11"/>
  <c r="C3549" i="11"/>
  <c r="B3549" i="11"/>
  <c r="J3548" i="11"/>
  <c r="G3548" i="11"/>
  <c r="F3548" i="11"/>
  <c r="E3548" i="11"/>
  <c r="A3548" i="11" s="1"/>
  <c r="D3548" i="11"/>
  <c r="C3548" i="11"/>
  <c r="B3548" i="11"/>
  <c r="J3547" i="11"/>
  <c r="G3547" i="11"/>
  <c r="F3547" i="11"/>
  <c r="E3547" i="11"/>
  <c r="A3547" i="11" s="1"/>
  <c r="D3547" i="11"/>
  <c r="C3547" i="11"/>
  <c r="B3547" i="11"/>
  <c r="J3546" i="11"/>
  <c r="G3546" i="11"/>
  <c r="F3546" i="11"/>
  <c r="E3546" i="11"/>
  <c r="A3546" i="11" s="1"/>
  <c r="D3546" i="11"/>
  <c r="C3546" i="11"/>
  <c r="B3546" i="11"/>
  <c r="J3545" i="11"/>
  <c r="G3545" i="11"/>
  <c r="F3545" i="11"/>
  <c r="E3545" i="11"/>
  <c r="A3545" i="11" s="1"/>
  <c r="D3545" i="11"/>
  <c r="C3545" i="11"/>
  <c r="B3545" i="11"/>
  <c r="J3544" i="11"/>
  <c r="G3544" i="11"/>
  <c r="F3544" i="11"/>
  <c r="E3544" i="11"/>
  <c r="A3544" i="11" s="1"/>
  <c r="D3544" i="11"/>
  <c r="C3544" i="11"/>
  <c r="B3544" i="11"/>
  <c r="J3543" i="11"/>
  <c r="G3543" i="11"/>
  <c r="F3543" i="11"/>
  <c r="E3543" i="11"/>
  <c r="A3543" i="11" s="1"/>
  <c r="D3543" i="11"/>
  <c r="C3543" i="11"/>
  <c r="B3543" i="11"/>
  <c r="J3542" i="11"/>
  <c r="G3542" i="11"/>
  <c r="F3542" i="11"/>
  <c r="E3542" i="11"/>
  <c r="A3542" i="11" s="1"/>
  <c r="D3542" i="11"/>
  <c r="C3542" i="11"/>
  <c r="B3542" i="11"/>
  <c r="J3541" i="11"/>
  <c r="G3541" i="11"/>
  <c r="F3541" i="11"/>
  <c r="E3541" i="11"/>
  <c r="A3541" i="11" s="1"/>
  <c r="D3541" i="11"/>
  <c r="C3541" i="11"/>
  <c r="B3541" i="11"/>
  <c r="J3540" i="11"/>
  <c r="G3540" i="11"/>
  <c r="F3540" i="11"/>
  <c r="E3540" i="11"/>
  <c r="A3540" i="11" s="1"/>
  <c r="D3540" i="11"/>
  <c r="C3540" i="11"/>
  <c r="B3540" i="11"/>
  <c r="J3539" i="11"/>
  <c r="G3539" i="11"/>
  <c r="F3539" i="11"/>
  <c r="E3539" i="11"/>
  <c r="A3539" i="11" s="1"/>
  <c r="D3539" i="11"/>
  <c r="C3539" i="11"/>
  <c r="B3539" i="11"/>
  <c r="J3538" i="11"/>
  <c r="G3538" i="11"/>
  <c r="F3538" i="11"/>
  <c r="E3538" i="11"/>
  <c r="A3538" i="11" s="1"/>
  <c r="D3538" i="11"/>
  <c r="C3538" i="11"/>
  <c r="B3538" i="11"/>
  <c r="J3537" i="11"/>
  <c r="G3537" i="11"/>
  <c r="F3537" i="11"/>
  <c r="E3537" i="11"/>
  <c r="A3537" i="11" s="1"/>
  <c r="D3537" i="11"/>
  <c r="C3537" i="11"/>
  <c r="B3537" i="11"/>
  <c r="J3536" i="11"/>
  <c r="G3536" i="11"/>
  <c r="F3536" i="11"/>
  <c r="E3536" i="11"/>
  <c r="A3536" i="11" s="1"/>
  <c r="D3536" i="11"/>
  <c r="C3536" i="11"/>
  <c r="B3536" i="11"/>
  <c r="J3535" i="11"/>
  <c r="G3535" i="11"/>
  <c r="F3535" i="11"/>
  <c r="E3535" i="11"/>
  <c r="A3535" i="11" s="1"/>
  <c r="D3535" i="11"/>
  <c r="C3535" i="11"/>
  <c r="B3535" i="11"/>
  <c r="J3534" i="11"/>
  <c r="G3534" i="11"/>
  <c r="F3534" i="11"/>
  <c r="E3534" i="11"/>
  <c r="A3534" i="11" s="1"/>
  <c r="D3534" i="11"/>
  <c r="C3534" i="11"/>
  <c r="B3534" i="11"/>
  <c r="J3533" i="11"/>
  <c r="G3533" i="11"/>
  <c r="F3533" i="11"/>
  <c r="E3533" i="11"/>
  <c r="A3533" i="11" s="1"/>
  <c r="D3533" i="11"/>
  <c r="C3533" i="11"/>
  <c r="B3533" i="11"/>
  <c r="J3532" i="11"/>
  <c r="G3532" i="11"/>
  <c r="F3532" i="11"/>
  <c r="E3532" i="11"/>
  <c r="A3532" i="11" s="1"/>
  <c r="D3532" i="11"/>
  <c r="C3532" i="11"/>
  <c r="B3532" i="11"/>
  <c r="J3531" i="11"/>
  <c r="G3531" i="11"/>
  <c r="F3531" i="11"/>
  <c r="E3531" i="11"/>
  <c r="A3531" i="11" s="1"/>
  <c r="D3531" i="11"/>
  <c r="C3531" i="11"/>
  <c r="B3531" i="11"/>
  <c r="J3530" i="11"/>
  <c r="G3530" i="11"/>
  <c r="F3530" i="11"/>
  <c r="E3530" i="11"/>
  <c r="A3530" i="11" s="1"/>
  <c r="D3530" i="11"/>
  <c r="C3530" i="11"/>
  <c r="B3530" i="11"/>
  <c r="J3529" i="11"/>
  <c r="G3529" i="11"/>
  <c r="F3529" i="11"/>
  <c r="E3529" i="11"/>
  <c r="A3529" i="11" s="1"/>
  <c r="D3529" i="11"/>
  <c r="C3529" i="11"/>
  <c r="B3529" i="11"/>
  <c r="J3528" i="11"/>
  <c r="G3528" i="11"/>
  <c r="F3528" i="11"/>
  <c r="E3528" i="11"/>
  <c r="A3528" i="11" s="1"/>
  <c r="D3528" i="11"/>
  <c r="C3528" i="11"/>
  <c r="B3528" i="11"/>
  <c r="J3527" i="11"/>
  <c r="G3527" i="11"/>
  <c r="F3527" i="11"/>
  <c r="E3527" i="11"/>
  <c r="A3527" i="11" s="1"/>
  <c r="D3527" i="11"/>
  <c r="C3527" i="11"/>
  <c r="B3527" i="11"/>
  <c r="J3526" i="11"/>
  <c r="G3526" i="11"/>
  <c r="F3526" i="11"/>
  <c r="E3526" i="11"/>
  <c r="A3526" i="11" s="1"/>
  <c r="D3526" i="11"/>
  <c r="C3526" i="11"/>
  <c r="B3526" i="11"/>
  <c r="J3525" i="11"/>
  <c r="G3525" i="11"/>
  <c r="F3525" i="11"/>
  <c r="E3525" i="11"/>
  <c r="A3525" i="11" s="1"/>
  <c r="D3525" i="11"/>
  <c r="C3525" i="11"/>
  <c r="B3525" i="11"/>
  <c r="J3524" i="11"/>
  <c r="G3524" i="11"/>
  <c r="F3524" i="11"/>
  <c r="E3524" i="11"/>
  <c r="A3524" i="11" s="1"/>
  <c r="D3524" i="11"/>
  <c r="C3524" i="11"/>
  <c r="B3524" i="11"/>
  <c r="J3523" i="11"/>
  <c r="G3523" i="11"/>
  <c r="F3523" i="11"/>
  <c r="E3523" i="11"/>
  <c r="A3523" i="11" s="1"/>
  <c r="D3523" i="11"/>
  <c r="C3523" i="11"/>
  <c r="B3523" i="11"/>
  <c r="J3522" i="11"/>
  <c r="G3522" i="11"/>
  <c r="F3522" i="11"/>
  <c r="E3522" i="11"/>
  <c r="A3522" i="11" s="1"/>
  <c r="D3522" i="11"/>
  <c r="C3522" i="11"/>
  <c r="B3522" i="11"/>
  <c r="J3521" i="11"/>
  <c r="G3521" i="11"/>
  <c r="F3521" i="11"/>
  <c r="E3521" i="11"/>
  <c r="A3521" i="11" s="1"/>
  <c r="D3521" i="11"/>
  <c r="C3521" i="11"/>
  <c r="B3521" i="11"/>
  <c r="J3520" i="11"/>
  <c r="G3520" i="11"/>
  <c r="F3520" i="11"/>
  <c r="E3520" i="11"/>
  <c r="A3520" i="11" s="1"/>
  <c r="D3520" i="11"/>
  <c r="C3520" i="11"/>
  <c r="B3520" i="11"/>
  <c r="J3519" i="11"/>
  <c r="G3519" i="11"/>
  <c r="F3519" i="11"/>
  <c r="E3519" i="11"/>
  <c r="A3519" i="11" s="1"/>
  <c r="D3519" i="11"/>
  <c r="C3519" i="11"/>
  <c r="B3519" i="11"/>
  <c r="J3518" i="11"/>
  <c r="G3518" i="11"/>
  <c r="F3518" i="11"/>
  <c r="E3518" i="11"/>
  <c r="A3518" i="11" s="1"/>
  <c r="D3518" i="11"/>
  <c r="C3518" i="11"/>
  <c r="B3518" i="11"/>
  <c r="J3517" i="11"/>
  <c r="G3517" i="11"/>
  <c r="F3517" i="11"/>
  <c r="E3517" i="11"/>
  <c r="A3517" i="11" s="1"/>
  <c r="D3517" i="11"/>
  <c r="C3517" i="11"/>
  <c r="B3517" i="11"/>
  <c r="J3516" i="11"/>
  <c r="G3516" i="11"/>
  <c r="F3516" i="11"/>
  <c r="E3516" i="11"/>
  <c r="A3516" i="11" s="1"/>
  <c r="D3516" i="11"/>
  <c r="C3516" i="11"/>
  <c r="B3516" i="11"/>
  <c r="J3515" i="11"/>
  <c r="G3515" i="11"/>
  <c r="F3515" i="11"/>
  <c r="E3515" i="11"/>
  <c r="A3515" i="11" s="1"/>
  <c r="D3515" i="11"/>
  <c r="C3515" i="11"/>
  <c r="B3515" i="11"/>
  <c r="J3514" i="11"/>
  <c r="G3514" i="11"/>
  <c r="F3514" i="11"/>
  <c r="E3514" i="11"/>
  <c r="A3514" i="11" s="1"/>
  <c r="D3514" i="11"/>
  <c r="C3514" i="11"/>
  <c r="B3514" i="11"/>
  <c r="J3513" i="11"/>
  <c r="G3513" i="11"/>
  <c r="F3513" i="11"/>
  <c r="E3513" i="11"/>
  <c r="A3513" i="11" s="1"/>
  <c r="D3513" i="11"/>
  <c r="C3513" i="11"/>
  <c r="B3513" i="11"/>
  <c r="J3512" i="11"/>
  <c r="G3512" i="11"/>
  <c r="F3512" i="11"/>
  <c r="E3512" i="11"/>
  <c r="A3512" i="11" s="1"/>
  <c r="D3512" i="11"/>
  <c r="C3512" i="11"/>
  <c r="B3512" i="11"/>
  <c r="J3511" i="11"/>
  <c r="G3511" i="11"/>
  <c r="F3511" i="11"/>
  <c r="E3511" i="11"/>
  <c r="A3511" i="11" s="1"/>
  <c r="D3511" i="11"/>
  <c r="C3511" i="11"/>
  <c r="B3511" i="11"/>
  <c r="J3510" i="11"/>
  <c r="G3510" i="11"/>
  <c r="F3510" i="11"/>
  <c r="E3510" i="11"/>
  <c r="A3510" i="11" s="1"/>
  <c r="D3510" i="11"/>
  <c r="C3510" i="11"/>
  <c r="B3510" i="11"/>
  <c r="J3509" i="11"/>
  <c r="G3509" i="11"/>
  <c r="F3509" i="11"/>
  <c r="E3509" i="11"/>
  <c r="A3509" i="11" s="1"/>
  <c r="D3509" i="11"/>
  <c r="C3509" i="11"/>
  <c r="B3509" i="11"/>
  <c r="J3508" i="11"/>
  <c r="G3508" i="11"/>
  <c r="F3508" i="11"/>
  <c r="E3508" i="11"/>
  <c r="A3508" i="11" s="1"/>
  <c r="D3508" i="11"/>
  <c r="C3508" i="11"/>
  <c r="B3508" i="11"/>
  <c r="J3507" i="11"/>
  <c r="G3507" i="11"/>
  <c r="F3507" i="11"/>
  <c r="E3507" i="11"/>
  <c r="A3507" i="11" s="1"/>
  <c r="D3507" i="11"/>
  <c r="C3507" i="11"/>
  <c r="B3507" i="11"/>
  <c r="J3506" i="11"/>
  <c r="G3506" i="11"/>
  <c r="F3506" i="11"/>
  <c r="E3506" i="11"/>
  <c r="A3506" i="11" s="1"/>
  <c r="D3506" i="11"/>
  <c r="C3506" i="11"/>
  <c r="B3506" i="11"/>
  <c r="J3505" i="11"/>
  <c r="G3505" i="11"/>
  <c r="F3505" i="11"/>
  <c r="E3505" i="11"/>
  <c r="A3505" i="11" s="1"/>
  <c r="D3505" i="11"/>
  <c r="C3505" i="11"/>
  <c r="B3505" i="11"/>
  <c r="J3504" i="11"/>
  <c r="G3504" i="11"/>
  <c r="F3504" i="11"/>
  <c r="E3504" i="11"/>
  <c r="A3504" i="11" s="1"/>
  <c r="D3504" i="11"/>
  <c r="C3504" i="11"/>
  <c r="B3504" i="11"/>
  <c r="J3503" i="11"/>
  <c r="G3503" i="11"/>
  <c r="F3503" i="11"/>
  <c r="E3503" i="11"/>
  <c r="A3503" i="11" s="1"/>
  <c r="D3503" i="11"/>
  <c r="C3503" i="11"/>
  <c r="B3503" i="11"/>
  <c r="J3502" i="11"/>
  <c r="G3502" i="11"/>
  <c r="F3502" i="11"/>
  <c r="E3502" i="11"/>
  <c r="A3502" i="11" s="1"/>
  <c r="D3502" i="11"/>
  <c r="C3502" i="11"/>
  <c r="B3502" i="11"/>
  <c r="J3501" i="11"/>
  <c r="G3501" i="11"/>
  <c r="F3501" i="11"/>
  <c r="E3501" i="11"/>
  <c r="A3501" i="11" s="1"/>
  <c r="D3501" i="11"/>
  <c r="C3501" i="11"/>
  <c r="B3501" i="11"/>
  <c r="J3500" i="11"/>
  <c r="G3500" i="11"/>
  <c r="F3500" i="11"/>
  <c r="E3500" i="11"/>
  <c r="A3500" i="11" s="1"/>
  <c r="D3500" i="11"/>
  <c r="C3500" i="11"/>
  <c r="B3500" i="11"/>
  <c r="J3499" i="11"/>
  <c r="G3499" i="11"/>
  <c r="F3499" i="11"/>
  <c r="E3499" i="11"/>
  <c r="A3499" i="11" s="1"/>
  <c r="D3499" i="11"/>
  <c r="C3499" i="11"/>
  <c r="B3499" i="11"/>
  <c r="J3498" i="11"/>
  <c r="G3498" i="11"/>
  <c r="F3498" i="11"/>
  <c r="E3498" i="11"/>
  <c r="A3498" i="11" s="1"/>
  <c r="D3498" i="11"/>
  <c r="C3498" i="11"/>
  <c r="B3498" i="11"/>
  <c r="J3497" i="11"/>
  <c r="G3497" i="11"/>
  <c r="F3497" i="11"/>
  <c r="E3497" i="11"/>
  <c r="A3497" i="11" s="1"/>
  <c r="D3497" i="11"/>
  <c r="C3497" i="11"/>
  <c r="B3497" i="11"/>
  <c r="J3496" i="11"/>
  <c r="G3496" i="11"/>
  <c r="F3496" i="11"/>
  <c r="E3496" i="11"/>
  <c r="A3496" i="11" s="1"/>
  <c r="D3496" i="11"/>
  <c r="C3496" i="11"/>
  <c r="B3496" i="11"/>
  <c r="J3495" i="11"/>
  <c r="G3495" i="11"/>
  <c r="F3495" i="11"/>
  <c r="E3495" i="11"/>
  <c r="A3495" i="11" s="1"/>
  <c r="D3495" i="11"/>
  <c r="C3495" i="11"/>
  <c r="B3495" i="11"/>
  <c r="J3494" i="11"/>
  <c r="G3494" i="11"/>
  <c r="F3494" i="11"/>
  <c r="E3494" i="11"/>
  <c r="A3494" i="11" s="1"/>
  <c r="D3494" i="11"/>
  <c r="C3494" i="11"/>
  <c r="B3494" i="11"/>
  <c r="J3493" i="11"/>
  <c r="G3493" i="11"/>
  <c r="F3493" i="11"/>
  <c r="E3493" i="11"/>
  <c r="A3493" i="11" s="1"/>
  <c r="D3493" i="11"/>
  <c r="C3493" i="11"/>
  <c r="B3493" i="11"/>
  <c r="J3492" i="11"/>
  <c r="G3492" i="11"/>
  <c r="F3492" i="11"/>
  <c r="E3492" i="11"/>
  <c r="A3492" i="11" s="1"/>
  <c r="D3492" i="11"/>
  <c r="C3492" i="11"/>
  <c r="B3492" i="11"/>
  <c r="J3491" i="11"/>
  <c r="G3491" i="11"/>
  <c r="F3491" i="11"/>
  <c r="E3491" i="11"/>
  <c r="A3491" i="11" s="1"/>
  <c r="D3491" i="11"/>
  <c r="C3491" i="11"/>
  <c r="B3491" i="11"/>
  <c r="J3490" i="11"/>
  <c r="G3490" i="11"/>
  <c r="F3490" i="11"/>
  <c r="E3490" i="11"/>
  <c r="A3490" i="11" s="1"/>
  <c r="D3490" i="11"/>
  <c r="C3490" i="11"/>
  <c r="B3490" i="11"/>
  <c r="J3489" i="11"/>
  <c r="G3489" i="11"/>
  <c r="F3489" i="11"/>
  <c r="E3489" i="11"/>
  <c r="A3489" i="11" s="1"/>
  <c r="D3489" i="11"/>
  <c r="C3489" i="11"/>
  <c r="B3489" i="11"/>
  <c r="J3488" i="11"/>
  <c r="G3488" i="11"/>
  <c r="F3488" i="11"/>
  <c r="E3488" i="11"/>
  <c r="A3488" i="11" s="1"/>
  <c r="D3488" i="11"/>
  <c r="C3488" i="11"/>
  <c r="B3488" i="11"/>
  <c r="J3487" i="11"/>
  <c r="G3487" i="11"/>
  <c r="F3487" i="11"/>
  <c r="E3487" i="11"/>
  <c r="A3487" i="11" s="1"/>
  <c r="D3487" i="11"/>
  <c r="C3487" i="11"/>
  <c r="B3487" i="11"/>
  <c r="J3486" i="11"/>
  <c r="G3486" i="11"/>
  <c r="F3486" i="11"/>
  <c r="E3486" i="11"/>
  <c r="A3486" i="11" s="1"/>
  <c r="D3486" i="11"/>
  <c r="C3486" i="11"/>
  <c r="B3486" i="11"/>
  <c r="J3485" i="11"/>
  <c r="G3485" i="11"/>
  <c r="F3485" i="11"/>
  <c r="E3485" i="11"/>
  <c r="A3485" i="11" s="1"/>
  <c r="D3485" i="11"/>
  <c r="C3485" i="11"/>
  <c r="B3485" i="11"/>
  <c r="J3484" i="11"/>
  <c r="G3484" i="11"/>
  <c r="F3484" i="11"/>
  <c r="E3484" i="11"/>
  <c r="A3484" i="11" s="1"/>
  <c r="D3484" i="11"/>
  <c r="C3484" i="11"/>
  <c r="B3484" i="11"/>
  <c r="J3483" i="11"/>
  <c r="G3483" i="11"/>
  <c r="F3483" i="11"/>
  <c r="E3483" i="11"/>
  <c r="A3483" i="11" s="1"/>
  <c r="D3483" i="11"/>
  <c r="C3483" i="11"/>
  <c r="B3483" i="11"/>
  <c r="J3482" i="11"/>
  <c r="G3482" i="11"/>
  <c r="F3482" i="11"/>
  <c r="E3482" i="11"/>
  <c r="A3482" i="11" s="1"/>
  <c r="D3482" i="11"/>
  <c r="C3482" i="11"/>
  <c r="B3482" i="11"/>
  <c r="J3481" i="11"/>
  <c r="G3481" i="11"/>
  <c r="F3481" i="11"/>
  <c r="E3481" i="11"/>
  <c r="A3481" i="11" s="1"/>
  <c r="D3481" i="11"/>
  <c r="C3481" i="11"/>
  <c r="B3481" i="11"/>
  <c r="J3480" i="11"/>
  <c r="G3480" i="11"/>
  <c r="F3480" i="11"/>
  <c r="E3480" i="11"/>
  <c r="A3480" i="11" s="1"/>
  <c r="D3480" i="11"/>
  <c r="C3480" i="11"/>
  <c r="B3480" i="11"/>
  <c r="J3479" i="11"/>
  <c r="G3479" i="11"/>
  <c r="F3479" i="11"/>
  <c r="E3479" i="11"/>
  <c r="A3479" i="11" s="1"/>
  <c r="D3479" i="11"/>
  <c r="C3479" i="11"/>
  <c r="B3479" i="11"/>
  <c r="J3478" i="11"/>
  <c r="G3478" i="11"/>
  <c r="F3478" i="11"/>
  <c r="E3478" i="11"/>
  <c r="A3478" i="11" s="1"/>
  <c r="D3478" i="11"/>
  <c r="C3478" i="11"/>
  <c r="B3478" i="11"/>
  <c r="J3477" i="11"/>
  <c r="G3477" i="11"/>
  <c r="F3477" i="11"/>
  <c r="E3477" i="11"/>
  <c r="A3477" i="11" s="1"/>
  <c r="D3477" i="11"/>
  <c r="C3477" i="11"/>
  <c r="B3477" i="11"/>
  <c r="J3476" i="11"/>
  <c r="G3476" i="11"/>
  <c r="F3476" i="11"/>
  <c r="E3476" i="11"/>
  <c r="A3476" i="11" s="1"/>
  <c r="D3476" i="11"/>
  <c r="C3476" i="11"/>
  <c r="B3476" i="11"/>
  <c r="J3475" i="11"/>
  <c r="G3475" i="11"/>
  <c r="F3475" i="11"/>
  <c r="E3475" i="11"/>
  <c r="A3475" i="11" s="1"/>
  <c r="D3475" i="11"/>
  <c r="C3475" i="11"/>
  <c r="B3475" i="11"/>
  <c r="J3474" i="11"/>
  <c r="G3474" i="11"/>
  <c r="F3474" i="11"/>
  <c r="E3474" i="11"/>
  <c r="A3474" i="11" s="1"/>
  <c r="D3474" i="11"/>
  <c r="C3474" i="11"/>
  <c r="B3474" i="11"/>
  <c r="J3473" i="11"/>
  <c r="G3473" i="11"/>
  <c r="F3473" i="11"/>
  <c r="E3473" i="11"/>
  <c r="A3473" i="11" s="1"/>
  <c r="D3473" i="11"/>
  <c r="C3473" i="11"/>
  <c r="B3473" i="11"/>
  <c r="J3472" i="11"/>
  <c r="G3472" i="11"/>
  <c r="F3472" i="11"/>
  <c r="E3472" i="11"/>
  <c r="A3472" i="11" s="1"/>
  <c r="D3472" i="11"/>
  <c r="C3472" i="11"/>
  <c r="B3472" i="11"/>
  <c r="J3471" i="11"/>
  <c r="G3471" i="11"/>
  <c r="F3471" i="11"/>
  <c r="E3471" i="11"/>
  <c r="A3471" i="11" s="1"/>
  <c r="D3471" i="11"/>
  <c r="C3471" i="11"/>
  <c r="B3471" i="11"/>
  <c r="J3470" i="11"/>
  <c r="G3470" i="11"/>
  <c r="F3470" i="11"/>
  <c r="E3470" i="11"/>
  <c r="A3470" i="11" s="1"/>
  <c r="D3470" i="11"/>
  <c r="C3470" i="11"/>
  <c r="B3470" i="11"/>
  <c r="J3469" i="11"/>
  <c r="G3469" i="11"/>
  <c r="F3469" i="11"/>
  <c r="E3469" i="11"/>
  <c r="A3469" i="11" s="1"/>
  <c r="D3469" i="11"/>
  <c r="C3469" i="11"/>
  <c r="B3469" i="11"/>
  <c r="J3468" i="11"/>
  <c r="G3468" i="11"/>
  <c r="F3468" i="11"/>
  <c r="E3468" i="11"/>
  <c r="A3468" i="11" s="1"/>
  <c r="D3468" i="11"/>
  <c r="C3468" i="11"/>
  <c r="B3468" i="11"/>
  <c r="J3467" i="11"/>
  <c r="G3467" i="11"/>
  <c r="F3467" i="11"/>
  <c r="E3467" i="11"/>
  <c r="A3467" i="11" s="1"/>
  <c r="D3467" i="11"/>
  <c r="C3467" i="11"/>
  <c r="B3467" i="11"/>
  <c r="J3466" i="11"/>
  <c r="G3466" i="11"/>
  <c r="F3466" i="11"/>
  <c r="E3466" i="11"/>
  <c r="A3466" i="11" s="1"/>
  <c r="D3466" i="11"/>
  <c r="C3466" i="11"/>
  <c r="B3466" i="11"/>
  <c r="J3465" i="11"/>
  <c r="G3465" i="11"/>
  <c r="F3465" i="11"/>
  <c r="E3465" i="11"/>
  <c r="A3465" i="11" s="1"/>
  <c r="D3465" i="11"/>
  <c r="C3465" i="11"/>
  <c r="B3465" i="11"/>
  <c r="J3464" i="11"/>
  <c r="G3464" i="11"/>
  <c r="F3464" i="11"/>
  <c r="E3464" i="11"/>
  <c r="A3464" i="11" s="1"/>
  <c r="D3464" i="11"/>
  <c r="C3464" i="11"/>
  <c r="B3464" i="11"/>
  <c r="J3463" i="11"/>
  <c r="G3463" i="11"/>
  <c r="F3463" i="11"/>
  <c r="E3463" i="11"/>
  <c r="A3463" i="11" s="1"/>
  <c r="D3463" i="11"/>
  <c r="C3463" i="11"/>
  <c r="B3463" i="11"/>
  <c r="J3462" i="11"/>
  <c r="G3462" i="11"/>
  <c r="F3462" i="11"/>
  <c r="E3462" i="11"/>
  <c r="A3462" i="11" s="1"/>
  <c r="D3462" i="11"/>
  <c r="C3462" i="11"/>
  <c r="B3462" i="11"/>
  <c r="J3461" i="11"/>
  <c r="G3461" i="11"/>
  <c r="F3461" i="11"/>
  <c r="E3461" i="11"/>
  <c r="A3461" i="11" s="1"/>
  <c r="D3461" i="11"/>
  <c r="C3461" i="11"/>
  <c r="B3461" i="11"/>
  <c r="J3460" i="11"/>
  <c r="G3460" i="11"/>
  <c r="F3460" i="11"/>
  <c r="E3460" i="11"/>
  <c r="A3460" i="11" s="1"/>
  <c r="D3460" i="11"/>
  <c r="C3460" i="11"/>
  <c r="B3460" i="11"/>
  <c r="J3459" i="11"/>
  <c r="G3459" i="11"/>
  <c r="F3459" i="11"/>
  <c r="E3459" i="11"/>
  <c r="A3459" i="11" s="1"/>
  <c r="D3459" i="11"/>
  <c r="C3459" i="11"/>
  <c r="B3459" i="11"/>
  <c r="J3458" i="11"/>
  <c r="G3458" i="11"/>
  <c r="F3458" i="11"/>
  <c r="E3458" i="11"/>
  <c r="A3458" i="11" s="1"/>
  <c r="D3458" i="11"/>
  <c r="C3458" i="11"/>
  <c r="B3458" i="11"/>
  <c r="J3457" i="11"/>
  <c r="G3457" i="11"/>
  <c r="F3457" i="11"/>
  <c r="E3457" i="11"/>
  <c r="A3457" i="11" s="1"/>
  <c r="D3457" i="11"/>
  <c r="C3457" i="11"/>
  <c r="B3457" i="11"/>
  <c r="J3456" i="11"/>
  <c r="G3456" i="11"/>
  <c r="F3456" i="11"/>
  <c r="E3456" i="11"/>
  <c r="A3456" i="11" s="1"/>
  <c r="D3456" i="11"/>
  <c r="C3456" i="11"/>
  <c r="B3456" i="11"/>
  <c r="J3455" i="11"/>
  <c r="G3455" i="11"/>
  <c r="F3455" i="11"/>
  <c r="E3455" i="11"/>
  <c r="A3455" i="11" s="1"/>
  <c r="D3455" i="11"/>
  <c r="C3455" i="11"/>
  <c r="B3455" i="11"/>
  <c r="J3454" i="11"/>
  <c r="G3454" i="11"/>
  <c r="F3454" i="11"/>
  <c r="E3454" i="11"/>
  <c r="A3454" i="11" s="1"/>
  <c r="D3454" i="11"/>
  <c r="C3454" i="11"/>
  <c r="B3454" i="11"/>
  <c r="J3453" i="11"/>
  <c r="G3453" i="11"/>
  <c r="F3453" i="11"/>
  <c r="E3453" i="11"/>
  <c r="A3453" i="11" s="1"/>
  <c r="D3453" i="11"/>
  <c r="C3453" i="11"/>
  <c r="B3453" i="11"/>
  <c r="J3452" i="11"/>
  <c r="G3452" i="11"/>
  <c r="F3452" i="11"/>
  <c r="E3452" i="11"/>
  <c r="A3452" i="11" s="1"/>
  <c r="D3452" i="11"/>
  <c r="C3452" i="11"/>
  <c r="B3452" i="11"/>
  <c r="J3451" i="11"/>
  <c r="G3451" i="11"/>
  <c r="F3451" i="11"/>
  <c r="E3451" i="11"/>
  <c r="A3451" i="11" s="1"/>
  <c r="D3451" i="11"/>
  <c r="C3451" i="11"/>
  <c r="B3451" i="11"/>
  <c r="J3450" i="11"/>
  <c r="G3450" i="11"/>
  <c r="F3450" i="11"/>
  <c r="E3450" i="11"/>
  <c r="A3450" i="11" s="1"/>
  <c r="D3450" i="11"/>
  <c r="C3450" i="11"/>
  <c r="B3450" i="11"/>
  <c r="J3449" i="11"/>
  <c r="G3449" i="11"/>
  <c r="F3449" i="11"/>
  <c r="E3449" i="11"/>
  <c r="A3449" i="11" s="1"/>
  <c r="D3449" i="11"/>
  <c r="C3449" i="11"/>
  <c r="B3449" i="11"/>
  <c r="J3448" i="11"/>
  <c r="G3448" i="11"/>
  <c r="F3448" i="11"/>
  <c r="E3448" i="11"/>
  <c r="A3448" i="11" s="1"/>
  <c r="D3448" i="11"/>
  <c r="C3448" i="11"/>
  <c r="B3448" i="11"/>
  <c r="J3447" i="11"/>
  <c r="G3447" i="11"/>
  <c r="F3447" i="11"/>
  <c r="E3447" i="11"/>
  <c r="A3447" i="11" s="1"/>
  <c r="D3447" i="11"/>
  <c r="C3447" i="11"/>
  <c r="B3447" i="11"/>
  <c r="J3446" i="11"/>
  <c r="G3446" i="11"/>
  <c r="F3446" i="11"/>
  <c r="E3446" i="11"/>
  <c r="A3446" i="11" s="1"/>
  <c r="D3446" i="11"/>
  <c r="C3446" i="11"/>
  <c r="B3446" i="11"/>
  <c r="J3445" i="11"/>
  <c r="G3445" i="11"/>
  <c r="F3445" i="11"/>
  <c r="E3445" i="11"/>
  <c r="A3445" i="11" s="1"/>
  <c r="D3445" i="11"/>
  <c r="C3445" i="11"/>
  <c r="B3445" i="11"/>
  <c r="J3444" i="11"/>
  <c r="G3444" i="11"/>
  <c r="F3444" i="11"/>
  <c r="E3444" i="11"/>
  <c r="A3444" i="11" s="1"/>
  <c r="D3444" i="11"/>
  <c r="C3444" i="11"/>
  <c r="B3444" i="11"/>
  <c r="J3443" i="11"/>
  <c r="G3443" i="11"/>
  <c r="F3443" i="11"/>
  <c r="E3443" i="11"/>
  <c r="A3443" i="11" s="1"/>
  <c r="D3443" i="11"/>
  <c r="C3443" i="11"/>
  <c r="B3443" i="11"/>
  <c r="J3442" i="11"/>
  <c r="G3442" i="11"/>
  <c r="F3442" i="11"/>
  <c r="E3442" i="11"/>
  <c r="A3442" i="11" s="1"/>
  <c r="D3442" i="11"/>
  <c r="C3442" i="11"/>
  <c r="B3442" i="11"/>
  <c r="J3441" i="11"/>
  <c r="G3441" i="11"/>
  <c r="F3441" i="11"/>
  <c r="E3441" i="11"/>
  <c r="A3441" i="11" s="1"/>
  <c r="D3441" i="11"/>
  <c r="C3441" i="11"/>
  <c r="B3441" i="11"/>
  <c r="J3440" i="11"/>
  <c r="G3440" i="11"/>
  <c r="F3440" i="11"/>
  <c r="E3440" i="11"/>
  <c r="A3440" i="11" s="1"/>
  <c r="D3440" i="11"/>
  <c r="C3440" i="11"/>
  <c r="B3440" i="11"/>
  <c r="J3439" i="11"/>
  <c r="G3439" i="11"/>
  <c r="F3439" i="11"/>
  <c r="E3439" i="11"/>
  <c r="A3439" i="11" s="1"/>
  <c r="D3439" i="11"/>
  <c r="C3439" i="11"/>
  <c r="B3439" i="11"/>
  <c r="J3438" i="11"/>
  <c r="G3438" i="11"/>
  <c r="F3438" i="11"/>
  <c r="E3438" i="11"/>
  <c r="A3438" i="11" s="1"/>
  <c r="D3438" i="11"/>
  <c r="C3438" i="11"/>
  <c r="B3438" i="11"/>
  <c r="J3437" i="11"/>
  <c r="G3437" i="11"/>
  <c r="F3437" i="11"/>
  <c r="E3437" i="11"/>
  <c r="A3437" i="11" s="1"/>
  <c r="D3437" i="11"/>
  <c r="C3437" i="11"/>
  <c r="B3437" i="11"/>
  <c r="J3436" i="11"/>
  <c r="G3436" i="11"/>
  <c r="F3436" i="11"/>
  <c r="E3436" i="11"/>
  <c r="A3436" i="11" s="1"/>
  <c r="D3436" i="11"/>
  <c r="C3436" i="11"/>
  <c r="B3436" i="11"/>
  <c r="J3435" i="11"/>
  <c r="G3435" i="11"/>
  <c r="F3435" i="11"/>
  <c r="E3435" i="11"/>
  <c r="A3435" i="11" s="1"/>
  <c r="D3435" i="11"/>
  <c r="C3435" i="11"/>
  <c r="B3435" i="11"/>
  <c r="J3434" i="11"/>
  <c r="G3434" i="11"/>
  <c r="F3434" i="11"/>
  <c r="E3434" i="11"/>
  <c r="A3434" i="11" s="1"/>
  <c r="D3434" i="11"/>
  <c r="C3434" i="11"/>
  <c r="B3434" i="11"/>
  <c r="J3433" i="11"/>
  <c r="G3433" i="11"/>
  <c r="F3433" i="11"/>
  <c r="E3433" i="11"/>
  <c r="A3433" i="11" s="1"/>
  <c r="D3433" i="11"/>
  <c r="C3433" i="11"/>
  <c r="B3433" i="11"/>
  <c r="J3432" i="11"/>
  <c r="G3432" i="11"/>
  <c r="F3432" i="11"/>
  <c r="E3432" i="11"/>
  <c r="A3432" i="11" s="1"/>
  <c r="D3432" i="11"/>
  <c r="C3432" i="11"/>
  <c r="B3432" i="11"/>
  <c r="J3431" i="11"/>
  <c r="G3431" i="11"/>
  <c r="F3431" i="11"/>
  <c r="E3431" i="11"/>
  <c r="A3431" i="11" s="1"/>
  <c r="D3431" i="11"/>
  <c r="C3431" i="11"/>
  <c r="B3431" i="11"/>
  <c r="J3430" i="11"/>
  <c r="G3430" i="11"/>
  <c r="F3430" i="11"/>
  <c r="E3430" i="11"/>
  <c r="A3430" i="11" s="1"/>
  <c r="D3430" i="11"/>
  <c r="C3430" i="11"/>
  <c r="B3430" i="11"/>
  <c r="J3429" i="11"/>
  <c r="G3429" i="11"/>
  <c r="F3429" i="11"/>
  <c r="E3429" i="11"/>
  <c r="A3429" i="11" s="1"/>
  <c r="D3429" i="11"/>
  <c r="C3429" i="11"/>
  <c r="B3429" i="11"/>
  <c r="J3428" i="11"/>
  <c r="G3428" i="11"/>
  <c r="F3428" i="11"/>
  <c r="E3428" i="11"/>
  <c r="A3428" i="11" s="1"/>
  <c r="D3428" i="11"/>
  <c r="C3428" i="11"/>
  <c r="B3428" i="11"/>
  <c r="J3427" i="11"/>
  <c r="G3427" i="11"/>
  <c r="F3427" i="11"/>
  <c r="E3427" i="11"/>
  <c r="A3427" i="11" s="1"/>
  <c r="D3427" i="11"/>
  <c r="C3427" i="11"/>
  <c r="B3427" i="11"/>
  <c r="J3426" i="11"/>
  <c r="G3426" i="11"/>
  <c r="F3426" i="11"/>
  <c r="E3426" i="11"/>
  <c r="A3426" i="11" s="1"/>
  <c r="D3426" i="11"/>
  <c r="C3426" i="11"/>
  <c r="B3426" i="11"/>
  <c r="J3425" i="11"/>
  <c r="G3425" i="11"/>
  <c r="F3425" i="11"/>
  <c r="E3425" i="11"/>
  <c r="A3425" i="11" s="1"/>
  <c r="D3425" i="11"/>
  <c r="C3425" i="11"/>
  <c r="B3425" i="11"/>
  <c r="J3424" i="11"/>
  <c r="G3424" i="11"/>
  <c r="F3424" i="11"/>
  <c r="E3424" i="11"/>
  <c r="A3424" i="11" s="1"/>
  <c r="D3424" i="11"/>
  <c r="C3424" i="11"/>
  <c r="B3424" i="11"/>
  <c r="J3423" i="11"/>
  <c r="G3423" i="11"/>
  <c r="F3423" i="11"/>
  <c r="E3423" i="11"/>
  <c r="A3423" i="11" s="1"/>
  <c r="D3423" i="11"/>
  <c r="C3423" i="11"/>
  <c r="B3423" i="11"/>
  <c r="J3422" i="11"/>
  <c r="G3422" i="11"/>
  <c r="F3422" i="11"/>
  <c r="E3422" i="11"/>
  <c r="A3422" i="11" s="1"/>
  <c r="D3422" i="11"/>
  <c r="C3422" i="11"/>
  <c r="B3422" i="11"/>
  <c r="J3421" i="11"/>
  <c r="G3421" i="11"/>
  <c r="F3421" i="11"/>
  <c r="E3421" i="11"/>
  <c r="A3421" i="11" s="1"/>
  <c r="D3421" i="11"/>
  <c r="C3421" i="11"/>
  <c r="B3421" i="11"/>
  <c r="J3420" i="11"/>
  <c r="G3420" i="11"/>
  <c r="F3420" i="11"/>
  <c r="E3420" i="11"/>
  <c r="A3420" i="11" s="1"/>
  <c r="D3420" i="11"/>
  <c r="C3420" i="11"/>
  <c r="B3420" i="11"/>
  <c r="J3419" i="11"/>
  <c r="G3419" i="11"/>
  <c r="F3419" i="11"/>
  <c r="E3419" i="11"/>
  <c r="A3419" i="11" s="1"/>
  <c r="D3419" i="11"/>
  <c r="C3419" i="11"/>
  <c r="B3419" i="11"/>
  <c r="J3418" i="11"/>
  <c r="G3418" i="11"/>
  <c r="F3418" i="11"/>
  <c r="E3418" i="11"/>
  <c r="A3418" i="11" s="1"/>
  <c r="D3418" i="11"/>
  <c r="C3418" i="11"/>
  <c r="B3418" i="11"/>
  <c r="J3417" i="11"/>
  <c r="G3417" i="11"/>
  <c r="F3417" i="11"/>
  <c r="E3417" i="11"/>
  <c r="A3417" i="11" s="1"/>
  <c r="D3417" i="11"/>
  <c r="C3417" i="11"/>
  <c r="B3417" i="11"/>
  <c r="J3416" i="11"/>
  <c r="G3416" i="11"/>
  <c r="F3416" i="11"/>
  <c r="E3416" i="11"/>
  <c r="A3416" i="11" s="1"/>
  <c r="D3416" i="11"/>
  <c r="C3416" i="11"/>
  <c r="B3416" i="11"/>
  <c r="J3415" i="11"/>
  <c r="G3415" i="11"/>
  <c r="F3415" i="11"/>
  <c r="E3415" i="11"/>
  <c r="A3415" i="11" s="1"/>
  <c r="D3415" i="11"/>
  <c r="C3415" i="11"/>
  <c r="B3415" i="11"/>
  <c r="J3414" i="11"/>
  <c r="G3414" i="11"/>
  <c r="F3414" i="11"/>
  <c r="E3414" i="11"/>
  <c r="A3414" i="11" s="1"/>
  <c r="D3414" i="11"/>
  <c r="C3414" i="11"/>
  <c r="B3414" i="11"/>
  <c r="J3413" i="11"/>
  <c r="G3413" i="11"/>
  <c r="F3413" i="11"/>
  <c r="E3413" i="11"/>
  <c r="A3413" i="11" s="1"/>
  <c r="D3413" i="11"/>
  <c r="C3413" i="11"/>
  <c r="B3413" i="11"/>
  <c r="J3412" i="11"/>
  <c r="G3412" i="11"/>
  <c r="F3412" i="11"/>
  <c r="E3412" i="11"/>
  <c r="A3412" i="11" s="1"/>
  <c r="D3412" i="11"/>
  <c r="C3412" i="11"/>
  <c r="B3412" i="11"/>
  <c r="J3411" i="11"/>
  <c r="G3411" i="11"/>
  <c r="F3411" i="11"/>
  <c r="E3411" i="11"/>
  <c r="A3411" i="11" s="1"/>
  <c r="D3411" i="11"/>
  <c r="C3411" i="11"/>
  <c r="B3411" i="11"/>
  <c r="J3410" i="11"/>
  <c r="G3410" i="11"/>
  <c r="F3410" i="11"/>
  <c r="E3410" i="11"/>
  <c r="A3410" i="11" s="1"/>
  <c r="D3410" i="11"/>
  <c r="C3410" i="11"/>
  <c r="B3410" i="11"/>
  <c r="J3409" i="11"/>
  <c r="G3409" i="11"/>
  <c r="F3409" i="11"/>
  <c r="E3409" i="11"/>
  <c r="A3409" i="11" s="1"/>
  <c r="D3409" i="11"/>
  <c r="C3409" i="11"/>
  <c r="B3409" i="11"/>
  <c r="J3408" i="11"/>
  <c r="G3408" i="11"/>
  <c r="F3408" i="11"/>
  <c r="E3408" i="11"/>
  <c r="A3408" i="11" s="1"/>
  <c r="D3408" i="11"/>
  <c r="C3408" i="11"/>
  <c r="B3408" i="11"/>
  <c r="J3407" i="11"/>
  <c r="G3407" i="11"/>
  <c r="F3407" i="11"/>
  <c r="E3407" i="11"/>
  <c r="A3407" i="11" s="1"/>
  <c r="D3407" i="11"/>
  <c r="C3407" i="11"/>
  <c r="B3407" i="11"/>
  <c r="J3406" i="11"/>
  <c r="G3406" i="11"/>
  <c r="F3406" i="11"/>
  <c r="E3406" i="11"/>
  <c r="A3406" i="11" s="1"/>
  <c r="D3406" i="11"/>
  <c r="C3406" i="11"/>
  <c r="B3406" i="11"/>
  <c r="J3405" i="11"/>
  <c r="G3405" i="11"/>
  <c r="F3405" i="11"/>
  <c r="E3405" i="11"/>
  <c r="A3405" i="11" s="1"/>
  <c r="D3405" i="11"/>
  <c r="C3405" i="11"/>
  <c r="B3405" i="11"/>
  <c r="J3404" i="11"/>
  <c r="G3404" i="11"/>
  <c r="F3404" i="11"/>
  <c r="E3404" i="11"/>
  <c r="A3404" i="11" s="1"/>
  <c r="D3404" i="11"/>
  <c r="C3404" i="11"/>
  <c r="B3404" i="11"/>
  <c r="J3403" i="11"/>
  <c r="G3403" i="11"/>
  <c r="F3403" i="11"/>
  <c r="E3403" i="11"/>
  <c r="A3403" i="11" s="1"/>
  <c r="D3403" i="11"/>
  <c r="C3403" i="11"/>
  <c r="B3403" i="11"/>
  <c r="J3402" i="11"/>
  <c r="G3402" i="11"/>
  <c r="F3402" i="11"/>
  <c r="E3402" i="11"/>
  <c r="A3402" i="11" s="1"/>
  <c r="D3402" i="11"/>
  <c r="C3402" i="11"/>
  <c r="B3402" i="11"/>
  <c r="J3401" i="11"/>
  <c r="G3401" i="11"/>
  <c r="F3401" i="11"/>
  <c r="E3401" i="11"/>
  <c r="A3401" i="11" s="1"/>
  <c r="D3401" i="11"/>
  <c r="C3401" i="11"/>
  <c r="B3401" i="11"/>
  <c r="J3400" i="11"/>
  <c r="G3400" i="11"/>
  <c r="F3400" i="11"/>
  <c r="E3400" i="11"/>
  <c r="A3400" i="11" s="1"/>
  <c r="D3400" i="11"/>
  <c r="C3400" i="11"/>
  <c r="B3400" i="11"/>
  <c r="J3399" i="11"/>
  <c r="G3399" i="11"/>
  <c r="F3399" i="11"/>
  <c r="E3399" i="11"/>
  <c r="A3399" i="11" s="1"/>
  <c r="D3399" i="11"/>
  <c r="C3399" i="11"/>
  <c r="B3399" i="11"/>
  <c r="J3398" i="11"/>
  <c r="G3398" i="11"/>
  <c r="F3398" i="11"/>
  <c r="E3398" i="11"/>
  <c r="A3398" i="11" s="1"/>
  <c r="D3398" i="11"/>
  <c r="C3398" i="11"/>
  <c r="B3398" i="11"/>
  <c r="J3397" i="11"/>
  <c r="G3397" i="11"/>
  <c r="F3397" i="11"/>
  <c r="E3397" i="11"/>
  <c r="A3397" i="11" s="1"/>
  <c r="D3397" i="11"/>
  <c r="C3397" i="11"/>
  <c r="B3397" i="11"/>
  <c r="J3396" i="11"/>
  <c r="G3396" i="11"/>
  <c r="F3396" i="11"/>
  <c r="E3396" i="11"/>
  <c r="A3396" i="11" s="1"/>
  <c r="D3396" i="11"/>
  <c r="C3396" i="11"/>
  <c r="B3396" i="11"/>
  <c r="J3395" i="11"/>
  <c r="G3395" i="11"/>
  <c r="F3395" i="11"/>
  <c r="E3395" i="11"/>
  <c r="A3395" i="11" s="1"/>
  <c r="D3395" i="11"/>
  <c r="C3395" i="11"/>
  <c r="B3395" i="11"/>
  <c r="J3394" i="11"/>
  <c r="G3394" i="11"/>
  <c r="F3394" i="11"/>
  <c r="E3394" i="11"/>
  <c r="A3394" i="11" s="1"/>
  <c r="D3394" i="11"/>
  <c r="C3394" i="11"/>
  <c r="B3394" i="11"/>
  <c r="J3393" i="11"/>
  <c r="G3393" i="11"/>
  <c r="F3393" i="11"/>
  <c r="E3393" i="11"/>
  <c r="A3393" i="11" s="1"/>
  <c r="D3393" i="11"/>
  <c r="C3393" i="11"/>
  <c r="B3393" i="11"/>
  <c r="J3392" i="11"/>
  <c r="G3392" i="11"/>
  <c r="F3392" i="11"/>
  <c r="E3392" i="11"/>
  <c r="A3392" i="11" s="1"/>
  <c r="D3392" i="11"/>
  <c r="C3392" i="11"/>
  <c r="B3392" i="11"/>
  <c r="J3391" i="11"/>
  <c r="G3391" i="11"/>
  <c r="F3391" i="11"/>
  <c r="E3391" i="11"/>
  <c r="A3391" i="11" s="1"/>
  <c r="D3391" i="11"/>
  <c r="C3391" i="11"/>
  <c r="B3391" i="11"/>
  <c r="J3390" i="11"/>
  <c r="G3390" i="11"/>
  <c r="F3390" i="11"/>
  <c r="E3390" i="11"/>
  <c r="A3390" i="11" s="1"/>
  <c r="D3390" i="11"/>
  <c r="C3390" i="11"/>
  <c r="B3390" i="11"/>
  <c r="J3389" i="11"/>
  <c r="G3389" i="11"/>
  <c r="F3389" i="11"/>
  <c r="E3389" i="11"/>
  <c r="A3389" i="11" s="1"/>
  <c r="D3389" i="11"/>
  <c r="C3389" i="11"/>
  <c r="B3389" i="11"/>
  <c r="J3388" i="11"/>
  <c r="G3388" i="11"/>
  <c r="F3388" i="11"/>
  <c r="E3388" i="11"/>
  <c r="A3388" i="11" s="1"/>
  <c r="D3388" i="11"/>
  <c r="C3388" i="11"/>
  <c r="B3388" i="11"/>
  <c r="J3387" i="11"/>
  <c r="G3387" i="11"/>
  <c r="F3387" i="11"/>
  <c r="E3387" i="11"/>
  <c r="A3387" i="11" s="1"/>
  <c r="D3387" i="11"/>
  <c r="C3387" i="11"/>
  <c r="B3387" i="11"/>
  <c r="J3386" i="11"/>
  <c r="G3386" i="11"/>
  <c r="F3386" i="11"/>
  <c r="E3386" i="11"/>
  <c r="A3386" i="11" s="1"/>
  <c r="D3386" i="11"/>
  <c r="C3386" i="11"/>
  <c r="B3386" i="11"/>
  <c r="J3385" i="11"/>
  <c r="G3385" i="11"/>
  <c r="F3385" i="11"/>
  <c r="E3385" i="11"/>
  <c r="A3385" i="11" s="1"/>
  <c r="D3385" i="11"/>
  <c r="C3385" i="11"/>
  <c r="B3385" i="11"/>
  <c r="J3384" i="11"/>
  <c r="G3384" i="11"/>
  <c r="F3384" i="11"/>
  <c r="E3384" i="11"/>
  <c r="A3384" i="11" s="1"/>
  <c r="D3384" i="11"/>
  <c r="C3384" i="11"/>
  <c r="B3384" i="11"/>
  <c r="J3383" i="11"/>
  <c r="G3383" i="11"/>
  <c r="F3383" i="11"/>
  <c r="E3383" i="11"/>
  <c r="A3383" i="11" s="1"/>
  <c r="D3383" i="11"/>
  <c r="C3383" i="11"/>
  <c r="B3383" i="11"/>
  <c r="J3382" i="11"/>
  <c r="G3382" i="11"/>
  <c r="F3382" i="11"/>
  <c r="E3382" i="11"/>
  <c r="A3382" i="11" s="1"/>
  <c r="D3382" i="11"/>
  <c r="C3382" i="11"/>
  <c r="B3382" i="11"/>
  <c r="J3381" i="11"/>
  <c r="G3381" i="11"/>
  <c r="F3381" i="11"/>
  <c r="E3381" i="11"/>
  <c r="A3381" i="11" s="1"/>
  <c r="D3381" i="11"/>
  <c r="C3381" i="11"/>
  <c r="B3381" i="11"/>
  <c r="J3380" i="11"/>
  <c r="G3380" i="11"/>
  <c r="F3380" i="11"/>
  <c r="E3380" i="11"/>
  <c r="A3380" i="11" s="1"/>
  <c r="D3380" i="11"/>
  <c r="C3380" i="11"/>
  <c r="B3380" i="11"/>
  <c r="J3379" i="11"/>
  <c r="G3379" i="11"/>
  <c r="F3379" i="11"/>
  <c r="E3379" i="11"/>
  <c r="A3379" i="11" s="1"/>
  <c r="D3379" i="11"/>
  <c r="C3379" i="11"/>
  <c r="B3379" i="11"/>
  <c r="J3378" i="11"/>
  <c r="G3378" i="11"/>
  <c r="F3378" i="11"/>
  <c r="E3378" i="11"/>
  <c r="A3378" i="11" s="1"/>
  <c r="D3378" i="11"/>
  <c r="C3378" i="11"/>
  <c r="B3378" i="11"/>
  <c r="J3377" i="11"/>
  <c r="G3377" i="11"/>
  <c r="F3377" i="11"/>
  <c r="E3377" i="11"/>
  <c r="A3377" i="11" s="1"/>
  <c r="D3377" i="11"/>
  <c r="C3377" i="11"/>
  <c r="B3377" i="11"/>
  <c r="J3376" i="11"/>
  <c r="G3376" i="11"/>
  <c r="F3376" i="11"/>
  <c r="E3376" i="11"/>
  <c r="A3376" i="11" s="1"/>
  <c r="D3376" i="11"/>
  <c r="C3376" i="11"/>
  <c r="B3376" i="11"/>
  <c r="J3375" i="11"/>
  <c r="G3375" i="11"/>
  <c r="F3375" i="11"/>
  <c r="E3375" i="11"/>
  <c r="A3375" i="11" s="1"/>
  <c r="D3375" i="11"/>
  <c r="C3375" i="11"/>
  <c r="B3375" i="11"/>
  <c r="J3374" i="11"/>
  <c r="G3374" i="11"/>
  <c r="F3374" i="11"/>
  <c r="E3374" i="11"/>
  <c r="A3374" i="11" s="1"/>
  <c r="D3374" i="11"/>
  <c r="C3374" i="11"/>
  <c r="B3374" i="11"/>
  <c r="J3373" i="11"/>
  <c r="G3373" i="11"/>
  <c r="F3373" i="11"/>
  <c r="E3373" i="11"/>
  <c r="A3373" i="11" s="1"/>
  <c r="D3373" i="11"/>
  <c r="C3373" i="11"/>
  <c r="B3373" i="11"/>
  <c r="J3372" i="11"/>
  <c r="G3372" i="11"/>
  <c r="F3372" i="11"/>
  <c r="E3372" i="11"/>
  <c r="A3372" i="11" s="1"/>
  <c r="D3372" i="11"/>
  <c r="C3372" i="11"/>
  <c r="B3372" i="11"/>
  <c r="J3371" i="11"/>
  <c r="G3371" i="11"/>
  <c r="F3371" i="11"/>
  <c r="E3371" i="11"/>
  <c r="A3371" i="11" s="1"/>
  <c r="D3371" i="11"/>
  <c r="C3371" i="11"/>
  <c r="B3371" i="11"/>
  <c r="J3370" i="11"/>
  <c r="G3370" i="11"/>
  <c r="F3370" i="11"/>
  <c r="E3370" i="11"/>
  <c r="A3370" i="11" s="1"/>
  <c r="D3370" i="11"/>
  <c r="C3370" i="11"/>
  <c r="B3370" i="11"/>
  <c r="J3369" i="11"/>
  <c r="G3369" i="11"/>
  <c r="F3369" i="11"/>
  <c r="E3369" i="11"/>
  <c r="A3369" i="11" s="1"/>
  <c r="D3369" i="11"/>
  <c r="C3369" i="11"/>
  <c r="B3369" i="11"/>
  <c r="J3368" i="11"/>
  <c r="G3368" i="11"/>
  <c r="F3368" i="11"/>
  <c r="E3368" i="11"/>
  <c r="A3368" i="11" s="1"/>
  <c r="D3368" i="11"/>
  <c r="C3368" i="11"/>
  <c r="B3368" i="11"/>
  <c r="J3367" i="11"/>
  <c r="G3367" i="11"/>
  <c r="F3367" i="11"/>
  <c r="E3367" i="11"/>
  <c r="A3367" i="11" s="1"/>
  <c r="D3367" i="11"/>
  <c r="C3367" i="11"/>
  <c r="B3367" i="11"/>
  <c r="J3366" i="11"/>
  <c r="G3366" i="11"/>
  <c r="F3366" i="11"/>
  <c r="E3366" i="11"/>
  <c r="A3366" i="11" s="1"/>
  <c r="D3366" i="11"/>
  <c r="C3366" i="11"/>
  <c r="B3366" i="11"/>
  <c r="J3365" i="11"/>
  <c r="G3365" i="11"/>
  <c r="F3365" i="11"/>
  <c r="E3365" i="11"/>
  <c r="A3365" i="11" s="1"/>
  <c r="D3365" i="11"/>
  <c r="C3365" i="11"/>
  <c r="B3365" i="11"/>
  <c r="J3364" i="11"/>
  <c r="G3364" i="11"/>
  <c r="F3364" i="11"/>
  <c r="E3364" i="11"/>
  <c r="A3364" i="11" s="1"/>
  <c r="D3364" i="11"/>
  <c r="C3364" i="11"/>
  <c r="B3364" i="11"/>
  <c r="J3363" i="11"/>
  <c r="G3363" i="11"/>
  <c r="F3363" i="11"/>
  <c r="E3363" i="11"/>
  <c r="A3363" i="11" s="1"/>
  <c r="D3363" i="11"/>
  <c r="C3363" i="11"/>
  <c r="B3363" i="11"/>
  <c r="J3362" i="11"/>
  <c r="G3362" i="11"/>
  <c r="F3362" i="11"/>
  <c r="E3362" i="11"/>
  <c r="A3362" i="11" s="1"/>
  <c r="D3362" i="11"/>
  <c r="C3362" i="11"/>
  <c r="B3362" i="11"/>
  <c r="J3361" i="11"/>
  <c r="G3361" i="11"/>
  <c r="F3361" i="11"/>
  <c r="E3361" i="11"/>
  <c r="A3361" i="11" s="1"/>
  <c r="D3361" i="11"/>
  <c r="C3361" i="11"/>
  <c r="B3361" i="11"/>
  <c r="J3360" i="11"/>
  <c r="G3360" i="11"/>
  <c r="F3360" i="11"/>
  <c r="E3360" i="11"/>
  <c r="A3360" i="11" s="1"/>
  <c r="D3360" i="11"/>
  <c r="C3360" i="11"/>
  <c r="B3360" i="11"/>
  <c r="J3359" i="11"/>
  <c r="G3359" i="11"/>
  <c r="F3359" i="11"/>
  <c r="E3359" i="11"/>
  <c r="A3359" i="11" s="1"/>
  <c r="D3359" i="11"/>
  <c r="C3359" i="11"/>
  <c r="B3359" i="11"/>
  <c r="J3358" i="11"/>
  <c r="G3358" i="11"/>
  <c r="F3358" i="11"/>
  <c r="E3358" i="11"/>
  <c r="A3358" i="11" s="1"/>
  <c r="D3358" i="11"/>
  <c r="C3358" i="11"/>
  <c r="B3358" i="11"/>
  <c r="J3357" i="11"/>
  <c r="G3357" i="11"/>
  <c r="F3357" i="11"/>
  <c r="E3357" i="11"/>
  <c r="A3357" i="11" s="1"/>
  <c r="D3357" i="11"/>
  <c r="C3357" i="11"/>
  <c r="B3357" i="11"/>
  <c r="J3356" i="11"/>
  <c r="G3356" i="11"/>
  <c r="F3356" i="11"/>
  <c r="E3356" i="11"/>
  <c r="A3356" i="11" s="1"/>
  <c r="D3356" i="11"/>
  <c r="C3356" i="11"/>
  <c r="B3356" i="11"/>
  <c r="J3355" i="11"/>
  <c r="G3355" i="11"/>
  <c r="F3355" i="11"/>
  <c r="E3355" i="11"/>
  <c r="A3355" i="11" s="1"/>
  <c r="D3355" i="11"/>
  <c r="C3355" i="11"/>
  <c r="B3355" i="11"/>
  <c r="J3354" i="11"/>
  <c r="G3354" i="11"/>
  <c r="F3354" i="11"/>
  <c r="E3354" i="11"/>
  <c r="A3354" i="11" s="1"/>
  <c r="D3354" i="11"/>
  <c r="C3354" i="11"/>
  <c r="B3354" i="11"/>
  <c r="J3353" i="11"/>
  <c r="G3353" i="11"/>
  <c r="F3353" i="11"/>
  <c r="E3353" i="11"/>
  <c r="A3353" i="11" s="1"/>
  <c r="D3353" i="11"/>
  <c r="C3353" i="11"/>
  <c r="B3353" i="11"/>
  <c r="J3352" i="11"/>
  <c r="G3352" i="11"/>
  <c r="F3352" i="11"/>
  <c r="E3352" i="11"/>
  <c r="A3352" i="11" s="1"/>
  <c r="D3352" i="11"/>
  <c r="C3352" i="11"/>
  <c r="B3352" i="11"/>
  <c r="J3351" i="11"/>
  <c r="G3351" i="11"/>
  <c r="F3351" i="11"/>
  <c r="E3351" i="11"/>
  <c r="A3351" i="11" s="1"/>
  <c r="D3351" i="11"/>
  <c r="C3351" i="11"/>
  <c r="B3351" i="11"/>
  <c r="J3350" i="11"/>
  <c r="G3350" i="11"/>
  <c r="F3350" i="11"/>
  <c r="E3350" i="11"/>
  <c r="A3350" i="11" s="1"/>
  <c r="D3350" i="11"/>
  <c r="C3350" i="11"/>
  <c r="B3350" i="11"/>
  <c r="J3349" i="11"/>
  <c r="G3349" i="11"/>
  <c r="F3349" i="11"/>
  <c r="E3349" i="11"/>
  <c r="A3349" i="11" s="1"/>
  <c r="D3349" i="11"/>
  <c r="C3349" i="11"/>
  <c r="B3349" i="11"/>
  <c r="J3348" i="11"/>
  <c r="G3348" i="11"/>
  <c r="F3348" i="11"/>
  <c r="E3348" i="11"/>
  <c r="A3348" i="11" s="1"/>
  <c r="D3348" i="11"/>
  <c r="C3348" i="11"/>
  <c r="B3348" i="11"/>
  <c r="J3347" i="11"/>
  <c r="G3347" i="11"/>
  <c r="F3347" i="11"/>
  <c r="E3347" i="11"/>
  <c r="A3347" i="11" s="1"/>
  <c r="D3347" i="11"/>
  <c r="C3347" i="11"/>
  <c r="B3347" i="11"/>
  <c r="J3346" i="11"/>
  <c r="G3346" i="11"/>
  <c r="F3346" i="11"/>
  <c r="E3346" i="11"/>
  <c r="A3346" i="11" s="1"/>
  <c r="D3346" i="11"/>
  <c r="C3346" i="11"/>
  <c r="B3346" i="11"/>
  <c r="J3345" i="11"/>
  <c r="G3345" i="11"/>
  <c r="F3345" i="11"/>
  <c r="E3345" i="11"/>
  <c r="A3345" i="11" s="1"/>
  <c r="D3345" i="11"/>
  <c r="C3345" i="11"/>
  <c r="B3345" i="11"/>
  <c r="J3344" i="11"/>
  <c r="G3344" i="11"/>
  <c r="F3344" i="11"/>
  <c r="E3344" i="11"/>
  <c r="A3344" i="11" s="1"/>
  <c r="D3344" i="11"/>
  <c r="C3344" i="11"/>
  <c r="B3344" i="11"/>
  <c r="J3343" i="11"/>
  <c r="G3343" i="11"/>
  <c r="F3343" i="11"/>
  <c r="E3343" i="11"/>
  <c r="A3343" i="11" s="1"/>
  <c r="D3343" i="11"/>
  <c r="C3343" i="11"/>
  <c r="B3343" i="11"/>
  <c r="J3342" i="11"/>
  <c r="G3342" i="11"/>
  <c r="F3342" i="11"/>
  <c r="E3342" i="11"/>
  <c r="A3342" i="11" s="1"/>
  <c r="D3342" i="11"/>
  <c r="C3342" i="11"/>
  <c r="B3342" i="11"/>
  <c r="J3341" i="11"/>
  <c r="G3341" i="11"/>
  <c r="F3341" i="11"/>
  <c r="E3341" i="11"/>
  <c r="A3341" i="11" s="1"/>
  <c r="D3341" i="11"/>
  <c r="C3341" i="11"/>
  <c r="B3341" i="11"/>
  <c r="J3340" i="11"/>
  <c r="G3340" i="11"/>
  <c r="F3340" i="11"/>
  <c r="E3340" i="11"/>
  <c r="A3340" i="11" s="1"/>
  <c r="D3340" i="11"/>
  <c r="C3340" i="11"/>
  <c r="B3340" i="11"/>
  <c r="J3339" i="11"/>
  <c r="G3339" i="11"/>
  <c r="F3339" i="11"/>
  <c r="E3339" i="11"/>
  <c r="A3339" i="11" s="1"/>
  <c r="D3339" i="11"/>
  <c r="C3339" i="11"/>
  <c r="B3339" i="11"/>
  <c r="J3338" i="11"/>
  <c r="G3338" i="11"/>
  <c r="F3338" i="11"/>
  <c r="E3338" i="11"/>
  <c r="A3338" i="11" s="1"/>
  <c r="D3338" i="11"/>
  <c r="C3338" i="11"/>
  <c r="B3338" i="11"/>
  <c r="J3337" i="11"/>
  <c r="G3337" i="11"/>
  <c r="F3337" i="11"/>
  <c r="E3337" i="11"/>
  <c r="A3337" i="11" s="1"/>
  <c r="D3337" i="11"/>
  <c r="C3337" i="11"/>
  <c r="B3337" i="11"/>
  <c r="J3336" i="11"/>
  <c r="G3336" i="11"/>
  <c r="F3336" i="11"/>
  <c r="E3336" i="11"/>
  <c r="A3336" i="11" s="1"/>
  <c r="D3336" i="11"/>
  <c r="C3336" i="11"/>
  <c r="B3336" i="11"/>
  <c r="J3335" i="11"/>
  <c r="G3335" i="11"/>
  <c r="F3335" i="11"/>
  <c r="E3335" i="11"/>
  <c r="A3335" i="11" s="1"/>
  <c r="D3335" i="11"/>
  <c r="C3335" i="11"/>
  <c r="B3335" i="11"/>
  <c r="J3334" i="11"/>
  <c r="G3334" i="11"/>
  <c r="F3334" i="11"/>
  <c r="E3334" i="11"/>
  <c r="A3334" i="11" s="1"/>
  <c r="D3334" i="11"/>
  <c r="C3334" i="11"/>
  <c r="B3334" i="11"/>
  <c r="J3333" i="11"/>
  <c r="G3333" i="11"/>
  <c r="F3333" i="11"/>
  <c r="E3333" i="11"/>
  <c r="A3333" i="11" s="1"/>
  <c r="D3333" i="11"/>
  <c r="C3333" i="11"/>
  <c r="B3333" i="11"/>
  <c r="J3332" i="11"/>
  <c r="G3332" i="11"/>
  <c r="F3332" i="11"/>
  <c r="E3332" i="11"/>
  <c r="A3332" i="11" s="1"/>
  <c r="D3332" i="11"/>
  <c r="C3332" i="11"/>
  <c r="B3332" i="11"/>
  <c r="J3331" i="11"/>
  <c r="G3331" i="11"/>
  <c r="F3331" i="11"/>
  <c r="E3331" i="11"/>
  <c r="A3331" i="11" s="1"/>
  <c r="D3331" i="11"/>
  <c r="C3331" i="11"/>
  <c r="B3331" i="11"/>
  <c r="J3330" i="11"/>
  <c r="G3330" i="11"/>
  <c r="F3330" i="11"/>
  <c r="E3330" i="11"/>
  <c r="A3330" i="11" s="1"/>
  <c r="D3330" i="11"/>
  <c r="C3330" i="11"/>
  <c r="B3330" i="11"/>
  <c r="J3329" i="11"/>
  <c r="G3329" i="11"/>
  <c r="F3329" i="11"/>
  <c r="E3329" i="11"/>
  <c r="A3329" i="11" s="1"/>
  <c r="D3329" i="11"/>
  <c r="C3329" i="11"/>
  <c r="B3329" i="11"/>
  <c r="J3328" i="11"/>
  <c r="G3328" i="11"/>
  <c r="F3328" i="11"/>
  <c r="E3328" i="11"/>
  <c r="A3328" i="11" s="1"/>
  <c r="D3328" i="11"/>
  <c r="C3328" i="11"/>
  <c r="B3328" i="11"/>
  <c r="J3327" i="11"/>
  <c r="G3327" i="11"/>
  <c r="F3327" i="11"/>
  <c r="E3327" i="11"/>
  <c r="A3327" i="11" s="1"/>
  <c r="D3327" i="11"/>
  <c r="C3327" i="11"/>
  <c r="B3327" i="11"/>
  <c r="J3326" i="11"/>
  <c r="G3326" i="11"/>
  <c r="F3326" i="11"/>
  <c r="E3326" i="11"/>
  <c r="A3326" i="11" s="1"/>
  <c r="D3326" i="11"/>
  <c r="C3326" i="11"/>
  <c r="B3326" i="11"/>
  <c r="J3325" i="11"/>
  <c r="G3325" i="11"/>
  <c r="F3325" i="11"/>
  <c r="E3325" i="11"/>
  <c r="A3325" i="11" s="1"/>
  <c r="D3325" i="11"/>
  <c r="C3325" i="11"/>
  <c r="B3325" i="11"/>
  <c r="J3324" i="11"/>
  <c r="G3324" i="11"/>
  <c r="F3324" i="11"/>
  <c r="E3324" i="11"/>
  <c r="A3324" i="11" s="1"/>
  <c r="D3324" i="11"/>
  <c r="C3324" i="11"/>
  <c r="B3324" i="11"/>
  <c r="J3323" i="11"/>
  <c r="G3323" i="11"/>
  <c r="F3323" i="11"/>
  <c r="E3323" i="11"/>
  <c r="A3323" i="11" s="1"/>
  <c r="D3323" i="11"/>
  <c r="C3323" i="11"/>
  <c r="B3323" i="11"/>
  <c r="J3322" i="11"/>
  <c r="G3322" i="11"/>
  <c r="F3322" i="11"/>
  <c r="E3322" i="11"/>
  <c r="A3322" i="11" s="1"/>
  <c r="D3322" i="11"/>
  <c r="C3322" i="11"/>
  <c r="B3322" i="11"/>
  <c r="J3321" i="11"/>
  <c r="G3321" i="11"/>
  <c r="F3321" i="11"/>
  <c r="E3321" i="11"/>
  <c r="A3321" i="11" s="1"/>
  <c r="D3321" i="11"/>
  <c r="C3321" i="11"/>
  <c r="B3321" i="11"/>
  <c r="J3320" i="11"/>
  <c r="G3320" i="11"/>
  <c r="F3320" i="11"/>
  <c r="E3320" i="11"/>
  <c r="A3320" i="11" s="1"/>
  <c r="D3320" i="11"/>
  <c r="C3320" i="11"/>
  <c r="B3320" i="11"/>
  <c r="J3319" i="11"/>
  <c r="G3319" i="11"/>
  <c r="F3319" i="11"/>
  <c r="E3319" i="11"/>
  <c r="A3319" i="11" s="1"/>
  <c r="D3319" i="11"/>
  <c r="C3319" i="11"/>
  <c r="B3319" i="11"/>
  <c r="J3318" i="11"/>
  <c r="G3318" i="11"/>
  <c r="F3318" i="11"/>
  <c r="E3318" i="11"/>
  <c r="A3318" i="11" s="1"/>
  <c r="D3318" i="11"/>
  <c r="C3318" i="11"/>
  <c r="B3318" i="11"/>
  <c r="J3317" i="11"/>
  <c r="G3317" i="11"/>
  <c r="F3317" i="11"/>
  <c r="E3317" i="11"/>
  <c r="A3317" i="11" s="1"/>
  <c r="D3317" i="11"/>
  <c r="C3317" i="11"/>
  <c r="B3317" i="11"/>
  <c r="J3316" i="11"/>
  <c r="G3316" i="11"/>
  <c r="F3316" i="11"/>
  <c r="E3316" i="11"/>
  <c r="A3316" i="11" s="1"/>
  <c r="D3316" i="11"/>
  <c r="C3316" i="11"/>
  <c r="B3316" i="11"/>
  <c r="J3315" i="11"/>
  <c r="G3315" i="11"/>
  <c r="F3315" i="11"/>
  <c r="E3315" i="11"/>
  <c r="A3315" i="11" s="1"/>
  <c r="D3315" i="11"/>
  <c r="C3315" i="11"/>
  <c r="B3315" i="11"/>
  <c r="J3314" i="11"/>
  <c r="G3314" i="11"/>
  <c r="F3314" i="11"/>
  <c r="E3314" i="11"/>
  <c r="A3314" i="11" s="1"/>
  <c r="D3314" i="11"/>
  <c r="C3314" i="11"/>
  <c r="B3314" i="11"/>
  <c r="J3313" i="11"/>
  <c r="G3313" i="11"/>
  <c r="F3313" i="11"/>
  <c r="E3313" i="11"/>
  <c r="A3313" i="11" s="1"/>
  <c r="D3313" i="11"/>
  <c r="C3313" i="11"/>
  <c r="B3313" i="11"/>
  <c r="J3312" i="11"/>
  <c r="G3312" i="11"/>
  <c r="F3312" i="11"/>
  <c r="E3312" i="11"/>
  <c r="A3312" i="11" s="1"/>
  <c r="D3312" i="11"/>
  <c r="C3312" i="11"/>
  <c r="B3312" i="11"/>
  <c r="J3311" i="11"/>
  <c r="G3311" i="11"/>
  <c r="F3311" i="11"/>
  <c r="E3311" i="11"/>
  <c r="A3311" i="11" s="1"/>
  <c r="D3311" i="11"/>
  <c r="C3311" i="11"/>
  <c r="B3311" i="11"/>
  <c r="J3310" i="11"/>
  <c r="G3310" i="11"/>
  <c r="F3310" i="11"/>
  <c r="E3310" i="11"/>
  <c r="A3310" i="11" s="1"/>
  <c r="D3310" i="11"/>
  <c r="C3310" i="11"/>
  <c r="B3310" i="11"/>
  <c r="J3309" i="11"/>
  <c r="G3309" i="11"/>
  <c r="F3309" i="11"/>
  <c r="E3309" i="11"/>
  <c r="A3309" i="11" s="1"/>
  <c r="D3309" i="11"/>
  <c r="C3309" i="11"/>
  <c r="B3309" i="11"/>
  <c r="J3308" i="11"/>
  <c r="G3308" i="11"/>
  <c r="F3308" i="11"/>
  <c r="E3308" i="11"/>
  <c r="A3308" i="11" s="1"/>
  <c r="D3308" i="11"/>
  <c r="C3308" i="11"/>
  <c r="B3308" i="11"/>
  <c r="J3307" i="11"/>
  <c r="G3307" i="11"/>
  <c r="F3307" i="11"/>
  <c r="E3307" i="11"/>
  <c r="A3307" i="11" s="1"/>
  <c r="D3307" i="11"/>
  <c r="C3307" i="11"/>
  <c r="B3307" i="11"/>
  <c r="J3306" i="11"/>
  <c r="G3306" i="11"/>
  <c r="F3306" i="11"/>
  <c r="E3306" i="11"/>
  <c r="A3306" i="11" s="1"/>
  <c r="D3306" i="11"/>
  <c r="C3306" i="11"/>
  <c r="B3306" i="11"/>
  <c r="J3305" i="11"/>
  <c r="G3305" i="11"/>
  <c r="F3305" i="11"/>
  <c r="E3305" i="11"/>
  <c r="A3305" i="11" s="1"/>
  <c r="D3305" i="11"/>
  <c r="C3305" i="11"/>
  <c r="B3305" i="11"/>
  <c r="J3304" i="11"/>
  <c r="G3304" i="11"/>
  <c r="F3304" i="11"/>
  <c r="E3304" i="11"/>
  <c r="A3304" i="11" s="1"/>
  <c r="D3304" i="11"/>
  <c r="C3304" i="11"/>
  <c r="B3304" i="11"/>
  <c r="J3303" i="11"/>
  <c r="G3303" i="11"/>
  <c r="F3303" i="11"/>
  <c r="E3303" i="11"/>
  <c r="A3303" i="11" s="1"/>
  <c r="D3303" i="11"/>
  <c r="C3303" i="11"/>
  <c r="B3303" i="11"/>
  <c r="J3302" i="11"/>
  <c r="G3302" i="11"/>
  <c r="F3302" i="11"/>
  <c r="E3302" i="11"/>
  <c r="A3302" i="11" s="1"/>
  <c r="D3302" i="11"/>
  <c r="C3302" i="11"/>
  <c r="B3302" i="11"/>
  <c r="J3301" i="11"/>
  <c r="G3301" i="11"/>
  <c r="F3301" i="11"/>
  <c r="E3301" i="11"/>
  <c r="A3301" i="11" s="1"/>
  <c r="D3301" i="11"/>
  <c r="C3301" i="11"/>
  <c r="B3301" i="11"/>
  <c r="J3300" i="11"/>
  <c r="G3300" i="11"/>
  <c r="F3300" i="11"/>
  <c r="E3300" i="11"/>
  <c r="A3300" i="11" s="1"/>
  <c r="D3300" i="11"/>
  <c r="C3300" i="11"/>
  <c r="B3300" i="11"/>
  <c r="J3299" i="11"/>
  <c r="G3299" i="11"/>
  <c r="F3299" i="11"/>
  <c r="E3299" i="11"/>
  <c r="A3299" i="11" s="1"/>
  <c r="D3299" i="11"/>
  <c r="C3299" i="11"/>
  <c r="B3299" i="11"/>
  <c r="J3298" i="11"/>
  <c r="G3298" i="11"/>
  <c r="F3298" i="11"/>
  <c r="E3298" i="11"/>
  <c r="A3298" i="11" s="1"/>
  <c r="D3298" i="11"/>
  <c r="C3298" i="11"/>
  <c r="B3298" i="11"/>
  <c r="J3297" i="11"/>
  <c r="G3297" i="11"/>
  <c r="F3297" i="11"/>
  <c r="E3297" i="11"/>
  <c r="A3297" i="11" s="1"/>
  <c r="D3297" i="11"/>
  <c r="C3297" i="11"/>
  <c r="B3297" i="11"/>
  <c r="J3296" i="11"/>
  <c r="G3296" i="11"/>
  <c r="F3296" i="11"/>
  <c r="E3296" i="11"/>
  <c r="A3296" i="11" s="1"/>
  <c r="D3296" i="11"/>
  <c r="C3296" i="11"/>
  <c r="B3296" i="11"/>
  <c r="J3295" i="11"/>
  <c r="G3295" i="11"/>
  <c r="F3295" i="11"/>
  <c r="E3295" i="11"/>
  <c r="A3295" i="11" s="1"/>
  <c r="D3295" i="11"/>
  <c r="C3295" i="11"/>
  <c r="B3295" i="11"/>
  <c r="J3294" i="11"/>
  <c r="G3294" i="11"/>
  <c r="F3294" i="11"/>
  <c r="E3294" i="11"/>
  <c r="A3294" i="11" s="1"/>
  <c r="D3294" i="11"/>
  <c r="C3294" i="11"/>
  <c r="B3294" i="11"/>
  <c r="J3293" i="11"/>
  <c r="G3293" i="11"/>
  <c r="F3293" i="11"/>
  <c r="E3293" i="11"/>
  <c r="A3293" i="11" s="1"/>
  <c r="D3293" i="11"/>
  <c r="C3293" i="11"/>
  <c r="B3293" i="11"/>
  <c r="J3292" i="11"/>
  <c r="G3292" i="11"/>
  <c r="F3292" i="11"/>
  <c r="E3292" i="11"/>
  <c r="A3292" i="11" s="1"/>
  <c r="D3292" i="11"/>
  <c r="C3292" i="11"/>
  <c r="B3292" i="11"/>
  <c r="J3291" i="11"/>
  <c r="G3291" i="11"/>
  <c r="F3291" i="11"/>
  <c r="E3291" i="11"/>
  <c r="A3291" i="11" s="1"/>
  <c r="D3291" i="11"/>
  <c r="C3291" i="11"/>
  <c r="B3291" i="11"/>
  <c r="J3290" i="11"/>
  <c r="G3290" i="11"/>
  <c r="F3290" i="11"/>
  <c r="E3290" i="11"/>
  <c r="A3290" i="11" s="1"/>
  <c r="D3290" i="11"/>
  <c r="C3290" i="11"/>
  <c r="B3290" i="11"/>
  <c r="J3289" i="11"/>
  <c r="G3289" i="11"/>
  <c r="F3289" i="11"/>
  <c r="E3289" i="11"/>
  <c r="A3289" i="11" s="1"/>
  <c r="D3289" i="11"/>
  <c r="C3289" i="11"/>
  <c r="B3289" i="11"/>
  <c r="J3288" i="11"/>
  <c r="G3288" i="11"/>
  <c r="F3288" i="11"/>
  <c r="E3288" i="11"/>
  <c r="A3288" i="11" s="1"/>
  <c r="D3288" i="11"/>
  <c r="C3288" i="11"/>
  <c r="B3288" i="11"/>
  <c r="J3287" i="11"/>
  <c r="G3287" i="11"/>
  <c r="F3287" i="11"/>
  <c r="E3287" i="11"/>
  <c r="A3287" i="11" s="1"/>
  <c r="D3287" i="11"/>
  <c r="C3287" i="11"/>
  <c r="B3287" i="11"/>
  <c r="J3286" i="11"/>
  <c r="G3286" i="11"/>
  <c r="F3286" i="11"/>
  <c r="E3286" i="11"/>
  <c r="A3286" i="11" s="1"/>
  <c r="D3286" i="11"/>
  <c r="C3286" i="11"/>
  <c r="B3286" i="11"/>
  <c r="J3285" i="11"/>
  <c r="G3285" i="11"/>
  <c r="F3285" i="11"/>
  <c r="E3285" i="11"/>
  <c r="A3285" i="11" s="1"/>
  <c r="D3285" i="11"/>
  <c r="C3285" i="11"/>
  <c r="B3285" i="11"/>
  <c r="J3284" i="11"/>
  <c r="G3284" i="11"/>
  <c r="F3284" i="11"/>
  <c r="E3284" i="11"/>
  <c r="A3284" i="11" s="1"/>
  <c r="D3284" i="11"/>
  <c r="C3284" i="11"/>
  <c r="B3284" i="11"/>
  <c r="J3283" i="11"/>
  <c r="G3283" i="11"/>
  <c r="F3283" i="11"/>
  <c r="E3283" i="11"/>
  <c r="A3283" i="11" s="1"/>
  <c r="D3283" i="11"/>
  <c r="C3283" i="11"/>
  <c r="B3283" i="11"/>
  <c r="J3282" i="11"/>
  <c r="G3282" i="11"/>
  <c r="F3282" i="11"/>
  <c r="E3282" i="11"/>
  <c r="A3282" i="11" s="1"/>
  <c r="D3282" i="11"/>
  <c r="C3282" i="11"/>
  <c r="B3282" i="11"/>
  <c r="J3281" i="11"/>
  <c r="G3281" i="11"/>
  <c r="F3281" i="11"/>
  <c r="E3281" i="11"/>
  <c r="A3281" i="11" s="1"/>
  <c r="D3281" i="11"/>
  <c r="C3281" i="11"/>
  <c r="B3281" i="11"/>
  <c r="J3280" i="11"/>
  <c r="G3280" i="11"/>
  <c r="F3280" i="11"/>
  <c r="E3280" i="11"/>
  <c r="A3280" i="11" s="1"/>
  <c r="D3280" i="11"/>
  <c r="C3280" i="11"/>
  <c r="B3280" i="11"/>
  <c r="J3279" i="11"/>
  <c r="G3279" i="11"/>
  <c r="F3279" i="11"/>
  <c r="E3279" i="11"/>
  <c r="A3279" i="11" s="1"/>
  <c r="D3279" i="11"/>
  <c r="C3279" i="11"/>
  <c r="B3279" i="11"/>
  <c r="J3278" i="11"/>
  <c r="G3278" i="11"/>
  <c r="F3278" i="11"/>
  <c r="E3278" i="11"/>
  <c r="A3278" i="11" s="1"/>
  <c r="D3278" i="11"/>
  <c r="C3278" i="11"/>
  <c r="B3278" i="11"/>
  <c r="J3277" i="11"/>
  <c r="G3277" i="11"/>
  <c r="F3277" i="11"/>
  <c r="E3277" i="11"/>
  <c r="A3277" i="11" s="1"/>
  <c r="D3277" i="11"/>
  <c r="C3277" i="11"/>
  <c r="B3277" i="11"/>
  <c r="J3276" i="11"/>
  <c r="G3276" i="11"/>
  <c r="F3276" i="11"/>
  <c r="E3276" i="11"/>
  <c r="A3276" i="11" s="1"/>
  <c r="D3276" i="11"/>
  <c r="C3276" i="11"/>
  <c r="B3276" i="11"/>
  <c r="J3275" i="11"/>
  <c r="G3275" i="11"/>
  <c r="F3275" i="11"/>
  <c r="E3275" i="11"/>
  <c r="A3275" i="11" s="1"/>
  <c r="D3275" i="11"/>
  <c r="C3275" i="11"/>
  <c r="B3275" i="11"/>
  <c r="J3274" i="11"/>
  <c r="G3274" i="11"/>
  <c r="F3274" i="11"/>
  <c r="E3274" i="11"/>
  <c r="A3274" i="11" s="1"/>
  <c r="D3274" i="11"/>
  <c r="C3274" i="11"/>
  <c r="B3274" i="11"/>
  <c r="J3273" i="11"/>
  <c r="G3273" i="11"/>
  <c r="F3273" i="11"/>
  <c r="E3273" i="11"/>
  <c r="A3273" i="11" s="1"/>
  <c r="D3273" i="11"/>
  <c r="C3273" i="11"/>
  <c r="B3273" i="11"/>
  <c r="J3272" i="11"/>
  <c r="G3272" i="11"/>
  <c r="F3272" i="11"/>
  <c r="E3272" i="11"/>
  <c r="A3272" i="11" s="1"/>
  <c r="D3272" i="11"/>
  <c r="C3272" i="11"/>
  <c r="B3272" i="11"/>
  <c r="J3271" i="11"/>
  <c r="G3271" i="11"/>
  <c r="F3271" i="11"/>
  <c r="E3271" i="11"/>
  <c r="A3271" i="11" s="1"/>
  <c r="D3271" i="11"/>
  <c r="C3271" i="11"/>
  <c r="B3271" i="11"/>
  <c r="J3270" i="11"/>
  <c r="G3270" i="11"/>
  <c r="F3270" i="11"/>
  <c r="E3270" i="11"/>
  <c r="A3270" i="11" s="1"/>
  <c r="D3270" i="11"/>
  <c r="C3270" i="11"/>
  <c r="B3270" i="11"/>
  <c r="J3269" i="11"/>
  <c r="G3269" i="11"/>
  <c r="F3269" i="11"/>
  <c r="E3269" i="11"/>
  <c r="A3269" i="11" s="1"/>
  <c r="D3269" i="11"/>
  <c r="C3269" i="11"/>
  <c r="B3269" i="11"/>
  <c r="J3268" i="11"/>
  <c r="G3268" i="11"/>
  <c r="F3268" i="11"/>
  <c r="E3268" i="11"/>
  <c r="A3268" i="11" s="1"/>
  <c r="D3268" i="11"/>
  <c r="C3268" i="11"/>
  <c r="B3268" i="11"/>
  <c r="J3267" i="11"/>
  <c r="G3267" i="11"/>
  <c r="F3267" i="11"/>
  <c r="E3267" i="11"/>
  <c r="A3267" i="11" s="1"/>
  <c r="D3267" i="11"/>
  <c r="C3267" i="11"/>
  <c r="B3267" i="11"/>
  <c r="J3266" i="11"/>
  <c r="G3266" i="11"/>
  <c r="F3266" i="11"/>
  <c r="E3266" i="11"/>
  <c r="A3266" i="11" s="1"/>
  <c r="D3266" i="11"/>
  <c r="C3266" i="11"/>
  <c r="B3266" i="11"/>
  <c r="J3265" i="11"/>
  <c r="G3265" i="11"/>
  <c r="F3265" i="11"/>
  <c r="E3265" i="11"/>
  <c r="A3265" i="11" s="1"/>
  <c r="D3265" i="11"/>
  <c r="C3265" i="11"/>
  <c r="B3265" i="11"/>
  <c r="J3264" i="11"/>
  <c r="G3264" i="11"/>
  <c r="F3264" i="11"/>
  <c r="E3264" i="11"/>
  <c r="A3264" i="11" s="1"/>
  <c r="D3264" i="11"/>
  <c r="C3264" i="11"/>
  <c r="B3264" i="11"/>
  <c r="J3263" i="11"/>
  <c r="G3263" i="11"/>
  <c r="F3263" i="11"/>
  <c r="E3263" i="11"/>
  <c r="A3263" i="11" s="1"/>
  <c r="D3263" i="11"/>
  <c r="C3263" i="11"/>
  <c r="B3263" i="11"/>
  <c r="J3262" i="11"/>
  <c r="G3262" i="11"/>
  <c r="F3262" i="11"/>
  <c r="E3262" i="11"/>
  <c r="A3262" i="11" s="1"/>
  <c r="D3262" i="11"/>
  <c r="C3262" i="11"/>
  <c r="B3262" i="11"/>
  <c r="J3261" i="11"/>
  <c r="G3261" i="11"/>
  <c r="F3261" i="11"/>
  <c r="E3261" i="11"/>
  <c r="A3261" i="11" s="1"/>
  <c r="D3261" i="11"/>
  <c r="C3261" i="11"/>
  <c r="B3261" i="11"/>
  <c r="J3260" i="11"/>
  <c r="G3260" i="11"/>
  <c r="F3260" i="11"/>
  <c r="E3260" i="11"/>
  <c r="A3260" i="11" s="1"/>
  <c r="D3260" i="11"/>
  <c r="C3260" i="11"/>
  <c r="B3260" i="11"/>
  <c r="J3259" i="11"/>
  <c r="G3259" i="11"/>
  <c r="F3259" i="11"/>
  <c r="E3259" i="11"/>
  <c r="A3259" i="11" s="1"/>
  <c r="D3259" i="11"/>
  <c r="C3259" i="11"/>
  <c r="B3259" i="11"/>
  <c r="J3258" i="11"/>
  <c r="G3258" i="11"/>
  <c r="F3258" i="11"/>
  <c r="E3258" i="11"/>
  <c r="A3258" i="11" s="1"/>
  <c r="D3258" i="11"/>
  <c r="C3258" i="11"/>
  <c r="B3258" i="11"/>
  <c r="J3257" i="11"/>
  <c r="G3257" i="11"/>
  <c r="F3257" i="11"/>
  <c r="E3257" i="11"/>
  <c r="A3257" i="11" s="1"/>
  <c r="D3257" i="11"/>
  <c r="C3257" i="11"/>
  <c r="B3257" i="11"/>
  <c r="J3256" i="11"/>
  <c r="G3256" i="11"/>
  <c r="F3256" i="11"/>
  <c r="E3256" i="11"/>
  <c r="A3256" i="11" s="1"/>
  <c r="D3256" i="11"/>
  <c r="C3256" i="11"/>
  <c r="B3256" i="11"/>
  <c r="J3255" i="11"/>
  <c r="G3255" i="11"/>
  <c r="F3255" i="11"/>
  <c r="E3255" i="11"/>
  <c r="A3255" i="11" s="1"/>
  <c r="D3255" i="11"/>
  <c r="C3255" i="11"/>
  <c r="B3255" i="11"/>
  <c r="J3254" i="11"/>
  <c r="G3254" i="11"/>
  <c r="F3254" i="11"/>
  <c r="E3254" i="11"/>
  <c r="A3254" i="11" s="1"/>
  <c r="D3254" i="11"/>
  <c r="C3254" i="11"/>
  <c r="B3254" i="11"/>
  <c r="J3253" i="11"/>
  <c r="G3253" i="11"/>
  <c r="F3253" i="11"/>
  <c r="E3253" i="11"/>
  <c r="A3253" i="11" s="1"/>
  <c r="D3253" i="11"/>
  <c r="C3253" i="11"/>
  <c r="B3253" i="11"/>
  <c r="J3252" i="11"/>
  <c r="G3252" i="11"/>
  <c r="F3252" i="11"/>
  <c r="E3252" i="11"/>
  <c r="A3252" i="11" s="1"/>
  <c r="D3252" i="11"/>
  <c r="C3252" i="11"/>
  <c r="B3252" i="11"/>
  <c r="J3251" i="11"/>
  <c r="G3251" i="11"/>
  <c r="F3251" i="11"/>
  <c r="E3251" i="11"/>
  <c r="A3251" i="11" s="1"/>
  <c r="D3251" i="11"/>
  <c r="C3251" i="11"/>
  <c r="B3251" i="11"/>
  <c r="J3250" i="11"/>
  <c r="G3250" i="11"/>
  <c r="F3250" i="11"/>
  <c r="E3250" i="11"/>
  <c r="A3250" i="11" s="1"/>
  <c r="D3250" i="11"/>
  <c r="C3250" i="11"/>
  <c r="B3250" i="11"/>
  <c r="J3249" i="11"/>
  <c r="G3249" i="11"/>
  <c r="F3249" i="11"/>
  <c r="E3249" i="11"/>
  <c r="A3249" i="11" s="1"/>
  <c r="D3249" i="11"/>
  <c r="C3249" i="11"/>
  <c r="B3249" i="11"/>
  <c r="J3248" i="11"/>
  <c r="G3248" i="11"/>
  <c r="F3248" i="11"/>
  <c r="E3248" i="11"/>
  <c r="A3248" i="11" s="1"/>
  <c r="D3248" i="11"/>
  <c r="C3248" i="11"/>
  <c r="B3248" i="11"/>
  <c r="J3247" i="11"/>
  <c r="G3247" i="11"/>
  <c r="F3247" i="11"/>
  <c r="E3247" i="11"/>
  <c r="A3247" i="11" s="1"/>
  <c r="D3247" i="11"/>
  <c r="C3247" i="11"/>
  <c r="B3247" i="11"/>
  <c r="J3246" i="11"/>
  <c r="G3246" i="11"/>
  <c r="F3246" i="11"/>
  <c r="E3246" i="11"/>
  <c r="A3246" i="11" s="1"/>
  <c r="D3246" i="11"/>
  <c r="C3246" i="11"/>
  <c r="B3246" i="11"/>
  <c r="J3245" i="11"/>
  <c r="G3245" i="11"/>
  <c r="F3245" i="11"/>
  <c r="E3245" i="11"/>
  <c r="A3245" i="11" s="1"/>
  <c r="D3245" i="11"/>
  <c r="C3245" i="11"/>
  <c r="B3245" i="11"/>
  <c r="J3244" i="11"/>
  <c r="G3244" i="11"/>
  <c r="F3244" i="11"/>
  <c r="E3244" i="11"/>
  <c r="A3244" i="11" s="1"/>
  <c r="D3244" i="11"/>
  <c r="C3244" i="11"/>
  <c r="B3244" i="11"/>
  <c r="J3243" i="11"/>
  <c r="G3243" i="11"/>
  <c r="F3243" i="11"/>
  <c r="E3243" i="11"/>
  <c r="A3243" i="11" s="1"/>
  <c r="D3243" i="11"/>
  <c r="C3243" i="11"/>
  <c r="B3243" i="11"/>
  <c r="J3242" i="11"/>
  <c r="G3242" i="11"/>
  <c r="F3242" i="11"/>
  <c r="E3242" i="11"/>
  <c r="A3242" i="11" s="1"/>
  <c r="D3242" i="11"/>
  <c r="C3242" i="11"/>
  <c r="B3242" i="11"/>
  <c r="J3241" i="11"/>
  <c r="G3241" i="11"/>
  <c r="F3241" i="11"/>
  <c r="E3241" i="11"/>
  <c r="A3241" i="11" s="1"/>
  <c r="D3241" i="11"/>
  <c r="C3241" i="11"/>
  <c r="B3241" i="11"/>
  <c r="J3240" i="11"/>
  <c r="G3240" i="11"/>
  <c r="F3240" i="11"/>
  <c r="E3240" i="11"/>
  <c r="A3240" i="11" s="1"/>
  <c r="D3240" i="11"/>
  <c r="C3240" i="11"/>
  <c r="B3240" i="11"/>
  <c r="J3239" i="11"/>
  <c r="G3239" i="11"/>
  <c r="F3239" i="11"/>
  <c r="E3239" i="11"/>
  <c r="A3239" i="11" s="1"/>
  <c r="D3239" i="11"/>
  <c r="C3239" i="11"/>
  <c r="B3239" i="11"/>
  <c r="J3238" i="11"/>
  <c r="G3238" i="11"/>
  <c r="F3238" i="11"/>
  <c r="E3238" i="11"/>
  <c r="A3238" i="11" s="1"/>
  <c r="D3238" i="11"/>
  <c r="C3238" i="11"/>
  <c r="B3238" i="11"/>
  <c r="J3237" i="11"/>
  <c r="G3237" i="11"/>
  <c r="F3237" i="11"/>
  <c r="E3237" i="11"/>
  <c r="A3237" i="11" s="1"/>
  <c r="D3237" i="11"/>
  <c r="C3237" i="11"/>
  <c r="B3237" i="11"/>
  <c r="J3236" i="11"/>
  <c r="G3236" i="11"/>
  <c r="F3236" i="11"/>
  <c r="E3236" i="11"/>
  <c r="A3236" i="11" s="1"/>
  <c r="D3236" i="11"/>
  <c r="C3236" i="11"/>
  <c r="B3236" i="11"/>
  <c r="J3235" i="11"/>
  <c r="G3235" i="11"/>
  <c r="F3235" i="11"/>
  <c r="E3235" i="11"/>
  <c r="A3235" i="11" s="1"/>
  <c r="D3235" i="11"/>
  <c r="C3235" i="11"/>
  <c r="B3235" i="11"/>
  <c r="J3234" i="11"/>
  <c r="G3234" i="11"/>
  <c r="F3234" i="11"/>
  <c r="E3234" i="11"/>
  <c r="A3234" i="11" s="1"/>
  <c r="D3234" i="11"/>
  <c r="C3234" i="11"/>
  <c r="B3234" i="11"/>
  <c r="J3233" i="11"/>
  <c r="G3233" i="11"/>
  <c r="F3233" i="11"/>
  <c r="E3233" i="11"/>
  <c r="A3233" i="11" s="1"/>
  <c r="D3233" i="11"/>
  <c r="C3233" i="11"/>
  <c r="B3233" i="11"/>
  <c r="J3232" i="11"/>
  <c r="G3232" i="11"/>
  <c r="F3232" i="11"/>
  <c r="E3232" i="11"/>
  <c r="A3232" i="11" s="1"/>
  <c r="D3232" i="11"/>
  <c r="C3232" i="11"/>
  <c r="B3232" i="11"/>
  <c r="J3231" i="11"/>
  <c r="G3231" i="11"/>
  <c r="F3231" i="11"/>
  <c r="E3231" i="11"/>
  <c r="A3231" i="11" s="1"/>
  <c r="D3231" i="11"/>
  <c r="C3231" i="11"/>
  <c r="B3231" i="11"/>
  <c r="J3230" i="11"/>
  <c r="G3230" i="11"/>
  <c r="F3230" i="11"/>
  <c r="E3230" i="11"/>
  <c r="A3230" i="11" s="1"/>
  <c r="D3230" i="11"/>
  <c r="C3230" i="11"/>
  <c r="B3230" i="11"/>
  <c r="J3229" i="11"/>
  <c r="G3229" i="11"/>
  <c r="F3229" i="11"/>
  <c r="E3229" i="11"/>
  <c r="A3229" i="11" s="1"/>
  <c r="D3229" i="11"/>
  <c r="C3229" i="11"/>
  <c r="B3229" i="11"/>
  <c r="J3228" i="11"/>
  <c r="G3228" i="11"/>
  <c r="F3228" i="11"/>
  <c r="E3228" i="11"/>
  <c r="A3228" i="11" s="1"/>
  <c r="D3228" i="11"/>
  <c r="C3228" i="11"/>
  <c r="B3228" i="11"/>
  <c r="J3227" i="11"/>
  <c r="G3227" i="11"/>
  <c r="F3227" i="11"/>
  <c r="E3227" i="11"/>
  <c r="A3227" i="11" s="1"/>
  <c r="D3227" i="11"/>
  <c r="C3227" i="11"/>
  <c r="B3227" i="11"/>
  <c r="J3226" i="11"/>
  <c r="G3226" i="11"/>
  <c r="F3226" i="11"/>
  <c r="E3226" i="11"/>
  <c r="A3226" i="11" s="1"/>
  <c r="D3226" i="11"/>
  <c r="C3226" i="11"/>
  <c r="B3226" i="11"/>
  <c r="J3225" i="11"/>
  <c r="G3225" i="11"/>
  <c r="F3225" i="11"/>
  <c r="E3225" i="11"/>
  <c r="A3225" i="11" s="1"/>
  <c r="D3225" i="11"/>
  <c r="C3225" i="11"/>
  <c r="B3225" i="11"/>
  <c r="J3224" i="11"/>
  <c r="G3224" i="11"/>
  <c r="F3224" i="11"/>
  <c r="E3224" i="11"/>
  <c r="A3224" i="11" s="1"/>
  <c r="D3224" i="11"/>
  <c r="C3224" i="11"/>
  <c r="B3224" i="11"/>
  <c r="J3223" i="11"/>
  <c r="G3223" i="11"/>
  <c r="F3223" i="11"/>
  <c r="E3223" i="11"/>
  <c r="A3223" i="11" s="1"/>
  <c r="D3223" i="11"/>
  <c r="C3223" i="11"/>
  <c r="B3223" i="11"/>
  <c r="J3222" i="11"/>
  <c r="G3222" i="11"/>
  <c r="F3222" i="11"/>
  <c r="E3222" i="11"/>
  <c r="A3222" i="11" s="1"/>
  <c r="D3222" i="11"/>
  <c r="C3222" i="11"/>
  <c r="B3222" i="11"/>
  <c r="J3221" i="11"/>
  <c r="G3221" i="11"/>
  <c r="F3221" i="11"/>
  <c r="E3221" i="11"/>
  <c r="A3221" i="11" s="1"/>
  <c r="D3221" i="11"/>
  <c r="C3221" i="11"/>
  <c r="B3221" i="11"/>
  <c r="J3220" i="11"/>
  <c r="G3220" i="11"/>
  <c r="F3220" i="11"/>
  <c r="E3220" i="11"/>
  <c r="A3220" i="11" s="1"/>
  <c r="D3220" i="11"/>
  <c r="C3220" i="11"/>
  <c r="B3220" i="11"/>
  <c r="J3219" i="11"/>
  <c r="G3219" i="11"/>
  <c r="F3219" i="11"/>
  <c r="E3219" i="11"/>
  <c r="A3219" i="11" s="1"/>
  <c r="D3219" i="11"/>
  <c r="C3219" i="11"/>
  <c r="B3219" i="11"/>
  <c r="J3218" i="11"/>
  <c r="G3218" i="11"/>
  <c r="F3218" i="11"/>
  <c r="E3218" i="11"/>
  <c r="A3218" i="11" s="1"/>
  <c r="D3218" i="11"/>
  <c r="C3218" i="11"/>
  <c r="B3218" i="11"/>
  <c r="J3217" i="11"/>
  <c r="G3217" i="11"/>
  <c r="F3217" i="11"/>
  <c r="E3217" i="11"/>
  <c r="A3217" i="11" s="1"/>
  <c r="D3217" i="11"/>
  <c r="C3217" i="11"/>
  <c r="B3217" i="11"/>
  <c r="J3216" i="11"/>
  <c r="G3216" i="11"/>
  <c r="F3216" i="11"/>
  <c r="E3216" i="11"/>
  <c r="A3216" i="11" s="1"/>
  <c r="D3216" i="11"/>
  <c r="C3216" i="11"/>
  <c r="B3216" i="11"/>
  <c r="J3215" i="11"/>
  <c r="G3215" i="11"/>
  <c r="F3215" i="11"/>
  <c r="E3215" i="11"/>
  <c r="A3215" i="11" s="1"/>
  <c r="D3215" i="11"/>
  <c r="C3215" i="11"/>
  <c r="B3215" i="11"/>
  <c r="J3214" i="11"/>
  <c r="G3214" i="11"/>
  <c r="F3214" i="11"/>
  <c r="E3214" i="11"/>
  <c r="A3214" i="11" s="1"/>
  <c r="D3214" i="11"/>
  <c r="C3214" i="11"/>
  <c r="B3214" i="11"/>
  <c r="J3213" i="11"/>
  <c r="G3213" i="11"/>
  <c r="F3213" i="11"/>
  <c r="E3213" i="11"/>
  <c r="A3213" i="11" s="1"/>
  <c r="D3213" i="11"/>
  <c r="C3213" i="11"/>
  <c r="B3213" i="11"/>
  <c r="J3212" i="11"/>
  <c r="G3212" i="11"/>
  <c r="F3212" i="11"/>
  <c r="E3212" i="11"/>
  <c r="A3212" i="11" s="1"/>
  <c r="D3212" i="11"/>
  <c r="C3212" i="11"/>
  <c r="B3212" i="11"/>
  <c r="J3211" i="11"/>
  <c r="G3211" i="11"/>
  <c r="F3211" i="11"/>
  <c r="E3211" i="11"/>
  <c r="A3211" i="11" s="1"/>
  <c r="D3211" i="11"/>
  <c r="C3211" i="11"/>
  <c r="B3211" i="11"/>
  <c r="J3210" i="11"/>
  <c r="G3210" i="11"/>
  <c r="F3210" i="11"/>
  <c r="E3210" i="11"/>
  <c r="A3210" i="11" s="1"/>
  <c r="D3210" i="11"/>
  <c r="C3210" i="11"/>
  <c r="B3210" i="11"/>
  <c r="J3209" i="11"/>
  <c r="G3209" i="11"/>
  <c r="F3209" i="11"/>
  <c r="E3209" i="11"/>
  <c r="A3209" i="11" s="1"/>
  <c r="D3209" i="11"/>
  <c r="C3209" i="11"/>
  <c r="B3209" i="11"/>
  <c r="J3208" i="11"/>
  <c r="G3208" i="11"/>
  <c r="F3208" i="11"/>
  <c r="E3208" i="11"/>
  <c r="A3208" i="11" s="1"/>
  <c r="D3208" i="11"/>
  <c r="C3208" i="11"/>
  <c r="B3208" i="11"/>
  <c r="J3207" i="11"/>
  <c r="G3207" i="11"/>
  <c r="F3207" i="11"/>
  <c r="E3207" i="11"/>
  <c r="A3207" i="11" s="1"/>
  <c r="D3207" i="11"/>
  <c r="C3207" i="11"/>
  <c r="B3207" i="11"/>
  <c r="J3206" i="11"/>
  <c r="G3206" i="11"/>
  <c r="F3206" i="11"/>
  <c r="E3206" i="11"/>
  <c r="A3206" i="11" s="1"/>
  <c r="D3206" i="11"/>
  <c r="C3206" i="11"/>
  <c r="B3206" i="11"/>
  <c r="J3205" i="11"/>
  <c r="G3205" i="11"/>
  <c r="F3205" i="11"/>
  <c r="E3205" i="11"/>
  <c r="A3205" i="11" s="1"/>
  <c r="D3205" i="11"/>
  <c r="C3205" i="11"/>
  <c r="B3205" i="11"/>
  <c r="J3204" i="11"/>
  <c r="G3204" i="11"/>
  <c r="F3204" i="11"/>
  <c r="E3204" i="11"/>
  <c r="A3204" i="11" s="1"/>
  <c r="D3204" i="11"/>
  <c r="C3204" i="11"/>
  <c r="B3204" i="11"/>
  <c r="J3203" i="11"/>
  <c r="G3203" i="11"/>
  <c r="F3203" i="11"/>
  <c r="E3203" i="11"/>
  <c r="A3203" i="11" s="1"/>
  <c r="D3203" i="11"/>
  <c r="C3203" i="11"/>
  <c r="B3203" i="11"/>
  <c r="J3202" i="11"/>
  <c r="G3202" i="11"/>
  <c r="F3202" i="11"/>
  <c r="E3202" i="11"/>
  <c r="A3202" i="11" s="1"/>
  <c r="D3202" i="11"/>
  <c r="C3202" i="11"/>
  <c r="B3202" i="11"/>
  <c r="J3201" i="11"/>
  <c r="G3201" i="11"/>
  <c r="F3201" i="11"/>
  <c r="E3201" i="11"/>
  <c r="A3201" i="11" s="1"/>
  <c r="D3201" i="11"/>
  <c r="C3201" i="11"/>
  <c r="B3201" i="11"/>
  <c r="J3200" i="11"/>
  <c r="G3200" i="11"/>
  <c r="F3200" i="11"/>
  <c r="E3200" i="11"/>
  <c r="A3200" i="11" s="1"/>
  <c r="D3200" i="11"/>
  <c r="C3200" i="11"/>
  <c r="B3200" i="11"/>
  <c r="J3199" i="11"/>
  <c r="G3199" i="11"/>
  <c r="F3199" i="11"/>
  <c r="E3199" i="11"/>
  <c r="A3199" i="11" s="1"/>
  <c r="D3199" i="11"/>
  <c r="C3199" i="11"/>
  <c r="B3199" i="11"/>
  <c r="J3198" i="11"/>
  <c r="G3198" i="11"/>
  <c r="F3198" i="11"/>
  <c r="E3198" i="11"/>
  <c r="A3198" i="11" s="1"/>
  <c r="D3198" i="11"/>
  <c r="C3198" i="11"/>
  <c r="B3198" i="11"/>
  <c r="J3197" i="11"/>
  <c r="G3197" i="11"/>
  <c r="F3197" i="11"/>
  <c r="E3197" i="11"/>
  <c r="A3197" i="11" s="1"/>
  <c r="D3197" i="11"/>
  <c r="C3197" i="11"/>
  <c r="B3197" i="11"/>
  <c r="J3196" i="11"/>
  <c r="G3196" i="11"/>
  <c r="F3196" i="11"/>
  <c r="E3196" i="11"/>
  <c r="A3196" i="11" s="1"/>
  <c r="D3196" i="11"/>
  <c r="C3196" i="11"/>
  <c r="B3196" i="11"/>
  <c r="J3195" i="11"/>
  <c r="G3195" i="11"/>
  <c r="F3195" i="11"/>
  <c r="E3195" i="11"/>
  <c r="A3195" i="11" s="1"/>
  <c r="D3195" i="11"/>
  <c r="C3195" i="11"/>
  <c r="B3195" i="11"/>
  <c r="J3194" i="11"/>
  <c r="G3194" i="11"/>
  <c r="F3194" i="11"/>
  <c r="E3194" i="11"/>
  <c r="A3194" i="11" s="1"/>
  <c r="D3194" i="11"/>
  <c r="C3194" i="11"/>
  <c r="B3194" i="11"/>
  <c r="J3193" i="11"/>
  <c r="G3193" i="11"/>
  <c r="F3193" i="11"/>
  <c r="E3193" i="11"/>
  <c r="A3193" i="11" s="1"/>
  <c r="D3193" i="11"/>
  <c r="C3193" i="11"/>
  <c r="B3193" i="11"/>
  <c r="J3192" i="11"/>
  <c r="G3192" i="11"/>
  <c r="F3192" i="11"/>
  <c r="E3192" i="11"/>
  <c r="A3192" i="11" s="1"/>
  <c r="D3192" i="11"/>
  <c r="C3192" i="11"/>
  <c r="B3192" i="11"/>
  <c r="J3191" i="11"/>
  <c r="G3191" i="11"/>
  <c r="F3191" i="11"/>
  <c r="E3191" i="11"/>
  <c r="A3191" i="11" s="1"/>
  <c r="D3191" i="11"/>
  <c r="C3191" i="11"/>
  <c r="B3191" i="11"/>
  <c r="J3190" i="11"/>
  <c r="G3190" i="11"/>
  <c r="F3190" i="11"/>
  <c r="E3190" i="11"/>
  <c r="A3190" i="11" s="1"/>
  <c r="D3190" i="11"/>
  <c r="C3190" i="11"/>
  <c r="B3190" i="11"/>
  <c r="J3189" i="11"/>
  <c r="G3189" i="11"/>
  <c r="F3189" i="11"/>
  <c r="E3189" i="11"/>
  <c r="A3189" i="11" s="1"/>
  <c r="D3189" i="11"/>
  <c r="C3189" i="11"/>
  <c r="B3189" i="11"/>
  <c r="J3188" i="11"/>
  <c r="G3188" i="11"/>
  <c r="F3188" i="11"/>
  <c r="E3188" i="11"/>
  <c r="A3188" i="11" s="1"/>
  <c r="D3188" i="11"/>
  <c r="C3188" i="11"/>
  <c r="B3188" i="11"/>
  <c r="J3187" i="11"/>
  <c r="G3187" i="11"/>
  <c r="F3187" i="11"/>
  <c r="E3187" i="11"/>
  <c r="A3187" i="11" s="1"/>
  <c r="D3187" i="11"/>
  <c r="C3187" i="11"/>
  <c r="B3187" i="11"/>
  <c r="J3186" i="11"/>
  <c r="G3186" i="11"/>
  <c r="F3186" i="11"/>
  <c r="E3186" i="11"/>
  <c r="A3186" i="11" s="1"/>
  <c r="D3186" i="11"/>
  <c r="C3186" i="11"/>
  <c r="B3186" i="11"/>
  <c r="J3185" i="11"/>
  <c r="G3185" i="11"/>
  <c r="F3185" i="11"/>
  <c r="E3185" i="11"/>
  <c r="A3185" i="11" s="1"/>
  <c r="D3185" i="11"/>
  <c r="C3185" i="11"/>
  <c r="B3185" i="11"/>
  <c r="J3184" i="11"/>
  <c r="G3184" i="11"/>
  <c r="F3184" i="11"/>
  <c r="E3184" i="11"/>
  <c r="A3184" i="11" s="1"/>
  <c r="D3184" i="11"/>
  <c r="C3184" i="11"/>
  <c r="B3184" i="11"/>
  <c r="J3183" i="11"/>
  <c r="G3183" i="11"/>
  <c r="F3183" i="11"/>
  <c r="E3183" i="11"/>
  <c r="A3183" i="11" s="1"/>
  <c r="D3183" i="11"/>
  <c r="C3183" i="11"/>
  <c r="B3183" i="11"/>
  <c r="J3182" i="11"/>
  <c r="G3182" i="11"/>
  <c r="F3182" i="11"/>
  <c r="E3182" i="11"/>
  <c r="A3182" i="11" s="1"/>
  <c r="D3182" i="11"/>
  <c r="C3182" i="11"/>
  <c r="B3182" i="11"/>
  <c r="J3181" i="11"/>
  <c r="G3181" i="11"/>
  <c r="F3181" i="11"/>
  <c r="E3181" i="11"/>
  <c r="A3181" i="11" s="1"/>
  <c r="D3181" i="11"/>
  <c r="C3181" i="11"/>
  <c r="B3181" i="11"/>
  <c r="J3180" i="11"/>
  <c r="G3180" i="11"/>
  <c r="F3180" i="11"/>
  <c r="E3180" i="11"/>
  <c r="A3180" i="11" s="1"/>
  <c r="D3180" i="11"/>
  <c r="C3180" i="11"/>
  <c r="B3180" i="11"/>
  <c r="J3179" i="11"/>
  <c r="G3179" i="11"/>
  <c r="F3179" i="11"/>
  <c r="E3179" i="11"/>
  <c r="A3179" i="11" s="1"/>
  <c r="D3179" i="11"/>
  <c r="C3179" i="11"/>
  <c r="B3179" i="11"/>
  <c r="J3178" i="11"/>
  <c r="G3178" i="11"/>
  <c r="F3178" i="11"/>
  <c r="E3178" i="11"/>
  <c r="A3178" i="11" s="1"/>
  <c r="D3178" i="11"/>
  <c r="C3178" i="11"/>
  <c r="B3178" i="11"/>
  <c r="J3177" i="11"/>
  <c r="G3177" i="11"/>
  <c r="F3177" i="11"/>
  <c r="E3177" i="11"/>
  <c r="A3177" i="11" s="1"/>
  <c r="D3177" i="11"/>
  <c r="C3177" i="11"/>
  <c r="B3177" i="11"/>
  <c r="J3176" i="11"/>
  <c r="G3176" i="11"/>
  <c r="F3176" i="11"/>
  <c r="E3176" i="11"/>
  <c r="A3176" i="11" s="1"/>
  <c r="D3176" i="11"/>
  <c r="C3176" i="11"/>
  <c r="B3176" i="11"/>
  <c r="J3175" i="11"/>
  <c r="G3175" i="11"/>
  <c r="F3175" i="11"/>
  <c r="E3175" i="11"/>
  <c r="A3175" i="11" s="1"/>
  <c r="D3175" i="11"/>
  <c r="C3175" i="11"/>
  <c r="B3175" i="11"/>
  <c r="J3174" i="11"/>
  <c r="G3174" i="11"/>
  <c r="F3174" i="11"/>
  <c r="E3174" i="11"/>
  <c r="A3174" i="11" s="1"/>
  <c r="D3174" i="11"/>
  <c r="C3174" i="11"/>
  <c r="B3174" i="11"/>
  <c r="J3173" i="11"/>
  <c r="G3173" i="11"/>
  <c r="F3173" i="11"/>
  <c r="E3173" i="11"/>
  <c r="A3173" i="11" s="1"/>
  <c r="D3173" i="11"/>
  <c r="C3173" i="11"/>
  <c r="B3173" i="11"/>
  <c r="J3172" i="11"/>
  <c r="G3172" i="11"/>
  <c r="F3172" i="11"/>
  <c r="E3172" i="11"/>
  <c r="A3172" i="11" s="1"/>
  <c r="D3172" i="11"/>
  <c r="C3172" i="11"/>
  <c r="B3172" i="11"/>
  <c r="J3171" i="11"/>
  <c r="G3171" i="11"/>
  <c r="F3171" i="11"/>
  <c r="E3171" i="11"/>
  <c r="A3171" i="11" s="1"/>
  <c r="D3171" i="11"/>
  <c r="C3171" i="11"/>
  <c r="B3171" i="11"/>
  <c r="J3170" i="11"/>
  <c r="G3170" i="11"/>
  <c r="F3170" i="11"/>
  <c r="E3170" i="11"/>
  <c r="A3170" i="11" s="1"/>
  <c r="D3170" i="11"/>
  <c r="C3170" i="11"/>
  <c r="B3170" i="11"/>
  <c r="J3169" i="11"/>
  <c r="G3169" i="11"/>
  <c r="F3169" i="11"/>
  <c r="E3169" i="11"/>
  <c r="A3169" i="11" s="1"/>
  <c r="D3169" i="11"/>
  <c r="C3169" i="11"/>
  <c r="B3169" i="11"/>
  <c r="J3168" i="11"/>
  <c r="G3168" i="11"/>
  <c r="F3168" i="11"/>
  <c r="E3168" i="11"/>
  <c r="A3168" i="11" s="1"/>
  <c r="D3168" i="11"/>
  <c r="C3168" i="11"/>
  <c r="B3168" i="11"/>
  <c r="J3167" i="11"/>
  <c r="G3167" i="11"/>
  <c r="F3167" i="11"/>
  <c r="E3167" i="11"/>
  <c r="A3167" i="11" s="1"/>
  <c r="D3167" i="11"/>
  <c r="C3167" i="11"/>
  <c r="B3167" i="11"/>
  <c r="J3166" i="11"/>
  <c r="G3166" i="11"/>
  <c r="F3166" i="11"/>
  <c r="E3166" i="11"/>
  <c r="A3166" i="11" s="1"/>
  <c r="D3166" i="11"/>
  <c r="C3166" i="11"/>
  <c r="B3166" i="11"/>
  <c r="J3165" i="11"/>
  <c r="G3165" i="11"/>
  <c r="F3165" i="11"/>
  <c r="E3165" i="11"/>
  <c r="A3165" i="11" s="1"/>
  <c r="D3165" i="11"/>
  <c r="C3165" i="11"/>
  <c r="B3165" i="11"/>
  <c r="J3164" i="11"/>
  <c r="G3164" i="11"/>
  <c r="F3164" i="11"/>
  <c r="E3164" i="11"/>
  <c r="A3164" i="11" s="1"/>
  <c r="D3164" i="11"/>
  <c r="C3164" i="11"/>
  <c r="B3164" i="11"/>
  <c r="J3163" i="11"/>
  <c r="G3163" i="11"/>
  <c r="F3163" i="11"/>
  <c r="E3163" i="11"/>
  <c r="A3163" i="11" s="1"/>
  <c r="D3163" i="11"/>
  <c r="C3163" i="11"/>
  <c r="B3163" i="11"/>
  <c r="J3162" i="11"/>
  <c r="G3162" i="11"/>
  <c r="F3162" i="11"/>
  <c r="E3162" i="11"/>
  <c r="A3162" i="11" s="1"/>
  <c r="D3162" i="11"/>
  <c r="C3162" i="11"/>
  <c r="B3162" i="11"/>
  <c r="J3161" i="11"/>
  <c r="G3161" i="11"/>
  <c r="F3161" i="11"/>
  <c r="E3161" i="11"/>
  <c r="A3161" i="11" s="1"/>
  <c r="D3161" i="11"/>
  <c r="C3161" i="11"/>
  <c r="B3161" i="11"/>
  <c r="J3160" i="11"/>
  <c r="G3160" i="11"/>
  <c r="F3160" i="11"/>
  <c r="E3160" i="11"/>
  <c r="A3160" i="11" s="1"/>
  <c r="D3160" i="11"/>
  <c r="C3160" i="11"/>
  <c r="B3160" i="11"/>
  <c r="J3159" i="11"/>
  <c r="G3159" i="11"/>
  <c r="F3159" i="11"/>
  <c r="E3159" i="11"/>
  <c r="A3159" i="11" s="1"/>
  <c r="D3159" i="11"/>
  <c r="C3159" i="11"/>
  <c r="B3159" i="11"/>
  <c r="J3158" i="11"/>
  <c r="G3158" i="11"/>
  <c r="F3158" i="11"/>
  <c r="E3158" i="11"/>
  <c r="A3158" i="11" s="1"/>
  <c r="D3158" i="11"/>
  <c r="C3158" i="11"/>
  <c r="B3158" i="11"/>
  <c r="J3157" i="11"/>
  <c r="G3157" i="11"/>
  <c r="F3157" i="11"/>
  <c r="E3157" i="11"/>
  <c r="A3157" i="11" s="1"/>
  <c r="D3157" i="11"/>
  <c r="C3157" i="11"/>
  <c r="B3157" i="11"/>
  <c r="J3156" i="11"/>
  <c r="G3156" i="11"/>
  <c r="F3156" i="11"/>
  <c r="E3156" i="11"/>
  <c r="A3156" i="11" s="1"/>
  <c r="D3156" i="11"/>
  <c r="C3156" i="11"/>
  <c r="B3156" i="11"/>
  <c r="J3155" i="11"/>
  <c r="G3155" i="11"/>
  <c r="F3155" i="11"/>
  <c r="E3155" i="11"/>
  <c r="A3155" i="11" s="1"/>
  <c r="D3155" i="11"/>
  <c r="C3155" i="11"/>
  <c r="B3155" i="11"/>
  <c r="J3154" i="11"/>
  <c r="G3154" i="11"/>
  <c r="F3154" i="11"/>
  <c r="E3154" i="11"/>
  <c r="A3154" i="11" s="1"/>
  <c r="D3154" i="11"/>
  <c r="C3154" i="11"/>
  <c r="B3154" i="11"/>
  <c r="J3153" i="11"/>
  <c r="G3153" i="11"/>
  <c r="F3153" i="11"/>
  <c r="E3153" i="11"/>
  <c r="A3153" i="11" s="1"/>
  <c r="D3153" i="11"/>
  <c r="C3153" i="11"/>
  <c r="B3153" i="11"/>
  <c r="J3152" i="11"/>
  <c r="G3152" i="11"/>
  <c r="F3152" i="11"/>
  <c r="E3152" i="11"/>
  <c r="A3152" i="11" s="1"/>
  <c r="D3152" i="11"/>
  <c r="C3152" i="11"/>
  <c r="B3152" i="11"/>
  <c r="J3151" i="11"/>
  <c r="G3151" i="11"/>
  <c r="F3151" i="11"/>
  <c r="E3151" i="11"/>
  <c r="A3151" i="11" s="1"/>
  <c r="D3151" i="11"/>
  <c r="C3151" i="11"/>
  <c r="B3151" i="11"/>
  <c r="J3150" i="11"/>
  <c r="G3150" i="11"/>
  <c r="F3150" i="11"/>
  <c r="E3150" i="11"/>
  <c r="A3150" i="11" s="1"/>
  <c r="D3150" i="11"/>
  <c r="C3150" i="11"/>
  <c r="B3150" i="11"/>
  <c r="J3149" i="11"/>
  <c r="G3149" i="11"/>
  <c r="F3149" i="11"/>
  <c r="E3149" i="11"/>
  <c r="A3149" i="11" s="1"/>
  <c r="D3149" i="11"/>
  <c r="C3149" i="11"/>
  <c r="B3149" i="11"/>
  <c r="J3148" i="11"/>
  <c r="G3148" i="11"/>
  <c r="F3148" i="11"/>
  <c r="E3148" i="11"/>
  <c r="A3148" i="11" s="1"/>
  <c r="D3148" i="11"/>
  <c r="C3148" i="11"/>
  <c r="B3148" i="11"/>
  <c r="J3147" i="11"/>
  <c r="G3147" i="11"/>
  <c r="F3147" i="11"/>
  <c r="E3147" i="11"/>
  <c r="A3147" i="11" s="1"/>
  <c r="D3147" i="11"/>
  <c r="C3147" i="11"/>
  <c r="B3147" i="11"/>
  <c r="J3146" i="11"/>
  <c r="G3146" i="11"/>
  <c r="F3146" i="11"/>
  <c r="E3146" i="11"/>
  <c r="A3146" i="11" s="1"/>
  <c r="D3146" i="11"/>
  <c r="C3146" i="11"/>
  <c r="B3146" i="11"/>
  <c r="J3145" i="11"/>
  <c r="G3145" i="11"/>
  <c r="F3145" i="11"/>
  <c r="E3145" i="11"/>
  <c r="A3145" i="11" s="1"/>
  <c r="D3145" i="11"/>
  <c r="C3145" i="11"/>
  <c r="B3145" i="11"/>
  <c r="J3144" i="11"/>
  <c r="G3144" i="11"/>
  <c r="F3144" i="11"/>
  <c r="E3144" i="11"/>
  <c r="A3144" i="11" s="1"/>
  <c r="D3144" i="11"/>
  <c r="C3144" i="11"/>
  <c r="B3144" i="11"/>
  <c r="J3143" i="11"/>
  <c r="G3143" i="11"/>
  <c r="F3143" i="11"/>
  <c r="E3143" i="11"/>
  <c r="A3143" i="11" s="1"/>
  <c r="D3143" i="11"/>
  <c r="C3143" i="11"/>
  <c r="B3143" i="11"/>
  <c r="J3142" i="11"/>
  <c r="G3142" i="11"/>
  <c r="F3142" i="11"/>
  <c r="E3142" i="11"/>
  <c r="A3142" i="11" s="1"/>
  <c r="D3142" i="11"/>
  <c r="C3142" i="11"/>
  <c r="B3142" i="11"/>
  <c r="J3141" i="11"/>
  <c r="G3141" i="11"/>
  <c r="F3141" i="11"/>
  <c r="E3141" i="11"/>
  <c r="A3141" i="11" s="1"/>
  <c r="D3141" i="11"/>
  <c r="C3141" i="11"/>
  <c r="B3141" i="11"/>
  <c r="J3140" i="11"/>
  <c r="G3140" i="11"/>
  <c r="F3140" i="11"/>
  <c r="E3140" i="11"/>
  <c r="A3140" i="11" s="1"/>
  <c r="D3140" i="11"/>
  <c r="C3140" i="11"/>
  <c r="B3140" i="11"/>
  <c r="J3139" i="11"/>
  <c r="G3139" i="11"/>
  <c r="F3139" i="11"/>
  <c r="E3139" i="11"/>
  <c r="A3139" i="11" s="1"/>
  <c r="D3139" i="11"/>
  <c r="C3139" i="11"/>
  <c r="B3139" i="11"/>
  <c r="J3138" i="11"/>
  <c r="G3138" i="11"/>
  <c r="F3138" i="11"/>
  <c r="E3138" i="11"/>
  <c r="A3138" i="11" s="1"/>
  <c r="D3138" i="11"/>
  <c r="C3138" i="11"/>
  <c r="B3138" i="11"/>
  <c r="J3137" i="11"/>
  <c r="G3137" i="11"/>
  <c r="F3137" i="11"/>
  <c r="E3137" i="11"/>
  <c r="A3137" i="11" s="1"/>
  <c r="D3137" i="11"/>
  <c r="C3137" i="11"/>
  <c r="B3137" i="11"/>
  <c r="J3136" i="11"/>
  <c r="G3136" i="11"/>
  <c r="F3136" i="11"/>
  <c r="E3136" i="11"/>
  <c r="A3136" i="11" s="1"/>
  <c r="D3136" i="11"/>
  <c r="C3136" i="11"/>
  <c r="B3136" i="11"/>
  <c r="J3135" i="11"/>
  <c r="G3135" i="11"/>
  <c r="F3135" i="11"/>
  <c r="E3135" i="11"/>
  <c r="A3135" i="11" s="1"/>
  <c r="D3135" i="11"/>
  <c r="C3135" i="11"/>
  <c r="B3135" i="11"/>
  <c r="J3134" i="11"/>
  <c r="G3134" i="11"/>
  <c r="F3134" i="11"/>
  <c r="E3134" i="11"/>
  <c r="A3134" i="11" s="1"/>
  <c r="D3134" i="11"/>
  <c r="C3134" i="11"/>
  <c r="B3134" i="11"/>
  <c r="J3133" i="11"/>
  <c r="G3133" i="11"/>
  <c r="F3133" i="11"/>
  <c r="E3133" i="11"/>
  <c r="A3133" i="11" s="1"/>
  <c r="D3133" i="11"/>
  <c r="C3133" i="11"/>
  <c r="B3133" i="11"/>
  <c r="J3132" i="11"/>
  <c r="G3132" i="11"/>
  <c r="F3132" i="11"/>
  <c r="E3132" i="11"/>
  <c r="A3132" i="11" s="1"/>
  <c r="D3132" i="11"/>
  <c r="C3132" i="11"/>
  <c r="B3132" i="11"/>
  <c r="J3131" i="11"/>
  <c r="G3131" i="11"/>
  <c r="F3131" i="11"/>
  <c r="E3131" i="11"/>
  <c r="A3131" i="11" s="1"/>
  <c r="D3131" i="11"/>
  <c r="C3131" i="11"/>
  <c r="B3131" i="11"/>
  <c r="J3130" i="11"/>
  <c r="G3130" i="11"/>
  <c r="F3130" i="11"/>
  <c r="E3130" i="11"/>
  <c r="A3130" i="11" s="1"/>
  <c r="D3130" i="11"/>
  <c r="C3130" i="11"/>
  <c r="B3130" i="11"/>
  <c r="J3129" i="11"/>
  <c r="G3129" i="11"/>
  <c r="F3129" i="11"/>
  <c r="E3129" i="11"/>
  <c r="A3129" i="11" s="1"/>
  <c r="D3129" i="11"/>
  <c r="C3129" i="11"/>
  <c r="B3129" i="11"/>
  <c r="J3128" i="11"/>
  <c r="G3128" i="11"/>
  <c r="F3128" i="11"/>
  <c r="E3128" i="11"/>
  <c r="A3128" i="11" s="1"/>
  <c r="D3128" i="11"/>
  <c r="C3128" i="11"/>
  <c r="B3128" i="11"/>
  <c r="J3127" i="11"/>
  <c r="G3127" i="11"/>
  <c r="F3127" i="11"/>
  <c r="E3127" i="11"/>
  <c r="A3127" i="11" s="1"/>
  <c r="D3127" i="11"/>
  <c r="C3127" i="11"/>
  <c r="B3127" i="11"/>
  <c r="J3126" i="11"/>
  <c r="G3126" i="11"/>
  <c r="F3126" i="11"/>
  <c r="E3126" i="11"/>
  <c r="A3126" i="11" s="1"/>
  <c r="D3126" i="11"/>
  <c r="C3126" i="11"/>
  <c r="B3126" i="11"/>
  <c r="J3125" i="11"/>
  <c r="G3125" i="11"/>
  <c r="F3125" i="11"/>
  <c r="E3125" i="11"/>
  <c r="A3125" i="11" s="1"/>
  <c r="D3125" i="11"/>
  <c r="C3125" i="11"/>
  <c r="B3125" i="11"/>
  <c r="J3124" i="11"/>
  <c r="G3124" i="11"/>
  <c r="F3124" i="11"/>
  <c r="E3124" i="11"/>
  <c r="A3124" i="11" s="1"/>
  <c r="D3124" i="11"/>
  <c r="C3124" i="11"/>
  <c r="B3124" i="11"/>
  <c r="J3123" i="11"/>
  <c r="G3123" i="11"/>
  <c r="F3123" i="11"/>
  <c r="E3123" i="11"/>
  <c r="A3123" i="11" s="1"/>
  <c r="D3123" i="11"/>
  <c r="C3123" i="11"/>
  <c r="B3123" i="11"/>
  <c r="J3122" i="11"/>
  <c r="G3122" i="11"/>
  <c r="F3122" i="11"/>
  <c r="E3122" i="11"/>
  <c r="A3122" i="11" s="1"/>
  <c r="D3122" i="11"/>
  <c r="C3122" i="11"/>
  <c r="B3122" i="11"/>
  <c r="J3121" i="11"/>
  <c r="G3121" i="11"/>
  <c r="F3121" i="11"/>
  <c r="E3121" i="11"/>
  <c r="A3121" i="11" s="1"/>
  <c r="D3121" i="11"/>
  <c r="C3121" i="11"/>
  <c r="B3121" i="11"/>
  <c r="J3120" i="11"/>
  <c r="G3120" i="11"/>
  <c r="F3120" i="11"/>
  <c r="E3120" i="11"/>
  <c r="A3120" i="11" s="1"/>
  <c r="D3120" i="11"/>
  <c r="C3120" i="11"/>
  <c r="B3120" i="11"/>
  <c r="J3119" i="11"/>
  <c r="G3119" i="11"/>
  <c r="F3119" i="11"/>
  <c r="E3119" i="11"/>
  <c r="A3119" i="11" s="1"/>
  <c r="D3119" i="11"/>
  <c r="C3119" i="11"/>
  <c r="B3119" i="11"/>
  <c r="J3118" i="11"/>
  <c r="G3118" i="11"/>
  <c r="F3118" i="11"/>
  <c r="E3118" i="11"/>
  <c r="A3118" i="11" s="1"/>
  <c r="D3118" i="11"/>
  <c r="C3118" i="11"/>
  <c r="B3118" i="11"/>
  <c r="J3117" i="11"/>
  <c r="G3117" i="11"/>
  <c r="F3117" i="11"/>
  <c r="E3117" i="11"/>
  <c r="A3117" i="11" s="1"/>
  <c r="D3117" i="11"/>
  <c r="C3117" i="11"/>
  <c r="B3117" i="11"/>
  <c r="J3116" i="11"/>
  <c r="G3116" i="11"/>
  <c r="F3116" i="11"/>
  <c r="E3116" i="11"/>
  <c r="A3116" i="11" s="1"/>
  <c r="D3116" i="11"/>
  <c r="C3116" i="11"/>
  <c r="B3116" i="11"/>
  <c r="J3115" i="11"/>
  <c r="G3115" i="11"/>
  <c r="F3115" i="11"/>
  <c r="E3115" i="11"/>
  <c r="A3115" i="11" s="1"/>
  <c r="D3115" i="11"/>
  <c r="C3115" i="11"/>
  <c r="B3115" i="11"/>
  <c r="J3114" i="11"/>
  <c r="G3114" i="11"/>
  <c r="F3114" i="11"/>
  <c r="E3114" i="11"/>
  <c r="A3114" i="11" s="1"/>
  <c r="D3114" i="11"/>
  <c r="C3114" i="11"/>
  <c r="B3114" i="11"/>
  <c r="J3113" i="11"/>
  <c r="G3113" i="11"/>
  <c r="F3113" i="11"/>
  <c r="E3113" i="11"/>
  <c r="A3113" i="11" s="1"/>
  <c r="D3113" i="11"/>
  <c r="C3113" i="11"/>
  <c r="B3113" i="11"/>
  <c r="J3112" i="11"/>
  <c r="G3112" i="11"/>
  <c r="F3112" i="11"/>
  <c r="E3112" i="11"/>
  <c r="A3112" i="11" s="1"/>
  <c r="D3112" i="11"/>
  <c r="C3112" i="11"/>
  <c r="B3112" i="11"/>
  <c r="J3111" i="11"/>
  <c r="G3111" i="11"/>
  <c r="F3111" i="11"/>
  <c r="E3111" i="11"/>
  <c r="A3111" i="11" s="1"/>
  <c r="D3111" i="11"/>
  <c r="C3111" i="11"/>
  <c r="B3111" i="11"/>
  <c r="J3110" i="11"/>
  <c r="G3110" i="11"/>
  <c r="F3110" i="11"/>
  <c r="E3110" i="11"/>
  <c r="A3110" i="11" s="1"/>
  <c r="D3110" i="11"/>
  <c r="C3110" i="11"/>
  <c r="B3110" i="11"/>
  <c r="J3109" i="11"/>
  <c r="G3109" i="11"/>
  <c r="F3109" i="11"/>
  <c r="E3109" i="11"/>
  <c r="A3109" i="11" s="1"/>
  <c r="D3109" i="11"/>
  <c r="C3109" i="11"/>
  <c r="B3109" i="11"/>
  <c r="J3108" i="11"/>
  <c r="G3108" i="11"/>
  <c r="F3108" i="11"/>
  <c r="E3108" i="11"/>
  <c r="A3108" i="11" s="1"/>
  <c r="D3108" i="11"/>
  <c r="C3108" i="11"/>
  <c r="B3108" i="11"/>
  <c r="J3107" i="11"/>
  <c r="G3107" i="11"/>
  <c r="F3107" i="11"/>
  <c r="E3107" i="11"/>
  <c r="A3107" i="11" s="1"/>
  <c r="D3107" i="11"/>
  <c r="C3107" i="11"/>
  <c r="B3107" i="11"/>
  <c r="J3106" i="11"/>
  <c r="G3106" i="11"/>
  <c r="F3106" i="11"/>
  <c r="E3106" i="11"/>
  <c r="A3106" i="11" s="1"/>
  <c r="D3106" i="11"/>
  <c r="C3106" i="11"/>
  <c r="B3106" i="11"/>
  <c r="J3105" i="11"/>
  <c r="G3105" i="11"/>
  <c r="F3105" i="11"/>
  <c r="E3105" i="11"/>
  <c r="A3105" i="11" s="1"/>
  <c r="D3105" i="11"/>
  <c r="C3105" i="11"/>
  <c r="B3105" i="11"/>
  <c r="J3104" i="11"/>
  <c r="G3104" i="11"/>
  <c r="F3104" i="11"/>
  <c r="E3104" i="11"/>
  <c r="A3104" i="11" s="1"/>
  <c r="D3104" i="11"/>
  <c r="C3104" i="11"/>
  <c r="B3104" i="11"/>
  <c r="J3103" i="11"/>
  <c r="G3103" i="11"/>
  <c r="F3103" i="11"/>
  <c r="E3103" i="11"/>
  <c r="A3103" i="11" s="1"/>
  <c r="D3103" i="11"/>
  <c r="C3103" i="11"/>
  <c r="B3103" i="11"/>
  <c r="J3102" i="11"/>
  <c r="G3102" i="11"/>
  <c r="F3102" i="11"/>
  <c r="E3102" i="11"/>
  <c r="A3102" i="11" s="1"/>
  <c r="D3102" i="11"/>
  <c r="C3102" i="11"/>
  <c r="B3102" i="11"/>
  <c r="J3101" i="11"/>
  <c r="G3101" i="11"/>
  <c r="F3101" i="11"/>
  <c r="E3101" i="11"/>
  <c r="A3101" i="11" s="1"/>
  <c r="D3101" i="11"/>
  <c r="C3101" i="11"/>
  <c r="B3101" i="11"/>
  <c r="J3100" i="11"/>
  <c r="G3100" i="11"/>
  <c r="F3100" i="11"/>
  <c r="E3100" i="11"/>
  <c r="A3100" i="11" s="1"/>
  <c r="D3100" i="11"/>
  <c r="C3100" i="11"/>
  <c r="B3100" i="11"/>
  <c r="J3099" i="11"/>
  <c r="G3099" i="11"/>
  <c r="F3099" i="11"/>
  <c r="E3099" i="11"/>
  <c r="A3099" i="11" s="1"/>
  <c r="D3099" i="11"/>
  <c r="C3099" i="11"/>
  <c r="B3099" i="11"/>
  <c r="J3098" i="11"/>
  <c r="G3098" i="11"/>
  <c r="F3098" i="11"/>
  <c r="E3098" i="11"/>
  <c r="A3098" i="11" s="1"/>
  <c r="D3098" i="11"/>
  <c r="C3098" i="11"/>
  <c r="B3098" i="11"/>
  <c r="J3097" i="11"/>
  <c r="G3097" i="11"/>
  <c r="F3097" i="11"/>
  <c r="E3097" i="11"/>
  <c r="A3097" i="11" s="1"/>
  <c r="D3097" i="11"/>
  <c r="C3097" i="11"/>
  <c r="B3097" i="11"/>
  <c r="J3096" i="11"/>
  <c r="G3096" i="11"/>
  <c r="F3096" i="11"/>
  <c r="E3096" i="11"/>
  <c r="A3096" i="11" s="1"/>
  <c r="D3096" i="11"/>
  <c r="C3096" i="11"/>
  <c r="B3096" i="11"/>
  <c r="J3095" i="11"/>
  <c r="G3095" i="11"/>
  <c r="F3095" i="11"/>
  <c r="E3095" i="11"/>
  <c r="A3095" i="11" s="1"/>
  <c r="D3095" i="11"/>
  <c r="C3095" i="11"/>
  <c r="B3095" i="11"/>
  <c r="J3094" i="11"/>
  <c r="G3094" i="11"/>
  <c r="F3094" i="11"/>
  <c r="E3094" i="11"/>
  <c r="A3094" i="11" s="1"/>
  <c r="D3094" i="11"/>
  <c r="C3094" i="11"/>
  <c r="B3094" i="11"/>
  <c r="J3093" i="11"/>
  <c r="G3093" i="11"/>
  <c r="F3093" i="11"/>
  <c r="E3093" i="11"/>
  <c r="A3093" i="11" s="1"/>
  <c r="D3093" i="11"/>
  <c r="C3093" i="11"/>
  <c r="B3093" i="11"/>
  <c r="J3092" i="11"/>
  <c r="G3092" i="11"/>
  <c r="F3092" i="11"/>
  <c r="E3092" i="11"/>
  <c r="A3092" i="11" s="1"/>
  <c r="D3092" i="11"/>
  <c r="C3092" i="11"/>
  <c r="B3092" i="11"/>
  <c r="J3091" i="11"/>
  <c r="G3091" i="11"/>
  <c r="F3091" i="11"/>
  <c r="E3091" i="11"/>
  <c r="A3091" i="11" s="1"/>
  <c r="D3091" i="11"/>
  <c r="C3091" i="11"/>
  <c r="B3091" i="11"/>
  <c r="J3090" i="11"/>
  <c r="G3090" i="11"/>
  <c r="F3090" i="11"/>
  <c r="E3090" i="11"/>
  <c r="A3090" i="11" s="1"/>
  <c r="D3090" i="11"/>
  <c r="C3090" i="11"/>
  <c r="B3090" i="11"/>
  <c r="J3089" i="11"/>
  <c r="G3089" i="11"/>
  <c r="F3089" i="11"/>
  <c r="E3089" i="11"/>
  <c r="A3089" i="11" s="1"/>
  <c r="D3089" i="11"/>
  <c r="C3089" i="11"/>
  <c r="B3089" i="11"/>
  <c r="J3088" i="11"/>
  <c r="G3088" i="11"/>
  <c r="F3088" i="11"/>
  <c r="E3088" i="11"/>
  <c r="A3088" i="11" s="1"/>
  <c r="D3088" i="11"/>
  <c r="C3088" i="11"/>
  <c r="B3088" i="11"/>
  <c r="J3087" i="11"/>
  <c r="G3087" i="11"/>
  <c r="F3087" i="11"/>
  <c r="E3087" i="11"/>
  <c r="A3087" i="11" s="1"/>
  <c r="D3087" i="11"/>
  <c r="C3087" i="11"/>
  <c r="B3087" i="11"/>
  <c r="J3086" i="11"/>
  <c r="G3086" i="11"/>
  <c r="F3086" i="11"/>
  <c r="E3086" i="11"/>
  <c r="A3086" i="11" s="1"/>
  <c r="D3086" i="11"/>
  <c r="C3086" i="11"/>
  <c r="B3086" i="11"/>
  <c r="J3085" i="11"/>
  <c r="G3085" i="11"/>
  <c r="F3085" i="11"/>
  <c r="E3085" i="11"/>
  <c r="A3085" i="11" s="1"/>
  <c r="D3085" i="11"/>
  <c r="C3085" i="11"/>
  <c r="B3085" i="11"/>
  <c r="J3084" i="11"/>
  <c r="G3084" i="11"/>
  <c r="F3084" i="11"/>
  <c r="E3084" i="11"/>
  <c r="A3084" i="11" s="1"/>
  <c r="D3084" i="11"/>
  <c r="C3084" i="11"/>
  <c r="B3084" i="11"/>
  <c r="J3083" i="11"/>
  <c r="G3083" i="11"/>
  <c r="F3083" i="11"/>
  <c r="E3083" i="11"/>
  <c r="A3083" i="11" s="1"/>
  <c r="D3083" i="11"/>
  <c r="C3083" i="11"/>
  <c r="B3083" i="11"/>
  <c r="J3082" i="11"/>
  <c r="G3082" i="11"/>
  <c r="F3082" i="11"/>
  <c r="E3082" i="11"/>
  <c r="A3082" i="11" s="1"/>
  <c r="D3082" i="11"/>
  <c r="C3082" i="11"/>
  <c r="B3082" i="11"/>
  <c r="J3081" i="11"/>
  <c r="G3081" i="11"/>
  <c r="F3081" i="11"/>
  <c r="E3081" i="11"/>
  <c r="A3081" i="11" s="1"/>
  <c r="D3081" i="11"/>
  <c r="C3081" i="11"/>
  <c r="B3081" i="11"/>
  <c r="J3080" i="11"/>
  <c r="G3080" i="11"/>
  <c r="F3080" i="11"/>
  <c r="E3080" i="11"/>
  <c r="A3080" i="11" s="1"/>
  <c r="D3080" i="11"/>
  <c r="C3080" i="11"/>
  <c r="B3080" i="11"/>
  <c r="J3079" i="11"/>
  <c r="G3079" i="11"/>
  <c r="F3079" i="11"/>
  <c r="E3079" i="11"/>
  <c r="A3079" i="11" s="1"/>
  <c r="D3079" i="11"/>
  <c r="C3079" i="11"/>
  <c r="B3079" i="11"/>
  <c r="J3078" i="11"/>
  <c r="G3078" i="11"/>
  <c r="F3078" i="11"/>
  <c r="E3078" i="11"/>
  <c r="A3078" i="11" s="1"/>
  <c r="D3078" i="11"/>
  <c r="C3078" i="11"/>
  <c r="B3078" i="11"/>
  <c r="J3077" i="11"/>
  <c r="G3077" i="11"/>
  <c r="F3077" i="11"/>
  <c r="E3077" i="11"/>
  <c r="A3077" i="11" s="1"/>
  <c r="D3077" i="11"/>
  <c r="C3077" i="11"/>
  <c r="B3077" i="11"/>
  <c r="J3076" i="11"/>
  <c r="G3076" i="11"/>
  <c r="F3076" i="11"/>
  <c r="E3076" i="11"/>
  <c r="A3076" i="11" s="1"/>
  <c r="D3076" i="11"/>
  <c r="C3076" i="11"/>
  <c r="B3076" i="11"/>
  <c r="J3075" i="11"/>
  <c r="G3075" i="11"/>
  <c r="F3075" i="11"/>
  <c r="E3075" i="11"/>
  <c r="A3075" i="11" s="1"/>
  <c r="D3075" i="11"/>
  <c r="C3075" i="11"/>
  <c r="B3075" i="11"/>
  <c r="J3074" i="11"/>
  <c r="G3074" i="11"/>
  <c r="F3074" i="11"/>
  <c r="E3074" i="11"/>
  <c r="A3074" i="11" s="1"/>
  <c r="D3074" i="11"/>
  <c r="C3074" i="11"/>
  <c r="B3074" i="11"/>
  <c r="J3073" i="11"/>
  <c r="G3073" i="11"/>
  <c r="F3073" i="11"/>
  <c r="E3073" i="11"/>
  <c r="A3073" i="11" s="1"/>
  <c r="D3073" i="11"/>
  <c r="C3073" i="11"/>
  <c r="B3073" i="11"/>
  <c r="J3072" i="11"/>
  <c r="G3072" i="11"/>
  <c r="F3072" i="11"/>
  <c r="E3072" i="11"/>
  <c r="A3072" i="11" s="1"/>
  <c r="D3072" i="11"/>
  <c r="C3072" i="11"/>
  <c r="B3072" i="11"/>
  <c r="J3071" i="11"/>
  <c r="G3071" i="11"/>
  <c r="F3071" i="11"/>
  <c r="E3071" i="11"/>
  <c r="A3071" i="11" s="1"/>
  <c r="D3071" i="11"/>
  <c r="C3071" i="11"/>
  <c r="B3071" i="11"/>
  <c r="J3070" i="11"/>
  <c r="G3070" i="11"/>
  <c r="F3070" i="11"/>
  <c r="E3070" i="11"/>
  <c r="A3070" i="11" s="1"/>
  <c r="D3070" i="11"/>
  <c r="C3070" i="11"/>
  <c r="B3070" i="11"/>
  <c r="J3069" i="11"/>
  <c r="G3069" i="11"/>
  <c r="F3069" i="11"/>
  <c r="E3069" i="11"/>
  <c r="A3069" i="11" s="1"/>
  <c r="D3069" i="11"/>
  <c r="C3069" i="11"/>
  <c r="B3069" i="11"/>
  <c r="J3068" i="11"/>
  <c r="G3068" i="11"/>
  <c r="F3068" i="11"/>
  <c r="E3068" i="11"/>
  <c r="A3068" i="11" s="1"/>
  <c r="D3068" i="11"/>
  <c r="C3068" i="11"/>
  <c r="B3068" i="11"/>
  <c r="J3067" i="11"/>
  <c r="G3067" i="11"/>
  <c r="F3067" i="11"/>
  <c r="E3067" i="11"/>
  <c r="A3067" i="11" s="1"/>
  <c r="D3067" i="11"/>
  <c r="C3067" i="11"/>
  <c r="B3067" i="11"/>
  <c r="J3066" i="11"/>
  <c r="G3066" i="11"/>
  <c r="F3066" i="11"/>
  <c r="E3066" i="11"/>
  <c r="A3066" i="11" s="1"/>
  <c r="D3066" i="11"/>
  <c r="C3066" i="11"/>
  <c r="B3066" i="11"/>
  <c r="J3065" i="11"/>
  <c r="G3065" i="11"/>
  <c r="F3065" i="11"/>
  <c r="E3065" i="11"/>
  <c r="A3065" i="11" s="1"/>
  <c r="D3065" i="11"/>
  <c r="C3065" i="11"/>
  <c r="B3065" i="11"/>
  <c r="J3064" i="11"/>
  <c r="G3064" i="11"/>
  <c r="F3064" i="11"/>
  <c r="E3064" i="11"/>
  <c r="A3064" i="11" s="1"/>
  <c r="D3064" i="11"/>
  <c r="C3064" i="11"/>
  <c r="B3064" i="11"/>
  <c r="J3063" i="11"/>
  <c r="G3063" i="11"/>
  <c r="F3063" i="11"/>
  <c r="E3063" i="11"/>
  <c r="A3063" i="11" s="1"/>
  <c r="D3063" i="11"/>
  <c r="C3063" i="11"/>
  <c r="B3063" i="11"/>
  <c r="J3062" i="11"/>
  <c r="G3062" i="11"/>
  <c r="F3062" i="11"/>
  <c r="E3062" i="11"/>
  <c r="A3062" i="11" s="1"/>
  <c r="D3062" i="11"/>
  <c r="C3062" i="11"/>
  <c r="B3062" i="11"/>
  <c r="J3061" i="11"/>
  <c r="G3061" i="11"/>
  <c r="F3061" i="11"/>
  <c r="E3061" i="11"/>
  <c r="A3061" i="11" s="1"/>
  <c r="D3061" i="11"/>
  <c r="C3061" i="11"/>
  <c r="B3061" i="11"/>
  <c r="J3060" i="11"/>
  <c r="G3060" i="11"/>
  <c r="F3060" i="11"/>
  <c r="E3060" i="11"/>
  <c r="A3060" i="11" s="1"/>
  <c r="D3060" i="11"/>
  <c r="C3060" i="11"/>
  <c r="B3060" i="11"/>
  <c r="J3059" i="11"/>
  <c r="G3059" i="11"/>
  <c r="F3059" i="11"/>
  <c r="E3059" i="11"/>
  <c r="A3059" i="11" s="1"/>
  <c r="D3059" i="11"/>
  <c r="C3059" i="11"/>
  <c r="B3059" i="11"/>
  <c r="J3058" i="11"/>
  <c r="G3058" i="11"/>
  <c r="F3058" i="11"/>
  <c r="E3058" i="11"/>
  <c r="A3058" i="11" s="1"/>
  <c r="D3058" i="11"/>
  <c r="C3058" i="11"/>
  <c r="B3058" i="11"/>
  <c r="J3057" i="11"/>
  <c r="G3057" i="11"/>
  <c r="F3057" i="11"/>
  <c r="E3057" i="11"/>
  <c r="A3057" i="11" s="1"/>
  <c r="D3057" i="11"/>
  <c r="C3057" i="11"/>
  <c r="B3057" i="11"/>
  <c r="J3056" i="11"/>
  <c r="G3056" i="11"/>
  <c r="F3056" i="11"/>
  <c r="E3056" i="11"/>
  <c r="A3056" i="11" s="1"/>
  <c r="D3056" i="11"/>
  <c r="C3056" i="11"/>
  <c r="B3056" i="11"/>
  <c r="J3055" i="11"/>
  <c r="G3055" i="11"/>
  <c r="F3055" i="11"/>
  <c r="E3055" i="11"/>
  <c r="A3055" i="11" s="1"/>
  <c r="D3055" i="11"/>
  <c r="C3055" i="11"/>
  <c r="B3055" i="11"/>
  <c r="J3054" i="11"/>
  <c r="G3054" i="11"/>
  <c r="F3054" i="11"/>
  <c r="E3054" i="11"/>
  <c r="A3054" i="11" s="1"/>
  <c r="D3054" i="11"/>
  <c r="C3054" i="11"/>
  <c r="B3054" i="11"/>
  <c r="J3053" i="11"/>
  <c r="G3053" i="11"/>
  <c r="F3053" i="11"/>
  <c r="E3053" i="11"/>
  <c r="A3053" i="11" s="1"/>
  <c r="D3053" i="11"/>
  <c r="C3053" i="11"/>
  <c r="B3053" i="11"/>
  <c r="J3052" i="11"/>
  <c r="G3052" i="11"/>
  <c r="F3052" i="11"/>
  <c r="E3052" i="11"/>
  <c r="A3052" i="11" s="1"/>
  <c r="D3052" i="11"/>
  <c r="C3052" i="11"/>
  <c r="B3052" i="11"/>
  <c r="J3051" i="11"/>
  <c r="G3051" i="11"/>
  <c r="F3051" i="11"/>
  <c r="E3051" i="11"/>
  <c r="A3051" i="11" s="1"/>
  <c r="D3051" i="11"/>
  <c r="C3051" i="11"/>
  <c r="B3051" i="11"/>
  <c r="J3050" i="11"/>
  <c r="G3050" i="11"/>
  <c r="F3050" i="11"/>
  <c r="E3050" i="11"/>
  <c r="A3050" i="11" s="1"/>
  <c r="D3050" i="11"/>
  <c r="C3050" i="11"/>
  <c r="B3050" i="11"/>
  <c r="J3049" i="11"/>
  <c r="G3049" i="11"/>
  <c r="F3049" i="11"/>
  <c r="E3049" i="11"/>
  <c r="A3049" i="11" s="1"/>
  <c r="D3049" i="11"/>
  <c r="C3049" i="11"/>
  <c r="B3049" i="11"/>
  <c r="J3048" i="11"/>
  <c r="G3048" i="11"/>
  <c r="F3048" i="11"/>
  <c r="E3048" i="11"/>
  <c r="A3048" i="11" s="1"/>
  <c r="D3048" i="11"/>
  <c r="C3048" i="11"/>
  <c r="B3048" i="11"/>
  <c r="J3047" i="11"/>
  <c r="G3047" i="11"/>
  <c r="F3047" i="11"/>
  <c r="E3047" i="11"/>
  <c r="A3047" i="11" s="1"/>
  <c r="D3047" i="11"/>
  <c r="C3047" i="11"/>
  <c r="B3047" i="11"/>
  <c r="J3046" i="11"/>
  <c r="G3046" i="11"/>
  <c r="F3046" i="11"/>
  <c r="E3046" i="11"/>
  <c r="A3046" i="11" s="1"/>
  <c r="D3046" i="11"/>
  <c r="C3046" i="11"/>
  <c r="B3046" i="11"/>
  <c r="J3045" i="11"/>
  <c r="G3045" i="11"/>
  <c r="F3045" i="11"/>
  <c r="E3045" i="11"/>
  <c r="A3045" i="11" s="1"/>
  <c r="D3045" i="11"/>
  <c r="C3045" i="11"/>
  <c r="B3045" i="11"/>
  <c r="J3044" i="11"/>
  <c r="G3044" i="11"/>
  <c r="F3044" i="11"/>
  <c r="E3044" i="11"/>
  <c r="A3044" i="11" s="1"/>
  <c r="D3044" i="11"/>
  <c r="C3044" i="11"/>
  <c r="B3044" i="11"/>
  <c r="J3043" i="11"/>
  <c r="G3043" i="11"/>
  <c r="F3043" i="11"/>
  <c r="E3043" i="11"/>
  <c r="A3043" i="11" s="1"/>
  <c r="D3043" i="11"/>
  <c r="C3043" i="11"/>
  <c r="B3043" i="11"/>
  <c r="J3042" i="11"/>
  <c r="G3042" i="11"/>
  <c r="F3042" i="11"/>
  <c r="E3042" i="11"/>
  <c r="A3042" i="11" s="1"/>
  <c r="D3042" i="11"/>
  <c r="C3042" i="11"/>
  <c r="B3042" i="11"/>
  <c r="J3041" i="11"/>
  <c r="G3041" i="11"/>
  <c r="F3041" i="11"/>
  <c r="E3041" i="11"/>
  <c r="A3041" i="11" s="1"/>
  <c r="D3041" i="11"/>
  <c r="C3041" i="11"/>
  <c r="B3041" i="11"/>
  <c r="J3040" i="11"/>
  <c r="G3040" i="11"/>
  <c r="F3040" i="11"/>
  <c r="E3040" i="11"/>
  <c r="A3040" i="11" s="1"/>
  <c r="D3040" i="11"/>
  <c r="C3040" i="11"/>
  <c r="B3040" i="11"/>
  <c r="J3039" i="11"/>
  <c r="G3039" i="11"/>
  <c r="F3039" i="11"/>
  <c r="E3039" i="11"/>
  <c r="A3039" i="11" s="1"/>
  <c r="D3039" i="11"/>
  <c r="C3039" i="11"/>
  <c r="B3039" i="11"/>
  <c r="J3038" i="11"/>
  <c r="G3038" i="11"/>
  <c r="F3038" i="11"/>
  <c r="E3038" i="11"/>
  <c r="A3038" i="11" s="1"/>
  <c r="D3038" i="11"/>
  <c r="C3038" i="11"/>
  <c r="B3038" i="11"/>
  <c r="J3037" i="11"/>
  <c r="G3037" i="11"/>
  <c r="F3037" i="11"/>
  <c r="E3037" i="11"/>
  <c r="A3037" i="11" s="1"/>
  <c r="D3037" i="11"/>
  <c r="C3037" i="11"/>
  <c r="B3037" i="11"/>
  <c r="J3036" i="11"/>
  <c r="G3036" i="11"/>
  <c r="F3036" i="11"/>
  <c r="E3036" i="11"/>
  <c r="A3036" i="11" s="1"/>
  <c r="D3036" i="11"/>
  <c r="C3036" i="11"/>
  <c r="B3036" i="11"/>
  <c r="J3035" i="11"/>
  <c r="G3035" i="11"/>
  <c r="F3035" i="11"/>
  <c r="E3035" i="11"/>
  <c r="A3035" i="11" s="1"/>
  <c r="D3035" i="11"/>
  <c r="C3035" i="11"/>
  <c r="B3035" i="11"/>
  <c r="J3034" i="11"/>
  <c r="G3034" i="11"/>
  <c r="F3034" i="11"/>
  <c r="E3034" i="11"/>
  <c r="A3034" i="11" s="1"/>
  <c r="D3034" i="11"/>
  <c r="C3034" i="11"/>
  <c r="B3034" i="11"/>
  <c r="J3033" i="11"/>
  <c r="G3033" i="11"/>
  <c r="F3033" i="11"/>
  <c r="E3033" i="11"/>
  <c r="A3033" i="11" s="1"/>
  <c r="D3033" i="11"/>
  <c r="C3033" i="11"/>
  <c r="B3033" i="11"/>
  <c r="J3032" i="11"/>
  <c r="G3032" i="11"/>
  <c r="F3032" i="11"/>
  <c r="E3032" i="11"/>
  <c r="A3032" i="11" s="1"/>
  <c r="D3032" i="11"/>
  <c r="C3032" i="11"/>
  <c r="B3032" i="11"/>
  <c r="J3031" i="11"/>
  <c r="G3031" i="11"/>
  <c r="F3031" i="11"/>
  <c r="E3031" i="11"/>
  <c r="A3031" i="11" s="1"/>
  <c r="D3031" i="11"/>
  <c r="C3031" i="11"/>
  <c r="B3031" i="11"/>
  <c r="J3030" i="11"/>
  <c r="G3030" i="11"/>
  <c r="F3030" i="11"/>
  <c r="E3030" i="11"/>
  <c r="A3030" i="11" s="1"/>
  <c r="D3030" i="11"/>
  <c r="C3030" i="11"/>
  <c r="B3030" i="11"/>
  <c r="J3029" i="11"/>
  <c r="G3029" i="11"/>
  <c r="F3029" i="11"/>
  <c r="E3029" i="11"/>
  <c r="A3029" i="11" s="1"/>
  <c r="D3029" i="11"/>
  <c r="C3029" i="11"/>
  <c r="B3029" i="11"/>
  <c r="J3028" i="11"/>
  <c r="G3028" i="11"/>
  <c r="F3028" i="11"/>
  <c r="E3028" i="11"/>
  <c r="A3028" i="11" s="1"/>
  <c r="D3028" i="11"/>
  <c r="C3028" i="11"/>
  <c r="B3028" i="11"/>
  <c r="J3027" i="11"/>
  <c r="G3027" i="11"/>
  <c r="F3027" i="11"/>
  <c r="E3027" i="11"/>
  <c r="A3027" i="11" s="1"/>
  <c r="D3027" i="11"/>
  <c r="C3027" i="11"/>
  <c r="B3027" i="11"/>
  <c r="J3026" i="11"/>
  <c r="G3026" i="11"/>
  <c r="F3026" i="11"/>
  <c r="E3026" i="11"/>
  <c r="A3026" i="11" s="1"/>
  <c r="D3026" i="11"/>
  <c r="C3026" i="11"/>
  <c r="B3026" i="11"/>
  <c r="J3025" i="11"/>
  <c r="G3025" i="11"/>
  <c r="F3025" i="11"/>
  <c r="E3025" i="11"/>
  <c r="A3025" i="11" s="1"/>
  <c r="D3025" i="11"/>
  <c r="C3025" i="11"/>
  <c r="B3025" i="11"/>
  <c r="J3024" i="11"/>
  <c r="G3024" i="11"/>
  <c r="F3024" i="11"/>
  <c r="E3024" i="11"/>
  <c r="A3024" i="11" s="1"/>
  <c r="D3024" i="11"/>
  <c r="C3024" i="11"/>
  <c r="B3024" i="11"/>
  <c r="J3023" i="11"/>
  <c r="G3023" i="11"/>
  <c r="F3023" i="11"/>
  <c r="E3023" i="11"/>
  <c r="A3023" i="11" s="1"/>
  <c r="D3023" i="11"/>
  <c r="C3023" i="11"/>
  <c r="B3023" i="11"/>
  <c r="J3022" i="11"/>
  <c r="G3022" i="11"/>
  <c r="F3022" i="11"/>
  <c r="E3022" i="11"/>
  <c r="A3022" i="11" s="1"/>
  <c r="D3022" i="11"/>
  <c r="C3022" i="11"/>
  <c r="B3022" i="11"/>
  <c r="J3021" i="11"/>
  <c r="G3021" i="11"/>
  <c r="F3021" i="11"/>
  <c r="E3021" i="11"/>
  <c r="A3021" i="11" s="1"/>
  <c r="D3021" i="11"/>
  <c r="C3021" i="11"/>
  <c r="B3021" i="11"/>
  <c r="J3020" i="11"/>
  <c r="G3020" i="11"/>
  <c r="F3020" i="11"/>
  <c r="E3020" i="11"/>
  <c r="A3020" i="11" s="1"/>
  <c r="D3020" i="11"/>
  <c r="C3020" i="11"/>
  <c r="B3020" i="11"/>
  <c r="J3019" i="11"/>
  <c r="G3019" i="11"/>
  <c r="F3019" i="11"/>
  <c r="E3019" i="11"/>
  <c r="A3019" i="11" s="1"/>
  <c r="D3019" i="11"/>
  <c r="C3019" i="11"/>
  <c r="B3019" i="11"/>
  <c r="J3018" i="11"/>
  <c r="G3018" i="11"/>
  <c r="F3018" i="11"/>
  <c r="E3018" i="11"/>
  <c r="A3018" i="11" s="1"/>
  <c r="D3018" i="11"/>
  <c r="C3018" i="11"/>
  <c r="B3018" i="11"/>
  <c r="J3017" i="11"/>
  <c r="G3017" i="11"/>
  <c r="F3017" i="11"/>
  <c r="E3017" i="11"/>
  <c r="A3017" i="11" s="1"/>
  <c r="D3017" i="11"/>
  <c r="C3017" i="11"/>
  <c r="B3017" i="11"/>
  <c r="J3016" i="11"/>
  <c r="G3016" i="11"/>
  <c r="F3016" i="11"/>
  <c r="E3016" i="11"/>
  <c r="A3016" i="11" s="1"/>
  <c r="D3016" i="11"/>
  <c r="C3016" i="11"/>
  <c r="B3016" i="11"/>
  <c r="J3015" i="11"/>
  <c r="G3015" i="11"/>
  <c r="F3015" i="11"/>
  <c r="E3015" i="11"/>
  <c r="A3015" i="11" s="1"/>
  <c r="D3015" i="11"/>
  <c r="C3015" i="11"/>
  <c r="B3015" i="11"/>
  <c r="J3014" i="11"/>
  <c r="G3014" i="11"/>
  <c r="F3014" i="11"/>
  <c r="E3014" i="11"/>
  <c r="A3014" i="11" s="1"/>
  <c r="D3014" i="11"/>
  <c r="C3014" i="11"/>
  <c r="B3014" i="11"/>
  <c r="J3013" i="11"/>
  <c r="G3013" i="11"/>
  <c r="F3013" i="11"/>
  <c r="E3013" i="11"/>
  <c r="A3013" i="11" s="1"/>
  <c r="D3013" i="11"/>
  <c r="C3013" i="11"/>
  <c r="B3013" i="11"/>
  <c r="J3012" i="11"/>
  <c r="G3012" i="11"/>
  <c r="F3012" i="11"/>
  <c r="E3012" i="11"/>
  <c r="A3012" i="11" s="1"/>
  <c r="D3012" i="11"/>
  <c r="C3012" i="11"/>
  <c r="B3012" i="11"/>
  <c r="J3011" i="11"/>
  <c r="G3011" i="11"/>
  <c r="F3011" i="11"/>
  <c r="E3011" i="11"/>
  <c r="A3011" i="11" s="1"/>
  <c r="D3011" i="11"/>
  <c r="C3011" i="11"/>
  <c r="B3011" i="11"/>
  <c r="J3010" i="11"/>
  <c r="G3010" i="11"/>
  <c r="F3010" i="11"/>
  <c r="E3010" i="11"/>
  <c r="A3010" i="11" s="1"/>
  <c r="D3010" i="11"/>
  <c r="C3010" i="11"/>
  <c r="B3010" i="11"/>
  <c r="J3009" i="11"/>
  <c r="G3009" i="11"/>
  <c r="F3009" i="11"/>
  <c r="E3009" i="11"/>
  <c r="A3009" i="11" s="1"/>
  <c r="D3009" i="11"/>
  <c r="C3009" i="11"/>
  <c r="B3009" i="11"/>
  <c r="J3008" i="11"/>
  <c r="G3008" i="11"/>
  <c r="F3008" i="11"/>
  <c r="E3008" i="11"/>
  <c r="A3008" i="11" s="1"/>
  <c r="D3008" i="11"/>
  <c r="C3008" i="11"/>
  <c r="B3008" i="11"/>
  <c r="J3007" i="11"/>
  <c r="G3007" i="11"/>
  <c r="F3007" i="11"/>
  <c r="E3007" i="11"/>
  <c r="A3007" i="11" s="1"/>
  <c r="D3007" i="11"/>
  <c r="C3007" i="11"/>
  <c r="B3007" i="11"/>
  <c r="J3006" i="11"/>
  <c r="G3006" i="11"/>
  <c r="F3006" i="11"/>
  <c r="E3006" i="11"/>
  <c r="A3006" i="11" s="1"/>
  <c r="D3006" i="11"/>
  <c r="C3006" i="11"/>
  <c r="B3006" i="11"/>
  <c r="J3005" i="11"/>
  <c r="G3005" i="11"/>
  <c r="F3005" i="11"/>
  <c r="E3005" i="11"/>
  <c r="A3005" i="11" s="1"/>
  <c r="D3005" i="11"/>
  <c r="C3005" i="11"/>
  <c r="B3005" i="11"/>
  <c r="J3004" i="11"/>
  <c r="G3004" i="11"/>
  <c r="F3004" i="11"/>
  <c r="E3004" i="11"/>
  <c r="A3004" i="11" s="1"/>
  <c r="D3004" i="11"/>
  <c r="C3004" i="11"/>
  <c r="B3004" i="11"/>
  <c r="J3003" i="11"/>
  <c r="G3003" i="11"/>
  <c r="F3003" i="11"/>
  <c r="E3003" i="11"/>
  <c r="A3003" i="11" s="1"/>
  <c r="D3003" i="11"/>
  <c r="C3003" i="11"/>
  <c r="B3003" i="11"/>
  <c r="J3002" i="11"/>
  <c r="G3002" i="11"/>
  <c r="F3002" i="11"/>
  <c r="E3002" i="11"/>
  <c r="A3002" i="11" s="1"/>
  <c r="D3002" i="11"/>
  <c r="C3002" i="11"/>
  <c r="B3002" i="11"/>
  <c r="J3001" i="11"/>
  <c r="G3001" i="11"/>
  <c r="F3001" i="11"/>
  <c r="E3001" i="11"/>
  <c r="A3001" i="11" s="1"/>
  <c r="D3001" i="11"/>
  <c r="C3001" i="11"/>
  <c r="B3001" i="11"/>
  <c r="J3000" i="11"/>
  <c r="G3000" i="11"/>
  <c r="F3000" i="11"/>
  <c r="E3000" i="11"/>
  <c r="A3000" i="11" s="1"/>
  <c r="D3000" i="11"/>
  <c r="C3000" i="11"/>
  <c r="B3000" i="11"/>
  <c r="J2999" i="11"/>
  <c r="G2999" i="11"/>
  <c r="F2999" i="11"/>
  <c r="E2999" i="11"/>
  <c r="A2999" i="11" s="1"/>
  <c r="D2999" i="11"/>
  <c r="C2999" i="11"/>
  <c r="B2999" i="11"/>
  <c r="J2998" i="11"/>
  <c r="G2998" i="11"/>
  <c r="F2998" i="11"/>
  <c r="E2998" i="11"/>
  <c r="A2998" i="11" s="1"/>
  <c r="D2998" i="11"/>
  <c r="C2998" i="11"/>
  <c r="B2998" i="11"/>
  <c r="J2997" i="11"/>
  <c r="G2997" i="11"/>
  <c r="F2997" i="11"/>
  <c r="E2997" i="11"/>
  <c r="A2997" i="11" s="1"/>
  <c r="D2997" i="11"/>
  <c r="C2997" i="11"/>
  <c r="B2997" i="11"/>
  <c r="J2996" i="11"/>
  <c r="G2996" i="11"/>
  <c r="F2996" i="11"/>
  <c r="E2996" i="11"/>
  <c r="A2996" i="11" s="1"/>
  <c r="D2996" i="11"/>
  <c r="C2996" i="11"/>
  <c r="B2996" i="11"/>
  <c r="J2995" i="11"/>
  <c r="G2995" i="11"/>
  <c r="F2995" i="11"/>
  <c r="E2995" i="11"/>
  <c r="A2995" i="11" s="1"/>
  <c r="D2995" i="11"/>
  <c r="C2995" i="11"/>
  <c r="B2995" i="11"/>
  <c r="J2994" i="11"/>
  <c r="G2994" i="11"/>
  <c r="F2994" i="11"/>
  <c r="E2994" i="11"/>
  <c r="A2994" i="11" s="1"/>
  <c r="D2994" i="11"/>
  <c r="C2994" i="11"/>
  <c r="B2994" i="11"/>
  <c r="J2993" i="11"/>
  <c r="G2993" i="11"/>
  <c r="F2993" i="11"/>
  <c r="E2993" i="11"/>
  <c r="A2993" i="11" s="1"/>
  <c r="D2993" i="11"/>
  <c r="C2993" i="11"/>
  <c r="B2993" i="11"/>
  <c r="J2992" i="11"/>
  <c r="G2992" i="11"/>
  <c r="F2992" i="11"/>
  <c r="E2992" i="11"/>
  <c r="A2992" i="11" s="1"/>
  <c r="D2992" i="11"/>
  <c r="C2992" i="11"/>
  <c r="B2992" i="11"/>
  <c r="J2991" i="11"/>
  <c r="G2991" i="11"/>
  <c r="F2991" i="11"/>
  <c r="E2991" i="11"/>
  <c r="A2991" i="11" s="1"/>
  <c r="D2991" i="11"/>
  <c r="C2991" i="11"/>
  <c r="B2991" i="11"/>
  <c r="J2990" i="11"/>
  <c r="G2990" i="11"/>
  <c r="F2990" i="11"/>
  <c r="E2990" i="11"/>
  <c r="A2990" i="11" s="1"/>
  <c r="D2990" i="11"/>
  <c r="C2990" i="11"/>
  <c r="B2990" i="11"/>
  <c r="J2989" i="11"/>
  <c r="G2989" i="11"/>
  <c r="F2989" i="11"/>
  <c r="E2989" i="11"/>
  <c r="A2989" i="11" s="1"/>
  <c r="D2989" i="11"/>
  <c r="C2989" i="11"/>
  <c r="B2989" i="11"/>
  <c r="J2988" i="11"/>
  <c r="G2988" i="11"/>
  <c r="F2988" i="11"/>
  <c r="E2988" i="11"/>
  <c r="A2988" i="11" s="1"/>
  <c r="D2988" i="11"/>
  <c r="C2988" i="11"/>
  <c r="B2988" i="11"/>
  <c r="J2987" i="11"/>
  <c r="G2987" i="11"/>
  <c r="F2987" i="11"/>
  <c r="E2987" i="11"/>
  <c r="A2987" i="11" s="1"/>
  <c r="D2987" i="11"/>
  <c r="C2987" i="11"/>
  <c r="B2987" i="11"/>
  <c r="J2986" i="11"/>
  <c r="G2986" i="11"/>
  <c r="F2986" i="11"/>
  <c r="E2986" i="11"/>
  <c r="A2986" i="11" s="1"/>
  <c r="D2986" i="11"/>
  <c r="C2986" i="11"/>
  <c r="B2986" i="11"/>
  <c r="J2985" i="11"/>
  <c r="G2985" i="11"/>
  <c r="F2985" i="11"/>
  <c r="E2985" i="11"/>
  <c r="A2985" i="11" s="1"/>
  <c r="D2985" i="11"/>
  <c r="C2985" i="11"/>
  <c r="B2985" i="11"/>
  <c r="J2984" i="11"/>
  <c r="G2984" i="11"/>
  <c r="F2984" i="11"/>
  <c r="E2984" i="11"/>
  <c r="A2984" i="11" s="1"/>
  <c r="D2984" i="11"/>
  <c r="C2984" i="11"/>
  <c r="B2984" i="11"/>
  <c r="J2983" i="11"/>
  <c r="G2983" i="11"/>
  <c r="F2983" i="11"/>
  <c r="E2983" i="11"/>
  <c r="A2983" i="11" s="1"/>
  <c r="D2983" i="11"/>
  <c r="C2983" i="11"/>
  <c r="B2983" i="11"/>
  <c r="J2982" i="11"/>
  <c r="G2982" i="11"/>
  <c r="F2982" i="11"/>
  <c r="E2982" i="11"/>
  <c r="A2982" i="11" s="1"/>
  <c r="D2982" i="11"/>
  <c r="C2982" i="11"/>
  <c r="B2982" i="11"/>
  <c r="J2981" i="11"/>
  <c r="G2981" i="11"/>
  <c r="F2981" i="11"/>
  <c r="E2981" i="11"/>
  <c r="A2981" i="11" s="1"/>
  <c r="D2981" i="11"/>
  <c r="C2981" i="11"/>
  <c r="B2981" i="11"/>
  <c r="J2980" i="11"/>
  <c r="G2980" i="11"/>
  <c r="F2980" i="11"/>
  <c r="E2980" i="11"/>
  <c r="A2980" i="11" s="1"/>
  <c r="D2980" i="11"/>
  <c r="C2980" i="11"/>
  <c r="B2980" i="11"/>
  <c r="J2979" i="11"/>
  <c r="G2979" i="11"/>
  <c r="F2979" i="11"/>
  <c r="E2979" i="11"/>
  <c r="A2979" i="11" s="1"/>
  <c r="D2979" i="11"/>
  <c r="C2979" i="11"/>
  <c r="B2979" i="11"/>
  <c r="J2978" i="11"/>
  <c r="G2978" i="11"/>
  <c r="F2978" i="11"/>
  <c r="E2978" i="11"/>
  <c r="A2978" i="11" s="1"/>
  <c r="D2978" i="11"/>
  <c r="C2978" i="11"/>
  <c r="B2978" i="11"/>
  <c r="J2977" i="11"/>
  <c r="G2977" i="11"/>
  <c r="F2977" i="11"/>
  <c r="E2977" i="11"/>
  <c r="A2977" i="11" s="1"/>
  <c r="D2977" i="11"/>
  <c r="C2977" i="11"/>
  <c r="B2977" i="11"/>
  <c r="J2976" i="11"/>
  <c r="G2976" i="11"/>
  <c r="F2976" i="11"/>
  <c r="E2976" i="11"/>
  <c r="A2976" i="11" s="1"/>
  <c r="D2976" i="11"/>
  <c r="C2976" i="11"/>
  <c r="B2976" i="11"/>
  <c r="J2975" i="11"/>
  <c r="G2975" i="11"/>
  <c r="F2975" i="11"/>
  <c r="E2975" i="11"/>
  <c r="A2975" i="11" s="1"/>
  <c r="D2975" i="11"/>
  <c r="C2975" i="11"/>
  <c r="B2975" i="11"/>
  <c r="J2974" i="11"/>
  <c r="G2974" i="11"/>
  <c r="F2974" i="11"/>
  <c r="E2974" i="11"/>
  <c r="A2974" i="11" s="1"/>
  <c r="D2974" i="11"/>
  <c r="C2974" i="11"/>
  <c r="B2974" i="11"/>
  <c r="J2973" i="11"/>
  <c r="G2973" i="11"/>
  <c r="F2973" i="11"/>
  <c r="E2973" i="11"/>
  <c r="A2973" i="11" s="1"/>
  <c r="D2973" i="11"/>
  <c r="C2973" i="11"/>
  <c r="B2973" i="11"/>
  <c r="J2972" i="11"/>
  <c r="G2972" i="11"/>
  <c r="F2972" i="11"/>
  <c r="E2972" i="11"/>
  <c r="A2972" i="11" s="1"/>
  <c r="D2972" i="11"/>
  <c r="C2972" i="11"/>
  <c r="B2972" i="11"/>
  <c r="J2971" i="11"/>
  <c r="G2971" i="11"/>
  <c r="F2971" i="11"/>
  <c r="E2971" i="11"/>
  <c r="A2971" i="11" s="1"/>
  <c r="D2971" i="11"/>
  <c r="C2971" i="11"/>
  <c r="B2971" i="11"/>
  <c r="J2970" i="11"/>
  <c r="G2970" i="11"/>
  <c r="F2970" i="11"/>
  <c r="E2970" i="11"/>
  <c r="A2970" i="11" s="1"/>
  <c r="D2970" i="11"/>
  <c r="C2970" i="11"/>
  <c r="B2970" i="11"/>
  <c r="J2969" i="11"/>
  <c r="G2969" i="11"/>
  <c r="F2969" i="11"/>
  <c r="E2969" i="11"/>
  <c r="A2969" i="11" s="1"/>
  <c r="D2969" i="11"/>
  <c r="C2969" i="11"/>
  <c r="B2969" i="11"/>
  <c r="J2968" i="11"/>
  <c r="G2968" i="11"/>
  <c r="F2968" i="11"/>
  <c r="E2968" i="11"/>
  <c r="A2968" i="11" s="1"/>
  <c r="D2968" i="11"/>
  <c r="C2968" i="11"/>
  <c r="B2968" i="11"/>
  <c r="J2967" i="11"/>
  <c r="G2967" i="11"/>
  <c r="F2967" i="11"/>
  <c r="E2967" i="11"/>
  <c r="A2967" i="11" s="1"/>
  <c r="D2967" i="11"/>
  <c r="C2967" i="11"/>
  <c r="B2967" i="11"/>
  <c r="J2966" i="11"/>
  <c r="G2966" i="11"/>
  <c r="F2966" i="11"/>
  <c r="E2966" i="11"/>
  <c r="A2966" i="11" s="1"/>
  <c r="D2966" i="11"/>
  <c r="C2966" i="11"/>
  <c r="B2966" i="11"/>
  <c r="J2965" i="11"/>
  <c r="G2965" i="11"/>
  <c r="F2965" i="11"/>
  <c r="E2965" i="11"/>
  <c r="A2965" i="11" s="1"/>
  <c r="D2965" i="11"/>
  <c r="C2965" i="11"/>
  <c r="B2965" i="11"/>
  <c r="J2964" i="11"/>
  <c r="G2964" i="11"/>
  <c r="F2964" i="11"/>
  <c r="E2964" i="11"/>
  <c r="A2964" i="11" s="1"/>
  <c r="D2964" i="11"/>
  <c r="C2964" i="11"/>
  <c r="B2964" i="11"/>
  <c r="J2963" i="11"/>
  <c r="G2963" i="11"/>
  <c r="F2963" i="11"/>
  <c r="E2963" i="11"/>
  <c r="A2963" i="11" s="1"/>
  <c r="D2963" i="11"/>
  <c r="C2963" i="11"/>
  <c r="B2963" i="11"/>
  <c r="J2962" i="11"/>
  <c r="G2962" i="11"/>
  <c r="F2962" i="11"/>
  <c r="E2962" i="11"/>
  <c r="A2962" i="11" s="1"/>
  <c r="D2962" i="11"/>
  <c r="C2962" i="11"/>
  <c r="B2962" i="11"/>
  <c r="J2961" i="11"/>
  <c r="G2961" i="11"/>
  <c r="F2961" i="11"/>
  <c r="E2961" i="11"/>
  <c r="A2961" i="11" s="1"/>
  <c r="D2961" i="11"/>
  <c r="C2961" i="11"/>
  <c r="B2961" i="11"/>
  <c r="J2960" i="11"/>
  <c r="G2960" i="11"/>
  <c r="F2960" i="11"/>
  <c r="E2960" i="11"/>
  <c r="A2960" i="11" s="1"/>
  <c r="D2960" i="11"/>
  <c r="C2960" i="11"/>
  <c r="B2960" i="11"/>
  <c r="J2959" i="11"/>
  <c r="G2959" i="11"/>
  <c r="F2959" i="11"/>
  <c r="E2959" i="11"/>
  <c r="A2959" i="11" s="1"/>
  <c r="D2959" i="11"/>
  <c r="C2959" i="11"/>
  <c r="B2959" i="11"/>
  <c r="J2958" i="11"/>
  <c r="G2958" i="11"/>
  <c r="F2958" i="11"/>
  <c r="E2958" i="11"/>
  <c r="A2958" i="11" s="1"/>
  <c r="D2958" i="11"/>
  <c r="C2958" i="11"/>
  <c r="B2958" i="11"/>
  <c r="J2957" i="11"/>
  <c r="G2957" i="11"/>
  <c r="F2957" i="11"/>
  <c r="E2957" i="11"/>
  <c r="A2957" i="11" s="1"/>
  <c r="D2957" i="11"/>
  <c r="C2957" i="11"/>
  <c r="B2957" i="11"/>
  <c r="J2956" i="11"/>
  <c r="G2956" i="11"/>
  <c r="F2956" i="11"/>
  <c r="E2956" i="11"/>
  <c r="A2956" i="11" s="1"/>
  <c r="D2956" i="11"/>
  <c r="C2956" i="11"/>
  <c r="B2956" i="11"/>
  <c r="J2955" i="11"/>
  <c r="G2955" i="11"/>
  <c r="F2955" i="11"/>
  <c r="E2955" i="11"/>
  <c r="A2955" i="11" s="1"/>
  <c r="D2955" i="11"/>
  <c r="C2955" i="11"/>
  <c r="B2955" i="11"/>
  <c r="J2954" i="11"/>
  <c r="G2954" i="11"/>
  <c r="F2954" i="11"/>
  <c r="E2954" i="11"/>
  <c r="A2954" i="11" s="1"/>
  <c r="D2954" i="11"/>
  <c r="C2954" i="11"/>
  <c r="B2954" i="11"/>
  <c r="J2953" i="11"/>
  <c r="G2953" i="11"/>
  <c r="F2953" i="11"/>
  <c r="E2953" i="11"/>
  <c r="A2953" i="11" s="1"/>
  <c r="D2953" i="11"/>
  <c r="C2953" i="11"/>
  <c r="B2953" i="11"/>
  <c r="J2952" i="11"/>
  <c r="G2952" i="11"/>
  <c r="F2952" i="11"/>
  <c r="E2952" i="11"/>
  <c r="A2952" i="11" s="1"/>
  <c r="D2952" i="11"/>
  <c r="C2952" i="11"/>
  <c r="B2952" i="11"/>
  <c r="J2951" i="11"/>
  <c r="G2951" i="11"/>
  <c r="F2951" i="11"/>
  <c r="E2951" i="11"/>
  <c r="A2951" i="11" s="1"/>
  <c r="D2951" i="11"/>
  <c r="C2951" i="11"/>
  <c r="B2951" i="11"/>
  <c r="J2950" i="11"/>
  <c r="G2950" i="11"/>
  <c r="F2950" i="11"/>
  <c r="E2950" i="11"/>
  <c r="A2950" i="11" s="1"/>
  <c r="D2950" i="11"/>
  <c r="C2950" i="11"/>
  <c r="B2950" i="11"/>
  <c r="J2949" i="11"/>
  <c r="G2949" i="11"/>
  <c r="F2949" i="11"/>
  <c r="E2949" i="11"/>
  <c r="A2949" i="11" s="1"/>
  <c r="D2949" i="11"/>
  <c r="C2949" i="11"/>
  <c r="B2949" i="11"/>
  <c r="J2948" i="11"/>
  <c r="G2948" i="11"/>
  <c r="F2948" i="11"/>
  <c r="E2948" i="11"/>
  <c r="A2948" i="11" s="1"/>
  <c r="D2948" i="11"/>
  <c r="C2948" i="11"/>
  <c r="B2948" i="11"/>
  <c r="J2947" i="11"/>
  <c r="G2947" i="11"/>
  <c r="F2947" i="11"/>
  <c r="E2947" i="11"/>
  <c r="A2947" i="11" s="1"/>
  <c r="D2947" i="11"/>
  <c r="C2947" i="11"/>
  <c r="B2947" i="11"/>
  <c r="J2946" i="11"/>
  <c r="G2946" i="11"/>
  <c r="F2946" i="11"/>
  <c r="E2946" i="11"/>
  <c r="A2946" i="11" s="1"/>
  <c r="D2946" i="11"/>
  <c r="C2946" i="11"/>
  <c r="B2946" i="11"/>
  <c r="J2945" i="11"/>
  <c r="G2945" i="11"/>
  <c r="F2945" i="11"/>
  <c r="E2945" i="11"/>
  <c r="A2945" i="11" s="1"/>
  <c r="D2945" i="11"/>
  <c r="C2945" i="11"/>
  <c r="B2945" i="11"/>
  <c r="J2944" i="11"/>
  <c r="G2944" i="11"/>
  <c r="F2944" i="11"/>
  <c r="E2944" i="11"/>
  <c r="A2944" i="11" s="1"/>
  <c r="D2944" i="11"/>
  <c r="C2944" i="11"/>
  <c r="B2944" i="11"/>
  <c r="J2943" i="11"/>
  <c r="G2943" i="11"/>
  <c r="F2943" i="11"/>
  <c r="E2943" i="11"/>
  <c r="A2943" i="11" s="1"/>
  <c r="D2943" i="11"/>
  <c r="C2943" i="11"/>
  <c r="B2943" i="11"/>
  <c r="J2942" i="11"/>
  <c r="G2942" i="11"/>
  <c r="F2942" i="11"/>
  <c r="E2942" i="11"/>
  <c r="A2942" i="11" s="1"/>
  <c r="D2942" i="11"/>
  <c r="C2942" i="11"/>
  <c r="B2942" i="11"/>
  <c r="J2941" i="11"/>
  <c r="G2941" i="11"/>
  <c r="F2941" i="11"/>
  <c r="E2941" i="11"/>
  <c r="A2941" i="11" s="1"/>
  <c r="D2941" i="11"/>
  <c r="C2941" i="11"/>
  <c r="B2941" i="11"/>
  <c r="J2940" i="11"/>
  <c r="G2940" i="11"/>
  <c r="F2940" i="11"/>
  <c r="E2940" i="11"/>
  <c r="A2940" i="11" s="1"/>
  <c r="D2940" i="11"/>
  <c r="C2940" i="11"/>
  <c r="B2940" i="11"/>
  <c r="J2939" i="11"/>
  <c r="G2939" i="11"/>
  <c r="F2939" i="11"/>
  <c r="E2939" i="11"/>
  <c r="A2939" i="11" s="1"/>
  <c r="D2939" i="11"/>
  <c r="C2939" i="11"/>
  <c r="B2939" i="11"/>
  <c r="J2938" i="11"/>
  <c r="G2938" i="11"/>
  <c r="F2938" i="11"/>
  <c r="E2938" i="11"/>
  <c r="A2938" i="11" s="1"/>
  <c r="D2938" i="11"/>
  <c r="C2938" i="11"/>
  <c r="B2938" i="11"/>
  <c r="J2937" i="11"/>
  <c r="G2937" i="11"/>
  <c r="F2937" i="11"/>
  <c r="E2937" i="11"/>
  <c r="A2937" i="11" s="1"/>
  <c r="D2937" i="11"/>
  <c r="C2937" i="11"/>
  <c r="B2937" i="11"/>
  <c r="J2936" i="11"/>
  <c r="G2936" i="11"/>
  <c r="F2936" i="11"/>
  <c r="E2936" i="11"/>
  <c r="A2936" i="11" s="1"/>
  <c r="D2936" i="11"/>
  <c r="C2936" i="11"/>
  <c r="B2936" i="11"/>
  <c r="J2935" i="11"/>
  <c r="G2935" i="11"/>
  <c r="F2935" i="11"/>
  <c r="E2935" i="11"/>
  <c r="A2935" i="11" s="1"/>
  <c r="D2935" i="11"/>
  <c r="C2935" i="11"/>
  <c r="B2935" i="11"/>
  <c r="J2934" i="11"/>
  <c r="G2934" i="11"/>
  <c r="F2934" i="11"/>
  <c r="E2934" i="11"/>
  <c r="A2934" i="11" s="1"/>
  <c r="D2934" i="11"/>
  <c r="C2934" i="11"/>
  <c r="B2934" i="11"/>
  <c r="J2933" i="11"/>
  <c r="G2933" i="11"/>
  <c r="F2933" i="11"/>
  <c r="E2933" i="11"/>
  <c r="A2933" i="11" s="1"/>
  <c r="D2933" i="11"/>
  <c r="C2933" i="11"/>
  <c r="B2933" i="11"/>
  <c r="J2932" i="11"/>
  <c r="G2932" i="11"/>
  <c r="F2932" i="11"/>
  <c r="E2932" i="11"/>
  <c r="A2932" i="11" s="1"/>
  <c r="D2932" i="11"/>
  <c r="C2932" i="11"/>
  <c r="B2932" i="11"/>
  <c r="J2931" i="11"/>
  <c r="G2931" i="11"/>
  <c r="F2931" i="11"/>
  <c r="E2931" i="11"/>
  <c r="A2931" i="11" s="1"/>
  <c r="D2931" i="11"/>
  <c r="C2931" i="11"/>
  <c r="B2931" i="11"/>
  <c r="J2930" i="11"/>
  <c r="G2930" i="11"/>
  <c r="F2930" i="11"/>
  <c r="E2930" i="11"/>
  <c r="A2930" i="11" s="1"/>
  <c r="D2930" i="11"/>
  <c r="C2930" i="11"/>
  <c r="B2930" i="11"/>
  <c r="J2929" i="11"/>
  <c r="G2929" i="11"/>
  <c r="F2929" i="11"/>
  <c r="E2929" i="11"/>
  <c r="A2929" i="11" s="1"/>
  <c r="D2929" i="11"/>
  <c r="C2929" i="11"/>
  <c r="B2929" i="11"/>
  <c r="J2928" i="11"/>
  <c r="G2928" i="11"/>
  <c r="F2928" i="11"/>
  <c r="E2928" i="11"/>
  <c r="A2928" i="11" s="1"/>
  <c r="D2928" i="11"/>
  <c r="C2928" i="11"/>
  <c r="B2928" i="11"/>
  <c r="J2927" i="11"/>
  <c r="G2927" i="11"/>
  <c r="F2927" i="11"/>
  <c r="E2927" i="11"/>
  <c r="A2927" i="11" s="1"/>
  <c r="D2927" i="11"/>
  <c r="C2927" i="11"/>
  <c r="B2927" i="11"/>
  <c r="J2926" i="11"/>
  <c r="G2926" i="11"/>
  <c r="F2926" i="11"/>
  <c r="E2926" i="11"/>
  <c r="A2926" i="11" s="1"/>
  <c r="D2926" i="11"/>
  <c r="C2926" i="11"/>
  <c r="B2926" i="11"/>
  <c r="J2925" i="11"/>
  <c r="G2925" i="11"/>
  <c r="F2925" i="11"/>
  <c r="E2925" i="11"/>
  <c r="A2925" i="11" s="1"/>
  <c r="D2925" i="11"/>
  <c r="C2925" i="11"/>
  <c r="B2925" i="11"/>
  <c r="J2924" i="11"/>
  <c r="G2924" i="11"/>
  <c r="F2924" i="11"/>
  <c r="E2924" i="11"/>
  <c r="A2924" i="11" s="1"/>
  <c r="D2924" i="11"/>
  <c r="C2924" i="11"/>
  <c r="B2924" i="11"/>
  <c r="J2923" i="11"/>
  <c r="G2923" i="11"/>
  <c r="F2923" i="11"/>
  <c r="E2923" i="11"/>
  <c r="A2923" i="11" s="1"/>
  <c r="D2923" i="11"/>
  <c r="C2923" i="11"/>
  <c r="B2923" i="11"/>
  <c r="J2922" i="11"/>
  <c r="G2922" i="11"/>
  <c r="F2922" i="11"/>
  <c r="E2922" i="11"/>
  <c r="A2922" i="11" s="1"/>
  <c r="D2922" i="11"/>
  <c r="C2922" i="11"/>
  <c r="B2922" i="11"/>
  <c r="J2921" i="11"/>
  <c r="G2921" i="11"/>
  <c r="F2921" i="11"/>
  <c r="E2921" i="11"/>
  <c r="A2921" i="11" s="1"/>
  <c r="D2921" i="11"/>
  <c r="C2921" i="11"/>
  <c r="B2921" i="11"/>
  <c r="J2920" i="11"/>
  <c r="G2920" i="11"/>
  <c r="F2920" i="11"/>
  <c r="E2920" i="11"/>
  <c r="A2920" i="11" s="1"/>
  <c r="D2920" i="11"/>
  <c r="C2920" i="11"/>
  <c r="B2920" i="11"/>
  <c r="J2919" i="11"/>
  <c r="G2919" i="11"/>
  <c r="F2919" i="11"/>
  <c r="E2919" i="11"/>
  <c r="A2919" i="11" s="1"/>
  <c r="D2919" i="11"/>
  <c r="C2919" i="11"/>
  <c r="B2919" i="11"/>
  <c r="J2918" i="11"/>
  <c r="G2918" i="11"/>
  <c r="F2918" i="11"/>
  <c r="E2918" i="11"/>
  <c r="A2918" i="11" s="1"/>
  <c r="D2918" i="11"/>
  <c r="C2918" i="11"/>
  <c r="B2918" i="11"/>
  <c r="J2917" i="11"/>
  <c r="G2917" i="11"/>
  <c r="F2917" i="11"/>
  <c r="E2917" i="11"/>
  <c r="A2917" i="11" s="1"/>
  <c r="D2917" i="11"/>
  <c r="C2917" i="11"/>
  <c r="B2917" i="11"/>
  <c r="J2916" i="11"/>
  <c r="G2916" i="11"/>
  <c r="F2916" i="11"/>
  <c r="E2916" i="11"/>
  <c r="A2916" i="11" s="1"/>
  <c r="D2916" i="11"/>
  <c r="C2916" i="11"/>
  <c r="B2916" i="11"/>
  <c r="J2915" i="11"/>
  <c r="G2915" i="11"/>
  <c r="F2915" i="11"/>
  <c r="E2915" i="11"/>
  <c r="A2915" i="11" s="1"/>
  <c r="D2915" i="11"/>
  <c r="C2915" i="11"/>
  <c r="B2915" i="11"/>
  <c r="J2914" i="11"/>
  <c r="G2914" i="11"/>
  <c r="F2914" i="11"/>
  <c r="E2914" i="11"/>
  <c r="A2914" i="11" s="1"/>
  <c r="D2914" i="11"/>
  <c r="C2914" i="11"/>
  <c r="B2914" i="11"/>
  <c r="J2913" i="11"/>
  <c r="G2913" i="11"/>
  <c r="F2913" i="11"/>
  <c r="E2913" i="11"/>
  <c r="A2913" i="11" s="1"/>
  <c r="D2913" i="11"/>
  <c r="C2913" i="11"/>
  <c r="B2913" i="11"/>
  <c r="J2912" i="11"/>
  <c r="G2912" i="11"/>
  <c r="F2912" i="11"/>
  <c r="E2912" i="11"/>
  <c r="A2912" i="11" s="1"/>
  <c r="D2912" i="11"/>
  <c r="C2912" i="11"/>
  <c r="B2912" i="11"/>
  <c r="J2911" i="11"/>
  <c r="G2911" i="11"/>
  <c r="F2911" i="11"/>
  <c r="E2911" i="11"/>
  <c r="A2911" i="11" s="1"/>
  <c r="D2911" i="11"/>
  <c r="C2911" i="11"/>
  <c r="B2911" i="11"/>
  <c r="J2910" i="11"/>
  <c r="G2910" i="11"/>
  <c r="F2910" i="11"/>
  <c r="E2910" i="11"/>
  <c r="A2910" i="11" s="1"/>
  <c r="D2910" i="11"/>
  <c r="C2910" i="11"/>
  <c r="B2910" i="11"/>
  <c r="J2909" i="11"/>
  <c r="G2909" i="11"/>
  <c r="F2909" i="11"/>
  <c r="E2909" i="11"/>
  <c r="A2909" i="11" s="1"/>
  <c r="D2909" i="11"/>
  <c r="C2909" i="11"/>
  <c r="B2909" i="11"/>
  <c r="J2908" i="11"/>
  <c r="G2908" i="11"/>
  <c r="F2908" i="11"/>
  <c r="E2908" i="11"/>
  <c r="A2908" i="11" s="1"/>
  <c r="D2908" i="11"/>
  <c r="C2908" i="11"/>
  <c r="B2908" i="11"/>
  <c r="J2907" i="11"/>
  <c r="G2907" i="11"/>
  <c r="F2907" i="11"/>
  <c r="E2907" i="11"/>
  <c r="A2907" i="11" s="1"/>
  <c r="D2907" i="11"/>
  <c r="C2907" i="11"/>
  <c r="B2907" i="11"/>
  <c r="J2906" i="11"/>
  <c r="G2906" i="11"/>
  <c r="F2906" i="11"/>
  <c r="E2906" i="11"/>
  <c r="A2906" i="11" s="1"/>
  <c r="D2906" i="11"/>
  <c r="C2906" i="11"/>
  <c r="B2906" i="11"/>
  <c r="J2905" i="11"/>
  <c r="G2905" i="11"/>
  <c r="F2905" i="11"/>
  <c r="E2905" i="11"/>
  <c r="A2905" i="11" s="1"/>
  <c r="D2905" i="11"/>
  <c r="C2905" i="11"/>
  <c r="B2905" i="11"/>
  <c r="J2904" i="11"/>
  <c r="G2904" i="11"/>
  <c r="F2904" i="11"/>
  <c r="E2904" i="11"/>
  <c r="A2904" i="11" s="1"/>
  <c r="D2904" i="11"/>
  <c r="C2904" i="11"/>
  <c r="B2904" i="11"/>
  <c r="J2903" i="11"/>
  <c r="G2903" i="11"/>
  <c r="F2903" i="11"/>
  <c r="E2903" i="11"/>
  <c r="A2903" i="11" s="1"/>
  <c r="D2903" i="11"/>
  <c r="C2903" i="11"/>
  <c r="B2903" i="11"/>
  <c r="J2902" i="11"/>
  <c r="G2902" i="11"/>
  <c r="F2902" i="11"/>
  <c r="E2902" i="11"/>
  <c r="A2902" i="11" s="1"/>
  <c r="D2902" i="11"/>
  <c r="C2902" i="11"/>
  <c r="B2902" i="11"/>
  <c r="J2901" i="11"/>
  <c r="G2901" i="11"/>
  <c r="F2901" i="11"/>
  <c r="E2901" i="11"/>
  <c r="A2901" i="11" s="1"/>
  <c r="D2901" i="11"/>
  <c r="C2901" i="11"/>
  <c r="B2901" i="11"/>
  <c r="J2900" i="11"/>
  <c r="G2900" i="11"/>
  <c r="F2900" i="11"/>
  <c r="E2900" i="11"/>
  <c r="A2900" i="11" s="1"/>
  <c r="D2900" i="11"/>
  <c r="C2900" i="11"/>
  <c r="B2900" i="11"/>
  <c r="J2899" i="11"/>
  <c r="G2899" i="11"/>
  <c r="F2899" i="11"/>
  <c r="E2899" i="11"/>
  <c r="A2899" i="11" s="1"/>
  <c r="D2899" i="11"/>
  <c r="C2899" i="11"/>
  <c r="B2899" i="11"/>
  <c r="J2898" i="11"/>
  <c r="G2898" i="11"/>
  <c r="F2898" i="11"/>
  <c r="E2898" i="11"/>
  <c r="A2898" i="11" s="1"/>
  <c r="D2898" i="11"/>
  <c r="C2898" i="11"/>
  <c r="B2898" i="11"/>
  <c r="J2897" i="11"/>
  <c r="G2897" i="11"/>
  <c r="F2897" i="11"/>
  <c r="E2897" i="11"/>
  <c r="A2897" i="11" s="1"/>
  <c r="D2897" i="11"/>
  <c r="C2897" i="11"/>
  <c r="B2897" i="11"/>
  <c r="J2896" i="11"/>
  <c r="G2896" i="11"/>
  <c r="F2896" i="11"/>
  <c r="E2896" i="11"/>
  <c r="A2896" i="11" s="1"/>
  <c r="D2896" i="11"/>
  <c r="C2896" i="11"/>
  <c r="B2896" i="11"/>
  <c r="J2895" i="11"/>
  <c r="G2895" i="11"/>
  <c r="F2895" i="11"/>
  <c r="E2895" i="11"/>
  <c r="A2895" i="11" s="1"/>
  <c r="D2895" i="11"/>
  <c r="C2895" i="11"/>
  <c r="B2895" i="11"/>
  <c r="J2894" i="11"/>
  <c r="G2894" i="11"/>
  <c r="F2894" i="11"/>
  <c r="E2894" i="11"/>
  <c r="A2894" i="11" s="1"/>
  <c r="D2894" i="11"/>
  <c r="C2894" i="11"/>
  <c r="B2894" i="11"/>
  <c r="J2893" i="11"/>
  <c r="G2893" i="11"/>
  <c r="F2893" i="11"/>
  <c r="E2893" i="11"/>
  <c r="A2893" i="11" s="1"/>
  <c r="D2893" i="11"/>
  <c r="C2893" i="11"/>
  <c r="B2893" i="11"/>
  <c r="J2892" i="11"/>
  <c r="G2892" i="11"/>
  <c r="F2892" i="11"/>
  <c r="E2892" i="11"/>
  <c r="A2892" i="11" s="1"/>
  <c r="D2892" i="11"/>
  <c r="C2892" i="11"/>
  <c r="B2892" i="11"/>
  <c r="J2891" i="11"/>
  <c r="G2891" i="11"/>
  <c r="F2891" i="11"/>
  <c r="E2891" i="11"/>
  <c r="A2891" i="11" s="1"/>
  <c r="D2891" i="11"/>
  <c r="C2891" i="11"/>
  <c r="B2891" i="11"/>
  <c r="J2890" i="11"/>
  <c r="G2890" i="11"/>
  <c r="F2890" i="11"/>
  <c r="E2890" i="11"/>
  <c r="A2890" i="11" s="1"/>
  <c r="D2890" i="11"/>
  <c r="C2890" i="11"/>
  <c r="B2890" i="11"/>
  <c r="J2889" i="11"/>
  <c r="G2889" i="11"/>
  <c r="F2889" i="11"/>
  <c r="E2889" i="11"/>
  <c r="A2889" i="11" s="1"/>
  <c r="D2889" i="11"/>
  <c r="C2889" i="11"/>
  <c r="B2889" i="11"/>
  <c r="J2888" i="11"/>
  <c r="G2888" i="11"/>
  <c r="F2888" i="11"/>
  <c r="E2888" i="11"/>
  <c r="A2888" i="11" s="1"/>
  <c r="D2888" i="11"/>
  <c r="C2888" i="11"/>
  <c r="B2888" i="11"/>
  <c r="J2887" i="11"/>
  <c r="G2887" i="11"/>
  <c r="F2887" i="11"/>
  <c r="E2887" i="11"/>
  <c r="A2887" i="11" s="1"/>
  <c r="D2887" i="11"/>
  <c r="C2887" i="11"/>
  <c r="B2887" i="11"/>
  <c r="J2886" i="11"/>
  <c r="G2886" i="11"/>
  <c r="F2886" i="11"/>
  <c r="E2886" i="11"/>
  <c r="A2886" i="11" s="1"/>
  <c r="D2886" i="11"/>
  <c r="C2886" i="11"/>
  <c r="B2886" i="11"/>
  <c r="J2885" i="11"/>
  <c r="G2885" i="11"/>
  <c r="F2885" i="11"/>
  <c r="E2885" i="11"/>
  <c r="A2885" i="11" s="1"/>
  <c r="D2885" i="11"/>
  <c r="C2885" i="11"/>
  <c r="B2885" i="11"/>
  <c r="J2884" i="11"/>
  <c r="G2884" i="11"/>
  <c r="F2884" i="11"/>
  <c r="E2884" i="11"/>
  <c r="A2884" i="11" s="1"/>
  <c r="D2884" i="11"/>
  <c r="C2884" i="11"/>
  <c r="B2884" i="11"/>
  <c r="J2883" i="11"/>
  <c r="G2883" i="11"/>
  <c r="F2883" i="11"/>
  <c r="E2883" i="11"/>
  <c r="A2883" i="11" s="1"/>
  <c r="D2883" i="11"/>
  <c r="C2883" i="11"/>
  <c r="B2883" i="11"/>
  <c r="J2882" i="11"/>
  <c r="G2882" i="11"/>
  <c r="F2882" i="11"/>
  <c r="E2882" i="11"/>
  <c r="A2882" i="11" s="1"/>
  <c r="D2882" i="11"/>
  <c r="C2882" i="11"/>
  <c r="B2882" i="11"/>
  <c r="J2881" i="11"/>
  <c r="G2881" i="11"/>
  <c r="F2881" i="11"/>
  <c r="E2881" i="11"/>
  <c r="A2881" i="11" s="1"/>
  <c r="D2881" i="11"/>
  <c r="C2881" i="11"/>
  <c r="B2881" i="11"/>
  <c r="J2880" i="11"/>
  <c r="G2880" i="11"/>
  <c r="F2880" i="11"/>
  <c r="E2880" i="11"/>
  <c r="A2880" i="11" s="1"/>
  <c r="D2880" i="11"/>
  <c r="C2880" i="11"/>
  <c r="B2880" i="11"/>
  <c r="J2879" i="11"/>
  <c r="G2879" i="11"/>
  <c r="F2879" i="11"/>
  <c r="E2879" i="11"/>
  <c r="A2879" i="11" s="1"/>
  <c r="D2879" i="11"/>
  <c r="C2879" i="11"/>
  <c r="B2879" i="11"/>
  <c r="J2878" i="11"/>
  <c r="G2878" i="11"/>
  <c r="F2878" i="11"/>
  <c r="E2878" i="11"/>
  <c r="A2878" i="11" s="1"/>
  <c r="D2878" i="11"/>
  <c r="C2878" i="11"/>
  <c r="B2878" i="11"/>
  <c r="J2877" i="11"/>
  <c r="G2877" i="11"/>
  <c r="F2877" i="11"/>
  <c r="E2877" i="11"/>
  <c r="A2877" i="11" s="1"/>
  <c r="D2877" i="11"/>
  <c r="C2877" i="11"/>
  <c r="B2877" i="11"/>
  <c r="J2876" i="11"/>
  <c r="G2876" i="11"/>
  <c r="F2876" i="11"/>
  <c r="E2876" i="11"/>
  <c r="A2876" i="11" s="1"/>
  <c r="D2876" i="11"/>
  <c r="C2876" i="11"/>
  <c r="B2876" i="11"/>
  <c r="J2875" i="11"/>
  <c r="G2875" i="11"/>
  <c r="F2875" i="11"/>
  <c r="E2875" i="11"/>
  <c r="A2875" i="11" s="1"/>
  <c r="D2875" i="11"/>
  <c r="C2875" i="11"/>
  <c r="B2875" i="11"/>
  <c r="J2874" i="11"/>
  <c r="G2874" i="11"/>
  <c r="F2874" i="11"/>
  <c r="E2874" i="11"/>
  <c r="A2874" i="11" s="1"/>
  <c r="D2874" i="11"/>
  <c r="C2874" i="11"/>
  <c r="B2874" i="11"/>
  <c r="J2873" i="11"/>
  <c r="G2873" i="11"/>
  <c r="F2873" i="11"/>
  <c r="E2873" i="11"/>
  <c r="A2873" i="11" s="1"/>
  <c r="D2873" i="11"/>
  <c r="C2873" i="11"/>
  <c r="B2873" i="11"/>
  <c r="J2872" i="11"/>
  <c r="G2872" i="11"/>
  <c r="F2872" i="11"/>
  <c r="E2872" i="11"/>
  <c r="A2872" i="11" s="1"/>
  <c r="D2872" i="11"/>
  <c r="C2872" i="11"/>
  <c r="B2872" i="11"/>
  <c r="J2871" i="11"/>
  <c r="G2871" i="11"/>
  <c r="F2871" i="11"/>
  <c r="E2871" i="11"/>
  <c r="A2871" i="11" s="1"/>
  <c r="D2871" i="11"/>
  <c r="C2871" i="11"/>
  <c r="B2871" i="11"/>
  <c r="J2870" i="11"/>
  <c r="G2870" i="11"/>
  <c r="F2870" i="11"/>
  <c r="E2870" i="11"/>
  <c r="A2870" i="11" s="1"/>
  <c r="D2870" i="11"/>
  <c r="C2870" i="11"/>
  <c r="B2870" i="11"/>
  <c r="J2869" i="11"/>
  <c r="G2869" i="11"/>
  <c r="F2869" i="11"/>
  <c r="E2869" i="11"/>
  <c r="A2869" i="11" s="1"/>
  <c r="D2869" i="11"/>
  <c r="C2869" i="11"/>
  <c r="B2869" i="11"/>
  <c r="J2868" i="11"/>
  <c r="G2868" i="11"/>
  <c r="F2868" i="11"/>
  <c r="E2868" i="11"/>
  <c r="A2868" i="11" s="1"/>
  <c r="D2868" i="11"/>
  <c r="C2868" i="11"/>
  <c r="B2868" i="11"/>
  <c r="J2867" i="11"/>
  <c r="G2867" i="11"/>
  <c r="F2867" i="11"/>
  <c r="E2867" i="11"/>
  <c r="A2867" i="11" s="1"/>
  <c r="D2867" i="11"/>
  <c r="C2867" i="11"/>
  <c r="B2867" i="11"/>
  <c r="J2866" i="11"/>
  <c r="G2866" i="11"/>
  <c r="F2866" i="11"/>
  <c r="E2866" i="11"/>
  <c r="A2866" i="11" s="1"/>
  <c r="D2866" i="11"/>
  <c r="C2866" i="11"/>
  <c r="B2866" i="11"/>
  <c r="J2865" i="11"/>
  <c r="G2865" i="11"/>
  <c r="F2865" i="11"/>
  <c r="E2865" i="11"/>
  <c r="A2865" i="11" s="1"/>
  <c r="D2865" i="11"/>
  <c r="C2865" i="11"/>
  <c r="B2865" i="11"/>
  <c r="J2864" i="11"/>
  <c r="G2864" i="11"/>
  <c r="F2864" i="11"/>
  <c r="E2864" i="11"/>
  <c r="A2864" i="11" s="1"/>
  <c r="D2864" i="11"/>
  <c r="C2864" i="11"/>
  <c r="B2864" i="11"/>
  <c r="J2863" i="11"/>
  <c r="G2863" i="11"/>
  <c r="F2863" i="11"/>
  <c r="E2863" i="11"/>
  <c r="A2863" i="11" s="1"/>
  <c r="D2863" i="11"/>
  <c r="C2863" i="11"/>
  <c r="B2863" i="11"/>
  <c r="J2862" i="11"/>
  <c r="G2862" i="11"/>
  <c r="F2862" i="11"/>
  <c r="E2862" i="11"/>
  <c r="A2862" i="11" s="1"/>
  <c r="D2862" i="11"/>
  <c r="C2862" i="11"/>
  <c r="B2862" i="11"/>
  <c r="J2861" i="11"/>
  <c r="G2861" i="11"/>
  <c r="F2861" i="11"/>
  <c r="E2861" i="11"/>
  <c r="A2861" i="11" s="1"/>
  <c r="D2861" i="11"/>
  <c r="C2861" i="11"/>
  <c r="B2861" i="11"/>
  <c r="J2860" i="11"/>
  <c r="G2860" i="11"/>
  <c r="F2860" i="11"/>
  <c r="E2860" i="11"/>
  <c r="A2860" i="11" s="1"/>
  <c r="D2860" i="11"/>
  <c r="C2860" i="11"/>
  <c r="B2860" i="11"/>
  <c r="J2859" i="11"/>
  <c r="G2859" i="11"/>
  <c r="F2859" i="11"/>
  <c r="E2859" i="11"/>
  <c r="A2859" i="11" s="1"/>
  <c r="D2859" i="11"/>
  <c r="C2859" i="11"/>
  <c r="B2859" i="11"/>
  <c r="J2858" i="11"/>
  <c r="G2858" i="11"/>
  <c r="F2858" i="11"/>
  <c r="E2858" i="11"/>
  <c r="A2858" i="11" s="1"/>
  <c r="D2858" i="11"/>
  <c r="C2858" i="11"/>
  <c r="B2858" i="11"/>
  <c r="J2857" i="11"/>
  <c r="G2857" i="11"/>
  <c r="F2857" i="11"/>
  <c r="E2857" i="11"/>
  <c r="A2857" i="11" s="1"/>
  <c r="D2857" i="11"/>
  <c r="C2857" i="11"/>
  <c r="B2857" i="11"/>
  <c r="J2856" i="11"/>
  <c r="G2856" i="11"/>
  <c r="F2856" i="11"/>
  <c r="E2856" i="11"/>
  <c r="A2856" i="11" s="1"/>
  <c r="D2856" i="11"/>
  <c r="C2856" i="11"/>
  <c r="B2856" i="11"/>
  <c r="J2855" i="11"/>
  <c r="G2855" i="11"/>
  <c r="F2855" i="11"/>
  <c r="E2855" i="11"/>
  <c r="A2855" i="11" s="1"/>
  <c r="D2855" i="11"/>
  <c r="C2855" i="11"/>
  <c r="B2855" i="11"/>
  <c r="J2854" i="11"/>
  <c r="G2854" i="11"/>
  <c r="F2854" i="11"/>
  <c r="E2854" i="11"/>
  <c r="A2854" i="11" s="1"/>
  <c r="D2854" i="11"/>
  <c r="C2854" i="11"/>
  <c r="B2854" i="11"/>
  <c r="J2853" i="11"/>
  <c r="G2853" i="11"/>
  <c r="F2853" i="11"/>
  <c r="E2853" i="11"/>
  <c r="A2853" i="11" s="1"/>
  <c r="D2853" i="11"/>
  <c r="C2853" i="11"/>
  <c r="B2853" i="11"/>
  <c r="J2852" i="11"/>
  <c r="G2852" i="11"/>
  <c r="F2852" i="11"/>
  <c r="E2852" i="11"/>
  <c r="A2852" i="11" s="1"/>
  <c r="D2852" i="11"/>
  <c r="C2852" i="11"/>
  <c r="B2852" i="11"/>
  <c r="J2851" i="11"/>
  <c r="G2851" i="11"/>
  <c r="F2851" i="11"/>
  <c r="E2851" i="11"/>
  <c r="A2851" i="11" s="1"/>
  <c r="D2851" i="11"/>
  <c r="C2851" i="11"/>
  <c r="B2851" i="11"/>
  <c r="J2850" i="11"/>
  <c r="G2850" i="11"/>
  <c r="F2850" i="11"/>
  <c r="E2850" i="11"/>
  <c r="A2850" i="11" s="1"/>
  <c r="D2850" i="11"/>
  <c r="C2850" i="11"/>
  <c r="B2850" i="11"/>
  <c r="J2849" i="11"/>
  <c r="G2849" i="11"/>
  <c r="F2849" i="11"/>
  <c r="E2849" i="11"/>
  <c r="A2849" i="11" s="1"/>
  <c r="D2849" i="11"/>
  <c r="C2849" i="11"/>
  <c r="B2849" i="11"/>
  <c r="J2848" i="11"/>
  <c r="G2848" i="11"/>
  <c r="F2848" i="11"/>
  <c r="E2848" i="11"/>
  <c r="A2848" i="11" s="1"/>
  <c r="D2848" i="11"/>
  <c r="C2848" i="11"/>
  <c r="B2848" i="11"/>
  <c r="J2847" i="11"/>
  <c r="G2847" i="11"/>
  <c r="F2847" i="11"/>
  <c r="E2847" i="11"/>
  <c r="A2847" i="11" s="1"/>
  <c r="D2847" i="11"/>
  <c r="C2847" i="11"/>
  <c r="B2847" i="11"/>
  <c r="J2846" i="11"/>
  <c r="G2846" i="11"/>
  <c r="F2846" i="11"/>
  <c r="E2846" i="11"/>
  <c r="A2846" i="11" s="1"/>
  <c r="D2846" i="11"/>
  <c r="C2846" i="11"/>
  <c r="B2846" i="11"/>
  <c r="J2845" i="11"/>
  <c r="G2845" i="11"/>
  <c r="F2845" i="11"/>
  <c r="E2845" i="11"/>
  <c r="A2845" i="11" s="1"/>
  <c r="D2845" i="11"/>
  <c r="C2845" i="11"/>
  <c r="B2845" i="11"/>
  <c r="J2844" i="11"/>
  <c r="G2844" i="11"/>
  <c r="F2844" i="11"/>
  <c r="E2844" i="11"/>
  <c r="A2844" i="11" s="1"/>
  <c r="D2844" i="11"/>
  <c r="C2844" i="11"/>
  <c r="B2844" i="11"/>
  <c r="J2843" i="11"/>
  <c r="G2843" i="11"/>
  <c r="F2843" i="11"/>
  <c r="E2843" i="11"/>
  <c r="A2843" i="11" s="1"/>
  <c r="D2843" i="11"/>
  <c r="C2843" i="11"/>
  <c r="B2843" i="11"/>
  <c r="J2842" i="11"/>
  <c r="G2842" i="11"/>
  <c r="F2842" i="11"/>
  <c r="E2842" i="11"/>
  <c r="A2842" i="11" s="1"/>
  <c r="D2842" i="11"/>
  <c r="C2842" i="11"/>
  <c r="B2842" i="11"/>
  <c r="J2841" i="11"/>
  <c r="G2841" i="11"/>
  <c r="F2841" i="11"/>
  <c r="E2841" i="11"/>
  <c r="A2841" i="11" s="1"/>
  <c r="D2841" i="11"/>
  <c r="C2841" i="11"/>
  <c r="B2841" i="11"/>
  <c r="J2840" i="11"/>
  <c r="G2840" i="11"/>
  <c r="F2840" i="11"/>
  <c r="E2840" i="11"/>
  <c r="A2840" i="11" s="1"/>
  <c r="D2840" i="11"/>
  <c r="C2840" i="11"/>
  <c r="B2840" i="11"/>
  <c r="J2839" i="11"/>
  <c r="G2839" i="11"/>
  <c r="F2839" i="11"/>
  <c r="E2839" i="11"/>
  <c r="A2839" i="11" s="1"/>
  <c r="D2839" i="11"/>
  <c r="C2839" i="11"/>
  <c r="B2839" i="11"/>
  <c r="J2838" i="11"/>
  <c r="G2838" i="11"/>
  <c r="F2838" i="11"/>
  <c r="E2838" i="11"/>
  <c r="A2838" i="11" s="1"/>
  <c r="D2838" i="11"/>
  <c r="C2838" i="11"/>
  <c r="B2838" i="11"/>
  <c r="J2837" i="11"/>
  <c r="G2837" i="11"/>
  <c r="F2837" i="11"/>
  <c r="E2837" i="11"/>
  <c r="A2837" i="11" s="1"/>
  <c r="D2837" i="11"/>
  <c r="C2837" i="11"/>
  <c r="B2837" i="11"/>
  <c r="J2836" i="11"/>
  <c r="G2836" i="11"/>
  <c r="F2836" i="11"/>
  <c r="E2836" i="11"/>
  <c r="A2836" i="11" s="1"/>
  <c r="D2836" i="11"/>
  <c r="C2836" i="11"/>
  <c r="B2836" i="11"/>
  <c r="J2835" i="11"/>
  <c r="G2835" i="11"/>
  <c r="F2835" i="11"/>
  <c r="E2835" i="11"/>
  <c r="A2835" i="11" s="1"/>
  <c r="D2835" i="11"/>
  <c r="C2835" i="11"/>
  <c r="B2835" i="11"/>
  <c r="J2834" i="11"/>
  <c r="G2834" i="11"/>
  <c r="F2834" i="11"/>
  <c r="E2834" i="11"/>
  <c r="A2834" i="11" s="1"/>
  <c r="D2834" i="11"/>
  <c r="C2834" i="11"/>
  <c r="B2834" i="11"/>
  <c r="J2833" i="11"/>
  <c r="G2833" i="11"/>
  <c r="F2833" i="11"/>
  <c r="E2833" i="11"/>
  <c r="A2833" i="11" s="1"/>
  <c r="D2833" i="11"/>
  <c r="C2833" i="11"/>
  <c r="B2833" i="11"/>
  <c r="J2832" i="11"/>
  <c r="G2832" i="11"/>
  <c r="F2832" i="11"/>
  <c r="E2832" i="11"/>
  <c r="A2832" i="11" s="1"/>
  <c r="D2832" i="11"/>
  <c r="C2832" i="11"/>
  <c r="B2832" i="11"/>
  <c r="J2831" i="11"/>
  <c r="G2831" i="11"/>
  <c r="F2831" i="11"/>
  <c r="E2831" i="11"/>
  <c r="A2831" i="11" s="1"/>
  <c r="D2831" i="11"/>
  <c r="C2831" i="11"/>
  <c r="B2831" i="11"/>
  <c r="J2830" i="11"/>
  <c r="G2830" i="11"/>
  <c r="F2830" i="11"/>
  <c r="E2830" i="11"/>
  <c r="A2830" i="11" s="1"/>
  <c r="D2830" i="11"/>
  <c r="C2830" i="11"/>
  <c r="B2830" i="11"/>
  <c r="J2829" i="11"/>
  <c r="G2829" i="11"/>
  <c r="F2829" i="11"/>
  <c r="E2829" i="11"/>
  <c r="A2829" i="11" s="1"/>
  <c r="D2829" i="11"/>
  <c r="C2829" i="11"/>
  <c r="B2829" i="11"/>
  <c r="J2828" i="11"/>
  <c r="G2828" i="11"/>
  <c r="F2828" i="11"/>
  <c r="E2828" i="11"/>
  <c r="A2828" i="11" s="1"/>
  <c r="D2828" i="11"/>
  <c r="C2828" i="11"/>
  <c r="B2828" i="11"/>
  <c r="J2827" i="11"/>
  <c r="G2827" i="11"/>
  <c r="F2827" i="11"/>
  <c r="E2827" i="11"/>
  <c r="A2827" i="11" s="1"/>
  <c r="D2827" i="11"/>
  <c r="C2827" i="11"/>
  <c r="B2827" i="11"/>
  <c r="J2826" i="11"/>
  <c r="G2826" i="11"/>
  <c r="F2826" i="11"/>
  <c r="E2826" i="11"/>
  <c r="A2826" i="11" s="1"/>
  <c r="D2826" i="11"/>
  <c r="C2826" i="11"/>
  <c r="B2826" i="11"/>
  <c r="J2825" i="11"/>
  <c r="G2825" i="11"/>
  <c r="F2825" i="11"/>
  <c r="E2825" i="11"/>
  <c r="A2825" i="11" s="1"/>
  <c r="D2825" i="11"/>
  <c r="C2825" i="11"/>
  <c r="B2825" i="11"/>
  <c r="J2824" i="11"/>
  <c r="G2824" i="11"/>
  <c r="F2824" i="11"/>
  <c r="E2824" i="11"/>
  <c r="A2824" i="11" s="1"/>
  <c r="D2824" i="11"/>
  <c r="C2824" i="11"/>
  <c r="B2824" i="11"/>
  <c r="J2823" i="11"/>
  <c r="G2823" i="11"/>
  <c r="F2823" i="11"/>
  <c r="E2823" i="11"/>
  <c r="A2823" i="11" s="1"/>
  <c r="D2823" i="11"/>
  <c r="C2823" i="11"/>
  <c r="B2823" i="11"/>
  <c r="J2822" i="11"/>
  <c r="G2822" i="11"/>
  <c r="F2822" i="11"/>
  <c r="E2822" i="11"/>
  <c r="A2822" i="11" s="1"/>
  <c r="D2822" i="11"/>
  <c r="C2822" i="11"/>
  <c r="B2822" i="11"/>
  <c r="J2821" i="11"/>
  <c r="G2821" i="11"/>
  <c r="F2821" i="11"/>
  <c r="E2821" i="11"/>
  <c r="A2821" i="11" s="1"/>
  <c r="D2821" i="11"/>
  <c r="C2821" i="11"/>
  <c r="B2821" i="11"/>
  <c r="J2820" i="11"/>
  <c r="G2820" i="11"/>
  <c r="F2820" i="11"/>
  <c r="E2820" i="11"/>
  <c r="A2820" i="11" s="1"/>
  <c r="D2820" i="11"/>
  <c r="C2820" i="11"/>
  <c r="B2820" i="11"/>
  <c r="J2819" i="11"/>
  <c r="G2819" i="11"/>
  <c r="F2819" i="11"/>
  <c r="E2819" i="11"/>
  <c r="A2819" i="11" s="1"/>
  <c r="D2819" i="11"/>
  <c r="C2819" i="11"/>
  <c r="B2819" i="11"/>
  <c r="J2818" i="11"/>
  <c r="G2818" i="11"/>
  <c r="F2818" i="11"/>
  <c r="E2818" i="11"/>
  <c r="A2818" i="11" s="1"/>
  <c r="D2818" i="11"/>
  <c r="C2818" i="11"/>
  <c r="B2818" i="11"/>
  <c r="J2817" i="11"/>
  <c r="G2817" i="11"/>
  <c r="F2817" i="11"/>
  <c r="E2817" i="11"/>
  <c r="A2817" i="11" s="1"/>
  <c r="D2817" i="11"/>
  <c r="C2817" i="11"/>
  <c r="B2817" i="11"/>
  <c r="J2816" i="11"/>
  <c r="G2816" i="11"/>
  <c r="F2816" i="11"/>
  <c r="E2816" i="11"/>
  <c r="A2816" i="11" s="1"/>
  <c r="D2816" i="11"/>
  <c r="C2816" i="11"/>
  <c r="B2816" i="11"/>
  <c r="J2815" i="11"/>
  <c r="G2815" i="11"/>
  <c r="F2815" i="11"/>
  <c r="E2815" i="11"/>
  <c r="A2815" i="11" s="1"/>
  <c r="D2815" i="11"/>
  <c r="C2815" i="11"/>
  <c r="B2815" i="11"/>
  <c r="J2814" i="11"/>
  <c r="G2814" i="11"/>
  <c r="F2814" i="11"/>
  <c r="E2814" i="11"/>
  <c r="A2814" i="11" s="1"/>
  <c r="D2814" i="11"/>
  <c r="C2814" i="11"/>
  <c r="B2814" i="11"/>
  <c r="J2813" i="11"/>
  <c r="G2813" i="11"/>
  <c r="F2813" i="11"/>
  <c r="E2813" i="11"/>
  <c r="A2813" i="11" s="1"/>
  <c r="D2813" i="11"/>
  <c r="C2813" i="11"/>
  <c r="B2813" i="11"/>
  <c r="J2812" i="11"/>
  <c r="G2812" i="11"/>
  <c r="F2812" i="11"/>
  <c r="E2812" i="11"/>
  <c r="A2812" i="11" s="1"/>
  <c r="D2812" i="11"/>
  <c r="C2812" i="11"/>
  <c r="B2812" i="11"/>
  <c r="J2811" i="11"/>
  <c r="G2811" i="11"/>
  <c r="F2811" i="11"/>
  <c r="E2811" i="11"/>
  <c r="A2811" i="11" s="1"/>
  <c r="D2811" i="11"/>
  <c r="C2811" i="11"/>
  <c r="B2811" i="11"/>
  <c r="J2810" i="11"/>
  <c r="G2810" i="11"/>
  <c r="F2810" i="11"/>
  <c r="E2810" i="11"/>
  <c r="A2810" i="11" s="1"/>
  <c r="D2810" i="11"/>
  <c r="C2810" i="11"/>
  <c r="B2810" i="11"/>
  <c r="J2809" i="11"/>
  <c r="G2809" i="11"/>
  <c r="F2809" i="11"/>
  <c r="E2809" i="11"/>
  <c r="A2809" i="11" s="1"/>
  <c r="D2809" i="11"/>
  <c r="C2809" i="11"/>
  <c r="B2809" i="11"/>
  <c r="J2808" i="11"/>
  <c r="G2808" i="11"/>
  <c r="F2808" i="11"/>
  <c r="E2808" i="11"/>
  <c r="A2808" i="11" s="1"/>
  <c r="D2808" i="11"/>
  <c r="C2808" i="11"/>
  <c r="B2808" i="11"/>
  <c r="J2807" i="11"/>
  <c r="G2807" i="11"/>
  <c r="F2807" i="11"/>
  <c r="E2807" i="11"/>
  <c r="A2807" i="11" s="1"/>
  <c r="D2807" i="11"/>
  <c r="C2807" i="11"/>
  <c r="B2807" i="11"/>
  <c r="J2806" i="11"/>
  <c r="G2806" i="11"/>
  <c r="F2806" i="11"/>
  <c r="E2806" i="11"/>
  <c r="A2806" i="11" s="1"/>
  <c r="D2806" i="11"/>
  <c r="C2806" i="11"/>
  <c r="B2806" i="11"/>
  <c r="J2805" i="11"/>
  <c r="G2805" i="11"/>
  <c r="F2805" i="11"/>
  <c r="E2805" i="11"/>
  <c r="A2805" i="11" s="1"/>
  <c r="D2805" i="11"/>
  <c r="C2805" i="11"/>
  <c r="B2805" i="11"/>
  <c r="J2804" i="11"/>
  <c r="G2804" i="11"/>
  <c r="F2804" i="11"/>
  <c r="E2804" i="11"/>
  <c r="A2804" i="11" s="1"/>
  <c r="D2804" i="11"/>
  <c r="C2804" i="11"/>
  <c r="B2804" i="11"/>
  <c r="J2803" i="11"/>
  <c r="G2803" i="11"/>
  <c r="F2803" i="11"/>
  <c r="E2803" i="11"/>
  <c r="A2803" i="11" s="1"/>
  <c r="D2803" i="11"/>
  <c r="C2803" i="11"/>
  <c r="B2803" i="11"/>
  <c r="J2802" i="11"/>
  <c r="G2802" i="11"/>
  <c r="F2802" i="11"/>
  <c r="E2802" i="11"/>
  <c r="A2802" i="11" s="1"/>
  <c r="D2802" i="11"/>
  <c r="C2802" i="11"/>
  <c r="B2802" i="11"/>
  <c r="J2801" i="11"/>
  <c r="G2801" i="11"/>
  <c r="F2801" i="11"/>
  <c r="E2801" i="11"/>
  <c r="A2801" i="11" s="1"/>
  <c r="D2801" i="11"/>
  <c r="C2801" i="11"/>
  <c r="B2801" i="11"/>
  <c r="J2800" i="11"/>
  <c r="G2800" i="11"/>
  <c r="F2800" i="11"/>
  <c r="E2800" i="11"/>
  <c r="A2800" i="11" s="1"/>
  <c r="D2800" i="11"/>
  <c r="C2800" i="11"/>
  <c r="B2800" i="11"/>
  <c r="J2799" i="11"/>
  <c r="G2799" i="11"/>
  <c r="F2799" i="11"/>
  <c r="E2799" i="11"/>
  <c r="A2799" i="11" s="1"/>
  <c r="D2799" i="11"/>
  <c r="C2799" i="11"/>
  <c r="B2799" i="11"/>
  <c r="J2798" i="11"/>
  <c r="G2798" i="11"/>
  <c r="F2798" i="11"/>
  <c r="E2798" i="11"/>
  <c r="A2798" i="11" s="1"/>
  <c r="D2798" i="11"/>
  <c r="C2798" i="11"/>
  <c r="B2798" i="11"/>
  <c r="J2797" i="11"/>
  <c r="G2797" i="11"/>
  <c r="F2797" i="11"/>
  <c r="E2797" i="11"/>
  <c r="A2797" i="11" s="1"/>
  <c r="D2797" i="11"/>
  <c r="C2797" i="11"/>
  <c r="B2797" i="11"/>
  <c r="J2796" i="11"/>
  <c r="G2796" i="11"/>
  <c r="F2796" i="11"/>
  <c r="E2796" i="11"/>
  <c r="A2796" i="11" s="1"/>
  <c r="D2796" i="11"/>
  <c r="C2796" i="11"/>
  <c r="B2796" i="11"/>
  <c r="J2795" i="11"/>
  <c r="G2795" i="11"/>
  <c r="F2795" i="11"/>
  <c r="E2795" i="11"/>
  <c r="A2795" i="11" s="1"/>
  <c r="D2795" i="11"/>
  <c r="C2795" i="11"/>
  <c r="B2795" i="11"/>
  <c r="J2794" i="11"/>
  <c r="G2794" i="11"/>
  <c r="F2794" i="11"/>
  <c r="E2794" i="11"/>
  <c r="A2794" i="11" s="1"/>
  <c r="D2794" i="11"/>
  <c r="C2794" i="11"/>
  <c r="B2794" i="11"/>
  <c r="J2793" i="11"/>
  <c r="G2793" i="11"/>
  <c r="F2793" i="11"/>
  <c r="E2793" i="11"/>
  <c r="A2793" i="11" s="1"/>
  <c r="D2793" i="11"/>
  <c r="C2793" i="11"/>
  <c r="B2793" i="11"/>
  <c r="J2792" i="11"/>
  <c r="G2792" i="11"/>
  <c r="F2792" i="11"/>
  <c r="E2792" i="11"/>
  <c r="A2792" i="11" s="1"/>
  <c r="D2792" i="11"/>
  <c r="C2792" i="11"/>
  <c r="B2792" i="11"/>
  <c r="J2791" i="11"/>
  <c r="G2791" i="11"/>
  <c r="F2791" i="11"/>
  <c r="E2791" i="11"/>
  <c r="A2791" i="11" s="1"/>
  <c r="D2791" i="11"/>
  <c r="C2791" i="11"/>
  <c r="B2791" i="11"/>
  <c r="J2790" i="11"/>
  <c r="G2790" i="11"/>
  <c r="F2790" i="11"/>
  <c r="E2790" i="11"/>
  <c r="A2790" i="11" s="1"/>
  <c r="D2790" i="11"/>
  <c r="C2790" i="11"/>
  <c r="B2790" i="11"/>
  <c r="J2789" i="11"/>
  <c r="G2789" i="11"/>
  <c r="F2789" i="11"/>
  <c r="E2789" i="11"/>
  <c r="A2789" i="11" s="1"/>
  <c r="D2789" i="11"/>
  <c r="C2789" i="11"/>
  <c r="B2789" i="11"/>
  <c r="J2788" i="11"/>
  <c r="G2788" i="11"/>
  <c r="F2788" i="11"/>
  <c r="E2788" i="11"/>
  <c r="A2788" i="11" s="1"/>
  <c r="D2788" i="11"/>
  <c r="C2788" i="11"/>
  <c r="B2788" i="11"/>
  <c r="J2787" i="11"/>
  <c r="G2787" i="11"/>
  <c r="F2787" i="11"/>
  <c r="E2787" i="11"/>
  <c r="A2787" i="11" s="1"/>
  <c r="D2787" i="11"/>
  <c r="C2787" i="11"/>
  <c r="B2787" i="11"/>
  <c r="J2786" i="11"/>
  <c r="G2786" i="11"/>
  <c r="F2786" i="11"/>
  <c r="E2786" i="11"/>
  <c r="A2786" i="11" s="1"/>
  <c r="D2786" i="11"/>
  <c r="C2786" i="11"/>
  <c r="B2786" i="11"/>
  <c r="J2785" i="11"/>
  <c r="G2785" i="11"/>
  <c r="F2785" i="11"/>
  <c r="E2785" i="11"/>
  <c r="A2785" i="11" s="1"/>
  <c r="D2785" i="11"/>
  <c r="C2785" i="11"/>
  <c r="B2785" i="11"/>
  <c r="J2784" i="11"/>
  <c r="G2784" i="11"/>
  <c r="F2784" i="11"/>
  <c r="E2784" i="11"/>
  <c r="A2784" i="11" s="1"/>
  <c r="D2784" i="11"/>
  <c r="C2784" i="11"/>
  <c r="B2784" i="11"/>
  <c r="J2783" i="11"/>
  <c r="G2783" i="11"/>
  <c r="F2783" i="11"/>
  <c r="E2783" i="11"/>
  <c r="A2783" i="11" s="1"/>
  <c r="D2783" i="11"/>
  <c r="C2783" i="11"/>
  <c r="B2783" i="11"/>
  <c r="J2782" i="11"/>
  <c r="G2782" i="11"/>
  <c r="F2782" i="11"/>
  <c r="E2782" i="11"/>
  <c r="A2782" i="11" s="1"/>
  <c r="D2782" i="11"/>
  <c r="C2782" i="11"/>
  <c r="B2782" i="11"/>
  <c r="J2781" i="11"/>
  <c r="G2781" i="11"/>
  <c r="F2781" i="11"/>
  <c r="E2781" i="11"/>
  <c r="A2781" i="11" s="1"/>
  <c r="D2781" i="11"/>
  <c r="C2781" i="11"/>
  <c r="B2781" i="11"/>
  <c r="J2780" i="11"/>
  <c r="G2780" i="11"/>
  <c r="F2780" i="11"/>
  <c r="E2780" i="11"/>
  <c r="A2780" i="11" s="1"/>
  <c r="D2780" i="11"/>
  <c r="C2780" i="11"/>
  <c r="B2780" i="11"/>
  <c r="J2779" i="11"/>
  <c r="G2779" i="11"/>
  <c r="F2779" i="11"/>
  <c r="E2779" i="11"/>
  <c r="A2779" i="11" s="1"/>
  <c r="D2779" i="11"/>
  <c r="C2779" i="11"/>
  <c r="B2779" i="11"/>
  <c r="J2778" i="11"/>
  <c r="G2778" i="11"/>
  <c r="F2778" i="11"/>
  <c r="E2778" i="11"/>
  <c r="A2778" i="11" s="1"/>
  <c r="D2778" i="11"/>
  <c r="C2778" i="11"/>
  <c r="B2778" i="11"/>
  <c r="J2777" i="11"/>
  <c r="G2777" i="11"/>
  <c r="F2777" i="11"/>
  <c r="E2777" i="11"/>
  <c r="A2777" i="11" s="1"/>
  <c r="D2777" i="11"/>
  <c r="C2777" i="11"/>
  <c r="B2777" i="11"/>
  <c r="J2776" i="11"/>
  <c r="G2776" i="11"/>
  <c r="F2776" i="11"/>
  <c r="E2776" i="11"/>
  <c r="A2776" i="11" s="1"/>
  <c r="D2776" i="11"/>
  <c r="C2776" i="11"/>
  <c r="B2776" i="11"/>
  <c r="J2775" i="11"/>
  <c r="G2775" i="11"/>
  <c r="F2775" i="11"/>
  <c r="E2775" i="11"/>
  <c r="A2775" i="11" s="1"/>
  <c r="D2775" i="11"/>
  <c r="C2775" i="11"/>
  <c r="B2775" i="11"/>
  <c r="J2774" i="11"/>
  <c r="G2774" i="11"/>
  <c r="F2774" i="11"/>
  <c r="E2774" i="11"/>
  <c r="A2774" i="11" s="1"/>
  <c r="D2774" i="11"/>
  <c r="C2774" i="11"/>
  <c r="B2774" i="11"/>
  <c r="J2773" i="11"/>
  <c r="G2773" i="11"/>
  <c r="F2773" i="11"/>
  <c r="E2773" i="11"/>
  <c r="A2773" i="11" s="1"/>
  <c r="D2773" i="11"/>
  <c r="C2773" i="11"/>
  <c r="B2773" i="11"/>
  <c r="J2772" i="11"/>
  <c r="G2772" i="11"/>
  <c r="F2772" i="11"/>
  <c r="E2772" i="11"/>
  <c r="A2772" i="11" s="1"/>
  <c r="D2772" i="11"/>
  <c r="C2772" i="11"/>
  <c r="B2772" i="11"/>
  <c r="J2771" i="11"/>
  <c r="G2771" i="11"/>
  <c r="F2771" i="11"/>
  <c r="E2771" i="11"/>
  <c r="A2771" i="11" s="1"/>
  <c r="D2771" i="11"/>
  <c r="C2771" i="11"/>
  <c r="B2771" i="11"/>
  <c r="J2770" i="11"/>
  <c r="G2770" i="11"/>
  <c r="F2770" i="11"/>
  <c r="E2770" i="11"/>
  <c r="A2770" i="11" s="1"/>
  <c r="D2770" i="11"/>
  <c r="C2770" i="11"/>
  <c r="B2770" i="11"/>
  <c r="J2769" i="11"/>
  <c r="G2769" i="11"/>
  <c r="F2769" i="11"/>
  <c r="E2769" i="11"/>
  <c r="A2769" i="11" s="1"/>
  <c r="D2769" i="11"/>
  <c r="C2769" i="11"/>
  <c r="B2769" i="11"/>
  <c r="J2768" i="11"/>
  <c r="G2768" i="11"/>
  <c r="F2768" i="11"/>
  <c r="E2768" i="11"/>
  <c r="A2768" i="11" s="1"/>
  <c r="D2768" i="11"/>
  <c r="C2768" i="11"/>
  <c r="B2768" i="11"/>
  <c r="J2767" i="11"/>
  <c r="G2767" i="11"/>
  <c r="F2767" i="11"/>
  <c r="E2767" i="11"/>
  <c r="A2767" i="11" s="1"/>
  <c r="D2767" i="11"/>
  <c r="C2767" i="11"/>
  <c r="B2767" i="11"/>
  <c r="J2766" i="11"/>
  <c r="G2766" i="11"/>
  <c r="F2766" i="11"/>
  <c r="E2766" i="11"/>
  <c r="A2766" i="11" s="1"/>
  <c r="D2766" i="11"/>
  <c r="C2766" i="11"/>
  <c r="B2766" i="11"/>
  <c r="J2765" i="11"/>
  <c r="G2765" i="11"/>
  <c r="F2765" i="11"/>
  <c r="E2765" i="11"/>
  <c r="A2765" i="11" s="1"/>
  <c r="D2765" i="11"/>
  <c r="C2765" i="11"/>
  <c r="B2765" i="11"/>
  <c r="J2764" i="11"/>
  <c r="G2764" i="11"/>
  <c r="F2764" i="11"/>
  <c r="E2764" i="11"/>
  <c r="A2764" i="11" s="1"/>
  <c r="D2764" i="11"/>
  <c r="C2764" i="11"/>
  <c r="B2764" i="11"/>
  <c r="J2763" i="11"/>
  <c r="G2763" i="11"/>
  <c r="F2763" i="11"/>
  <c r="E2763" i="11"/>
  <c r="A2763" i="11" s="1"/>
  <c r="D2763" i="11"/>
  <c r="C2763" i="11"/>
  <c r="B2763" i="11"/>
  <c r="J2762" i="11"/>
  <c r="G2762" i="11"/>
  <c r="F2762" i="11"/>
  <c r="E2762" i="11"/>
  <c r="A2762" i="11" s="1"/>
  <c r="D2762" i="11"/>
  <c r="C2762" i="11"/>
  <c r="B2762" i="11"/>
  <c r="J2761" i="11"/>
  <c r="G2761" i="11"/>
  <c r="F2761" i="11"/>
  <c r="E2761" i="11"/>
  <c r="A2761" i="11" s="1"/>
  <c r="D2761" i="11"/>
  <c r="C2761" i="11"/>
  <c r="B2761" i="11"/>
  <c r="J2760" i="11"/>
  <c r="G2760" i="11"/>
  <c r="F2760" i="11"/>
  <c r="E2760" i="11"/>
  <c r="A2760" i="11" s="1"/>
  <c r="D2760" i="11"/>
  <c r="C2760" i="11"/>
  <c r="B2760" i="11"/>
  <c r="J2759" i="11"/>
  <c r="G2759" i="11"/>
  <c r="F2759" i="11"/>
  <c r="E2759" i="11"/>
  <c r="A2759" i="11" s="1"/>
  <c r="D2759" i="11"/>
  <c r="C2759" i="11"/>
  <c r="B2759" i="11"/>
  <c r="J2758" i="11"/>
  <c r="G2758" i="11"/>
  <c r="F2758" i="11"/>
  <c r="E2758" i="11"/>
  <c r="A2758" i="11" s="1"/>
  <c r="D2758" i="11"/>
  <c r="C2758" i="11"/>
  <c r="B2758" i="11"/>
  <c r="J2757" i="11"/>
  <c r="G2757" i="11"/>
  <c r="F2757" i="11"/>
  <c r="E2757" i="11"/>
  <c r="A2757" i="11" s="1"/>
  <c r="D2757" i="11"/>
  <c r="C2757" i="11"/>
  <c r="B2757" i="11"/>
  <c r="J2756" i="11"/>
  <c r="G2756" i="11"/>
  <c r="F2756" i="11"/>
  <c r="E2756" i="11"/>
  <c r="A2756" i="11" s="1"/>
  <c r="D2756" i="11"/>
  <c r="C2756" i="11"/>
  <c r="B2756" i="11"/>
  <c r="J2755" i="11"/>
  <c r="G2755" i="11"/>
  <c r="F2755" i="11"/>
  <c r="E2755" i="11"/>
  <c r="A2755" i="11" s="1"/>
  <c r="D2755" i="11"/>
  <c r="C2755" i="11"/>
  <c r="B2755" i="11"/>
  <c r="J2754" i="11"/>
  <c r="G2754" i="11"/>
  <c r="F2754" i="11"/>
  <c r="E2754" i="11"/>
  <c r="A2754" i="11" s="1"/>
  <c r="D2754" i="11"/>
  <c r="C2754" i="11"/>
  <c r="B2754" i="11"/>
  <c r="J2753" i="11"/>
  <c r="G2753" i="11"/>
  <c r="F2753" i="11"/>
  <c r="E2753" i="11"/>
  <c r="A2753" i="11" s="1"/>
  <c r="D2753" i="11"/>
  <c r="C2753" i="11"/>
  <c r="B2753" i="11"/>
  <c r="J2752" i="11"/>
  <c r="G2752" i="11"/>
  <c r="F2752" i="11"/>
  <c r="E2752" i="11"/>
  <c r="A2752" i="11" s="1"/>
  <c r="D2752" i="11"/>
  <c r="C2752" i="11"/>
  <c r="B2752" i="11"/>
  <c r="J2751" i="11"/>
  <c r="G2751" i="11"/>
  <c r="F2751" i="11"/>
  <c r="E2751" i="11"/>
  <c r="A2751" i="11" s="1"/>
  <c r="D2751" i="11"/>
  <c r="C2751" i="11"/>
  <c r="B2751" i="11"/>
  <c r="J2750" i="11"/>
  <c r="G2750" i="11"/>
  <c r="F2750" i="11"/>
  <c r="E2750" i="11"/>
  <c r="A2750" i="11" s="1"/>
  <c r="D2750" i="11"/>
  <c r="C2750" i="11"/>
  <c r="B2750" i="11"/>
  <c r="J2749" i="11"/>
  <c r="G2749" i="11"/>
  <c r="F2749" i="11"/>
  <c r="E2749" i="11"/>
  <c r="A2749" i="11" s="1"/>
  <c r="D2749" i="11"/>
  <c r="C2749" i="11"/>
  <c r="B2749" i="11"/>
  <c r="J2748" i="11"/>
  <c r="G2748" i="11"/>
  <c r="F2748" i="11"/>
  <c r="E2748" i="11"/>
  <c r="A2748" i="11" s="1"/>
  <c r="D2748" i="11"/>
  <c r="C2748" i="11"/>
  <c r="B2748" i="11"/>
  <c r="J2747" i="11"/>
  <c r="G2747" i="11"/>
  <c r="F2747" i="11"/>
  <c r="E2747" i="11"/>
  <c r="A2747" i="11" s="1"/>
  <c r="D2747" i="11"/>
  <c r="C2747" i="11"/>
  <c r="B2747" i="11"/>
  <c r="J2746" i="11"/>
  <c r="G2746" i="11"/>
  <c r="F2746" i="11"/>
  <c r="E2746" i="11"/>
  <c r="A2746" i="11" s="1"/>
  <c r="D2746" i="11"/>
  <c r="C2746" i="11"/>
  <c r="B2746" i="11"/>
  <c r="J2745" i="11"/>
  <c r="G2745" i="11"/>
  <c r="F2745" i="11"/>
  <c r="E2745" i="11"/>
  <c r="A2745" i="11" s="1"/>
  <c r="D2745" i="11"/>
  <c r="C2745" i="11"/>
  <c r="B2745" i="11"/>
  <c r="J2744" i="11"/>
  <c r="G2744" i="11"/>
  <c r="F2744" i="11"/>
  <c r="E2744" i="11"/>
  <c r="A2744" i="11" s="1"/>
  <c r="D2744" i="11"/>
  <c r="C2744" i="11"/>
  <c r="B2744" i="11"/>
  <c r="J2743" i="11"/>
  <c r="G2743" i="11"/>
  <c r="F2743" i="11"/>
  <c r="E2743" i="11"/>
  <c r="A2743" i="11" s="1"/>
  <c r="D2743" i="11"/>
  <c r="C2743" i="11"/>
  <c r="B2743" i="11"/>
  <c r="J2742" i="11"/>
  <c r="G2742" i="11"/>
  <c r="F2742" i="11"/>
  <c r="E2742" i="11"/>
  <c r="A2742" i="11" s="1"/>
  <c r="D2742" i="11"/>
  <c r="C2742" i="11"/>
  <c r="B2742" i="11"/>
  <c r="J2741" i="11"/>
  <c r="G2741" i="11"/>
  <c r="F2741" i="11"/>
  <c r="E2741" i="11"/>
  <c r="A2741" i="11" s="1"/>
  <c r="D2741" i="11"/>
  <c r="C2741" i="11"/>
  <c r="B2741" i="11"/>
  <c r="J2740" i="11"/>
  <c r="G2740" i="11"/>
  <c r="F2740" i="11"/>
  <c r="E2740" i="11"/>
  <c r="A2740" i="11" s="1"/>
  <c r="D2740" i="11"/>
  <c r="C2740" i="11"/>
  <c r="B2740" i="11"/>
  <c r="J2739" i="11"/>
  <c r="G2739" i="11"/>
  <c r="F2739" i="11"/>
  <c r="E2739" i="11"/>
  <c r="A2739" i="11" s="1"/>
  <c r="D2739" i="11"/>
  <c r="C2739" i="11"/>
  <c r="B2739" i="11"/>
  <c r="J2738" i="11"/>
  <c r="G2738" i="11"/>
  <c r="F2738" i="11"/>
  <c r="E2738" i="11"/>
  <c r="A2738" i="11" s="1"/>
  <c r="D2738" i="11"/>
  <c r="C2738" i="11"/>
  <c r="B2738" i="11"/>
  <c r="J2737" i="11"/>
  <c r="G2737" i="11"/>
  <c r="F2737" i="11"/>
  <c r="E2737" i="11"/>
  <c r="A2737" i="11" s="1"/>
  <c r="D2737" i="11"/>
  <c r="C2737" i="11"/>
  <c r="B2737" i="11"/>
  <c r="J2736" i="11"/>
  <c r="G2736" i="11"/>
  <c r="F2736" i="11"/>
  <c r="E2736" i="11"/>
  <c r="A2736" i="11" s="1"/>
  <c r="D2736" i="11"/>
  <c r="C2736" i="11"/>
  <c r="B2736" i="11"/>
  <c r="J2735" i="11"/>
  <c r="G2735" i="11"/>
  <c r="F2735" i="11"/>
  <c r="E2735" i="11"/>
  <c r="A2735" i="11" s="1"/>
  <c r="D2735" i="11"/>
  <c r="C2735" i="11"/>
  <c r="B2735" i="11"/>
  <c r="J2734" i="11"/>
  <c r="G2734" i="11"/>
  <c r="F2734" i="11"/>
  <c r="E2734" i="11"/>
  <c r="A2734" i="11" s="1"/>
  <c r="D2734" i="11"/>
  <c r="C2734" i="11"/>
  <c r="B2734" i="11"/>
  <c r="J2733" i="11"/>
  <c r="G2733" i="11"/>
  <c r="F2733" i="11"/>
  <c r="E2733" i="11"/>
  <c r="A2733" i="11" s="1"/>
  <c r="D2733" i="11"/>
  <c r="C2733" i="11"/>
  <c r="B2733" i="11"/>
  <c r="J2732" i="11"/>
  <c r="G2732" i="11"/>
  <c r="F2732" i="11"/>
  <c r="E2732" i="11"/>
  <c r="A2732" i="11" s="1"/>
  <c r="D2732" i="11"/>
  <c r="C2732" i="11"/>
  <c r="B2732" i="11"/>
  <c r="J2731" i="11"/>
  <c r="G2731" i="11"/>
  <c r="F2731" i="11"/>
  <c r="E2731" i="11"/>
  <c r="A2731" i="11" s="1"/>
  <c r="D2731" i="11"/>
  <c r="C2731" i="11"/>
  <c r="B2731" i="11"/>
  <c r="J2730" i="11"/>
  <c r="G2730" i="11"/>
  <c r="F2730" i="11"/>
  <c r="E2730" i="11"/>
  <c r="A2730" i="11" s="1"/>
  <c r="D2730" i="11"/>
  <c r="C2730" i="11"/>
  <c r="B2730" i="11"/>
  <c r="J2729" i="11"/>
  <c r="G2729" i="11"/>
  <c r="F2729" i="11"/>
  <c r="E2729" i="11"/>
  <c r="A2729" i="11" s="1"/>
  <c r="D2729" i="11"/>
  <c r="C2729" i="11"/>
  <c r="B2729" i="11"/>
  <c r="J2728" i="11"/>
  <c r="G2728" i="11"/>
  <c r="F2728" i="11"/>
  <c r="E2728" i="11"/>
  <c r="A2728" i="11" s="1"/>
  <c r="D2728" i="11"/>
  <c r="C2728" i="11"/>
  <c r="B2728" i="11"/>
  <c r="J2727" i="11"/>
  <c r="G2727" i="11"/>
  <c r="F2727" i="11"/>
  <c r="E2727" i="11"/>
  <c r="A2727" i="11" s="1"/>
  <c r="D2727" i="11"/>
  <c r="C2727" i="11"/>
  <c r="B2727" i="11"/>
  <c r="J2726" i="11"/>
  <c r="G2726" i="11"/>
  <c r="F2726" i="11"/>
  <c r="E2726" i="11"/>
  <c r="A2726" i="11" s="1"/>
  <c r="D2726" i="11"/>
  <c r="C2726" i="11"/>
  <c r="B2726" i="11"/>
  <c r="J2725" i="11"/>
  <c r="G2725" i="11"/>
  <c r="F2725" i="11"/>
  <c r="E2725" i="11"/>
  <c r="A2725" i="11" s="1"/>
  <c r="D2725" i="11"/>
  <c r="C2725" i="11"/>
  <c r="B2725" i="11"/>
  <c r="J2724" i="11"/>
  <c r="G2724" i="11"/>
  <c r="F2724" i="11"/>
  <c r="E2724" i="11"/>
  <c r="A2724" i="11" s="1"/>
  <c r="D2724" i="11"/>
  <c r="C2724" i="11"/>
  <c r="B2724" i="11"/>
  <c r="J2723" i="11"/>
  <c r="G2723" i="11"/>
  <c r="F2723" i="11"/>
  <c r="E2723" i="11"/>
  <c r="A2723" i="11" s="1"/>
  <c r="D2723" i="11"/>
  <c r="C2723" i="11"/>
  <c r="B2723" i="11"/>
  <c r="J2722" i="11"/>
  <c r="G2722" i="11"/>
  <c r="F2722" i="11"/>
  <c r="E2722" i="11"/>
  <c r="A2722" i="11" s="1"/>
  <c r="D2722" i="11"/>
  <c r="C2722" i="11"/>
  <c r="B2722" i="11"/>
  <c r="J2721" i="11"/>
  <c r="G2721" i="11"/>
  <c r="F2721" i="11"/>
  <c r="E2721" i="11"/>
  <c r="A2721" i="11" s="1"/>
  <c r="D2721" i="11"/>
  <c r="C2721" i="11"/>
  <c r="B2721" i="11"/>
  <c r="J2720" i="11"/>
  <c r="G2720" i="11"/>
  <c r="F2720" i="11"/>
  <c r="E2720" i="11"/>
  <c r="A2720" i="11" s="1"/>
  <c r="D2720" i="11"/>
  <c r="C2720" i="11"/>
  <c r="B2720" i="11"/>
  <c r="J2719" i="11"/>
  <c r="G2719" i="11"/>
  <c r="F2719" i="11"/>
  <c r="E2719" i="11"/>
  <c r="A2719" i="11" s="1"/>
  <c r="D2719" i="11"/>
  <c r="C2719" i="11"/>
  <c r="B2719" i="11"/>
  <c r="J2718" i="11"/>
  <c r="G2718" i="11"/>
  <c r="F2718" i="11"/>
  <c r="E2718" i="11"/>
  <c r="A2718" i="11" s="1"/>
  <c r="D2718" i="11"/>
  <c r="C2718" i="11"/>
  <c r="B2718" i="11"/>
  <c r="J2717" i="11"/>
  <c r="G2717" i="11"/>
  <c r="F2717" i="11"/>
  <c r="E2717" i="11"/>
  <c r="A2717" i="11" s="1"/>
  <c r="D2717" i="11"/>
  <c r="C2717" i="11"/>
  <c r="B2717" i="11"/>
  <c r="J2716" i="11"/>
  <c r="G2716" i="11"/>
  <c r="F2716" i="11"/>
  <c r="E2716" i="11"/>
  <c r="A2716" i="11" s="1"/>
  <c r="D2716" i="11"/>
  <c r="C2716" i="11"/>
  <c r="B2716" i="11"/>
  <c r="J2715" i="11"/>
  <c r="G2715" i="11"/>
  <c r="F2715" i="11"/>
  <c r="E2715" i="11"/>
  <c r="A2715" i="11" s="1"/>
  <c r="D2715" i="11"/>
  <c r="C2715" i="11"/>
  <c r="B2715" i="11"/>
  <c r="J2714" i="11"/>
  <c r="G2714" i="11"/>
  <c r="F2714" i="11"/>
  <c r="E2714" i="11"/>
  <c r="A2714" i="11" s="1"/>
  <c r="D2714" i="11"/>
  <c r="C2714" i="11"/>
  <c r="B2714" i="11"/>
  <c r="J2713" i="11"/>
  <c r="G2713" i="11"/>
  <c r="F2713" i="11"/>
  <c r="E2713" i="11"/>
  <c r="A2713" i="11" s="1"/>
  <c r="D2713" i="11"/>
  <c r="C2713" i="11"/>
  <c r="B2713" i="11"/>
  <c r="J2712" i="11"/>
  <c r="G2712" i="11"/>
  <c r="F2712" i="11"/>
  <c r="E2712" i="11"/>
  <c r="A2712" i="11" s="1"/>
  <c r="D2712" i="11"/>
  <c r="C2712" i="11"/>
  <c r="B2712" i="11"/>
  <c r="J2711" i="11"/>
  <c r="G2711" i="11"/>
  <c r="F2711" i="11"/>
  <c r="E2711" i="11"/>
  <c r="A2711" i="11" s="1"/>
  <c r="D2711" i="11"/>
  <c r="C2711" i="11"/>
  <c r="B2711" i="11"/>
  <c r="J2710" i="11"/>
  <c r="G2710" i="11"/>
  <c r="F2710" i="11"/>
  <c r="E2710" i="11"/>
  <c r="A2710" i="11" s="1"/>
  <c r="D2710" i="11"/>
  <c r="C2710" i="11"/>
  <c r="B2710" i="11"/>
  <c r="J2709" i="11"/>
  <c r="G2709" i="11"/>
  <c r="F2709" i="11"/>
  <c r="E2709" i="11"/>
  <c r="A2709" i="11" s="1"/>
  <c r="D2709" i="11"/>
  <c r="C2709" i="11"/>
  <c r="B2709" i="11"/>
  <c r="J2708" i="11"/>
  <c r="G2708" i="11"/>
  <c r="F2708" i="11"/>
  <c r="E2708" i="11"/>
  <c r="A2708" i="11" s="1"/>
  <c r="D2708" i="11"/>
  <c r="C2708" i="11"/>
  <c r="B2708" i="11"/>
  <c r="J2707" i="11"/>
  <c r="G2707" i="11"/>
  <c r="F2707" i="11"/>
  <c r="E2707" i="11"/>
  <c r="A2707" i="11" s="1"/>
  <c r="D2707" i="11"/>
  <c r="C2707" i="11"/>
  <c r="B2707" i="11"/>
  <c r="J2706" i="11"/>
  <c r="G2706" i="11"/>
  <c r="F2706" i="11"/>
  <c r="E2706" i="11"/>
  <c r="A2706" i="11" s="1"/>
  <c r="D2706" i="11"/>
  <c r="C2706" i="11"/>
  <c r="B2706" i="11"/>
  <c r="J2705" i="11"/>
  <c r="G2705" i="11"/>
  <c r="F2705" i="11"/>
  <c r="E2705" i="11"/>
  <c r="A2705" i="11" s="1"/>
  <c r="D2705" i="11"/>
  <c r="C2705" i="11"/>
  <c r="B2705" i="11"/>
  <c r="J2704" i="11"/>
  <c r="G2704" i="11"/>
  <c r="F2704" i="11"/>
  <c r="E2704" i="11"/>
  <c r="A2704" i="11" s="1"/>
  <c r="D2704" i="11"/>
  <c r="C2704" i="11"/>
  <c r="B2704" i="11"/>
  <c r="J2703" i="11"/>
  <c r="G2703" i="11"/>
  <c r="F2703" i="11"/>
  <c r="E2703" i="11"/>
  <c r="A2703" i="11" s="1"/>
  <c r="D2703" i="11"/>
  <c r="C2703" i="11"/>
  <c r="B2703" i="11"/>
  <c r="J2702" i="11"/>
  <c r="G2702" i="11"/>
  <c r="F2702" i="11"/>
  <c r="E2702" i="11"/>
  <c r="A2702" i="11" s="1"/>
  <c r="D2702" i="11"/>
  <c r="C2702" i="11"/>
  <c r="B2702" i="11"/>
  <c r="J2701" i="11"/>
  <c r="G2701" i="11"/>
  <c r="F2701" i="11"/>
  <c r="E2701" i="11"/>
  <c r="A2701" i="11" s="1"/>
  <c r="D2701" i="11"/>
  <c r="C2701" i="11"/>
  <c r="B2701" i="11"/>
  <c r="J2700" i="11"/>
  <c r="G2700" i="11"/>
  <c r="F2700" i="11"/>
  <c r="E2700" i="11"/>
  <c r="A2700" i="11" s="1"/>
  <c r="D2700" i="11"/>
  <c r="C2700" i="11"/>
  <c r="B2700" i="11"/>
  <c r="J2699" i="11"/>
  <c r="G2699" i="11"/>
  <c r="F2699" i="11"/>
  <c r="E2699" i="11"/>
  <c r="A2699" i="11" s="1"/>
  <c r="D2699" i="11"/>
  <c r="C2699" i="11"/>
  <c r="B2699" i="11"/>
  <c r="J2698" i="11"/>
  <c r="G2698" i="11"/>
  <c r="F2698" i="11"/>
  <c r="E2698" i="11"/>
  <c r="A2698" i="11" s="1"/>
  <c r="D2698" i="11"/>
  <c r="C2698" i="11"/>
  <c r="B2698" i="11"/>
  <c r="J2697" i="11"/>
  <c r="G2697" i="11"/>
  <c r="F2697" i="11"/>
  <c r="E2697" i="11"/>
  <c r="A2697" i="11" s="1"/>
  <c r="D2697" i="11"/>
  <c r="C2697" i="11"/>
  <c r="B2697" i="11"/>
  <c r="J2696" i="11"/>
  <c r="G2696" i="11"/>
  <c r="F2696" i="11"/>
  <c r="E2696" i="11"/>
  <c r="A2696" i="11" s="1"/>
  <c r="D2696" i="11"/>
  <c r="C2696" i="11"/>
  <c r="B2696" i="11"/>
  <c r="J2695" i="11"/>
  <c r="G2695" i="11"/>
  <c r="F2695" i="11"/>
  <c r="E2695" i="11"/>
  <c r="A2695" i="11" s="1"/>
  <c r="D2695" i="11"/>
  <c r="C2695" i="11"/>
  <c r="B2695" i="11"/>
  <c r="J2694" i="11"/>
  <c r="G2694" i="11"/>
  <c r="F2694" i="11"/>
  <c r="E2694" i="11"/>
  <c r="A2694" i="11" s="1"/>
  <c r="D2694" i="11"/>
  <c r="C2694" i="11"/>
  <c r="B2694" i="11"/>
  <c r="J2693" i="11"/>
  <c r="G2693" i="11"/>
  <c r="F2693" i="11"/>
  <c r="E2693" i="11"/>
  <c r="A2693" i="11" s="1"/>
  <c r="D2693" i="11"/>
  <c r="C2693" i="11"/>
  <c r="B2693" i="11"/>
  <c r="J2692" i="11"/>
  <c r="G2692" i="11"/>
  <c r="F2692" i="11"/>
  <c r="E2692" i="11"/>
  <c r="A2692" i="11" s="1"/>
  <c r="D2692" i="11"/>
  <c r="C2692" i="11"/>
  <c r="B2692" i="11"/>
  <c r="J2691" i="11"/>
  <c r="G2691" i="11"/>
  <c r="F2691" i="11"/>
  <c r="E2691" i="11"/>
  <c r="A2691" i="11" s="1"/>
  <c r="D2691" i="11"/>
  <c r="C2691" i="11"/>
  <c r="B2691" i="11"/>
  <c r="J2690" i="11"/>
  <c r="G2690" i="11"/>
  <c r="F2690" i="11"/>
  <c r="E2690" i="11"/>
  <c r="A2690" i="11" s="1"/>
  <c r="D2690" i="11"/>
  <c r="C2690" i="11"/>
  <c r="B2690" i="11"/>
  <c r="J2689" i="11"/>
  <c r="G2689" i="11"/>
  <c r="F2689" i="11"/>
  <c r="E2689" i="11"/>
  <c r="A2689" i="11" s="1"/>
  <c r="D2689" i="11"/>
  <c r="C2689" i="11"/>
  <c r="B2689" i="11"/>
  <c r="J2688" i="11"/>
  <c r="G2688" i="11"/>
  <c r="F2688" i="11"/>
  <c r="E2688" i="11"/>
  <c r="A2688" i="11" s="1"/>
  <c r="D2688" i="11"/>
  <c r="C2688" i="11"/>
  <c r="B2688" i="11"/>
  <c r="J2687" i="11"/>
  <c r="G2687" i="11"/>
  <c r="F2687" i="11"/>
  <c r="E2687" i="11"/>
  <c r="A2687" i="11" s="1"/>
  <c r="D2687" i="11"/>
  <c r="C2687" i="11"/>
  <c r="B2687" i="11"/>
  <c r="J2686" i="11"/>
  <c r="G2686" i="11"/>
  <c r="F2686" i="11"/>
  <c r="E2686" i="11"/>
  <c r="A2686" i="11" s="1"/>
  <c r="D2686" i="11"/>
  <c r="C2686" i="11"/>
  <c r="B2686" i="11"/>
  <c r="J2685" i="11"/>
  <c r="G2685" i="11"/>
  <c r="F2685" i="11"/>
  <c r="E2685" i="11"/>
  <c r="A2685" i="11" s="1"/>
  <c r="D2685" i="11"/>
  <c r="C2685" i="11"/>
  <c r="B2685" i="11"/>
  <c r="J2684" i="11"/>
  <c r="G2684" i="11"/>
  <c r="F2684" i="11"/>
  <c r="E2684" i="11"/>
  <c r="A2684" i="11" s="1"/>
  <c r="D2684" i="11"/>
  <c r="C2684" i="11"/>
  <c r="B2684" i="11"/>
  <c r="J2683" i="11"/>
  <c r="G2683" i="11"/>
  <c r="F2683" i="11"/>
  <c r="E2683" i="11"/>
  <c r="A2683" i="11" s="1"/>
  <c r="D2683" i="11"/>
  <c r="C2683" i="11"/>
  <c r="B2683" i="11"/>
  <c r="J2682" i="11"/>
  <c r="G2682" i="11"/>
  <c r="F2682" i="11"/>
  <c r="E2682" i="11"/>
  <c r="A2682" i="11" s="1"/>
  <c r="D2682" i="11"/>
  <c r="C2682" i="11"/>
  <c r="B2682" i="11"/>
  <c r="J2681" i="11"/>
  <c r="G2681" i="11"/>
  <c r="F2681" i="11"/>
  <c r="E2681" i="11"/>
  <c r="A2681" i="11" s="1"/>
  <c r="D2681" i="11"/>
  <c r="C2681" i="11"/>
  <c r="B2681" i="11"/>
  <c r="J2680" i="11"/>
  <c r="G2680" i="11"/>
  <c r="F2680" i="11"/>
  <c r="E2680" i="11"/>
  <c r="A2680" i="11" s="1"/>
  <c r="D2680" i="11"/>
  <c r="C2680" i="11"/>
  <c r="B2680" i="11"/>
  <c r="J2679" i="11"/>
  <c r="G2679" i="11"/>
  <c r="F2679" i="11"/>
  <c r="E2679" i="11"/>
  <c r="A2679" i="11" s="1"/>
  <c r="D2679" i="11"/>
  <c r="C2679" i="11"/>
  <c r="B2679" i="11"/>
  <c r="J2678" i="11"/>
  <c r="G2678" i="11"/>
  <c r="F2678" i="11"/>
  <c r="E2678" i="11"/>
  <c r="A2678" i="11" s="1"/>
  <c r="D2678" i="11"/>
  <c r="C2678" i="11"/>
  <c r="B2678" i="11"/>
  <c r="J2677" i="11"/>
  <c r="G2677" i="11"/>
  <c r="F2677" i="11"/>
  <c r="E2677" i="11"/>
  <c r="A2677" i="11" s="1"/>
  <c r="D2677" i="11"/>
  <c r="C2677" i="11"/>
  <c r="B2677" i="11"/>
  <c r="J2676" i="11"/>
  <c r="G2676" i="11"/>
  <c r="F2676" i="11"/>
  <c r="E2676" i="11"/>
  <c r="A2676" i="11" s="1"/>
  <c r="D2676" i="11"/>
  <c r="C2676" i="11"/>
  <c r="B2676" i="11"/>
  <c r="J2675" i="11"/>
  <c r="G2675" i="11"/>
  <c r="F2675" i="11"/>
  <c r="E2675" i="11"/>
  <c r="A2675" i="11" s="1"/>
  <c r="D2675" i="11"/>
  <c r="C2675" i="11"/>
  <c r="B2675" i="11"/>
  <c r="J2674" i="11"/>
  <c r="G2674" i="11"/>
  <c r="F2674" i="11"/>
  <c r="E2674" i="11"/>
  <c r="A2674" i="11" s="1"/>
  <c r="D2674" i="11"/>
  <c r="C2674" i="11"/>
  <c r="B2674" i="11"/>
  <c r="J2673" i="11"/>
  <c r="G2673" i="11"/>
  <c r="F2673" i="11"/>
  <c r="E2673" i="11"/>
  <c r="A2673" i="11" s="1"/>
  <c r="D2673" i="11"/>
  <c r="C2673" i="11"/>
  <c r="B2673" i="11"/>
  <c r="J2672" i="11"/>
  <c r="G2672" i="11"/>
  <c r="F2672" i="11"/>
  <c r="E2672" i="11"/>
  <c r="A2672" i="11" s="1"/>
  <c r="D2672" i="11"/>
  <c r="C2672" i="11"/>
  <c r="B2672" i="11"/>
  <c r="J2671" i="11"/>
  <c r="G2671" i="11"/>
  <c r="F2671" i="11"/>
  <c r="E2671" i="11"/>
  <c r="A2671" i="11" s="1"/>
  <c r="D2671" i="11"/>
  <c r="C2671" i="11"/>
  <c r="B2671" i="11"/>
  <c r="J2670" i="11"/>
  <c r="G2670" i="11"/>
  <c r="F2670" i="11"/>
  <c r="E2670" i="11"/>
  <c r="A2670" i="11" s="1"/>
  <c r="D2670" i="11"/>
  <c r="C2670" i="11"/>
  <c r="B2670" i="11"/>
  <c r="J2669" i="11"/>
  <c r="G2669" i="11"/>
  <c r="F2669" i="11"/>
  <c r="E2669" i="11"/>
  <c r="A2669" i="11" s="1"/>
  <c r="D2669" i="11"/>
  <c r="C2669" i="11"/>
  <c r="B2669" i="11"/>
  <c r="J2668" i="11"/>
  <c r="G2668" i="11"/>
  <c r="F2668" i="11"/>
  <c r="E2668" i="11"/>
  <c r="A2668" i="11" s="1"/>
  <c r="D2668" i="11"/>
  <c r="C2668" i="11"/>
  <c r="B2668" i="11"/>
  <c r="J2667" i="11"/>
  <c r="G2667" i="11"/>
  <c r="F2667" i="11"/>
  <c r="E2667" i="11"/>
  <c r="A2667" i="11" s="1"/>
  <c r="D2667" i="11"/>
  <c r="C2667" i="11"/>
  <c r="B2667" i="11"/>
  <c r="J2666" i="11"/>
  <c r="G2666" i="11"/>
  <c r="F2666" i="11"/>
  <c r="E2666" i="11"/>
  <c r="A2666" i="11" s="1"/>
  <c r="D2666" i="11"/>
  <c r="C2666" i="11"/>
  <c r="B2666" i="11"/>
  <c r="J2665" i="11"/>
  <c r="G2665" i="11"/>
  <c r="F2665" i="11"/>
  <c r="E2665" i="11"/>
  <c r="A2665" i="11" s="1"/>
  <c r="D2665" i="11"/>
  <c r="C2665" i="11"/>
  <c r="B2665" i="11"/>
  <c r="J2664" i="11"/>
  <c r="G2664" i="11"/>
  <c r="F2664" i="11"/>
  <c r="E2664" i="11"/>
  <c r="A2664" i="11" s="1"/>
  <c r="D2664" i="11"/>
  <c r="C2664" i="11"/>
  <c r="B2664" i="11"/>
  <c r="J2663" i="11"/>
  <c r="G2663" i="11"/>
  <c r="F2663" i="11"/>
  <c r="E2663" i="11"/>
  <c r="A2663" i="11" s="1"/>
  <c r="D2663" i="11"/>
  <c r="C2663" i="11"/>
  <c r="B2663" i="11"/>
  <c r="J2662" i="11"/>
  <c r="G2662" i="11"/>
  <c r="F2662" i="11"/>
  <c r="E2662" i="11"/>
  <c r="A2662" i="11" s="1"/>
  <c r="D2662" i="11"/>
  <c r="C2662" i="11"/>
  <c r="B2662" i="11"/>
  <c r="J2661" i="11"/>
  <c r="G2661" i="11"/>
  <c r="F2661" i="11"/>
  <c r="E2661" i="11"/>
  <c r="A2661" i="11" s="1"/>
  <c r="D2661" i="11"/>
  <c r="C2661" i="11"/>
  <c r="B2661" i="11"/>
  <c r="J2660" i="11"/>
  <c r="G2660" i="11"/>
  <c r="F2660" i="11"/>
  <c r="E2660" i="11"/>
  <c r="A2660" i="11" s="1"/>
  <c r="D2660" i="11"/>
  <c r="C2660" i="11"/>
  <c r="B2660" i="11"/>
  <c r="J2659" i="11"/>
  <c r="G2659" i="11"/>
  <c r="F2659" i="11"/>
  <c r="E2659" i="11"/>
  <c r="A2659" i="11" s="1"/>
  <c r="D2659" i="11"/>
  <c r="C2659" i="11"/>
  <c r="B2659" i="11"/>
  <c r="J2658" i="11"/>
  <c r="G2658" i="11"/>
  <c r="F2658" i="11"/>
  <c r="E2658" i="11"/>
  <c r="A2658" i="11" s="1"/>
  <c r="D2658" i="11"/>
  <c r="C2658" i="11"/>
  <c r="B2658" i="11"/>
  <c r="J2657" i="11"/>
  <c r="G2657" i="11"/>
  <c r="F2657" i="11"/>
  <c r="E2657" i="11"/>
  <c r="A2657" i="11" s="1"/>
  <c r="D2657" i="11"/>
  <c r="C2657" i="11"/>
  <c r="B2657" i="11"/>
  <c r="J2656" i="11"/>
  <c r="G2656" i="11"/>
  <c r="F2656" i="11"/>
  <c r="E2656" i="11"/>
  <c r="A2656" i="11" s="1"/>
  <c r="D2656" i="11"/>
  <c r="C2656" i="11"/>
  <c r="B2656" i="11"/>
  <c r="J2655" i="11"/>
  <c r="G2655" i="11"/>
  <c r="F2655" i="11"/>
  <c r="E2655" i="11"/>
  <c r="A2655" i="11" s="1"/>
  <c r="D2655" i="11"/>
  <c r="C2655" i="11"/>
  <c r="B2655" i="11"/>
  <c r="J2654" i="11"/>
  <c r="G2654" i="11"/>
  <c r="F2654" i="11"/>
  <c r="E2654" i="11"/>
  <c r="A2654" i="11" s="1"/>
  <c r="D2654" i="11"/>
  <c r="C2654" i="11"/>
  <c r="B2654" i="11"/>
  <c r="J2653" i="11"/>
  <c r="G2653" i="11"/>
  <c r="F2653" i="11"/>
  <c r="E2653" i="11"/>
  <c r="A2653" i="11" s="1"/>
  <c r="D2653" i="11"/>
  <c r="C2653" i="11"/>
  <c r="B2653" i="11"/>
  <c r="J2652" i="11"/>
  <c r="G2652" i="11"/>
  <c r="F2652" i="11"/>
  <c r="E2652" i="11"/>
  <c r="A2652" i="11" s="1"/>
  <c r="D2652" i="11"/>
  <c r="C2652" i="11"/>
  <c r="B2652" i="11"/>
  <c r="J2651" i="11"/>
  <c r="G2651" i="11"/>
  <c r="F2651" i="11"/>
  <c r="E2651" i="11"/>
  <c r="A2651" i="11" s="1"/>
  <c r="D2651" i="11"/>
  <c r="C2651" i="11"/>
  <c r="B2651" i="11"/>
  <c r="J2650" i="11"/>
  <c r="G2650" i="11"/>
  <c r="F2650" i="11"/>
  <c r="E2650" i="11"/>
  <c r="A2650" i="11" s="1"/>
  <c r="D2650" i="11"/>
  <c r="C2650" i="11"/>
  <c r="B2650" i="11"/>
  <c r="J2649" i="11"/>
  <c r="G2649" i="11"/>
  <c r="F2649" i="11"/>
  <c r="E2649" i="11"/>
  <c r="A2649" i="11" s="1"/>
  <c r="D2649" i="11"/>
  <c r="C2649" i="11"/>
  <c r="B2649" i="11"/>
  <c r="J2648" i="11"/>
  <c r="G2648" i="11"/>
  <c r="F2648" i="11"/>
  <c r="E2648" i="11"/>
  <c r="A2648" i="11" s="1"/>
  <c r="D2648" i="11"/>
  <c r="C2648" i="11"/>
  <c r="B2648" i="11"/>
  <c r="J2647" i="11"/>
  <c r="G2647" i="11"/>
  <c r="F2647" i="11"/>
  <c r="E2647" i="11"/>
  <c r="A2647" i="11" s="1"/>
  <c r="D2647" i="11"/>
  <c r="C2647" i="11"/>
  <c r="B2647" i="11"/>
  <c r="J2646" i="11"/>
  <c r="G2646" i="11"/>
  <c r="F2646" i="11"/>
  <c r="E2646" i="11"/>
  <c r="A2646" i="11" s="1"/>
  <c r="D2646" i="11"/>
  <c r="C2646" i="11"/>
  <c r="B2646" i="11"/>
  <c r="J2645" i="11"/>
  <c r="G2645" i="11"/>
  <c r="F2645" i="11"/>
  <c r="E2645" i="11"/>
  <c r="A2645" i="11" s="1"/>
  <c r="D2645" i="11"/>
  <c r="C2645" i="11"/>
  <c r="B2645" i="11"/>
  <c r="J2644" i="11"/>
  <c r="G2644" i="11"/>
  <c r="F2644" i="11"/>
  <c r="E2644" i="11"/>
  <c r="A2644" i="11" s="1"/>
  <c r="D2644" i="11"/>
  <c r="C2644" i="11"/>
  <c r="B2644" i="11"/>
  <c r="J2643" i="11"/>
  <c r="G2643" i="11"/>
  <c r="F2643" i="11"/>
  <c r="E2643" i="11"/>
  <c r="A2643" i="11" s="1"/>
  <c r="D2643" i="11"/>
  <c r="C2643" i="11"/>
  <c r="B2643" i="11"/>
  <c r="J2642" i="11"/>
  <c r="G2642" i="11"/>
  <c r="F2642" i="11"/>
  <c r="E2642" i="11"/>
  <c r="A2642" i="11" s="1"/>
  <c r="D2642" i="11"/>
  <c r="C2642" i="11"/>
  <c r="B2642" i="11"/>
  <c r="J2641" i="11"/>
  <c r="G2641" i="11"/>
  <c r="F2641" i="11"/>
  <c r="E2641" i="11"/>
  <c r="A2641" i="11" s="1"/>
  <c r="D2641" i="11"/>
  <c r="C2641" i="11"/>
  <c r="B2641" i="11"/>
  <c r="J2640" i="11"/>
  <c r="G2640" i="11"/>
  <c r="F2640" i="11"/>
  <c r="E2640" i="11"/>
  <c r="A2640" i="11" s="1"/>
  <c r="D2640" i="11"/>
  <c r="C2640" i="11"/>
  <c r="B2640" i="11"/>
  <c r="J2639" i="11"/>
  <c r="G2639" i="11"/>
  <c r="F2639" i="11"/>
  <c r="E2639" i="11"/>
  <c r="A2639" i="11" s="1"/>
  <c r="D2639" i="11"/>
  <c r="C2639" i="11"/>
  <c r="B2639" i="11"/>
  <c r="J2638" i="11"/>
  <c r="G2638" i="11"/>
  <c r="F2638" i="11"/>
  <c r="E2638" i="11"/>
  <c r="A2638" i="11" s="1"/>
  <c r="D2638" i="11"/>
  <c r="C2638" i="11"/>
  <c r="B2638" i="11"/>
  <c r="J2637" i="11"/>
  <c r="G2637" i="11"/>
  <c r="F2637" i="11"/>
  <c r="E2637" i="11"/>
  <c r="A2637" i="11" s="1"/>
  <c r="D2637" i="11"/>
  <c r="C2637" i="11"/>
  <c r="B2637" i="11"/>
  <c r="J2636" i="11"/>
  <c r="G2636" i="11"/>
  <c r="F2636" i="11"/>
  <c r="E2636" i="11"/>
  <c r="A2636" i="11" s="1"/>
  <c r="D2636" i="11"/>
  <c r="C2636" i="11"/>
  <c r="B2636" i="11"/>
  <c r="J2635" i="11"/>
  <c r="G2635" i="11"/>
  <c r="F2635" i="11"/>
  <c r="E2635" i="11"/>
  <c r="A2635" i="11" s="1"/>
  <c r="D2635" i="11"/>
  <c r="C2635" i="11"/>
  <c r="B2635" i="11"/>
  <c r="J2634" i="11"/>
  <c r="G2634" i="11"/>
  <c r="F2634" i="11"/>
  <c r="E2634" i="11"/>
  <c r="A2634" i="11" s="1"/>
  <c r="D2634" i="11"/>
  <c r="C2634" i="11"/>
  <c r="B2634" i="11"/>
  <c r="J2633" i="11"/>
  <c r="G2633" i="11"/>
  <c r="F2633" i="11"/>
  <c r="E2633" i="11"/>
  <c r="A2633" i="11" s="1"/>
  <c r="D2633" i="11"/>
  <c r="C2633" i="11"/>
  <c r="B2633" i="11"/>
  <c r="J2632" i="11"/>
  <c r="G2632" i="11"/>
  <c r="F2632" i="11"/>
  <c r="E2632" i="11"/>
  <c r="A2632" i="11" s="1"/>
  <c r="D2632" i="11"/>
  <c r="C2632" i="11"/>
  <c r="B2632" i="11"/>
  <c r="J2631" i="11"/>
  <c r="G2631" i="11"/>
  <c r="F2631" i="11"/>
  <c r="E2631" i="11"/>
  <c r="A2631" i="11" s="1"/>
  <c r="D2631" i="11"/>
  <c r="C2631" i="11"/>
  <c r="B2631" i="11"/>
  <c r="J2630" i="11"/>
  <c r="G2630" i="11"/>
  <c r="F2630" i="11"/>
  <c r="E2630" i="11"/>
  <c r="A2630" i="11" s="1"/>
  <c r="D2630" i="11"/>
  <c r="C2630" i="11"/>
  <c r="B2630" i="11"/>
  <c r="J2629" i="11"/>
  <c r="G2629" i="11"/>
  <c r="F2629" i="11"/>
  <c r="E2629" i="11"/>
  <c r="A2629" i="11" s="1"/>
  <c r="D2629" i="11"/>
  <c r="C2629" i="11"/>
  <c r="B2629" i="11"/>
  <c r="J2628" i="11"/>
  <c r="G2628" i="11"/>
  <c r="F2628" i="11"/>
  <c r="E2628" i="11"/>
  <c r="A2628" i="11" s="1"/>
  <c r="D2628" i="11"/>
  <c r="C2628" i="11"/>
  <c r="B2628" i="11"/>
  <c r="J2627" i="11"/>
  <c r="G2627" i="11"/>
  <c r="F2627" i="11"/>
  <c r="E2627" i="11"/>
  <c r="A2627" i="11" s="1"/>
  <c r="D2627" i="11"/>
  <c r="C2627" i="11"/>
  <c r="B2627" i="11"/>
  <c r="J2626" i="11"/>
  <c r="G2626" i="11"/>
  <c r="F2626" i="11"/>
  <c r="E2626" i="11"/>
  <c r="A2626" i="11" s="1"/>
  <c r="D2626" i="11"/>
  <c r="C2626" i="11"/>
  <c r="B2626" i="11"/>
  <c r="J2625" i="11"/>
  <c r="G2625" i="11"/>
  <c r="F2625" i="11"/>
  <c r="E2625" i="11"/>
  <c r="A2625" i="11" s="1"/>
  <c r="D2625" i="11"/>
  <c r="C2625" i="11"/>
  <c r="B2625" i="11"/>
  <c r="J2624" i="11"/>
  <c r="G2624" i="11"/>
  <c r="F2624" i="11"/>
  <c r="E2624" i="11"/>
  <c r="A2624" i="11" s="1"/>
  <c r="D2624" i="11"/>
  <c r="C2624" i="11"/>
  <c r="B2624" i="11"/>
  <c r="J2623" i="11"/>
  <c r="G2623" i="11"/>
  <c r="F2623" i="11"/>
  <c r="E2623" i="11"/>
  <c r="A2623" i="11" s="1"/>
  <c r="D2623" i="11"/>
  <c r="C2623" i="11"/>
  <c r="B2623" i="11"/>
  <c r="J2622" i="11"/>
  <c r="G2622" i="11"/>
  <c r="F2622" i="11"/>
  <c r="E2622" i="11"/>
  <c r="A2622" i="11" s="1"/>
  <c r="D2622" i="11"/>
  <c r="C2622" i="11"/>
  <c r="B2622" i="11"/>
  <c r="J2621" i="11"/>
  <c r="G2621" i="11"/>
  <c r="F2621" i="11"/>
  <c r="E2621" i="11"/>
  <c r="A2621" i="11" s="1"/>
  <c r="D2621" i="11"/>
  <c r="C2621" i="11"/>
  <c r="B2621" i="11"/>
  <c r="J2620" i="11"/>
  <c r="G2620" i="11"/>
  <c r="F2620" i="11"/>
  <c r="E2620" i="11"/>
  <c r="A2620" i="11" s="1"/>
  <c r="D2620" i="11"/>
  <c r="C2620" i="11"/>
  <c r="B2620" i="11"/>
  <c r="J2619" i="11"/>
  <c r="G2619" i="11"/>
  <c r="F2619" i="11"/>
  <c r="E2619" i="11"/>
  <c r="A2619" i="11" s="1"/>
  <c r="D2619" i="11"/>
  <c r="C2619" i="11"/>
  <c r="B2619" i="11"/>
  <c r="J2618" i="11"/>
  <c r="G2618" i="11"/>
  <c r="F2618" i="11"/>
  <c r="E2618" i="11"/>
  <c r="A2618" i="11" s="1"/>
  <c r="D2618" i="11"/>
  <c r="C2618" i="11"/>
  <c r="B2618" i="11"/>
  <c r="J2617" i="11"/>
  <c r="G2617" i="11"/>
  <c r="F2617" i="11"/>
  <c r="E2617" i="11"/>
  <c r="A2617" i="11" s="1"/>
  <c r="D2617" i="11"/>
  <c r="C2617" i="11"/>
  <c r="B2617" i="11"/>
  <c r="J2616" i="11"/>
  <c r="G2616" i="11"/>
  <c r="F2616" i="11"/>
  <c r="E2616" i="11"/>
  <c r="A2616" i="11" s="1"/>
  <c r="D2616" i="11"/>
  <c r="C2616" i="11"/>
  <c r="B2616" i="11"/>
  <c r="J2615" i="11"/>
  <c r="G2615" i="11"/>
  <c r="F2615" i="11"/>
  <c r="E2615" i="11"/>
  <c r="A2615" i="11" s="1"/>
  <c r="D2615" i="11"/>
  <c r="C2615" i="11"/>
  <c r="B2615" i="11"/>
  <c r="J2614" i="11"/>
  <c r="G2614" i="11"/>
  <c r="F2614" i="11"/>
  <c r="E2614" i="11"/>
  <c r="A2614" i="11" s="1"/>
  <c r="D2614" i="11"/>
  <c r="C2614" i="11"/>
  <c r="B2614" i="11"/>
  <c r="J2613" i="11"/>
  <c r="G2613" i="11"/>
  <c r="F2613" i="11"/>
  <c r="E2613" i="11"/>
  <c r="A2613" i="11" s="1"/>
  <c r="D2613" i="11"/>
  <c r="C2613" i="11"/>
  <c r="B2613" i="11"/>
  <c r="J2612" i="11"/>
  <c r="G2612" i="11"/>
  <c r="F2612" i="11"/>
  <c r="E2612" i="11"/>
  <c r="A2612" i="11" s="1"/>
  <c r="D2612" i="11"/>
  <c r="C2612" i="11"/>
  <c r="B2612" i="11"/>
  <c r="J2611" i="11"/>
  <c r="G2611" i="11"/>
  <c r="F2611" i="11"/>
  <c r="E2611" i="11"/>
  <c r="A2611" i="11" s="1"/>
  <c r="D2611" i="11"/>
  <c r="C2611" i="11"/>
  <c r="B2611" i="11"/>
  <c r="J2610" i="11"/>
  <c r="G2610" i="11"/>
  <c r="F2610" i="11"/>
  <c r="E2610" i="11"/>
  <c r="A2610" i="11" s="1"/>
  <c r="D2610" i="11"/>
  <c r="C2610" i="11"/>
  <c r="B2610" i="11"/>
  <c r="J2609" i="11"/>
  <c r="G2609" i="11"/>
  <c r="F2609" i="11"/>
  <c r="E2609" i="11"/>
  <c r="A2609" i="11" s="1"/>
  <c r="D2609" i="11"/>
  <c r="C2609" i="11"/>
  <c r="B2609" i="11"/>
  <c r="J2608" i="11"/>
  <c r="G2608" i="11"/>
  <c r="F2608" i="11"/>
  <c r="E2608" i="11"/>
  <c r="A2608" i="11" s="1"/>
  <c r="D2608" i="11"/>
  <c r="C2608" i="11"/>
  <c r="B2608" i="11"/>
  <c r="J2607" i="11"/>
  <c r="G2607" i="11"/>
  <c r="F2607" i="11"/>
  <c r="E2607" i="11"/>
  <c r="A2607" i="11" s="1"/>
  <c r="D2607" i="11"/>
  <c r="C2607" i="11"/>
  <c r="B2607" i="11"/>
  <c r="J2606" i="11"/>
  <c r="G2606" i="11"/>
  <c r="F2606" i="11"/>
  <c r="E2606" i="11"/>
  <c r="A2606" i="11" s="1"/>
  <c r="D2606" i="11"/>
  <c r="C2606" i="11"/>
  <c r="B2606" i="11"/>
  <c r="J2605" i="11"/>
  <c r="G2605" i="11"/>
  <c r="F2605" i="11"/>
  <c r="E2605" i="11"/>
  <c r="A2605" i="11" s="1"/>
  <c r="D2605" i="11"/>
  <c r="C2605" i="11"/>
  <c r="B2605" i="11"/>
  <c r="J2604" i="11"/>
  <c r="G2604" i="11"/>
  <c r="F2604" i="11"/>
  <c r="E2604" i="11"/>
  <c r="A2604" i="11" s="1"/>
  <c r="D2604" i="11"/>
  <c r="C2604" i="11"/>
  <c r="B2604" i="11"/>
  <c r="J2603" i="11"/>
  <c r="G2603" i="11"/>
  <c r="F2603" i="11"/>
  <c r="E2603" i="11"/>
  <c r="A2603" i="11" s="1"/>
  <c r="D2603" i="11"/>
  <c r="C2603" i="11"/>
  <c r="B2603" i="11"/>
  <c r="J2602" i="11"/>
  <c r="G2602" i="11"/>
  <c r="F2602" i="11"/>
  <c r="E2602" i="11"/>
  <c r="A2602" i="11" s="1"/>
  <c r="D2602" i="11"/>
  <c r="C2602" i="11"/>
  <c r="B2602" i="11"/>
  <c r="J2601" i="11"/>
  <c r="G2601" i="11"/>
  <c r="F2601" i="11"/>
  <c r="E2601" i="11"/>
  <c r="A2601" i="11" s="1"/>
  <c r="D2601" i="11"/>
  <c r="C2601" i="11"/>
  <c r="B2601" i="11"/>
  <c r="J2600" i="11"/>
  <c r="G2600" i="11"/>
  <c r="F2600" i="11"/>
  <c r="E2600" i="11"/>
  <c r="A2600" i="11" s="1"/>
  <c r="D2600" i="11"/>
  <c r="C2600" i="11"/>
  <c r="B2600" i="11"/>
  <c r="J2599" i="11"/>
  <c r="G2599" i="11"/>
  <c r="F2599" i="11"/>
  <c r="E2599" i="11"/>
  <c r="A2599" i="11" s="1"/>
  <c r="D2599" i="11"/>
  <c r="C2599" i="11"/>
  <c r="B2599" i="11"/>
  <c r="J2598" i="11"/>
  <c r="G2598" i="11"/>
  <c r="F2598" i="11"/>
  <c r="E2598" i="11"/>
  <c r="A2598" i="11" s="1"/>
  <c r="D2598" i="11"/>
  <c r="C2598" i="11"/>
  <c r="B2598" i="11"/>
  <c r="J2597" i="11"/>
  <c r="G2597" i="11"/>
  <c r="F2597" i="11"/>
  <c r="E2597" i="11"/>
  <c r="A2597" i="11" s="1"/>
  <c r="D2597" i="11"/>
  <c r="C2597" i="11"/>
  <c r="B2597" i="11"/>
  <c r="J2596" i="11"/>
  <c r="G2596" i="11"/>
  <c r="F2596" i="11"/>
  <c r="E2596" i="11"/>
  <c r="A2596" i="11" s="1"/>
  <c r="D2596" i="11"/>
  <c r="C2596" i="11"/>
  <c r="B2596" i="11"/>
  <c r="J2595" i="11"/>
  <c r="G2595" i="11"/>
  <c r="F2595" i="11"/>
  <c r="E2595" i="11"/>
  <c r="A2595" i="11" s="1"/>
  <c r="D2595" i="11"/>
  <c r="C2595" i="11"/>
  <c r="B2595" i="11"/>
  <c r="J2594" i="11"/>
  <c r="G2594" i="11"/>
  <c r="F2594" i="11"/>
  <c r="E2594" i="11"/>
  <c r="A2594" i="11" s="1"/>
  <c r="D2594" i="11"/>
  <c r="C2594" i="11"/>
  <c r="B2594" i="11"/>
  <c r="J2593" i="11"/>
  <c r="G2593" i="11"/>
  <c r="F2593" i="11"/>
  <c r="E2593" i="11"/>
  <c r="A2593" i="11" s="1"/>
  <c r="D2593" i="11"/>
  <c r="C2593" i="11"/>
  <c r="B2593" i="11"/>
  <c r="J2592" i="11"/>
  <c r="G2592" i="11"/>
  <c r="F2592" i="11"/>
  <c r="E2592" i="11"/>
  <c r="A2592" i="11" s="1"/>
  <c r="D2592" i="11"/>
  <c r="C2592" i="11"/>
  <c r="B2592" i="11"/>
  <c r="J2591" i="11"/>
  <c r="G2591" i="11"/>
  <c r="F2591" i="11"/>
  <c r="E2591" i="11"/>
  <c r="A2591" i="11" s="1"/>
  <c r="D2591" i="11"/>
  <c r="C2591" i="11"/>
  <c r="B2591" i="11"/>
  <c r="J2590" i="11"/>
  <c r="G2590" i="11"/>
  <c r="F2590" i="11"/>
  <c r="E2590" i="11"/>
  <c r="A2590" i="11" s="1"/>
  <c r="D2590" i="11"/>
  <c r="C2590" i="11"/>
  <c r="B2590" i="11"/>
  <c r="J2589" i="11"/>
  <c r="G2589" i="11"/>
  <c r="F2589" i="11"/>
  <c r="E2589" i="11"/>
  <c r="A2589" i="11" s="1"/>
  <c r="D2589" i="11"/>
  <c r="C2589" i="11"/>
  <c r="B2589" i="11"/>
  <c r="J2588" i="11"/>
  <c r="G2588" i="11"/>
  <c r="F2588" i="11"/>
  <c r="E2588" i="11"/>
  <c r="A2588" i="11" s="1"/>
  <c r="D2588" i="11"/>
  <c r="C2588" i="11"/>
  <c r="B2588" i="11"/>
  <c r="J2587" i="11"/>
  <c r="G2587" i="11"/>
  <c r="F2587" i="11"/>
  <c r="E2587" i="11"/>
  <c r="A2587" i="11" s="1"/>
  <c r="D2587" i="11"/>
  <c r="C2587" i="11"/>
  <c r="B2587" i="11"/>
  <c r="J2586" i="11"/>
  <c r="G2586" i="11"/>
  <c r="F2586" i="11"/>
  <c r="E2586" i="11"/>
  <c r="A2586" i="11" s="1"/>
  <c r="D2586" i="11"/>
  <c r="C2586" i="11"/>
  <c r="B2586" i="11"/>
  <c r="J2585" i="11"/>
  <c r="G2585" i="11"/>
  <c r="F2585" i="11"/>
  <c r="E2585" i="11"/>
  <c r="A2585" i="11" s="1"/>
  <c r="D2585" i="11"/>
  <c r="C2585" i="11"/>
  <c r="B2585" i="11"/>
  <c r="J2584" i="11"/>
  <c r="G2584" i="11"/>
  <c r="F2584" i="11"/>
  <c r="E2584" i="11"/>
  <c r="A2584" i="11" s="1"/>
  <c r="D2584" i="11"/>
  <c r="C2584" i="11"/>
  <c r="B2584" i="11"/>
  <c r="J2583" i="11"/>
  <c r="G2583" i="11"/>
  <c r="F2583" i="11"/>
  <c r="E2583" i="11"/>
  <c r="A2583" i="11" s="1"/>
  <c r="D2583" i="11"/>
  <c r="C2583" i="11"/>
  <c r="B2583" i="11"/>
  <c r="J2582" i="11"/>
  <c r="G2582" i="11"/>
  <c r="F2582" i="11"/>
  <c r="E2582" i="11"/>
  <c r="A2582" i="11" s="1"/>
  <c r="D2582" i="11"/>
  <c r="C2582" i="11"/>
  <c r="B2582" i="11"/>
  <c r="J2581" i="11"/>
  <c r="G2581" i="11"/>
  <c r="F2581" i="11"/>
  <c r="E2581" i="11"/>
  <c r="A2581" i="11" s="1"/>
  <c r="D2581" i="11"/>
  <c r="C2581" i="11"/>
  <c r="B2581" i="11"/>
  <c r="J2580" i="11"/>
  <c r="G2580" i="11"/>
  <c r="F2580" i="11"/>
  <c r="E2580" i="11"/>
  <c r="A2580" i="11" s="1"/>
  <c r="D2580" i="11"/>
  <c r="C2580" i="11"/>
  <c r="B2580" i="11"/>
  <c r="J2579" i="11"/>
  <c r="G2579" i="11"/>
  <c r="F2579" i="11"/>
  <c r="E2579" i="11"/>
  <c r="A2579" i="11" s="1"/>
  <c r="D2579" i="11"/>
  <c r="C2579" i="11"/>
  <c r="B2579" i="11"/>
  <c r="J2578" i="11"/>
  <c r="G2578" i="11"/>
  <c r="F2578" i="11"/>
  <c r="E2578" i="11"/>
  <c r="A2578" i="11" s="1"/>
  <c r="D2578" i="11"/>
  <c r="C2578" i="11"/>
  <c r="B2578" i="11"/>
  <c r="J2577" i="11"/>
  <c r="G2577" i="11"/>
  <c r="F2577" i="11"/>
  <c r="E2577" i="11"/>
  <c r="A2577" i="11" s="1"/>
  <c r="D2577" i="11"/>
  <c r="C2577" i="11"/>
  <c r="B2577" i="11"/>
  <c r="J2576" i="11"/>
  <c r="G2576" i="11"/>
  <c r="F2576" i="11"/>
  <c r="E2576" i="11"/>
  <c r="A2576" i="11" s="1"/>
  <c r="D2576" i="11"/>
  <c r="C2576" i="11"/>
  <c r="B2576" i="11"/>
  <c r="J2575" i="11"/>
  <c r="G2575" i="11"/>
  <c r="F2575" i="11"/>
  <c r="E2575" i="11"/>
  <c r="A2575" i="11" s="1"/>
  <c r="D2575" i="11"/>
  <c r="C2575" i="11"/>
  <c r="B2575" i="11"/>
  <c r="J2574" i="11"/>
  <c r="G2574" i="11"/>
  <c r="F2574" i="11"/>
  <c r="E2574" i="11"/>
  <c r="A2574" i="11" s="1"/>
  <c r="D2574" i="11"/>
  <c r="C2574" i="11"/>
  <c r="B2574" i="11"/>
  <c r="J2573" i="11"/>
  <c r="G2573" i="11"/>
  <c r="F2573" i="11"/>
  <c r="E2573" i="11"/>
  <c r="A2573" i="11" s="1"/>
  <c r="D2573" i="11"/>
  <c r="C2573" i="11"/>
  <c r="B2573" i="11"/>
  <c r="J2572" i="11"/>
  <c r="G2572" i="11"/>
  <c r="F2572" i="11"/>
  <c r="E2572" i="11"/>
  <c r="A2572" i="11" s="1"/>
  <c r="D2572" i="11"/>
  <c r="C2572" i="11"/>
  <c r="B2572" i="11"/>
  <c r="J2571" i="11"/>
  <c r="G2571" i="11"/>
  <c r="F2571" i="11"/>
  <c r="E2571" i="11"/>
  <c r="A2571" i="11" s="1"/>
  <c r="D2571" i="11"/>
  <c r="C2571" i="11"/>
  <c r="B2571" i="11"/>
  <c r="J2570" i="11"/>
  <c r="G2570" i="11"/>
  <c r="F2570" i="11"/>
  <c r="E2570" i="11"/>
  <c r="A2570" i="11" s="1"/>
  <c r="D2570" i="11"/>
  <c r="C2570" i="11"/>
  <c r="B2570" i="11"/>
  <c r="J2569" i="11"/>
  <c r="G2569" i="11"/>
  <c r="F2569" i="11"/>
  <c r="E2569" i="11"/>
  <c r="A2569" i="11" s="1"/>
  <c r="D2569" i="11"/>
  <c r="C2569" i="11"/>
  <c r="B2569" i="11"/>
  <c r="J2568" i="11"/>
  <c r="G2568" i="11"/>
  <c r="F2568" i="11"/>
  <c r="E2568" i="11"/>
  <c r="A2568" i="11" s="1"/>
  <c r="D2568" i="11"/>
  <c r="C2568" i="11"/>
  <c r="B2568" i="11"/>
  <c r="J2567" i="11"/>
  <c r="G2567" i="11"/>
  <c r="F2567" i="11"/>
  <c r="E2567" i="11"/>
  <c r="A2567" i="11" s="1"/>
  <c r="D2567" i="11"/>
  <c r="C2567" i="11"/>
  <c r="B2567" i="11"/>
  <c r="J2566" i="11"/>
  <c r="G2566" i="11"/>
  <c r="F2566" i="11"/>
  <c r="E2566" i="11"/>
  <c r="A2566" i="11" s="1"/>
  <c r="D2566" i="11"/>
  <c r="C2566" i="11"/>
  <c r="B2566" i="11"/>
  <c r="J2565" i="11"/>
  <c r="G2565" i="11"/>
  <c r="F2565" i="11"/>
  <c r="E2565" i="11"/>
  <c r="A2565" i="11" s="1"/>
  <c r="D2565" i="11"/>
  <c r="C2565" i="11"/>
  <c r="B2565" i="11"/>
  <c r="J2564" i="11"/>
  <c r="G2564" i="11"/>
  <c r="F2564" i="11"/>
  <c r="E2564" i="11"/>
  <c r="A2564" i="11" s="1"/>
  <c r="D2564" i="11"/>
  <c r="C2564" i="11"/>
  <c r="B2564" i="11"/>
  <c r="J2563" i="11"/>
  <c r="G2563" i="11"/>
  <c r="F2563" i="11"/>
  <c r="E2563" i="11"/>
  <c r="A2563" i="11" s="1"/>
  <c r="D2563" i="11"/>
  <c r="C2563" i="11"/>
  <c r="B2563" i="11"/>
  <c r="J2562" i="11"/>
  <c r="G2562" i="11"/>
  <c r="F2562" i="11"/>
  <c r="E2562" i="11"/>
  <c r="A2562" i="11" s="1"/>
  <c r="D2562" i="11"/>
  <c r="C2562" i="11"/>
  <c r="B2562" i="11"/>
  <c r="J2561" i="11"/>
  <c r="G2561" i="11"/>
  <c r="F2561" i="11"/>
  <c r="E2561" i="11"/>
  <c r="A2561" i="11" s="1"/>
  <c r="D2561" i="11"/>
  <c r="C2561" i="11"/>
  <c r="B2561" i="11"/>
  <c r="J2560" i="11"/>
  <c r="G2560" i="11"/>
  <c r="F2560" i="11"/>
  <c r="E2560" i="11"/>
  <c r="A2560" i="11" s="1"/>
  <c r="D2560" i="11"/>
  <c r="C2560" i="11"/>
  <c r="B2560" i="11"/>
  <c r="J2559" i="11"/>
  <c r="G2559" i="11"/>
  <c r="F2559" i="11"/>
  <c r="E2559" i="11"/>
  <c r="A2559" i="11" s="1"/>
  <c r="D2559" i="11"/>
  <c r="C2559" i="11"/>
  <c r="B2559" i="11"/>
  <c r="J2558" i="11"/>
  <c r="G2558" i="11"/>
  <c r="F2558" i="11"/>
  <c r="E2558" i="11"/>
  <c r="A2558" i="11" s="1"/>
  <c r="D2558" i="11"/>
  <c r="C2558" i="11"/>
  <c r="B2558" i="11"/>
  <c r="J2557" i="11"/>
  <c r="G2557" i="11"/>
  <c r="F2557" i="11"/>
  <c r="E2557" i="11"/>
  <c r="A2557" i="11" s="1"/>
  <c r="D2557" i="11"/>
  <c r="C2557" i="11"/>
  <c r="B2557" i="11"/>
  <c r="J2556" i="11"/>
  <c r="G2556" i="11"/>
  <c r="F2556" i="11"/>
  <c r="E2556" i="11"/>
  <c r="A2556" i="11" s="1"/>
  <c r="D2556" i="11"/>
  <c r="C2556" i="11"/>
  <c r="B2556" i="11"/>
  <c r="J2555" i="11"/>
  <c r="G2555" i="11"/>
  <c r="F2555" i="11"/>
  <c r="E2555" i="11"/>
  <c r="A2555" i="11" s="1"/>
  <c r="D2555" i="11"/>
  <c r="C2555" i="11"/>
  <c r="B2555" i="11"/>
  <c r="J2554" i="11"/>
  <c r="G2554" i="11"/>
  <c r="F2554" i="11"/>
  <c r="E2554" i="11"/>
  <c r="A2554" i="11" s="1"/>
  <c r="D2554" i="11"/>
  <c r="C2554" i="11"/>
  <c r="B2554" i="11"/>
  <c r="J2553" i="11"/>
  <c r="G2553" i="11"/>
  <c r="F2553" i="11"/>
  <c r="E2553" i="11"/>
  <c r="A2553" i="11" s="1"/>
  <c r="D2553" i="11"/>
  <c r="C2553" i="11"/>
  <c r="B2553" i="11"/>
  <c r="J2552" i="11"/>
  <c r="G2552" i="11"/>
  <c r="F2552" i="11"/>
  <c r="E2552" i="11"/>
  <c r="A2552" i="11" s="1"/>
  <c r="D2552" i="11"/>
  <c r="C2552" i="11"/>
  <c r="B2552" i="11"/>
  <c r="J2551" i="11"/>
  <c r="G2551" i="11"/>
  <c r="F2551" i="11"/>
  <c r="E2551" i="11"/>
  <c r="A2551" i="11" s="1"/>
  <c r="D2551" i="11"/>
  <c r="C2551" i="11"/>
  <c r="B2551" i="11"/>
  <c r="J2550" i="11"/>
  <c r="G2550" i="11"/>
  <c r="F2550" i="11"/>
  <c r="E2550" i="11"/>
  <c r="A2550" i="11" s="1"/>
  <c r="D2550" i="11"/>
  <c r="C2550" i="11"/>
  <c r="B2550" i="11"/>
  <c r="J2549" i="11"/>
  <c r="G2549" i="11"/>
  <c r="F2549" i="11"/>
  <c r="E2549" i="11"/>
  <c r="A2549" i="11" s="1"/>
  <c r="D2549" i="11"/>
  <c r="C2549" i="11"/>
  <c r="B2549" i="11"/>
  <c r="J2548" i="11"/>
  <c r="G2548" i="11"/>
  <c r="F2548" i="11"/>
  <c r="E2548" i="11"/>
  <c r="A2548" i="11" s="1"/>
  <c r="D2548" i="11"/>
  <c r="C2548" i="11"/>
  <c r="B2548" i="11"/>
  <c r="J2547" i="11"/>
  <c r="G2547" i="11"/>
  <c r="F2547" i="11"/>
  <c r="E2547" i="11"/>
  <c r="A2547" i="11" s="1"/>
  <c r="D2547" i="11"/>
  <c r="C2547" i="11"/>
  <c r="B2547" i="11"/>
  <c r="J2546" i="11"/>
  <c r="G2546" i="11"/>
  <c r="F2546" i="11"/>
  <c r="E2546" i="11"/>
  <c r="A2546" i="11" s="1"/>
  <c r="D2546" i="11"/>
  <c r="C2546" i="11"/>
  <c r="B2546" i="11"/>
  <c r="J2545" i="11"/>
  <c r="G2545" i="11"/>
  <c r="F2545" i="11"/>
  <c r="E2545" i="11"/>
  <c r="A2545" i="11" s="1"/>
  <c r="D2545" i="11"/>
  <c r="C2545" i="11"/>
  <c r="B2545" i="11"/>
  <c r="J2544" i="11"/>
  <c r="G2544" i="11"/>
  <c r="F2544" i="11"/>
  <c r="E2544" i="11"/>
  <c r="A2544" i="11" s="1"/>
  <c r="D2544" i="11"/>
  <c r="C2544" i="11"/>
  <c r="B2544" i="11"/>
  <c r="J2543" i="11"/>
  <c r="G2543" i="11"/>
  <c r="F2543" i="11"/>
  <c r="E2543" i="11"/>
  <c r="A2543" i="11" s="1"/>
  <c r="D2543" i="11"/>
  <c r="C2543" i="11"/>
  <c r="B2543" i="11"/>
  <c r="J2542" i="11"/>
  <c r="G2542" i="11"/>
  <c r="F2542" i="11"/>
  <c r="E2542" i="11"/>
  <c r="A2542" i="11" s="1"/>
  <c r="D2542" i="11"/>
  <c r="C2542" i="11"/>
  <c r="B2542" i="11"/>
  <c r="J2541" i="11"/>
  <c r="G2541" i="11"/>
  <c r="F2541" i="11"/>
  <c r="E2541" i="11"/>
  <c r="A2541" i="11" s="1"/>
  <c r="D2541" i="11"/>
  <c r="C2541" i="11"/>
  <c r="B2541" i="11"/>
  <c r="J2540" i="11"/>
  <c r="G2540" i="11"/>
  <c r="F2540" i="11"/>
  <c r="E2540" i="11"/>
  <c r="A2540" i="11" s="1"/>
  <c r="D2540" i="11"/>
  <c r="C2540" i="11"/>
  <c r="B2540" i="11"/>
  <c r="J2539" i="11"/>
  <c r="G2539" i="11"/>
  <c r="F2539" i="11"/>
  <c r="E2539" i="11"/>
  <c r="A2539" i="11" s="1"/>
  <c r="D2539" i="11"/>
  <c r="C2539" i="11"/>
  <c r="B2539" i="11"/>
  <c r="J2538" i="11"/>
  <c r="G2538" i="11"/>
  <c r="F2538" i="11"/>
  <c r="E2538" i="11"/>
  <c r="A2538" i="11" s="1"/>
  <c r="D2538" i="11"/>
  <c r="C2538" i="11"/>
  <c r="B2538" i="11"/>
  <c r="J2537" i="11"/>
  <c r="G2537" i="11"/>
  <c r="F2537" i="11"/>
  <c r="E2537" i="11"/>
  <c r="A2537" i="11" s="1"/>
  <c r="D2537" i="11"/>
  <c r="C2537" i="11"/>
  <c r="B2537" i="11"/>
  <c r="J2536" i="11"/>
  <c r="G2536" i="11"/>
  <c r="F2536" i="11"/>
  <c r="E2536" i="11"/>
  <c r="A2536" i="11" s="1"/>
  <c r="D2536" i="11"/>
  <c r="C2536" i="11"/>
  <c r="B2536" i="11"/>
  <c r="J2535" i="11"/>
  <c r="G2535" i="11"/>
  <c r="F2535" i="11"/>
  <c r="E2535" i="11"/>
  <c r="A2535" i="11" s="1"/>
  <c r="D2535" i="11"/>
  <c r="C2535" i="11"/>
  <c r="B2535" i="11"/>
  <c r="J2534" i="11"/>
  <c r="G2534" i="11"/>
  <c r="F2534" i="11"/>
  <c r="E2534" i="11"/>
  <c r="A2534" i="11" s="1"/>
  <c r="D2534" i="11"/>
  <c r="C2534" i="11"/>
  <c r="B2534" i="11"/>
  <c r="J2533" i="11"/>
  <c r="G2533" i="11"/>
  <c r="F2533" i="11"/>
  <c r="E2533" i="11"/>
  <c r="A2533" i="11" s="1"/>
  <c r="D2533" i="11"/>
  <c r="C2533" i="11"/>
  <c r="B2533" i="11"/>
  <c r="J2532" i="11"/>
  <c r="G2532" i="11"/>
  <c r="F2532" i="11"/>
  <c r="E2532" i="11"/>
  <c r="A2532" i="11" s="1"/>
  <c r="D2532" i="11"/>
  <c r="C2532" i="11"/>
  <c r="B2532" i="11"/>
  <c r="J2531" i="11"/>
  <c r="G2531" i="11"/>
  <c r="F2531" i="11"/>
  <c r="E2531" i="11"/>
  <c r="A2531" i="11" s="1"/>
  <c r="D2531" i="11"/>
  <c r="C2531" i="11"/>
  <c r="B2531" i="11"/>
  <c r="J2530" i="11"/>
  <c r="G2530" i="11"/>
  <c r="F2530" i="11"/>
  <c r="E2530" i="11"/>
  <c r="A2530" i="11" s="1"/>
  <c r="D2530" i="11"/>
  <c r="C2530" i="11"/>
  <c r="B2530" i="11"/>
  <c r="J2529" i="11"/>
  <c r="G2529" i="11"/>
  <c r="F2529" i="11"/>
  <c r="E2529" i="11"/>
  <c r="A2529" i="11" s="1"/>
  <c r="D2529" i="11"/>
  <c r="C2529" i="11"/>
  <c r="B2529" i="11"/>
  <c r="J2528" i="11"/>
  <c r="G2528" i="11"/>
  <c r="F2528" i="11"/>
  <c r="E2528" i="11"/>
  <c r="A2528" i="11" s="1"/>
  <c r="D2528" i="11"/>
  <c r="C2528" i="11"/>
  <c r="B2528" i="11"/>
  <c r="J2527" i="11"/>
  <c r="G2527" i="11"/>
  <c r="F2527" i="11"/>
  <c r="E2527" i="11"/>
  <c r="A2527" i="11" s="1"/>
  <c r="D2527" i="11"/>
  <c r="C2527" i="11"/>
  <c r="B2527" i="11"/>
  <c r="J2526" i="11"/>
  <c r="G2526" i="11"/>
  <c r="F2526" i="11"/>
  <c r="E2526" i="11"/>
  <c r="A2526" i="11" s="1"/>
  <c r="D2526" i="11"/>
  <c r="C2526" i="11"/>
  <c r="B2526" i="11"/>
  <c r="J2525" i="11"/>
  <c r="G2525" i="11"/>
  <c r="F2525" i="11"/>
  <c r="E2525" i="11"/>
  <c r="A2525" i="11" s="1"/>
  <c r="D2525" i="11"/>
  <c r="C2525" i="11"/>
  <c r="B2525" i="11"/>
  <c r="J2524" i="11"/>
  <c r="G2524" i="11"/>
  <c r="F2524" i="11"/>
  <c r="E2524" i="11"/>
  <c r="A2524" i="11" s="1"/>
  <c r="D2524" i="11"/>
  <c r="C2524" i="11"/>
  <c r="B2524" i="11"/>
  <c r="J2523" i="11"/>
  <c r="G2523" i="11"/>
  <c r="F2523" i="11"/>
  <c r="E2523" i="11"/>
  <c r="A2523" i="11" s="1"/>
  <c r="D2523" i="11"/>
  <c r="C2523" i="11"/>
  <c r="B2523" i="11"/>
  <c r="J2522" i="11"/>
  <c r="G2522" i="11"/>
  <c r="F2522" i="11"/>
  <c r="E2522" i="11"/>
  <c r="A2522" i="11" s="1"/>
  <c r="D2522" i="11"/>
  <c r="C2522" i="11"/>
  <c r="B2522" i="11"/>
  <c r="J2521" i="11"/>
  <c r="G2521" i="11"/>
  <c r="F2521" i="11"/>
  <c r="E2521" i="11"/>
  <c r="A2521" i="11" s="1"/>
  <c r="D2521" i="11"/>
  <c r="C2521" i="11"/>
  <c r="B2521" i="11"/>
  <c r="J2520" i="11"/>
  <c r="G2520" i="11"/>
  <c r="F2520" i="11"/>
  <c r="E2520" i="11"/>
  <c r="A2520" i="11" s="1"/>
  <c r="D2520" i="11"/>
  <c r="C2520" i="11"/>
  <c r="B2520" i="11"/>
  <c r="J2519" i="11"/>
  <c r="G2519" i="11"/>
  <c r="F2519" i="11"/>
  <c r="E2519" i="11"/>
  <c r="A2519" i="11" s="1"/>
  <c r="D2519" i="11"/>
  <c r="C2519" i="11"/>
  <c r="B2519" i="11"/>
  <c r="J2518" i="11"/>
  <c r="G2518" i="11"/>
  <c r="F2518" i="11"/>
  <c r="E2518" i="11"/>
  <c r="A2518" i="11" s="1"/>
  <c r="D2518" i="11"/>
  <c r="C2518" i="11"/>
  <c r="B2518" i="11"/>
  <c r="J2517" i="11"/>
  <c r="G2517" i="11"/>
  <c r="F2517" i="11"/>
  <c r="E2517" i="11"/>
  <c r="A2517" i="11" s="1"/>
  <c r="D2517" i="11"/>
  <c r="C2517" i="11"/>
  <c r="B2517" i="11"/>
  <c r="J2516" i="11"/>
  <c r="G2516" i="11"/>
  <c r="F2516" i="11"/>
  <c r="E2516" i="11"/>
  <c r="A2516" i="11" s="1"/>
  <c r="D2516" i="11"/>
  <c r="C2516" i="11"/>
  <c r="B2516" i="11"/>
  <c r="J2515" i="11"/>
  <c r="G2515" i="11"/>
  <c r="F2515" i="11"/>
  <c r="E2515" i="11"/>
  <c r="A2515" i="11" s="1"/>
  <c r="D2515" i="11"/>
  <c r="C2515" i="11"/>
  <c r="B2515" i="11"/>
  <c r="J2514" i="11"/>
  <c r="G2514" i="11"/>
  <c r="F2514" i="11"/>
  <c r="E2514" i="11"/>
  <c r="A2514" i="11" s="1"/>
  <c r="D2514" i="11"/>
  <c r="C2514" i="11"/>
  <c r="B2514" i="11"/>
  <c r="J2513" i="11"/>
  <c r="G2513" i="11"/>
  <c r="F2513" i="11"/>
  <c r="E2513" i="11"/>
  <c r="A2513" i="11" s="1"/>
  <c r="D2513" i="11"/>
  <c r="C2513" i="11"/>
  <c r="B2513" i="11"/>
  <c r="J2512" i="11"/>
  <c r="G2512" i="11"/>
  <c r="F2512" i="11"/>
  <c r="E2512" i="11"/>
  <c r="A2512" i="11" s="1"/>
  <c r="D2512" i="11"/>
  <c r="C2512" i="11"/>
  <c r="B2512" i="11"/>
  <c r="J2511" i="11"/>
  <c r="G2511" i="11"/>
  <c r="F2511" i="11"/>
  <c r="E2511" i="11"/>
  <c r="A2511" i="11" s="1"/>
  <c r="D2511" i="11"/>
  <c r="C2511" i="11"/>
  <c r="B2511" i="11"/>
  <c r="J2510" i="11"/>
  <c r="G2510" i="11"/>
  <c r="F2510" i="11"/>
  <c r="E2510" i="11"/>
  <c r="A2510" i="11" s="1"/>
  <c r="D2510" i="11"/>
  <c r="C2510" i="11"/>
  <c r="B2510" i="11"/>
  <c r="J2509" i="11"/>
  <c r="G2509" i="11"/>
  <c r="F2509" i="11"/>
  <c r="E2509" i="11"/>
  <c r="A2509" i="11" s="1"/>
  <c r="D2509" i="11"/>
  <c r="C2509" i="11"/>
  <c r="B2509" i="11"/>
  <c r="J2508" i="11"/>
  <c r="G2508" i="11"/>
  <c r="F2508" i="11"/>
  <c r="E2508" i="11"/>
  <c r="A2508" i="11" s="1"/>
  <c r="D2508" i="11"/>
  <c r="C2508" i="11"/>
  <c r="B2508" i="11"/>
  <c r="J2507" i="11"/>
  <c r="G2507" i="11"/>
  <c r="F2507" i="11"/>
  <c r="E2507" i="11"/>
  <c r="A2507" i="11" s="1"/>
  <c r="D2507" i="11"/>
  <c r="C2507" i="11"/>
  <c r="B2507" i="11"/>
  <c r="J2506" i="11"/>
  <c r="G2506" i="11"/>
  <c r="F2506" i="11"/>
  <c r="E2506" i="11"/>
  <c r="A2506" i="11" s="1"/>
  <c r="D2506" i="11"/>
  <c r="C2506" i="11"/>
  <c r="B2506" i="11"/>
  <c r="J2505" i="11"/>
  <c r="G2505" i="11"/>
  <c r="F2505" i="11"/>
  <c r="E2505" i="11"/>
  <c r="A2505" i="11" s="1"/>
  <c r="D2505" i="11"/>
  <c r="C2505" i="11"/>
  <c r="B2505" i="11"/>
  <c r="J2504" i="11"/>
  <c r="G2504" i="11"/>
  <c r="F2504" i="11"/>
  <c r="E2504" i="11"/>
  <c r="A2504" i="11" s="1"/>
  <c r="D2504" i="11"/>
  <c r="C2504" i="11"/>
  <c r="B2504" i="11"/>
  <c r="J2503" i="11"/>
  <c r="G2503" i="11"/>
  <c r="F2503" i="11"/>
  <c r="E2503" i="11"/>
  <c r="A2503" i="11" s="1"/>
  <c r="D2503" i="11"/>
  <c r="C2503" i="11"/>
  <c r="B2503" i="11"/>
  <c r="J2502" i="11"/>
  <c r="G2502" i="11"/>
  <c r="F2502" i="11"/>
  <c r="E2502" i="11"/>
  <c r="A2502" i="11" s="1"/>
  <c r="D2502" i="11"/>
  <c r="C2502" i="11"/>
  <c r="B2502" i="11"/>
  <c r="J2501" i="11"/>
  <c r="G2501" i="11"/>
  <c r="F2501" i="11"/>
  <c r="E2501" i="11"/>
  <c r="A2501" i="11" s="1"/>
  <c r="D2501" i="11"/>
  <c r="C2501" i="11"/>
  <c r="B2501" i="11"/>
  <c r="J2500" i="11"/>
  <c r="G2500" i="11"/>
  <c r="F2500" i="11"/>
  <c r="E2500" i="11"/>
  <c r="A2500" i="11" s="1"/>
  <c r="D2500" i="11"/>
  <c r="C2500" i="11"/>
  <c r="B2500" i="11"/>
  <c r="J2499" i="11"/>
  <c r="G2499" i="11"/>
  <c r="F2499" i="11"/>
  <c r="E2499" i="11"/>
  <c r="A2499" i="11" s="1"/>
  <c r="D2499" i="11"/>
  <c r="C2499" i="11"/>
  <c r="B2499" i="11"/>
  <c r="J2498" i="11"/>
  <c r="G2498" i="11"/>
  <c r="F2498" i="11"/>
  <c r="E2498" i="11"/>
  <c r="A2498" i="11" s="1"/>
  <c r="D2498" i="11"/>
  <c r="C2498" i="11"/>
  <c r="B2498" i="11"/>
  <c r="J2497" i="11"/>
  <c r="G2497" i="11"/>
  <c r="F2497" i="11"/>
  <c r="E2497" i="11"/>
  <c r="A2497" i="11" s="1"/>
  <c r="D2497" i="11"/>
  <c r="C2497" i="11"/>
  <c r="B2497" i="11"/>
  <c r="J2496" i="11"/>
  <c r="G2496" i="11"/>
  <c r="F2496" i="11"/>
  <c r="E2496" i="11"/>
  <c r="A2496" i="11" s="1"/>
  <c r="D2496" i="11"/>
  <c r="C2496" i="11"/>
  <c r="B2496" i="11"/>
  <c r="J2495" i="11"/>
  <c r="G2495" i="11"/>
  <c r="F2495" i="11"/>
  <c r="E2495" i="11"/>
  <c r="A2495" i="11" s="1"/>
  <c r="D2495" i="11"/>
  <c r="C2495" i="11"/>
  <c r="B2495" i="11"/>
  <c r="J2494" i="11"/>
  <c r="G2494" i="11"/>
  <c r="F2494" i="11"/>
  <c r="E2494" i="11"/>
  <c r="A2494" i="11" s="1"/>
  <c r="D2494" i="11"/>
  <c r="C2494" i="11"/>
  <c r="B2494" i="11"/>
  <c r="J2493" i="11"/>
  <c r="G2493" i="11"/>
  <c r="F2493" i="11"/>
  <c r="E2493" i="11"/>
  <c r="A2493" i="11" s="1"/>
  <c r="D2493" i="11"/>
  <c r="C2493" i="11"/>
  <c r="B2493" i="11"/>
  <c r="J2492" i="11"/>
  <c r="G2492" i="11"/>
  <c r="F2492" i="11"/>
  <c r="E2492" i="11"/>
  <c r="A2492" i="11" s="1"/>
  <c r="D2492" i="11"/>
  <c r="C2492" i="11"/>
  <c r="B2492" i="11"/>
  <c r="J2491" i="11"/>
  <c r="G2491" i="11"/>
  <c r="F2491" i="11"/>
  <c r="E2491" i="11"/>
  <c r="A2491" i="11" s="1"/>
  <c r="D2491" i="11"/>
  <c r="C2491" i="11"/>
  <c r="B2491" i="11"/>
  <c r="J2490" i="11"/>
  <c r="G2490" i="11"/>
  <c r="F2490" i="11"/>
  <c r="E2490" i="11"/>
  <c r="A2490" i="11" s="1"/>
  <c r="D2490" i="11"/>
  <c r="C2490" i="11"/>
  <c r="B2490" i="11"/>
  <c r="J2489" i="11"/>
  <c r="G2489" i="11"/>
  <c r="F2489" i="11"/>
  <c r="E2489" i="11"/>
  <c r="A2489" i="11" s="1"/>
  <c r="D2489" i="11"/>
  <c r="C2489" i="11"/>
  <c r="B2489" i="11"/>
  <c r="J2488" i="11"/>
  <c r="G2488" i="11"/>
  <c r="F2488" i="11"/>
  <c r="E2488" i="11"/>
  <c r="A2488" i="11" s="1"/>
  <c r="D2488" i="11"/>
  <c r="C2488" i="11"/>
  <c r="B2488" i="11"/>
  <c r="J2487" i="11"/>
  <c r="G2487" i="11"/>
  <c r="F2487" i="11"/>
  <c r="E2487" i="11"/>
  <c r="A2487" i="11" s="1"/>
  <c r="D2487" i="11"/>
  <c r="C2487" i="11"/>
  <c r="B2487" i="11"/>
  <c r="J2486" i="11"/>
  <c r="G2486" i="11"/>
  <c r="F2486" i="11"/>
  <c r="E2486" i="11"/>
  <c r="A2486" i="11" s="1"/>
  <c r="D2486" i="11"/>
  <c r="C2486" i="11"/>
  <c r="B2486" i="11"/>
  <c r="J2485" i="11"/>
  <c r="G2485" i="11"/>
  <c r="F2485" i="11"/>
  <c r="E2485" i="11"/>
  <c r="A2485" i="11" s="1"/>
  <c r="D2485" i="11"/>
  <c r="C2485" i="11"/>
  <c r="B2485" i="11"/>
  <c r="J2484" i="11"/>
  <c r="G2484" i="11"/>
  <c r="F2484" i="11"/>
  <c r="E2484" i="11"/>
  <c r="A2484" i="11" s="1"/>
  <c r="D2484" i="11"/>
  <c r="C2484" i="11"/>
  <c r="B2484" i="11"/>
  <c r="J2483" i="11"/>
  <c r="G2483" i="11"/>
  <c r="F2483" i="11"/>
  <c r="E2483" i="11"/>
  <c r="A2483" i="11" s="1"/>
  <c r="D2483" i="11"/>
  <c r="C2483" i="11"/>
  <c r="B2483" i="11"/>
  <c r="J2482" i="11"/>
  <c r="G2482" i="11"/>
  <c r="F2482" i="11"/>
  <c r="E2482" i="11"/>
  <c r="A2482" i="11" s="1"/>
  <c r="D2482" i="11"/>
  <c r="C2482" i="11"/>
  <c r="B2482" i="11"/>
  <c r="J2481" i="11"/>
  <c r="G2481" i="11"/>
  <c r="F2481" i="11"/>
  <c r="E2481" i="11"/>
  <c r="A2481" i="11" s="1"/>
  <c r="D2481" i="11"/>
  <c r="C2481" i="11"/>
  <c r="B2481" i="11"/>
  <c r="J2480" i="11"/>
  <c r="G2480" i="11"/>
  <c r="F2480" i="11"/>
  <c r="E2480" i="11"/>
  <c r="A2480" i="11" s="1"/>
  <c r="D2480" i="11"/>
  <c r="C2480" i="11"/>
  <c r="B2480" i="11"/>
  <c r="J2479" i="11"/>
  <c r="G2479" i="11"/>
  <c r="F2479" i="11"/>
  <c r="E2479" i="11"/>
  <c r="A2479" i="11" s="1"/>
  <c r="D2479" i="11"/>
  <c r="C2479" i="11"/>
  <c r="B2479" i="11"/>
  <c r="J2478" i="11"/>
  <c r="G2478" i="11"/>
  <c r="F2478" i="11"/>
  <c r="E2478" i="11"/>
  <c r="A2478" i="11" s="1"/>
  <c r="D2478" i="11"/>
  <c r="C2478" i="11"/>
  <c r="B2478" i="11"/>
  <c r="J2477" i="11"/>
  <c r="G2477" i="11"/>
  <c r="F2477" i="11"/>
  <c r="E2477" i="11"/>
  <c r="A2477" i="11" s="1"/>
  <c r="D2477" i="11"/>
  <c r="C2477" i="11"/>
  <c r="B2477" i="11"/>
  <c r="J2476" i="11"/>
  <c r="G2476" i="11"/>
  <c r="F2476" i="11"/>
  <c r="E2476" i="11"/>
  <c r="A2476" i="11" s="1"/>
  <c r="D2476" i="11"/>
  <c r="C2476" i="11"/>
  <c r="B2476" i="11"/>
  <c r="J2475" i="11"/>
  <c r="G2475" i="11"/>
  <c r="F2475" i="11"/>
  <c r="E2475" i="11"/>
  <c r="A2475" i="11" s="1"/>
  <c r="D2475" i="11"/>
  <c r="C2475" i="11"/>
  <c r="B2475" i="11"/>
  <c r="J2474" i="11"/>
  <c r="G2474" i="11"/>
  <c r="F2474" i="11"/>
  <c r="E2474" i="11"/>
  <c r="A2474" i="11" s="1"/>
  <c r="D2474" i="11"/>
  <c r="C2474" i="11"/>
  <c r="B2474" i="11"/>
  <c r="J2473" i="11"/>
  <c r="G2473" i="11"/>
  <c r="F2473" i="11"/>
  <c r="E2473" i="11"/>
  <c r="A2473" i="11" s="1"/>
  <c r="D2473" i="11"/>
  <c r="C2473" i="11"/>
  <c r="B2473" i="11"/>
  <c r="J2472" i="11"/>
  <c r="G2472" i="11"/>
  <c r="F2472" i="11"/>
  <c r="E2472" i="11"/>
  <c r="A2472" i="11" s="1"/>
  <c r="D2472" i="11"/>
  <c r="C2472" i="11"/>
  <c r="B2472" i="11"/>
  <c r="J2471" i="11"/>
  <c r="G2471" i="11"/>
  <c r="F2471" i="11"/>
  <c r="E2471" i="11"/>
  <c r="A2471" i="11" s="1"/>
  <c r="D2471" i="11"/>
  <c r="C2471" i="11"/>
  <c r="B2471" i="11"/>
  <c r="J2470" i="11"/>
  <c r="G2470" i="11"/>
  <c r="F2470" i="11"/>
  <c r="E2470" i="11"/>
  <c r="A2470" i="11" s="1"/>
  <c r="D2470" i="11"/>
  <c r="C2470" i="11"/>
  <c r="B2470" i="11"/>
  <c r="J2469" i="11"/>
  <c r="G2469" i="11"/>
  <c r="F2469" i="11"/>
  <c r="E2469" i="11"/>
  <c r="A2469" i="11" s="1"/>
  <c r="D2469" i="11"/>
  <c r="C2469" i="11"/>
  <c r="B2469" i="11"/>
  <c r="J2468" i="11"/>
  <c r="G2468" i="11"/>
  <c r="F2468" i="11"/>
  <c r="E2468" i="11"/>
  <c r="A2468" i="11" s="1"/>
  <c r="D2468" i="11"/>
  <c r="C2468" i="11"/>
  <c r="B2468" i="11"/>
  <c r="J2467" i="11"/>
  <c r="G2467" i="11"/>
  <c r="F2467" i="11"/>
  <c r="E2467" i="11"/>
  <c r="A2467" i="11" s="1"/>
  <c r="D2467" i="11"/>
  <c r="C2467" i="11"/>
  <c r="B2467" i="11"/>
  <c r="J2466" i="11"/>
  <c r="G2466" i="11"/>
  <c r="F2466" i="11"/>
  <c r="E2466" i="11"/>
  <c r="A2466" i="11" s="1"/>
  <c r="D2466" i="11"/>
  <c r="C2466" i="11"/>
  <c r="B2466" i="11"/>
  <c r="J2465" i="11"/>
  <c r="G2465" i="11"/>
  <c r="F2465" i="11"/>
  <c r="E2465" i="11"/>
  <c r="A2465" i="11" s="1"/>
  <c r="D2465" i="11"/>
  <c r="C2465" i="11"/>
  <c r="B2465" i="11"/>
  <c r="J2464" i="11"/>
  <c r="G2464" i="11"/>
  <c r="F2464" i="11"/>
  <c r="E2464" i="11"/>
  <c r="A2464" i="11" s="1"/>
  <c r="D2464" i="11"/>
  <c r="C2464" i="11"/>
  <c r="B2464" i="11"/>
  <c r="J2463" i="11"/>
  <c r="G2463" i="11"/>
  <c r="F2463" i="11"/>
  <c r="E2463" i="11"/>
  <c r="A2463" i="11" s="1"/>
  <c r="D2463" i="11"/>
  <c r="C2463" i="11"/>
  <c r="B2463" i="11"/>
  <c r="J2462" i="11"/>
  <c r="G2462" i="11"/>
  <c r="F2462" i="11"/>
  <c r="E2462" i="11"/>
  <c r="A2462" i="11" s="1"/>
  <c r="D2462" i="11"/>
  <c r="C2462" i="11"/>
  <c r="B2462" i="11"/>
  <c r="J2461" i="11"/>
  <c r="G2461" i="11"/>
  <c r="F2461" i="11"/>
  <c r="E2461" i="11"/>
  <c r="A2461" i="11" s="1"/>
  <c r="D2461" i="11"/>
  <c r="C2461" i="11"/>
  <c r="B2461" i="11"/>
  <c r="J2460" i="11"/>
  <c r="G2460" i="11"/>
  <c r="F2460" i="11"/>
  <c r="E2460" i="11"/>
  <c r="A2460" i="11" s="1"/>
  <c r="D2460" i="11"/>
  <c r="C2460" i="11"/>
  <c r="B2460" i="11"/>
  <c r="J2459" i="11"/>
  <c r="G2459" i="11"/>
  <c r="F2459" i="11"/>
  <c r="E2459" i="11"/>
  <c r="A2459" i="11" s="1"/>
  <c r="D2459" i="11"/>
  <c r="C2459" i="11"/>
  <c r="B2459" i="11"/>
  <c r="J2458" i="11"/>
  <c r="G2458" i="11"/>
  <c r="F2458" i="11"/>
  <c r="E2458" i="11"/>
  <c r="A2458" i="11" s="1"/>
  <c r="D2458" i="11"/>
  <c r="C2458" i="11"/>
  <c r="B2458" i="11"/>
  <c r="J2457" i="11"/>
  <c r="G2457" i="11"/>
  <c r="F2457" i="11"/>
  <c r="E2457" i="11"/>
  <c r="A2457" i="11" s="1"/>
  <c r="D2457" i="11"/>
  <c r="C2457" i="11"/>
  <c r="B2457" i="11"/>
  <c r="J2456" i="11"/>
  <c r="G2456" i="11"/>
  <c r="F2456" i="11"/>
  <c r="E2456" i="11"/>
  <c r="A2456" i="11" s="1"/>
  <c r="D2456" i="11"/>
  <c r="C2456" i="11"/>
  <c r="B2456" i="11"/>
  <c r="J2455" i="11"/>
  <c r="G2455" i="11"/>
  <c r="F2455" i="11"/>
  <c r="E2455" i="11"/>
  <c r="A2455" i="11" s="1"/>
  <c r="D2455" i="11"/>
  <c r="C2455" i="11"/>
  <c r="B2455" i="11"/>
  <c r="J2454" i="11"/>
  <c r="G2454" i="11"/>
  <c r="F2454" i="11"/>
  <c r="E2454" i="11"/>
  <c r="A2454" i="11" s="1"/>
  <c r="D2454" i="11"/>
  <c r="C2454" i="11"/>
  <c r="B2454" i="11"/>
  <c r="J2453" i="11"/>
  <c r="G2453" i="11"/>
  <c r="F2453" i="11"/>
  <c r="E2453" i="11"/>
  <c r="A2453" i="11" s="1"/>
  <c r="D2453" i="11"/>
  <c r="C2453" i="11"/>
  <c r="B2453" i="11"/>
  <c r="J2452" i="11"/>
  <c r="G2452" i="11"/>
  <c r="F2452" i="11"/>
  <c r="E2452" i="11"/>
  <c r="A2452" i="11" s="1"/>
  <c r="D2452" i="11"/>
  <c r="C2452" i="11"/>
  <c r="B2452" i="11"/>
  <c r="J2451" i="11"/>
  <c r="G2451" i="11"/>
  <c r="F2451" i="11"/>
  <c r="E2451" i="11"/>
  <c r="A2451" i="11" s="1"/>
  <c r="D2451" i="11"/>
  <c r="C2451" i="11"/>
  <c r="B2451" i="11"/>
  <c r="J2450" i="11"/>
  <c r="G2450" i="11"/>
  <c r="F2450" i="11"/>
  <c r="E2450" i="11"/>
  <c r="A2450" i="11" s="1"/>
  <c r="D2450" i="11"/>
  <c r="C2450" i="11"/>
  <c r="B2450" i="11"/>
  <c r="J2449" i="11"/>
  <c r="G2449" i="11"/>
  <c r="F2449" i="11"/>
  <c r="E2449" i="11"/>
  <c r="A2449" i="11" s="1"/>
  <c r="D2449" i="11"/>
  <c r="C2449" i="11"/>
  <c r="B2449" i="11"/>
  <c r="J2448" i="11"/>
  <c r="G2448" i="11"/>
  <c r="F2448" i="11"/>
  <c r="E2448" i="11"/>
  <c r="A2448" i="11" s="1"/>
  <c r="D2448" i="11"/>
  <c r="C2448" i="11"/>
  <c r="B2448" i="11"/>
  <c r="J2447" i="11"/>
  <c r="G2447" i="11"/>
  <c r="F2447" i="11"/>
  <c r="E2447" i="11"/>
  <c r="A2447" i="11" s="1"/>
  <c r="D2447" i="11"/>
  <c r="C2447" i="11"/>
  <c r="B2447" i="11"/>
  <c r="J2446" i="11"/>
  <c r="G2446" i="11"/>
  <c r="F2446" i="11"/>
  <c r="E2446" i="11"/>
  <c r="A2446" i="11" s="1"/>
  <c r="D2446" i="11"/>
  <c r="C2446" i="11"/>
  <c r="B2446" i="11"/>
  <c r="J2445" i="11"/>
  <c r="G2445" i="11"/>
  <c r="F2445" i="11"/>
  <c r="E2445" i="11"/>
  <c r="A2445" i="11" s="1"/>
  <c r="D2445" i="11"/>
  <c r="C2445" i="11"/>
  <c r="B2445" i="11"/>
  <c r="J2444" i="11"/>
  <c r="G2444" i="11"/>
  <c r="F2444" i="11"/>
  <c r="E2444" i="11"/>
  <c r="A2444" i="11" s="1"/>
  <c r="D2444" i="11"/>
  <c r="C2444" i="11"/>
  <c r="B2444" i="11"/>
  <c r="J2443" i="11"/>
  <c r="G2443" i="11"/>
  <c r="F2443" i="11"/>
  <c r="E2443" i="11"/>
  <c r="A2443" i="11" s="1"/>
  <c r="D2443" i="11"/>
  <c r="C2443" i="11"/>
  <c r="B2443" i="11"/>
  <c r="J2442" i="11"/>
  <c r="G2442" i="11"/>
  <c r="F2442" i="11"/>
  <c r="E2442" i="11"/>
  <c r="A2442" i="11" s="1"/>
  <c r="D2442" i="11"/>
  <c r="C2442" i="11"/>
  <c r="B2442" i="11"/>
  <c r="J2441" i="11"/>
  <c r="G2441" i="11"/>
  <c r="F2441" i="11"/>
  <c r="E2441" i="11"/>
  <c r="A2441" i="11" s="1"/>
  <c r="D2441" i="11"/>
  <c r="C2441" i="11"/>
  <c r="B2441" i="11"/>
  <c r="J2440" i="11"/>
  <c r="G2440" i="11"/>
  <c r="F2440" i="11"/>
  <c r="E2440" i="11"/>
  <c r="A2440" i="11" s="1"/>
  <c r="D2440" i="11"/>
  <c r="C2440" i="11"/>
  <c r="B2440" i="11"/>
  <c r="J2439" i="11"/>
  <c r="G2439" i="11"/>
  <c r="F2439" i="11"/>
  <c r="E2439" i="11"/>
  <c r="A2439" i="11" s="1"/>
  <c r="D2439" i="11"/>
  <c r="C2439" i="11"/>
  <c r="B2439" i="11"/>
  <c r="J2438" i="11"/>
  <c r="G2438" i="11"/>
  <c r="F2438" i="11"/>
  <c r="E2438" i="11"/>
  <c r="A2438" i="11" s="1"/>
  <c r="D2438" i="11"/>
  <c r="C2438" i="11"/>
  <c r="B2438" i="11"/>
  <c r="J2437" i="11"/>
  <c r="G2437" i="11"/>
  <c r="F2437" i="11"/>
  <c r="E2437" i="11"/>
  <c r="A2437" i="11" s="1"/>
  <c r="D2437" i="11"/>
  <c r="C2437" i="11"/>
  <c r="B2437" i="11"/>
  <c r="J2436" i="11"/>
  <c r="G2436" i="11"/>
  <c r="F2436" i="11"/>
  <c r="E2436" i="11"/>
  <c r="A2436" i="11" s="1"/>
  <c r="D2436" i="11"/>
  <c r="C2436" i="11"/>
  <c r="B2436" i="11"/>
  <c r="J2435" i="11"/>
  <c r="G2435" i="11"/>
  <c r="F2435" i="11"/>
  <c r="E2435" i="11"/>
  <c r="A2435" i="11" s="1"/>
  <c r="D2435" i="11"/>
  <c r="C2435" i="11"/>
  <c r="B2435" i="11"/>
  <c r="J2434" i="11"/>
  <c r="G2434" i="11"/>
  <c r="F2434" i="11"/>
  <c r="E2434" i="11"/>
  <c r="A2434" i="11" s="1"/>
  <c r="D2434" i="11"/>
  <c r="C2434" i="11"/>
  <c r="B2434" i="11"/>
  <c r="J2433" i="11"/>
  <c r="G2433" i="11"/>
  <c r="F2433" i="11"/>
  <c r="E2433" i="11"/>
  <c r="A2433" i="11" s="1"/>
  <c r="D2433" i="11"/>
  <c r="C2433" i="11"/>
  <c r="B2433" i="11"/>
  <c r="J2432" i="11"/>
  <c r="G2432" i="11"/>
  <c r="F2432" i="11"/>
  <c r="E2432" i="11"/>
  <c r="A2432" i="11" s="1"/>
  <c r="D2432" i="11"/>
  <c r="C2432" i="11"/>
  <c r="B2432" i="11"/>
  <c r="J2431" i="11"/>
  <c r="G2431" i="11"/>
  <c r="F2431" i="11"/>
  <c r="E2431" i="11"/>
  <c r="A2431" i="11" s="1"/>
  <c r="D2431" i="11"/>
  <c r="C2431" i="11"/>
  <c r="B2431" i="11"/>
  <c r="J2430" i="11"/>
  <c r="G2430" i="11"/>
  <c r="F2430" i="11"/>
  <c r="E2430" i="11"/>
  <c r="A2430" i="11" s="1"/>
  <c r="D2430" i="11"/>
  <c r="C2430" i="11"/>
  <c r="B2430" i="11"/>
  <c r="J2429" i="11"/>
  <c r="G2429" i="11"/>
  <c r="F2429" i="11"/>
  <c r="E2429" i="11"/>
  <c r="A2429" i="11" s="1"/>
  <c r="D2429" i="11"/>
  <c r="C2429" i="11"/>
  <c r="B2429" i="11"/>
  <c r="J2428" i="11"/>
  <c r="G2428" i="11"/>
  <c r="F2428" i="11"/>
  <c r="E2428" i="11"/>
  <c r="A2428" i="11" s="1"/>
  <c r="D2428" i="11"/>
  <c r="C2428" i="11"/>
  <c r="B2428" i="11"/>
  <c r="J2427" i="11"/>
  <c r="G2427" i="11"/>
  <c r="F2427" i="11"/>
  <c r="E2427" i="11"/>
  <c r="A2427" i="11" s="1"/>
  <c r="D2427" i="11"/>
  <c r="C2427" i="11"/>
  <c r="B2427" i="11"/>
  <c r="J2426" i="11"/>
  <c r="G2426" i="11"/>
  <c r="F2426" i="11"/>
  <c r="E2426" i="11"/>
  <c r="A2426" i="11" s="1"/>
  <c r="D2426" i="11"/>
  <c r="C2426" i="11"/>
  <c r="B2426" i="11"/>
  <c r="J2425" i="11"/>
  <c r="G2425" i="11"/>
  <c r="F2425" i="11"/>
  <c r="E2425" i="11"/>
  <c r="A2425" i="11" s="1"/>
  <c r="D2425" i="11"/>
  <c r="C2425" i="11"/>
  <c r="B2425" i="11"/>
  <c r="J2424" i="11"/>
  <c r="G2424" i="11"/>
  <c r="F2424" i="11"/>
  <c r="E2424" i="11"/>
  <c r="A2424" i="11" s="1"/>
  <c r="D2424" i="11"/>
  <c r="C2424" i="11"/>
  <c r="B2424" i="11"/>
  <c r="J2423" i="11"/>
  <c r="G2423" i="11"/>
  <c r="F2423" i="11"/>
  <c r="E2423" i="11"/>
  <c r="A2423" i="11" s="1"/>
  <c r="D2423" i="11"/>
  <c r="C2423" i="11"/>
  <c r="B2423" i="11"/>
  <c r="J2422" i="11"/>
  <c r="G2422" i="11"/>
  <c r="F2422" i="11"/>
  <c r="E2422" i="11"/>
  <c r="A2422" i="11" s="1"/>
  <c r="D2422" i="11"/>
  <c r="C2422" i="11"/>
  <c r="B2422" i="11"/>
  <c r="J2421" i="11"/>
  <c r="G2421" i="11"/>
  <c r="F2421" i="11"/>
  <c r="E2421" i="11"/>
  <c r="A2421" i="11" s="1"/>
  <c r="D2421" i="11"/>
  <c r="C2421" i="11"/>
  <c r="B2421" i="11"/>
  <c r="J2420" i="11"/>
  <c r="G2420" i="11"/>
  <c r="F2420" i="11"/>
  <c r="E2420" i="11"/>
  <c r="A2420" i="11" s="1"/>
  <c r="D2420" i="11"/>
  <c r="C2420" i="11"/>
  <c r="B2420" i="11"/>
  <c r="J2419" i="11"/>
  <c r="G2419" i="11"/>
  <c r="F2419" i="11"/>
  <c r="E2419" i="11"/>
  <c r="A2419" i="11" s="1"/>
  <c r="D2419" i="11"/>
  <c r="C2419" i="11"/>
  <c r="B2419" i="11"/>
  <c r="J2418" i="11"/>
  <c r="G2418" i="11"/>
  <c r="F2418" i="11"/>
  <c r="E2418" i="11"/>
  <c r="A2418" i="11" s="1"/>
  <c r="D2418" i="11"/>
  <c r="C2418" i="11"/>
  <c r="B2418" i="11"/>
  <c r="J2417" i="11"/>
  <c r="G2417" i="11"/>
  <c r="F2417" i="11"/>
  <c r="E2417" i="11"/>
  <c r="A2417" i="11" s="1"/>
  <c r="D2417" i="11"/>
  <c r="C2417" i="11"/>
  <c r="B2417" i="11"/>
  <c r="J2416" i="11"/>
  <c r="G2416" i="11"/>
  <c r="F2416" i="11"/>
  <c r="E2416" i="11"/>
  <c r="A2416" i="11" s="1"/>
  <c r="D2416" i="11"/>
  <c r="C2416" i="11"/>
  <c r="B2416" i="11"/>
  <c r="J2415" i="11"/>
  <c r="G2415" i="11"/>
  <c r="F2415" i="11"/>
  <c r="E2415" i="11"/>
  <c r="A2415" i="11" s="1"/>
  <c r="D2415" i="11"/>
  <c r="C2415" i="11"/>
  <c r="B2415" i="11"/>
  <c r="J2414" i="11"/>
  <c r="G2414" i="11"/>
  <c r="F2414" i="11"/>
  <c r="E2414" i="11"/>
  <c r="A2414" i="11" s="1"/>
  <c r="D2414" i="11"/>
  <c r="C2414" i="11"/>
  <c r="B2414" i="11"/>
  <c r="J2413" i="11"/>
  <c r="G2413" i="11"/>
  <c r="F2413" i="11"/>
  <c r="E2413" i="11"/>
  <c r="A2413" i="11" s="1"/>
  <c r="D2413" i="11"/>
  <c r="C2413" i="11"/>
  <c r="B2413" i="11"/>
  <c r="J2412" i="11"/>
  <c r="G2412" i="11"/>
  <c r="F2412" i="11"/>
  <c r="E2412" i="11"/>
  <c r="A2412" i="11" s="1"/>
  <c r="D2412" i="11"/>
  <c r="C2412" i="11"/>
  <c r="B2412" i="11"/>
  <c r="J2411" i="11"/>
  <c r="G2411" i="11"/>
  <c r="F2411" i="11"/>
  <c r="E2411" i="11"/>
  <c r="A2411" i="11" s="1"/>
  <c r="D2411" i="11"/>
  <c r="C2411" i="11"/>
  <c r="B2411" i="11"/>
  <c r="J2410" i="11"/>
  <c r="G2410" i="11"/>
  <c r="F2410" i="11"/>
  <c r="E2410" i="11"/>
  <c r="A2410" i="11" s="1"/>
  <c r="D2410" i="11"/>
  <c r="C2410" i="11"/>
  <c r="B2410" i="11"/>
  <c r="J2409" i="11"/>
  <c r="G2409" i="11"/>
  <c r="F2409" i="11"/>
  <c r="E2409" i="11"/>
  <c r="A2409" i="11" s="1"/>
  <c r="D2409" i="11"/>
  <c r="C2409" i="11"/>
  <c r="B2409" i="11"/>
  <c r="J2408" i="11"/>
  <c r="G2408" i="11"/>
  <c r="F2408" i="11"/>
  <c r="E2408" i="11"/>
  <c r="A2408" i="11" s="1"/>
  <c r="D2408" i="11"/>
  <c r="C2408" i="11"/>
  <c r="B2408" i="11"/>
  <c r="J2407" i="11"/>
  <c r="G2407" i="11"/>
  <c r="F2407" i="11"/>
  <c r="E2407" i="11"/>
  <c r="A2407" i="11" s="1"/>
  <c r="D2407" i="11"/>
  <c r="C2407" i="11"/>
  <c r="B2407" i="11"/>
  <c r="J2406" i="11"/>
  <c r="G2406" i="11"/>
  <c r="F2406" i="11"/>
  <c r="E2406" i="11"/>
  <c r="A2406" i="11" s="1"/>
  <c r="D2406" i="11"/>
  <c r="C2406" i="11"/>
  <c r="B2406" i="11"/>
  <c r="J2405" i="11"/>
  <c r="G2405" i="11"/>
  <c r="F2405" i="11"/>
  <c r="E2405" i="11"/>
  <c r="A2405" i="11" s="1"/>
  <c r="D2405" i="11"/>
  <c r="C2405" i="11"/>
  <c r="B2405" i="11"/>
  <c r="J2404" i="11"/>
  <c r="G2404" i="11"/>
  <c r="F2404" i="11"/>
  <c r="E2404" i="11"/>
  <c r="A2404" i="11" s="1"/>
  <c r="D2404" i="11"/>
  <c r="C2404" i="11"/>
  <c r="B2404" i="11"/>
  <c r="J2403" i="11"/>
  <c r="G2403" i="11"/>
  <c r="F2403" i="11"/>
  <c r="E2403" i="11"/>
  <c r="A2403" i="11" s="1"/>
  <c r="D2403" i="11"/>
  <c r="C2403" i="11"/>
  <c r="B2403" i="11"/>
  <c r="J2402" i="11"/>
  <c r="G2402" i="11"/>
  <c r="F2402" i="11"/>
  <c r="E2402" i="11"/>
  <c r="A2402" i="11" s="1"/>
  <c r="D2402" i="11"/>
  <c r="C2402" i="11"/>
  <c r="B2402" i="11"/>
  <c r="J2401" i="11"/>
  <c r="G2401" i="11"/>
  <c r="F2401" i="11"/>
  <c r="E2401" i="11"/>
  <c r="A2401" i="11" s="1"/>
  <c r="D2401" i="11"/>
  <c r="C2401" i="11"/>
  <c r="B2401" i="11"/>
  <c r="J2400" i="11"/>
  <c r="G2400" i="11"/>
  <c r="F2400" i="11"/>
  <c r="E2400" i="11"/>
  <c r="A2400" i="11" s="1"/>
  <c r="D2400" i="11"/>
  <c r="C2400" i="11"/>
  <c r="B2400" i="11"/>
  <c r="J2399" i="11"/>
  <c r="G2399" i="11"/>
  <c r="F2399" i="11"/>
  <c r="E2399" i="11"/>
  <c r="A2399" i="11" s="1"/>
  <c r="D2399" i="11"/>
  <c r="C2399" i="11"/>
  <c r="B2399" i="11"/>
  <c r="J2398" i="11"/>
  <c r="G2398" i="11"/>
  <c r="F2398" i="11"/>
  <c r="E2398" i="11"/>
  <c r="A2398" i="11" s="1"/>
  <c r="D2398" i="11"/>
  <c r="C2398" i="11"/>
  <c r="B2398" i="11"/>
  <c r="J2397" i="11"/>
  <c r="G2397" i="11"/>
  <c r="F2397" i="11"/>
  <c r="E2397" i="11"/>
  <c r="A2397" i="11" s="1"/>
  <c r="D2397" i="11"/>
  <c r="C2397" i="11"/>
  <c r="B2397" i="11"/>
  <c r="J2396" i="11"/>
  <c r="G2396" i="11"/>
  <c r="F2396" i="11"/>
  <c r="E2396" i="11"/>
  <c r="A2396" i="11" s="1"/>
  <c r="D2396" i="11"/>
  <c r="C2396" i="11"/>
  <c r="B2396" i="11"/>
  <c r="J2395" i="11"/>
  <c r="G2395" i="11"/>
  <c r="F2395" i="11"/>
  <c r="E2395" i="11"/>
  <c r="A2395" i="11" s="1"/>
  <c r="D2395" i="11"/>
  <c r="C2395" i="11"/>
  <c r="B2395" i="11"/>
  <c r="J2394" i="11"/>
  <c r="G2394" i="11"/>
  <c r="F2394" i="11"/>
  <c r="E2394" i="11"/>
  <c r="A2394" i="11" s="1"/>
  <c r="D2394" i="11"/>
  <c r="C2394" i="11"/>
  <c r="B2394" i="11"/>
  <c r="J2393" i="11"/>
  <c r="G2393" i="11"/>
  <c r="F2393" i="11"/>
  <c r="E2393" i="11"/>
  <c r="A2393" i="11" s="1"/>
  <c r="D2393" i="11"/>
  <c r="C2393" i="11"/>
  <c r="B2393" i="11"/>
  <c r="J2392" i="11"/>
  <c r="G2392" i="11"/>
  <c r="F2392" i="11"/>
  <c r="E2392" i="11"/>
  <c r="A2392" i="11" s="1"/>
  <c r="D2392" i="11"/>
  <c r="C2392" i="11"/>
  <c r="B2392" i="11"/>
  <c r="J2391" i="11"/>
  <c r="G2391" i="11"/>
  <c r="F2391" i="11"/>
  <c r="E2391" i="11"/>
  <c r="A2391" i="11" s="1"/>
  <c r="D2391" i="11"/>
  <c r="C2391" i="11"/>
  <c r="B2391" i="11"/>
  <c r="J2390" i="11"/>
  <c r="G2390" i="11"/>
  <c r="F2390" i="11"/>
  <c r="E2390" i="11"/>
  <c r="A2390" i="11" s="1"/>
  <c r="D2390" i="11"/>
  <c r="C2390" i="11"/>
  <c r="B2390" i="11"/>
  <c r="J2389" i="11"/>
  <c r="G2389" i="11"/>
  <c r="F2389" i="11"/>
  <c r="E2389" i="11"/>
  <c r="A2389" i="11" s="1"/>
  <c r="D2389" i="11"/>
  <c r="C2389" i="11"/>
  <c r="B2389" i="11"/>
  <c r="J2388" i="11"/>
  <c r="G2388" i="11"/>
  <c r="F2388" i="11"/>
  <c r="E2388" i="11"/>
  <c r="A2388" i="11" s="1"/>
  <c r="D2388" i="11"/>
  <c r="C2388" i="11"/>
  <c r="B2388" i="11"/>
  <c r="J2387" i="11"/>
  <c r="G2387" i="11"/>
  <c r="F2387" i="11"/>
  <c r="E2387" i="11"/>
  <c r="A2387" i="11" s="1"/>
  <c r="D2387" i="11"/>
  <c r="C2387" i="11"/>
  <c r="B2387" i="11"/>
  <c r="J2386" i="11"/>
  <c r="G2386" i="11"/>
  <c r="F2386" i="11"/>
  <c r="E2386" i="11"/>
  <c r="A2386" i="11" s="1"/>
  <c r="D2386" i="11"/>
  <c r="C2386" i="11"/>
  <c r="B2386" i="11"/>
  <c r="J2385" i="11"/>
  <c r="G2385" i="11"/>
  <c r="F2385" i="11"/>
  <c r="E2385" i="11"/>
  <c r="A2385" i="11" s="1"/>
  <c r="D2385" i="11"/>
  <c r="C2385" i="11"/>
  <c r="B2385" i="11"/>
  <c r="J2384" i="11"/>
  <c r="G2384" i="11"/>
  <c r="F2384" i="11"/>
  <c r="E2384" i="11"/>
  <c r="A2384" i="11" s="1"/>
  <c r="D2384" i="11"/>
  <c r="C2384" i="11"/>
  <c r="B2384" i="11"/>
  <c r="J2383" i="11"/>
  <c r="G2383" i="11"/>
  <c r="F2383" i="11"/>
  <c r="E2383" i="11"/>
  <c r="A2383" i="11" s="1"/>
  <c r="D2383" i="11"/>
  <c r="C2383" i="11"/>
  <c r="B2383" i="11"/>
  <c r="J2382" i="11"/>
  <c r="G2382" i="11"/>
  <c r="F2382" i="11"/>
  <c r="E2382" i="11"/>
  <c r="A2382" i="11" s="1"/>
  <c r="D2382" i="11"/>
  <c r="C2382" i="11"/>
  <c r="B2382" i="11"/>
  <c r="J2381" i="11"/>
  <c r="G2381" i="11"/>
  <c r="F2381" i="11"/>
  <c r="E2381" i="11"/>
  <c r="A2381" i="11" s="1"/>
  <c r="D2381" i="11"/>
  <c r="C2381" i="11"/>
  <c r="B2381" i="11"/>
  <c r="J2380" i="11"/>
  <c r="G2380" i="11"/>
  <c r="F2380" i="11"/>
  <c r="E2380" i="11"/>
  <c r="A2380" i="11" s="1"/>
  <c r="D2380" i="11"/>
  <c r="C2380" i="11"/>
  <c r="B2380" i="11"/>
  <c r="J2379" i="11"/>
  <c r="G2379" i="11"/>
  <c r="F2379" i="11"/>
  <c r="E2379" i="11"/>
  <c r="A2379" i="11" s="1"/>
  <c r="D2379" i="11"/>
  <c r="C2379" i="11"/>
  <c r="B2379" i="11"/>
  <c r="J2378" i="11"/>
  <c r="G2378" i="11"/>
  <c r="F2378" i="11"/>
  <c r="E2378" i="11"/>
  <c r="A2378" i="11" s="1"/>
  <c r="D2378" i="11"/>
  <c r="C2378" i="11"/>
  <c r="B2378" i="11"/>
  <c r="J2377" i="11"/>
  <c r="G2377" i="11"/>
  <c r="F2377" i="11"/>
  <c r="E2377" i="11"/>
  <c r="A2377" i="11" s="1"/>
  <c r="D2377" i="11"/>
  <c r="C2377" i="11"/>
  <c r="B2377" i="11"/>
  <c r="J2376" i="11"/>
  <c r="G2376" i="11"/>
  <c r="F2376" i="11"/>
  <c r="E2376" i="11"/>
  <c r="A2376" i="11" s="1"/>
  <c r="D2376" i="11"/>
  <c r="C2376" i="11"/>
  <c r="B2376" i="11"/>
  <c r="J2375" i="11"/>
  <c r="G2375" i="11"/>
  <c r="F2375" i="11"/>
  <c r="E2375" i="11"/>
  <c r="A2375" i="11" s="1"/>
  <c r="D2375" i="11"/>
  <c r="C2375" i="11"/>
  <c r="B2375" i="11"/>
  <c r="J2374" i="11"/>
  <c r="G2374" i="11"/>
  <c r="F2374" i="11"/>
  <c r="E2374" i="11"/>
  <c r="A2374" i="11" s="1"/>
  <c r="D2374" i="11"/>
  <c r="C2374" i="11"/>
  <c r="B2374" i="11"/>
  <c r="J2373" i="11"/>
  <c r="G2373" i="11"/>
  <c r="F2373" i="11"/>
  <c r="E2373" i="11"/>
  <c r="A2373" i="11" s="1"/>
  <c r="D2373" i="11"/>
  <c r="C2373" i="11"/>
  <c r="B2373" i="11"/>
  <c r="J2372" i="11"/>
  <c r="G2372" i="11"/>
  <c r="F2372" i="11"/>
  <c r="E2372" i="11"/>
  <c r="A2372" i="11" s="1"/>
  <c r="D2372" i="11"/>
  <c r="C2372" i="11"/>
  <c r="B2372" i="11"/>
  <c r="J2371" i="11"/>
  <c r="G2371" i="11"/>
  <c r="F2371" i="11"/>
  <c r="E2371" i="11"/>
  <c r="A2371" i="11" s="1"/>
  <c r="D2371" i="11"/>
  <c r="C2371" i="11"/>
  <c r="B2371" i="11"/>
  <c r="J2370" i="11"/>
  <c r="G2370" i="11"/>
  <c r="F2370" i="11"/>
  <c r="E2370" i="11"/>
  <c r="A2370" i="11" s="1"/>
  <c r="D2370" i="11"/>
  <c r="C2370" i="11"/>
  <c r="B2370" i="11"/>
  <c r="J2369" i="11"/>
  <c r="G2369" i="11"/>
  <c r="F2369" i="11"/>
  <c r="E2369" i="11"/>
  <c r="A2369" i="11" s="1"/>
  <c r="D2369" i="11"/>
  <c r="C2369" i="11"/>
  <c r="B2369" i="11"/>
  <c r="J2368" i="11"/>
  <c r="G2368" i="11"/>
  <c r="F2368" i="11"/>
  <c r="E2368" i="11"/>
  <c r="A2368" i="11" s="1"/>
  <c r="D2368" i="11"/>
  <c r="C2368" i="11"/>
  <c r="B2368" i="11"/>
  <c r="J2367" i="11"/>
  <c r="G2367" i="11"/>
  <c r="F2367" i="11"/>
  <c r="E2367" i="11"/>
  <c r="A2367" i="11" s="1"/>
  <c r="D2367" i="11"/>
  <c r="C2367" i="11"/>
  <c r="B2367" i="11"/>
  <c r="J2366" i="11"/>
  <c r="G2366" i="11"/>
  <c r="F2366" i="11"/>
  <c r="E2366" i="11"/>
  <c r="A2366" i="11" s="1"/>
  <c r="D2366" i="11"/>
  <c r="C2366" i="11"/>
  <c r="B2366" i="11"/>
  <c r="J2365" i="11"/>
  <c r="G2365" i="11"/>
  <c r="F2365" i="11"/>
  <c r="E2365" i="11"/>
  <c r="A2365" i="11" s="1"/>
  <c r="D2365" i="11"/>
  <c r="C2365" i="11"/>
  <c r="B2365" i="11"/>
  <c r="J2364" i="11"/>
  <c r="G2364" i="11"/>
  <c r="F2364" i="11"/>
  <c r="E2364" i="11"/>
  <c r="A2364" i="11" s="1"/>
  <c r="D2364" i="11"/>
  <c r="C2364" i="11"/>
  <c r="B2364" i="11"/>
  <c r="J2363" i="11"/>
  <c r="G2363" i="11"/>
  <c r="F2363" i="11"/>
  <c r="E2363" i="11"/>
  <c r="A2363" i="11" s="1"/>
  <c r="D2363" i="11"/>
  <c r="C2363" i="11"/>
  <c r="B2363" i="11"/>
  <c r="J2362" i="11"/>
  <c r="G2362" i="11"/>
  <c r="F2362" i="11"/>
  <c r="E2362" i="11"/>
  <c r="A2362" i="11" s="1"/>
  <c r="D2362" i="11"/>
  <c r="C2362" i="11"/>
  <c r="B2362" i="11"/>
  <c r="J2361" i="11"/>
  <c r="G2361" i="11"/>
  <c r="F2361" i="11"/>
  <c r="E2361" i="11"/>
  <c r="A2361" i="11" s="1"/>
  <c r="D2361" i="11"/>
  <c r="C2361" i="11"/>
  <c r="B2361" i="11"/>
  <c r="J2360" i="11"/>
  <c r="G2360" i="11"/>
  <c r="F2360" i="11"/>
  <c r="E2360" i="11"/>
  <c r="A2360" i="11" s="1"/>
  <c r="D2360" i="11"/>
  <c r="C2360" i="11"/>
  <c r="B2360" i="11"/>
  <c r="J2359" i="11"/>
  <c r="G2359" i="11"/>
  <c r="F2359" i="11"/>
  <c r="E2359" i="11"/>
  <c r="A2359" i="11" s="1"/>
  <c r="D2359" i="11"/>
  <c r="C2359" i="11"/>
  <c r="B2359" i="11"/>
  <c r="J2358" i="11"/>
  <c r="G2358" i="11"/>
  <c r="F2358" i="11"/>
  <c r="E2358" i="11"/>
  <c r="A2358" i="11" s="1"/>
  <c r="D2358" i="11"/>
  <c r="C2358" i="11"/>
  <c r="B2358" i="11"/>
  <c r="J2357" i="11"/>
  <c r="G2357" i="11"/>
  <c r="F2357" i="11"/>
  <c r="E2357" i="11"/>
  <c r="A2357" i="11" s="1"/>
  <c r="D2357" i="11"/>
  <c r="C2357" i="11"/>
  <c r="B2357" i="11"/>
  <c r="J2356" i="11"/>
  <c r="G2356" i="11"/>
  <c r="F2356" i="11"/>
  <c r="E2356" i="11"/>
  <c r="A2356" i="11" s="1"/>
  <c r="D2356" i="11"/>
  <c r="C2356" i="11"/>
  <c r="B2356" i="11"/>
  <c r="J2355" i="11"/>
  <c r="G2355" i="11"/>
  <c r="F2355" i="11"/>
  <c r="E2355" i="11"/>
  <c r="A2355" i="11" s="1"/>
  <c r="D2355" i="11"/>
  <c r="C2355" i="11"/>
  <c r="B2355" i="11"/>
  <c r="J2354" i="11"/>
  <c r="G2354" i="11"/>
  <c r="F2354" i="11"/>
  <c r="E2354" i="11"/>
  <c r="A2354" i="11" s="1"/>
  <c r="D2354" i="11"/>
  <c r="C2354" i="11"/>
  <c r="B2354" i="11"/>
  <c r="J2353" i="11"/>
  <c r="G2353" i="11"/>
  <c r="F2353" i="11"/>
  <c r="E2353" i="11"/>
  <c r="A2353" i="11" s="1"/>
  <c r="D2353" i="11"/>
  <c r="C2353" i="11"/>
  <c r="B2353" i="11"/>
  <c r="J2352" i="11"/>
  <c r="G2352" i="11"/>
  <c r="F2352" i="11"/>
  <c r="E2352" i="11"/>
  <c r="A2352" i="11" s="1"/>
  <c r="D2352" i="11"/>
  <c r="C2352" i="11"/>
  <c r="B2352" i="11"/>
  <c r="J2351" i="11"/>
  <c r="G2351" i="11"/>
  <c r="F2351" i="11"/>
  <c r="E2351" i="11"/>
  <c r="A2351" i="11" s="1"/>
  <c r="D2351" i="11"/>
  <c r="C2351" i="11"/>
  <c r="B2351" i="11"/>
  <c r="J2350" i="11"/>
  <c r="G2350" i="11"/>
  <c r="F2350" i="11"/>
  <c r="E2350" i="11"/>
  <c r="A2350" i="11" s="1"/>
  <c r="D2350" i="11"/>
  <c r="C2350" i="11"/>
  <c r="B2350" i="11"/>
  <c r="J2349" i="11"/>
  <c r="G2349" i="11"/>
  <c r="F2349" i="11"/>
  <c r="E2349" i="11"/>
  <c r="A2349" i="11" s="1"/>
  <c r="D2349" i="11"/>
  <c r="C2349" i="11"/>
  <c r="B2349" i="11"/>
  <c r="J2348" i="11"/>
  <c r="G2348" i="11"/>
  <c r="F2348" i="11"/>
  <c r="E2348" i="11"/>
  <c r="A2348" i="11" s="1"/>
  <c r="D2348" i="11"/>
  <c r="C2348" i="11"/>
  <c r="B2348" i="11"/>
  <c r="J2347" i="11"/>
  <c r="G2347" i="11"/>
  <c r="F2347" i="11"/>
  <c r="E2347" i="11"/>
  <c r="A2347" i="11" s="1"/>
  <c r="D2347" i="11"/>
  <c r="C2347" i="11"/>
  <c r="B2347" i="11"/>
  <c r="J2346" i="11"/>
  <c r="G2346" i="11"/>
  <c r="F2346" i="11"/>
  <c r="E2346" i="11"/>
  <c r="A2346" i="11" s="1"/>
  <c r="D2346" i="11"/>
  <c r="C2346" i="11"/>
  <c r="B2346" i="11"/>
  <c r="J2345" i="11"/>
  <c r="G2345" i="11"/>
  <c r="F2345" i="11"/>
  <c r="E2345" i="11"/>
  <c r="A2345" i="11" s="1"/>
  <c r="D2345" i="11"/>
  <c r="C2345" i="11"/>
  <c r="B2345" i="11"/>
  <c r="J2344" i="11"/>
  <c r="G2344" i="11"/>
  <c r="F2344" i="11"/>
  <c r="E2344" i="11"/>
  <c r="A2344" i="11" s="1"/>
  <c r="D2344" i="11"/>
  <c r="C2344" i="11"/>
  <c r="B2344" i="11"/>
  <c r="J2343" i="11"/>
  <c r="G2343" i="11"/>
  <c r="F2343" i="11"/>
  <c r="E2343" i="11"/>
  <c r="A2343" i="11" s="1"/>
  <c r="D2343" i="11"/>
  <c r="C2343" i="11"/>
  <c r="B2343" i="11"/>
  <c r="J2342" i="11"/>
  <c r="G2342" i="11"/>
  <c r="F2342" i="11"/>
  <c r="E2342" i="11"/>
  <c r="A2342" i="11" s="1"/>
  <c r="D2342" i="11"/>
  <c r="C2342" i="11"/>
  <c r="B2342" i="11"/>
  <c r="J2341" i="11"/>
  <c r="G2341" i="11"/>
  <c r="F2341" i="11"/>
  <c r="E2341" i="11"/>
  <c r="A2341" i="11" s="1"/>
  <c r="D2341" i="11"/>
  <c r="C2341" i="11"/>
  <c r="B2341" i="11"/>
  <c r="J2340" i="11"/>
  <c r="G2340" i="11"/>
  <c r="F2340" i="11"/>
  <c r="E2340" i="11"/>
  <c r="A2340" i="11" s="1"/>
  <c r="D2340" i="11"/>
  <c r="C2340" i="11"/>
  <c r="B2340" i="11"/>
  <c r="J2339" i="11"/>
  <c r="G2339" i="11"/>
  <c r="F2339" i="11"/>
  <c r="E2339" i="11"/>
  <c r="A2339" i="11" s="1"/>
  <c r="D2339" i="11"/>
  <c r="C2339" i="11"/>
  <c r="B2339" i="11"/>
  <c r="J2338" i="11"/>
  <c r="G2338" i="11"/>
  <c r="F2338" i="11"/>
  <c r="E2338" i="11"/>
  <c r="A2338" i="11" s="1"/>
  <c r="D2338" i="11"/>
  <c r="C2338" i="11"/>
  <c r="B2338" i="11"/>
  <c r="J2337" i="11"/>
  <c r="G2337" i="11"/>
  <c r="F2337" i="11"/>
  <c r="E2337" i="11"/>
  <c r="A2337" i="11" s="1"/>
  <c r="D2337" i="11"/>
  <c r="C2337" i="11"/>
  <c r="B2337" i="11"/>
  <c r="J2336" i="11"/>
  <c r="G2336" i="11"/>
  <c r="F2336" i="11"/>
  <c r="E2336" i="11"/>
  <c r="A2336" i="11" s="1"/>
  <c r="D2336" i="11"/>
  <c r="C2336" i="11"/>
  <c r="B2336" i="11"/>
  <c r="J2335" i="11"/>
  <c r="G2335" i="11"/>
  <c r="F2335" i="11"/>
  <c r="E2335" i="11"/>
  <c r="A2335" i="11" s="1"/>
  <c r="D2335" i="11"/>
  <c r="C2335" i="11"/>
  <c r="B2335" i="11"/>
  <c r="J2334" i="11"/>
  <c r="G2334" i="11"/>
  <c r="F2334" i="11"/>
  <c r="E2334" i="11"/>
  <c r="A2334" i="11" s="1"/>
  <c r="D2334" i="11"/>
  <c r="C2334" i="11"/>
  <c r="B2334" i="11"/>
  <c r="J2333" i="11"/>
  <c r="G2333" i="11"/>
  <c r="F2333" i="11"/>
  <c r="E2333" i="11"/>
  <c r="A2333" i="11" s="1"/>
  <c r="D2333" i="11"/>
  <c r="C2333" i="11"/>
  <c r="B2333" i="11"/>
  <c r="J2332" i="11"/>
  <c r="G2332" i="11"/>
  <c r="F2332" i="11"/>
  <c r="E2332" i="11"/>
  <c r="A2332" i="11" s="1"/>
  <c r="D2332" i="11"/>
  <c r="C2332" i="11"/>
  <c r="B2332" i="11"/>
  <c r="J2331" i="11"/>
  <c r="G2331" i="11"/>
  <c r="F2331" i="11"/>
  <c r="E2331" i="11"/>
  <c r="A2331" i="11" s="1"/>
  <c r="D2331" i="11"/>
  <c r="C2331" i="11"/>
  <c r="B2331" i="11"/>
  <c r="J2330" i="11"/>
  <c r="G2330" i="11"/>
  <c r="F2330" i="11"/>
  <c r="E2330" i="11"/>
  <c r="A2330" i="11" s="1"/>
  <c r="D2330" i="11"/>
  <c r="C2330" i="11"/>
  <c r="B2330" i="11"/>
  <c r="J2329" i="11"/>
  <c r="G2329" i="11"/>
  <c r="F2329" i="11"/>
  <c r="E2329" i="11"/>
  <c r="A2329" i="11" s="1"/>
  <c r="D2329" i="11"/>
  <c r="C2329" i="11"/>
  <c r="B2329" i="11"/>
  <c r="J2328" i="11"/>
  <c r="G2328" i="11"/>
  <c r="F2328" i="11"/>
  <c r="E2328" i="11"/>
  <c r="A2328" i="11" s="1"/>
  <c r="D2328" i="11"/>
  <c r="C2328" i="11"/>
  <c r="B2328" i="11"/>
  <c r="J2327" i="11"/>
  <c r="G2327" i="11"/>
  <c r="F2327" i="11"/>
  <c r="E2327" i="11"/>
  <c r="A2327" i="11" s="1"/>
  <c r="D2327" i="11"/>
  <c r="C2327" i="11"/>
  <c r="B2327" i="11"/>
  <c r="J2326" i="11"/>
  <c r="G2326" i="11"/>
  <c r="F2326" i="11"/>
  <c r="E2326" i="11"/>
  <c r="A2326" i="11" s="1"/>
  <c r="D2326" i="11"/>
  <c r="C2326" i="11"/>
  <c r="B2326" i="11"/>
  <c r="J2325" i="11"/>
  <c r="G2325" i="11"/>
  <c r="F2325" i="11"/>
  <c r="E2325" i="11"/>
  <c r="A2325" i="11" s="1"/>
  <c r="D2325" i="11"/>
  <c r="C2325" i="11"/>
  <c r="B2325" i="11"/>
  <c r="J2324" i="11"/>
  <c r="G2324" i="11"/>
  <c r="F2324" i="11"/>
  <c r="E2324" i="11"/>
  <c r="A2324" i="11" s="1"/>
  <c r="D2324" i="11"/>
  <c r="C2324" i="11"/>
  <c r="B2324" i="11"/>
  <c r="J2323" i="11"/>
  <c r="G2323" i="11"/>
  <c r="F2323" i="11"/>
  <c r="E2323" i="11"/>
  <c r="A2323" i="11" s="1"/>
  <c r="D2323" i="11"/>
  <c r="C2323" i="11"/>
  <c r="B2323" i="11"/>
  <c r="J2322" i="11"/>
  <c r="G2322" i="11"/>
  <c r="F2322" i="11"/>
  <c r="E2322" i="11"/>
  <c r="A2322" i="11" s="1"/>
  <c r="D2322" i="11"/>
  <c r="C2322" i="11"/>
  <c r="B2322" i="11"/>
  <c r="J2321" i="11"/>
  <c r="G2321" i="11"/>
  <c r="F2321" i="11"/>
  <c r="E2321" i="11"/>
  <c r="A2321" i="11" s="1"/>
  <c r="D2321" i="11"/>
  <c r="C2321" i="11"/>
  <c r="B2321" i="11"/>
  <c r="J2320" i="11"/>
  <c r="G2320" i="11"/>
  <c r="F2320" i="11"/>
  <c r="E2320" i="11"/>
  <c r="A2320" i="11" s="1"/>
  <c r="D2320" i="11"/>
  <c r="C2320" i="11"/>
  <c r="B2320" i="11"/>
  <c r="J2319" i="11"/>
  <c r="G2319" i="11"/>
  <c r="F2319" i="11"/>
  <c r="E2319" i="11"/>
  <c r="A2319" i="11" s="1"/>
  <c r="D2319" i="11"/>
  <c r="C2319" i="11"/>
  <c r="B2319" i="11"/>
  <c r="J2318" i="11"/>
  <c r="G2318" i="11"/>
  <c r="F2318" i="11"/>
  <c r="E2318" i="11"/>
  <c r="A2318" i="11" s="1"/>
  <c r="D2318" i="11"/>
  <c r="C2318" i="11"/>
  <c r="B2318" i="11"/>
  <c r="J2317" i="11"/>
  <c r="G2317" i="11"/>
  <c r="F2317" i="11"/>
  <c r="E2317" i="11"/>
  <c r="A2317" i="11" s="1"/>
  <c r="D2317" i="11"/>
  <c r="C2317" i="11"/>
  <c r="B2317" i="11"/>
  <c r="J2316" i="11"/>
  <c r="G2316" i="11"/>
  <c r="F2316" i="11"/>
  <c r="E2316" i="11"/>
  <c r="A2316" i="11" s="1"/>
  <c r="D2316" i="11"/>
  <c r="C2316" i="11"/>
  <c r="B2316" i="11"/>
  <c r="J2315" i="11"/>
  <c r="G2315" i="11"/>
  <c r="F2315" i="11"/>
  <c r="E2315" i="11"/>
  <c r="A2315" i="11" s="1"/>
  <c r="D2315" i="11"/>
  <c r="C2315" i="11"/>
  <c r="B2315" i="11"/>
  <c r="J2314" i="11"/>
  <c r="G2314" i="11"/>
  <c r="F2314" i="11"/>
  <c r="E2314" i="11"/>
  <c r="A2314" i="11" s="1"/>
  <c r="D2314" i="11"/>
  <c r="C2314" i="11"/>
  <c r="B2314" i="11"/>
  <c r="J2313" i="11"/>
  <c r="G2313" i="11"/>
  <c r="F2313" i="11"/>
  <c r="E2313" i="11"/>
  <c r="A2313" i="11" s="1"/>
  <c r="D2313" i="11"/>
  <c r="C2313" i="11"/>
  <c r="B2313" i="11"/>
  <c r="J2312" i="11"/>
  <c r="G2312" i="11"/>
  <c r="F2312" i="11"/>
  <c r="E2312" i="11"/>
  <c r="A2312" i="11" s="1"/>
  <c r="D2312" i="11"/>
  <c r="C2312" i="11"/>
  <c r="B2312" i="11"/>
  <c r="J2311" i="11"/>
  <c r="G2311" i="11"/>
  <c r="F2311" i="11"/>
  <c r="E2311" i="11"/>
  <c r="A2311" i="11" s="1"/>
  <c r="D2311" i="11"/>
  <c r="C2311" i="11"/>
  <c r="B2311" i="11"/>
  <c r="J2310" i="11"/>
  <c r="G2310" i="11"/>
  <c r="F2310" i="11"/>
  <c r="E2310" i="11"/>
  <c r="A2310" i="11" s="1"/>
  <c r="D2310" i="11"/>
  <c r="C2310" i="11"/>
  <c r="B2310" i="11"/>
  <c r="J2309" i="11"/>
  <c r="G2309" i="11"/>
  <c r="F2309" i="11"/>
  <c r="E2309" i="11"/>
  <c r="A2309" i="11" s="1"/>
  <c r="D2309" i="11"/>
  <c r="C2309" i="11"/>
  <c r="B2309" i="11"/>
  <c r="J2308" i="11"/>
  <c r="G2308" i="11"/>
  <c r="F2308" i="11"/>
  <c r="E2308" i="11"/>
  <c r="A2308" i="11" s="1"/>
  <c r="D2308" i="11"/>
  <c r="C2308" i="11"/>
  <c r="B2308" i="11"/>
  <c r="J2307" i="11"/>
  <c r="G2307" i="11"/>
  <c r="F2307" i="11"/>
  <c r="E2307" i="11"/>
  <c r="A2307" i="11" s="1"/>
  <c r="D2307" i="11"/>
  <c r="C2307" i="11"/>
  <c r="B2307" i="11"/>
  <c r="J2306" i="11"/>
  <c r="G2306" i="11"/>
  <c r="F2306" i="11"/>
  <c r="E2306" i="11"/>
  <c r="A2306" i="11" s="1"/>
  <c r="D2306" i="11"/>
  <c r="C2306" i="11"/>
  <c r="B2306" i="11"/>
  <c r="J2305" i="11"/>
  <c r="G2305" i="11"/>
  <c r="F2305" i="11"/>
  <c r="E2305" i="11"/>
  <c r="A2305" i="11" s="1"/>
  <c r="D2305" i="11"/>
  <c r="C2305" i="11"/>
  <c r="B2305" i="11"/>
  <c r="J2304" i="11"/>
  <c r="G2304" i="11"/>
  <c r="F2304" i="11"/>
  <c r="E2304" i="11"/>
  <c r="A2304" i="11" s="1"/>
  <c r="D2304" i="11"/>
  <c r="C2304" i="11"/>
  <c r="B2304" i="11"/>
  <c r="J2303" i="11"/>
  <c r="G2303" i="11"/>
  <c r="F2303" i="11"/>
  <c r="E2303" i="11"/>
  <c r="A2303" i="11" s="1"/>
  <c r="D2303" i="11"/>
  <c r="C2303" i="11"/>
  <c r="B2303" i="11"/>
  <c r="J2302" i="11"/>
  <c r="G2302" i="11"/>
  <c r="F2302" i="11"/>
  <c r="E2302" i="11"/>
  <c r="A2302" i="11" s="1"/>
  <c r="D2302" i="11"/>
  <c r="C2302" i="11"/>
  <c r="B2302" i="11"/>
  <c r="J2301" i="11"/>
  <c r="G2301" i="11"/>
  <c r="F2301" i="11"/>
  <c r="E2301" i="11"/>
  <c r="A2301" i="11" s="1"/>
  <c r="D2301" i="11"/>
  <c r="C2301" i="11"/>
  <c r="B2301" i="11"/>
  <c r="J2300" i="11"/>
  <c r="G2300" i="11"/>
  <c r="F2300" i="11"/>
  <c r="E2300" i="11"/>
  <c r="A2300" i="11" s="1"/>
  <c r="D2300" i="11"/>
  <c r="C2300" i="11"/>
  <c r="B2300" i="11"/>
  <c r="J2299" i="11"/>
  <c r="G2299" i="11"/>
  <c r="F2299" i="11"/>
  <c r="E2299" i="11"/>
  <c r="A2299" i="11" s="1"/>
  <c r="D2299" i="11"/>
  <c r="C2299" i="11"/>
  <c r="B2299" i="11"/>
  <c r="J2298" i="11"/>
  <c r="G2298" i="11"/>
  <c r="F2298" i="11"/>
  <c r="E2298" i="11"/>
  <c r="A2298" i="11" s="1"/>
  <c r="D2298" i="11"/>
  <c r="C2298" i="11"/>
  <c r="B2298" i="11"/>
  <c r="J2297" i="11"/>
  <c r="G2297" i="11"/>
  <c r="F2297" i="11"/>
  <c r="E2297" i="11"/>
  <c r="A2297" i="11" s="1"/>
  <c r="D2297" i="11"/>
  <c r="C2297" i="11"/>
  <c r="B2297" i="11"/>
  <c r="J2296" i="11"/>
  <c r="G2296" i="11"/>
  <c r="F2296" i="11"/>
  <c r="E2296" i="11"/>
  <c r="A2296" i="11" s="1"/>
  <c r="D2296" i="11"/>
  <c r="C2296" i="11"/>
  <c r="B2296" i="11"/>
  <c r="J2295" i="11"/>
  <c r="G2295" i="11"/>
  <c r="F2295" i="11"/>
  <c r="E2295" i="11"/>
  <c r="A2295" i="11" s="1"/>
  <c r="D2295" i="11"/>
  <c r="C2295" i="11"/>
  <c r="B2295" i="11"/>
  <c r="J2294" i="11"/>
  <c r="G2294" i="11"/>
  <c r="F2294" i="11"/>
  <c r="E2294" i="11"/>
  <c r="A2294" i="11" s="1"/>
  <c r="D2294" i="11"/>
  <c r="C2294" i="11"/>
  <c r="B2294" i="11"/>
  <c r="J2293" i="11"/>
  <c r="G2293" i="11"/>
  <c r="F2293" i="11"/>
  <c r="E2293" i="11"/>
  <c r="A2293" i="11" s="1"/>
  <c r="D2293" i="11"/>
  <c r="C2293" i="11"/>
  <c r="B2293" i="11"/>
  <c r="J2292" i="11"/>
  <c r="G2292" i="11"/>
  <c r="F2292" i="11"/>
  <c r="E2292" i="11"/>
  <c r="A2292" i="11" s="1"/>
  <c r="D2292" i="11"/>
  <c r="C2292" i="11"/>
  <c r="B2292" i="11"/>
  <c r="J2291" i="11"/>
  <c r="G2291" i="11"/>
  <c r="F2291" i="11"/>
  <c r="E2291" i="11"/>
  <c r="A2291" i="11" s="1"/>
  <c r="D2291" i="11"/>
  <c r="C2291" i="11"/>
  <c r="B2291" i="11"/>
  <c r="J2290" i="11"/>
  <c r="G2290" i="11"/>
  <c r="F2290" i="11"/>
  <c r="E2290" i="11"/>
  <c r="A2290" i="11" s="1"/>
  <c r="D2290" i="11"/>
  <c r="C2290" i="11"/>
  <c r="B2290" i="11"/>
  <c r="J2289" i="11"/>
  <c r="G2289" i="11"/>
  <c r="F2289" i="11"/>
  <c r="E2289" i="11"/>
  <c r="A2289" i="11" s="1"/>
  <c r="D2289" i="11"/>
  <c r="C2289" i="11"/>
  <c r="B2289" i="11"/>
  <c r="J2288" i="11"/>
  <c r="G2288" i="11"/>
  <c r="F2288" i="11"/>
  <c r="E2288" i="11"/>
  <c r="A2288" i="11" s="1"/>
  <c r="D2288" i="11"/>
  <c r="C2288" i="11"/>
  <c r="B2288" i="11"/>
  <c r="J2287" i="11"/>
  <c r="G2287" i="11"/>
  <c r="F2287" i="11"/>
  <c r="E2287" i="11"/>
  <c r="A2287" i="11" s="1"/>
  <c r="D2287" i="11"/>
  <c r="C2287" i="11"/>
  <c r="B2287" i="11"/>
  <c r="J2286" i="11"/>
  <c r="G2286" i="11"/>
  <c r="F2286" i="11"/>
  <c r="E2286" i="11"/>
  <c r="A2286" i="11" s="1"/>
  <c r="D2286" i="11"/>
  <c r="C2286" i="11"/>
  <c r="B2286" i="11"/>
  <c r="J2285" i="11"/>
  <c r="G2285" i="11"/>
  <c r="F2285" i="11"/>
  <c r="E2285" i="11"/>
  <c r="A2285" i="11" s="1"/>
  <c r="D2285" i="11"/>
  <c r="C2285" i="11"/>
  <c r="B2285" i="11"/>
  <c r="J2284" i="11"/>
  <c r="G2284" i="11"/>
  <c r="F2284" i="11"/>
  <c r="E2284" i="11"/>
  <c r="A2284" i="11" s="1"/>
  <c r="D2284" i="11"/>
  <c r="C2284" i="11"/>
  <c r="B2284" i="11"/>
  <c r="J2283" i="11"/>
  <c r="G2283" i="11"/>
  <c r="F2283" i="11"/>
  <c r="E2283" i="11"/>
  <c r="A2283" i="11" s="1"/>
  <c r="D2283" i="11"/>
  <c r="C2283" i="11"/>
  <c r="B2283" i="11"/>
  <c r="J2282" i="11"/>
  <c r="G2282" i="11"/>
  <c r="F2282" i="11"/>
  <c r="E2282" i="11"/>
  <c r="A2282" i="11" s="1"/>
  <c r="D2282" i="11"/>
  <c r="C2282" i="11"/>
  <c r="B2282" i="11"/>
  <c r="J2281" i="11"/>
  <c r="G2281" i="11"/>
  <c r="F2281" i="11"/>
  <c r="E2281" i="11"/>
  <c r="A2281" i="11" s="1"/>
  <c r="D2281" i="11"/>
  <c r="C2281" i="11"/>
  <c r="B2281" i="11"/>
  <c r="J2280" i="11"/>
  <c r="G2280" i="11"/>
  <c r="F2280" i="11"/>
  <c r="E2280" i="11"/>
  <c r="A2280" i="11" s="1"/>
  <c r="D2280" i="11"/>
  <c r="C2280" i="11"/>
  <c r="B2280" i="11"/>
  <c r="J2279" i="11"/>
  <c r="G2279" i="11"/>
  <c r="F2279" i="11"/>
  <c r="E2279" i="11"/>
  <c r="A2279" i="11" s="1"/>
  <c r="D2279" i="11"/>
  <c r="C2279" i="11"/>
  <c r="B2279" i="11"/>
  <c r="J2278" i="11"/>
  <c r="G2278" i="11"/>
  <c r="F2278" i="11"/>
  <c r="E2278" i="11"/>
  <c r="A2278" i="11" s="1"/>
  <c r="D2278" i="11"/>
  <c r="C2278" i="11"/>
  <c r="B2278" i="11"/>
  <c r="J2277" i="11"/>
  <c r="G2277" i="11"/>
  <c r="F2277" i="11"/>
  <c r="E2277" i="11"/>
  <c r="A2277" i="11" s="1"/>
  <c r="D2277" i="11"/>
  <c r="C2277" i="11"/>
  <c r="B2277" i="11"/>
  <c r="J2276" i="11"/>
  <c r="G2276" i="11"/>
  <c r="F2276" i="11"/>
  <c r="E2276" i="11"/>
  <c r="A2276" i="11" s="1"/>
  <c r="D2276" i="11"/>
  <c r="C2276" i="11"/>
  <c r="B2276" i="11"/>
  <c r="J2275" i="11"/>
  <c r="G2275" i="11"/>
  <c r="F2275" i="11"/>
  <c r="E2275" i="11"/>
  <c r="A2275" i="11" s="1"/>
  <c r="D2275" i="11"/>
  <c r="C2275" i="11"/>
  <c r="B2275" i="11"/>
  <c r="J2274" i="11"/>
  <c r="G2274" i="11"/>
  <c r="F2274" i="11"/>
  <c r="E2274" i="11"/>
  <c r="A2274" i="11" s="1"/>
  <c r="D2274" i="11"/>
  <c r="C2274" i="11"/>
  <c r="B2274" i="11"/>
  <c r="J2273" i="11"/>
  <c r="G2273" i="11"/>
  <c r="F2273" i="11"/>
  <c r="E2273" i="11"/>
  <c r="A2273" i="11" s="1"/>
  <c r="D2273" i="11"/>
  <c r="C2273" i="11"/>
  <c r="B2273" i="11"/>
  <c r="J2272" i="11"/>
  <c r="G2272" i="11"/>
  <c r="F2272" i="11"/>
  <c r="E2272" i="11"/>
  <c r="A2272" i="11" s="1"/>
  <c r="D2272" i="11"/>
  <c r="C2272" i="11"/>
  <c r="B2272" i="11"/>
  <c r="J2271" i="11"/>
  <c r="G2271" i="11"/>
  <c r="F2271" i="11"/>
  <c r="E2271" i="11"/>
  <c r="A2271" i="11" s="1"/>
  <c r="D2271" i="11"/>
  <c r="C2271" i="11"/>
  <c r="B2271" i="11"/>
  <c r="J2270" i="11"/>
  <c r="G2270" i="11"/>
  <c r="F2270" i="11"/>
  <c r="E2270" i="11"/>
  <c r="A2270" i="11" s="1"/>
  <c r="D2270" i="11"/>
  <c r="C2270" i="11"/>
  <c r="B2270" i="11"/>
  <c r="J2269" i="11"/>
  <c r="G2269" i="11"/>
  <c r="F2269" i="11"/>
  <c r="E2269" i="11"/>
  <c r="A2269" i="11" s="1"/>
  <c r="D2269" i="11"/>
  <c r="C2269" i="11"/>
  <c r="B2269" i="11"/>
  <c r="J2268" i="11"/>
  <c r="G2268" i="11"/>
  <c r="F2268" i="11"/>
  <c r="E2268" i="11"/>
  <c r="A2268" i="11" s="1"/>
  <c r="D2268" i="11"/>
  <c r="C2268" i="11"/>
  <c r="B2268" i="11"/>
  <c r="J2267" i="11"/>
  <c r="G2267" i="11"/>
  <c r="F2267" i="11"/>
  <c r="E2267" i="11"/>
  <c r="A2267" i="11" s="1"/>
  <c r="D2267" i="11"/>
  <c r="C2267" i="11"/>
  <c r="B2267" i="11"/>
  <c r="J2266" i="11"/>
  <c r="G2266" i="11"/>
  <c r="F2266" i="11"/>
  <c r="E2266" i="11"/>
  <c r="A2266" i="11" s="1"/>
  <c r="D2266" i="11"/>
  <c r="C2266" i="11"/>
  <c r="B2266" i="11"/>
  <c r="J2265" i="11"/>
  <c r="G2265" i="11"/>
  <c r="F2265" i="11"/>
  <c r="E2265" i="11"/>
  <c r="A2265" i="11" s="1"/>
  <c r="D2265" i="11"/>
  <c r="C2265" i="11"/>
  <c r="B2265" i="11"/>
  <c r="J2264" i="11"/>
  <c r="G2264" i="11"/>
  <c r="F2264" i="11"/>
  <c r="E2264" i="11"/>
  <c r="A2264" i="11" s="1"/>
  <c r="D2264" i="11"/>
  <c r="C2264" i="11"/>
  <c r="B2264" i="11"/>
  <c r="J2263" i="11"/>
  <c r="G2263" i="11"/>
  <c r="F2263" i="11"/>
  <c r="E2263" i="11"/>
  <c r="A2263" i="11" s="1"/>
  <c r="D2263" i="11"/>
  <c r="C2263" i="11"/>
  <c r="B2263" i="11"/>
  <c r="J2262" i="11"/>
  <c r="G2262" i="11"/>
  <c r="F2262" i="11"/>
  <c r="E2262" i="11"/>
  <c r="A2262" i="11" s="1"/>
  <c r="D2262" i="11"/>
  <c r="C2262" i="11"/>
  <c r="B2262" i="11"/>
  <c r="J2261" i="11"/>
  <c r="G2261" i="11"/>
  <c r="F2261" i="11"/>
  <c r="E2261" i="11"/>
  <c r="A2261" i="11" s="1"/>
  <c r="D2261" i="11"/>
  <c r="C2261" i="11"/>
  <c r="B2261" i="11"/>
  <c r="J2260" i="11"/>
  <c r="G2260" i="11"/>
  <c r="F2260" i="11"/>
  <c r="E2260" i="11"/>
  <c r="A2260" i="11" s="1"/>
  <c r="D2260" i="11"/>
  <c r="C2260" i="11"/>
  <c r="B2260" i="11"/>
  <c r="J2259" i="11"/>
  <c r="G2259" i="11"/>
  <c r="F2259" i="11"/>
  <c r="E2259" i="11"/>
  <c r="A2259" i="11" s="1"/>
  <c r="D2259" i="11"/>
  <c r="C2259" i="11"/>
  <c r="B2259" i="11"/>
  <c r="J2258" i="11"/>
  <c r="G2258" i="11"/>
  <c r="F2258" i="11"/>
  <c r="E2258" i="11"/>
  <c r="A2258" i="11" s="1"/>
  <c r="D2258" i="11"/>
  <c r="C2258" i="11"/>
  <c r="B2258" i="11"/>
  <c r="J2257" i="11"/>
  <c r="G2257" i="11"/>
  <c r="F2257" i="11"/>
  <c r="E2257" i="11"/>
  <c r="A2257" i="11" s="1"/>
  <c r="D2257" i="11"/>
  <c r="C2257" i="11"/>
  <c r="B2257" i="11"/>
  <c r="J2256" i="11"/>
  <c r="G2256" i="11"/>
  <c r="F2256" i="11"/>
  <c r="E2256" i="11"/>
  <c r="A2256" i="11" s="1"/>
  <c r="D2256" i="11"/>
  <c r="C2256" i="11"/>
  <c r="B2256" i="11"/>
  <c r="J2255" i="11"/>
  <c r="G2255" i="11"/>
  <c r="F2255" i="11"/>
  <c r="E2255" i="11"/>
  <c r="A2255" i="11" s="1"/>
  <c r="D2255" i="11"/>
  <c r="C2255" i="11"/>
  <c r="B2255" i="11"/>
  <c r="J2254" i="11"/>
  <c r="G2254" i="11"/>
  <c r="F2254" i="11"/>
  <c r="E2254" i="11"/>
  <c r="A2254" i="11" s="1"/>
  <c r="D2254" i="11"/>
  <c r="C2254" i="11"/>
  <c r="B2254" i="11"/>
  <c r="J2253" i="11"/>
  <c r="G2253" i="11"/>
  <c r="F2253" i="11"/>
  <c r="E2253" i="11"/>
  <c r="A2253" i="11" s="1"/>
  <c r="D2253" i="11"/>
  <c r="C2253" i="11"/>
  <c r="B2253" i="11"/>
  <c r="J2252" i="11"/>
  <c r="G2252" i="11"/>
  <c r="F2252" i="11"/>
  <c r="E2252" i="11"/>
  <c r="A2252" i="11" s="1"/>
  <c r="D2252" i="11"/>
  <c r="C2252" i="11"/>
  <c r="B2252" i="11"/>
  <c r="J2251" i="11"/>
  <c r="G2251" i="11"/>
  <c r="F2251" i="11"/>
  <c r="E2251" i="11"/>
  <c r="A2251" i="11" s="1"/>
  <c r="D2251" i="11"/>
  <c r="C2251" i="11"/>
  <c r="B2251" i="11"/>
  <c r="J2250" i="11"/>
  <c r="G2250" i="11"/>
  <c r="F2250" i="11"/>
  <c r="E2250" i="11"/>
  <c r="A2250" i="11" s="1"/>
  <c r="D2250" i="11"/>
  <c r="C2250" i="11"/>
  <c r="B2250" i="11"/>
  <c r="J2249" i="11"/>
  <c r="G2249" i="11"/>
  <c r="F2249" i="11"/>
  <c r="E2249" i="11"/>
  <c r="A2249" i="11" s="1"/>
  <c r="D2249" i="11"/>
  <c r="C2249" i="11"/>
  <c r="B2249" i="11"/>
  <c r="J2248" i="11"/>
  <c r="G2248" i="11"/>
  <c r="F2248" i="11"/>
  <c r="E2248" i="11"/>
  <c r="A2248" i="11" s="1"/>
  <c r="D2248" i="11"/>
  <c r="C2248" i="11"/>
  <c r="B2248" i="11"/>
  <c r="J2247" i="11"/>
  <c r="G2247" i="11"/>
  <c r="F2247" i="11"/>
  <c r="E2247" i="11"/>
  <c r="A2247" i="11" s="1"/>
  <c r="D2247" i="11"/>
  <c r="C2247" i="11"/>
  <c r="B2247" i="11"/>
  <c r="J2246" i="11"/>
  <c r="G2246" i="11"/>
  <c r="F2246" i="11"/>
  <c r="E2246" i="11"/>
  <c r="A2246" i="11" s="1"/>
  <c r="D2246" i="11"/>
  <c r="C2246" i="11"/>
  <c r="B2246" i="11"/>
  <c r="J2245" i="11"/>
  <c r="G2245" i="11"/>
  <c r="F2245" i="11"/>
  <c r="E2245" i="11"/>
  <c r="A2245" i="11" s="1"/>
  <c r="D2245" i="11"/>
  <c r="C2245" i="11"/>
  <c r="B2245" i="11"/>
  <c r="J2244" i="11"/>
  <c r="G2244" i="11"/>
  <c r="F2244" i="11"/>
  <c r="E2244" i="11"/>
  <c r="A2244" i="11" s="1"/>
  <c r="D2244" i="11"/>
  <c r="C2244" i="11"/>
  <c r="B2244" i="11"/>
  <c r="J2243" i="11"/>
  <c r="G2243" i="11"/>
  <c r="F2243" i="11"/>
  <c r="E2243" i="11"/>
  <c r="A2243" i="11" s="1"/>
  <c r="D2243" i="11"/>
  <c r="C2243" i="11"/>
  <c r="B2243" i="11"/>
  <c r="J2242" i="11"/>
  <c r="G2242" i="11"/>
  <c r="F2242" i="11"/>
  <c r="E2242" i="11"/>
  <c r="A2242" i="11" s="1"/>
  <c r="D2242" i="11"/>
  <c r="C2242" i="11"/>
  <c r="B2242" i="11"/>
  <c r="J2241" i="11"/>
  <c r="G2241" i="11"/>
  <c r="F2241" i="11"/>
  <c r="E2241" i="11"/>
  <c r="A2241" i="11" s="1"/>
  <c r="D2241" i="11"/>
  <c r="C2241" i="11"/>
  <c r="B2241" i="11"/>
  <c r="J2240" i="11"/>
  <c r="G2240" i="11"/>
  <c r="F2240" i="11"/>
  <c r="E2240" i="11"/>
  <c r="A2240" i="11" s="1"/>
  <c r="D2240" i="11"/>
  <c r="C2240" i="11"/>
  <c r="B2240" i="11"/>
  <c r="J2239" i="11"/>
  <c r="G2239" i="11"/>
  <c r="F2239" i="11"/>
  <c r="E2239" i="11"/>
  <c r="A2239" i="11" s="1"/>
  <c r="D2239" i="11"/>
  <c r="C2239" i="11"/>
  <c r="B2239" i="11"/>
  <c r="J2238" i="11"/>
  <c r="G2238" i="11"/>
  <c r="F2238" i="11"/>
  <c r="E2238" i="11"/>
  <c r="A2238" i="11" s="1"/>
  <c r="D2238" i="11"/>
  <c r="C2238" i="11"/>
  <c r="B2238" i="11"/>
  <c r="J2237" i="11"/>
  <c r="G2237" i="11"/>
  <c r="F2237" i="11"/>
  <c r="E2237" i="11"/>
  <c r="A2237" i="11" s="1"/>
  <c r="D2237" i="11"/>
  <c r="C2237" i="11"/>
  <c r="B2237" i="11"/>
  <c r="J2236" i="11"/>
  <c r="G2236" i="11"/>
  <c r="F2236" i="11"/>
  <c r="E2236" i="11"/>
  <c r="A2236" i="11" s="1"/>
  <c r="D2236" i="11"/>
  <c r="C2236" i="11"/>
  <c r="B2236" i="11"/>
  <c r="J2235" i="11"/>
  <c r="G2235" i="11"/>
  <c r="F2235" i="11"/>
  <c r="E2235" i="11"/>
  <c r="A2235" i="11" s="1"/>
  <c r="D2235" i="11"/>
  <c r="C2235" i="11"/>
  <c r="B2235" i="11"/>
  <c r="J2234" i="11"/>
  <c r="G2234" i="11"/>
  <c r="F2234" i="11"/>
  <c r="E2234" i="11"/>
  <c r="A2234" i="11" s="1"/>
  <c r="D2234" i="11"/>
  <c r="C2234" i="11"/>
  <c r="B2234" i="11"/>
  <c r="J2233" i="11"/>
  <c r="G2233" i="11"/>
  <c r="F2233" i="11"/>
  <c r="E2233" i="11"/>
  <c r="A2233" i="11" s="1"/>
  <c r="D2233" i="11"/>
  <c r="C2233" i="11"/>
  <c r="B2233" i="11"/>
  <c r="J2232" i="11"/>
  <c r="G2232" i="11"/>
  <c r="F2232" i="11"/>
  <c r="E2232" i="11"/>
  <c r="A2232" i="11" s="1"/>
  <c r="D2232" i="11"/>
  <c r="C2232" i="11"/>
  <c r="B2232" i="11"/>
  <c r="J2231" i="11"/>
  <c r="G2231" i="11"/>
  <c r="F2231" i="11"/>
  <c r="E2231" i="11"/>
  <c r="A2231" i="11" s="1"/>
  <c r="D2231" i="11"/>
  <c r="C2231" i="11"/>
  <c r="B2231" i="11"/>
  <c r="J2230" i="11"/>
  <c r="G2230" i="11"/>
  <c r="F2230" i="11"/>
  <c r="E2230" i="11"/>
  <c r="A2230" i="11" s="1"/>
  <c r="D2230" i="11"/>
  <c r="C2230" i="11"/>
  <c r="B2230" i="11"/>
  <c r="J2229" i="11"/>
  <c r="G2229" i="11"/>
  <c r="F2229" i="11"/>
  <c r="E2229" i="11"/>
  <c r="A2229" i="11" s="1"/>
  <c r="D2229" i="11"/>
  <c r="C2229" i="11"/>
  <c r="B2229" i="11"/>
  <c r="J2228" i="11"/>
  <c r="G2228" i="11"/>
  <c r="F2228" i="11"/>
  <c r="E2228" i="11"/>
  <c r="A2228" i="11" s="1"/>
  <c r="D2228" i="11"/>
  <c r="C2228" i="11"/>
  <c r="B2228" i="11"/>
  <c r="J2227" i="11"/>
  <c r="G2227" i="11"/>
  <c r="F2227" i="11"/>
  <c r="E2227" i="11"/>
  <c r="A2227" i="11" s="1"/>
  <c r="D2227" i="11"/>
  <c r="C2227" i="11"/>
  <c r="B2227" i="11"/>
  <c r="J2226" i="11"/>
  <c r="G2226" i="11"/>
  <c r="F2226" i="11"/>
  <c r="E2226" i="11"/>
  <c r="A2226" i="11" s="1"/>
  <c r="D2226" i="11"/>
  <c r="C2226" i="11"/>
  <c r="B2226" i="11"/>
  <c r="J2225" i="11"/>
  <c r="G2225" i="11"/>
  <c r="F2225" i="11"/>
  <c r="E2225" i="11"/>
  <c r="A2225" i="11" s="1"/>
  <c r="D2225" i="11"/>
  <c r="C2225" i="11"/>
  <c r="B2225" i="11"/>
  <c r="J2224" i="11"/>
  <c r="G2224" i="11"/>
  <c r="F2224" i="11"/>
  <c r="E2224" i="11"/>
  <c r="A2224" i="11" s="1"/>
  <c r="D2224" i="11"/>
  <c r="C2224" i="11"/>
  <c r="B2224" i="11"/>
  <c r="J2223" i="11"/>
  <c r="G2223" i="11"/>
  <c r="F2223" i="11"/>
  <c r="E2223" i="11"/>
  <c r="A2223" i="11" s="1"/>
  <c r="D2223" i="11"/>
  <c r="C2223" i="11"/>
  <c r="B2223" i="11"/>
  <c r="J2222" i="11"/>
  <c r="G2222" i="11"/>
  <c r="F2222" i="11"/>
  <c r="E2222" i="11"/>
  <c r="A2222" i="11" s="1"/>
  <c r="D2222" i="11"/>
  <c r="C2222" i="11"/>
  <c r="B2222" i="11"/>
  <c r="J2221" i="11"/>
  <c r="G2221" i="11"/>
  <c r="F2221" i="11"/>
  <c r="E2221" i="11"/>
  <c r="A2221" i="11" s="1"/>
  <c r="D2221" i="11"/>
  <c r="C2221" i="11"/>
  <c r="B2221" i="11"/>
  <c r="J2220" i="11"/>
  <c r="G2220" i="11"/>
  <c r="F2220" i="11"/>
  <c r="E2220" i="11"/>
  <c r="A2220" i="11" s="1"/>
  <c r="D2220" i="11"/>
  <c r="C2220" i="11"/>
  <c r="B2220" i="11"/>
  <c r="J2219" i="11"/>
  <c r="G2219" i="11"/>
  <c r="F2219" i="11"/>
  <c r="E2219" i="11"/>
  <c r="A2219" i="11" s="1"/>
  <c r="D2219" i="11"/>
  <c r="C2219" i="11"/>
  <c r="B2219" i="11"/>
  <c r="J2218" i="11"/>
  <c r="G2218" i="11"/>
  <c r="F2218" i="11"/>
  <c r="E2218" i="11"/>
  <c r="A2218" i="11" s="1"/>
  <c r="D2218" i="11"/>
  <c r="C2218" i="11"/>
  <c r="B2218" i="11"/>
  <c r="J2217" i="11"/>
  <c r="G2217" i="11"/>
  <c r="F2217" i="11"/>
  <c r="E2217" i="11"/>
  <c r="A2217" i="11" s="1"/>
  <c r="D2217" i="11"/>
  <c r="C2217" i="11"/>
  <c r="B2217" i="11"/>
  <c r="J2216" i="11"/>
  <c r="G2216" i="11"/>
  <c r="F2216" i="11"/>
  <c r="E2216" i="11"/>
  <c r="A2216" i="11" s="1"/>
  <c r="D2216" i="11"/>
  <c r="C2216" i="11"/>
  <c r="B2216" i="11"/>
  <c r="J2215" i="11"/>
  <c r="G2215" i="11"/>
  <c r="F2215" i="11"/>
  <c r="E2215" i="11"/>
  <c r="A2215" i="11" s="1"/>
  <c r="D2215" i="11"/>
  <c r="C2215" i="11"/>
  <c r="B2215" i="11"/>
  <c r="J2214" i="11"/>
  <c r="G2214" i="11"/>
  <c r="F2214" i="11"/>
  <c r="E2214" i="11"/>
  <c r="A2214" i="11" s="1"/>
  <c r="D2214" i="11"/>
  <c r="C2214" i="11"/>
  <c r="B2214" i="11"/>
  <c r="J2213" i="11"/>
  <c r="G2213" i="11"/>
  <c r="F2213" i="11"/>
  <c r="E2213" i="11"/>
  <c r="A2213" i="11" s="1"/>
  <c r="D2213" i="11"/>
  <c r="C2213" i="11"/>
  <c r="B2213" i="11"/>
  <c r="J2212" i="11"/>
  <c r="G2212" i="11"/>
  <c r="F2212" i="11"/>
  <c r="E2212" i="11"/>
  <c r="A2212" i="11" s="1"/>
  <c r="D2212" i="11"/>
  <c r="C2212" i="11"/>
  <c r="B2212" i="11"/>
  <c r="J2211" i="11"/>
  <c r="G2211" i="11"/>
  <c r="F2211" i="11"/>
  <c r="E2211" i="11"/>
  <c r="A2211" i="11" s="1"/>
  <c r="D2211" i="11"/>
  <c r="C2211" i="11"/>
  <c r="B2211" i="11"/>
  <c r="J2210" i="11"/>
  <c r="G2210" i="11"/>
  <c r="F2210" i="11"/>
  <c r="E2210" i="11"/>
  <c r="A2210" i="11" s="1"/>
  <c r="D2210" i="11"/>
  <c r="C2210" i="11"/>
  <c r="B2210" i="11"/>
  <c r="J2209" i="11"/>
  <c r="G2209" i="11"/>
  <c r="F2209" i="11"/>
  <c r="E2209" i="11"/>
  <c r="A2209" i="11" s="1"/>
  <c r="D2209" i="11"/>
  <c r="C2209" i="11"/>
  <c r="B2209" i="11"/>
  <c r="J2208" i="11"/>
  <c r="G2208" i="11"/>
  <c r="F2208" i="11"/>
  <c r="E2208" i="11"/>
  <c r="A2208" i="11" s="1"/>
  <c r="D2208" i="11"/>
  <c r="C2208" i="11"/>
  <c r="B2208" i="11"/>
  <c r="J2207" i="11"/>
  <c r="G2207" i="11"/>
  <c r="F2207" i="11"/>
  <c r="E2207" i="11"/>
  <c r="A2207" i="11" s="1"/>
  <c r="D2207" i="11"/>
  <c r="C2207" i="11"/>
  <c r="B2207" i="11"/>
  <c r="J2206" i="11"/>
  <c r="G2206" i="11"/>
  <c r="F2206" i="11"/>
  <c r="E2206" i="11"/>
  <c r="A2206" i="11" s="1"/>
  <c r="D2206" i="11"/>
  <c r="C2206" i="11"/>
  <c r="B2206" i="11"/>
  <c r="J2205" i="11"/>
  <c r="G2205" i="11"/>
  <c r="F2205" i="11"/>
  <c r="E2205" i="11"/>
  <c r="A2205" i="11" s="1"/>
  <c r="D2205" i="11"/>
  <c r="C2205" i="11"/>
  <c r="B2205" i="11"/>
  <c r="J2204" i="11"/>
  <c r="G2204" i="11"/>
  <c r="F2204" i="11"/>
  <c r="E2204" i="11"/>
  <c r="A2204" i="11" s="1"/>
  <c r="D2204" i="11"/>
  <c r="C2204" i="11"/>
  <c r="B2204" i="11"/>
  <c r="J2203" i="11"/>
  <c r="G2203" i="11"/>
  <c r="F2203" i="11"/>
  <c r="E2203" i="11"/>
  <c r="A2203" i="11" s="1"/>
  <c r="D2203" i="11"/>
  <c r="C2203" i="11"/>
  <c r="B2203" i="11"/>
  <c r="J2202" i="11"/>
  <c r="G2202" i="11"/>
  <c r="F2202" i="11"/>
  <c r="E2202" i="11"/>
  <c r="A2202" i="11" s="1"/>
  <c r="D2202" i="11"/>
  <c r="C2202" i="11"/>
  <c r="B2202" i="11"/>
  <c r="J2201" i="11"/>
  <c r="G2201" i="11"/>
  <c r="F2201" i="11"/>
  <c r="E2201" i="11"/>
  <c r="A2201" i="11" s="1"/>
  <c r="D2201" i="11"/>
  <c r="C2201" i="11"/>
  <c r="B2201" i="11"/>
  <c r="J2200" i="11"/>
  <c r="G2200" i="11"/>
  <c r="F2200" i="11"/>
  <c r="E2200" i="11"/>
  <c r="A2200" i="11" s="1"/>
  <c r="D2200" i="11"/>
  <c r="C2200" i="11"/>
  <c r="B2200" i="11"/>
  <c r="J2199" i="11"/>
  <c r="G2199" i="11"/>
  <c r="F2199" i="11"/>
  <c r="E2199" i="11"/>
  <c r="A2199" i="11" s="1"/>
  <c r="D2199" i="11"/>
  <c r="C2199" i="11"/>
  <c r="B2199" i="11"/>
  <c r="J2198" i="11"/>
  <c r="G2198" i="11"/>
  <c r="F2198" i="11"/>
  <c r="E2198" i="11"/>
  <c r="A2198" i="11" s="1"/>
  <c r="D2198" i="11"/>
  <c r="C2198" i="11"/>
  <c r="B2198" i="11"/>
  <c r="J2197" i="11"/>
  <c r="G2197" i="11"/>
  <c r="F2197" i="11"/>
  <c r="E2197" i="11"/>
  <c r="A2197" i="11" s="1"/>
  <c r="D2197" i="11"/>
  <c r="C2197" i="11"/>
  <c r="B2197" i="11"/>
  <c r="J2196" i="11"/>
  <c r="G2196" i="11"/>
  <c r="F2196" i="11"/>
  <c r="E2196" i="11"/>
  <c r="A2196" i="11" s="1"/>
  <c r="D2196" i="11"/>
  <c r="C2196" i="11"/>
  <c r="B2196" i="11"/>
  <c r="J2195" i="11"/>
  <c r="G2195" i="11"/>
  <c r="F2195" i="11"/>
  <c r="E2195" i="11"/>
  <c r="A2195" i="11" s="1"/>
  <c r="D2195" i="11"/>
  <c r="C2195" i="11"/>
  <c r="B2195" i="11"/>
  <c r="J2194" i="11"/>
  <c r="G2194" i="11"/>
  <c r="F2194" i="11"/>
  <c r="E2194" i="11"/>
  <c r="A2194" i="11" s="1"/>
  <c r="D2194" i="11"/>
  <c r="C2194" i="11"/>
  <c r="B2194" i="11"/>
  <c r="J2193" i="11"/>
  <c r="G2193" i="11"/>
  <c r="F2193" i="11"/>
  <c r="E2193" i="11"/>
  <c r="A2193" i="11" s="1"/>
  <c r="D2193" i="11"/>
  <c r="C2193" i="11"/>
  <c r="B2193" i="11"/>
  <c r="J2192" i="11"/>
  <c r="G2192" i="11"/>
  <c r="F2192" i="11"/>
  <c r="E2192" i="11"/>
  <c r="A2192" i="11" s="1"/>
  <c r="D2192" i="11"/>
  <c r="C2192" i="11"/>
  <c r="B2192" i="11"/>
  <c r="J2191" i="11"/>
  <c r="G2191" i="11"/>
  <c r="F2191" i="11"/>
  <c r="E2191" i="11"/>
  <c r="A2191" i="11" s="1"/>
  <c r="D2191" i="11"/>
  <c r="C2191" i="11"/>
  <c r="B2191" i="11"/>
  <c r="J2190" i="11"/>
  <c r="G2190" i="11"/>
  <c r="F2190" i="11"/>
  <c r="E2190" i="11"/>
  <c r="A2190" i="11" s="1"/>
  <c r="D2190" i="11"/>
  <c r="C2190" i="11"/>
  <c r="B2190" i="11"/>
  <c r="J2189" i="11"/>
  <c r="G2189" i="11"/>
  <c r="F2189" i="11"/>
  <c r="E2189" i="11"/>
  <c r="A2189" i="11" s="1"/>
  <c r="D2189" i="11"/>
  <c r="C2189" i="11"/>
  <c r="B2189" i="11"/>
  <c r="J2188" i="11"/>
  <c r="G2188" i="11"/>
  <c r="F2188" i="11"/>
  <c r="E2188" i="11"/>
  <c r="A2188" i="11" s="1"/>
  <c r="D2188" i="11"/>
  <c r="C2188" i="11"/>
  <c r="B2188" i="11"/>
  <c r="J2187" i="11"/>
  <c r="G2187" i="11"/>
  <c r="F2187" i="11"/>
  <c r="E2187" i="11"/>
  <c r="A2187" i="11" s="1"/>
  <c r="D2187" i="11"/>
  <c r="C2187" i="11"/>
  <c r="B2187" i="11"/>
  <c r="J2186" i="11"/>
  <c r="G2186" i="11"/>
  <c r="F2186" i="11"/>
  <c r="E2186" i="11"/>
  <c r="A2186" i="11" s="1"/>
  <c r="D2186" i="11"/>
  <c r="C2186" i="11"/>
  <c r="B2186" i="11"/>
  <c r="J2185" i="11"/>
  <c r="G2185" i="11"/>
  <c r="F2185" i="11"/>
  <c r="E2185" i="11"/>
  <c r="A2185" i="11" s="1"/>
  <c r="D2185" i="11"/>
  <c r="C2185" i="11"/>
  <c r="B2185" i="11"/>
  <c r="J2184" i="11"/>
  <c r="G2184" i="11"/>
  <c r="F2184" i="11"/>
  <c r="E2184" i="11"/>
  <c r="A2184" i="11" s="1"/>
  <c r="D2184" i="11"/>
  <c r="C2184" i="11"/>
  <c r="B2184" i="11"/>
  <c r="J2183" i="11"/>
  <c r="G2183" i="11"/>
  <c r="F2183" i="11"/>
  <c r="E2183" i="11"/>
  <c r="A2183" i="11" s="1"/>
  <c r="D2183" i="11"/>
  <c r="C2183" i="11"/>
  <c r="B2183" i="11"/>
  <c r="J2182" i="11"/>
  <c r="G2182" i="11"/>
  <c r="F2182" i="11"/>
  <c r="E2182" i="11"/>
  <c r="A2182" i="11" s="1"/>
  <c r="D2182" i="11"/>
  <c r="C2182" i="11"/>
  <c r="B2182" i="11"/>
  <c r="J2181" i="11"/>
  <c r="G2181" i="11"/>
  <c r="F2181" i="11"/>
  <c r="E2181" i="11"/>
  <c r="A2181" i="11" s="1"/>
  <c r="D2181" i="11"/>
  <c r="C2181" i="11"/>
  <c r="B2181" i="11"/>
  <c r="J2180" i="11"/>
  <c r="G2180" i="11"/>
  <c r="F2180" i="11"/>
  <c r="E2180" i="11"/>
  <c r="A2180" i="11" s="1"/>
  <c r="D2180" i="11"/>
  <c r="C2180" i="11"/>
  <c r="B2180" i="11"/>
  <c r="J2179" i="11"/>
  <c r="G2179" i="11"/>
  <c r="F2179" i="11"/>
  <c r="E2179" i="11"/>
  <c r="A2179" i="11" s="1"/>
  <c r="D2179" i="11"/>
  <c r="C2179" i="11"/>
  <c r="B2179" i="11"/>
  <c r="J2178" i="11"/>
  <c r="G2178" i="11"/>
  <c r="F2178" i="11"/>
  <c r="E2178" i="11"/>
  <c r="A2178" i="11" s="1"/>
  <c r="D2178" i="11"/>
  <c r="C2178" i="11"/>
  <c r="B2178" i="11"/>
  <c r="J2177" i="11"/>
  <c r="G2177" i="11"/>
  <c r="F2177" i="11"/>
  <c r="E2177" i="11"/>
  <c r="A2177" i="11" s="1"/>
  <c r="D2177" i="11"/>
  <c r="C2177" i="11"/>
  <c r="B2177" i="11"/>
  <c r="J2176" i="11"/>
  <c r="G2176" i="11"/>
  <c r="F2176" i="11"/>
  <c r="E2176" i="11"/>
  <c r="A2176" i="11" s="1"/>
  <c r="D2176" i="11"/>
  <c r="C2176" i="11"/>
  <c r="B2176" i="11"/>
  <c r="J2175" i="11"/>
  <c r="G2175" i="11"/>
  <c r="F2175" i="11"/>
  <c r="E2175" i="11"/>
  <c r="A2175" i="11" s="1"/>
  <c r="D2175" i="11"/>
  <c r="C2175" i="11"/>
  <c r="B2175" i="11"/>
  <c r="J2174" i="11"/>
  <c r="G2174" i="11"/>
  <c r="F2174" i="11"/>
  <c r="E2174" i="11"/>
  <c r="A2174" i="11" s="1"/>
  <c r="D2174" i="11"/>
  <c r="C2174" i="11"/>
  <c r="B2174" i="11"/>
  <c r="J2173" i="11"/>
  <c r="G2173" i="11"/>
  <c r="F2173" i="11"/>
  <c r="E2173" i="11"/>
  <c r="A2173" i="11" s="1"/>
  <c r="D2173" i="11"/>
  <c r="C2173" i="11"/>
  <c r="B2173" i="11"/>
  <c r="J2172" i="11"/>
  <c r="G2172" i="11"/>
  <c r="F2172" i="11"/>
  <c r="E2172" i="11"/>
  <c r="A2172" i="11" s="1"/>
  <c r="D2172" i="11"/>
  <c r="C2172" i="11"/>
  <c r="B2172" i="11"/>
  <c r="J2171" i="11"/>
  <c r="G2171" i="11"/>
  <c r="F2171" i="11"/>
  <c r="E2171" i="11"/>
  <c r="A2171" i="11" s="1"/>
  <c r="D2171" i="11"/>
  <c r="C2171" i="11"/>
  <c r="B2171" i="11"/>
  <c r="J2170" i="11"/>
  <c r="G2170" i="11"/>
  <c r="F2170" i="11"/>
  <c r="E2170" i="11"/>
  <c r="A2170" i="11" s="1"/>
  <c r="D2170" i="11"/>
  <c r="C2170" i="11"/>
  <c r="B2170" i="11"/>
  <c r="J2169" i="11"/>
  <c r="G2169" i="11"/>
  <c r="F2169" i="11"/>
  <c r="E2169" i="11"/>
  <c r="A2169" i="11" s="1"/>
  <c r="D2169" i="11"/>
  <c r="C2169" i="11"/>
  <c r="B2169" i="11"/>
  <c r="J2168" i="11"/>
  <c r="G2168" i="11"/>
  <c r="F2168" i="11"/>
  <c r="E2168" i="11"/>
  <c r="A2168" i="11" s="1"/>
  <c r="D2168" i="11"/>
  <c r="C2168" i="11"/>
  <c r="B2168" i="11"/>
  <c r="J2167" i="11"/>
  <c r="G2167" i="11"/>
  <c r="F2167" i="11"/>
  <c r="E2167" i="11"/>
  <c r="A2167" i="11" s="1"/>
  <c r="D2167" i="11"/>
  <c r="C2167" i="11"/>
  <c r="B2167" i="11"/>
  <c r="J2166" i="11"/>
  <c r="G2166" i="11"/>
  <c r="F2166" i="11"/>
  <c r="E2166" i="11"/>
  <c r="A2166" i="11" s="1"/>
  <c r="D2166" i="11"/>
  <c r="C2166" i="11"/>
  <c r="B2166" i="11"/>
  <c r="J2165" i="11"/>
  <c r="G2165" i="11"/>
  <c r="F2165" i="11"/>
  <c r="E2165" i="11"/>
  <c r="A2165" i="11" s="1"/>
  <c r="D2165" i="11"/>
  <c r="C2165" i="11"/>
  <c r="B2165" i="11"/>
  <c r="J2164" i="11"/>
  <c r="G2164" i="11"/>
  <c r="F2164" i="11"/>
  <c r="E2164" i="11"/>
  <c r="A2164" i="11" s="1"/>
  <c r="D2164" i="11"/>
  <c r="C2164" i="11"/>
  <c r="B2164" i="11"/>
  <c r="J2163" i="11"/>
  <c r="G2163" i="11"/>
  <c r="F2163" i="11"/>
  <c r="E2163" i="11"/>
  <c r="A2163" i="11" s="1"/>
  <c r="D2163" i="11"/>
  <c r="C2163" i="11"/>
  <c r="B2163" i="11"/>
  <c r="J2162" i="11"/>
  <c r="G2162" i="11"/>
  <c r="F2162" i="11"/>
  <c r="E2162" i="11"/>
  <c r="A2162" i="11" s="1"/>
  <c r="D2162" i="11"/>
  <c r="C2162" i="11"/>
  <c r="B2162" i="11"/>
  <c r="J2161" i="11"/>
  <c r="G2161" i="11"/>
  <c r="F2161" i="11"/>
  <c r="E2161" i="11"/>
  <c r="A2161" i="11" s="1"/>
  <c r="D2161" i="11"/>
  <c r="C2161" i="11"/>
  <c r="B2161" i="11"/>
  <c r="J2160" i="11"/>
  <c r="G2160" i="11"/>
  <c r="F2160" i="11"/>
  <c r="E2160" i="11"/>
  <c r="A2160" i="11" s="1"/>
  <c r="D2160" i="11"/>
  <c r="C2160" i="11"/>
  <c r="B2160" i="11"/>
  <c r="J2159" i="11"/>
  <c r="G2159" i="11"/>
  <c r="F2159" i="11"/>
  <c r="E2159" i="11"/>
  <c r="A2159" i="11" s="1"/>
  <c r="D2159" i="11"/>
  <c r="C2159" i="11"/>
  <c r="B2159" i="11"/>
  <c r="J2158" i="11"/>
  <c r="G2158" i="11"/>
  <c r="F2158" i="11"/>
  <c r="E2158" i="11"/>
  <c r="A2158" i="11" s="1"/>
  <c r="D2158" i="11"/>
  <c r="C2158" i="11"/>
  <c r="B2158" i="11"/>
  <c r="J2157" i="11"/>
  <c r="G2157" i="11"/>
  <c r="F2157" i="11"/>
  <c r="E2157" i="11"/>
  <c r="A2157" i="11" s="1"/>
  <c r="D2157" i="11"/>
  <c r="C2157" i="11"/>
  <c r="B2157" i="11"/>
  <c r="J2156" i="11"/>
  <c r="G2156" i="11"/>
  <c r="F2156" i="11"/>
  <c r="E2156" i="11"/>
  <c r="A2156" i="11" s="1"/>
  <c r="D2156" i="11"/>
  <c r="C2156" i="11"/>
  <c r="B2156" i="11"/>
  <c r="J2155" i="11"/>
  <c r="G2155" i="11"/>
  <c r="F2155" i="11"/>
  <c r="E2155" i="11"/>
  <c r="A2155" i="11" s="1"/>
  <c r="D2155" i="11"/>
  <c r="C2155" i="11"/>
  <c r="B2155" i="11"/>
  <c r="J2154" i="11"/>
  <c r="G2154" i="11"/>
  <c r="F2154" i="11"/>
  <c r="E2154" i="11"/>
  <c r="A2154" i="11" s="1"/>
  <c r="D2154" i="11"/>
  <c r="C2154" i="11"/>
  <c r="B2154" i="11"/>
  <c r="J2153" i="11"/>
  <c r="G2153" i="11"/>
  <c r="F2153" i="11"/>
  <c r="E2153" i="11"/>
  <c r="A2153" i="11" s="1"/>
  <c r="D2153" i="11"/>
  <c r="C2153" i="11"/>
  <c r="B2153" i="11"/>
  <c r="J2152" i="11"/>
  <c r="G2152" i="11"/>
  <c r="F2152" i="11"/>
  <c r="E2152" i="11"/>
  <c r="A2152" i="11" s="1"/>
  <c r="D2152" i="11"/>
  <c r="C2152" i="11"/>
  <c r="B2152" i="11"/>
  <c r="J2151" i="11"/>
  <c r="G2151" i="11"/>
  <c r="F2151" i="11"/>
  <c r="E2151" i="11"/>
  <c r="A2151" i="11" s="1"/>
  <c r="D2151" i="11"/>
  <c r="C2151" i="11"/>
  <c r="B2151" i="11"/>
  <c r="J2150" i="11"/>
  <c r="G2150" i="11"/>
  <c r="F2150" i="11"/>
  <c r="E2150" i="11"/>
  <c r="A2150" i="11" s="1"/>
  <c r="D2150" i="11"/>
  <c r="C2150" i="11"/>
  <c r="B2150" i="11"/>
  <c r="J2149" i="11"/>
  <c r="G2149" i="11"/>
  <c r="F2149" i="11"/>
  <c r="E2149" i="11"/>
  <c r="A2149" i="11" s="1"/>
  <c r="D2149" i="11"/>
  <c r="C2149" i="11"/>
  <c r="B2149" i="11"/>
  <c r="J2148" i="11"/>
  <c r="G2148" i="11"/>
  <c r="F2148" i="11"/>
  <c r="E2148" i="11"/>
  <c r="A2148" i="11" s="1"/>
  <c r="D2148" i="11"/>
  <c r="C2148" i="11"/>
  <c r="B2148" i="11"/>
  <c r="J2147" i="11"/>
  <c r="G2147" i="11"/>
  <c r="F2147" i="11"/>
  <c r="E2147" i="11"/>
  <c r="A2147" i="11" s="1"/>
  <c r="D2147" i="11"/>
  <c r="C2147" i="11"/>
  <c r="B2147" i="11"/>
  <c r="J2146" i="11"/>
  <c r="G2146" i="11"/>
  <c r="F2146" i="11"/>
  <c r="E2146" i="11"/>
  <c r="A2146" i="11" s="1"/>
  <c r="D2146" i="11"/>
  <c r="C2146" i="11"/>
  <c r="B2146" i="11"/>
  <c r="J2145" i="11"/>
  <c r="G2145" i="11"/>
  <c r="F2145" i="11"/>
  <c r="E2145" i="11"/>
  <c r="A2145" i="11" s="1"/>
  <c r="D2145" i="11"/>
  <c r="C2145" i="11"/>
  <c r="B2145" i="11"/>
  <c r="J2144" i="11"/>
  <c r="G2144" i="11"/>
  <c r="F2144" i="11"/>
  <c r="E2144" i="11"/>
  <c r="A2144" i="11" s="1"/>
  <c r="D2144" i="11"/>
  <c r="C2144" i="11"/>
  <c r="B2144" i="11"/>
  <c r="J2143" i="11"/>
  <c r="G2143" i="11"/>
  <c r="F2143" i="11"/>
  <c r="E2143" i="11"/>
  <c r="A2143" i="11" s="1"/>
  <c r="D2143" i="11"/>
  <c r="C2143" i="11"/>
  <c r="B2143" i="11"/>
  <c r="J2142" i="11"/>
  <c r="G2142" i="11"/>
  <c r="F2142" i="11"/>
  <c r="E2142" i="11"/>
  <c r="A2142" i="11" s="1"/>
  <c r="D2142" i="11"/>
  <c r="C2142" i="11"/>
  <c r="B2142" i="11"/>
  <c r="J2141" i="11"/>
  <c r="G2141" i="11"/>
  <c r="F2141" i="11"/>
  <c r="E2141" i="11"/>
  <c r="A2141" i="11" s="1"/>
  <c r="D2141" i="11"/>
  <c r="C2141" i="11"/>
  <c r="B2141" i="11"/>
  <c r="J2140" i="11"/>
  <c r="G2140" i="11"/>
  <c r="F2140" i="11"/>
  <c r="E2140" i="11"/>
  <c r="A2140" i="11" s="1"/>
  <c r="D2140" i="11"/>
  <c r="C2140" i="11"/>
  <c r="B2140" i="11"/>
  <c r="J2139" i="11"/>
  <c r="G2139" i="11"/>
  <c r="F2139" i="11"/>
  <c r="E2139" i="11"/>
  <c r="A2139" i="11" s="1"/>
  <c r="D2139" i="11"/>
  <c r="C2139" i="11"/>
  <c r="B2139" i="11"/>
  <c r="J2138" i="11"/>
  <c r="G2138" i="11"/>
  <c r="F2138" i="11"/>
  <c r="E2138" i="11"/>
  <c r="A2138" i="11" s="1"/>
  <c r="D2138" i="11"/>
  <c r="C2138" i="11"/>
  <c r="B2138" i="11"/>
  <c r="J2137" i="11"/>
  <c r="G2137" i="11"/>
  <c r="F2137" i="11"/>
  <c r="E2137" i="11"/>
  <c r="A2137" i="11" s="1"/>
  <c r="D2137" i="11"/>
  <c r="C2137" i="11"/>
  <c r="B2137" i="11"/>
  <c r="J2136" i="11"/>
  <c r="G2136" i="11"/>
  <c r="F2136" i="11"/>
  <c r="E2136" i="11"/>
  <c r="A2136" i="11" s="1"/>
  <c r="D2136" i="11"/>
  <c r="C2136" i="11"/>
  <c r="B2136" i="11"/>
  <c r="J2135" i="11"/>
  <c r="G2135" i="11"/>
  <c r="F2135" i="11"/>
  <c r="E2135" i="11"/>
  <c r="A2135" i="11" s="1"/>
  <c r="D2135" i="11"/>
  <c r="C2135" i="11"/>
  <c r="B2135" i="11"/>
  <c r="J2134" i="11"/>
  <c r="G2134" i="11"/>
  <c r="F2134" i="11"/>
  <c r="E2134" i="11"/>
  <c r="A2134" i="11" s="1"/>
  <c r="D2134" i="11"/>
  <c r="C2134" i="11"/>
  <c r="B2134" i="11"/>
  <c r="J2133" i="11"/>
  <c r="G2133" i="11"/>
  <c r="F2133" i="11"/>
  <c r="E2133" i="11"/>
  <c r="A2133" i="11" s="1"/>
  <c r="D2133" i="11"/>
  <c r="C2133" i="11"/>
  <c r="B2133" i="11"/>
  <c r="J2132" i="11"/>
  <c r="G2132" i="11"/>
  <c r="F2132" i="11"/>
  <c r="E2132" i="11"/>
  <c r="A2132" i="11" s="1"/>
  <c r="D2132" i="11"/>
  <c r="C2132" i="11"/>
  <c r="B2132" i="11"/>
  <c r="J2131" i="11"/>
  <c r="G2131" i="11"/>
  <c r="F2131" i="11"/>
  <c r="E2131" i="11"/>
  <c r="A2131" i="11" s="1"/>
  <c r="D2131" i="11"/>
  <c r="C2131" i="11"/>
  <c r="B2131" i="11"/>
  <c r="J2130" i="11"/>
  <c r="G2130" i="11"/>
  <c r="F2130" i="11"/>
  <c r="E2130" i="11"/>
  <c r="A2130" i="11" s="1"/>
  <c r="D2130" i="11"/>
  <c r="C2130" i="11"/>
  <c r="B2130" i="11"/>
  <c r="J2129" i="11"/>
  <c r="G2129" i="11"/>
  <c r="F2129" i="11"/>
  <c r="E2129" i="11"/>
  <c r="A2129" i="11" s="1"/>
  <c r="D2129" i="11"/>
  <c r="C2129" i="11"/>
  <c r="B2129" i="11"/>
  <c r="J2128" i="11"/>
  <c r="G2128" i="11"/>
  <c r="F2128" i="11"/>
  <c r="E2128" i="11"/>
  <c r="A2128" i="11" s="1"/>
  <c r="D2128" i="11"/>
  <c r="C2128" i="11"/>
  <c r="B2128" i="11"/>
  <c r="J2127" i="11"/>
  <c r="G2127" i="11"/>
  <c r="F2127" i="11"/>
  <c r="E2127" i="11"/>
  <c r="A2127" i="11" s="1"/>
  <c r="D2127" i="11"/>
  <c r="C2127" i="11"/>
  <c r="B2127" i="11"/>
  <c r="J2126" i="11"/>
  <c r="G2126" i="11"/>
  <c r="F2126" i="11"/>
  <c r="E2126" i="11"/>
  <c r="A2126" i="11" s="1"/>
  <c r="D2126" i="11"/>
  <c r="C2126" i="11"/>
  <c r="B2126" i="11"/>
  <c r="J2125" i="11"/>
  <c r="G2125" i="11"/>
  <c r="F2125" i="11"/>
  <c r="E2125" i="11"/>
  <c r="A2125" i="11" s="1"/>
  <c r="D2125" i="11"/>
  <c r="C2125" i="11"/>
  <c r="B2125" i="11"/>
  <c r="J2124" i="11"/>
  <c r="G2124" i="11"/>
  <c r="F2124" i="11"/>
  <c r="E2124" i="11"/>
  <c r="A2124" i="11" s="1"/>
  <c r="D2124" i="11"/>
  <c r="C2124" i="11"/>
  <c r="B2124" i="11"/>
  <c r="J2123" i="11"/>
  <c r="G2123" i="11"/>
  <c r="F2123" i="11"/>
  <c r="E2123" i="11"/>
  <c r="A2123" i="11" s="1"/>
  <c r="D2123" i="11"/>
  <c r="C2123" i="11"/>
  <c r="B2123" i="11"/>
  <c r="J2122" i="11"/>
  <c r="G2122" i="11"/>
  <c r="F2122" i="11"/>
  <c r="E2122" i="11"/>
  <c r="A2122" i="11" s="1"/>
  <c r="D2122" i="11"/>
  <c r="C2122" i="11"/>
  <c r="B2122" i="11"/>
  <c r="J2121" i="11"/>
  <c r="G2121" i="11"/>
  <c r="F2121" i="11"/>
  <c r="E2121" i="11"/>
  <c r="A2121" i="11" s="1"/>
  <c r="D2121" i="11"/>
  <c r="C2121" i="11"/>
  <c r="B2121" i="11"/>
  <c r="J2120" i="11"/>
  <c r="G2120" i="11"/>
  <c r="F2120" i="11"/>
  <c r="E2120" i="11"/>
  <c r="A2120" i="11" s="1"/>
  <c r="D2120" i="11"/>
  <c r="C2120" i="11"/>
  <c r="B2120" i="11"/>
  <c r="J2119" i="11"/>
  <c r="G2119" i="11"/>
  <c r="F2119" i="11"/>
  <c r="E2119" i="11"/>
  <c r="A2119" i="11" s="1"/>
  <c r="D2119" i="11"/>
  <c r="C2119" i="11"/>
  <c r="B2119" i="11"/>
  <c r="J2118" i="11"/>
  <c r="G2118" i="11"/>
  <c r="F2118" i="11"/>
  <c r="E2118" i="11"/>
  <c r="A2118" i="11" s="1"/>
  <c r="D2118" i="11"/>
  <c r="C2118" i="11"/>
  <c r="B2118" i="11"/>
  <c r="J2117" i="11"/>
  <c r="G2117" i="11"/>
  <c r="F2117" i="11"/>
  <c r="E2117" i="11"/>
  <c r="A2117" i="11" s="1"/>
  <c r="D2117" i="11"/>
  <c r="C2117" i="11"/>
  <c r="B2117" i="11"/>
  <c r="J2116" i="11"/>
  <c r="G2116" i="11"/>
  <c r="F2116" i="11"/>
  <c r="E2116" i="11"/>
  <c r="A2116" i="11" s="1"/>
  <c r="D2116" i="11"/>
  <c r="C2116" i="11"/>
  <c r="B2116" i="11"/>
  <c r="J2115" i="11"/>
  <c r="G2115" i="11"/>
  <c r="F2115" i="11"/>
  <c r="E2115" i="11"/>
  <c r="A2115" i="11" s="1"/>
  <c r="D2115" i="11"/>
  <c r="C2115" i="11"/>
  <c r="B2115" i="11"/>
  <c r="J2114" i="11"/>
  <c r="G2114" i="11"/>
  <c r="F2114" i="11"/>
  <c r="E2114" i="11"/>
  <c r="A2114" i="11" s="1"/>
  <c r="D2114" i="11"/>
  <c r="C2114" i="11"/>
  <c r="B2114" i="11"/>
  <c r="J2113" i="11"/>
  <c r="G2113" i="11"/>
  <c r="F2113" i="11"/>
  <c r="E2113" i="11"/>
  <c r="A2113" i="11" s="1"/>
  <c r="D2113" i="11"/>
  <c r="C2113" i="11"/>
  <c r="B2113" i="11"/>
  <c r="J2112" i="11"/>
  <c r="G2112" i="11"/>
  <c r="F2112" i="11"/>
  <c r="E2112" i="11"/>
  <c r="A2112" i="11" s="1"/>
  <c r="D2112" i="11"/>
  <c r="C2112" i="11"/>
  <c r="B2112" i="11"/>
  <c r="J2111" i="11"/>
  <c r="G2111" i="11"/>
  <c r="F2111" i="11"/>
  <c r="E2111" i="11"/>
  <c r="A2111" i="11" s="1"/>
  <c r="D2111" i="11"/>
  <c r="C2111" i="11"/>
  <c r="B2111" i="11"/>
  <c r="J2110" i="11"/>
  <c r="G2110" i="11"/>
  <c r="F2110" i="11"/>
  <c r="E2110" i="11"/>
  <c r="A2110" i="11" s="1"/>
  <c r="D2110" i="11"/>
  <c r="C2110" i="11"/>
  <c r="B2110" i="11"/>
  <c r="J2109" i="11"/>
  <c r="G2109" i="11"/>
  <c r="F2109" i="11"/>
  <c r="E2109" i="11"/>
  <c r="A2109" i="11" s="1"/>
  <c r="D2109" i="11"/>
  <c r="C2109" i="11"/>
  <c r="B2109" i="11"/>
  <c r="J2108" i="11"/>
  <c r="G2108" i="11"/>
  <c r="F2108" i="11"/>
  <c r="E2108" i="11"/>
  <c r="A2108" i="11" s="1"/>
  <c r="D2108" i="11"/>
  <c r="C2108" i="11"/>
  <c r="B2108" i="11"/>
  <c r="J2107" i="11"/>
  <c r="G2107" i="11"/>
  <c r="F2107" i="11"/>
  <c r="E2107" i="11"/>
  <c r="A2107" i="11" s="1"/>
  <c r="D2107" i="11"/>
  <c r="C2107" i="11"/>
  <c r="B2107" i="11"/>
  <c r="J2106" i="11"/>
  <c r="G2106" i="11"/>
  <c r="F2106" i="11"/>
  <c r="E2106" i="11"/>
  <c r="A2106" i="11" s="1"/>
  <c r="D2106" i="11"/>
  <c r="C2106" i="11"/>
  <c r="B2106" i="11"/>
  <c r="J2105" i="11"/>
  <c r="G2105" i="11"/>
  <c r="F2105" i="11"/>
  <c r="E2105" i="11"/>
  <c r="A2105" i="11" s="1"/>
  <c r="D2105" i="11"/>
  <c r="C2105" i="11"/>
  <c r="B2105" i="11"/>
  <c r="J2104" i="11"/>
  <c r="G2104" i="11"/>
  <c r="F2104" i="11"/>
  <c r="E2104" i="11"/>
  <c r="A2104" i="11" s="1"/>
  <c r="D2104" i="11"/>
  <c r="C2104" i="11"/>
  <c r="B2104" i="11"/>
  <c r="J2103" i="11"/>
  <c r="G2103" i="11"/>
  <c r="F2103" i="11"/>
  <c r="E2103" i="11"/>
  <c r="A2103" i="11" s="1"/>
  <c r="D2103" i="11"/>
  <c r="C2103" i="11"/>
  <c r="B2103" i="11"/>
  <c r="J2102" i="11"/>
  <c r="G2102" i="11"/>
  <c r="F2102" i="11"/>
  <c r="E2102" i="11"/>
  <c r="A2102" i="11" s="1"/>
  <c r="D2102" i="11"/>
  <c r="C2102" i="11"/>
  <c r="B2102" i="11"/>
  <c r="J2101" i="11"/>
  <c r="G2101" i="11"/>
  <c r="F2101" i="11"/>
  <c r="E2101" i="11"/>
  <c r="A2101" i="11" s="1"/>
  <c r="D2101" i="11"/>
  <c r="C2101" i="11"/>
  <c r="B2101" i="11"/>
  <c r="J2100" i="11"/>
  <c r="G2100" i="11"/>
  <c r="F2100" i="11"/>
  <c r="E2100" i="11"/>
  <c r="A2100" i="11" s="1"/>
  <c r="D2100" i="11"/>
  <c r="C2100" i="11"/>
  <c r="B2100" i="11"/>
  <c r="J2099" i="11"/>
  <c r="G2099" i="11"/>
  <c r="F2099" i="11"/>
  <c r="E2099" i="11"/>
  <c r="A2099" i="11" s="1"/>
  <c r="D2099" i="11"/>
  <c r="C2099" i="11"/>
  <c r="B2099" i="11"/>
  <c r="J2098" i="11"/>
  <c r="G2098" i="11"/>
  <c r="F2098" i="11"/>
  <c r="E2098" i="11"/>
  <c r="A2098" i="11" s="1"/>
  <c r="D2098" i="11"/>
  <c r="C2098" i="11"/>
  <c r="B2098" i="11"/>
  <c r="J2097" i="11"/>
  <c r="G2097" i="11"/>
  <c r="F2097" i="11"/>
  <c r="E2097" i="11"/>
  <c r="A2097" i="11" s="1"/>
  <c r="D2097" i="11"/>
  <c r="C2097" i="11"/>
  <c r="B2097" i="11"/>
  <c r="J2096" i="11"/>
  <c r="G2096" i="11"/>
  <c r="F2096" i="11"/>
  <c r="E2096" i="11"/>
  <c r="A2096" i="11" s="1"/>
  <c r="D2096" i="11"/>
  <c r="C2096" i="11"/>
  <c r="B2096" i="11"/>
  <c r="J2095" i="11"/>
  <c r="G2095" i="11"/>
  <c r="F2095" i="11"/>
  <c r="E2095" i="11"/>
  <c r="A2095" i="11" s="1"/>
  <c r="D2095" i="11"/>
  <c r="C2095" i="11"/>
  <c r="B2095" i="11"/>
  <c r="J2094" i="11"/>
  <c r="G2094" i="11"/>
  <c r="F2094" i="11"/>
  <c r="E2094" i="11"/>
  <c r="A2094" i="11" s="1"/>
  <c r="D2094" i="11"/>
  <c r="C2094" i="11"/>
  <c r="B2094" i="11"/>
  <c r="J2093" i="11"/>
  <c r="G2093" i="11"/>
  <c r="F2093" i="11"/>
  <c r="E2093" i="11"/>
  <c r="A2093" i="11" s="1"/>
  <c r="D2093" i="11"/>
  <c r="C2093" i="11"/>
  <c r="B2093" i="11"/>
  <c r="J2092" i="11"/>
  <c r="G2092" i="11"/>
  <c r="F2092" i="11"/>
  <c r="E2092" i="11"/>
  <c r="A2092" i="11" s="1"/>
  <c r="D2092" i="11"/>
  <c r="C2092" i="11"/>
  <c r="B2092" i="11"/>
  <c r="J2091" i="11"/>
  <c r="G2091" i="11"/>
  <c r="F2091" i="11"/>
  <c r="E2091" i="11"/>
  <c r="A2091" i="11" s="1"/>
  <c r="D2091" i="11"/>
  <c r="C2091" i="11"/>
  <c r="B2091" i="11"/>
  <c r="J2090" i="11"/>
  <c r="G2090" i="11"/>
  <c r="F2090" i="11"/>
  <c r="E2090" i="11"/>
  <c r="A2090" i="11" s="1"/>
  <c r="D2090" i="11"/>
  <c r="C2090" i="11"/>
  <c r="B2090" i="11"/>
  <c r="J2089" i="11"/>
  <c r="G2089" i="11"/>
  <c r="F2089" i="11"/>
  <c r="E2089" i="11"/>
  <c r="A2089" i="11" s="1"/>
  <c r="D2089" i="11"/>
  <c r="C2089" i="11"/>
  <c r="B2089" i="11"/>
  <c r="J2088" i="11"/>
  <c r="G2088" i="11"/>
  <c r="F2088" i="11"/>
  <c r="E2088" i="11"/>
  <c r="A2088" i="11" s="1"/>
  <c r="D2088" i="11"/>
  <c r="C2088" i="11"/>
  <c r="B2088" i="11"/>
  <c r="J2087" i="11"/>
  <c r="G2087" i="11"/>
  <c r="F2087" i="11"/>
  <c r="E2087" i="11"/>
  <c r="A2087" i="11" s="1"/>
  <c r="D2087" i="11"/>
  <c r="C2087" i="11"/>
  <c r="B2087" i="11"/>
  <c r="J2086" i="11"/>
  <c r="G2086" i="11"/>
  <c r="F2086" i="11"/>
  <c r="E2086" i="11"/>
  <c r="A2086" i="11" s="1"/>
  <c r="D2086" i="11"/>
  <c r="C2086" i="11"/>
  <c r="B2086" i="11"/>
  <c r="J2085" i="11"/>
  <c r="G2085" i="11"/>
  <c r="F2085" i="11"/>
  <c r="E2085" i="11"/>
  <c r="A2085" i="11" s="1"/>
  <c r="D2085" i="11"/>
  <c r="C2085" i="11"/>
  <c r="B2085" i="11"/>
  <c r="J2084" i="11"/>
  <c r="G2084" i="11"/>
  <c r="F2084" i="11"/>
  <c r="E2084" i="11"/>
  <c r="A2084" i="11" s="1"/>
  <c r="D2084" i="11"/>
  <c r="C2084" i="11"/>
  <c r="B2084" i="11"/>
  <c r="J2083" i="11"/>
  <c r="G2083" i="11"/>
  <c r="F2083" i="11"/>
  <c r="E2083" i="11"/>
  <c r="A2083" i="11" s="1"/>
  <c r="D2083" i="11"/>
  <c r="C2083" i="11"/>
  <c r="B2083" i="11"/>
  <c r="J2082" i="11"/>
  <c r="G2082" i="11"/>
  <c r="F2082" i="11"/>
  <c r="E2082" i="11"/>
  <c r="A2082" i="11" s="1"/>
  <c r="D2082" i="11"/>
  <c r="C2082" i="11"/>
  <c r="B2082" i="11"/>
  <c r="J2081" i="11"/>
  <c r="G2081" i="11"/>
  <c r="F2081" i="11"/>
  <c r="E2081" i="11"/>
  <c r="A2081" i="11" s="1"/>
  <c r="D2081" i="11"/>
  <c r="C2081" i="11"/>
  <c r="B2081" i="11"/>
  <c r="J2080" i="11"/>
  <c r="G2080" i="11"/>
  <c r="F2080" i="11"/>
  <c r="E2080" i="11"/>
  <c r="A2080" i="11" s="1"/>
  <c r="D2080" i="11"/>
  <c r="C2080" i="11"/>
  <c r="B2080" i="11"/>
  <c r="J2079" i="11"/>
  <c r="G2079" i="11"/>
  <c r="F2079" i="11"/>
  <c r="E2079" i="11"/>
  <c r="A2079" i="11" s="1"/>
  <c r="D2079" i="11"/>
  <c r="C2079" i="11"/>
  <c r="B2079" i="11"/>
  <c r="J2078" i="11"/>
  <c r="G2078" i="11"/>
  <c r="F2078" i="11"/>
  <c r="E2078" i="11"/>
  <c r="A2078" i="11" s="1"/>
  <c r="D2078" i="11"/>
  <c r="C2078" i="11"/>
  <c r="B2078" i="11"/>
  <c r="J2077" i="11"/>
  <c r="G2077" i="11"/>
  <c r="F2077" i="11"/>
  <c r="E2077" i="11"/>
  <c r="A2077" i="11" s="1"/>
  <c r="D2077" i="11"/>
  <c r="C2077" i="11"/>
  <c r="B2077" i="11"/>
  <c r="J2076" i="11"/>
  <c r="G2076" i="11"/>
  <c r="F2076" i="11"/>
  <c r="E2076" i="11"/>
  <c r="A2076" i="11" s="1"/>
  <c r="D2076" i="11"/>
  <c r="C2076" i="11"/>
  <c r="B2076" i="11"/>
  <c r="J2075" i="11"/>
  <c r="G2075" i="11"/>
  <c r="F2075" i="11"/>
  <c r="E2075" i="11"/>
  <c r="A2075" i="11" s="1"/>
  <c r="D2075" i="11"/>
  <c r="C2075" i="11"/>
  <c r="B2075" i="11"/>
  <c r="J2074" i="11"/>
  <c r="G2074" i="11"/>
  <c r="F2074" i="11"/>
  <c r="E2074" i="11"/>
  <c r="A2074" i="11" s="1"/>
  <c r="D2074" i="11"/>
  <c r="C2074" i="11"/>
  <c r="B2074" i="11"/>
  <c r="J2073" i="11"/>
  <c r="G2073" i="11"/>
  <c r="F2073" i="11"/>
  <c r="E2073" i="11"/>
  <c r="A2073" i="11" s="1"/>
  <c r="D2073" i="11"/>
  <c r="C2073" i="11"/>
  <c r="B2073" i="11"/>
  <c r="J2072" i="11"/>
  <c r="G2072" i="11"/>
  <c r="F2072" i="11"/>
  <c r="E2072" i="11"/>
  <c r="A2072" i="11" s="1"/>
  <c r="D2072" i="11"/>
  <c r="C2072" i="11"/>
  <c r="B2072" i="11"/>
  <c r="J2071" i="11"/>
  <c r="G2071" i="11"/>
  <c r="F2071" i="11"/>
  <c r="E2071" i="11"/>
  <c r="A2071" i="11" s="1"/>
  <c r="D2071" i="11"/>
  <c r="C2071" i="11"/>
  <c r="B2071" i="11"/>
  <c r="J2070" i="11"/>
  <c r="G2070" i="11"/>
  <c r="F2070" i="11"/>
  <c r="E2070" i="11"/>
  <c r="A2070" i="11" s="1"/>
  <c r="D2070" i="11"/>
  <c r="C2070" i="11"/>
  <c r="B2070" i="11"/>
  <c r="J2069" i="11"/>
  <c r="G2069" i="11"/>
  <c r="F2069" i="11"/>
  <c r="E2069" i="11"/>
  <c r="A2069" i="11" s="1"/>
  <c r="D2069" i="11"/>
  <c r="C2069" i="11"/>
  <c r="B2069" i="11"/>
  <c r="J2068" i="11"/>
  <c r="G2068" i="11"/>
  <c r="F2068" i="11"/>
  <c r="E2068" i="11"/>
  <c r="A2068" i="11" s="1"/>
  <c r="D2068" i="11"/>
  <c r="C2068" i="11"/>
  <c r="B2068" i="11"/>
  <c r="J2067" i="11"/>
  <c r="G2067" i="11"/>
  <c r="F2067" i="11"/>
  <c r="E2067" i="11"/>
  <c r="A2067" i="11" s="1"/>
  <c r="D2067" i="11"/>
  <c r="C2067" i="11"/>
  <c r="B2067" i="11"/>
  <c r="J2066" i="11"/>
  <c r="G2066" i="11"/>
  <c r="F2066" i="11"/>
  <c r="E2066" i="11"/>
  <c r="A2066" i="11" s="1"/>
  <c r="D2066" i="11"/>
  <c r="C2066" i="11"/>
  <c r="B2066" i="11"/>
  <c r="J2065" i="11"/>
  <c r="G2065" i="11"/>
  <c r="F2065" i="11"/>
  <c r="E2065" i="11"/>
  <c r="A2065" i="11" s="1"/>
  <c r="D2065" i="11"/>
  <c r="C2065" i="11"/>
  <c r="B2065" i="11"/>
  <c r="J2064" i="11"/>
  <c r="G2064" i="11"/>
  <c r="F2064" i="11"/>
  <c r="E2064" i="11"/>
  <c r="A2064" i="11" s="1"/>
  <c r="D2064" i="11"/>
  <c r="C2064" i="11"/>
  <c r="B2064" i="11"/>
  <c r="J2063" i="11"/>
  <c r="G2063" i="11"/>
  <c r="F2063" i="11"/>
  <c r="E2063" i="11"/>
  <c r="A2063" i="11" s="1"/>
  <c r="D2063" i="11"/>
  <c r="C2063" i="11"/>
  <c r="B2063" i="11"/>
  <c r="J2062" i="11"/>
  <c r="G2062" i="11"/>
  <c r="F2062" i="11"/>
  <c r="E2062" i="11"/>
  <c r="A2062" i="11" s="1"/>
  <c r="D2062" i="11"/>
  <c r="C2062" i="11"/>
  <c r="B2062" i="11"/>
  <c r="J2061" i="11"/>
  <c r="G2061" i="11"/>
  <c r="F2061" i="11"/>
  <c r="E2061" i="11"/>
  <c r="A2061" i="11" s="1"/>
  <c r="D2061" i="11"/>
  <c r="C2061" i="11"/>
  <c r="B2061" i="11"/>
  <c r="J2060" i="11"/>
  <c r="G2060" i="11"/>
  <c r="F2060" i="11"/>
  <c r="E2060" i="11"/>
  <c r="A2060" i="11" s="1"/>
  <c r="D2060" i="11"/>
  <c r="C2060" i="11"/>
  <c r="B2060" i="11"/>
  <c r="J2059" i="11"/>
  <c r="G2059" i="11"/>
  <c r="F2059" i="11"/>
  <c r="E2059" i="11"/>
  <c r="A2059" i="11" s="1"/>
  <c r="D2059" i="11"/>
  <c r="C2059" i="11"/>
  <c r="B2059" i="11"/>
  <c r="J2058" i="11"/>
  <c r="G2058" i="11"/>
  <c r="F2058" i="11"/>
  <c r="E2058" i="11"/>
  <c r="A2058" i="11" s="1"/>
  <c r="D2058" i="11"/>
  <c r="C2058" i="11"/>
  <c r="B2058" i="11"/>
  <c r="J2057" i="11"/>
  <c r="G2057" i="11"/>
  <c r="F2057" i="11"/>
  <c r="E2057" i="11"/>
  <c r="A2057" i="11" s="1"/>
  <c r="D2057" i="11"/>
  <c r="C2057" i="11"/>
  <c r="B2057" i="11"/>
  <c r="J2056" i="11"/>
  <c r="G2056" i="11"/>
  <c r="F2056" i="11"/>
  <c r="E2056" i="11"/>
  <c r="A2056" i="11" s="1"/>
  <c r="D2056" i="11"/>
  <c r="C2056" i="11"/>
  <c r="B2056" i="11"/>
  <c r="J2055" i="11"/>
  <c r="G2055" i="11"/>
  <c r="F2055" i="11"/>
  <c r="E2055" i="11"/>
  <c r="A2055" i="11" s="1"/>
  <c r="D2055" i="11"/>
  <c r="C2055" i="11"/>
  <c r="B2055" i="11"/>
  <c r="J2054" i="11"/>
  <c r="G2054" i="11"/>
  <c r="F2054" i="11"/>
  <c r="E2054" i="11"/>
  <c r="A2054" i="11" s="1"/>
  <c r="D2054" i="11"/>
  <c r="C2054" i="11"/>
  <c r="B2054" i="11"/>
  <c r="J2053" i="11"/>
  <c r="G2053" i="11"/>
  <c r="F2053" i="11"/>
  <c r="E2053" i="11"/>
  <c r="A2053" i="11" s="1"/>
  <c r="D2053" i="11"/>
  <c r="C2053" i="11"/>
  <c r="B2053" i="11"/>
  <c r="J2052" i="11"/>
  <c r="G2052" i="11"/>
  <c r="F2052" i="11"/>
  <c r="E2052" i="11"/>
  <c r="A2052" i="11" s="1"/>
  <c r="D2052" i="11"/>
  <c r="C2052" i="11"/>
  <c r="B2052" i="11"/>
  <c r="J2051" i="11"/>
  <c r="G2051" i="11"/>
  <c r="F2051" i="11"/>
  <c r="E2051" i="11"/>
  <c r="A2051" i="11" s="1"/>
  <c r="D2051" i="11"/>
  <c r="C2051" i="11"/>
  <c r="B2051" i="11"/>
  <c r="J2050" i="11"/>
  <c r="G2050" i="11"/>
  <c r="F2050" i="11"/>
  <c r="E2050" i="11"/>
  <c r="A2050" i="11" s="1"/>
  <c r="D2050" i="11"/>
  <c r="C2050" i="11"/>
  <c r="B2050" i="11"/>
  <c r="J2049" i="11"/>
  <c r="G2049" i="11"/>
  <c r="F2049" i="11"/>
  <c r="E2049" i="11"/>
  <c r="A2049" i="11" s="1"/>
  <c r="D2049" i="11"/>
  <c r="C2049" i="11"/>
  <c r="B2049" i="11"/>
  <c r="J2048" i="11"/>
  <c r="G2048" i="11"/>
  <c r="F2048" i="11"/>
  <c r="E2048" i="11"/>
  <c r="A2048" i="11" s="1"/>
  <c r="D2048" i="11"/>
  <c r="C2048" i="11"/>
  <c r="B2048" i="11"/>
  <c r="J2047" i="11"/>
  <c r="G2047" i="11"/>
  <c r="F2047" i="11"/>
  <c r="E2047" i="11"/>
  <c r="A2047" i="11" s="1"/>
  <c r="D2047" i="11"/>
  <c r="C2047" i="11"/>
  <c r="B2047" i="11"/>
  <c r="J2046" i="11"/>
  <c r="G2046" i="11"/>
  <c r="F2046" i="11"/>
  <c r="E2046" i="11"/>
  <c r="A2046" i="11" s="1"/>
  <c r="D2046" i="11"/>
  <c r="C2046" i="11"/>
  <c r="B2046" i="11"/>
  <c r="J2045" i="11"/>
  <c r="G2045" i="11"/>
  <c r="F2045" i="11"/>
  <c r="E2045" i="11"/>
  <c r="A2045" i="11" s="1"/>
  <c r="D2045" i="11"/>
  <c r="C2045" i="11"/>
  <c r="B2045" i="11"/>
  <c r="J2044" i="11"/>
  <c r="G2044" i="11"/>
  <c r="F2044" i="11"/>
  <c r="E2044" i="11"/>
  <c r="A2044" i="11" s="1"/>
  <c r="D2044" i="11"/>
  <c r="C2044" i="11"/>
  <c r="B2044" i="11"/>
  <c r="J2043" i="11"/>
  <c r="G2043" i="11"/>
  <c r="F2043" i="11"/>
  <c r="E2043" i="11"/>
  <c r="A2043" i="11" s="1"/>
  <c r="D2043" i="11"/>
  <c r="C2043" i="11"/>
  <c r="B2043" i="11"/>
  <c r="J2042" i="11"/>
  <c r="G2042" i="11"/>
  <c r="F2042" i="11"/>
  <c r="E2042" i="11"/>
  <c r="A2042" i="11" s="1"/>
  <c r="D2042" i="11"/>
  <c r="C2042" i="11"/>
  <c r="B2042" i="11"/>
  <c r="J2041" i="11"/>
  <c r="G2041" i="11"/>
  <c r="F2041" i="11"/>
  <c r="E2041" i="11"/>
  <c r="A2041" i="11" s="1"/>
  <c r="D2041" i="11"/>
  <c r="C2041" i="11"/>
  <c r="B2041" i="11"/>
  <c r="J2040" i="11"/>
  <c r="G2040" i="11"/>
  <c r="F2040" i="11"/>
  <c r="E2040" i="11"/>
  <c r="A2040" i="11" s="1"/>
  <c r="D2040" i="11"/>
  <c r="C2040" i="11"/>
  <c r="B2040" i="11"/>
  <c r="J2039" i="11"/>
  <c r="G2039" i="11"/>
  <c r="F2039" i="11"/>
  <c r="E2039" i="11"/>
  <c r="A2039" i="11" s="1"/>
  <c r="D2039" i="11"/>
  <c r="C2039" i="11"/>
  <c r="B2039" i="11"/>
  <c r="J2038" i="11"/>
  <c r="G2038" i="11"/>
  <c r="F2038" i="11"/>
  <c r="E2038" i="11"/>
  <c r="A2038" i="11" s="1"/>
  <c r="D2038" i="11"/>
  <c r="C2038" i="11"/>
  <c r="B2038" i="11"/>
  <c r="J2037" i="11"/>
  <c r="G2037" i="11"/>
  <c r="F2037" i="11"/>
  <c r="E2037" i="11"/>
  <c r="A2037" i="11" s="1"/>
  <c r="D2037" i="11"/>
  <c r="C2037" i="11"/>
  <c r="B2037" i="11"/>
  <c r="J2036" i="11"/>
  <c r="G2036" i="11"/>
  <c r="F2036" i="11"/>
  <c r="E2036" i="11"/>
  <c r="A2036" i="11" s="1"/>
  <c r="D2036" i="11"/>
  <c r="C2036" i="11"/>
  <c r="B2036" i="11"/>
  <c r="J2035" i="11"/>
  <c r="G2035" i="11"/>
  <c r="F2035" i="11"/>
  <c r="E2035" i="11"/>
  <c r="A2035" i="11" s="1"/>
  <c r="D2035" i="11"/>
  <c r="C2035" i="11"/>
  <c r="B2035" i="11"/>
  <c r="J2034" i="11"/>
  <c r="G2034" i="11"/>
  <c r="F2034" i="11"/>
  <c r="E2034" i="11"/>
  <c r="A2034" i="11" s="1"/>
  <c r="D2034" i="11"/>
  <c r="C2034" i="11"/>
  <c r="B2034" i="11"/>
  <c r="J2033" i="11"/>
  <c r="G2033" i="11"/>
  <c r="F2033" i="11"/>
  <c r="E2033" i="11"/>
  <c r="A2033" i="11" s="1"/>
  <c r="D2033" i="11"/>
  <c r="C2033" i="11"/>
  <c r="B2033" i="11"/>
  <c r="J2032" i="11"/>
  <c r="G2032" i="11"/>
  <c r="F2032" i="11"/>
  <c r="E2032" i="11"/>
  <c r="A2032" i="11" s="1"/>
  <c r="D2032" i="11"/>
  <c r="C2032" i="11"/>
  <c r="B2032" i="11"/>
  <c r="J2031" i="11"/>
  <c r="G2031" i="11"/>
  <c r="F2031" i="11"/>
  <c r="E2031" i="11"/>
  <c r="A2031" i="11" s="1"/>
  <c r="D2031" i="11"/>
  <c r="C2031" i="11"/>
  <c r="B2031" i="11"/>
  <c r="J2030" i="11"/>
  <c r="G2030" i="11"/>
  <c r="F2030" i="11"/>
  <c r="E2030" i="11"/>
  <c r="A2030" i="11" s="1"/>
  <c r="D2030" i="11"/>
  <c r="C2030" i="11"/>
  <c r="B2030" i="11"/>
  <c r="J2029" i="11"/>
  <c r="G2029" i="11"/>
  <c r="F2029" i="11"/>
  <c r="E2029" i="11"/>
  <c r="A2029" i="11" s="1"/>
  <c r="D2029" i="11"/>
  <c r="C2029" i="11"/>
  <c r="B2029" i="11"/>
  <c r="J2028" i="11"/>
  <c r="G2028" i="11"/>
  <c r="F2028" i="11"/>
  <c r="E2028" i="11"/>
  <c r="A2028" i="11" s="1"/>
  <c r="D2028" i="11"/>
  <c r="C2028" i="11"/>
  <c r="B2028" i="11"/>
  <c r="J2027" i="11"/>
  <c r="G2027" i="11"/>
  <c r="F2027" i="11"/>
  <c r="E2027" i="11"/>
  <c r="A2027" i="11" s="1"/>
  <c r="D2027" i="11"/>
  <c r="C2027" i="11"/>
  <c r="B2027" i="11"/>
  <c r="J2026" i="11"/>
  <c r="G2026" i="11"/>
  <c r="F2026" i="11"/>
  <c r="E2026" i="11"/>
  <c r="A2026" i="11" s="1"/>
  <c r="D2026" i="11"/>
  <c r="C2026" i="11"/>
  <c r="B2026" i="11"/>
  <c r="J2025" i="11"/>
  <c r="G2025" i="11"/>
  <c r="F2025" i="11"/>
  <c r="E2025" i="11"/>
  <c r="A2025" i="11" s="1"/>
  <c r="D2025" i="11"/>
  <c r="C2025" i="11"/>
  <c r="B2025" i="11"/>
  <c r="J2024" i="11"/>
  <c r="G2024" i="11"/>
  <c r="F2024" i="11"/>
  <c r="E2024" i="11"/>
  <c r="A2024" i="11" s="1"/>
  <c r="D2024" i="11"/>
  <c r="C2024" i="11"/>
  <c r="B2024" i="11"/>
  <c r="J2023" i="11"/>
  <c r="G2023" i="11"/>
  <c r="F2023" i="11"/>
  <c r="E2023" i="11"/>
  <c r="A2023" i="11" s="1"/>
  <c r="D2023" i="11"/>
  <c r="C2023" i="11"/>
  <c r="B2023" i="11"/>
  <c r="J2022" i="11"/>
  <c r="G2022" i="11"/>
  <c r="F2022" i="11"/>
  <c r="E2022" i="11"/>
  <c r="A2022" i="11" s="1"/>
  <c r="D2022" i="11"/>
  <c r="C2022" i="11"/>
  <c r="B2022" i="11"/>
  <c r="J2021" i="11"/>
  <c r="G2021" i="11"/>
  <c r="F2021" i="11"/>
  <c r="E2021" i="11"/>
  <c r="A2021" i="11" s="1"/>
  <c r="D2021" i="11"/>
  <c r="C2021" i="11"/>
  <c r="B2021" i="11"/>
  <c r="J2020" i="11"/>
  <c r="G2020" i="11"/>
  <c r="F2020" i="11"/>
  <c r="E2020" i="11"/>
  <c r="A2020" i="11" s="1"/>
  <c r="D2020" i="11"/>
  <c r="C2020" i="11"/>
  <c r="B2020" i="11"/>
  <c r="J2019" i="11"/>
  <c r="G2019" i="11"/>
  <c r="F2019" i="11"/>
  <c r="E2019" i="11"/>
  <c r="A2019" i="11" s="1"/>
  <c r="D2019" i="11"/>
  <c r="C2019" i="11"/>
  <c r="B2019" i="11"/>
  <c r="J2018" i="11"/>
  <c r="G2018" i="11"/>
  <c r="F2018" i="11"/>
  <c r="E2018" i="11"/>
  <c r="A2018" i="11" s="1"/>
  <c r="D2018" i="11"/>
  <c r="C2018" i="11"/>
  <c r="B2018" i="11"/>
  <c r="J2017" i="11"/>
  <c r="G2017" i="11"/>
  <c r="F2017" i="11"/>
  <c r="E2017" i="11"/>
  <c r="A2017" i="11" s="1"/>
  <c r="D2017" i="11"/>
  <c r="C2017" i="11"/>
  <c r="B2017" i="11"/>
  <c r="J2016" i="11"/>
  <c r="G2016" i="11"/>
  <c r="F2016" i="11"/>
  <c r="E2016" i="11"/>
  <c r="A2016" i="11" s="1"/>
  <c r="D2016" i="11"/>
  <c r="C2016" i="11"/>
  <c r="B2016" i="11"/>
  <c r="J2015" i="11"/>
  <c r="G2015" i="11"/>
  <c r="F2015" i="11"/>
  <c r="E2015" i="11"/>
  <c r="A2015" i="11" s="1"/>
  <c r="D2015" i="11"/>
  <c r="C2015" i="11"/>
  <c r="B2015" i="11"/>
  <c r="J2014" i="11"/>
  <c r="G2014" i="11"/>
  <c r="F2014" i="11"/>
  <c r="E2014" i="11"/>
  <c r="A2014" i="11" s="1"/>
  <c r="D2014" i="11"/>
  <c r="C2014" i="11"/>
  <c r="B2014" i="11"/>
  <c r="J2013" i="11"/>
  <c r="G2013" i="11"/>
  <c r="F2013" i="11"/>
  <c r="E2013" i="11"/>
  <c r="A2013" i="11" s="1"/>
  <c r="D2013" i="11"/>
  <c r="C2013" i="11"/>
  <c r="B2013" i="11"/>
  <c r="J2012" i="11"/>
  <c r="G2012" i="11"/>
  <c r="F2012" i="11"/>
  <c r="E2012" i="11"/>
  <c r="A2012" i="11" s="1"/>
  <c r="D2012" i="11"/>
  <c r="C2012" i="11"/>
  <c r="B2012" i="11"/>
  <c r="J2011" i="11"/>
  <c r="G2011" i="11"/>
  <c r="F2011" i="11"/>
  <c r="E2011" i="11"/>
  <c r="A2011" i="11" s="1"/>
  <c r="D2011" i="11"/>
  <c r="C2011" i="11"/>
  <c r="B2011" i="11"/>
  <c r="J2010" i="11"/>
  <c r="G2010" i="11"/>
  <c r="F2010" i="11"/>
  <c r="E2010" i="11"/>
  <c r="A2010" i="11" s="1"/>
  <c r="D2010" i="11"/>
  <c r="C2010" i="11"/>
  <c r="B2010" i="11"/>
  <c r="J2009" i="11"/>
  <c r="G2009" i="11"/>
  <c r="F2009" i="11"/>
  <c r="E2009" i="11"/>
  <c r="A2009" i="11" s="1"/>
  <c r="D2009" i="11"/>
  <c r="C2009" i="11"/>
  <c r="B2009" i="11"/>
  <c r="J2008" i="11"/>
  <c r="G2008" i="11"/>
  <c r="F2008" i="11"/>
  <c r="E2008" i="11"/>
  <c r="A2008" i="11" s="1"/>
  <c r="D2008" i="11"/>
  <c r="C2008" i="11"/>
  <c r="B2008" i="11"/>
  <c r="J2007" i="11"/>
  <c r="G2007" i="11"/>
  <c r="F2007" i="11"/>
  <c r="E2007" i="11"/>
  <c r="A2007" i="11" s="1"/>
  <c r="D2007" i="11"/>
  <c r="C2007" i="11"/>
  <c r="B2007" i="11"/>
  <c r="J2006" i="11"/>
  <c r="G2006" i="11"/>
  <c r="F2006" i="11"/>
  <c r="E2006" i="11"/>
  <c r="A2006" i="11" s="1"/>
  <c r="D2006" i="11"/>
  <c r="C2006" i="11"/>
  <c r="B2006" i="11"/>
  <c r="J2005" i="11"/>
  <c r="G2005" i="11"/>
  <c r="F2005" i="11"/>
  <c r="E2005" i="11"/>
  <c r="A2005" i="11" s="1"/>
  <c r="D2005" i="11"/>
  <c r="C2005" i="11"/>
  <c r="B2005" i="11"/>
  <c r="J2004" i="11"/>
  <c r="G2004" i="11"/>
  <c r="F2004" i="11"/>
  <c r="E2004" i="11"/>
  <c r="A2004" i="11" s="1"/>
  <c r="D2004" i="11"/>
  <c r="C2004" i="11"/>
  <c r="B2004" i="11"/>
  <c r="J2003" i="11"/>
  <c r="G2003" i="11"/>
  <c r="F2003" i="11"/>
  <c r="E2003" i="11"/>
  <c r="A2003" i="11" s="1"/>
  <c r="D2003" i="11"/>
  <c r="C2003" i="11"/>
  <c r="B2003" i="11"/>
  <c r="J2002" i="11"/>
  <c r="G2002" i="11"/>
  <c r="F2002" i="11"/>
  <c r="E2002" i="11"/>
  <c r="A2002" i="11" s="1"/>
  <c r="D2002" i="11"/>
  <c r="C2002" i="11"/>
  <c r="B2002" i="11"/>
  <c r="J2001" i="11"/>
  <c r="G2001" i="11"/>
  <c r="F2001" i="11"/>
  <c r="E2001" i="11"/>
  <c r="A2001" i="11" s="1"/>
  <c r="D2001" i="11"/>
  <c r="C2001" i="11"/>
  <c r="B2001" i="11"/>
  <c r="J2000" i="11"/>
  <c r="G2000" i="11"/>
  <c r="F2000" i="11"/>
  <c r="E2000" i="11"/>
  <c r="A2000" i="11" s="1"/>
  <c r="D2000" i="11"/>
  <c r="C2000" i="11"/>
  <c r="B2000" i="11"/>
  <c r="J1999" i="11"/>
  <c r="G1999" i="11"/>
  <c r="F1999" i="11"/>
  <c r="E1999" i="11"/>
  <c r="A1999" i="11" s="1"/>
  <c r="D1999" i="11"/>
  <c r="C1999" i="11"/>
  <c r="B1999" i="11"/>
  <c r="J1998" i="11"/>
  <c r="G1998" i="11"/>
  <c r="F1998" i="11"/>
  <c r="E1998" i="11"/>
  <c r="A1998" i="11" s="1"/>
  <c r="D1998" i="11"/>
  <c r="C1998" i="11"/>
  <c r="B1998" i="11"/>
  <c r="J1997" i="11"/>
  <c r="G1997" i="11"/>
  <c r="F1997" i="11"/>
  <c r="E1997" i="11"/>
  <c r="A1997" i="11" s="1"/>
  <c r="D1997" i="11"/>
  <c r="C1997" i="11"/>
  <c r="B1997" i="11"/>
  <c r="J1996" i="11"/>
  <c r="G1996" i="11"/>
  <c r="F1996" i="11"/>
  <c r="E1996" i="11"/>
  <c r="A1996" i="11" s="1"/>
  <c r="D1996" i="11"/>
  <c r="C1996" i="11"/>
  <c r="B1996" i="11"/>
  <c r="J1995" i="11"/>
  <c r="G1995" i="11"/>
  <c r="F1995" i="11"/>
  <c r="E1995" i="11"/>
  <c r="A1995" i="11" s="1"/>
  <c r="D1995" i="11"/>
  <c r="C1995" i="11"/>
  <c r="B1995" i="11"/>
  <c r="J1994" i="11"/>
  <c r="G1994" i="11"/>
  <c r="F1994" i="11"/>
  <c r="E1994" i="11"/>
  <c r="A1994" i="11" s="1"/>
  <c r="D1994" i="11"/>
  <c r="C1994" i="11"/>
  <c r="B1994" i="11"/>
  <c r="J1993" i="11"/>
  <c r="G1993" i="11"/>
  <c r="F1993" i="11"/>
  <c r="E1993" i="11"/>
  <c r="A1993" i="11" s="1"/>
  <c r="D1993" i="11"/>
  <c r="C1993" i="11"/>
  <c r="B1993" i="11"/>
  <c r="J1992" i="11"/>
  <c r="G1992" i="11"/>
  <c r="F1992" i="11"/>
  <c r="E1992" i="11"/>
  <c r="A1992" i="11" s="1"/>
  <c r="D1992" i="11"/>
  <c r="C1992" i="11"/>
  <c r="B1992" i="11"/>
  <c r="J1991" i="11"/>
  <c r="G1991" i="11"/>
  <c r="F1991" i="11"/>
  <c r="E1991" i="11"/>
  <c r="A1991" i="11" s="1"/>
  <c r="D1991" i="11"/>
  <c r="C1991" i="11"/>
  <c r="B1991" i="11"/>
  <c r="J1990" i="11"/>
  <c r="G1990" i="11"/>
  <c r="F1990" i="11"/>
  <c r="E1990" i="11"/>
  <c r="A1990" i="11" s="1"/>
  <c r="D1990" i="11"/>
  <c r="C1990" i="11"/>
  <c r="B1990" i="11"/>
  <c r="J1989" i="11"/>
  <c r="G1989" i="11"/>
  <c r="F1989" i="11"/>
  <c r="E1989" i="11"/>
  <c r="A1989" i="11" s="1"/>
  <c r="D1989" i="11"/>
  <c r="C1989" i="11"/>
  <c r="B1989" i="11"/>
  <c r="J1988" i="11"/>
  <c r="G1988" i="11"/>
  <c r="F1988" i="11"/>
  <c r="E1988" i="11"/>
  <c r="A1988" i="11" s="1"/>
  <c r="D1988" i="11"/>
  <c r="C1988" i="11"/>
  <c r="B1988" i="11"/>
  <c r="J1987" i="11"/>
  <c r="G1987" i="11"/>
  <c r="F1987" i="11"/>
  <c r="E1987" i="11"/>
  <c r="A1987" i="11" s="1"/>
  <c r="D1987" i="11"/>
  <c r="C1987" i="11"/>
  <c r="B1987" i="11"/>
  <c r="J1986" i="11"/>
  <c r="G1986" i="11"/>
  <c r="F1986" i="11"/>
  <c r="E1986" i="11"/>
  <c r="A1986" i="11" s="1"/>
  <c r="D1986" i="11"/>
  <c r="C1986" i="11"/>
  <c r="B1986" i="11"/>
  <c r="J1985" i="11"/>
  <c r="G1985" i="11"/>
  <c r="F1985" i="11"/>
  <c r="E1985" i="11"/>
  <c r="A1985" i="11" s="1"/>
  <c r="D1985" i="11"/>
  <c r="C1985" i="11"/>
  <c r="B1985" i="11"/>
  <c r="J1984" i="11"/>
  <c r="G1984" i="11"/>
  <c r="F1984" i="11"/>
  <c r="E1984" i="11"/>
  <c r="A1984" i="11" s="1"/>
  <c r="D1984" i="11"/>
  <c r="C1984" i="11"/>
  <c r="B1984" i="11"/>
  <c r="J1983" i="11"/>
  <c r="G1983" i="11"/>
  <c r="F1983" i="11"/>
  <c r="E1983" i="11"/>
  <c r="A1983" i="11" s="1"/>
  <c r="D1983" i="11"/>
  <c r="C1983" i="11"/>
  <c r="B1983" i="11"/>
  <c r="J1982" i="11"/>
  <c r="G1982" i="11"/>
  <c r="F1982" i="11"/>
  <c r="E1982" i="11"/>
  <c r="A1982" i="11" s="1"/>
  <c r="D1982" i="11"/>
  <c r="C1982" i="11"/>
  <c r="B1982" i="11"/>
  <c r="J1981" i="11"/>
  <c r="G1981" i="11"/>
  <c r="F1981" i="11"/>
  <c r="E1981" i="11"/>
  <c r="A1981" i="11" s="1"/>
  <c r="D1981" i="11"/>
  <c r="C1981" i="11"/>
  <c r="B1981" i="11"/>
  <c r="J1980" i="11"/>
  <c r="G1980" i="11"/>
  <c r="F1980" i="11"/>
  <c r="E1980" i="11"/>
  <c r="A1980" i="11" s="1"/>
  <c r="D1980" i="11"/>
  <c r="C1980" i="11"/>
  <c r="B1980" i="11"/>
  <c r="J1979" i="11"/>
  <c r="G1979" i="11"/>
  <c r="F1979" i="11"/>
  <c r="E1979" i="11"/>
  <c r="A1979" i="11" s="1"/>
  <c r="D1979" i="11"/>
  <c r="C1979" i="11"/>
  <c r="B1979" i="11"/>
  <c r="J1978" i="11"/>
  <c r="G1978" i="11"/>
  <c r="F1978" i="11"/>
  <c r="E1978" i="11"/>
  <c r="A1978" i="11" s="1"/>
  <c r="D1978" i="11"/>
  <c r="C1978" i="11"/>
  <c r="B1978" i="11"/>
  <c r="J1977" i="11"/>
  <c r="G1977" i="11"/>
  <c r="F1977" i="11"/>
  <c r="E1977" i="11"/>
  <c r="A1977" i="11" s="1"/>
  <c r="D1977" i="11"/>
  <c r="C1977" i="11"/>
  <c r="B1977" i="11"/>
  <c r="J1976" i="11"/>
  <c r="G1976" i="11"/>
  <c r="F1976" i="11"/>
  <c r="E1976" i="11"/>
  <c r="A1976" i="11" s="1"/>
  <c r="D1976" i="11"/>
  <c r="C1976" i="11"/>
  <c r="B1976" i="11"/>
  <c r="J1975" i="11"/>
  <c r="G1975" i="11"/>
  <c r="F1975" i="11"/>
  <c r="E1975" i="11"/>
  <c r="A1975" i="11" s="1"/>
  <c r="D1975" i="11"/>
  <c r="C1975" i="11"/>
  <c r="B1975" i="11"/>
  <c r="J1974" i="11"/>
  <c r="G1974" i="11"/>
  <c r="F1974" i="11"/>
  <c r="E1974" i="11"/>
  <c r="A1974" i="11" s="1"/>
  <c r="D1974" i="11"/>
  <c r="C1974" i="11"/>
  <c r="B1974" i="11"/>
  <c r="J1973" i="11"/>
  <c r="G1973" i="11"/>
  <c r="F1973" i="11"/>
  <c r="E1973" i="11"/>
  <c r="A1973" i="11" s="1"/>
  <c r="D1973" i="11"/>
  <c r="C1973" i="11"/>
  <c r="B1973" i="11"/>
  <c r="J1972" i="11"/>
  <c r="G1972" i="11"/>
  <c r="F1972" i="11"/>
  <c r="E1972" i="11"/>
  <c r="A1972" i="11" s="1"/>
  <c r="D1972" i="11"/>
  <c r="C1972" i="11"/>
  <c r="B1972" i="11"/>
  <c r="J1971" i="11"/>
  <c r="G1971" i="11"/>
  <c r="F1971" i="11"/>
  <c r="E1971" i="11"/>
  <c r="A1971" i="11" s="1"/>
  <c r="D1971" i="11"/>
  <c r="C1971" i="11"/>
  <c r="B1971" i="11"/>
  <c r="J1970" i="11"/>
  <c r="G1970" i="11"/>
  <c r="F1970" i="11"/>
  <c r="E1970" i="11"/>
  <c r="A1970" i="11" s="1"/>
  <c r="D1970" i="11"/>
  <c r="C1970" i="11"/>
  <c r="B1970" i="11"/>
  <c r="J1969" i="11"/>
  <c r="G1969" i="11"/>
  <c r="F1969" i="11"/>
  <c r="E1969" i="11"/>
  <c r="A1969" i="11" s="1"/>
  <c r="D1969" i="11"/>
  <c r="C1969" i="11"/>
  <c r="B1969" i="11"/>
  <c r="J1968" i="11"/>
  <c r="G1968" i="11"/>
  <c r="F1968" i="11"/>
  <c r="E1968" i="11"/>
  <c r="A1968" i="11" s="1"/>
  <c r="D1968" i="11"/>
  <c r="C1968" i="11"/>
  <c r="B1968" i="11"/>
  <c r="J1967" i="11"/>
  <c r="G1967" i="11"/>
  <c r="F1967" i="11"/>
  <c r="E1967" i="11"/>
  <c r="A1967" i="11" s="1"/>
  <c r="D1967" i="11"/>
  <c r="C1967" i="11"/>
  <c r="B1967" i="11"/>
  <c r="J1966" i="11"/>
  <c r="G1966" i="11"/>
  <c r="F1966" i="11"/>
  <c r="E1966" i="11"/>
  <c r="A1966" i="11" s="1"/>
  <c r="D1966" i="11"/>
  <c r="C1966" i="11"/>
  <c r="B1966" i="11"/>
  <c r="J1965" i="11"/>
  <c r="G1965" i="11"/>
  <c r="F1965" i="11"/>
  <c r="E1965" i="11"/>
  <c r="A1965" i="11" s="1"/>
  <c r="D1965" i="11"/>
  <c r="C1965" i="11"/>
  <c r="B1965" i="11"/>
  <c r="J1964" i="11"/>
  <c r="G1964" i="11"/>
  <c r="F1964" i="11"/>
  <c r="E1964" i="11"/>
  <c r="A1964" i="11" s="1"/>
  <c r="D1964" i="11"/>
  <c r="C1964" i="11"/>
  <c r="B1964" i="11"/>
  <c r="J1963" i="11"/>
  <c r="G1963" i="11"/>
  <c r="F1963" i="11"/>
  <c r="E1963" i="11"/>
  <c r="A1963" i="11" s="1"/>
  <c r="D1963" i="11"/>
  <c r="C1963" i="11"/>
  <c r="B1963" i="11"/>
  <c r="J1962" i="11"/>
  <c r="G1962" i="11"/>
  <c r="F1962" i="11"/>
  <c r="E1962" i="11"/>
  <c r="A1962" i="11" s="1"/>
  <c r="D1962" i="11"/>
  <c r="C1962" i="11"/>
  <c r="B1962" i="11"/>
  <c r="J1961" i="11"/>
  <c r="G1961" i="11"/>
  <c r="F1961" i="11"/>
  <c r="E1961" i="11"/>
  <c r="A1961" i="11" s="1"/>
  <c r="D1961" i="11"/>
  <c r="C1961" i="11"/>
  <c r="B1961" i="11"/>
  <c r="J1960" i="11"/>
  <c r="G1960" i="11"/>
  <c r="F1960" i="11"/>
  <c r="E1960" i="11"/>
  <c r="A1960" i="11" s="1"/>
  <c r="D1960" i="11"/>
  <c r="C1960" i="11"/>
  <c r="B1960" i="11"/>
  <c r="J1959" i="11"/>
  <c r="G1959" i="11"/>
  <c r="F1959" i="11"/>
  <c r="E1959" i="11"/>
  <c r="A1959" i="11" s="1"/>
  <c r="D1959" i="11"/>
  <c r="C1959" i="11"/>
  <c r="B1959" i="11"/>
  <c r="J1958" i="11"/>
  <c r="G1958" i="11"/>
  <c r="F1958" i="11"/>
  <c r="E1958" i="11"/>
  <c r="A1958" i="11" s="1"/>
  <c r="D1958" i="11"/>
  <c r="C1958" i="11"/>
  <c r="B1958" i="11"/>
  <c r="J1957" i="11"/>
  <c r="G1957" i="11"/>
  <c r="F1957" i="11"/>
  <c r="E1957" i="11"/>
  <c r="A1957" i="11" s="1"/>
  <c r="D1957" i="11"/>
  <c r="C1957" i="11"/>
  <c r="B1957" i="11"/>
  <c r="J1956" i="11"/>
  <c r="G1956" i="11"/>
  <c r="F1956" i="11"/>
  <c r="E1956" i="11"/>
  <c r="A1956" i="11" s="1"/>
  <c r="D1956" i="11"/>
  <c r="C1956" i="11"/>
  <c r="B1956" i="11"/>
  <c r="J1955" i="11"/>
  <c r="G1955" i="11"/>
  <c r="F1955" i="11"/>
  <c r="E1955" i="11"/>
  <c r="A1955" i="11" s="1"/>
  <c r="D1955" i="11"/>
  <c r="C1955" i="11"/>
  <c r="B1955" i="11"/>
  <c r="J1954" i="11"/>
  <c r="G1954" i="11"/>
  <c r="F1954" i="11"/>
  <c r="E1954" i="11"/>
  <c r="A1954" i="11" s="1"/>
  <c r="D1954" i="11"/>
  <c r="C1954" i="11"/>
  <c r="B1954" i="11"/>
  <c r="J1953" i="11"/>
  <c r="G1953" i="11"/>
  <c r="F1953" i="11"/>
  <c r="E1953" i="11"/>
  <c r="A1953" i="11" s="1"/>
  <c r="D1953" i="11"/>
  <c r="C1953" i="11"/>
  <c r="B1953" i="11"/>
  <c r="J1952" i="11"/>
  <c r="G1952" i="11"/>
  <c r="F1952" i="11"/>
  <c r="E1952" i="11"/>
  <c r="A1952" i="11" s="1"/>
  <c r="D1952" i="11"/>
  <c r="C1952" i="11"/>
  <c r="B1952" i="11"/>
  <c r="J1951" i="11"/>
  <c r="G1951" i="11"/>
  <c r="F1951" i="11"/>
  <c r="E1951" i="11"/>
  <c r="A1951" i="11" s="1"/>
  <c r="D1951" i="11"/>
  <c r="C1951" i="11"/>
  <c r="B1951" i="11"/>
  <c r="J1950" i="11"/>
  <c r="G1950" i="11"/>
  <c r="F1950" i="11"/>
  <c r="E1950" i="11"/>
  <c r="A1950" i="11" s="1"/>
  <c r="D1950" i="11"/>
  <c r="C1950" i="11"/>
  <c r="B1950" i="11"/>
  <c r="J1949" i="11"/>
  <c r="G1949" i="11"/>
  <c r="F1949" i="11"/>
  <c r="E1949" i="11"/>
  <c r="A1949" i="11" s="1"/>
  <c r="D1949" i="11"/>
  <c r="C1949" i="11"/>
  <c r="B1949" i="11"/>
  <c r="J1948" i="11"/>
  <c r="G1948" i="11"/>
  <c r="F1948" i="11"/>
  <c r="E1948" i="11"/>
  <c r="A1948" i="11" s="1"/>
  <c r="D1948" i="11"/>
  <c r="C1948" i="11"/>
  <c r="B1948" i="11"/>
  <c r="J1947" i="11"/>
  <c r="G1947" i="11"/>
  <c r="F1947" i="11"/>
  <c r="E1947" i="11"/>
  <c r="A1947" i="11" s="1"/>
  <c r="D1947" i="11"/>
  <c r="C1947" i="11"/>
  <c r="B1947" i="11"/>
  <c r="J1946" i="11"/>
  <c r="G1946" i="11"/>
  <c r="F1946" i="11"/>
  <c r="E1946" i="11"/>
  <c r="A1946" i="11" s="1"/>
  <c r="D1946" i="11"/>
  <c r="C1946" i="11"/>
  <c r="B1946" i="11"/>
  <c r="J1945" i="11"/>
  <c r="G1945" i="11"/>
  <c r="F1945" i="11"/>
  <c r="E1945" i="11"/>
  <c r="A1945" i="11" s="1"/>
  <c r="D1945" i="11"/>
  <c r="C1945" i="11"/>
  <c r="B1945" i="11"/>
  <c r="J1944" i="11"/>
  <c r="G1944" i="11"/>
  <c r="F1944" i="11"/>
  <c r="E1944" i="11"/>
  <c r="A1944" i="11" s="1"/>
  <c r="D1944" i="11"/>
  <c r="C1944" i="11"/>
  <c r="B1944" i="11"/>
  <c r="J1943" i="11"/>
  <c r="G1943" i="11"/>
  <c r="F1943" i="11"/>
  <c r="E1943" i="11"/>
  <c r="A1943" i="11" s="1"/>
  <c r="D1943" i="11"/>
  <c r="C1943" i="11"/>
  <c r="B1943" i="11"/>
  <c r="J1942" i="11"/>
  <c r="G1942" i="11"/>
  <c r="F1942" i="11"/>
  <c r="E1942" i="11"/>
  <c r="A1942" i="11" s="1"/>
  <c r="D1942" i="11"/>
  <c r="C1942" i="11"/>
  <c r="B1942" i="11"/>
  <c r="J1941" i="11"/>
  <c r="G1941" i="11"/>
  <c r="F1941" i="11"/>
  <c r="E1941" i="11"/>
  <c r="A1941" i="11" s="1"/>
  <c r="D1941" i="11"/>
  <c r="C1941" i="11"/>
  <c r="B1941" i="11"/>
  <c r="J1940" i="11"/>
  <c r="G1940" i="11"/>
  <c r="F1940" i="11"/>
  <c r="E1940" i="11"/>
  <c r="A1940" i="11" s="1"/>
  <c r="D1940" i="11"/>
  <c r="C1940" i="11"/>
  <c r="B1940" i="11"/>
  <c r="J1939" i="11"/>
  <c r="G1939" i="11"/>
  <c r="F1939" i="11"/>
  <c r="E1939" i="11"/>
  <c r="A1939" i="11" s="1"/>
  <c r="D1939" i="11"/>
  <c r="C1939" i="11"/>
  <c r="B1939" i="11"/>
  <c r="J1938" i="11"/>
  <c r="G1938" i="11"/>
  <c r="F1938" i="11"/>
  <c r="E1938" i="11"/>
  <c r="A1938" i="11" s="1"/>
  <c r="D1938" i="11"/>
  <c r="C1938" i="11"/>
  <c r="B1938" i="11"/>
  <c r="J1937" i="11"/>
  <c r="G1937" i="11"/>
  <c r="F1937" i="11"/>
  <c r="E1937" i="11"/>
  <c r="A1937" i="11" s="1"/>
  <c r="D1937" i="11"/>
  <c r="C1937" i="11"/>
  <c r="B1937" i="11"/>
  <c r="J1936" i="11"/>
  <c r="G1936" i="11"/>
  <c r="F1936" i="11"/>
  <c r="E1936" i="11"/>
  <c r="A1936" i="11" s="1"/>
  <c r="D1936" i="11"/>
  <c r="C1936" i="11"/>
  <c r="B1936" i="11"/>
  <c r="J1935" i="11"/>
  <c r="G1935" i="11"/>
  <c r="F1935" i="11"/>
  <c r="E1935" i="11"/>
  <c r="A1935" i="11" s="1"/>
  <c r="D1935" i="11"/>
  <c r="C1935" i="11"/>
  <c r="B1935" i="11"/>
  <c r="J1934" i="11"/>
  <c r="G1934" i="11"/>
  <c r="F1934" i="11"/>
  <c r="E1934" i="11"/>
  <c r="A1934" i="11" s="1"/>
  <c r="D1934" i="11"/>
  <c r="C1934" i="11"/>
  <c r="B1934" i="11"/>
  <c r="J1933" i="11"/>
  <c r="G1933" i="11"/>
  <c r="F1933" i="11"/>
  <c r="E1933" i="11"/>
  <c r="A1933" i="11" s="1"/>
  <c r="D1933" i="11"/>
  <c r="C1933" i="11"/>
  <c r="B1933" i="11"/>
  <c r="J1932" i="11"/>
  <c r="G1932" i="11"/>
  <c r="F1932" i="11"/>
  <c r="E1932" i="11"/>
  <c r="A1932" i="11" s="1"/>
  <c r="D1932" i="11"/>
  <c r="C1932" i="11"/>
  <c r="B1932" i="11"/>
  <c r="J1931" i="11"/>
  <c r="G1931" i="11"/>
  <c r="F1931" i="11"/>
  <c r="E1931" i="11"/>
  <c r="A1931" i="11" s="1"/>
  <c r="D1931" i="11"/>
  <c r="C1931" i="11"/>
  <c r="B1931" i="11"/>
  <c r="J1930" i="11"/>
  <c r="G1930" i="11"/>
  <c r="F1930" i="11"/>
  <c r="E1930" i="11"/>
  <c r="A1930" i="11" s="1"/>
  <c r="D1930" i="11"/>
  <c r="C1930" i="11"/>
  <c r="B1930" i="11"/>
  <c r="J1929" i="11"/>
  <c r="G1929" i="11"/>
  <c r="F1929" i="11"/>
  <c r="E1929" i="11"/>
  <c r="A1929" i="11" s="1"/>
  <c r="D1929" i="11"/>
  <c r="C1929" i="11"/>
  <c r="B1929" i="11"/>
  <c r="J1928" i="11"/>
  <c r="G1928" i="11"/>
  <c r="F1928" i="11"/>
  <c r="E1928" i="11"/>
  <c r="A1928" i="11" s="1"/>
  <c r="D1928" i="11"/>
  <c r="C1928" i="11"/>
  <c r="B1928" i="11"/>
  <c r="J1927" i="11"/>
  <c r="G1927" i="11"/>
  <c r="F1927" i="11"/>
  <c r="E1927" i="11"/>
  <c r="A1927" i="11" s="1"/>
  <c r="D1927" i="11"/>
  <c r="C1927" i="11"/>
  <c r="B1927" i="11"/>
  <c r="J1926" i="11"/>
  <c r="G1926" i="11"/>
  <c r="F1926" i="11"/>
  <c r="E1926" i="11"/>
  <c r="A1926" i="11" s="1"/>
  <c r="D1926" i="11"/>
  <c r="C1926" i="11"/>
  <c r="B1926" i="11"/>
  <c r="J1925" i="11"/>
  <c r="G1925" i="11"/>
  <c r="F1925" i="11"/>
  <c r="E1925" i="11"/>
  <c r="A1925" i="11" s="1"/>
  <c r="D1925" i="11"/>
  <c r="C1925" i="11"/>
  <c r="B1925" i="11"/>
  <c r="J1924" i="11"/>
  <c r="G1924" i="11"/>
  <c r="F1924" i="11"/>
  <c r="E1924" i="11"/>
  <c r="A1924" i="11" s="1"/>
  <c r="D1924" i="11"/>
  <c r="C1924" i="11"/>
  <c r="B1924" i="11"/>
  <c r="J1923" i="11"/>
  <c r="G1923" i="11"/>
  <c r="F1923" i="11"/>
  <c r="E1923" i="11"/>
  <c r="A1923" i="11" s="1"/>
  <c r="D1923" i="11"/>
  <c r="C1923" i="11"/>
  <c r="B1923" i="11"/>
  <c r="J1922" i="11"/>
  <c r="G1922" i="11"/>
  <c r="F1922" i="11"/>
  <c r="E1922" i="11"/>
  <c r="A1922" i="11" s="1"/>
  <c r="D1922" i="11"/>
  <c r="C1922" i="11"/>
  <c r="B1922" i="11"/>
  <c r="J1921" i="11"/>
  <c r="G1921" i="11"/>
  <c r="F1921" i="11"/>
  <c r="E1921" i="11"/>
  <c r="A1921" i="11" s="1"/>
  <c r="D1921" i="11"/>
  <c r="C1921" i="11"/>
  <c r="B1921" i="11"/>
  <c r="J1920" i="11"/>
  <c r="G1920" i="11"/>
  <c r="F1920" i="11"/>
  <c r="E1920" i="11"/>
  <c r="A1920" i="11" s="1"/>
  <c r="D1920" i="11"/>
  <c r="C1920" i="11"/>
  <c r="B1920" i="11"/>
  <c r="J1919" i="11"/>
  <c r="G1919" i="11"/>
  <c r="F1919" i="11"/>
  <c r="E1919" i="11"/>
  <c r="A1919" i="11" s="1"/>
  <c r="D1919" i="11"/>
  <c r="C1919" i="11"/>
  <c r="B1919" i="11"/>
  <c r="J1918" i="11"/>
  <c r="G1918" i="11"/>
  <c r="F1918" i="11"/>
  <c r="E1918" i="11"/>
  <c r="A1918" i="11" s="1"/>
  <c r="D1918" i="11"/>
  <c r="C1918" i="11"/>
  <c r="B1918" i="11"/>
  <c r="J1917" i="11"/>
  <c r="G1917" i="11"/>
  <c r="F1917" i="11"/>
  <c r="E1917" i="11"/>
  <c r="A1917" i="11" s="1"/>
  <c r="D1917" i="11"/>
  <c r="C1917" i="11"/>
  <c r="B1917" i="11"/>
  <c r="J1916" i="11"/>
  <c r="G1916" i="11"/>
  <c r="F1916" i="11"/>
  <c r="E1916" i="11"/>
  <c r="A1916" i="11" s="1"/>
  <c r="D1916" i="11"/>
  <c r="C1916" i="11"/>
  <c r="B1916" i="11"/>
  <c r="J1915" i="11"/>
  <c r="G1915" i="11"/>
  <c r="F1915" i="11"/>
  <c r="E1915" i="11"/>
  <c r="A1915" i="11" s="1"/>
  <c r="D1915" i="11"/>
  <c r="C1915" i="11"/>
  <c r="B1915" i="11"/>
  <c r="J1914" i="11"/>
  <c r="G1914" i="11"/>
  <c r="F1914" i="11"/>
  <c r="E1914" i="11"/>
  <c r="A1914" i="11" s="1"/>
  <c r="D1914" i="11"/>
  <c r="C1914" i="11"/>
  <c r="B1914" i="11"/>
  <c r="J1913" i="11"/>
  <c r="G1913" i="11"/>
  <c r="F1913" i="11"/>
  <c r="E1913" i="11"/>
  <c r="A1913" i="11" s="1"/>
  <c r="D1913" i="11"/>
  <c r="C1913" i="11"/>
  <c r="B1913" i="11"/>
  <c r="J1912" i="11"/>
  <c r="G1912" i="11"/>
  <c r="F1912" i="11"/>
  <c r="E1912" i="11"/>
  <c r="A1912" i="11" s="1"/>
  <c r="D1912" i="11"/>
  <c r="C1912" i="11"/>
  <c r="B1912" i="11"/>
  <c r="J1911" i="11"/>
  <c r="G1911" i="11"/>
  <c r="F1911" i="11"/>
  <c r="E1911" i="11"/>
  <c r="A1911" i="11" s="1"/>
  <c r="D1911" i="11"/>
  <c r="C1911" i="11"/>
  <c r="B1911" i="11"/>
  <c r="J1910" i="11"/>
  <c r="G1910" i="11"/>
  <c r="F1910" i="11"/>
  <c r="E1910" i="11"/>
  <c r="A1910" i="11" s="1"/>
  <c r="D1910" i="11"/>
  <c r="C1910" i="11"/>
  <c r="B1910" i="11"/>
  <c r="J1909" i="11"/>
  <c r="G1909" i="11"/>
  <c r="F1909" i="11"/>
  <c r="E1909" i="11"/>
  <c r="A1909" i="11" s="1"/>
  <c r="D1909" i="11"/>
  <c r="C1909" i="11"/>
  <c r="B1909" i="11"/>
  <c r="J1908" i="11"/>
  <c r="G1908" i="11"/>
  <c r="F1908" i="11"/>
  <c r="E1908" i="11"/>
  <c r="A1908" i="11" s="1"/>
  <c r="D1908" i="11"/>
  <c r="C1908" i="11"/>
  <c r="B1908" i="11"/>
  <c r="J1907" i="11"/>
  <c r="G1907" i="11"/>
  <c r="F1907" i="11"/>
  <c r="E1907" i="11"/>
  <c r="A1907" i="11" s="1"/>
  <c r="D1907" i="11"/>
  <c r="C1907" i="11"/>
  <c r="B1907" i="11"/>
  <c r="J1906" i="11"/>
  <c r="G1906" i="11"/>
  <c r="F1906" i="11"/>
  <c r="E1906" i="11"/>
  <c r="A1906" i="11" s="1"/>
  <c r="D1906" i="11"/>
  <c r="C1906" i="11"/>
  <c r="B1906" i="11"/>
  <c r="J1905" i="11"/>
  <c r="G1905" i="11"/>
  <c r="F1905" i="11"/>
  <c r="E1905" i="11"/>
  <c r="A1905" i="11" s="1"/>
  <c r="D1905" i="11"/>
  <c r="C1905" i="11"/>
  <c r="B1905" i="11"/>
  <c r="J1904" i="11"/>
  <c r="G1904" i="11"/>
  <c r="F1904" i="11"/>
  <c r="E1904" i="11"/>
  <c r="A1904" i="11" s="1"/>
  <c r="D1904" i="11"/>
  <c r="C1904" i="11"/>
  <c r="B1904" i="11"/>
  <c r="J1903" i="11"/>
  <c r="G1903" i="11"/>
  <c r="F1903" i="11"/>
  <c r="E1903" i="11"/>
  <c r="A1903" i="11" s="1"/>
  <c r="D1903" i="11"/>
  <c r="C1903" i="11"/>
  <c r="B1903" i="11"/>
  <c r="J1902" i="11"/>
  <c r="G1902" i="11"/>
  <c r="F1902" i="11"/>
  <c r="E1902" i="11"/>
  <c r="A1902" i="11" s="1"/>
  <c r="D1902" i="11"/>
  <c r="C1902" i="11"/>
  <c r="B1902" i="11"/>
  <c r="J1901" i="11"/>
  <c r="G1901" i="11"/>
  <c r="F1901" i="11"/>
  <c r="E1901" i="11"/>
  <c r="A1901" i="11" s="1"/>
  <c r="D1901" i="11"/>
  <c r="C1901" i="11"/>
  <c r="B1901" i="11"/>
  <c r="J1900" i="11"/>
  <c r="G1900" i="11"/>
  <c r="F1900" i="11"/>
  <c r="E1900" i="11"/>
  <c r="A1900" i="11" s="1"/>
  <c r="D1900" i="11"/>
  <c r="C1900" i="11"/>
  <c r="B1900" i="11"/>
  <c r="J1899" i="11"/>
  <c r="G1899" i="11"/>
  <c r="F1899" i="11"/>
  <c r="E1899" i="11"/>
  <c r="A1899" i="11" s="1"/>
  <c r="D1899" i="11"/>
  <c r="C1899" i="11"/>
  <c r="B1899" i="11"/>
  <c r="J1898" i="11"/>
  <c r="G1898" i="11"/>
  <c r="F1898" i="11"/>
  <c r="E1898" i="11"/>
  <c r="A1898" i="11" s="1"/>
  <c r="D1898" i="11"/>
  <c r="C1898" i="11"/>
  <c r="B1898" i="11"/>
  <c r="J1897" i="11"/>
  <c r="G1897" i="11"/>
  <c r="F1897" i="11"/>
  <c r="E1897" i="11"/>
  <c r="A1897" i="11" s="1"/>
  <c r="D1897" i="11"/>
  <c r="C1897" i="11"/>
  <c r="B1897" i="11"/>
  <c r="J1896" i="11"/>
  <c r="G1896" i="11"/>
  <c r="F1896" i="11"/>
  <c r="E1896" i="11"/>
  <c r="A1896" i="11" s="1"/>
  <c r="D1896" i="11"/>
  <c r="C1896" i="11"/>
  <c r="B1896" i="11"/>
  <c r="J1895" i="11"/>
  <c r="G1895" i="11"/>
  <c r="F1895" i="11"/>
  <c r="E1895" i="11"/>
  <c r="A1895" i="11" s="1"/>
  <c r="D1895" i="11"/>
  <c r="C1895" i="11"/>
  <c r="B1895" i="11"/>
  <c r="J1894" i="11"/>
  <c r="G1894" i="11"/>
  <c r="F1894" i="11"/>
  <c r="E1894" i="11"/>
  <c r="A1894" i="11" s="1"/>
  <c r="D1894" i="11"/>
  <c r="C1894" i="11"/>
  <c r="B1894" i="11"/>
  <c r="J1893" i="11"/>
  <c r="G1893" i="11"/>
  <c r="F1893" i="11"/>
  <c r="E1893" i="11"/>
  <c r="A1893" i="11" s="1"/>
  <c r="D1893" i="11"/>
  <c r="C1893" i="11"/>
  <c r="B1893" i="11"/>
  <c r="J1892" i="11"/>
  <c r="G1892" i="11"/>
  <c r="F1892" i="11"/>
  <c r="E1892" i="11"/>
  <c r="A1892" i="11" s="1"/>
  <c r="D1892" i="11"/>
  <c r="C1892" i="11"/>
  <c r="B1892" i="11"/>
  <c r="J1891" i="11"/>
  <c r="G1891" i="11"/>
  <c r="F1891" i="11"/>
  <c r="E1891" i="11"/>
  <c r="A1891" i="11" s="1"/>
  <c r="D1891" i="11"/>
  <c r="C1891" i="11"/>
  <c r="B1891" i="11"/>
  <c r="J1890" i="11"/>
  <c r="G1890" i="11"/>
  <c r="F1890" i="11"/>
  <c r="E1890" i="11"/>
  <c r="A1890" i="11" s="1"/>
  <c r="D1890" i="11"/>
  <c r="C1890" i="11"/>
  <c r="B1890" i="11"/>
  <c r="J1889" i="11"/>
  <c r="G1889" i="11"/>
  <c r="F1889" i="11"/>
  <c r="E1889" i="11"/>
  <c r="A1889" i="11" s="1"/>
  <c r="D1889" i="11"/>
  <c r="C1889" i="11"/>
  <c r="B1889" i="11"/>
  <c r="J1888" i="11"/>
  <c r="G1888" i="11"/>
  <c r="F1888" i="11"/>
  <c r="E1888" i="11"/>
  <c r="A1888" i="11" s="1"/>
  <c r="D1888" i="11"/>
  <c r="C1888" i="11"/>
  <c r="B1888" i="11"/>
  <c r="J1887" i="11"/>
  <c r="G1887" i="11"/>
  <c r="F1887" i="11"/>
  <c r="E1887" i="11"/>
  <c r="A1887" i="11" s="1"/>
  <c r="D1887" i="11"/>
  <c r="C1887" i="11"/>
  <c r="B1887" i="11"/>
  <c r="J1886" i="11"/>
  <c r="G1886" i="11"/>
  <c r="F1886" i="11"/>
  <c r="E1886" i="11"/>
  <c r="A1886" i="11" s="1"/>
  <c r="D1886" i="11"/>
  <c r="C1886" i="11"/>
  <c r="B1886" i="11"/>
  <c r="J1885" i="11"/>
  <c r="G1885" i="11"/>
  <c r="F1885" i="11"/>
  <c r="E1885" i="11"/>
  <c r="A1885" i="11" s="1"/>
  <c r="D1885" i="11"/>
  <c r="C1885" i="11"/>
  <c r="B1885" i="11"/>
  <c r="J1884" i="11"/>
  <c r="G1884" i="11"/>
  <c r="F1884" i="11"/>
  <c r="E1884" i="11"/>
  <c r="A1884" i="11" s="1"/>
  <c r="D1884" i="11"/>
  <c r="C1884" i="11"/>
  <c r="B1884" i="11"/>
  <c r="J1883" i="11"/>
  <c r="G1883" i="11"/>
  <c r="F1883" i="11"/>
  <c r="E1883" i="11"/>
  <c r="A1883" i="11" s="1"/>
  <c r="D1883" i="11"/>
  <c r="C1883" i="11"/>
  <c r="B1883" i="11"/>
  <c r="J1882" i="11"/>
  <c r="G1882" i="11"/>
  <c r="F1882" i="11"/>
  <c r="E1882" i="11"/>
  <c r="A1882" i="11" s="1"/>
  <c r="D1882" i="11"/>
  <c r="C1882" i="11"/>
  <c r="B1882" i="11"/>
  <c r="J1881" i="11"/>
  <c r="G1881" i="11"/>
  <c r="F1881" i="11"/>
  <c r="E1881" i="11"/>
  <c r="A1881" i="11" s="1"/>
  <c r="D1881" i="11"/>
  <c r="C1881" i="11"/>
  <c r="B1881" i="11"/>
  <c r="J1880" i="11"/>
  <c r="G1880" i="11"/>
  <c r="F1880" i="11"/>
  <c r="E1880" i="11"/>
  <c r="A1880" i="11" s="1"/>
  <c r="D1880" i="11"/>
  <c r="C1880" i="11"/>
  <c r="B1880" i="11"/>
  <c r="J1879" i="11"/>
  <c r="G1879" i="11"/>
  <c r="F1879" i="11"/>
  <c r="E1879" i="11"/>
  <c r="A1879" i="11" s="1"/>
  <c r="D1879" i="11"/>
  <c r="C1879" i="11"/>
  <c r="B1879" i="11"/>
  <c r="J1878" i="11"/>
  <c r="G1878" i="11"/>
  <c r="F1878" i="11"/>
  <c r="E1878" i="11"/>
  <c r="A1878" i="11" s="1"/>
  <c r="D1878" i="11"/>
  <c r="C1878" i="11"/>
  <c r="B1878" i="11"/>
  <c r="J1877" i="11"/>
  <c r="G1877" i="11"/>
  <c r="F1877" i="11"/>
  <c r="E1877" i="11"/>
  <c r="A1877" i="11" s="1"/>
  <c r="D1877" i="11"/>
  <c r="C1877" i="11"/>
  <c r="B1877" i="11"/>
  <c r="J1876" i="11"/>
  <c r="G1876" i="11"/>
  <c r="F1876" i="11"/>
  <c r="E1876" i="11"/>
  <c r="A1876" i="11" s="1"/>
  <c r="D1876" i="11"/>
  <c r="C1876" i="11"/>
  <c r="B1876" i="11"/>
  <c r="J1875" i="11"/>
  <c r="G1875" i="11"/>
  <c r="F1875" i="11"/>
  <c r="E1875" i="11"/>
  <c r="A1875" i="11" s="1"/>
  <c r="D1875" i="11"/>
  <c r="C1875" i="11"/>
  <c r="B1875" i="11"/>
  <c r="J1874" i="11"/>
  <c r="G1874" i="11"/>
  <c r="F1874" i="11"/>
  <c r="E1874" i="11"/>
  <c r="A1874" i="11" s="1"/>
  <c r="D1874" i="11"/>
  <c r="C1874" i="11"/>
  <c r="B1874" i="11"/>
  <c r="J1873" i="11"/>
  <c r="G1873" i="11"/>
  <c r="F1873" i="11"/>
  <c r="E1873" i="11"/>
  <c r="A1873" i="11" s="1"/>
  <c r="D1873" i="11"/>
  <c r="C1873" i="11"/>
  <c r="B1873" i="11"/>
  <c r="J1872" i="11"/>
  <c r="G1872" i="11"/>
  <c r="F1872" i="11"/>
  <c r="E1872" i="11"/>
  <c r="A1872" i="11" s="1"/>
  <c r="D1872" i="11"/>
  <c r="C1872" i="11"/>
  <c r="B1872" i="11"/>
  <c r="J1871" i="11"/>
  <c r="G1871" i="11"/>
  <c r="F1871" i="11"/>
  <c r="E1871" i="11"/>
  <c r="A1871" i="11" s="1"/>
  <c r="D1871" i="11"/>
  <c r="C1871" i="11"/>
  <c r="B1871" i="11"/>
  <c r="J1870" i="11"/>
  <c r="G1870" i="11"/>
  <c r="F1870" i="11"/>
  <c r="E1870" i="11"/>
  <c r="A1870" i="11" s="1"/>
  <c r="D1870" i="11"/>
  <c r="C1870" i="11"/>
  <c r="B1870" i="11"/>
  <c r="J1869" i="11"/>
  <c r="G1869" i="11"/>
  <c r="F1869" i="11"/>
  <c r="E1869" i="11"/>
  <c r="A1869" i="11" s="1"/>
  <c r="D1869" i="11"/>
  <c r="C1869" i="11"/>
  <c r="B1869" i="11"/>
  <c r="J1868" i="11"/>
  <c r="G1868" i="11"/>
  <c r="F1868" i="11"/>
  <c r="E1868" i="11"/>
  <c r="A1868" i="11" s="1"/>
  <c r="D1868" i="11"/>
  <c r="C1868" i="11"/>
  <c r="B1868" i="11"/>
  <c r="J1867" i="11"/>
  <c r="G1867" i="11"/>
  <c r="F1867" i="11"/>
  <c r="E1867" i="11"/>
  <c r="A1867" i="11" s="1"/>
  <c r="D1867" i="11"/>
  <c r="C1867" i="11"/>
  <c r="B1867" i="11"/>
  <c r="J1866" i="11"/>
  <c r="G1866" i="11"/>
  <c r="F1866" i="11"/>
  <c r="E1866" i="11"/>
  <c r="A1866" i="11" s="1"/>
  <c r="D1866" i="11"/>
  <c r="C1866" i="11"/>
  <c r="B1866" i="11"/>
  <c r="J1865" i="11"/>
  <c r="G1865" i="11"/>
  <c r="F1865" i="11"/>
  <c r="E1865" i="11"/>
  <c r="A1865" i="11" s="1"/>
  <c r="D1865" i="11"/>
  <c r="C1865" i="11"/>
  <c r="B1865" i="11"/>
  <c r="J1864" i="11"/>
  <c r="G1864" i="11"/>
  <c r="F1864" i="11"/>
  <c r="E1864" i="11"/>
  <c r="A1864" i="11" s="1"/>
  <c r="D1864" i="11"/>
  <c r="C1864" i="11"/>
  <c r="B1864" i="11"/>
  <c r="J1863" i="11"/>
  <c r="G1863" i="11"/>
  <c r="F1863" i="11"/>
  <c r="E1863" i="11"/>
  <c r="A1863" i="11" s="1"/>
  <c r="D1863" i="11"/>
  <c r="C1863" i="11"/>
  <c r="B1863" i="11"/>
  <c r="J1862" i="11"/>
  <c r="G1862" i="11"/>
  <c r="F1862" i="11"/>
  <c r="E1862" i="11"/>
  <c r="A1862" i="11" s="1"/>
  <c r="D1862" i="11"/>
  <c r="C1862" i="11"/>
  <c r="B1862" i="11"/>
  <c r="J1861" i="11"/>
  <c r="G1861" i="11"/>
  <c r="F1861" i="11"/>
  <c r="E1861" i="11"/>
  <c r="A1861" i="11" s="1"/>
  <c r="D1861" i="11"/>
  <c r="C1861" i="11"/>
  <c r="B1861" i="11"/>
  <c r="J1860" i="11"/>
  <c r="G1860" i="11"/>
  <c r="F1860" i="11"/>
  <c r="E1860" i="11"/>
  <c r="A1860" i="11" s="1"/>
  <c r="D1860" i="11"/>
  <c r="C1860" i="11"/>
  <c r="B1860" i="11"/>
  <c r="J1859" i="11"/>
  <c r="G1859" i="11"/>
  <c r="F1859" i="11"/>
  <c r="E1859" i="11"/>
  <c r="A1859" i="11" s="1"/>
  <c r="D1859" i="11"/>
  <c r="C1859" i="11"/>
  <c r="B1859" i="11"/>
  <c r="J1858" i="11"/>
  <c r="G1858" i="11"/>
  <c r="F1858" i="11"/>
  <c r="E1858" i="11"/>
  <c r="A1858" i="11" s="1"/>
  <c r="D1858" i="11"/>
  <c r="C1858" i="11"/>
  <c r="B1858" i="11"/>
  <c r="J1857" i="11"/>
  <c r="G1857" i="11"/>
  <c r="F1857" i="11"/>
  <c r="E1857" i="11"/>
  <c r="A1857" i="11" s="1"/>
  <c r="D1857" i="11"/>
  <c r="C1857" i="11"/>
  <c r="B1857" i="11"/>
  <c r="J1856" i="11"/>
  <c r="G1856" i="11"/>
  <c r="F1856" i="11"/>
  <c r="E1856" i="11"/>
  <c r="A1856" i="11" s="1"/>
  <c r="D1856" i="11"/>
  <c r="C1856" i="11"/>
  <c r="B1856" i="11"/>
  <c r="J1855" i="11"/>
  <c r="G1855" i="11"/>
  <c r="F1855" i="11"/>
  <c r="E1855" i="11"/>
  <c r="A1855" i="11" s="1"/>
  <c r="D1855" i="11"/>
  <c r="C1855" i="11"/>
  <c r="B1855" i="11"/>
  <c r="J1854" i="11"/>
  <c r="G1854" i="11"/>
  <c r="F1854" i="11"/>
  <c r="E1854" i="11"/>
  <c r="A1854" i="11" s="1"/>
  <c r="D1854" i="11"/>
  <c r="C1854" i="11"/>
  <c r="B1854" i="11"/>
  <c r="J1853" i="11"/>
  <c r="G1853" i="11"/>
  <c r="F1853" i="11"/>
  <c r="E1853" i="11"/>
  <c r="A1853" i="11" s="1"/>
  <c r="D1853" i="11"/>
  <c r="C1853" i="11"/>
  <c r="B1853" i="11"/>
  <c r="J1852" i="11"/>
  <c r="G1852" i="11"/>
  <c r="F1852" i="11"/>
  <c r="E1852" i="11"/>
  <c r="A1852" i="11" s="1"/>
  <c r="D1852" i="11"/>
  <c r="C1852" i="11"/>
  <c r="B1852" i="11"/>
  <c r="J1851" i="11"/>
  <c r="G1851" i="11"/>
  <c r="F1851" i="11"/>
  <c r="E1851" i="11"/>
  <c r="A1851" i="11" s="1"/>
  <c r="D1851" i="11"/>
  <c r="C1851" i="11"/>
  <c r="B1851" i="11"/>
  <c r="J1850" i="11"/>
  <c r="G1850" i="11"/>
  <c r="F1850" i="11"/>
  <c r="E1850" i="11"/>
  <c r="A1850" i="11" s="1"/>
  <c r="D1850" i="11"/>
  <c r="C1850" i="11"/>
  <c r="B1850" i="11"/>
  <c r="J1849" i="11"/>
  <c r="G1849" i="11"/>
  <c r="F1849" i="11"/>
  <c r="E1849" i="11"/>
  <c r="A1849" i="11" s="1"/>
  <c r="D1849" i="11"/>
  <c r="C1849" i="11"/>
  <c r="B1849" i="11"/>
  <c r="J1848" i="11"/>
  <c r="G1848" i="11"/>
  <c r="F1848" i="11"/>
  <c r="E1848" i="11"/>
  <c r="A1848" i="11" s="1"/>
  <c r="D1848" i="11"/>
  <c r="C1848" i="11"/>
  <c r="B1848" i="11"/>
  <c r="J1847" i="11"/>
  <c r="G1847" i="11"/>
  <c r="F1847" i="11"/>
  <c r="E1847" i="11"/>
  <c r="A1847" i="11" s="1"/>
  <c r="D1847" i="11"/>
  <c r="C1847" i="11"/>
  <c r="B1847" i="11"/>
  <c r="J1846" i="11"/>
  <c r="G1846" i="11"/>
  <c r="F1846" i="11"/>
  <c r="E1846" i="11"/>
  <c r="A1846" i="11" s="1"/>
  <c r="D1846" i="11"/>
  <c r="C1846" i="11"/>
  <c r="B1846" i="11"/>
  <c r="J1845" i="11"/>
  <c r="G1845" i="11"/>
  <c r="F1845" i="11"/>
  <c r="E1845" i="11"/>
  <c r="A1845" i="11" s="1"/>
  <c r="D1845" i="11"/>
  <c r="C1845" i="11"/>
  <c r="B1845" i="11"/>
  <c r="J1844" i="11"/>
  <c r="G1844" i="11"/>
  <c r="F1844" i="11"/>
  <c r="E1844" i="11"/>
  <c r="A1844" i="11" s="1"/>
  <c r="D1844" i="11"/>
  <c r="C1844" i="11"/>
  <c r="B1844" i="11"/>
  <c r="J1843" i="11"/>
  <c r="G1843" i="11"/>
  <c r="F1843" i="11"/>
  <c r="E1843" i="11"/>
  <c r="A1843" i="11" s="1"/>
  <c r="D1843" i="11"/>
  <c r="C1843" i="11"/>
  <c r="B1843" i="11"/>
  <c r="J1842" i="11"/>
  <c r="G1842" i="11"/>
  <c r="F1842" i="11"/>
  <c r="E1842" i="11"/>
  <c r="A1842" i="11" s="1"/>
  <c r="D1842" i="11"/>
  <c r="C1842" i="11"/>
  <c r="B1842" i="11"/>
  <c r="J1841" i="11"/>
  <c r="G1841" i="11"/>
  <c r="F1841" i="11"/>
  <c r="E1841" i="11"/>
  <c r="A1841" i="11" s="1"/>
  <c r="D1841" i="11"/>
  <c r="C1841" i="11"/>
  <c r="B1841" i="11"/>
  <c r="J1840" i="11"/>
  <c r="G1840" i="11"/>
  <c r="F1840" i="11"/>
  <c r="E1840" i="11"/>
  <c r="A1840" i="11" s="1"/>
  <c r="D1840" i="11"/>
  <c r="C1840" i="11"/>
  <c r="B1840" i="11"/>
  <c r="J1839" i="11"/>
  <c r="G1839" i="11"/>
  <c r="F1839" i="11"/>
  <c r="E1839" i="11"/>
  <c r="A1839" i="11" s="1"/>
  <c r="D1839" i="11"/>
  <c r="C1839" i="11"/>
  <c r="B1839" i="11"/>
  <c r="J1838" i="11"/>
  <c r="G1838" i="11"/>
  <c r="F1838" i="11"/>
  <c r="E1838" i="11"/>
  <c r="A1838" i="11" s="1"/>
  <c r="D1838" i="11"/>
  <c r="C1838" i="11"/>
  <c r="B1838" i="11"/>
  <c r="J1837" i="11"/>
  <c r="G1837" i="11"/>
  <c r="F1837" i="11"/>
  <c r="E1837" i="11"/>
  <c r="A1837" i="11" s="1"/>
  <c r="D1837" i="11"/>
  <c r="C1837" i="11"/>
  <c r="B1837" i="11"/>
  <c r="J1836" i="11"/>
  <c r="G1836" i="11"/>
  <c r="F1836" i="11"/>
  <c r="E1836" i="11"/>
  <c r="A1836" i="11" s="1"/>
  <c r="D1836" i="11"/>
  <c r="C1836" i="11"/>
  <c r="B1836" i="11"/>
  <c r="J1835" i="11"/>
  <c r="G1835" i="11"/>
  <c r="F1835" i="11"/>
  <c r="E1835" i="11"/>
  <c r="A1835" i="11" s="1"/>
  <c r="D1835" i="11"/>
  <c r="C1835" i="11"/>
  <c r="B1835" i="11"/>
  <c r="J1834" i="11"/>
  <c r="G1834" i="11"/>
  <c r="F1834" i="11"/>
  <c r="E1834" i="11"/>
  <c r="A1834" i="11" s="1"/>
  <c r="D1834" i="11"/>
  <c r="C1834" i="11"/>
  <c r="B1834" i="11"/>
  <c r="J1833" i="11"/>
  <c r="G1833" i="11"/>
  <c r="F1833" i="11"/>
  <c r="E1833" i="11"/>
  <c r="A1833" i="11" s="1"/>
  <c r="D1833" i="11"/>
  <c r="C1833" i="11"/>
  <c r="B1833" i="11"/>
  <c r="J1832" i="11"/>
  <c r="G1832" i="11"/>
  <c r="F1832" i="11"/>
  <c r="E1832" i="11"/>
  <c r="A1832" i="11" s="1"/>
  <c r="D1832" i="11"/>
  <c r="C1832" i="11"/>
  <c r="B1832" i="11"/>
  <c r="J1831" i="11"/>
  <c r="G1831" i="11"/>
  <c r="F1831" i="11"/>
  <c r="E1831" i="11"/>
  <c r="A1831" i="11" s="1"/>
  <c r="D1831" i="11"/>
  <c r="C1831" i="11"/>
  <c r="B1831" i="11"/>
  <c r="J1830" i="11"/>
  <c r="G1830" i="11"/>
  <c r="F1830" i="11"/>
  <c r="E1830" i="11"/>
  <c r="A1830" i="11" s="1"/>
  <c r="D1830" i="11"/>
  <c r="C1830" i="11"/>
  <c r="B1830" i="11"/>
  <c r="J1829" i="11"/>
  <c r="G1829" i="11"/>
  <c r="F1829" i="11"/>
  <c r="E1829" i="11"/>
  <c r="A1829" i="11" s="1"/>
  <c r="D1829" i="11"/>
  <c r="C1829" i="11"/>
  <c r="B1829" i="11"/>
  <c r="J1828" i="11"/>
  <c r="G1828" i="11"/>
  <c r="F1828" i="11"/>
  <c r="E1828" i="11"/>
  <c r="A1828" i="11" s="1"/>
  <c r="D1828" i="11"/>
  <c r="C1828" i="11"/>
  <c r="B1828" i="11"/>
  <c r="J1827" i="11"/>
  <c r="G1827" i="11"/>
  <c r="F1827" i="11"/>
  <c r="E1827" i="11"/>
  <c r="A1827" i="11" s="1"/>
  <c r="D1827" i="11"/>
  <c r="C1827" i="11"/>
  <c r="B1827" i="11"/>
  <c r="J1826" i="11"/>
  <c r="G1826" i="11"/>
  <c r="F1826" i="11"/>
  <c r="E1826" i="11"/>
  <c r="A1826" i="11" s="1"/>
  <c r="D1826" i="11"/>
  <c r="C1826" i="11"/>
  <c r="B1826" i="11"/>
  <c r="J1825" i="11"/>
  <c r="G1825" i="11"/>
  <c r="F1825" i="11"/>
  <c r="E1825" i="11"/>
  <c r="A1825" i="11" s="1"/>
  <c r="D1825" i="11"/>
  <c r="C1825" i="11"/>
  <c r="B1825" i="11"/>
  <c r="J1824" i="11"/>
  <c r="G1824" i="11"/>
  <c r="F1824" i="11"/>
  <c r="E1824" i="11"/>
  <c r="A1824" i="11" s="1"/>
  <c r="D1824" i="11"/>
  <c r="C1824" i="11"/>
  <c r="B1824" i="11"/>
  <c r="J1823" i="11"/>
  <c r="G1823" i="11"/>
  <c r="F1823" i="11"/>
  <c r="E1823" i="11"/>
  <c r="A1823" i="11" s="1"/>
  <c r="D1823" i="11"/>
  <c r="C1823" i="11"/>
  <c r="B1823" i="11"/>
  <c r="J1822" i="11"/>
  <c r="G1822" i="11"/>
  <c r="F1822" i="11"/>
  <c r="E1822" i="11"/>
  <c r="A1822" i="11" s="1"/>
  <c r="D1822" i="11"/>
  <c r="C1822" i="11"/>
  <c r="B1822" i="11"/>
  <c r="J1821" i="11"/>
  <c r="G1821" i="11"/>
  <c r="F1821" i="11"/>
  <c r="E1821" i="11"/>
  <c r="A1821" i="11" s="1"/>
  <c r="D1821" i="11"/>
  <c r="C1821" i="11"/>
  <c r="B1821" i="11"/>
  <c r="J1820" i="11"/>
  <c r="G1820" i="11"/>
  <c r="F1820" i="11"/>
  <c r="E1820" i="11"/>
  <c r="A1820" i="11" s="1"/>
  <c r="D1820" i="11"/>
  <c r="C1820" i="11"/>
  <c r="B1820" i="11"/>
  <c r="J1819" i="11"/>
  <c r="G1819" i="11"/>
  <c r="F1819" i="11"/>
  <c r="E1819" i="11"/>
  <c r="A1819" i="11" s="1"/>
  <c r="D1819" i="11"/>
  <c r="C1819" i="11"/>
  <c r="B1819" i="11"/>
  <c r="J1818" i="11"/>
  <c r="G1818" i="11"/>
  <c r="F1818" i="11"/>
  <c r="E1818" i="11"/>
  <c r="A1818" i="11" s="1"/>
  <c r="D1818" i="11"/>
  <c r="C1818" i="11"/>
  <c r="B1818" i="11"/>
  <c r="J1817" i="11"/>
  <c r="G1817" i="11"/>
  <c r="F1817" i="11"/>
  <c r="E1817" i="11"/>
  <c r="A1817" i="11" s="1"/>
  <c r="D1817" i="11"/>
  <c r="C1817" i="11"/>
  <c r="B1817" i="11"/>
  <c r="J1816" i="11"/>
  <c r="G1816" i="11"/>
  <c r="F1816" i="11"/>
  <c r="E1816" i="11"/>
  <c r="A1816" i="11" s="1"/>
  <c r="D1816" i="11"/>
  <c r="C1816" i="11"/>
  <c r="B1816" i="11"/>
  <c r="J1815" i="11"/>
  <c r="G1815" i="11"/>
  <c r="F1815" i="11"/>
  <c r="E1815" i="11"/>
  <c r="A1815" i="11" s="1"/>
  <c r="D1815" i="11"/>
  <c r="C1815" i="11"/>
  <c r="B1815" i="11"/>
  <c r="J1814" i="11"/>
  <c r="G1814" i="11"/>
  <c r="F1814" i="11"/>
  <c r="E1814" i="11"/>
  <c r="A1814" i="11" s="1"/>
  <c r="D1814" i="11"/>
  <c r="C1814" i="11"/>
  <c r="B1814" i="11"/>
  <c r="J1813" i="11"/>
  <c r="G1813" i="11"/>
  <c r="F1813" i="11"/>
  <c r="E1813" i="11"/>
  <c r="A1813" i="11" s="1"/>
  <c r="D1813" i="11"/>
  <c r="C1813" i="11"/>
  <c r="B1813" i="11"/>
  <c r="J1812" i="11"/>
  <c r="G1812" i="11"/>
  <c r="F1812" i="11"/>
  <c r="E1812" i="11"/>
  <c r="A1812" i="11" s="1"/>
  <c r="D1812" i="11"/>
  <c r="C1812" i="11"/>
  <c r="B1812" i="11"/>
  <c r="J1811" i="11"/>
  <c r="G1811" i="11"/>
  <c r="F1811" i="11"/>
  <c r="E1811" i="11"/>
  <c r="A1811" i="11" s="1"/>
  <c r="D1811" i="11"/>
  <c r="C1811" i="11"/>
  <c r="B1811" i="11"/>
  <c r="J1810" i="11"/>
  <c r="G1810" i="11"/>
  <c r="F1810" i="11"/>
  <c r="E1810" i="11"/>
  <c r="A1810" i="11" s="1"/>
  <c r="D1810" i="11"/>
  <c r="C1810" i="11"/>
  <c r="B1810" i="11"/>
  <c r="J1809" i="11"/>
  <c r="G1809" i="11"/>
  <c r="F1809" i="11"/>
  <c r="E1809" i="11"/>
  <c r="A1809" i="11" s="1"/>
  <c r="D1809" i="11"/>
  <c r="C1809" i="11"/>
  <c r="B1809" i="11"/>
  <c r="J1808" i="11"/>
  <c r="G1808" i="11"/>
  <c r="F1808" i="11"/>
  <c r="E1808" i="11"/>
  <c r="A1808" i="11" s="1"/>
  <c r="D1808" i="11"/>
  <c r="C1808" i="11"/>
  <c r="B1808" i="11"/>
  <c r="J1807" i="11"/>
  <c r="G1807" i="11"/>
  <c r="F1807" i="11"/>
  <c r="E1807" i="11"/>
  <c r="A1807" i="11" s="1"/>
  <c r="D1807" i="11"/>
  <c r="C1807" i="11"/>
  <c r="B1807" i="11"/>
  <c r="J1806" i="11"/>
  <c r="G1806" i="11"/>
  <c r="F1806" i="11"/>
  <c r="E1806" i="11"/>
  <c r="A1806" i="11" s="1"/>
  <c r="D1806" i="11"/>
  <c r="C1806" i="11"/>
  <c r="B1806" i="11"/>
  <c r="J1805" i="11"/>
  <c r="G1805" i="11"/>
  <c r="F1805" i="11"/>
  <c r="E1805" i="11"/>
  <c r="A1805" i="11" s="1"/>
  <c r="D1805" i="11"/>
  <c r="C1805" i="11"/>
  <c r="B1805" i="11"/>
  <c r="J1804" i="11"/>
  <c r="G1804" i="11"/>
  <c r="F1804" i="11"/>
  <c r="E1804" i="11"/>
  <c r="A1804" i="11" s="1"/>
  <c r="D1804" i="11"/>
  <c r="C1804" i="11"/>
  <c r="B1804" i="11"/>
  <c r="J1803" i="11"/>
  <c r="G1803" i="11"/>
  <c r="F1803" i="11"/>
  <c r="E1803" i="11"/>
  <c r="A1803" i="11" s="1"/>
  <c r="D1803" i="11"/>
  <c r="C1803" i="11"/>
  <c r="B1803" i="11"/>
  <c r="J1802" i="11"/>
  <c r="G1802" i="11"/>
  <c r="F1802" i="11"/>
  <c r="E1802" i="11"/>
  <c r="A1802" i="11" s="1"/>
  <c r="D1802" i="11"/>
  <c r="C1802" i="11"/>
  <c r="B1802" i="11"/>
  <c r="J1801" i="11"/>
  <c r="G1801" i="11"/>
  <c r="F1801" i="11"/>
  <c r="E1801" i="11"/>
  <c r="A1801" i="11" s="1"/>
  <c r="D1801" i="11"/>
  <c r="C1801" i="11"/>
  <c r="B1801" i="11"/>
  <c r="J1800" i="11"/>
  <c r="G1800" i="11"/>
  <c r="F1800" i="11"/>
  <c r="E1800" i="11"/>
  <c r="A1800" i="11" s="1"/>
  <c r="D1800" i="11"/>
  <c r="C1800" i="11"/>
  <c r="B1800" i="11"/>
  <c r="J1799" i="11"/>
  <c r="G1799" i="11"/>
  <c r="F1799" i="11"/>
  <c r="E1799" i="11"/>
  <c r="A1799" i="11" s="1"/>
  <c r="D1799" i="11"/>
  <c r="C1799" i="11"/>
  <c r="B1799" i="11"/>
  <c r="J1798" i="11"/>
  <c r="G1798" i="11"/>
  <c r="F1798" i="11"/>
  <c r="E1798" i="11"/>
  <c r="A1798" i="11" s="1"/>
  <c r="D1798" i="11"/>
  <c r="C1798" i="11"/>
  <c r="B1798" i="11"/>
  <c r="J1797" i="11"/>
  <c r="G1797" i="11"/>
  <c r="F1797" i="11"/>
  <c r="E1797" i="11"/>
  <c r="A1797" i="11" s="1"/>
  <c r="D1797" i="11"/>
  <c r="C1797" i="11"/>
  <c r="B1797" i="11"/>
  <c r="J1796" i="11"/>
  <c r="G1796" i="11"/>
  <c r="F1796" i="11"/>
  <c r="E1796" i="11"/>
  <c r="A1796" i="11" s="1"/>
  <c r="D1796" i="11"/>
  <c r="C1796" i="11"/>
  <c r="B1796" i="11"/>
  <c r="J1795" i="11"/>
  <c r="G1795" i="11"/>
  <c r="F1795" i="11"/>
  <c r="E1795" i="11"/>
  <c r="A1795" i="11" s="1"/>
  <c r="D1795" i="11"/>
  <c r="C1795" i="11"/>
  <c r="B1795" i="11"/>
  <c r="J1794" i="11"/>
  <c r="G1794" i="11"/>
  <c r="F1794" i="11"/>
  <c r="E1794" i="11"/>
  <c r="A1794" i="11" s="1"/>
  <c r="D1794" i="11"/>
  <c r="C1794" i="11"/>
  <c r="B1794" i="11"/>
  <c r="J1793" i="11"/>
  <c r="G1793" i="11"/>
  <c r="F1793" i="11"/>
  <c r="E1793" i="11"/>
  <c r="A1793" i="11" s="1"/>
  <c r="D1793" i="11"/>
  <c r="C1793" i="11"/>
  <c r="B1793" i="11"/>
  <c r="J1792" i="11"/>
  <c r="G1792" i="11"/>
  <c r="F1792" i="11"/>
  <c r="E1792" i="11"/>
  <c r="A1792" i="11" s="1"/>
  <c r="D1792" i="11"/>
  <c r="C1792" i="11"/>
  <c r="B1792" i="11"/>
  <c r="J1791" i="11"/>
  <c r="G1791" i="11"/>
  <c r="F1791" i="11"/>
  <c r="E1791" i="11"/>
  <c r="A1791" i="11" s="1"/>
  <c r="D1791" i="11"/>
  <c r="C1791" i="11"/>
  <c r="B1791" i="11"/>
  <c r="J1790" i="11"/>
  <c r="G1790" i="11"/>
  <c r="F1790" i="11"/>
  <c r="E1790" i="11"/>
  <c r="A1790" i="11" s="1"/>
  <c r="D1790" i="11"/>
  <c r="C1790" i="11"/>
  <c r="B1790" i="11"/>
  <c r="J1789" i="11"/>
  <c r="G1789" i="11"/>
  <c r="F1789" i="11"/>
  <c r="E1789" i="11"/>
  <c r="A1789" i="11" s="1"/>
  <c r="D1789" i="11"/>
  <c r="C1789" i="11"/>
  <c r="B1789" i="11"/>
  <c r="J1788" i="11"/>
  <c r="G1788" i="11"/>
  <c r="F1788" i="11"/>
  <c r="E1788" i="11"/>
  <c r="A1788" i="11" s="1"/>
  <c r="D1788" i="11"/>
  <c r="C1788" i="11"/>
  <c r="B1788" i="11"/>
  <c r="J1787" i="11"/>
  <c r="G1787" i="11"/>
  <c r="F1787" i="11"/>
  <c r="E1787" i="11"/>
  <c r="A1787" i="11" s="1"/>
  <c r="D1787" i="11"/>
  <c r="C1787" i="11"/>
  <c r="B1787" i="11"/>
  <c r="J1786" i="11"/>
  <c r="G1786" i="11"/>
  <c r="F1786" i="11"/>
  <c r="E1786" i="11"/>
  <c r="A1786" i="11" s="1"/>
  <c r="D1786" i="11"/>
  <c r="C1786" i="11"/>
  <c r="B1786" i="11"/>
  <c r="J1785" i="11"/>
  <c r="G1785" i="11"/>
  <c r="F1785" i="11"/>
  <c r="E1785" i="11"/>
  <c r="A1785" i="11" s="1"/>
  <c r="D1785" i="11"/>
  <c r="C1785" i="11"/>
  <c r="B1785" i="11"/>
  <c r="J1784" i="11"/>
  <c r="G1784" i="11"/>
  <c r="F1784" i="11"/>
  <c r="E1784" i="11"/>
  <c r="A1784" i="11" s="1"/>
  <c r="D1784" i="11"/>
  <c r="C1784" i="11"/>
  <c r="B1784" i="11"/>
  <c r="J1783" i="11"/>
  <c r="G1783" i="11"/>
  <c r="F1783" i="11"/>
  <c r="E1783" i="11"/>
  <c r="A1783" i="11" s="1"/>
  <c r="D1783" i="11"/>
  <c r="C1783" i="11"/>
  <c r="B1783" i="11"/>
  <c r="J1782" i="11"/>
  <c r="G1782" i="11"/>
  <c r="F1782" i="11"/>
  <c r="E1782" i="11"/>
  <c r="A1782" i="11" s="1"/>
  <c r="D1782" i="11"/>
  <c r="C1782" i="11"/>
  <c r="B1782" i="11"/>
  <c r="J1781" i="11"/>
  <c r="G1781" i="11"/>
  <c r="F1781" i="11"/>
  <c r="E1781" i="11"/>
  <c r="A1781" i="11" s="1"/>
  <c r="D1781" i="11"/>
  <c r="C1781" i="11"/>
  <c r="B1781" i="11"/>
  <c r="J1780" i="11"/>
  <c r="G1780" i="11"/>
  <c r="F1780" i="11"/>
  <c r="E1780" i="11"/>
  <c r="A1780" i="11" s="1"/>
  <c r="D1780" i="11"/>
  <c r="C1780" i="11"/>
  <c r="B1780" i="11"/>
  <c r="J1779" i="11"/>
  <c r="G1779" i="11"/>
  <c r="F1779" i="11"/>
  <c r="E1779" i="11"/>
  <c r="A1779" i="11" s="1"/>
  <c r="D1779" i="11"/>
  <c r="C1779" i="11"/>
  <c r="B1779" i="11"/>
  <c r="J1778" i="11"/>
  <c r="G1778" i="11"/>
  <c r="F1778" i="11"/>
  <c r="E1778" i="11"/>
  <c r="A1778" i="11" s="1"/>
  <c r="D1778" i="11"/>
  <c r="C1778" i="11"/>
  <c r="B1778" i="11"/>
  <c r="J1777" i="11"/>
  <c r="G1777" i="11"/>
  <c r="F1777" i="11"/>
  <c r="E1777" i="11"/>
  <c r="A1777" i="11" s="1"/>
  <c r="D1777" i="11"/>
  <c r="C1777" i="11"/>
  <c r="B1777" i="11"/>
  <c r="J1776" i="11"/>
  <c r="G1776" i="11"/>
  <c r="F1776" i="11"/>
  <c r="E1776" i="11"/>
  <c r="A1776" i="11" s="1"/>
  <c r="D1776" i="11"/>
  <c r="C1776" i="11"/>
  <c r="B1776" i="11"/>
  <c r="J1775" i="11"/>
  <c r="G1775" i="11"/>
  <c r="F1775" i="11"/>
  <c r="E1775" i="11"/>
  <c r="A1775" i="11" s="1"/>
  <c r="D1775" i="11"/>
  <c r="C1775" i="11"/>
  <c r="B1775" i="11"/>
  <c r="J1774" i="11"/>
  <c r="G1774" i="11"/>
  <c r="F1774" i="11"/>
  <c r="E1774" i="11"/>
  <c r="A1774" i="11" s="1"/>
  <c r="D1774" i="11"/>
  <c r="C1774" i="11"/>
  <c r="B1774" i="11"/>
  <c r="J1773" i="11"/>
  <c r="G1773" i="11"/>
  <c r="F1773" i="11"/>
  <c r="E1773" i="11"/>
  <c r="A1773" i="11" s="1"/>
  <c r="D1773" i="11"/>
  <c r="C1773" i="11"/>
  <c r="B1773" i="11"/>
  <c r="J1772" i="11"/>
  <c r="G1772" i="11"/>
  <c r="F1772" i="11"/>
  <c r="E1772" i="11"/>
  <c r="A1772" i="11" s="1"/>
  <c r="D1772" i="11"/>
  <c r="C1772" i="11"/>
  <c r="B1772" i="11"/>
  <c r="J1771" i="11"/>
  <c r="G1771" i="11"/>
  <c r="F1771" i="11"/>
  <c r="E1771" i="11"/>
  <c r="A1771" i="11" s="1"/>
  <c r="D1771" i="11"/>
  <c r="C1771" i="11"/>
  <c r="B1771" i="11"/>
  <c r="J1770" i="11"/>
  <c r="G1770" i="11"/>
  <c r="F1770" i="11"/>
  <c r="E1770" i="11"/>
  <c r="A1770" i="11" s="1"/>
  <c r="D1770" i="11"/>
  <c r="C1770" i="11"/>
  <c r="B1770" i="11"/>
  <c r="J1769" i="11"/>
  <c r="G1769" i="11"/>
  <c r="F1769" i="11"/>
  <c r="E1769" i="11"/>
  <c r="A1769" i="11" s="1"/>
  <c r="D1769" i="11"/>
  <c r="C1769" i="11"/>
  <c r="B1769" i="11"/>
  <c r="J1768" i="11"/>
  <c r="G1768" i="11"/>
  <c r="F1768" i="11"/>
  <c r="E1768" i="11"/>
  <c r="A1768" i="11" s="1"/>
  <c r="D1768" i="11"/>
  <c r="C1768" i="11"/>
  <c r="B1768" i="11"/>
  <c r="J1767" i="11"/>
  <c r="G1767" i="11"/>
  <c r="F1767" i="11"/>
  <c r="E1767" i="11"/>
  <c r="A1767" i="11" s="1"/>
  <c r="D1767" i="11"/>
  <c r="C1767" i="11"/>
  <c r="B1767" i="11"/>
  <c r="J1766" i="11"/>
  <c r="G1766" i="11"/>
  <c r="F1766" i="11"/>
  <c r="E1766" i="11"/>
  <c r="A1766" i="11" s="1"/>
  <c r="D1766" i="11"/>
  <c r="C1766" i="11"/>
  <c r="B1766" i="11"/>
  <c r="J1765" i="11"/>
  <c r="G1765" i="11"/>
  <c r="F1765" i="11"/>
  <c r="E1765" i="11"/>
  <c r="A1765" i="11" s="1"/>
  <c r="D1765" i="11"/>
  <c r="C1765" i="11"/>
  <c r="B1765" i="11"/>
  <c r="J1764" i="11"/>
  <c r="G1764" i="11"/>
  <c r="F1764" i="11"/>
  <c r="E1764" i="11"/>
  <c r="A1764" i="11" s="1"/>
  <c r="D1764" i="11"/>
  <c r="C1764" i="11"/>
  <c r="B1764" i="11"/>
  <c r="J1763" i="11"/>
  <c r="G1763" i="11"/>
  <c r="F1763" i="11"/>
  <c r="E1763" i="11"/>
  <c r="A1763" i="11" s="1"/>
  <c r="D1763" i="11"/>
  <c r="C1763" i="11"/>
  <c r="B1763" i="11"/>
  <c r="J1762" i="11"/>
  <c r="G1762" i="11"/>
  <c r="F1762" i="11"/>
  <c r="E1762" i="11"/>
  <c r="A1762" i="11" s="1"/>
  <c r="D1762" i="11"/>
  <c r="C1762" i="11"/>
  <c r="B1762" i="11"/>
  <c r="J1761" i="11"/>
  <c r="G1761" i="11"/>
  <c r="F1761" i="11"/>
  <c r="E1761" i="11"/>
  <c r="A1761" i="11" s="1"/>
  <c r="D1761" i="11"/>
  <c r="C1761" i="11"/>
  <c r="B1761" i="11"/>
  <c r="J1760" i="11"/>
  <c r="G1760" i="11"/>
  <c r="F1760" i="11"/>
  <c r="E1760" i="11"/>
  <c r="A1760" i="11" s="1"/>
  <c r="D1760" i="11"/>
  <c r="C1760" i="11"/>
  <c r="B1760" i="11"/>
  <c r="J1759" i="11"/>
  <c r="G1759" i="11"/>
  <c r="F1759" i="11"/>
  <c r="E1759" i="11"/>
  <c r="A1759" i="11" s="1"/>
  <c r="D1759" i="11"/>
  <c r="C1759" i="11"/>
  <c r="B1759" i="11"/>
  <c r="J1758" i="11"/>
  <c r="G1758" i="11"/>
  <c r="F1758" i="11"/>
  <c r="E1758" i="11"/>
  <c r="A1758" i="11" s="1"/>
  <c r="D1758" i="11"/>
  <c r="C1758" i="11"/>
  <c r="B1758" i="11"/>
  <c r="J1757" i="11"/>
  <c r="G1757" i="11"/>
  <c r="F1757" i="11"/>
  <c r="E1757" i="11"/>
  <c r="A1757" i="11" s="1"/>
  <c r="D1757" i="11"/>
  <c r="C1757" i="11"/>
  <c r="B1757" i="11"/>
  <c r="J1756" i="11"/>
  <c r="G1756" i="11"/>
  <c r="F1756" i="11"/>
  <c r="E1756" i="11"/>
  <c r="A1756" i="11" s="1"/>
  <c r="D1756" i="11"/>
  <c r="C1756" i="11"/>
  <c r="B1756" i="11"/>
  <c r="J1755" i="11"/>
  <c r="G1755" i="11"/>
  <c r="F1755" i="11"/>
  <c r="E1755" i="11"/>
  <c r="A1755" i="11" s="1"/>
  <c r="D1755" i="11"/>
  <c r="C1755" i="11"/>
  <c r="B1755" i="11"/>
  <c r="J1754" i="11"/>
  <c r="G1754" i="11"/>
  <c r="F1754" i="11"/>
  <c r="E1754" i="11"/>
  <c r="A1754" i="11" s="1"/>
  <c r="D1754" i="11"/>
  <c r="C1754" i="11"/>
  <c r="B1754" i="11"/>
  <c r="J1753" i="11"/>
  <c r="G1753" i="11"/>
  <c r="F1753" i="11"/>
  <c r="E1753" i="11"/>
  <c r="A1753" i="11" s="1"/>
  <c r="D1753" i="11"/>
  <c r="C1753" i="11"/>
  <c r="B1753" i="11"/>
  <c r="J1752" i="11"/>
  <c r="G1752" i="11"/>
  <c r="F1752" i="11"/>
  <c r="E1752" i="11"/>
  <c r="A1752" i="11" s="1"/>
  <c r="D1752" i="11"/>
  <c r="C1752" i="11"/>
  <c r="B1752" i="11"/>
  <c r="J1751" i="11"/>
  <c r="G1751" i="11"/>
  <c r="F1751" i="11"/>
  <c r="E1751" i="11"/>
  <c r="A1751" i="11" s="1"/>
  <c r="D1751" i="11"/>
  <c r="C1751" i="11"/>
  <c r="B1751" i="11"/>
  <c r="J1750" i="11"/>
  <c r="G1750" i="11"/>
  <c r="F1750" i="11"/>
  <c r="E1750" i="11"/>
  <c r="A1750" i="11" s="1"/>
  <c r="D1750" i="11"/>
  <c r="C1750" i="11"/>
  <c r="B1750" i="11"/>
  <c r="J1749" i="11"/>
  <c r="G1749" i="11"/>
  <c r="F1749" i="11"/>
  <c r="E1749" i="11"/>
  <c r="A1749" i="11" s="1"/>
  <c r="D1749" i="11"/>
  <c r="C1749" i="11"/>
  <c r="B1749" i="11"/>
  <c r="J1748" i="11"/>
  <c r="G1748" i="11"/>
  <c r="F1748" i="11"/>
  <c r="E1748" i="11"/>
  <c r="A1748" i="11" s="1"/>
  <c r="D1748" i="11"/>
  <c r="C1748" i="11"/>
  <c r="B1748" i="11"/>
  <c r="J1747" i="11"/>
  <c r="G1747" i="11"/>
  <c r="F1747" i="11"/>
  <c r="E1747" i="11"/>
  <c r="A1747" i="11" s="1"/>
  <c r="D1747" i="11"/>
  <c r="C1747" i="11"/>
  <c r="B1747" i="11"/>
  <c r="J1746" i="11"/>
  <c r="G1746" i="11"/>
  <c r="F1746" i="11"/>
  <c r="E1746" i="11"/>
  <c r="A1746" i="11" s="1"/>
  <c r="D1746" i="11"/>
  <c r="C1746" i="11"/>
  <c r="B1746" i="11"/>
  <c r="J1745" i="11"/>
  <c r="G1745" i="11"/>
  <c r="F1745" i="11"/>
  <c r="E1745" i="11"/>
  <c r="A1745" i="11" s="1"/>
  <c r="D1745" i="11"/>
  <c r="C1745" i="11"/>
  <c r="B1745" i="11"/>
  <c r="J1744" i="11"/>
  <c r="G1744" i="11"/>
  <c r="F1744" i="11"/>
  <c r="E1744" i="11"/>
  <c r="A1744" i="11" s="1"/>
  <c r="D1744" i="11"/>
  <c r="C1744" i="11"/>
  <c r="B1744" i="11"/>
  <c r="J1743" i="11"/>
  <c r="G1743" i="11"/>
  <c r="F1743" i="11"/>
  <c r="E1743" i="11"/>
  <c r="A1743" i="11" s="1"/>
  <c r="D1743" i="11"/>
  <c r="C1743" i="11"/>
  <c r="B1743" i="11"/>
  <c r="J1742" i="11"/>
  <c r="G1742" i="11"/>
  <c r="F1742" i="11"/>
  <c r="E1742" i="11"/>
  <c r="A1742" i="11" s="1"/>
  <c r="D1742" i="11"/>
  <c r="C1742" i="11"/>
  <c r="B1742" i="11"/>
  <c r="J1741" i="11"/>
  <c r="G1741" i="11"/>
  <c r="F1741" i="11"/>
  <c r="E1741" i="11"/>
  <c r="A1741" i="11" s="1"/>
  <c r="D1741" i="11"/>
  <c r="C1741" i="11"/>
  <c r="B1741" i="11"/>
  <c r="J1740" i="11"/>
  <c r="G1740" i="11"/>
  <c r="F1740" i="11"/>
  <c r="E1740" i="11"/>
  <c r="A1740" i="11" s="1"/>
  <c r="D1740" i="11"/>
  <c r="C1740" i="11"/>
  <c r="B1740" i="11"/>
  <c r="J1739" i="11"/>
  <c r="G1739" i="11"/>
  <c r="F1739" i="11"/>
  <c r="E1739" i="11"/>
  <c r="A1739" i="11" s="1"/>
  <c r="D1739" i="11"/>
  <c r="C1739" i="11"/>
  <c r="B1739" i="11"/>
  <c r="J1738" i="11"/>
  <c r="G1738" i="11"/>
  <c r="F1738" i="11"/>
  <c r="E1738" i="11"/>
  <c r="A1738" i="11" s="1"/>
  <c r="D1738" i="11"/>
  <c r="C1738" i="11"/>
  <c r="B1738" i="11"/>
  <c r="J1737" i="11"/>
  <c r="G1737" i="11"/>
  <c r="F1737" i="11"/>
  <c r="E1737" i="11"/>
  <c r="A1737" i="11" s="1"/>
  <c r="D1737" i="11"/>
  <c r="C1737" i="11"/>
  <c r="B1737" i="11"/>
  <c r="J1736" i="11"/>
  <c r="G1736" i="11"/>
  <c r="F1736" i="11"/>
  <c r="E1736" i="11"/>
  <c r="A1736" i="11" s="1"/>
  <c r="D1736" i="11"/>
  <c r="C1736" i="11"/>
  <c r="B1736" i="11"/>
  <c r="J1735" i="11"/>
  <c r="G1735" i="11"/>
  <c r="F1735" i="11"/>
  <c r="E1735" i="11"/>
  <c r="A1735" i="11" s="1"/>
  <c r="D1735" i="11"/>
  <c r="C1735" i="11"/>
  <c r="B1735" i="11"/>
  <c r="J1734" i="11"/>
  <c r="G1734" i="11"/>
  <c r="F1734" i="11"/>
  <c r="E1734" i="11"/>
  <c r="A1734" i="11" s="1"/>
  <c r="D1734" i="11"/>
  <c r="C1734" i="11"/>
  <c r="B1734" i="11"/>
  <c r="J1733" i="11"/>
  <c r="G1733" i="11"/>
  <c r="F1733" i="11"/>
  <c r="E1733" i="11"/>
  <c r="A1733" i="11" s="1"/>
  <c r="D1733" i="11"/>
  <c r="C1733" i="11"/>
  <c r="B1733" i="11"/>
  <c r="J1732" i="11"/>
  <c r="G1732" i="11"/>
  <c r="F1732" i="11"/>
  <c r="E1732" i="11"/>
  <c r="A1732" i="11" s="1"/>
  <c r="D1732" i="11"/>
  <c r="C1732" i="11"/>
  <c r="B1732" i="11"/>
  <c r="J1731" i="11"/>
  <c r="G1731" i="11"/>
  <c r="F1731" i="11"/>
  <c r="E1731" i="11"/>
  <c r="A1731" i="11" s="1"/>
  <c r="D1731" i="11"/>
  <c r="C1731" i="11"/>
  <c r="B1731" i="11"/>
  <c r="J1730" i="11"/>
  <c r="G1730" i="11"/>
  <c r="F1730" i="11"/>
  <c r="E1730" i="11"/>
  <c r="A1730" i="11" s="1"/>
  <c r="D1730" i="11"/>
  <c r="C1730" i="11"/>
  <c r="B1730" i="11"/>
  <c r="J1729" i="11"/>
  <c r="G1729" i="11"/>
  <c r="F1729" i="11"/>
  <c r="E1729" i="11"/>
  <c r="A1729" i="11" s="1"/>
  <c r="D1729" i="11"/>
  <c r="C1729" i="11"/>
  <c r="B1729" i="11"/>
  <c r="J1728" i="11"/>
  <c r="G1728" i="11"/>
  <c r="F1728" i="11"/>
  <c r="E1728" i="11"/>
  <c r="A1728" i="11" s="1"/>
  <c r="D1728" i="11"/>
  <c r="C1728" i="11"/>
  <c r="B1728" i="11"/>
  <c r="J1727" i="11"/>
  <c r="G1727" i="11"/>
  <c r="F1727" i="11"/>
  <c r="E1727" i="11"/>
  <c r="A1727" i="11" s="1"/>
  <c r="D1727" i="11"/>
  <c r="C1727" i="11"/>
  <c r="B1727" i="11"/>
  <c r="J1726" i="11"/>
  <c r="G1726" i="11"/>
  <c r="F1726" i="11"/>
  <c r="E1726" i="11"/>
  <c r="A1726" i="11" s="1"/>
  <c r="D1726" i="11"/>
  <c r="C1726" i="11"/>
  <c r="B1726" i="11"/>
  <c r="J1725" i="11"/>
  <c r="G1725" i="11"/>
  <c r="F1725" i="11"/>
  <c r="E1725" i="11"/>
  <c r="A1725" i="11" s="1"/>
  <c r="D1725" i="11"/>
  <c r="C1725" i="11"/>
  <c r="B1725" i="11"/>
  <c r="J1724" i="11"/>
  <c r="G1724" i="11"/>
  <c r="F1724" i="11"/>
  <c r="E1724" i="11"/>
  <c r="A1724" i="11" s="1"/>
  <c r="D1724" i="11"/>
  <c r="C1724" i="11"/>
  <c r="B1724" i="11"/>
  <c r="J1723" i="11"/>
  <c r="G1723" i="11"/>
  <c r="F1723" i="11"/>
  <c r="E1723" i="11"/>
  <c r="A1723" i="11" s="1"/>
  <c r="D1723" i="11"/>
  <c r="C1723" i="11"/>
  <c r="B1723" i="11"/>
  <c r="J1722" i="11"/>
  <c r="G1722" i="11"/>
  <c r="F1722" i="11"/>
  <c r="E1722" i="11"/>
  <c r="A1722" i="11" s="1"/>
  <c r="D1722" i="11"/>
  <c r="C1722" i="11"/>
  <c r="B1722" i="11"/>
  <c r="J1721" i="11"/>
  <c r="G1721" i="11"/>
  <c r="F1721" i="11"/>
  <c r="E1721" i="11"/>
  <c r="A1721" i="11" s="1"/>
  <c r="D1721" i="11"/>
  <c r="C1721" i="11"/>
  <c r="B1721" i="11"/>
  <c r="J1720" i="11"/>
  <c r="G1720" i="11"/>
  <c r="F1720" i="11"/>
  <c r="E1720" i="11"/>
  <c r="A1720" i="11" s="1"/>
  <c r="D1720" i="11"/>
  <c r="C1720" i="11"/>
  <c r="B1720" i="11"/>
  <c r="J1719" i="11"/>
  <c r="G1719" i="11"/>
  <c r="F1719" i="11"/>
  <c r="E1719" i="11"/>
  <c r="A1719" i="11" s="1"/>
  <c r="D1719" i="11"/>
  <c r="C1719" i="11"/>
  <c r="B1719" i="11"/>
  <c r="J1718" i="11"/>
  <c r="G1718" i="11"/>
  <c r="F1718" i="11"/>
  <c r="E1718" i="11"/>
  <c r="A1718" i="11" s="1"/>
  <c r="D1718" i="11"/>
  <c r="C1718" i="11"/>
  <c r="B1718" i="11"/>
  <c r="J1717" i="11"/>
  <c r="G1717" i="11"/>
  <c r="F1717" i="11"/>
  <c r="E1717" i="11"/>
  <c r="A1717" i="11" s="1"/>
  <c r="D1717" i="11"/>
  <c r="C1717" i="11"/>
  <c r="B1717" i="11"/>
  <c r="J1716" i="11"/>
  <c r="G1716" i="11"/>
  <c r="F1716" i="11"/>
  <c r="E1716" i="11"/>
  <c r="A1716" i="11" s="1"/>
  <c r="D1716" i="11"/>
  <c r="C1716" i="11"/>
  <c r="B1716" i="11"/>
  <c r="J1715" i="11"/>
  <c r="G1715" i="11"/>
  <c r="F1715" i="11"/>
  <c r="E1715" i="11"/>
  <c r="A1715" i="11" s="1"/>
  <c r="D1715" i="11"/>
  <c r="C1715" i="11"/>
  <c r="B1715" i="11"/>
  <c r="J1714" i="11"/>
  <c r="G1714" i="11"/>
  <c r="F1714" i="11"/>
  <c r="E1714" i="11"/>
  <c r="A1714" i="11" s="1"/>
  <c r="D1714" i="11"/>
  <c r="C1714" i="11"/>
  <c r="B1714" i="11"/>
  <c r="J1713" i="11"/>
  <c r="G1713" i="11"/>
  <c r="F1713" i="11"/>
  <c r="E1713" i="11"/>
  <c r="A1713" i="11" s="1"/>
  <c r="D1713" i="11"/>
  <c r="C1713" i="11"/>
  <c r="B1713" i="11"/>
  <c r="J1712" i="11"/>
  <c r="G1712" i="11"/>
  <c r="F1712" i="11"/>
  <c r="E1712" i="11"/>
  <c r="A1712" i="11" s="1"/>
  <c r="D1712" i="11"/>
  <c r="C1712" i="11"/>
  <c r="B1712" i="11"/>
  <c r="J1711" i="11"/>
  <c r="G1711" i="11"/>
  <c r="F1711" i="11"/>
  <c r="E1711" i="11"/>
  <c r="A1711" i="11" s="1"/>
  <c r="D1711" i="11"/>
  <c r="C1711" i="11"/>
  <c r="B1711" i="11"/>
  <c r="J1710" i="11"/>
  <c r="G1710" i="11"/>
  <c r="F1710" i="11"/>
  <c r="E1710" i="11"/>
  <c r="A1710" i="11" s="1"/>
  <c r="D1710" i="11"/>
  <c r="C1710" i="11"/>
  <c r="B1710" i="11"/>
  <c r="J1709" i="11"/>
  <c r="G1709" i="11"/>
  <c r="F1709" i="11"/>
  <c r="E1709" i="11"/>
  <c r="A1709" i="11" s="1"/>
  <c r="D1709" i="11"/>
  <c r="C1709" i="11"/>
  <c r="B1709" i="11"/>
  <c r="J1708" i="11"/>
  <c r="G1708" i="11"/>
  <c r="F1708" i="11"/>
  <c r="E1708" i="11"/>
  <c r="A1708" i="11" s="1"/>
  <c r="D1708" i="11"/>
  <c r="C1708" i="11"/>
  <c r="B1708" i="11"/>
  <c r="J1707" i="11"/>
  <c r="G1707" i="11"/>
  <c r="F1707" i="11"/>
  <c r="E1707" i="11"/>
  <c r="A1707" i="11" s="1"/>
  <c r="D1707" i="11"/>
  <c r="C1707" i="11"/>
  <c r="B1707" i="11"/>
  <c r="J1706" i="11"/>
  <c r="G1706" i="11"/>
  <c r="F1706" i="11"/>
  <c r="E1706" i="11"/>
  <c r="A1706" i="11" s="1"/>
  <c r="D1706" i="11"/>
  <c r="C1706" i="11"/>
  <c r="B1706" i="11"/>
  <c r="J1705" i="11"/>
  <c r="G1705" i="11"/>
  <c r="F1705" i="11"/>
  <c r="E1705" i="11"/>
  <c r="A1705" i="11" s="1"/>
  <c r="D1705" i="11"/>
  <c r="C1705" i="11"/>
  <c r="B1705" i="11"/>
  <c r="J1704" i="11"/>
  <c r="G1704" i="11"/>
  <c r="F1704" i="11"/>
  <c r="E1704" i="11"/>
  <c r="A1704" i="11" s="1"/>
  <c r="D1704" i="11"/>
  <c r="C1704" i="11"/>
  <c r="B1704" i="11"/>
  <c r="J1703" i="11"/>
  <c r="G1703" i="11"/>
  <c r="F1703" i="11"/>
  <c r="E1703" i="11"/>
  <c r="A1703" i="11" s="1"/>
  <c r="D1703" i="11"/>
  <c r="C1703" i="11"/>
  <c r="B1703" i="11"/>
  <c r="J1702" i="11"/>
  <c r="G1702" i="11"/>
  <c r="F1702" i="11"/>
  <c r="E1702" i="11"/>
  <c r="A1702" i="11" s="1"/>
  <c r="D1702" i="11"/>
  <c r="C1702" i="11"/>
  <c r="B1702" i="11"/>
  <c r="J1701" i="11"/>
  <c r="G1701" i="11"/>
  <c r="F1701" i="11"/>
  <c r="E1701" i="11"/>
  <c r="A1701" i="11" s="1"/>
  <c r="D1701" i="11"/>
  <c r="C1701" i="11"/>
  <c r="B1701" i="11"/>
  <c r="J1700" i="11"/>
  <c r="G1700" i="11"/>
  <c r="F1700" i="11"/>
  <c r="E1700" i="11"/>
  <c r="A1700" i="11" s="1"/>
  <c r="D1700" i="11"/>
  <c r="C1700" i="11"/>
  <c r="B1700" i="11"/>
  <c r="J1699" i="11"/>
  <c r="G1699" i="11"/>
  <c r="F1699" i="11"/>
  <c r="E1699" i="11"/>
  <c r="A1699" i="11" s="1"/>
  <c r="D1699" i="11"/>
  <c r="C1699" i="11"/>
  <c r="B1699" i="11"/>
  <c r="J1698" i="11"/>
  <c r="G1698" i="11"/>
  <c r="F1698" i="11"/>
  <c r="E1698" i="11"/>
  <c r="A1698" i="11" s="1"/>
  <c r="D1698" i="11"/>
  <c r="C1698" i="11"/>
  <c r="B1698" i="11"/>
  <c r="J1697" i="11"/>
  <c r="G1697" i="11"/>
  <c r="F1697" i="11"/>
  <c r="E1697" i="11"/>
  <c r="A1697" i="11" s="1"/>
  <c r="D1697" i="11"/>
  <c r="C1697" i="11"/>
  <c r="B1697" i="11"/>
  <c r="J1696" i="11"/>
  <c r="G1696" i="11"/>
  <c r="F1696" i="11"/>
  <c r="E1696" i="11"/>
  <c r="A1696" i="11" s="1"/>
  <c r="D1696" i="11"/>
  <c r="C1696" i="11"/>
  <c r="B1696" i="11"/>
  <c r="J1695" i="11"/>
  <c r="G1695" i="11"/>
  <c r="F1695" i="11"/>
  <c r="E1695" i="11"/>
  <c r="A1695" i="11" s="1"/>
  <c r="D1695" i="11"/>
  <c r="C1695" i="11"/>
  <c r="B1695" i="11"/>
  <c r="J1694" i="11"/>
  <c r="G1694" i="11"/>
  <c r="F1694" i="11"/>
  <c r="E1694" i="11"/>
  <c r="A1694" i="11" s="1"/>
  <c r="D1694" i="11"/>
  <c r="C1694" i="11"/>
  <c r="B1694" i="11"/>
  <c r="J1693" i="11"/>
  <c r="G1693" i="11"/>
  <c r="F1693" i="11"/>
  <c r="E1693" i="11"/>
  <c r="A1693" i="11" s="1"/>
  <c r="D1693" i="11"/>
  <c r="C1693" i="11"/>
  <c r="B1693" i="11"/>
  <c r="J1692" i="11"/>
  <c r="G1692" i="11"/>
  <c r="F1692" i="11"/>
  <c r="E1692" i="11"/>
  <c r="A1692" i="11" s="1"/>
  <c r="D1692" i="11"/>
  <c r="C1692" i="11"/>
  <c r="B1692" i="11"/>
  <c r="J1691" i="11"/>
  <c r="G1691" i="11"/>
  <c r="F1691" i="11"/>
  <c r="E1691" i="11"/>
  <c r="A1691" i="11" s="1"/>
  <c r="D1691" i="11"/>
  <c r="C1691" i="11"/>
  <c r="B1691" i="11"/>
  <c r="J1690" i="11"/>
  <c r="G1690" i="11"/>
  <c r="F1690" i="11"/>
  <c r="E1690" i="11"/>
  <c r="A1690" i="11" s="1"/>
  <c r="D1690" i="11"/>
  <c r="C1690" i="11"/>
  <c r="B1690" i="11"/>
  <c r="J1689" i="11"/>
  <c r="G1689" i="11"/>
  <c r="F1689" i="11"/>
  <c r="E1689" i="11"/>
  <c r="A1689" i="11" s="1"/>
  <c r="D1689" i="11"/>
  <c r="C1689" i="11"/>
  <c r="B1689" i="11"/>
  <c r="J1688" i="11"/>
  <c r="G1688" i="11"/>
  <c r="F1688" i="11"/>
  <c r="E1688" i="11"/>
  <c r="A1688" i="11" s="1"/>
  <c r="D1688" i="11"/>
  <c r="C1688" i="11"/>
  <c r="B1688" i="11"/>
  <c r="J1687" i="11"/>
  <c r="G1687" i="11"/>
  <c r="F1687" i="11"/>
  <c r="E1687" i="11"/>
  <c r="A1687" i="11" s="1"/>
  <c r="D1687" i="11"/>
  <c r="C1687" i="11"/>
  <c r="B1687" i="11"/>
  <c r="J1686" i="11"/>
  <c r="G1686" i="11"/>
  <c r="F1686" i="11"/>
  <c r="E1686" i="11"/>
  <c r="A1686" i="11" s="1"/>
  <c r="D1686" i="11"/>
  <c r="C1686" i="11"/>
  <c r="B1686" i="11"/>
  <c r="J1685" i="11"/>
  <c r="G1685" i="11"/>
  <c r="F1685" i="11"/>
  <c r="E1685" i="11"/>
  <c r="A1685" i="11" s="1"/>
  <c r="D1685" i="11"/>
  <c r="C1685" i="11"/>
  <c r="B1685" i="11"/>
  <c r="J1684" i="11"/>
  <c r="G1684" i="11"/>
  <c r="F1684" i="11"/>
  <c r="E1684" i="11"/>
  <c r="A1684" i="11" s="1"/>
  <c r="D1684" i="11"/>
  <c r="C1684" i="11"/>
  <c r="B1684" i="11"/>
  <c r="J1683" i="11"/>
  <c r="G1683" i="11"/>
  <c r="F1683" i="11"/>
  <c r="E1683" i="11"/>
  <c r="A1683" i="11" s="1"/>
  <c r="D1683" i="11"/>
  <c r="C1683" i="11"/>
  <c r="B1683" i="11"/>
  <c r="J1682" i="11"/>
  <c r="G1682" i="11"/>
  <c r="F1682" i="11"/>
  <c r="E1682" i="11"/>
  <c r="A1682" i="11" s="1"/>
  <c r="D1682" i="11"/>
  <c r="C1682" i="11"/>
  <c r="B1682" i="11"/>
  <c r="J1681" i="11"/>
  <c r="G1681" i="11"/>
  <c r="F1681" i="11"/>
  <c r="E1681" i="11"/>
  <c r="A1681" i="11" s="1"/>
  <c r="D1681" i="11"/>
  <c r="C1681" i="11"/>
  <c r="B1681" i="11"/>
  <c r="J1680" i="11"/>
  <c r="G1680" i="11"/>
  <c r="F1680" i="11"/>
  <c r="E1680" i="11"/>
  <c r="A1680" i="11" s="1"/>
  <c r="D1680" i="11"/>
  <c r="C1680" i="11"/>
  <c r="B1680" i="11"/>
  <c r="J1679" i="11"/>
  <c r="G1679" i="11"/>
  <c r="F1679" i="11"/>
  <c r="E1679" i="11"/>
  <c r="A1679" i="11" s="1"/>
  <c r="D1679" i="11"/>
  <c r="C1679" i="11"/>
  <c r="B1679" i="11"/>
  <c r="J1678" i="11"/>
  <c r="G1678" i="11"/>
  <c r="F1678" i="11"/>
  <c r="E1678" i="11"/>
  <c r="A1678" i="11" s="1"/>
  <c r="D1678" i="11"/>
  <c r="C1678" i="11"/>
  <c r="B1678" i="11"/>
  <c r="J1677" i="11"/>
  <c r="G1677" i="11"/>
  <c r="F1677" i="11"/>
  <c r="E1677" i="11"/>
  <c r="A1677" i="11" s="1"/>
  <c r="D1677" i="11"/>
  <c r="C1677" i="11"/>
  <c r="B1677" i="11"/>
  <c r="J1676" i="11"/>
  <c r="G1676" i="11"/>
  <c r="F1676" i="11"/>
  <c r="E1676" i="11"/>
  <c r="A1676" i="11" s="1"/>
  <c r="D1676" i="11"/>
  <c r="C1676" i="11"/>
  <c r="B1676" i="11"/>
  <c r="J1675" i="11"/>
  <c r="G1675" i="11"/>
  <c r="F1675" i="11"/>
  <c r="E1675" i="11"/>
  <c r="A1675" i="11" s="1"/>
  <c r="D1675" i="11"/>
  <c r="C1675" i="11"/>
  <c r="B1675" i="11"/>
  <c r="J1674" i="11"/>
  <c r="G1674" i="11"/>
  <c r="F1674" i="11"/>
  <c r="E1674" i="11"/>
  <c r="A1674" i="11" s="1"/>
  <c r="D1674" i="11"/>
  <c r="C1674" i="11"/>
  <c r="B1674" i="11"/>
  <c r="J1673" i="11"/>
  <c r="G1673" i="11"/>
  <c r="F1673" i="11"/>
  <c r="E1673" i="11"/>
  <c r="A1673" i="11" s="1"/>
  <c r="D1673" i="11"/>
  <c r="C1673" i="11"/>
  <c r="B1673" i="11"/>
  <c r="J1672" i="11"/>
  <c r="G1672" i="11"/>
  <c r="F1672" i="11"/>
  <c r="E1672" i="11"/>
  <c r="A1672" i="11" s="1"/>
  <c r="D1672" i="11"/>
  <c r="C1672" i="11"/>
  <c r="B1672" i="11"/>
  <c r="J1671" i="11"/>
  <c r="G1671" i="11"/>
  <c r="F1671" i="11"/>
  <c r="E1671" i="11"/>
  <c r="A1671" i="11" s="1"/>
  <c r="D1671" i="11"/>
  <c r="C1671" i="11"/>
  <c r="B1671" i="11"/>
  <c r="J1670" i="11"/>
  <c r="G1670" i="11"/>
  <c r="F1670" i="11"/>
  <c r="E1670" i="11"/>
  <c r="A1670" i="11" s="1"/>
  <c r="D1670" i="11"/>
  <c r="C1670" i="11"/>
  <c r="B1670" i="11"/>
  <c r="J1669" i="11"/>
  <c r="G1669" i="11"/>
  <c r="F1669" i="11"/>
  <c r="E1669" i="11"/>
  <c r="A1669" i="11" s="1"/>
  <c r="D1669" i="11"/>
  <c r="C1669" i="11"/>
  <c r="B1669" i="11"/>
  <c r="J1668" i="11"/>
  <c r="G1668" i="11"/>
  <c r="F1668" i="11"/>
  <c r="E1668" i="11"/>
  <c r="A1668" i="11" s="1"/>
  <c r="D1668" i="11"/>
  <c r="C1668" i="11"/>
  <c r="B1668" i="11"/>
  <c r="J1667" i="11"/>
  <c r="G1667" i="11"/>
  <c r="F1667" i="11"/>
  <c r="E1667" i="11"/>
  <c r="A1667" i="11" s="1"/>
  <c r="D1667" i="11"/>
  <c r="C1667" i="11"/>
  <c r="B1667" i="11"/>
  <c r="J1666" i="11"/>
  <c r="G1666" i="11"/>
  <c r="F1666" i="11"/>
  <c r="E1666" i="11"/>
  <c r="A1666" i="11" s="1"/>
  <c r="D1666" i="11"/>
  <c r="C1666" i="11"/>
  <c r="B1666" i="11"/>
  <c r="J1665" i="11"/>
  <c r="G1665" i="11"/>
  <c r="F1665" i="11"/>
  <c r="E1665" i="11"/>
  <c r="A1665" i="11" s="1"/>
  <c r="D1665" i="11"/>
  <c r="C1665" i="11"/>
  <c r="B1665" i="11"/>
  <c r="J1664" i="11"/>
  <c r="G1664" i="11"/>
  <c r="F1664" i="11"/>
  <c r="E1664" i="11"/>
  <c r="A1664" i="11" s="1"/>
  <c r="D1664" i="11"/>
  <c r="C1664" i="11"/>
  <c r="B1664" i="11"/>
  <c r="J1663" i="11"/>
  <c r="G1663" i="11"/>
  <c r="F1663" i="11"/>
  <c r="E1663" i="11"/>
  <c r="A1663" i="11" s="1"/>
  <c r="D1663" i="11"/>
  <c r="C1663" i="11"/>
  <c r="B1663" i="11"/>
  <c r="J1662" i="11"/>
  <c r="G1662" i="11"/>
  <c r="F1662" i="11"/>
  <c r="E1662" i="11"/>
  <c r="A1662" i="11" s="1"/>
  <c r="D1662" i="11"/>
  <c r="C1662" i="11"/>
  <c r="B1662" i="11"/>
  <c r="J1661" i="11"/>
  <c r="G1661" i="11"/>
  <c r="F1661" i="11"/>
  <c r="E1661" i="11"/>
  <c r="A1661" i="11" s="1"/>
  <c r="D1661" i="11"/>
  <c r="C1661" i="11"/>
  <c r="B1661" i="11"/>
  <c r="J1660" i="11"/>
  <c r="G1660" i="11"/>
  <c r="F1660" i="11"/>
  <c r="E1660" i="11"/>
  <c r="A1660" i="11" s="1"/>
  <c r="D1660" i="11"/>
  <c r="C1660" i="11"/>
  <c r="B1660" i="11"/>
  <c r="J1659" i="11"/>
  <c r="G1659" i="11"/>
  <c r="F1659" i="11"/>
  <c r="E1659" i="11"/>
  <c r="A1659" i="11" s="1"/>
  <c r="D1659" i="11"/>
  <c r="C1659" i="11"/>
  <c r="B1659" i="11"/>
  <c r="J1658" i="11"/>
  <c r="G1658" i="11"/>
  <c r="F1658" i="11"/>
  <c r="E1658" i="11"/>
  <c r="A1658" i="11" s="1"/>
  <c r="D1658" i="11"/>
  <c r="C1658" i="11"/>
  <c r="B1658" i="11"/>
  <c r="J1657" i="11"/>
  <c r="G1657" i="11"/>
  <c r="F1657" i="11"/>
  <c r="E1657" i="11"/>
  <c r="A1657" i="11" s="1"/>
  <c r="D1657" i="11"/>
  <c r="C1657" i="11"/>
  <c r="B1657" i="11"/>
  <c r="J1656" i="11"/>
  <c r="G1656" i="11"/>
  <c r="F1656" i="11"/>
  <c r="E1656" i="11"/>
  <c r="A1656" i="11" s="1"/>
  <c r="D1656" i="11"/>
  <c r="C1656" i="11"/>
  <c r="B1656" i="11"/>
  <c r="J1655" i="11"/>
  <c r="G1655" i="11"/>
  <c r="F1655" i="11"/>
  <c r="E1655" i="11"/>
  <c r="A1655" i="11" s="1"/>
  <c r="D1655" i="11"/>
  <c r="C1655" i="11"/>
  <c r="B1655" i="11"/>
  <c r="J1654" i="11"/>
  <c r="G1654" i="11"/>
  <c r="F1654" i="11"/>
  <c r="E1654" i="11"/>
  <c r="A1654" i="11" s="1"/>
  <c r="D1654" i="11"/>
  <c r="C1654" i="11"/>
  <c r="B1654" i="11"/>
  <c r="J1653" i="11"/>
  <c r="G1653" i="11"/>
  <c r="F1653" i="11"/>
  <c r="E1653" i="11"/>
  <c r="A1653" i="11" s="1"/>
  <c r="D1653" i="11"/>
  <c r="C1653" i="11"/>
  <c r="B1653" i="11"/>
  <c r="J1652" i="11"/>
  <c r="G1652" i="11"/>
  <c r="F1652" i="11"/>
  <c r="E1652" i="11"/>
  <c r="A1652" i="11" s="1"/>
  <c r="D1652" i="11"/>
  <c r="C1652" i="11"/>
  <c r="B1652" i="11"/>
  <c r="J1651" i="11"/>
  <c r="G1651" i="11"/>
  <c r="F1651" i="11"/>
  <c r="E1651" i="11"/>
  <c r="A1651" i="11" s="1"/>
  <c r="D1651" i="11"/>
  <c r="C1651" i="11"/>
  <c r="B1651" i="11"/>
  <c r="J1650" i="11"/>
  <c r="G1650" i="11"/>
  <c r="F1650" i="11"/>
  <c r="E1650" i="11"/>
  <c r="A1650" i="11" s="1"/>
  <c r="D1650" i="11"/>
  <c r="C1650" i="11"/>
  <c r="B1650" i="11"/>
  <c r="J1649" i="11"/>
  <c r="G1649" i="11"/>
  <c r="F1649" i="11"/>
  <c r="E1649" i="11"/>
  <c r="A1649" i="11" s="1"/>
  <c r="D1649" i="11"/>
  <c r="C1649" i="11"/>
  <c r="B1649" i="11"/>
  <c r="J1648" i="11"/>
  <c r="G1648" i="11"/>
  <c r="F1648" i="11"/>
  <c r="E1648" i="11"/>
  <c r="A1648" i="11" s="1"/>
  <c r="D1648" i="11"/>
  <c r="C1648" i="11"/>
  <c r="B1648" i="11"/>
  <c r="J1647" i="11"/>
  <c r="G1647" i="11"/>
  <c r="F1647" i="11"/>
  <c r="E1647" i="11"/>
  <c r="A1647" i="11" s="1"/>
  <c r="D1647" i="11"/>
  <c r="C1647" i="11"/>
  <c r="B1647" i="11"/>
  <c r="J1646" i="11"/>
  <c r="G1646" i="11"/>
  <c r="F1646" i="11"/>
  <c r="E1646" i="11"/>
  <c r="A1646" i="11" s="1"/>
  <c r="D1646" i="11"/>
  <c r="C1646" i="11"/>
  <c r="B1646" i="11"/>
  <c r="J1645" i="11"/>
  <c r="G1645" i="11"/>
  <c r="F1645" i="11"/>
  <c r="E1645" i="11"/>
  <c r="A1645" i="11" s="1"/>
  <c r="D1645" i="11"/>
  <c r="C1645" i="11"/>
  <c r="B1645" i="11"/>
  <c r="J1644" i="11"/>
  <c r="G1644" i="11"/>
  <c r="F1644" i="11"/>
  <c r="E1644" i="11"/>
  <c r="A1644" i="11" s="1"/>
  <c r="D1644" i="11"/>
  <c r="C1644" i="11"/>
  <c r="B1644" i="11"/>
  <c r="J1643" i="11"/>
  <c r="G1643" i="11"/>
  <c r="F1643" i="11"/>
  <c r="E1643" i="11"/>
  <c r="A1643" i="11" s="1"/>
  <c r="D1643" i="11"/>
  <c r="C1643" i="11"/>
  <c r="B1643" i="11"/>
  <c r="J1642" i="11"/>
  <c r="G1642" i="11"/>
  <c r="F1642" i="11"/>
  <c r="E1642" i="11"/>
  <c r="A1642" i="11" s="1"/>
  <c r="D1642" i="11"/>
  <c r="C1642" i="11"/>
  <c r="B1642" i="11"/>
  <c r="J1641" i="11"/>
  <c r="G1641" i="11"/>
  <c r="F1641" i="11"/>
  <c r="E1641" i="11"/>
  <c r="A1641" i="11" s="1"/>
  <c r="D1641" i="11"/>
  <c r="C1641" i="11"/>
  <c r="B1641" i="11"/>
  <c r="J1640" i="11"/>
  <c r="G1640" i="11"/>
  <c r="F1640" i="11"/>
  <c r="E1640" i="11"/>
  <c r="A1640" i="11" s="1"/>
  <c r="D1640" i="11"/>
  <c r="C1640" i="11"/>
  <c r="B1640" i="11"/>
  <c r="J1639" i="11"/>
  <c r="G1639" i="11"/>
  <c r="F1639" i="11"/>
  <c r="E1639" i="11"/>
  <c r="A1639" i="11" s="1"/>
  <c r="D1639" i="11"/>
  <c r="C1639" i="11"/>
  <c r="B1639" i="11"/>
  <c r="J1638" i="11"/>
  <c r="G1638" i="11"/>
  <c r="F1638" i="11"/>
  <c r="E1638" i="11"/>
  <c r="A1638" i="11" s="1"/>
  <c r="D1638" i="11"/>
  <c r="C1638" i="11"/>
  <c r="B1638" i="11"/>
  <c r="J1637" i="11"/>
  <c r="G1637" i="11"/>
  <c r="F1637" i="11"/>
  <c r="E1637" i="11"/>
  <c r="A1637" i="11" s="1"/>
  <c r="D1637" i="11"/>
  <c r="C1637" i="11"/>
  <c r="B1637" i="11"/>
  <c r="J1636" i="11"/>
  <c r="G1636" i="11"/>
  <c r="F1636" i="11"/>
  <c r="E1636" i="11"/>
  <c r="A1636" i="11" s="1"/>
  <c r="D1636" i="11"/>
  <c r="C1636" i="11"/>
  <c r="B1636" i="11"/>
  <c r="J1635" i="11"/>
  <c r="G1635" i="11"/>
  <c r="F1635" i="11"/>
  <c r="E1635" i="11"/>
  <c r="A1635" i="11" s="1"/>
  <c r="D1635" i="11"/>
  <c r="C1635" i="11"/>
  <c r="B1635" i="11"/>
  <c r="J1634" i="11"/>
  <c r="G1634" i="11"/>
  <c r="F1634" i="11"/>
  <c r="E1634" i="11"/>
  <c r="A1634" i="11" s="1"/>
  <c r="D1634" i="11"/>
  <c r="C1634" i="11"/>
  <c r="B1634" i="11"/>
  <c r="J1633" i="11"/>
  <c r="G1633" i="11"/>
  <c r="F1633" i="11"/>
  <c r="E1633" i="11"/>
  <c r="A1633" i="11" s="1"/>
  <c r="D1633" i="11"/>
  <c r="C1633" i="11"/>
  <c r="B1633" i="11"/>
  <c r="J1632" i="11"/>
  <c r="G1632" i="11"/>
  <c r="F1632" i="11"/>
  <c r="E1632" i="11"/>
  <c r="A1632" i="11" s="1"/>
  <c r="D1632" i="11"/>
  <c r="C1632" i="11"/>
  <c r="B1632" i="11"/>
  <c r="J1631" i="11"/>
  <c r="G1631" i="11"/>
  <c r="F1631" i="11"/>
  <c r="E1631" i="11"/>
  <c r="A1631" i="11" s="1"/>
  <c r="D1631" i="11"/>
  <c r="C1631" i="11"/>
  <c r="B1631" i="11"/>
  <c r="J1630" i="11"/>
  <c r="G1630" i="11"/>
  <c r="F1630" i="11"/>
  <c r="E1630" i="11"/>
  <c r="A1630" i="11" s="1"/>
  <c r="D1630" i="11"/>
  <c r="C1630" i="11"/>
  <c r="B1630" i="11"/>
  <c r="J1629" i="11"/>
  <c r="G1629" i="11"/>
  <c r="F1629" i="11"/>
  <c r="E1629" i="11"/>
  <c r="A1629" i="11" s="1"/>
  <c r="D1629" i="11"/>
  <c r="C1629" i="11"/>
  <c r="B1629" i="11"/>
  <c r="J1628" i="11"/>
  <c r="G1628" i="11"/>
  <c r="F1628" i="11"/>
  <c r="E1628" i="11"/>
  <c r="A1628" i="11" s="1"/>
  <c r="D1628" i="11"/>
  <c r="C1628" i="11"/>
  <c r="B1628" i="11"/>
  <c r="J1627" i="11"/>
  <c r="G1627" i="11"/>
  <c r="F1627" i="11"/>
  <c r="E1627" i="11"/>
  <c r="A1627" i="11" s="1"/>
  <c r="D1627" i="11"/>
  <c r="C1627" i="11"/>
  <c r="B1627" i="11"/>
  <c r="J1626" i="11"/>
  <c r="G1626" i="11"/>
  <c r="F1626" i="11"/>
  <c r="E1626" i="11"/>
  <c r="A1626" i="11" s="1"/>
  <c r="D1626" i="11"/>
  <c r="C1626" i="11"/>
  <c r="B1626" i="11"/>
  <c r="J1625" i="11"/>
  <c r="G1625" i="11"/>
  <c r="F1625" i="11"/>
  <c r="E1625" i="11"/>
  <c r="A1625" i="11" s="1"/>
  <c r="D1625" i="11"/>
  <c r="C1625" i="11"/>
  <c r="B1625" i="11"/>
  <c r="J1624" i="11"/>
  <c r="G1624" i="11"/>
  <c r="F1624" i="11"/>
  <c r="E1624" i="11"/>
  <c r="A1624" i="11" s="1"/>
  <c r="D1624" i="11"/>
  <c r="C1624" i="11"/>
  <c r="B1624" i="11"/>
  <c r="J1623" i="11"/>
  <c r="G1623" i="11"/>
  <c r="F1623" i="11"/>
  <c r="E1623" i="11"/>
  <c r="A1623" i="11" s="1"/>
  <c r="D1623" i="11"/>
  <c r="C1623" i="11"/>
  <c r="B1623" i="11"/>
  <c r="J1622" i="11"/>
  <c r="G1622" i="11"/>
  <c r="F1622" i="11"/>
  <c r="E1622" i="11"/>
  <c r="A1622" i="11" s="1"/>
  <c r="D1622" i="11"/>
  <c r="C1622" i="11"/>
  <c r="B1622" i="11"/>
  <c r="J1621" i="11"/>
  <c r="G1621" i="11"/>
  <c r="F1621" i="11"/>
  <c r="E1621" i="11"/>
  <c r="A1621" i="11" s="1"/>
  <c r="D1621" i="11"/>
  <c r="C1621" i="11"/>
  <c r="B1621" i="11"/>
  <c r="J1620" i="11"/>
  <c r="G1620" i="11"/>
  <c r="F1620" i="11"/>
  <c r="E1620" i="11"/>
  <c r="A1620" i="11" s="1"/>
  <c r="D1620" i="11"/>
  <c r="C1620" i="11"/>
  <c r="B1620" i="11"/>
  <c r="J1619" i="11"/>
  <c r="G1619" i="11"/>
  <c r="F1619" i="11"/>
  <c r="E1619" i="11"/>
  <c r="A1619" i="11" s="1"/>
  <c r="D1619" i="11"/>
  <c r="C1619" i="11"/>
  <c r="B1619" i="11"/>
  <c r="J1618" i="11"/>
  <c r="G1618" i="11"/>
  <c r="F1618" i="11"/>
  <c r="E1618" i="11"/>
  <c r="A1618" i="11" s="1"/>
  <c r="D1618" i="11"/>
  <c r="C1618" i="11"/>
  <c r="B1618" i="11"/>
  <c r="J1617" i="11"/>
  <c r="G1617" i="11"/>
  <c r="F1617" i="11"/>
  <c r="E1617" i="11"/>
  <c r="A1617" i="11" s="1"/>
  <c r="D1617" i="11"/>
  <c r="C1617" i="11"/>
  <c r="B1617" i="11"/>
  <c r="J1616" i="11"/>
  <c r="G1616" i="11"/>
  <c r="F1616" i="11"/>
  <c r="E1616" i="11"/>
  <c r="A1616" i="11" s="1"/>
  <c r="D1616" i="11"/>
  <c r="C1616" i="11"/>
  <c r="B1616" i="11"/>
  <c r="J1615" i="11"/>
  <c r="G1615" i="11"/>
  <c r="F1615" i="11"/>
  <c r="E1615" i="11"/>
  <c r="A1615" i="11" s="1"/>
  <c r="D1615" i="11"/>
  <c r="C1615" i="11"/>
  <c r="B1615" i="11"/>
  <c r="J1614" i="11"/>
  <c r="G1614" i="11"/>
  <c r="F1614" i="11"/>
  <c r="E1614" i="11"/>
  <c r="A1614" i="11" s="1"/>
  <c r="D1614" i="11"/>
  <c r="C1614" i="11"/>
  <c r="B1614" i="11"/>
  <c r="J1613" i="11"/>
  <c r="G1613" i="11"/>
  <c r="F1613" i="11"/>
  <c r="E1613" i="11"/>
  <c r="A1613" i="11" s="1"/>
  <c r="D1613" i="11"/>
  <c r="C1613" i="11"/>
  <c r="B1613" i="11"/>
  <c r="J1612" i="11"/>
  <c r="G1612" i="11"/>
  <c r="F1612" i="11"/>
  <c r="E1612" i="11"/>
  <c r="A1612" i="11" s="1"/>
  <c r="D1612" i="11"/>
  <c r="C1612" i="11"/>
  <c r="B1612" i="11"/>
  <c r="J1611" i="11"/>
  <c r="G1611" i="11"/>
  <c r="F1611" i="11"/>
  <c r="E1611" i="11"/>
  <c r="A1611" i="11" s="1"/>
  <c r="D1611" i="11"/>
  <c r="C1611" i="11"/>
  <c r="B1611" i="11"/>
  <c r="J1610" i="11"/>
  <c r="G1610" i="11"/>
  <c r="F1610" i="11"/>
  <c r="E1610" i="11"/>
  <c r="A1610" i="11" s="1"/>
  <c r="D1610" i="11"/>
  <c r="C1610" i="11"/>
  <c r="B1610" i="11"/>
  <c r="J1609" i="11"/>
  <c r="G1609" i="11"/>
  <c r="F1609" i="11"/>
  <c r="E1609" i="11"/>
  <c r="A1609" i="11" s="1"/>
  <c r="D1609" i="11"/>
  <c r="C1609" i="11"/>
  <c r="B1609" i="11"/>
  <c r="J1608" i="11"/>
  <c r="G1608" i="11"/>
  <c r="F1608" i="11"/>
  <c r="E1608" i="11"/>
  <c r="A1608" i="11" s="1"/>
  <c r="D1608" i="11"/>
  <c r="C1608" i="11"/>
  <c r="B1608" i="11"/>
  <c r="J1607" i="11"/>
  <c r="G1607" i="11"/>
  <c r="F1607" i="11"/>
  <c r="E1607" i="11"/>
  <c r="A1607" i="11" s="1"/>
  <c r="D1607" i="11"/>
  <c r="C1607" i="11"/>
  <c r="B1607" i="11"/>
  <c r="J1606" i="11"/>
  <c r="G1606" i="11"/>
  <c r="F1606" i="11"/>
  <c r="E1606" i="11"/>
  <c r="A1606" i="11" s="1"/>
  <c r="D1606" i="11"/>
  <c r="C1606" i="11"/>
  <c r="B1606" i="11"/>
  <c r="J1605" i="11"/>
  <c r="G1605" i="11"/>
  <c r="F1605" i="11"/>
  <c r="E1605" i="11"/>
  <c r="A1605" i="11" s="1"/>
  <c r="D1605" i="11"/>
  <c r="C1605" i="11"/>
  <c r="B1605" i="11"/>
  <c r="J1604" i="11"/>
  <c r="G1604" i="11"/>
  <c r="F1604" i="11"/>
  <c r="E1604" i="11"/>
  <c r="A1604" i="11" s="1"/>
  <c r="D1604" i="11"/>
  <c r="C1604" i="11"/>
  <c r="B1604" i="11"/>
  <c r="J1603" i="11"/>
  <c r="G1603" i="11"/>
  <c r="F1603" i="11"/>
  <c r="E1603" i="11"/>
  <c r="A1603" i="11" s="1"/>
  <c r="D1603" i="11"/>
  <c r="C1603" i="11"/>
  <c r="B1603" i="11"/>
  <c r="J1602" i="11"/>
  <c r="G1602" i="11"/>
  <c r="F1602" i="11"/>
  <c r="E1602" i="11"/>
  <c r="A1602" i="11" s="1"/>
  <c r="D1602" i="11"/>
  <c r="C1602" i="11"/>
  <c r="B1602" i="11"/>
  <c r="J1601" i="11"/>
  <c r="G1601" i="11"/>
  <c r="F1601" i="11"/>
  <c r="E1601" i="11"/>
  <c r="A1601" i="11" s="1"/>
  <c r="D1601" i="11"/>
  <c r="C1601" i="11"/>
  <c r="B1601" i="11"/>
  <c r="J1600" i="11"/>
  <c r="G1600" i="11"/>
  <c r="F1600" i="11"/>
  <c r="E1600" i="11"/>
  <c r="A1600" i="11" s="1"/>
  <c r="D1600" i="11"/>
  <c r="C1600" i="11"/>
  <c r="B1600" i="11"/>
  <c r="J1599" i="11"/>
  <c r="G1599" i="11"/>
  <c r="F1599" i="11"/>
  <c r="E1599" i="11"/>
  <c r="A1599" i="11" s="1"/>
  <c r="D1599" i="11"/>
  <c r="C1599" i="11"/>
  <c r="B1599" i="11"/>
  <c r="J1598" i="11"/>
  <c r="G1598" i="11"/>
  <c r="F1598" i="11"/>
  <c r="E1598" i="11"/>
  <c r="A1598" i="11" s="1"/>
  <c r="D1598" i="11"/>
  <c r="C1598" i="11"/>
  <c r="B1598" i="11"/>
  <c r="J1597" i="11"/>
  <c r="G1597" i="11"/>
  <c r="F1597" i="11"/>
  <c r="E1597" i="11"/>
  <c r="A1597" i="11" s="1"/>
  <c r="D1597" i="11"/>
  <c r="C1597" i="11"/>
  <c r="B1597" i="11"/>
  <c r="J1596" i="11"/>
  <c r="G1596" i="11"/>
  <c r="F1596" i="11"/>
  <c r="E1596" i="11"/>
  <c r="A1596" i="11" s="1"/>
  <c r="D1596" i="11"/>
  <c r="C1596" i="11"/>
  <c r="B1596" i="11"/>
  <c r="J1595" i="11"/>
  <c r="G1595" i="11"/>
  <c r="F1595" i="11"/>
  <c r="E1595" i="11"/>
  <c r="A1595" i="11" s="1"/>
  <c r="D1595" i="11"/>
  <c r="C1595" i="11"/>
  <c r="B1595" i="11"/>
  <c r="J1594" i="11"/>
  <c r="G1594" i="11"/>
  <c r="F1594" i="11"/>
  <c r="E1594" i="11"/>
  <c r="A1594" i="11" s="1"/>
  <c r="D1594" i="11"/>
  <c r="C1594" i="11"/>
  <c r="B1594" i="11"/>
  <c r="J1593" i="11"/>
  <c r="G1593" i="11"/>
  <c r="F1593" i="11"/>
  <c r="E1593" i="11"/>
  <c r="A1593" i="11" s="1"/>
  <c r="D1593" i="11"/>
  <c r="C1593" i="11"/>
  <c r="B1593" i="11"/>
  <c r="J1592" i="11"/>
  <c r="G1592" i="11"/>
  <c r="F1592" i="11"/>
  <c r="E1592" i="11"/>
  <c r="A1592" i="11" s="1"/>
  <c r="D1592" i="11"/>
  <c r="C1592" i="11"/>
  <c r="B1592" i="11"/>
  <c r="J1591" i="11"/>
  <c r="G1591" i="11"/>
  <c r="F1591" i="11"/>
  <c r="E1591" i="11"/>
  <c r="A1591" i="11" s="1"/>
  <c r="D1591" i="11"/>
  <c r="C1591" i="11"/>
  <c r="B1591" i="11"/>
  <c r="J1590" i="11"/>
  <c r="G1590" i="11"/>
  <c r="F1590" i="11"/>
  <c r="E1590" i="11"/>
  <c r="A1590" i="11" s="1"/>
  <c r="D1590" i="11"/>
  <c r="C1590" i="11"/>
  <c r="B1590" i="11"/>
  <c r="J1589" i="11"/>
  <c r="G1589" i="11"/>
  <c r="F1589" i="11"/>
  <c r="E1589" i="11"/>
  <c r="A1589" i="11" s="1"/>
  <c r="D1589" i="11"/>
  <c r="C1589" i="11"/>
  <c r="B1589" i="11"/>
  <c r="J1588" i="11"/>
  <c r="G1588" i="11"/>
  <c r="F1588" i="11"/>
  <c r="E1588" i="11"/>
  <c r="A1588" i="11" s="1"/>
  <c r="D1588" i="11"/>
  <c r="C1588" i="11"/>
  <c r="B1588" i="11"/>
  <c r="J1587" i="11"/>
  <c r="G1587" i="11"/>
  <c r="F1587" i="11"/>
  <c r="E1587" i="11"/>
  <c r="A1587" i="11" s="1"/>
  <c r="D1587" i="11"/>
  <c r="C1587" i="11"/>
  <c r="B1587" i="11"/>
  <c r="J1586" i="11"/>
  <c r="G1586" i="11"/>
  <c r="F1586" i="11"/>
  <c r="E1586" i="11"/>
  <c r="A1586" i="11" s="1"/>
  <c r="D1586" i="11"/>
  <c r="C1586" i="11"/>
  <c r="B1586" i="11"/>
  <c r="J1585" i="11"/>
  <c r="G1585" i="11"/>
  <c r="F1585" i="11"/>
  <c r="E1585" i="11"/>
  <c r="A1585" i="11" s="1"/>
  <c r="D1585" i="11"/>
  <c r="C1585" i="11"/>
  <c r="B1585" i="11"/>
  <c r="J1584" i="11"/>
  <c r="G1584" i="11"/>
  <c r="F1584" i="11"/>
  <c r="E1584" i="11"/>
  <c r="A1584" i="11" s="1"/>
  <c r="D1584" i="11"/>
  <c r="C1584" i="11"/>
  <c r="B1584" i="11"/>
  <c r="J1583" i="11"/>
  <c r="G1583" i="11"/>
  <c r="F1583" i="11"/>
  <c r="E1583" i="11"/>
  <c r="A1583" i="11" s="1"/>
  <c r="D1583" i="11"/>
  <c r="C1583" i="11"/>
  <c r="B1583" i="11"/>
  <c r="J1582" i="11"/>
  <c r="G1582" i="11"/>
  <c r="F1582" i="11"/>
  <c r="E1582" i="11"/>
  <c r="A1582" i="11" s="1"/>
  <c r="D1582" i="11"/>
  <c r="C1582" i="11"/>
  <c r="B1582" i="11"/>
  <c r="J1581" i="11"/>
  <c r="G1581" i="11"/>
  <c r="F1581" i="11"/>
  <c r="E1581" i="11"/>
  <c r="A1581" i="11" s="1"/>
  <c r="D1581" i="11"/>
  <c r="C1581" i="11"/>
  <c r="B1581" i="11"/>
  <c r="J1580" i="11"/>
  <c r="G1580" i="11"/>
  <c r="F1580" i="11"/>
  <c r="E1580" i="11"/>
  <c r="A1580" i="11" s="1"/>
  <c r="D1580" i="11"/>
  <c r="C1580" i="11"/>
  <c r="B1580" i="11"/>
  <c r="J1579" i="11"/>
  <c r="G1579" i="11"/>
  <c r="F1579" i="11"/>
  <c r="E1579" i="11"/>
  <c r="A1579" i="11" s="1"/>
  <c r="D1579" i="11"/>
  <c r="C1579" i="11"/>
  <c r="B1579" i="11"/>
  <c r="J1578" i="11"/>
  <c r="G1578" i="11"/>
  <c r="F1578" i="11"/>
  <c r="E1578" i="11"/>
  <c r="A1578" i="11" s="1"/>
  <c r="D1578" i="11"/>
  <c r="C1578" i="11"/>
  <c r="B1578" i="11"/>
  <c r="J1577" i="11"/>
  <c r="G1577" i="11"/>
  <c r="F1577" i="11"/>
  <c r="E1577" i="11"/>
  <c r="A1577" i="11" s="1"/>
  <c r="D1577" i="11"/>
  <c r="C1577" i="11"/>
  <c r="B1577" i="11"/>
  <c r="J1576" i="11"/>
  <c r="G1576" i="11"/>
  <c r="F1576" i="11"/>
  <c r="E1576" i="11"/>
  <c r="A1576" i="11" s="1"/>
  <c r="D1576" i="11"/>
  <c r="C1576" i="11"/>
  <c r="B1576" i="11"/>
  <c r="J1575" i="11"/>
  <c r="G1575" i="11"/>
  <c r="F1575" i="11"/>
  <c r="E1575" i="11"/>
  <c r="A1575" i="11" s="1"/>
  <c r="D1575" i="11"/>
  <c r="C1575" i="11"/>
  <c r="B1575" i="11"/>
  <c r="J1574" i="11"/>
  <c r="G1574" i="11"/>
  <c r="F1574" i="11"/>
  <c r="E1574" i="11"/>
  <c r="A1574" i="11" s="1"/>
  <c r="D1574" i="11"/>
  <c r="C1574" i="11"/>
  <c r="B1574" i="11"/>
  <c r="J1573" i="11"/>
  <c r="G1573" i="11"/>
  <c r="F1573" i="11"/>
  <c r="E1573" i="11"/>
  <c r="A1573" i="11" s="1"/>
  <c r="D1573" i="11"/>
  <c r="C1573" i="11"/>
  <c r="B1573" i="11"/>
  <c r="J1572" i="11"/>
  <c r="G1572" i="11"/>
  <c r="F1572" i="11"/>
  <c r="E1572" i="11"/>
  <c r="A1572" i="11" s="1"/>
  <c r="D1572" i="11"/>
  <c r="C1572" i="11"/>
  <c r="B1572" i="11"/>
  <c r="J1571" i="11"/>
  <c r="G1571" i="11"/>
  <c r="F1571" i="11"/>
  <c r="E1571" i="11"/>
  <c r="A1571" i="11" s="1"/>
  <c r="D1571" i="11"/>
  <c r="C1571" i="11"/>
  <c r="B1571" i="11"/>
  <c r="J1570" i="11"/>
  <c r="G1570" i="11"/>
  <c r="F1570" i="11"/>
  <c r="E1570" i="11"/>
  <c r="A1570" i="11" s="1"/>
  <c r="D1570" i="11"/>
  <c r="C1570" i="11"/>
  <c r="B1570" i="11"/>
  <c r="J1569" i="11"/>
  <c r="G1569" i="11"/>
  <c r="F1569" i="11"/>
  <c r="E1569" i="11"/>
  <c r="A1569" i="11" s="1"/>
  <c r="D1569" i="11"/>
  <c r="C1569" i="11"/>
  <c r="B1569" i="11"/>
  <c r="J1568" i="11"/>
  <c r="G1568" i="11"/>
  <c r="F1568" i="11"/>
  <c r="E1568" i="11"/>
  <c r="A1568" i="11" s="1"/>
  <c r="D1568" i="11"/>
  <c r="C1568" i="11"/>
  <c r="B1568" i="11"/>
  <c r="J1567" i="11"/>
  <c r="G1567" i="11"/>
  <c r="F1567" i="11"/>
  <c r="E1567" i="11"/>
  <c r="A1567" i="11" s="1"/>
  <c r="D1567" i="11"/>
  <c r="C1567" i="11"/>
  <c r="B1567" i="11"/>
  <c r="J1566" i="11"/>
  <c r="G1566" i="11"/>
  <c r="F1566" i="11"/>
  <c r="E1566" i="11"/>
  <c r="A1566" i="11" s="1"/>
  <c r="D1566" i="11"/>
  <c r="C1566" i="11"/>
  <c r="B1566" i="11"/>
  <c r="J1565" i="11"/>
  <c r="G1565" i="11"/>
  <c r="F1565" i="11"/>
  <c r="E1565" i="11"/>
  <c r="A1565" i="11" s="1"/>
  <c r="D1565" i="11"/>
  <c r="C1565" i="11"/>
  <c r="B1565" i="11"/>
  <c r="J1564" i="11"/>
  <c r="G1564" i="11"/>
  <c r="F1564" i="11"/>
  <c r="E1564" i="11"/>
  <c r="A1564" i="11" s="1"/>
  <c r="D1564" i="11"/>
  <c r="C1564" i="11"/>
  <c r="B1564" i="11"/>
  <c r="J1563" i="11"/>
  <c r="G1563" i="11"/>
  <c r="F1563" i="11"/>
  <c r="E1563" i="11"/>
  <c r="A1563" i="11" s="1"/>
  <c r="D1563" i="11"/>
  <c r="C1563" i="11"/>
  <c r="B1563" i="11"/>
  <c r="J1562" i="11"/>
  <c r="G1562" i="11"/>
  <c r="F1562" i="11"/>
  <c r="E1562" i="11"/>
  <c r="A1562" i="11" s="1"/>
  <c r="D1562" i="11"/>
  <c r="C1562" i="11"/>
  <c r="B1562" i="11"/>
  <c r="J1561" i="11"/>
  <c r="G1561" i="11"/>
  <c r="F1561" i="11"/>
  <c r="E1561" i="11"/>
  <c r="A1561" i="11" s="1"/>
  <c r="D1561" i="11"/>
  <c r="C1561" i="11"/>
  <c r="B1561" i="11"/>
  <c r="J1560" i="11"/>
  <c r="G1560" i="11"/>
  <c r="F1560" i="11"/>
  <c r="E1560" i="11"/>
  <c r="A1560" i="11" s="1"/>
  <c r="D1560" i="11"/>
  <c r="C1560" i="11"/>
  <c r="B1560" i="11"/>
  <c r="J1559" i="11"/>
  <c r="G1559" i="11"/>
  <c r="F1559" i="11"/>
  <c r="E1559" i="11"/>
  <c r="A1559" i="11" s="1"/>
  <c r="D1559" i="11"/>
  <c r="C1559" i="11"/>
  <c r="B1559" i="11"/>
  <c r="J1558" i="11"/>
  <c r="G1558" i="11"/>
  <c r="F1558" i="11"/>
  <c r="E1558" i="11"/>
  <c r="A1558" i="11" s="1"/>
  <c r="D1558" i="11"/>
  <c r="C1558" i="11"/>
  <c r="B1558" i="11"/>
  <c r="J1557" i="11"/>
  <c r="G1557" i="11"/>
  <c r="F1557" i="11"/>
  <c r="E1557" i="11"/>
  <c r="A1557" i="11" s="1"/>
  <c r="D1557" i="11"/>
  <c r="C1557" i="11"/>
  <c r="B1557" i="11"/>
  <c r="J1556" i="11"/>
  <c r="G1556" i="11"/>
  <c r="F1556" i="11"/>
  <c r="E1556" i="11"/>
  <c r="A1556" i="11" s="1"/>
  <c r="D1556" i="11"/>
  <c r="C1556" i="11"/>
  <c r="B1556" i="11"/>
  <c r="J1555" i="11"/>
  <c r="G1555" i="11"/>
  <c r="F1555" i="11"/>
  <c r="E1555" i="11"/>
  <c r="A1555" i="11" s="1"/>
  <c r="D1555" i="11"/>
  <c r="C1555" i="11"/>
  <c r="B1555" i="11"/>
  <c r="J1554" i="11"/>
  <c r="G1554" i="11"/>
  <c r="F1554" i="11"/>
  <c r="E1554" i="11"/>
  <c r="A1554" i="11" s="1"/>
  <c r="D1554" i="11"/>
  <c r="C1554" i="11"/>
  <c r="B1554" i="11"/>
  <c r="J1553" i="11"/>
  <c r="G1553" i="11"/>
  <c r="F1553" i="11"/>
  <c r="E1553" i="11"/>
  <c r="A1553" i="11" s="1"/>
  <c r="D1553" i="11"/>
  <c r="C1553" i="11"/>
  <c r="B1553" i="11"/>
  <c r="J1552" i="11"/>
  <c r="G1552" i="11"/>
  <c r="F1552" i="11"/>
  <c r="E1552" i="11"/>
  <c r="A1552" i="11" s="1"/>
  <c r="D1552" i="11"/>
  <c r="C1552" i="11"/>
  <c r="B1552" i="11"/>
  <c r="J1551" i="11"/>
  <c r="G1551" i="11"/>
  <c r="F1551" i="11"/>
  <c r="E1551" i="11"/>
  <c r="A1551" i="11" s="1"/>
  <c r="D1551" i="11"/>
  <c r="C1551" i="11"/>
  <c r="B1551" i="11"/>
  <c r="J1550" i="11"/>
  <c r="G1550" i="11"/>
  <c r="F1550" i="11"/>
  <c r="E1550" i="11"/>
  <c r="A1550" i="11" s="1"/>
  <c r="D1550" i="11"/>
  <c r="C1550" i="11"/>
  <c r="B1550" i="11"/>
  <c r="J1549" i="11"/>
  <c r="G1549" i="11"/>
  <c r="F1549" i="11"/>
  <c r="E1549" i="11"/>
  <c r="A1549" i="11" s="1"/>
  <c r="D1549" i="11"/>
  <c r="C1549" i="11"/>
  <c r="B1549" i="11"/>
  <c r="J1548" i="11"/>
  <c r="G1548" i="11"/>
  <c r="F1548" i="11"/>
  <c r="E1548" i="11"/>
  <c r="A1548" i="11" s="1"/>
  <c r="D1548" i="11"/>
  <c r="C1548" i="11"/>
  <c r="B1548" i="11"/>
  <c r="J1547" i="11"/>
  <c r="G1547" i="11"/>
  <c r="F1547" i="11"/>
  <c r="E1547" i="11"/>
  <c r="A1547" i="11" s="1"/>
  <c r="D1547" i="11"/>
  <c r="C1547" i="11"/>
  <c r="B1547" i="11"/>
  <c r="J1546" i="11"/>
  <c r="G1546" i="11"/>
  <c r="F1546" i="11"/>
  <c r="E1546" i="11"/>
  <c r="A1546" i="11" s="1"/>
  <c r="D1546" i="11"/>
  <c r="C1546" i="11"/>
  <c r="B1546" i="11"/>
  <c r="J1545" i="11"/>
  <c r="G1545" i="11"/>
  <c r="F1545" i="11"/>
  <c r="E1545" i="11"/>
  <c r="A1545" i="11" s="1"/>
  <c r="D1545" i="11"/>
  <c r="C1545" i="11"/>
  <c r="B1545" i="11"/>
  <c r="J1544" i="11"/>
  <c r="G1544" i="11"/>
  <c r="F1544" i="11"/>
  <c r="E1544" i="11"/>
  <c r="A1544" i="11" s="1"/>
  <c r="D1544" i="11"/>
  <c r="C1544" i="11"/>
  <c r="B1544" i="11"/>
  <c r="J1543" i="11"/>
  <c r="G1543" i="11"/>
  <c r="F1543" i="11"/>
  <c r="E1543" i="11"/>
  <c r="A1543" i="11" s="1"/>
  <c r="D1543" i="11"/>
  <c r="C1543" i="11"/>
  <c r="B1543" i="11"/>
  <c r="J1542" i="11"/>
  <c r="G1542" i="11"/>
  <c r="F1542" i="11"/>
  <c r="E1542" i="11"/>
  <c r="A1542" i="11" s="1"/>
  <c r="D1542" i="11"/>
  <c r="C1542" i="11"/>
  <c r="B1542" i="11"/>
  <c r="J1541" i="11"/>
  <c r="G1541" i="11"/>
  <c r="F1541" i="11"/>
  <c r="E1541" i="11"/>
  <c r="A1541" i="11" s="1"/>
  <c r="D1541" i="11"/>
  <c r="C1541" i="11"/>
  <c r="B1541" i="11"/>
  <c r="J1540" i="11"/>
  <c r="G1540" i="11"/>
  <c r="F1540" i="11"/>
  <c r="E1540" i="11"/>
  <c r="A1540" i="11" s="1"/>
  <c r="D1540" i="11"/>
  <c r="C1540" i="11"/>
  <c r="B1540" i="11"/>
  <c r="J1539" i="11"/>
  <c r="G1539" i="11"/>
  <c r="F1539" i="11"/>
  <c r="E1539" i="11"/>
  <c r="A1539" i="11" s="1"/>
  <c r="D1539" i="11"/>
  <c r="C1539" i="11"/>
  <c r="B1539" i="11"/>
  <c r="J1538" i="11"/>
  <c r="G1538" i="11"/>
  <c r="F1538" i="11"/>
  <c r="E1538" i="11"/>
  <c r="A1538" i="11" s="1"/>
  <c r="D1538" i="11"/>
  <c r="C1538" i="11"/>
  <c r="B1538" i="11"/>
  <c r="J1537" i="11"/>
  <c r="G1537" i="11"/>
  <c r="F1537" i="11"/>
  <c r="E1537" i="11"/>
  <c r="A1537" i="11" s="1"/>
  <c r="D1537" i="11"/>
  <c r="C1537" i="11"/>
  <c r="B1537" i="11"/>
  <c r="J1536" i="11"/>
  <c r="G1536" i="11"/>
  <c r="F1536" i="11"/>
  <c r="E1536" i="11"/>
  <c r="A1536" i="11" s="1"/>
  <c r="D1536" i="11"/>
  <c r="C1536" i="11"/>
  <c r="B1536" i="11"/>
  <c r="J1535" i="11"/>
  <c r="G1535" i="11"/>
  <c r="F1535" i="11"/>
  <c r="E1535" i="11"/>
  <c r="A1535" i="11" s="1"/>
  <c r="D1535" i="11"/>
  <c r="C1535" i="11"/>
  <c r="B1535" i="11"/>
  <c r="J1534" i="11"/>
  <c r="G1534" i="11"/>
  <c r="F1534" i="11"/>
  <c r="E1534" i="11"/>
  <c r="A1534" i="11" s="1"/>
  <c r="D1534" i="11"/>
  <c r="C1534" i="11"/>
  <c r="B1534" i="11"/>
  <c r="J1533" i="11"/>
  <c r="G1533" i="11"/>
  <c r="F1533" i="11"/>
  <c r="E1533" i="11"/>
  <c r="A1533" i="11" s="1"/>
  <c r="D1533" i="11"/>
  <c r="C1533" i="11"/>
  <c r="B1533" i="11"/>
  <c r="J1532" i="11"/>
  <c r="G1532" i="11"/>
  <c r="F1532" i="11"/>
  <c r="E1532" i="11"/>
  <c r="A1532" i="11" s="1"/>
  <c r="D1532" i="11"/>
  <c r="C1532" i="11"/>
  <c r="B1532" i="11"/>
  <c r="J1531" i="11"/>
  <c r="G1531" i="11"/>
  <c r="F1531" i="11"/>
  <c r="E1531" i="11"/>
  <c r="A1531" i="11" s="1"/>
  <c r="D1531" i="11"/>
  <c r="C1531" i="11"/>
  <c r="B1531" i="11"/>
  <c r="J1530" i="11"/>
  <c r="G1530" i="11"/>
  <c r="F1530" i="11"/>
  <c r="E1530" i="11"/>
  <c r="A1530" i="11" s="1"/>
  <c r="D1530" i="11"/>
  <c r="C1530" i="11"/>
  <c r="B1530" i="11"/>
  <c r="J1529" i="11"/>
  <c r="G1529" i="11"/>
  <c r="F1529" i="11"/>
  <c r="E1529" i="11"/>
  <c r="A1529" i="11" s="1"/>
  <c r="D1529" i="11"/>
  <c r="C1529" i="11"/>
  <c r="B1529" i="11"/>
  <c r="J1528" i="11"/>
  <c r="G1528" i="11"/>
  <c r="F1528" i="11"/>
  <c r="E1528" i="11"/>
  <c r="A1528" i="11" s="1"/>
  <c r="D1528" i="11"/>
  <c r="C1528" i="11"/>
  <c r="B1528" i="11"/>
  <c r="J1527" i="11"/>
  <c r="G1527" i="11"/>
  <c r="F1527" i="11"/>
  <c r="E1527" i="11"/>
  <c r="A1527" i="11" s="1"/>
  <c r="D1527" i="11"/>
  <c r="C1527" i="11"/>
  <c r="B1527" i="11"/>
  <c r="J1526" i="11"/>
  <c r="G1526" i="11"/>
  <c r="F1526" i="11"/>
  <c r="E1526" i="11"/>
  <c r="A1526" i="11" s="1"/>
  <c r="D1526" i="11"/>
  <c r="C1526" i="11"/>
  <c r="B1526" i="11"/>
  <c r="J1525" i="11"/>
  <c r="G1525" i="11"/>
  <c r="F1525" i="11"/>
  <c r="E1525" i="11"/>
  <c r="A1525" i="11" s="1"/>
  <c r="D1525" i="11"/>
  <c r="C1525" i="11"/>
  <c r="B1525" i="11"/>
  <c r="J1524" i="11"/>
  <c r="G1524" i="11"/>
  <c r="F1524" i="11"/>
  <c r="E1524" i="11"/>
  <c r="A1524" i="11" s="1"/>
  <c r="D1524" i="11"/>
  <c r="C1524" i="11"/>
  <c r="B1524" i="11"/>
  <c r="J1523" i="11"/>
  <c r="G1523" i="11"/>
  <c r="F1523" i="11"/>
  <c r="E1523" i="11"/>
  <c r="A1523" i="11" s="1"/>
  <c r="D1523" i="11"/>
  <c r="C1523" i="11"/>
  <c r="B1523" i="11"/>
  <c r="J1522" i="11"/>
  <c r="G1522" i="11"/>
  <c r="F1522" i="11"/>
  <c r="E1522" i="11"/>
  <c r="A1522" i="11" s="1"/>
  <c r="D1522" i="11"/>
  <c r="C1522" i="11"/>
  <c r="B1522" i="11"/>
  <c r="J1521" i="11"/>
  <c r="G1521" i="11"/>
  <c r="F1521" i="11"/>
  <c r="E1521" i="11"/>
  <c r="A1521" i="11" s="1"/>
  <c r="D1521" i="11"/>
  <c r="C1521" i="11"/>
  <c r="B1521" i="11"/>
  <c r="J1520" i="11"/>
  <c r="G1520" i="11"/>
  <c r="F1520" i="11"/>
  <c r="E1520" i="11"/>
  <c r="A1520" i="11" s="1"/>
  <c r="D1520" i="11"/>
  <c r="C1520" i="11"/>
  <c r="B1520" i="11"/>
  <c r="J1519" i="11"/>
  <c r="G1519" i="11"/>
  <c r="F1519" i="11"/>
  <c r="E1519" i="11"/>
  <c r="A1519" i="11" s="1"/>
  <c r="D1519" i="11"/>
  <c r="C1519" i="11"/>
  <c r="B1519" i="11"/>
  <c r="J1518" i="11"/>
  <c r="G1518" i="11"/>
  <c r="F1518" i="11"/>
  <c r="E1518" i="11"/>
  <c r="A1518" i="11" s="1"/>
  <c r="D1518" i="11"/>
  <c r="C1518" i="11"/>
  <c r="B1518" i="11"/>
  <c r="J1517" i="11"/>
  <c r="G1517" i="11"/>
  <c r="F1517" i="11"/>
  <c r="E1517" i="11"/>
  <c r="A1517" i="11" s="1"/>
  <c r="D1517" i="11"/>
  <c r="C1517" i="11"/>
  <c r="B1517" i="11"/>
  <c r="J1516" i="11"/>
  <c r="G1516" i="11"/>
  <c r="F1516" i="11"/>
  <c r="E1516" i="11"/>
  <c r="A1516" i="11" s="1"/>
  <c r="D1516" i="11"/>
  <c r="C1516" i="11"/>
  <c r="B1516" i="11"/>
  <c r="J1515" i="11"/>
  <c r="G1515" i="11"/>
  <c r="F1515" i="11"/>
  <c r="E1515" i="11"/>
  <c r="A1515" i="11" s="1"/>
  <c r="D1515" i="11"/>
  <c r="C1515" i="11"/>
  <c r="B1515" i="11"/>
  <c r="J1514" i="11"/>
  <c r="G1514" i="11"/>
  <c r="F1514" i="11"/>
  <c r="E1514" i="11"/>
  <c r="A1514" i="11" s="1"/>
  <c r="D1514" i="11"/>
  <c r="C1514" i="11"/>
  <c r="B1514" i="11"/>
  <c r="J1513" i="11"/>
  <c r="G1513" i="11"/>
  <c r="F1513" i="11"/>
  <c r="E1513" i="11"/>
  <c r="A1513" i="11" s="1"/>
  <c r="D1513" i="11"/>
  <c r="C1513" i="11"/>
  <c r="B1513" i="11"/>
  <c r="J1512" i="11"/>
  <c r="G1512" i="11"/>
  <c r="F1512" i="11"/>
  <c r="E1512" i="11"/>
  <c r="A1512" i="11" s="1"/>
  <c r="D1512" i="11"/>
  <c r="C1512" i="11"/>
  <c r="B1512" i="11"/>
  <c r="J1511" i="11"/>
  <c r="G1511" i="11"/>
  <c r="F1511" i="11"/>
  <c r="E1511" i="11"/>
  <c r="A1511" i="11" s="1"/>
  <c r="D1511" i="11"/>
  <c r="C1511" i="11"/>
  <c r="B1511" i="11"/>
  <c r="J1510" i="11"/>
  <c r="G1510" i="11"/>
  <c r="F1510" i="11"/>
  <c r="E1510" i="11"/>
  <c r="A1510" i="11" s="1"/>
  <c r="D1510" i="11"/>
  <c r="C1510" i="11"/>
  <c r="B1510" i="11"/>
  <c r="J1509" i="11"/>
  <c r="G1509" i="11"/>
  <c r="F1509" i="11"/>
  <c r="E1509" i="11"/>
  <c r="A1509" i="11" s="1"/>
  <c r="D1509" i="11"/>
  <c r="C1509" i="11"/>
  <c r="B1509" i="11"/>
  <c r="J1508" i="11"/>
  <c r="G1508" i="11"/>
  <c r="F1508" i="11"/>
  <c r="E1508" i="11"/>
  <c r="A1508" i="11" s="1"/>
  <c r="D1508" i="11"/>
  <c r="C1508" i="11"/>
  <c r="B1508" i="11"/>
  <c r="J1507" i="11"/>
  <c r="G1507" i="11"/>
  <c r="F1507" i="11"/>
  <c r="E1507" i="11"/>
  <c r="A1507" i="11" s="1"/>
  <c r="D1507" i="11"/>
  <c r="C1507" i="11"/>
  <c r="B1507" i="11"/>
  <c r="J1506" i="11"/>
  <c r="G1506" i="11"/>
  <c r="F1506" i="11"/>
  <c r="E1506" i="11"/>
  <c r="A1506" i="11" s="1"/>
  <c r="D1506" i="11"/>
  <c r="C1506" i="11"/>
  <c r="B1506" i="11"/>
  <c r="J1505" i="11"/>
  <c r="G1505" i="11"/>
  <c r="F1505" i="11"/>
  <c r="E1505" i="11"/>
  <c r="A1505" i="11" s="1"/>
  <c r="D1505" i="11"/>
  <c r="C1505" i="11"/>
  <c r="B1505" i="11"/>
  <c r="J1504" i="11"/>
  <c r="G1504" i="11"/>
  <c r="F1504" i="11"/>
  <c r="E1504" i="11"/>
  <c r="A1504" i="11" s="1"/>
  <c r="D1504" i="11"/>
  <c r="C1504" i="11"/>
  <c r="B1504" i="11"/>
  <c r="J1503" i="11"/>
  <c r="G1503" i="11"/>
  <c r="F1503" i="11"/>
  <c r="E1503" i="11"/>
  <c r="A1503" i="11" s="1"/>
  <c r="D1503" i="11"/>
  <c r="C1503" i="11"/>
  <c r="B1503" i="11"/>
  <c r="J1502" i="11"/>
  <c r="G1502" i="11"/>
  <c r="F1502" i="11"/>
  <c r="E1502" i="11"/>
  <c r="A1502" i="11" s="1"/>
  <c r="D1502" i="11"/>
  <c r="C1502" i="11"/>
  <c r="B1502" i="11"/>
  <c r="J1501" i="11"/>
  <c r="G1501" i="11"/>
  <c r="F1501" i="11"/>
  <c r="E1501" i="11"/>
  <c r="A1501" i="11" s="1"/>
  <c r="D1501" i="11"/>
  <c r="C1501" i="11"/>
  <c r="B1501" i="11"/>
  <c r="J1500" i="11"/>
  <c r="G1500" i="11"/>
  <c r="F1500" i="11"/>
  <c r="E1500" i="11"/>
  <c r="A1500" i="11" s="1"/>
  <c r="D1500" i="11"/>
  <c r="C1500" i="11"/>
  <c r="B1500" i="11"/>
  <c r="J1499" i="11"/>
  <c r="G1499" i="11"/>
  <c r="F1499" i="11"/>
  <c r="E1499" i="11"/>
  <c r="A1499" i="11" s="1"/>
  <c r="D1499" i="11"/>
  <c r="C1499" i="11"/>
  <c r="B1499" i="11"/>
  <c r="J1498" i="11"/>
  <c r="G1498" i="11"/>
  <c r="F1498" i="11"/>
  <c r="E1498" i="11"/>
  <c r="A1498" i="11" s="1"/>
  <c r="D1498" i="11"/>
  <c r="C1498" i="11"/>
  <c r="B1498" i="11"/>
  <c r="J1497" i="11"/>
  <c r="G1497" i="11"/>
  <c r="F1497" i="11"/>
  <c r="E1497" i="11"/>
  <c r="A1497" i="11" s="1"/>
  <c r="D1497" i="11"/>
  <c r="C1497" i="11"/>
  <c r="B1497" i="11"/>
  <c r="J1496" i="11"/>
  <c r="G1496" i="11"/>
  <c r="F1496" i="11"/>
  <c r="E1496" i="11"/>
  <c r="A1496" i="11" s="1"/>
  <c r="D1496" i="11"/>
  <c r="C1496" i="11"/>
  <c r="B1496" i="11"/>
  <c r="J1495" i="11"/>
  <c r="G1495" i="11"/>
  <c r="F1495" i="11"/>
  <c r="E1495" i="11"/>
  <c r="A1495" i="11" s="1"/>
  <c r="D1495" i="11"/>
  <c r="C1495" i="11"/>
  <c r="B1495" i="11"/>
  <c r="J1494" i="11"/>
  <c r="G1494" i="11"/>
  <c r="F1494" i="11"/>
  <c r="E1494" i="11"/>
  <c r="A1494" i="11" s="1"/>
  <c r="D1494" i="11"/>
  <c r="C1494" i="11"/>
  <c r="B1494" i="11"/>
  <c r="J1493" i="11"/>
  <c r="G1493" i="11"/>
  <c r="F1493" i="11"/>
  <c r="E1493" i="11"/>
  <c r="A1493" i="11" s="1"/>
  <c r="D1493" i="11"/>
  <c r="C1493" i="11"/>
  <c r="B1493" i="11"/>
  <c r="J1492" i="11"/>
  <c r="G1492" i="11"/>
  <c r="F1492" i="11"/>
  <c r="E1492" i="11"/>
  <c r="A1492" i="11" s="1"/>
  <c r="D1492" i="11"/>
  <c r="C1492" i="11"/>
  <c r="B1492" i="11"/>
  <c r="J1491" i="11"/>
  <c r="G1491" i="11"/>
  <c r="F1491" i="11"/>
  <c r="E1491" i="11"/>
  <c r="A1491" i="11" s="1"/>
  <c r="D1491" i="11"/>
  <c r="C1491" i="11"/>
  <c r="B1491" i="11"/>
  <c r="J1490" i="11"/>
  <c r="G1490" i="11"/>
  <c r="F1490" i="11"/>
  <c r="E1490" i="11"/>
  <c r="A1490" i="11" s="1"/>
  <c r="D1490" i="11"/>
  <c r="C1490" i="11"/>
  <c r="B1490" i="11"/>
  <c r="J1489" i="11"/>
  <c r="G1489" i="11"/>
  <c r="F1489" i="11"/>
  <c r="E1489" i="11"/>
  <c r="A1489" i="11" s="1"/>
  <c r="D1489" i="11"/>
  <c r="C1489" i="11"/>
  <c r="B1489" i="11"/>
  <c r="J1488" i="11"/>
  <c r="G1488" i="11"/>
  <c r="F1488" i="11"/>
  <c r="E1488" i="11"/>
  <c r="A1488" i="11" s="1"/>
  <c r="D1488" i="11"/>
  <c r="C1488" i="11"/>
  <c r="B1488" i="11"/>
  <c r="J1487" i="11"/>
  <c r="G1487" i="11"/>
  <c r="F1487" i="11"/>
  <c r="E1487" i="11"/>
  <c r="A1487" i="11" s="1"/>
  <c r="D1487" i="11"/>
  <c r="C1487" i="11"/>
  <c r="B1487" i="11"/>
  <c r="J1486" i="11"/>
  <c r="G1486" i="11"/>
  <c r="F1486" i="11"/>
  <c r="E1486" i="11"/>
  <c r="A1486" i="11" s="1"/>
  <c r="D1486" i="11"/>
  <c r="C1486" i="11"/>
  <c r="B1486" i="11"/>
  <c r="J1485" i="11"/>
  <c r="G1485" i="11"/>
  <c r="F1485" i="11"/>
  <c r="E1485" i="11"/>
  <c r="A1485" i="11" s="1"/>
  <c r="D1485" i="11"/>
  <c r="C1485" i="11"/>
  <c r="B1485" i="11"/>
  <c r="J1484" i="11"/>
  <c r="G1484" i="11"/>
  <c r="F1484" i="11"/>
  <c r="E1484" i="11"/>
  <c r="A1484" i="11" s="1"/>
  <c r="D1484" i="11"/>
  <c r="C1484" i="11"/>
  <c r="B1484" i="11"/>
  <c r="J1483" i="11"/>
  <c r="G1483" i="11"/>
  <c r="F1483" i="11"/>
  <c r="E1483" i="11"/>
  <c r="A1483" i="11" s="1"/>
  <c r="D1483" i="11"/>
  <c r="C1483" i="11"/>
  <c r="B1483" i="11"/>
  <c r="J1482" i="11"/>
  <c r="G1482" i="11"/>
  <c r="F1482" i="11"/>
  <c r="E1482" i="11"/>
  <c r="A1482" i="11" s="1"/>
  <c r="D1482" i="11"/>
  <c r="C1482" i="11"/>
  <c r="B1482" i="11"/>
  <c r="J1481" i="11"/>
  <c r="G1481" i="11"/>
  <c r="F1481" i="11"/>
  <c r="E1481" i="11"/>
  <c r="A1481" i="11" s="1"/>
  <c r="D1481" i="11"/>
  <c r="C1481" i="11"/>
  <c r="B1481" i="11"/>
  <c r="J1480" i="11"/>
  <c r="G1480" i="11"/>
  <c r="F1480" i="11"/>
  <c r="E1480" i="11"/>
  <c r="A1480" i="11" s="1"/>
  <c r="D1480" i="11"/>
  <c r="C1480" i="11"/>
  <c r="B1480" i="11"/>
  <c r="J1479" i="11"/>
  <c r="G1479" i="11"/>
  <c r="F1479" i="11"/>
  <c r="E1479" i="11"/>
  <c r="A1479" i="11" s="1"/>
  <c r="D1479" i="11"/>
  <c r="C1479" i="11"/>
  <c r="B1479" i="11"/>
  <c r="J1478" i="11"/>
  <c r="G1478" i="11"/>
  <c r="F1478" i="11"/>
  <c r="E1478" i="11"/>
  <c r="A1478" i="11" s="1"/>
  <c r="D1478" i="11"/>
  <c r="C1478" i="11"/>
  <c r="B1478" i="11"/>
  <c r="J1477" i="11"/>
  <c r="G1477" i="11"/>
  <c r="F1477" i="11"/>
  <c r="E1477" i="11"/>
  <c r="A1477" i="11" s="1"/>
  <c r="D1477" i="11"/>
  <c r="C1477" i="11"/>
  <c r="B1477" i="11"/>
  <c r="J1476" i="11"/>
  <c r="G1476" i="11"/>
  <c r="F1476" i="11"/>
  <c r="E1476" i="11"/>
  <c r="A1476" i="11" s="1"/>
  <c r="D1476" i="11"/>
  <c r="C1476" i="11"/>
  <c r="B1476" i="11"/>
  <c r="J1475" i="11"/>
  <c r="G1475" i="11"/>
  <c r="F1475" i="11"/>
  <c r="E1475" i="11"/>
  <c r="A1475" i="11" s="1"/>
  <c r="D1475" i="11"/>
  <c r="C1475" i="11"/>
  <c r="B1475" i="11"/>
  <c r="J1474" i="11"/>
  <c r="G1474" i="11"/>
  <c r="F1474" i="11"/>
  <c r="E1474" i="11"/>
  <c r="A1474" i="11" s="1"/>
  <c r="D1474" i="11"/>
  <c r="C1474" i="11"/>
  <c r="B1474" i="11"/>
  <c r="J1473" i="11"/>
  <c r="G1473" i="11"/>
  <c r="F1473" i="11"/>
  <c r="E1473" i="11"/>
  <c r="A1473" i="11" s="1"/>
  <c r="D1473" i="11"/>
  <c r="C1473" i="11"/>
  <c r="B1473" i="11"/>
  <c r="J1472" i="11"/>
  <c r="G1472" i="11"/>
  <c r="F1472" i="11"/>
  <c r="E1472" i="11"/>
  <c r="A1472" i="11" s="1"/>
  <c r="D1472" i="11"/>
  <c r="C1472" i="11"/>
  <c r="B1472" i="11"/>
  <c r="J1471" i="11"/>
  <c r="G1471" i="11"/>
  <c r="F1471" i="11"/>
  <c r="E1471" i="11"/>
  <c r="A1471" i="11" s="1"/>
  <c r="D1471" i="11"/>
  <c r="C1471" i="11"/>
  <c r="B1471" i="11"/>
  <c r="J1470" i="11"/>
  <c r="G1470" i="11"/>
  <c r="F1470" i="11"/>
  <c r="E1470" i="11"/>
  <c r="A1470" i="11" s="1"/>
  <c r="D1470" i="11"/>
  <c r="C1470" i="11"/>
  <c r="B1470" i="11"/>
  <c r="J1469" i="11"/>
  <c r="G1469" i="11"/>
  <c r="F1469" i="11"/>
  <c r="E1469" i="11"/>
  <c r="A1469" i="11" s="1"/>
  <c r="D1469" i="11"/>
  <c r="C1469" i="11"/>
  <c r="B1469" i="11"/>
  <c r="J1468" i="11"/>
  <c r="G1468" i="11"/>
  <c r="F1468" i="11"/>
  <c r="E1468" i="11"/>
  <c r="A1468" i="11" s="1"/>
  <c r="D1468" i="11"/>
  <c r="C1468" i="11"/>
  <c r="B1468" i="11"/>
  <c r="J1467" i="11"/>
  <c r="G1467" i="11"/>
  <c r="F1467" i="11"/>
  <c r="E1467" i="11"/>
  <c r="A1467" i="11" s="1"/>
  <c r="D1467" i="11"/>
  <c r="C1467" i="11"/>
  <c r="B1467" i="11"/>
  <c r="J1466" i="11"/>
  <c r="G1466" i="11"/>
  <c r="F1466" i="11"/>
  <c r="E1466" i="11"/>
  <c r="A1466" i="11" s="1"/>
  <c r="D1466" i="11"/>
  <c r="C1466" i="11"/>
  <c r="B1466" i="11"/>
  <c r="J1465" i="11"/>
  <c r="G1465" i="11"/>
  <c r="F1465" i="11"/>
  <c r="E1465" i="11"/>
  <c r="A1465" i="11" s="1"/>
  <c r="D1465" i="11"/>
  <c r="C1465" i="11"/>
  <c r="B1465" i="11"/>
  <c r="J1464" i="11"/>
  <c r="G1464" i="11"/>
  <c r="F1464" i="11"/>
  <c r="E1464" i="11"/>
  <c r="A1464" i="11" s="1"/>
  <c r="D1464" i="11"/>
  <c r="C1464" i="11"/>
  <c r="B1464" i="11"/>
  <c r="J1463" i="11"/>
  <c r="G1463" i="11"/>
  <c r="F1463" i="11"/>
  <c r="E1463" i="11"/>
  <c r="A1463" i="11" s="1"/>
  <c r="D1463" i="11"/>
  <c r="C1463" i="11"/>
  <c r="B1463" i="11"/>
  <c r="J1462" i="11"/>
  <c r="G1462" i="11"/>
  <c r="F1462" i="11"/>
  <c r="E1462" i="11"/>
  <c r="A1462" i="11" s="1"/>
  <c r="D1462" i="11"/>
  <c r="C1462" i="11"/>
  <c r="B1462" i="11"/>
  <c r="J1461" i="11"/>
  <c r="G1461" i="11"/>
  <c r="F1461" i="11"/>
  <c r="E1461" i="11"/>
  <c r="A1461" i="11" s="1"/>
  <c r="D1461" i="11"/>
  <c r="C1461" i="11"/>
  <c r="B1461" i="11"/>
  <c r="J1460" i="11"/>
  <c r="G1460" i="11"/>
  <c r="F1460" i="11"/>
  <c r="E1460" i="11"/>
  <c r="A1460" i="11" s="1"/>
  <c r="D1460" i="11"/>
  <c r="C1460" i="11"/>
  <c r="B1460" i="11"/>
  <c r="J1459" i="11"/>
  <c r="G1459" i="11"/>
  <c r="F1459" i="11"/>
  <c r="E1459" i="11"/>
  <c r="A1459" i="11" s="1"/>
  <c r="D1459" i="11"/>
  <c r="C1459" i="11"/>
  <c r="B1459" i="11"/>
  <c r="J1458" i="11"/>
  <c r="G1458" i="11"/>
  <c r="F1458" i="11"/>
  <c r="E1458" i="11"/>
  <c r="A1458" i="11" s="1"/>
  <c r="D1458" i="11"/>
  <c r="C1458" i="11"/>
  <c r="B1458" i="11"/>
  <c r="J1457" i="11"/>
  <c r="G1457" i="11"/>
  <c r="F1457" i="11"/>
  <c r="E1457" i="11"/>
  <c r="A1457" i="11" s="1"/>
  <c r="D1457" i="11"/>
  <c r="C1457" i="11"/>
  <c r="B1457" i="11"/>
  <c r="J1456" i="11"/>
  <c r="G1456" i="11"/>
  <c r="F1456" i="11"/>
  <c r="E1456" i="11"/>
  <c r="A1456" i="11" s="1"/>
  <c r="D1456" i="11"/>
  <c r="C1456" i="11"/>
  <c r="B1456" i="11"/>
  <c r="J1455" i="11"/>
  <c r="G1455" i="11"/>
  <c r="F1455" i="11"/>
  <c r="E1455" i="11"/>
  <c r="A1455" i="11" s="1"/>
  <c r="D1455" i="11"/>
  <c r="C1455" i="11"/>
  <c r="B1455" i="11"/>
  <c r="J1454" i="11"/>
  <c r="G1454" i="11"/>
  <c r="F1454" i="11"/>
  <c r="E1454" i="11"/>
  <c r="A1454" i="11" s="1"/>
  <c r="D1454" i="11"/>
  <c r="C1454" i="11"/>
  <c r="B1454" i="11"/>
  <c r="J1453" i="11"/>
  <c r="G1453" i="11"/>
  <c r="F1453" i="11"/>
  <c r="E1453" i="11"/>
  <c r="A1453" i="11" s="1"/>
  <c r="D1453" i="11"/>
  <c r="C1453" i="11"/>
  <c r="B1453" i="11"/>
  <c r="J1452" i="11"/>
  <c r="G1452" i="11"/>
  <c r="F1452" i="11"/>
  <c r="E1452" i="11"/>
  <c r="A1452" i="11" s="1"/>
  <c r="D1452" i="11"/>
  <c r="C1452" i="11"/>
  <c r="B1452" i="11"/>
  <c r="J1451" i="11"/>
  <c r="G1451" i="11"/>
  <c r="F1451" i="11"/>
  <c r="E1451" i="11"/>
  <c r="A1451" i="11" s="1"/>
  <c r="D1451" i="11"/>
  <c r="C1451" i="11"/>
  <c r="B1451" i="11"/>
  <c r="J1450" i="11"/>
  <c r="G1450" i="11"/>
  <c r="F1450" i="11"/>
  <c r="E1450" i="11"/>
  <c r="A1450" i="11" s="1"/>
  <c r="D1450" i="11"/>
  <c r="C1450" i="11"/>
  <c r="B1450" i="11"/>
  <c r="J1449" i="11"/>
  <c r="G1449" i="11"/>
  <c r="F1449" i="11"/>
  <c r="E1449" i="11"/>
  <c r="A1449" i="11" s="1"/>
  <c r="D1449" i="11"/>
  <c r="C1449" i="11"/>
  <c r="B1449" i="11"/>
  <c r="J1448" i="11"/>
  <c r="G1448" i="11"/>
  <c r="F1448" i="11"/>
  <c r="E1448" i="11"/>
  <c r="A1448" i="11" s="1"/>
  <c r="D1448" i="11"/>
  <c r="C1448" i="11"/>
  <c r="B1448" i="11"/>
  <c r="J1447" i="11"/>
  <c r="G1447" i="11"/>
  <c r="F1447" i="11"/>
  <c r="E1447" i="11"/>
  <c r="A1447" i="11" s="1"/>
  <c r="D1447" i="11"/>
  <c r="C1447" i="11"/>
  <c r="B1447" i="11"/>
  <c r="J1446" i="11"/>
  <c r="G1446" i="11"/>
  <c r="F1446" i="11"/>
  <c r="E1446" i="11"/>
  <c r="A1446" i="11" s="1"/>
  <c r="D1446" i="11"/>
  <c r="C1446" i="11"/>
  <c r="B1446" i="11"/>
  <c r="J1445" i="11"/>
  <c r="G1445" i="11"/>
  <c r="F1445" i="11"/>
  <c r="E1445" i="11"/>
  <c r="A1445" i="11" s="1"/>
  <c r="D1445" i="11"/>
  <c r="C1445" i="11"/>
  <c r="B1445" i="11"/>
  <c r="J1444" i="11"/>
  <c r="G1444" i="11"/>
  <c r="F1444" i="11"/>
  <c r="E1444" i="11"/>
  <c r="A1444" i="11" s="1"/>
  <c r="D1444" i="11"/>
  <c r="C1444" i="11"/>
  <c r="B1444" i="11"/>
  <c r="J1443" i="11"/>
  <c r="G1443" i="11"/>
  <c r="F1443" i="11"/>
  <c r="E1443" i="11"/>
  <c r="A1443" i="11" s="1"/>
  <c r="D1443" i="11"/>
  <c r="C1443" i="11"/>
  <c r="B1443" i="11"/>
  <c r="J1442" i="11"/>
  <c r="G1442" i="11"/>
  <c r="F1442" i="11"/>
  <c r="E1442" i="11"/>
  <c r="A1442" i="11" s="1"/>
  <c r="D1442" i="11"/>
  <c r="C1442" i="11"/>
  <c r="B1442" i="11"/>
  <c r="J1441" i="11"/>
  <c r="G1441" i="11"/>
  <c r="F1441" i="11"/>
  <c r="E1441" i="11"/>
  <c r="A1441" i="11" s="1"/>
  <c r="D1441" i="11"/>
  <c r="C1441" i="11"/>
  <c r="B1441" i="11"/>
  <c r="J1440" i="11"/>
  <c r="G1440" i="11"/>
  <c r="F1440" i="11"/>
  <c r="E1440" i="11"/>
  <c r="A1440" i="11" s="1"/>
  <c r="D1440" i="11"/>
  <c r="C1440" i="11"/>
  <c r="B1440" i="11"/>
  <c r="J1439" i="11"/>
  <c r="G1439" i="11"/>
  <c r="F1439" i="11"/>
  <c r="E1439" i="11"/>
  <c r="A1439" i="11" s="1"/>
  <c r="D1439" i="11"/>
  <c r="C1439" i="11"/>
  <c r="B1439" i="11"/>
  <c r="J1438" i="11"/>
  <c r="G1438" i="11"/>
  <c r="F1438" i="11"/>
  <c r="E1438" i="11"/>
  <c r="A1438" i="11" s="1"/>
  <c r="D1438" i="11"/>
  <c r="C1438" i="11"/>
  <c r="B1438" i="11"/>
  <c r="J1437" i="11"/>
  <c r="G1437" i="11"/>
  <c r="F1437" i="11"/>
  <c r="E1437" i="11"/>
  <c r="A1437" i="11" s="1"/>
  <c r="D1437" i="11"/>
  <c r="C1437" i="11"/>
  <c r="B1437" i="11"/>
  <c r="J1436" i="11"/>
  <c r="G1436" i="11"/>
  <c r="F1436" i="11"/>
  <c r="E1436" i="11"/>
  <c r="A1436" i="11" s="1"/>
  <c r="D1436" i="11"/>
  <c r="C1436" i="11"/>
  <c r="B1436" i="11"/>
  <c r="J1435" i="11"/>
  <c r="G1435" i="11"/>
  <c r="F1435" i="11"/>
  <c r="E1435" i="11"/>
  <c r="A1435" i="11" s="1"/>
  <c r="D1435" i="11"/>
  <c r="C1435" i="11"/>
  <c r="B1435" i="11"/>
  <c r="J1434" i="11"/>
  <c r="G1434" i="11"/>
  <c r="F1434" i="11"/>
  <c r="E1434" i="11"/>
  <c r="A1434" i="11" s="1"/>
  <c r="D1434" i="11"/>
  <c r="C1434" i="11"/>
  <c r="B1434" i="11"/>
  <c r="J1433" i="11"/>
  <c r="G1433" i="11"/>
  <c r="F1433" i="11"/>
  <c r="E1433" i="11"/>
  <c r="A1433" i="11" s="1"/>
  <c r="D1433" i="11"/>
  <c r="C1433" i="11"/>
  <c r="B1433" i="11"/>
  <c r="J1432" i="11"/>
  <c r="G1432" i="11"/>
  <c r="F1432" i="11"/>
  <c r="E1432" i="11"/>
  <c r="A1432" i="11" s="1"/>
  <c r="D1432" i="11"/>
  <c r="C1432" i="11"/>
  <c r="B1432" i="11"/>
  <c r="J1431" i="11"/>
  <c r="G1431" i="11"/>
  <c r="F1431" i="11"/>
  <c r="E1431" i="11"/>
  <c r="A1431" i="11" s="1"/>
  <c r="D1431" i="11"/>
  <c r="C1431" i="11"/>
  <c r="B1431" i="11"/>
  <c r="J1430" i="11"/>
  <c r="G1430" i="11"/>
  <c r="F1430" i="11"/>
  <c r="E1430" i="11"/>
  <c r="A1430" i="11" s="1"/>
  <c r="D1430" i="11"/>
  <c r="C1430" i="11"/>
  <c r="B1430" i="11"/>
  <c r="J1429" i="11"/>
  <c r="G1429" i="11"/>
  <c r="F1429" i="11"/>
  <c r="E1429" i="11"/>
  <c r="A1429" i="11" s="1"/>
  <c r="D1429" i="11"/>
  <c r="C1429" i="11"/>
  <c r="B1429" i="11"/>
  <c r="J1428" i="11"/>
  <c r="G1428" i="11"/>
  <c r="F1428" i="11"/>
  <c r="E1428" i="11"/>
  <c r="A1428" i="11" s="1"/>
  <c r="D1428" i="11"/>
  <c r="C1428" i="11"/>
  <c r="B1428" i="11"/>
  <c r="J1427" i="11"/>
  <c r="G1427" i="11"/>
  <c r="F1427" i="11"/>
  <c r="E1427" i="11"/>
  <c r="A1427" i="11" s="1"/>
  <c r="D1427" i="11"/>
  <c r="C1427" i="11"/>
  <c r="B1427" i="11"/>
  <c r="J1426" i="11"/>
  <c r="G1426" i="11"/>
  <c r="F1426" i="11"/>
  <c r="E1426" i="11"/>
  <c r="A1426" i="11" s="1"/>
  <c r="D1426" i="11"/>
  <c r="C1426" i="11"/>
  <c r="B1426" i="11"/>
  <c r="J1425" i="11"/>
  <c r="G1425" i="11"/>
  <c r="F1425" i="11"/>
  <c r="E1425" i="11"/>
  <c r="A1425" i="11" s="1"/>
  <c r="D1425" i="11"/>
  <c r="C1425" i="11"/>
  <c r="B1425" i="11"/>
  <c r="J1424" i="11"/>
  <c r="G1424" i="11"/>
  <c r="F1424" i="11"/>
  <c r="E1424" i="11"/>
  <c r="A1424" i="11" s="1"/>
  <c r="D1424" i="11"/>
  <c r="C1424" i="11"/>
  <c r="B1424" i="11"/>
  <c r="J1423" i="11"/>
  <c r="G1423" i="11"/>
  <c r="F1423" i="11"/>
  <c r="E1423" i="11"/>
  <c r="A1423" i="11" s="1"/>
  <c r="D1423" i="11"/>
  <c r="C1423" i="11"/>
  <c r="B1423" i="11"/>
  <c r="J1422" i="11"/>
  <c r="G1422" i="11"/>
  <c r="F1422" i="11"/>
  <c r="E1422" i="11"/>
  <c r="A1422" i="11" s="1"/>
  <c r="D1422" i="11"/>
  <c r="C1422" i="11"/>
  <c r="B1422" i="11"/>
  <c r="J1421" i="11"/>
  <c r="G1421" i="11"/>
  <c r="F1421" i="11"/>
  <c r="E1421" i="11"/>
  <c r="A1421" i="11" s="1"/>
  <c r="D1421" i="11"/>
  <c r="C1421" i="11"/>
  <c r="B1421" i="11"/>
  <c r="J1420" i="11"/>
  <c r="G1420" i="11"/>
  <c r="F1420" i="11"/>
  <c r="E1420" i="11"/>
  <c r="A1420" i="11" s="1"/>
  <c r="D1420" i="11"/>
  <c r="C1420" i="11"/>
  <c r="B1420" i="11"/>
  <c r="J1419" i="11"/>
  <c r="G1419" i="11"/>
  <c r="F1419" i="11"/>
  <c r="E1419" i="11"/>
  <c r="A1419" i="11" s="1"/>
  <c r="D1419" i="11"/>
  <c r="C1419" i="11"/>
  <c r="B1419" i="11"/>
  <c r="J1418" i="11"/>
  <c r="G1418" i="11"/>
  <c r="F1418" i="11"/>
  <c r="E1418" i="11"/>
  <c r="A1418" i="11" s="1"/>
  <c r="D1418" i="11"/>
  <c r="C1418" i="11"/>
  <c r="B1418" i="11"/>
  <c r="J1417" i="11"/>
  <c r="G1417" i="11"/>
  <c r="F1417" i="11"/>
  <c r="E1417" i="11"/>
  <c r="A1417" i="11" s="1"/>
  <c r="D1417" i="11"/>
  <c r="C1417" i="11"/>
  <c r="B1417" i="11"/>
  <c r="J1416" i="11"/>
  <c r="G1416" i="11"/>
  <c r="F1416" i="11"/>
  <c r="E1416" i="11"/>
  <c r="A1416" i="11" s="1"/>
  <c r="D1416" i="11"/>
  <c r="C1416" i="11"/>
  <c r="B1416" i="11"/>
  <c r="J1415" i="11"/>
  <c r="G1415" i="11"/>
  <c r="F1415" i="11"/>
  <c r="E1415" i="11"/>
  <c r="A1415" i="11" s="1"/>
  <c r="D1415" i="11"/>
  <c r="C1415" i="11"/>
  <c r="B1415" i="11"/>
  <c r="J1414" i="11"/>
  <c r="G1414" i="11"/>
  <c r="F1414" i="11"/>
  <c r="E1414" i="11"/>
  <c r="A1414" i="11" s="1"/>
  <c r="D1414" i="11"/>
  <c r="C1414" i="11"/>
  <c r="B1414" i="11"/>
  <c r="J1413" i="11"/>
  <c r="G1413" i="11"/>
  <c r="F1413" i="11"/>
  <c r="E1413" i="11"/>
  <c r="A1413" i="11" s="1"/>
  <c r="D1413" i="11"/>
  <c r="C1413" i="11"/>
  <c r="B1413" i="11"/>
  <c r="J1412" i="11"/>
  <c r="G1412" i="11"/>
  <c r="F1412" i="11"/>
  <c r="E1412" i="11"/>
  <c r="A1412" i="11" s="1"/>
  <c r="D1412" i="11"/>
  <c r="C1412" i="11"/>
  <c r="B1412" i="11"/>
  <c r="J1411" i="11"/>
  <c r="G1411" i="11"/>
  <c r="F1411" i="11"/>
  <c r="E1411" i="11"/>
  <c r="A1411" i="11" s="1"/>
  <c r="D1411" i="11"/>
  <c r="C1411" i="11"/>
  <c r="B1411" i="11"/>
  <c r="J1410" i="11"/>
  <c r="G1410" i="11"/>
  <c r="F1410" i="11"/>
  <c r="E1410" i="11"/>
  <c r="A1410" i="11" s="1"/>
  <c r="D1410" i="11"/>
  <c r="C1410" i="11"/>
  <c r="B1410" i="11"/>
  <c r="J1409" i="11"/>
  <c r="G1409" i="11"/>
  <c r="F1409" i="11"/>
  <c r="E1409" i="11"/>
  <c r="A1409" i="11" s="1"/>
  <c r="D1409" i="11"/>
  <c r="C1409" i="11"/>
  <c r="B1409" i="11"/>
  <c r="J1408" i="11"/>
  <c r="G1408" i="11"/>
  <c r="F1408" i="11"/>
  <c r="E1408" i="11"/>
  <c r="A1408" i="11" s="1"/>
  <c r="D1408" i="11"/>
  <c r="C1408" i="11"/>
  <c r="B1408" i="11"/>
  <c r="J1407" i="11"/>
  <c r="G1407" i="11"/>
  <c r="F1407" i="11"/>
  <c r="E1407" i="11"/>
  <c r="A1407" i="11" s="1"/>
  <c r="D1407" i="11"/>
  <c r="C1407" i="11"/>
  <c r="B1407" i="11"/>
  <c r="J1406" i="11"/>
  <c r="G1406" i="11"/>
  <c r="F1406" i="11"/>
  <c r="E1406" i="11"/>
  <c r="A1406" i="11" s="1"/>
  <c r="D1406" i="11"/>
  <c r="C1406" i="11"/>
  <c r="B1406" i="11"/>
  <c r="J1405" i="11"/>
  <c r="G1405" i="11"/>
  <c r="F1405" i="11"/>
  <c r="E1405" i="11"/>
  <c r="A1405" i="11" s="1"/>
  <c r="D1405" i="11"/>
  <c r="C1405" i="11"/>
  <c r="B1405" i="11"/>
  <c r="J1404" i="11"/>
  <c r="G1404" i="11"/>
  <c r="F1404" i="11"/>
  <c r="E1404" i="11"/>
  <c r="A1404" i="11" s="1"/>
  <c r="D1404" i="11"/>
  <c r="C1404" i="11"/>
  <c r="B1404" i="11"/>
  <c r="J1403" i="11"/>
  <c r="G1403" i="11"/>
  <c r="F1403" i="11"/>
  <c r="E1403" i="11"/>
  <c r="A1403" i="11" s="1"/>
  <c r="D1403" i="11"/>
  <c r="C1403" i="11"/>
  <c r="B1403" i="11"/>
  <c r="J1402" i="11"/>
  <c r="G1402" i="11"/>
  <c r="F1402" i="11"/>
  <c r="E1402" i="11"/>
  <c r="A1402" i="11" s="1"/>
  <c r="D1402" i="11"/>
  <c r="C1402" i="11"/>
  <c r="B1402" i="11"/>
  <c r="J1401" i="11"/>
  <c r="G1401" i="11"/>
  <c r="F1401" i="11"/>
  <c r="E1401" i="11"/>
  <c r="A1401" i="11" s="1"/>
  <c r="D1401" i="11"/>
  <c r="C1401" i="11"/>
  <c r="B1401" i="11"/>
  <c r="J1400" i="11"/>
  <c r="G1400" i="11"/>
  <c r="F1400" i="11"/>
  <c r="E1400" i="11"/>
  <c r="A1400" i="11" s="1"/>
  <c r="D1400" i="11"/>
  <c r="C1400" i="11"/>
  <c r="B1400" i="11"/>
  <c r="J1399" i="11"/>
  <c r="G1399" i="11"/>
  <c r="F1399" i="11"/>
  <c r="E1399" i="11"/>
  <c r="A1399" i="11" s="1"/>
  <c r="D1399" i="11"/>
  <c r="C1399" i="11"/>
  <c r="B1399" i="11"/>
  <c r="J1398" i="11"/>
  <c r="G1398" i="11"/>
  <c r="F1398" i="11"/>
  <c r="E1398" i="11"/>
  <c r="A1398" i="11" s="1"/>
  <c r="D1398" i="11"/>
  <c r="C1398" i="11"/>
  <c r="B1398" i="11"/>
  <c r="J1397" i="11"/>
  <c r="G1397" i="11"/>
  <c r="F1397" i="11"/>
  <c r="E1397" i="11"/>
  <c r="A1397" i="11" s="1"/>
  <c r="D1397" i="11"/>
  <c r="C1397" i="11"/>
  <c r="B1397" i="11"/>
  <c r="J1396" i="11"/>
  <c r="G1396" i="11"/>
  <c r="F1396" i="11"/>
  <c r="E1396" i="11"/>
  <c r="A1396" i="11" s="1"/>
  <c r="D1396" i="11"/>
  <c r="C1396" i="11"/>
  <c r="B1396" i="11"/>
  <c r="J1395" i="11"/>
  <c r="G1395" i="11"/>
  <c r="F1395" i="11"/>
  <c r="E1395" i="11"/>
  <c r="A1395" i="11" s="1"/>
  <c r="D1395" i="11"/>
  <c r="C1395" i="11"/>
  <c r="B1395" i="11"/>
  <c r="J1394" i="11"/>
  <c r="G1394" i="11"/>
  <c r="F1394" i="11"/>
  <c r="E1394" i="11"/>
  <c r="A1394" i="11" s="1"/>
  <c r="D1394" i="11"/>
  <c r="C1394" i="11"/>
  <c r="B1394" i="11"/>
  <c r="J1393" i="11"/>
  <c r="G1393" i="11"/>
  <c r="F1393" i="11"/>
  <c r="E1393" i="11"/>
  <c r="A1393" i="11" s="1"/>
  <c r="D1393" i="11"/>
  <c r="C1393" i="11"/>
  <c r="B1393" i="11"/>
  <c r="J1392" i="11"/>
  <c r="G1392" i="11"/>
  <c r="F1392" i="11"/>
  <c r="E1392" i="11"/>
  <c r="A1392" i="11" s="1"/>
  <c r="D1392" i="11"/>
  <c r="C1392" i="11"/>
  <c r="B1392" i="11"/>
  <c r="J1391" i="11"/>
  <c r="G1391" i="11"/>
  <c r="F1391" i="11"/>
  <c r="E1391" i="11"/>
  <c r="A1391" i="11" s="1"/>
  <c r="D1391" i="11"/>
  <c r="C1391" i="11"/>
  <c r="B1391" i="11"/>
  <c r="J1390" i="11"/>
  <c r="G1390" i="11"/>
  <c r="F1390" i="11"/>
  <c r="E1390" i="11"/>
  <c r="A1390" i="11" s="1"/>
  <c r="D1390" i="11"/>
  <c r="C1390" i="11"/>
  <c r="B1390" i="11"/>
  <c r="J1389" i="11"/>
  <c r="G1389" i="11"/>
  <c r="F1389" i="11"/>
  <c r="E1389" i="11"/>
  <c r="A1389" i="11" s="1"/>
  <c r="D1389" i="11"/>
  <c r="C1389" i="11"/>
  <c r="B1389" i="11"/>
  <c r="J1388" i="11"/>
  <c r="G1388" i="11"/>
  <c r="F1388" i="11"/>
  <c r="E1388" i="11"/>
  <c r="A1388" i="11" s="1"/>
  <c r="D1388" i="11"/>
  <c r="C1388" i="11"/>
  <c r="B1388" i="11"/>
  <c r="J1387" i="11"/>
  <c r="G1387" i="11"/>
  <c r="F1387" i="11"/>
  <c r="E1387" i="11"/>
  <c r="A1387" i="11" s="1"/>
  <c r="D1387" i="11"/>
  <c r="C1387" i="11"/>
  <c r="B1387" i="11"/>
  <c r="J1386" i="11"/>
  <c r="G1386" i="11"/>
  <c r="F1386" i="11"/>
  <c r="E1386" i="11"/>
  <c r="A1386" i="11" s="1"/>
  <c r="D1386" i="11"/>
  <c r="C1386" i="11"/>
  <c r="B1386" i="11"/>
  <c r="J1385" i="11"/>
  <c r="G1385" i="11"/>
  <c r="F1385" i="11"/>
  <c r="E1385" i="11"/>
  <c r="A1385" i="11" s="1"/>
  <c r="D1385" i="11"/>
  <c r="C1385" i="11"/>
  <c r="B1385" i="11"/>
  <c r="J1384" i="11"/>
  <c r="G1384" i="11"/>
  <c r="F1384" i="11"/>
  <c r="E1384" i="11"/>
  <c r="A1384" i="11" s="1"/>
  <c r="D1384" i="11"/>
  <c r="C1384" i="11"/>
  <c r="B1384" i="11"/>
  <c r="J1383" i="11"/>
  <c r="G1383" i="11"/>
  <c r="F1383" i="11"/>
  <c r="E1383" i="11"/>
  <c r="A1383" i="11" s="1"/>
  <c r="D1383" i="11"/>
  <c r="C1383" i="11"/>
  <c r="B1383" i="11"/>
  <c r="J1382" i="11"/>
  <c r="G1382" i="11"/>
  <c r="F1382" i="11"/>
  <c r="E1382" i="11"/>
  <c r="A1382" i="11" s="1"/>
  <c r="D1382" i="11"/>
  <c r="C1382" i="11"/>
  <c r="B1382" i="11"/>
  <c r="J1381" i="11"/>
  <c r="G1381" i="11"/>
  <c r="F1381" i="11"/>
  <c r="E1381" i="11"/>
  <c r="A1381" i="11" s="1"/>
  <c r="D1381" i="11"/>
  <c r="C1381" i="11"/>
  <c r="B1381" i="11"/>
  <c r="J1380" i="11"/>
  <c r="G1380" i="11"/>
  <c r="F1380" i="11"/>
  <c r="E1380" i="11"/>
  <c r="A1380" i="11" s="1"/>
  <c r="D1380" i="11"/>
  <c r="C1380" i="11"/>
  <c r="B1380" i="11"/>
  <c r="J1379" i="11"/>
  <c r="G1379" i="11"/>
  <c r="F1379" i="11"/>
  <c r="E1379" i="11"/>
  <c r="A1379" i="11" s="1"/>
  <c r="D1379" i="11"/>
  <c r="C1379" i="11"/>
  <c r="B1379" i="11"/>
  <c r="J1378" i="11"/>
  <c r="G1378" i="11"/>
  <c r="F1378" i="11"/>
  <c r="E1378" i="11"/>
  <c r="A1378" i="11" s="1"/>
  <c r="D1378" i="11"/>
  <c r="C1378" i="11"/>
  <c r="B1378" i="11"/>
  <c r="J1377" i="11"/>
  <c r="G1377" i="11"/>
  <c r="F1377" i="11"/>
  <c r="E1377" i="11"/>
  <c r="A1377" i="11" s="1"/>
  <c r="D1377" i="11"/>
  <c r="C1377" i="11"/>
  <c r="B1377" i="11"/>
  <c r="J1376" i="11"/>
  <c r="G1376" i="11"/>
  <c r="F1376" i="11"/>
  <c r="E1376" i="11"/>
  <c r="A1376" i="11" s="1"/>
  <c r="D1376" i="11"/>
  <c r="C1376" i="11"/>
  <c r="B1376" i="11"/>
  <c r="J1375" i="11"/>
  <c r="G1375" i="11"/>
  <c r="F1375" i="11"/>
  <c r="E1375" i="11"/>
  <c r="A1375" i="11" s="1"/>
  <c r="D1375" i="11"/>
  <c r="C1375" i="11"/>
  <c r="B1375" i="11"/>
  <c r="J1374" i="11"/>
  <c r="G1374" i="11"/>
  <c r="F1374" i="11"/>
  <c r="E1374" i="11"/>
  <c r="A1374" i="11" s="1"/>
  <c r="D1374" i="11"/>
  <c r="C1374" i="11"/>
  <c r="B1374" i="11"/>
  <c r="J1373" i="11"/>
  <c r="G1373" i="11"/>
  <c r="F1373" i="11"/>
  <c r="E1373" i="11"/>
  <c r="A1373" i="11" s="1"/>
  <c r="D1373" i="11"/>
  <c r="C1373" i="11"/>
  <c r="B1373" i="11"/>
  <c r="J1372" i="11"/>
  <c r="G1372" i="11"/>
  <c r="F1372" i="11"/>
  <c r="E1372" i="11"/>
  <c r="A1372" i="11" s="1"/>
  <c r="D1372" i="11"/>
  <c r="C1372" i="11"/>
  <c r="B1372" i="11"/>
  <c r="J1371" i="11"/>
  <c r="G1371" i="11"/>
  <c r="F1371" i="11"/>
  <c r="E1371" i="11"/>
  <c r="A1371" i="11" s="1"/>
  <c r="D1371" i="11"/>
  <c r="C1371" i="11"/>
  <c r="B1371" i="11"/>
  <c r="J1370" i="11"/>
  <c r="G1370" i="11"/>
  <c r="F1370" i="11"/>
  <c r="E1370" i="11"/>
  <c r="A1370" i="11" s="1"/>
  <c r="D1370" i="11"/>
  <c r="C1370" i="11"/>
  <c r="B1370" i="11"/>
  <c r="J1369" i="11"/>
  <c r="G1369" i="11"/>
  <c r="F1369" i="11"/>
  <c r="E1369" i="11"/>
  <c r="A1369" i="11" s="1"/>
  <c r="D1369" i="11"/>
  <c r="C1369" i="11"/>
  <c r="B1369" i="11"/>
  <c r="J1368" i="11"/>
  <c r="G1368" i="11"/>
  <c r="F1368" i="11"/>
  <c r="E1368" i="11"/>
  <c r="A1368" i="11" s="1"/>
  <c r="D1368" i="11"/>
  <c r="C1368" i="11"/>
  <c r="B1368" i="11"/>
  <c r="J1367" i="11"/>
  <c r="G1367" i="11"/>
  <c r="F1367" i="11"/>
  <c r="E1367" i="11"/>
  <c r="A1367" i="11" s="1"/>
  <c r="D1367" i="11"/>
  <c r="C1367" i="11"/>
  <c r="B1367" i="11"/>
  <c r="J1366" i="11"/>
  <c r="G1366" i="11"/>
  <c r="F1366" i="11"/>
  <c r="E1366" i="11"/>
  <c r="A1366" i="11" s="1"/>
  <c r="D1366" i="11"/>
  <c r="C1366" i="11"/>
  <c r="B1366" i="11"/>
  <c r="J1365" i="11"/>
  <c r="G1365" i="11"/>
  <c r="F1365" i="11"/>
  <c r="E1365" i="11"/>
  <c r="A1365" i="11" s="1"/>
  <c r="D1365" i="11"/>
  <c r="C1365" i="11"/>
  <c r="B1365" i="11"/>
  <c r="J1364" i="11"/>
  <c r="G1364" i="11"/>
  <c r="F1364" i="11"/>
  <c r="E1364" i="11"/>
  <c r="A1364" i="11" s="1"/>
  <c r="D1364" i="11"/>
  <c r="C1364" i="11"/>
  <c r="B1364" i="11"/>
  <c r="J1363" i="11"/>
  <c r="G1363" i="11"/>
  <c r="F1363" i="11"/>
  <c r="E1363" i="11"/>
  <c r="A1363" i="11" s="1"/>
  <c r="D1363" i="11"/>
  <c r="C1363" i="11"/>
  <c r="B1363" i="11"/>
  <c r="J1362" i="11"/>
  <c r="G1362" i="11"/>
  <c r="F1362" i="11"/>
  <c r="E1362" i="11"/>
  <c r="A1362" i="11" s="1"/>
  <c r="D1362" i="11"/>
  <c r="C1362" i="11"/>
  <c r="B1362" i="11"/>
  <c r="J1361" i="11"/>
  <c r="G1361" i="11"/>
  <c r="F1361" i="11"/>
  <c r="E1361" i="11"/>
  <c r="A1361" i="11" s="1"/>
  <c r="D1361" i="11"/>
  <c r="C1361" i="11"/>
  <c r="B1361" i="11"/>
  <c r="J1360" i="11"/>
  <c r="G1360" i="11"/>
  <c r="F1360" i="11"/>
  <c r="E1360" i="11"/>
  <c r="A1360" i="11" s="1"/>
  <c r="D1360" i="11"/>
  <c r="C1360" i="11"/>
  <c r="B1360" i="11"/>
  <c r="J1359" i="11"/>
  <c r="G1359" i="11"/>
  <c r="F1359" i="11"/>
  <c r="E1359" i="11"/>
  <c r="A1359" i="11" s="1"/>
  <c r="D1359" i="11"/>
  <c r="C1359" i="11"/>
  <c r="B1359" i="11"/>
  <c r="J1358" i="11"/>
  <c r="G1358" i="11"/>
  <c r="F1358" i="11"/>
  <c r="E1358" i="11"/>
  <c r="A1358" i="11" s="1"/>
  <c r="D1358" i="11"/>
  <c r="C1358" i="11"/>
  <c r="B1358" i="11"/>
  <c r="J1357" i="11"/>
  <c r="G1357" i="11"/>
  <c r="F1357" i="11"/>
  <c r="E1357" i="11"/>
  <c r="A1357" i="11" s="1"/>
  <c r="D1357" i="11"/>
  <c r="C1357" i="11"/>
  <c r="B1357" i="11"/>
  <c r="J1356" i="11"/>
  <c r="G1356" i="11"/>
  <c r="F1356" i="11"/>
  <c r="E1356" i="11"/>
  <c r="A1356" i="11" s="1"/>
  <c r="D1356" i="11"/>
  <c r="C1356" i="11"/>
  <c r="B1356" i="11"/>
  <c r="J1355" i="11"/>
  <c r="G1355" i="11"/>
  <c r="F1355" i="11"/>
  <c r="E1355" i="11"/>
  <c r="A1355" i="11" s="1"/>
  <c r="D1355" i="11"/>
  <c r="C1355" i="11"/>
  <c r="B1355" i="11"/>
  <c r="J1354" i="11"/>
  <c r="G1354" i="11"/>
  <c r="F1354" i="11"/>
  <c r="E1354" i="11"/>
  <c r="A1354" i="11" s="1"/>
  <c r="D1354" i="11"/>
  <c r="C1354" i="11"/>
  <c r="B1354" i="11"/>
  <c r="J1353" i="11"/>
  <c r="G1353" i="11"/>
  <c r="F1353" i="11"/>
  <c r="E1353" i="11"/>
  <c r="A1353" i="11" s="1"/>
  <c r="D1353" i="11"/>
  <c r="C1353" i="11"/>
  <c r="B1353" i="11"/>
  <c r="J1352" i="11"/>
  <c r="G1352" i="11"/>
  <c r="F1352" i="11"/>
  <c r="E1352" i="11"/>
  <c r="A1352" i="11" s="1"/>
  <c r="D1352" i="11"/>
  <c r="C1352" i="11"/>
  <c r="B1352" i="11"/>
  <c r="J1351" i="11"/>
  <c r="G1351" i="11"/>
  <c r="F1351" i="11"/>
  <c r="E1351" i="11"/>
  <c r="A1351" i="11" s="1"/>
  <c r="D1351" i="11"/>
  <c r="C1351" i="11"/>
  <c r="B1351" i="11"/>
  <c r="J1350" i="11"/>
  <c r="G1350" i="11"/>
  <c r="F1350" i="11"/>
  <c r="E1350" i="11"/>
  <c r="A1350" i="11" s="1"/>
  <c r="D1350" i="11"/>
  <c r="C1350" i="11"/>
  <c r="B1350" i="11"/>
  <c r="J1349" i="11"/>
  <c r="G1349" i="11"/>
  <c r="F1349" i="11"/>
  <c r="E1349" i="11"/>
  <c r="A1349" i="11" s="1"/>
  <c r="D1349" i="11"/>
  <c r="C1349" i="11"/>
  <c r="B1349" i="11"/>
  <c r="J1348" i="11"/>
  <c r="G1348" i="11"/>
  <c r="F1348" i="11"/>
  <c r="E1348" i="11"/>
  <c r="A1348" i="11" s="1"/>
  <c r="D1348" i="11"/>
  <c r="C1348" i="11"/>
  <c r="B1348" i="11"/>
  <c r="J1347" i="11"/>
  <c r="G1347" i="11"/>
  <c r="F1347" i="11"/>
  <c r="E1347" i="11"/>
  <c r="A1347" i="11" s="1"/>
  <c r="D1347" i="11"/>
  <c r="C1347" i="11"/>
  <c r="B1347" i="11"/>
  <c r="J1346" i="11"/>
  <c r="G1346" i="11"/>
  <c r="F1346" i="11"/>
  <c r="E1346" i="11"/>
  <c r="A1346" i="11" s="1"/>
  <c r="D1346" i="11"/>
  <c r="C1346" i="11"/>
  <c r="B1346" i="11"/>
  <c r="J1345" i="11"/>
  <c r="G1345" i="11"/>
  <c r="F1345" i="11"/>
  <c r="E1345" i="11"/>
  <c r="A1345" i="11" s="1"/>
  <c r="D1345" i="11"/>
  <c r="C1345" i="11"/>
  <c r="B1345" i="11"/>
  <c r="J1344" i="11"/>
  <c r="G1344" i="11"/>
  <c r="F1344" i="11"/>
  <c r="E1344" i="11"/>
  <c r="A1344" i="11" s="1"/>
  <c r="D1344" i="11"/>
  <c r="C1344" i="11"/>
  <c r="B1344" i="11"/>
  <c r="J1343" i="11"/>
  <c r="G1343" i="11"/>
  <c r="F1343" i="11"/>
  <c r="E1343" i="11"/>
  <c r="A1343" i="11" s="1"/>
  <c r="D1343" i="11"/>
  <c r="C1343" i="11"/>
  <c r="B1343" i="11"/>
  <c r="J1342" i="11"/>
  <c r="G1342" i="11"/>
  <c r="F1342" i="11"/>
  <c r="E1342" i="11"/>
  <c r="A1342" i="11" s="1"/>
  <c r="D1342" i="11"/>
  <c r="C1342" i="11"/>
  <c r="B1342" i="11"/>
  <c r="J1341" i="11"/>
  <c r="G1341" i="11"/>
  <c r="F1341" i="11"/>
  <c r="E1341" i="11"/>
  <c r="A1341" i="11" s="1"/>
  <c r="D1341" i="11"/>
  <c r="C1341" i="11"/>
  <c r="B1341" i="11"/>
  <c r="J1340" i="11"/>
  <c r="G1340" i="11"/>
  <c r="F1340" i="11"/>
  <c r="E1340" i="11"/>
  <c r="A1340" i="11" s="1"/>
  <c r="D1340" i="11"/>
  <c r="C1340" i="11"/>
  <c r="B1340" i="11"/>
  <c r="J1339" i="11"/>
  <c r="G1339" i="11"/>
  <c r="F1339" i="11"/>
  <c r="E1339" i="11"/>
  <c r="A1339" i="11" s="1"/>
  <c r="D1339" i="11"/>
  <c r="C1339" i="11"/>
  <c r="B1339" i="11"/>
  <c r="J1338" i="11"/>
  <c r="G1338" i="11"/>
  <c r="F1338" i="11"/>
  <c r="E1338" i="11"/>
  <c r="A1338" i="11" s="1"/>
  <c r="D1338" i="11"/>
  <c r="C1338" i="11"/>
  <c r="B1338" i="11"/>
  <c r="J1337" i="11"/>
  <c r="G1337" i="11"/>
  <c r="F1337" i="11"/>
  <c r="E1337" i="11"/>
  <c r="A1337" i="11" s="1"/>
  <c r="D1337" i="11"/>
  <c r="C1337" i="11"/>
  <c r="B1337" i="11"/>
  <c r="J1336" i="11"/>
  <c r="G1336" i="11"/>
  <c r="F1336" i="11"/>
  <c r="E1336" i="11"/>
  <c r="A1336" i="11" s="1"/>
  <c r="D1336" i="11"/>
  <c r="C1336" i="11"/>
  <c r="B1336" i="11"/>
  <c r="J1335" i="11"/>
  <c r="G1335" i="11"/>
  <c r="F1335" i="11"/>
  <c r="E1335" i="11"/>
  <c r="A1335" i="11" s="1"/>
  <c r="D1335" i="11"/>
  <c r="C1335" i="11"/>
  <c r="B1335" i="11"/>
  <c r="J1334" i="11"/>
  <c r="G1334" i="11"/>
  <c r="F1334" i="11"/>
  <c r="E1334" i="11"/>
  <c r="A1334" i="11" s="1"/>
  <c r="D1334" i="11"/>
  <c r="C1334" i="11"/>
  <c r="B1334" i="11"/>
  <c r="J1333" i="11"/>
  <c r="G1333" i="11"/>
  <c r="F1333" i="11"/>
  <c r="E1333" i="11"/>
  <c r="A1333" i="11" s="1"/>
  <c r="D1333" i="11"/>
  <c r="C1333" i="11"/>
  <c r="B1333" i="11"/>
  <c r="J1332" i="11"/>
  <c r="G1332" i="11"/>
  <c r="F1332" i="11"/>
  <c r="E1332" i="11"/>
  <c r="A1332" i="11" s="1"/>
  <c r="D1332" i="11"/>
  <c r="C1332" i="11"/>
  <c r="B1332" i="11"/>
  <c r="J1331" i="11"/>
  <c r="G1331" i="11"/>
  <c r="F1331" i="11"/>
  <c r="E1331" i="11"/>
  <c r="A1331" i="11" s="1"/>
  <c r="D1331" i="11"/>
  <c r="C1331" i="11"/>
  <c r="B1331" i="11"/>
  <c r="J1330" i="11"/>
  <c r="G1330" i="11"/>
  <c r="F1330" i="11"/>
  <c r="E1330" i="11"/>
  <c r="A1330" i="11" s="1"/>
  <c r="D1330" i="11"/>
  <c r="C1330" i="11"/>
  <c r="B1330" i="11"/>
  <c r="J1329" i="11"/>
  <c r="G1329" i="11"/>
  <c r="F1329" i="11"/>
  <c r="E1329" i="11"/>
  <c r="A1329" i="11" s="1"/>
  <c r="D1329" i="11"/>
  <c r="C1329" i="11"/>
  <c r="B1329" i="11"/>
  <c r="J1328" i="11"/>
  <c r="G1328" i="11"/>
  <c r="F1328" i="11"/>
  <c r="E1328" i="11"/>
  <c r="A1328" i="11" s="1"/>
  <c r="D1328" i="11"/>
  <c r="C1328" i="11"/>
  <c r="B1328" i="11"/>
  <c r="J1327" i="11"/>
  <c r="G1327" i="11"/>
  <c r="F1327" i="11"/>
  <c r="E1327" i="11"/>
  <c r="A1327" i="11" s="1"/>
  <c r="D1327" i="11"/>
  <c r="C1327" i="11"/>
  <c r="B1327" i="11"/>
  <c r="J1326" i="11"/>
  <c r="G1326" i="11"/>
  <c r="F1326" i="11"/>
  <c r="E1326" i="11"/>
  <c r="A1326" i="11" s="1"/>
  <c r="D1326" i="11"/>
  <c r="C1326" i="11"/>
  <c r="B1326" i="11"/>
  <c r="J1325" i="11"/>
  <c r="G1325" i="11"/>
  <c r="F1325" i="11"/>
  <c r="E1325" i="11"/>
  <c r="A1325" i="11" s="1"/>
  <c r="D1325" i="11"/>
  <c r="C1325" i="11"/>
  <c r="B1325" i="11"/>
  <c r="J1324" i="11"/>
  <c r="G1324" i="11"/>
  <c r="F1324" i="11"/>
  <c r="E1324" i="11"/>
  <c r="A1324" i="11" s="1"/>
  <c r="D1324" i="11"/>
  <c r="C1324" i="11"/>
  <c r="B1324" i="11"/>
  <c r="J1323" i="11"/>
  <c r="G1323" i="11"/>
  <c r="F1323" i="11"/>
  <c r="E1323" i="11"/>
  <c r="A1323" i="11" s="1"/>
  <c r="D1323" i="11"/>
  <c r="C1323" i="11"/>
  <c r="B1323" i="11"/>
  <c r="J1322" i="11"/>
  <c r="G1322" i="11"/>
  <c r="F1322" i="11"/>
  <c r="E1322" i="11"/>
  <c r="A1322" i="11" s="1"/>
  <c r="D1322" i="11"/>
  <c r="C1322" i="11"/>
  <c r="B1322" i="11"/>
  <c r="J1321" i="11"/>
  <c r="G1321" i="11"/>
  <c r="F1321" i="11"/>
  <c r="E1321" i="11"/>
  <c r="A1321" i="11" s="1"/>
  <c r="D1321" i="11"/>
  <c r="C1321" i="11"/>
  <c r="B1321" i="11"/>
  <c r="J1320" i="11"/>
  <c r="G1320" i="11"/>
  <c r="F1320" i="11"/>
  <c r="E1320" i="11"/>
  <c r="A1320" i="11" s="1"/>
  <c r="D1320" i="11"/>
  <c r="C1320" i="11"/>
  <c r="B1320" i="11"/>
  <c r="J1319" i="11"/>
  <c r="G1319" i="11"/>
  <c r="F1319" i="11"/>
  <c r="E1319" i="11"/>
  <c r="A1319" i="11" s="1"/>
  <c r="D1319" i="11"/>
  <c r="C1319" i="11"/>
  <c r="B1319" i="11"/>
  <c r="J1318" i="11"/>
  <c r="G1318" i="11"/>
  <c r="F1318" i="11"/>
  <c r="E1318" i="11"/>
  <c r="A1318" i="11" s="1"/>
  <c r="D1318" i="11"/>
  <c r="C1318" i="11"/>
  <c r="B1318" i="11"/>
  <c r="J1317" i="11"/>
  <c r="G1317" i="11"/>
  <c r="F1317" i="11"/>
  <c r="E1317" i="11"/>
  <c r="A1317" i="11" s="1"/>
  <c r="D1317" i="11"/>
  <c r="C1317" i="11"/>
  <c r="B1317" i="11"/>
  <c r="J1316" i="11"/>
  <c r="G1316" i="11"/>
  <c r="F1316" i="11"/>
  <c r="E1316" i="11"/>
  <c r="A1316" i="11" s="1"/>
  <c r="D1316" i="11"/>
  <c r="C1316" i="11"/>
  <c r="B1316" i="11"/>
  <c r="J1315" i="11"/>
  <c r="G1315" i="11"/>
  <c r="F1315" i="11"/>
  <c r="E1315" i="11"/>
  <c r="A1315" i="11" s="1"/>
  <c r="D1315" i="11"/>
  <c r="C1315" i="11"/>
  <c r="B1315" i="11"/>
  <c r="J1314" i="11"/>
  <c r="G1314" i="11"/>
  <c r="F1314" i="11"/>
  <c r="E1314" i="11"/>
  <c r="A1314" i="11" s="1"/>
  <c r="D1314" i="11"/>
  <c r="C1314" i="11"/>
  <c r="B1314" i="11"/>
  <c r="J1313" i="11"/>
  <c r="G1313" i="11"/>
  <c r="F1313" i="11"/>
  <c r="E1313" i="11"/>
  <c r="A1313" i="11" s="1"/>
  <c r="D1313" i="11"/>
  <c r="C1313" i="11"/>
  <c r="B1313" i="11"/>
  <c r="J1312" i="11"/>
  <c r="G1312" i="11"/>
  <c r="F1312" i="11"/>
  <c r="E1312" i="11"/>
  <c r="A1312" i="11" s="1"/>
  <c r="D1312" i="11"/>
  <c r="C1312" i="11"/>
  <c r="B1312" i="11"/>
  <c r="J1311" i="11"/>
  <c r="G1311" i="11"/>
  <c r="F1311" i="11"/>
  <c r="E1311" i="11"/>
  <c r="A1311" i="11" s="1"/>
  <c r="D1311" i="11"/>
  <c r="C1311" i="11"/>
  <c r="B1311" i="11"/>
  <c r="J1310" i="11"/>
  <c r="G1310" i="11"/>
  <c r="F1310" i="11"/>
  <c r="E1310" i="11"/>
  <c r="A1310" i="11" s="1"/>
  <c r="D1310" i="11"/>
  <c r="C1310" i="11"/>
  <c r="B1310" i="11"/>
  <c r="J1309" i="11"/>
  <c r="G1309" i="11"/>
  <c r="F1309" i="11"/>
  <c r="E1309" i="11"/>
  <c r="A1309" i="11" s="1"/>
  <c r="D1309" i="11"/>
  <c r="C1309" i="11"/>
  <c r="B1309" i="11"/>
  <c r="J1308" i="11"/>
  <c r="G1308" i="11"/>
  <c r="F1308" i="11"/>
  <c r="E1308" i="11"/>
  <c r="A1308" i="11" s="1"/>
  <c r="D1308" i="11"/>
  <c r="C1308" i="11"/>
  <c r="B1308" i="11"/>
  <c r="J1307" i="11"/>
  <c r="G1307" i="11"/>
  <c r="F1307" i="11"/>
  <c r="E1307" i="11"/>
  <c r="A1307" i="11" s="1"/>
  <c r="D1307" i="11"/>
  <c r="C1307" i="11"/>
  <c r="B1307" i="11"/>
  <c r="J1306" i="11"/>
  <c r="G1306" i="11"/>
  <c r="F1306" i="11"/>
  <c r="E1306" i="11"/>
  <c r="A1306" i="11" s="1"/>
  <c r="D1306" i="11"/>
  <c r="C1306" i="11"/>
  <c r="B1306" i="11"/>
  <c r="J1305" i="11"/>
  <c r="G1305" i="11"/>
  <c r="F1305" i="11"/>
  <c r="E1305" i="11"/>
  <c r="A1305" i="11" s="1"/>
  <c r="D1305" i="11"/>
  <c r="C1305" i="11"/>
  <c r="B1305" i="11"/>
  <c r="J1304" i="11"/>
  <c r="G1304" i="11"/>
  <c r="F1304" i="11"/>
  <c r="E1304" i="11"/>
  <c r="A1304" i="11" s="1"/>
  <c r="D1304" i="11"/>
  <c r="C1304" i="11"/>
  <c r="B1304" i="11"/>
  <c r="J1303" i="11"/>
  <c r="G1303" i="11"/>
  <c r="F1303" i="11"/>
  <c r="E1303" i="11"/>
  <c r="A1303" i="11" s="1"/>
  <c r="D1303" i="11"/>
  <c r="C1303" i="11"/>
  <c r="B1303" i="11"/>
  <c r="J1302" i="11"/>
  <c r="G1302" i="11"/>
  <c r="F1302" i="11"/>
  <c r="E1302" i="11"/>
  <c r="A1302" i="11" s="1"/>
  <c r="D1302" i="11"/>
  <c r="C1302" i="11"/>
  <c r="B1302" i="11"/>
  <c r="J1301" i="11"/>
  <c r="G1301" i="11"/>
  <c r="F1301" i="11"/>
  <c r="E1301" i="11"/>
  <c r="A1301" i="11" s="1"/>
  <c r="D1301" i="11"/>
  <c r="C1301" i="11"/>
  <c r="B1301" i="11"/>
  <c r="J1300" i="11"/>
  <c r="G1300" i="11"/>
  <c r="F1300" i="11"/>
  <c r="E1300" i="11"/>
  <c r="A1300" i="11" s="1"/>
  <c r="D1300" i="11"/>
  <c r="C1300" i="11"/>
  <c r="B1300" i="11"/>
  <c r="J1299" i="11"/>
  <c r="G1299" i="11"/>
  <c r="F1299" i="11"/>
  <c r="E1299" i="11"/>
  <c r="A1299" i="11" s="1"/>
  <c r="D1299" i="11"/>
  <c r="C1299" i="11"/>
  <c r="B1299" i="11"/>
  <c r="J1298" i="11"/>
  <c r="G1298" i="11"/>
  <c r="F1298" i="11"/>
  <c r="E1298" i="11"/>
  <c r="A1298" i="11" s="1"/>
  <c r="D1298" i="11"/>
  <c r="C1298" i="11"/>
  <c r="B1298" i="11"/>
  <c r="J1297" i="11"/>
  <c r="G1297" i="11"/>
  <c r="F1297" i="11"/>
  <c r="E1297" i="11"/>
  <c r="A1297" i="11" s="1"/>
  <c r="D1297" i="11"/>
  <c r="C1297" i="11"/>
  <c r="B1297" i="11"/>
  <c r="J1296" i="11"/>
  <c r="G1296" i="11"/>
  <c r="F1296" i="11"/>
  <c r="E1296" i="11"/>
  <c r="A1296" i="11" s="1"/>
  <c r="D1296" i="11"/>
  <c r="C1296" i="11"/>
  <c r="B1296" i="11"/>
  <c r="J1295" i="11"/>
  <c r="G1295" i="11"/>
  <c r="F1295" i="11"/>
  <c r="E1295" i="11"/>
  <c r="A1295" i="11" s="1"/>
  <c r="D1295" i="11"/>
  <c r="C1295" i="11"/>
  <c r="B1295" i="11"/>
  <c r="J1294" i="11"/>
  <c r="G1294" i="11"/>
  <c r="F1294" i="11"/>
  <c r="E1294" i="11"/>
  <c r="A1294" i="11" s="1"/>
  <c r="D1294" i="11"/>
  <c r="C1294" i="11"/>
  <c r="B1294" i="11"/>
  <c r="J1293" i="11"/>
  <c r="G1293" i="11"/>
  <c r="F1293" i="11"/>
  <c r="E1293" i="11"/>
  <c r="A1293" i="11" s="1"/>
  <c r="D1293" i="11"/>
  <c r="C1293" i="11"/>
  <c r="B1293" i="11"/>
  <c r="J1292" i="11"/>
  <c r="G1292" i="11"/>
  <c r="F1292" i="11"/>
  <c r="E1292" i="11"/>
  <c r="A1292" i="11" s="1"/>
  <c r="D1292" i="11"/>
  <c r="C1292" i="11"/>
  <c r="B1292" i="11"/>
  <c r="J1291" i="11"/>
  <c r="G1291" i="11"/>
  <c r="F1291" i="11"/>
  <c r="E1291" i="11"/>
  <c r="A1291" i="11" s="1"/>
  <c r="D1291" i="11"/>
  <c r="C1291" i="11"/>
  <c r="B1291" i="11"/>
  <c r="J1290" i="11"/>
  <c r="G1290" i="11"/>
  <c r="F1290" i="11"/>
  <c r="E1290" i="11"/>
  <c r="A1290" i="11" s="1"/>
  <c r="D1290" i="11"/>
  <c r="C1290" i="11"/>
  <c r="B1290" i="11"/>
  <c r="J1289" i="11"/>
  <c r="G1289" i="11"/>
  <c r="F1289" i="11"/>
  <c r="E1289" i="11"/>
  <c r="A1289" i="11" s="1"/>
  <c r="D1289" i="11"/>
  <c r="C1289" i="11"/>
  <c r="B1289" i="11"/>
  <c r="J1288" i="11"/>
  <c r="G1288" i="11"/>
  <c r="F1288" i="11"/>
  <c r="E1288" i="11"/>
  <c r="A1288" i="11" s="1"/>
  <c r="D1288" i="11"/>
  <c r="C1288" i="11"/>
  <c r="B1288" i="11"/>
  <c r="J1287" i="11"/>
  <c r="G1287" i="11"/>
  <c r="F1287" i="11"/>
  <c r="E1287" i="11"/>
  <c r="A1287" i="11" s="1"/>
  <c r="D1287" i="11"/>
  <c r="C1287" i="11"/>
  <c r="B1287" i="11"/>
  <c r="J1286" i="11"/>
  <c r="G1286" i="11"/>
  <c r="F1286" i="11"/>
  <c r="E1286" i="11"/>
  <c r="A1286" i="11" s="1"/>
  <c r="D1286" i="11"/>
  <c r="C1286" i="11"/>
  <c r="B1286" i="11"/>
  <c r="J1285" i="11"/>
  <c r="G1285" i="11"/>
  <c r="F1285" i="11"/>
  <c r="E1285" i="11"/>
  <c r="A1285" i="11" s="1"/>
  <c r="D1285" i="11"/>
  <c r="C1285" i="11"/>
  <c r="B1285" i="11"/>
  <c r="J1284" i="11"/>
  <c r="G1284" i="11"/>
  <c r="F1284" i="11"/>
  <c r="E1284" i="11"/>
  <c r="A1284" i="11" s="1"/>
  <c r="D1284" i="11"/>
  <c r="C1284" i="11"/>
  <c r="B1284" i="11"/>
  <c r="J1283" i="11"/>
  <c r="G1283" i="11"/>
  <c r="F1283" i="11"/>
  <c r="E1283" i="11"/>
  <c r="A1283" i="11" s="1"/>
  <c r="D1283" i="11"/>
  <c r="C1283" i="11"/>
  <c r="B1283" i="11"/>
  <c r="J1282" i="11"/>
  <c r="G1282" i="11"/>
  <c r="F1282" i="11"/>
  <c r="E1282" i="11"/>
  <c r="A1282" i="11" s="1"/>
  <c r="D1282" i="11"/>
  <c r="C1282" i="11"/>
  <c r="B1282" i="11"/>
  <c r="J1281" i="11"/>
  <c r="G1281" i="11"/>
  <c r="F1281" i="11"/>
  <c r="E1281" i="11"/>
  <c r="A1281" i="11" s="1"/>
  <c r="D1281" i="11"/>
  <c r="C1281" i="11"/>
  <c r="B1281" i="11"/>
  <c r="J1280" i="11"/>
  <c r="G1280" i="11"/>
  <c r="F1280" i="11"/>
  <c r="E1280" i="11"/>
  <c r="A1280" i="11" s="1"/>
  <c r="D1280" i="11"/>
  <c r="C1280" i="11"/>
  <c r="B1280" i="11"/>
  <c r="J1279" i="11"/>
  <c r="G1279" i="11"/>
  <c r="F1279" i="11"/>
  <c r="E1279" i="11"/>
  <c r="A1279" i="11" s="1"/>
  <c r="D1279" i="11"/>
  <c r="C1279" i="11"/>
  <c r="B1279" i="11"/>
  <c r="J1278" i="11"/>
  <c r="G1278" i="11"/>
  <c r="F1278" i="11"/>
  <c r="E1278" i="11"/>
  <c r="A1278" i="11" s="1"/>
  <c r="D1278" i="11"/>
  <c r="C1278" i="11"/>
  <c r="B1278" i="11"/>
  <c r="J1277" i="11"/>
  <c r="G1277" i="11"/>
  <c r="F1277" i="11"/>
  <c r="E1277" i="11"/>
  <c r="A1277" i="11" s="1"/>
  <c r="D1277" i="11"/>
  <c r="C1277" i="11"/>
  <c r="B1277" i="11"/>
  <c r="J1276" i="11"/>
  <c r="G1276" i="11"/>
  <c r="F1276" i="11"/>
  <c r="E1276" i="11"/>
  <c r="A1276" i="11" s="1"/>
  <c r="D1276" i="11"/>
  <c r="C1276" i="11"/>
  <c r="B1276" i="11"/>
  <c r="J1275" i="11"/>
  <c r="G1275" i="11"/>
  <c r="F1275" i="11"/>
  <c r="E1275" i="11"/>
  <c r="A1275" i="11" s="1"/>
  <c r="D1275" i="11"/>
  <c r="C1275" i="11"/>
  <c r="B1275" i="11"/>
  <c r="J1274" i="11"/>
  <c r="G1274" i="11"/>
  <c r="F1274" i="11"/>
  <c r="E1274" i="11"/>
  <c r="A1274" i="11" s="1"/>
  <c r="D1274" i="11"/>
  <c r="C1274" i="11"/>
  <c r="B1274" i="11"/>
  <c r="J1273" i="11"/>
  <c r="G1273" i="11"/>
  <c r="F1273" i="11"/>
  <c r="E1273" i="11"/>
  <c r="A1273" i="11" s="1"/>
  <c r="D1273" i="11"/>
  <c r="C1273" i="11"/>
  <c r="B1273" i="11"/>
  <c r="J1272" i="11"/>
  <c r="G1272" i="11"/>
  <c r="F1272" i="11"/>
  <c r="E1272" i="11"/>
  <c r="A1272" i="11" s="1"/>
  <c r="D1272" i="11"/>
  <c r="C1272" i="11"/>
  <c r="B1272" i="11"/>
  <c r="J1271" i="11"/>
  <c r="G1271" i="11"/>
  <c r="F1271" i="11"/>
  <c r="E1271" i="11"/>
  <c r="A1271" i="11" s="1"/>
  <c r="D1271" i="11"/>
  <c r="C1271" i="11"/>
  <c r="B1271" i="11"/>
  <c r="J1270" i="11"/>
  <c r="G1270" i="11"/>
  <c r="F1270" i="11"/>
  <c r="E1270" i="11"/>
  <c r="A1270" i="11" s="1"/>
  <c r="D1270" i="11"/>
  <c r="C1270" i="11"/>
  <c r="B1270" i="11"/>
  <c r="J1269" i="11"/>
  <c r="G1269" i="11"/>
  <c r="F1269" i="11"/>
  <c r="E1269" i="11"/>
  <c r="A1269" i="11" s="1"/>
  <c r="D1269" i="11"/>
  <c r="C1269" i="11"/>
  <c r="B1269" i="11"/>
  <c r="J1268" i="11"/>
  <c r="G1268" i="11"/>
  <c r="F1268" i="11"/>
  <c r="E1268" i="11"/>
  <c r="A1268" i="11" s="1"/>
  <c r="D1268" i="11"/>
  <c r="C1268" i="11"/>
  <c r="B1268" i="11"/>
  <c r="J1267" i="11"/>
  <c r="G1267" i="11"/>
  <c r="F1267" i="11"/>
  <c r="E1267" i="11"/>
  <c r="A1267" i="11" s="1"/>
  <c r="D1267" i="11"/>
  <c r="C1267" i="11"/>
  <c r="B1267" i="11"/>
  <c r="J1266" i="11"/>
  <c r="G1266" i="11"/>
  <c r="F1266" i="11"/>
  <c r="E1266" i="11"/>
  <c r="A1266" i="11" s="1"/>
  <c r="D1266" i="11"/>
  <c r="C1266" i="11"/>
  <c r="B1266" i="11"/>
  <c r="J1265" i="11"/>
  <c r="G1265" i="11"/>
  <c r="F1265" i="11"/>
  <c r="E1265" i="11"/>
  <c r="A1265" i="11" s="1"/>
  <c r="D1265" i="11"/>
  <c r="C1265" i="11"/>
  <c r="B1265" i="11"/>
  <c r="J1264" i="11"/>
  <c r="G1264" i="11"/>
  <c r="F1264" i="11"/>
  <c r="E1264" i="11"/>
  <c r="A1264" i="11" s="1"/>
  <c r="D1264" i="11"/>
  <c r="C1264" i="11"/>
  <c r="B1264" i="11"/>
  <c r="J1263" i="11"/>
  <c r="G1263" i="11"/>
  <c r="F1263" i="11"/>
  <c r="E1263" i="11"/>
  <c r="A1263" i="11" s="1"/>
  <c r="D1263" i="11"/>
  <c r="C1263" i="11"/>
  <c r="B1263" i="11"/>
  <c r="J1262" i="11"/>
  <c r="G1262" i="11"/>
  <c r="F1262" i="11"/>
  <c r="E1262" i="11"/>
  <c r="A1262" i="11" s="1"/>
  <c r="D1262" i="11"/>
  <c r="C1262" i="11"/>
  <c r="B1262" i="11"/>
  <c r="J1261" i="11"/>
  <c r="G1261" i="11"/>
  <c r="F1261" i="11"/>
  <c r="E1261" i="11"/>
  <c r="A1261" i="11" s="1"/>
  <c r="D1261" i="11"/>
  <c r="C1261" i="11"/>
  <c r="B1261" i="11"/>
  <c r="J1260" i="11"/>
  <c r="G1260" i="11"/>
  <c r="F1260" i="11"/>
  <c r="E1260" i="11"/>
  <c r="A1260" i="11" s="1"/>
  <c r="D1260" i="11"/>
  <c r="C1260" i="11"/>
  <c r="B1260" i="11"/>
  <c r="J1259" i="11"/>
  <c r="G1259" i="11"/>
  <c r="F1259" i="11"/>
  <c r="E1259" i="11"/>
  <c r="A1259" i="11" s="1"/>
  <c r="D1259" i="11"/>
  <c r="C1259" i="11"/>
  <c r="B1259" i="11"/>
  <c r="J1258" i="11"/>
  <c r="G1258" i="11"/>
  <c r="F1258" i="11"/>
  <c r="E1258" i="11"/>
  <c r="A1258" i="11" s="1"/>
  <c r="D1258" i="11"/>
  <c r="C1258" i="11"/>
  <c r="B1258" i="11"/>
  <c r="J1257" i="11"/>
  <c r="G1257" i="11"/>
  <c r="F1257" i="11"/>
  <c r="E1257" i="11"/>
  <c r="A1257" i="11" s="1"/>
  <c r="D1257" i="11"/>
  <c r="C1257" i="11"/>
  <c r="B1257" i="11"/>
  <c r="J1256" i="11"/>
  <c r="G1256" i="11"/>
  <c r="F1256" i="11"/>
  <c r="E1256" i="11"/>
  <c r="A1256" i="11" s="1"/>
  <c r="D1256" i="11"/>
  <c r="C1256" i="11"/>
  <c r="B1256" i="11"/>
  <c r="J1255" i="11"/>
  <c r="G1255" i="11"/>
  <c r="F1255" i="11"/>
  <c r="E1255" i="11"/>
  <c r="A1255" i="11" s="1"/>
  <c r="D1255" i="11"/>
  <c r="C1255" i="11"/>
  <c r="B1255" i="11"/>
  <c r="J1254" i="11"/>
  <c r="G1254" i="11"/>
  <c r="F1254" i="11"/>
  <c r="E1254" i="11"/>
  <c r="A1254" i="11" s="1"/>
  <c r="D1254" i="11"/>
  <c r="C1254" i="11"/>
  <c r="B1254" i="11"/>
  <c r="J1253" i="11"/>
  <c r="G1253" i="11"/>
  <c r="F1253" i="11"/>
  <c r="E1253" i="11"/>
  <c r="A1253" i="11" s="1"/>
  <c r="D1253" i="11"/>
  <c r="C1253" i="11"/>
  <c r="B1253" i="11"/>
  <c r="J1252" i="11"/>
  <c r="G1252" i="11"/>
  <c r="F1252" i="11"/>
  <c r="E1252" i="11"/>
  <c r="A1252" i="11" s="1"/>
  <c r="D1252" i="11"/>
  <c r="C1252" i="11"/>
  <c r="B1252" i="11"/>
  <c r="J1251" i="11"/>
  <c r="G1251" i="11"/>
  <c r="F1251" i="11"/>
  <c r="E1251" i="11"/>
  <c r="A1251" i="11" s="1"/>
  <c r="D1251" i="11"/>
  <c r="C1251" i="11"/>
  <c r="B1251" i="11"/>
  <c r="J1250" i="11"/>
  <c r="G1250" i="11"/>
  <c r="F1250" i="11"/>
  <c r="E1250" i="11"/>
  <c r="A1250" i="11" s="1"/>
  <c r="D1250" i="11"/>
  <c r="C1250" i="11"/>
  <c r="B1250" i="11"/>
  <c r="J1249" i="11"/>
  <c r="G1249" i="11"/>
  <c r="F1249" i="11"/>
  <c r="E1249" i="11"/>
  <c r="A1249" i="11" s="1"/>
  <c r="D1249" i="11"/>
  <c r="C1249" i="11"/>
  <c r="B1249" i="11"/>
  <c r="J1248" i="11"/>
  <c r="G1248" i="11"/>
  <c r="F1248" i="11"/>
  <c r="E1248" i="11"/>
  <c r="A1248" i="11" s="1"/>
  <c r="D1248" i="11"/>
  <c r="C1248" i="11"/>
  <c r="B1248" i="11"/>
  <c r="J1247" i="11"/>
  <c r="G1247" i="11"/>
  <c r="F1247" i="11"/>
  <c r="E1247" i="11"/>
  <c r="A1247" i="11" s="1"/>
  <c r="D1247" i="11"/>
  <c r="C1247" i="11"/>
  <c r="B1247" i="11"/>
  <c r="J1246" i="11"/>
  <c r="G1246" i="11"/>
  <c r="F1246" i="11"/>
  <c r="E1246" i="11"/>
  <c r="A1246" i="11" s="1"/>
  <c r="D1246" i="11"/>
  <c r="C1246" i="11"/>
  <c r="B1246" i="11"/>
  <c r="J1245" i="11"/>
  <c r="G1245" i="11"/>
  <c r="F1245" i="11"/>
  <c r="E1245" i="11"/>
  <c r="A1245" i="11" s="1"/>
  <c r="D1245" i="11"/>
  <c r="C1245" i="11"/>
  <c r="B1245" i="11"/>
  <c r="J1244" i="11"/>
  <c r="G1244" i="11"/>
  <c r="F1244" i="11"/>
  <c r="E1244" i="11"/>
  <c r="A1244" i="11" s="1"/>
  <c r="D1244" i="11"/>
  <c r="C1244" i="11"/>
  <c r="B1244" i="11"/>
  <c r="J1243" i="11"/>
  <c r="G1243" i="11"/>
  <c r="F1243" i="11"/>
  <c r="E1243" i="11"/>
  <c r="A1243" i="11" s="1"/>
  <c r="D1243" i="11"/>
  <c r="C1243" i="11"/>
  <c r="B1243" i="11"/>
  <c r="J1242" i="11"/>
  <c r="G1242" i="11"/>
  <c r="F1242" i="11"/>
  <c r="E1242" i="11"/>
  <c r="A1242" i="11" s="1"/>
  <c r="D1242" i="11"/>
  <c r="C1242" i="11"/>
  <c r="B1242" i="11"/>
  <c r="J1241" i="11"/>
  <c r="G1241" i="11"/>
  <c r="F1241" i="11"/>
  <c r="E1241" i="11"/>
  <c r="A1241" i="11" s="1"/>
  <c r="D1241" i="11"/>
  <c r="C1241" i="11"/>
  <c r="B1241" i="11"/>
  <c r="J1240" i="11"/>
  <c r="G1240" i="11"/>
  <c r="F1240" i="11"/>
  <c r="E1240" i="11"/>
  <c r="A1240" i="11" s="1"/>
  <c r="D1240" i="11"/>
  <c r="C1240" i="11"/>
  <c r="B1240" i="11"/>
  <c r="J1239" i="11"/>
  <c r="G1239" i="11"/>
  <c r="F1239" i="11"/>
  <c r="E1239" i="11"/>
  <c r="A1239" i="11" s="1"/>
  <c r="D1239" i="11"/>
  <c r="C1239" i="11"/>
  <c r="B1239" i="11"/>
  <c r="J1238" i="11"/>
  <c r="G1238" i="11"/>
  <c r="F1238" i="11"/>
  <c r="E1238" i="11"/>
  <c r="A1238" i="11" s="1"/>
  <c r="D1238" i="11"/>
  <c r="C1238" i="11"/>
  <c r="B1238" i="11"/>
  <c r="J1237" i="11"/>
  <c r="G1237" i="11"/>
  <c r="F1237" i="11"/>
  <c r="E1237" i="11"/>
  <c r="A1237" i="11" s="1"/>
  <c r="D1237" i="11"/>
  <c r="C1237" i="11"/>
  <c r="B1237" i="11"/>
  <c r="J1236" i="11"/>
  <c r="G1236" i="11"/>
  <c r="F1236" i="11"/>
  <c r="E1236" i="11"/>
  <c r="A1236" i="11" s="1"/>
  <c r="D1236" i="11"/>
  <c r="C1236" i="11"/>
  <c r="B1236" i="11"/>
  <c r="J1235" i="11"/>
  <c r="G1235" i="11"/>
  <c r="F1235" i="11"/>
  <c r="E1235" i="11"/>
  <c r="A1235" i="11" s="1"/>
  <c r="D1235" i="11"/>
  <c r="C1235" i="11"/>
  <c r="B1235" i="11"/>
  <c r="J1234" i="11"/>
  <c r="G1234" i="11"/>
  <c r="F1234" i="11"/>
  <c r="E1234" i="11"/>
  <c r="A1234" i="11" s="1"/>
  <c r="D1234" i="11"/>
  <c r="C1234" i="11"/>
  <c r="B1234" i="11"/>
  <c r="J1233" i="11"/>
  <c r="G1233" i="11"/>
  <c r="F1233" i="11"/>
  <c r="E1233" i="11"/>
  <c r="A1233" i="11" s="1"/>
  <c r="D1233" i="11"/>
  <c r="C1233" i="11"/>
  <c r="B1233" i="11"/>
  <c r="J1232" i="11"/>
  <c r="G1232" i="11"/>
  <c r="F1232" i="11"/>
  <c r="E1232" i="11"/>
  <c r="A1232" i="11" s="1"/>
  <c r="D1232" i="11"/>
  <c r="C1232" i="11"/>
  <c r="B1232" i="11"/>
  <c r="J1231" i="11"/>
  <c r="G1231" i="11"/>
  <c r="F1231" i="11"/>
  <c r="E1231" i="11"/>
  <c r="A1231" i="11" s="1"/>
  <c r="D1231" i="11"/>
  <c r="C1231" i="11"/>
  <c r="B1231" i="11"/>
  <c r="J1230" i="11"/>
  <c r="G1230" i="11"/>
  <c r="F1230" i="11"/>
  <c r="E1230" i="11"/>
  <c r="A1230" i="11" s="1"/>
  <c r="D1230" i="11"/>
  <c r="C1230" i="11"/>
  <c r="B1230" i="11"/>
  <c r="J1229" i="11"/>
  <c r="G1229" i="11"/>
  <c r="F1229" i="11"/>
  <c r="E1229" i="11"/>
  <c r="A1229" i="11" s="1"/>
  <c r="D1229" i="11"/>
  <c r="C1229" i="11"/>
  <c r="B1229" i="11"/>
  <c r="J1228" i="11"/>
  <c r="G1228" i="11"/>
  <c r="F1228" i="11"/>
  <c r="E1228" i="11"/>
  <c r="A1228" i="11" s="1"/>
  <c r="D1228" i="11"/>
  <c r="C1228" i="11"/>
  <c r="B1228" i="11"/>
  <c r="J1227" i="11"/>
  <c r="G1227" i="11"/>
  <c r="F1227" i="11"/>
  <c r="E1227" i="11"/>
  <c r="A1227" i="11" s="1"/>
  <c r="D1227" i="11"/>
  <c r="C1227" i="11"/>
  <c r="B1227" i="11"/>
  <c r="J1226" i="11"/>
  <c r="G1226" i="11"/>
  <c r="F1226" i="11"/>
  <c r="E1226" i="11"/>
  <c r="A1226" i="11" s="1"/>
  <c r="D1226" i="11"/>
  <c r="C1226" i="11"/>
  <c r="B1226" i="11"/>
  <c r="J1225" i="11"/>
  <c r="G1225" i="11"/>
  <c r="F1225" i="11"/>
  <c r="E1225" i="11"/>
  <c r="A1225" i="11" s="1"/>
  <c r="D1225" i="11"/>
  <c r="C1225" i="11"/>
  <c r="B1225" i="11"/>
  <c r="J1224" i="11"/>
  <c r="G1224" i="11"/>
  <c r="F1224" i="11"/>
  <c r="E1224" i="11"/>
  <c r="A1224" i="11" s="1"/>
  <c r="D1224" i="11"/>
  <c r="C1224" i="11"/>
  <c r="B1224" i="11"/>
  <c r="J1223" i="11"/>
  <c r="G1223" i="11"/>
  <c r="F1223" i="11"/>
  <c r="E1223" i="11"/>
  <c r="A1223" i="11" s="1"/>
  <c r="D1223" i="11"/>
  <c r="C1223" i="11"/>
  <c r="B1223" i="11"/>
  <c r="J1222" i="11"/>
  <c r="G1222" i="11"/>
  <c r="F1222" i="11"/>
  <c r="E1222" i="11"/>
  <c r="A1222" i="11" s="1"/>
  <c r="D1222" i="11"/>
  <c r="C1222" i="11"/>
  <c r="B1222" i="11"/>
  <c r="J1221" i="11"/>
  <c r="G1221" i="11"/>
  <c r="F1221" i="11"/>
  <c r="E1221" i="11"/>
  <c r="A1221" i="11" s="1"/>
  <c r="D1221" i="11"/>
  <c r="C1221" i="11"/>
  <c r="B1221" i="11"/>
  <c r="J1220" i="11"/>
  <c r="G1220" i="11"/>
  <c r="F1220" i="11"/>
  <c r="E1220" i="11"/>
  <c r="A1220" i="11" s="1"/>
  <c r="D1220" i="11"/>
  <c r="C1220" i="11"/>
  <c r="B1220" i="11"/>
  <c r="J1219" i="11"/>
  <c r="G1219" i="11"/>
  <c r="F1219" i="11"/>
  <c r="E1219" i="11"/>
  <c r="A1219" i="11" s="1"/>
  <c r="D1219" i="11"/>
  <c r="C1219" i="11"/>
  <c r="B1219" i="11"/>
  <c r="J1218" i="11"/>
  <c r="G1218" i="11"/>
  <c r="F1218" i="11"/>
  <c r="E1218" i="11"/>
  <c r="A1218" i="11" s="1"/>
  <c r="D1218" i="11"/>
  <c r="C1218" i="11"/>
  <c r="B1218" i="11"/>
  <c r="J1217" i="11"/>
  <c r="G1217" i="11"/>
  <c r="F1217" i="11"/>
  <c r="E1217" i="11"/>
  <c r="A1217" i="11" s="1"/>
  <c r="D1217" i="11"/>
  <c r="C1217" i="11"/>
  <c r="B1217" i="11"/>
  <c r="J1216" i="11"/>
  <c r="G1216" i="11"/>
  <c r="F1216" i="11"/>
  <c r="E1216" i="11"/>
  <c r="A1216" i="11" s="1"/>
  <c r="D1216" i="11"/>
  <c r="C1216" i="11"/>
  <c r="B1216" i="11"/>
  <c r="J1215" i="11"/>
  <c r="G1215" i="11"/>
  <c r="F1215" i="11"/>
  <c r="E1215" i="11"/>
  <c r="A1215" i="11" s="1"/>
  <c r="D1215" i="11"/>
  <c r="C1215" i="11"/>
  <c r="B1215" i="11"/>
  <c r="J1214" i="11"/>
  <c r="G1214" i="11"/>
  <c r="F1214" i="11"/>
  <c r="E1214" i="11"/>
  <c r="A1214" i="11" s="1"/>
  <c r="D1214" i="11"/>
  <c r="C1214" i="11"/>
  <c r="B1214" i="11"/>
  <c r="J1213" i="11"/>
  <c r="G1213" i="11"/>
  <c r="F1213" i="11"/>
  <c r="E1213" i="11"/>
  <c r="A1213" i="11" s="1"/>
  <c r="D1213" i="11"/>
  <c r="C1213" i="11"/>
  <c r="B1213" i="11"/>
  <c r="J1212" i="11"/>
  <c r="G1212" i="11"/>
  <c r="F1212" i="11"/>
  <c r="E1212" i="11"/>
  <c r="A1212" i="11" s="1"/>
  <c r="D1212" i="11"/>
  <c r="C1212" i="11"/>
  <c r="B1212" i="11"/>
  <c r="J1211" i="11"/>
  <c r="G1211" i="11"/>
  <c r="F1211" i="11"/>
  <c r="E1211" i="11"/>
  <c r="A1211" i="11" s="1"/>
  <c r="D1211" i="11"/>
  <c r="C1211" i="11"/>
  <c r="B1211" i="11"/>
  <c r="J1210" i="11"/>
  <c r="G1210" i="11"/>
  <c r="F1210" i="11"/>
  <c r="E1210" i="11"/>
  <c r="A1210" i="11" s="1"/>
  <c r="D1210" i="11"/>
  <c r="C1210" i="11"/>
  <c r="B1210" i="11"/>
  <c r="J1209" i="11"/>
  <c r="G1209" i="11"/>
  <c r="F1209" i="11"/>
  <c r="E1209" i="11"/>
  <c r="A1209" i="11" s="1"/>
  <c r="D1209" i="11"/>
  <c r="C1209" i="11"/>
  <c r="B1209" i="11"/>
  <c r="J1208" i="11"/>
  <c r="G1208" i="11"/>
  <c r="F1208" i="11"/>
  <c r="E1208" i="11"/>
  <c r="A1208" i="11" s="1"/>
  <c r="D1208" i="11"/>
  <c r="C1208" i="11"/>
  <c r="B1208" i="11"/>
  <c r="J1207" i="11"/>
  <c r="G1207" i="11"/>
  <c r="F1207" i="11"/>
  <c r="E1207" i="11"/>
  <c r="A1207" i="11" s="1"/>
  <c r="D1207" i="11"/>
  <c r="C1207" i="11"/>
  <c r="B1207" i="11"/>
  <c r="J1206" i="11"/>
  <c r="G1206" i="11"/>
  <c r="F1206" i="11"/>
  <c r="E1206" i="11"/>
  <c r="A1206" i="11" s="1"/>
  <c r="D1206" i="11"/>
  <c r="C1206" i="11"/>
  <c r="B1206" i="11"/>
  <c r="J1205" i="11"/>
  <c r="G1205" i="11"/>
  <c r="F1205" i="11"/>
  <c r="E1205" i="11"/>
  <c r="A1205" i="11" s="1"/>
  <c r="D1205" i="11"/>
  <c r="C1205" i="11"/>
  <c r="B1205" i="11"/>
  <c r="J1204" i="11"/>
  <c r="G1204" i="11"/>
  <c r="F1204" i="11"/>
  <c r="E1204" i="11"/>
  <c r="A1204" i="11" s="1"/>
  <c r="D1204" i="11"/>
  <c r="C1204" i="11"/>
  <c r="B1204" i="11"/>
  <c r="J1203" i="11"/>
  <c r="G1203" i="11"/>
  <c r="F1203" i="11"/>
  <c r="E1203" i="11"/>
  <c r="A1203" i="11" s="1"/>
  <c r="D1203" i="11"/>
  <c r="C1203" i="11"/>
  <c r="B1203" i="11"/>
  <c r="J1202" i="11"/>
  <c r="G1202" i="11"/>
  <c r="F1202" i="11"/>
  <c r="E1202" i="11"/>
  <c r="A1202" i="11" s="1"/>
  <c r="D1202" i="11"/>
  <c r="C1202" i="11"/>
  <c r="B1202" i="11"/>
  <c r="J1201" i="11"/>
  <c r="G1201" i="11"/>
  <c r="F1201" i="11"/>
  <c r="E1201" i="11"/>
  <c r="A1201" i="11" s="1"/>
  <c r="D1201" i="11"/>
  <c r="C1201" i="11"/>
  <c r="B1201" i="11"/>
  <c r="J1200" i="11"/>
  <c r="G1200" i="11"/>
  <c r="F1200" i="11"/>
  <c r="E1200" i="11"/>
  <c r="A1200" i="11" s="1"/>
  <c r="D1200" i="11"/>
  <c r="C1200" i="11"/>
  <c r="B1200" i="11"/>
  <c r="J1199" i="11"/>
  <c r="G1199" i="11"/>
  <c r="F1199" i="11"/>
  <c r="E1199" i="11"/>
  <c r="A1199" i="11" s="1"/>
  <c r="D1199" i="11"/>
  <c r="C1199" i="11"/>
  <c r="B1199" i="11"/>
  <c r="J1198" i="11"/>
  <c r="G1198" i="11"/>
  <c r="F1198" i="11"/>
  <c r="E1198" i="11"/>
  <c r="A1198" i="11" s="1"/>
  <c r="D1198" i="11"/>
  <c r="C1198" i="11"/>
  <c r="B1198" i="11"/>
  <c r="J1197" i="11"/>
  <c r="G1197" i="11"/>
  <c r="F1197" i="11"/>
  <c r="E1197" i="11"/>
  <c r="A1197" i="11" s="1"/>
  <c r="D1197" i="11"/>
  <c r="C1197" i="11"/>
  <c r="B1197" i="11"/>
  <c r="J1196" i="11"/>
  <c r="G1196" i="11"/>
  <c r="F1196" i="11"/>
  <c r="E1196" i="11"/>
  <c r="A1196" i="11" s="1"/>
  <c r="D1196" i="11"/>
  <c r="C1196" i="11"/>
  <c r="B1196" i="11"/>
  <c r="J1195" i="11"/>
  <c r="G1195" i="11"/>
  <c r="F1195" i="11"/>
  <c r="E1195" i="11"/>
  <c r="A1195" i="11" s="1"/>
  <c r="D1195" i="11"/>
  <c r="C1195" i="11"/>
  <c r="B1195" i="11"/>
  <c r="J1194" i="11"/>
  <c r="G1194" i="11"/>
  <c r="F1194" i="11"/>
  <c r="E1194" i="11"/>
  <c r="A1194" i="11" s="1"/>
  <c r="D1194" i="11"/>
  <c r="C1194" i="11"/>
  <c r="B1194" i="11"/>
  <c r="J1193" i="11"/>
  <c r="G1193" i="11"/>
  <c r="F1193" i="11"/>
  <c r="E1193" i="11"/>
  <c r="A1193" i="11" s="1"/>
  <c r="D1193" i="11"/>
  <c r="C1193" i="11"/>
  <c r="B1193" i="11"/>
  <c r="J1192" i="11"/>
  <c r="G1192" i="11"/>
  <c r="F1192" i="11"/>
  <c r="E1192" i="11"/>
  <c r="A1192" i="11" s="1"/>
  <c r="D1192" i="11"/>
  <c r="C1192" i="11"/>
  <c r="B1192" i="11"/>
  <c r="J1191" i="11"/>
  <c r="G1191" i="11"/>
  <c r="F1191" i="11"/>
  <c r="E1191" i="11"/>
  <c r="A1191" i="11" s="1"/>
  <c r="D1191" i="11"/>
  <c r="C1191" i="11"/>
  <c r="B1191" i="11"/>
  <c r="J1190" i="11"/>
  <c r="G1190" i="11"/>
  <c r="F1190" i="11"/>
  <c r="E1190" i="11"/>
  <c r="A1190" i="11" s="1"/>
  <c r="D1190" i="11"/>
  <c r="C1190" i="11"/>
  <c r="B1190" i="11"/>
  <c r="J1189" i="11"/>
  <c r="G1189" i="11"/>
  <c r="F1189" i="11"/>
  <c r="E1189" i="11"/>
  <c r="A1189" i="11" s="1"/>
  <c r="D1189" i="11"/>
  <c r="C1189" i="11"/>
  <c r="B1189" i="11"/>
  <c r="J1188" i="11"/>
  <c r="G1188" i="11"/>
  <c r="F1188" i="11"/>
  <c r="E1188" i="11"/>
  <c r="A1188" i="11" s="1"/>
  <c r="D1188" i="11"/>
  <c r="C1188" i="11"/>
  <c r="B1188" i="11"/>
  <c r="J1187" i="11"/>
  <c r="G1187" i="11"/>
  <c r="F1187" i="11"/>
  <c r="E1187" i="11"/>
  <c r="A1187" i="11" s="1"/>
  <c r="D1187" i="11"/>
  <c r="C1187" i="11"/>
  <c r="B1187" i="11"/>
  <c r="J1186" i="11"/>
  <c r="G1186" i="11"/>
  <c r="F1186" i="11"/>
  <c r="E1186" i="11"/>
  <c r="A1186" i="11" s="1"/>
  <c r="D1186" i="11"/>
  <c r="C1186" i="11"/>
  <c r="B1186" i="11"/>
  <c r="J1185" i="11"/>
  <c r="G1185" i="11"/>
  <c r="F1185" i="11"/>
  <c r="E1185" i="11"/>
  <c r="A1185" i="11" s="1"/>
  <c r="D1185" i="11"/>
  <c r="C1185" i="11"/>
  <c r="B1185" i="11"/>
  <c r="J1184" i="11"/>
  <c r="G1184" i="11"/>
  <c r="F1184" i="11"/>
  <c r="E1184" i="11"/>
  <c r="A1184" i="11" s="1"/>
  <c r="D1184" i="11"/>
  <c r="C1184" i="11"/>
  <c r="B1184" i="11"/>
  <c r="J1183" i="11"/>
  <c r="G1183" i="11"/>
  <c r="F1183" i="11"/>
  <c r="E1183" i="11"/>
  <c r="A1183" i="11" s="1"/>
  <c r="D1183" i="11"/>
  <c r="C1183" i="11"/>
  <c r="B1183" i="11"/>
  <c r="J1182" i="11"/>
  <c r="G1182" i="11"/>
  <c r="F1182" i="11"/>
  <c r="E1182" i="11"/>
  <c r="A1182" i="11" s="1"/>
  <c r="D1182" i="11"/>
  <c r="C1182" i="11"/>
  <c r="B1182" i="11"/>
  <c r="J1181" i="11"/>
  <c r="G1181" i="11"/>
  <c r="F1181" i="11"/>
  <c r="E1181" i="11"/>
  <c r="A1181" i="11" s="1"/>
  <c r="D1181" i="11"/>
  <c r="C1181" i="11"/>
  <c r="B1181" i="11"/>
  <c r="J1180" i="11"/>
  <c r="G1180" i="11"/>
  <c r="F1180" i="11"/>
  <c r="E1180" i="11"/>
  <c r="A1180" i="11" s="1"/>
  <c r="D1180" i="11"/>
  <c r="C1180" i="11"/>
  <c r="B1180" i="11"/>
  <c r="J1179" i="11"/>
  <c r="G1179" i="11"/>
  <c r="F1179" i="11"/>
  <c r="E1179" i="11"/>
  <c r="A1179" i="11" s="1"/>
  <c r="D1179" i="11"/>
  <c r="C1179" i="11"/>
  <c r="B1179" i="11"/>
  <c r="J1178" i="11"/>
  <c r="G1178" i="11"/>
  <c r="F1178" i="11"/>
  <c r="E1178" i="11"/>
  <c r="A1178" i="11" s="1"/>
  <c r="D1178" i="11"/>
  <c r="C1178" i="11"/>
  <c r="B1178" i="11"/>
  <c r="J1177" i="11"/>
  <c r="G1177" i="11"/>
  <c r="F1177" i="11"/>
  <c r="E1177" i="11"/>
  <c r="A1177" i="11" s="1"/>
  <c r="D1177" i="11"/>
  <c r="C1177" i="11"/>
  <c r="B1177" i="11"/>
  <c r="J1176" i="11"/>
  <c r="G1176" i="11"/>
  <c r="F1176" i="11"/>
  <c r="E1176" i="11"/>
  <c r="A1176" i="11" s="1"/>
  <c r="D1176" i="11"/>
  <c r="C1176" i="11"/>
  <c r="B1176" i="11"/>
  <c r="J1175" i="11"/>
  <c r="G1175" i="11"/>
  <c r="F1175" i="11"/>
  <c r="E1175" i="11"/>
  <c r="A1175" i="11" s="1"/>
  <c r="D1175" i="11"/>
  <c r="C1175" i="11"/>
  <c r="B1175" i="11"/>
  <c r="J1174" i="11"/>
  <c r="G1174" i="11"/>
  <c r="F1174" i="11"/>
  <c r="E1174" i="11"/>
  <c r="A1174" i="11" s="1"/>
  <c r="D1174" i="11"/>
  <c r="C1174" i="11"/>
  <c r="B1174" i="11"/>
  <c r="J1173" i="11"/>
  <c r="G1173" i="11"/>
  <c r="F1173" i="11"/>
  <c r="E1173" i="11"/>
  <c r="A1173" i="11" s="1"/>
  <c r="D1173" i="11"/>
  <c r="C1173" i="11"/>
  <c r="B1173" i="11"/>
  <c r="J1172" i="11"/>
  <c r="G1172" i="11"/>
  <c r="F1172" i="11"/>
  <c r="E1172" i="11"/>
  <c r="A1172" i="11" s="1"/>
  <c r="D1172" i="11"/>
  <c r="C1172" i="11"/>
  <c r="B1172" i="11"/>
  <c r="J1171" i="11"/>
  <c r="G1171" i="11"/>
  <c r="F1171" i="11"/>
  <c r="E1171" i="11"/>
  <c r="A1171" i="11" s="1"/>
  <c r="D1171" i="11"/>
  <c r="C1171" i="11"/>
  <c r="B1171" i="11"/>
  <c r="J1170" i="11"/>
  <c r="G1170" i="11"/>
  <c r="F1170" i="11"/>
  <c r="E1170" i="11"/>
  <c r="A1170" i="11" s="1"/>
  <c r="D1170" i="11"/>
  <c r="C1170" i="11"/>
  <c r="B1170" i="11"/>
  <c r="J1169" i="11"/>
  <c r="G1169" i="11"/>
  <c r="F1169" i="11"/>
  <c r="E1169" i="11"/>
  <c r="A1169" i="11" s="1"/>
  <c r="D1169" i="11"/>
  <c r="C1169" i="11"/>
  <c r="B1169" i="11"/>
  <c r="J1168" i="11"/>
  <c r="G1168" i="11"/>
  <c r="F1168" i="11"/>
  <c r="E1168" i="11"/>
  <c r="A1168" i="11" s="1"/>
  <c r="D1168" i="11"/>
  <c r="C1168" i="11"/>
  <c r="B1168" i="11"/>
  <c r="J1167" i="11"/>
  <c r="G1167" i="11"/>
  <c r="F1167" i="11"/>
  <c r="E1167" i="11"/>
  <c r="A1167" i="11" s="1"/>
  <c r="D1167" i="11"/>
  <c r="C1167" i="11"/>
  <c r="B1167" i="11"/>
  <c r="J1166" i="11"/>
  <c r="G1166" i="11"/>
  <c r="F1166" i="11"/>
  <c r="E1166" i="11"/>
  <c r="A1166" i="11" s="1"/>
  <c r="D1166" i="11"/>
  <c r="C1166" i="11"/>
  <c r="B1166" i="11"/>
  <c r="J1165" i="11"/>
  <c r="G1165" i="11"/>
  <c r="F1165" i="11"/>
  <c r="E1165" i="11"/>
  <c r="A1165" i="11" s="1"/>
  <c r="D1165" i="11"/>
  <c r="C1165" i="11"/>
  <c r="B1165" i="11"/>
  <c r="J1164" i="11"/>
  <c r="G1164" i="11"/>
  <c r="F1164" i="11"/>
  <c r="E1164" i="11"/>
  <c r="A1164" i="11" s="1"/>
  <c r="D1164" i="11"/>
  <c r="C1164" i="11"/>
  <c r="B1164" i="11"/>
  <c r="J1163" i="11"/>
  <c r="G1163" i="11"/>
  <c r="F1163" i="11"/>
  <c r="E1163" i="11"/>
  <c r="A1163" i="11" s="1"/>
  <c r="D1163" i="11"/>
  <c r="C1163" i="11"/>
  <c r="B1163" i="11"/>
  <c r="J1162" i="11"/>
  <c r="G1162" i="11"/>
  <c r="F1162" i="11"/>
  <c r="E1162" i="11"/>
  <c r="A1162" i="11" s="1"/>
  <c r="D1162" i="11"/>
  <c r="C1162" i="11"/>
  <c r="B1162" i="11"/>
  <c r="J1161" i="11"/>
  <c r="G1161" i="11"/>
  <c r="F1161" i="11"/>
  <c r="E1161" i="11"/>
  <c r="A1161" i="11" s="1"/>
  <c r="D1161" i="11"/>
  <c r="C1161" i="11"/>
  <c r="B1161" i="11"/>
  <c r="J1160" i="11"/>
  <c r="G1160" i="11"/>
  <c r="F1160" i="11"/>
  <c r="E1160" i="11"/>
  <c r="A1160" i="11" s="1"/>
  <c r="D1160" i="11"/>
  <c r="C1160" i="11"/>
  <c r="B1160" i="11"/>
  <c r="J1159" i="11"/>
  <c r="G1159" i="11"/>
  <c r="F1159" i="11"/>
  <c r="E1159" i="11"/>
  <c r="A1159" i="11" s="1"/>
  <c r="D1159" i="11"/>
  <c r="C1159" i="11"/>
  <c r="B1159" i="11"/>
  <c r="J1158" i="11"/>
  <c r="G1158" i="11"/>
  <c r="F1158" i="11"/>
  <c r="E1158" i="11"/>
  <c r="A1158" i="11" s="1"/>
  <c r="D1158" i="11"/>
  <c r="C1158" i="11"/>
  <c r="B1158" i="11"/>
  <c r="J1157" i="11"/>
  <c r="G1157" i="11"/>
  <c r="F1157" i="11"/>
  <c r="E1157" i="11"/>
  <c r="A1157" i="11" s="1"/>
  <c r="D1157" i="11"/>
  <c r="C1157" i="11"/>
  <c r="B1157" i="11"/>
  <c r="J1156" i="11"/>
  <c r="G1156" i="11"/>
  <c r="F1156" i="11"/>
  <c r="E1156" i="11"/>
  <c r="A1156" i="11" s="1"/>
  <c r="D1156" i="11"/>
  <c r="C1156" i="11"/>
  <c r="B1156" i="11"/>
  <c r="J1155" i="11"/>
  <c r="G1155" i="11"/>
  <c r="F1155" i="11"/>
  <c r="E1155" i="11"/>
  <c r="A1155" i="11" s="1"/>
  <c r="D1155" i="11"/>
  <c r="C1155" i="11"/>
  <c r="B1155" i="11"/>
  <c r="J1154" i="11"/>
  <c r="G1154" i="11"/>
  <c r="F1154" i="11"/>
  <c r="E1154" i="11"/>
  <c r="A1154" i="11" s="1"/>
  <c r="D1154" i="11"/>
  <c r="C1154" i="11"/>
  <c r="B1154" i="11"/>
  <c r="J1153" i="11"/>
  <c r="G1153" i="11"/>
  <c r="F1153" i="11"/>
  <c r="E1153" i="11"/>
  <c r="A1153" i="11" s="1"/>
  <c r="D1153" i="11"/>
  <c r="C1153" i="11"/>
  <c r="B1153" i="11"/>
  <c r="J1152" i="11"/>
  <c r="G1152" i="11"/>
  <c r="F1152" i="11"/>
  <c r="E1152" i="11"/>
  <c r="A1152" i="11" s="1"/>
  <c r="D1152" i="11"/>
  <c r="C1152" i="11"/>
  <c r="B1152" i="11"/>
  <c r="J1151" i="11"/>
  <c r="G1151" i="11"/>
  <c r="F1151" i="11"/>
  <c r="E1151" i="11"/>
  <c r="A1151" i="11" s="1"/>
  <c r="D1151" i="11"/>
  <c r="C1151" i="11"/>
  <c r="B1151" i="11"/>
  <c r="J1150" i="11"/>
  <c r="G1150" i="11"/>
  <c r="F1150" i="11"/>
  <c r="E1150" i="11"/>
  <c r="A1150" i="11" s="1"/>
  <c r="D1150" i="11"/>
  <c r="C1150" i="11"/>
  <c r="B1150" i="11"/>
  <c r="J1149" i="11"/>
  <c r="G1149" i="11"/>
  <c r="F1149" i="11"/>
  <c r="E1149" i="11"/>
  <c r="A1149" i="11" s="1"/>
  <c r="D1149" i="11"/>
  <c r="C1149" i="11"/>
  <c r="B1149" i="11"/>
  <c r="J1148" i="11"/>
  <c r="G1148" i="11"/>
  <c r="F1148" i="11"/>
  <c r="E1148" i="11"/>
  <c r="A1148" i="11" s="1"/>
  <c r="D1148" i="11"/>
  <c r="C1148" i="11"/>
  <c r="B1148" i="11"/>
  <c r="J1147" i="11"/>
  <c r="G1147" i="11"/>
  <c r="F1147" i="11"/>
  <c r="E1147" i="11"/>
  <c r="A1147" i="11" s="1"/>
  <c r="D1147" i="11"/>
  <c r="C1147" i="11"/>
  <c r="B1147" i="11"/>
  <c r="J1146" i="11"/>
  <c r="G1146" i="11"/>
  <c r="F1146" i="11"/>
  <c r="E1146" i="11"/>
  <c r="A1146" i="11" s="1"/>
  <c r="D1146" i="11"/>
  <c r="C1146" i="11"/>
  <c r="B1146" i="11"/>
  <c r="J1145" i="11"/>
  <c r="G1145" i="11"/>
  <c r="F1145" i="11"/>
  <c r="E1145" i="11"/>
  <c r="A1145" i="11" s="1"/>
  <c r="D1145" i="11"/>
  <c r="C1145" i="11"/>
  <c r="B1145" i="11"/>
  <c r="J1144" i="11"/>
  <c r="G1144" i="11"/>
  <c r="F1144" i="11"/>
  <c r="E1144" i="11"/>
  <c r="A1144" i="11" s="1"/>
  <c r="D1144" i="11"/>
  <c r="C1144" i="11"/>
  <c r="B1144" i="11"/>
  <c r="J1143" i="11"/>
  <c r="G1143" i="11"/>
  <c r="F1143" i="11"/>
  <c r="E1143" i="11"/>
  <c r="A1143" i="11" s="1"/>
  <c r="D1143" i="11"/>
  <c r="C1143" i="11"/>
  <c r="B1143" i="11"/>
  <c r="J1142" i="11"/>
  <c r="G1142" i="11"/>
  <c r="F1142" i="11"/>
  <c r="E1142" i="11"/>
  <c r="A1142" i="11" s="1"/>
  <c r="D1142" i="11"/>
  <c r="C1142" i="11"/>
  <c r="B1142" i="11"/>
  <c r="J1141" i="11"/>
  <c r="G1141" i="11"/>
  <c r="F1141" i="11"/>
  <c r="E1141" i="11"/>
  <c r="A1141" i="11" s="1"/>
  <c r="D1141" i="11"/>
  <c r="C1141" i="11"/>
  <c r="B1141" i="11"/>
  <c r="J1140" i="11"/>
  <c r="G1140" i="11"/>
  <c r="F1140" i="11"/>
  <c r="E1140" i="11"/>
  <c r="A1140" i="11" s="1"/>
  <c r="D1140" i="11"/>
  <c r="C1140" i="11"/>
  <c r="B1140" i="11"/>
  <c r="J1139" i="11"/>
  <c r="G1139" i="11"/>
  <c r="F1139" i="11"/>
  <c r="E1139" i="11"/>
  <c r="A1139" i="11" s="1"/>
  <c r="D1139" i="11"/>
  <c r="C1139" i="11"/>
  <c r="B1139" i="11"/>
  <c r="J1138" i="11"/>
  <c r="G1138" i="11"/>
  <c r="F1138" i="11"/>
  <c r="E1138" i="11"/>
  <c r="A1138" i="11" s="1"/>
  <c r="D1138" i="11"/>
  <c r="C1138" i="11"/>
  <c r="B1138" i="11"/>
  <c r="J1137" i="11"/>
  <c r="G1137" i="11"/>
  <c r="F1137" i="11"/>
  <c r="E1137" i="11"/>
  <c r="A1137" i="11" s="1"/>
  <c r="D1137" i="11"/>
  <c r="C1137" i="11"/>
  <c r="B1137" i="11"/>
  <c r="J1136" i="11"/>
  <c r="G1136" i="11"/>
  <c r="F1136" i="11"/>
  <c r="E1136" i="11"/>
  <c r="A1136" i="11" s="1"/>
  <c r="D1136" i="11"/>
  <c r="C1136" i="11"/>
  <c r="B1136" i="11"/>
  <c r="J1135" i="11"/>
  <c r="G1135" i="11"/>
  <c r="F1135" i="11"/>
  <c r="E1135" i="11"/>
  <c r="A1135" i="11" s="1"/>
  <c r="D1135" i="11"/>
  <c r="C1135" i="11"/>
  <c r="B1135" i="11"/>
  <c r="J1134" i="11"/>
  <c r="G1134" i="11"/>
  <c r="F1134" i="11"/>
  <c r="E1134" i="11"/>
  <c r="A1134" i="11" s="1"/>
  <c r="D1134" i="11"/>
  <c r="C1134" i="11"/>
  <c r="B1134" i="11"/>
  <c r="J1133" i="11"/>
  <c r="G1133" i="11"/>
  <c r="F1133" i="11"/>
  <c r="E1133" i="11"/>
  <c r="A1133" i="11" s="1"/>
  <c r="D1133" i="11"/>
  <c r="C1133" i="11"/>
  <c r="B1133" i="11"/>
  <c r="J1132" i="11"/>
  <c r="G1132" i="11"/>
  <c r="F1132" i="11"/>
  <c r="E1132" i="11"/>
  <c r="A1132" i="11" s="1"/>
  <c r="D1132" i="11"/>
  <c r="C1132" i="11"/>
  <c r="B1132" i="11"/>
  <c r="J1131" i="11"/>
  <c r="G1131" i="11"/>
  <c r="F1131" i="11"/>
  <c r="E1131" i="11"/>
  <c r="A1131" i="11" s="1"/>
  <c r="D1131" i="11"/>
  <c r="C1131" i="11"/>
  <c r="B1131" i="11"/>
  <c r="J1130" i="11"/>
  <c r="G1130" i="11"/>
  <c r="F1130" i="11"/>
  <c r="E1130" i="11"/>
  <c r="A1130" i="11" s="1"/>
  <c r="D1130" i="11"/>
  <c r="C1130" i="11"/>
  <c r="B1130" i="11"/>
  <c r="J1129" i="11"/>
  <c r="G1129" i="11"/>
  <c r="F1129" i="11"/>
  <c r="E1129" i="11"/>
  <c r="A1129" i="11" s="1"/>
  <c r="D1129" i="11"/>
  <c r="C1129" i="11"/>
  <c r="B1129" i="11"/>
  <c r="J1128" i="11"/>
  <c r="G1128" i="11"/>
  <c r="F1128" i="11"/>
  <c r="E1128" i="11"/>
  <c r="A1128" i="11" s="1"/>
  <c r="D1128" i="11"/>
  <c r="C1128" i="11"/>
  <c r="B1128" i="11"/>
  <c r="J1127" i="11"/>
  <c r="G1127" i="11"/>
  <c r="F1127" i="11"/>
  <c r="E1127" i="11"/>
  <c r="A1127" i="11" s="1"/>
  <c r="D1127" i="11"/>
  <c r="C1127" i="11"/>
  <c r="B1127" i="11"/>
  <c r="J1126" i="11"/>
  <c r="G1126" i="11"/>
  <c r="F1126" i="11"/>
  <c r="E1126" i="11"/>
  <c r="A1126" i="11" s="1"/>
  <c r="D1126" i="11"/>
  <c r="C1126" i="11"/>
  <c r="B1126" i="11"/>
  <c r="J1125" i="11"/>
  <c r="G1125" i="11"/>
  <c r="F1125" i="11"/>
  <c r="E1125" i="11"/>
  <c r="A1125" i="11" s="1"/>
  <c r="D1125" i="11"/>
  <c r="C1125" i="11"/>
  <c r="B1125" i="11"/>
  <c r="J1124" i="11"/>
  <c r="G1124" i="11"/>
  <c r="F1124" i="11"/>
  <c r="E1124" i="11"/>
  <c r="A1124" i="11" s="1"/>
  <c r="D1124" i="11"/>
  <c r="C1124" i="11"/>
  <c r="B1124" i="11"/>
  <c r="J1123" i="11"/>
  <c r="G1123" i="11"/>
  <c r="F1123" i="11"/>
  <c r="E1123" i="11"/>
  <c r="A1123" i="11" s="1"/>
  <c r="D1123" i="11"/>
  <c r="C1123" i="11"/>
  <c r="B1123" i="11"/>
  <c r="J1122" i="11"/>
  <c r="G1122" i="11"/>
  <c r="F1122" i="11"/>
  <c r="E1122" i="11"/>
  <c r="A1122" i="11" s="1"/>
  <c r="D1122" i="11"/>
  <c r="C1122" i="11"/>
  <c r="B1122" i="11"/>
  <c r="J1121" i="11"/>
  <c r="G1121" i="11"/>
  <c r="F1121" i="11"/>
  <c r="E1121" i="11"/>
  <c r="A1121" i="11" s="1"/>
  <c r="D1121" i="11"/>
  <c r="C1121" i="11"/>
  <c r="B1121" i="11"/>
  <c r="J1120" i="11"/>
  <c r="G1120" i="11"/>
  <c r="F1120" i="11"/>
  <c r="E1120" i="11"/>
  <c r="A1120" i="11" s="1"/>
  <c r="D1120" i="11"/>
  <c r="C1120" i="11"/>
  <c r="B1120" i="11"/>
  <c r="J1119" i="11"/>
  <c r="G1119" i="11"/>
  <c r="F1119" i="11"/>
  <c r="E1119" i="11"/>
  <c r="A1119" i="11" s="1"/>
  <c r="D1119" i="11"/>
  <c r="C1119" i="11"/>
  <c r="B1119" i="11"/>
  <c r="J1118" i="11"/>
  <c r="G1118" i="11"/>
  <c r="F1118" i="11"/>
  <c r="E1118" i="11"/>
  <c r="A1118" i="11" s="1"/>
  <c r="D1118" i="11"/>
  <c r="C1118" i="11"/>
  <c r="B1118" i="11"/>
  <c r="J1117" i="11"/>
  <c r="G1117" i="11"/>
  <c r="F1117" i="11"/>
  <c r="E1117" i="11"/>
  <c r="A1117" i="11" s="1"/>
  <c r="D1117" i="11"/>
  <c r="C1117" i="11"/>
  <c r="B1117" i="11"/>
  <c r="J1116" i="11"/>
  <c r="G1116" i="11"/>
  <c r="F1116" i="11"/>
  <c r="E1116" i="11"/>
  <c r="A1116" i="11" s="1"/>
  <c r="D1116" i="11"/>
  <c r="C1116" i="11"/>
  <c r="B1116" i="11"/>
  <c r="J1115" i="11"/>
  <c r="G1115" i="11"/>
  <c r="F1115" i="11"/>
  <c r="E1115" i="11"/>
  <c r="A1115" i="11" s="1"/>
  <c r="D1115" i="11"/>
  <c r="C1115" i="11"/>
  <c r="B1115" i="11"/>
  <c r="J1114" i="11"/>
  <c r="G1114" i="11"/>
  <c r="F1114" i="11"/>
  <c r="E1114" i="11"/>
  <c r="A1114" i="11" s="1"/>
  <c r="D1114" i="11"/>
  <c r="C1114" i="11"/>
  <c r="B1114" i="11"/>
  <c r="J1113" i="11"/>
  <c r="G1113" i="11"/>
  <c r="F1113" i="11"/>
  <c r="E1113" i="11"/>
  <c r="A1113" i="11" s="1"/>
  <c r="D1113" i="11"/>
  <c r="C1113" i="11"/>
  <c r="B1113" i="11"/>
  <c r="J1112" i="11"/>
  <c r="G1112" i="11"/>
  <c r="F1112" i="11"/>
  <c r="E1112" i="11"/>
  <c r="A1112" i="11" s="1"/>
  <c r="D1112" i="11"/>
  <c r="C1112" i="11"/>
  <c r="B1112" i="11"/>
  <c r="J1111" i="11"/>
  <c r="G1111" i="11"/>
  <c r="F1111" i="11"/>
  <c r="E1111" i="11"/>
  <c r="A1111" i="11" s="1"/>
  <c r="D1111" i="11"/>
  <c r="C1111" i="11"/>
  <c r="B1111" i="11"/>
  <c r="J1110" i="11"/>
  <c r="G1110" i="11"/>
  <c r="F1110" i="11"/>
  <c r="E1110" i="11"/>
  <c r="A1110" i="11" s="1"/>
  <c r="D1110" i="11"/>
  <c r="C1110" i="11"/>
  <c r="B1110" i="11"/>
  <c r="J1109" i="11"/>
  <c r="G1109" i="11"/>
  <c r="F1109" i="11"/>
  <c r="E1109" i="11"/>
  <c r="A1109" i="11" s="1"/>
  <c r="D1109" i="11"/>
  <c r="C1109" i="11"/>
  <c r="B1109" i="11"/>
  <c r="J1108" i="11"/>
  <c r="G1108" i="11"/>
  <c r="F1108" i="11"/>
  <c r="E1108" i="11"/>
  <c r="A1108" i="11" s="1"/>
  <c r="D1108" i="11"/>
  <c r="C1108" i="11"/>
  <c r="B1108" i="11"/>
  <c r="J1107" i="11"/>
  <c r="G1107" i="11"/>
  <c r="F1107" i="11"/>
  <c r="E1107" i="11"/>
  <c r="A1107" i="11" s="1"/>
  <c r="D1107" i="11"/>
  <c r="C1107" i="11"/>
  <c r="B1107" i="11"/>
  <c r="J1106" i="11"/>
  <c r="G1106" i="11"/>
  <c r="F1106" i="11"/>
  <c r="E1106" i="11"/>
  <c r="A1106" i="11" s="1"/>
  <c r="D1106" i="11"/>
  <c r="C1106" i="11"/>
  <c r="B1106" i="11"/>
  <c r="J1105" i="11"/>
  <c r="G1105" i="11"/>
  <c r="F1105" i="11"/>
  <c r="E1105" i="11"/>
  <c r="A1105" i="11" s="1"/>
  <c r="D1105" i="11"/>
  <c r="C1105" i="11"/>
  <c r="B1105" i="11"/>
  <c r="J1104" i="11"/>
  <c r="G1104" i="11"/>
  <c r="F1104" i="11"/>
  <c r="E1104" i="11"/>
  <c r="A1104" i="11" s="1"/>
  <c r="D1104" i="11"/>
  <c r="C1104" i="11"/>
  <c r="B1104" i="11"/>
  <c r="J1103" i="11"/>
  <c r="G1103" i="11"/>
  <c r="F1103" i="11"/>
  <c r="E1103" i="11"/>
  <c r="A1103" i="11" s="1"/>
  <c r="D1103" i="11"/>
  <c r="C1103" i="11"/>
  <c r="B1103" i="11"/>
  <c r="J1102" i="11"/>
  <c r="G1102" i="11"/>
  <c r="F1102" i="11"/>
  <c r="E1102" i="11"/>
  <c r="A1102" i="11" s="1"/>
  <c r="D1102" i="11"/>
  <c r="C1102" i="11"/>
  <c r="B1102" i="11"/>
  <c r="J1101" i="11"/>
  <c r="G1101" i="11"/>
  <c r="F1101" i="11"/>
  <c r="E1101" i="11"/>
  <c r="A1101" i="11" s="1"/>
  <c r="D1101" i="11"/>
  <c r="C1101" i="11"/>
  <c r="B1101" i="11"/>
  <c r="J1100" i="11"/>
  <c r="G1100" i="11"/>
  <c r="F1100" i="11"/>
  <c r="E1100" i="11"/>
  <c r="A1100" i="11" s="1"/>
  <c r="D1100" i="11"/>
  <c r="C1100" i="11"/>
  <c r="B1100" i="11"/>
  <c r="J1099" i="11"/>
  <c r="G1099" i="11"/>
  <c r="F1099" i="11"/>
  <c r="E1099" i="11"/>
  <c r="A1099" i="11" s="1"/>
  <c r="D1099" i="11"/>
  <c r="C1099" i="11"/>
  <c r="B1099" i="11"/>
  <c r="J1098" i="11"/>
  <c r="G1098" i="11"/>
  <c r="F1098" i="11"/>
  <c r="E1098" i="11"/>
  <c r="A1098" i="11" s="1"/>
  <c r="D1098" i="11"/>
  <c r="C1098" i="11"/>
  <c r="B1098" i="11"/>
  <c r="J1097" i="11"/>
  <c r="G1097" i="11"/>
  <c r="F1097" i="11"/>
  <c r="E1097" i="11"/>
  <c r="A1097" i="11" s="1"/>
  <c r="D1097" i="11"/>
  <c r="C1097" i="11"/>
  <c r="B1097" i="11"/>
  <c r="J1096" i="11"/>
  <c r="G1096" i="11"/>
  <c r="F1096" i="11"/>
  <c r="E1096" i="11"/>
  <c r="A1096" i="11" s="1"/>
  <c r="D1096" i="11"/>
  <c r="C1096" i="11"/>
  <c r="B1096" i="11"/>
  <c r="J1095" i="11"/>
  <c r="G1095" i="11"/>
  <c r="F1095" i="11"/>
  <c r="E1095" i="11"/>
  <c r="A1095" i="11" s="1"/>
  <c r="D1095" i="11"/>
  <c r="C1095" i="11"/>
  <c r="B1095" i="11"/>
  <c r="J1094" i="11"/>
  <c r="G1094" i="11"/>
  <c r="F1094" i="11"/>
  <c r="E1094" i="11"/>
  <c r="A1094" i="11" s="1"/>
  <c r="D1094" i="11"/>
  <c r="C1094" i="11"/>
  <c r="B1094" i="11"/>
  <c r="J1093" i="11"/>
  <c r="G1093" i="11"/>
  <c r="F1093" i="11"/>
  <c r="E1093" i="11"/>
  <c r="A1093" i="11" s="1"/>
  <c r="D1093" i="11"/>
  <c r="C1093" i="11"/>
  <c r="B1093" i="11"/>
  <c r="J1092" i="11"/>
  <c r="G1092" i="11"/>
  <c r="F1092" i="11"/>
  <c r="E1092" i="11"/>
  <c r="A1092" i="11" s="1"/>
  <c r="D1092" i="11"/>
  <c r="C1092" i="11"/>
  <c r="B1092" i="11"/>
  <c r="J1091" i="11"/>
  <c r="G1091" i="11"/>
  <c r="F1091" i="11"/>
  <c r="E1091" i="11"/>
  <c r="A1091" i="11" s="1"/>
  <c r="D1091" i="11"/>
  <c r="C1091" i="11"/>
  <c r="B1091" i="11"/>
  <c r="J1090" i="11"/>
  <c r="G1090" i="11"/>
  <c r="F1090" i="11"/>
  <c r="E1090" i="11"/>
  <c r="A1090" i="11" s="1"/>
  <c r="D1090" i="11"/>
  <c r="C1090" i="11"/>
  <c r="B1090" i="11"/>
  <c r="J1089" i="11"/>
  <c r="G1089" i="11"/>
  <c r="F1089" i="11"/>
  <c r="E1089" i="11"/>
  <c r="A1089" i="11" s="1"/>
  <c r="D1089" i="11"/>
  <c r="C1089" i="11"/>
  <c r="B1089" i="11"/>
  <c r="J1088" i="11"/>
  <c r="G1088" i="11"/>
  <c r="F1088" i="11"/>
  <c r="E1088" i="11"/>
  <c r="A1088" i="11" s="1"/>
  <c r="D1088" i="11"/>
  <c r="C1088" i="11"/>
  <c r="B1088" i="11"/>
  <c r="J1087" i="11"/>
  <c r="G1087" i="11"/>
  <c r="F1087" i="11"/>
  <c r="E1087" i="11"/>
  <c r="A1087" i="11" s="1"/>
  <c r="D1087" i="11"/>
  <c r="C1087" i="11"/>
  <c r="B1087" i="11"/>
  <c r="J1086" i="11"/>
  <c r="G1086" i="11"/>
  <c r="F1086" i="11"/>
  <c r="E1086" i="11"/>
  <c r="A1086" i="11" s="1"/>
  <c r="D1086" i="11"/>
  <c r="C1086" i="11"/>
  <c r="B1086" i="11"/>
  <c r="J1085" i="11"/>
  <c r="G1085" i="11"/>
  <c r="F1085" i="11"/>
  <c r="E1085" i="11"/>
  <c r="A1085" i="11" s="1"/>
  <c r="D1085" i="11"/>
  <c r="C1085" i="11"/>
  <c r="B1085" i="11"/>
  <c r="J1084" i="11"/>
  <c r="G1084" i="11"/>
  <c r="F1084" i="11"/>
  <c r="E1084" i="11"/>
  <c r="A1084" i="11" s="1"/>
  <c r="D1084" i="11"/>
  <c r="C1084" i="11"/>
  <c r="B1084" i="11"/>
  <c r="J1083" i="11"/>
  <c r="G1083" i="11"/>
  <c r="F1083" i="11"/>
  <c r="E1083" i="11"/>
  <c r="A1083" i="11" s="1"/>
  <c r="D1083" i="11"/>
  <c r="C1083" i="11"/>
  <c r="B1083" i="11"/>
  <c r="J1082" i="11"/>
  <c r="G1082" i="11"/>
  <c r="F1082" i="11"/>
  <c r="E1082" i="11"/>
  <c r="A1082" i="11" s="1"/>
  <c r="D1082" i="11"/>
  <c r="C1082" i="11"/>
  <c r="B1082" i="11"/>
  <c r="J1081" i="11"/>
  <c r="G1081" i="11"/>
  <c r="F1081" i="11"/>
  <c r="E1081" i="11"/>
  <c r="A1081" i="11" s="1"/>
  <c r="D1081" i="11"/>
  <c r="C1081" i="11"/>
  <c r="B1081" i="11"/>
  <c r="J1080" i="11"/>
  <c r="G1080" i="11"/>
  <c r="F1080" i="11"/>
  <c r="E1080" i="11"/>
  <c r="A1080" i="11" s="1"/>
  <c r="D1080" i="11"/>
  <c r="C1080" i="11"/>
  <c r="B1080" i="11"/>
  <c r="J1079" i="11"/>
  <c r="G1079" i="11"/>
  <c r="F1079" i="11"/>
  <c r="E1079" i="11"/>
  <c r="A1079" i="11" s="1"/>
  <c r="D1079" i="11"/>
  <c r="C1079" i="11"/>
  <c r="B1079" i="11"/>
  <c r="J1078" i="11"/>
  <c r="G1078" i="11"/>
  <c r="F1078" i="11"/>
  <c r="E1078" i="11"/>
  <c r="A1078" i="11" s="1"/>
  <c r="D1078" i="11"/>
  <c r="C1078" i="11"/>
  <c r="B1078" i="11"/>
  <c r="J1077" i="11"/>
  <c r="G1077" i="11"/>
  <c r="F1077" i="11"/>
  <c r="E1077" i="11"/>
  <c r="A1077" i="11" s="1"/>
  <c r="D1077" i="11"/>
  <c r="C1077" i="11"/>
  <c r="B1077" i="11"/>
  <c r="J1076" i="11"/>
  <c r="G1076" i="11"/>
  <c r="F1076" i="11"/>
  <c r="E1076" i="11"/>
  <c r="A1076" i="11" s="1"/>
  <c r="D1076" i="11"/>
  <c r="C1076" i="11"/>
  <c r="B1076" i="11"/>
  <c r="J1075" i="11"/>
  <c r="G1075" i="11"/>
  <c r="F1075" i="11"/>
  <c r="E1075" i="11"/>
  <c r="A1075" i="11" s="1"/>
  <c r="D1075" i="11"/>
  <c r="C1075" i="11"/>
  <c r="B1075" i="11"/>
  <c r="J1074" i="11"/>
  <c r="G1074" i="11"/>
  <c r="F1074" i="11"/>
  <c r="E1074" i="11"/>
  <c r="A1074" i="11" s="1"/>
  <c r="D1074" i="11"/>
  <c r="C1074" i="11"/>
  <c r="B1074" i="11"/>
  <c r="J1073" i="11"/>
  <c r="G1073" i="11"/>
  <c r="F1073" i="11"/>
  <c r="E1073" i="11"/>
  <c r="A1073" i="11" s="1"/>
  <c r="D1073" i="11"/>
  <c r="C1073" i="11"/>
  <c r="B1073" i="11"/>
  <c r="J1072" i="11"/>
  <c r="G1072" i="11"/>
  <c r="F1072" i="11"/>
  <c r="E1072" i="11"/>
  <c r="A1072" i="11" s="1"/>
  <c r="D1072" i="11"/>
  <c r="C1072" i="11"/>
  <c r="B1072" i="11"/>
  <c r="J1071" i="11"/>
  <c r="G1071" i="11"/>
  <c r="F1071" i="11"/>
  <c r="E1071" i="11"/>
  <c r="A1071" i="11" s="1"/>
  <c r="D1071" i="11"/>
  <c r="C1071" i="11"/>
  <c r="B1071" i="11"/>
  <c r="J1070" i="11"/>
  <c r="G1070" i="11"/>
  <c r="F1070" i="11"/>
  <c r="E1070" i="11"/>
  <c r="A1070" i="11" s="1"/>
  <c r="D1070" i="11"/>
  <c r="C1070" i="11"/>
  <c r="B1070" i="11"/>
  <c r="J1069" i="11"/>
  <c r="G1069" i="11"/>
  <c r="F1069" i="11"/>
  <c r="E1069" i="11"/>
  <c r="A1069" i="11" s="1"/>
  <c r="D1069" i="11"/>
  <c r="C1069" i="11"/>
  <c r="B1069" i="11"/>
  <c r="J1068" i="11"/>
  <c r="G1068" i="11"/>
  <c r="F1068" i="11"/>
  <c r="E1068" i="11"/>
  <c r="A1068" i="11" s="1"/>
  <c r="D1068" i="11"/>
  <c r="C1068" i="11"/>
  <c r="B1068" i="11"/>
  <c r="J1067" i="11"/>
  <c r="G1067" i="11"/>
  <c r="F1067" i="11"/>
  <c r="E1067" i="11"/>
  <c r="A1067" i="11" s="1"/>
  <c r="D1067" i="11"/>
  <c r="C1067" i="11"/>
  <c r="B1067" i="11"/>
  <c r="J1066" i="11"/>
  <c r="G1066" i="11"/>
  <c r="F1066" i="11"/>
  <c r="E1066" i="11"/>
  <c r="A1066" i="11" s="1"/>
  <c r="D1066" i="11"/>
  <c r="C1066" i="11"/>
  <c r="B1066" i="11"/>
  <c r="J1065" i="11"/>
  <c r="G1065" i="11"/>
  <c r="F1065" i="11"/>
  <c r="E1065" i="11"/>
  <c r="A1065" i="11" s="1"/>
  <c r="D1065" i="11"/>
  <c r="C1065" i="11"/>
  <c r="B1065" i="11"/>
  <c r="J1064" i="11"/>
  <c r="G1064" i="11"/>
  <c r="F1064" i="11"/>
  <c r="E1064" i="11"/>
  <c r="A1064" i="11" s="1"/>
  <c r="D1064" i="11"/>
  <c r="C1064" i="11"/>
  <c r="B1064" i="11"/>
  <c r="J1063" i="11"/>
  <c r="G1063" i="11"/>
  <c r="F1063" i="11"/>
  <c r="E1063" i="11"/>
  <c r="A1063" i="11" s="1"/>
  <c r="D1063" i="11"/>
  <c r="C1063" i="11"/>
  <c r="B1063" i="11"/>
  <c r="J1062" i="11"/>
  <c r="G1062" i="11"/>
  <c r="F1062" i="11"/>
  <c r="E1062" i="11"/>
  <c r="A1062" i="11" s="1"/>
  <c r="D1062" i="11"/>
  <c r="C1062" i="11"/>
  <c r="B1062" i="11"/>
  <c r="J1061" i="11"/>
  <c r="G1061" i="11"/>
  <c r="F1061" i="11"/>
  <c r="E1061" i="11"/>
  <c r="A1061" i="11" s="1"/>
  <c r="D1061" i="11"/>
  <c r="C1061" i="11"/>
  <c r="B1061" i="11"/>
  <c r="J1060" i="11"/>
  <c r="G1060" i="11"/>
  <c r="F1060" i="11"/>
  <c r="E1060" i="11"/>
  <c r="A1060" i="11" s="1"/>
  <c r="D1060" i="11"/>
  <c r="C1060" i="11"/>
  <c r="B1060" i="11"/>
  <c r="J1059" i="11"/>
  <c r="G1059" i="11"/>
  <c r="F1059" i="11"/>
  <c r="E1059" i="11"/>
  <c r="A1059" i="11" s="1"/>
  <c r="D1059" i="11"/>
  <c r="C1059" i="11"/>
  <c r="B1059" i="11"/>
  <c r="J1058" i="11"/>
  <c r="G1058" i="11"/>
  <c r="F1058" i="11"/>
  <c r="E1058" i="11"/>
  <c r="A1058" i="11" s="1"/>
  <c r="D1058" i="11"/>
  <c r="C1058" i="11"/>
  <c r="B1058" i="11"/>
  <c r="J1057" i="11"/>
  <c r="G1057" i="11"/>
  <c r="F1057" i="11"/>
  <c r="E1057" i="11"/>
  <c r="A1057" i="11" s="1"/>
  <c r="D1057" i="11"/>
  <c r="C1057" i="11"/>
  <c r="B1057" i="11"/>
  <c r="J1056" i="11"/>
  <c r="G1056" i="11"/>
  <c r="F1056" i="11"/>
  <c r="E1056" i="11"/>
  <c r="A1056" i="11" s="1"/>
  <c r="D1056" i="11"/>
  <c r="C1056" i="11"/>
  <c r="B1056" i="11"/>
  <c r="J1055" i="11"/>
  <c r="G1055" i="11"/>
  <c r="F1055" i="11"/>
  <c r="E1055" i="11"/>
  <c r="A1055" i="11" s="1"/>
  <c r="D1055" i="11"/>
  <c r="C1055" i="11"/>
  <c r="B1055" i="11"/>
  <c r="J1054" i="11"/>
  <c r="G1054" i="11"/>
  <c r="F1054" i="11"/>
  <c r="E1054" i="11"/>
  <c r="A1054" i="11" s="1"/>
  <c r="D1054" i="11"/>
  <c r="C1054" i="11"/>
  <c r="B1054" i="11"/>
  <c r="J1053" i="11"/>
  <c r="G1053" i="11"/>
  <c r="F1053" i="11"/>
  <c r="E1053" i="11"/>
  <c r="A1053" i="11" s="1"/>
  <c r="D1053" i="11"/>
  <c r="C1053" i="11"/>
  <c r="B1053" i="11"/>
  <c r="J1052" i="11"/>
  <c r="G1052" i="11"/>
  <c r="F1052" i="11"/>
  <c r="E1052" i="11"/>
  <c r="A1052" i="11" s="1"/>
  <c r="D1052" i="11"/>
  <c r="C1052" i="11"/>
  <c r="B1052" i="11"/>
  <c r="J1051" i="11"/>
  <c r="G1051" i="11"/>
  <c r="F1051" i="11"/>
  <c r="E1051" i="11"/>
  <c r="A1051" i="11" s="1"/>
  <c r="D1051" i="11"/>
  <c r="C1051" i="11"/>
  <c r="B1051" i="11"/>
  <c r="J1050" i="11"/>
  <c r="G1050" i="11"/>
  <c r="F1050" i="11"/>
  <c r="E1050" i="11"/>
  <c r="A1050" i="11" s="1"/>
  <c r="D1050" i="11"/>
  <c r="C1050" i="11"/>
  <c r="B1050" i="11"/>
  <c r="J1049" i="11"/>
  <c r="G1049" i="11"/>
  <c r="F1049" i="11"/>
  <c r="E1049" i="11"/>
  <c r="A1049" i="11" s="1"/>
  <c r="D1049" i="11"/>
  <c r="C1049" i="11"/>
  <c r="B1049" i="11"/>
  <c r="J1048" i="11"/>
  <c r="G1048" i="11"/>
  <c r="F1048" i="11"/>
  <c r="E1048" i="11"/>
  <c r="A1048" i="11" s="1"/>
  <c r="D1048" i="11"/>
  <c r="C1048" i="11"/>
  <c r="B1048" i="11"/>
  <c r="J1047" i="11"/>
  <c r="G1047" i="11"/>
  <c r="F1047" i="11"/>
  <c r="E1047" i="11"/>
  <c r="A1047" i="11" s="1"/>
  <c r="D1047" i="11"/>
  <c r="C1047" i="11"/>
  <c r="B1047" i="11"/>
  <c r="J1046" i="11"/>
  <c r="G1046" i="11"/>
  <c r="F1046" i="11"/>
  <c r="E1046" i="11"/>
  <c r="A1046" i="11" s="1"/>
  <c r="D1046" i="11"/>
  <c r="C1046" i="11"/>
  <c r="B1046" i="11"/>
  <c r="J1045" i="11"/>
  <c r="G1045" i="11"/>
  <c r="F1045" i="11"/>
  <c r="E1045" i="11"/>
  <c r="A1045" i="11" s="1"/>
  <c r="D1045" i="11"/>
  <c r="C1045" i="11"/>
  <c r="B1045" i="11"/>
  <c r="J1044" i="11"/>
  <c r="G1044" i="11"/>
  <c r="F1044" i="11"/>
  <c r="E1044" i="11"/>
  <c r="A1044" i="11" s="1"/>
  <c r="D1044" i="11"/>
  <c r="C1044" i="11"/>
  <c r="B1044" i="11"/>
  <c r="J1043" i="11"/>
  <c r="G1043" i="11"/>
  <c r="F1043" i="11"/>
  <c r="E1043" i="11"/>
  <c r="A1043" i="11" s="1"/>
  <c r="D1043" i="11"/>
  <c r="C1043" i="11"/>
  <c r="B1043" i="11"/>
  <c r="J1042" i="11"/>
  <c r="G1042" i="11"/>
  <c r="F1042" i="11"/>
  <c r="E1042" i="11"/>
  <c r="A1042" i="11" s="1"/>
  <c r="D1042" i="11"/>
  <c r="C1042" i="11"/>
  <c r="B1042" i="11"/>
  <c r="J1041" i="11"/>
  <c r="G1041" i="11"/>
  <c r="F1041" i="11"/>
  <c r="E1041" i="11"/>
  <c r="A1041" i="11" s="1"/>
  <c r="D1041" i="11"/>
  <c r="C1041" i="11"/>
  <c r="B1041" i="11"/>
  <c r="J1040" i="11"/>
  <c r="G1040" i="11"/>
  <c r="F1040" i="11"/>
  <c r="E1040" i="11"/>
  <c r="A1040" i="11" s="1"/>
  <c r="D1040" i="11"/>
  <c r="C1040" i="11"/>
  <c r="B1040" i="11"/>
  <c r="J1039" i="11"/>
  <c r="G1039" i="11"/>
  <c r="F1039" i="11"/>
  <c r="E1039" i="11"/>
  <c r="A1039" i="11" s="1"/>
  <c r="D1039" i="11"/>
  <c r="C1039" i="11"/>
  <c r="B1039" i="11"/>
  <c r="J1038" i="11"/>
  <c r="G1038" i="11"/>
  <c r="F1038" i="11"/>
  <c r="E1038" i="11"/>
  <c r="A1038" i="11" s="1"/>
  <c r="D1038" i="11"/>
  <c r="C1038" i="11"/>
  <c r="B1038" i="11"/>
  <c r="J1037" i="11"/>
  <c r="G1037" i="11"/>
  <c r="F1037" i="11"/>
  <c r="E1037" i="11"/>
  <c r="A1037" i="11" s="1"/>
  <c r="D1037" i="11"/>
  <c r="C1037" i="11"/>
  <c r="B1037" i="11"/>
  <c r="J1036" i="11"/>
  <c r="G1036" i="11"/>
  <c r="F1036" i="11"/>
  <c r="E1036" i="11"/>
  <c r="A1036" i="11" s="1"/>
  <c r="D1036" i="11"/>
  <c r="C1036" i="11"/>
  <c r="B1036" i="11"/>
  <c r="J1035" i="11"/>
  <c r="G1035" i="11"/>
  <c r="F1035" i="11"/>
  <c r="E1035" i="11"/>
  <c r="A1035" i="11" s="1"/>
  <c r="D1035" i="11"/>
  <c r="C1035" i="11"/>
  <c r="B1035" i="11"/>
  <c r="J1034" i="11"/>
  <c r="G1034" i="11"/>
  <c r="F1034" i="11"/>
  <c r="E1034" i="11"/>
  <c r="A1034" i="11" s="1"/>
  <c r="D1034" i="11"/>
  <c r="C1034" i="11"/>
  <c r="B1034" i="11"/>
  <c r="J1033" i="11"/>
  <c r="G1033" i="11"/>
  <c r="F1033" i="11"/>
  <c r="E1033" i="11"/>
  <c r="A1033" i="11" s="1"/>
  <c r="D1033" i="11"/>
  <c r="C1033" i="11"/>
  <c r="B1033" i="11"/>
  <c r="J1032" i="11"/>
  <c r="G1032" i="11"/>
  <c r="F1032" i="11"/>
  <c r="E1032" i="11"/>
  <c r="A1032" i="11" s="1"/>
  <c r="D1032" i="11"/>
  <c r="C1032" i="11"/>
  <c r="B1032" i="11"/>
  <c r="J1031" i="11"/>
  <c r="G1031" i="11"/>
  <c r="F1031" i="11"/>
  <c r="E1031" i="11"/>
  <c r="A1031" i="11" s="1"/>
  <c r="D1031" i="11"/>
  <c r="C1031" i="11"/>
  <c r="B1031" i="11"/>
  <c r="J1030" i="11"/>
  <c r="G1030" i="11"/>
  <c r="F1030" i="11"/>
  <c r="E1030" i="11"/>
  <c r="A1030" i="11" s="1"/>
  <c r="D1030" i="11"/>
  <c r="C1030" i="11"/>
  <c r="B1030" i="11"/>
  <c r="J1029" i="11"/>
  <c r="G1029" i="11"/>
  <c r="F1029" i="11"/>
  <c r="E1029" i="11"/>
  <c r="A1029" i="11" s="1"/>
  <c r="D1029" i="11"/>
  <c r="C1029" i="11"/>
  <c r="B1029" i="11"/>
  <c r="J1028" i="11"/>
  <c r="G1028" i="11"/>
  <c r="F1028" i="11"/>
  <c r="E1028" i="11"/>
  <c r="A1028" i="11" s="1"/>
  <c r="D1028" i="11"/>
  <c r="C1028" i="11"/>
  <c r="B1028" i="11"/>
  <c r="J1027" i="11"/>
  <c r="G1027" i="11"/>
  <c r="F1027" i="11"/>
  <c r="E1027" i="11"/>
  <c r="A1027" i="11" s="1"/>
  <c r="D1027" i="11"/>
  <c r="C1027" i="11"/>
  <c r="B1027" i="11"/>
  <c r="J1026" i="11"/>
  <c r="G1026" i="11"/>
  <c r="F1026" i="11"/>
  <c r="E1026" i="11"/>
  <c r="A1026" i="11" s="1"/>
  <c r="D1026" i="11"/>
  <c r="C1026" i="11"/>
  <c r="B1026" i="11"/>
  <c r="J1025" i="11"/>
  <c r="G1025" i="11"/>
  <c r="F1025" i="11"/>
  <c r="E1025" i="11"/>
  <c r="A1025" i="11" s="1"/>
  <c r="D1025" i="11"/>
  <c r="C1025" i="11"/>
  <c r="B1025" i="11"/>
  <c r="J1024" i="11"/>
  <c r="G1024" i="11"/>
  <c r="F1024" i="11"/>
  <c r="E1024" i="11"/>
  <c r="A1024" i="11" s="1"/>
  <c r="D1024" i="11"/>
  <c r="C1024" i="11"/>
  <c r="B1024" i="11"/>
  <c r="J1023" i="11"/>
  <c r="G1023" i="11"/>
  <c r="F1023" i="11"/>
  <c r="E1023" i="11"/>
  <c r="A1023" i="11" s="1"/>
  <c r="D1023" i="11"/>
  <c r="C1023" i="11"/>
  <c r="B1023" i="11"/>
  <c r="J1022" i="11"/>
  <c r="G1022" i="11"/>
  <c r="F1022" i="11"/>
  <c r="E1022" i="11"/>
  <c r="A1022" i="11" s="1"/>
  <c r="D1022" i="11"/>
  <c r="C1022" i="11"/>
  <c r="B1022" i="11"/>
  <c r="J1021" i="11"/>
  <c r="G1021" i="11"/>
  <c r="F1021" i="11"/>
  <c r="E1021" i="11"/>
  <c r="A1021" i="11" s="1"/>
  <c r="D1021" i="11"/>
  <c r="C1021" i="11"/>
  <c r="B1021" i="11"/>
  <c r="J1020" i="11"/>
  <c r="G1020" i="11"/>
  <c r="F1020" i="11"/>
  <c r="E1020" i="11"/>
  <c r="A1020" i="11" s="1"/>
  <c r="D1020" i="11"/>
  <c r="C1020" i="11"/>
  <c r="B1020" i="11"/>
  <c r="J1019" i="11"/>
  <c r="G1019" i="11"/>
  <c r="F1019" i="11"/>
  <c r="E1019" i="11"/>
  <c r="A1019" i="11" s="1"/>
  <c r="D1019" i="11"/>
  <c r="C1019" i="11"/>
  <c r="B1019" i="11"/>
  <c r="J1018" i="11"/>
  <c r="G1018" i="11"/>
  <c r="F1018" i="11"/>
  <c r="E1018" i="11"/>
  <c r="A1018" i="11" s="1"/>
  <c r="D1018" i="11"/>
  <c r="C1018" i="11"/>
  <c r="B1018" i="11"/>
  <c r="J1017" i="11"/>
  <c r="G1017" i="11"/>
  <c r="F1017" i="11"/>
  <c r="E1017" i="11"/>
  <c r="A1017" i="11" s="1"/>
  <c r="D1017" i="11"/>
  <c r="C1017" i="11"/>
  <c r="B1017" i="11"/>
  <c r="J1016" i="11"/>
  <c r="G1016" i="11"/>
  <c r="F1016" i="11"/>
  <c r="E1016" i="11"/>
  <c r="A1016" i="11" s="1"/>
  <c r="D1016" i="11"/>
  <c r="C1016" i="11"/>
  <c r="B1016" i="11"/>
  <c r="J1015" i="11"/>
  <c r="G1015" i="11"/>
  <c r="F1015" i="11"/>
  <c r="E1015" i="11"/>
  <c r="A1015" i="11" s="1"/>
  <c r="D1015" i="11"/>
  <c r="C1015" i="11"/>
  <c r="B1015" i="11"/>
  <c r="J1014" i="11"/>
  <c r="G1014" i="11"/>
  <c r="F1014" i="11"/>
  <c r="E1014" i="11"/>
  <c r="A1014" i="11" s="1"/>
  <c r="D1014" i="11"/>
  <c r="C1014" i="11"/>
  <c r="B1014" i="11"/>
  <c r="J1013" i="11"/>
  <c r="G1013" i="11"/>
  <c r="F1013" i="11"/>
  <c r="E1013" i="11"/>
  <c r="A1013" i="11" s="1"/>
  <c r="D1013" i="11"/>
  <c r="C1013" i="11"/>
  <c r="B1013" i="11"/>
  <c r="J1012" i="11"/>
  <c r="G1012" i="11"/>
  <c r="F1012" i="11"/>
  <c r="E1012" i="11"/>
  <c r="A1012" i="11" s="1"/>
  <c r="D1012" i="11"/>
  <c r="C1012" i="11"/>
  <c r="B1012" i="11"/>
  <c r="J1011" i="11"/>
  <c r="G1011" i="11"/>
  <c r="F1011" i="11"/>
  <c r="E1011" i="11"/>
  <c r="A1011" i="11" s="1"/>
  <c r="D1011" i="11"/>
  <c r="C1011" i="11"/>
  <c r="B1011" i="11"/>
  <c r="J1010" i="11"/>
  <c r="G1010" i="11"/>
  <c r="F1010" i="11"/>
  <c r="E1010" i="11"/>
  <c r="A1010" i="11" s="1"/>
  <c r="D1010" i="11"/>
  <c r="C1010" i="11"/>
  <c r="B1010" i="11"/>
  <c r="J1009" i="11"/>
  <c r="G1009" i="11"/>
  <c r="F1009" i="11"/>
  <c r="E1009" i="11"/>
  <c r="A1009" i="11" s="1"/>
  <c r="D1009" i="11"/>
  <c r="C1009" i="11"/>
  <c r="B1009" i="11"/>
  <c r="J1008" i="11"/>
  <c r="G1008" i="11"/>
  <c r="F1008" i="11"/>
  <c r="E1008" i="11"/>
  <c r="A1008" i="11" s="1"/>
  <c r="D1008" i="11"/>
  <c r="C1008" i="11"/>
  <c r="B1008" i="11"/>
  <c r="J1007" i="11"/>
  <c r="G1007" i="11"/>
  <c r="F1007" i="11"/>
  <c r="E1007" i="11"/>
  <c r="A1007" i="11" s="1"/>
  <c r="D1007" i="11"/>
  <c r="C1007" i="11"/>
  <c r="B1007" i="11"/>
  <c r="J1006" i="11"/>
  <c r="G1006" i="11"/>
  <c r="F1006" i="11"/>
  <c r="E1006" i="11"/>
  <c r="A1006" i="11" s="1"/>
  <c r="D1006" i="11"/>
  <c r="C1006" i="11"/>
  <c r="B1006" i="11"/>
  <c r="J1005" i="11"/>
  <c r="G1005" i="11"/>
  <c r="F1005" i="11"/>
  <c r="E1005" i="11"/>
  <c r="A1005" i="11" s="1"/>
  <c r="D1005" i="11"/>
  <c r="C1005" i="11"/>
  <c r="B1005" i="11"/>
  <c r="J1004" i="11"/>
  <c r="G1004" i="11"/>
  <c r="F1004" i="11"/>
  <c r="E1004" i="11"/>
  <c r="A1004" i="11" s="1"/>
  <c r="D1004" i="11"/>
  <c r="C1004" i="11"/>
  <c r="B1004" i="11"/>
  <c r="J1003" i="11"/>
  <c r="G1003" i="11"/>
  <c r="F1003" i="11"/>
  <c r="E1003" i="11"/>
  <c r="A1003" i="11" s="1"/>
  <c r="D1003" i="11"/>
  <c r="C1003" i="11"/>
  <c r="B1003" i="11"/>
  <c r="J1002" i="11"/>
  <c r="G1002" i="11"/>
  <c r="F1002" i="11"/>
  <c r="E1002" i="11"/>
  <c r="A1002" i="11" s="1"/>
  <c r="D1002" i="11"/>
  <c r="C1002" i="11"/>
  <c r="B1002" i="11"/>
  <c r="J1001" i="11"/>
  <c r="G1001" i="11"/>
  <c r="F1001" i="11"/>
  <c r="E1001" i="11"/>
  <c r="A1001" i="11" s="1"/>
  <c r="D1001" i="11"/>
  <c r="C1001" i="11"/>
  <c r="B1001" i="11"/>
  <c r="J1000" i="11"/>
  <c r="G1000" i="11"/>
  <c r="F1000" i="11"/>
  <c r="E1000" i="11"/>
  <c r="A1000" i="11" s="1"/>
  <c r="D1000" i="11"/>
  <c r="C1000" i="11"/>
  <c r="B1000" i="11"/>
  <c r="J999" i="11"/>
  <c r="G999" i="11"/>
  <c r="F999" i="11"/>
  <c r="E999" i="11"/>
  <c r="A999" i="11" s="1"/>
  <c r="D999" i="11"/>
  <c r="C999" i="11"/>
  <c r="B999" i="11"/>
  <c r="J998" i="11"/>
  <c r="G998" i="11"/>
  <c r="F998" i="11"/>
  <c r="E998" i="11"/>
  <c r="A998" i="11" s="1"/>
  <c r="D998" i="11"/>
  <c r="C998" i="11"/>
  <c r="B998" i="11"/>
  <c r="J997" i="11"/>
  <c r="G997" i="11"/>
  <c r="F997" i="11"/>
  <c r="E997" i="11"/>
  <c r="A997" i="11" s="1"/>
  <c r="D997" i="11"/>
  <c r="C997" i="11"/>
  <c r="B997" i="11"/>
  <c r="J996" i="11"/>
  <c r="G996" i="11"/>
  <c r="F996" i="11"/>
  <c r="E996" i="11"/>
  <c r="A996" i="11" s="1"/>
  <c r="D996" i="11"/>
  <c r="C996" i="11"/>
  <c r="B996" i="11"/>
  <c r="J995" i="11"/>
  <c r="G995" i="11"/>
  <c r="F995" i="11"/>
  <c r="E995" i="11"/>
  <c r="A995" i="11" s="1"/>
  <c r="D995" i="11"/>
  <c r="C995" i="11"/>
  <c r="B995" i="11"/>
  <c r="J994" i="11"/>
  <c r="G994" i="11"/>
  <c r="F994" i="11"/>
  <c r="E994" i="11"/>
  <c r="A994" i="11" s="1"/>
  <c r="D994" i="11"/>
  <c r="C994" i="11"/>
  <c r="B994" i="11"/>
  <c r="J993" i="11"/>
  <c r="G993" i="11"/>
  <c r="F993" i="11"/>
  <c r="E993" i="11"/>
  <c r="A993" i="11" s="1"/>
  <c r="D993" i="11"/>
  <c r="C993" i="11"/>
  <c r="B993" i="11"/>
  <c r="J992" i="11"/>
  <c r="G992" i="11"/>
  <c r="F992" i="11"/>
  <c r="E992" i="11"/>
  <c r="A992" i="11" s="1"/>
  <c r="D992" i="11"/>
  <c r="C992" i="11"/>
  <c r="B992" i="11"/>
  <c r="J991" i="11"/>
  <c r="G991" i="11"/>
  <c r="F991" i="11"/>
  <c r="E991" i="11"/>
  <c r="A991" i="11" s="1"/>
  <c r="D991" i="11"/>
  <c r="C991" i="11"/>
  <c r="B991" i="11"/>
  <c r="J990" i="11"/>
  <c r="G990" i="11"/>
  <c r="F990" i="11"/>
  <c r="E990" i="11"/>
  <c r="A990" i="11" s="1"/>
  <c r="D990" i="11"/>
  <c r="C990" i="11"/>
  <c r="B990" i="11"/>
  <c r="J989" i="11"/>
  <c r="G989" i="11"/>
  <c r="F989" i="11"/>
  <c r="E989" i="11"/>
  <c r="A989" i="11" s="1"/>
  <c r="D989" i="11"/>
  <c r="C989" i="11"/>
  <c r="B989" i="11"/>
  <c r="J988" i="11"/>
  <c r="G988" i="11"/>
  <c r="F988" i="11"/>
  <c r="E988" i="11"/>
  <c r="A988" i="11" s="1"/>
  <c r="D988" i="11"/>
  <c r="C988" i="11"/>
  <c r="B988" i="11"/>
  <c r="J987" i="11"/>
  <c r="G987" i="11"/>
  <c r="F987" i="11"/>
  <c r="E987" i="11"/>
  <c r="A987" i="11" s="1"/>
  <c r="D987" i="11"/>
  <c r="C987" i="11"/>
  <c r="B987" i="11"/>
  <c r="J986" i="11"/>
  <c r="G986" i="11"/>
  <c r="F986" i="11"/>
  <c r="E986" i="11"/>
  <c r="A986" i="11" s="1"/>
  <c r="D986" i="11"/>
  <c r="C986" i="11"/>
  <c r="B986" i="11"/>
  <c r="J985" i="11"/>
  <c r="G985" i="11"/>
  <c r="F985" i="11"/>
  <c r="E985" i="11"/>
  <c r="A985" i="11" s="1"/>
  <c r="D985" i="11"/>
  <c r="C985" i="11"/>
  <c r="B985" i="11"/>
  <c r="J984" i="11"/>
  <c r="G984" i="11"/>
  <c r="F984" i="11"/>
  <c r="E984" i="11"/>
  <c r="A984" i="11" s="1"/>
  <c r="D984" i="11"/>
  <c r="C984" i="11"/>
  <c r="B984" i="11"/>
  <c r="J983" i="11"/>
  <c r="G983" i="11"/>
  <c r="F983" i="11"/>
  <c r="E983" i="11"/>
  <c r="A983" i="11" s="1"/>
  <c r="D983" i="11"/>
  <c r="C983" i="11"/>
  <c r="B983" i="11"/>
  <c r="J982" i="11"/>
  <c r="G982" i="11"/>
  <c r="F982" i="11"/>
  <c r="E982" i="11"/>
  <c r="A982" i="11" s="1"/>
  <c r="D982" i="11"/>
  <c r="C982" i="11"/>
  <c r="B982" i="11"/>
  <c r="J981" i="11"/>
  <c r="G981" i="11"/>
  <c r="F981" i="11"/>
  <c r="E981" i="11"/>
  <c r="A981" i="11" s="1"/>
  <c r="D981" i="11"/>
  <c r="C981" i="11"/>
  <c r="B981" i="11"/>
  <c r="J980" i="11"/>
  <c r="G980" i="11"/>
  <c r="F980" i="11"/>
  <c r="E980" i="11"/>
  <c r="A980" i="11" s="1"/>
  <c r="D980" i="11"/>
  <c r="C980" i="11"/>
  <c r="B980" i="11"/>
  <c r="J979" i="11"/>
  <c r="G979" i="11"/>
  <c r="F979" i="11"/>
  <c r="E979" i="11"/>
  <c r="A979" i="11" s="1"/>
  <c r="D979" i="11"/>
  <c r="C979" i="11"/>
  <c r="B979" i="11"/>
  <c r="J978" i="11"/>
  <c r="G978" i="11"/>
  <c r="F978" i="11"/>
  <c r="E978" i="11"/>
  <c r="A978" i="11" s="1"/>
  <c r="D978" i="11"/>
  <c r="C978" i="11"/>
  <c r="B978" i="11"/>
  <c r="J977" i="11"/>
  <c r="G977" i="11"/>
  <c r="F977" i="11"/>
  <c r="E977" i="11"/>
  <c r="A977" i="11" s="1"/>
  <c r="D977" i="11"/>
  <c r="C977" i="11"/>
  <c r="B977" i="11"/>
  <c r="J976" i="11"/>
  <c r="G976" i="11"/>
  <c r="F976" i="11"/>
  <c r="E976" i="11"/>
  <c r="A976" i="11" s="1"/>
  <c r="D976" i="11"/>
  <c r="C976" i="11"/>
  <c r="B976" i="11"/>
  <c r="J975" i="11"/>
  <c r="G975" i="11"/>
  <c r="F975" i="11"/>
  <c r="E975" i="11"/>
  <c r="A975" i="11" s="1"/>
  <c r="D975" i="11"/>
  <c r="C975" i="11"/>
  <c r="B975" i="11"/>
  <c r="J974" i="11"/>
  <c r="G974" i="11"/>
  <c r="F974" i="11"/>
  <c r="E974" i="11"/>
  <c r="A974" i="11" s="1"/>
  <c r="D974" i="11"/>
  <c r="C974" i="11"/>
  <c r="B974" i="11"/>
  <c r="J973" i="11"/>
  <c r="G973" i="11"/>
  <c r="F973" i="11"/>
  <c r="E973" i="11"/>
  <c r="A973" i="11" s="1"/>
  <c r="D973" i="11"/>
  <c r="C973" i="11"/>
  <c r="B973" i="11"/>
  <c r="J972" i="11"/>
  <c r="G972" i="11"/>
  <c r="F972" i="11"/>
  <c r="E972" i="11"/>
  <c r="A972" i="11" s="1"/>
  <c r="D972" i="11"/>
  <c r="C972" i="11"/>
  <c r="B972" i="11"/>
  <c r="J971" i="11"/>
  <c r="G971" i="11"/>
  <c r="F971" i="11"/>
  <c r="E971" i="11"/>
  <c r="A971" i="11" s="1"/>
  <c r="D971" i="11"/>
  <c r="C971" i="11"/>
  <c r="B971" i="11"/>
  <c r="J970" i="11"/>
  <c r="G970" i="11"/>
  <c r="F970" i="11"/>
  <c r="E970" i="11"/>
  <c r="A970" i="11" s="1"/>
  <c r="D970" i="11"/>
  <c r="C970" i="11"/>
  <c r="B970" i="11"/>
  <c r="J969" i="11"/>
  <c r="G969" i="11"/>
  <c r="F969" i="11"/>
  <c r="E969" i="11"/>
  <c r="A969" i="11" s="1"/>
  <c r="D969" i="11"/>
  <c r="C969" i="11"/>
  <c r="B969" i="11"/>
  <c r="J968" i="11"/>
  <c r="G968" i="11"/>
  <c r="F968" i="11"/>
  <c r="E968" i="11"/>
  <c r="A968" i="11" s="1"/>
  <c r="D968" i="11"/>
  <c r="C968" i="11"/>
  <c r="B968" i="11"/>
  <c r="J967" i="11"/>
  <c r="G967" i="11"/>
  <c r="F967" i="11"/>
  <c r="E967" i="11"/>
  <c r="A967" i="11" s="1"/>
  <c r="D967" i="11"/>
  <c r="C967" i="11"/>
  <c r="B967" i="11"/>
  <c r="J966" i="11"/>
  <c r="G966" i="11"/>
  <c r="F966" i="11"/>
  <c r="E966" i="11"/>
  <c r="A966" i="11" s="1"/>
  <c r="D966" i="11"/>
  <c r="C966" i="11"/>
  <c r="B966" i="11"/>
  <c r="J965" i="11"/>
  <c r="G965" i="11"/>
  <c r="F965" i="11"/>
  <c r="E965" i="11"/>
  <c r="A965" i="11" s="1"/>
  <c r="D965" i="11"/>
  <c r="C965" i="11"/>
  <c r="B965" i="11"/>
  <c r="J964" i="11"/>
  <c r="G964" i="11"/>
  <c r="F964" i="11"/>
  <c r="E964" i="11"/>
  <c r="A964" i="11" s="1"/>
  <c r="D964" i="11"/>
  <c r="C964" i="11"/>
  <c r="B964" i="11"/>
  <c r="J963" i="11"/>
  <c r="G963" i="11"/>
  <c r="F963" i="11"/>
  <c r="E963" i="11"/>
  <c r="A963" i="11" s="1"/>
  <c r="D963" i="11"/>
  <c r="C963" i="11"/>
  <c r="B963" i="11"/>
  <c r="J962" i="11"/>
  <c r="G962" i="11"/>
  <c r="F962" i="11"/>
  <c r="E962" i="11"/>
  <c r="A962" i="11" s="1"/>
  <c r="D962" i="11"/>
  <c r="C962" i="11"/>
  <c r="B962" i="11"/>
  <c r="J961" i="11"/>
  <c r="G961" i="11"/>
  <c r="F961" i="11"/>
  <c r="E961" i="11"/>
  <c r="A961" i="11" s="1"/>
  <c r="D961" i="11"/>
  <c r="C961" i="11"/>
  <c r="B961" i="11"/>
  <c r="J960" i="11"/>
  <c r="G960" i="11"/>
  <c r="F960" i="11"/>
  <c r="E960" i="11"/>
  <c r="A960" i="11" s="1"/>
  <c r="D960" i="11"/>
  <c r="C960" i="11"/>
  <c r="B960" i="11"/>
  <c r="J959" i="11"/>
  <c r="G959" i="11"/>
  <c r="F959" i="11"/>
  <c r="E959" i="11"/>
  <c r="A959" i="11" s="1"/>
  <c r="D959" i="11"/>
  <c r="C959" i="11"/>
  <c r="B959" i="11"/>
  <c r="J958" i="11"/>
  <c r="G958" i="11"/>
  <c r="F958" i="11"/>
  <c r="E958" i="11"/>
  <c r="A958" i="11" s="1"/>
  <c r="D958" i="11"/>
  <c r="C958" i="11"/>
  <c r="B958" i="11"/>
  <c r="J957" i="11"/>
  <c r="G957" i="11"/>
  <c r="F957" i="11"/>
  <c r="E957" i="11"/>
  <c r="A957" i="11" s="1"/>
  <c r="D957" i="11"/>
  <c r="C957" i="11"/>
  <c r="B957" i="11"/>
  <c r="J956" i="11"/>
  <c r="G956" i="11"/>
  <c r="F956" i="11"/>
  <c r="E956" i="11"/>
  <c r="A956" i="11" s="1"/>
  <c r="D956" i="11"/>
  <c r="C956" i="11"/>
  <c r="B956" i="11"/>
  <c r="J955" i="11"/>
  <c r="G955" i="11"/>
  <c r="F955" i="11"/>
  <c r="E955" i="11"/>
  <c r="A955" i="11" s="1"/>
  <c r="D955" i="11"/>
  <c r="C955" i="11"/>
  <c r="B955" i="11"/>
  <c r="J954" i="11"/>
  <c r="G954" i="11"/>
  <c r="F954" i="11"/>
  <c r="E954" i="11"/>
  <c r="A954" i="11" s="1"/>
  <c r="D954" i="11"/>
  <c r="C954" i="11"/>
  <c r="B954" i="11"/>
  <c r="J953" i="11"/>
  <c r="G953" i="11"/>
  <c r="F953" i="11"/>
  <c r="E953" i="11"/>
  <c r="A953" i="11" s="1"/>
  <c r="D953" i="11"/>
  <c r="C953" i="11"/>
  <c r="B953" i="11"/>
  <c r="J952" i="11"/>
  <c r="G952" i="11"/>
  <c r="F952" i="11"/>
  <c r="E952" i="11"/>
  <c r="A952" i="11" s="1"/>
  <c r="D952" i="11"/>
  <c r="C952" i="11"/>
  <c r="B952" i="11"/>
  <c r="J951" i="11"/>
  <c r="G951" i="11"/>
  <c r="F951" i="11"/>
  <c r="E951" i="11"/>
  <c r="A951" i="11" s="1"/>
  <c r="D951" i="11"/>
  <c r="C951" i="11"/>
  <c r="B951" i="11"/>
  <c r="J950" i="11"/>
  <c r="G950" i="11"/>
  <c r="F950" i="11"/>
  <c r="E950" i="11"/>
  <c r="A950" i="11" s="1"/>
  <c r="D950" i="11"/>
  <c r="C950" i="11"/>
  <c r="B950" i="11"/>
  <c r="J949" i="11"/>
  <c r="G949" i="11"/>
  <c r="F949" i="11"/>
  <c r="E949" i="11"/>
  <c r="A949" i="11" s="1"/>
  <c r="D949" i="11"/>
  <c r="C949" i="11"/>
  <c r="B949" i="11"/>
  <c r="J948" i="11"/>
  <c r="G948" i="11"/>
  <c r="F948" i="11"/>
  <c r="E948" i="11"/>
  <c r="A948" i="11" s="1"/>
  <c r="D948" i="11"/>
  <c r="C948" i="11"/>
  <c r="B948" i="11"/>
  <c r="J947" i="11"/>
  <c r="G947" i="11"/>
  <c r="F947" i="11"/>
  <c r="E947" i="11"/>
  <c r="A947" i="11" s="1"/>
  <c r="D947" i="11"/>
  <c r="C947" i="11"/>
  <c r="B947" i="11"/>
  <c r="J946" i="11"/>
  <c r="G946" i="11"/>
  <c r="F946" i="11"/>
  <c r="E946" i="11"/>
  <c r="A946" i="11" s="1"/>
  <c r="D946" i="11"/>
  <c r="C946" i="11"/>
  <c r="B946" i="11"/>
  <c r="J945" i="11"/>
  <c r="G945" i="11"/>
  <c r="F945" i="11"/>
  <c r="E945" i="11"/>
  <c r="A945" i="11" s="1"/>
  <c r="D945" i="11"/>
  <c r="C945" i="11"/>
  <c r="B945" i="11"/>
  <c r="J944" i="11"/>
  <c r="G944" i="11"/>
  <c r="F944" i="11"/>
  <c r="E944" i="11"/>
  <c r="A944" i="11" s="1"/>
  <c r="D944" i="11"/>
  <c r="C944" i="11"/>
  <c r="B944" i="11"/>
  <c r="J943" i="11"/>
  <c r="G943" i="11"/>
  <c r="F943" i="11"/>
  <c r="E943" i="11"/>
  <c r="A943" i="11" s="1"/>
  <c r="D943" i="11"/>
  <c r="C943" i="11"/>
  <c r="B943" i="11"/>
  <c r="J942" i="11"/>
  <c r="G942" i="11"/>
  <c r="F942" i="11"/>
  <c r="E942" i="11"/>
  <c r="A942" i="11" s="1"/>
  <c r="D942" i="11"/>
  <c r="C942" i="11"/>
  <c r="B942" i="11"/>
  <c r="J941" i="11"/>
  <c r="G941" i="11"/>
  <c r="F941" i="11"/>
  <c r="E941" i="11"/>
  <c r="A941" i="11" s="1"/>
  <c r="D941" i="11"/>
  <c r="C941" i="11"/>
  <c r="B941" i="11"/>
  <c r="J940" i="11"/>
  <c r="G940" i="11"/>
  <c r="F940" i="11"/>
  <c r="E940" i="11"/>
  <c r="A940" i="11" s="1"/>
  <c r="D940" i="11"/>
  <c r="C940" i="11"/>
  <c r="B940" i="11"/>
  <c r="J939" i="11"/>
  <c r="G939" i="11"/>
  <c r="F939" i="11"/>
  <c r="E939" i="11"/>
  <c r="A939" i="11" s="1"/>
  <c r="D939" i="11"/>
  <c r="C939" i="11"/>
  <c r="B939" i="11"/>
  <c r="J938" i="11"/>
  <c r="G938" i="11"/>
  <c r="F938" i="11"/>
  <c r="E938" i="11"/>
  <c r="A938" i="11" s="1"/>
  <c r="D938" i="11"/>
  <c r="C938" i="11"/>
  <c r="B938" i="11"/>
  <c r="J937" i="11"/>
  <c r="G937" i="11"/>
  <c r="F937" i="11"/>
  <c r="E937" i="11"/>
  <c r="A937" i="11" s="1"/>
  <c r="D937" i="11"/>
  <c r="C937" i="11"/>
  <c r="B937" i="11"/>
  <c r="J936" i="11"/>
  <c r="G936" i="11"/>
  <c r="F936" i="11"/>
  <c r="E936" i="11"/>
  <c r="A936" i="11" s="1"/>
  <c r="D936" i="11"/>
  <c r="C936" i="11"/>
  <c r="B936" i="11"/>
  <c r="J935" i="11"/>
  <c r="G935" i="11"/>
  <c r="F935" i="11"/>
  <c r="E935" i="11"/>
  <c r="A935" i="11" s="1"/>
  <c r="D935" i="11"/>
  <c r="C935" i="11"/>
  <c r="B935" i="11"/>
  <c r="J934" i="11"/>
  <c r="G934" i="11"/>
  <c r="F934" i="11"/>
  <c r="E934" i="11"/>
  <c r="A934" i="11" s="1"/>
  <c r="D934" i="11"/>
  <c r="C934" i="11"/>
  <c r="B934" i="11"/>
  <c r="J933" i="11"/>
  <c r="G933" i="11"/>
  <c r="F933" i="11"/>
  <c r="E933" i="11"/>
  <c r="A933" i="11" s="1"/>
  <c r="D933" i="11"/>
  <c r="C933" i="11"/>
  <c r="B933" i="11"/>
  <c r="J932" i="11"/>
  <c r="G932" i="11"/>
  <c r="F932" i="11"/>
  <c r="E932" i="11"/>
  <c r="A932" i="11" s="1"/>
  <c r="D932" i="11"/>
  <c r="C932" i="11"/>
  <c r="B932" i="11"/>
  <c r="J931" i="11"/>
  <c r="G931" i="11"/>
  <c r="F931" i="11"/>
  <c r="E931" i="11"/>
  <c r="A931" i="11" s="1"/>
  <c r="D931" i="11"/>
  <c r="C931" i="11"/>
  <c r="B931" i="11"/>
  <c r="J930" i="11"/>
  <c r="G930" i="11"/>
  <c r="F930" i="11"/>
  <c r="E930" i="11"/>
  <c r="A930" i="11" s="1"/>
  <c r="D930" i="11"/>
  <c r="C930" i="11"/>
  <c r="B930" i="11"/>
  <c r="J929" i="11"/>
  <c r="G929" i="11"/>
  <c r="F929" i="11"/>
  <c r="E929" i="11"/>
  <c r="A929" i="11" s="1"/>
  <c r="D929" i="11"/>
  <c r="C929" i="11"/>
  <c r="B929" i="11"/>
  <c r="J928" i="11"/>
  <c r="G928" i="11"/>
  <c r="F928" i="11"/>
  <c r="E928" i="11"/>
  <c r="A928" i="11" s="1"/>
  <c r="D928" i="11"/>
  <c r="C928" i="11"/>
  <c r="B928" i="11"/>
  <c r="J927" i="11"/>
  <c r="G927" i="11"/>
  <c r="F927" i="11"/>
  <c r="E927" i="11"/>
  <c r="A927" i="11" s="1"/>
  <c r="D927" i="11"/>
  <c r="C927" i="11"/>
  <c r="B927" i="11"/>
  <c r="J926" i="11"/>
  <c r="G926" i="11"/>
  <c r="F926" i="11"/>
  <c r="E926" i="11"/>
  <c r="A926" i="11" s="1"/>
  <c r="D926" i="11"/>
  <c r="C926" i="11"/>
  <c r="B926" i="11"/>
  <c r="J925" i="11"/>
  <c r="G925" i="11"/>
  <c r="F925" i="11"/>
  <c r="E925" i="11"/>
  <c r="A925" i="11" s="1"/>
  <c r="D925" i="11"/>
  <c r="C925" i="11"/>
  <c r="B925" i="11"/>
  <c r="J924" i="11"/>
  <c r="G924" i="11"/>
  <c r="F924" i="11"/>
  <c r="E924" i="11"/>
  <c r="A924" i="11" s="1"/>
  <c r="D924" i="11"/>
  <c r="C924" i="11"/>
  <c r="B924" i="11"/>
  <c r="J923" i="11"/>
  <c r="G923" i="11"/>
  <c r="F923" i="11"/>
  <c r="E923" i="11"/>
  <c r="A923" i="11" s="1"/>
  <c r="D923" i="11"/>
  <c r="C923" i="11"/>
  <c r="B923" i="11"/>
  <c r="J922" i="11"/>
  <c r="G922" i="11"/>
  <c r="F922" i="11"/>
  <c r="E922" i="11"/>
  <c r="A922" i="11" s="1"/>
  <c r="D922" i="11"/>
  <c r="C922" i="11"/>
  <c r="B922" i="11"/>
  <c r="J921" i="11"/>
  <c r="G921" i="11"/>
  <c r="F921" i="11"/>
  <c r="E921" i="11"/>
  <c r="A921" i="11" s="1"/>
  <c r="D921" i="11"/>
  <c r="C921" i="11"/>
  <c r="B921" i="11"/>
  <c r="J920" i="11"/>
  <c r="G920" i="11"/>
  <c r="F920" i="11"/>
  <c r="E920" i="11"/>
  <c r="A920" i="11" s="1"/>
  <c r="D920" i="11"/>
  <c r="C920" i="11"/>
  <c r="B920" i="11"/>
  <c r="J919" i="11"/>
  <c r="G919" i="11"/>
  <c r="F919" i="11"/>
  <c r="E919" i="11"/>
  <c r="A919" i="11" s="1"/>
  <c r="D919" i="11"/>
  <c r="C919" i="11"/>
  <c r="B919" i="11"/>
  <c r="J918" i="11"/>
  <c r="G918" i="11"/>
  <c r="F918" i="11"/>
  <c r="E918" i="11"/>
  <c r="A918" i="11" s="1"/>
  <c r="D918" i="11"/>
  <c r="C918" i="11"/>
  <c r="B918" i="11"/>
  <c r="J917" i="11"/>
  <c r="G917" i="11"/>
  <c r="F917" i="11"/>
  <c r="E917" i="11"/>
  <c r="A917" i="11" s="1"/>
  <c r="D917" i="11"/>
  <c r="C917" i="11"/>
  <c r="B917" i="11"/>
  <c r="J916" i="11"/>
  <c r="G916" i="11"/>
  <c r="F916" i="11"/>
  <c r="E916" i="11"/>
  <c r="A916" i="11" s="1"/>
  <c r="D916" i="11"/>
  <c r="C916" i="11"/>
  <c r="B916" i="11"/>
  <c r="J915" i="11"/>
  <c r="G915" i="11"/>
  <c r="F915" i="11"/>
  <c r="E915" i="11"/>
  <c r="A915" i="11" s="1"/>
  <c r="D915" i="11"/>
  <c r="C915" i="11"/>
  <c r="B915" i="11"/>
  <c r="J914" i="11"/>
  <c r="G914" i="11"/>
  <c r="F914" i="11"/>
  <c r="E914" i="11"/>
  <c r="A914" i="11" s="1"/>
  <c r="D914" i="11"/>
  <c r="C914" i="11"/>
  <c r="B914" i="11"/>
  <c r="J913" i="11"/>
  <c r="G913" i="11"/>
  <c r="F913" i="11"/>
  <c r="E913" i="11"/>
  <c r="A913" i="11" s="1"/>
  <c r="D913" i="11"/>
  <c r="C913" i="11"/>
  <c r="B913" i="11"/>
  <c r="J912" i="11"/>
  <c r="G912" i="11"/>
  <c r="F912" i="11"/>
  <c r="E912" i="11"/>
  <c r="A912" i="11" s="1"/>
  <c r="D912" i="11"/>
  <c r="C912" i="11"/>
  <c r="B912" i="11"/>
  <c r="J911" i="11"/>
  <c r="G911" i="11"/>
  <c r="F911" i="11"/>
  <c r="E911" i="11"/>
  <c r="A911" i="11" s="1"/>
  <c r="D911" i="11"/>
  <c r="C911" i="11"/>
  <c r="B911" i="11"/>
  <c r="J910" i="11"/>
  <c r="G910" i="11"/>
  <c r="F910" i="11"/>
  <c r="E910" i="11"/>
  <c r="A910" i="11" s="1"/>
  <c r="D910" i="11"/>
  <c r="C910" i="11"/>
  <c r="B910" i="11"/>
  <c r="J909" i="11"/>
  <c r="G909" i="11"/>
  <c r="F909" i="11"/>
  <c r="E909" i="11"/>
  <c r="A909" i="11" s="1"/>
  <c r="D909" i="11"/>
  <c r="C909" i="11"/>
  <c r="B909" i="11"/>
  <c r="J908" i="11"/>
  <c r="G908" i="11"/>
  <c r="F908" i="11"/>
  <c r="E908" i="11"/>
  <c r="A908" i="11" s="1"/>
  <c r="D908" i="11"/>
  <c r="C908" i="11"/>
  <c r="B908" i="11"/>
  <c r="J907" i="11"/>
  <c r="G907" i="11"/>
  <c r="F907" i="11"/>
  <c r="E907" i="11"/>
  <c r="A907" i="11" s="1"/>
  <c r="D907" i="11"/>
  <c r="C907" i="11"/>
  <c r="B907" i="11"/>
  <c r="J906" i="11"/>
  <c r="G906" i="11"/>
  <c r="F906" i="11"/>
  <c r="E906" i="11"/>
  <c r="A906" i="11" s="1"/>
  <c r="D906" i="11"/>
  <c r="C906" i="11"/>
  <c r="B906" i="11"/>
  <c r="J905" i="11"/>
  <c r="G905" i="11"/>
  <c r="F905" i="11"/>
  <c r="E905" i="11"/>
  <c r="A905" i="11" s="1"/>
  <c r="D905" i="11"/>
  <c r="C905" i="11"/>
  <c r="B905" i="11"/>
  <c r="J904" i="11"/>
  <c r="G904" i="11"/>
  <c r="F904" i="11"/>
  <c r="E904" i="11"/>
  <c r="A904" i="11" s="1"/>
  <c r="D904" i="11"/>
  <c r="C904" i="11"/>
  <c r="B904" i="11"/>
  <c r="J903" i="11"/>
  <c r="G903" i="11"/>
  <c r="F903" i="11"/>
  <c r="E903" i="11"/>
  <c r="A903" i="11" s="1"/>
  <c r="D903" i="11"/>
  <c r="C903" i="11"/>
  <c r="B903" i="11"/>
  <c r="J902" i="11"/>
  <c r="G902" i="11"/>
  <c r="F902" i="11"/>
  <c r="E902" i="11"/>
  <c r="A902" i="11" s="1"/>
  <c r="D902" i="11"/>
  <c r="C902" i="11"/>
  <c r="B902" i="11"/>
  <c r="J901" i="11"/>
  <c r="G901" i="11"/>
  <c r="F901" i="11"/>
  <c r="E901" i="11"/>
  <c r="A901" i="11" s="1"/>
  <c r="D901" i="11"/>
  <c r="C901" i="11"/>
  <c r="B901" i="11"/>
  <c r="J900" i="11"/>
  <c r="G900" i="11"/>
  <c r="F900" i="11"/>
  <c r="E900" i="11"/>
  <c r="A900" i="11" s="1"/>
  <c r="D900" i="11"/>
  <c r="C900" i="11"/>
  <c r="B900" i="11"/>
  <c r="J899" i="11"/>
  <c r="G899" i="11"/>
  <c r="F899" i="11"/>
  <c r="E899" i="11"/>
  <c r="A899" i="11" s="1"/>
  <c r="D899" i="11"/>
  <c r="C899" i="11"/>
  <c r="B899" i="11"/>
  <c r="J898" i="11"/>
  <c r="G898" i="11"/>
  <c r="F898" i="11"/>
  <c r="E898" i="11"/>
  <c r="A898" i="11" s="1"/>
  <c r="D898" i="11"/>
  <c r="C898" i="11"/>
  <c r="B898" i="11"/>
  <c r="J897" i="11"/>
  <c r="G897" i="11"/>
  <c r="F897" i="11"/>
  <c r="E897" i="11"/>
  <c r="A897" i="11" s="1"/>
  <c r="D897" i="11"/>
  <c r="C897" i="11"/>
  <c r="B897" i="11"/>
  <c r="J896" i="11"/>
  <c r="G896" i="11"/>
  <c r="F896" i="11"/>
  <c r="E896" i="11"/>
  <c r="A896" i="11" s="1"/>
  <c r="D896" i="11"/>
  <c r="C896" i="11"/>
  <c r="B896" i="11"/>
  <c r="J895" i="11"/>
  <c r="G895" i="11"/>
  <c r="F895" i="11"/>
  <c r="E895" i="11"/>
  <c r="A895" i="11" s="1"/>
  <c r="D895" i="11"/>
  <c r="C895" i="11"/>
  <c r="B895" i="11"/>
  <c r="J894" i="11"/>
  <c r="G894" i="11"/>
  <c r="F894" i="11"/>
  <c r="E894" i="11"/>
  <c r="A894" i="11" s="1"/>
  <c r="D894" i="11"/>
  <c r="C894" i="11"/>
  <c r="B894" i="11"/>
  <c r="J893" i="11"/>
  <c r="G893" i="11"/>
  <c r="F893" i="11"/>
  <c r="E893" i="11"/>
  <c r="A893" i="11" s="1"/>
  <c r="D893" i="11"/>
  <c r="C893" i="11"/>
  <c r="B893" i="11"/>
  <c r="J892" i="11"/>
  <c r="G892" i="11"/>
  <c r="F892" i="11"/>
  <c r="E892" i="11"/>
  <c r="A892" i="11" s="1"/>
  <c r="D892" i="11"/>
  <c r="C892" i="11"/>
  <c r="B892" i="11"/>
  <c r="J891" i="11"/>
  <c r="G891" i="11"/>
  <c r="F891" i="11"/>
  <c r="E891" i="11"/>
  <c r="A891" i="11" s="1"/>
  <c r="D891" i="11"/>
  <c r="C891" i="11"/>
  <c r="B891" i="11"/>
  <c r="J890" i="11"/>
  <c r="G890" i="11"/>
  <c r="F890" i="11"/>
  <c r="E890" i="11"/>
  <c r="A890" i="11" s="1"/>
  <c r="D890" i="11"/>
  <c r="C890" i="11"/>
  <c r="B890" i="11"/>
  <c r="J889" i="11"/>
  <c r="G889" i="11"/>
  <c r="F889" i="11"/>
  <c r="E889" i="11"/>
  <c r="A889" i="11" s="1"/>
  <c r="D889" i="11"/>
  <c r="C889" i="11"/>
  <c r="B889" i="11"/>
  <c r="J888" i="11"/>
  <c r="G888" i="11"/>
  <c r="F888" i="11"/>
  <c r="E888" i="11"/>
  <c r="A888" i="11" s="1"/>
  <c r="D888" i="11"/>
  <c r="C888" i="11"/>
  <c r="B888" i="11"/>
  <c r="J887" i="11"/>
  <c r="G887" i="11"/>
  <c r="F887" i="11"/>
  <c r="E887" i="11"/>
  <c r="A887" i="11" s="1"/>
  <c r="D887" i="11"/>
  <c r="C887" i="11"/>
  <c r="B887" i="11"/>
  <c r="J886" i="11"/>
  <c r="G886" i="11"/>
  <c r="F886" i="11"/>
  <c r="E886" i="11"/>
  <c r="A886" i="11" s="1"/>
  <c r="D886" i="11"/>
  <c r="C886" i="11"/>
  <c r="B886" i="11"/>
  <c r="J885" i="11"/>
  <c r="G885" i="11"/>
  <c r="F885" i="11"/>
  <c r="E885" i="11"/>
  <c r="A885" i="11" s="1"/>
  <c r="D885" i="11"/>
  <c r="C885" i="11"/>
  <c r="B885" i="11"/>
  <c r="J884" i="11"/>
  <c r="G884" i="11"/>
  <c r="F884" i="11"/>
  <c r="E884" i="11"/>
  <c r="A884" i="11" s="1"/>
  <c r="D884" i="11"/>
  <c r="C884" i="11"/>
  <c r="B884" i="11"/>
  <c r="J883" i="11"/>
  <c r="G883" i="11"/>
  <c r="F883" i="11"/>
  <c r="E883" i="11"/>
  <c r="A883" i="11" s="1"/>
  <c r="D883" i="11"/>
  <c r="C883" i="11"/>
  <c r="B883" i="11"/>
  <c r="J882" i="11"/>
  <c r="G882" i="11"/>
  <c r="F882" i="11"/>
  <c r="E882" i="11"/>
  <c r="A882" i="11" s="1"/>
  <c r="D882" i="11"/>
  <c r="C882" i="11"/>
  <c r="B882" i="11"/>
  <c r="J881" i="11"/>
  <c r="G881" i="11"/>
  <c r="F881" i="11"/>
  <c r="E881" i="11"/>
  <c r="A881" i="11" s="1"/>
  <c r="D881" i="11"/>
  <c r="C881" i="11"/>
  <c r="B881" i="11"/>
  <c r="J880" i="11"/>
  <c r="G880" i="11"/>
  <c r="F880" i="11"/>
  <c r="E880" i="11"/>
  <c r="A880" i="11" s="1"/>
  <c r="D880" i="11"/>
  <c r="C880" i="11"/>
  <c r="B880" i="11"/>
  <c r="J879" i="11"/>
  <c r="G879" i="11"/>
  <c r="F879" i="11"/>
  <c r="E879" i="11"/>
  <c r="A879" i="11" s="1"/>
  <c r="D879" i="11"/>
  <c r="C879" i="11"/>
  <c r="B879" i="11"/>
  <c r="J878" i="11"/>
  <c r="G878" i="11"/>
  <c r="F878" i="11"/>
  <c r="E878" i="11"/>
  <c r="A878" i="11" s="1"/>
  <c r="D878" i="11"/>
  <c r="C878" i="11"/>
  <c r="B878" i="11"/>
  <c r="J877" i="11"/>
  <c r="G877" i="11"/>
  <c r="F877" i="11"/>
  <c r="E877" i="11"/>
  <c r="A877" i="11" s="1"/>
  <c r="D877" i="11"/>
  <c r="C877" i="11"/>
  <c r="B877" i="11"/>
  <c r="J876" i="11"/>
  <c r="G876" i="11"/>
  <c r="F876" i="11"/>
  <c r="E876" i="11"/>
  <c r="A876" i="11" s="1"/>
  <c r="D876" i="11"/>
  <c r="C876" i="11"/>
  <c r="B876" i="11"/>
  <c r="J875" i="11"/>
  <c r="G875" i="11"/>
  <c r="F875" i="11"/>
  <c r="E875" i="11"/>
  <c r="A875" i="11" s="1"/>
  <c r="D875" i="11"/>
  <c r="C875" i="11"/>
  <c r="B875" i="11"/>
  <c r="J874" i="11"/>
  <c r="G874" i="11"/>
  <c r="F874" i="11"/>
  <c r="E874" i="11"/>
  <c r="A874" i="11" s="1"/>
  <c r="D874" i="11"/>
  <c r="C874" i="11"/>
  <c r="B874" i="11"/>
  <c r="J873" i="11"/>
  <c r="G873" i="11"/>
  <c r="F873" i="11"/>
  <c r="E873" i="11"/>
  <c r="A873" i="11" s="1"/>
  <c r="D873" i="11"/>
  <c r="C873" i="11"/>
  <c r="B873" i="11"/>
  <c r="J872" i="11"/>
  <c r="G872" i="11"/>
  <c r="F872" i="11"/>
  <c r="E872" i="11"/>
  <c r="A872" i="11" s="1"/>
  <c r="D872" i="11"/>
  <c r="C872" i="11"/>
  <c r="B872" i="11"/>
  <c r="J871" i="11"/>
  <c r="G871" i="11"/>
  <c r="F871" i="11"/>
  <c r="E871" i="11"/>
  <c r="A871" i="11" s="1"/>
  <c r="D871" i="11"/>
  <c r="C871" i="11"/>
  <c r="B871" i="11"/>
  <c r="J870" i="11"/>
  <c r="G870" i="11"/>
  <c r="F870" i="11"/>
  <c r="E870" i="11"/>
  <c r="A870" i="11" s="1"/>
  <c r="D870" i="11"/>
  <c r="C870" i="11"/>
  <c r="B870" i="11"/>
  <c r="J869" i="11"/>
  <c r="G869" i="11"/>
  <c r="F869" i="11"/>
  <c r="E869" i="11"/>
  <c r="A869" i="11" s="1"/>
  <c r="D869" i="11"/>
  <c r="C869" i="11"/>
  <c r="B869" i="11"/>
  <c r="J868" i="11"/>
  <c r="G868" i="11"/>
  <c r="F868" i="11"/>
  <c r="E868" i="11"/>
  <c r="A868" i="11" s="1"/>
  <c r="D868" i="11"/>
  <c r="C868" i="11"/>
  <c r="B868" i="11"/>
  <c r="J867" i="11"/>
  <c r="G867" i="11"/>
  <c r="F867" i="11"/>
  <c r="E867" i="11"/>
  <c r="A867" i="11" s="1"/>
  <c r="D867" i="11"/>
  <c r="C867" i="11"/>
  <c r="B867" i="11"/>
  <c r="J866" i="11"/>
  <c r="G866" i="11"/>
  <c r="F866" i="11"/>
  <c r="E866" i="11"/>
  <c r="A866" i="11" s="1"/>
  <c r="D866" i="11"/>
  <c r="C866" i="11"/>
  <c r="B866" i="11"/>
  <c r="J865" i="11"/>
  <c r="G865" i="11"/>
  <c r="F865" i="11"/>
  <c r="E865" i="11"/>
  <c r="A865" i="11" s="1"/>
  <c r="D865" i="11"/>
  <c r="C865" i="11"/>
  <c r="B865" i="11"/>
  <c r="J864" i="11"/>
  <c r="G864" i="11"/>
  <c r="F864" i="11"/>
  <c r="E864" i="11"/>
  <c r="A864" i="11" s="1"/>
  <c r="D864" i="11"/>
  <c r="C864" i="11"/>
  <c r="B864" i="11"/>
  <c r="J863" i="11"/>
  <c r="G863" i="11"/>
  <c r="F863" i="11"/>
  <c r="E863" i="11"/>
  <c r="A863" i="11" s="1"/>
  <c r="D863" i="11"/>
  <c r="C863" i="11"/>
  <c r="B863" i="11"/>
  <c r="J862" i="11"/>
  <c r="G862" i="11"/>
  <c r="F862" i="11"/>
  <c r="E862" i="11"/>
  <c r="A862" i="11" s="1"/>
  <c r="D862" i="11"/>
  <c r="C862" i="11"/>
  <c r="B862" i="11"/>
  <c r="J861" i="11"/>
  <c r="G861" i="11"/>
  <c r="F861" i="11"/>
  <c r="E861" i="11"/>
  <c r="A861" i="11" s="1"/>
  <c r="D861" i="11"/>
  <c r="C861" i="11"/>
  <c r="B861" i="11"/>
  <c r="J860" i="11"/>
  <c r="G860" i="11"/>
  <c r="F860" i="11"/>
  <c r="E860" i="11"/>
  <c r="A860" i="11" s="1"/>
  <c r="D860" i="11"/>
  <c r="C860" i="11"/>
  <c r="B860" i="11"/>
  <c r="J859" i="11"/>
  <c r="G859" i="11"/>
  <c r="F859" i="11"/>
  <c r="E859" i="11"/>
  <c r="A859" i="11" s="1"/>
  <c r="D859" i="11"/>
  <c r="C859" i="11"/>
  <c r="B859" i="11"/>
  <c r="J858" i="11"/>
  <c r="G858" i="11"/>
  <c r="F858" i="11"/>
  <c r="E858" i="11"/>
  <c r="A858" i="11" s="1"/>
  <c r="D858" i="11"/>
  <c r="C858" i="11"/>
  <c r="B858" i="11"/>
  <c r="J857" i="11"/>
  <c r="G857" i="11"/>
  <c r="F857" i="11"/>
  <c r="E857" i="11"/>
  <c r="A857" i="11" s="1"/>
  <c r="D857" i="11"/>
  <c r="C857" i="11"/>
  <c r="B857" i="11"/>
  <c r="J856" i="11"/>
  <c r="G856" i="11"/>
  <c r="F856" i="11"/>
  <c r="E856" i="11"/>
  <c r="A856" i="11" s="1"/>
  <c r="D856" i="11"/>
  <c r="C856" i="11"/>
  <c r="B856" i="11"/>
  <c r="J855" i="11"/>
  <c r="G855" i="11"/>
  <c r="F855" i="11"/>
  <c r="E855" i="11"/>
  <c r="A855" i="11" s="1"/>
  <c r="D855" i="11"/>
  <c r="C855" i="11"/>
  <c r="B855" i="11"/>
  <c r="J854" i="11"/>
  <c r="G854" i="11"/>
  <c r="F854" i="11"/>
  <c r="E854" i="11"/>
  <c r="A854" i="11" s="1"/>
  <c r="D854" i="11"/>
  <c r="C854" i="11"/>
  <c r="B854" i="11"/>
  <c r="J853" i="11"/>
  <c r="G853" i="11"/>
  <c r="F853" i="11"/>
  <c r="E853" i="11"/>
  <c r="A853" i="11" s="1"/>
  <c r="D853" i="11"/>
  <c r="C853" i="11"/>
  <c r="B853" i="11"/>
  <c r="J852" i="11"/>
  <c r="G852" i="11"/>
  <c r="F852" i="11"/>
  <c r="E852" i="11"/>
  <c r="A852" i="11" s="1"/>
  <c r="D852" i="11"/>
  <c r="C852" i="11"/>
  <c r="B852" i="11"/>
  <c r="J851" i="11"/>
  <c r="G851" i="11"/>
  <c r="F851" i="11"/>
  <c r="E851" i="11"/>
  <c r="A851" i="11" s="1"/>
  <c r="D851" i="11"/>
  <c r="C851" i="11"/>
  <c r="B851" i="11"/>
  <c r="J850" i="11"/>
  <c r="G850" i="11"/>
  <c r="F850" i="11"/>
  <c r="E850" i="11"/>
  <c r="A850" i="11" s="1"/>
  <c r="D850" i="11"/>
  <c r="C850" i="11"/>
  <c r="B850" i="11"/>
  <c r="J849" i="11"/>
  <c r="G849" i="11"/>
  <c r="F849" i="11"/>
  <c r="E849" i="11"/>
  <c r="A849" i="11" s="1"/>
  <c r="D849" i="11"/>
  <c r="C849" i="11"/>
  <c r="B849" i="11"/>
  <c r="J848" i="11"/>
  <c r="G848" i="11"/>
  <c r="F848" i="11"/>
  <c r="E848" i="11"/>
  <c r="A848" i="11" s="1"/>
  <c r="D848" i="11"/>
  <c r="C848" i="11"/>
  <c r="B848" i="11"/>
  <c r="J847" i="11"/>
  <c r="G847" i="11"/>
  <c r="F847" i="11"/>
  <c r="E847" i="11"/>
  <c r="A847" i="11" s="1"/>
  <c r="D847" i="11"/>
  <c r="C847" i="11"/>
  <c r="B847" i="11"/>
  <c r="J846" i="11"/>
  <c r="G846" i="11"/>
  <c r="F846" i="11"/>
  <c r="E846" i="11"/>
  <c r="A846" i="11" s="1"/>
  <c r="D846" i="11"/>
  <c r="C846" i="11"/>
  <c r="B846" i="11"/>
  <c r="J845" i="11"/>
  <c r="G845" i="11"/>
  <c r="F845" i="11"/>
  <c r="E845" i="11"/>
  <c r="A845" i="11" s="1"/>
  <c r="D845" i="11"/>
  <c r="C845" i="11"/>
  <c r="B845" i="11"/>
  <c r="J844" i="11"/>
  <c r="G844" i="11"/>
  <c r="F844" i="11"/>
  <c r="E844" i="11"/>
  <c r="A844" i="11" s="1"/>
  <c r="D844" i="11"/>
  <c r="C844" i="11"/>
  <c r="B844" i="11"/>
  <c r="J843" i="11"/>
  <c r="G843" i="11"/>
  <c r="F843" i="11"/>
  <c r="E843" i="11"/>
  <c r="A843" i="11" s="1"/>
  <c r="D843" i="11"/>
  <c r="C843" i="11"/>
  <c r="B843" i="11"/>
  <c r="J842" i="11"/>
  <c r="G842" i="11"/>
  <c r="F842" i="11"/>
  <c r="E842" i="11"/>
  <c r="A842" i="11" s="1"/>
  <c r="D842" i="11"/>
  <c r="C842" i="11"/>
  <c r="B842" i="11"/>
  <c r="J841" i="11"/>
  <c r="G841" i="11"/>
  <c r="F841" i="11"/>
  <c r="E841" i="11"/>
  <c r="A841" i="11" s="1"/>
  <c r="D841" i="11"/>
  <c r="C841" i="11"/>
  <c r="B841" i="11"/>
  <c r="J840" i="11"/>
  <c r="G840" i="11"/>
  <c r="F840" i="11"/>
  <c r="E840" i="11"/>
  <c r="A840" i="11" s="1"/>
  <c r="D840" i="11"/>
  <c r="C840" i="11"/>
  <c r="B840" i="11"/>
  <c r="J839" i="11"/>
  <c r="G839" i="11"/>
  <c r="F839" i="11"/>
  <c r="E839" i="11"/>
  <c r="A839" i="11" s="1"/>
  <c r="D839" i="11"/>
  <c r="C839" i="11"/>
  <c r="B839" i="11"/>
  <c r="J838" i="11"/>
  <c r="G838" i="11"/>
  <c r="F838" i="11"/>
  <c r="E838" i="11"/>
  <c r="A838" i="11" s="1"/>
  <c r="D838" i="11"/>
  <c r="C838" i="11"/>
  <c r="B838" i="11"/>
  <c r="J837" i="11"/>
  <c r="G837" i="11"/>
  <c r="F837" i="11"/>
  <c r="E837" i="11"/>
  <c r="A837" i="11" s="1"/>
  <c r="D837" i="11"/>
  <c r="C837" i="11"/>
  <c r="B837" i="11"/>
  <c r="J836" i="11"/>
  <c r="G836" i="11"/>
  <c r="F836" i="11"/>
  <c r="E836" i="11"/>
  <c r="A836" i="11" s="1"/>
  <c r="D836" i="11"/>
  <c r="C836" i="11"/>
  <c r="B836" i="11"/>
  <c r="J835" i="11"/>
  <c r="G835" i="11"/>
  <c r="F835" i="11"/>
  <c r="E835" i="11"/>
  <c r="A835" i="11" s="1"/>
  <c r="D835" i="11"/>
  <c r="C835" i="11"/>
  <c r="B835" i="11"/>
  <c r="J834" i="11"/>
  <c r="G834" i="11"/>
  <c r="F834" i="11"/>
  <c r="E834" i="11"/>
  <c r="A834" i="11" s="1"/>
  <c r="D834" i="11"/>
  <c r="C834" i="11"/>
  <c r="B834" i="11"/>
  <c r="J833" i="11"/>
  <c r="G833" i="11"/>
  <c r="F833" i="11"/>
  <c r="E833" i="11"/>
  <c r="A833" i="11" s="1"/>
  <c r="D833" i="11"/>
  <c r="C833" i="11"/>
  <c r="B833" i="11"/>
  <c r="J832" i="11"/>
  <c r="G832" i="11"/>
  <c r="F832" i="11"/>
  <c r="E832" i="11"/>
  <c r="A832" i="11" s="1"/>
  <c r="D832" i="11"/>
  <c r="C832" i="11"/>
  <c r="B832" i="11"/>
  <c r="J831" i="11"/>
  <c r="G831" i="11"/>
  <c r="F831" i="11"/>
  <c r="E831" i="11"/>
  <c r="A831" i="11" s="1"/>
  <c r="D831" i="11"/>
  <c r="C831" i="11"/>
  <c r="B831" i="11"/>
  <c r="J830" i="11"/>
  <c r="G830" i="11"/>
  <c r="F830" i="11"/>
  <c r="E830" i="11"/>
  <c r="A830" i="11" s="1"/>
  <c r="D830" i="11"/>
  <c r="C830" i="11"/>
  <c r="B830" i="11"/>
  <c r="J829" i="11"/>
  <c r="G829" i="11"/>
  <c r="F829" i="11"/>
  <c r="E829" i="11"/>
  <c r="A829" i="11" s="1"/>
  <c r="D829" i="11"/>
  <c r="C829" i="11"/>
  <c r="B829" i="11"/>
  <c r="J828" i="11"/>
  <c r="G828" i="11"/>
  <c r="F828" i="11"/>
  <c r="E828" i="11"/>
  <c r="A828" i="11" s="1"/>
  <c r="D828" i="11"/>
  <c r="C828" i="11"/>
  <c r="B828" i="11"/>
  <c r="J827" i="11"/>
  <c r="G827" i="11"/>
  <c r="F827" i="11"/>
  <c r="E827" i="11"/>
  <c r="A827" i="11" s="1"/>
  <c r="D827" i="11"/>
  <c r="C827" i="11"/>
  <c r="B827" i="11"/>
  <c r="J826" i="11"/>
  <c r="G826" i="11"/>
  <c r="F826" i="11"/>
  <c r="E826" i="11"/>
  <c r="A826" i="11" s="1"/>
  <c r="D826" i="11"/>
  <c r="C826" i="11"/>
  <c r="B826" i="11"/>
  <c r="J825" i="11"/>
  <c r="G825" i="11"/>
  <c r="F825" i="11"/>
  <c r="E825" i="11"/>
  <c r="A825" i="11" s="1"/>
  <c r="D825" i="11"/>
  <c r="C825" i="11"/>
  <c r="B825" i="11"/>
  <c r="J824" i="11"/>
  <c r="G824" i="11"/>
  <c r="F824" i="11"/>
  <c r="E824" i="11"/>
  <c r="A824" i="11" s="1"/>
  <c r="D824" i="11"/>
  <c r="C824" i="11"/>
  <c r="B824" i="11"/>
  <c r="J823" i="11"/>
  <c r="G823" i="11"/>
  <c r="F823" i="11"/>
  <c r="E823" i="11"/>
  <c r="A823" i="11" s="1"/>
  <c r="D823" i="11"/>
  <c r="C823" i="11"/>
  <c r="B823" i="11"/>
  <c r="J822" i="11"/>
  <c r="G822" i="11"/>
  <c r="F822" i="11"/>
  <c r="E822" i="11"/>
  <c r="A822" i="11" s="1"/>
  <c r="D822" i="11"/>
  <c r="C822" i="11"/>
  <c r="B822" i="11"/>
  <c r="J821" i="11"/>
  <c r="G821" i="11"/>
  <c r="F821" i="11"/>
  <c r="E821" i="11"/>
  <c r="A821" i="11" s="1"/>
  <c r="D821" i="11"/>
  <c r="C821" i="11"/>
  <c r="B821" i="11"/>
  <c r="J820" i="11"/>
  <c r="G820" i="11"/>
  <c r="F820" i="11"/>
  <c r="E820" i="11"/>
  <c r="A820" i="11" s="1"/>
  <c r="D820" i="11"/>
  <c r="C820" i="11"/>
  <c r="B820" i="11"/>
  <c r="J819" i="11"/>
  <c r="G819" i="11"/>
  <c r="F819" i="11"/>
  <c r="E819" i="11"/>
  <c r="A819" i="11" s="1"/>
  <c r="D819" i="11"/>
  <c r="C819" i="11"/>
  <c r="B819" i="11"/>
  <c r="J818" i="11"/>
  <c r="G818" i="11"/>
  <c r="F818" i="11"/>
  <c r="E818" i="11"/>
  <c r="A818" i="11" s="1"/>
  <c r="D818" i="11"/>
  <c r="C818" i="11"/>
  <c r="B818" i="11"/>
  <c r="J817" i="11"/>
  <c r="G817" i="11"/>
  <c r="F817" i="11"/>
  <c r="E817" i="11"/>
  <c r="A817" i="11" s="1"/>
  <c r="D817" i="11"/>
  <c r="C817" i="11"/>
  <c r="B817" i="11"/>
  <c r="J816" i="11"/>
  <c r="G816" i="11"/>
  <c r="F816" i="11"/>
  <c r="E816" i="11"/>
  <c r="A816" i="11" s="1"/>
  <c r="D816" i="11"/>
  <c r="C816" i="11"/>
  <c r="B816" i="11"/>
  <c r="J815" i="11"/>
  <c r="G815" i="11"/>
  <c r="F815" i="11"/>
  <c r="E815" i="11"/>
  <c r="A815" i="11" s="1"/>
  <c r="D815" i="11"/>
  <c r="C815" i="11"/>
  <c r="B815" i="11"/>
  <c r="J814" i="11"/>
  <c r="G814" i="11"/>
  <c r="F814" i="11"/>
  <c r="E814" i="11"/>
  <c r="A814" i="11" s="1"/>
  <c r="D814" i="11"/>
  <c r="C814" i="11"/>
  <c r="B814" i="11"/>
  <c r="J813" i="11"/>
  <c r="G813" i="11"/>
  <c r="F813" i="11"/>
  <c r="E813" i="11"/>
  <c r="A813" i="11" s="1"/>
  <c r="D813" i="11"/>
  <c r="C813" i="11"/>
  <c r="B813" i="11"/>
  <c r="J812" i="11"/>
  <c r="G812" i="11"/>
  <c r="F812" i="11"/>
  <c r="E812" i="11"/>
  <c r="A812" i="11" s="1"/>
  <c r="D812" i="11"/>
  <c r="C812" i="11"/>
  <c r="B812" i="11"/>
  <c r="J811" i="11"/>
  <c r="G811" i="11"/>
  <c r="F811" i="11"/>
  <c r="E811" i="11"/>
  <c r="A811" i="11" s="1"/>
  <c r="D811" i="11"/>
  <c r="C811" i="11"/>
  <c r="B811" i="11"/>
  <c r="J810" i="11"/>
  <c r="G810" i="11"/>
  <c r="F810" i="11"/>
  <c r="E810" i="11"/>
  <c r="A810" i="11" s="1"/>
  <c r="D810" i="11"/>
  <c r="C810" i="11"/>
  <c r="B810" i="11"/>
  <c r="J809" i="11"/>
  <c r="G809" i="11"/>
  <c r="F809" i="11"/>
  <c r="E809" i="11"/>
  <c r="A809" i="11" s="1"/>
  <c r="D809" i="11"/>
  <c r="C809" i="11"/>
  <c r="B809" i="11"/>
  <c r="J808" i="11"/>
  <c r="G808" i="11"/>
  <c r="F808" i="11"/>
  <c r="E808" i="11"/>
  <c r="A808" i="11" s="1"/>
  <c r="D808" i="11"/>
  <c r="C808" i="11"/>
  <c r="B808" i="11"/>
  <c r="J807" i="11"/>
  <c r="G807" i="11"/>
  <c r="F807" i="11"/>
  <c r="E807" i="11"/>
  <c r="A807" i="11" s="1"/>
  <c r="D807" i="11"/>
  <c r="C807" i="11"/>
  <c r="B807" i="11"/>
  <c r="J806" i="11"/>
  <c r="G806" i="11"/>
  <c r="F806" i="11"/>
  <c r="E806" i="11"/>
  <c r="A806" i="11" s="1"/>
  <c r="D806" i="11"/>
  <c r="C806" i="11"/>
  <c r="B806" i="11"/>
  <c r="J805" i="11"/>
  <c r="G805" i="11"/>
  <c r="F805" i="11"/>
  <c r="E805" i="11"/>
  <c r="A805" i="11" s="1"/>
  <c r="D805" i="11"/>
  <c r="C805" i="11"/>
  <c r="B805" i="11"/>
  <c r="J804" i="11"/>
  <c r="G804" i="11"/>
  <c r="F804" i="11"/>
  <c r="E804" i="11"/>
  <c r="A804" i="11" s="1"/>
  <c r="D804" i="11"/>
  <c r="C804" i="11"/>
  <c r="B804" i="11"/>
  <c r="J803" i="11"/>
  <c r="G803" i="11"/>
  <c r="F803" i="11"/>
  <c r="E803" i="11"/>
  <c r="A803" i="11" s="1"/>
  <c r="D803" i="11"/>
  <c r="C803" i="11"/>
  <c r="B803" i="11"/>
  <c r="J802" i="11"/>
  <c r="G802" i="11"/>
  <c r="F802" i="11"/>
  <c r="E802" i="11"/>
  <c r="A802" i="11" s="1"/>
  <c r="D802" i="11"/>
  <c r="C802" i="11"/>
  <c r="B802" i="11"/>
  <c r="J801" i="11"/>
  <c r="G801" i="11"/>
  <c r="F801" i="11"/>
  <c r="E801" i="11"/>
  <c r="A801" i="11" s="1"/>
  <c r="D801" i="11"/>
  <c r="C801" i="11"/>
  <c r="B801" i="11"/>
  <c r="J800" i="11"/>
  <c r="G800" i="11"/>
  <c r="F800" i="11"/>
  <c r="E800" i="11"/>
  <c r="A800" i="11" s="1"/>
  <c r="D800" i="11"/>
  <c r="C800" i="11"/>
  <c r="B800" i="11"/>
  <c r="J799" i="11"/>
  <c r="G799" i="11"/>
  <c r="F799" i="11"/>
  <c r="E799" i="11"/>
  <c r="A799" i="11" s="1"/>
  <c r="D799" i="11"/>
  <c r="C799" i="11"/>
  <c r="B799" i="11"/>
  <c r="J798" i="11"/>
  <c r="G798" i="11"/>
  <c r="F798" i="11"/>
  <c r="E798" i="11"/>
  <c r="A798" i="11" s="1"/>
  <c r="D798" i="11"/>
  <c r="C798" i="11"/>
  <c r="B798" i="11"/>
  <c r="J797" i="11"/>
  <c r="G797" i="11"/>
  <c r="F797" i="11"/>
  <c r="E797" i="11"/>
  <c r="A797" i="11" s="1"/>
  <c r="D797" i="11"/>
  <c r="C797" i="11"/>
  <c r="B797" i="11"/>
  <c r="J796" i="11"/>
  <c r="G796" i="11"/>
  <c r="F796" i="11"/>
  <c r="E796" i="11"/>
  <c r="A796" i="11" s="1"/>
  <c r="D796" i="11"/>
  <c r="C796" i="11"/>
  <c r="B796" i="11"/>
  <c r="J795" i="11"/>
  <c r="G795" i="11"/>
  <c r="F795" i="11"/>
  <c r="E795" i="11"/>
  <c r="A795" i="11" s="1"/>
  <c r="D795" i="11"/>
  <c r="C795" i="11"/>
  <c r="B795" i="11"/>
  <c r="J794" i="11"/>
  <c r="G794" i="11"/>
  <c r="F794" i="11"/>
  <c r="E794" i="11"/>
  <c r="A794" i="11" s="1"/>
  <c r="D794" i="11"/>
  <c r="C794" i="11"/>
  <c r="B794" i="11"/>
  <c r="J793" i="11"/>
  <c r="G793" i="11"/>
  <c r="F793" i="11"/>
  <c r="E793" i="11"/>
  <c r="A793" i="11" s="1"/>
  <c r="D793" i="11"/>
  <c r="C793" i="11"/>
  <c r="B793" i="11"/>
  <c r="J792" i="11"/>
  <c r="G792" i="11"/>
  <c r="F792" i="11"/>
  <c r="E792" i="11"/>
  <c r="A792" i="11" s="1"/>
  <c r="D792" i="11"/>
  <c r="C792" i="11"/>
  <c r="B792" i="11"/>
  <c r="J791" i="11"/>
  <c r="G791" i="11"/>
  <c r="F791" i="11"/>
  <c r="E791" i="11"/>
  <c r="A791" i="11" s="1"/>
  <c r="D791" i="11"/>
  <c r="C791" i="11"/>
  <c r="B791" i="11"/>
  <c r="J790" i="11"/>
  <c r="G790" i="11"/>
  <c r="F790" i="11"/>
  <c r="E790" i="11"/>
  <c r="A790" i="11" s="1"/>
  <c r="D790" i="11"/>
  <c r="C790" i="11"/>
  <c r="B790" i="11"/>
  <c r="J789" i="11"/>
  <c r="G789" i="11"/>
  <c r="F789" i="11"/>
  <c r="E789" i="11"/>
  <c r="A789" i="11" s="1"/>
  <c r="D789" i="11"/>
  <c r="C789" i="11"/>
  <c r="B789" i="11"/>
  <c r="J788" i="11"/>
  <c r="G788" i="11"/>
  <c r="F788" i="11"/>
  <c r="E788" i="11"/>
  <c r="A788" i="11" s="1"/>
  <c r="D788" i="11"/>
  <c r="C788" i="11"/>
  <c r="B788" i="11"/>
  <c r="J787" i="11"/>
  <c r="G787" i="11"/>
  <c r="F787" i="11"/>
  <c r="E787" i="11"/>
  <c r="A787" i="11" s="1"/>
  <c r="D787" i="11"/>
  <c r="C787" i="11"/>
  <c r="B787" i="11"/>
  <c r="J786" i="11"/>
  <c r="G786" i="11"/>
  <c r="F786" i="11"/>
  <c r="E786" i="11"/>
  <c r="A786" i="11" s="1"/>
  <c r="D786" i="11"/>
  <c r="C786" i="11"/>
  <c r="B786" i="11"/>
  <c r="J785" i="11"/>
  <c r="G785" i="11"/>
  <c r="F785" i="11"/>
  <c r="E785" i="11"/>
  <c r="A785" i="11" s="1"/>
  <c r="D785" i="11"/>
  <c r="C785" i="11"/>
  <c r="B785" i="11"/>
  <c r="J784" i="11"/>
  <c r="G784" i="11"/>
  <c r="F784" i="11"/>
  <c r="E784" i="11"/>
  <c r="A784" i="11" s="1"/>
  <c r="D784" i="11"/>
  <c r="C784" i="11"/>
  <c r="B784" i="11"/>
  <c r="J783" i="11"/>
  <c r="G783" i="11"/>
  <c r="F783" i="11"/>
  <c r="E783" i="11"/>
  <c r="A783" i="11" s="1"/>
  <c r="D783" i="11"/>
  <c r="C783" i="11"/>
  <c r="B783" i="11"/>
  <c r="J782" i="11"/>
  <c r="G782" i="11"/>
  <c r="F782" i="11"/>
  <c r="E782" i="11"/>
  <c r="A782" i="11" s="1"/>
  <c r="D782" i="11"/>
  <c r="C782" i="11"/>
  <c r="B782" i="11"/>
  <c r="J781" i="11"/>
  <c r="G781" i="11"/>
  <c r="F781" i="11"/>
  <c r="E781" i="11"/>
  <c r="A781" i="11" s="1"/>
  <c r="D781" i="11"/>
  <c r="C781" i="11"/>
  <c r="B781" i="11"/>
  <c r="J780" i="11"/>
  <c r="G780" i="11"/>
  <c r="F780" i="11"/>
  <c r="E780" i="11"/>
  <c r="A780" i="11" s="1"/>
  <c r="D780" i="11"/>
  <c r="C780" i="11"/>
  <c r="B780" i="11"/>
  <c r="J779" i="11"/>
  <c r="G779" i="11"/>
  <c r="F779" i="11"/>
  <c r="E779" i="11"/>
  <c r="A779" i="11" s="1"/>
  <c r="D779" i="11"/>
  <c r="C779" i="11"/>
  <c r="B779" i="11"/>
  <c r="J778" i="11"/>
  <c r="G778" i="11"/>
  <c r="F778" i="11"/>
  <c r="E778" i="11"/>
  <c r="A778" i="11" s="1"/>
  <c r="D778" i="11"/>
  <c r="C778" i="11"/>
  <c r="B778" i="11"/>
  <c r="J777" i="11"/>
  <c r="G777" i="11"/>
  <c r="F777" i="11"/>
  <c r="E777" i="11"/>
  <c r="A777" i="11" s="1"/>
  <c r="D777" i="11"/>
  <c r="C777" i="11"/>
  <c r="B777" i="11"/>
  <c r="J776" i="11"/>
  <c r="G776" i="11"/>
  <c r="F776" i="11"/>
  <c r="E776" i="11"/>
  <c r="A776" i="11" s="1"/>
  <c r="D776" i="11"/>
  <c r="C776" i="11"/>
  <c r="B776" i="11"/>
  <c r="J775" i="11"/>
  <c r="G775" i="11"/>
  <c r="F775" i="11"/>
  <c r="E775" i="11"/>
  <c r="A775" i="11" s="1"/>
  <c r="D775" i="11"/>
  <c r="C775" i="11"/>
  <c r="B775" i="11"/>
  <c r="J774" i="11"/>
  <c r="G774" i="11"/>
  <c r="F774" i="11"/>
  <c r="E774" i="11"/>
  <c r="A774" i="11" s="1"/>
  <c r="D774" i="11"/>
  <c r="C774" i="11"/>
  <c r="B774" i="11"/>
  <c r="J773" i="11"/>
  <c r="G773" i="11"/>
  <c r="F773" i="11"/>
  <c r="E773" i="11"/>
  <c r="A773" i="11" s="1"/>
  <c r="D773" i="11"/>
  <c r="C773" i="11"/>
  <c r="B773" i="11"/>
  <c r="J772" i="11"/>
  <c r="G772" i="11"/>
  <c r="F772" i="11"/>
  <c r="E772" i="11"/>
  <c r="A772" i="11" s="1"/>
  <c r="D772" i="11"/>
  <c r="C772" i="11"/>
  <c r="B772" i="11"/>
  <c r="J771" i="11"/>
  <c r="G771" i="11"/>
  <c r="F771" i="11"/>
  <c r="E771" i="11"/>
  <c r="A771" i="11" s="1"/>
  <c r="D771" i="11"/>
  <c r="C771" i="11"/>
  <c r="B771" i="11"/>
  <c r="J770" i="11"/>
  <c r="G770" i="11"/>
  <c r="F770" i="11"/>
  <c r="E770" i="11"/>
  <c r="A770" i="11" s="1"/>
  <c r="D770" i="11"/>
  <c r="C770" i="11"/>
  <c r="B770" i="11"/>
  <c r="J769" i="11"/>
  <c r="G769" i="11"/>
  <c r="F769" i="11"/>
  <c r="E769" i="11"/>
  <c r="A769" i="11" s="1"/>
  <c r="D769" i="11"/>
  <c r="C769" i="11"/>
  <c r="B769" i="11"/>
  <c r="J768" i="11"/>
  <c r="G768" i="11"/>
  <c r="F768" i="11"/>
  <c r="E768" i="11"/>
  <c r="A768" i="11" s="1"/>
  <c r="D768" i="11"/>
  <c r="C768" i="11"/>
  <c r="B768" i="11"/>
  <c r="J767" i="11"/>
  <c r="G767" i="11"/>
  <c r="F767" i="11"/>
  <c r="E767" i="11"/>
  <c r="A767" i="11" s="1"/>
  <c r="D767" i="11"/>
  <c r="C767" i="11"/>
  <c r="B767" i="11"/>
  <c r="J766" i="11"/>
  <c r="G766" i="11"/>
  <c r="F766" i="11"/>
  <c r="E766" i="11"/>
  <c r="A766" i="11" s="1"/>
  <c r="D766" i="11"/>
  <c r="C766" i="11"/>
  <c r="B766" i="11"/>
  <c r="J765" i="11"/>
  <c r="G765" i="11"/>
  <c r="F765" i="11"/>
  <c r="E765" i="11"/>
  <c r="A765" i="11" s="1"/>
  <c r="D765" i="11"/>
  <c r="C765" i="11"/>
  <c r="B765" i="11"/>
  <c r="J764" i="11"/>
  <c r="G764" i="11"/>
  <c r="F764" i="11"/>
  <c r="E764" i="11"/>
  <c r="A764" i="11" s="1"/>
  <c r="D764" i="11"/>
  <c r="C764" i="11"/>
  <c r="B764" i="11"/>
  <c r="J763" i="11"/>
  <c r="G763" i="11"/>
  <c r="F763" i="11"/>
  <c r="E763" i="11"/>
  <c r="A763" i="11" s="1"/>
  <c r="D763" i="11"/>
  <c r="C763" i="11"/>
  <c r="B763" i="11"/>
  <c r="J762" i="11"/>
  <c r="G762" i="11"/>
  <c r="F762" i="11"/>
  <c r="E762" i="11"/>
  <c r="A762" i="11" s="1"/>
  <c r="D762" i="11"/>
  <c r="C762" i="11"/>
  <c r="B762" i="11"/>
  <c r="J761" i="11"/>
  <c r="G761" i="11"/>
  <c r="F761" i="11"/>
  <c r="E761" i="11"/>
  <c r="A761" i="11" s="1"/>
  <c r="D761" i="11"/>
  <c r="C761" i="11"/>
  <c r="B761" i="11"/>
  <c r="J760" i="11"/>
  <c r="G760" i="11"/>
  <c r="F760" i="11"/>
  <c r="E760" i="11"/>
  <c r="A760" i="11" s="1"/>
  <c r="D760" i="11"/>
  <c r="C760" i="11"/>
  <c r="B760" i="11"/>
  <c r="J759" i="11"/>
  <c r="G759" i="11"/>
  <c r="F759" i="11"/>
  <c r="E759" i="11"/>
  <c r="A759" i="11" s="1"/>
  <c r="D759" i="11"/>
  <c r="C759" i="11"/>
  <c r="B759" i="11"/>
  <c r="J758" i="11"/>
  <c r="G758" i="11"/>
  <c r="F758" i="11"/>
  <c r="E758" i="11"/>
  <c r="A758" i="11" s="1"/>
  <c r="D758" i="11"/>
  <c r="C758" i="11"/>
  <c r="B758" i="11"/>
  <c r="J757" i="11"/>
  <c r="G757" i="11"/>
  <c r="F757" i="11"/>
  <c r="E757" i="11"/>
  <c r="A757" i="11" s="1"/>
  <c r="D757" i="11"/>
  <c r="C757" i="11"/>
  <c r="B757" i="11"/>
  <c r="J756" i="11"/>
  <c r="G756" i="11"/>
  <c r="F756" i="11"/>
  <c r="E756" i="11"/>
  <c r="A756" i="11" s="1"/>
  <c r="D756" i="11"/>
  <c r="C756" i="11"/>
  <c r="B756" i="11"/>
  <c r="J755" i="11"/>
  <c r="G755" i="11"/>
  <c r="F755" i="11"/>
  <c r="E755" i="11"/>
  <c r="A755" i="11" s="1"/>
  <c r="D755" i="11"/>
  <c r="C755" i="11"/>
  <c r="B755" i="11"/>
  <c r="J754" i="11"/>
  <c r="G754" i="11"/>
  <c r="F754" i="11"/>
  <c r="E754" i="11"/>
  <c r="A754" i="11" s="1"/>
  <c r="D754" i="11"/>
  <c r="C754" i="11"/>
  <c r="B754" i="11"/>
  <c r="J753" i="11"/>
  <c r="G753" i="11"/>
  <c r="F753" i="11"/>
  <c r="E753" i="11"/>
  <c r="A753" i="11" s="1"/>
  <c r="D753" i="11"/>
  <c r="C753" i="11"/>
  <c r="B753" i="11"/>
  <c r="J752" i="11"/>
  <c r="G752" i="11"/>
  <c r="F752" i="11"/>
  <c r="E752" i="11"/>
  <c r="A752" i="11" s="1"/>
  <c r="D752" i="11"/>
  <c r="C752" i="11"/>
  <c r="B752" i="11"/>
  <c r="J751" i="11"/>
  <c r="G751" i="11"/>
  <c r="F751" i="11"/>
  <c r="E751" i="11"/>
  <c r="A751" i="11" s="1"/>
  <c r="D751" i="11"/>
  <c r="C751" i="11"/>
  <c r="B751" i="11"/>
  <c r="J750" i="11"/>
  <c r="G750" i="11"/>
  <c r="F750" i="11"/>
  <c r="E750" i="11"/>
  <c r="A750" i="11" s="1"/>
  <c r="D750" i="11"/>
  <c r="C750" i="11"/>
  <c r="B750" i="11"/>
  <c r="J749" i="11"/>
  <c r="G749" i="11"/>
  <c r="F749" i="11"/>
  <c r="E749" i="11"/>
  <c r="A749" i="11" s="1"/>
  <c r="D749" i="11"/>
  <c r="C749" i="11"/>
  <c r="B749" i="11"/>
  <c r="J748" i="11"/>
  <c r="G748" i="11"/>
  <c r="F748" i="11"/>
  <c r="E748" i="11"/>
  <c r="A748" i="11" s="1"/>
  <c r="D748" i="11"/>
  <c r="C748" i="11"/>
  <c r="B748" i="11"/>
  <c r="J747" i="11"/>
  <c r="G747" i="11"/>
  <c r="F747" i="11"/>
  <c r="E747" i="11"/>
  <c r="A747" i="11" s="1"/>
  <c r="D747" i="11"/>
  <c r="C747" i="11"/>
  <c r="B747" i="11"/>
  <c r="J746" i="11"/>
  <c r="G746" i="11"/>
  <c r="F746" i="11"/>
  <c r="E746" i="11"/>
  <c r="A746" i="11" s="1"/>
  <c r="D746" i="11"/>
  <c r="C746" i="11"/>
  <c r="B746" i="11"/>
  <c r="J745" i="11"/>
  <c r="G745" i="11"/>
  <c r="F745" i="11"/>
  <c r="E745" i="11"/>
  <c r="A745" i="11" s="1"/>
  <c r="D745" i="11"/>
  <c r="C745" i="11"/>
  <c r="B745" i="11"/>
  <c r="J744" i="11"/>
  <c r="G744" i="11"/>
  <c r="F744" i="11"/>
  <c r="E744" i="11"/>
  <c r="A744" i="11" s="1"/>
  <c r="D744" i="11"/>
  <c r="C744" i="11"/>
  <c r="B744" i="11"/>
  <c r="J743" i="11"/>
  <c r="G743" i="11"/>
  <c r="F743" i="11"/>
  <c r="E743" i="11"/>
  <c r="A743" i="11" s="1"/>
  <c r="D743" i="11"/>
  <c r="C743" i="11"/>
  <c r="B743" i="11"/>
  <c r="J742" i="11"/>
  <c r="G742" i="11"/>
  <c r="F742" i="11"/>
  <c r="E742" i="11"/>
  <c r="A742" i="11" s="1"/>
  <c r="D742" i="11"/>
  <c r="C742" i="11"/>
  <c r="B742" i="11"/>
  <c r="J741" i="11"/>
  <c r="G741" i="11"/>
  <c r="F741" i="11"/>
  <c r="E741" i="11"/>
  <c r="A741" i="11" s="1"/>
  <c r="D741" i="11"/>
  <c r="C741" i="11"/>
  <c r="B741" i="11"/>
  <c r="J740" i="11"/>
  <c r="G740" i="11"/>
  <c r="F740" i="11"/>
  <c r="E740" i="11"/>
  <c r="A740" i="11" s="1"/>
  <c r="D740" i="11"/>
  <c r="C740" i="11"/>
  <c r="B740" i="11"/>
  <c r="J739" i="11"/>
  <c r="G739" i="11"/>
  <c r="F739" i="11"/>
  <c r="E739" i="11"/>
  <c r="A739" i="11" s="1"/>
  <c r="D739" i="11"/>
  <c r="C739" i="11"/>
  <c r="B739" i="11"/>
  <c r="J738" i="11"/>
  <c r="G738" i="11"/>
  <c r="F738" i="11"/>
  <c r="E738" i="11"/>
  <c r="A738" i="11" s="1"/>
  <c r="D738" i="11"/>
  <c r="C738" i="11"/>
  <c r="B738" i="11"/>
  <c r="J737" i="11"/>
  <c r="G737" i="11"/>
  <c r="F737" i="11"/>
  <c r="E737" i="11"/>
  <c r="A737" i="11" s="1"/>
  <c r="D737" i="11"/>
  <c r="C737" i="11"/>
  <c r="B737" i="11"/>
  <c r="J736" i="11"/>
  <c r="G736" i="11"/>
  <c r="F736" i="11"/>
  <c r="E736" i="11"/>
  <c r="A736" i="11" s="1"/>
  <c r="D736" i="11"/>
  <c r="C736" i="11"/>
  <c r="B736" i="11"/>
  <c r="J735" i="11"/>
  <c r="G735" i="11"/>
  <c r="F735" i="11"/>
  <c r="E735" i="11"/>
  <c r="A735" i="11" s="1"/>
  <c r="D735" i="11"/>
  <c r="C735" i="11"/>
  <c r="B735" i="11"/>
  <c r="J734" i="11"/>
  <c r="G734" i="11"/>
  <c r="F734" i="11"/>
  <c r="E734" i="11"/>
  <c r="A734" i="11" s="1"/>
  <c r="D734" i="11"/>
  <c r="C734" i="11"/>
  <c r="B734" i="11"/>
  <c r="J733" i="11"/>
  <c r="G733" i="11"/>
  <c r="F733" i="11"/>
  <c r="E733" i="11"/>
  <c r="A733" i="11" s="1"/>
  <c r="D733" i="11"/>
  <c r="C733" i="11"/>
  <c r="B733" i="11"/>
  <c r="J732" i="11"/>
  <c r="G732" i="11"/>
  <c r="F732" i="11"/>
  <c r="E732" i="11"/>
  <c r="A732" i="11" s="1"/>
  <c r="D732" i="11"/>
  <c r="C732" i="11"/>
  <c r="B732" i="11"/>
  <c r="J731" i="11"/>
  <c r="G731" i="11"/>
  <c r="F731" i="11"/>
  <c r="E731" i="11"/>
  <c r="A731" i="11" s="1"/>
  <c r="D731" i="11"/>
  <c r="C731" i="11"/>
  <c r="B731" i="11"/>
  <c r="J730" i="11"/>
  <c r="G730" i="11"/>
  <c r="F730" i="11"/>
  <c r="E730" i="11"/>
  <c r="A730" i="11" s="1"/>
  <c r="D730" i="11"/>
  <c r="C730" i="11"/>
  <c r="B730" i="11"/>
  <c r="J729" i="11"/>
  <c r="G729" i="11"/>
  <c r="F729" i="11"/>
  <c r="E729" i="11"/>
  <c r="A729" i="11" s="1"/>
  <c r="D729" i="11"/>
  <c r="C729" i="11"/>
  <c r="B729" i="11"/>
  <c r="J728" i="11"/>
  <c r="G728" i="11"/>
  <c r="F728" i="11"/>
  <c r="E728" i="11"/>
  <c r="A728" i="11" s="1"/>
  <c r="D728" i="11"/>
  <c r="C728" i="11"/>
  <c r="B728" i="11"/>
  <c r="J727" i="11"/>
  <c r="G727" i="11"/>
  <c r="F727" i="11"/>
  <c r="E727" i="11"/>
  <c r="A727" i="11" s="1"/>
  <c r="D727" i="11"/>
  <c r="C727" i="11"/>
  <c r="B727" i="11"/>
  <c r="J726" i="11"/>
  <c r="G726" i="11"/>
  <c r="F726" i="11"/>
  <c r="E726" i="11"/>
  <c r="A726" i="11" s="1"/>
  <c r="D726" i="11"/>
  <c r="C726" i="11"/>
  <c r="B726" i="11"/>
  <c r="J725" i="11"/>
  <c r="G725" i="11"/>
  <c r="F725" i="11"/>
  <c r="E725" i="11"/>
  <c r="A725" i="11" s="1"/>
  <c r="D725" i="11"/>
  <c r="C725" i="11"/>
  <c r="B725" i="11"/>
  <c r="J724" i="11"/>
  <c r="G724" i="11"/>
  <c r="F724" i="11"/>
  <c r="E724" i="11"/>
  <c r="A724" i="11" s="1"/>
  <c r="D724" i="11"/>
  <c r="C724" i="11"/>
  <c r="B724" i="11"/>
  <c r="J723" i="11"/>
  <c r="G723" i="11"/>
  <c r="F723" i="11"/>
  <c r="E723" i="11"/>
  <c r="A723" i="11" s="1"/>
  <c r="D723" i="11"/>
  <c r="C723" i="11"/>
  <c r="B723" i="11"/>
  <c r="J722" i="11"/>
  <c r="G722" i="11"/>
  <c r="F722" i="11"/>
  <c r="E722" i="11"/>
  <c r="A722" i="11" s="1"/>
  <c r="D722" i="11"/>
  <c r="C722" i="11"/>
  <c r="B722" i="11"/>
  <c r="J721" i="11"/>
  <c r="G721" i="11"/>
  <c r="F721" i="11"/>
  <c r="E721" i="11"/>
  <c r="A721" i="11" s="1"/>
  <c r="D721" i="11"/>
  <c r="C721" i="11"/>
  <c r="B721" i="11"/>
  <c r="J720" i="11"/>
  <c r="G720" i="11"/>
  <c r="F720" i="11"/>
  <c r="E720" i="11"/>
  <c r="A720" i="11" s="1"/>
  <c r="D720" i="11"/>
  <c r="C720" i="11"/>
  <c r="B720" i="11"/>
  <c r="J719" i="11"/>
  <c r="G719" i="11"/>
  <c r="F719" i="11"/>
  <c r="E719" i="11"/>
  <c r="A719" i="11" s="1"/>
  <c r="D719" i="11"/>
  <c r="C719" i="11"/>
  <c r="B719" i="11"/>
  <c r="J718" i="11"/>
  <c r="G718" i="11"/>
  <c r="F718" i="11"/>
  <c r="E718" i="11"/>
  <c r="A718" i="11" s="1"/>
  <c r="D718" i="11"/>
  <c r="C718" i="11"/>
  <c r="B718" i="11"/>
  <c r="J717" i="11"/>
  <c r="G717" i="11"/>
  <c r="F717" i="11"/>
  <c r="E717" i="11"/>
  <c r="A717" i="11" s="1"/>
  <c r="D717" i="11"/>
  <c r="C717" i="11"/>
  <c r="B717" i="11"/>
  <c r="J716" i="11"/>
  <c r="G716" i="11"/>
  <c r="F716" i="11"/>
  <c r="E716" i="11"/>
  <c r="A716" i="11" s="1"/>
  <c r="D716" i="11"/>
  <c r="C716" i="11"/>
  <c r="B716" i="11"/>
  <c r="J715" i="11"/>
  <c r="G715" i="11"/>
  <c r="F715" i="11"/>
  <c r="E715" i="11"/>
  <c r="A715" i="11" s="1"/>
  <c r="D715" i="11"/>
  <c r="C715" i="11"/>
  <c r="B715" i="11"/>
  <c r="J714" i="11"/>
  <c r="G714" i="11"/>
  <c r="F714" i="11"/>
  <c r="E714" i="11"/>
  <c r="A714" i="11" s="1"/>
  <c r="D714" i="11"/>
  <c r="C714" i="11"/>
  <c r="B714" i="11"/>
  <c r="J713" i="11"/>
  <c r="G713" i="11"/>
  <c r="F713" i="11"/>
  <c r="E713" i="11"/>
  <c r="A713" i="11" s="1"/>
  <c r="D713" i="11"/>
  <c r="C713" i="11"/>
  <c r="B713" i="11"/>
  <c r="J712" i="11"/>
  <c r="G712" i="11"/>
  <c r="F712" i="11"/>
  <c r="E712" i="11"/>
  <c r="A712" i="11" s="1"/>
  <c r="D712" i="11"/>
  <c r="C712" i="11"/>
  <c r="B712" i="11"/>
  <c r="J711" i="11"/>
  <c r="G711" i="11"/>
  <c r="F711" i="11"/>
  <c r="E711" i="11"/>
  <c r="A711" i="11" s="1"/>
  <c r="D711" i="11"/>
  <c r="C711" i="11"/>
  <c r="B711" i="11"/>
  <c r="J710" i="11"/>
  <c r="G710" i="11"/>
  <c r="F710" i="11"/>
  <c r="E710" i="11"/>
  <c r="A710" i="11" s="1"/>
  <c r="D710" i="11"/>
  <c r="C710" i="11"/>
  <c r="B710" i="11"/>
  <c r="J709" i="11"/>
  <c r="G709" i="11"/>
  <c r="F709" i="11"/>
  <c r="E709" i="11"/>
  <c r="A709" i="11" s="1"/>
  <c r="D709" i="11"/>
  <c r="C709" i="11"/>
  <c r="B709" i="11"/>
  <c r="J708" i="11"/>
  <c r="G708" i="11"/>
  <c r="F708" i="11"/>
  <c r="E708" i="11"/>
  <c r="A708" i="11" s="1"/>
  <c r="D708" i="11"/>
  <c r="C708" i="11"/>
  <c r="B708" i="11"/>
  <c r="J707" i="11"/>
  <c r="G707" i="11"/>
  <c r="F707" i="11"/>
  <c r="E707" i="11"/>
  <c r="A707" i="11" s="1"/>
  <c r="D707" i="11"/>
  <c r="C707" i="11"/>
  <c r="B707" i="11"/>
  <c r="J706" i="11"/>
  <c r="G706" i="11"/>
  <c r="F706" i="11"/>
  <c r="E706" i="11"/>
  <c r="A706" i="11" s="1"/>
  <c r="D706" i="11"/>
  <c r="C706" i="11"/>
  <c r="B706" i="11"/>
  <c r="J705" i="11"/>
  <c r="G705" i="11"/>
  <c r="F705" i="11"/>
  <c r="E705" i="11"/>
  <c r="A705" i="11" s="1"/>
  <c r="D705" i="11"/>
  <c r="C705" i="11"/>
  <c r="B705" i="11"/>
  <c r="J704" i="11"/>
  <c r="G704" i="11"/>
  <c r="F704" i="11"/>
  <c r="E704" i="11"/>
  <c r="A704" i="11" s="1"/>
  <c r="D704" i="11"/>
  <c r="C704" i="11"/>
  <c r="B704" i="11"/>
  <c r="J703" i="11"/>
  <c r="G703" i="11"/>
  <c r="F703" i="11"/>
  <c r="E703" i="11"/>
  <c r="A703" i="11" s="1"/>
  <c r="D703" i="11"/>
  <c r="C703" i="11"/>
  <c r="B703" i="11"/>
  <c r="J702" i="11"/>
  <c r="G702" i="11"/>
  <c r="F702" i="11"/>
  <c r="E702" i="11"/>
  <c r="A702" i="11" s="1"/>
  <c r="D702" i="11"/>
  <c r="C702" i="11"/>
  <c r="B702" i="11"/>
  <c r="J701" i="11"/>
  <c r="G701" i="11"/>
  <c r="F701" i="11"/>
  <c r="E701" i="11"/>
  <c r="A701" i="11" s="1"/>
  <c r="D701" i="11"/>
  <c r="C701" i="11"/>
  <c r="B701" i="11"/>
  <c r="J700" i="11"/>
  <c r="G700" i="11"/>
  <c r="F700" i="11"/>
  <c r="E700" i="11"/>
  <c r="A700" i="11" s="1"/>
  <c r="D700" i="11"/>
  <c r="C700" i="11"/>
  <c r="B700" i="11"/>
  <c r="J699" i="11"/>
  <c r="G699" i="11"/>
  <c r="F699" i="11"/>
  <c r="E699" i="11"/>
  <c r="A699" i="11" s="1"/>
  <c r="D699" i="11"/>
  <c r="C699" i="11"/>
  <c r="B699" i="11"/>
  <c r="J698" i="11"/>
  <c r="G698" i="11"/>
  <c r="F698" i="11"/>
  <c r="E698" i="11"/>
  <c r="A698" i="11" s="1"/>
  <c r="D698" i="11"/>
  <c r="C698" i="11"/>
  <c r="B698" i="11"/>
  <c r="J697" i="11"/>
  <c r="G697" i="11"/>
  <c r="F697" i="11"/>
  <c r="E697" i="11"/>
  <c r="A697" i="11" s="1"/>
  <c r="D697" i="11"/>
  <c r="C697" i="11"/>
  <c r="B697" i="11"/>
  <c r="J696" i="11"/>
  <c r="G696" i="11"/>
  <c r="F696" i="11"/>
  <c r="E696" i="11"/>
  <c r="A696" i="11" s="1"/>
  <c r="D696" i="11"/>
  <c r="C696" i="11"/>
  <c r="B696" i="11"/>
  <c r="J695" i="11"/>
  <c r="G695" i="11"/>
  <c r="F695" i="11"/>
  <c r="E695" i="11"/>
  <c r="A695" i="11" s="1"/>
  <c r="D695" i="11"/>
  <c r="C695" i="11"/>
  <c r="B695" i="11"/>
  <c r="J694" i="11"/>
  <c r="G694" i="11"/>
  <c r="F694" i="11"/>
  <c r="E694" i="11"/>
  <c r="A694" i="11" s="1"/>
  <c r="D694" i="11"/>
  <c r="C694" i="11"/>
  <c r="B694" i="11"/>
  <c r="J693" i="11"/>
  <c r="G693" i="11"/>
  <c r="F693" i="11"/>
  <c r="E693" i="11"/>
  <c r="A693" i="11" s="1"/>
  <c r="D693" i="11"/>
  <c r="C693" i="11"/>
  <c r="B693" i="11"/>
  <c r="J692" i="11"/>
  <c r="G692" i="11"/>
  <c r="F692" i="11"/>
  <c r="E692" i="11"/>
  <c r="A692" i="11" s="1"/>
  <c r="D692" i="11"/>
  <c r="C692" i="11"/>
  <c r="B692" i="11"/>
  <c r="J691" i="11"/>
  <c r="G691" i="11"/>
  <c r="F691" i="11"/>
  <c r="E691" i="11"/>
  <c r="A691" i="11" s="1"/>
  <c r="D691" i="11"/>
  <c r="C691" i="11"/>
  <c r="B691" i="11"/>
  <c r="J690" i="11"/>
  <c r="G690" i="11"/>
  <c r="F690" i="11"/>
  <c r="E690" i="11"/>
  <c r="A690" i="11" s="1"/>
  <c r="D690" i="11"/>
  <c r="C690" i="11"/>
  <c r="B690" i="11"/>
  <c r="J689" i="11"/>
  <c r="G689" i="11"/>
  <c r="F689" i="11"/>
  <c r="E689" i="11"/>
  <c r="A689" i="11" s="1"/>
  <c r="D689" i="11"/>
  <c r="C689" i="11"/>
  <c r="B689" i="11"/>
  <c r="J688" i="11"/>
  <c r="G688" i="11"/>
  <c r="F688" i="11"/>
  <c r="E688" i="11"/>
  <c r="A688" i="11" s="1"/>
  <c r="D688" i="11"/>
  <c r="C688" i="11"/>
  <c r="B688" i="11"/>
  <c r="J687" i="11"/>
  <c r="G687" i="11"/>
  <c r="F687" i="11"/>
  <c r="E687" i="11"/>
  <c r="A687" i="11" s="1"/>
  <c r="D687" i="11"/>
  <c r="C687" i="11"/>
  <c r="B687" i="11"/>
  <c r="J686" i="11"/>
  <c r="G686" i="11"/>
  <c r="F686" i="11"/>
  <c r="E686" i="11"/>
  <c r="A686" i="11" s="1"/>
  <c r="D686" i="11"/>
  <c r="C686" i="11"/>
  <c r="B686" i="11"/>
  <c r="J685" i="11"/>
  <c r="G685" i="11"/>
  <c r="F685" i="11"/>
  <c r="E685" i="11"/>
  <c r="A685" i="11" s="1"/>
  <c r="D685" i="11"/>
  <c r="C685" i="11"/>
  <c r="B685" i="11"/>
  <c r="J684" i="11"/>
  <c r="G684" i="11"/>
  <c r="F684" i="11"/>
  <c r="E684" i="11"/>
  <c r="A684" i="11" s="1"/>
  <c r="D684" i="11"/>
  <c r="C684" i="11"/>
  <c r="B684" i="11"/>
  <c r="J683" i="11"/>
  <c r="G683" i="11"/>
  <c r="F683" i="11"/>
  <c r="E683" i="11"/>
  <c r="A683" i="11" s="1"/>
  <c r="D683" i="11"/>
  <c r="C683" i="11"/>
  <c r="B683" i="11"/>
  <c r="J682" i="11"/>
  <c r="G682" i="11"/>
  <c r="F682" i="11"/>
  <c r="E682" i="11"/>
  <c r="A682" i="11" s="1"/>
  <c r="D682" i="11"/>
  <c r="C682" i="11"/>
  <c r="B682" i="11"/>
  <c r="J681" i="11"/>
  <c r="G681" i="11"/>
  <c r="F681" i="11"/>
  <c r="E681" i="11"/>
  <c r="A681" i="11" s="1"/>
  <c r="D681" i="11"/>
  <c r="C681" i="11"/>
  <c r="B681" i="11"/>
  <c r="J680" i="11"/>
  <c r="G680" i="11"/>
  <c r="F680" i="11"/>
  <c r="E680" i="11"/>
  <c r="A680" i="11" s="1"/>
  <c r="D680" i="11"/>
  <c r="C680" i="11"/>
  <c r="B680" i="11"/>
  <c r="J679" i="11"/>
  <c r="G679" i="11"/>
  <c r="F679" i="11"/>
  <c r="E679" i="11"/>
  <c r="A679" i="11" s="1"/>
  <c r="D679" i="11"/>
  <c r="C679" i="11"/>
  <c r="B679" i="11"/>
  <c r="J678" i="11"/>
  <c r="G678" i="11"/>
  <c r="F678" i="11"/>
  <c r="E678" i="11"/>
  <c r="A678" i="11" s="1"/>
  <c r="D678" i="11"/>
  <c r="C678" i="11"/>
  <c r="B678" i="11"/>
  <c r="J677" i="11"/>
  <c r="G677" i="11"/>
  <c r="F677" i="11"/>
  <c r="E677" i="11"/>
  <c r="A677" i="11" s="1"/>
  <c r="D677" i="11"/>
  <c r="C677" i="11"/>
  <c r="B677" i="11"/>
  <c r="J676" i="11"/>
  <c r="G676" i="11"/>
  <c r="F676" i="11"/>
  <c r="E676" i="11"/>
  <c r="A676" i="11" s="1"/>
  <c r="D676" i="11"/>
  <c r="C676" i="11"/>
  <c r="B676" i="11"/>
  <c r="J675" i="11"/>
  <c r="G675" i="11"/>
  <c r="F675" i="11"/>
  <c r="E675" i="11"/>
  <c r="A675" i="11" s="1"/>
  <c r="D675" i="11"/>
  <c r="C675" i="11"/>
  <c r="B675" i="11"/>
  <c r="J674" i="11"/>
  <c r="G674" i="11"/>
  <c r="F674" i="11"/>
  <c r="E674" i="11"/>
  <c r="A674" i="11" s="1"/>
  <c r="D674" i="11"/>
  <c r="C674" i="11"/>
  <c r="B674" i="11"/>
  <c r="J673" i="11"/>
  <c r="G673" i="11"/>
  <c r="F673" i="11"/>
  <c r="E673" i="11"/>
  <c r="A673" i="11" s="1"/>
  <c r="D673" i="11"/>
  <c r="C673" i="11"/>
  <c r="B673" i="11"/>
  <c r="J672" i="11"/>
  <c r="G672" i="11"/>
  <c r="F672" i="11"/>
  <c r="E672" i="11"/>
  <c r="A672" i="11" s="1"/>
  <c r="D672" i="11"/>
  <c r="C672" i="11"/>
  <c r="B672" i="11"/>
  <c r="J671" i="11"/>
  <c r="G671" i="11"/>
  <c r="F671" i="11"/>
  <c r="E671" i="11"/>
  <c r="A671" i="11" s="1"/>
  <c r="D671" i="11"/>
  <c r="C671" i="11"/>
  <c r="B671" i="11"/>
  <c r="J670" i="11"/>
  <c r="G670" i="11"/>
  <c r="F670" i="11"/>
  <c r="E670" i="11"/>
  <c r="A670" i="11" s="1"/>
  <c r="D670" i="11"/>
  <c r="C670" i="11"/>
  <c r="B670" i="11"/>
  <c r="J669" i="11"/>
  <c r="G669" i="11"/>
  <c r="F669" i="11"/>
  <c r="E669" i="11"/>
  <c r="A669" i="11" s="1"/>
  <c r="D669" i="11"/>
  <c r="C669" i="11"/>
  <c r="B669" i="11"/>
  <c r="J668" i="11"/>
  <c r="G668" i="11"/>
  <c r="F668" i="11"/>
  <c r="E668" i="11"/>
  <c r="A668" i="11" s="1"/>
  <c r="D668" i="11"/>
  <c r="C668" i="11"/>
  <c r="B668" i="11"/>
  <c r="J667" i="11"/>
  <c r="G667" i="11"/>
  <c r="F667" i="11"/>
  <c r="E667" i="11"/>
  <c r="A667" i="11" s="1"/>
  <c r="D667" i="11"/>
  <c r="C667" i="11"/>
  <c r="B667" i="11"/>
  <c r="J666" i="11"/>
  <c r="G666" i="11"/>
  <c r="F666" i="11"/>
  <c r="E666" i="11"/>
  <c r="A666" i="11" s="1"/>
  <c r="D666" i="11"/>
  <c r="C666" i="11"/>
  <c r="B666" i="11"/>
  <c r="J665" i="11"/>
  <c r="G665" i="11"/>
  <c r="F665" i="11"/>
  <c r="E665" i="11"/>
  <c r="A665" i="11" s="1"/>
  <c r="D665" i="11"/>
  <c r="C665" i="11"/>
  <c r="B665" i="11"/>
  <c r="J664" i="11"/>
  <c r="G664" i="11"/>
  <c r="F664" i="11"/>
  <c r="E664" i="11"/>
  <c r="A664" i="11" s="1"/>
  <c r="D664" i="11"/>
  <c r="C664" i="11"/>
  <c r="B664" i="11"/>
  <c r="J663" i="11"/>
  <c r="G663" i="11"/>
  <c r="F663" i="11"/>
  <c r="E663" i="11"/>
  <c r="A663" i="11" s="1"/>
  <c r="D663" i="11"/>
  <c r="C663" i="11"/>
  <c r="B663" i="11"/>
  <c r="J662" i="11"/>
  <c r="G662" i="11"/>
  <c r="F662" i="11"/>
  <c r="E662" i="11"/>
  <c r="A662" i="11" s="1"/>
  <c r="D662" i="11"/>
  <c r="C662" i="11"/>
  <c r="B662" i="11"/>
  <c r="J661" i="11"/>
  <c r="G661" i="11"/>
  <c r="F661" i="11"/>
  <c r="E661" i="11"/>
  <c r="A661" i="11" s="1"/>
  <c r="D661" i="11"/>
  <c r="C661" i="11"/>
  <c r="B661" i="11"/>
  <c r="J660" i="11"/>
  <c r="G660" i="11"/>
  <c r="F660" i="11"/>
  <c r="E660" i="11"/>
  <c r="A660" i="11" s="1"/>
  <c r="D660" i="11"/>
  <c r="C660" i="11"/>
  <c r="B660" i="11"/>
  <c r="J659" i="11"/>
  <c r="G659" i="11"/>
  <c r="F659" i="11"/>
  <c r="E659" i="11"/>
  <c r="A659" i="11" s="1"/>
  <c r="D659" i="11"/>
  <c r="C659" i="11"/>
  <c r="B659" i="11"/>
  <c r="J658" i="11"/>
  <c r="G658" i="11"/>
  <c r="F658" i="11"/>
  <c r="E658" i="11"/>
  <c r="A658" i="11" s="1"/>
  <c r="D658" i="11"/>
  <c r="C658" i="11"/>
  <c r="B658" i="11"/>
  <c r="J657" i="11"/>
  <c r="G657" i="11"/>
  <c r="F657" i="11"/>
  <c r="E657" i="11"/>
  <c r="A657" i="11" s="1"/>
  <c r="D657" i="11"/>
  <c r="C657" i="11"/>
  <c r="B657" i="11"/>
  <c r="J656" i="11"/>
  <c r="G656" i="11"/>
  <c r="F656" i="11"/>
  <c r="E656" i="11"/>
  <c r="A656" i="11" s="1"/>
  <c r="D656" i="11"/>
  <c r="C656" i="11"/>
  <c r="B656" i="11"/>
  <c r="J655" i="11"/>
  <c r="G655" i="11"/>
  <c r="F655" i="11"/>
  <c r="E655" i="11"/>
  <c r="A655" i="11" s="1"/>
  <c r="D655" i="11"/>
  <c r="C655" i="11"/>
  <c r="B655" i="11"/>
  <c r="J654" i="11"/>
  <c r="G654" i="11"/>
  <c r="F654" i="11"/>
  <c r="E654" i="11"/>
  <c r="A654" i="11" s="1"/>
  <c r="D654" i="11"/>
  <c r="C654" i="11"/>
  <c r="B654" i="11"/>
  <c r="J653" i="11"/>
  <c r="G653" i="11"/>
  <c r="F653" i="11"/>
  <c r="E653" i="11"/>
  <c r="A653" i="11" s="1"/>
  <c r="D653" i="11"/>
  <c r="C653" i="11"/>
  <c r="B653" i="11"/>
  <c r="J652" i="11"/>
  <c r="G652" i="11"/>
  <c r="F652" i="11"/>
  <c r="E652" i="11"/>
  <c r="A652" i="11" s="1"/>
  <c r="D652" i="11"/>
  <c r="C652" i="11"/>
  <c r="B652" i="11"/>
  <c r="J651" i="11"/>
  <c r="G651" i="11"/>
  <c r="F651" i="11"/>
  <c r="E651" i="11"/>
  <c r="A651" i="11" s="1"/>
  <c r="D651" i="11"/>
  <c r="C651" i="11"/>
  <c r="B651" i="11"/>
  <c r="J650" i="11"/>
  <c r="G650" i="11"/>
  <c r="F650" i="11"/>
  <c r="E650" i="11"/>
  <c r="A650" i="11" s="1"/>
  <c r="D650" i="11"/>
  <c r="C650" i="11"/>
  <c r="B650" i="11"/>
  <c r="J649" i="11"/>
  <c r="G649" i="11"/>
  <c r="F649" i="11"/>
  <c r="E649" i="11"/>
  <c r="A649" i="11" s="1"/>
  <c r="D649" i="11"/>
  <c r="C649" i="11"/>
  <c r="B649" i="11"/>
  <c r="J648" i="11"/>
  <c r="G648" i="11"/>
  <c r="F648" i="11"/>
  <c r="E648" i="11"/>
  <c r="A648" i="11" s="1"/>
  <c r="D648" i="11"/>
  <c r="C648" i="11"/>
  <c r="B648" i="11"/>
  <c r="J647" i="11"/>
  <c r="G647" i="11"/>
  <c r="F647" i="11"/>
  <c r="E647" i="11"/>
  <c r="A647" i="11" s="1"/>
  <c r="D647" i="11"/>
  <c r="C647" i="11"/>
  <c r="B647" i="11"/>
  <c r="J646" i="11"/>
  <c r="G646" i="11"/>
  <c r="F646" i="11"/>
  <c r="E646" i="11"/>
  <c r="A646" i="11" s="1"/>
  <c r="D646" i="11"/>
  <c r="C646" i="11"/>
  <c r="B646" i="11"/>
  <c r="J645" i="11"/>
  <c r="G645" i="11"/>
  <c r="F645" i="11"/>
  <c r="E645" i="11"/>
  <c r="A645" i="11" s="1"/>
  <c r="D645" i="11"/>
  <c r="C645" i="11"/>
  <c r="B645" i="11"/>
  <c r="J644" i="11"/>
  <c r="G644" i="11"/>
  <c r="F644" i="11"/>
  <c r="E644" i="11"/>
  <c r="A644" i="11" s="1"/>
  <c r="D644" i="11"/>
  <c r="C644" i="11"/>
  <c r="B644" i="11"/>
  <c r="J643" i="11"/>
  <c r="G643" i="11"/>
  <c r="F643" i="11"/>
  <c r="E643" i="11"/>
  <c r="A643" i="11" s="1"/>
  <c r="D643" i="11"/>
  <c r="C643" i="11"/>
  <c r="B643" i="11"/>
  <c r="J642" i="11"/>
  <c r="G642" i="11"/>
  <c r="F642" i="11"/>
  <c r="E642" i="11"/>
  <c r="A642" i="11" s="1"/>
  <c r="D642" i="11"/>
  <c r="C642" i="11"/>
  <c r="B642" i="11"/>
  <c r="J641" i="11"/>
  <c r="G641" i="11"/>
  <c r="F641" i="11"/>
  <c r="E641" i="11"/>
  <c r="A641" i="11" s="1"/>
  <c r="D641" i="11"/>
  <c r="C641" i="11"/>
  <c r="B641" i="11"/>
  <c r="J640" i="11"/>
  <c r="G640" i="11"/>
  <c r="F640" i="11"/>
  <c r="E640" i="11"/>
  <c r="A640" i="11" s="1"/>
  <c r="D640" i="11"/>
  <c r="C640" i="11"/>
  <c r="B640" i="11"/>
  <c r="J639" i="11"/>
  <c r="G639" i="11"/>
  <c r="F639" i="11"/>
  <c r="E639" i="11"/>
  <c r="A639" i="11" s="1"/>
  <c r="D639" i="11"/>
  <c r="C639" i="11"/>
  <c r="B639" i="11"/>
  <c r="J638" i="11"/>
  <c r="G638" i="11"/>
  <c r="F638" i="11"/>
  <c r="E638" i="11"/>
  <c r="A638" i="11" s="1"/>
  <c r="D638" i="11"/>
  <c r="C638" i="11"/>
  <c r="B638" i="11"/>
  <c r="J637" i="11"/>
  <c r="G637" i="11"/>
  <c r="F637" i="11"/>
  <c r="E637" i="11"/>
  <c r="A637" i="11" s="1"/>
  <c r="D637" i="11"/>
  <c r="C637" i="11"/>
  <c r="B637" i="11"/>
  <c r="J636" i="11"/>
  <c r="G636" i="11"/>
  <c r="F636" i="11"/>
  <c r="E636" i="11"/>
  <c r="A636" i="11" s="1"/>
  <c r="D636" i="11"/>
  <c r="C636" i="11"/>
  <c r="B636" i="11"/>
  <c r="J635" i="11"/>
  <c r="G635" i="11"/>
  <c r="F635" i="11"/>
  <c r="E635" i="11"/>
  <c r="A635" i="11" s="1"/>
  <c r="D635" i="11"/>
  <c r="C635" i="11"/>
  <c r="B635" i="11"/>
  <c r="J634" i="11"/>
  <c r="G634" i="11"/>
  <c r="F634" i="11"/>
  <c r="E634" i="11"/>
  <c r="A634" i="11" s="1"/>
  <c r="D634" i="11"/>
  <c r="C634" i="11"/>
  <c r="B634" i="11"/>
  <c r="J633" i="11"/>
  <c r="G633" i="11"/>
  <c r="F633" i="11"/>
  <c r="E633" i="11"/>
  <c r="A633" i="11" s="1"/>
  <c r="D633" i="11"/>
  <c r="C633" i="11"/>
  <c r="B633" i="11"/>
  <c r="J632" i="11"/>
  <c r="G632" i="11"/>
  <c r="F632" i="11"/>
  <c r="E632" i="11"/>
  <c r="A632" i="11" s="1"/>
  <c r="D632" i="11"/>
  <c r="C632" i="11"/>
  <c r="B632" i="11"/>
  <c r="J631" i="11"/>
  <c r="G631" i="11"/>
  <c r="F631" i="11"/>
  <c r="E631" i="11"/>
  <c r="A631" i="11" s="1"/>
  <c r="D631" i="11"/>
  <c r="C631" i="11"/>
  <c r="B631" i="11"/>
  <c r="J630" i="11"/>
  <c r="G630" i="11"/>
  <c r="F630" i="11"/>
  <c r="E630" i="11"/>
  <c r="A630" i="11" s="1"/>
  <c r="D630" i="11"/>
  <c r="C630" i="11"/>
  <c r="B630" i="11"/>
  <c r="J629" i="11"/>
  <c r="G629" i="11"/>
  <c r="F629" i="11"/>
  <c r="E629" i="11"/>
  <c r="A629" i="11" s="1"/>
  <c r="D629" i="11"/>
  <c r="C629" i="11"/>
  <c r="B629" i="11"/>
  <c r="J628" i="11"/>
  <c r="G628" i="11"/>
  <c r="F628" i="11"/>
  <c r="E628" i="11"/>
  <c r="A628" i="11" s="1"/>
  <c r="D628" i="11"/>
  <c r="C628" i="11"/>
  <c r="B628" i="11"/>
  <c r="J627" i="11"/>
  <c r="G627" i="11"/>
  <c r="F627" i="11"/>
  <c r="E627" i="11"/>
  <c r="A627" i="11" s="1"/>
  <c r="D627" i="11"/>
  <c r="C627" i="11"/>
  <c r="B627" i="11"/>
  <c r="J626" i="11"/>
  <c r="G626" i="11"/>
  <c r="F626" i="11"/>
  <c r="E626" i="11"/>
  <c r="A626" i="11" s="1"/>
  <c r="D626" i="11"/>
  <c r="C626" i="11"/>
  <c r="B626" i="11"/>
  <c r="J625" i="11"/>
  <c r="G625" i="11"/>
  <c r="F625" i="11"/>
  <c r="E625" i="11"/>
  <c r="A625" i="11" s="1"/>
  <c r="D625" i="11"/>
  <c r="C625" i="11"/>
  <c r="B625" i="11"/>
  <c r="J624" i="11"/>
  <c r="G624" i="11"/>
  <c r="F624" i="11"/>
  <c r="E624" i="11"/>
  <c r="A624" i="11" s="1"/>
  <c r="D624" i="11"/>
  <c r="C624" i="11"/>
  <c r="B624" i="11"/>
  <c r="J623" i="11"/>
  <c r="G623" i="11"/>
  <c r="F623" i="11"/>
  <c r="E623" i="11"/>
  <c r="A623" i="11" s="1"/>
  <c r="D623" i="11"/>
  <c r="C623" i="11"/>
  <c r="B623" i="11"/>
  <c r="J622" i="11"/>
  <c r="G622" i="11"/>
  <c r="F622" i="11"/>
  <c r="E622" i="11"/>
  <c r="A622" i="11" s="1"/>
  <c r="D622" i="11"/>
  <c r="C622" i="11"/>
  <c r="B622" i="11"/>
  <c r="J621" i="11"/>
  <c r="G621" i="11"/>
  <c r="F621" i="11"/>
  <c r="E621" i="11"/>
  <c r="A621" i="11" s="1"/>
  <c r="D621" i="11"/>
  <c r="C621" i="11"/>
  <c r="B621" i="11"/>
  <c r="J620" i="11"/>
  <c r="G620" i="11"/>
  <c r="F620" i="11"/>
  <c r="E620" i="11"/>
  <c r="A620" i="11" s="1"/>
  <c r="D620" i="11"/>
  <c r="C620" i="11"/>
  <c r="B620" i="11"/>
  <c r="J619" i="11"/>
  <c r="G619" i="11"/>
  <c r="F619" i="11"/>
  <c r="E619" i="11"/>
  <c r="A619" i="11" s="1"/>
  <c r="D619" i="11"/>
  <c r="C619" i="11"/>
  <c r="B619" i="11"/>
  <c r="J618" i="11"/>
  <c r="G618" i="11"/>
  <c r="F618" i="11"/>
  <c r="E618" i="11"/>
  <c r="A618" i="11" s="1"/>
  <c r="D618" i="11"/>
  <c r="C618" i="11"/>
  <c r="B618" i="11"/>
  <c r="J617" i="11"/>
  <c r="G617" i="11"/>
  <c r="F617" i="11"/>
  <c r="E617" i="11"/>
  <c r="A617" i="11" s="1"/>
  <c r="D617" i="11"/>
  <c r="C617" i="11"/>
  <c r="B617" i="11"/>
  <c r="J616" i="11"/>
  <c r="G616" i="11"/>
  <c r="F616" i="11"/>
  <c r="E616" i="11"/>
  <c r="A616" i="11" s="1"/>
  <c r="D616" i="11"/>
  <c r="C616" i="11"/>
  <c r="B616" i="11"/>
  <c r="J615" i="11"/>
  <c r="G615" i="11"/>
  <c r="F615" i="11"/>
  <c r="E615" i="11"/>
  <c r="A615" i="11" s="1"/>
  <c r="D615" i="11"/>
  <c r="C615" i="11"/>
  <c r="B615" i="11"/>
  <c r="J614" i="11"/>
  <c r="G614" i="11"/>
  <c r="F614" i="11"/>
  <c r="E614" i="11"/>
  <c r="A614" i="11" s="1"/>
  <c r="D614" i="11"/>
  <c r="C614" i="11"/>
  <c r="B614" i="11"/>
  <c r="J613" i="11"/>
  <c r="G613" i="11"/>
  <c r="F613" i="11"/>
  <c r="E613" i="11"/>
  <c r="A613" i="11" s="1"/>
  <c r="D613" i="11"/>
  <c r="C613" i="11"/>
  <c r="B613" i="11"/>
  <c r="J612" i="11"/>
  <c r="G612" i="11"/>
  <c r="F612" i="11"/>
  <c r="E612" i="11"/>
  <c r="A612" i="11" s="1"/>
  <c r="D612" i="11"/>
  <c r="C612" i="11"/>
  <c r="B612" i="11"/>
  <c r="J611" i="11"/>
  <c r="G611" i="11"/>
  <c r="F611" i="11"/>
  <c r="E611" i="11"/>
  <c r="A611" i="11" s="1"/>
  <c r="D611" i="11"/>
  <c r="C611" i="11"/>
  <c r="B611" i="11"/>
  <c r="J610" i="11"/>
  <c r="G610" i="11"/>
  <c r="F610" i="11"/>
  <c r="E610" i="11"/>
  <c r="A610" i="11" s="1"/>
  <c r="D610" i="11"/>
  <c r="C610" i="11"/>
  <c r="B610" i="11"/>
  <c r="J609" i="11"/>
  <c r="G609" i="11"/>
  <c r="F609" i="11"/>
  <c r="E609" i="11"/>
  <c r="A609" i="11" s="1"/>
  <c r="D609" i="11"/>
  <c r="C609" i="11"/>
  <c r="B609" i="11"/>
  <c r="J608" i="11"/>
  <c r="G608" i="11"/>
  <c r="F608" i="11"/>
  <c r="E608" i="11"/>
  <c r="A608" i="11" s="1"/>
  <c r="D608" i="11"/>
  <c r="C608" i="11"/>
  <c r="B608" i="11"/>
  <c r="J607" i="11"/>
  <c r="G607" i="11"/>
  <c r="F607" i="11"/>
  <c r="E607" i="11"/>
  <c r="A607" i="11" s="1"/>
  <c r="D607" i="11"/>
  <c r="C607" i="11"/>
  <c r="B607" i="11"/>
  <c r="J606" i="11"/>
  <c r="G606" i="11"/>
  <c r="F606" i="11"/>
  <c r="E606" i="11"/>
  <c r="A606" i="11" s="1"/>
  <c r="D606" i="11"/>
  <c r="C606" i="11"/>
  <c r="B606" i="11"/>
  <c r="J605" i="11"/>
  <c r="G605" i="11"/>
  <c r="F605" i="11"/>
  <c r="E605" i="11"/>
  <c r="A605" i="11" s="1"/>
  <c r="D605" i="11"/>
  <c r="C605" i="11"/>
  <c r="B605" i="11"/>
  <c r="J604" i="11"/>
  <c r="G604" i="11"/>
  <c r="F604" i="11"/>
  <c r="E604" i="11"/>
  <c r="A604" i="11" s="1"/>
  <c r="D604" i="11"/>
  <c r="C604" i="11"/>
  <c r="B604" i="11"/>
  <c r="J603" i="11"/>
  <c r="G603" i="11"/>
  <c r="F603" i="11"/>
  <c r="E603" i="11"/>
  <c r="A603" i="11" s="1"/>
  <c r="D603" i="11"/>
  <c r="C603" i="11"/>
  <c r="B603" i="11"/>
  <c r="J602" i="11"/>
  <c r="G602" i="11"/>
  <c r="F602" i="11"/>
  <c r="E602" i="11"/>
  <c r="A602" i="11" s="1"/>
  <c r="D602" i="11"/>
  <c r="C602" i="11"/>
  <c r="B602" i="11"/>
  <c r="J601" i="11"/>
  <c r="G601" i="11"/>
  <c r="F601" i="11"/>
  <c r="E601" i="11"/>
  <c r="A601" i="11" s="1"/>
  <c r="D601" i="11"/>
  <c r="C601" i="11"/>
  <c r="B601" i="11"/>
  <c r="J600" i="11"/>
  <c r="G600" i="11"/>
  <c r="F600" i="11"/>
  <c r="E600" i="11"/>
  <c r="A600" i="11" s="1"/>
  <c r="D600" i="11"/>
  <c r="C600" i="11"/>
  <c r="B600" i="11"/>
  <c r="J599" i="11"/>
  <c r="G599" i="11"/>
  <c r="F599" i="11"/>
  <c r="E599" i="11"/>
  <c r="A599" i="11" s="1"/>
  <c r="D599" i="11"/>
  <c r="C599" i="11"/>
  <c r="B599" i="11"/>
  <c r="J598" i="11"/>
  <c r="G598" i="11"/>
  <c r="F598" i="11"/>
  <c r="E598" i="11"/>
  <c r="A598" i="11" s="1"/>
  <c r="D598" i="11"/>
  <c r="C598" i="11"/>
  <c r="B598" i="11"/>
  <c r="J597" i="11"/>
  <c r="G597" i="11"/>
  <c r="F597" i="11"/>
  <c r="E597" i="11"/>
  <c r="A597" i="11" s="1"/>
  <c r="D597" i="11"/>
  <c r="C597" i="11"/>
  <c r="B597" i="11"/>
  <c r="J596" i="11"/>
  <c r="G596" i="11"/>
  <c r="F596" i="11"/>
  <c r="E596" i="11"/>
  <c r="A596" i="11" s="1"/>
  <c r="D596" i="11"/>
  <c r="C596" i="11"/>
  <c r="B596" i="11"/>
  <c r="J595" i="11"/>
  <c r="G595" i="11"/>
  <c r="F595" i="11"/>
  <c r="E595" i="11"/>
  <c r="A595" i="11" s="1"/>
  <c r="D595" i="11"/>
  <c r="C595" i="11"/>
  <c r="B595" i="11"/>
  <c r="J594" i="11"/>
  <c r="G594" i="11"/>
  <c r="F594" i="11"/>
  <c r="E594" i="11"/>
  <c r="A594" i="11" s="1"/>
  <c r="D594" i="11"/>
  <c r="C594" i="11"/>
  <c r="B594" i="11"/>
  <c r="J593" i="11"/>
  <c r="G593" i="11"/>
  <c r="F593" i="11"/>
  <c r="E593" i="11"/>
  <c r="A593" i="11" s="1"/>
  <c r="D593" i="11"/>
  <c r="C593" i="11"/>
  <c r="B593" i="11"/>
  <c r="J592" i="11"/>
  <c r="G592" i="11"/>
  <c r="F592" i="11"/>
  <c r="E592" i="11"/>
  <c r="A592" i="11" s="1"/>
  <c r="D592" i="11"/>
  <c r="C592" i="11"/>
  <c r="B592" i="11"/>
  <c r="J591" i="11"/>
  <c r="G591" i="11"/>
  <c r="F591" i="11"/>
  <c r="E591" i="11"/>
  <c r="A591" i="11" s="1"/>
  <c r="D591" i="11"/>
  <c r="C591" i="11"/>
  <c r="B591" i="11"/>
  <c r="J590" i="11"/>
  <c r="G590" i="11"/>
  <c r="F590" i="11"/>
  <c r="E590" i="11"/>
  <c r="A590" i="11" s="1"/>
  <c r="D590" i="11"/>
  <c r="C590" i="11"/>
  <c r="B590" i="11"/>
  <c r="J589" i="11"/>
  <c r="G589" i="11"/>
  <c r="F589" i="11"/>
  <c r="E589" i="11"/>
  <c r="A589" i="11" s="1"/>
  <c r="D589" i="11"/>
  <c r="C589" i="11"/>
  <c r="B589" i="11"/>
  <c r="J588" i="11"/>
  <c r="G588" i="11"/>
  <c r="F588" i="11"/>
  <c r="E588" i="11"/>
  <c r="A588" i="11" s="1"/>
  <c r="D588" i="11"/>
  <c r="C588" i="11"/>
  <c r="B588" i="11"/>
  <c r="J587" i="11"/>
  <c r="G587" i="11"/>
  <c r="F587" i="11"/>
  <c r="E587" i="11"/>
  <c r="A587" i="11" s="1"/>
  <c r="D587" i="11"/>
  <c r="C587" i="11"/>
  <c r="B587" i="11"/>
  <c r="J586" i="11"/>
  <c r="G586" i="11"/>
  <c r="F586" i="11"/>
  <c r="E586" i="11"/>
  <c r="A586" i="11" s="1"/>
  <c r="D586" i="11"/>
  <c r="C586" i="11"/>
  <c r="B586" i="11"/>
  <c r="J585" i="11"/>
  <c r="G585" i="11"/>
  <c r="F585" i="11"/>
  <c r="E585" i="11"/>
  <c r="A585" i="11" s="1"/>
  <c r="D585" i="11"/>
  <c r="C585" i="11"/>
  <c r="B585" i="11"/>
  <c r="J584" i="11"/>
  <c r="G584" i="11"/>
  <c r="F584" i="11"/>
  <c r="E584" i="11"/>
  <c r="A584" i="11" s="1"/>
  <c r="D584" i="11"/>
  <c r="C584" i="11"/>
  <c r="B584" i="11"/>
  <c r="J583" i="11"/>
  <c r="G583" i="11"/>
  <c r="F583" i="11"/>
  <c r="E583" i="11"/>
  <c r="A583" i="11" s="1"/>
  <c r="D583" i="11"/>
  <c r="C583" i="11"/>
  <c r="B583" i="11"/>
  <c r="J582" i="11"/>
  <c r="G582" i="11"/>
  <c r="F582" i="11"/>
  <c r="E582" i="11"/>
  <c r="A582" i="11" s="1"/>
  <c r="D582" i="11"/>
  <c r="C582" i="11"/>
  <c r="B582" i="11"/>
  <c r="J581" i="11"/>
  <c r="G581" i="11"/>
  <c r="F581" i="11"/>
  <c r="E581" i="11"/>
  <c r="A581" i="11" s="1"/>
  <c r="D581" i="11"/>
  <c r="C581" i="11"/>
  <c r="B581" i="11"/>
  <c r="J580" i="11"/>
  <c r="G580" i="11"/>
  <c r="F580" i="11"/>
  <c r="E580" i="11"/>
  <c r="A580" i="11" s="1"/>
  <c r="D580" i="11"/>
  <c r="C580" i="11"/>
  <c r="B580" i="11"/>
  <c r="J579" i="11"/>
  <c r="G579" i="11"/>
  <c r="F579" i="11"/>
  <c r="E579" i="11"/>
  <c r="A579" i="11" s="1"/>
  <c r="D579" i="11"/>
  <c r="C579" i="11"/>
  <c r="B579" i="11"/>
  <c r="J578" i="11"/>
  <c r="G578" i="11"/>
  <c r="F578" i="11"/>
  <c r="E578" i="11"/>
  <c r="A578" i="11" s="1"/>
  <c r="D578" i="11"/>
  <c r="C578" i="11"/>
  <c r="B578" i="11"/>
  <c r="J577" i="11"/>
  <c r="G577" i="11"/>
  <c r="F577" i="11"/>
  <c r="E577" i="11"/>
  <c r="A577" i="11" s="1"/>
  <c r="D577" i="11"/>
  <c r="C577" i="11"/>
  <c r="B577" i="11"/>
  <c r="J576" i="11"/>
  <c r="G576" i="11"/>
  <c r="F576" i="11"/>
  <c r="E576" i="11"/>
  <c r="A576" i="11" s="1"/>
  <c r="D576" i="11"/>
  <c r="C576" i="11"/>
  <c r="B576" i="11"/>
  <c r="J575" i="11"/>
  <c r="G575" i="11"/>
  <c r="F575" i="11"/>
  <c r="E575" i="11"/>
  <c r="A575" i="11" s="1"/>
  <c r="D575" i="11"/>
  <c r="C575" i="11"/>
  <c r="B575" i="11"/>
  <c r="J574" i="11"/>
  <c r="G574" i="11"/>
  <c r="F574" i="11"/>
  <c r="E574" i="11"/>
  <c r="A574" i="11" s="1"/>
  <c r="D574" i="11"/>
  <c r="C574" i="11"/>
  <c r="B574" i="11"/>
  <c r="J573" i="11"/>
  <c r="G573" i="11"/>
  <c r="F573" i="11"/>
  <c r="E573" i="11"/>
  <c r="A573" i="11" s="1"/>
  <c r="D573" i="11"/>
  <c r="C573" i="11"/>
  <c r="B573" i="11"/>
  <c r="J572" i="11"/>
  <c r="G572" i="11"/>
  <c r="F572" i="11"/>
  <c r="E572" i="11"/>
  <c r="A572" i="11" s="1"/>
  <c r="D572" i="11"/>
  <c r="C572" i="11"/>
  <c r="B572" i="11"/>
  <c r="J571" i="11"/>
  <c r="G571" i="11"/>
  <c r="F571" i="11"/>
  <c r="E571" i="11"/>
  <c r="A571" i="11" s="1"/>
  <c r="D571" i="11"/>
  <c r="C571" i="11"/>
  <c r="B571" i="11"/>
  <c r="J570" i="11"/>
  <c r="G570" i="11"/>
  <c r="F570" i="11"/>
  <c r="E570" i="11"/>
  <c r="A570" i="11" s="1"/>
  <c r="D570" i="11"/>
  <c r="C570" i="11"/>
  <c r="B570" i="11"/>
  <c r="J569" i="11"/>
  <c r="G569" i="11"/>
  <c r="F569" i="11"/>
  <c r="E569" i="11"/>
  <c r="A569" i="11" s="1"/>
  <c r="D569" i="11"/>
  <c r="C569" i="11"/>
  <c r="B569" i="11"/>
  <c r="J568" i="11"/>
  <c r="G568" i="11"/>
  <c r="F568" i="11"/>
  <c r="E568" i="11"/>
  <c r="A568" i="11" s="1"/>
  <c r="D568" i="11"/>
  <c r="C568" i="11"/>
  <c r="B568" i="11"/>
  <c r="J567" i="11"/>
  <c r="G567" i="11"/>
  <c r="F567" i="11"/>
  <c r="E567" i="11"/>
  <c r="A567" i="11" s="1"/>
  <c r="D567" i="11"/>
  <c r="C567" i="11"/>
  <c r="B567" i="11"/>
  <c r="J566" i="11"/>
  <c r="G566" i="11"/>
  <c r="F566" i="11"/>
  <c r="E566" i="11"/>
  <c r="A566" i="11" s="1"/>
  <c r="D566" i="11"/>
  <c r="C566" i="11"/>
  <c r="B566" i="11"/>
  <c r="J565" i="11"/>
  <c r="G565" i="11"/>
  <c r="F565" i="11"/>
  <c r="E565" i="11"/>
  <c r="A565" i="11" s="1"/>
  <c r="D565" i="11"/>
  <c r="C565" i="11"/>
  <c r="B565" i="11"/>
  <c r="J564" i="11"/>
  <c r="G564" i="11"/>
  <c r="F564" i="11"/>
  <c r="E564" i="11"/>
  <c r="A564" i="11" s="1"/>
  <c r="D564" i="11"/>
  <c r="C564" i="11"/>
  <c r="B564" i="11"/>
  <c r="J563" i="11"/>
  <c r="G563" i="11"/>
  <c r="F563" i="11"/>
  <c r="E563" i="11"/>
  <c r="A563" i="11" s="1"/>
  <c r="D563" i="11"/>
  <c r="C563" i="11"/>
  <c r="B563" i="11"/>
  <c r="J562" i="11"/>
  <c r="G562" i="11"/>
  <c r="F562" i="11"/>
  <c r="E562" i="11"/>
  <c r="A562" i="11" s="1"/>
  <c r="D562" i="11"/>
  <c r="C562" i="11"/>
  <c r="B562" i="11"/>
  <c r="J561" i="11"/>
  <c r="G561" i="11"/>
  <c r="F561" i="11"/>
  <c r="E561" i="11"/>
  <c r="A561" i="11" s="1"/>
  <c r="D561" i="11"/>
  <c r="C561" i="11"/>
  <c r="B561" i="11"/>
  <c r="J560" i="11"/>
  <c r="G560" i="11"/>
  <c r="F560" i="11"/>
  <c r="E560" i="11"/>
  <c r="A560" i="11" s="1"/>
  <c r="D560" i="11"/>
  <c r="C560" i="11"/>
  <c r="B560" i="11"/>
  <c r="J559" i="11"/>
  <c r="G559" i="11"/>
  <c r="F559" i="11"/>
  <c r="E559" i="11"/>
  <c r="A559" i="11" s="1"/>
  <c r="D559" i="11"/>
  <c r="C559" i="11"/>
  <c r="B559" i="11"/>
  <c r="J558" i="11"/>
  <c r="G558" i="11"/>
  <c r="F558" i="11"/>
  <c r="E558" i="11"/>
  <c r="A558" i="11" s="1"/>
  <c r="D558" i="11"/>
  <c r="C558" i="11"/>
  <c r="B558" i="11"/>
  <c r="J557" i="11"/>
  <c r="G557" i="11"/>
  <c r="F557" i="11"/>
  <c r="E557" i="11"/>
  <c r="A557" i="11" s="1"/>
  <c r="D557" i="11"/>
  <c r="C557" i="11"/>
  <c r="B557" i="11"/>
  <c r="J556" i="11"/>
  <c r="G556" i="11"/>
  <c r="F556" i="11"/>
  <c r="E556" i="11"/>
  <c r="A556" i="11" s="1"/>
  <c r="D556" i="11"/>
  <c r="C556" i="11"/>
  <c r="B556" i="11"/>
  <c r="J555" i="11"/>
  <c r="G555" i="11"/>
  <c r="F555" i="11"/>
  <c r="E555" i="11"/>
  <c r="A555" i="11" s="1"/>
  <c r="D555" i="11"/>
  <c r="C555" i="11"/>
  <c r="B555" i="11"/>
  <c r="J554" i="11"/>
  <c r="G554" i="11"/>
  <c r="F554" i="11"/>
  <c r="E554" i="11"/>
  <c r="A554" i="11" s="1"/>
  <c r="D554" i="11"/>
  <c r="C554" i="11"/>
  <c r="B554" i="11"/>
  <c r="J553" i="11"/>
  <c r="G553" i="11"/>
  <c r="F553" i="11"/>
  <c r="E553" i="11"/>
  <c r="A553" i="11" s="1"/>
  <c r="D553" i="11"/>
  <c r="C553" i="11"/>
  <c r="B553" i="11"/>
  <c r="J552" i="11"/>
  <c r="G552" i="11"/>
  <c r="F552" i="11"/>
  <c r="E552" i="11"/>
  <c r="A552" i="11" s="1"/>
  <c r="D552" i="11"/>
  <c r="C552" i="11"/>
  <c r="B552" i="11"/>
  <c r="J551" i="11"/>
  <c r="G551" i="11"/>
  <c r="F551" i="11"/>
  <c r="E551" i="11"/>
  <c r="A551" i="11" s="1"/>
  <c r="D551" i="11"/>
  <c r="C551" i="11"/>
  <c r="B551" i="11"/>
  <c r="J550" i="11"/>
  <c r="G550" i="11"/>
  <c r="F550" i="11"/>
  <c r="E550" i="11"/>
  <c r="A550" i="11" s="1"/>
  <c r="D550" i="11"/>
  <c r="C550" i="11"/>
  <c r="B550" i="11"/>
  <c r="J549" i="11"/>
  <c r="G549" i="11"/>
  <c r="F549" i="11"/>
  <c r="E549" i="11"/>
  <c r="A549" i="11" s="1"/>
  <c r="D549" i="11"/>
  <c r="C549" i="11"/>
  <c r="B549" i="11"/>
  <c r="J548" i="11"/>
  <c r="G548" i="11"/>
  <c r="F548" i="11"/>
  <c r="E548" i="11"/>
  <c r="A548" i="11" s="1"/>
  <c r="D548" i="11"/>
  <c r="C548" i="11"/>
  <c r="B548" i="11"/>
  <c r="J547" i="11"/>
  <c r="G547" i="11"/>
  <c r="F547" i="11"/>
  <c r="E547" i="11"/>
  <c r="A547" i="11" s="1"/>
  <c r="D547" i="11"/>
  <c r="C547" i="11"/>
  <c r="B547" i="11"/>
  <c r="J546" i="11"/>
  <c r="G546" i="11"/>
  <c r="F546" i="11"/>
  <c r="E546" i="11"/>
  <c r="A546" i="11" s="1"/>
  <c r="D546" i="11"/>
  <c r="C546" i="11"/>
  <c r="B546" i="11"/>
  <c r="J545" i="11"/>
  <c r="G545" i="11"/>
  <c r="F545" i="11"/>
  <c r="E545" i="11"/>
  <c r="A545" i="11" s="1"/>
  <c r="D545" i="11"/>
  <c r="C545" i="11"/>
  <c r="B545" i="11"/>
  <c r="J544" i="11"/>
  <c r="G544" i="11"/>
  <c r="F544" i="11"/>
  <c r="E544" i="11"/>
  <c r="A544" i="11" s="1"/>
  <c r="D544" i="11"/>
  <c r="C544" i="11"/>
  <c r="B544" i="11"/>
  <c r="J543" i="11"/>
  <c r="G543" i="11"/>
  <c r="F543" i="11"/>
  <c r="E543" i="11"/>
  <c r="A543" i="11" s="1"/>
  <c r="D543" i="11"/>
  <c r="C543" i="11"/>
  <c r="B543" i="11"/>
  <c r="J542" i="11"/>
  <c r="G542" i="11"/>
  <c r="F542" i="11"/>
  <c r="E542" i="11"/>
  <c r="A542" i="11" s="1"/>
  <c r="D542" i="11"/>
  <c r="C542" i="11"/>
  <c r="B542" i="11"/>
  <c r="J541" i="11"/>
  <c r="G541" i="11"/>
  <c r="F541" i="11"/>
  <c r="E541" i="11"/>
  <c r="A541" i="11" s="1"/>
  <c r="D541" i="11"/>
  <c r="C541" i="11"/>
  <c r="B541" i="11"/>
  <c r="J540" i="11"/>
  <c r="G540" i="11"/>
  <c r="F540" i="11"/>
  <c r="E540" i="11"/>
  <c r="A540" i="11" s="1"/>
  <c r="D540" i="11"/>
  <c r="C540" i="11"/>
  <c r="B540" i="11"/>
  <c r="J539" i="11"/>
  <c r="G539" i="11"/>
  <c r="F539" i="11"/>
  <c r="E539" i="11"/>
  <c r="A539" i="11" s="1"/>
  <c r="D539" i="11"/>
  <c r="C539" i="11"/>
  <c r="B539" i="11"/>
  <c r="J538" i="11"/>
  <c r="G538" i="11"/>
  <c r="F538" i="11"/>
  <c r="E538" i="11"/>
  <c r="A538" i="11" s="1"/>
  <c r="D538" i="11"/>
  <c r="C538" i="11"/>
  <c r="B538" i="11"/>
  <c r="J537" i="11"/>
  <c r="G537" i="11"/>
  <c r="F537" i="11"/>
  <c r="E537" i="11"/>
  <c r="A537" i="11" s="1"/>
  <c r="D537" i="11"/>
  <c r="C537" i="11"/>
  <c r="B537" i="11"/>
  <c r="J536" i="11"/>
  <c r="G536" i="11"/>
  <c r="F536" i="11"/>
  <c r="E536" i="11"/>
  <c r="A536" i="11" s="1"/>
  <c r="D536" i="11"/>
  <c r="C536" i="11"/>
  <c r="B536" i="11"/>
  <c r="J535" i="11"/>
  <c r="G535" i="11"/>
  <c r="F535" i="11"/>
  <c r="E535" i="11"/>
  <c r="A535" i="11" s="1"/>
  <c r="D535" i="11"/>
  <c r="C535" i="11"/>
  <c r="B535" i="11"/>
  <c r="J534" i="11"/>
  <c r="G534" i="11"/>
  <c r="F534" i="11"/>
  <c r="E534" i="11"/>
  <c r="A534" i="11" s="1"/>
  <c r="D534" i="11"/>
  <c r="C534" i="11"/>
  <c r="B534" i="11"/>
  <c r="J533" i="11"/>
  <c r="G533" i="11"/>
  <c r="F533" i="11"/>
  <c r="E533" i="11"/>
  <c r="A533" i="11" s="1"/>
  <c r="D533" i="11"/>
  <c r="C533" i="11"/>
  <c r="B533" i="11"/>
  <c r="J532" i="11"/>
  <c r="G532" i="11"/>
  <c r="F532" i="11"/>
  <c r="E532" i="11"/>
  <c r="A532" i="11" s="1"/>
  <c r="D532" i="11"/>
  <c r="C532" i="11"/>
  <c r="B532" i="11"/>
  <c r="J531" i="11"/>
  <c r="G531" i="11"/>
  <c r="F531" i="11"/>
  <c r="E531" i="11"/>
  <c r="A531" i="11" s="1"/>
  <c r="D531" i="11"/>
  <c r="C531" i="11"/>
  <c r="B531" i="11"/>
  <c r="J530" i="11"/>
  <c r="G530" i="11"/>
  <c r="F530" i="11"/>
  <c r="E530" i="11"/>
  <c r="A530" i="11" s="1"/>
  <c r="D530" i="11"/>
  <c r="C530" i="11"/>
  <c r="B530" i="11"/>
  <c r="J529" i="11"/>
  <c r="G529" i="11"/>
  <c r="F529" i="11"/>
  <c r="E529" i="11"/>
  <c r="A529" i="11" s="1"/>
  <c r="D529" i="11"/>
  <c r="C529" i="11"/>
  <c r="B529" i="11"/>
  <c r="J528" i="11"/>
  <c r="G528" i="11"/>
  <c r="F528" i="11"/>
  <c r="E528" i="11"/>
  <c r="A528" i="11" s="1"/>
  <c r="D528" i="11"/>
  <c r="C528" i="11"/>
  <c r="B528" i="11"/>
  <c r="J527" i="11"/>
  <c r="G527" i="11"/>
  <c r="F527" i="11"/>
  <c r="E527" i="11"/>
  <c r="A527" i="11" s="1"/>
  <c r="D527" i="11"/>
  <c r="C527" i="11"/>
  <c r="B527" i="11"/>
  <c r="J526" i="11"/>
  <c r="G526" i="11"/>
  <c r="F526" i="11"/>
  <c r="E526" i="11"/>
  <c r="A526" i="11" s="1"/>
  <c r="D526" i="11"/>
  <c r="C526" i="11"/>
  <c r="B526" i="11"/>
  <c r="J525" i="11"/>
  <c r="G525" i="11"/>
  <c r="F525" i="11"/>
  <c r="E525" i="11"/>
  <c r="A525" i="11" s="1"/>
  <c r="D525" i="11"/>
  <c r="C525" i="11"/>
  <c r="B525" i="11"/>
  <c r="J524" i="11"/>
  <c r="G524" i="11"/>
  <c r="F524" i="11"/>
  <c r="E524" i="11"/>
  <c r="A524" i="11" s="1"/>
  <c r="D524" i="11"/>
  <c r="C524" i="11"/>
  <c r="B524" i="11"/>
  <c r="J523" i="11"/>
  <c r="G523" i="11"/>
  <c r="F523" i="11"/>
  <c r="E523" i="11"/>
  <c r="A523" i="11" s="1"/>
  <c r="D523" i="11"/>
  <c r="C523" i="11"/>
  <c r="B523" i="11"/>
  <c r="J522" i="11"/>
  <c r="G522" i="11"/>
  <c r="F522" i="11"/>
  <c r="E522" i="11"/>
  <c r="A522" i="11" s="1"/>
  <c r="D522" i="11"/>
  <c r="C522" i="11"/>
  <c r="B522" i="11"/>
  <c r="J521" i="11"/>
  <c r="G521" i="11"/>
  <c r="F521" i="11"/>
  <c r="E521" i="11"/>
  <c r="A521" i="11" s="1"/>
  <c r="D521" i="11"/>
  <c r="C521" i="11"/>
  <c r="B521" i="11"/>
  <c r="J520" i="11"/>
  <c r="G520" i="11"/>
  <c r="F520" i="11"/>
  <c r="E520" i="11"/>
  <c r="A520" i="11" s="1"/>
  <c r="D520" i="11"/>
  <c r="C520" i="11"/>
  <c r="B520" i="11"/>
  <c r="J519" i="11"/>
  <c r="G519" i="11"/>
  <c r="F519" i="11"/>
  <c r="E519" i="11"/>
  <c r="A519" i="11" s="1"/>
  <c r="D519" i="11"/>
  <c r="C519" i="11"/>
  <c r="B519" i="11"/>
  <c r="J518" i="11"/>
  <c r="G518" i="11"/>
  <c r="F518" i="11"/>
  <c r="E518" i="11"/>
  <c r="A518" i="11" s="1"/>
  <c r="D518" i="11"/>
  <c r="C518" i="11"/>
  <c r="B518" i="11"/>
  <c r="J517" i="11"/>
  <c r="G517" i="11"/>
  <c r="F517" i="11"/>
  <c r="E517" i="11"/>
  <c r="A517" i="11" s="1"/>
  <c r="D517" i="11"/>
  <c r="C517" i="11"/>
  <c r="B517" i="11"/>
  <c r="J516" i="11"/>
  <c r="G516" i="11"/>
  <c r="F516" i="11"/>
  <c r="E516" i="11"/>
  <c r="A516" i="11" s="1"/>
  <c r="D516" i="11"/>
  <c r="C516" i="11"/>
  <c r="B516" i="11"/>
  <c r="J515" i="11"/>
  <c r="G515" i="11"/>
  <c r="F515" i="11"/>
  <c r="E515" i="11"/>
  <c r="A515" i="11" s="1"/>
  <c r="D515" i="11"/>
  <c r="C515" i="11"/>
  <c r="B515" i="11"/>
  <c r="J514" i="11"/>
  <c r="G514" i="11"/>
  <c r="F514" i="11"/>
  <c r="E514" i="11"/>
  <c r="A514" i="11" s="1"/>
  <c r="D514" i="11"/>
  <c r="C514" i="11"/>
  <c r="B514" i="11"/>
  <c r="J513" i="11"/>
  <c r="G513" i="11"/>
  <c r="F513" i="11"/>
  <c r="E513" i="11"/>
  <c r="A513" i="11" s="1"/>
  <c r="D513" i="11"/>
  <c r="C513" i="11"/>
  <c r="B513" i="11"/>
  <c r="J512" i="11"/>
  <c r="G512" i="11"/>
  <c r="F512" i="11"/>
  <c r="E512" i="11"/>
  <c r="A512" i="11" s="1"/>
  <c r="D512" i="11"/>
  <c r="C512" i="11"/>
  <c r="B512" i="11"/>
  <c r="J511" i="11"/>
  <c r="G511" i="11"/>
  <c r="F511" i="11"/>
  <c r="E511" i="11"/>
  <c r="A511" i="11" s="1"/>
  <c r="D511" i="11"/>
  <c r="C511" i="11"/>
  <c r="B511" i="11"/>
  <c r="J510" i="11"/>
  <c r="G510" i="11"/>
  <c r="F510" i="11"/>
  <c r="E510" i="11"/>
  <c r="A510" i="11" s="1"/>
  <c r="D510" i="11"/>
  <c r="C510" i="11"/>
  <c r="B510" i="11"/>
  <c r="J509" i="11"/>
  <c r="G509" i="11"/>
  <c r="F509" i="11"/>
  <c r="E509" i="11"/>
  <c r="A509" i="11" s="1"/>
  <c r="D509" i="11"/>
  <c r="C509" i="11"/>
  <c r="B509" i="11"/>
  <c r="J508" i="11"/>
  <c r="G508" i="11"/>
  <c r="F508" i="11"/>
  <c r="E508" i="11"/>
  <c r="A508" i="11" s="1"/>
  <c r="D508" i="11"/>
  <c r="C508" i="11"/>
  <c r="B508" i="11"/>
  <c r="J507" i="11"/>
  <c r="G507" i="11"/>
  <c r="F507" i="11"/>
  <c r="E507" i="11"/>
  <c r="A507" i="11" s="1"/>
  <c r="D507" i="11"/>
  <c r="C507" i="11"/>
  <c r="B507" i="11"/>
  <c r="J506" i="11"/>
  <c r="G506" i="11"/>
  <c r="F506" i="11"/>
  <c r="E506" i="11"/>
  <c r="A506" i="11" s="1"/>
  <c r="D506" i="11"/>
  <c r="C506" i="11"/>
  <c r="B506" i="11"/>
  <c r="J505" i="11"/>
  <c r="G505" i="11"/>
  <c r="F505" i="11"/>
  <c r="E505" i="11"/>
  <c r="A505" i="11" s="1"/>
  <c r="D505" i="11"/>
  <c r="C505" i="11"/>
  <c r="B505" i="11"/>
  <c r="J504" i="11"/>
  <c r="G504" i="11"/>
  <c r="F504" i="11"/>
  <c r="E504" i="11"/>
  <c r="A504" i="11" s="1"/>
  <c r="D504" i="11"/>
  <c r="C504" i="11"/>
  <c r="B504" i="11"/>
  <c r="J503" i="11"/>
  <c r="G503" i="11"/>
  <c r="F503" i="11"/>
  <c r="E503" i="11"/>
  <c r="A503" i="11" s="1"/>
  <c r="D503" i="11"/>
  <c r="C503" i="11"/>
  <c r="B503" i="11"/>
  <c r="J502" i="11"/>
  <c r="G502" i="11"/>
  <c r="F502" i="11"/>
  <c r="E502" i="11"/>
  <c r="A502" i="11" s="1"/>
  <c r="D502" i="11"/>
  <c r="C502" i="11"/>
  <c r="B502" i="11"/>
  <c r="J501" i="11"/>
  <c r="G501" i="11"/>
  <c r="F501" i="11"/>
  <c r="E501" i="11"/>
  <c r="A501" i="11" s="1"/>
  <c r="D501" i="11"/>
  <c r="C501" i="11"/>
  <c r="B501" i="11"/>
  <c r="J500" i="11"/>
  <c r="G500" i="11"/>
  <c r="F500" i="11"/>
  <c r="E500" i="11"/>
  <c r="A500" i="11" s="1"/>
  <c r="D500" i="11"/>
  <c r="C500" i="11"/>
  <c r="B500" i="11"/>
  <c r="J499" i="11"/>
  <c r="G499" i="11"/>
  <c r="F499" i="11"/>
  <c r="E499" i="11"/>
  <c r="A499" i="11" s="1"/>
  <c r="D499" i="11"/>
  <c r="C499" i="11"/>
  <c r="B499" i="11"/>
  <c r="J498" i="11"/>
  <c r="G498" i="11"/>
  <c r="F498" i="11"/>
  <c r="E498" i="11"/>
  <c r="A498" i="11" s="1"/>
  <c r="D498" i="11"/>
  <c r="C498" i="11"/>
  <c r="B498" i="11"/>
  <c r="J497" i="11"/>
  <c r="G497" i="11"/>
  <c r="F497" i="11"/>
  <c r="E497" i="11"/>
  <c r="A497" i="11" s="1"/>
  <c r="D497" i="11"/>
  <c r="C497" i="11"/>
  <c r="B497" i="11"/>
  <c r="J496" i="11"/>
  <c r="G496" i="11"/>
  <c r="F496" i="11"/>
  <c r="E496" i="11"/>
  <c r="A496" i="11" s="1"/>
  <c r="D496" i="11"/>
  <c r="C496" i="11"/>
  <c r="B496" i="11"/>
  <c r="J495" i="11"/>
  <c r="G495" i="11"/>
  <c r="F495" i="11"/>
  <c r="E495" i="11"/>
  <c r="A495" i="11" s="1"/>
  <c r="D495" i="11"/>
  <c r="C495" i="11"/>
  <c r="B495" i="11"/>
  <c r="J494" i="11"/>
  <c r="G494" i="11"/>
  <c r="F494" i="11"/>
  <c r="E494" i="11"/>
  <c r="A494" i="11" s="1"/>
  <c r="D494" i="11"/>
  <c r="C494" i="11"/>
  <c r="B494" i="11"/>
  <c r="J493" i="11"/>
  <c r="G493" i="11"/>
  <c r="F493" i="11"/>
  <c r="E493" i="11"/>
  <c r="A493" i="11" s="1"/>
  <c r="D493" i="11"/>
  <c r="C493" i="11"/>
  <c r="B493" i="11"/>
  <c r="J492" i="11"/>
  <c r="G492" i="11"/>
  <c r="F492" i="11"/>
  <c r="E492" i="11"/>
  <c r="A492" i="11" s="1"/>
  <c r="D492" i="11"/>
  <c r="C492" i="11"/>
  <c r="B492" i="11"/>
  <c r="J491" i="11"/>
  <c r="G491" i="11"/>
  <c r="F491" i="11"/>
  <c r="E491" i="11"/>
  <c r="A491" i="11" s="1"/>
  <c r="D491" i="11"/>
  <c r="C491" i="11"/>
  <c r="B491" i="11"/>
  <c r="J490" i="11"/>
  <c r="G490" i="11"/>
  <c r="F490" i="11"/>
  <c r="E490" i="11"/>
  <c r="A490" i="11" s="1"/>
  <c r="D490" i="11"/>
  <c r="C490" i="11"/>
  <c r="B490" i="11"/>
  <c r="J489" i="11"/>
  <c r="G489" i="11"/>
  <c r="F489" i="11"/>
  <c r="E489" i="11"/>
  <c r="A489" i="11" s="1"/>
  <c r="D489" i="11"/>
  <c r="C489" i="11"/>
  <c r="B489" i="11"/>
  <c r="J488" i="11"/>
  <c r="G488" i="11"/>
  <c r="F488" i="11"/>
  <c r="E488" i="11"/>
  <c r="A488" i="11" s="1"/>
  <c r="D488" i="11"/>
  <c r="C488" i="11"/>
  <c r="B488" i="11"/>
  <c r="J487" i="11"/>
  <c r="G487" i="11"/>
  <c r="F487" i="11"/>
  <c r="E487" i="11"/>
  <c r="A487" i="11" s="1"/>
  <c r="D487" i="11"/>
  <c r="C487" i="11"/>
  <c r="B487" i="11"/>
  <c r="J486" i="11"/>
  <c r="G486" i="11"/>
  <c r="F486" i="11"/>
  <c r="E486" i="11"/>
  <c r="A486" i="11" s="1"/>
  <c r="D486" i="11"/>
  <c r="C486" i="11"/>
  <c r="B486" i="11"/>
  <c r="J485" i="11"/>
  <c r="G485" i="11"/>
  <c r="F485" i="11"/>
  <c r="E485" i="11"/>
  <c r="A485" i="11" s="1"/>
  <c r="D485" i="11"/>
  <c r="C485" i="11"/>
  <c r="B485" i="11"/>
  <c r="J484" i="11"/>
  <c r="G484" i="11"/>
  <c r="F484" i="11"/>
  <c r="E484" i="11"/>
  <c r="A484" i="11" s="1"/>
  <c r="D484" i="11"/>
  <c r="C484" i="11"/>
  <c r="B484" i="11"/>
  <c r="J483" i="11"/>
  <c r="G483" i="11"/>
  <c r="F483" i="11"/>
  <c r="E483" i="11"/>
  <c r="A483" i="11" s="1"/>
  <c r="D483" i="11"/>
  <c r="C483" i="11"/>
  <c r="B483" i="11"/>
  <c r="J482" i="11"/>
  <c r="G482" i="11"/>
  <c r="F482" i="11"/>
  <c r="E482" i="11"/>
  <c r="A482" i="11" s="1"/>
  <c r="D482" i="11"/>
  <c r="C482" i="11"/>
  <c r="B482" i="11"/>
  <c r="J481" i="11"/>
  <c r="G481" i="11"/>
  <c r="F481" i="11"/>
  <c r="E481" i="11"/>
  <c r="A481" i="11" s="1"/>
  <c r="D481" i="11"/>
  <c r="C481" i="11"/>
  <c r="B481" i="11"/>
  <c r="J480" i="11"/>
  <c r="G480" i="11"/>
  <c r="F480" i="11"/>
  <c r="E480" i="11"/>
  <c r="A480" i="11" s="1"/>
  <c r="D480" i="11"/>
  <c r="C480" i="11"/>
  <c r="B480" i="11"/>
  <c r="J479" i="11"/>
  <c r="G479" i="11"/>
  <c r="F479" i="11"/>
  <c r="E479" i="11"/>
  <c r="A479" i="11" s="1"/>
  <c r="D479" i="11"/>
  <c r="C479" i="11"/>
  <c r="B479" i="11"/>
  <c r="J478" i="11"/>
  <c r="G478" i="11"/>
  <c r="F478" i="11"/>
  <c r="E478" i="11"/>
  <c r="A478" i="11" s="1"/>
  <c r="D478" i="11"/>
  <c r="C478" i="11"/>
  <c r="B478" i="11"/>
  <c r="J477" i="11"/>
  <c r="G477" i="11"/>
  <c r="F477" i="11"/>
  <c r="E477" i="11"/>
  <c r="A477" i="11" s="1"/>
  <c r="D477" i="11"/>
  <c r="C477" i="11"/>
  <c r="B477" i="11"/>
  <c r="J476" i="11"/>
  <c r="G476" i="11"/>
  <c r="F476" i="11"/>
  <c r="E476" i="11"/>
  <c r="A476" i="11" s="1"/>
  <c r="D476" i="11"/>
  <c r="C476" i="11"/>
  <c r="B476" i="11"/>
  <c r="J475" i="11"/>
  <c r="G475" i="11"/>
  <c r="F475" i="11"/>
  <c r="E475" i="11"/>
  <c r="A475" i="11" s="1"/>
  <c r="D475" i="11"/>
  <c r="C475" i="11"/>
  <c r="B475" i="11"/>
  <c r="J474" i="11"/>
  <c r="G474" i="11"/>
  <c r="F474" i="11"/>
  <c r="E474" i="11"/>
  <c r="A474" i="11" s="1"/>
  <c r="D474" i="11"/>
  <c r="C474" i="11"/>
  <c r="B474" i="11"/>
  <c r="J473" i="11"/>
  <c r="G473" i="11"/>
  <c r="F473" i="11"/>
  <c r="E473" i="11"/>
  <c r="A473" i="11" s="1"/>
  <c r="D473" i="11"/>
  <c r="C473" i="11"/>
  <c r="B473" i="11"/>
  <c r="J472" i="11"/>
  <c r="G472" i="11"/>
  <c r="F472" i="11"/>
  <c r="E472" i="11"/>
  <c r="A472" i="11" s="1"/>
  <c r="D472" i="11"/>
  <c r="C472" i="11"/>
  <c r="B472" i="11"/>
  <c r="J471" i="11"/>
  <c r="G471" i="11"/>
  <c r="F471" i="11"/>
  <c r="E471" i="11"/>
  <c r="A471" i="11" s="1"/>
  <c r="D471" i="11"/>
  <c r="C471" i="11"/>
  <c r="B471" i="11"/>
  <c r="J470" i="11"/>
  <c r="G470" i="11"/>
  <c r="F470" i="11"/>
  <c r="E470" i="11"/>
  <c r="A470" i="11" s="1"/>
  <c r="D470" i="11"/>
  <c r="C470" i="11"/>
  <c r="B470" i="11"/>
  <c r="J469" i="11"/>
  <c r="G469" i="11"/>
  <c r="F469" i="11"/>
  <c r="E469" i="11"/>
  <c r="A469" i="11" s="1"/>
  <c r="D469" i="11"/>
  <c r="C469" i="11"/>
  <c r="B469" i="11"/>
  <c r="J468" i="11"/>
  <c r="G468" i="11"/>
  <c r="F468" i="11"/>
  <c r="E468" i="11"/>
  <c r="A468" i="11" s="1"/>
  <c r="D468" i="11"/>
  <c r="C468" i="11"/>
  <c r="B468" i="11"/>
  <c r="J467" i="11"/>
  <c r="G467" i="11"/>
  <c r="F467" i="11"/>
  <c r="E467" i="11"/>
  <c r="A467" i="11" s="1"/>
  <c r="D467" i="11"/>
  <c r="C467" i="11"/>
  <c r="B467" i="11"/>
  <c r="J466" i="11"/>
  <c r="G466" i="11"/>
  <c r="F466" i="11"/>
  <c r="E466" i="11"/>
  <c r="A466" i="11" s="1"/>
  <c r="D466" i="11"/>
  <c r="C466" i="11"/>
  <c r="B466" i="11"/>
  <c r="J465" i="11"/>
  <c r="G465" i="11"/>
  <c r="F465" i="11"/>
  <c r="E465" i="11"/>
  <c r="A465" i="11" s="1"/>
  <c r="D465" i="11"/>
  <c r="C465" i="11"/>
  <c r="B465" i="11"/>
  <c r="J464" i="11"/>
  <c r="G464" i="11"/>
  <c r="F464" i="11"/>
  <c r="E464" i="11"/>
  <c r="A464" i="11" s="1"/>
  <c r="D464" i="11"/>
  <c r="C464" i="11"/>
  <c r="B464" i="11"/>
  <c r="J463" i="11"/>
  <c r="G463" i="11"/>
  <c r="F463" i="11"/>
  <c r="E463" i="11"/>
  <c r="A463" i="11" s="1"/>
  <c r="D463" i="11"/>
  <c r="C463" i="11"/>
  <c r="B463" i="11"/>
  <c r="J462" i="11"/>
  <c r="G462" i="11"/>
  <c r="F462" i="11"/>
  <c r="E462" i="11"/>
  <c r="A462" i="11" s="1"/>
  <c r="D462" i="11"/>
  <c r="C462" i="11"/>
  <c r="B462" i="11"/>
  <c r="J461" i="11"/>
  <c r="G461" i="11"/>
  <c r="F461" i="11"/>
  <c r="E461" i="11"/>
  <c r="A461" i="11" s="1"/>
  <c r="D461" i="11"/>
  <c r="C461" i="11"/>
  <c r="B461" i="11"/>
  <c r="J460" i="11"/>
  <c r="G460" i="11"/>
  <c r="F460" i="11"/>
  <c r="E460" i="11"/>
  <c r="A460" i="11" s="1"/>
  <c r="D460" i="11"/>
  <c r="C460" i="11"/>
  <c r="B460" i="11"/>
  <c r="J459" i="11"/>
  <c r="G459" i="11"/>
  <c r="F459" i="11"/>
  <c r="E459" i="11"/>
  <c r="A459" i="11" s="1"/>
  <c r="D459" i="11"/>
  <c r="C459" i="11"/>
  <c r="B459" i="11"/>
  <c r="J458" i="11"/>
  <c r="G458" i="11"/>
  <c r="F458" i="11"/>
  <c r="E458" i="11"/>
  <c r="A458" i="11" s="1"/>
  <c r="D458" i="11"/>
  <c r="C458" i="11"/>
  <c r="B458" i="11"/>
  <c r="J457" i="11"/>
  <c r="G457" i="11"/>
  <c r="F457" i="11"/>
  <c r="E457" i="11"/>
  <c r="A457" i="11" s="1"/>
  <c r="D457" i="11"/>
  <c r="C457" i="11"/>
  <c r="B457" i="11"/>
  <c r="J456" i="11"/>
  <c r="G456" i="11"/>
  <c r="F456" i="11"/>
  <c r="E456" i="11"/>
  <c r="A456" i="11" s="1"/>
  <c r="D456" i="11"/>
  <c r="C456" i="11"/>
  <c r="B456" i="11"/>
  <c r="J455" i="11"/>
  <c r="G455" i="11"/>
  <c r="F455" i="11"/>
  <c r="E455" i="11"/>
  <c r="A455" i="11" s="1"/>
  <c r="D455" i="11"/>
  <c r="C455" i="11"/>
  <c r="B455" i="11"/>
  <c r="J454" i="11"/>
  <c r="G454" i="11"/>
  <c r="F454" i="11"/>
  <c r="E454" i="11"/>
  <c r="A454" i="11" s="1"/>
  <c r="D454" i="11"/>
  <c r="C454" i="11"/>
  <c r="B454" i="11"/>
  <c r="J453" i="11"/>
  <c r="G453" i="11"/>
  <c r="F453" i="11"/>
  <c r="E453" i="11"/>
  <c r="A453" i="11" s="1"/>
  <c r="D453" i="11"/>
  <c r="C453" i="11"/>
  <c r="B453" i="11"/>
  <c r="J452" i="11"/>
  <c r="G452" i="11"/>
  <c r="F452" i="11"/>
  <c r="E452" i="11"/>
  <c r="A452" i="11" s="1"/>
  <c r="D452" i="11"/>
  <c r="C452" i="11"/>
  <c r="B452" i="11"/>
  <c r="J451" i="11"/>
  <c r="G451" i="11"/>
  <c r="F451" i="11"/>
  <c r="E451" i="11"/>
  <c r="A451" i="11" s="1"/>
  <c r="D451" i="11"/>
  <c r="C451" i="11"/>
  <c r="B451" i="11"/>
  <c r="J450" i="11"/>
  <c r="G450" i="11"/>
  <c r="F450" i="11"/>
  <c r="E450" i="11"/>
  <c r="A450" i="11" s="1"/>
  <c r="D450" i="11"/>
  <c r="C450" i="11"/>
  <c r="B450" i="11"/>
  <c r="J449" i="11"/>
  <c r="G449" i="11"/>
  <c r="F449" i="11"/>
  <c r="E449" i="11"/>
  <c r="A449" i="11" s="1"/>
  <c r="D449" i="11"/>
  <c r="C449" i="11"/>
  <c r="B449" i="11"/>
  <c r="J448" i="11"/>
  <c r="G448" i="11"/>
  <c r="F448" i="11"/>
  <c r="E448" i="11"/>
  <c r="A448" i="11" s="1"/>
  <c r="D448" i="11"/>
  <c r="C448" i="11"/>
  <c r="B448" i="11"/>
  <c r="J447" i="11"/>
  <c r="G447" i="11"/>
  <c r="F447" i="11"/>
  <c r="E447" i="11"/>
  <c r="A447" i="11" s="1"/>
  <c r="D447" i="11"/>
  <c r="C447" i="11"/>
  <c r="B447" i="11"/>
  <c r="J446" i="11"/>
  <c r="G446" i="11"/>
  <c r="F446" i="11"/>
  <c r="E446" i="11"/>
  <c r="A446" i="11" s="1"/>
  <c r="D446" i="11"/>
  <c r="C446" i="11"/>
  <c r="B446" i="11"/>
  <c r="J445" i="11"/>
  <c r="G445" i="11"/>
  <c r="F445" i="11"/>
  <c r="E445" i="11"/>
  <c r="A445" i="11" s="1"/>
  <c r="D445" i="11"/>
  <c r="C445" i="11"/>
  <c r="B445" i="11"/>
  <c r="J444" i="11"/>
  <c r="G444" i="11"/>
  <c r="F444" i="11"/>
  <c r="E444" i="11"/>
  <c r="A444" i="11" s="1"/>
  <c r="D444" i="11"/>
  <c r="C444" i="11"/>
  <c r="B444" i="11"/>
  <c r="J443" i="11"/>
  <c r="G443" i="11"/>
  <c r="F443" i="11"/>
  <c r="E443" i="11"/>
  <c r="A443" i="11" s="1"/>
  <c r="D443" i="11"/>
  <c r="C443" i="11"/>
  <c r="B443" i="11"/>
  <c r="J442" i="11"/>
  <c r="G442" i="11"/>
  <c r="F442" i="11"/>
  <c r="E442" i="11"/>
  <c r="A442" i="11" s="1"/>
  <c r="D442" i="11"/>
  <c r="C442" i="11"/>
  <c r="B442" i="11"/>
  <c r="J441" i="11"/>
  <c r="G441" i="11"/>
  <c r="F441" i="11"/>
  <c r="E441" i="11"/>
  <c r="A441" i="11" s="1"/>
  <c r="D441" i="11"/>
  <c r="C441" i="11"/>
  <c r="B441" i="11"/>
  <c r="J440" i="11"/>
  <c r="G440" i="11"/>
  <c r="F440" i="11"/>
  <c r="E440" i="11"/>
  <c r="A440" i="11" s="1"/>
  <c r="D440" i="11"/>
  <c r="C440" i="11"/>
  <c r="B440" i="11"/>
  <c r="J439" i="11"/>
  <c r="G439" i="11"/>
  <c r="F439" i="11"/>
  <c r="E439" i="11"/>
  <c r="A439" i="11" s="1"/>
  <c r="D439" i="11"/>
  <c r="C439" i="11"/>
  <c r="B439" i="11"/>
  <c r="J438" i="11"/>
  <c r="G438" i="11"/>
  <c r="F438" i="11"/>
  <c r="E438" i="11"/>
  <c r="A438" i="11" s="1"/>
  <c r="D438" i="11"/>
  <c r="C438" i="11"/>
  <c r="B438" i="11"/>
  <c r="J437" i="11"/>
  <c r="G437" i="11"/>
  <c r="F437" i="11"/>
  <c r="E437" i="11"/>
  <c r="A437" i="11" s="1"/>
  <c r="D437" i="11"/>
  <c r="C437" i="11"/>
  <c r="B437" i="11"/>
  <c r="J436" i="11"/>
  <c r="G436" i="11"/>
  <c r="F436" i="11"/>
  <c r="E436" i="11"/>
  <c r="A436" i="11" s="1"/>
  <c r="D436" i="11"/>
  <c r="C436" i="11"/>
  <c r="B436" i="11"/>
  <c r="J435" i="11"/>
  <c r="G435" i="11"/>
  <c r="F435" i="11"/>
  <c r="E435" i="11"/>
  <c r="A435" i="11" s="1"/>
  <c r="D435" i="11"/>
  <c r="C435" i="11"/>
  <c r="B435" i="11"/>
  <c r="J434" i="11"/>
  <c r="G434" i="11"/>
  <c r="F434" i="11"/>
  <c r="E434" i="11"/>
  <c r="A434" i="11" s="1"/>
  <c r="D434" i="11"/>
  <c r="C434" i="11"/>
  <c r="B434" i="11"/>
  <c r="J433" i="11"/>
  <c r="G433" i="11"/>
  <c r="F433" i="11"/>
  <c r="E433" i="11"/>
  <c r="A433" i="11" s="1"/>
  <c r="D433" i="11"/>
  <c r="C433" i="11"/>
  <c r="B433" i="11"/>
  <c r="J432" i="11"/>
  <c r="G432" i="11"/>
  <c r="F432" i="11"/>
  <c r="E432" i="11"/>
  <c r="A432" i="11" s="1"/>
  <c r="D432" i="11"/>
  <c r="C432" i="11"/>
  <c r="B432" i="11"/>
  <c r="J431" i="11"/>
  <c r="G431" i="11"/>
  <c r="F431" i="11"/>
  <c r="E431" i="11"/>
  <c r="A431" i="11" s="1"/>
  <c r="D431" i="11"/>
  <c r="C431" i="11"/>
  <c r="B431" i="11"/>
  <c r="J430" i="11"/>
  <c r="G430" i="11"/>
  <c r="F430" i="11"/>
  <c r="E430" i="11"/>
  <c r="A430" i="11" s="1"/>
  <c r="D430" i="11"/>
  <c r="C430" i="11"/>
  <c r="B430" i="11"/>
  <c r="J429" i="11"/>
  <c r="G429" i="11"/>
  <c r="F429" i="11"/>
  <c r="E429" i="11"/>
  <c r="A429" i="11" s="1"/>
  <c r="D429" i="11"/>
  <c r="C429" i="11"/>
  <c r="B429" i="11"/>
  <c r="J428" i="11"/>
  <c r="G428" i="11"/>
  <c r="F428" i="11"/>
  <c r="E428" i="11"/>
  <c r="A428" i="11" s="1"/>
  <c r="D428" i="11"/>
  <c r="C428" i="11"/>
  <c r="B428" i="11"/>
  <c r="J427" i="11"/>
  <c r="G427" i="11"/>
  <c r="F427" i="11"/>
  <c r="E427" i="11"/>
  <c r="A427" i="11" s="1"/>
  <c r="D427" i="11"/>
  <c r="C427" i="11"/>
  <c r="B427" i="11"/>
  <c r="J426" i="11"/>
  <c r="G426" i="11"/>
  <c r="F426" i="11"/>
  <c r="E426" i="11"/>
  <c r="A426" i="11" s="1"/>
  <c r="D426" i="11"/>
  <c r="C426" i="11"/>
  <c r="B426" i="11"/>
  <c r="J425" i="11"/>
  <c r="G425" i="11"/>
  <c r="F425" i="11"/>
  <c r="E425" i="11"/>
  <c r="A425" i="11" s="1"/>
  <c r="D425" i="11"/>
  <c r="C425" i="11"/>
  <c r="B425" i="11"/>
  <c r="J424" i="11"/>
  <c r="G424" i="11"/>
  <c r="F424" i="11"/>
  <c r="E424" i="11"/>
  <c r="A424" i="11" s="1"/>
  <c r="D424" i="11"/>
  <c r="C424" i="11"/>
  <c r="B424" i="11"/>
  <c r="J423" i="11"/>
  <c r="G423" i="11"/>
  <c r="F423" i="11"/>
  <c r="E423" i="11"/>
  <c r="A423" i="11" s="1"/>
  <c r="D423" i="11"/>
  <c r="C423" i="11"/>
  <c r="B423" i="11"/>
  <c r="J422" i="11"/>
  <c r="G422" i="11"/>
  <c r="F422" i="11"/>
  <c r="E422" i="11"/>
  <c r="A422" i="11" s="1"/>
  <c r="D422" i="11"/>
  <c r="C422" i="11"/>
  <c r="B422" i="11"/>
  <c r="J421" i="11"/>
  <c r="G421" i="11"/>
  <c r="F421" i="11"/>
  <c r="E421" i="11"/>
  <c r="A421" i="11" s="1"/>
  <c r="D421" i="11"/>
  <c r="C421" i="11"/>
  <c r="B421" i="11"/>
  <c r="J420" i="11"/>
  <c r="G420" i="11"/>
  <c r="F420" i="11"/>
  <c r="E420" i="11"/>
  <c r="A420" i="11" s="1"/>
  <c r="D420" i="11"/>
  <c r="C420" i="11"/>
  <c r="B420" i="11"/>
  <c r="J419" i="11"/>
  <c r="G419" i="11"/>
  <c r="F419" i="11"/>
  <c r="E419" i="11"/>
  <c r="A419" i="11" s="1"/>
  <c r="D419" i="11"/>
  <c r="C419" i="11"/>
  <c r="B419" i="11"/>
  <c r="J418" i="11"/>
  <c r="G418" i="11"/>
  <c r="F418" i="11"/>
  <c r="E418" i="11"/>
  <c r="A418" i="11" s="1"/>
  <c r="D418" i="11"/>
  <c r="C418" i="11"/>
  <c r="B418" i="11"/>
  <c r="J417" i="11"/>
  <c r="G417" i="11"/>
  <c r="F417" i="11"/>
  <c r="E417" i="11"/>
  <c r="A417" i="11" s="1"/>
  <c r="D417" i="11"/>
  <c r="C417" i="11"/>
  <c r="B417" i="11"/>
  <c r="J416" i="11"/>
  <c r="G416" i="11"/>
  <c r="F416" i="11"/>
  <c r="E416" i="11"/>
  <c r="A416" i="11" s="1"/>
  <c r="D416" i="11"/>
  <c r="C416" i="11"/>
  <c r="B416" i="11"/>
  <c r="J415" i="11"/>
  <c r="G415" i="11"/>
  <c r="F415" i="11"/>
  <c r="E415" i="11"/>
  <c r="A415" i="11" s="1"/>
  <c r="D415" i="11"/>
  <c r="C415" i="11"/>
  <c r="B415" i="11"/>
  <c r="J414" i="11"/>
  <c r="G414" i="11"/>
  <c r="F414" i="11"/>
  <c r="E414" i="11"/>
  <c r="A414" i="11" s="1"/>
  <c r="D414" i="11"/>
  <c r="C414" i="11"/>
  <c r="B414" i="11"/>
  <c r="J413" i="11"/>
  <c r="G413" i="11"/>
  <c r="F413" i="11"/>
  <c r="E413" i="11"/>
  <c r="A413" i="11" s="1"/>
  <c r="D413" i="11"/>
  <c r="C413" i="11"/>
  <c r="B413" i="11"/>
  <c r="J412" i="11"/>
  <c r="G412" i="11"/>
  <c r="F412" i="11"/>
  <c r="E412" i="11"/>
  <c r="A412" i="11" s="1"/>
  <c r="D412" i="11"/>
  <c r="C412" i="11"/>
  <c r="B412" i="11"/>
  <c r="J411" i="11"/>
  <c r="G411" i="11"/>
  <c r="F411" i="11"/>
  <c r="E411" i="11"/>
  <c r="A411" i="11" s="1"/>
  <c r="D411" i="11"/>
  <c r="C411" i="11"/>
  <c r="B411" i="11"/>
  <c r="J410" i="11"/>
  <c r="G410" i="11"/>
  <c r="F410" i="11"/>
  <c r="E410" i="11"/>
  <c r="A410" i="11" s="1"/>
  <c r="D410" i="11"/>
  <c r="C410" i="11"/>
  <c r="B410" i="11"/>
  <c r="J409" i="11"/>
  <c r="G409" i="11"/>
  <c r="F409" i="11"/>
  <c r="E409" i="11"/>
  <c r="A409" i="11" s="1"/>
  <c r="D409" i="11"/>
  <c r="C409" i="11"/>
  <c r="B409" i="11"/>
  <c r="J408" i="11"/>
  <c r="G408" i="11"/>
  <c r="F408" i="11"/>
  <c r="E408" i="11"/>
  <c r="A408" i="11" s="1"/>
  <c r="D408" i="11"/>
  <c r="C408" i="11"/>
  <c r="B408" i="11"/>
  <c r="J407" i="11"/>
  <c r="G407" i="11"/>
  <c r="F407" i="11"/>
  <c r="E407" i="11"/>
  <c r="A407" i="11" s="1"/>
  <c r="D407" i="11"/>
  <c r="C407" i="11"/>
  <c r="B407" i="11"/>
  <c r="J406" i="11"/>
  <c r="G406" i="11"/>
  <c r="F406" i="11"/>
  <c r="E406" i="11"/>
  <c r="A406" i="11" s="1"/>
  <c r="D406" i="11"/>
  <c r="C406" i="11"/>
  <c r="B406" i="11"/>
  <c r="J405" i="11"/>
  <c r="G405" i="11"/>
  <c r="F405" i="11"/>
  <c r="E405" i="11"/>
  <c r="A405" i="11" s="1"/>
  <c r="D405" i="11"/>
  <c r="C405" i="11"/>
  <c r="B405" i="11"/>
  <c r="J404" i="11"/>
  <c r="G404" i="11"/>
  <c r="F404" i="11"/>
  <c r="E404" i="11"/>
  <c r="A404" i="11" s="1"/>
  <c r="D404" i="11"/>
  <c r="C404" i="11"/>
  <c r="B404" i="11"/>
  <c r="J403" i="11"/>
  <c r="G403" i="11"/>
  <c r="F403" i="11"/>
  <c r="E403" i="11"/>
  <c r="A403" i="11" s="1"/>
  <c r="D403" i="11"/>
  <c r="C403" i="11"/>
  <c r="B403" i="11"/>
  <c r="J402" i="11"/>
  <c r="G402" i="11"/>
  <c r="F402" i="11"/>
  <c r="E402" i="11"/>
  <c r="A402" i="11" s="1"/>
  <c r="D402" i="11"/>
  <c r="C402" i="11"/>
  <c r="B402" i="11"/>
  <c r="J401" i="11"/>
  <c r="G401" i="11"/>
  <c r="F401" i="11"/>
  <c r="E401" i="11"/>
  <c r="A401" i="11" s="1"/>
  <c r="D401" i="11"/>
  <c r="C401" i="11"/>
  <c r="B401" i="11"/>
  <c r="J400" i="11"/>
  <c r="G400" i="11"/>
  <c r="F400" i="11"/>
  <c r="E400" i="11"/>
  <c r="A400" i="11" s="1"/>
  <c r="D400" i="11"/>
  <c r="C400" i="11"/>
  <c r="B400" i="11"/>
  <c r="J399" i="11"/>
  <c r="G399" i="11"/>
  <c r="F399" i="11"/>
  <c r="E399" i="11"/>
  <c r="A399" i="11" s="1"/>
  <c r="D399" i="11"/>
  <c r="C399" i="11"/>
  <c r="B399" i="11"/>
  <c r="J398" i="11"/>
  <c r="G398" i="11"/>
  <c r="F398" i="11"/>
  <c r="E398" i="11"/>
  <c r="A398" i="11" s="1"/>
  <c r="D398" i="11"/>
  <c r="C398" i="11"/>
  <c r="B398" i="11"/>
  <c r="J397" i="11"/>
  <c r="G397" i="11"/>
  <c r="F397" i="11"/>
  <c r="E397" i="11"/>
  <c r="A397" i="11" s="1"/>
  <c r="D397" i="11"/>
  <c r="C397" i="11"/>
  <c r="B397" i="11"/>
  <c r="J396" i="11"/>
  <c r="G396" i="11"/>
  <c r="F396" i="11"/>
  <c r="E396" i="11"/>
  <c r="A396" i="11" s="1"/>
  <c r="D396" i="11"/>
  <c r="C396" i="11"/>
  <c r="B396" i="11"/>
  <c r="J395" i="11"/>
  <c r="G395" i="11"/>
  <c r="F395" i="11"/>
  <c r="E395" i="11"/>
  <c r="A395" i="11" s="1"/>
  <c r="D395" i="11"/>
  <c r="C395" i="11"/>
  <c r="B395" i="11"/>
  <c r="J394" i="11"/>
  <c r="G394" i="11"/>
  <c r="F394" i="11"/>
  <c r="E394" i="11"/>
  <c r="A394" i="11" s="1"/>
  <c r="D394" i="11"/>
  <c r="C394" i="11"/>
  <c r="B394" i="11"/>
  <c r="J393" i="11"/>
  <c r="G393" i="11"/>
  <c r="F393" i="11"/>
  <c r="E393" i="11"/>
  <c r="A393" i="11" s="1"/>
  <c r="D393" i="11"/>
  <c r="C393" i="11"/>
  <c r="B393" i="11"/>
  <c r="J392" i="11"/>
  <c r="G392" i="11"/>
  <c r="F392" i="11"/>
  <c r="E392" i="11"/>
  <c r="A392" i="11" s="1"/>
  <c r="D392" i="11"/>
  <c r="C392" i="11"/>
  <c r="B392" i="11"/>
  <c r="J391" i="11"/>
  <c r="G391" i="11"/>
  <c r="F391" i="11"/>
  <c r="E391" i="11"/>
  <c r="A391" i="11" s="1"/>
  <c r="D391" i="11"/>
  <c r="C391" i="11"/>
  <c r="B391" i="11"/>
  <c r="J390" i="11"/>
  <c r="G390" i="11"/>
  <c r="F390" i="11"/>
  <c r="E390" i="11"/>
  <c r="A390" i="11" s="1"/>
  <c r="D390" i="11"/>
  <c r="C390" i="11"/>
  <c r="B390" i="11"/>
  <c r="J389" i="11"/>
  <c r="G389" i="11"/>
  <c r="F389" i="11"/>
  <c r="E389" i="11"/>
  <c r="A389" i="11" s="1"/>
  <c r="D389" i="11"/>
  <c r="C389" i="11"/>
  <c r="B389" i="11"/>
  <c r="J388" i="11"/>
  <c r="G388" i="11"/>
  <c r="F388" i="11"/>
  <c r="E388" i="11"/>
  <c r="A388" i="11" s="1"/>
  <c r="D388" i="11"/>
  <c r="C388" i="11"/>
  <c r="B388" i="11"/>
  <c r="J387" i="11"/>
  <c r="G387" i="11"/>
  <c r="F387" i="11"/>
  <c r="E387" i="11"/>
  <c r="A387" i="11" s="1"/>
  <c r="D387" i="11"/>
  <c r="C387" i="11"/>
  <c r="B387" i="11"/>
  <c r="J386" i="11"/>
  <c r="G386" i="11"/>
  <c r="F386" i="11"/>
  <c r="E386" i="11"/>
  <c r="A386" i="11" s="1"/>
  <c r="D386" i="11"/>
  <c r="C386" i="11"/>
  <c r="B386" i="11"/>
  <c r="J385" i="11"/>
  <c r="G385" i="11"/>
  <c r="F385" i="11"/>
  <c r="E385" i="11"/>
  <c r="A385" i="11" s="1"/>
  <c r="D385" i="11"/>
  <c r="C385" i="11"/>
  <c r="B385" i="11"/>
  <c r="J384" i="11"/>
  <c r="G384" i="11"/>
  <c r="F384" i="11"/>
  <c r="E384" i="11"/>
  <c r="A384" i="11" s="1"/>
  <c r="D384" i="11"/>
  <c r="C384" i="11"/>
  <c r="B384" i="11"/>
  <c r="J383" i="11"/>
  <c r="G383" i="11"/>
  <c r="F383" i="11"/>
  <c r="E383" i="11"/>
  <c r="A383" i="11" s="1"/>
  <c r="D383" i="11"/>
  <c r="C383" i="11"/>
  <c r="B383" i="11"/>
  <c r="J382" i="11"/>
  <c r="G382" i="11"/>
  <c r="F382" i="11"/>
  <c r="E382" i="11"/>
  <c r="A382" i="11" s="1"/>
  <c r="D382" i="11"/>
  <c r="C382" i="11"/>
  <c r="B382" i="11"/>
  <c r="J381" i="11"/>
  <c r="G381" i="11"/>
  <c r="F381" i="11"/>
  <c r="E381" i="11"/>
  <c r="A381" i="11" s="1"/>
  <c r="D381" i="11"/>
  <c r="C381" i="11"/>
  <c r="B381" i="11"/>
  <c r="J380" i="11"/>
  <c r="G380" i="11"/>
  <c r="F380" i="11"/>
  <c r="E380" i="11"/>
  <c r="A380" i="11" s="1"/>
  <c r="D380" i="11"/>
  <c r="C380" i="11"/>
  <c r="B380" i="11"/>
  <c r="J379" i="11"/>
  <c r="G379" i="11"/>
  <c r="F379" i="11"/>
  <c r="E379" i="11"/>
  <c r="A379" i="11" s="1"/>
  <c r="D379" i="11"/>
  <c r="C379" i="11"/>
  <c r="B379" i="11"/>
  <c r="J378" i="11"/>
  <c r="G378" i="11"/>
  <c r="F378" i="11"/>
  <c r="E378" i="11"/>
  <c r="A378" i="11" s="1"/>
  <c r="D378" i="11"/>
  <c r="C378" i="11"/>
  <c r="B378" i="11"/>
  <c r="J377" i="11"/>
  <c r="G377" i="11"/>
  <c r="F377" i="11"/>
  <c r="E377" i="11"/>
  <c r="A377" i="11" s="1"/>
  <c r="D377" i="11"/>
  <c r="C377" i="11"/>
  <c r="B377" i="11"/>
  <c r="J376" i="11"/>
  <c r="G376" i="11"/>
  <c r="F376" i="11"/>
  <c r="E376" i="11"/>
  <c r="A376" i="11" s="1"/>
  <c r="D376" i="11"/>
  <c r="C376" i="11"/>
  <c r="B376" i="11"/>
  <c r="J375" i="11"/>
  <c r="G375" i="11"/>
  <c r="F375" i="11"/>
  <c r="E375" i="11"/>
  <c r="A375" i="11" s="1"/>
  <c r="D375" i="11"/>
  <c r="C375" i="11"/>
  <c r="B375" i="11"/>
  <c r="J374" i="11"/>
  <c r="G374" i="11"/>
  <c r="F374" i="11"/>
  <c r="E374" i="11"/>
  <c r="A374" i="11" s="1"/>
  <c r="D374" i="11"/>
  <c r="C374" i="11"/>
  <c r="B374" i="11"/>
  <c r="J373" i="11"/>
  <c r="G373" i="11"/>
  <c r="F373" i="11"/>
  <c r="E373" i="11"/>
  <c r="A373" i="11" s="1"/>
  <c r="D373" i="11"/>
  <c r="C373" i="11"/>
  <c r="B373" i="11"/>
  <c r="J372" i="11"/>
  <c r="G372" i="11"/>
  <c r="F372" i="11"/>
  <c r="E372" i="11"/>
  <c r="A372" i="11" s="1"/>
  <c r="D372" i="11"/>
  <c r="C372" i="11"/>
  <c r="B372" i="11"/>
  <c r="J371" i="11"/>
  <c r="G371" i="11"/>
  <c r="F371" i="11"/>
  <c r="E371" i="11"/>
  <c r="A371" i="11" s="1"/>
  <c r="D371" i="11"/>
  <c r="C371" i="11"/>
  <c r="B371" i="11"/>
  <c r="J370" i="11"/>
  <c r="G370" i="11"/>
  <c r="F370" i="11"/>
  <c r="E370" i="11"/>
  <c r="A370" i="11" s="1"/>
  <c r="D370" i="11"/>
  <c r="C370" i="11"/>
  <c r="B370" i="11"/>
  <c r="J369" i="11"/>
  <c r="G369" i="11"/>
  <c r="F369" i="11"/>
  <c r="E369" i="11"/>
  <c r="A369" i="11" s="1"/>
  <c r="D369" i="11"/>
  <c r="C369" i="11"/>
  <c r="B369" i="11"/>
  <c r="J368" i="11"/>
  <c r="G368" i="11"/>
  <c r="F368" i="11"/>
  <c r="E368" i="11"/>
  <c r="A368" i="11" s="1"/>
  <c r="D368" i="11"/>
  <c r="C368" i="11"/>
  <c r="B368" i="11"/>
  <c r="J367" i="11"/>
  <c r="G367" i="11"/>
  <c r="F367" i="11"/>
  <c r="E367" i="11"/>
  <c r="A367" i="11" s="1"/>
  <c r="D367" i="11"/>
  <c r="C367" i="11"/>
  <c r="B367" i="11"/>
  <c r="J366" i="11"/>
  <c r="G366" i="11"/>
  <c r="F366" i="11"/>
  <c r="E366" i="11"/>
  <c r="A366" i="11" s="1"/>
  <c r="D366" i="11"/>
  <c r="C366" i="11"/>
  <c r="B366" i="11"/>
  <c r="J365" i="11"/>
  <c r="G365" i="11"/>
  <c r="F365" i="11"/>
  <c r="E365" i="11"/>
  <c r="A365" i="11" s="1"/>
  <c r="D365" i="11"/>
  <c r="C365" i="11"/>
  <c r="B365" i="11"/>
  <c r="J364" i="11"/>
  <c r="G364" i="11"/>
  <c r="F364" i="11"/>
  <c r="E364" i="11"/>
  <c r="A364" i="11" s="1"/>
  <c r="D364" i="11"/>
  <c r="C364" i="11"/>
  <c r="B364" i="11"/>
  <c r="J363" i="11"/>
  <c r="G363" i="11"/>
  <c r="F363" i="11"/>
  <c r="E363" i="11"/>
  <c r="A363" i="11" s="1"/>
  <c r="D363" i="11"/>
  <c r="C363" i="11"/>
  <c r="B363" i="11"/>
  <c r="J362" i="11"/>
  <c r="G362" i="11"/>
  <c r="F362" i="11"/>
  <c r="E362" i="11"/>
  <c r="A362" i="11" s="1"/>
  <c r="D362" i="11"/>
  <c r="C362" i="11"/>
  <c r="B362" i="11"/>
  <c r="J361" i="11"/>
  <c r="G361" i="11"/>
  <c r="F361" i="11"/>
  <c r="E361" i="11"/>
  <c r="A361" i="11" s="1"/>
  <c r="D361" i="11"/>
  <c r="C361" i="11"/>
  <c r="B361" i="11"/>
  <c r="J360" i="11"/>
  <c r="G360" i="11"/>
  <c r="F360" i="11"/>
  <c r="E360" i="11"/>
  <c r="A360" i="11" s="1"/>
  <c r="D360" i="11"/>
  <c r="C360" i="11"/>
  <c r="B360" i="11"/>
  <c r="J359" i="11"/>
  <c r="G359" i="11"/>
  <c r="F359" i="11"/>
  <c r="E359" i="11"/>
  <c r="A359" i="11" s="1"/>
  <c r="D359" i="11"/>
  <c r="C359" i="11"/>
  <c r="B359" i="11"/>
  <c r="J358" i="11"/>
  <c r="G358" i="11"/>
  <c r="F358" i="11"/>
  <c r="E358" i="11"/>
  <c r="A358" i="11" s="1"/>
  <c r="D358" i="11"/>
  <c r="C358" i="11"/>
  <c r="B358" i="11"/>
  <c r="J357" i="11"/>
  <c r="G357" i="11"/>
  <c r="F357" i="11"/>
  <c r="E357" i="11"/>
  <c r="A357" i="11" s="1"/>
  <c r="D357" i="11"/>
  <c r="C357" i="11"/>
  <c r="B357" i="11"/>
  <c r="J356" i="11"/>
  <c r="G356" i="11"/>
  <c r="F356" i="11"/>
  <c r="E356" i="11"/>
  <c r="A356" i="11" s="1"/>
  <c r="D356" i="11"/>
  <c r="C356" i="11"/>
  <c r="B356" i="11"/>
  <c r="J355" i="11"/>
  <c r="G355" i="11"/>
  <c r="F355" i="11"/>
  <c r="E355" i="11"/>
  <c r="A355" i="11" s="1"/>
  <c r="D355" i="11"/>
  <c r="C355" i="11"/>
  <c r="B355" i="11"/>
  <c r="J354" i="11"/>
  <c r="G354" i="11"/>
  <c r="F354" i="11"/>
  <c r="E354" i="11"/>
  <c r="A354" i="11" s="1"/>
  <c r="D354" i="11"/>
  <c r="C354" i="11"/>
  <c r="B354" i="11"/>
  <c r="J353" i="11"/>
  <c r="G353" i="11"/>
  <c r="F353" i="11"/>
  <c r="E353" i="11"/>
  <c r="A353" i="11" s="1"/>
  <c r="D353" i="11"/>
  <c r="C353" i="11"/>
  <c r="B353" i="11"/>
  <c r="J352" i="11"/>
  <c r="G352" i="11"/>
  <c r="F352" i="11"/>
  <c r="E352" i="11"/>
  <c r="A352" i="11" s="1"/>
  <c r="D352" i="11"/>
  <c r="C352" i="11"/>
  <c r="B352" i="11"/>
  <c r="J351" i="11"/>
  <c r="G351" i="11"/>
  <c r="F351" i="11"/>
  <c r="E351" i="11"/>
  <c r="A351" i="11" s="1"/>
  <c r="D351" i="11"/>
  <c r="C351" i="11"/>
  <c r="B351" i="11"/>
  <c r="J350" i="11"/>
  <c r="G350" i="11"/>
  <c r="F350" i="11"/>
  <c r="E350" i="11"/>
  <c r="A350" i="11" s="1"/>
  <c r="D350" i="11"/>
  <c r="C350" i="11"/>
  <c r="B350" i="11"/>
  <c r="J349" i="11"/>
  <c r="G349" i="11"/>
  <c r="F349" i="11"/>
  <c r="E349" i="11"/>
  <c r="A349" i="11" s="1"/>
  <c r="D349" i="11"/>
  <c r="C349" i="11"/>
  <c r="B349" i="11"/>
  <c r="J348" i="11"/>
  <c r="G348" i="11"/>
  <c r="F348" i="11"/>
  <c r="E348" i="11"/>
  <c r="A348" i="11" s="1"/>
  <c r="D348" i="11"/>
  <c r="C348" i="11"/>
  <c r="B348" i="11"/>
  <c r="J347" i="11"/>
  <c r="G347" i="11"/>
  <c r="F347" i="11"/>
  <c r="E347" i="11"/>
  <c r="A347" i="11" s="1"/>
  <c r="D347" i="11"/>
  <c r="C347" i="11"/>
  <c r="B347" i="11"/>
  <c r="J346" i="11"/>
  <c r="G346" i="11"/>
  <c r="F346" i="11"/>
  <c r="E346" i="11"/>
  <c r="A346" i="11" s="1"/>
  <c r="D346" i="11"/>
  <c r="C346" i="11"/>
  <c r="B346" i="11"/>
  <c r="J345" i="11"/>
  <c r="G345" i="11"/>
  <c r="F345" i="11"/>
  <c r="E345" i="11"/>
  <c r="A345" i="11" s="1"/>
  <c r="D345" i="11"/>
  <c r="C345" i="11"/>
  <c r="B345" i="11"/>
  <c r="J344" i="11"/>
  <c r="G344" i="11"/>
  <c r="F344" i="11"/>
  <c r="E344" i="11"/>
  <c r="A344" i="11" s="1"/>
  <c r="D344" i="11"/>
  <c r="C344" i="11"/>
  <c r="B344" i="11"/>
  <c r="J343" i="11"/>
  <c r="G343" i="11"/>
  <c r="F343" i="11"/>
  <c r="E343" i="11"/>
  <c r="A343" i="11" s="1"/>
  <c r="D343" i="11"/>
  <c r="C343" i="11"/>
  <c r="B343" i="11"/>
  <c r="J342" i="11"/>
  <c r="G342" i="11"/>
  <c r="F342" i="11"/>
  <c r="E342" i="11"/>
  <c r="A342" i="11" s="1"/>
  <c r="D342" i="11"/>
  <c r="C342" i="11"/>
  <c r="B342" i="11"/>
  <c r="J341" i="11"/>
  <c r="G341" i="11"/>
  <c r="F341" i="11"/>
  <c r="E341" i="11"/>
  <c r="A341" i="11" s="1"/>
  <c r="D341" i="11"/>
  <c r="C341" i="11"/>
  <c r="B341" i="11"/>
  <c r="J340" i="11"/>
  <c r="G340" i="11"/>
  <c r="F340" i="11"/>
  <c r="E340" i="11"/>
  <c r="A340" i="11" s="1"/>
  <c r="D340" i="11"/>
  <c r="C340" i="11"/>
  <c r="B340" i="11"/>
  <c r="J339" i="11"/>
  <c r="G339" i="11"/>
  <c r="F339" i="11"/>
  <c r="E339" i="11"/>
  <c r="A339" i="11" s="1"/>
  <c r="D339" i="11"/>
  <c r="C339" i="11"/>
  <c r="B339" i="11"/>
  <c r="J338" i="11"/>
  <c r="G338" i="11"/>
  <c r="F338" i="11"/>
  <c r="E338" i="11"/>
  <c r="A338" i="11" s="1"/>
  <c r="D338" i="11"/>
  <c r="C338" i="11"/>
  <c r="B338" i="11"/>
  <c r="J337" i="11"/>
  <c r="G337" i="11"/>
  <c r="F337" i="11"/>
  <c r="E337" i="11"/>
  <c r="A337" i="11" s="1"/>
  <c r="D337" i="11"/>
  <c r="C337" i="11"/>
  <c r="B337" i="11"/>
  <c r="J336" i="11"/>
  <c r="G336" i="11"/>
  <c r="F336" i="11"/>
  <c r="E336" i="11"/>
  <c r="A336" i="11" s="1"/>
  <c r="D336" i="11"/>
  <c r="C336" i="11"/>
  <c r="B336" i="11"/>
  <c r="J335" i="11"/>
  <c r="G335" i="11"/>
  <c r="F335" i="11"/>
  <c r="E335" i="11"/>
  <c r="A335" i="11" s="1"/>
  <c r="D335" i="11"/>
  <c r="C335" i="11"/>
  <c r="B335" i="11"/>
  <c r="J334" i="11"/>
  <c r="G334" i="11"/>
  <c r="F334" i="11"/>
  <c r="E334" i="11"/>
  <c r="A334" i="11" s="1"/>
  <c r="D334" i="11"/>
  <c r="C334" i="11"/>
  <c r="B334" i="11"/>
  <c r="J333" i="11"/>
  <c r="G333" i="11"/>
  <c r="F333" i="11"/>
  <c r="E333" i="11"/>
  <c r="A333" i="11" s="1"/>
  <c r="D333" i="11"/>
  <c r="C333" i="11"/>
  <c r="B333" i="11"/>
  <c r="J332" i="11"/>
  <c r="G332" i="11"/>
  <c r="F332" i="11"/>
  <c r="E332" i="11"/>
  <c r="A332" i="11" s="1"/>
  <c r="D332" i="11"/>
  <c r="C332" i="11"/>
  <c r="B332" i="11"/>
  <c r="J331" i="11"/>
  <c r="G331" i="11"/>
  <c r="F331" i="11"/>
  <c r="E331" i="11"/>
  <c r="A331" i="11" s="1"/>
  <c r="D331" i="11"/>
  <c r="C331" i="11"/>
  <c r="B331" i="11"/>
  <c r="J330" i="11"/>
  <c r="G330" i="11"/>
  <c r="F330" i="11"/>
  <c r="E330" i="11"/>
  <c r="A330" i="11" s="1"/>
  <c r="D330" i="11"/>
  <c r="C330" i="11"/>
  <c r="B330" i="11"/>
  <c r="J329" i="11"/>
  <c r="G329" i="11"/>
  <c r="F329" i="11"/>
  <c r="E329" i="11"/>
  <c r="A329" i="11" s="1"/>
  <c r="D329" i="11"/>
  <c r="C329" i="11"/>
  <c r="B329" i="11"/>
  <c r="J328" i="11"/>
  <c r="G328" i="11"/>
  <c r="F328" i="11"/>
  <c r="E328" i="11"/>
  <c r="A328" i="11" s="1"/>
  <c r="D328" i="11"/>
  <c r="C328" i="11"/>
  <c r="B328" i="11"/>
  <c r="J327" i="11"/>
  <c r="G327" i="11"/>
  <c r="F327" i="11"/>
  <c r="E327" i="11"/>
  <c r="A327" i="11" s="1"/>
  <c r="D327" i="11"/>
  <c r="C327" i="11"/>
  <c r="B327" i="11"/>
  <c r="J326" i="11"/>
  <c r="G326" i="11"/>
  <c r="F326" i="11"/>
  <c r="E326" i="11"/>
  <c r="A326" i="11" s="1"/>
  <c r="D326" i="11"/>
  <c r="C326" i="11"/>
  <c r="B326" i="11"/>
  <c r="J325" i="11"/>
  <c r="G325" i="11"/>
  <c r="F325" i="11"/>
  <c r="E325" i="11"/>
  <c r="A325" i="11" s="1"/>
  <c r="D325" i="11"/>
  <c r="C325" i="11"/>
  <c r="B325" i="11"/>
  <c r="J324" i="11"/>
  <c r="G324" i="11"/>
  <c r="F324" i="11"/>
  <c r="E324" i="11"/>
  <c r="A324" i="11" s="1"/>
  <c r="D324" i="11"/>
  <c r="C324" i="11"/>
  <c r="B324" i="11"/>
  <c r="J323" i="11"/>
  <c r="G323" i="11"/>
  <c r="F323" i="11"/>
  <c r="E323" i="11"/>
  <c r="A323" i="11" s="1"/>
  <c r="D323" i="11"/>
  <c r="C323" i="11"/>
  <c r="B323" i="11"/>
  <c r="J322" i="11"/>
  <c r="G322" i="11"/>
  <c r="F322" i="11"/>
  <c r="E322" i="11"/>
  <c r="A322" i="11" s="1"/>
  <c r="D322" i="11"/>
  <c r="C322" i="11"/>
  <c r="B322" i="11"/>
  <c r="J321" i="11"/>
  <c r="G321" i="11"/>
  <c r="F321" i="11"/>
  <c r="E321" i="11"/>
  <c r="A321" i="11" s="1"/>
  <c r="D321" i="11"/>
  <c r="C321" i="11"/>
  <c r="B321" i="11"/>
  <c r="J320" i="11"/>
  <c r="G320" i="11"/>
  <c r="F320" i="11"/>
  <c r="E320" i="11"/>
  <c r="A320" i="11" s="1"/>
  <c r="D320" i="11"/>
  <c r="C320" i="11"/>
  <c r="B320" i="11"/>
  <c r="J319" i="11"/>
  <c r="G319" i="11"/>
  <c r="F319" i="11"/>
  <c r="E319" i="11"/>
  <c r="A319" i="11" s="1"/>
  <c r="D319" i="11"/>
  <c r="C319" i="11"/>
  <c r="B319" i="11"/>
  <c r="J318" i="11"/>
  <c r="G318" i="11"/>
  <c r="F318" i="11"/>
  <c r="E318" i="11"/>
  <c r="A318" i="11" s="1"/>
  <c r="D318" i="11"/>
  <c r="C318" i="11"/>
  <c r="B318" i="11"/>
  <c r="J317" i="11"/>
  <c r="G317" i="11"/>
  <c r="F317" i="11"/>
  <c r="E317" i="11"/>
  <c r="A317" i="11" s="1"/>
  <c r="D317" i="11"/>
  <c r="C317" i="11"/>
  <c r="B317" i="11"/>
  <c r="J316" i="11"/>
  <c r="G316" i="11"/>
  <c r="F316" i="11"/>
  <c r="E316" i="11"/>
  <c r="A316" i="11" s="1"/>
  <c r="D316" i="11"/>
  <c r="C316" i="11"/>
  <c r="B316" i="11"/>
  <c r="J315" i="11"/>
  <c r="G315" i="11"/>
  <c r="F315" i="11"/>
  <c r="E315" i="11"/>
  <c r="A315" i="11" s="1"/>
  <c r="D315" i="11"/>
  <c r="C315" i="11"/>
  <c r="B315" i="11"/>
  <c r="J314" i="11"/>
  <c r="G314" i="11"/>
  <c r="F314" i="11"/>
  <c r="E314" i="11"/>
  <c r="A314" i="11" s="1"/>
  <c r="D314" i="11"/>
  <c r="C314" i="11"/>
  <c r="B314" i="11"/>
  <c r="J313" i="11"/>
  <c r="G313" i="11"/>
  <c r="F313" i="11"/>
  <c r="E313" i="11"/>
  <c r="A313" i="11" s="1"/>
  <c r="D313" i="11"/>
  <c r="C313" i="11"/>
  <c r="B313" i="11"/>
  <c r="J312" i="11"/>
  <c r="G312" i="11"/>
  <c r="F312" i="11"/>
  <c r="E312" i="11"/>
  <c r="A312" i="11" s="1"/>
  <c r="D312" i="11"/>
  <c r="C312" i="11"/>
  <c r="B312" i="11"/>
  <c r="J311" i="11"/>
  <c r="G311" i="11"/>
  <c r="F311" i="11"/>
  <c r="E311" i="11"/>
  <c r="A311" i="11" s="1"/>
  <c r="D311" i="11"/>
  <c r="C311" i="11"/>
  <c r="B311" i="11"/>
  <c r="J310" i="11"/>
  <c r="G310" i="11"/>
  <c r="F310" i="11"/>
  <c r="E310" i="11"/>
  <c r="A310" i="11" s="1"/>
  <c r="D310" i="11"/>
  <c r="C310" i="11"/>
  <c r="B310" i="11"/>
  <c r="J309" i="11"/>
  <c r="G309" i="11"/>
  <c r="F309" i="11"/>
  <c r="E309" i="11"/>
  <c r="A309" i="11" s="1"/>
  <c r="D309" i="11"/>
  <c r="C309" i="11"/>
  <c r="B309" i="11"/>
  <c r="J308" i="11"/>
  <c r="G308" i="11"/>
  <c r="F308" i="11"/>
  <c r="E308" i="11"/>
  <c r="A308" i="11" s="1"/>
  <c r="D308" i="11"/>
  <c r="C308" i="11"/>
  <c r="B308" i="11"/>
  <c r="J307" i="11"/>
  <c r="G307" i="11"/>
  <c r="F307" i="11"/>
  <c r="E307" i="11"/>
  <c r="A307" i="11" s="1"/>
  <c r="D307" i="11"/>
  <c r="C307" i="11"/>
  <c r="B307" i="11"/>
  <c r="J306" i="11"/>
  <c r="G306" i="11"/>
  <c r="F306" i="11"/>
  <c r="E306" i="11"/>
  <c r="A306" i="11" s="1"/>
  <c r="D306" i="11"/>
  <c r="C306" i="11"/>
  <c r="B306" i="11"/>
  <c r="J305" i="11"/>
  <c r="G305" i="11"/>
  <c r="F305" i="11"/>
  <c r="E305" i="11"/>
  <c r="A305" i="11" s="1"/>
  <c r="D305" i="11"/>
  <c r="C305" i="11"/>
  <c r="B305" i="11"/>
  <c r="J304" i="11"/>
  <c r="G304" i="11"/>
  <c r="F304" i="11"/>
  <c r="E304" i="11"/>
  <c r="A304" i="11" s="1"/>
  <c r="D304" i="11"/>
  <c r="C304" i="11"/>
  <c r="B304" i="11"/>
  <c r="J303" i="11"/>
  <c r="G303" i="11"/>
  <c r="F303" i="11"/>
  <c r="E303" i="11"/>
  <c r="A303" i="11" s="1"/>
  <c r="D303" i="11"/>
  <c r="C303" i="11"/>
  <c r="B303" i="11"/>
  <c r="J302" i="11"/>
  <c r="G302" i="11"/>
  <c r="F302" i="11"/>
  <c r="E302" i="11"/>
  <c r="A302" i="11" s="1"/>
  <c r="D302" i="11"/>
  <c r="C302" i="11"/>
  <c r="B302" i="11"/>
  <c r="J301" i="11"/>
  <c r="G301" i="11"/>
  <c r="F301" i="11"/>
  <c r="E301" i="11"/>
  <c r="A301" i="11" s="1"/>
  <c r="D301" i="11"/>
  <c r="C301" i="11"/>
  <c r="B301" i="11"/>
  <c r="J300" i="11"/>
  <c r="G300" i="11"/>
  <c r="F300" i="11"/>
  <c r="E300" i="11"/>
  <c r="A300" i="11" s="1"/>
  <c r="D300" i="11"/>
  <c r="C300" i="11"/>
  <c r="B300" i="11"/>
  <c r="J299" i="11"/>
  <c r="G299" i="11"/>
  <c r="F299" i="11"/>
  <c r="E299" i="11"/>
  <c r="A299" i="11" s="1"/>
  <c r="D299" i="11"/>
  <c r="C299" i="11"/>
  <c r="B299" i="11"/>
  <c r="J298" i="11"/>
  <c r="G298" i="11"/>
  <c r="F298" i="11"/>
  <c r="E298" i="11"/>
  <c r="A298" i="11" s="1"/>
  <c r="D298" i="11"/>
  <c r="C298" i="11"/>
  <c r="B298" i="11"/>
  <c r="J297" i="11"/>
  <c r="G297" i="11"/>
  <c r="F297" i="11"/>
  <c r="E297" i="11"/>
  <c r="A297" i="11" s="1"/>
  <c r="D297" i="11"/>
  <c r="C297" i="11"/>
  <c r="B297" i="11"/>
  <c r="J296" i="11"/>
  <c r="G296" i="11"/>
  <c r="F296" i="11"/>
  <c r="E296" i="11"/>
  <c r="A296" i="11" s="1"/>
  <c r="D296" i="11"/>
  <c r="C296" i="11"/>
  <c r="B296" i="11"/>
  <c r="J295" i="11"/>
  <c r="G295" i="11"/>
  <c r="F295" i="11"/>
  <c r="E295" i="11"/>
  <c r="A295" i="11" s="1"/>
  <c r="D295" i="11"/>
  <c r="C295" i="11"/>
  <c r="B295" i="11"/>
  <c r="J294" i="11"/>
  <c r="G294" i="11"/>
  <c r="F294" i="11"/>
  <c r="E294" i="11"/>
  <c r="A294" i="11" s="1"/>
  <c r="D294" i="11"/>
  <c r="C294" i="11"/>
  <c r="B294" i="11"/>
  <c r="J293" i="11"/>
  <c r="G293" i="11"/>
  <c r="F293" i="11"/>
  <c r="E293" i="11"/>
  <c r="A293" i="11" s="1"/>
  <c r="D293" i="11"/>
  <c r="C293" i="11"/>
  <c r="B293" i="11"/>
  <c r="J292" i="11"/>
  <c r="G292" i="11"/>
  <c r="F292" i="11"/>
  <c r="E292" i="11"/>
  <c r="A292" i="11" s="1"/>
  <c r="D292" i="11"/>
  <c r="C292" i="11"/>
  <c r="B292" i="11"/>
  <c r="J291" i="11"/>
  <c r="G291" i="11"/>
  <c r="F291" i="11"/>
  <c r="E291" i="11"/>
  <c r="A291" i="11" s="1"/>
  <c r="D291" i="11"/>
  <c r="C291" i="11"/>
  <c r="B291" i="11"/>
  <c r="J290" i="11"/>
  <c r="G290" i="11"/>
  <c r="F290" i="11"/>
  <c r="E290" i="11"/>
  <c r="A290" i="11" s="1"/>
  <c r="D290" i="11"/>
  <c r="C290" i="11"/>
  <c r="B290" i="11"/>
  <c r="J289" i="11"/>
  <c r="G289" i="11"/>
  <c r="F289" i="11"/>
  <c r="E289" i="11"/>
  <c r="A289" i="11" s="1"/>
  <c r="D289" i="11"/>
  <c r="C289" i="11"/>
  <c r="B289" i="11"/>
  <c r="J288" i="11"/>
  <c r="G288" i="11"/>
  <c r="F288" i="11"/>
  <c r="E288" i="11"/>
  <c r="A288" i="11" s="1"/>
  <c r="D288" i="11"/>
  <c r="C288" i="11"/>
  <c r="B288" i="11"/>
  <c r="J287" i="11"/>
  <c r="G287" i="11"/>
  <c r="F287" i="11"/>
  <c r="E287" i="11"/>
  <c r="A287" i="11" s="1"/>
  <c r="D287" i="11"/>
  <c r="C287" i="11"/>
  <c r="B287" i="11"/>
  <c r="J286" i="11"/>
  <c r="G286" i="11"/>
  <c r="F286" i="11"/>
  <c r="E286" i="11"/>
  <c r="A286" i="11" s="1"/>
  <c r="D286" i="11"/>
  <c r="C286" i="11"/>
  <c r="B286" i="11"/>
  <c r="J285" i="11"/>
  <c r="G285" i="11"/>
  <c r="F285" i="11"/>
  <c r="E285" i="11"/>
  <c r="A285" i="11" s="1"/>
  <c r="D285" i="11"/>
  <c r="C285" i="11"/>
  <c r="B285" i="11"/>
  <c r="J284" i="11"/>
  <c r="G284" i="11"/>
  <c r="F284" i="11"/>
  <c r="E284" i="11"/>
  <c r="A284" i="11" s="1"/>
  <c r="D284" i="11"/>
  <c r="C284" i="11"/>
  <c r="B284" i="11"/>
  <c r="J283" i="11"/>
  <c r="G283" i="11"/>
  <c r="F283" i="11"/>
  <c r="E283" i="11"/>
  <c r="A283" i="11" s="1"/>
  <c r="D283" i="11"/>
  <c r="C283" i="11"/>
  <c r="B283" i="11"/>
  <c r="J282" i="11"/>
  <c r="G282" i="11"/>
  <c r="F282" i="11"/>
  <c r="E282" i="11"/>
  <c r="A282" i="11" s="1"/>
  <c r="D282" i="11"/>
  <c r="C282" i="11"/>
  <c r="B282" i="11"/>
  <c r="J281" i="11"/>
  <c r="G281" i="11"/>
  <c r="F281" i="11"/>
  <c r="E281" i="11"/>
  <c r="A281" i="11" s="1"/>
  <c r="D281" i="11"/>
  <c r="C281" i="11"/>
  <c r="B281" i="11"/>
  <c r="J280" i="11"/>
  <c r="G280" i="11"/>
  <c r="F280" i="11"/>
  <c r="E280" i="11"/>
  <c r="A280" i="11" s="1"/>
  <c r="D280" i="11"/>
  <c r="C280" i="11"/>
  <c r="B280" i="11"/>
  <c r="J279" i="11"/>
  <c r="G279" i="11"/>
  <c r="F279" i="11"/>
  <c r="E279" i="11"/>
  <c r="A279" i="11" s="1"/>
  <c r="D279" i="11"/>
  <c r="C279" i="11"/>
  <c r="B279" i="11"/>
  <c r="J278" i="11"/>
  <c r="G278" i="11"/>
  <c r="F278" i="11"/>
  <c r="E278" i="11"/>
  <c r="A278" i="11" s="1"/>
  <c r="D278" i="11"/>
  <c r="C278" i="11"/>
  <c r="B278" i="11"/>
  <c r="J277" i="11"/>
  <c r="G277" i="11"/>
  <c r="F277" i="11"/>
  <c r="E277" i="11"/>
  <c r="A277" i="11" s="1"/>
  <c r="D277" i="11"/>
  <c r="C277" i="11"/>
  <c r="B277" i="11"/>
  <c r="J276" i="11"/>
  <c r="G276" i="11"/>
  <c r="F276" i="11"/>
  <c r="E276" i="11"/>
  <c r="A276" i="11" s="1"/>
  <c r="D276" i="11"/>
  <c r="C276" i="11"/>
  <c r="B276" i="11"/>
  <c r="J275" i="11"/>
  <c r="G275" i="11"/>
  <c r="F275" i="11"/>
  <c r="E275" i="11"/>
  <c r="A275" i="11" s="1"/>
  <c r="D275" i="11"/>
  <c r="C275" i="11"/>
  <c r="B275" i="11"/>
  <c r="J274" i="11"/>
  <c r="G274" i="11"/>
  <c r="F274" i="11"/>
  <c r="E274" i="11"/>
  <c r="A274" i="11" s="1"/>
  <c r="D274" i="11"/>
  <c r="C274" i="11"/>
  <c r="B274" i="11"/>
  <c r="J273" i="11"/>
  <c r="G273" i="11"/>
  <c r="F273" i="11"/>
  <c r="E273" i="11"/>
  <c r="A273" i="11" s="1"/>
  <c r="D273" i="11"/>
  <c r="C273" i="11"/>
  <c r="B273" i="11"/>
  <c r="J272" i="11"/>
  <c r="G272" i="11"/>
  <c r="F272" i="11"/>
  <c r="E272" i="11"/>
  <c r="A272" i="11" s="1"/>
  <c r="D272" i="11"/>
  <c r="C272" i="11"/>
  <c r="B272" i="11"/>
  <c r="J271" i="11"/>
  <c r="G271" i="11"/>
  <c r="F271" i="11"/>
  <c r="E271" i="11"/>
  <c r="A271" i="11" s="1"/>
  <c r="D271" i="11"/>
  <c r="C271" i="11"/>
  <c r="B271" i="11"/>
  <c r="J270" i="11"/>
  <c r="G270" i="11"/>
  <c r="F270" i="11"/>
  <c r="E270" i="11"/>
  <c r="A270" i="11" s="1"/>
  <c r="D270" i="11"/>
  <c r="C270" i="11"/>
  <c r="B270" i="11"/>
  <c r="J269" i="11"/>
  <c r="G269" i="11"/>
  <c r="F269" i="11"/>
  <c r="E269" i="11"/>
  <c r="A269" i="11" s="1"/>
  <c r="D269" i="11"/>
  <c r="C269" i="11"/>
  <c r="B269" i="11"/>
  <c r="J268" i="11"/>
  <c r="G268" i="11"/>
  <c r="F268" i="11"/>
  <c r="E268" i="11"/>
  <c r="A268" i="11" s="1"/>
  <c r="D268" i="11"/>
  <c r="C268" i="11"/>
  <c r="B268" i="11"/>
  <c r="J267" i="11"/>
  <c r="G267" i="11"/>
  <c r="F267" i="11"/>
  <c r="E267" i="11"/>
  <c r="A267" i="11" s="1"/>
  <c r="D267" i="11"/>
  <c r="C267" i="11"/>
  <c r="B267" i="11"/>
  <c r="J266" i="11"/>
  <c r="G266" i="11"/>
  <c r="F266" i="11"/>
  <c r="E266" i="11"/>
  <c r="A266" i="11" s="1"/>
  <c r="D266" i="11"/>
  <c r="C266" i="11"/>
  <c r="B266" i="11"/>
  <c r="J265" i="11"/>
  <c r="G265" i="11"/>
  <c r="F265" i="11"/>
  <c r="E265" i="11"/>
  <c r="A265" i="11" s="1"/>
  <c r="D265" i="11"/>
  <c r="C265" i="11"/>
  <c r="B265" i="11"/>
  <c r="J264" i="11"/>
  <c r="G264" i="11"/>
  <c r="F264" i="11"/>
  <c r="E264" i="11"/>
  <c r="A264" i="11" s="1"/>
  <c r="D264" i="11"/>
  <c r="C264" i="11"/>
  <c r="B264" i="11"/>
  <c r="J263" i="11"/>
  <c r="G263" i="11"/>
  <c r="F263" i="11"/>
  <c r="E263" i="11"/>
  <c r="A263" i="11" s="1"/>
  <c r="D263" i="11"/>
  <c r="C263" i="11"/>
  <c r="B263" i="11"/>
  <c r="J262" i="11"/>
  <c r="G262" i="11"/>
  <c r="F262" i="11"/>
  <c r="E262" i="11"/>
  <c r="A262" i="11" s="1"/>
  <c r="D262" i="11"/>
  <c r="C262" i="11"/>
  <c r="B262" i="11"/>
  <c r="J261" i="11"/>
  <c r="G261" i="11"/>
  <c r="F261" i="11"/>
  <c r="E261" i="11"/>
  <c r="A261" i="11" s="1"/>
  <c r="D261" i="11"/>
  <c r="C261" i="11"/>
  <c r="B261" i="11"/>
  <c r="J260" i="11"/>
  <c r="G260" i="11"/>
  <c r="F260" i="11"/>
  <c r="E260" i="11"/>
  <c r="A260" i="11" s="1"/>
  <c r="D260" i="11"/>
  <c r="C260" i="11"/>
  <c r="B260" i="11"/>
  <c r="J259" i="11"/>
  <c r="G259" i="11"/>
  <c r="F259" i="11"/>
  <c r="E259" i="11"/>
  <c r="A259" i="11" s="1"/>
  <c r="D259" i="11"/>
  <c r="C259" i="11"/>
  <c r="B259" i="11"/>
  <c r="J258" i="11"/>
  <c r="G258" i="11"/>
  <c r="F258" i="11"/>
  <c r="E258" i="11"/>
  <c r="A258" i="11" s="1"/>
  <c r="D258" i="11"/>
  <c r="C258" i="11"/>
  <c r="B258" i="11"/>
  <c r="J257" i="11"/>
  <c r="G257" i="11"/>
  <c r="F257" i="11"/>
  <c r="E257" i="11"/>
  <c r="A257" i="11" s="1"/>
  <c r="D257" i="11"/>
  <c r="C257" i="11"/>
  <c r="B257" i="11"/>
  <c r="J256" i="11"/>
  <c r="G256" i="11"/>
  <c r="F256" i="11"/>
  <c r="E256" i="11"/>
  <c r="A256" i="11" s="1"/>
  <c r="D256" i="11"/>
  <c r="C256" i="11"/>
  <c r="B256" i="11"/>
  <c r="J255" i="11"/>
  <c r="G255" i="11"/>
  <c r="F255" i="11"/>
  <c r="E255" i="11"/>
  <c r="A255" i="11" s="1"/>
  <c r="D255" i="11"/>
  <c r="C255" i="11"/>
  <c r="B255" i="11"/>
  <c r="J254" i="11"/>
  <c r="G254" i="11"/>
  <c r="F254" i="11"/>
  <c r="E254" i="11"/>
  <c r="A254" i="11" s="1"/>
  <c r="D254" i="11"/>
  <c r="C254" i="11"/>
  <c r="B254" i="11"/>
  <c r="J253" i="11"/>
  <c r="G253" i="11"/>
  <c r="F253" i="11"/>
  <c r="E253" i="11"/>
  <c r="A253" i="11" s="1"/>
  <c r="D253" i="11"/>
  <c r="C253" i="11"/>
  <c r="B253" i="11"/>
  <c r="J252" i="11"/>
  <c r="G252" i="11"/>
  <c r="F252" i="11"/>
  <c r="E252" i="11"/>
  <c r="A252" i="11" s="1"/>
  <c r="D252" i="11"/>
  <c r="C252" i="11"/>
  <c r="B252" i="11"/>
  <c r="J251" i="11"/>
  <c r="G251" i="11"/>
  <c r="F251" i="11"/>
  <c r="E251" i="11"/>
  <c r="A251" i="11" s="1"/>
  <c r="D251" i="11"/>
  <c r="C251" i="11"/>
  <c r="B251" i="11"/>
  <c r="J250" i="11"/>
  <c r="G250" i="11"/>
  <c r="F250" i="11"/>
  <c r="E250" i="11"/>
  <c r="A250" i="11" s="1"/>
  <c r="D250" i="11"/>
  <c r="C250" i="11"/>
  <c r="B250" i="11"/>
  <c r="J249" i="11"/>
  <c r="G249" i="11"/>
  <c r="F249" i="11"/>
  <c r="E249" i="11"/>
  <c r="A249" i="11" s="1"/>
  <c r="D249" i="11"/>
  <c r="C249" i="11"/>
  <c r="B249" i="11"/>
  <c r="J248" i="11"/>
  <c r="G248" i="11"/>
  <c r="F248" i="11"/>
  <c r="E248" i="11"/>
  <c r="A248" i="11" s="1"/>
  <c r="D248" i="11"/>
  <c r="C248" i="11"/>
  <c r="B248" i="11"/>
  <c r="J247" i="11"/>
  <c r="G247" i="11"/>
  <c r="F247" i="11"/>
  <c r="E247" i="11"/>
  <c r="A247" i="11" s="1"/>
  <c r="D247" i="11"/>
  <c r="C247" i="11"/>
  <c r="B247" i="11"/>
  <c r="J246" i="11"/>
  <c r="G246" i="11"/>
  <c r="F246" i="11"/>
  <c r="E246" i="11"/>
  <c r="A246" i="11" s="1"/>
  <c r="D246" i="11"/>
  <c r="C246" i="11"/>
  <c r="B246" i="11"/>
  <c r="J245" i="11"/>
  <c r="G245" i="11"/>
  <c r="F245" i="11"/>
  <c r="E245" i="11"/>
  <c r="A245" i="11" s="1"/>
  <c r="D245" i="11"/>
  <c r="C245" i="11"/>
  <c r="B245" i="11"/>
  <c r="J244" i="11"/>
  <c r="G244" i="11"/>
  <c r="F244" i="11"/>
  <c r="E244" i="11"/>
  <c r="A244" i="11" s="1"/>
  <c r="D244" i="11"/>
  <c r="C244" i="11"/>
  <c r="B244" i="11"/>
  <c r="J243" i="11"/>
  <c r="G243" i="11"/>
  <c r="F243" i="11"/>
  <c r="E243" i="11"/>
  <c r="A243" i="11" s="1"/>
  <c r="D243" i="11"/>
  <c r="C243" i="11"/>
  <c r="B243" i="11"/>
  <c r="J242" i="11"/>
  <c r="G242" i="11"/>
  <c r="F242" i="11"/>
  <c r="E242" i="11"/>
  <c r="A242" i="11" s="1"/>
  <c r="D242" i="11"/>
  <c r="C242" i="11"/>
  <c r="B242" i="11"/>
  <c r="J241" i="11"/>
  <c r="G241" i="11"/>
  <c r="F241" i="11"/>
  <c r="E241" i="11"/>
  <c r="A241" i="11" s="1"/>
  <c r="D241" i="11"/>
  <c r="C241" i="11"/>
  <c r="B241" i="11"/>
  <c r="J240" i="11"/>
  <c r="G240" i="11"/>
  <c r="F240" i="11"/>
  <c r="E240" i="11"/>
  <c r="A240" i="11" s="1"/>
  <c r="D240" i="11"/>
  <c r="C240" i="11"/>
  <c r="B240" i="11"/>
  <c r="J239" i="11"/>
  <c r="G239" i="11"/>
  <c r="F239" i="11"/>
  <c r="E239" i="11"/>
  <c r="A239" i="11" s="1"/>
  <c r="D239" i="11"/>
  <c r="C239" i="11"/>
  <c r="B239" i="11"/>
  <c r="J238" i="11"/>
  <c r="G238" i="11"/>
  <c r="F238" i="11"/>
  <c r="E238" i="11"/>
  <c r="A238" i="11" s="1"/>
  <c r="D238" i="11"/>
  <c r="C238" i="11"/>
  <c r="B238" i="11"/>
  <c r="J237" i="11"/>
  <c r="G237" i="11"/>
  <c r="F237" i="11"/>
  <c r="E237" i="11"/>
  <c r="A237" i="11" s="1"/>
  <c r="D237" i="11"/>
  <c r="C237" i="11"/>
  <c r="B237" i="11"/>
  <c r="J236" i="11"/>
  <c r="G236" i="11"/>
  <c r="F236" i="11"/>
  <c r="E236" i="11"/>
  <c r="A236" i="11" s="1"/>
  <c r="D236" i="11"/>
  <c r="C236" i="11"/>
  <c r="B236" i="11"/>
  <c r="J235" i="11"/>
  <c r="G235" i="11"/>
  <c r="F235" i="11"/>
  <c r="E235" i="11"/>
  <c r="A235" i="11" s="1"/>
  <c r="D235" i="11"/>
  <c r="C235" i="11"/>
  <c r="B235" i="11"/>
  <c r="J234" i="11"/>
  <c r="G234" i="11"/>
  <c r="F234" i="11"/>
  <c r="E234" i="11"/>
  <c r="A234" i="11" s="1"/>
  <c r="D234" i="11"/>
  <c r="C234" i="11"/>
  <c r="B234" i="11"/>
  <c r="J233" i="11"/>
  <c r="G233" i="11"/>
  <c r="F233" i="11"/>
  <c r="E233" i="11"/>
  <c r="A233" i="11" s="1"/>
  <c r="D233" i="11"/>
  <c r="C233" i="11"/>
  <c r="B233" i="11"/>
  <c r="J232" i="11"/>
  <c r="G232" i="11"/>
  <c r="F232" i="11"/>
  <c r="E232" i="11"/>
  <c r="A232" i="11" s="1"/>
  <c r="D232" i="11"/>
  <c r="C232" i="11"/>
  <c r="B232" i="11"/>
  <c r="J231" i="11"/>
  <c r="G231" i="11"/>
  <c r="F231" i="11"/>
  <c r="E231" i="11"/>
  <c r="A231" i="11" s="1"/>
  <c r="D231" i="11"/>
  <c r="C231" i="11"/>
  <c r="B231" i="11"/>
  <c r="J230" i="11"/>
  <c r="G230" i="11"/>
  <c r="F230" i="11"/>
  <c r="E230" i="11"/>
  <c r="A230" i="11" s="1"/>
  <c r="D230" i="11"/>
  <c r="C230" i="11"/>
  <c r="B230" i="11"/>
  <c r="J229" i="11"/>
  <c r="G229" i="11"/>
  <c r="F229" i="11"/>
  <c r="E229" i="11"/>
  <c r="A229" i="11" s="1"/>
  <c r="D229" i="11"/>
  <c r="C229" i="11"/>
  <c r="B229" i="11"/>
  <c r="J228" i="11"/>
  <c r="G228" i="11"/>
  <c r="F228" i="11"/>
  <c r="E228" i="11"/>
  <c r="A228" i="11" s="1"/>
  <c r="D228" i="11"/>
  <c r="C228" i="11"/>
  <c r="B228" i="11"/>
  <c r="J227" i="11"/>
  <c r="G227" i="11"/>
  <c r="F227" i="11"/>
  <c r="E227" i="11"/>
  <c r="A227" i="11" s="1"/>
  <c r="D227" i="11"/>
  <c r="C227" i="11"/>
  <c r="B227" i="11"/>
  <c r="J226" i="11"/>
  <c r="G226" i="11"/>
  <c r="F226" i="11"/>
  <c r="E226" i="11"/>
  <c r="A226" i="11" s="1"/>
  <c r="D226" i="11"/>
  <c r="C226" i="11"/>
  <c r="B226" i="11"/>
  <c r="J225" i="11"/>
  <c r="G225" i="11"/>
  <c r="F225" i="11"/>
  <c r="E225" i="11"/>
  <c r="A225" i="11" s="1"/>
  <c r="D225" i="11"/>
  <c r="C225" i="11"/>
  <c r="B225" i="11"/>
  <c r="J224" i="11"/>
  <c r="G224" i="11"/>
  <c r="F224" i="11"/>
  <c r="E224" i="11"/>
  <c r="A224" i="11" s="1"/>
  <c r="D224" i="11"/>
  <c r="C224" i="11"/>
  <c r="B224" i="11"/>
  <c r="J223" i="11"/>
  <c r="G223" i="11"/>
  <c r="F223" i="11"/>
  <c r="E223" i="11"/>
  <c r="A223" i="11" s="1"/>
  <c r="D223" i="11"/>
  <c r="C223" i="11"/>
  <c r="B223" i="11"/>
  <c r="J222" i="11"/>
  <c r="G222" i="11"/>
  <c r="F222" i="11"/>
  <c r="E222" i="11"/>
  <c r="A222" i="11" s="1"/>
  <c r="D222" i="11"/>
  <c r="C222" i="11"/>
  <c r="B222" i="11"/>
  <c r="J221" i="11"/>
  <c r="G221" i="11"/>
  <c r="F221" i="11"/>
  <c r="E221" i="11"/>
  <c r="A221" i="11" s="1"/>
  <c r="D221" i="11"/>
  <c r="C221" i="11"/>
  <c r="B221" i="11"/>
  <c r="J220" i="11"/>
  <c r="G220" i="11"/>
  <c r="F220" i="11"/>
  <c r="E220" i="11"/>
  <c r="A220" i="11" s="1"/>
  <c r="D220" i="11"/>
  <c r="C220" i="11"/>
  <c r="B220" i="11"/>
  <c r="J219" i="11"/>
  <c r="G219" i="11"/>
  <c r="F219" i="11"/>
  <c r="E219" i="11"/>
  <c r="A219" i="11" s="1"/>
  <c r="D219" i="11"/>
  <c r="C219" i="11"/>
  <c r="B219" i="11"/>
  <c r="J218" i="11"/>
  <c r="G218" i="11"/>
  <c r="F218" i="11"/>
  <c r="E218" i="11"/>
  <c r="A218" i="11" s="1"/>
  <c r="D218" i="11"/>
  <c r="C218" i="11"/>
  <c r="B218" i="11"/>
  <c r="J217" i="11"/>
  <c r="G217" i="11"/>
  <c r="F217" i="11"/>
  <c r="E217" i="11"/>
  <c r="A217" i="11" s="1"/>
  <c r="D217" i="11"/>
  <c r="C217" i="11"/>
  <c r="B217" i="11"/>
  <c r="J216" i="11"/>
  <c r="G216" i="11"/>
  <c r="F216" i="11"/>
  <c r="E216" i="11"/>
  <c r="A216" i="11" s="1"/>
  <c r="D216" i="11"/>
  <c r="C216" i="11"/>
  <c r="B216" i="11"/>
  <c r="J215" i="11"/>
  <c r="G215" i="11"/>
  <c r="F215" i="11"/>
  <c r="E215" i="11"/>
  <c r="A215" i="11" s="1"/>
  <c r="D215" i="11"/>
  <c r="C215" i="11"/>
  <c r="B215" i="11"/>
  <c r="J214" i="11"/>
  <c r="G214" i="11"/>
  <c r="F214" i="11"/>
  <c r="E214" i="11"/>
  <c r="A214" i="11" s="1"/>
  <c r="D214" i="11"/>
  <c r="C214" i="11"/>
  <c r="B214" i="11"/>
  <c r="J213" i="11"/>
  <c r="G213" i="11"/>
  <c r="F213" i="11"/>
  <c r="E213" i="11"/>
  <c r="A213" i="11" s="1"/>
  <c r="D213" i="11"/>
  <c r="C213" i="11"/>
  <c r="B213" i="11"/>
  <c r="J212" i="11"/>
  <c r="G212" i="11"/>
  <c r="F212" i="11"/>
  <c r="E212" i="11"/>
  <c r="A212" i="11" s="1"/>
  <c r="D212" i="11"/>
  <c r="C212" i="11"/>
  <c r="B212" i="11"/>
  <c r="J211" i="11"/>
  <c r="G211" i="11"/>
  <c r="F211" i="11"/>
  <c r="E211" i="11"/>
  <c r="A211" i="11" s="1"/>
  <c r="D211" i="11"/>
  <c r="C211" i="11"/>
  <c r="B211" i="11"/>
  <c r="J210" i="11"/>
  <c r="G210" i="11"/>
  <c r="F210" i="11"/>
  <c r="E210" i="11"/>
  <c r="A210" i="11" s="1"/>
  <c r="D210" i="11"/>
  <c r="C210" i="11"/>
  <c r="B210" i="11"/>
  <c r="J209" i="11"/>
  <c r="G209" i="11"/>
  <c r="F209" i="11"/>
  <c r="E209" i="11"/>
  <c r="A209" i="11" s="1"/>
  <c r="D209" i="11"/>
  <c r="C209" i="11"/>
  <c r="B209" i="11"/>
  <c r="J208" i="11"/>
  <c r="G208" i="11"/>
  <c r="F208" i="11"/>
  <c r="E208" i="11"/>
  <c r="A208" i="11" s="1"/>
  <c r="D208" i="11"/>
  <c r="C208" i="11"/>
  <c r="B208" i="11"/>
  <c r="J207" i="11"/>
  <c r="G207" i="11"/>
  <c r="F207" i="11"/>
  <c r="E207" i="11"/>
  <c r="A207" i="11" s="1"/>
  <c r="D207" i="11"/>
  <c r="C207" i="11"/>
  <c r="B207" i="11"/>
  <c r="J206" i="11"/>
  <c r="G206" i="11"/>
  <c r="F206" i="11"/>
  <c r="E206" i="11"/>
  <c r="A206" i="11" s="1"/>
  <c r="D206" i="11"/>
  <c r="C206" i="11"/>
  <c r="B206" i="11"/>
  <c r="J205" i="11"/>
  <c r="G205" i="11"/>
  <c r="F205" i="11"/>
  <c r="E205" i="11"/>
  <c r="A205" i="11" s="1"/>
  <c r="D205" i="11"/>
  <c r="C205" i="11"/>
  <c r="B205" i="11"/>
  <c r="J204" i="11"/>
  <c r="G204" i="11"/>
  <c r="F204" i="11"/>
  <c r="E204" i="11"/>
  <c r="A204" i="11" s="1"/>
  <c r="D204" i="11"/>
  <c r="C204" i="11"/>
  <c r="B204" i="11"/>
  <c r="J203" i="11"/>
  <c r="G203" i="11"/>
  <c r="F203" i="11"/>
  <c r="E203" i="11"/>
  <c r="A203" i="11" s="1"/>
  <c r="D203" i="11"/>
  <c r="C203" i="11"/>
  <c r="B203" i="11"/>
  <c r="J202" i="11"/>
  <c r="G202" i="11"/>
  <c r="F202" i="11"/>
  <c r="E202" i="11"/>
  <c r="A202" i="11" s="1"/>
  <c r="D202" i="11"/>
  <c r="C202" i="11"/>
  <c r="B202" i="11"/>
  <c r="J201" i="11"/>
  <c r="G201" i="11"/>
  <c r="F201" i="11"/>
  <c r="E201" i="11"/>
  <c r="A201" i="11" s="1"/>
  <c r="D201" i="11"/>
  <c r="C201" i="11"/>
  <c r="B201" i="11"/>
  <c r="J200" i="11"/>
  <c r="G200" i="11"/>
  <c r="F200" i="11"/>
  <c r="E200" i="11"/>
  <c r="A200" i="11" s="1"/>
  <c r="D200" i="11"/>
  <c r="C200" i="11"/>
  <c r="B200" i="11"/>
  <c r="J199" i="11"/>
  <c r="G199" i="11"/>
  <c r="F199" i="11"/>
  <c r="E199" i="11"/>
  <c r="A199" i="11" s="1"/>
  <c r="D199" i="11"/>
  <c r="C199" i="11"/>
  <c r="B199" i="11"/>
  <c r="J198" i="11"/>
  <c r="G198" i="11"/>
  <c r="F198" i="11"/>
  <c r="E198" i="11"/>
  <c r="A198" i="11" s="1"/>
  <c r="D198" i="11"/>
  <c r="C198" i="11"/>
  <c r="B198" i="11"/>
  <c r="J197" i="11"/>
  <c r="G197" i="11"/>
  <c r="F197" i="11"/>
  <c r="E197" i="11"/>
  <c r="A197" i="11" s="1"/>
  <c r="D197" i="11"/>
  <c r="C197" i="11"/>
  <c r="B197" i="11"/>
  <c r="J196" i="11"/>
  <c r="G196" i="11"/>
  <c r="F196" i="11"/>
  <c r="E196" i="11"/>
  <c r="A196" i="11" s="1"/>
  <c r="D196" i="11"/>
  <c r="C196" i="11"/>
  <c r="B196" i="11"/>
  <c r="J195" i="11"/>
  <c r="G195" i="11"/>
  <c r="F195" i="11"/>
  <c r="E195" i="11"/>
  <c r="A195" i="11" s="1"/>
  <c r="D195" i="11"/>
  <c r="C195" i="11"/>
  <c r="B195" i="11"/>
  <c r="J194" i="11"/>
  <c r="G194" i="11"/>
  <c r="F194" i="11"/>
  <c r="E194" i="11"/>
  <c r="A194" i="11" s="1"/>
  <c r="D194" i="11"/>
  <c r="C194" i="11"/>
  <c r="B194" i="11"/>
  <c r="J193" i="11"/>
  <c r="G193" i="11"/>
  <c r="F193" i="11"/>
  <c r="E193" i="11"/>
  <c r="A193" i="11" s="1"/>
  <c r="D193" i="11"/>
  <c r="C193" i="11"/>
  <c r="B193" i="11"/>
  <c r="J192" i="11"/>
  <c r="G192" i="11"/>
  <c r="F192" i="11"/>
  <c r="E192" i="11"/>
  <c r="A192" i="11" s="1"/>
  <c r="D192" i="11"/>
  <c r="C192" i="11"/>
  <c r="B192" i="11"/>
  <c r="J191" i="11"/>
  <c r="G191" i="11"/>
  <c r="F191" i="11"/>
  <c r="E191" i="11"/>
  <c r="A191" i="11" s="1"/>
  <c r="D191" i="11"/>
  <c r="C191" i="11"/>
  <c r="B191" i="11"/>
  <c r="J190" i="11"/>
  <c r="G190" i="11"/>
  <c r="F190" i="11"/>
  <c r="E190" i="11"/>
  <c r="A190" i="11" s="1"/>
  <c r="D190" i="11"/>
  <c r="C190" i="11"/>
  <c r="B190" i="11"/>
  <c r="J189" i="11"/>
  <c r="G189" i="11"/>
  <c r="F189" i="11"/>
  <c r="E189" i="11"/>
  <c r="A189" i="11" s="1"/>
  <c r="D189" i="11"/>
  <c r="C189" i="11"/>
  <c r="B189" i="11"/>
  <c r="J188" i="11"/>
  <c r="G188" i="11"/>
  <c r="F188" i="11"/>
  <c r="E188" i="11"/>
  <c r="A188" i="11" s="1"/>
  <c r="D188" i="11"/>
  <c r="C188" i="11"/>
  <c r="B188" i="11"/>
  <c r="J187" i="11"/>
  <c r="G187" i="11"/>
  <c r="F187" i="11"/>
  <c r="E187" i="11"/>
  <c r="A187" i="11" s="1"/>
  <c r="D187" i="11"/>
  <c r="C187" i="11"/>
  <c r="B187" i="11"/>
  <c r="J186" i="11"/>
  <c r="G186" i="11"/>
  <c r="F186" i="11"/>
  <c r="E186" i="11"/>
  <c r="A186" i="11" s="1"/>
  <c r="D186" i="11"/>
  <c r="C186" i="11"/>
  <c r="B186" i="11"/>
  <c r="J185" i="11"/>
  <c r="G185" i="11"/>
  <c r="F185" i="11"/>
  <c r="E185" i="11"/>
  <c r="A185" i="11" s="1"/>
  <c r="D185" i="11"/>
  <c r="C185" i="11"/>
  <c r="B185" i="11"/>
  <c r="J184" i="11"/>
  <c r="G184" i="11"/>
  <c r="F184" i="11"/>
  <c r="E184" i="11"/>
  <c r="A184" i="11" s="1"/>
  <c r="D184" i="11"/>
  <c r="C184" i="11"/>
  <c r="B184" i="11"/>
  <c r="J183" i="11"/>
  <c r="G183" i="11"/>
  <c r="F183" i="11"/>
  <c r="E183" i="11"/>
  <c r="A183" i="11" s="1"/>
  <c r="D183" i="11"/>
  <c r="C183" i="11"/>
  <c r="B183" i="11"/>
  <c r="J182" i="11"/>
  <c r="G182" i="11"/>
  <c r="F182" i="11"/>
  <c r="E182" i="11"/>
  <c r="A182" i="11" s="1"/>
  <c r="D182" i="11"/>
  <c r="C182" i="11"/>
  <c r="B182" i="11"/>
  <c r="J181" i="11"/>
  <c r="G181" i="11"/>
  <c r="F181" i="11"/>
  <c r="E181" i="11"/>
  <c r="A181" i="11" s="1"/>
  <c r="D181" i="11"/>
  <c r="C181" i="11"/>
  <c r="B181" i="11"/>
  <c r="J180" i="11"/>
  <c r="G180" i="11"/>
  <c r="F180" i="11"/>
  <c r="E180" i="11"/>
  <c r="A180" i="11" s="1"/>
  <c r="D180" i="11"/>
  <c r="C180" i="11"/>
  <c r="B180" i="11"/>
  <c r="J179" i="11"/>
  <c r="G179" i="11"/>
  <c r="F179" i="11"/>
  <c r="E179" i="11"/>
  <c r="A179" i="11" s="1"/>
  <c r="D179" i="11"/>
  <c r="C179" i="11"/>
  <c r="B179" i="11"/>
  <c r="J178" i="11"/>
  <c r="G178" i="11"/>
  <c r="F178" i="11"/>
  <c r="E178" i="11"/>
  <c r="A178" i="11" s="1"/>
  <c r="D178" i="11"/>
  <c r="C178" i="11"/>
  <c r="B178" i="11"/>
  <c r="J177" i="11"/>
  <c r="G177" i="11"/>
  <c r="F177" i="11"/>
  <c r="E177" i="11"/>
  <c r="A177" i="11" s="1"/>
  <c r="D177" i="11"/>
  <c r="C177" i="11"/>
  <c r="B177" i="11"/>
  <c r="J176" i="11"/>
  <c r="G176" i="11"/>
  <c r="F176" i="11"/>
  <c r="E176" i="11"/>
  <c r="A176" i="11" s="1"/>
  <c r="D176" i="11"/>
  <c r="C176" i="11"/>
  <c r="B176" i="11"/>
  <c r="J175" i="11"/>
  <c r="G175" i="11"/>
  <c r="F175" i="11"/>
  <c r="E175" i="11"/>
  <c r="A175" i="11" s="1"/>
  <c r="D175" i="11"/>
  <c r="C175" i="11"/>
  <c r="B175" i="11"/>
  <c r="J174" i="11"/>
  <c r="G174" i="11"/>
  <c r="F174" i="11"/>
  <c r="E174" i="11"/>
  <c r="A174" i="11" s="1"/>
  <c r="D174" i="11"/>
  <c r="C174" i="11"/>
  <c r="B174" i="11"/>
  <c r="J173" i="11"/>
  <c r="G173" i="11"/>
  <c r="F173" i="11"/>
  <c r="E173" i="11"/>
  <c r="A173" i="11" s="1"/>
  <c r="D173" i="11"/>
  <c r="C173" i="11"/>
  <c r="B173" i="11"/>
  <c r="J172" i="11"/>
  <c r="G172" i="11"/>
  <c r="F172" i="11"/>
  <c r="E172" i="11"/>
  <c r="A172" i="11" s="1"/>
  <c r="D172" i="11"/>
  <c r="C172" i="11"/>
  <c r="B172" i="11"/>
  <c r="J171" i="11"/>
  <c r="G171" i="11"/>
  <c r="F171" i="11"/>
  <c r="E171" i="11"/>
  <c r="A171" i="11" s="1"/>
  <c r="D171" i="11"/>
  <c r="C171" i="11"/>
  <c r="B171" i="11"/>
  <c r="J170" i="11"/>
  <c r="G170" i="11"/>
  <c r="F170" i="11"/>
  <c r="E170" i="11"/>
  <c r="A170" i="11" s="1"/>
  <c r="D170" i="11"/>
  <c r="C170" i="11"/>
  <c r="B170" i="11"/>
  <c r="J169" i="11"/>
  <c r="G169" i="11"/>
  <c r="F169" i="11"/>
  <c r="E169" i="11"/>
  <c r="A169" i="11" s="1"/>
  <c r="D169" i="11"/>
  <c r="C169" i="11"/>
  <c r="B169" i="11"/>
  <c r="J168" i="11"/>
  <c r="G168" i="11"/>
  <c r="F168" i="11"/>
  <c r="E168" i="11"/>
  <c r="A168" i="11" s="1"/>
  <c r="D168" i="11"/>
  <c r="C168" i="11"/>
  <c r="B168" i="11"/>
  <c r="J167" i="11"/>
  <c r="G167" i="11"/>
  <c r="F167" i="11"/>
  <c r="E167" i="11"/>
  <c r="A167" i="11" s="1"/>
  <c r="D167" i="11"/>
  <c r="C167" i="11"/>
  <c r="B167" i="11"/>
  <c r="J166" i="11"/>
  <c r="G166" i="11"/>
  <c r="F166" i="11"/>
  <c r="E166" i="11"/>
  <c r="A166" i="11" s="1"/>
  <c r="D166" i="11"/>
  <c r="C166" i="11"/>
  <c r="B166" i="11"/>
  <c r="J165" i="11"/>
  <c r="G165" i="11"/>
  <c r="F165" i="11"/>
  <c r="E165" i="11"/>
  <c r="A165" i="11" s="1"/>
  <c r="D165" i="11"/>
  <c r="C165" i="11"/>
  <c r="B165" i="11"/>
  <c r="J164" i="11"/>
  <c r="G164" i="11"/>
  <c r="F164" i="11"/>
  <c r="E164" i="11"/>
  <c r="A164" i="11" s="1"/>
  <c r="D164" i="11"/>
  <c r="C164" i="11"/>
  <c r="B164" i="11"/>
  <c r="J163" i="11"/>
  <c r="G163" i="11"/>
  <c r="F163" i="11"/>
  <c r="E163" i="11"/>
  <c r="A163" i="11" s="1"/>
  <c r="D163" i="11"/>
  <c r="C163" i="11"/>
  <c r="B163" i="11"/>
  <c r="J162" i="11"/>
  <c r="G162" i="11"/>
  <c r="F162" i="11"/>
  <c r="E162" i="11"/>
  <c r="A162" i="11" s="1"/>
  <c r="D162" i="11"/>
  <c r="C162" i="11"/>
  <c r="B162" i="11"/>
  <c r="J161" i="11"/>
  <c r="G161" i="11"/>
  <c r="F161" i="11"/>
  <c r="E161" i="11"/>
  <c r="A161" i="11" s="1"/>
  <c r="D161" i="11"/>
  <c r="C161" i="11"/>
  <c r="B161" i="11"/>
  <c r="J160" i="11"/>
  <c r="G160" i="11"/>
  <c r="F160" i="11"/>
  <c r="E160" i="11"/>
  <c r="A160" i="11" s="1"/>
  <c r="D160" i="11"/>
  <c r="C160" i="11"/>
  <c r="B160" i="11"/>
  <c r="J159" i="11"/>
  <c r="G159" i="11"/>
  <c r="F159" i="11"/>
  <c r="E159" i="11"/>
  <c r="A159" i="11" s="1"/>
  <c r="D159" i="11"/>
  <c r="C159" i="11"/>
  <c r="B159" i="11"/>
  <c r="J158" i="11"/>
  <c r="G158" i="11"/>
  <c r="F158" i="11"/>
  <c r="E158" i="11"/>
  <c r="A158" i="11" s="1"/>
  <c r="D158" i="11"/>
  <c r="C158" i="11"/>
  <c r="B158" i="11"/>
  <c r="J157" i="11"/>
  <c r="G157" i="11"/>
  <c r="F157" i="11"/>
  <c r="E157" i="11"/>
  <c r="A157" i="11" s="1"/>
  <c r="D157" i="11"/>
  <c r="C157" i="11"/>
  <c r="B157" i="11"/>
  <c r="J156" i="11"/>
  <c r="G156" i="11"/>
  <c r="F156" i="11"/>
  <c r="E156" i="11"/>
  <c r="A156" i="11" s="1"/>
  <c r="D156" i="11"/>
  <c r="C156" i="11"/>
  <c r="B156" i="11"/>
  <c r="J155" i="11"/>
  <c r="G155" i="11"/>
  <c r="F155" i="11"/>
  <c r="E155" i="11"/>
  <c r="A155" i="11" s="1"/>
  <c r="D155" i="11"/>
  <c r="C155" i="11"/>
  <c r="B155" i="11"/>
  <c r="J154" i="11"/>
  <c r="G154" i="11"/>
  <c r="F154" i="11"/>
  <c r="E154" i="11"/>
  <c r="A154" i="11" s="1"/>
  <c r="D154" i="11"/>
  <c r="C154" i="11"/>
  <c r="B154" i="11"/>
  <c r="J153" i="11"/>
  <c r="G153" i="11"/>
  <c r="F153" i="11"/>
  <c r="E153" i="11"/>
  <c r="A153" i="11" s="1"/>
  <c r="D153" i="11"/>
  <c r="C153" i="11"/>
  <c r="B153" i="11"/>
  <c r="J152" i="11"/>
  <c r="G152" i="11"/>
  <c r="F152" i="11"/>
  <c r="E152" i="11"/>
  <c r="A152" i="11" s="1"/>
  <c r="D152" i="11"/>
  <c r="C152" i="11"/>
  <c r="B152" i="11"/>
  <c r="J151" i="11"/>
  <c r="G151" i="11"/>
  <c r="F151" i="11"/>
  <c r="E151" i="11"/>
  <c r="A151" i="11" s="1"/>
  <c r="D151" i="11"/>
  <c r="C151" i="11"/>
  <c r="B151" i="11"/>
  <c r="J150" i="11"/>
  <c r="G150" i="11"/>
  <c r="F150" i="11"/>
  <c r="E150" i="11"/>
  <c r="A150" i="11" s="1"/>
  <c r="D150" i="11"/>
  <c r="C150" i="11"/>
  <c r="B150" i="11"/>
  <c r="J149" i="11"/>
  <c r="G149" i="11"/>
  <c r="F149" i="11"/>
  <c r="E149" i="11"/>
  <c r="A149" i="11" s="1"/>
  <c r="D149" i="11"/>
  <c r="C149" i="11"/>
  <c r="B149" i="11"/>
  <c r="J148" i="11"/>
  <c r="G148" i="11"/>
  <c r="F148" i="11"/>
  <c r="E148" i="11"/>
  <c r="A148" i="11" s="1"/>
  <c r="D148" i="11"/>
  <c r="C148" i="11"/>
  <c r="B148" i="11"/>
  <c r="J147" i="11"/>
  <c r="G147" i="11"/>
  <c r="F147" i="11"/>
  <c r="E147" i="11"/>
  <c r="A147" i="11" s="1"/>
  <c r="D147" i="11"/>
  <c r="C147" i="11"/>
  <c r="B147" i="11"/>
  <c r="J146" i="11"/>
  <c r="G146" i="11"/>
  <c r="F146" i="11"/>
  <c r="E146" i="11"/>
  <c r="A146" i="11" s="1"/>
  <c r="D146" i="11"/>
  <c r="C146" i="11"/>
  <c r="B146" i="11"/>
  <c r="J145" i="11"/>
  <c r="G145" i="11"/>
  <c r="F145" i="11"/>
  <c r="E145" i="11"/>
  <c r="A145" i="11" s="1"/>
  <c r="D145" i="11"/>
  <c r="C145" i="11"/>
  <c r="B145" i="11"/>
  <c r="J144" i="11"/>
  <c r="G144" i="11"/>
  <c r="F144" i="11"/>
  <c r="E144" i="11"/>
  <c r="A144" i="11" s="1"/>
  <c r="D144" i="11"/>
  <c r="C144" i="11"/>
  <c r="B144" i="11"/>
  <c r="J143" i="11"/>
  <c r="G143" i="11"/>
  <c r="F143" i="11"/>
  <c r="E143" i="11"/>
  <c r="A143" i="11" s="1"/>
  <c r="D143" i="11"/>
  <c r="C143" i="11"/>
  <c r="B143" i="11"/>
  <c r="J142" i="11"/>
  <c r="G142" i="11"/>
  <c r="F142" i="11"/>
  <c r="E142" i="11"/>
  <c r="A142" i="11" s="1"/>
  <c r="D142" i="11"/>
  <c r="C142" i="11"/>
  <c r="B142" i="11"/>
  <c r="J141" i="11"/>
  <c r="G141" i="11"/>
  <c r="F141" i="11"/>
  <c r="E141" i="11"/>
  <c r="A141" i="11" s="1"/>
  <c r="D141" i="11"/>
  <c r="C141" i="11"/>
  <c r="B141" i="11"/>
  <c r="J140" i="11"/>
  <c r="G140" i="11"/>
  <c r="F140" i="11"/>
  <c r="E140" i="11"/>
  <c r="A140" i="11" s="1"/>
  <c r="D140" i="11"/>
  <c r="C140" i="11"/>
  <c r="B140" i="11"/>
  <c r="J139" i="11"/>
  <c r="G139" i="11"/>
  <c r="F139" i="11"/>
  <c r="E139" i="11"/>
  <c r="A139" i="11" s="1"/>
  <c r="D139" i="11"/>
  <c r="C139" i="11"/>
  <c r="B139" i="11"/>
  <c r="J138" i="11"/>
  <c r="G138" i="11"/>
  <c r="F138" i="11"/>
  <c r="E138" i="11"/>
  <c r="A138" i="11" s="1"/>
  <c r="D138" i="11"/>
  <c r="C138" i="11"/>
  <c r="B138" i="11"/>
  <c r="J137" i="11"/>
  <c r="G137" i="11"/>
  <c r="F137" i="11"/>
  <c r="E137" i="11"/>
  <c r="A137" i="11" s="1"/>
  <c r="D137" i="11"/>
  <c r="C137" i="11"/>
  <c r="B137" i="11"/>
  <c r="J136" i="11"/>
  <c r="G136" i="11"/>
  <c r="F136" i="11"/>
  <c r="E136" i="11"/>
  <c r="A136" i="11" s="1"/>
  <c r="D136" i="11"/>
  <c r="C136" i="11"/>
  <c r="B136" i="11"/>
  <c r="J135" i="11"/>
  <c r="G135" i="11"/>
  <c r="F135" i="11"/>
  <c r="E135" i="11"/>
  <c r="A135" i="11" s="1"/>
  <c r="D135" i="11"/>
  <c r="C135" i="11"/>
  <c r="B135" i="11"/>
  <c r="J134" i="11"/>
  <c r="G134" i="11"/>
  <c r="F134" i="11"/>
  <c r="E134" i="11"/>
  <c r="A134" i="11" s="1"/>
  <c r="D134" i="11"/>
  <c r="C134" i="11"/>
  <c r="B134" i="11"/>
  <c r="J133" i="11"/>
  <c r="G133" i="11"/>
  <c r="F133" i="11"/>
  <c r="E133" i="11"/>
  <c r="A133" i="11" s="1"/>
  <c r="D133" i="11"/>
  <c r="C133" i="11"/>
  <c r="B133" i="11"/>
  <c r="J132" i="11"/>
  <c r="G132" i="11"/>
  <c r="F132" i="11"/>
  <c r="E132" i="11"/>
  <c r="A132" i="11" s="1"/>
  <c r="D132" i="11"/>
  <c r="C132" i="11"/>
  <c r="B132" i="11"/>
  <c r="J131" i="11"/>
  <c r="G131" i="11"/>
  <c r="F131" i="11"/>
  <c r="E131" i="11"/>
  <c r="A131" i="11" s="1"/>
  <c r="D131" i="11"/>
  <c r="C131" i="11"/>
  <c r="B131" i="11"/>
  <c r="J130" i="11"/>
  <c r="G130" i="11"/>
  <c r="F130" i="11"/>
  <c r="E130" i="11"/>
  <c r="A130" i="11" s="1"/>
  <c r="D130" i="11"/>
  <c r="C130" i="11"/>
  <c r="B130" i="11"/>
  <c r="J129" i="11"/>
  <c r="G129" i="11"/>
  <c r="F129" i="11"/>
  <c r="E129" i="11"/>
  <c r="A129" i="11" s="1"/>
  <c r="D129" i="11"/>
  <c r="C129" i="11"/>
  <c r="B129" i="11"/>
  <c r="J128" i="11"/>
  <c r="G128" i="11"/>
  <c r="F128" i="11"/>
  <c r="E128" i="11"/>
  <c r="A128" i="11" s="1"/>
  <c r="D128" i="11"/>
  <c r="C128" i="11"/>
  <c r="B128" i="11"/>
  <c r="J127" i="11"/>
  <c r="G127" i="11"/>
  <c r="F127" i="11"/>
  <c r="E127" i="11"/>
  <c r="A127" i="11" s="1"/>
  <c r="D127" i="11"/>
  <c r="C127" i="11"/>
  <c r="B127" i="11"/>
  <c r="J126" i="11"/>
  <c r="G126" i="11"/>
  <c r="F126" i="11"/>
  <c r="E126" i="11"/>
  <c r="A126" i="11" s="1"/>
  <c r="D126" i="11"/>
  <c r="C126" i="11"/>
  <c r="B126" i="11"/>
  <c r="J125" i="11"/>
  <c r="G125" i="11"/>
  <c r="F125" i="11"/>
  <c r="E125" i="11"/>
  <c r="A125" i="11" s="1"/>
  <c r="D125" i="11"/>
  <c r="C125" i="11"/>
  <c r="B125" i="11"/>
  <c r="J124" i="11"/>
  <c r="G124" i="11"/>
  <c r="F124" i="11"/>
  <c r="E124" i="11"/>
  <c r="A124" i="11" s="1"/>
  <c r="D124" i="11"/>
  <c r="C124" i="11"/>
  <c r="B124" i="11"/>
  <c r="J123" i="11"/>
  <c r="G123" i="11"/>
  <c r="F123" i="11"/>
  <c r="E123" i="11"/>
  <c r="A123" i="11" s="1"/>
  <c r="D123" i="11"/>
  <c r="C123" i="11"/>
  <c r="B123" i="11"/>
  <c r="J122" i="11"/>
  <c r="G122" i="11"/>
  <c r="F122" i="11"/>
  <c r="E122" i="11"/>
  <c r="A122" i="11" s="1"/>
  <c r="D122" i="11"/>
  <c r="C122" i="11"/>
  <c r="B122" i="11"/>
  <c r="J121" i="11"/>
  <c r="G121" i="11"/>
  <c r="F121" i="11"/>
  <c r="E121" i="11"/>
  <c r="A121" i="11" s="1"/>
  <c r="D121" i="11"/>
  <c r="C121" i="11"/>
  <c r="B121" i="11"/>
  <c r="J120" i="11"/>
  <c r="G120" i="11"/>
  <c r="F120" i="11"/>
  <c r="E120" i="11"/>
  <c r="A120" i="11" s="1"/>
  <c r="D120" i="11"/>
  <c r="C120" i="11"/>
  <c r="B120" i="11"/>
  <c r="J119" i="11"/>
  <c r="G119" i="11"/>
  <c r="F119" i="11"/>
  <c r="E119" i="11"/>
  <c r="A119" i="11" s="1"/>
  <c r="D119" i="11"/>
  <c r="C119" i="11"/>
  <c r="B119" i="11"/>
  <c r="J118" i="11"/>
  <c r="G118" i="11"/>
  <c r="F118" i="11"/>
  <c r="E118" i="11"/>
  <c r="A118" i="11" s="1"/>
  <c r="D118" i="11"/>
  <c r="C118" i="11"/>
  <c r="B118" i="11"/>
  <c r="J117" i="11"/>
  <c r="G117" i="11"/>
  <c r="F117" i="11"/>
  <c r="E117" i="11"/>
  <c r="A117" i="11" s="1"/>
  <c r="D117" i="11"/>
  <c r="C117" i="11"/>
  <c r="B117" i="11"/>
  <c r="J116" i="11"/>
  <c r="G116" i="11"/>
  <c r="F116" i="11"/>
  <c r="E116" i="11"/>
  <c r="A116" i="11" s="1"/>
  <c r="D116" i="11"/>
  <c r="C116" i="11"/>
  <c r="B116" i="11"/>
  <c r="J115" i="11"/>
  <c r="G115" i="11"/>
  <c r="F115" i="11"/>
  <c r="E115" i="11"/>
  <c r="A115" i="11" s="1"/>
  <c r="D115" i="11"/>
  <c r="C115" i="11"/>
  <c r="B115" i="11"/>
  <c r="J114" i="11"/>
  <c r="G114" i="11"/>
  <c r="F114" i="11"/>
  <c r="E114" i="11"/>
  <c r="A114" i="11" s="1"/>
  <c r="D114" i="11"/>
  <c r="C114" i="11"/>
  <c r="B114" i="11"/>
  <c r="J113" i="11"/>
  <c r="G113" i="11"/>
  <c r="F113" i="11"/>
  <c r="E113" i="11"/>
  <c r="A113" i="11" s="1"/>
  <c r="D113" i="11"/>
  <c r="C113" i="11"/>
  <c r="B113" i="11"/>
  <c r="J112" i="11"/>
  <c r="G112" i="11"/>
  <c r="F112" i="11"/>
  <c r="E112" i="11"/>
  <c r="A112" i="11" s="1"/>
  <c r="D112" i="11"/>
  <c r="C112" i="11"/>
  <c r="B112" i="11"/>
  <c r="J111" i="11"/>
  <c r="G111" i="11"/>
  <c r="F111" i="11"/>
  <c r="E111" i="11"/>
  <c r="A111" i="11" s="1"/>
  <c r="D111" i="11"/>
  <c r="C111" i="11"/>
  <c r="B111" i="11"/>
  <c r="J110" i="11"/>
  <c r="G110" i="11"/>
  <c r="F110" i="11"/>
  <c r="E110" i="11"/>
  <c r="A110" i="11" s="1"/>
  <c r="D110" i="11"/>
  <c r="C110" i="11"/>
  <c r="B110" i="11"/>
  <c r="J109" i="11"/>
  <c r="G109" i="11"/>
  <c r="F109" i="11"/>
  <c r="E109" i="11"/>
  <c r="A109" i="11" s="1"/>
  <c r="D109" i="11"/>
  <c r="C109" i="11"/>
  <c r="B109" i="11"/>
  <c r="J108" i="11"/>
  <c r="G108" i="11"/>
  <c r="F108" i="11"/>
  <c r="E108" i="11"/>
  <c r="A108" i="11" s="1"/>
  <c r="D108" i="11"/>
  <c r="C108" i="11"/>
  <c r="B108" i="11"/>
  <c r="J107" i="11"/>
  <c r="G107" i="11"/>
  <c r="F107" i="11"/>
  <c r="E107" i="11"/>
  <c r="A107" i="11" s="1"/>
  <c r="D107" i="11"/>
  <c r="C107" i="11"/>
  <c r="B107" i="11"/>
  <c r="J106" i="11"/>
  <c r="G106" i="11"/>
  <c r="F106" i="11"/>
  <c r="E106" i="11"/>
  <c r="A106" i="11" s="1"/>
  <c r="D106" i="11"/>
  <c r="C106" i="11"/>
  <c r="B106" i="11"/>
  <c r="J105" i="11"/>
  <c r="G105" i="11"/>
  <c r="F105" i="11"/>
  <c r="E105" i="11"/>
  <c r="A105" i="11" s="1"/>
  <c r="D105" i="11"/>
  <c r="C105" i="11"/>
  <c r="B105" i="11"/>
  <c r="J104" i="11"/>
  <c r="G104" i="11"/>
  <c r="F104" i="11"/>
  <c r="E104" i="11"/>
  <c r="A104" i="11" s="1"/>
  <c r="D104" i="11"/>
  <c r="C104" i="11"/>
  <c r="B104" i="11"/>
  <c r="J103" i="11"/>
  <c r="G103" i="11"/>
  <c r="F103" i="11"/>
  <c r="E103" i="11"/>
  <c r="A103" i="11" s="1"/>
  <c r="D103" i="11"/>
  <c r="C103" i="11"/>
  <c r="B103" i="11"/>
  <c r="J102" i="11"/>
  <c r="G102" i="11"/>
  <c r="F102" i="11"/>
  <c r="E102" i="11"/>
  <c r="A102" i="11" s="1"/>
  <c r="D102" i="11"/>
  <c r="C102" i="11"/>
  <c r="B102" i="11"/>
  <c r="J101" i="11"/>
  <c r="G101" i="11"/>
  <c r="F101" i="11"/>
  <c r="E101" i="11"/>
  <c r="A101" i="11" s="1"/>
  <c r="D101" i="11"/>
  <c r="C101" i="11"/>
  <c r="B101" i="11"/>
  <c r="J100" i="11"/>
  <c r="G100" i="11"/>
  <c r="F100" i="11"/>
  <c r="E100" i="11"/>
  <c r="A100" i="11" s="1"/>
  <c r="D100" i="11"/>
  <c r="C100" i="11"/>
  <c r="B100" i="11"/>
  <c r="J99" i="11"/>
  <c r="G99" i="11"/>
  <c r="F99" i="11"/>
  <c r="E99" i="11"/>
  <c r="A99" i="11" s="1"/>
  <c r="D99" i="11"/>
  <c r="C99" i="11"/>
  <c r="B99" i="11"/>
  <c r="J98" i="11"/>
  <c r="G98" i="11"/>
  <c r="F98" i="11"/>
  <c r="E98" i="11"/>
  <c r="A98" i="11" s="1"/>
  <c r="D98" i="11"/>
  <c r="C98" i="11"/>
  <c r="B98" i="11"/>
  <c r="J97" i="11"/>
  <c r="G97" i="11"/>
  <c r="F97" i="11"/>
  <c r="E97" i="11"/>
  <c r="A97" i="11" s="1"/>
  <c r="D97" i="11"/>
  <c r="C97" i="11"/>
  <c r="B97" i="11"/>
  <c r="J96" i="11"/>
  <c r="G96" i="11"/>
  <c r="F96" i="11"/>
  <c r="E96" i="11"/>
  <c r="A96" i="11" s="1"/>
  <c r="D96" i="11"/>
  <c r="C96" i="11"/>
  <c r="B96" i="11"/>
  <c r="J95" i="11"/>
  <c r="G95" i="11"/>
  <c r="F95" i="11"/>
  <c r="E95" i="11"/>
  <c r="A95" i="11" s="1"/>
  <c r="D95" i="11"/>
  <c r="C95" i="11"/>
  <c r="B95" i="11"/>
  <c r="J94" i="11"/>
  <c r="G94" i="11"/>
  <c r="F94" i="11"/>
  <c r="E94" i="11"/>
  <c r="A94" i="11" s="1"/>
  <c r="D94" i="11"/>
  <c r="C94" i="11"/>
  <c r="B94" i="11"/>
  <c r="J93" i="11"/>
  <c r="G93" i="11"/>
  <c r="F93" i="11"/>
  <c r="E93" i="11"/>
  <c r="A93" i="11" s="1"/>
  <c r="D93" i="11"/>
  <c r="C93" i="11"/>
  <c r="B93" i="11"/>
  <c r="J92" i="11"/>
  <c r="G92" i="11"/>
  <c r="F92" i="11"/>
  <c r="E92" i="11"/>
  <c r="A92" i="11" s="1"/>
  <c r="D92" i="11"/>
  <c r="C92" i="11"/>
  <c r="B92" i="11"/>
  <c r="J91" i="11"/>
  <c r="G91" i="11"/>
  <c r="F91" i="11"/>
  <c r="E91" i="11"/>
  <c r="A91" i="11" s="1"/>
  <c r="D91" i="11"/>
  <c r="C91" i="11"/>
  <c r="B91" i="11"/>
  <c r="J90" i="11"/>
  <c r="G90" i="11"/>
  <c r="F90" i="11"/>
  <c r="E90" i="11"/>
  <c r="A90" i="11" s="1"/>
  <c r="D90" i="11"/>
  <c r="C90" i="11"/>
  <c r="B90" i="11"/>
  <c r="J89" i="11"/>
  <c r="G89" i="11"/>
  <c r="F89" i="11"/>
  <c r="E89" i="11"/>
  <c r="A89" i="11" s="1"/>
  <c r="D89" i="11"/>
  <c r="C89" i="11"/>
  <c r="B89" i="11"/>
  <c r="J88" i="11"/>
  <c r="G88" i="11"/>
  <c r="F88" i="11"/>
  <c r="E88" i="11"/>
  <c r="A88" i="11" s="1"/>
  <c r="D88" i="11"/>
  <c r="C88" i="11"/>
  <c r="B88" i="11"/>
  <c r="J87" i="11"/>
  <c r="G87" i="11"/>
  <c r="F87" i="11"/>
  <c r="E87" i="11"/>
  <c r="A87" i="11" s="1"/>
  <c r="D87" i="11"/>
  <c r="C87" i="11"/>
  <c r="B87" i="11"/>
  <c r="J86" i="11"/>
  <c r="G86" i="11"/>
  <c r="F86" i="11"/>
  <c r="E86" i="11"/>
  <c r="A86" i="11" s="1"/>
  <c r="D86" i="11"/>
  <c r="C86" i="11"/>
  <c r="B86" i="11"/>
  <c r="J85" i="11"/>
  <c r="G85" i="11"/>
  <c r="F85" i="11"/>
  <c r="E85" i="11"/>
  <c r="A85" i="11" s="1"/>
  <c r="D85" i="11"/>
  <c r="C85" i="11"/>
  <c r="B85" i="11"/>
  <c r="J84" i="11"/>
  <c r="G84" i="11"/>
  <c r="F84" i="11"/>
  <c r="E84" i="11"/>
  <c r="A84" i="11" s="1"/>
  <c r="D84" i="11"/>
  <c r="C84" i="11"/>
  <c r="B84" i="11"/>
  <c r="J83" i="11"/>
  <c r="G83" i="11"/>
  <c r="F83" i="11"/>
  <c r="E83" i="11"/>
  <c r="A83" i="11" s="1"/>
  <c r="D83" i="11"/>
  <c r="C83" i="11"/>
  <c r="B83" i="11"/>
  <c r="J82" i="11"/>
  <c r="G82" i="11"/>
  <c r="F82" i="11"/>
  <c r="E82" i="11"/>
  <c r="A82" i="11" s="1"/>
  <c r="D82" i="11"/>
  <c r="C82" i="11"/>
  <c r="B82" i="11"/>
  <c r="J81" i="11"/>
  <c r="G81" i="11"/>
  <c r="F81" i="11"/>
  <c r="E81" i="11"/>
  <c r="A81" i="11" s="1"/>
  <c r="D81" i="11"/>
  <c r="C81" i="11"/>
  <c r="B81" i="11"/>
  <c r="J80" i="11"/>
  <c r="G80" i="11"/>
  <c r="F80" i="11"/>
  <c r="E80" i="11"/>
  <c r="A80" i="11" s="1"/>
  <c r="D80" i="11"/>
  <c r="C80" i="11"/>
  <c r="B80" i="11"/>
  <c r="J79" i="11"/>
  <c r="G79" i="11"/>
  <c r="F79" i="11"/>
  <c r="E79" i="11"/>
  <c r="A79" i="11" s="1"/>
  <c r="D79" i="11"/>
  <c r="C79" i="11"/>
  <c r="B79" i="11"/>
  <c r="J78" i="11"/>
  <c r="G78" i="11"/>
  <c r="F78" i="11"/>
  <c r="E78" i="11"/>
  <c r="A78" i="11" s="1"/>
  <c r="D78" i="11"/>
  <c r="C78" i="11"/>
  <c r="B78" i="11"/>
  <c r="J77" i="11"/>
  <c r="G77" i="11"/>
  <c r="F77" i="11"/>
  <c r="E77" i="11"/>
  <c r="A77" i="11" s="1"/>
  <c r="D77" i="11"/>
  <c r="C77" i="11"/>
  <c r="B77" i="11"/>
  <c r="J76" i="11"/>
  <c r="G76" i="11"/>
  <c r="F76" i="11"/>
  <c r="E76" i="11"/>
  <c r="A76" i="11" s="1"/>
  <c r="D76" i="11"/>
  <c r="C76" i="11"/>
  <c r="B76" i="11"/>
  <c r="J75" i="11"/>
  <c r="G75" i="11"/>
  <c r="F75" i="11"/>
  <c r="E75" i="11"/>
  <c r="A75" i="11" s="1"/>
  <c r="D75" i="11"/>
  <c r="C75" i="11"/>
  <c r="B75" i="11"/>
  <c r="J74" i="11"/>
  <c r="G74" i="11"/>
  <c r="F74" i="11"/>
  <c r="E74" i="11"/>
  <c r="A74" i="11" s="1"/>
  <c r="D74" i="11"/>
  <c r="C74" i="11"/>
  <c r="B74" i="11"/>
  <c r="J73" i="11"/>
  <c r="G73" i="11"/>
  <c r="F73" i="11"/>
  <c r="E73" i="11"/>
  <c r="A73" i="11" s="1"/>
  <c r="D73" i="11"/>
  <c r="C73" i="11"/>
  <c r="B73" i="11"/>
  <c r="J72" i="11"/>
  <c r="G72" i="11"/>
  <c r="F72" i="11"/>
  <c r="E72" i="11"/>
  <c r="A72" i="11" s="1"/>
  <c r="D72" i="11"/>
  <c r="C72" i="11"/>
  <c r="B72" i="11"/>
  <c r="J71" i="11"/>
  <c r="G71" i="11"/>
  <c r="F71" i="11"/>
  <c r="E71" i="11"/>
  <c r="A71" i="11" s="1"/>
  <c r="D71" i="11"/>
  <c r="C71" i="11"/>
  <c r="B71" i="11"/>
  <c r="J70" i="11"/>
  <c r="G70" i="11"/>
  <c r="F70" i="11"/>
  <c r="E70" i="11"/>
  <c r="A70" i="11" s="1"/>
  <c r="D70" i="11"/>
  <c r="C70" i="11"/>
  <c r="B70" i="11"/>
  <c r="J69" i="11"/>
  <c r="G69" i="11"/>
  <c r="F69" i="11"/>
  <c r="E69" i="11"/>
  <c r="A69" i="11" s="1"/>
  <c r="D69" i="11"/>
  <c r="C69" i="11"/>
  <c r="B69" i="11"/>
  <c r="J68" i="11"/>
  <c r="G68" i="11"/>
  <c r="F68" i="11"/>
  <c r="E68" i="11"/>
  <c r="A68" i="11" s="1"/>
  <c r="D68" i="11"/>
  <c r="C68" i="11"/>
  <c r="B68" i="11"/>
  <c r="J67" i="11"/>
  <c r="G67" i="11"/>
  <c r="F67" i="11"/>
  <c r="E67" i="11"/>
  <c r="A67" i="11" s="1"/>
  <c r="D67" i="11"/>
  <c r="C67" i="11"/>
  <c r="B67" i="11"/>
  <c r="J66" i="11"/>
  <c r="G66" i="11"/>
  <c r="F66" i="11"/>
  <c r="E66" i="11"/>
  <c r="A66" i="11" s="1"/>
  <c r="D66" i="11"/>
  <c r="C66" i="11"/>
  <c r="B66" i="11"/>
  <c r="J65" i="11"/>
  <c r="G65" i="11"/>
  <c r="F65" i="11"/>
  <c r="E65" i="11"/>
  <c r="A65" i="11" s="1"/>
  <c r="D65" i="11"/>
  <c r="C65" i="11"/>
  <c r="B65" i="11"/>
  <c r="J64" i="11"/>
  <c r="G64" i="11"/>
  <c r="F64" i="11"/>
  <c r="E64" i="11"/>
  <c r="A64" i="11" s="1"/>
  <c r="D64" i="11"/>
  <c r="C64" i="11"/>
  <c r="B64" i="11"/>
  <c r="J63" i="11"/>
  <c r="G63" i="11"/>
  <c r="F63" i="11"/>
  <c r="E63" i="11"/>
  <c r="A63" i="11" s="1"/>
  <c r="D63" i="11"/>
  <c r="C63" i="11"/>
  <c r="B63" i="11"/>
  <c r="J62" i="11"/>
  <c r="G62" i="11"/>
  <c r="F62" i="11"/>
  <c r="E62" i="11"/>
  <c r="A62" i="11" s="1"/>
  <c r="D62" i="11"/>
  <c r="C62" i="11"/>
  <c r="B62" i="11"/>
  <c r="J61" i="11"/>
  <c r="G61" i="11"/>
  <c r="F61" i="11"/>
  <c r="E61" i="11"/>
  <c r="A61" i="11" s="1"/>
  <c r="D61" i="11"/>
  <c r="C61" i="11"/>
  <c r="B61" i="11"/>
  <c r="J60" i="11"/>
  <c r="G60" i="11"/>
  <c r="F60" i="11"/>
  <c r="E60" i="11"/>
  <c r="A60" i="11" s="1"/>
  <c r="D60" i="11"/>
  <c r="C60" i="11"/>
  <c r="B60" i="11"/>
  <c r="J59" i="11"/>
  <c r="G59" i="11"/>
  <c r="F59" i="11"/>
  <c r="E59" i="11"/>
  <c r="A59" i="11" s="1"/>
  <c r="D59" i="11"/>
  <c r="C59" i="11"/>
  <c r="B59" i="11"/>
  <c r="J58" i="11"/>
  <c r="G58" i="11"/>
  <c r="F58" i="11"/>
  <c r="E58" i="11"/>
  <c r="A58" i="11" s="1"/>
  <c r="D58" i="11"/>
  <c r="C58" i="11"/>
  <c r="B58" i="11"/>
  <c r="J57" i="11"/>
  <c r="G57" i="11"/>
  <c r="F57" i="11"/>
  <c r="E57" i="11"/>
  <c r="A57" i="11" s="1"/>
  <c r="D57" i="11"/>
  <c r="C57" i="11"/>
  <c r="B57" i="11"/>
  <c r="J56" i="11"/>
  <c r="G56" i="11"/>
  <c r="F56" i="11"/>
  <c r="E56" i="11"/>
  <c r="A56" i="11" s="1"/>
  <c r="D56" i="11"/>
  <c r="C56" i="11"/>
  <c r="B56" i="11"/>
  <c r="J55" i="11"/>
  <c r="G55" i="11"/>
  <c r="F55" i="11"/>
  <c r="E55" i="11"/>
  <c r="A55" i="11" s="1"/>
  <c r="D55" i="11"/>
  <c r="C55" i="11"/>
  <c r="B55" i="11"/>
  <c r="J54" i="11"/>
  <c r="G54" i="11"/>
  <c r="F54" i="11"/>
  <c r="E54" i="11"/>
  <c r="A54" i="11" s="1"/>
  <c r="D54" i="11"/>
  <c r="C54" i="11"/>
  <c r="B54" i="11"/>
  <c r="J53" i="11"/>
  <c r="G53" i="11"/>
  <c r="F53" i="11"/>
  <c r="E53" i="11"/>
  <c r="A53" i="11" s="1"/>
  <c r="D53" i="11"/>
  <c r="C53" i="11"/>
  <c r="B53" i="11"/>
  <c r="J52" i="11"/>
  <c r="G52" i="11"/>
  <c r="F52" i="11"/>
  <c r="E52" i="11"/>
  <c r="A52" i="11" s="1"/>
  <c r="D52" i="11"/>
  <c r="C52" i="11"/>
  <c r="B52" i="11"/>
  <c r="J51" i="11"/>
  <c r="G51" i="11"/>
  <c r="F51" i="11"/>
  <c r="E51" i="11"/>
  <c r="A51" i="11" s="1"/>
  <c r="D51" i="11"/>
  <c r="C51" i="11"/>
  <c r="B51" i="11"/>
  <c r="J50" i="11"/>
  <c r="G50" i="11"/>
  <c r="F50" i="11"/>
  <c r="E50" i="11"/>
  <c r="A50" i="11" s="1"/>
  <c r="D50" i="11"/>
  <c r="C50" i="11"/>
  <c r="B50" i="11"/>
  <c r="J49" i="11"/>
  <c r="G49" i="11"/>
  <c r="F49" i="11"/>
  <c r="E49" i="11"/>
  <c r="A49" i="11" s="1"/>
  <c r="D49" i="11"/>
  <c r="C49" i="11"/>
  <c r="B49" i="11"/>
  <c r="J48" i="11"/>
  <c r="G48" i="11"/>
  <c r="F48" i="11"/>
  <c r="E48" i="11"/>
  <c r="A48" i="11" s="1"/>
  <c r="D48" i="11"/>
  <c r="C48" i="11"/>
  <c r="B48" i="11"/>
  <c r="J47" i="11"/>
  <c r="G47" i="11"/>
  <c r="F47" i="11"/>
  <c r="E47" i="11"/>
  <c r="A47" i="11" s="1"/>
  <c r="D47" i="11"/>
  <c r="C47" i="11"/>
  <c r="B47" i="11"/>
  <c r="J46" i="11"/>
  <c r="G46" i="11"/>
  <c r="F46" i="11"/>
  <c r="E46" i="11"/>
  <c r="A46" i="11" s="1"/>
  <c r="D46" i="11"/>
  <c r="C46" i="11"/>
  <c r="B46" i="11"/>
  <c r="J45" i="11"/>
  <c r="G45" i="11"/>
  <c r="F45" i="11"/>
  <c r="E45" i="11"/>
  <c r="A45" i="11" s="1"/>
  <c r="D45" i="11"/>
  <c r="C45" i="11"/>
  <c r="B45" i="11"/>
  <c r="J44" i="11"/>
  <c r="G44" i="11"/>
  <c r="F44" i="11"/>
  <c r="E44" i="11"/>
  <c r="A44" i="11" s="1"/>
  <c r="D44" i="11"/>
  <c r="C44" i="11"/>
  <c r="B44" i="11"/>
  <c r="J43" i="11"/>
  <c r="G43" i="11"/>
  <c r="F43" i="11"/>
  <c r="E43" i="11"/>
  <c r="A43" i="11" s="1"/>
  <c r="D43" i="11"/>
  <c r="C43" i="11"/>
  <c r="B43" i="11"/>
  <c r="J42" i="11"/>
  <c r="G42" i="11"/>
  <c r="F42" i="11"/>
  <c r="E42" i="11"/>
  <c r="A42" i="11" s="1"/>
  <c r="D42" i="11"/>
  <c r="C42" i="11"/>
  <c r="B42" i="11"/>
  <c r="J41" i="11"/>
  <c r="G41" i="11"/>
  <c r="F41" i="11"/>
  <c r="E41" i="11"/>
  <c r="A41" i="11" s="1"/>
  <c r="D41" i="11"/>
  <c r="C41" i="11"/>
  <c r="B41" i="11"/>
  <c r="J40" i="11"/>
  <c r="G40" i="11"/>
  <c r="F40" i="11"/>
  <c r="E40" i="11"/>
  <c r="A40" i="11" s="1"/>
  <c r="D40" i="11"/>
  <c r="C40" i="11"/>
  <c r="B40" i="11"/>
  <c r="J39" i="11"/>
  <c r="G39" i="11"/>
  <c r="F39" i="11"/>
  <c r="E39" i="11"/>
  <c r="A39" i="11" s="1"/>
  <c r="D39" i="11"/>
  <c r="C39" i="11"/>
  <c r="B39" i="11"/>
  <c r="J38" i="11"/>
  <c r="G38" i="11"/>
  <c r="F38" i="11"/>
  <c r="E38" i="11"/>
  <c r="A38" i="11" s="1"/>
  <c r="D38" i="11"/>
  <c r="C38" i="11"/>
  <c r="B38" i="11"/>
  <c r="J37" i="11"/>
  <c r="G37" i="11"/>
  <c r="F37" i="11"/>
  <c r="E37" i="11"/>
  <c r="A37" i="11" s="1"/>
  <c r="D37" i="11"/>
  <c r="C37" i="11"/>
  <c r="B37" i="11"/>
  <c r="J36" i="11"/>
  <c r="G36" i="11"/>
  <c r="F36" i="11"/>
  <c r="E36" i="11"/>
  <c r="A36" i="11" s="1"/>
  <c r="D36" i="11"/>
  <c r="C36" i="11"/>
  <c r="B36" i="11"/>
  <c r="J35" i="11"/>
  <c r="G35" i="11"/>
  <c r="F35" i="11"/>
  <c r="E35" i="11"/>
  <c r="A35" i="11" s="1"/>
  <c r="D35" i="11"/>
  <c r="C35" i="11"/>
  <c r="B35" i="11"/>
  <c r="J34" i="11"/>
  <c r="G34" i="11"/>
  <c r="F34" i="11"/>
  <c r="E34" i="11"/>
  <c r="A34" i="11" s="1"/>
  <c r="D34" i="11"/>
  <c r="C34" i="11"/>
  <c r="B34" i="11"/>
  <c r="J33" i="11"/>
  <c r="G33" i="11"/>
  <c r="F33" i="11"/>
  <c r="E33" i="11"/>
  <c r="A33" i="11" s="1"/>
  <c r="D33" i="11"/>
  <c r="C33" i="11"/>
  <c r="B33" i="11"/>
  <c r="J32" i="11"/>
  <c r="G32" i="11"/>
  <c r="F32" i="11"/>
  <c r="E32" i="11"/>
  <c r="A32" i="11" s="1"/>
  <c r="D32" i="11"/>
  <c r="C32" i="11"/>
  <c r="B32" i="11"/>
  <c r="J31" i="11"/>
  <c r="G31" i="11"/>
  <c r="F31" i="11"/>
  <c r="E31" i="11"/>
  <c r="A31" i="11" s="1"/>
  <c r="D31" i="11"/>
  <c r="C31" i="11"/>
  <c r="B31" i="11"/>
  <c r="J30" i="11"/>
  <c r="G30" i="11"/>
  <c r="F30" i="11"/>
  <c r="E30" i="11"/>
  <c r="A30" i="11" s="1"/>
  <c r="D30" i="11"/>
  <c r="C30" i="11"/>
  <c r="B30" i="11"/>
  <c r="J29" i="11"/>
  <c r="G29" i="11"/>
  <c r="F29" i="11"/>
  <c r="E29" i="11"/>
  <c r="A29" i="11" s="1"/>
  <c r="D29" i="11"/>
  <c r="C29" i="11"/>
  <c r="B29" i="11"/>
  <c r="J28" i="11"/>
  <c r="G28" i="11"/>
  <c r="F28" i="11"/>
  <c r="E28" i="11"/>
  <c r="A28" i="11" s="1"/>
  <c r="D28" i="11"/>
  <c r="C28" i="11"/>
  <c r="B28" i="11"/>
  <c r="J27" i="11"/>
  <c r="G27" i="11"/>
  <c r="F27" i="11"/>
  <c r="E27" i="11"/>
  <c r="A27" i="11" s="1"/>
  <c r="D27" i="11"/>
  <c r="C27" i="11"/>
  <c r="B27" i="11"/>
  <c r="J26" i="11"/>
  <c r="G26" i="11"/>
  <c r="F26" i="11"/>
  <c r="E26" i="11"/>
  <c r="A26" i="11" s="1"/>
  <c r="D26" i="11"/>
  <c r="C26" i="11"/>
  <c r="B26" i="11"/>
  <c r="J25" i="11"/>
  <c r="G25" i="11"/>
  <c r="F25" i="11"/>
  <c r="E25" i="11"/>
  <c r="A25" i="11" s="1"/>
  <c r="D25" i="11"/>
  <c r="C25" i="11"/>
  <c r="B25" i="11"/>
  <c r="J24" i="11"/>
  <c r="G24" i="11"/>
  <c r="F24" i="11"/>
  <c r="E24" i="11"/>
  <c r="A24" i="11" s="1"/>
  <c r="D24" i="11"/>
  <c r="C24" i="11"/>
  <c r="B24" i="11"/>
  <c r="J23" i="11"/>
  <c r="G23" i="11"/>
  <c r="F23" i="11"/>
  <c r="E23" i="11"/>
  <c r="A23" i="11" s="1"/>
  <c r="D23" i="11"/>
  <c r="C23" i="11"/>
  <c r="B23" i="11"/>
  <c r="J22" i="11"/>
  <c r="G22" i="11"/>
  <c r="F22" i="11"/>
  <c r="E22" i="11"/>
  <c r="A22" i="11" s="1"/>
  <c r="D22" i="11"/>
  <c r="C22" i="11"/>
  <c r="B22" i="11"/>
  <c r="J21" i="11"/>
  <c r="G21" i="11"/>
  <c r="F21" i="11"/>
  <c r="E21" i="11"/>
  <c r="A21" i="11" s="1"/>
  <c r="D21" i="11"/>
  <c r="C21" i="11"/>
  <c r="B21" i="11"/>
  <c r="J20" i="11"/>
  <c r="G20" i="11"/>
  <c r="F20" i="11"/>
  <c r="E20" i="11"/>
  <c r="A20" i="11" s="1"/>
  <c r="D20" i="11"/>
  <c r="C20" i="11"/>
  <c r="B20" i="11"/>
  <c r="J19" i="11"/>
  <c r="G19" i="11"/>
  <c r="F19" i="11"/>
  <c r="E19" i="11"/>
  <c r="A19" i="11" s="1"/>
  <c r="D19" i="11"/>
  <c r="C19" i="11"/>
  <c r="B19" i="11"/>
  <c r="J18" i="11"/>
  <c r="G18" i="11"/>
  <c r="F18" i="11"/>
  <c r="E18" i="11"/>
  <c r="A18" i="11" s="1"/>
  <c r="D18" i="11"/>
  <c r="C18" i="11"/>
  <c r="B18" i="11"/>
  <c r="J17" i="11"/>
  <c r="G17" i="11"/>
  <c r="F17" i="11"/>
  <c r="E17" i="11"/>
  <c r="A17" i="11" s="1"/>
  <c r="D17" i="11"/>
  <c r="C17" i="11"/>
  <c r="B17" i="11"/>
  <c r="J16" i="11"/>
  <c r="G16" i="11"/>
  <c r="F16" i="11"/>
  <c r="E16" i="11"/>
  <c r="A16" i="11" s="1"/>
  <c r="D16" i="11"/>
  <c r="C16" i="11"/>
  <c r="B16" i="11"/>
  <c r="J15" i="11"/>
  <c r="G15" i="11"/>
  <c r="F15" i="11"/>
  <c r="E15" i="11"/>
  <c r="A15" i="11" s="1"/>
  <c r="D15" i="11"/>
  <c r="C15" i="11"/>
  <c r="B15" i="11"/>
  <c r="J14" i="11"/>
  <c r="G14" i="11"/>
  <c r="F14" i="11"/>
  <c r="E14" i="11"/>
  <c r="A14" i="11" s="1"/>
  <c r="D14" i="11"/>
  <c r="C14" i="11"/>
  <c r="B14" i="11"/>
  <c r="J13" i="11"/>
  <c r="G13" i="11"/>
  <c r="F13" i="11"/>
  <c r="E13" i="11"/>
  <c r="A13" i="11" s="1"/>
  <c r="D13" i="11"/>
  <c r="C13" i="11"/>
  <c r="B13" i="11"/>
  <c r="J12" i="11"/>
  <c r="G12" i="11"/>
  <c r="F12" i="11"/>
  <c r="E12" i="11"/>
  <c r="A12" i="11" s="1"/>
  <c r="D12" i="11"/>
  <c r="C12" i="11"/>
  <c r="B12" i="11"/>
  <c r="J11" i="11"/>
  <c r="G11" i="11"/>
  <c r="F11" i="11"/>
  <c r="E11" i="11"/>
  <c r="A11" i="11" s="1"/>
  <c r="D11" i="11"/>
  <c r="C11" i="11"/>
  <c r="B11" i="11"/>
  <c r="J10" i="11"/>
  <c r="G10" i="11"/>
  <c r="F10" i="11"/>
  <c r="E10" i="11"/>
  <c r="A10" i="11" s="1"/>
  <c r="D10" i="11"/>
  <c r="C10" i="11"/>
  <c r="B10" i="11"/>
  <c r="J9" i="11"/>
  <c r="G9" i="11"/>
  <c r="F9" i="11"/>
  <c r="E9" i="11"/>
  <c r="A9" i="11" s="1"/>
  <c r="D9" i="11"/>
  <c r="C9" i="11"/>
  <c r="B9" i="11"/>
  <c r="J8" i="11"/>
  <c r="G8" i="11"/>
  <c r="F8" i="11"/>
  <c r="E8" i="11"/>
  <c r="A8" i="11" s="1"/>
  <c r="D8" i="11"/>
  <c r="C8" i="11"/>
  <c r="B8" i="11"/>
  <c r="J7" i="11"/>
  <c r="G7" i="11"/>
  <c r="F7" i="11"/>
  <c r="E7" i="11"/>
  <c r="A7" i="11" s="1"/>
  <c r="D7" i="11"/>
  <c r="C7" i="11"/>
  <c r="B7" i="11"/>
  <c r="J6" i="11"/>
  <c r="G6" i="11"/>
  <c r="F6" i="11"/>
  <c r="E6" i="11"/>
  <c r="A6" i="11" s="1"/>
  <c r="D6" i="11"/>
  <c r="C6" i="11"/>
  <c r="B6" i="11"/>
  <c r="J5" i="11"/>
  <c r="G5" i="11"/>
  <c r="F5" i="11"/>
  <c r="E5" i="11"/>
  <c r="A5" i="11" s="1"/>
  <c r="D5" i="11"/>
  <c r="C5" i="11"/>
  <c r="B5" i="11"/>
  <c r="J4" i="11"/>
  <c r="G4" i="11"/>
  <c r="F4" i="11"/>
  <c r="E4" i="11"/>
  <c r="A4" i="11" s="1"/>
  <c r="D4" i="11"/>
  <c r="C4" i="11"/>
  <c r="B4" i="11"/>
  <c r="J3" i="11"/>
  <c r="G3" i="11"/>
  <c r="F3" i="11"/>
  <c r="E3" i="11"/>
  <c r="A3" i="11" s="1"/>
  <c r="D3" i="11"/>
  <c r="C3" i="11"/>
  <c r="B3" i="11"/>
  <c r="J2" i="11"/>
  <c r="G2" i="11"/>
  <c r="F2" i="11"/>
  <c r="E2" i="11"/>
  <c r="D2" i="11"/>
  <c r="C2" i="11"/>
  <c r="B2" i="11"/>
  <c r="D7" i="10"/>
  <c r="G7" i="10"/>
  <c r="D8" i="10"/>
  <c r="G8" i="10"/>
  <c r="D9" i="10"/>
  <c r="G9" i="10"/>
  <c r="D10" i="10"/>
  <c r="G10" i="10"/>
  <c r="D11" i="10"/>
  <c r="G11" i="10"/>
  <c r="D12" i="10"/>
  <c r="G12" i="10"/>
  <c r="D13" i="10"/>
  <c r="G13" i="10"/>
  <c r="D14" i="10"/>
  <c r="G14" i="10"/>
  <c r="D15" i="10"/>
  <c r="G15" i="10"/>
  <c r="D16" i="10"/>
  <c r="G16" i="10"/>
  <c r="D17" i="10"/>
  <c r="G17" i="10"/>
  <c r="D18" i="10"/>
  <c r="G18" i="10"/>
  <c r="D19" i="10"/>
  <c r="G19" i="10"/>
  <c r="D20" i="10"/>
  <c r="G20" i="10"/>
  <c r="D21" i="10"/>
  <c r="G21" i="10"/>
  <c r="D22" i="10"/>
  <c r="G22" i="10"/>
  <c r="N22" i="10"/>
  <c r="I22" i="10"/>
  <c r="N21" i="10"/>
  <c r="I21" i="10"/>
  <c r="N20" i="10"/>
  <c r="I20" i="10"/>
  <c r="A20" i="10" s="1"/>
  <c r="N19" i="10"/>
  <c r="I19" i="10"/>
  <c r="A19" i="10" s="1"/>
  <c r="N17" i="10"/>
  <c r="N18" i="10"/>
  <c r="I17" i="10"/>
  <c r="A17" i="10" s="1"/>
  <c r="I18" i="10"/>
  <c r="A18" i="10" s="1"/>
  <c r="I7" i="9"/>
  <c r="A7" i="9" s="1"/>
  <c r="F7" i="9" s="1"/>
  <c r="I12" i="10"/>
  <c r="A12" i="10" s="1"/>
  <c r="I7" i="10"/>
  <c r="A7" i="10" s="1"/>
  <c r="E7" i="9" l="1"/>
  <c r="E18" i="9"/>
  <c r="A2" i="11"/>
  <c r="E17" i="10" s="1"/>
  <c r="O8" i="10"/>
  <c r="O9" i="10"/>
  <c r="O10" i="10"/>
  <c r="O14" i="10"/>
  <c r="O18" i="10"/>
  <c r="O22" i="10"/>
  <c r="O26" i="10"/>
  <c r="O30" i="10"/>
  <c r="O11" i="10"/>
  <c r="O15" i="10"/>
  <c r="O19" i="10"/>
  <c r="O23" i="10"/>
  <c r="O27" i="10"/>
  <c r="O31" i="10"/>
  <c r="O12" i="10"/>
  <c r="O16" i="10"/>
  <c r="O20" i="10"/>
  <c r="O24" i="10"/>
  <c r="O28" i="10"/>
  <c r="O6" i="10"/>
  <c r="O13" i="10"/>
  <c r="O17" i="10"/>
  <c r="O25" i="10"/>
  <c r="O29" i="10"/>
  <c r="O7" i="10"/>
  <c r="O21" i="10"/>
  <c r="F17" i="9"/>
  <c r="F20" i="9"/>
  <c r="F21" i="9"/>
  <c r="F19" i="9"/>
  <c r="E22" i="9"/>
  <c r="F22" i="9"/>
  <c r="A23" i="10"/>
  <c r="A21" i="10"/>
  <c r="A24" i="10"/>
  <c r="A22" i="10"/>
  <c r="I16" i="10"/>
  <c r="A16" i="10" s="1"/>
  <c r="N16" i="10"/>
  <c r="I13" i="10"/>
  <c r="A13" i="10" s="1"/>
  <c r="N13" i="10"/>
  <c r="I14" i="10"/>
  <c r="A14" i="10" s="1"/>
  <c r="N14" i="10"/>
  <c r="I15" i="10"/>
  <c r="A15" i="10" s="1"/>
  <c r="N15" i="10"/>
  <c r="F12" i="10" l="1"/>
  <c r="K12" i="10" s="1"/>
  <c r="F23" i="10"/>
  <c r="F17" i="10"/>
  <c r="K17" i="10" s="1"/>
  <c r="F26" i="10"/>
  <c r="F24" i="10"/>
  <c r="K24" i="10" s="1"/>
  <c r="F7" i="10"/>
  <c r="K7" i="10" s="1"/>
  <c r="F30" i="10"/>
  <c r="K30" i="10" s="1"/>
  <c r="F25" i="10"/>
  <c r="H25" i="10" s="1"/>
  <c r="F28" i="10"/>
  <c r="K28" i="10" s="1"/>
  <c r="F18" i="10"/>
  <c r="K18" i="10" s="1"/>
  <c r="F19" i="10"/>
  <c r="K19" i="10" s="1"/>
  <c r="F27" i="10"/>
  <c r="H27" i="10" s="1"/>
  <c r="F31" i="10"/>
  <c r="K31" i="10" s="1"/>
  <c r="F20" i="10"/>
  <c r="K20" i="10" s="1"/>
  <c r="F29" i="10"/>
  <c r="K29" i="10" s="1"/>
  <c r="E12" i="10"/>
  <c r="E19" i="10"/>
  <c r="E30" i="10"/>
  <c r="E28" i="10"/>
  <c r="E31" i="10"/>
  <c r="E26" i="10"/>
  <c r="E24" i="10"/>
  <c r="E27" i="10"/>
  <c r="E29" i="10"/>
  <c r="E23" i="10"/>
  <c r="E25" i="10"/>
  <c r="E7" i="10"/>
  <c r="E20" i="10"/>
  <c r="E18" i="10"/>
  <c r="K23" i="10"/>
  <c r="H23" i="10"/>
  <c r="K26" i="10"/>
  <c r="H26" i="10"/>
  <c r="E13" i="10"/>
  <c r="F13" i="10"/>
  <c r="K13" i="10" s="1"/>
  <c r="E22" i="10"/>
  <c r="F22" i="10"/>
  <c r="K22" i="10" s="1"/>
  <c r="E14" i="10"/>
  <c r="F14" i="10"/>
  <c r="K14" i="10" s="1"/>
  <c r="E21" i="10"/>
  <c r="F21" i="10"/>
  <c r="K21" i="10" s="1"/>
  <c r="E15" i="10"/>
  <c r="F15" i="10"/>
  <c r="K15" i="10" s="1"/>
  <c r="E16" i="10"/>
  <c r="F16" i="10"/>
  <c r="K16" i="10" s="1"/>
  <c r="H28" i="10" l="1"/>
  <c r="H24" i="10"/>
  <c r="H30" i="10"/>
  <c r="K27" i="10"/>
  <c r="K25" i="10"/>
  <c r="H31" i="10"/>
  <c r="H29" i="10"/>
  <c r="I8" i="9"/>
  <c r="A8" i="9" s="1"/>
  <c r="I6" i="9"/>
  <c r="A6" i="9" s="1"/>
  <c r="I9" i="9"/>
  <c r="A9" i="9" s="1"/>
  <c r="I10" i="9"/>
  <c r="A10" i="9" s="1"/>
  <c r="I13" i="9"/>
  <c r="A13" i="9" s="1"/>
  <c r="I11" i="9"/>
  <c r="A11" i="9" s="1"/>
  <c r="I14" i="9"/>
  <c r="A14" i="9" s="1"/>
  <c r="I15" i="9"/>
  <c r="A15" i="9" s="1"/>
  <c r="I16" i="9"/>
  <c r="A16" i="9" s="1"/>
  <c r="I12" i="9"/>
  <c r="A12" i="9" s="1"/>
  <c r="E12" i="9" l="1"/>
  <c r="F12" i="9"/>
  <c r="E15" i="9"/>
  <c r="F15" i="9"/>
  <c r="E10" i="9"/>
  <c r="F10" i="9"/>
  <c r="E16" i="9"/>
  <c r="F16" i="9"/>
  <c r="E14" i="9"/>
  <c r="F14" i="9"/>
  <c r="E9" i="9"/>
  <c r="F9" i="9"/>
  <c r="E11" i="9"/>
  <c r="F11" i="9"/>
  <c r="E6" i="9"/>
  <c r="F6" i="9"/>
  <c r="E13" i="9"/>
  <c r="F13" i="9"/>
  <c r="E8" i="9"/>
  <c r="F8" i="9"/>
  <c r="Q7" i="9"/>
  <c r="Q8" i="9"/>
  <c r="Q9" i="9"/>
  <c r="Q10" i="9"/>
  <c r="Q11" i="9"/>
  <c r="Q12" i="9"/>
  <c r="Q13" i="9"/>
  <c r="Q14" i="9"/>
  <c r="Q15" i="9"/>
  <c r="Q16" i="9"/>
  <c r="Q17" i="9"/>
  <c r="Q18" i="9"/>
  <c r="Q19" i="9"/>
  <c r="Q20" i="9"/>
  <c r="Q21" i="9"/>
  <c r="Q22" i="9"/>
  <c r="Q6" i="9"/>
  <c r="U22" i="9" l="1"/>
  <c r="X22" i="9"/>
  <c r="T22" i="9"/>
  <c r="W22" i="9"/>
  <c r="S22" i="9"/>
  <c r="V22" i="9"/>
  <c r="R22" i="9"/>
  <c r="U18" i="9"/>
  <c r="V18" i="9"/>
  <c r="X18" i="9"/>
  <c r="T18" i="9"/>
  <c r="R18" i="9"/>
  <c r="W18" i="9"/>
  <c r="S18" i="9"/>
  <c r="X21" i="9"/>
  <c r="T21" i="9"/>
  <c r="U21" i="9"/>
  <c r="W21" i="9"/>
  <c r="S21" i="9"/>
  <c r="V21" i="9"/>
  <c r="R21" i="9"/>
  <c r="W20" i="9"/>
  <c r="S20" i="9"/>
  <c r="V20" i="9"/>
  <c r="R20" i="9"/>
  <c r="U20" i="9"/>
  <c r="X20" i="9"/>
  <c r="T20" i="9"/>
  <c r="V19" i="9"/>
  <c r="R19" i="9"/>
  <c r="W19" i="9"/>
  <c r="U19" i="9"/>
  <c r="X19" i="9"/>
  <c r="T19" i="9"/>
  <c r="S19" i="9"/>
  <c r="W17" i="9"/>
  <c r="S17" i="9"/>
  <c r="T17" i="9"/>
  <c r="V17" i="9"/>
  <c r="R17" i="9"/>
  <c r="U17" i="9"/>
  <c r="X17" i="9"/>
  <c r="X14" i="9"/>
  <c r="T14" i="9"/>
  <c r="U14" i="9"/>
  <c r="W14" i="9"/>
  <c r="S14" i="9"/>
  <c r="V14" i="9"/>
  <c r="R14" i="9"/>
  <c r="W9" i="9"/>
  <c r="S9" i="9"/>
  <c r="X9" i="9"/>
  <c r="V9" i="9"/>
  <c r="R9" i="9"/>
  <c r="U9" i="9"/>
  <c r="T9" i="9"/>
  <c r="V16" i="9"/>
  <c r="R16" i="9"/>
  <c r="U16" i="9"/>
  <c r="W16" i="9"/>
  <c r="X16" i="9"/>
  <c r="T16" i="9"/>
  <c r="S16" i="9"/>
  <c r="V12" i="9"/>
  <c r="R12" i="9"/>
  <c r="U12" i="9"/>
  <c r="W12" i="9"/>
  <c r="X12" i="9"/>
  <c r="T12" i="9"/>
  <c r="S12" i="9"/>
  <c r="V8" i="9"/>
  <c r="R8" i="9"/>
  <c r="S8" i="9"/>
  <c r="U8" i="9"/>
  <c r="W8" i="9"/>
  <c r="X8" i="9"/>
  <c r="T8" i="9"/>
  <c r="X10" i="9"/>
  <c r="T10" i="9"/>
  <c r="W10" i="9"/>
  <c r="S10" i="9"/>
  <c r="U10" i="9"/>
  <c r="V10" i="9"/>
  <c r="R10" i="9"/>
  <c r="W13" i="9"/>
  <c r="S13" i="9"/>
  <c r="T13" i="9"/>
  <c r="V13" i="9"/>
  <c r="R13" i="9"/>
  <c r="U13" i="9"/>
  <c r="X13" i="9"/>
  <c r="X6" i="9"/>
  <c r="T6" i="9"/>
  <c r="W6" i="9"/>
  <c r="S6" i="9"/>
  <c r="U6" i="9"/>
  <c r="V6" i="9"/>
  <c r="R6" i="9"/>
  <c r="U15" i="9"/>
  <c r="V15" i="9"/>
  <c r="X15" i="9"/>
  <c r="T15" i="9"/>
  <c r="R15" i="9"/>
  <c r="W15" i="9"/>
  <c r="S15" i="9"/>
  <c r="U11" i="9"/>
  <c r="V11" i="9"/>
  <c r="X11" i="9"/>
  <c r="T11" i="9"/>
  <c r="W11" i="9"/>
  <c r="S11" i="9"/>
  <c r="R11" i="9"/>
  <c r="U7" i="9"/>
  <c r="R7" i="9"/>
  <c r="X7" i="9"/>
  <c r="T7" i="9"/>
  <c r="W7" i="9"/>
  <c r="S7" i="9"/>
  <c r="V7" i="9"/>
  <c r="D6" i="10"/>
  <c r="N8" i="10"/>
  <c r="N9" i="10"/>
  <c r="N6" i="10"/>
  <c r="I11" i="10" l="1"/>
  <c r="A11" i="10" s="1"/>
  <c r="I10" i="10"/>
  <c r="A10" i="10" s="1"/>
  <c r="I9" i="10"/>
  <c r="A9" i="10" s="1"/>
  <c r="I8" i="10"/>
  <c r="A8" i="10" s="1"/>
  <c r="I6" i="10"/>
  <c r="A6" i="10" s="1"/>
  <c r="G6" i="10"/>
  <c r="O22" i="9"/>
  <c r="G22" i="9"/>
  <c r="K22" i="9" s="1"/>
  <c r="D22" i="9"/>
  <c r="G21" i="9"/>
  <c r="K21" i="9" s="1"/>
  <c r="D21" i="9"/>
  <c r="O20" i="9"/>
  <c r="G20" i="9"/>
  <c r="K20" i="9" s="1"/>
  <c r="D20" i="9"/>
  <c r="O19" i="9"/>
  <c r="G19" i="9"/>
  <c r="K19" i="9" s="1"/>
  <c r="D19" i="9"/>
  <c r="O18" i="9"/>
  <c r="G18" i="9"/>
  <c r="K18" i="9" s="1"/>
  <c r="D18" i="9"/>
  <c r="O17" i="9"/>
  <c r="G17" i="9"/>
  <c r="K17" i="9" s="1"/>
  <c r="D17" i="9"/>
  <c r="O16" i="9"/>
  <c r="G16" i="9"/>
  <c r="K16" i="9" s="1"/>
  <c r="D16" i="9"/>
  <c r="O15" i="9"/>
  <c r="G15" i="9"/>
  <c r="K15" i="9" s="1"/>
  <c r="D15" i="9"/>
  <c r="O14" i="9"/>
  <c r="G14" i="9"/>
  <c r="K14" i="9" s="1"/>
  <c r="D14" i="9"/>
  <c r="O11" i="9"/>
  <c r="G11" i="9"/>
  <c r="K11" i="9" s="1"/>
  <c r="D11" i="9"/>
  <c r="O13" i="9"/>
  <c r="G13" i="9"/>
  <c r="K13" i="9" s="1"/>
  <c r="D13" i="9"/>
  <c r="O10" i="9"/>
  <c r="G10" i="9"/>
  <c r="K10" i="9" s="1"/>
  <c r="D10" i="9"/>
  <c r="O9" i="9"/>
  <c r="G9" i="9"/>
  <c r="K9" i="9" s="1"/>
  <c r="D9" i="9"/>
  <c r="O6" i="9"/>
  <c r="G6" i="9"/>
  <c r="K6" i="9" s="1"/>
  <c r="D6" i="9"/>
  <c r="O8" i="9"/>
  <c r="G8" i="9"/>
  <c r="K8" i="9" s="1"/>
  <c r="D8" i="9"/>
  <c r="O7" i="9"/>
  <c r="G7" i="9"/>
  <c r="K7" i="9" s="1"/>
  <c r="D7" i="9"/>
  <c r="O12" i="9"/>
  <c r="G12" i="9"/>
  <c r="K12" i="9" s="1"/>
  <c r="D12" i="9"/>
  <c r="E9" i="10" l="1"/>
  <c r="F9" i="10"/>
  <c r="K9" i="10" s="1"/>
  <c r="E8" i="10"/>
  <c r="F8" i="10"/>
  <c r="K8" i="10" s="1"/>
  <c r="E10" i="10"/>
  <c r="F10" i="10"/>
  <c r="K10" i="10" s="1"/>
  <c r="E11" i="10"/>
  <c r="F11" i="10"/>
  <c r="K11" i="10" s="1"/>
  <c r="F6" i="10"/>
  <c r="E6" i="10"/>
  <c r="O21" i="9"/>
  <c r="H12" i="9"/>
  <c r="H7" i="9"/>
  <c r="H8" i="9"/>
  <c r="H6" i="9"/>
  <c r="H9" i="9"/>
  <c r="H10" i="9"/>
  <c r="H13" i="9"/>
  <c r="H11" i="9"/>
  <c r="H14" i="9"/>
  <c r="H15" i="9"/>
  <c r="H16" i="9"/>
  <c r="H17" i="9"/>
  <c r="H18" i="9"/>
  <c r="H19" i="9"/>
  <c r="H20" i="9"/>
  <c r="H21" i="9"/>
  <c r="H22" i="9"/>
  <c r="K6" i="10" l="1"/>
  <c r="H6" i="10"/>
  <c r="H16" i="10"/>
  <c r="H20" i="10"/>
  <c r="H18" i="10"/>
  <c r="H21" i="10"/>
  <c r="H17" i="10"/>
  <c r="H22" i="10"/>
  <c r="H19" i="10"/>
  <c r="H15" i="10" l="1"/>
  <c r="H12" i="10"/>
  <c r="H13" i="10"/>
  <c r="H11" i="10"/>
  <c r="H14" i="10"/>
  <c r="H10" i="10"/>
  <c r="H8" i="10"/>
  <c r="H9" i="10"/>
  <c r="H7" i="10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4201DE2-903E-4D3B-83E0-650F35850728}" keepAlive="1" name="Consulta - Anexar1" description="Conexión a la consulta 'Anexar1' en el libro." type="5" refreshedVersion="8" saveData="1">
    <dbPr connection="Provider=Microsoft.Mashup.OleDb.1;Data Source=$Workbook$;Location=Anexar1;Extended Properties=&quot;&quot;" command="SELECT * FROM [Anexar1]"/>
  </connection>
  <connection id="2" xr16:uid="{63964530-07ED-4D5F-BFA7-1DC7FBA3217C}" keepAlive="1" name="Consulta - precio_alta" description="Conexión a la consulta 'precio_alta' en el libro." type="5" refreshedVersion="8" saveData="1">
    <dbPr connection="Provider=Microsoft.Mashup.OleDb.1;Data Source=$Workbook$;Location=precio_alta;Extended Properties=&quot;&quot;" command="SELECT * FROM [precio_alta]"/>
  </connection>
  <connection id="3" xr16:uid="{B7202CF2-88F4-4A4C-838A-5DBC0350AB3B}" keepAlive="1" name="Consulta - precio_reno_porta" description="Conexión a la consulta 'precio_reno_porta' en el libro." type="5" refreshedVersion="8" saveData="1">
    <dbPr connection="Provider=Microsoft.Mashup.OleDb.1;Data Source=$Workbook$;Location=precio_reno_porta;Extended Properties=&quot;&quot;" command="SELECT * FROM [precio_reno_porta]"/>
  </connection>
  <connection id="4" xr16:uid="{F2FE27EC-4044-428C-932C-46F525832414}" keepAlive="1" name="Consulta - stock descon" description="Conexión a la consulta 'stock descon' en el libro." type="5" refreshedVersion="8" saveData="1">
    <dbPr connection="Provider=Microsoft.Mashup.OleDb.1;Data Source=$Workbook$;Location=&quot;stock descon&quot;;Extended Properties=&quot;&quot;" command="SELECT * FROM [stock descon]"/>
  </connection>
  <connection id="5" xr16:uid="{7CCF1040-8B16-4B12-B634-7499332CE13D}" keepAlive="1" name="Consulta - stock_vigente" description="Conexión a la consulta 'stock_vigente' en el libro." type="5" refreshedVersion="8" saveData="1">
    <dbPr connection="Provider=Microsoft.Mashup.OleDb.1;Data Source=$Workbook$;Location=stock_vigente;Extended Properties=&quot;&quot;" command="SELECT * FROM [stock_vigente]"/>
  </connection>
</connections>
</file>

<file path=xl/sharedStrings.xml><?xml version="1.0" encoding="utf-8"?>
<sst xmlns="http://schemas.openxmlformats.org/spreadsheetml/2006/main" count="28043" uniqueCount="816">
  <si>
    <t>Equipo</t>
  </si>
  <si>
    <t>Sistema Operativo</t>
  </si>
  <si>
    <t>Contrato meses - Contado/Cuota</t>
  </si>
  <si>
    <t>APPLE IPHONE 16 PRO MAX 256GB</t>
  </si>
  <si>
    <t>XIAOMI REDMI NOTE 14 256GB</t>
  </si>
  <si>
    <t>XIAOMI REDMI NOTE 14 PRO 256GB 5G</t>
  </si>
  <si>
    <t>XIAOMI REDMI NOTE 14 PRO PLUS 256GB 5G</t>
  </si>
  <si>
    <t>Android</t>
  </si>
  <si>
    <t>Max Negocios + Ilimitado 95.90</t>
  </si>
  <si>
    <t>MOTOROLA MOTO G15 256GB</t>
  </si>
  <si>
    <t>MOTOROLA MOTO G35 256GB 5G</t>
  </si>
  <si>
    <t>MODELO</t>
  </si>
  <si>
    <t>COLOR</t>
  </si>
  <si>
    <t>DESCRIPCION SEGUN SISACT</t>
  </si>
  <si>
    <t>DESCRIPCION SEGUN PRODUCTO MOVIL</t>
  </si>
  <si>
    <t>NEGRO</t>
  </si>
  <si>
    <t>APPLE IPHONE 15 128GB</t>
  </si>
  <si>
    <t>BLACK</t>
  </si>
  <si>
    <t>GRIS</t>
  </si>
  <si>
    <t>APPLE IPHONE 16 128GB</t>
  </si>
  <si>
    <t>APPLE IPHONE 16 256GB</t>
  </si>
  <si>
    <t>APPLE IPHONE 16 PRO 128GB</t>
  </si>
  <si>
    <t>APPLE IPHONE 16 PRO 256GB</t>
  </si>
  <si>
    <t>HONOR MAGIC 7 LITE 512GB 5G</t>
  </si>
  <si>
    <t>BLANCO</t>
  </si>
  <si>
    <t>SAMSUNG GALAXY A16 128GB</t>
  </si>
  <si>
    <t>SAMSUNG GALAXY S25 128GB</t>
  </si>
  <si>
    <t>SAMSUNG GALAXY S25 ULTRA 256GB</t>
  </si>
  <si>
    <t>XIAOMI 14T 512GB 5G</t>
  </si>
  <si>
    <t>ZTE BLADE A35 64GB</t>
  </si>
  <si>
    <t>ZTE BLADE V70 MAX 256GB</t>
  </si>
  <si>
    <t>ZTE NUBIA MUSIC 128GB</t>
  </si>
  <si>
    <t>SAMSUNG GALAXY A56 256GB 5G</t>
  </si>
  <si>
    <t>TIPO</t>
  </si>
  <si>
    <t>GAMA</t>
  </si>
  <si>
    <t>Marca</t>
  </si>
  <si>
    <t>Precio Prepago</t>
  </si>
  <si>
    <t>Max Negocios + 29.90</t>
  </si>
  <si>
    <t>M2M / Max Negocios + 39.90</t>
  </si>
  <si>
    <t xml:space="preserve">Max Negocios + 49.90 </t>
  </si>
  <si>
    <t>/ Max Negocios + 55.90 / Max Negocios + Ilimitado 69.90</t>
  </si>
  <si>
    <t>Max Negocios + Ilimitado 79.90</t>
  </si>
  <si>
    <t>Max Negocios + Ilimitado 109.90</t>
  </si>
  <si>
    <t>Max Negocios + Ilimitado 125</t>
  </si>
  <si>
    <t>Max Negocios + Ilimitado 159.90</t>
  </si>
  <si>
    <t>Max Negocios + Ilimitado 189.90 / 289.90</t>
  </si>
  <si>
    <t>Max Negocios + 49.90</t>
  </si>
  <si>
    <t>Max Negocios + 55.90 / Max Negocios + Ilimitado 69.90</t>
  </si>
  <si>
    <t>APPLE</t>
  </si>
  <si>
    <t>5G</t>
  </si>
  <si>
    <t>APPLE IPHONE 15 256GB</t>
  </si>
  <si>
    <t>APPLE IPHONE 16 PRO MAX 1TB</t>
  </si>
  <si>
    <t>HONOR</t>
  </si>
  <si>
    <t>HONOR MAGIC 7 PRO 512GB 5G</t>
  </si>
  <si>
    <t>4G</t>
  </si>
  <si>
    <t>MOTOROLA</t>
  </si>
  <si>
    <t>MOTOROLA MOTO G05 128GB</t>
  </si>
  <si>
    <t>MOTOROLA MOTO E15 64GB</t>
  </si>
  <si>
    <t>OPPO</t>
  </si>
  <si>
    <t>SAMSUNG</t>
  </si>
  <si>
    <t>VIVO</t>
  </si>
  <si>
    <t>XIAOMI</t>
  </si>
  <si>
    <t>ZTE</t>
  </si>
  <si>
    <t>STOCK</t>
  </si>
  <si>
    <t>Numero Asociado</t>
  </si>
  <si>
    <t>Precio total EQ+PLAN</t>
  </si>
  <si>
    <t>Internet</t>
  </si>
  <si>
    <t>SMS</t>
  </si>
  <si>
    <t>3.5 GB</t>
  </si>
  <si>
    <t>7 GB</t>
  </si>
  <si>
    <t>STATUS EQUIPOS</t>
  </si>
  <si>
    <t>FECHA LANZ.</t>
  </si>
  <si>
    <t>Pantalla</t>
  </si>
  <si>
    <t>Cámara Resolución</t>
  </si>
  <si>
    <t>Cámara Frontal</t>
  </si>
  <si>
    <t>Tecnología</t>
  </si>
  <si>
    <t>Gama</t>
  </si>
  <si>
    <t>HIGH</t>
  </si>
  <si>
    <t>6.7"</t>
  </si>
  <si>
    <t>50MP</t>
  </si>
  <si>
    <t>108MP+5MP</t>
  </si>
  <si>
    <t>16MP</t>
  </si>
  <si>
    <t>5MP</t>
  </si>
  <si>
    <t>LOW</t>
  </si>
  <si>
    <t>MEDIUM</t>
  </si>
  <si>
    <t>8MP</t>
  </si>
  <si>
    <t>6.67"</t>
  </si>
  <si>
    <t>32MP</t>
  </si>
  <si>
    <t>50MP+8MP</t>
  </si>
  <si>
    <t>50MP+5MP+2MP</t>
  </si>
  <si>
    <t>SAMSUNG GALAXY A36 128GB 5G</t>
  </si>
  <si>
    <t>12MP</t>
  </si>
  <si>
    <t>6.9"</t>
  </si>
  <si>
    <t>20MP</t>
  </si>
  <si>
    <t>ROUTER</t>
  </si>
  <si>
    <t>MODEM</t>
  </si>
  <si>
    <t>-</t>
  </si>
  <si>
    <t>128GB</t>
  </si>
  <si>
    <t>NO</t>
  </si>
  <si>
    <t>NIVEL 6</t>
  </si>
  <si>
    <t>256GB</t>
  </si>
  <si>
    <t>512GB</t>
  </si>
  <si>
    <t>SI</t>
  </si>
  <si>
    <t>NIVEL 5</t>
  </si>
  <si>
    <t>12GB</t>
  </si>
  <si>
    <t>8 núcleos</t>
  </si>
  <si>
    <t>NIVEL 4</t>
  </si>
  <si>
    <t>NIVEL 2</t>
  </si>
  <si>
    <t>NIVEL 3</t>
  </si>
  <si>
    <t>4GB</t>
  </si>
  <si>
    <t>MARCA</t>
  </si>
  <si>
    <t>S.O.</t>
  </si>
  <si>
    <t>Versión del Android</t>
  </si>
  <si>
    <t>Velocidad Procesador</t>
  </si>
  <si>
    <t>Memoria RAM</t>
  </si>
  <si>
    <t>Memoria Interna</t>
  </si>
  <si>
    <t>Número de núcleos</t>
  </si>
  <si>
    <t>Audifonos</t>
  </si>
  <si>
    <t>Adaptador de pared</t>
  </si>
  <si>
    <t>Nivel</t>
  </si>
  <si>
    <t>FIFO</t>
  </si>
  <si>
    <t>HONOR 400 LITE 256GB 5G</t>
  </si>
  <si>
    <t>OPPO A5 PRO 256GB 5G</t>
  </si>
  <si>
    <t>SAMSUNG GALAXY A26 128GB 5G</t>
  </si>
  <si>
    <t>AZUL</t>
  </si>
  <si>
    <t>APPLE IPHONE 16e 128GB</t>
  </si>
  <si>
    <t>VIVO V50 LITE 256GB 5G</t>
  </si>
  <si>
    <t>CF</t>
  </si>
  <si>
    <t>Cargo Fijo Mensual</t>
  </si>
  <si>
    <t>Plan</t>
  </si>
  <si>
    <t>RPC y minutos Nacionales</t>
  </si>
  <si>
    <t>Minutos a otros países</t>
  </si>
  <si>
    <t>GB ALTA VELOCIDAD</t>
  </si>
  <si>
    <t>Cobertura Internacional</t>
  </si>
  <si>
    <t>Minutos</t>
  </si>
  <si>
    <t>Ilimitado</t>
  </si>
  <si>
    <t xml:space="preserve"> -</t>
  </si>
  <si>
    <t>180 MB</t>
  </si>
  <si>
    <t>1.30 GB</t>
  </si>
  <si>
    <t>2.5 GB</t>
  </si>
  <si>
    <t>Max Negocio + 55.9</t>
  </si>
  <si>
    <t>3  GB</t>
  </si>
  <si>
    <t>Max Negocio Ilimitado + 69.9</t>
  </si>
  <si>
    <t xml:space="preserve">95 GB </t>
  </si>
  <si>
    <t>Max Negocio Ilimitado + 79.9</t>
  </si>
  <si>
    <t xml:space="preserve">105 GB </t>
  </si>
  <si>
    <t>4 GB</t>
  </si>
  <si>
    <t>Max Negocio Ilimitado + 95.9</t>
  </si>
  <si>
    <t xml:space="preserve">130 GB </t>
  </si>
  <si>
    <t>Max Negocio Ilimitado + 109.9</t>
  </si>
  <si>
    <t>140 GB</t>
  </si>
  <si>
    <t>10 GB</t>
  </si>
  <si>
    <t>150 GB</t>
  </si>
  <si>
    <t>Max Negocio Ilimitado + 159.9</t>
  </si>
  <si>
    <t>160 GB</t>
  </si>
  <si>
    <t>13 GB</t>
  </si>
  <si>
    <t>Max Negocio Ilimitado + 189.9</t>
  </si>
  <si>
    <t>180 GB</t>
  </si>
  <si>
    <t xml:space="preserve">25 GB </t>
  </si>
  <si>
    <t>Max Negocio Ilimitado + 289.9</t>
  </si>
  <si>
    <t>190 GB</t>
  </si>
  <si>
    <t>Plan Max +</t>
  </si>
  <si>
    <t>Cable USB</t>
  </si>
  <si>
    <t>+30 GB X 6 MESES</t>
  </si>
  <si>
    <t>Bono de GB</t>
  </si>
  <si>
    <t xml:space="preserve">30 GB </t>
  </si>
  <si>
    <t xml:space="preserve">40 GB </t>
  </si>
  <si>
    <t xml:space="preserve">65 GB </t>
  </si>
  <si>
    <t>+10 GB 3 MESES</t>
  </si>
  <si>
    <r>
      <t xml:space="preserve">M2M / </t>
    </r>
    <r>
      <rPr>
        <b/>
        <sz val="10"/>
        <color theme="0"/>
        <rFont val="Calibri"/>
        <family val="2"/>
        <scheme val="minor"/>
      </rPr>
      <t>Max Negocios + 39.90</t>
    </r>
  </si>
  <si>
    <r>
      <t xml:space="preserve">  Max Negocios + 55.90/ </t>
    </r>
    <r>
      <rPr>
        <b/>
        <sz val="10"/>
        <color theme="0"/>
        <rFont val="Calibri"/>
        <family val="2"/>
        <scheme val="minor"/>
      </rPr>
      <t>Max Negocios + Ilimitado 69.90</t>
    </r>
  </si>
  <si>
    <r>
      <t xml:space="preserve">Max Negocios + Ilimitado 189.90 </t>
    </r>
    <r>
      <rPr>
        <sz val="10"/>
        <color theme="0"/>
        <rFont val="Calibri"/>
        <family val="2"/>
        <scheme val="minor"/>
      </rPr>
      <t>/</t>
    </r>
    <r>
      <rPr>
        <b/>
        <sz val="10"/>
        <color theme="0"/>
        <rFont val="Calibri"/>
        <family val="2"/>
        <scheme val="minor"/>
      </rPr>
      <t xml:space="preserve"> 289.90</t>
    </r>
  </si>
  <si>
    <r>
      <rPr>
        <b/>
        <sz val="10"/>
        <color theme="0"/>
        <rFont val="Calibri"/>
        <family val="2"/>
        <scheme val="minor"/>
      </rPr>
      <t>Max Negocios + 55.90</t>
    </r>
    <r>
      <rPr>
        <sz val="10"/>
        <color theme="0"/>
        <rFont val="Calibri"/>
        <family val="2"/>
        <scheme val="minor"/>
      </rPr>
      <t xml:space="preserve"> / </t>
    </r>
    <r>
      <rPr>
        <b/>
        <sz val="10"/>
        <color theme="0"/>
        <rFont val="Calibri"/>
        <family val="2"/>
        <scheme val="minor"/>
      </rPr>
      <t>Max Negocios + Ilimitado 69.90</t>
    </r>
  </si>
  <si>
    <t>PLAN EMPRENDEDOR 
50% DESCUENTO x 12 MESES</t>
  </si>
  <si>
    <t>Bono Portabilidad</t>
  </si>
  <si>
    <t>65 GB</t>
  </si>
  <si>
    <t>95 GB
 (x 6 meses)</t>
  </si>
  <si>
    <t>Max Negocio Ilimitado + 125.00</t>
  </si>
  <si>
    <t>CUOTA 12</t>
  </si>
  <si>
    <t>CUOTA 18</t>
  </si>
  <si>
    <t xml:space="preserve">CUOTA </t>
  </si>
  <si>
    <t>T</t>
  </si>
  <si>
    <t>VIVO Y04 128GB</t>
  </si>
  <si>
    <t>VIVO Y29s 256GB 5G</t>
  </si>
  <si>
    <t>VIVO Y39 256GB 5G</t>
  </si>
  <si>
    <t>Max Negocios CONTADO</t>
  </si>
  <si>
    <t>Max Negocios CUOTA</t>
  </si>
  <si>
    <t>CONTADO</t>
  </si>
  <si>
    <t>CUOTA</t>
  </si>
  <si>
    <t>EQUIPO NP</t>
  </si>
  <si>
    <t>LLENAR</t>
  </si>
  <si>
    <t>PRECIO PREPAGO</t>
  </si>
  <si>
    <t>SISTEMA</t>
  </si>
  <si>
    <t>PLAN</t>
  </si>
  <si>
    <t>MODALIDAD</t>
  </si>
  <si>
    <t>Max Negocios + 39.90</t>
  </si>
  <si>
    <t>Max Negocios + 55.90</t>
  </si>
  <si>
    <t>Max Negocios + Ilimitado 69.90</t>
  </si>
  <si>
    <t>Max Negocios + Ilimitado 189.90</t>
  </si>
  <si>
    <t>Max Negocios + Ilimitado 289.90</t>
  </si>
  <si>
    <t>PRECIO</t>
  </si>
  <si>
    <t>LLAVE</t>
  </si>
  <si>
    <t>ALTA</t>
  </si>
  <si>
    <t>MEDIA</t>
  </si>
  <si>
    <t>GAMA STOCK</t>
  </si>
  <si>
    <t>HONOR 70 256GB</t>
  </si>
  <si>
    <t>HONOR 400 512GB 5G</t>
  </si>
  <si>
    <t>MOTOROLA MOTO EDGE 60 FUSION 256GB 5G</t>
  </si>
  <si>
    <t>MOTOROLA MOTO EDGE 60 512GB 5G</t>
  </si>
  <si>
    <t>MOTOROLA MOTO EDGE 60 PRO 512GB 5G</t>
  </si>
  <si>
    <t>ZTE NUBIA FOCUS2 ULTRA 256GB 5G</t>
  </si>
  <si>
    <t>ZTE NUBIA MUSIC2 256GB</t>
  </si>
  <si>
    <t>ZTE NUBIA NEO3 256GB 5G</t>
  </si>
  <si>
    <t>EQUIPO</t>
  </si>
  <si>
    <t>ESPECIFICACIONES TECNICAS</t>
  </si>
  <si>
    <t>Versión del Android// IOS</t>
  </si>
  <si>
    <t>iOS</t>
  </si>
  <si>
    <t>OPPO A5 256GB 5G</t>
  </si>
  <si>
    <t>ENTRADA</t>
  </si>
  <si>
    <t>APPLE IPHONE 16 PRO MAX 512GB</t>
  </si>
  <si>
    <t>HONOR 400 PRO 512GB 5G</t>
  </si>
  <si>
    <t>Numero A Portar</t>
  </si>
  <si>
    <t>HONOR X6C 256GB</t>
  </si>
  <si>
    <t>MOTOROLA MOTO G56 256GB 5G</t>
  </si>
  <si>
    <t>Corriente</t>
  </si>
  <si>
    <t>APPLE IPHONE 16 PRO 512GB</t>
  </si>
  <si>
    <t>HONOR X8C 256GB 5G</t>
  </si>
  <si>
    <t>MOTOROLA MOTO RAZR 60 512GB 5G</t>
  </si>
  <si>
    <t>OPPO A5 256GB</t>
  </si>
  <si>
    <t>Percio Prepago</t>
  </si>
  <si>
    <t>4.5G</t>
  </si>
  <si>
    <t>APPLE IPHONE 13 PRO MAX 256GB</t>
  </si>
  <si>
    <t>APPLE IPHONE 14 PRO 512GB</t>
  </si>
  <si>
    <t>APPLE IPHONE 14 PRO MAX 1TB</t>
  </si>
  <si>
    <t>APPLE IPHONE 14 PRO MAX 512GB</t>
  </si>
  <si>
    <t>APPLE IPHONE 15 512GB</t>
  </si>
  <si>
    <t>APPLE IPHONE 15 PRO MAX 512GB</t>
  </si>
  <si>
    <t>APPLE IPHONE 16 PRO 1TB</t>
  </si>
  <si>
    <t>OPPO A5X 128GB</t>
  </si>
  <si>
    <t>OPPO RENO 14F 256GB 5G</t>
  </si>
  <si>
    <t>OPPO RENO 14F 512GB 5G</t>
  </si>
  <si>
    <t>SAMSUNG GALAXY Z FLIP 7 256GB 5G</t>
  </si>
  <si>
    <t>SAMSUNG GALAXY Z FLIP 7 FE 128GB 5G</t>
  </si>
  <si>
    <t>SAMSUNG GALAXY Z FOLD 5 256GB</t>
  </si>
  <si>
    <t>SAMSUNG GALAXY Z FOLD 7 512GB 5G</t>
  </si>
  <si>
    <t>VIVO V50 512GB</t>
  </si>
  <si>
    <t>XIAOMI REDMI 15C 256GB</t>
  </si>
  <si>
    <t>XIAOMI REDMI A5 128GB</t>
  </si>
  <si>
    <t>XIAOMI REDMI NOTE 10 PRO 128GB SE</t>
  </si>
  <si>
    <t>XIAOMI REDMI NOTE 12 PRO PLUS 256GB 5G</t>
  </si>
  <si>
    <t>ZTE BLADE A56 PRO 128GB</t>
  </si>
  <si>
    <t>STOCK CLIENTE</t>
  </si>
  <si>
    <t>HONOR X7D 256GB 5G</t>
  </si>
  <si>
    <t>MOTOROLA MOTO G86 POWER 256GB 5G</t>
  </si>
  <si>
    <t>SAMSUNG GALAXY A07 128GB</t>
  </si>
  <si>
    <t>XIAOMI REDMI 15 256GB</t>
  </si>
  <si>
    <t>HONOR X5C 128GB</t>
  </si>
  <si>
    <t>HONOR X5C PLUS 256GB</t>
  </si>
  <si>
    <t>HUAWEI</t>
  </si>
  <si>
    <t>HUAWEI WATCH KIDS 4 PRO</t>
  </si>
  <si>
    <t>SAMSUNG GALAXY S25 FE 256GB 5G</t>
  </si>
  <si>
    <t>SAMSUNG GALAXY A17 128GB 5G</t>
  </si>
  <si>
    <t>XIAOMI 15T 512GB 5G</t>
  </si>
  <si>
    <t>XIAOMI 15T PRO 512GB 5G</t>
  </si>
  <si>
    <t>Contado 18 meses</t>
  </si>
  <si>
    <t>Cuotas 18 meses</t>
  </si>
  <si>
    <t>8GB</t>
  </si>
  <si>
    <t>APPLE IPHONE 17 256GB</t>
  </si>
  <si>
    <t>APPLE IPHONE 17 PRO 256GB</t>
  </si>
  <si>
    <t>APPLE IPHONE 17 PRO 512GB</t>
  </si>
  <si>
    <t>APPLE IPHONE 17 PRO MAX 256GB</t>
  </si>
  <si>
    <t>APPLE IPHONE 17 512GB</t>
  </si>
  <si>
    <t>APPLE IPHONE 17 PRO 1TB</t>
  </si>
  <si>
    <t>APPLE IPHONE 17 PRO MAX 1TB</t>
  </si>
  <si>
    <t>APPLE IPHONE 17 PRO MAX 2TB</t>
  </si>
  <si>
    <t>APPLE IPHONE 17 PRO MAX 512GB</t>
  </si>
  <si>
    <t>APPLE IPHONE AIR 256GB</t>
  </si>
  <si>
    <t>MOTOROLA MOTO G06 256GB</t>
  </si>
  <si>
    <t>CAFÉ</t>
  </si>
  <si>
    <t>OPPO A6 PRO 256GB 5G</t>
  </si>
  <si>
    <t>Martes, 04 de Noviembre del 2025</t>
  </si>
  <si>
    <t>MediaTek Dimensity 6300 (2 x 2.4GHz + 6 x 2.0 GHz)</t>
  </si>
  <si>
    <t>XIAOMI REDMI NOTE 15 256GB 5G</t>
  </si>
  <si>
    <t>continua ingresando</t>
  </si>
  <si>
    <t>Viernes, 16 de enero del 2026</t>
  </si>
  <si>
    <t>108MP+8MP</t>
  </si>
  <si>
    <t>8 nucleos</t>
  </si>
  <si>
    <t>XIAOMI REDMI NOTE 15 PRO 512GB 5G</t>
  </si>
  <si>
    <t>XIAOMI REDMI NOTE 15 PRO 512GB 5G NEGRO</t>
  </si>
  <si>
    <t>Miércoles, 27 de enero del 2026</t>
  </si>
  <si>
    <t>6.83" AMOLED 1.5K</t>
  </si>
  <si>
    <t>200MP+8MP</t>
  </si>
  <si>
    <t>4x 2.6 Ghz + 4x 2.0 Ghz</t>
  </si>
  <si>
    <t>XIAOMI REDMI NOTE 15 PRO PLUS 512GB 5G</t>
  </si>
  <si>
    <t>1x 2.7Ghz + 3x 2.4 Ghz + 4x 1.8Ghz</t>
  </si>
  <si>
    <t>ZTE BLADE A36 64GB</t>
  </si>
  <si>
    <t>ZTE NUBIA AIR 256GB 5G</t>
  </si>
  <si>
    <t>APPLE IPHONE 13 128GB</t>
  </si>
  <si>
    <t>APPLE IPHONE 13 PRO MAX 1TB</t>
  </si>
  <si>
    <t>HONOR MAGIC 8 LITE 512GB 5G</t>
  </si>
  <si>
    <t>MOTOROLA MOTO G06 128GB</t>
  </si>
  <si>
    <t>OPPO RENO 14F 256GB SE 5G</t>
  </si>
  <si>
    <t>VIVO V60 LITE 256GB 5G</t>
  </si>
  <si>
    <t>VIVO Y21D 256GB</t>
  </si>
  <si>
    <t>ZTE NUBIA V80 PRO 256GB</t>
  </si>
  <si>
    <t>HONOR MAGIC 8 PRO 512GB 5G</t>
  </si>
  <si>
    <t>OPPO A6X 256GB 5G</t>
  </si>
  <si>
    <t>SAMSUNG GALAXY S26 ULTRA 256GB 5G</t>
  </si>
  <si>
    <t>SAMSUNG GALAXY S26 PLUS 256GB 5G</t>
  </si>
  <si>
    <t>SAMSUNG GALAXY S26 256GB 5G</t>
  </si>
  <si>
    <t>VIVO X300 PRO 512GB 5G</t>
  </si>
  <si>
    <t>VIVO Y31 256GB 5G</t>
  </si>
  <si>
    <t>APPLE IPHONE 14 128GB</t>
  </si>
  <si>
    <t>iOS 18</t>
  </si>
  <si>
    <t>OPPO A6X 256GB 5G GRIS</t>
  </si>
  <si>
    <t>Miercoles, 25 de Febrero del 2026</t>
  </si>
  <si>
    <t>MOTOROLA MOTO G17 256GB</t>
  </si>
  <si>
    <t>VIVO V70 512GB 5G</t>
  </si>
  <si>
    <t>DEEP BLUE</t>
  </si>
  <si>
    <t>Martes, 21 de Octubre del 2025</t>
  </si>
  <si>
    <t>APPLE IPHONE 17 PRO 256GB DEEP BLUE</t>
  </si>
  <si>
    <t>APPLE IPHONE 17 PRO 256GB DH</t>
  </si>
  <si>
    <t>Jueves, 16 de Octubre del 2025</t>
  </si>
  <si>
    <t>HONOR 600E 512GB 5G</t>
  </si>
  <si>
    <t>HONOR X5D 128GB</t>
  </si>
  <si>
    <t>MOTOROLA MOTO EDGE 70 512GB 5G</t>
  </si>
  <si>
    <t>MOTOROLA MOTO G67 256GB 5G</t>
  </si>
  <si>
    <t>MOTOROLA MOTO G67 256GB 5G GRIS</t>
  </si>
  <si>
    <t>Miércoles, 25 de Marzo del 2026.</t>
  </si>
  <si>
    <t>6.78"</t>
  </si>
  <si>
    <t>2x2.4GHz + 6x2.0GHz</t>
  </si>
  <si>
    <t>OPPO A6T 128GB</t>
  </si>
  <si>
    <t>XIAOMI REDMI A7 PRO 128GB</t>
  </si>
  <si>
    <t>ZTE BLADE A76 256GB 5G</t>
  </si>
  <si>
    <t>ZTE NUBIA NEO5 256GB 5G</t>
  </si>
  <si>
    <t>ZTE NUBIANEO5256G NG 5G</t>
  </si>
  <si>
    <t>Viernes, 17 de Abril del 2026</t>
  </si>
  <si>
    <t>ZTE NUBIA V80 MAX 256GB</t>
  </si>
  <si>
    <t>ZTE NUBIA V80 MAX 256GB NEGRO</t>
  </si>
  <si>
    <t>APPLE IPHONE 17E 256GB</t>
  </si>
  <si>
    <t>HONOR 600 PRO 512GB 5G</t>
  </si>
  <si>
    <t>HONOR 600 512GB 5G</t>
  </si>
  <si>
    <t>MOTOROLA MOTO EDGE 70 FUSION 256GB 5G</t>
  </si>
  <si>
    <t>MOTOROLA MOTO G77 256GB 5G</t>
  </si>
  <si>
    <t>SAMSUNG GALAXY A37 256GB 5G</t>
  </si>
  <si>
    <t>SAMSUNG GALAXY A57 256GB 5G</t>
  </si>
  <si>
    <t>VIVO V70FE 256GB 5G</t>
  </si>
  <si>
    <t>VIVO Y11 128GB 5G</t>
  </si>
  <si>
    <t>VIVO Y21 256GB 5G</t>
  </si>
  <si>
    <t>VIVO Y31 256GB 5G NEW</t>
  </si>
  <si>
    <t>XIAOMI 17 ULTRA 512GB 5G</t>
  </si>
  <si>
    <t>Sábado, 18 de Octubre del 2025</t>
  </si>
  <si>
    <t>GRAY</t>
  </si>
  <si>
    <t>SAMSUNG GALAXY A37 256GB 5G GRAY</t>
  </si>
  <si>
    <t>Viernes, 20 de Marzo del 2026</t>
  </si>
  <si>
    <t>DARK BLUE</t>
  </si>
  <si>
    <t>SAMSUNG GALAXY A57 256GB 5G DARK BLUE</t>
  </si>
  <si>
    <t>Column1</t>
  </si>
  <si>
    <t>CODIGO</t>
  </si>
  <si>
    <t>VIGENTE</t>
  </si>
  <si>
    <t xml:space="preserve"> Max Negocios + 39.90</t>
  </si>
  <si>
    <t xml:space="preserve">  Max Negocios + 55.90/ Max Negocios + Ilimitado 69.90</t>
  </si>
  <si>
    <t>Max Negocios + 29.90_1</t>
  </si>
  <si>
    <t>Max Negocios + 49.90_2</t>
  </si>
  <si>
    <t>Max Negocios + Ilimitado 79.90_3</t>
  </si>
  <si>
    <t>Max Negocios + Ilimitado 95.90_4</t>
  </si>
  <si>
    <t>Max Negocios + Ilimitado 109.90_5</t>
  </si>
  <si>
    <t>Max Negocios + Ilimitado 125_6</t>
  </si>
  <si>
    <t>Max Negocios + Ilimitado 159.90_7</t>
  </si>
  <si>
    <t>Max Negocios + Ilimitado 189.90 / 289.90_8</t>
  </si>
  <si>
    <t>Column27</t>
  </si>
  <si>
    <t>Column28</t>
  </si>
  <si>
    <t>Column29</t>
  </si>
  <si>
    <t>Column30</t>
  </si>
  <si>
    <t>Column31</t>
  </si>
  <si>
    <t>Column32</t>
  </si>
  <si>
    <t>Column33</t>
  </si>
  <si>
    <t>Column34</t>
  </si>
  <si>
    <t>Column35</t>
  </si>
  <si>
    <t>Column36</t>
  </si>
  <si>
    <t>Column37</t>
  </si>
  <si>
    <t>Column38</t>
  </si>
  <si>
    <t>Column39</t>
  </si>
  <si>
    <t>Column40</t>
  </si>
  <si>
    <t>Column41</t>
  </si>
  <si>
    <t>Column42</t>
  </si>
  <si>
    <t>Column43</t>
  </si>
  <si>
    <t>Column44</t>
  </si>
  <si>
    <t>Column45</t>
  </si>
  <si>
    <t>Column46</t>
  </si>
  <si>
    <t>Column47</t>
  </si>
  <si>
    <t>Column48</t>
  </si>
  <si>
    <t>Column49</t>
  </si>
  <si>
    <t>Column50</t>
  </si>
  <si>
    <t>Column51</t>
  </si>
  <si>
    <t>Column52</t>
  </si>
  <si>
    <t>Column53</t>
  </si>
  <si>
    <t>Column54</t>
  </si>
  <si>
    <t>Column55</t>
  </si>
  <si>
    <t>Column56</t>
  </si>
  <si>
    <t>Column57</t>
  </si>
  <si>
    <t>Column58</t>
  </si>
  <si>
    <t>Column59</t>
  </si>
  <si>
    <t>Column60</t>
  </si>
  <si>
    <t>Column61</t>
  </si>
  <si>
    <t>Column62</t>
  </si>
  <si>
    <t>Column63</t>
  </si>
  <si>
    <t>Column64</t>
  </si>
  <si>
    <t>Column65</t>
  </si>
  <si>
    <t>Column66</t>
  </si>
  <si>
    <t>Column67</t>
  </si>
  <si>
    <t>Column68</t>
  </si>
  <si>
    <t>Column69</t>
  </si>
  <si>
    <t>Column70</t>
  </si>
  <si>
    <t>Column71</t>
  </si>
  <si>
    <t>Max Negocios + 55.90 / Max Negocios + Ilimitado 69.90_2</t>
  </si>
  <si>
    <t>Column72</t>
  </si>
  <si>
    <t>Column73</t>
  </si>
  <si>
    <t>Column74</t>
  </si>
  <si>
    <t>Column75</t>
  </si>
  <si>
    <t>Column76</t>
  </si>
  <si>
    <t>Column77</t>
  </si>
  <si>
    <t>Column78</t>
  </si>
  <si>
    <t>Column79</t>
  </si>
  <si>
    <t>Column80</t>
  </si>
  <si>
    <t>Column81</t>
  </si>
  <si>
    <t>Column82</t>
  </si>
  <si>
    <t>Column83</t>
  </si>
  <si>
    <t>Column84</t>
  </si>
  <si>
    <t>Column85</t>
  </si>
  <si>
    <t>Column86</t>
  </si>
  <si>
    <t>Column87</t>
  </si>
  <si>
    <t>Column88</t>
  </si>
  <si>
    <t>Column89</t>
  </si>
  <si>
    <t>Column90</t>
  </si>
  <si>
    <t>Column91</t>
  </si>
  <si>
    <t>Column92</t>
  </si>
  <si>
    <t>Column93</t>
  </si>
  <si>
    <t>Column94</t>
  </si>
  <si>
    <t>Column95</t>
  </si>
  <si>
    <t>Column96</t>
  </si>
  <si>
    <t>Column97</t>
  </si>
  <si>
    <t>Column98</t>
  </si>
  <si>
    <t>Column99</t>
  </si>
  <si>
    <t>Column100</t>
  </si>
  <si>
    <t>Column101</t>
  </si>
  <si>
    <t>Column102</t>
  </si>
  <si>
    <t>Column103</t>
  </si>
  <si>
    <t>Column104</t>
  </si>
  <si>
    <t>Column105</t>
  </si>
  <si>
    <t>Column106</t>
  </si>
  <si>
    <t>Column107</t>
  </si>
  <si>
    <t>Column108</t>
  </si>
  <si>
    <t>Column109</t>
  </si>
  <si>
    <t>Column110</t>
  </si>
  <si>
    <t>Column111</t>
  </si>
  <si>
    <t>Column112</t>
  </si>
  <si>
    <t>Column113</t>
  </si>
  <si>
    <t>Column114</t>
  </si>
  <si>
    <t>Column115</t>
  </si>
  <si>
    <t>Column116</t>
  </si>
  <si>
    <t>Column117</t>
  </si>
  <si>
    <t>Column118</t>
  </si>
  <si>
    <t>Column119</t>
  </si>
  <si>
    <t>Column120</t>
  </si>
  <si>
    <t>Column121</t>
  </si>
  <si>
    <t>Column122</t>
  </si>
  <si>
    <t>Column123</t>
  </si>
  <si>
    <t>Column124</t>
  </si>
  <si>
    <t>Column125</t>
  </si>
  <si>
    <t>Column126</t>
  </si>
  <si>
    <t>Column127</t>
  </si>
  <si>
    <t>Column128</t>
  </si>
  <si>
    <t>Column129</t>
  </si>
  <si>
    <t>Column130</t>
  </si>
  <si>
    <t>Column131</t>
  </si>
  <si>
    <t>Column132</t>
  </si>
  <si>
    <t>Column133</t>
  </si>
  <si>
    <t>Column134</t>
  </si>
  <si>
    <t>Column135</t>
  </si>
  <si>
    <t>Column136</t>
  </si>
  <si>
    <t>Column137</t>
  </si>
  <si>
    <t>Column138</t>
  </si>
  <si>
    <t>Column139</t>
  </si>
  <si>
    <t>Column140</t>
  </si>
  <si>
    <t>Column141</t>
  </si>
  <si>
    <t>Column142</t>
  </si>
  <si>
    <t>Column143</t>
  </si>
  <si>
    <t>Column144</t>
  </si>
  <si>
    <t>Column145</t>
  </si>
  <si>
    <t>Column146</t>
  </si>
  <si>
    <t>Column147</t>
  </si>
  <si>
    <t>Column148</t>
  </si>
  <si>
    <t>Column149</t>
  </si>
  <si>
    <t>Column150</t>
  </si>
  <si>
    <t>Column151</t>
  </si>
  <si>
    <t>Column152</t>
  </si>
  <si>
    <t>Column153</t>
  </si>
  <si>
    <t>Column154</t>
  </si>
  <si>
    <t>Column155</t>
  </si>
  <si>
    <t>Column156</t>
  </si>
  <si>
    <t>Column157</t>
  </si>
  <si>
    <t>Column158</t>
  </si>
  <si>
    <t>Column159</t>
  </si>
  <si>
    <t>Column160</t>
  </si>
  <si>
    <t>Column161</t>
  </si>
  <si>
    <t>Column162</t>
  </si>
  <si>
    <t>Column163</t>
  </si>
  <si>
    <t>Column164</t>
  </si>
  <si>
    <t>Column165</t>
  </si>
  <si>
    <t>Column166</t>
  </si>
  <si>
    <t>Column167</t>
  </si>
  <si>
    <t>Column168</t>
  </si>
  <si>
    <t>Column169</t>
  </si>
  <si>
    <t>Column170</t>
  </si>
  <si>
    <t>Column171</t>
  </si>
  <si>
    <t>Column172</t>
  </si>
  <si>
    <t>Column173</t>
  </si>
  <si>
    <t>Column174</t>
  </si>
  <si>
    <t>Column175</t>
  </si>
  <si>
    <t>Column176</t>
  </si>
  <si>
    <t>Column177</t>
  </si>
  <si>
    <t>Column178</t>
  </si>
  <si>
    <t>Column179</t>
  </si>
  <si>
    <t>Column180</t>
  </si>
  <si>
    <t>Column181</t>
  </si>
  <si>
    <t>Column182</t>
  </si>
  <si>
    <t>Column183</t>
  </si>
  <si>
    <t>Column184</t>
  </si>
  <si>
    <t>Column185</t>
  </si>
  <si>
    <t>Column186</t>
  </si>
  <si>
    <t>Column187</t>
  </si>
  <si>
    <t>Column188</t>
  </si>
  <si>
    <t>Column189</t>
  </si>
  <si>
    <t>Column190</t>
  </si>
  <si>
    <t>Column191</t>
  </si>
  <si>
    <t>Column192</t>
  </si>
  <si>
    <t>Column193</t>
  </si>
  <si>
    <t>Column194</t>
  </si>
  <si>
    <t>Column195</t>
  </si>
  <si>
    <t>Column196</t>
  </si>
  <si>
    <t>Column197</t>
  </si>
  <si>
    <t>Column198</t>
  </si>
  <si>
    <t>Column199</t>
  </si>
  <si>
    <t>Column200</t>
  </si>
  <si>
    <t>Column201</t>
  </si>
  <si>
    <t>CUOTA MES</t>
  </si>
  <si>
    <t>Descontinuado, No ingresa</t>
  </si>
  <si>
    <t>SALDO</t>
  </si>
  <si>
    <t>50MP+13MP</t>
  </si>
  <si>
    <t/>
  </si>
  <si>
    <t>XIAOMI 17T 512GB 5G</t>
  </si>
  <si>
    <t>XIAOMI 17T PRO 512GB 5G</t>
  </si>
  <si>
    <t>ZTE NUBIA AIR 512GB 5G</t>
  </si>
  <si>
    <t>70067874</t>
  </si>
  <si>
    <t>3954.2020000000002</t>
  </si>
  <si>
    <t>4314.0020000000004</t>
  </si>
  <si>
    <t>3594.402</t>
  </si>
  <si>
    <t>16</t>
  </si>
  <si>
    <t>15</t>
  </si>
  <si>
    <t>70070438</t>
  </si>
  <si>
    <t>719.6</t>
  </si>
  <si>
    <t>70069734</t>
  </si>
  <si>
    <t>395.78000000000003</t>
  </si>
  <si>
    <t>14</t>
  </si>
  <si>
    <t>70070847</t>
  </si>
  <si>
    <t>1291.682</t>
  </si>
  <si>
    <t>70070597</t>
  </si>
  <si>
    <t>70069568</t>
  </si>
  <si>
    <t>70071135</t>
  </si>
  <si>
    <t>70070733</t>
  </si>
  <si>
    <t>APPLE IPHONE 16 128GB BLACK</t>
  </si>
  <si>
    <t>70061109</t>
  </si>
  <si>
    <t>14 de Octubre de 2024</t>
  </si>
  <si>
    <t>2515.002</t>
  </si>
  <si>
    <t>6.1"</t>
  </si>
  <si>
    <t>SILVER</t>
  </si>
  <si>
    <t>APPLE IPHONE 17 PRO 256GB SILVER</t>
  </si>
  <si>
    <t>APPLE IPHONE 17 PRO 256GB SV</t>
  </si>
  <si>
    <t>70067862</t>
  </si>
  <si>
    <t>APPLE IPHONE 17 PRO MAX 256GB SILVER</t>
  </si>
  <si>
    <t>APPLE IPHONE 17 PRO MAX 256GB SV</t>
  </si>
  <si>
    <t>70067877</t>
  </si>
  <si>
    <t>HONOR 600 512GB 5G NEGRO</t>
  </si>
  <si>
    <t>70071330</t>
  </si>
  <si>
    <t>Martes, 19 de Mayo del 2026</t>
  </si>
  <si>
    <t>6.57"</t>
  </si>
  <si>
    <t>DORADO DESIERTO</t>
  </si>
  <si>
    <t>HONOR 600E 512GB 5G DORADO DESIERTO</t>
  </si>
  <si>
    <t>HOR 600E 512GB ID 5G</t>
  </si>
  <si>
    <t>70071324</t>
  </si>
  <si>
    <t>Martes, 05 de Mayo del 2026</t>
  </si>
  <si>
    <t>1691.06</t>
  </si>
  <si>
    <t>6.6"</t>
  </si>
  <si>
    <t>108MP + 5MP</t>
  </si>
  <si>
    <t>4×A78 2.4GHz + 4×A55 2.00GHz</t>
  </si>
  <si>
    <t>8GB + 8GB VIRTUAL</t>
  </si>
  <si>
    <t>50MP + 0.08 VGA</t>
  </si>
  <si>
    <t>1151.3600000000001</t>
  </si>
  <si>
    <t>6.75"</t>
  </si>
  <si>
    <t>50MP + 2MP</t>
  </si>
  <si>
    <t>50MP+8MP+5MP</t>
  </si>
  <si>
    <t>50MP+12MP+5MP</t>
  </si>
  <si>
    <t>8 Núcleos</t>
  </si>
  <si>
    <t>1025.43</t>
  </si>
  <si>
    <t>1313.27</t>
  </si>
  <si>
    <t>ZTE BLADE A36 64GB NEGRO</t>
  </si>
  <si>
    <t>70067868</t>
  </si>
  <si>
    <t>6.7" HD+</t>
  </si>
  <si>
    <t>OCTA CORE 1.6GHz</t>
  </si>
  <si>
    <t>2GB+4GB VIRTUAL</t>
  </si>
  <si>
    <t>64GB</t>
  </si>
  <si>
    <t>6.8" 120Hz</t>
  </si>
  <si>
    <t>50M AF+ 2M FF</t>
  </si>
  <si>
    <t>Android 16</t>
  </si>
  <si>
    <t>Octa-Core (A78 2.4GHz*2+A55 2.2GHz*6)</t>
  </si>
  <si>
    <t>8GB + 12GB VIRTUAL</t>
  </si>
  <si>
    <t>6.9" 120Hz</t>
  </si>
  <si>
    <t>50M AF+2M FF+AI camera</t>
  </si>
  <si>
    <t>Octa-Core (A75 1.8GHz*2+A55 1.6GHz*6)</t>
  </si>
  <si>
    <t>MOTOROLA MOTO EDGE 50 FUSION 256GB</t>
  </si>
  <si>
    <t>AZUL ARTICO</t>
  </si>
  <si>
    <t>MOTOROLA MOTO EDGE 50 FUSION 256GB AZUL ARTICO</t>
  </si>
  <si>
    <t>70063623</t>
  </si>
  <si>
    <t>Martes, 18 de Marzo del 2025</t>
  </si>
  <si>
    <t>636.846</t>
  </si>
  <si>
    <t>4X2.2GHz+4x1.8GHz</t>
  </si>
  <si>
    <t>Columna1</t>
  </si>
  <si>
    <t>INVEMTARIO</t>
  </si>
  <si>
    <t>sin usar</t>
  </si>
  <si>
    <t>NO USA</t>
  </si>
  <si>
    <t>APPLE IPHONE 15 128GB BLACK</t>
  </si>
  <si>
    <t>IPHONE 15 128GB</t>
  </si>
  <si>
    <t>70055459</t>
  </si>
  <si>
    <t>27/10/2023</t>
  </si>
  <si>
    <t>2155.2020000000002</t>
  </si>
  <si>
    <t>iOS17</t>
  </si>
  <si>
    <t>6.79"</t>
  </si>
  <si>
    <t>4 1× A720*2.3GHz + 3× A720*2.2GHz+ 4× A520*1.8GHz</t>
  </si>
  <si>
    <t>8GB+8GB VIRTUAL</t>
  </si>
  <si>
    <t>MOTOROLA MOTO G77 256GB 5G CAFÉ</t>
  </si>
  <si>
    <t>70070429</t>
  </si>
  <si>
    <t>2x2.5GHz + 6x2.0GHz</t>
  </si>
  <si>
    <t>SAMSUNG GALAXY S26 ULTRA 256GB 5G BLACK</t>
  </si>
  <si>
    <t>70070066</t>
  </si>
  <si>
    <t>4029.76</t>
  </si>
  <si>
    <t>200MP+50MP+50MP+10MP</t>
  </si>
  <si>
    <t>4.74GHz, 3.6GHz</t>
  </si>
  <si>
    <t>APPLE IPHONE 17 512GB BLACK</t>
  </si>
  <si>
    <t>APPLE IPHONE 17 512GB BK</t>
  </si>
  <si>
    <t>70067861</t>
  </si>
  <si>
    <t>50MP+50MP+12MP</t>
  </si>
  <si>
    <t>XIAOMI REDMI NOTE 15 PRO PLUS 512GB 5G NEGRO</t>
  </si>
  <si>
    <t>70069572</t>
  </si>
  <si>
    <t>ZTE MF937</t>
  </si>
  <si>
    <t>ZTE MF937 BLANCO</t>
  </si>
  <si>
    <t>70058426</t>
  </si>
  <si>
    <t>Miércoles, 25 de Septiembre del 2024</t>
  </si>
  <si>
    <t>HONOR X5D 256GB</t>
  </si>
  <si>
    <t>HONOR 600 SMART 256GB 5G</t>
  </si>
  <si>
    <t>HONOR X7E PLUS 256GB 5G</t>
  </si>
  <si>
    <t>MOTOROLA MOTO EDGE 70 PRO 512GB 5G</t>
  </si>
  <si>
    <t>MOTOROLA MOTO G47 128GB 5G</t>
  </si>
  <si>
    <t>SAMSUNG GALAXY A17 256GB 5G</t>
  </si>
  <si>
    <t>APPLE IPHONE 17 256GB BLACK</t>
  </si>
  <si>
    <t>APPLE IPHONE 17 256GB BK</t>
  </si>
  <si>
    <t>70067856</t>
  </si>
  <si>
    <t>2874.8020000000001</t>
  </si>
  <si>
    <t>APPLE IPHONE 17 PRO MAX 256GB DEEP BLUE</t>
  </si>
  <si>
    <t>APPLE IPHONE 17 PRO MAX 256GB DH</t>
  </si>
  <si>
    <t>70067879</t>
  </si>
  <si>
    <t>200MP+ 12MP</t>
  </si>
  <si>
    <t>1×Cortex-A720 2.8GHz + 4×Cortex-A720 2.4GHz + 3×Cortex-A520 1.8GHz</t>
  </si>
  <si>
    <t>467.74</t>
  </si>
  <si>
    <t>MOTOROLA MOTO EDGE 70 FUSION 256GB 5G AZUL</t>
  </si>
  <si>
    <t>70070434</t>
  </si>
  <si>
    <t>1x2.5GHz + 3x2.4GHz + 4x1.8GHz</t>
  </si>
  <si>
    <t>PLATA METEORO</t>
  </si>
  <si>
    <t>Cámara Principal</t>
  </si>
  <si>
    <t>eSIM</t>
  </si>
  <si>
    <t>BATERIA</t>
  </si>
  <si>
    <t>2158.8000000000002</t>
  </si>
  <si>
    <t>HONOR 600 PRO 512GB 5G NEGRO</t>
  </si>
  <si>
    <t>70071334</t>
  </si>
  <si>
    <t>Miércoles, 03 de Junio del 2026</t>
  </si>
  <si>
    <t>2842.42</t>
  </si>
  <si>
    <t>200MP+50MP + 12MP</t>
  </si>
  <si>
    <t>2×Prime 4.32GHz+6×Performance 3.53GHz</t>
  </si>
  <si>
    <t>12GB + 12GB VIRTUAL</t>
  </si>
  <si>
    <t>HONOR 600 SMART 256GB 5G PLATA METEORO</t>
  </si>
  <si>
    <t>70072191</t>
  </si>
  <si>
    <t>Jueves, 16 de Julio del 2026</t>
  </si>
  <si>
    <t>1079.4000000000001</t>
  </si>
  <si>
    <t>6.87"</t>
  </si>
  <si>
    <t>50MP+0.08MP</t>
  </si>
  <si>
    <t>2×2.3GHz+6 x 1.95GHz</t>
  </si>
  <si>
    <t>6GB + 12GB VIRTUAL</t>
  </si>
  <si>
    <t>NO APLICA</t>
  </si>
  <si>
    <t>8100</t>
  </si>
  <si>
    <t>1619.1000000000001</t>
  </si>
  <si>
    <t>VERDE BOSQUE</t>
  </si>
  <si>
    <t>HONOR MAGIC 8 LITE 512GB 5G VERDE BOSQUE</t>
  </si>
  <si>
    <t>70071028</t>
  </si>
  <si>
    <t>Jueves, 07 de Mayo del 2026</t>
  </si>
  <si>
    <t>HONOR X7E PLUS 256GB 5G PLATA METEORO</t>
  </si>
  <si>
    <t>70072376</t>
  </si>
  <si>
    <t>ingresa ultima semana de septiembre</t>
  </si>
  <si>
    <t>Viernes, 10 de Julio del 2026</t>
  </si>
  <si>
    <t>899.5</t>
  </si>
  <si>
    <t>2x2.3GHz + 6x1.95GHz</t>
  </si>
  <si>
    <t>6GB+12GB virtual</t>
  </si>
  <si>
    <t>8100 mAh</t>
  </si>
  <si>
    <t>8GB + 16GB VIRTUAL</t>
  </si>
  <si>
    <t>5200 mAh</t>
  </si>
  <si>
    <t>MOTOROLA MOTO EDGE 70 PRO 512GB 5G AZUL</t>
  </si>
  <si>
    <t>70072439</t>
  </si>
  <si>
    <t>Jueves, 09 de Julio del 2026</t>
  </si>
  <si>
    <t>2230.7600000000002</t>
  </si>
  <si>
    <t>50MP+50MP+50MP</t>
  </si>
  <si>
    <t>1X3.4GHz+3x3.2GHz+4x2.2GHz</t>
  </si>
  <si>
    <t>12GB+ 12GB VIRTUAL</t>
  </si>
  <si>
    <t>6500 mAh</t>
  </si>
  <si>
    <t>4GB + 8GB VIRTUAL</t>
  </si>
  <si>
    <t>MOTOROLA MOTO G47 128GB 5G GRIS</t>
  </si>
  <si>
    <t>70072441</t>
  </si>
  <si>
    <t>575.68000000000006</t>
  </si>
  <si>
    <t>784.36400000000003</t>
  </si>
  <si>
    <t>MOTOROLA MOTO RAZR 70 512GB 5G</t>
  </si>
  <si>
    <t>773.57</t>
  </si>
  <si>
    <t>5000 mAh</t>
  </si>
  <si>
    <t>SAMSUNG GALAXY A27 256GB 5G</t>
  </si>
  <si>
    <t>SAMSUNG GALAXY A27 256GB 5G BLACK</t>
  </si>
  <si>
    <t>70072567</t>
  </si>
  <si>
    <t>1158.556</t>
  </si>
  <si>
    <t>2.4GHz, 1.8GHz</t>
  </si>
  <si>
    <t>Exynos 1480 (4x2.75GHz, 4x2.0GHz)</t>
  </si>
  <si>
    <t>Exynos 1680 (1x2.9GHz, 4x2.6GHz, 3x1.9GHz)</t>
  </si>
  <si>
    <t>SAMSUNG GALAXY A57 512GB 5G</t>
  </si>
  <si>
    <t>XIAOMI 17T 512GB 5G NEGRO</t>
  </si>
  <si>
    <t>70071642</t>
  </si>
  <si>
    <t>Jueves, 20 de Agosto del 2026</t>
  </si>
  <si>
    <t>1888.95</t>
  </si>
  <si>
    <t xml:space="preserve"> 6.59"</t>
  </si>
  <si>
    <t>Octa-core            MediaTek Dimensity 8500-Ultra proceso de 4nm /                     CPU:1 × Arm Cortex-A725: hasta 3.4GHz3 × Arm Cortex-A725: hasta 3.2GHz4 × Arm Cortex-A725: hasta 2.2GHz</t>
  </si>
  <si>
    <t>287.84000000000003</t>
  </si>
  <si>
    <t>ZTE BLADE A57 PRO 128GB</t>
  </si>
  <si>
    <t>ZTE BLADE A57 PRO 128GB NEGRO</t>
  </si>
  <si>
    <t>70072757</t>
  </si>
  <si>
    <t>Martes, 18 de Agosto del 2026</t>
  </si>
  <si>
    <t>6.75" HD+</t>
  </si>
  <si>
    <t>50M AF+0.08M</t>
  </si>
  <si>
    <t>8 NUCLEOS</t>
  </si>
  <si>
    <t>442.55400000000003</t>
  </si>
  <si>
    <t>No hay despachos por lanzamiento de nueva serie</t>
  </si>
  <si>
    <t>descontinuado, No ingresa</t>
  </si>
  <si>
    <t>HONOR X6D 256GB 5G</t>
  </si>
  <si>
    <t>OPPO RENO 16 256GB 5G</t>
  </si>
  <si>
    <t>OPPO RENO 16F 256GB 5G</t>
  </si>
  <si>
    <t>Viernes, 03 de Octubre del 2025</t>
  </si>
  <si>
    <t>XIAOMI 17T PRO 512GB 5G NEGRO</t>
  </si>
  <si>
    <t>70071611</t>
  </si>
  <si>
    <t>Viernes, 11 de Setiembre del 2026</t>
  </si>
  <si>
    <t>2302.7200000000003</t>
  </si>
  <si>
    <t>6.83"</t>
  </si>
  <si>
    <t>Octa-Core MediaTek Dimensity 9500Proceso de 3nm/ CPU:1 × C1-Ultra, hasta 4.21GHz/3 × C1-Premium, hasta 3.5GHz /4 × C1-Pro, hasta 2.7GHz</t>
  </si>
  <si>
    <t>TITANIO</t>
  </si>
  <si>
    <t>XIAOMI REDMI NOTE 15 PRO 512GB 5G TITANIO</t>
  </si>
  <si>
    <t>70069569</t>
  </si>
  <si>
    <t>MOCA</t>
  </si>
  <si>
    <t>XIAOMI REDMI NOTE 15 PRO PLUS 512GB 5G MOCA</t>
  </si>
  <si>
    <t>70069573</t>
  </si>
  <si>
    <t>ARANDANO</t>
  </si>
  <si>
    <t>MOTOROLA MOTO G17 256GB ARANDANO</t>
  </si>
  <si>
    <t>70070436</t>
  </si>
  <si>
    <t>Viernes, 13 de Marzo del 2026</t>
  </si>
  <si>
    <t>50MP+5MP</t>
  </si>
  <si>
    <t>2x2.0GHz + 6x1.7GHz</t>
  </si>
  <si>
    <t>SAMSUNG GALAXY A17 128GB 5G BLACK</t>
  </si>
  <si>
    <t>70068096</t>
  </si>
  <si>
    <t>676.42399999999998</t>
  </si>
  <si>
    <t>13MP</t>
  </si>
  <si>
    <t>2.4GHz, 2.0GHz</t>
  </si>
  <si>
    <t>4GB+4GB VIRTUAL</t>
  </si>
  <si>
    <t>OPPO A5 256GB 5G BLANCO</t>
  </si>
  <si>
    <t>70065131</t>
  </si>
  <si>
    <t>Viernes, 20 de Junio del 2025</t>
  </si>
  <si>
    <t>50MP+2MP</t>
  </si>
  <si>
    <t>MediaTek Dimensity 6300 (2 x 2.4GHz + 6 x 2.0 GHz) </t>
  </si>
  <si>
    <t>MOTOROLA MOTO G06 128GB AZUL</t>
  </si>
  <si>
    <t>70068330</t>
  </si>
  <si>
    <t>Jueves, 13 de Noviembre del 2025</t>
  </si>
  <si>
    <t>377.79</t>
  </si>
  <si>
    <t>6.88"</t>
  </si>
  <si>
    <t>CONTADO 12 Y 18 MESES</t>
  </si>
  <si>
    <t>CUOTA 12 Y 18 MESES</t>
  </si>
  <si>
    <t>XIAOMI REDMI NOTE 17 256GB 5G</t>
  </si>
  <si>
    <t>XIAOMI REDMI NOTE 17 256GB 5G NEGRO</t>
  </si>
  <si>
    <t>70073342</t>
  </si>
  <si>
    <t>Martes, 22 de setiembre del 2026</t>
  </si>
  <si>
    <t>953.47</t>
  </si>
  <si>
    <t>SAMSUNG GALAXY S26FE 256GB 5G</t>
  </si>
  <si>
    <t>VERDE</t>
  </si>
  <si>
    <t>MOTOROLA MOTO G06 128GB VERDDE</t>
  </si>
  <si>
    <t>70068421</t>
  </si>
  <si>
    <t>Martes, 18 de Noviembre del 2025</t>
  </si>
  <si>
    <t>BUSINESS 01.10.2026</t>
  </si>
  <si>
    <t>COSTOS DDP OCTUBRE 26</t>
  </si>
  <si>
    <t>1518.356</t>
  </si>
  <si>
    <t>6.99" AMOLED</t>
  </si>
  <si>
    <t>86.352000000000004</t>
  </si>
  <si>
    <t>AZUL MARINO</t>
  </si>
  <si>
    <t>MOTOROLA MOTO G56 256GB 5G AZUL MARINO</t>
  </si>
  <si>
    <t>70064699</t>
  </si>
  <si>
    <t>Sabado, 12 de Julio del 2025</t>
  </si>
  <si>
    <t>557.69000000000005</t>
  </si>
  <si>
    <t>Octa-Core (2x2.6GHz + 6x2.0GHz)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</si>
</sst>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S/&quot;* #,##0.00_);_(&quot;S/&quot;* \(#,##0.00\);_(&quot;S/&quot;* &quot;-&quot;??_);_(@_)"/>
    <numFmt numFmtId="165" formatCode="_(* #,##0.00_);_(* \(#,##0.00\);_(* &quot;-&quot;??_);_(@_)"/>
    <numFmt numFmtId="166" formatCode="_ * #,##0.00_ ;_ * \-#,##0.00_ ;_ * &quot;-&quot;??_ ;_ @_ "/>
    <numFmt numFmtId="167" formatCode="_ &quot;S/.&quot;\ * #,##0.00_ ;_ &quot;S/.&quot;\ * \-#,##0.00_ ;_ &quot;S/.&quot;\ * &quot;-&quot;??_ ;_ @_ "/>
    <numFmt numFmtId="168" formatCode="&quot;S/&quot;#,##0.00"/>
    <numFmt numFmtId="169" formatCode="&quot;S/&quot;#,##0.00;[Red]\-&quot;S/&quot;#,##0.00"/>
    <numFmt numFmtId="170" formatCode="_-[$S/-280A]\ * #,##0.00_-;\-[$S/-280A]\ * #,##0.00_-;_-[$S/-280A]\ * &quot;-&quot;??_-;_-@_-"/>
  </numFmts>
  <fonts count="27" x14ac:knownFonts="1">
    <font>
      <sz val="11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2" tint="-0.89999084444715716"/>
      <name val="Calibri"/>
      <family val="2"/>
      <scheme val="minor"/>
    </font>
    <font>
      <sz val="9"/>
      <name val="Arial"/>
      <family val="2"/>
    </font>
    <font>
      <sz val="10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Arial"/>
      <family val="2"/>
    </font>
    <font>
      <b/>
      <sz val="9"/>
      <color theme="0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9"/>
      <color theme="0"/>
      <name val="Arial"/>
      <family val="2"/>
    </font>
    <font>
      <b/>
      <sz val="8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indexed="8"/>
      <name val="MS Sans Serif"/>
      <family val="2"/>
    </font>
    <font>
      <b/>
      <sz val="9"/>
      <name val="Calibri"/>
      <family val="2"/>
      <scheme val="minor"/>
    </font>
    <font>
      <sz val="10"/>
      <color theme="1"/>
      <name val="Calibri Light"/>
      <family val="2"/>
      <scheme val="major"/>
    </font>
  </fonts>
  <fills count="2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ED0000"/>
        <bgColor indexed="64"/>
      </patternFill>
    </fill>
    <fill>
      <patternFill patternType="solid">
        <fgColor rgb="FF15151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45">
    <border>
      <left/>
      <right/>
      <top/>
      <bottom/>
      <diagonal/>
    </border>
    <border>
      <left/>
      <right style="double">
        <color theme="0" tint="-0.34998626667073579"/>
      </right>
      <top style="double">
        <color theme="0" tint="-0.34998626667073579"/>
      </top>
      <bottom/>
      <diagonal/>
    </border>
    <border>
      <left/>
      <right/>
      <top style="double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double">
        <color theme="0" tint="-0.34998626667073579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theme="0" tint="-0.499984740745262"/>
      </right>
      <top style="double">
        <color theme="0" tint="-0.499984740745262"/>
      </top>
      <bottom/>
      <diagonal/>
    </border>
    <border>
      <left style="medium">
        <color theme="0" tint="-0.499984740745262"/>
      </left>
      <right style="medium">
        <color theme="0" tint="-0.499984740745262"/>
      </right>
      <top style="double">
        <color theme="0" tint="-0.499984740745262"/>
      </top>
      <bottom/>
      <diagonal/>
    </border>
    <border>
      <left/>
      <right style="double">
        <color theme="0" tint="-0.499984740745262"/>
      </right>
      <top style="double">
        <color theme="0" tint="-0.499984740745262"/>
      </top>
      <bottom/>
      <diagonal/>
    </border>
    <border>
      <left style="double">
        <color theme="0" tint="-0.499984740745262"/>
      </left>
      <right style="thin">
        <color theme="0" tint="-0.499984740745262"/>
      </right>
      <top style="double">
        <color theme="0" tint="-0.499984740745262"/>
      </top>
      <bottom/>
      <diagonal/>
    </border>
    <border>
      <left/>
      <right/>
      <top style="double">
        <color theme="0" tint="-0.499984740745262"/>
      </top>
      <bottom/>
      <diagonal/>
    </border>
    <border>
      <left style="thin">
        <color theme="0" tint="-0.34998626667073579"/>
      </left>
      <right/>
      <top style="double">
        <color theme="0" tint="-0.34998626667073579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double">
        <color theme="0" tint="-0.34998626667073579"/>
      </top>
      <bottom/>
      <diagonal/>
    </border>
    <border>
      <left style="thin">
        <color theme="0" tint="-0.499984740745262"/>
      </left>
      <right style="medium">
        <color theme="0" tint="-0.34998626667073579"/>
      </right>
      <top style="double">
        <color theme="0" tint="-0.34998626667073579"/>
      </top>
      <bottom/>
      <diagonal/>
    </border>
    <border>
      <left style="thin">
        <color theme="0" tint="-0.499984740745262"/>
      </left>
      <right style="thin">
        <color theme="1"/>
      </right>
      <top style="double">
        <color theme="0" tint="-0.34998626667073579"/>
      </top>
      <bottom/>
      <diagonal/>
    </border>
    <border>
      <left style="thin">
        <color theme="1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66CCFF"/>
      </left>
      <right style="medium">
        <color rgb="FF66CCFF"/>
      </right>
      <top style="medium">
        <color rgb="FF66CCFF"/>
      </top>
      <bottom style="medium">
        <color rgb="FF66CCFF"/>
      </bottom>
      <diagonal/>
    </border>
    <border>
      <left style="medium">
        <color indexed="64"/>
      </left>
      <right style="thin">
        <color theme="0" tint="-4.9989318521683403E-2"/>
      </right>
      <top style="medium">
        <color indexed="64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medium">
        <color indexed="64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medium">
        <color indexed="64"/>
      </top>
      <bottom/>
      <diagonal/>
    </border>
    <border>
      <left style="thin">
        <color theme="0" tint="-4.9989318521683403E-2"/>
      </left>
      <right style="medium">
        <color indexed="64"/>
      </right>
      <top style="medium">
        <color indexed="64"/>
      </top>
      <bottom style="thin">
        <color theme="0" tint="-4.9989318521683403E-2"/>
      </bottom>
      <diagonal/>
    </border>
    <border>
      <left style="medium">
        <color indexed="64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0" tint="-4.9989318521683403E-2"/>
      </left>
      <right style="medium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theme="0" tint="-0.499984740745262"/>
      </right>
      <top style="double">
        <color theme="0" tint="-0.34998626667073579"/>
      </top>
      <bottom/>
      <diagonal/>
    </border>
    <border>
      <left style="medium">
        <color theme="0" tint="-0.499984740745262"/>
      </left>
      <right style="medium">
        <color theme="0" tint="-0.499984740745262"/>
      </right>
      <top style="double">
        <color theme="0" tint="-0.34998626667073579"/>
      </top>
      <bottom/>
      <diagonal/>
    </border>
    <border>
      <left style="thin">
        <color theme="0" tint="-0.499984740745262"/>
      </left>
      <right style="medium">
        <color theme="0" tint="-0.499984740745262"/>
      </right>
      <top style="double">
        <color theme="0" tint="-0.34998626667073579"/>
      </top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/>
      <diagonal/>
    </border>
    <border>
      <left/>
      <right/>
      <top/>
      <bottom style="double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medium">
        <color theme="1" tint="0.499984740745262"/>
      </right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</borders>
  <cellStyleXfs count="21">
    <xf numFmtId="0" fontId="0" fillId="0" borderId="0"/>
    <xf numFmtId="167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/>
    <xf numFmtId="165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0" fontId="24" fillId="0" borderId="0" applyNumberFormat="0" applyFill="0" applyBorder="0" applyAlignment="0" applyProtection="0"/>
    <xf numFmtId="0" fontId="12" fillId="0" borderId="0"/>
    <xf numFmtId="0" fontId="12" fillId="0" borderId="0"/>
    <xf numFmtId="0" fontId="12" fillId="0" borderId="0"/>
    <xf numFmtId="165" fontId="12" fillId="0" borderId="0" applyFont="0" applyFill="0" applyBorder="0" applyAlignment="0" applyProtection="0"/>
    <xf numFmtId="0" fontId="12" fillId="0" borderId="0"/>
    <xf numFmtId="0" fontId="12" fillId="0" borderId="0">
      <alignment vertical="top"/>
    </xf>
    <xf numFmtId="0" fontId="12" fillId="0" borderId="0">
      <alignment vertical="top"/>
    </xf>
    <xf numFmtId="0" fontId="4" fillId="0" borderId="0"/>
    <xf numFmtId="165" fontId="12" fillId="0" borderId="0" applyFont="0" applyFill="0" applyBorder="0" applyAlignment="0" applyProtection="0"/>
    <xf numFmtId="165" fontId="12" fillId="0" borderId="0" applyFont="0" applyFill="0" applyBorder="0" applyAlignment="0" applyProtection="0"/>
  </cellStyleXfs>
  <cellXfs count="181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164" fontId="2" fillId="0" borderId="4" xfId="0" applyNumberFormat="1" applyFont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vertical="center"/>
    </xf>
    <xf numFmtId="0" fontId="6" fillId="3" borderId="4" xfId="0" applyFont="1" applyFill="1" applyBorder="1" applyAlignment="1">
      <alignment horizontal="left" vertical="center"/>
    </xf>
    <xf numFmtId="3" fontId="7" fillId="3" borderId="4" xfId="0" applyNumberFormat="1" applyFont="1" applyFill="1" applyBorder="1" applyAlignment="1">
      <alignment horizontal="center" vertical="center"/>
    </xf>
    <xf numFmtId="3" fontId="8" fillId="3" borderId="4" xfId="0" applyNumberFormat="1" applyFont="1" applyFill="1" applyBorder="1" applyAlignment="1">
      <alignment horizontal="center" vertical="center"/>
    </xf>
    <xf numFmtId="0" fontId="7" fillId="3" borderId="4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left" vertical="center"/>
    </xf>
    <xf numFmtId="0" fontId="9" fillId="3" borderId="4" xfId="0" applyFont="1" applyFill="1" applyBorder="1" applyAlignment="1">
      <alignment horizontal="left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 wrapText="1"/>
    </xf>
    <xf numFmtId="0" fontId="1" fillId="2" borderId="11" xfId="0" applyFont="1" applyFill="1" applyBorder="1" applyAlignment="1">
      <alignment horizontal="center" vertical="center" wrapText="1"/>
    </xf>
    <xf numFmtId="0" fontId="1" fillId="2" borderId="13" xfId="0" applyFont="1" applyFill="1" applyBorder="1" applyAlignment="1">
      <alignment horizontal="center" vertical="center" wrapText="1"/>
    </xf>
    <xf numFmtId="0" fontId="6" fillId="0" borderId="4" xfId="0" applyFont="1" applyBorder="1" applyAlignment="1">
      <alignment vertical="center"/>
    </xf>
    <xf numFmtId="0" fontId="10" fillId="6" borderId="0" xfId="0" applyFont="1" applyFill="1" applyAlignment="1">
      <alignment horizontal="center" vertical="center"/>
    </xf>
    <xf numFmtId="0" fontId="10" fillId="2" borderId="14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7" borderId="4" xfId="0" applyFont="1" applyFill="1" applyBorder="1" applyAlignment="1">
      <alignment vertical="center"/>
    </xf>
    <xf numFmtId="164" fontId="5" fillId="0" borderId="4" xfId="0" applyNumberFormat="1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164" fontId="2" fillId="0" borderId="4" xfId="0" applyNumberFormat="1" applyFont="1" applyBorder="1" applyAlignment="1">
      <alignment horizontal="center" vertical="center" wrapText="1"/>
    </xf>
    <xf numFmtId="0" fontId="13" fillId="10" borderId="22" xfId="0" quotePrefix="1" applyFont="1" applyFill="1" applyBorder="1" applyAlignment="1">
      <alignment horizontal="center" vertical="center" wrapText="1"/>
    </xf>
    <xf numFmtId="1" fontId="7" fillId="3" borderId="4" xfId="0" applyNumberFormat="1" applyFont="1" applyFill="1" applyBorder="1" applyAlignment="1">
      <alignment horizontal="center" vertical="center"/>
    </xf>
    <xf numFmtId="0" fontId="11" fillId="4" borderId="28" xfId="0" applyFont="1" applyFill="1" applyBorder="1" applyAlignment="1">
      <alignment horizontal="center" vertical="center" wrapText="1"/>
    </xf>
    <xf numFmtId="0" fontId="11" fillId="4" borderId="30" xfId="0" applyFont="1" applyFill="1" applyBorder="1" applyAlignment="1">
      <alignment horizontal="center" vertical="center" wrapText="1"/>
    </xf>
    <xf numFmtId="168" fontId="0" fillId="0" borderId="18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31" xfId="0" applyBorder="1" applyAlignment="1">
      <alignment horizontal="center" vertical="center"/>
    </xf>
    <xf numFmtId="169" fontId="0" fillId="0" borderId="19" xfId="0" applyNumberFormat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8" borderId="0" xfId="0" applyFill="1" applyAlignment="1">
      <alignment horizontal="center" vertical="center"/>
    </xf>
    <xf numFmtId="49" fontId="0" fillId="8" borderId="0" xfId="0" applyNumberFormat="1" applyFill="1" applyAlignment="1">
      <alignment horizontal="center" vertical="center"/>
    </xf>
    <xf numFmtId="0" fontId="1" fillId="2" borderId="32" xfId="0" applyFont="1" applyFill="1" applyBorder="1" applyAlignment="1">
      <alignment horizontal="center" vertical="center"/>
    </xf>
    <xf numFmtId="0" fontId="1" fillId="2" borderId="33" xfId="0" applyFont="1" applyFill="1" applyBorder="1" applyAlignment="1">
      <alignment horizontal="center" vertical="center"/>
    </xf>
    <xf numFmtId="0" fontId="10" fillId="2" borderId="11" xfId="0" applyFont="1" applyFill="1" applyBorder="1" applyAlignment="1">
      <alignment horizontal="center" vertical="center" wrapText="1"/>
    </xf>
    <xf numFmtId="0" fontId="1" fillId="2" borderId="34" xfId="0" applyFont="1" applyFill="1" applyBorder="1" applyAlignment="1">
      <alignment horizontal="center" vertical="center" wrapText="1"/>
    </xf>
    <xf numFmtId="0" fontId="10" fillId="9" borderId="14" xfId="0" applyFont="1" applyFill="1" applyBorder="1" applyAlignment="1">
      <alignment horizontal="center" vertical="center"/>
    </xf>
    <xf numFmtId="0" fontId="10" fillId="9" borderId="0" xfId="0" applyFont="1" applyFill="1" applyAlignment="1">
      <alignment horizontal="center" vertical="center"/>
    </xf>
    <xf numFmtId="0" fontId="10" fillId="6" borderId="35" xfId="0" applyFont="1" applyFill="1" applyBorder="1" applyAlignment="1">
      <alignment horizontal="center" vertical="center"/>
    </xf>
    <xf numFmtId="0" fontId="6" fillId="7" borderId="4" xfId="0" applyFont="1" applyFill="1" applyBorder="1" applyAlignment="1">
      <alignment horizontal="center" vertical="center"/>
    </xf>
    <xf numFmtId="3" fontId="2" fillId="0" borderId="4" xfId="0" applyNumberFormat="1" applyFont="1" applyBorder="1" applyAlignment="1">
      <alignment horizontal="center" vertical="center"/>
    </xf>
    <xf numFmtId="0" fontId="0" fillId="3" borderId="31" xfId="0" applyFill="1" applyBorder="1" applyAlignment="1">
      <alignment horizontal="center" vertical="center"/>
    </xf>
    <xf numFmtId="0" fontId="0" fillId="3" borderId="20" xfId="0" applyFill="1" applyBorder="1" applyAlignment="1">
      <alignment horizontal="center" vertical="center"/>
    </xf>
    <xf numFmtId="0" fontId="0" fillId="3" borderId="21" xfId="0" applyFill="1" applyBorder="1" applyAlignment="1">
      <alignment horizontal="center" vertical="center"/>
    </xf>
    <xf numFmtId="168" fontId="0" fillId="3" borderId="0" xfId="0" applyNumberFormat="1" applyFill="1" applyAlignment="1">
      <alignment horizontal="center" vertical="center"/>
    </xf>
    <xf numFmtId="169" fontId="0" fillId="3" borderId="20" xfId="0" applyNumberFormat="1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168" fontId="0" fillId="8" borderId="0" xfId="0" applyNumberFormat="1" applyFill="1" applyAlignment="1">
      <alignment horizontal="center" vertical="center"/>
    </xf>
    <xf numFmtId="0" fontId="0" fillId="3" borderId="18" xfId="0" applyFill="1" applyBorder="1" applyAlignment="1">
      <alignment horizontal="center" vertical="center"/>
    </xf>
    <xf numFmtId="0" fontId="0" fillId="3" borderId="19" xfId="0" applyFill="1" applyBorder="1" applyAlignment="1">
      <alignment horizontal="center" vertical="center"/>
    </xf>
    <xf numFmtId="168" fontId="0" fillId="8" borderId="20" xfId="0" applyNumberFormat="1" applyFill="1" applyBorder="1" applyAlignment="1">
      <alignment horizontal="center" vertical="center"/>
    </xf>
    <xf numFmtId="0" fontId="5" fillId="5" borderId="20" xfId="0" applyFont="1" applyFill="1" applyBorder="1" applyAlignment="1">
      <alignment horizontal="center" vertical="center" wrapText="1"/>
    </xf>
    <xf numFmtId="0" fontId="5" fillId="5" borderId="21" xfId="0" applyFont="1" applyFill="1" applyBorder="1" applyAlignment="1">
      <alignment horizontal="center" vertical="center" wrapText="1"/>
    </xf>
    <xf numFmtId="0" fontId="0" fillId="8" borderId="0" xfId="0" applyFill="1" applyAlignment="1">
      <alignment horizontal="center" vertical="center" wrapText="1"/>
    </xf>
    <xf numFmtId="0" fontId="14" fillId="2" borderId="36" xfId="0" applyFont="1" applyFill="1" applyBorder="1" applyAlignment="1">
      <alignment horizontal="center" vertical="center" wrapText="1"/>
    </xf>
    <xf numFmtId="0" fontId="16" fillId="6" borderId="0" xfId="5" applyFont="1" applyFill="1" applyAlignment="1">
      <alignment horizontal="center" vertical="center"/>
    </xf>
    <xf numFmtId="0" fontId="5" fillId="11" borderId="4" xfId="0" applyFont="1" applyFill="1" applyBorder="1" applyAlignment="1">
      <alignment vertical="center"/>
    </xf>
    <xf numFmtId="0" fontId="19" fillId="8" borderId="0" xfId="0" applyFont="1" applyFill="1" applyAlignment="1">
      <alignment horizontal="center"/>
    </xf>
    <xf numFmtId="0" fontId="20" fillId="0" borderId="0" xfId="0" applyFont="1" applyAlignment="1">
      <alignment wrapText="1"/>
    </xf>
    <xf numFmtId="0" fontId="3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3" fontId="0" fillId="0" borderId="0" xfId="0" applyNumberFormat="1"/>
    <xf numFmtId="49" fontId="0" fillId="0" borderId="0" xfId="0" applyNumberFormat="1"/>
    <xf numFmtId="49" fontId="1" fillId="2" borderId="5" xfId="0" applyNumberFormat="1" applyFont="1" applyFill="1" applyBorder="1" applyAlignment="1">
      <alignment horizontal="center" vertical="center"/>
    </xf>
    <xf numFmtId="49" fontId="1" fillId="2" borderId="6" xfId="0" applyNumberFormat="1" applyFont="1" applyFill="1" applyBorder="1" applyAlignment="1">
      <alignment horizontal="center" vertical="center"/>
    </xf>
    <xf numFmtId="49" fontId="1" fillId="2" borderId="7" xfId="0" applyNumberFormat="1" applyFont="1" applyFill="1" applyBorder="1" applyAlignment="1">
      <alignment horizontal="center" vertical="center"/>
    </xf>
    <xf numFmtId="49" fontId="1" fillId="2" borderId="0" xfId="0" applyNumberFormat="1" applyFont="1" applyFill="1" applyAlignment="1">
      <alignment horizontal="center" vertical="center"/>
    </xf>
    <xf numFmtId="49" fontId="6" fillId="0" borderId="4" xfId="0" applyNumberFormat="1" applyFont="1" applyBorder="1" applyAlignment="1">
      <alignment vertical="center"/>
    </xf>
    <xf numFmtId="3" fontId="6" fillId="0" borderId="4" xfId="0" applyNumberFormat="1" applyFont="1" applyBorder="1" applyAlignment="1">
      <alignment vertical="center"/>
    </xf>
    <xf numFmtId="0" fontId="11" fillId="4" borderId="0" xfId="0" applyFont="1" applyFill="1" applyAlignment="1">
      <alignment vertical="center"/>
    </xf>
    <xf numFmtId="0" fontId="11" fillId="4" borderId="0" xfId="0" applyFont="1" applyFill="1" applyAlignment="1">
      <alignment horizontal="center" vertical="center" wrapText="1"/>
    </xf>
    <xf numFmtId="0" fontId="5" fillId="0" borderId="4" xfId="0" applyFont="1" applyBorder="1" applyAlignment="1">
      <alignment vertical="center"/>
    </xf>
    <xf numFmtId="0" fontId="20" fillId="15" borderId="0" xfId="0" applyFont="1" applyFill="1" applyAlignment="1">
      <alignment horizontal="center"/>
    </xf>
    <xf numFmtId="0" fontId="17" fillId="0" borderId="10" xfId="0" applyFont="1" applyBorder="1" applyAlignment="1">
      <alignment horizontal="center" vertical="center" wrapText="1"/>
    </xf>
    <xf numFmtId="0" fontId="18" fillId="0" borderId="0" xfId="0" applyFont="1"/>
    <xf numFmtId="0" fontId="11" fillId="0" borderId="37" xfId="0" applyFont="1" applyBorder="1"/>
    <xf numFmtId="0" fontId="1" fillId="4" borderId="0" xfId="0" applyFont="1" applyFill="1" applyAlignment="1">
      <alignment horizontal="center" vertical="center" wrapText="1"/>
    </xf>
    <xf numFmtId="0" fontId="14" fillId="4" borderId="10" xfId="0" applyFont="1" applyFill="1" applyBorder="1" applyAlignment="1">
      <alignment horizontal="center" vertical="center" wrapText="1"/>
    </xf>
    <xf numFmtId="0" fontId="18" fillId="7" borderId="0" xfId="0" applyFont="1" applyFill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7" fillId="3" borderId="4" xfId="0" applyFont="1" applyFill="1" applyBorder="1" applyAlignment="1">
      <alignment horizontal="left" vertical="center"/>
    </xf>
    <xf numFmtId="0" fontId="8" fillId="3" borderId="4" xfId="0" applyFont="1" applyFill="1" applyBorder="1" applyAlignment="1">
      <alignment horizontal="center" vertical="center"/>
    </xf>
    <xf numFmtId="0" fontId="10" fillId="6" borderId="4" xfId="0" applyFont="1" applyFill="1" applyBorder="1" applyAlignment="1">
      <alignment horizontal="center" vertical="center"/>
    </xf>
    <xf numFmtId="0" fontId="23" fillId="3" borderId="4" xfId="4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6" fillId="3" borderId="38" xfId="0" applyFont="1" applyFill="1" applyBorder="1" applyAlignment="1">
      <alignment horizontal="left" vertical="center"/>
    </xf>
    <xf numFmtId="3" fontId="7" fillId="3" borderId="38" xfId="0" applyNumberFormat="1" applyFont="1" applyFill="1" applyBorder="1" applyAlignment="1">
      <alignment horizontal="center" vertical="center"/>
    </xf>
    <xf numFmtId="0" fontId="7" fillId="3" borderId="38" xfId="0" applyFont="1" applyFill="1" applyBorder="1" applyAlignment="1">
      <alignment horizontal="center" vertical="center"/>
    </xf>
    <xf numFmtId="0" fontId="7" fillId="3" borderId="38" xfId="0" applyFont="1" applyFill="1" applyBorder="1" applyAlignment="1">
      <alignment horizontal="left" vertical="center"/>
    </xf>
    <xf numFmtId="0" fontId="6" fillId="3" borderId="38" xfId="0" applyFont="1" applyFill="1" applyBorder="1" applyAlignment="1">
      <alignment horizontal="center" vertical="center"/>
    </xf>
    <xf numFmtId="3" fontId="8" fillId="3" borderId="38" xfId="0" applyNumberFormat="1" applyFont="1" applyFill="1" applyBorder="1" applyAlignment="1">
      <alignment horizontal="center" vertical="center"/>
    </xf>
    <xf numFmtId="0" fontId="0" fillId="0" borderId="0" xfId="0" applyProtection="1">
      <protection locked="0"/>
    </xf>
    <xf numFmtId="0" fontId="18" fillId="0" borderId="0" xfId="0" applyFont="1" applyProtection="1">
      <protection locked="0"/>
    </xf>
    <xf numFmtId="0" fontId="3" fillId="2" borderId="0" xfId="0" applyFont="1" applyFill="1" applyAlignment="1" applyProtection="1">
      <alignment horizontal="center" vertical="center"/>
      <protection locked="0"/>
    </xf>
    <xf numFmtId="0" fontId="14" fillId="2" borderId="36" xfId="0" applyFont="1" applyFill="1" applyBorder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/>
      <protection locked="0"/>
    </xf>
    <xf numFmtId="0" fontId="20" fillId="15" borderId="0" xfId="0" applyFont="1" applyFill="1" applyAlignment="1" applyProtection="1">
      <alignment horizontal="center"/>
      <protection locked="0"/>
    </xf>
    <xf numFmtId="0" fontId="20" fillId="0" borderId="0" xfId="0" applyFont="1" applyAlignment="1" applyProtection="1">
      <alignment wrapText="1"/>
      <protection locked="0"/>
    </xf>
    <xf numFmtId="0" fontId="19" fillId="8" borderId="0" xfId="0" applyFont="1" applyFill="1" applyAlignment="1" applyProtection="1">
      <alignment horizont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3" xfId="0" applyFont="1" applyFill="1" applyBorder="1" applyAlignment="1" applyProtection="1">
      <alignment horizontal="center" vertical="center" wrapText="1"/>
      <protection locked="0"/>
    </xf>
    <xf numFmtId="0" fontId="1" fillId="2" borderId="2" xfId="0" applyFont="1" applyFill="1" applyBorder="1" applyAlignment="1" applyProtection="1">
      <alignment horizontal="center" vertical="center" wrapText="1"/>
      <protection locked="0"/>
    </xf>
    <xf numFmtId="0" fontId="1" fillId="4" borderId="2" xfId="0" applyFont="1" applyFill="1" applyBorder="1" applyAlignment="1" applyProtection="1">
      <alignment horizontal="center" vertical="center" wrapText="1"/>
      <protection locked="0"/>
    </xf>
    <xf numFmtId="0" fontId="1" fillId="4" borderId="0" xfId="0" applyFont="1" applyFill="1" applyAlignment="1" applyProtection="1">
      <alignment horizontal="center" vertical="center" wrapText="1"/>
      <protection locked="0"/>
    </xf>
    <xf numFmtId="0" fontId="11" fillId="4" borderId="0" xfId="0" applyFont="1" applyFill="1" applyAlignment="1" applyProtection="1">
      <alignment vertical="center"/>
      <protection locked="0"/>
    </xf>
    <xf numFmtId="0" fontId="18" fillId="7" borderId="0" xfId="0" applyFont="1" applyFill="1" applyAlignment="1" applyProtection="1">
      <alignment horizontal="center" vertical="center"/>
      <protection locked="0"/>
    </xf>
    <xf numFmtId="0" fontId="13" fillId="10" borderId="22" xfId="0" quotePrefix="1" applyFont="1" applyFill="1" applyBorder="1" applyAlignment="1" applyProtection="1">
      <alignment horizontal="center" vertical="center" wrapText="1"/>
      <protection locked="0"/>
    </xf>
    <xf numFmtId="0" fontId="25" fillId="3" borderId="38" xfId="0" applyFont="1" applyFill="1" applyBorder="1" applyAlignment="1" applyProtection="1">
      <alignment horizontal="center"/>
      <protection locked="0"/>
    </xf>
    <xf numFmtId="0" fontId="10" fillId="6" borderId="38" xfId="5" applyFont="1" applyFill="1" applyBorder="1" applyAlignment="1">
      <alignment horizontal="center" vertical="center"/>
    </xf>
    <xf numFmtId="0" fontId="25" fillId="3" borderId="38" xfId="0" applyFont="1" applyFill="1" applyBorder="1" applyAlignment="1" applyProtection="1">
      <alignment horizontal="center" vertical="center"/>
      <protection locked="0"/>
    </xf>
    <xf numFmtId="170" fontId="5" fillId="16" borderId="0" xfId="0" applyNumberFormat="1" applyFont="1" applyFill="1" applyAlignment="1">
      <alignment vertical="center"/>
    </xf>
    <xf numFmtId="0" fontId="2" fillId="16" borderId="0" xfId="0" applyFont="1" applyFill="1" applyAlignment="1" applyProtection="1">
      <alignment horizontal="center" vertical="center" wrapText="1"/>
      <protection locked="0"/>
    </xf>
    <xf numFmtId="170" fontId="15" fillId="16" borderId="0" xfId="0" applyNumberFormat="1" applyFont="1" applyFill="1" applyAlignment="1">
      <alignment vertical="center"/>
    </xf>
    <xf numFmtId="164" fontId="15" fillId="0" borderId="4" xfId="0" applyNumberFormat="1" applyFont="1" applyBorder="1" applyAlignment="1" applyProtection="1">
      <alignment horizontal="center" vertical="center"/>
      <protection locked="0"/>
    </xf>
    <xf numFmtId="0" fontId="1" fillId="4" borderId="11" xfId="0" applyFont="1" applyFill="1" applyBorder="1" applyAlignment="1">
      <alignment horizontal="center" vertical="center" wrapText="1"/>
    </xf>
    <xf numFmtId="0" fontId="1" fillId="4" borderId="8" xfId="0" applyFont="1" applyFill="1" applyBorder="1" applyAlignment="1">
      <alignment horizontal="center" vertical="center" wrapText="1"/>
    </xf>
    <xf numFmtId="0" fontId="1" fillId="4" borderId="9" xfId="0" applyFont="1" applyFill="1" applyBorder="1" applyAlignment="1">
      <alignment horizontal="center" vertical="center" wrapText="1"/>
    </xf>
    <xf numFmtId="0" fontId="1" fillId="4" borderId="10" xfId="0" applyFont="1" applyFill="1" applyBorder="1" applyAlignment="1">
      <alignment horizontal="center" vertical="center" wrapText="1"/>
    </xf>
    <xf numFmtId="0" fontId="1" fillId="4" borderId="6" xfId="0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center" vertical="center"/>
    </xf>
    <xf numFmtId="3" fontId="6" fillId="3" borderId="38" xfId="0" applyNumberFormat="1" applyFont="1" applyFill="1" applyBorder="1" applyAlignment="1">
      <alignment horizontal="center" vertical="center"/>
    </xf>
    <xf numFmtId="3" fontId="7" fillId="3" borderId="39" xfId="0" applyNumberFormat="1" applyFont="1" applyFill="1" applyBorder="1" applyAlignment="1">
      <alignment horizontal="center" vertical="center"/>
    </xf>
    <xf numFmtId="0" fontId="10" fillId="6" borderId="0" xfId="5" applyFont="1" applyFill="1" applyAlignment="1">
      <alignment horizontal="center" vertical="center"/>
    </xf>
    <xf numFmtId="0" fontId="10" fillId="9" borderId="38" xfId="0" applyFont="1" applyFill="1" applyBorder="1" applyAlignment="1">
      <alignment horizontal="center" vertical="center"/>
    </xf>
    <xf numFmtId="0" fontId="6" fillId="3" borderId="38" xfId="0" applyFont="1" applyFill="1" applyBorder="1" applyAlignment="1">
      <alignment vertical="center"/>
    </xf>
    <xf numFmtId="0" fontId="8" fillId="3" borderId="38" xfId="0" applyFont="1" applyFill="1" applyBorder="1" applyAlignment="1">
      <alignment horizontal="left" vertical="center"/>
    </xf>
    <xf numFmtId="0" fontId="1" fillId="4" borderId="12" xfId="0" applyFont="1" applyFill="1" applyBorder="1" applyAlignment="1">
      <alignment horizontal="center" vertical="center" wrapText="1"/>
    </xf>
    <xf numFmtId="0" fontId="1" fillId="4" borderId="13" xfId="0" applyFont="1" applyFill="1" applyBorder="1" applyAlignment="1">
      <alignment horizontal="center" vertical="center" wrapText="1"/>
    </xf>
    <xf numFmtId="0" fontId="6" fillId="17" borderId="38" xfId="0" applyFont="1" applyFill="1" applyBorder="1" applyAlignment="1">
      <alignment vertical="center"/>
    </xf>
    <xf numFmtId="3" fontId="8" fillId="17" borderId="38" xfId="0" applyNumberFormat="1" applyFont="1" applyFill="1" applyBorder="1" applyAlignment="1">
      <alignment horizontal="center" vertical="center"/>
    </xf>
    <xf numFmtId="0" fontId="7" fillId="17" borderId="38" xfId="0" applyFont="1" applyFill="1" applyBorder="1" applyAlignment="1">
      <alignment horizontal="center" vertical="center"/>
    </xf>
    <xf numFmtId="3" fontId="7" fillId="17" borderId="38" xfId="0" applyNumberFormat="1" applyFont="1" applyFill="1" applyBorder="1" applyAlignment="1">
      <alignment horizontal="center" vertical="center"/>
    </xf>
    <xf numFmtId="0" fontId="26" fillId="17" borderId="38" xfId="0" applyFont="1" applyFill="1" applyBorder="1"/>
    <xf numFmtId="0" fontId="6" fillId="0" borderId="38" xfId="0" applyFont="1" applyBorder="1" applyAlignment="1">
      <alignment vertical="center"/>
    </xf>
    <xf numFmtId="0" fontId="6" fillId="0" borderId="38" xfId="0" applyFont="1" applyBorder="1" applyAlignment="1">
      <alignment horizontal="center" vertical="center"/>
    </xf>
    <xf numFmtId="0" fontId="26" fillId="3" borderId="38" xfId="0" applyFont="1" applyFill="1" applyBorder="1"/>
    <xf numFmtId="0" fontId="21" fillId="0" borderId="0" xfId="0" applyFont="1" applyProtection="1">
      <protection locked="0"/>
    </xf>
    <xf numFmtId="164" fontId="20" fillId="0" borderId="4" xfId="0" applyNumberFormat="1" applyFont="1" applyBorder="1" applyAlignment="1">
      <alignment horizontal="center" vertical="center"/>
    </xf>
    <xf numFmtId="0" fontId="5" fillId="18" borderId="4" xfId="0" applyFont="1" applyFill="1" applyBorder="1" applyAlignment="1">
      <alignment horizontal="center" vertical="center"/>
    </xf>
    <xf numFmtId="0" fontId="25" fillId="3" borderId="4" xfId="0" applyFont="1" applyFill="1" applyBorder="1" applyAlignment="1" applyProtection="1">
      <alignment horizontal="center" vertical="center"/>
      <protection locked="0"/>
    </xf>
    <xf numFmtId="0" fontId="21" fillId="0" borderId="0" xfId="0" applyFont="1"/>
    <xf numFmtId="0" fontId="0" fillId="0" borderId="0" xfId="0" pivotButton="1"/>
    <xf numFmtId="0" fontId="5" fillId="19" borderId="40" xfId="0" applyFont="1" applyFill="1" applyBorder="1"/>
    <xf numFmtId="0" fontId="0" fillId="0" borderId="0" xfId="0" applyAlignment="1">
      <alignment wrapText="1"/>
    </xf>
    <xf numFmtId="0" fontId="5" fillId="8" borderId="0" xfId="0" applyFont="1" applyFill="1" applyAlignment="1">
      <alignment wrapText="1"/>
    </xf>
    <xf numFmtId="0" fontId="11" fillId="0" borderId="0" xfId="0" applyFont="1" applyAlignment="1" applyProtection="1">
      <alignment horizontal="center"/>
      <protection locked="0"/>
    </xf>
    <xf numFmtId="0" fontId="3" fillId="2" borderId="0" xfId="0" applyFont="1" applyFill="1" applyAlignment="1" applyProtection="1">
      <alignment horizontal="center" vertical="center"/>
      <protection locked="0"/>
    </xf>
    <xf numFmtId="0" fontId="3" fillId="2" borderId="0" xfId="0" applyFont="1" applyFill="1" applyAlignment="1" applyProtection="1">
      <alignment horizontal="center" vertical="center" wrapText="1"/>
      <protection locked="0"/>
    </xf>
    <xf numFmtId="0" fontId="3" fillId="4" borderId="0" xfId="0" applyFont="1" applyFill="1" applyAlignment="1">
      <alignment horizontal="center" vertical="center" wrapText="1"/>
    </xf>
    <xf numFmtId="0" fontId="3" fillId="2" borderId="0" xfId="0" applyFont="1" applyFill="1" applyAlignment="1">
      <alignment horizontal="center" vertical="center"/>
    </xf>
    <xf numFmtId="0" fontId="15" fillId="8" borderId="16" xfId="0" applyFont="1" applyFill="1" applyBorder="1" applyAlignment="1">
      <alignment horizontal="center" vertical="center" wrapText="1"/>
    </xf>
    <xf numFmtId="0" fontId="15" fillId="8" borderId="20" xfId="0" applyFont="1" applyFill="1" applyBorder="1" applyAlignment="1">
      <alignment horizontal="center" vertical="center" wrapText="1"/>
    </xf>
    <xf numFmtId="0" fontId="11" fillId="13" borderId="16" xfId="0" applyFont="1" applyFill="1" applyBorder="1" applyAlignment="1">
      <alignment horizontal="center" vertical="center" wrapText="1"/>
    </xf>
    <xf numFmtId="0" fontId="11" fillId="13" borderId="17" xfId="0" applyFont="1" applyFill="1" applyBorder="1" applyAlignment="1">
      <alignment horizontal="center" vertical="center" wrapText="1"/>
    </xf>
    <xf numFmtId="0" fontId="11" fillId="12" borderId="16" xfId="0" applyFont="1" applyFill="1" applyBorder="1" applyAlignment="1">
      <alignment horizontal="center" vertical="center" wrapText="1"/>
    </xf>
    <xf numFmtId="0" fontId="11" fillId="12" borderId="20" xfId="0" applyFont="1" applyFill="1" applyBorder="1" applyAlignment="1">
      <alignment horizontal="center" vertical="center" wrapText="1"/>
    </xf>
    <xf numFmtId="0" fontId="11" fillId="2" borderId="16" xfId="0" applyFont="1" applyFill="1" applyBorder="1" applyAlignment="1">
      <alignment horizontal="center" vertical="center" wrapText="1"/>
    </xf>
    <xf numFmtId="0" fontId="11" fillId="2" borderId="20" xfId="0" applyFont="1" applyFill="1" applyBorder="1" applyAlignment="1">
      <alignment horizontal="center" vertical="center" wrapText="1"/>
    </xf>
    <xf numFmtId="0" fontId="11" fillId="12" borderId="15" xfId="0" applyFont="1" applyFill="1" applyBorder="1" applyAlignment="1">
      <alignment horizontal="center" vertical="center" wrapText="1"/>
    </xf>
    <xf numFmtId="0" fontId="11" fillId="12" borderId="19" xfId="0" applyFont="1" applyFill="1" applyBorder="1" applyAlignment="1">
      <alignment horizontal="center" vertical="center" wrapText="1"/>
    </xf>
    <xf numFmtId="0" fontId="11" fillId="4" borderId="24" xfId="0" applyFont="1" applyFill="1" applyBorder="1" applyAlignment="1">
      <alignment horizontal="center" vertical="center" wrapText="1"/>
    </xf>
    <xf numFmtId="0" fontId="11" fillId="4" borderId="28" xfId="0" applyFont="1" applyFill="1" applyBorder="1" applyAlignment="1">
      <alignment horizontal="center" vertical="center" wrapText="1"/>
    </xf>
    <xf numFmtId="0" fontId="11" fillId="4" borderId="26" xfId="0" applyFont="1" applyFill="1" applyBorder="1" applyAlignment="1">
      <alignment horizontal="center" vertical="center" wrapText="1"/>
    </xf>
    <xf numFmtId="0" fontId="11" fillId="4" borderId="23" xfId="0" applyFont="1" applyFill="1" applyBorder="1" applyAlignment="1">
      <alignment horizontal="center" vertical="center" wrapText="1"/>
    </xf>
    <xf numFmtId="0" fontId="11" fillId="4" borderId="27" xfId="0" applyFont="1" applyFill="1" applyBorder="1" applyAlignment="1">
      <alignment horizontal="center" vertical="center" wrapText="1"/>
    </xf>
    <xf numFmtId="0" fontId="11" fillId="4" borderId="25" xfId="0" applyFont="1" applyFill="1" applyBorder="1" applyAlignment="1">
      <alignment horizontal="center" vertical="center" wrapText="1"/>
    </xf>
    <xf numFmtId="0" fontId="11" fillId="4" borderId="29" xfId="0" applyFont="1" applyFill="1" applyBorder="1" applyAlignment="1">
      <alignment horizontal="center" vertical="center" wrapText="1"/>
    </xf>
    <xf numFmtId="0" fontId="18" fillId="14" borderId="41" xfId="0" applyFont="1" applyFill="1" applyBorder="1" applyAlignment="1">
      <alignment horizontal="center" vertical="center"/>
    </xf>
    <xf numFmtId="0" fontId="18" fillId="14" borderId="42" xfId="0" applyFont="1" applyFill="1" applyBorder="1" applyAlignment="1">
      <alignment horizontal="center" vertical="center"/>
    </xf>
    <xf numFmtId="0" fontId="18" fillId="14" borderId="43" xfId="0" applyFont="1" applyFill="1" applyBorder="1" applyAlignment="1">
      <alignment horizontal="center" vertical="center"/>
    </xf>
    <xf numFmtId="0" fontId="18" fillId="4" borderId="42" xfId="0" applyFont="1" applyFill="1" applyBorder="1" applyAlignment="1">
      <alignment horizontal="center" vertical="center"/>
    </xf>
    <xf numFmtId="0" fontId="18" fillId="4" borderId="44" xfId="0" applyFont="1" applyFill="1" applyBorder="1" applyAlignment="1">
      <alignment horizontal="center" vertical="center"/>
    </xf>
    <xf numFmtId="0" fontId="0" fillId="0" borderId="0" xfId="0" applyNumberFormat="1"/>
  </cellXfs>
  <cellStyles count="21">
    <cellStyle name="Estilo 1" xfId="10" xr:uid="{A8B65109-0579-47DD-BD02-D05C7B3FD3B9}"/>
    <cellStyle name="Millares 2" xfId="2" xr:uid="{E357C87E-CB5D-404D-AB83-E8773B23DE91}"/>
    <cellStyle name="Millares 2 2" xfId="14" xr:uid="{76766D32-F0AF-425C-B88D-D527823E0788}"/>
    <cellStyle name="Millares 2 2 2" xfId="20" xr:uid="{5097EF66-4241-435B-9579-48135048EEA6}"/>
    <cellStyle name="Millares 3" xfId="7" xr:uid="{9AA45E0E-1A29-41C5-934F-43DFF2D67021}"/>
    <cellStyle name="Millares 3 2" xfId="19" xr:uid="{4BD1DED7-BEAA-4860-9339-5041415E1EAD}"/>
    <cellStyle name="Moneda 2" xfId="1" xr:uid="{D6DAD04E-0AF5-4D41-93AF-85083F4BC32B}"/>
    <cellStyle name="Moneda 3" xfId="9" xr:uid="{EDC8F10D-318D-40E4-9355-77D0060D2A75}"/>
    <cellStyle name="Normal" xfId="0" builtinId="0"/>
    <cellStyle name="Normal 10 3" xfId="11" xr:uid="{5E5D0192-D833-4989-A8FC-572D58A0F2CE}"/>
    <cellStyle name="Normal 15" xfId="13" xr:uid="{C7A3DC04-7676-4AD5-85BE-BDFB5EBC4915}"/>
    <cellStyle name="Normal 2" xfId="3" xr:uid="{991B6CF3-A3BE-4723-8B6C-F4CE9F82C187}"/>
    <cellStyle name="Normal 2 115" xfId="15" xr:uid="{ED6F1240-EB17-45B3-BDF3-AF90635E256D}"/>
    <cellStyle name="Normal 2 117" xfId="12" xr:uid="{C1C12E7E-F7B2-4A77-9E9C-551E2A34B891}"/>
    <cellStyle name="Normal 2 2" xfId="4" xr:uid="{7BEF099E-C456-489E-924A-62C8B45FD585}"/>
    <cellStyle name="Normal 3" xfId="6" xr:uid="{BAFF1152-EBA8-426F-AA15-1B6015E822F6}"/>
    <cellStyle name="Normal 3 2" xfId="18" xr:uid="{E8EAF648-A306-4F55-AACC-F007E5F725E7}"/>
    <cellStyle name="Normal 30" xfId="5" xr:uid="{182E2A9A-45E6-43FC-AD56-339A13CCB1FB}"/>
    <cellStyle name="Normal 4" xfId="16" xr:uid="{92D764B6-C1B0-4858-B709-552B0FDFE9A7}"/>
    <cellStyle name="Normal 6" xfId="17" xr:uid="{0FF0FEFE-635D-4208-A47C-DC1F31677D21}"/>
    <cellStyle name="Porcentaje 2" xfId="8" xr:uid="{0D945BDD-F087-4775-987B-1DB030FE323F}"/>
  </cellStyles>
  <dxfs count="129"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 val="0"/>
        <i val="0"/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7/relationships/slicerCache" Target="slicerCaches/slicerCache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7/relationships/slicerCache" Target="slicerCaches/slicerCache1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1</xdr:row>
      <xdr:rowOff>53340</xdr:rowOff>
    </xdr:from>
    <xdr:to>
      <xdr:col>1</xdr:col>
      <xdr:colOff>769620</xdr:colOff>
      <xdr:row>1</xdr:row>
      <xdr:rowOff>320040</xdr:rowOff>
    </xdr:to>
    <xdr:sp macro="[0]!_xludf.clear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46F311B1-3429-2357-22C7-03795D39206C}"/>
            </a:ext>
          </a:extLst>
        </xdr:cNvPr>
        <xdr:cNvSpPr/>
      </xdr:nvSpPr>
      <xdr:spPr>
        <a:xfrm>
          <a:off x="38100" y="243840"/>
          <a:ext cx="731520" cy="266700"/>
        </a:xfrm>
        <a:prstGeom prst="roundRect">
          <a:avLst/>
        </a:prstGeom>
        <a:solidFill>
          <a:srgbClr val="C0000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 b="1"/>
            <a:t>LIMPIAR</a:t>
          </a:r>
        </a:p>
      </xdr:txBody>
    </xdr:sp>
    <xdr:clientData/>
  </xdr:twoCellAnchor>
  <xdr:twoCellAnchor editAs="oneCell">
    <xdr:from>
      <xdr:col>16</xdr:col>
      <xdr:colOff>130969</xdr:colOff>
      <xdr:row>1</xdr:row>
      <xdr:rowOff>11906</xdr:rowOff>
    </xdr:from>
    <xdr:to>
      <xdr:col>16</xdr:col>
      <xdr:colOff>613410</xdr:colOff>
      <xdr:row>2</xdr:row>
      <xdr:rowOff>71684</xdr:rowOff>
    </xdr:to>
    <xdr:pic>
      <xdr:nvPicPr>
        <xdr:cNvPr id="4" name="Picture 2" descr="Claro: Hasta 24 cuotas sin intereses - Promoción | Interbank">
          <a:extLst>
            <a:ext uri="{FF2B5EF4-FFF2-40B4-BE49-F238E27FC236}">
              <a16:creationId xmlns:a16="http://schemas.microsoft.com/office/drawing/2014/main" id="{5C59B148-FBA1-4804-BF04-88F29A02A147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>
                      <a14:foregroundMark x1="60645" y1="49080" x2="60645" y2="49080"/>
                      <a14:foregroundMark x1="43226" y1="50307" x2="43226" y2="50307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24719" t="15357" r="29213"/>
        <a:stretch/>
      </xdr:blipFill>
      <xdr:spPr bwMode="auto">
        <a:xfrm>
          <a:off x="14478000" y="202406"/>
          <a:ext cx="488156" cy="45935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69057</xdr:colOff>
      <xdr:row>1</xdr:row>
      <xdr:rowOff>21431</xdr:rowOff>
    </xdr:from>
    <xdr:to>
      <xdr:col>2</xdr:col>
      <xdr:colOff>566738</xdr:colOff>
      <xdr:row>2</xdr:row>
      <xdr:rowOff>71684</xdr:rowOff>
    </xdr:to>
    <xdr:pic>
      <xdr:nvPicPr>
        <xdr:cNvPr id="5" name="Picture 2" descr="Claro: Hasta 24 cuotas sin intereses - Promoción | Interbank">
          <a:extLst>
            <a:ext uri="{FF2B5EF4-FFF2-40B4-BE49-F238E27FC236}">
              <a16:creationId xmlns:a16="http://schemas.microsoft.com/office/drawing/2014/main" id="{23DF570A-B55D-47FC-A4DC-7B126F18D6F4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>
                      <a14:foregroundMark x1="60645" y1="49080" x2="60645" y2="49080"/>
                      <a14:foregroundMark x1="43226" y1="50307" x2="43226" y2="50307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24719" t="15357" r="29213"/>
        <a:stretch/>
      </xdr:blipFill>
      <xdr:spPr bwMode="auto">
        <a:xfrm>
          <a:off x="878682" y="211931"/>
          <a:ext cx="488156" cy="45935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525780</xdr:colOff>
      <xdr:row>7</xdr:row>
      <xdr:rowOff>144780</xdr:rowOff>
    </xdr:from>
    <xdr:to>
      <xdr:col>28</xdr:col>
      <xdr:colOff>769620</xdr:colOff>
      <xdr:row>18</xdr:row>
      <xdr:rowOff>20955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MARCA">
              <a:extLst>
                <a:ext uri="{FF2B5EF4-FFF2-40B4-BE49-F238E27FC236}">
                  <a16:creationId xmlns:a16="http://schemas.microsoft.com/office/drawing/2014/main" id="{C3E557A2-B932-B4C3-EE88-FA7C47D04B6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RC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5214580" y="2232660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26</xdr:col>
      <xdr:colOff>518160</xdr:colOff>
      <xdr:row>2</xdr:row>
      <xdr:rowOff>1</xdr:rowOff>
    </xdr:from>
    <xdr:to>
      <xdr:col>28</xdr:col>
      <xdr:colOff>762000</xdr:colOff>
      <xdr:row>7</xdr:row>
      <xdr:rowOff>137161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Gama">
              <a:extLst>
                <a:ext uri="{FF2B5EF4-FFF2-40B4-BE49-F238E27FC236}">
                  <a16:creationId xmlns:a16="http://schemas.microsoft.com/office/drawing/2014/main" id="{B1B05DCA-F796-F3F4-5C42-341C99A6530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am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5206960" y="601981"/>
              <a:ext cx="1828800" cy="16230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</xdr:colOff>
      <xdr:row>1</xdr:row>
      <xdr:rowOff>114300</xdr:rowOff>
    </xdr:from>
    <xdr:to>
      <xdr:col>1</xdr:col>
      <xdr:colOff>739140</xdr:colOff>
      <xdr:row>1</xdr:row>
      <xdr:rowOff>381000</xdr:rowOff>
    </xdr:to>
    <xdr:sp macro="[0]!_xludf.clear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A27F410B-0420-4AE2-8072-FC29BCA6DD14}"/>
            </a:ext>
          </a:extLst>
        </xdr:cNvPr>
        <xdr:cNvSpPr/>
      </xdr:nvSpPr>
      <xdr:spPr>
        <a:xfrm>
          <a:off x="7620" y="304800"/>
          <a:ext cx="731520" cy="266700"/>
        </a:xfrm>
        <a:prstGeom prst="roundRect">
          <a:avLst/>
        </a:prstGeom>
        <a:solidFill>
          <a:srgbClr val="C0000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 b="1"/>
            <a:t>LIMPIAR</a:t>
          </a:r>
        </a:p>
      </xdr:txBody>
    </xdr:sp>
    <xdr:clientData/>
  </xdr:twoCellAnchor>
  <xdr:twoCellAnchor editAs="oneCell">
    <xdr:from>
      <xdr:col>2</xdr:col>
      <xdr:colOff>83344</xdr:colOff>
      <xdr:row>1</xdr:row>
      <xdr:rowOff>23812</xdr:rowOff>
    </xdr:from>
    <xdr:to>
      <xdr:col>2</xdr:col>
      <xdr:colOff>571500</xdr:colOff>
      <xdr:row>2</xdr:row>
      <xdr:rowOff>71684</xdr:rowOff>
    </xdr:to>
    <xdr:pic>
      <xdr:nvPicPr>
        <xdr:cNvPr id="4" name="Picture 2" descr="Claro: Hasta 24 cuotas sin intereses - Promoción | Interbank">
          <a:extLst>
            <a:ext uri="{FF2B5EF4-FFF2-40B4-BE49-F238E27FC236}">
              <a16:creationId xmlns:a16="http://schemas.microsoft.com/office/drawing/2014/main" id="{E837A952-4767-4B38-B51C-83CC05BA1F8A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>
                      <a14:foregroundMark x1="60645" y1="49080" x2="60645" y2="49080"/>
                      <a14:foregroundMark x1="43226" y1="50307" x2="43226" y2="50307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24719" t="15357" r="29213"/>
        <a:stretch/>
      </xdr:blipFill>
      <xdr:spPr bwMode="auto">
        <a:xfrm>
          <a:off x="857250" y="333375"/>
          <a:ext cx="488156" cy="45935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57150</xdr:colOff>
      <xdr:row>1</xdr:row>
      <xdr:rowOff>21431</xdr:rowOff>
    </xdr:from>
    <xdr:to>
      <xdr:col>16</xdr:col>
      <xdr:colOff>537686</xdr:colOff>
      <xdr:row>2</xdr:row>
      <xdr:rowOff>42633</xdr:rowOff>
    </xdr:to>
    <xdr:pic>
      <xdr:nvPicPr>
        <xdr:cNvPr id="5" name="Picture 2" descr="Claro: Hasta 24 cuotas sin intereses - Promoción | Interbank">
          <a:extLst>
            <a:ext uri="{FF2B5EF4-FFF2-40B4-BE49-F238E27FC236}">
              <a16:creationId xmlns:a16="http://schemas.microsoft.com/office/drawing/2014/main" id="{F0FD7098-03A0-4676-97C7-733DBAAC6861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>
                      <a14:foregroundMark x1="60645" y1="49080" x2="60645" y2="49080"/>
                      <a14:foregroundMark x1="43226" y1="50307" x2="43226" y2="50307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24719" t="15357" r="29213"/>
        <a:stretch/>
      </xdr:blipFill>
      <xdr:spPr bwMode="auto">
        <a:xfrm>
          <a:off x="13773150" y="330994"/>
          <a:ext cx="488156" cy="45935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541020</xdr:colOff>
      <xdr:row>7</xdr:row>
      <xdr:rowOff>220980</xdr:rowOff>
    </xdr:from>
    <xdr:to>
      <xdr:col>28</xdr:col>
      <xdr:colOff>784860</xdr:colOff>
      <xdr:row>18</xdr:row>
      <xdr:rowOff>112395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MARCA 1">
              <a:extLst>
                <a:ext uri="{FF2B5EF4-FFF2-40B4-BE49-F238E27FC236}">
                  <a16:creationId xmlns:a16="http://schemas.microsoft.com/office/drawing/2014/main" id="{EF8B75FB-A3D9-4A0F-8FEE-130679983D5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RC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4368760" y="2369820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26</xdr:col>
      <xdr:colOff>533400</xdr:colOff>
      <xdr:row>2</xdr:row>
      <xdr:rowOff>1</xdr:rowOff>
    </xdr:from>
    <xdr:to>
      <xdr:col>28</xdr:col>
      <xdr:colOff>777240</xdr:colOff>
      <xdr:row>7</xdr:row>
      <xdr:rowOff>213361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Gama 1">
              <a:extLst>
                <a:ext uri="{FF2B5EF4-FFF2-40B4-BE49-F238E27FC236}">
                  <a16:creationId xmlns:a16="http://schemas.microsoft.com/office/drawing/2014/main" id="{3D7873E9-F712-411B-A7F5-2D26A65CA69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am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4361140" y="739141"/>
              <a:ext cx="1828800" cy="16230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honnier Varela" refreshedDate="46296.712915046293" createdVersion="8" refreshedVersion="8" minRefreshableVersion="3" recordCount="64" xr:uid="{BA453971-AB43-47F0-A506-05365F95CAB2}">
  <cacheSource type="worksheet">
    <worksheetSource ref="B1:AX1048576" sheet="Anexar1"/>
  </cacheSource>
  <cacheFields count="49">
    <cacheField name="MARCA" numFmtId="0">
      <sharedItems containsBlank="1" count="9">
        <s v="APPLE"/>
        <s v="HONOR"/>
        <s v="MOTOROLA"/>
        <s v="OPPO"/>
        <s v="SAMSUNG"/>
        <s v="XIAOMI"/>
        <s v="ZTE"/>
        <m/>
        <s v="" u="1"/>
      </sharedItems>
    </cacheField>
    <cacheField name="MODELO" numFmtId="0">
      <sharedItems containsBlank="1" count="75">
        <s v="APPLE IPHONE 15 128GB"/>
        <s v="APPLE IPHONE 16 128GB"/>
        <s v="APPLE IPHONE 17 256GB"/>
        <s v="APPLE IPHONE 17 512GB"/>
        <s v="APPLE IPHONE 17 PRO 256GB"/>
        <s v="APPLE IPHONE 17 PRO MAX 256GB"/>
        <s v="HONOR 600 512GB 5G"/>
        <s v="HONOR 600 PRO 512GB 5G"/>
        <s v="HONOR 600 SMART 256GB 5G"/>
        <s v="HONOR 600E 512GB 5G"/>
        <s v="HONOR MAGIC 8 LITE 512GB 5G"/>
        <s v="HONOR X7E PLUS 256GB 5G"/>
        <s v="MOTOROLA MOTO EDGE 70 FUSION 256GB 5G"/>
        <s v="MOTOROLA MOTO EDGE 70 PRO 512GB 5G"/>
        <s v="MOTOROLA MOTO G06 128GB"/>
        <s v="MOTOROLA MOTO G17 256GB"/>
        <s v="MOTOROLA MOTO G47 128GB 5G"/>
        <s v="MOTOROLA MOTO G67 256GB 5G"/>
        <s v="MOTOROLA MOTO G77 256GB 5G"/>
        <s v="MOTOROLA MOTO EDGE 50 FUSION 256GB"/>
        <s v="MOTOROLA MOTO G56 256GB 5G"/>
        <s v="OPPO A6X 256GB 5G"/>
        <s v="OPPO A5 256GB 5G"/>
        <s v="SAMSUNG GALAXY A17 128GB 5G"/>
        <s v="SAMSUNG GALAXY A27 256GB 5G"/>
        <s v="SAMSUNG GALAXY A37 256GB 5G"/>
        <s v="SAMSUNG GALAXY A57 256GB 5G"/>
        <s v="SAMSUNG GALAXY S26 ULTRA 256GB 5G"/>
        <s v="XIAOMI 17T 512GB 5G"/>
        <s v="XIAOMI 17T PRO 512GB 5G"/>
        <s v="XIAOMI REDMI NOTE 17 256GB 5G"/>
        <s v="XIAOMI REDMI NOTE 15 PRO 512GB 5G"/>
        <s v="XIAOMI REDMI NOTE 15 PRO PLUS 512GB 5G"/>
        <s v="ZTE BLADE A36 64GB"/>
        <s v="ZTE BLADE A57 PRO 128GB"/>
        <s v="ZTE MF937"/>
        <s v="ZTE NUBIA V80 MAX 256GB"/>
        <s v="ZTE NUBIA NEO5 256GB 5G"/>
        <m/>
        <s v="HONOR X5D 128GB" u="1"/>
        <s v="SAMSUNG GALAXY A07 128GB" u="1"/>
        <s v="XIAOMI REDMI A7 PRO 128GB" u="1"/>
        <s v="ZTE BLADE A76 256GB 5G" u="1"/>
        <s v="HONOR X5D 256GB" u="1"/>
        <s v="SAMSUNG GALAXY A17 256GB 5G" u="1"/>
        <s v="OPPO A6T 128GB" u="1"/>
        <s v="APPLE IPHONE 17E 256GB" u="1"/>
        <s v="MOTOROLA MOTO RAZR 70 512GB 5G" u="1"/>
        <s v="SAMSUNG GALAXY A57 512GB 5G" u="1"/>
        <s v="SAMSUNG GALAXY S25 128GB" u="1"/>
        <s v="XIAOMI REDMI NOTE 15 256GB 5G" u="1"/>
        <s v="ZTE NUBIA AIR 512GB 5G" u="1"/>
        <s v="SAMSUNG GALAXY S25 FE 256GB 5G" u="1"/>
        <s v="" u="1"/>
        <s v="MOTOROLA MOTO EDGE 70 512GB 5G" u="1"/>
        <s v="MOTOROLA MOTO G15 256GB" u="1"/>
        <s v="ZTE MF296C" u="1"/>
        <s v="HONOR X8C 256GB 5G" u="1"/>
        <s v="HONOR X5C 128GB" u="1"/>
        <s v="APPLE IPHONE 16E 128GB" u="1"/>
        <s v="APPLE IPHONE AIR 256GB" u="1"/>
        <s v="HONOR 400 LITE 256GB 5G" u="1"/>
        <s v="HONOR X6C 256GB" u="1"/>
        <s v="MOTOROLA MOTO EDGE 60 512GB 5G" u="1"/>
        <s v="MOTOROLA MOTO EDGE 60 FUSION 256GB 5G" u="1"/>
        <s v="MOTOROLA MOTO G06 256GB" u="1"/>
        <s v="OPPO A6 PRO 256GB 5G" u="1"/>
        <s v="SAMSUNG GALAXY A16 128GB 4G" u="1"/>
        <s v="SAMSUNG GALAXY A56 256GB 5G" u="1"/>
        <s v="SAMSUNG GALAXY S25 ULTRA 256GB" u="1"/>
        <s v="XIAOMI REDMI 15C 256GB" u="1"/>
        <s v="SAMSUNG GALAXY S26 256GB 5G" u="1"/>
        <s v="SAMSUNG GALAXY A16 128GB" u="1"/>
        <s v="ZTE BLADE A56 PRO 128GB" u="1"/>
        <s v="SAMSUNG GALAXY S26 PLUS 256GB 5G" u="1"/>
      </sharedItems>
    </cacheField>
    <cacheField name="COLOR" numFmtId="0">
      <sharedItems containsBlank="1"/>
    </cacheField>
    <cacheField name="DESCRIPCION SEGUN SISACT" numFmtId="0">
      <sharedItems containsBlank="1"/>
    </cacheField>
    <cacheField name="DESCRIPCION SEGUN PRODUCTO MOVIL" numFmtId="0">
      <sharedItems containsBlank="1"/>
    </cacheField>
    <cacheField name="CODIGO" numFmtId="0">
      <sharedItems containsBlank="1"/>
    </cacheField>
    <cacheField name="BUSINESS 01.10.2026" numFmtId="0">
      <sharedItems containsString="0" containsBlank="1" containsNumber="1" containsInteger="1" minValue="1" maxValue="511"/>
    </cacheField>
    <cacheField name="STATUS EQUIPOS" numFmtId="0">
      <sharedItems containsBlank="1"/>
    </cacheField>
    <cacheField name="FECHA LANZ." numFmtId="0">
      <sharedItems containsBlank="1"/>
    </cacheField>
    <cacheField name="COSTOS DDP OCTUBRE 26" numFmtId="0">
      <sharedItems containsBlank="1"/>
    </cacheField>
    <cacheField name="Pantalla" numFmtId="0">
      <sharedItems containsBlank="1"/>
    </cacheField>
    <cacheField name="Cámara Principal" numFmtId="0">
      <sharedItems containsBlank="1"/>
    </cacheField>
    <cacheField name="Cámara Frontal" numFmtId="0">
      <sharedItems containsBlank="1"/>
    </cacheField>
    <cacheField name="Tecnología" numFmtId="0">
      <sharedItems containsBlank="1"/>
    </cacheField>
    <cacheField name="Gama" numFmtId="0">
      <sharedItems containsBlank="1" count="7">
        <s v="HIGH"/>
        <s v="MEDIUM"/>
        <s v="LOW"/>
        <s v="MODEM"/>
        <m/>
        <s v="" u="1"/>
        <s v="ROUTER" u="1"/>
      </sharedItems>
    </cacheField>
    <cacheField name="S.O." numFmtId="0">
      <sharedItems containsBlank="1"/>
    </cacheField>
    <cacheField name="Versión del Android" numFmtId="0">
      <sharedItems containsBlank="1"/>
    </cacheField>
    <cacheField name="Velocidad Procesador" numFmtId="0">
      <sharedItems containsBlank="1"/>
    </cacheField>
    <cacheField name="Memoria RAM" numFmtId="0">
      <sharedItems containsBlank="1"/>
    </cacheField>
    <cacheField name="Memoria Interna" numFmtId="0">
      <sharedItems containsBlank="1"/>
    </cacheField>
    <cacheField name="Número de núcleos" numFmtId="0">
      <sharedItems containsBlank="1"/>
    </cacheField>
    <cacheField name="eSIM" numFmtId="0">
      <sharedItems containsBlank="1"/>
    </cacheField>
    <cacheField name="BATERIA" numFmtId="0">
      <sharedItems containsBlank="1"/>
    </cacheField>
    <cacheField name="Audifonos" numFmtId="0">
      <sharedItems containsBlank="1"/>
    </cacheField>
    <cacheField name="Adaptador de pared" numFmtId="0">
      <sharedItems containsBlank="1"/>
    </cacheField>
    <cacheField name="Cable USB" numFmtId="0">
      <sharedItems containsBlank="1"/>
    </cacheField>
    <cacheField name="Nivel" numFmtId="0">
      <sharedItems containsBlank="1"/>
    </cacheField>
    <cacheField name="FIFO" numFmtId="0">
      <sharedItems containsBlank="1"/>
    </cacheField>
    <cacheField name="Columna1" numFmtId="0">
      <sharedItems containsNonDate="0" containsString="0" containsBlank="1"/>
    </cacheField>
    <cacheField name="NO USA" numFmtId="0">
      <sharedItems containsNonDate="0" containsString="0" containsBlank="1"/>
    </cacheField>
    <cacheField name="INVEMTARIO" numFmtId="0">
      <sharedItems containsBlank="1"/>
    </cacheField>
    <cacheField name="STOCK CLIENTE" numFmtId="0">
      <sharedItems containsBlank="1"/>
    </cacheField>
    <cacheField name="Campo1" numFmtId="0">
      <sharedItems containsBlank="1"/>
    </cacheField>
    <cacheField name="Campo2" numFmtId="0">
      <sharedItems containsNonDate="0" containsString="0" containsBlank="1"/>
    </cacheField>
    <cacheField name="Campo3" numFmtId="0">
      <sharedItems containsNonDate="0" containsString="0" containsBlank="1"/>
    </cacheField>
    <cacheField name="Campo4" numFmtId="0">
      <sharedItems containsNonDate="0" containsString="0" containsBlank="1"/>
    </cacheField>
    <cacheField name="Campo5" numFmtId="0">
      <sharedItems containsBlank="1"/>
    </cacheField>
    <cacheField name="Campo6" numFmtId="0">
      <sharedItems containsBlank="1"/>
    </cacheField>
    <cacheField name="Campo7" numFmtId="0">
      <sharedItems containsNonDate="0" containsString="0" containsBlank="1"/>
    </cacheField>
    <cacheField name="Campo8" numFmtId="0">
      <sharedItems containsNonDate="0" containsString="0" containsBlank="1"/>
    </cacheField>
    <cacheField name="Campo9" numFmtId="0">
      <sharedItems containsNonDate="0" containsString="0" containsBlank="1"/>
    </cacheField>
    <cacheField name="Campo10" numFmtId="0">
      <sharedItems containsBlank="1"/>
    </cacheField>
    <cacheField name="Campo11" numFmtId="0">
      <sharedItems containsBlank="1"/>
    </cacheField>
    <cacheField name="Campo12" numFmtId="0">
      <sharedItems containsBlank="1"/>
    </cacheField>
    <cacheField name="Campo13" numFmtId="0">
      <sharedItems containsBlank="1"/>
    </cacheField>
    <cacheField name="Campo14" numFmtId="0">
      <sharedItems containsBlank="1"/>
    </cacheField>
    <cacheField name="Campo15" numFmtId="0">
      <sharedItems containsBlank="1"/>
    </cacheField>
    <cacheField name="Campo16" numFmtId="0">
      <sharedItems containsBlank="1"/>
    </cacheField>
    <cacheField name="Campo17" numFmtId="0">
      <sharedItems containsBlank="1"/>
    </cacheField>
  </cacheFields>
  <extLst>
    <ext xmlns:x14="http://schemas.microsoft.com/office/spreadsheetml/2009/9/main" uri="{725AE2AE-9491-48be-B2B4-4EB974FC3084}">
      <x14:pivotCacheDefinition pivotCacheId="141456082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4">
  <r>
    <x v="0"/>
    <x v="0"/>
    <s v="BLACK"/>
    <s v="APPLE IPHONE 15 128GB BLACK"/>
    <s v="IPHONE 15 128GB"/>
    <s v="70055459"/>
    <n v="13"/>
    <s v="continua ingresando"/>
    <s v="27/10/2023"/>
    <s v="2155.2020000000002"/>
    <s v="-"/>
    <s v="-"/>
    <s v="-"/>
    <s v="5G"/>
    <x v="0"/>
    <s v="iOS17"/>
    <s v="iOS17"/>
    <s v="-"/>
    <s v="-"/>
    <s v="128GB"/>
    <s v="-"/>
    <s v="-"/>
    <s v="-"/>
    <s v="NO"/>
    <s v="NO"/>
    <s v="NO"/>
    <s v="NIVEL 6"/>
    <s v="VIGENTE"/>
    <m/>
    <m/>
    <e v="#REF!"/>
    <e v="#REF!"/>
    <m/>
    <m/>
    <m/>
    <m/>
    <m/>
    <m/>
    <m/>
    <m/>
    <m/>
    <m/>
    <m/>
    <m/>
    <m/>
    <m/>
    <m/>
    <m/>
    <m/>
  </r>
  <r>
    <x v="0"/>
    <x v="1"/>
    <s v="BLACK"/>
    <s v="APPLE IPHONE 16 128GB BLACK"/>
    <s v="APPLE IPHONE 16 128GB"/>
    <s v="70061109"/>
    <n v="8"/>
    <s v="continua ingresando"/>
    <s v="14 de Octubre de 2024"/>
    <s v="2515.002"/>
    <s v="6.1&quot;"/>
    <s v="-"/>
    <s v="-"/>
    <s v="5G"/>
    <x v="0"/>
    <s v="iOS 18"/>
    <s v="iOS 18"/>
    <s v=""/>
    <s v=""/>
    <s v="128GB"/>
    <s v="-"/>
    <s v="-"/>
    <s v="-"/>
    <s v="NO"/>
    <s v="NO"/>
    <s v="NO"/>
    <s v="NIVEL 6"/>
    <s v="VIGENTE"/>
    <m/>
    <m/>
    <e v="#REF!"/>
    <e v="#REF!"/>
    <m/>
    <m/>
    <m/>
    <m/>
    <m/>
    <m/>
    <m/>
    <m/>
    <m/>
    <m/>
    <m/>
    <m/>
    <m/>
    <m/>
    <m/>
    <m/>
    <m/>
  </r>
  <r>
    <x v="0"/>
    <x v="2"/>
    <s v="BLACK"/>
    <s v="APPLE IPHONE 17 256GB BLACK"/>
    <s v="APPLE IPHONE 17 256GB BK"/>
    <s v="70067856"/>
    <n v="41"/>
    <s v="No hay despachos por lanzamiento de nueva serie"/>
    <s v="Martes, 21 de Octubre del 2025"/>
    <s v="2874.8020000000001"/>
    <s v="-"/>
    <s v="-"/>
    <s v="-"/>
    <s v="5G"/>
    <x v="0"/>
    <s v="iOS 18"/>
    <s v="iOS 18"/>
    <s v=""/>
    <s v=""/>
    <s v="256GB"/>
    <s v="-"/>
    <s v=""/>
    <s v=""/>
    <s v="NO"/>
    <s v="NO"/>
    <s v="NO"/>
    <s v="NIVEL 6"/>
    <s v="SALDO"/>
    <m/>
    <m/>
    <e v="#REF!"/>
    <e v="#REF!"/>
    <m/>
    <m/>
    <m/>
    <m/>
    <m/>
    <m/>
    <m/>
    <m/>
    <m/>
    <m/>
    <m/>
    <m/>
    <m/>
    <m/>
    <m/>
    <m/>
    <m/>
  </r>
  <r>
    <x v="0"/>
    <x v="3"/>
    <s v="BLACK"/>
    <s v="APPLE IPHONE 17 512GB BLACK"/>
    <s v="APPLE IPHONE 17 512GB BK"/>
    <s v="70067861"/>
    <n v="3"/>
    <s v="Descontinuado, No ingresa"/>
    <s v="Martes, 21 de Octubre del 2025"/>
    <s v="3594.402"/>
    <s v="-"/>
    <s v="-"/>
    <s v="-"/>
    <s v="5G"/>
    <x v="0"/>
    <s v="iOS 18"/>
    <s v="iOS 18"/>
    <s v=""/>
    <s v=""/>
    <s v="512GB"/>
    <s v="-"/>
    <s v=""/>
    <s v=""/>
    <s v="NO"/>
    <s v="NO"/>
    <s v="NO"/>
    <s v="NIVEL 6"/>
    <s v="SALDO"/>
    <m/>
    <m/>
    <e v="#REF!"/>
    <e v="#REF!"/>
    <m/>
    <m/>
    <m/>
    <m/>
    <m/>
    <m/>
    <m/>
    <m/>
    <m/>
    <m/>
    <m/>
    <m/>
    <m/>
    <m/>
    <m/>
    <m/>
    <m/>
  </r>
  <r>
    <x v="0"/>
    <x v="4"/>
    <s v="DEEP BLUE"/>
    <s v="APPLE IPHONE 17 PRO 256GB DEEP BLUE"/>
    <s v="APPLE IPHONE 17 PRO 256GB DH"/>
    <s v="70067874"/>
    <n v="22"/>
    <s v="No hay despachos por lanzamiento de nueva serie"/>
    <s v="Jueves, 16 de Octubre del 2025"/>
    <s v="3954.2020000000002"/>
    <s v="-"/>
    <s v="-"/>
    <s v="-"/>
    <s v="5G"/>
    <x v="0"/>
    <s v="iOS 18"/>
    <s v="iOS 18"/>
    <s v=""/>
    <s v=""/>
    <s v="256GB"/>
    <s v="-"/>
    <s v=""/>
    <s v=""/>
    <s v="NO"/>
    <s v="NO"/>
    <s v="NO"/>
    <s v="NIVEL 6"/>
    <s v="SALDO"/>
    <m/>
    <m/>
    <e v="#REF!"/>
    <e v="#REF!"/>
    <m/>
    <m/>
    <m/>
    <m/>
    <m/>
    <m/>
    <m/>
    <m/>
    <m/>
    <m/>
    <m/>
    <m/>
    <m/>
    <m/>
    <m/>
    <m/>
    <m/>
  </r>
  <r>
    <x v="0"/>
    <x v="4"/>
    <s v="SILVER"/>
    <s v="APPLE IPHONE 17 PRO 256GB SILVER"/>
    <s v="APPLE IPHONE 17 PRO 256GB SV"/>
    <s v="70067862"/>
    <n v="40"/>
    <s v="No hay despachos por lanzamiento de nueva serie"/>
    <s v="Martes, 21 de Octubre del 2025"/>
    <s v="3954.2020000000002"/>
    <s v="-"/>
    <s v="-"/>
    <s v="-"/>
    <s v="5G"/>
    <x v="0"/>
    <s v="iOS 18"/>
    <s v="iOS 18"/>
    <s v=""/>
    <s v=""/>
    <s v="256GB"/>
    <s v="-"/>
    <s v=""/>
    <s v=""/>
    <s v="NO"/>
    <s v="NO"/>
    <s v="NO"/>
    <s v="NIVEL 6"/>
    <s v="SALDO"/>
    <m/>
    <m/>
    <e v="#REF!"/>
    <e v="#REF!"/>
    <m/>
    <m/>
    <m/>
    <m/>
    <m/>
    <m/>
    <m/>
    <m/>
    <m/>
    <m/>
    <m/>
    <m/>
    <m/>
    <m/>
    <m/>
    <m/>
    <m/>
  </r>
  <r>
    <x v="0"/>
    <x v="5"/>
    <s v="DEEP BLUE"/>
    <s v="APPLE IPHONE 17 PRO MAX 256GB DEEP BLUE"/>
    <s v="APPLE IPHONE 17 PRO MAX 256GB DH"/>
    <s v="70067879"/>
    <n v="23"/>
    <s v="No hay despachos por lanzamiento de nueva serie"/>
    <s v="Sábado, 18 de Octubre del 2025"/>
    <s v="4314.0020000000004"/>
    <s v="-"/>
    <s v="-"/>
    <s v="-"/>
    <s v="5G"/>
    <x v="0"/>
    <s v="iOS 18"/>
    <s v="iOS 18"/>
    <s v=""/>
    <s v=""/>
    <s v="256GB"/>
    <s v="-"/>
    <s v=""/>
    <s v=""/>
    <s v="NO"/>
    <s v="NO"/>
    <s v="NO"/>
    <s v="NIVEL 6"/>
    <s v="SALDO"/>
    <m/>
    <m/>
    <e v="#REF!"/>
    <e v="#REF!"/>
    <m/>
    <m/>
    <m/>
    <m/>
    <m/>
    <m/>
    <m/>
    <m/>
    <m/>
    <m/>
    <m/>
    <m/>
    <m/>
    <m/>
    <m/>
    <m/>
    <m/>
  </r>
  <r>
    <x v="0"/>
    <x v="5"/>
    <s v="SILVER"/>
    <s v="APPLE IPHONE 17 PRO MAX 256GB SILVER"/>
    <s v="APPLE IPHONE 17 PRO MAX 256GB SV"/>
    <s v="70067877"/>
    <n v="57"/>
    <s v="No hay despachos por lanzamiento de nueva serie"/>
    <s v="Sábado, 18 de Octubre del 2025"/>
    <s v="4314.0020000000004"/>
    <s v="-"/>
    <s v="-"/>
    <s v="-"/>
    <s v="5G"/>
    <x v="0"/>
    <s v="iOS 18"/>
    <s v="iOS 18"/>
    <s v=""/>
    <s v=""/>
    <s v="256GB"/>
    <s v="-"/>
    <s v=""/>
    <s v=""/>
    <s v="NO"/>
    <s v="NO"/>
    <s v="NO"/>
    <s v="NIVEL 6"/>
    <s v="SALDO"/>
    <m/>
    <m/>
    <e v="#REF!"/>
    <e v="#REF!"/>
    <m/>
    <m/>
    <m/>
    <m/>
    <m/>
    <m/>
    <m/>
    <m/>
    <m/>
    <m/>
    <m/>
    <m/>
    <m/>
    <m/>
    <m/>
    <m/>
    <m/>
  </r>
  <r>
    <x v="1"/>
    <x v="6"/>
    <s v="NEGRO"/>
    <s v="HONOR 600 512GB 5G NEGRO"/>
    <s v="HONOR 600 512GB 5G"/>
    <s v="70071330"/>
    <n v="16"/>
    <s v="continua ingresando"/>
    <s v="Martes, 19 de Mayo del 2026"/>
    <s v="2158.8000000000002"/>
    <s v="6.57&quot;"/>
    <s v="200MP+ 12MP"/>
    <s v="50MP"/>
    <s v="5G"/>
    <x v="0"/>
    <s v="Android"/>
    <s v="16"/>
    <s v="1×Cortex-A720 2.8GHz + 4×Cortex-A720 2.4GHz + 3×Cortex-A520 1.8GHz"/>
    <s v="8GB+8GB VIRTUAL"/>
    <s v="512GB"/>
    <s v="8 núcleos"/>
    <s v=""/>
    <s v=""/>
    <s v="NO"/>
    <s v="SI"/>
    <s v="SI"/>
    <s v="NIVEL 6"/>
    <s v="VIGENTE"/>
    <m/>
    <m/>
    <e v="#REF!"/>
    <e v="#REF!"/>
    <m/>
    <m/>
    <m/>
    <m/>
    <m/>
    <m/>
    <m/>
    <m/>
    <m/>
    <m/>
    <m/>
    <m/>
    <m/>
    <m/>
    <m/>
    <m/>
    <m/>
  </r>
  <r>
    <x v="1"/>
    <x v="7"/>
    <s v="NEGRO"/>
    <s v="HONOR 600 PRO 512GB 5G NEGRO"/>
    <s v="HONOR 600 PRO 512GB 5G"/>
    <s v="70071334"/>
    <n v="13"/>
    <s v="continua ingresando"/>
    <s v="Miércoles, 03 de Junio del 2026"/>
    <s v="2842.42"/>
    <s v="6.57&quot;"/>
    <s v="200MP+50MP + 12MP"/>
    <s v="50MP"/>
    <s v="5G"/>
    <x v="0"/>
    <s v="Android"/>
    <s v="16"/>
    <s v="2×Prime 4.32GHz+6×Performance 3.53GHz"/>
    <s v="12GB + 12GB VIRTUAL"/>
    <s v="512GB"/>
    <s v="8 núcleos"/>
    <s v=""/>
    <s v=""/>
    <s v="NO"/>
    <s v="SI"/>
    <s v="SI"/>
    <s v="NIVEL 6"/>
    <s v="VIGENTE"/>
    <m/>
    <m/>
    <e v="#REF!"/>
    <e v="#REF!"/>
    <m/>
    <m/>
    <m/>
    <m/>
    <m/>
    <m/>
    <m/>
    <m/>
    <m/>
    <m/>
    <m/>
    <m/>
    <m/>
    <m/>
    <m/>
    <m/>
    <m/>
  </r>
  <r>
    <x v="1"/>
    <x v="8"/>
    <s v="PLATA METEORO"/>
    <s v="HONOR 600 SMART 256GB 5G PLATA METEORO"/>
    <s v="HONOR 600 SMART 256GB 5G"/>
    <s v="70072191"/>
    <n v="11"/>
    <s v="continua ingresando"/>
    <s v="Jueves, 16 de Julio del 2026"/>
    <s v="1079.4000000000001"/>
    <s v="6.87&quot;"/>
    <s v="50MP+0.08MP"/>
    <s v="5MP"/>
    <s v="5G"/>
    <x v="0"/>
    <s v="Android"/>
    <s v="16"/>
    <s v="2×2.3GHz+6 x 1.95GHz"/>
    <s v="6GB + 12GB VIRTUAL"/>
    <s v="256GB"/>
    <s v="8 núcleos"/>
    <s v="NO APLICA"/>
    <s v="8100"/>
    <s v="NO"/>
    <s v="SI"/>
    <s v="SI"/>
    <s v="NIVEL 4"/>
    <s v="VIGENTE"/>
    <m/>
    <m/>
    <e v="#REF!"/>
    <e v="#REF!"/>
    <m/>
    <m/>
    <m/>
    <m/>
    <m/>
    <m/>
    <m/>
    <m/>
    <m/>
    <m/>
    <m/>
    <m/>
    <m/>
    <m/>
    <m/>
    <m/>
    <m/>
  </r>
  <r>
    <x v="1"/>
    <x v="9"/>
    <s v="DORADO DESIERTO"/>
    <s v="HONOR 600E 512GB 5G DORADO DESIERTO"/>
    <s v="HOR 600E 512GB ID 5G"/>
    <s v="70071324"/>
    <n v="6"/>
    <s v="continua ingresando"/>
    <s v="Martes, 05 de Mayo del 2026"/>
    <s v="1691.06"/>
    <s v="6.6&quot;"/>
    <s v="108MP + 5MP"/>
    <s v="16MP"/>
    <s v="5G"/>
    <x v="0"/>
    <s v="Android"/>
    <s v="16"/>
    <s v="4×A78 2.4GHz + 4×A55 2.00GHz"/>
    <s v="8GB + 8GB VIRTUAL"/>
    <s v="512GB"/>
    <s v="8 núcleos"/>
    <s v=""/>
    <s v=""/>
    <s v="NO"/>
    <s v="SI"/>
    <s v="SI"/>
    <s v="NIVEL 5"/>
    <s v="VIGENTE"/>
    <m/>
    <m/>
    <e v="#REF!"/>
    <e v="#REF!"/>
    <m/>
    <m/>
    <m/>
    <m/>
    <m/>
    <m/>
    <m/>
    <m/>
    <m/>
    <m/>
    <m/>
    <m/>
    <m/>
    <m/>
    <m/>
    <m/>
    <m/>
  </r>
  <r>
    <x v="1"/>
    <x v="10"/>
    <s v="VERDE BOSQUE"/>
    <s v="HONOR MAGIC 8 LITE 512GB 5G VERDE BOSQUE"/>
    <s v="HONOR MAGIC 8 LITE 512GB 5G"/>
    <s v="70071028"/>
    <n v="47"/>
    <s v="continua ingresando"/>
    <s v="Jueves, 07 de Mayo del 2026"/>
    <s v="1619.1000000000001"/>
    <s v="6.79&quot;"/>
    <s v="108MP+5MP"/>
    <s v="16MP"/>
    <s v="5G"/>
    <x v="0"/>
    <s v="Android"/>
    <s v="15"/>
    <s v="4 1× A720*2.3GHz + 3× A720*2.2GHz+ 4× A520*1.8GHz"/>
    <s v="8GB+8GB VIRTUAL"/>
    <s v="512GB"/>
    <s v="8 núcleos"/>
    <s v=""/>
    <s v=""/>
    <s v="NO"/>
    <s v="SI"/>
    <s v="SI"/>
    <s v="NIVEL 4"/>
    <s v="VIGENTE"/>
    <m/>
    <m/>
    <e v="#REF!"/>
    <e v="#REF!"/>
    <m/>
    <m/>
    <m/>
    <m/>
    <m/>
    <m/>
    <m/>
    <m/>
    <m/>
    <m/>
    <m/>
    <m/>
    <m/>
    <m/>
    <m/>
    <m/>
    <m/>
  </r>
  <r>
    <x v="1"/>
    <x v="11"/>
    <s v="PLATA METEORO"/>
    <s v="HONOR X7E PLUS 256GB 5G PLATA METEORO"/>
    <s v="HONOR X7E PLUS 256GB 5G"/>
    <s v="70072376"/>
    <n v="3"/>
    <s v="ingresa ultima semana de septiembre"/>
    <s v="Viernes, 10 de Julio del 2026"/>
    <s v="899.5"/>
    <s v="6.87&quot;"/>
    <s v="50MP + 0.08 VGA"/>
    <s v="5MP"/>
    <s v="5G"/>
    <x v="1"/>
    <s v="Android"/>
    <s v="16"/>
    <s v="2x2.3GHz + 6x1.95GHz"/>
    <s v="6GB+12GB virtual"/>
    <s v="256GB"/>
    <s v="8 núcleos"/>
    <s v="-"/>
    <s v="8100 mAh"/>
    <s v="NO"/>
    <s v="SI"/>
    <s v="SI"/>
    <s v="NIVEL 4"/>
    <s v="VIGENTE"/>
    <m/>
    <m/>
    <e v="#REF!"/>
    <e v="#REF!"/>
    <m/>
    <m/>
    <m/>
    <m/>
    <m/>
    <m/>
    <m/>
    <m/>
    <m/>
    <m/>
    <m/>
    <m/>
    <m/>
    <m/>
    <m/>
    <m/>
    <m/>
  </r>
  <r>
    <x v="2"/>
    <x v="12"/>
    <s v="AZUL"/>
    <s v="MOTOROLA MOTO EDGE 70 FUSION 256GB 5G AZUL"/>
    <s v="MOTOROLA MOTO EDGE 70 FUSION 256GB 5G"/>
    <s v="70070434"/>
    <n v="39"/>
    <s v="continua ingresando"/>
    <s v="Miércoles, 25 de Marzo del 2026."/>
    <s v="1151.3600000000001"/>
    <s v="6.78&quot;"/>
    <s v="50MP+13MP"/>
    <s v="32MP"/>
    <s v="5G"/>
    <x v="0"/>
    <s v="Android"/>
    <s v="16"/>
    <s v="1x2.5GHz + 3x2.4GHz + 4x1.8GHz"/>
    <s v="8GB + 16GB VIRTUAL"/>
    <s v="256GB"/>
    <s v="8 núcleos"/>
    <s v="eSIM"/>
    <s v="5200 mAh"/>
    <s v="NO"/>
    <s v="SI"/>
    <s v="SI"/>
    <s v="NIVEL 4"/>
    <s v="VIGENTE"/>
    <m/>
    <m/>
    <e v="#REF!"/>
    <e v="#REF!"/>
    <m/>
    <m/>
    <m/>
    <m/>
    <m/>
    <m/>
    <m/>
    <m/>
    <m/>
    <m/>
    <m/>
    <m/>
    <m/>
    <m/>
    <m/>
    <m/>
    <m/>
  </r>
  <r>
    <x v="2"/>
    <x v="13"/>
    <s v="AZUL"/>
    <s v="MOTOROLA MOTO EDGE 70 PRO 512GB 5G AZUL"/>
    <s v="MOTOROLA MOTO EDGE 70 PRO 512GB 5G"/>
    <s v="70072439"/>
    <n v="15"/>
    <s v="continua ingresando"/>
    <s v="Jueves, 09 de Julio del 2026"/>
    <s v="2230.7600000000002"/>
    <s v="6.78&quot;"/>
    <s v="50MP+50MP+50MP"/>
    <s v="50MP"/>
    <s v="5G"/>
    <x v="0"/>
    <s v="Android"/>
    <s v="Android 16"/>
    <s v="1X3.4GHz+3x3.2GHz+4x2.2GHz"/>
    <s v="12GB+ 12GB VIRTUAL"/>
    <s v="512GB"/>
    <s v="8 núcleos"/>
    <s v="eSIM"/>
    <s v="6500 mAh"/>
    <s v="NO"/>
    <s v="SI"/>
    <s v="SI"/>
    <s v="NIVEL 6"/>
    <s v="VIGENTE"/>
    <m/>
    <m/>
    <e v="#REF!"/>
    <e v="#REF!"/>
    <m/>
    <m/>
    <m/>
    <m/>
    <m/>
    <m/>
    <m/>
    <m/>
    <m/>
    <m/>
    <m/>
    <m/>
    <m/>
    <m/>
    <m/>
    <m/>
    <m/>
  </r>
  <r>
    <x v="2"/>
    <x v="14"/>
    <s v="AZUL"/>
    <s v="MOTOROLA MOTO G06 128GB AZUL"/>
    <s v="MOTOROLA MOTO G06 128GB"/>
    <s v="70068330"/>
    <n v="511"/>
    <s v="ingresa ultima semana de septiembre"/>
    <s v="Jueves, 13 de Noviembre del 2025"/>
    <s v="377.79"/>
    <s v="6.88&quot;"/>
    <s v="50MP"/>
    <s v="8MP"/>
    <s v="4G"/>
    <x v="2"/>
    <s v="Android"/>
    <s v="15"/>
    <s v="2x2.0GHz + 6x1.7GHz"/>
    <s v="4GB + 8GB VIRTUAL"/>
    <s v="128GB"/>
    <s v="8 núcleos"/>
    <s v="NO APLICA"/>
    <s v="5200 mAh"/>
    <s v="NO"/>
    <s v="SI"/>
    <s v="SI"/>
    <s v="NIVEL 3"/>
    <s v="VIGENTE"/>
    <m/>
    <m/>
    <e v="#REF!"/>
    <e v="#REF!"/>
    <m/>
    <m/>
    <m/>
    <m/>
    <m/>
    <m/>
    <m/>
    <m/>
    <m/>
    <m/>
    <m/>
    <m/>
    <m/>
    <m/>
    <m/>
    <m/>
    <m/>
  </r>
  <r>
    <x v="2"/>
    <x v="14"/>
    <s v="VERDE"/>
    <s v="MOTOROLA MOTO G06 128GB VERDDE"/>
    <s v="MOTOROLA MOTO G06 128GB"/>
    <s v="70068421"/>
    <n v="17"/>
    <s v="ingresa ultima semana de septiembre"/>
    <s v="Martes, 18 de Noviembre del 2025"/>
    <s v="377.79"/>
    <s v="6.88&quot;"/>
    <s v="50MP"/>
    <s v="8MP"/>
    <s v="4G"/>
    <x v="2"/>
    <s v="Android"/>
    <s v="15"/>
    <s v="2x2.0GHz + 6x1.7GHz"/>
    <s v="4GB + 8GB VIRTUAL"/>
    <s v="128GB"/>
    <s v="8 núcleos"/>
    <s v="NO APLICA"/>
    <s v="5200 mAh"/>
    <s v="NO"/>
    <s v="SI"/>
    <s v="SI"/>
    <s v="NIVEL 3"/>
    <s v="VIGENTE"/>
    <m/>
    <m/>
    <e v="#REF!"/>
    <e v="#REF!"/>
    <m/>
    <m/>
    <m/>
    <m/>
    <m/>
    <m/>
    <m/>
    <m/>
    <m/>
    <m/>
    <m/>
    <m/>
    <m/>
    <m/>
    <m/>
    <m/>
    <m/>
  </r>
  <r>
    <x v="2"/>
    <x v="15"/>
    <s v="ARANDANO"/>
    <s v="MOTOROLA MOTO G17 256GB ARANDANO"/>
    <s v="MOTOROLA MOTO G17 256GB"/>
    <s v="70070436"/>
    <n v="148"/>
    <s v="continua ingresando"/>
    <s v="Viernes, 13 de Marzo del 2026"/>
    <s v="467.74"/>
    <s v="6.7&quot;"/>
    <s v="50MP+5MP"/>
    <s v="32MP"/>
    <s v="4G"/>
    <x v="1"/>
    <s v="Android"/>
    <s v="15"/>
    <s v="2x2.0GHz + 6x1.7GHz"/>
    <s v="4GB + 8GB VIRTUAL"/>
    <s v="256GB"/>
    <s v="8 núcleos"/>
    <s v="NO APLICA"/>
    <s v="5200 mAh"/>
    <s v="NO"/>
    <s v="SI"/>
    <s v="SI"/>
    <s v="NIVEL 3"/>
    <s v="VIGENTE"/>
    <m/>
    <m/>
    <e v="#REF!"/>
    <e v="#REF!"/>
    <m/>
    <m/>
    <m/>
    <m/>
    <m/>
    <m/>
    <m/>
    <m/>
    <m/>
    <m/>
    <m/>
    <m/>
    <m/>
    <m/>
    <m/>
    <m/>
    <m/>
  </r>
  <r>
    <x v="2"/>
    <x v="16"/>
    <s v="GRIS"/>
    <s v="MOTOROLA MOTO G47 128GB 5G GRIS"/>
    <s v="MOTOROLA MOTO G47 128GB 5G"/>
    <s v="70072441"/>
    <n v="24"/>
    <s v="continua ingresando"/>
    <s v="Jueves, 09 de Julio del 2026"/>
    <s v="575.68000000000006"/>
    <s v="6.67&quot;"/>
    <s v="50MP+8MP"/>
    <s v="32MP"/>
    <s v="5G"/>
    <x v="1"/>
    <s v="Android"/>
    <s v="Android 16"/>
    <s v="2x2.4GHz + 6x2.0GHz"/>
    <s v="4GB + 8GB VIRTUAL"/>
    <s v="128GB"/>
    <s v="8 núcleos"/>
    <s v="eSIM"/>
    <s v="5200 mAh"/>
    <s v="NO"/>
    <s v="SI"/>
    <s v="SI"/>
    <s v="NIVEL 3"/>
    <s v="VIGENTE"/>
    <m/>
    <m/>
    <e v="#REF!"/>
    <e v="#REF!"/>
    <m/>
    <m/>
    <m/>
    <m/>
    <m/>
    <m/>
    <m/>
    <m/>
    <m/>
    <m/>
    <m/>
    <m/>
    <m/>
    <m/>
    <m/>
    <m/>
    <m/>
  </r>
  <r>
    <x v="2"/>
    <x v="17"/>
    <s v="GRIS"/>
    <s v="MOTOROLA MOTO G67 256GB 5G GRIS"/>
    <s v="MOTOROLA MOTO G67 256GB 5G"/>
    <s v="70070438"/>
    <n v="29"/>
    <s v="continua ingresando"/>
    <s v="Miércoles, 25 de Marzo del 2026."/>
    <s v="784.36400000000003"/>
    <s v="6.78&quot;"/>
    <s v="50MP+8MP"/>
    <s v="32MP"/>
    <s v="5G"/>
    <x v="1"/>
    <s v="Android"/>
    <s v="16"/>
    <s v="2x2.4GHz + 6x2.0GHz"/>
    <s v="4GB + 8GB VIRTUAL"/>
    <s v="256GB"/>
    <s v="8 núcleos"/>
    <s v="eSIM"/>
    <s v="5200 mAh"/>
    <s v="NO"/>
    <s v="SI"/>
    <s v="SI"/>
    <s v="NIVEL 3"/>
    <s v="VIGENTE"/>
    <m/>
    <m/>
    <e v="#REF!"/>
    <e v="#REF!"/>
    <m/>
    <m/>
    <m/>
    <m/>
    <m/>
    <m/>
    <m/>
    <m/>
    <m/>
    <m/>
    <m/>
    <m/>
    <m/>
    <m/>
    <m/>
    <m/>
    <m/>
  </r>
  <r>
    <x v="2"/>
    <x v="18"/>
    <s v="CAFÉ"/>
    <s v="MOTOROLA MOTO G77 256GB 5G CAFÉ"/>
    <s v="MOTOROLA MOTO G77 256GB 5G"/>
    <s v="70070429"/>
    <n v="8"/>
    <s v="continua ingresando"/>
    <s v="Miércoles, 25 de Marzo del 2026."/>
    <s v="899.5"/>
    <s v="6.78&quot;"/>
    <s v="108MP+8MP"/>
    <s v="32MP"/>
    <s v="5G"/>
    <x v="1"/>
    <s v="Android"/>
    <s v="16"/>
    <s v="2x2.5GHz + 6x2.0GHz"/>
    <s v="8GB + 16GB VIRTUAL"/>
    <s v="256GB"/>
    <s v="8 núcleos"/>
    <s v="eSIM"/>
    <s v="5200 mAh"/>
    <s v="NO"/>
    <s v="SI"/>
    <s v="SI"/>
    <s v="NIVEL 4"/>
    <s v="VIGENTE"/>
    <m/>
    <m/>
    <e v="#REF!"/>
    <e v="#REF!"/>
    <m/>
    <m/>
    <m/>
    <m/>
    <m/>
    <m/>
    <m/>
    <m/>
    <m/>
    <m/>
    <m/>
    <m/>
    <m/>
    <m/>
    <m/>
    <m/>
    <m/>
  </r>
  <r>
    <x v="2"/>
    <x v="19"/>
    <s v="AZUL ARTICO"/>
    <s v="MOTOROLA MOTO EDGE 50 FUSION 256GB AZUL ARTICO"/>
    <s v="MOTOROLA MOTO EDGE 50 FUSION 256GB"/>
    <s v="70063623"/>
    <n v="5"/>
    <s v="Descontinuado, No ingresa"/>
    <s v="Martes, 18 de Marzo del 2025"/>
    <s v="636.846"/>
    <s v="6.7&quot;"/>
    <s v="50MP+13MP"/>
    <s v="32MP"/>
    <s v="5G"/>
    <x v="1"/>
    <s v="Android"/>
    <s v="14"/>
    <s v="4X2.2GHz+4x1.8GHz"/>
    <s v="8GB"/>
    <s v="256GB"/>
    <s v="8 núcleos"/>
    <s v=""/>
    <s v=""/>
    <s v="NO"/>
    <s v="SI"/>
    <s v="SI"/>
    <s v="NIVEL 4"/>
    <s v="SALDO"/>
    <m/>
    <m/>
    <e v="#REF!"/>
    <e v="#REF!"/>
    <m/>
    <m/>
    <m/>
    <m/>
    <m/>
    <m/>
    <m/>
    <m/>
    <m/>
    <m/>
    <m/>
    <m/>
    <m/>
    <m/>
    <m/>
    <m/>
    <m/>
  </r>
  <r>
    <x v="2"/>
    <x v="20"/>
    <s v="AZUL MARINO"/>
    <s v="MOTOROLA MOTO G56 256GB 5G AZUL MARINO"/>
    <s v="MOTOROLA MOTO G56 256GB 5G"/>
    <s v="70064699"/>
    <n v="1"/>
    <s v="Descontinuado, No ingresa"/>
    <s v="Sabado, 12 de Julio del 2025"/>
    <s v="557.69000000000005"/>
    <s v="6.7&quot;"/>
    <s v="50MP+8MP"/>
    <s v="32MP"/>
    <s v="5G"/>
    <x v="1"/>
    <s v="Android"/>
    <s v="15"/>
    <s v="Octa-Core (2x2.6GHz + 6x2.0GHz)"/>
    <s v="8GB"/>
    <s v="256GB"/>
    <s v="8 núcleos"/>
    <s v=""/>
    <s v=""/>
    <s v="NO"/>
    <s v="SI"/>
    <s v="SI"/>
    <s v="NIVEL 4"/>
    <s v="SALDO"/>
    <m/>
    <m/>
    <e v="#REF!"/>
    <e v="#REF!"/>
    <m/>
    <m/>
    <m/>
    <m/>
    <m/>
    <m/>
    <m/>
    <m/>
    <m/>
    <m/>
    <m/>
    <m/>
    <m/>
    <m/>
    <m/>
    <m/>
    <m/>
  </r>
  <r>
    <x v="3"/>
    <x v="21"/>
    <s v="GRIS"/>
    <s v="OPPO A6X 256GB 5G GRIS"/>
    <s v="OPPO A6X 256GB 5G"/>
    <s v="70069734"/>
    <n v="7"/>
    <s v="continua ingresando"/>
    <s v="Miercoles, 25 de Febrero del 2026"/>
    <s v="773.57"/>
    <s v="6.75&quot;"/>
    <s v="50MP + 2MP"/>
    <s v="5MP"/>
    <s v="5G"/>
    <x v="1"/>
    <s v="Android"/>
    <s v="15"/>
    <s v="MediaTek Dimensity 6300 (2 x 2.4GHz + 6 x 2.0 GHz)"/>
    <s v="4GB"/>
    <s v="256GB"/>
    <s v="8 núcleos"/>
    <s v=""/>
    <s v=""/>
    <s v="NO"/>
    <s v="SI"/>
    <s v="SI"/>
    <s v="NIVEL 4"/>
    <s v="VIGENTE"/>
    <m/>
    <m/>
    <e v="#REF!"/>
    <e v="#REF!"/>
    <m/>
    <m/>
    <m/>
    <m/>
    <m/>
    <m/>
    <m/>
    <m/>
    <m/>
    <m/>
    <m/>
    <m/>
    <m/>
    <m/>
    <m/>
    <m/>
    <m/>
  </r>
  <r>
    <x v="3"/>
    <x v="22"/>
    <s v="BLANCO"/>
    <s v="OPPO A5 256GB 5G BLANCO"/>
    <s v="OPPO A5 256GB 5G"/>
    <s v="70065131"/>
    <n v="1"/>
    <s v="Descontinuado, No ingresa"/>
    <s v="Viernes, 20 de Junio del 2025"/>
    <s v="899.5"/>
    <s v="6.67&quot;"/>
    <s v="50MP+2MP"/>
    <s v="5MP"/>
    <s v="5G"/>
    <x v="1"/>
    <s v="Android"/>
    <s v="15"/>
    <s v="MediaTek Dimensity 6300 (2 x 2.4GHz + 6 x 2.0 GHz) "/>
    <s v="8GB"/>
    <s v="256GB"/>
    <s v="8 núcleos"/>
    <s v=""/>
    <s v=""/>
    <s v="NO"/>
    <s v="SI"/>
    <s v="SI"/>
    <s v="NIVEL 4"/>
    <s v="SALDO"/>
    <m/>
    <m/>
    <e v="#REF!"/>
    <e v="#REF!"/>
    <m/>
    <m/>
    <m/>
    <m/>
    <m/>
    <m/>
    <m/>
    <m/>
    <m/>
    <m/>
    <m/>
    <m/>
    <m/>
    <m/>
    <m/>
    <m/>
    <m/>
  </r>
  <r>
    <x v="4"/>
    <x v="23"/>
    <s v="BLACK"/>
    <s v="SAMSUNG GALAXY A17 128GB 5G BLACK"/>
    <s v="SAMSUNG GALAXY A17 128GB 5G"/>
    <s v="70068096"/>
    <n v="118"/>
    <s v="continua ingresando"/>
    <s v="Viernes, 03 de Octubre del 2025"/>
    <s v="676.42399999999998"/>
    <s v="6.7&quot;"/>
    <s v="50MP+5MP+2MP"/>
    <s v="13MP"/>
    <s v="5G"/>
    <x v="2"/>
    <s v="Android"/>
    <s v="15"/>
    <s v="2.4GHz, 2.0GHz"/>
    <s v="4GB+4GB VIRTUAL"/>
    <s v="128GB"/>
    <s v="8 núcleos"/>
    <s v="NO APLICA"/>
    <s v="5000 mAh"/>
    <s v="NO"/>
    <s v="NO"/>
    <s v="SI"/>
    <s v="NIVEL 3"/>
    <s v="VIGENTE"/>
    <m/>
    <m/>
    <e v="#REF!"/>
    <e v="#REF!"/>
    <m/>
    <m/>
    <m/>
    <m/>
    <m/>
    <m/>
    <m/>
    <m/>
    <m/>
    <m/>
    <m/>
    <m/>
    <m/>
    <m/>
    <m/>
    <m/>
    <m/>
  </r>
  <r>
    <x v="4"/>
    <x v="24"/>
    <s v="BLACK"/>
    <s v="SAMSUNG GALAXY A27 256GB 5G BLACK"/>
    <s v="SAMSUNG GALAXY A27 256GB 5G"/>
    <s v="70072567"/>
    <n v="267"/>
    <s v="continua ingresando"/>
    <s v="Viernes, 10 de Julio del 2026"/>
    <s v="1158.556"/>
    <s v="6.7&quot;"/>
    <s v="50MP+5MP+2MP"/>
    <s v="12MP"/>
    <s v="5G"/>
    <x v="0"/>
    <s v="Android"/>
    <s v="16"/>
    <s v="2.4GHz, 1.8GHz"/>
    <s v="8GB+8GB VIRTUAL"/>
    <s v="256GB"/>
    <s v="8 núcleos"/>
    <s v="NO APLICA"/>
    <s v="5000 mAh"/>
    <s v="NO"/>
    <s v="NO"/>
    <s v="SI"/>
    <s v="NIVEL 4"/>
    <s v="VIGENTE"/>
    <m/>
    <m/>
    <e v="#REF!"/>
    <e v="#REF!"/>
    <m/>
    <m/>
    <m/>
    <m/>
    <m/>
    <m/>
    <m/>
    <m/>
    <m/>
    <m/>
    <m/>
    <m/>
    <m/>
    <m/>
    <m/>
    <m/>
    <m/>
  </r>
  <r>
    <x v="4"/>
    <x v="25"/>
    <s v="GRAY"/>
    <s v="SAMSUNG GALAXY A37 256GB 5G GRAY"/>
    <s v="SAMSUNG GALAXY A37 256GB 5G"/>
    <s v="70070847"/>
    <n v="221"/>
    <s v="continua ingresando"/>
    <s v="Viernes, 20 de Marzo del 2026"/>
    <s v="1291.682"/>
    <s v="6.7&quot;"/>
    <s v="50MP+8MP+5MP"/>
    <s v="12MP"/>
    <s v="5G"/>
    <x v="0"/>
    <s v="Android"/>
    <s v="16"/>
    <s v="Exynos 1480 (4x2.75GHz, 4x2.0GHz)"/>
    <s v="8GB+8GB VIRTUAL"/>
    <s v="256GB"/>
    <s v="8 núcleos"/>
    <s v="eSIM"/>
    <s v="5000 mAh"/>
    <s v="NO"/>
    <s v="NO"/>
    <s v="SI"/>
    <s v="NIVEL 5"/>
    <s v="VIGENTE"/>
    <m/>
    <m/>
    <e v="#REF!"/>
    <e v="#REF!"/>
    <m/>
    <m/>
    <m/>
    <m/>
    <m/>
    <m/>
    <m/>
    <m/>
    <m/>
    <m/>
    <m/>
    <m/>
    <m/>
    <m/>
    <m/>
    <m/>
    <m/>
  </r>
  <r>
    <x v="4"/>
    <x v="26"/>
    <s v="DARK BLUE"/>
    <s v="SAMSUNG GALAXY A57 256GB 5G DARK BLUE"/>
    <s v="SAMSUNG GALAXY A57 256GB 5G"/>
    <s v="70070597"/>
    <n v="69"/>
    <s v="continua ingresando"/>
    <s v="Viernes, 20 de Marzo del 2026"/>
    <s v="1518.356"/>
    <s v="6.7&quot;"/>
    <s v="50MP+12MP+5MP"/>
    <s v="12MP"/>
    <s v="5G"/>
    <x v="0"/>
    <s v="Android"/>
    <s v="16"/>
    <s v="Exynos 1680 (1x2.9GHz, 4x2.6GHz, 3x1.9GHz)"/>
    <s v="8GB+8GB VIRTUAL"/>
    <s v="256GB"/>
    <s v="8 núcleos"/>
    <s v="eSIM"/>
    <s v="5000 mAh"/>
    <s v="NO"/>
    <s v="NO"/>
    <s v="SI"/>
    <s v="NIVEL 5"/>
    <s v="VIGENTE"/>
    <m/>
    <m/>
    <e v="#REF!"/>
    <e v="#REF!"/>
    <m/>
    <m/>
    <m/>
    <m/>
    <m/>
    <m/>
    <m/>
    <m/>
    <m/>
    <m/>
    <m/>
    <m/>
    <m/>
    <m/>
    <m/>
    <m/>
    <m/>
  </r>
  <r>
    <x v="4"/>
    <x v="27"/>
    <s v="BLACK"/>
    <s v="SAMSUNG GALAXY S26 ULTRA 256GB 5G BLACK"/>
    <s v="SAMSUNG GALAXY S26 ULTRA 256GB 5G"/>
    <s v="70070066"/>
    <n v="13"/>
    <s v="continua ingresando"/>
    <s v="Miercoles, 25 de Febrero del 2026"/>
    <s v="4029.76"/>
    <s v="6.9&quot;"/>
    <s v="200MP+50MP+50MP+10MP"/>
    <s v="12MP"/>
    <s v="5G"/>
    <x v="0"/>
    <s v="Android"/>
    <s v="16"/>
    <s v="4.74GHz, 3.6GHz"/>
    <s v="12GB + 12GB VIRTUAL"/>
    <s v="256GB"/>
    <s v="8 núcleos"/>
    <s v="eSIM"/>
    <s v="5000 mAh"/>
    <s v="NO"/>
    <s v="NO"/>
    <s v="SI"/>
    <s v="NIVEL 6"/>
    <s v="VIGENTE"/>
    <m/>
    <m/>
    <e v="#REF!"/>
    <e v="#REF!"/>
    <m/>
    <m/>
    <m/>
    <m/>
    <m/>
    <m/>
    <m/>
    <m/>
    <m/>
    <m/>
    <m/>
    <m/>
    <m/>
    <m/>
    <m/>
    <m/>
    <m/>
  </r>
  <r>
    <x v="5"/>
    <x v="28"/>
    <s v="NEGRO"/>
    <s v="XIAOMI 17T 512GB 5G NEGRO"/>
    <s v="XIAOMI 17T 512GB 5G"/>
    <s v="70071642"/>
    <n v="2"/>
    <s v="continua ingresando"/>
    <s v="Jueves, 20 de Agosto del 2026"/>
    <s v="1888.95"/>
    <s v=" 6.59&quot;"/>
    <s v="50MP+50MP+12MP"/>
    <s v="32MP"/>
    <s v="5G"/>
    <x v="0"/>
    <s v="Android"/>
    <s v="16"/>
    <s v="Octa-core            MediaTek Dimensity 8500-Ultra proceso de 4nm /                     CPU:1 × Arm Cortex-A725: hasta 3.4GHz3 × Arm Cortex-A725: hasta 3.2GHz4 × Arm Cortex-A725: hasta 2.2GHz"/>
    <s v="12GB"/>
    <s v="512GB"/>
    <s v="8 nucleos"/>
    <s v=""/>
    <s v=""/>
    <s v="NO"/>
    <s v="SI"/>
    <s v="SI"/>
    <s v="NIVEL 6"/>
    <s v="VIGENTE"/>
    <m/>
    <m/>
    <e v="#REF!"/>
    <e v="#REF!"/>
    <m/>
    <m/>
    <m/>
    <m/>
    <m/>
    <m/>
    <m/>
    <m/>
    <m/>
    <m/>
    <m/>
    <m/>
    <m/>
    <m/>
    <m/>
    <m/>
    <m/>
  </r>
  <r>
    <x v="5"/>
    <x v="29"/>
    <s v="NEGRO"/>
    <s v="XIAOMI 17T PRO 512GB 5G NEGRO"/>
    <s v="XIAOMI 17T PRO 512GB 5G"/>
    <s v="70071611"/>
    <n v="20"/>
    <s v="continua ingresando"/>
    <s v="Viernes, 11 de Setiembre del 2026"/>
    <s v="2302.7200000000003"/>
    <s v="6.83&quot;"/>
    <s v="50MP+50MP+12MP"/>
    <s v="32MP"/>
    <s v="5G"/>
    <x v="0"/>
    <s v="Android"/>
    <s v="16"/>
    <s v="Octa-Core MediaTek Dimensity 9500Proceso de 3nm/ CPU:1 × C1-Ultra, hasta 4.21GHz/3 × C1-Premium, hasta 3.5GHz /4 × C1-Pro, hasta 2.7GHz"/>
    <s v="12GB"/>
    <s v="512GB"/>
    <s v="8 nucleos"/>
    <s v=""/>
    <s v=""/>
    <s v="NO"/>
    <s v="SI"/>
    <s v="SI"/>
    <s v="NIVEL 6"/>
    <s v="VIGENTE"/>
    <m/>
    <m/>
    <e v="#REF!"/>
    <e v="#REF!"/>
    <m/>
    <m/>
    <m/>
    <m/>
    <m/>
    <m/>
    <m/>
    <m/>
    <m/>
    <m/>
    <m/>
    <m/>
    <m/>
    <m/>
    <m/>
    <m/>
    <m/>
  </r>
  <r>
    <x v="5"/>
    <x v="30"/>
    <s v="NEGRO"/>
    <s v="XIAOMI REDMI NOTE 17 256GB 5G NEGRO"/>
    <s v="XIAOMI REDMI NOTE 17 256GB 5G"/>
    <s v="70073342"/>
    <n v="15"/>
    <s v="continua ingresando"/>
    <s v="Martes, 22 de setiembre del 2026"/>
    <s v="953.47"/>
    <s v="6.99&quot; AMOLED"/>
    <s v=""/>
    <s v=""/>
    <s v="5G"/>
    <x v="1"/>
    <s v="Android"/>
    <s v=""/>
    <s v=""/>
    <s v=""/>
    <s v=""/>
    <s v=""/>
    <s v="NO APLICA"/>
    <s v=""/>
    <s v=""/>
    <s v=""/>
    <s v=""/>
    <s v="NIVEL 4"/>
    <s v="VIGENTE"/>
    <m/>
    <m/>
    <e v="#REF!"/>
    <e v="#REF!"/>
    <m/>
    <m/>
    <m/>
    <m/>
    <m/>
    <m/>
    <m/>
    <m/>
    <m/>
    <m/>
    <m/>
    <m/>
    <m/>
    <m/>
    <m/>
    <m/>
    <m/>
  </r>
  <r>
    <x v="5"/>
    <x v="31"/>
    <s v="TITANIO"/>
    <s v="XIAOMI REDMI NOTE 15 PRO 512GB 5G TITANIO"/>
    <s v="XIAOMI REDMI NOTE 15 PRO 512GB 5G"/>
    <s v="70069569"/>
    <n v="3"/>
    <s v="Descontinuado, No ingresa"/>
    <s v="Miércoles, 27 de enero del 2026"/>
    <s v="1025.43"/>
    <s v="6.83&quot; AMOLED 1.5K"/>
    <s v="200MP+8MP"/>
    <s v="20MP"/>
    <s v="5G"/>
    <x v="0"/>
    <s v="Android"/>
    <s v="15"/>
    <s v="4x 2.6 Ghz + 4x 2.0 Ghz"/>
    <s v="8GB"/>
    <s v="512GB"/>
    <s v="8 nucleos"/>
    <s v=""/>
    <s v=""/>
    <s v="NO"/>
    <s v="SI"/>
    <s v="SI"/>
    <s v="NIVEL 4"/>
    <s v="SALDO"/>
    <m/>
    <m/>
    <e v="#REF!"/>
    <e v="#REF!"/>
    <m/>
    <m/>
    <m/>
    <m/>
    <m/>
    <m/>
    <m/>
    <m/>
    <m/>
    <m/>
    <m/>
    <m/>
    <m/>
    <m/>
    <m/>
    <m/>
    <m/>
  </r>
  <r>
    <x v="5"/>
    <x v="31"/>
    <s v="NEGRO"/>
    <s v="XIAOMI REDMI NOTE 15 PRO 512GB 5G NEGRO"/>
    <s v="XIAOMI REDMI NOTE 15 PRO 512GB 5G"/>
    <s v="70069568"/>
    <n v="12"/>
    <s v="Descontinuado, No ingresa"/>
    <s v="Miércoles, 27 de enero del 2026"/>
    <s v="1025.43"/>
    <s v="6.83&quot; AMOLED 1.5K"/>
    <s v="200MP+8MP"/>
    <s v="20MP"/>
    <s v="5G"/>
    <x v="0"/>
    <s v="Android"/>
    <s v="15"/>
    <s v="4x 2.6 Ghz + 4x 2.0 Ghz"/>
    <s v="8GB"/>
    <s v="512GB"/>
    <s v="8 nucleos"/>
    <s v=""/>
    <s v=""/>
    <s v="NO"/>
    <s v="SI"/>
    <s v="SI"/>
    <s v="NIVEL 4"/>
    <s v="SALDO"/>
    <m/>
    <m/>
    <e v="#REF!"/>
    <e v="#REF!"/>
    <m/>
    <m/>
    <m/>
    <m/>
    <m/>
    <m/>
    <m/>
    <m/>
    <m/>
    <m/>
    <m/>
    <m/>
    <m/>
    <m/>
    <m/>
    <m/>
    <m/>
  </r>
  <r>
    <x v="5"/>
    <x v="32"/>
    <s v="NEGRO"/>
    <s v="XIAOMI REDMI NOTE 15 PRO PLUS 512GB 5G NEGRO"/>
    <s v="XIAOMI REDMI NOTE 15 PRO PLUS 512GB 5G"/>
    <s v="70069572"/>
    <n v="18"/>
    <s v="Descontinuado, No ingresa"/>
    <s v="Viernes, 16 de enero del 2026"/>
    <s v="1313.27"/>
    <s v="6.83&quot; AMOLED 1.5K"/>
    <s v="200MP+8MP"/>
    <s v="32MP"/>
    <s v="5G"/>
    <x v="0"/>
    <s v="Android"/>
    <s v="15"/>
    <s v="1x 2.7Ghz + 3x 2.4 Ghz + 4x 1.8Ghz"/>
    <s v="12GB + 12GB VIRTUAL"/>
    <s v="512GB"/>
    <s v="8 nucleos"/>
    <s v=""/>
    <s v=""/>
    <s v="NO"/>
    <s v="SI"/>
    <s v="SI"/>
    <s v="NIVEL 6"/>
    <s v="SALDO"/>
    <m/>
    <m/>
    <e v="#REF!"/>
    <e v="#REF!"/>
    <m/>
    <m/>
    <m/>
    <m/>
    <m/>
    <m/>
    <m/>
    <m/>
    <m/>
    <m/>
    <m/>
    <m/>
    <m/>
    <m/>
    <m/>
    <m/>
    <m/>
  </r>
  <r>
    <x v="5"/>
    <x v="32"/>
    <s v="MOCA"/>
    <s v="XIAOMI REDMI NOTE 15 PRO PLUS 512GB 5G MOCA"/>
    <s v="XIAOMI REDMI NOTE 15 PRO PLUS 512GB 5G"/>
    <s v="70069573"/>
    <n v="21"/>
    <s v="Descontinuado, No ingresa"/>
    <s v="Viernes, 16 de enero del 2026"/>
    <s v="1313.27"/>
    <s v="6.83&quot; AMOLED 1.5K"/>
    <s v="200MP+8MP"/>
    <s v="32MP"/>
    <s v="5G"/>
    <x v="0"/>
    <s v="Android"/>
    <s v="15"/>
    <s v="1x 2.7Ghz + 3x 2.4 Ghz + 4x 1.8Ghz"/>
    <s v="12GB + 12GB VIRTUAL"/>
    <s v="512GB"/>
    <s v="8 nucleos"/>
    <s v=""/>
    <s v=""/>
    <s v="NO"/>
    <s v="SI"/>
    <s v="SI"/>
    <s v="NIVEL 6"/>
    <s v="SALDO"/>
    <m/>
    <m/>
    <e v="#REF!"/>
    <e v="#REF!"/>
    <m/>
    <m/>
    <m/>
    <m/>
    <m/>
    <m/>
    <m/>
    <m/>
    <m/>
    <m/>
    <m/>
    <m/>
    <m/>
    <m/>
    <m/>
    <m/>
    <m/>
  </r>
  <r>
    <x v="6"/>
    <x v="33"/>
    <s v="NEGRO"/>
    <s v="ZTE BLADE A36 64GB NEGRO"/>
    <s v="ZTE BLADE A36 64GB"/>
    <s v="70067868"/>
    <n v="9"/>
    <s v="continua ingresando"/>
    <s v="Martes, 04 de Noviembre del 2025"/>
    <s v="287.84000000000003"/>
    <s v="6.7&quot; HD+"/>
    <s v="8MP"/>
    <s v="5MP"/>
    <s v="4G"/>
    <x v="2"/>
    <s v="Android"/>
    <s v="15"/>
    <s v="OCTA CORE 1.6GHz"/>
    <s v="2GB+4GB VIRTUAL"/>
    <s v="64GB"/>
    <s v="8 núcleos"/>
    <s v=""/>
    <s v=""/>
    <s v="NO"/>
    <s v="SI"/>
    <s v="SI"/>
    <s v="NIVEL 2"/>
    <s v="VIGENTE"/>
    <m/>
    <m/>
    <e v="#REF!"/>
    <e v="#REF!"/>
    <m/>
    <m/>
    <m/>
    <m/>
    <m/>
    <m/>
    <m/>
    <m/>
    <m/>
    <m/>
    <m/>
    <m/>
    <m/>
    <m/>
    <m/>
    <m/>
    <m/>
  </r>
  <r>
    <x v="6"/>
    <x v="34"/>
    <s v="NEGRO"/>
    <s v="ZTE BLADE A57 PRO 128GB NEGRO"/>
    <s v="ZTE BLADE A57 PRO 128GB"/>
    <s v="70072757"/>
    <n v="17"/>
    <s v="continua ingresando"/>
    <s v="Martes, 18 de Agosto del 2026"/>
    <s v="395.78000000000003"/>
    <s v="6.75&quot; HD+"/>
    <s v="50M AF+0.08M"/>
    <s v="8MP"/>
    <s v="4G"/>
    <x v="2"/>
    <s v="Android"/>
    <s v="16"/>
    <s v="Octa-Core (A75 1.8GHz*2+A55 1.6GHz*6)"/>
    <s v="4GB + 8GB VIRTUAL"/>
    <s v="128GB"/>
    <s v="8 nucleos"/>
    <s v="NO APLICA"/>
    <s v="5000 mAh"/>
    <s v="NO"/>
    <s v="SI"/>
    <s v="SI"/>
    <s v="NIVEL 3"/>
    <s v="VIGENTE"/>
    <m/>
    <m/>
    <e v="#REF!"/>
    <e v="#REF!"/>
    <m/>
    <m/>
    <m/>
    <m/>
    <m/>
    <m/>
    <m/>
    <m/>
    <m/>
    <m/>
    <m/>
    <m/>
    <m/>
    <m/>
    <m/>
    <m/>
    <m/>
  </r>
  <r>
    <x v="6"/>
    <x v="35"/>
    <s v="BLANCO"/>
    <s v="ZTE MF937 BLANCO"/>
    <s v="ZTE MF937"/>
    <s v="70058426"/>
    <n v="123"/>
    <s v="continua ingresando"/>
    <s v="Miércoles, 25 de Septiembre del 2024"/>
    <s v="86.352000000000004"/>
    <s v="-"/>
    <s v="-"/>
    <s v="-"/>
    <s v="4G"/>
    <x v="3"/>
    <s v="MODEM"/>
    <s v="MODEM"/>
    <s v="-"/>
    <s v="-"/>
    <s v="-"/>
    <s v="ROUTER"/>
    <s v="NO APLICA"/>
    <s v=""/>
    <s v="NO"/>
    <s v="NO"/>
    <s v="NO"/>
    <s v="ROUTER"/>
    <s v="VIGENTE"/>
    <m/>
    <m/>
    <e v="#REF!"/>
    <e v="#REF!"/>
    <m/>
    <m/>
    <m/>
    <m/>
    <m/>
    <m/>
    <m/>
    <m/>
    <m/>
    <m/>
    <m/>
    <m/>
    <m/>
    <m/>
    <m/>
    <m/>
    <m/>
  </r>
  <r>
    <x v="6"/>
    <x v="36"/>
    <s v="NEGRO"/>
    <s v="ZTE NUBIA V80 MAX 256GB NEGRO"/>
    <s v="ZTE NUBIA V80 MAX 256GB"/>
    <s v="70070733"/>
    <n v="24"/>
    <s v="continua ingresando"/>
    <s v="Miércoles, 25 de Marzo del 2026."/>
    <s v="442.55400000000003"/>
    <s v="6.9&quot; 120Hz"/>
    <s v="50M AF+2M FF+AI camera"/>
    <s v="16MP"/>
    <s v="4G"/>
    <x v="2"/>
    <s v="Android"/>
    <s v="16"/>
    <s v="Octa-Core (A75 1.8GHz*2+A55 1.6GHz*6)"/>
    <s v=""/>
    <s v="256GB"/>
    <s v="8 núcleos"/>
    <s v=""/>
    <s v=""/>
    <s v="SI"/>
    <s v="SI"/>
    <s v="SI"/>
    <s v="NIVEL 3"/>
    <s v="VIGENTE"/>
    <m/>
    <m/>
    <e v="#REF!"/>
    <e v="#REF!"/>
    <m/>
    <m/>
    <m/>
    <m/>
    <m/>
    <m/>
    <m/>
    <m/>
    <m/>
    <m/>
    <m/>
    <m/>
    <m/>
    <m/>
    <m/>
    <m/>
    <m/>
  </r>
  <r>
    <x v="6"/>
    <x v="37"/>
    <s v="NEGRO"/>
    <s v="ZTE NUBIA NEO5 256GB 5G"/>
    <s v="ZTE NUBIANEO5256G NG 5G"/>
    <s v="70071135"/>
    <n v="3"/>
    <s v="Descontinuado, No ingresa"/>
    <s v="Viernes, 17 de Abril del 2026"/>
    <s v="719.6"/>
    <s v="6.8&quot; 120Hz"/>
    <s v="50M AF+ 2M FF"/>
    <s v="16MP"/>
    <s v="5G"/>
    <x v="1"/>
    <s v="Android"/>
    <s v="16"/>
    <s v="Octa-Core (A78 2.4GHz*2+A55 2.2GHz*6)"/>
    <s v="8GB + 12GB VIRTUAL"/>
    <s v="256GB"/>
    <s v="8 núcleos"/>
    <s v=""/>
    <s v=""/>
    <s v="SI"/>
    <s v="SI"/>
    <s v="SI"/>
    <s v="NIVEL 3"/>
    <s v="SALDO"/>
    <m/>
    <m/>
    <e v="#REF!"/>
    <e v="#REF!"/>
    <m/>
    <m/>
    <m/>
    <m/>
    <m/>
    <m/>
    <m/>
    <m/>
    <m/>
    <m/>
    <m/>
    <m/>
    <m/>
    <m/>
    <m/>
    <m/>
    <m/>
  </r>
  <r>
    <x v="7"/>
    <x v="38"/>
    <m/>
    <m/>
    <m/>
    <m/>
    <m/>
    <m/>
    <m/>
    <m/>
    <m/>
    <m/>
    <m/>
    <m/>
    <x v="4"/>
    <m/>
    <m/>
    <m/>
    <m/>
    <m/>
    <m/>
    <m/>
    <m/>
    <m/>
    <m/>
    <m/>
    <m/>
    <m/>
    <m/>
    <m/>
    <e v="#REF!"/>
    <e v="#REF!"/>
    <m/>
    <m/>
    <m/>
    <m/>
    <m/>
    <m/>
    <m/>
    <m/>
    <m/>
    <m/>
    <m/>
    <m/>
    <m/>
    <m/>
    <m/>
    <m/>
    <m/>
  </r>
  <r>
    <x v="7"/>
    <x v="38"/>
    <m/>
    <m/>
    <m/>
    <m/>
    <m/>
    <m/>
    <m/>
    <m/>
    <m/>
    <m/>
    <m/>
    <m/>
    <x v="4"/>
    <m/>
    <m/>
    <m/>
    <m/>
    <m/>
    <m/>
    <m/>
    <m/>
    <m/>
    <m/>
    <m/>
    <m/>
    <m/>
    <m/>
    <m/>
    <e v="#REF!"/>
    <e v="#REF!"/>
    <m/>
    <m/>
    <m/>
    <m/>
    <m/>
    <m/>
    <m/>
    <m/>
    <m/>
    <m/>
    <m/>
    <m/>
    <m/>
    <m/>
    <m/>
    <m/>
    <m/>
  </r>
  <r>
    <x v="7"/>
    <x v="38"/>
    <m/>
    <m/>
    <m/>
    <m/>
    <m/>
    <m/>
    <m/>
    <m/>
    <m/>
    <m/>
    <m/>
    <m/>
    <x v="4"/>
    <m/>
    <m/>
    <m/>
    <m/>
    <m/>
    <m/>
    <m/>
    <m/>
    <m/>
    <m/>
    <m/>
    <m/>
    <m/>
    <m/>
    <m/>
    <m/>
    <e v="#REF!"/>
    <e v="#REF!"/>
    <m/>
    <m/>
    <m/>
    <m/>
    <m/>
    <m/>
    <m/>
    <m/>
    <m/>
    <m/>
    <m/>
    <m/>
    <m/>
    <m/>
    <m/>
    <m/>
  </r>
  <r>
    <x v="7"/>
    <x v="38"/>
    <m/>
    <m/>
    <m/>
    <m/>
    <m/>
    <m/>
    <m/>
    <m/>
    <m/>
    <m/>
    <m/>
    <m/>
    <x v="4"/>
    <m/>
    <m/>
    <m/>
    <m/>
    <m/>
    <m/>
    <m/>
    <m/>
    <m/>
    <m/>
    <m/>
    <m/>
    <m/>
    <m/>
    <m/>
    <m/>
    <e v="#REF!"/>
    <e v="#REF!"/>
    <m/>
    <m/>
    <m/>
    <m/>
    <m/>
    <m/>
    <m/>
    <m/>
    <m/>
    <m/>
    <m/>
    <m/>
    <m/>
    <m/>
    <m/>
    <m/>
  </r>
  <r>
    <x v="7"/>
    <x v="38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e v="#REF!"/>
    <e v="#REF!"/>
    <m/>
    <m/>
    <m/>
    <m/>
    <m/>
    <m/>
    <m/>
    <m/>
    <m/>
    <m/>
    <m/>
  </r>
  <r>
    <x v="7"/>
    <x v="38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e v="#REF!"/>
    <e v="#REF!"/>
    <m/>
    <m/>
    <m/>
    <m/>
    <m/>
    <m/>
  </r>
  <r>
    <x v="7"/>
    <x v="38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e v="#REF!"/>
    <e v="#REF!"/>
    <m/>
    <m/>
    <m/>
    <m/>
  </r>
  <r>
    <x v="7"/>
    <x v="38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e v="#REF!"/>
    <e v="#REF!"/>
    <m/>
    <m/>
    <m/>
    <m/>
  </r>
  <r>
    <x v="7"/>
    <x v="38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e v="#REF!"/>
    <e v="#REF!"/>
    <m/>
    <m/>
    <m/>
    <m/>
  </r>
  <r>
    <x v="7"/>
    <x v="38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e v="#REF!"/>
    <e v="#REF!"/>
    <m/>
    <m/>
  </r>
  <r>
    <x v="7"/>
    <x v="38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s v=""/>
    <s v=""/>
  </r>
  <r>
    <x v="7"/>
    <x v="38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s v=""/>
  </r>
  <r>
    <x v="7"/>
    <x v="38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</r>
  <r>
    <x v="7"/>
    <x v="38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</r>
  <r>
    <x v="7"/>
    <x v="38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</r>
  <r>
    <x v="7"/>
    <x v="38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</r>
  <r>
    <x v="7"/>
    <x v="38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38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38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38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38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60F221A-DF25-492B-B940-DC37AB7BB7B2}" name="TablaDinámica1" cacheId="12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compact="0" compactData="0" multipleFieldFilters="0">
  <location ref="AD3:AE7" firstHeaderRow="1" firstDataRow="1" firstDataCol="2"/>
  <pivotFields count="49">
    <pivotField compact="0" outline="0" showAll="0">
      <items count="10">
        <item h="1" m="1" x="8"/>
        <item h="1" x="0"/>
        <item h="1" x="1"/>
        <item h="1" x="2"/>
        <item h="1" x="3"/>
        <item x="4"/>
        <item h="1" x="5"/>
        <item h="1" x="6"/>
        <item h="1" x="7"/>
        <item t="default"/>
      </items>
    </pivotField>
    <pivotField axis="axisRow" compact="0" outline="0" showAll="0" defaultSubtotal="0">
      <items count="75">
        <item m="1" x="59"/>
        <item x="2"/>
        <item x="4"/>
        <item x="5"/>
        <item m="1" x="60"/>
        <item x="6"/>
        <item x="9"/>
        <item m="1" x="39"/>
        <item m="1" x="54"/>
        <item m="1" x="65"/>
        <item x="17"/>
        <item x="22"/>
        <item m="1" x="66"/>
        <item x="21"/>
        <item m="1" x="40"/>
        <item x="23"/>
        <item x="25"/>
        <item x="26"/>
        <item m="1" x="52"/>
        <item m="1" x="70"/>
        <item m="1" x="41"/>
        <item x="31"/>
        <item x="32"/>
        <item x="33"/>
        <item m="1" x="73"/>
        <item m="1" x="42"/>
        <item m="1" x="56"/>
        <item x="35"/>
        <item x="37"/>
        <item x="36"/>
        <item m="1" x="58"/>
        <item x="19"/>
        <item m="1" x="55"/>
        <item m="1" x="72"/>
        <item m="1" x="68"/>
        <item m="1" x="50"/>
        <item x="1"/>
        <item m="1" x="57"/>
        <item m="1" x="51"/>
        <item x="38"/>
        <item x="0"/>
        <item m="1" x="62"/>
        <item m="1" x="71"/>
        <item x="20"/>
        <item x="27"/>
        <item x="10"/>
        <item x="18"/>
        <item m="1" x="45"/>
        <item m="1" x="74"/>
        <item x="3"/>
        <item x="29"/>
        <item x="14"/>
        <item m="1" x="43"/>
        <item m="1" x="61"/>
        <item x="12"/>
        <item x="15"/>
        <item m="1" x="63"/>
        <item m="1" x="64"/>
        <item m="1" x="67"/>
        <item m="1" x="69"/>
        <item x="7"/>
        <item x="8"/>
        <item x="11"/>
        <item x="13"/>
        <item x="16"/>
        <item m="1" x="47"/>
        <item m="1" x="44"/>
        <item x="24"/>
        <item m="1" x="48"/>
        <item m="1" x="49"/>
        <item x="28"/>
        <item x="34"/>
        <item m="1" x="53"/>
        <item m="1" x="46"/>
        <item x="30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7">
        <item x="0"/>
        <item h="1" x="2"/>
        <item h="1" x="1"/>
        <item h="1" x="3"/>
        <item h="1" m="1" x="6"/>
        <item h="1" x="4"/>
        <item h="1" m="1" x="5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1"/>
    <field x="14"/>
  </rowFields>
  <rowItems count="4">
    <i>
      <x v="16"/>
      <x/>
    </i>
    <i>
      <x v="17"/>
      <x/>
    </i>
    <i>
      <x v="44"/>
      <x/>
    </i>
    <i>
      <x v="67"/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8BB562-14DA-4638-BECD-57B43F7B3DCC}" name="TablaDinámica1" cacheId="12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compact="0" compactData="0" multipleFieldFilters="0">
  <location ref="AD3:AE7" firstHeaderRow="1" firstDataRow="1" firstDataCol="2"/>
  <pivotFields count="49">
    <pivotField compact="0" outline="0" showAll="0">
      <items count="10">
        <item h="1" m="1" x="8"/>
        <item h="1" x="0"/>
        <item h="1" x="1"/>
        <item h="1" x="2"/>
        <item h="1" x="3"/>
        <item x="4"/>
        <item h="1" x="5"/>
        <item h="1" x="6"/>
        <item h="1" x="7"/>
        <item t="default"/>
      </items>
    </pivotField>
    <pivotField axis="axisRow" compact="0" outline="0" showAll="0" defaultSubtotal="0">
      <items count="75">
        <item m="1" x="59"/>
        <item x="2"/>
        <item x="4"/>
        <item x="5"/>
        <item m="1" x="60"/>
        <item x="6"/>
        <item x="9"/>
        <item m="1" x="39"/>
        <item m="1" x="54"/>
        <item m="1" x="65"/>
        <item x="17"/>
        <item x="22"/>
        <item m="1" x="66"/>
        <item x="21"/>
        <item m="1" x="40"/>
        <item x="23"/>
        <item x="25"/>
        <item x="26"/>
        <item m="1" x="52"/>
        <item m="1" x="70"/>
        <item m="1" x="41"/>
        <item x="31"/>
        <item x="32"/>
        <item x="33"/>
        <item m="1" x="73"/>
        <item m="1" x="42"/>
        <item m="1" x="56"/>
        <item x="35"/>
        <item x="37"/>
        <item x="36"/>
        <item m="1" x="58"/>
        <item x="19"/>
        <item m="1" x="55"/>
        <item m="1" x="72"/>
        <item m="1" x="68"/>
        <item m="1" x="50"/>
        <item x="1"/>
        <item m="1" x="57"/>
        <item m="1" x="51"/>
        <item x="38"/>
        <item x="0"/>
        <item m="1" x="62"/>
        <item m="1" x="71"/>
        <item x="20"/>
        <item x="27"/>
        <item x="10"/>
        <item x="18"/>
        <item m="1" x="45"/>
        <item m="1" x="74"/>
        <item x="3"/>
        <item x="29"/>
        <item x="14"/>
        <item m="1" x="43"/>
        <item m="1" x="61"/>
        <item x="12"/>
        <item x="15"/>
        <item m="1" x="63"/>
        <item m="1" x="64"/>
        <item m="1" x="67"/>
        <item m="1" x="69"/>
        <item x="7"/>
        <item x="8"/>
        <item x="11"/>
        <item x="13"/>
        <item x="16"/>
        <item m="1" x="47"/>
        <item m="1" x="44"/>
        <item x="24"/>
        <item m="1" x="48"/>
        <item m="1" x="49"/>
        <item x="28"/>
        <item x="34"/>
        <item m="1" x="53"/>
        <item m="1" x="46"/>
        <item x="30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7">
        <item x="0"/>
        <item h="1" x="2"/>
        <item h="1" x="1"/>
        <item h="1" x="3"/>
        <item h="1" m="1" x="6"/>
        <item h="1" x="4"/>
        <item h="1" m="1" x="5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1"/>
    <field x="14"/>
  </rowFields>
  <rowItems count="4">
    <i>
      <x v="16"/>
      <x/>
    </i>
    <i>
      <x v="17"/>
      <x/>
    </i>
    <i>
      <x v="44"/>
      <x/>
    </i>
    <i>
      <x v="67"/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" backgroundRefresh="0" connectionId="3" xr16:uid="{2F28456C-3E5C-45F0-BD73-E31EBDA654CD}" autoFormatId="16" applyNumberFormats="0" applyBorderFormats="0" applyFontFormats="0" applyPatternFormats="0" applyAlignmentFormats="0" applyWidthHeightFormats="0">
  <queryTableRefresh nextId="202">
    <queryTableFields count="201">
      <queryTableField id="1" name="TIPO" tableColumnId="1"/>
      <queryTableField id="2" name="GAMA" tableColumnId="2"/>
      <queryTableField id="3" name="Marca" tableColumnId="3"/>
      <queryTableField id="4" name="Equipo" tableColumnId="4"/>
      <queryTableField id="5" name="Precio Prepago" tableColumnId="5"/>
      <queryTableField id="6" name="Sistema Operativo" tableColumnId="6"/>
      <queryTableField id="7" name="Max Negocios + 29.90" tableColumnId="7"/>
      <queryTableField id="8" name="Max Negocios + 39.90" tableColumnId="8"/>
      <queryTableField id="9" name="Max Negocios + 49.90 " tableColumnId="9"/>
      <queryTableField id="10" name="Max Negocios + 55.90 / Max Negocios + Ilimitado 69.90" tableColumnId="10"/>
      <queryTableField id="11" name="Max Negocios + Ilimitado 79.90" tableColumnId="11"/>
      <queryTableField id="12" name="Max Negocios + Ilimitado 95.90" tableColumnId="12"/>
      <queryTableField id="13" name="Max Negocios + Ilimitado 109.90" tableColumnId="13"/>
      <queryTableField id="14" name="Max Negocios + Ilimitado 125" tableColumnId="14"/>
      <queryTableField id="15" name="Max Negocios + Ilimitado 159.90" tableColumnId="15"/>
      <queryTableField id="16" name="Max Negocios + Ilimitado 189.90 / 289.90" tableColumnId="16"/>
      <queryTableField id="17" name="Max Negocios + 29.90_1" tableColumnId="17"/>
      <queryTableField id="18" name=" Max Negocios + 39.90" tableColumnId="18"/>
      <queryTableField id="19" name="Max Negocios + 49.90" tableColumnId="19"/>
      <queryTableField id="20" name="Max Negocios + 55.90 / Max Negocios + Ilimitado 69.90_2" tableColumnId="20"/>
      <queryTableField id="21" name="Max Negocios + Ilimitado 79.90_3" tableColumnId="21"/>
      <queryTableField id="22" name="Max Negocios + Ilimitado 95.90_4" tableColumnId="22"/>
      <queryTableField id="23" name="Max Negocios + Ilimitado 109.90_5" tableColumnId="23"/>
      <queryTableField id="24" name="Max Negocios + Ilimitado 125_6" tableColumnId="24"/>
      <queryTableField id="25" name="Max Negocios + Ilimitado 159.90_7" tableColumnId="25"/>
      <queryTableField id="26" name="Max Negocios + Ilimitado 189.90 / 289.90_8" tableColumnId="26"/>
      <queryTableField id="27" name="Column27" tableColumnId="27"/>
      <queryTableField id="28" name="Column28" tableColumnId="28"/>
      <queryTableField id="29" name="Column29" tableColumnId="29"/>
      <queryTableField id="30" name="Column30" tableColumnId="30"/>
      <queryTableField id="31" name="Column31" tableColumnId="31"/>
      <queryTableField id="32" name="Column32" tableColumnId="32"/>
      <queryTableField id="33" name="Column33" tableColumnId="33"/>
      <queryTableField id="34" name="Column34" tableColumnId="34"/>
      <queryTableField id="35" name="Column35" tableColumnId="35"/>
      <queryTableField id="36" name="Column36" tableColumnId="36"/>
      <queryTableField id="37" name="Column37" tableColumnId="37"/>
      <queryTableField id="38" name="Column38" tableColumnId="38"/>
      <queryTableField id="39" name="Column39" tableColumnId="39"/>
      <queryTableField id="40" name="Column40" tableColumnId="40"/>
      <queryTableField id="41" name="Column41" tableColumnId="41"/>
      <queryTableField id="42" name="Column42" tableColumnId="42"/>
      <queryTableField id="43" name="Column43" tableColumnId="43"/>
      <queryTableField id="44" name="Column44" tableColumnId="44"/>
      <queryTableField id="45" name="Column45" tableColumnId="45"/>
      <queryTableField id="46" name="Column46" tableColumnId="46"/>
      <queryTableField id="47" name="Column47" tableColumnId="47"/>
      <queryTableField id="48" name="Column48" tableColumnId="48"/>
      <queryTableField id="49" name="Column49" tableColumnId="49"/>
      <queryTableField id="50" name="Column50" tableColumnId="50"/>
      <queryTableField id="51" name="Column51" tableColumnId="51"/>
      <queryTableField id="52" name="Column52" tableColumnId="52"/>
      <queryTableField id="53" name="Column53" tableColumnId="53"/>
      <queryTableField id="54" name="Column54" tableColumnId="54"/>
      <queryTableField id="55" name="Column55" tableColumnId="55"/>
      <queryTableField id="56" name="Column56" tableColumnId="56"/>
      <queryTableField id="57" name="Column57" tableColumnId="57"/>
      <queryTableField id="58" name="Column58" tableColumnId="58"/>
      <queryTableField id="59" name="Column59" tableColumnId="59"/>
      <queryTableField id="60" name="Column60" tableColumnId="60"/>
      <queryTableField id="61" name="Column61" tableColumnId="61"/>
      <queryTableField id="62" name="Column62" tableColumnId="62"/>
      <queryTableField id="63" name="Column63" tableColumnId="63"/>
      <queryTableField id="64" name="Column64" tableColumnId="64"/>
      <queryTableField id="65" name="Column65" tableColumnId="65"/>
      <queryTableField id="66" name="Column66" tableColumnId="66"/>
      <queryTableField id="67" name="Column67" tableColumnId="67"/>
      <queryTableField id="68" name="Column68" tableColumnId="68"/>
      <queryTableField id="69" name="Column69" tableColumnId="69"/>
      <queryTableField id="70" name="Column70" tableColumnId="70"/>
      <queryTableField id="71" name="Column71" tableColumnId="71"/>
      <queryTableField id="72" name="Column72" tableColumnId="72"/>
      <queryTableField id="73" name="Column73" tableColumnId="73"/>
      <queryTableField id="74" name="Column74" tableColumnId="74"/>
      <queryTableField id="75" name="Column75" tableColumnId="75"/>
      <queryTableField id="76" name="Column76" tableColumnId="76"/>
      <queryTableField id="77" name="Column77" tableColumnId="77"/>
      <queryTableField id="78" name="Column78" tableColumnId="78"/>
      <queryTableField id="79" name="Column79" tableColumnId="79"/>
      <queryTableField id="80" name="Column80" tableColumnId="80"/>
      <queryTableField id="81" name="Column81" tableColumnId="81"/>
      <queryTableField id="82" name="Column82" tableColumnId="82"/>
      <queryTableField id="83" name="Column83" tableColumnId="83"/>
      <queryTableField id="84" name="Column84" tableColumnId="84"/>
      <queryTableField id="85" name="Column85" tableColumnId="85"/>
      <queryTableField id="86" name="Column86" tableColumnId="86"/>
      <queryTableField id="87" name="Column87" tableColumnId="87"/>
      <queryTableField id="88" name="Column88" tableColumnId="88"/>
      <queryTableField id="89" name="Column89" tableColumnId="89"/>
      <queryTableField id="90" name="Column90" tableColumnId="90"/>
      <queryTableField id="91" name="Column91" tableColumnId="91"/>
      <queryTableField id="92" name="Column92" tableColumnId="92"/>
      <queryTableField id="93" name="Column93" tableColumnId="93"/>
      <queryTableField id="94" name="Column94" tableColumnId="94"/>
      <queryTableField id="95" name="Column95" tableColumnId="95"/>
      <queryTableField id="96" name="Column96" tableColumnId="96"/>
      <queryTableField id="97" name="Column97" tableColumnId="97"/>
      <queryTableField id="98" name="Column98" tableColumnId="98"/>
      <queryTableField id="99" name="Column99" tableColumnId="99"/>
      <queryTableField id="100" name="Column100" tableColumnId="100"/>
      <queryTableField id="101" name="Column101" tableColumnId="101"/>
      <queryTableField id="102" name="Column102" tableColumnId="102"/>
      <queryTableField id="103" name="Column103" tableColumnId="103"/>
      <queryTableField id="104" name="Column104" tableColumnId="104"/>
      <queryTableField id="105" name="Column105" tableColumnId="105"/>
      <queryTableField id="106" name="Column106" tableColumnId="106"/>
      <queryTableField id="107" name="Column107" tableColumnId="107"/>
      <queryTableField id="108" name="Column108" tableColumnId="108"/>
      <queryTableField id="109" name="Column109" tableColumnId="109"/>
      <queryTableField id="110" name="Column110" tableColumnId="110"/>
      <queryTableField id="111" name="Column111" tableColumnId="111"/>
      <queryTableField id="112" name="Column112" tableColumnId="112"/>
      <queryTableField id="113" name="Column113" tableColumnId="113"/>
      <queryTableField id="114" name="Column114" tableColumnId="114"/>
      <queryTableField id="115" name="Column115" tableColumnId="115"/>
      <queryTableField id="116" name="Column116" tableColumnId="116"/>
      <queryTableField id="117" name="Column117" tableColumnId="117"/>
      <queryTableField id="118" name="Column118" tableColumnId="118"/>
      <queryTableField id="119" name="Column119" tableColumnId="119"/>
      <queryTableField id="120" name="Column120" tableColumnId="120"/>
      <queryTableField id="121" name="Column121" tableColumnId="121"/>
      <queryTableField id="122" name="Column122" tableColumnId="122"/>
      <queryTableField id="123" name="Column123" tableColumnId="123"/>
      <queryTableField id="124" name="Column124" tableColumnId="124"/>
      <queryTableField id="125" name="Column125" tableColumnId="125"/>
      <queryTableField id="126" name="Column126" tableColumnId="126"/>
      <queryTableField id="127" name="Column127" tableColumnId="127"/>
      <queryTableField id="128" name="Column128" tableColumnId="128"/>
      <queryTableField id="129" name="Column129" tableColumnId="129"/>
      <queryTableField id="130" name="Column130" tableColumnId="130"/>
      <queryTableField id="131" name="Column131" tableColumnId="131"/>
      <queryTableField id="132" name="Column132" tableColumnId="132"/>
      <queryTableField id="133" name="Column133" tableColumnId="133"/>
      <queryTableField id="134" name="Column134" tableColumnId="134"/>
      <queryTableField id="135" name="Column135" tableColumnId="135"/>
      <queryTableField id="136" name="Column136" tableColumnId="136"/>
      <queryTableField id="137" name="Column137" tableColumnId="137"/>
      <queryTableField id="138" name="Column138" tableColumnId="138"/>
      <queryTableField id="139" name="Column139" tableColumnId="139"/>
      <queryTableField id="140" name="Column140" tableColumnId="140"/>
      <queryTableField id="141" name="Column141" tableColumnId="141"/>
      <queryTableField id="142" name="Column142" tableColumnId="142"/>
      <queryTableField id="143" name="Column143" tableColumnId="143"/>
      <queryTableField id="144" name="Column144" tableColumnId="144"/>
      <queryTableField id="145" name="Column145" tableColumnId="145"/>
      <queryTableField id="146" name="Column146" tableColumnId="146"/>
      <queryTableField id="147" name="Column147" tableColumnId="147"/>
      <queryTableField id="148" name="Column148" tableColumnId="148"/>
      <queryTableField id="149" name="Column149" tableColumnId="149"/>
      <queryTableField id="150" name="Column150" tableColumnId="150"/>
      <queryTableField id="151" name="Column151" tableColumnId="151"/>
      <queryTableField id="152" name="Column152" tableColumnId="152"/>
      <queryTableField id="153" name="Column153" tableColumnId="153"/>
      <queryTableField id="154" name="Column154" tableColumnId="154"/>
      <queryTableField id="155" name="Column155" tableColumnId="155"/>
      <queryTableField id="156" name="Column156" tableColumnId="156"/>
      <queryTableField id="157" name="Column157" tableColumnId="157"/>
      <queryTableField id="158" name="Column158" tableColumnId="158"/>
      <queryTableField id="159" name="Column159" tableColumnId="159"/>
      <queryTableField id="160" name="Column160" tableColumnId="160"/>
      <queryTableField id="161" name="Column161" tableColumnId="161"/>
      <queryTableField id="162" name="Column162" tableColumnId="162"/>
      <queryTableField id="163" name="Column163" tableColumnId="163"/>
      <queryTableField id="164" name="Column164" tableColumnId="164"/>
      <queryTableField id="165" name="Column165" tableColumnId="165"/>
      <queryTableField id="166" name="Column166" tableColumnId="166"/>
      <queryTableField id="167" name="Column167" tableColumnId="167"/>
      <queryTableField id="168" name="Column168" tableColumnId="168"/>
      <queryTableField id="169" name="Column169" tableColumnId="169"/>
      <queryTableField id="170" name="Column170" tableColumnId="170"/>
      <queryTableField id="171" name="Column171" tableColumnId="171"/>
      <queryTableField id="172" name="Column172" tableColumnId="172"/>
      <queryTableField id="173" name="Column173" tableColumnId="173"/>
      <queryTableField id="174" name="Column174" tableColumnId="174"/>
      <queryTableField id="175" name="Column175" tableColumnId="175"/>
      <queryTableField id="176" name="Column176" tableColumnId="176"/>
      <queryTableField id="177" name="Column177" tableColumnId="177"/>
      <queryTableField id="178" name="Column178" tableColumnId="178"/>
      <queryTableField id="179" name="Column179" tableColumnId="179"/>
      <queryTableField id="180" name="Column180" tableColumnId="180"/>
      <queryTableField id="181" name="Column181" tableColumnId="181"/>
      <queryTableField id="182" name="Column182" tableColumnId="182"/>
      <queryTableField id="183" name="Column183" tableColumnId="183"/>
      <queryTableField id="184" name="Column184" tableColumnId="184"/>
      <queryTableField id="185" name="Column185" tableColumnId="185"/>
      <queryTableField id="186" name="Column186" tableColumnId="186"/>
      <queryTableField id="187" name="Column187" tableColumnId="187"/>
      <queryTableField id="188" name="Column188" tableColumnId="188"/>
      <queryTableField id="189" name="Column189" tableColumnId="189"/>
      <queryTableField id="190" name="Column190" tableColumnId="190"/>
      <queryTableField id="191" name="Column191" tableColumnId="191"/>
      <queryTableField id="192" name="Column192" tableColumnId="192"/>
      <queryTableField id="193" name="Column193" tableColumnId="193"/>
      <queryTableField id="194" name="Column194" tableColumnId="194"/>
      <queryTableField id="195" name="Column195" tableColumnId="195"/>
      <queryTableField id="196" name="Column196" tableColumnId="196"/>
      <queryTableField id="197" name="Column197" tableColumnId="197"/>
      <queryTableField id="198" name="Column198" tableColumnId="198"/>
      <queryTableField id="199" name="Column199" tableColumnId="199"/>
      <queryTableField id="200" name="Column200" tableColumnId="200"/>
      <queryTableField id="201" name="Column201" tableColumnId="20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" backgroundRefresh="0" connectionId="2" xr16:uid="{76D8B2A6-4493-4C9C-BB9A-430A5E339ECD}" autoFormatId="16" applyNumberFormats="0" applyBorderFormats="0" applyFontFormats="0" applyPatternFormats="0" applyAlignmentFormats="0" applyWidthHeightFormats="0">
  <queryTableRefresh nextId="72">
    <queryTableFields count="71">
      <queryTableField id="1" name="TIPO" tableColumnId="1"/>
      <queryTableField id="2" name="GAMA" tableColumnId="2"/>
      <queryTableField id="3" name="Marca" tableColumnId="3"/>
      <queryTableField id="4" name="Equipo" tableColumnId="4"/>
      <queryTableField id="5" name="Precio Prepago" tableColumnId="5"/>
      <queryTableField id="6" name="Sistema Operativo" tableColumnId="6"/>
      <queryTableField id="7" name="Max Negocios + 29.90" tableColumnId="7"/>
      <queryTableField id="8" name=" Max Negocios + 39.90" tableColumnId="8"/>
      <queryTableField id="9" name="Max Negocios + 49.90" tableColumnId="9"/>
      <queryTableField id="10" name="  Max Negocios + 55.90/ Max Negocios + Ilimitado 69.90" tableColumnId="10"/>
      <queryTableField id="11" name="Max Negocios + Ilimitado 79.90" tableColumnId="11"/>
      <queryTableField id="12" name="Max Negocios + Ilimitado 95.90" tableColumnId="12"/>
      <queryTableField id="13" name="Max Negocios + Ilimitado 109.90" tableColumnId="13"/>
      <queryTableField id="14" name="Max Negocios + Ilimitado 125" tableColumnId="14"/>
      <queryTableField id="15" name="Max Negocios + Ilimitado 159.90" tableColumnId="15"/>
      <queryTableField id="16" name="Max Negocios + Ilimitado 189.90 / 289.90" tableColumnId="16"/>
      <queryTableField id="17" name="Max Negocios + 29.90_1" tableColumnId="17"/>
      <queryTableField id="18" name="Max Negocios + 39.90" tableColumnId="18"/>
      <queryTableField id="19" name="Max Negocios + 49.90_2" tableColumnId="19"/>
      <queryTableField id="20" name="Max Negocios + 55.90 / Max Negocios + Ilimitado 69.90" tableColumnId="20"/>
      <queryTableField id="21" name="Max Negocios + Ilimitado 79.90_3" tableColumnId="21"/>
      <queryTableField id="22" name="Max Negocios + Ilimitado 95.90_4" tableColumnId="22"/>
      <queryTableField id="23" name="Max Negocios + Ilimitado 109.90_5" tableColumnId="23"/>
      <queryTableField id="24" name="Max Negocios + Ilimitado 125_6" tableColumnId="24"/>
      <queryTableField id="25" name="Max Negocios + Ilimitado 159.90_7" tableColumnId="25"/>
      <queryTableField id="26" name="Max Negocios + Ilimitado 189.90 / 289.90_8" tableColumnId="26"/>
      <queryTableField id="27" name="Column27" tableColumnId="27"/>
      <queryTableField id="28" name="Column28" tableColumnId="28"/>
      <queryTableField id="29" name="Column29" tableColumnId="29"/>
      <queryTableField id="30" name="Column30" tableColumnId="30"/>
      <queryTableField id="31" name="Column31" tableColumnId="31"/>
      <queryTableField id="32" name="Column32" tableColumnId="32"/>
      <queryTableField id="33" name="Column33" tableColumnId="33"/>
      <queryTableField id="34" name="Column34" tableColumnId="34"/>
      <queryTableField id="35" name="Column35" tableColumnId="35"/>
      <queryTableField id="36" name="Column36" tableColumnId="36"/>
      <queryTableField id="37" name="Column37" tableColumnId="37"/>
      <queryTableField id="38" name="Column38" tableColumnId="38"/>
      <queryTableField id="39" name="Column39" tableColumnId="39"/>
      <queryTableField id="40" name="Column40" tableColumnId="40"/>
      <queryTableField id="41" name="Column41" tableColumnId="41"/>
      <queryTableField id="42" name="Column42" tableColumnId="42"/>
      <queryTableField id="43" name="Column43" tableColumnId="43"/>
      <queryTableField id="44" name="Column44" tableColumnId="44"/>
      <queryTableField id="45" name="Column45" tableColumnId="45"/>
      <queryTableField id="46" name="Column46" tableColumnId="46"/>
      <queryTableField id="47" name="Column47" tableColumnId="47"/>
      <queryTableField id="48" name="Column48" tableColumnId="48"/>
      <queryTableField id="49" name="Column49" tableColumnId="49"/>
      <queryTableField id="50" name="Column50" tableColumnId="50"/>
      <queryTableField id="51" name="Column51" tableColumnId="51"/>
      <queryTableField id="52" name="Column52" tableColumnId="52"/>
      <queryTableField id="53" name="Column53" tableColumnId="53"/>
      <queryTableField id="54" name="Column54" tableColumnId="54"/>
      <queryTableField id="55" name="Column55" tableColumnId="55"/>
      <queryTableField id="56" name="Column56" tableColumnId="56"/>
      <queryTableField id="57" name="Column57" tableColumnId="57"/>
      <queryTableField id="58" name="Column58" tableColumnId="58"/>
      <queryTableField id="59" name="Column59" tableColumnId="59"/>
      <queryTableField id="60" name="Column60" tableColumnId="60"/>
      <queryTableField id="61" name="Column61" tableColumnId="61"/>
      <queryTableField id="62" name="Column62" tableColumnId="62"/>
      <queryTableField id="63" name="Column63" tableColumnId="63"/>
      <queryTableField id="64" name="Column64" tableColumnId="64"/>
      <queryTableField id="65" name="Column65" tableColumnId="65"/>
      <queryTableField id="66" name="Column66" tableColumnId="66"/>
      <queryTableField id="67" name="Column67" tableColumnId="67"/>
      <queryTableField id="68" name="Column68" tableColumnId="68"/>
      <queryTableField id="69" name="Column69" tableColumnId="69"/>
      <queryTableField id="70" name="Column70" tableColumnId="70"/>
      <queryTableField id="71" name="Column71" tableColumnId="7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backgroundRefresh="0" connectionId="5" xr16:uid="{B199DD56-A28E-47AF-846C-B4EC34BEACA0}" autoFormatId="16" applyNumberFormats="0" applyBorderFormats="0" applyFontFormats="0" applyPatternFormats="0" applyAlignmentFormats="0" applyWidthHeightFormats="0">
  <queryTableRefresh nextId="98">
    <queryTableFields count="29">
      <queryTableField id="1" name="Column1" tableColumnId="1"/>
      <queryTableField id="2" name="MARCA" tableColumnId="2"/>
      <queryTableField id="3" name="MODELO" tableColumnId="3"/>
      <queryTableField id="4" name="COLOR" tableColumnId="4"/>
      <queryTableField id="5" name="DESCRIPCION SEGUN SISACT" tableColumnId="5"/>
      <queryTableField id="6" name="DESCRIPCION SEGUN PRODUCTO MOVIL" tableColumnId="6"/>
      <queryTableField id="7" name="CODIGO" tableColumnId="7"/>
      <queryTableField id="94" name="BUSINESS 01.10.2026" tableColumnId="8"/>
      <queryTableField id="9" name="STATUS EQUIPOS" tableColumnId="9"/>
      <queryTableField id="10" name="FECHA LANZ." tableColumnId="10"/>
      <queryTableField id="95" name="COSTOS DDP OCTUBRE 26" tableColumnId="11"/>
      <queryTableField id="12" name="Pantalla" tableColumnId="12"/>
      <queryTableField id="72" name="Cámara Principal" tableColumnId="13"/>
      <queryTableField id="14" name="Cámara Frontal" tableColumnId="14"/>
      <queryTableField id="15" name="Tecnología" tableColumnId="15"/>
      <queryTableField id="16" name="Gama" tableColumnId="16"/>
      <queryTableField id="17" name="S.O." tableColumnId="17"/>
      <queryTableField id="18" name="Versión del Android" tableColumnId="18"/>
      <queryTableField id="19" name="Velocidad Procesador" tableColumnId="19"/>
      <queryTableField id="20" name="Memoria RAM" tableColumnId="20"/>
      <queryTableField id="21" name="Memoria Interna" tableColumnId="21"/>
      <queryTableField id="22" name="Número de núcleos" tableColumnId="22"/>
      <queryTableField id="73" name="eSIM" tableColumnId="28"/>
      <queryTableField id="74" name="BATERIA" tableColumnId="29"/>
      <queryTableField id="23" name="Audifonos" tableColumnId="23"/>
      <queryTableField id="24" name="Adaptador de pared" tableColumnId="24"/>
      <queryTableField id="25" name="Cable USB" tableColumnId="25"/>
      <queryTableField id="26" name="Nivel" tableColumnId="26"/>
      <queryTableField id="27" name="FIFO" tableColumnId="27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5" backgroundRefresh="0" connectionId="4" xr16:uid="{DEF28BD0-1A0B-42EF-80B3-BBE15A6C8FBB}" autoFormatId="16" applyNumberFormats="0" applyBorderFormats="0" applyFontFormats="0" applyPatternFormats="0" applyAlignmentFormats="0" applyWidthHeightFormats="0">
  <queryTableRefresh nextId="98" unboundColumnsRight="1">
    <queryTableFields count="30">
      <queryTableField id="1" name="Column1" tableColumnId="1"/>
      <queryTableField id="2" name="MARCA" tableColumnId="2"/>
      <queryTableField id="3" name="MODELO" tableColumnId="3"/>
      <queryTableField id="4" name="COLOR" tableColumnId="4"/>
      <queryTableField id="5" name="DESCRIPCION SEGUN SISACT" tableColumnId="5"/>
      <queryTableField id="6" name="DESCRIPCION SEGUN PRODUCTO MOVIL" tableColumnId="6"/>
      <queryTableField id="7" name="CODIGO" tableColumnId="7"/>
      <queryTableField id="94" name="BUSINESS 01.10.2026" tableColumnId="8"/>
      <queryTableField id="9" name="STATUS EQUIPOS" tableColumnId="9"/>
      <queryTableField id="10" name="FECHA LANZ." tableColumnId="10"/>
      <queryTableField id="95" name="COSTOS DDP OCTUBRE 26" tableColumnId="11"/>
      <queryTableField id="12" name="Pantalla" tableColumnId="12"/>
      <queryTableField id="72" name="Cámara Principal" tableColumnId="13"/>
      <queryTableField id="14" name="Cámara Frontal" tableColumnId="14"/>
      <queryTableField id="15" name="Tecnología" tableColumnId="15"/>
      <queryTableField id="16" name="Gama" tableColumnId="16"/>
      <queryTableField id="17" name="S.O." tableColumnId="17"/>
      <queryTableField id="18" name="Versión del Android" tableColumnId="18"/>
      <queryTableField id="19" name="Velocidad Procesador" tableColumnId="19"/>
      <queryTableField id="20" name="Memoria RAM" tableColumnId="20"/>
      <queryTableField id="21" name="Memoria Interna" tableColumnId="21"/>
      <queryTableField id="22" name="Número de núcleos" tableColumnId="22"/>
      <queryTableField id="73" name="eSIM" tableColumnId="28"/>
      <queryTableField id="74" name="BATERIA" tableColumnId="30"/>
      <queryTableField id="23" name="Audifonos" tableColumnId="23"/>
      <queryTableField id="24" name="Adaptador de pared" tableColumnId="24"/>
      <queryTableField id="25" name="Cable USB" tableColumnId="25"/>
      <queryTableField id="26" name="Nivel" tableColumnId="26"/>
      <queryTableField id="27" name="FIFO" tableColumnId="27"/>
      <queryTableField id="45" dataBound="0" tableColumnId="29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backgroundRefresh="0" connectionId="1" xr16:uid="{9B083616-8E69-4D4E-891F-E6C75D9A924A}" autoFormatId="16" applyNumberFormats="0" applyBorderFormats="0" applyFontFormats="0" applyPatternFormats="0" applyAlignmentFormats="0" applyWidthHeightFormats="0">
  <queryTableRefresh nextId="99" unboundColumnsRight="1">
    <queryTableFields count="30">
      <queryTableField id="1" name="Column1" tableColumnId="1"/>
      <queryTableField id="2" name="MARCA" tableColumnId="2"/>
      <queryTableField id="3" name="MODELO" tableColumnId="3"/>
      <queryTableField id="4" name="COLOR" tableColumnId="4"/>
      <queryTableField id="5" name="DESCRIPCION SEGUN SISACT" tableColumnId="5"/>
      <queryTableField id="6" name="DESCRIPCION SEGUN PRODUCTO MOVIL" tableColumnId="6"/>
      <queryTableField id="7" name="CODIGO" tableColumnId="7"/>
      <queryTableField id="95" name="BUSINESS 01.10.2026" tableColumnId="8"/>
      <queryTableField id="9" name="STATUS EQUIPOS" tableColumnId="9"/>
      <queryTableField id="10" name="FECHA LANZ." tableColumnId="10"/>
      <queryTableField id="96" name="COSTOS DDP OCTUBRE 26" tableColumnId="11"/>
      <queryTableField id="12" name="Pantalla" tableColumnId="12"/>
      <queryTableField id="73" name="Cámara Principal" tableColumnId="13"/>
      <queryTableField id="14" name="Cámara Frontal" tableColumnId="14"/>
      <queryTableField id="15" name="Tecnología" tableColumnId="15"/>
      <queryTableField id="16" name="Gama" tableColumnId="16"/>
      <queryTableField id="17" name="S.O." tableColumnId="17"/>
      <queryTableField id="18" name="Versión del Android" tableColumnId="18"/>
      <queryTableField id="19" name="Velocidad Procesador" tableColumnId="19"/>
      <queryTableField id="20" name="Memoria RAM" tableColumnId="20"/>
      <queryTableField id="21" name="Memoria Interna" tableColumnId="21"/>
      <queryTableField id="22" name="Número de núcleos" tableColumnId="22"/>
      <queryTableField id="74" name="eSIM" tableColumnId="28"/>
      <queryTableField id="75" name="BATERIA" tableColumnId="29"/>
      <queryTableField id="23" name="Audifonos" tableColumnId="23"/>
      <queryTableField id="24" name="Adaptador de pared" tableColumnId="24"/>
      <queryTableField id="25" name="Cable USB" tableColumnId="25"/>
      <queryTableField id="26" name="Nivel" tableColumnId="26"/>
      <queryTableField id="27" name="FIFO" tableColumnId="27"/>
      <queryTableField id="46" dataBound="0" tableColumnId="30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ARCA" xr10:uid="{606DDCD6-A5BD-4114-A988-805BEDB2F26D}" sourceName="MARCA">
  <pivotTables>
    <pivotTable tabId="10" name="TablaDinámica1"/>
    <pivotTable tabId="9" name="TablaDinámica1"/>
  </pivotTables>
  <data>
    <tabular pivotCacheId="1414560822">
      <items count="9">
        <i x="0"/>
        <i x="1"/>
        <i x="2"/>
        <i x="4" s="1"/>
        <i x="5"/>
        <i x="8" nd="1"/>
        <i x="3" nd="1"/>
        <i x="6" nd="1"/>
        <i x="7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Gama" xr10:uid="{E932FA68-E7FE-48FF-886D-B17E50C646A6}" sourceName="Gama">
  <pivotTables>
    <pivotTable tabId="10" name="TablaDinámica1"/>
    <pivotTable tabId="9" name="TablaDinámica1"/>
  </pivotTables>
  <data>
    <tabular pivotCacheId="1414560822">
      <items count="7">
        <i x="0" s="1"/>
        <i x="2"/>
        <i x="5" nd="1"/>
        <i x="1" nd="1"/>
        <i x="3" nd="1"/>
        <i x="6" nd="1"/>
        <i x="4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ARCA" xr10:uid="{32914BBA-A039-4B55-BFCF-4B87EAB67ADA}" cache="SegmentaciónDeDatos_MARCA" caption="MARCA" rowHeight="234950"/>
  <slicer name="Gama" xr10:uid="{7787DD05-32A8-4013-A2D2-D813DC9E441E}" cache="SegmentaciónDeDatos_Gama" caption="Gama" rowHeight="23495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ARCA 1" xr10:uid="{4F9EC7CB-34EC-4DED-85A5-FAF028DE73BA}" cache="SegmentaciónDeDatos_MARCA" caption="MARCA" rowHeight="234950"/>
  <slicer name="Gama 1" xr10:uid="{BD228C14-07E0-499D-AB6F-BCB6B87FFD59}" cache="SegmentaciónDeDatos_Gama" caption="Gama" rowHeight="234950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F7BF75-8EFC-4690-B01B-482141924894}" name="precio_reno_porta" displayName="precio_reno_porta" ref="A1:GS132" tableType="queryTable" totalsRowShown="0">
  <autoFilter ref="A1:GS132" xr:uid="{6DF7BF75-8EFC-4690-B01B-482141924894}"/>
  <tableColumns count="201">
    <tableColumn id="1" xr3:uid="{D0F8F32A-E7D1-492A-B329-D44466503EC7}" uniqueName="1" name="TIPO" queryTableFieldId="1" dataDxfId="120"/>
    <tableColumn id="2" xr3:uid="{904746C2-FAF6-45C0-8BEA-485C80F29CA4}" uniqueName="2" name="GAMA" queryTableFieldId="2" dataDxfId="119"/>
    <tableColumn id="3" xr3:uid="{5EE16D12-56FB-437D-921D-8A4ECBB7A42A}" uniqueName="3" name="Marca" queryTableFieldId="3" dataDxfId="118"/>
    <tableColumn id="4" xr3:uid="{E806A584-22D3-43AC-A16D-ECFFF062570D}" uniqueName="4" name="Equipo" queryTableFieldId="4" dataDxfId="117"/>
    <tableColumn id="5" xr3:uid="{BA2B7B26-BB2F-4534-A65A-BDFC7300EDC3}" uniqueName="5" name="Precio Prepago" queryTableFieldId="5"/>
    <tableColumn id="6" xr3:uid="{7A238A75-54BF-42D5-BFC5-8030712EF640}" uniqueName="6" name="Sistema Operativo" queryTableFieldId="6" dataDxfId="116"/>
    <tableColumn id="7" xr3:uid="{39BA1F2B-812B-4E28-964B-39C4D3AC10A8}" uniqueName="7" name="Max Negocios + 29.90" queryTableFieldId="7"/>
    <tableColumn id="8" xr3:uid="{10D50AF3-6090-4C2D-8559-AF900162323A}" uniqueName="8" name="Max Negocios + 39.90" queryTableFieldId="8"/>
    <tableColumn id="9" xr3:uid="{7EE4F0B5-18FD-4DD2-BC92-ED9FB59BA6D1}" uniqueName="9" name="Max Negocios + 49.90 " queryTableFieldId="9" dataDxfId="115"/>
    <tableColumn id="10" xr3:uid="{5D089E10-BA3A-442D-A626-00449703C951}" uniqueName="10" name="Max Negocios + 55.90 / Max Negocios + Ilimitado 69.90" queryTableFieldId="10"/>
    <tableColumn id="11" xr3:uid="{DF01404D-34FC-4986-AFD8-C99E510093DE}" uniqueName="11" name="Max Negocios + Ilimitado 79.90" queryTableFieldId="11"/>
    <tableColumn id="12" xr3:uid="{B5145CED-D010-43E9-8BF4-1C00DA0A6061}" uniqueName="12" name="Max Negocios + Ilimitado 95.90" queryTableFieldId="12"/>
    <tableColumn id="13" xr3:uid="{A29AC74B-7B6F-4FD2-99AE-6AF756072644}" uniqueName="13" name="Max Negocios + Ilimitado 109.90" queryTableFieldId="13"/>
    <tableColumn id="14" xr3:uid="{790A4875-BF5F-400D-A659-9F36AB6CC3EA}" uniqueName="14" name="Max Negocios + Ilimitado 125" queryTableFieldId="14"/>
    <tableColumn id="15" xr3:uid="{4CBFE2B8-24CB-40FF-80D7-4CA963DE0483}" uniqueName="15" name="Max Negocios + Ilimitado 159.90" queryTableFieldId="15"/>
    <tableColumn id="16" xr3:uid="{C509DFF4-9D43-4C66-B3C6-6891E48B306C}" uniqueName="16" name="Max Negocios + Ilimitado 189.90 / 289.90" queryTableFieldId="16"/>
    <tableColumn id="17" xr3:uid="{7D501F5E-8F6A-4C94-B564-F81B2A43B5BE}" uniqueName="17" name="Max Negocios + 29.90_1" queryTableFieldId="17" dataDxfId="114"/>
    <tableColumn id="18" xr3:uid="{024200B7-0D08-44C2-86CD-48FF958CB207}" uniqueName="18" name=" Max Negocios + 39.90" queryTableFieldId="18" dataDxfId="113"/>
    <tableColumn id="19" xr3:uid="{94BF837F-05E3-49A8-975D-7AAE23312CC3}" uniqueName="19" name="Max Negocios + 49.90" queryTableFieldId="19"/>
    <tableColumn id="20" xr3:uid="{4F9D283F-923D-427E-AAFE-2122511AC343}" uniqueName="20" name="Max Negocios + 55.90 / Max Negocios + Ilimitado 69.90_2" queryTableFieldId="20" dataDxfId="112"/>
    <tableColumn id="21" xr3:uid="{5861EB45-948D-4B18-B04A-37B395654B36}" uniqueName="21" name="Max Negocios + Ilimitado 79.90_3" queryTableFieldId="21" dataDxfId="111"/>
    <tableColumn id="22" xr3:uid="{1394EB8D-BF04-451A-97AD-D1ED845C2861}" uniqueName="22" name="Max Negocios + Ilimitado 95.90_4" queryTableFieldId="22" dataDxfId="110"/>
    <tableColumn id="23" xr3:uid="{B20049A7-3F99-491B-B1FD-AD83B0AF6B45}" uniqueName="23" name="Max Negocios + Ilimitado 109.90_5" queryTableFieldId="23" dataDxfId="109"/>
    <tableColumn id="24" xr3:uid="{00A7DE3A-D088-4BEF-8198-C0551CDCC728}" uniqueName="24" name="Max Negocios + Ilimitado 125_6" queryTableFieldId="24" dataDxfId="108"/>
    <tableColumn id="25" xr3:uid="{66AADEE4-8EEA-491C-ACE8-218B063DF6EF}" uniqueName="25" name="Max Negocios + Ilimitado 159.90_7" queryTableFieldId="25" dataDxfId="107"/>
    <tableColumn id="26" xr3:uid="{826E5A6E-CE19-47AA-B4CB-8B16E417B6B2}" uniqueName="26" name="Max Negocios + Ilimitado 189.90 / 289.90_8" queryTableFieldId="26" dataDxfId="106"/>
    <tableColumn id="27" xr3:uid="{107C4E4D-6C41-4FD0-AE2A-C8FE717B9DAE}" uniqueName="27" name="Column27" queryTableFieldId="27"/>
    <tableColumn id="28" xr3:uid="{245EE87A-51B9-47CE-9AD5-9598BCE889F9}" uniqueName="28" name="Column28" queryTableFieldId="28"/>
    <tableColumn id="29" xr3:uid="{F4CE2628-ED53-4D26-A154-706367F3A253}" uniqueName="29" name="Column29" queryTableFieldId="29"/>
    <tableColumn id="30" xr3:uid="{18727A0E-B761-42FA-8459-7FC33E564F91}" uniqueName="30" name="Column30" queryTableFieldId="30"/>
    <tableColumn id="31" xr3:uid="{B9D0E1A0-06F4-40E3-8E3A-257FE630DF80}" uniqueName="31" name="Column31" queryTableFieldId="31"/>
    <tableColumn id="32" xr3:uid="{B86908A9-6065-4FCA-AFEC-A8841D720D38}" uniqueName="32" name="Column32" queryTableFieldId="32"/>
    <tableColumn id="33" xr3:uid="{323B6BCC-945F-44D8-A872-B390D1F52352}" uniqueName="33" name="Column33" queryTableFieldId="33"/>
    <tableColumn id="34" xr3:uid="{D3A67951-4D25-4B78-B75A-EA19C8FCDA15}" uniqueName="34" name="Column34" queryTableFieldId="34"/>
    <tableColumn id="35" xr3:uid="{7A0E7888-E1AD-4039-B14A-084BE0C234AC}" uniqueName="35" name="Column35" queryTableFieldId="35"/>
    <tableColumn id="36" xr3:uid="{69CAE954-F2AC-4ED5-979D-A90BC37FEBE6}" uniqueName="36" name="Column36" queryTableFieldId="36"/>
    <tableColumn id="37" xr3:uid="{81F27D17-2BB1-4B0D-A08A-3C31B262366A}" uniqueName="37" name="Column37" queryTableFieldId="37"/>
    <tableColumn id="38" xr3:uid="{D039AC72-AA10-402E-8E49-BAB8C3CCCE3C}" uniqueName="38" name="Column38" queryTableFieldId="38"/>
    <tableColumn id="39" xr3:uid="{9DB33CE3-CEFA-4A3C-A040-B5D1BD459A97}" uniqueName="39" name="Column39" queryTableFieldId="39"/>
    <tableColumn id="40" xr3:uid="{78DC23DB-8017-4122-AB16-525A9FDA2287}" uniqueName="40" name="Column40" queryTableFieldId="40"/>
    <tableColumn id="41" xr3:uid="{EE7422C7-F1BC-4048-A31A-608ED6C0A81A}" uniqueName="41" name="Column41" queryTableFieldId="41"/>
    <tableColumn id="42" xr3:uid="{1FE31E5F-2046-46EF-9139-49DE4F59A8A1}" uniqueName="42" name="Column42" queryTableFieldId="42"/>
    <tableColumn id="43" xr3:uid="{833A235D-ADDE-4783-B1D9-FB407E56B078}" uniqueName="43" name="Column43" queryTableFieldId="43"/>
    <tableColumn id="44" xr3:uid="{6D756388-2EB6-4D97-915B-719DACB89951}" uniqueName="44" name="Column44" queryTableFieldId="44"/>
    <tableColumn id="45" xr3:uid="{6A952843-A6B4-4D11-AC42-65C59B68CE8A}" uniqueName="45" name="Column45" queryTableFieldId="45"/>
    <tableColumn id="46" xr3:uid="{F04F1B1F-A1B8-47CE-A2A3-04EE57FA66AA}" uniqueName="46" name="Column46" queryTableFieldId="46"/>
    <tableColumn id="47" xr3:uid="{9B849DE9-91E7-4EDC-8392-1A894B29B1CA}" uniqueName="47" name="Column47" queryTableFieldId="47"/>
    <tableColumn id="48" xr3:uid="{2A4AFFFC-CBE1-4633-88ED-FDC35E830655}" uniqueName="48" name="Column48" queryTableFieldId="48"/>
    <tableColumn id="49" xr3:uid="{B8296EED-5E00-4C0F-A0F6-B78DE4C7AE6C}" uniqueName="49" name="Column49" queryTableFieldId="49"/>
    <tableColumn id="50" xr3:uid="{63BA65D0-0434-404F-8A72-46D9A80B1764}" uniqueName="50" name="Column50" queryTableFieldId="50"/>
    <tableColumn id="51" xr3:uid="{E3B5730A-CFA1-40DD-B888-A5BB98C4E28F}" uniqueName="51" name="Column51" queryTableFieldId="51"/>
    <tableColumn id="52" xr3:uid="{50DB909A-F9C3-48E7-88D3-B86D52A366A1}" uniqueName="52" name="Column52" queryTableFieldId="52"/>
    <tableColumn id="53" xr3:uid="{01007293-88E7-414D-8BD7-4B5A443FBEBA}" uniqueName="53" name="Column53" queryTableFieldId="53"/>
    <tableColumn id="54" xr3:uid="{CE53064A-7D62-4E71-9705-CCDF578835B0}" uniqueName="54" name="Column54" queryTableFieldId="54"/>
    <tableColumn id="55" xr3:uid="{C113E0EC-90F1-4CD7-87C2-E508FEE40594}" uniqueName="55" name="Column55" queryTableFieldId="55"/>
    <tableColumn id="56" xr3:uid="{4EE0E578-DDFC-4209-BAA9-D118AE592AF9}" uniqueName="56" name="Column56" queryTableFieldId="56"/>
    <tableColumn id="57" xr3:uid="{D56DCDB1-F921-41D4-ABB9-7E83DA110779}" uniqueName="57" name="Column57" queryTableFieldId="57"/>
    <tableColumn id="58" xr3:uid="{47135EAA-CE72-4520-BBBF-1951531A4FFE}" uniqueName="58" name="Column58" queryTableFieldId="58"/>
    <tableColumn id="59" xr3:uid="{13C25009-5AF1-4161-8EF5-E439996B43F3}" uniqueName="59" name="Column59" queryTableFieldId="59"/>
    <tableColumn id="60" xr3:uid="{3A155F44-CC9A-47B6-B680-4FDD83C61259}" uniqueName="60" name="Column60" queryTableFieldId="60"/>
    <tableColumn id="61" xr3:uid="{D38F8E7F-1BCA-4B65-917C-90596A04B4BC}" uniqueName="61" name="Column61" queryTableFieldId="61"/>
    <tableColumn id="62" xr3:uid="{0DF6384D-FC88-43F2-8758-26E5C09B114A}" uniqueName="62" name="Column62" queryTableFieldId="62"/>
    <tableColumn id="63" xr3:uid="{F722F83C-BD31-4257-92EC-DA27B43EA3D9}" uniqueName="63" name="Column63" queryTableFieldId="63"/>
    <tableColumn id="64" xr3:uid="{88B9ED4B-246D-4BEB-AB5A-38D986FB6867}" uniqueName="64" name="Column64" queryTableFieldId="64"/>
    <tableColumn id="65" xr3:uid="{C9F50A97-03CC-4A53-9658-A5EBF16B4D52}" uniqueName="65" name="Column65" queryTableFieldId="65"/>
    <tableColumn id="66" xr3:uid="{1CFC52E8-37E1-46D0-8BB4-526A88D736FB}" uniqueName="66" name="Column66" queryTableFieldId="66"/>
    <tableColumn id="67" xr3:uid="{DAC0B45B-385D-4C44-B96E-5FD8088BB95E}" uniqueName="67" name="Column67" queryTableFieldId="67"/>
    <tableColumn id="68" xr3:uid="{4DE4AE0A-0BC8-48EA-92A5-0B1ABB324A6D}" uniqueName="68" name="Column68" queryTableFieldId="68"/>
    <tableColumn id="69" xr3:uid="{1B842776-3145-40EC-A7F1-8DB33A19DD6C}" uniqueName="69" name="Column69" queryTableFieldId="69"/>
    <tableColumn id="70" xr3:uid="{295B88E9-7E6E-4FCA-8083-C4D3144CBEC5}" uniqueName="70" name="Column70" queryTableFieldId="70"/>
    <tableColumn id="71" xr3:uid="{C38405F4-16C0-4ACE-84C0-18DF03A6E68F}" uniqueName="71" name="Column71" queryTableFieldId="71"/>
    <tableColumn id="72" xr3:uid="{E8B4EC6F-7FC9-49A2-8502-E5C69F94B11B}" uniqueName="72" name="Column72" queryTableFieldId="72"/>
    <tableColumn id="73" xr3:uid="{F991F607-9DA4-4309-BEFD-5D26D462117F}" uniqueName="73" name="Column73" queryTableFieldId="73"/>
    <tableColumn id="74" xr3:uid="{F8B47C2E-3703-4C57-A918-4921A2A8A9EF}" uniqueName="74" name="Column74" queryTableFieldId="74"/>
    <tableColumn id="75" xr3:uid="{15986296-3526-4248-8867-CB37294E73E7}" uniqueName="75" name="Column75" queryTableFieldId="75"/>
    <tableColumn id="76" xr3:uid="{49203893-4BB8-4FC5-B72E-E1561A143B9A}" uniqueName="76" name="Column76" queryTableFieldId="76"/>
    <tableColumn id="77" xr3:uid="{736220F9-A69F-4FEC-A81F-A1CBCF70DD12}" uniqueName="77" name="Column77" queryTableFieldId="77"/>
    <tableColumn id="78" xr3:uid="{FBEBA503-934E-47CD-B721-744079C14F92}" uniqueName="78" name="Column78" queryTableFieldId="78"/>
    <tableColumn id="79" xr3:uid="{234AEA14-AF2E-4211-BDF7-5A20DDAF26E5}" uniqueName="79" name="Column79" queryTableFieldId="79"/>
    <tableColumn id="80" xr3:uid="{1E864B0F-DC14-432D-94BC-BCBF8344D2B6}" uniqueName="80" name="Column80" queryTableFieldId="80"/>
    <tableColumn id="81" xr3:uid="{BE86CCAF-597D-4D0D-96AD-D0920C1DAA61}" uniqueName="81" name="Column81" queryTableFieldId="81"/>
    <tableColumn id="82" xr3:uid="{80E45CA3-BEC0-470B-B427-C96FA5896EC6}" uniqueName="82" name="Column82" queryTableFieldId="82"/>
    <tableColumn id="83" xr3:uid="{0A2D4BA6-5803-427A-824E-A53FF3E077BA}" uniqueName="83" name="Column83" queryTableFieldId="83"/>
    <tableColumn id="84" xr3:uid="{A28CD1E8-1E9D-4810-BF3C-C395CA5467EC}" uniqueName="84" name="Column84" queryTableFieldId="84"/>
    <tableColumn id="85" xr3:uid="{53AB62A8-FB3A-4B03-B5F1-47CB95995735}" uniqueName="85" name="Column85" queryTableFieldId="85"/>
    <tableColumn id="86" xr3:uid="{B5516E5E-F0D2-42E3-B85D-5DB884AB331A}" uniqueName="86" name="Column86" queryTableFieldId="86"/>
    <tableColumn id="87" xr3:uid="{5A081A7A-055D-4A1D-A4C5-1B02378D4774}" uniqueName="87" name="Column87" queryTableFieldId="87"/>
    <tableColumn id="88" xr3:uid="{3C592FA2-01E7-4E87-A05F-DDFE11460D8F}" uniqueName="88" name="Column88" queryTableFieldId="88"/>
    <tableColumn id="89" xr3:uid="{A3EFB01B-4767-438D-B933-0A7958F7EAF0}" uniqueName="89" name="Column89" queryTableFieldId="89"/>
    <tableColumn id="90" xr3:uid="{5D677AA8-93E6-472E-93DC-CEE9B0D4826D}" uniqueName="90" name="Column90" queryTableFieldId="90"/>
    <tableColumn id="91" xr3:uid="{DCBAEEEB-EB37-4A74-8E03-EBDF5B0F7A75}" uniqueName="91" name="Column91" queryTableFieldId="91"/>
    <tableColumn id="92" xr3:uid="{3114F6B1-645B-4A96-A9F6-4F95D90916B5}" uniqueName="92" name="Column92" queryTableFieldId="92"/>
    <tableColumn id="93" xr3:uid="{F9DCC56F-8A59-4D67-A0D4-EE4D876AE67B}" uniqueName="93" name="Column93" queryTableFieldId="93"/>
    <tableColumn id="94" xr3:uid="{4D1A326C-7841-4B3E-8004-C6541B2EEDA1}" uniqueName="94" name="Column94" queryTableFieldId="94"/>
    <tableColumn id="95" xr3:uid="{DE8E51C6-0A10-412F-B42B-CC9E5F8A41F3}" uniqueName="95" name="Column95" queryTableFieldId="95"/>
    <tableColumn id="96" xr3:uid="{FEF62ABF-26C1-47C7-B591-3772FD4F3B0B}" uniqueName="96" name="Column96" queryTableFieldId="96"/>
    <tableColumn id="97" xr3:uid="{42B9F56A-9CC0-46D0-9DDD-C4259F1BF5DE}" uniqueName="97" name="Column97" queryTableFieldId="97"/>
    <tableColumn id="98" xr3:uid="{547D003B-1A2F-496B-A653-4333A3BADA14}" uniqueName="98" name="Column98" queryTableFieldId="98"/>
    <tableColumn id="99" xr3:uid="{7A77CD9B-791D-440F-98EE-EDE77BF7FCED}" uniqueName="99" name="Column99" queryTableFieldId="99"/>
    <tableColumn id="100" xr3:uid="{613F1B1D-A24B-4D7E-8579-AB818EEC7A30}" uniqueName="100" name="Column100" queryTableFieldId="100"/>
    <tableColumn id="101" xr3:uid="{71B04458-C9B1-4136-AFB3-A77AF850626F}" uniqueName="101" name="Column101" queryTableFieldId="101"/>
    <tableColumn id="102" xr3:uid="{A25EDEBC-3276-4958-998A-2ACEEB190492}" uniqueName="102" name="Column102" queryTableFieldId="102"/>
    <tableColumn id="103" xr3:uid="{02AF54C7-F023-4DEF-B827-C49380786F22}" uniqueName="103" name="Column103" queryTableFieldId="103"/>
    <tableColumn id="104" xr3:uid="{26E566C6-4D3C-4E27-B44B-DD6EF18AD8BA}" uniqueName="104" name="Column104" queryTableFieldId="104"/>
    <tableColumn id="105" xr3:uid="{E79CA427-439F-4DFA-B260-4419028A4CFB}" uniqueName="105" name="Column105" queryTableFieldId="105"/>
    <tableColumn id="106" xr3:uid="{BF69B399-2418-4453-BCCB-1489DB09AC3F}" uniqueName="106" name="Column106" queryTableFieldId="106"/>
    <tableColumn id="107" xr3:uid="{F5DA630C-131D-46FC-9BF7-6FEABC357626}" uniqueName="107" name="Column107" queryTableFieldId="107"/>
    <tableColumn id="108" xr3:uid="{E2DFFED0-2E1B-4C1E-98BB-A035529834A5}" uniqueName="108" name="Column108" queryTableFieldId="108"/>
    <tableColumn id="109" xr3:uid="{4F7125C6-74DA-4E13-ACBE-A2D0346774C9}" uniqueName="109" name="Column109" queryTableFieldId="109"/>
    <tableColumn id="110" xr3:uid="{A7900713-F9AA-47BA-8D53-3D5244963C6C}" uniqueName="110" name="Column110" queryTableFieldId="110"/>
    <tableColumn id="111" xr3:uid="{D111E6B3-EA8E-4BD5-8285-5CB290BA1460}" uniqueName="111" name="Column111" queryTableFieldId="111"/>
    <tableColumn id="112" xr3:uid="{BA7A7E21-AE44-4DAF-BD38-F1408851EE3B}" uniqueName="112" name="Column112" queryTableFieldId="112"/>
    <tableColumn id="113" xr3:uid="{CEF42D71-CF5F-403C-BECD-70F3732CC871}" uniqueName="113" name="Column113" queryTableFieldId="113"/>
    <tableColumn id="114" xr3:uid="{16432B2B-65A0-44A1-BF77-C09E168C40E3}" uniqueName="114" name="Column114" queryTableFieldId="114"/>
    <tableColumn id="115" xr3:uid="{E7E206AF-7831-4C3C-B91D-8AC671D2BC57}" uniqueName="115" name="Column115" queryTableFieldId="115"/>
    <tableColumn id="116" xr3:uid="{7F0D8169-22FF-4397-8DDB-FD4E213BE129}" uniqueName="116" name="Column116" queryTableFieldId="116"/>
    <tableColumn id="117" xr3:uid="{7237BE73-744D-48BB-BA18-4F2A11565666}" uniqueName="117" name="Column117" queryTableFieldId="117"/>
    <tableColumn id="118" xr3:uid="{3463152D-54CF-49FB-8AEF-5AA8BA24FE93}" uniqueName="118" name="Column118" queryTableFieldId="118"/>
    <tableColumn id="119" xr3:uid="{05B06FAF-6FB5-42A5-BC35-B61F4F5D53E0}" uniqueName="119" name="Column119" queryTableFieldId="119"/>
    <tableColumn id="120" xr3:uid="{AF8B4024-4AA3-4746-94FA-D50306DA3E1F}" uniqueName="120" name="Column120" queryTableFieldId="120"/>
    <tableColumn id="121" xr3:uid="{0214A6E9-B41D-4124-B9D7-A2BA3BAA12C0}" uniqueName="121" name="Column121" queryTableFieldId="121"/>
    <tableColumn id="122" xr3:uid="{8BE221D1-15C3-4A3D-9F06-98E7425B99EE}" uniqueName="122" name="Column122" queryTableFieldId="122"/>
    <tableColumn id="123" xr3:uid="{0C1381A8-1163-4F18-9715-378ABDBBE7EF}" uniqueName="123" name="Column123" queryTableFieldId="123"/>
    <tableColumn id="124" xr3:uid="{77FA9AD5-267F-4B79-B4C3-4608EDFCD61F}" uniqueName="124" name="Column124" queryTableFieldId="124"/>
    <tableColumn id="125" xr3:uid="{6979DE63-4499-4B93-A2AF-E399ECB428B6}" uniqueName="125" name="Column125" queryTableFieldId="125"/>
    <tableColumn id="126" xr3:uid="{E9878C74-9638-46EC-B396-336DF0D2DD4A}" uniqueName="126" name="Column126" queryTableFieldId="126"/>
    <tableColumn id="127" xr3:uid="{0EA3F725-71AC-47A3-B79B-70F11AA4A96A}" uniqueName="127" name="Column127" queryTableFieldId="127"/>
    <tableColumn id="128" xr3:uid="{B06FD40A-EA62-4198-B7B5-4D089CE89303}" uniqueName="128" name="Column128" queryTableFieldId="128"/>
    <tableColumn id="129" xr3:uid="{BAF4ED73-4B37-49EB-B94B-1C57FDBDE2A9}" uniqueName="129" name="Column129" queryTableFieldId="129"/>
    <tableColumn id="130" xr3:uid="{453B4F0E-0A01-4413-8080-FEB17FE32889}" uniqueName="130" name="Column130" queryTableFieldId="130"/>
    <tableColumn id="131" xr3:uid="{6CD0C560-6167-4B43-B6E3-AEAC3CA901C9}" uniqueName="131" name="Column131" queryTableFieldId="131"/>
    <tableColumn id="132" xr3:uid="{48FB6E93-AC7B-43AC-8AB1-5FADDA684F75}" uniqueName="132" name="Column132" queryTableFieldId="132"/>
    <tableColumn id="133" xr3:uid="{542E10DC-CA6F-40A0-B0AE-EC80440C44D5}" uniqueName="133" name="Column133" queryTableFieldId="133"/>
    <tableColumn id="134" xr3:uid="{BC9FA22C-E50B-4218-A73B-41C2BAD02AB7}" uniqueName="134" name="Column134" queryTableFieldId="134"/>
    <tableColumn id="135" xr3:uid="{0E52521C-F482-4469-BAC8-9E88D191D974}" uniqueName="135" name="Column135" queryTableFieldId="135"/>
    <tableColumn id="136" xr3:uid="{6F32B93D-F676-4289-B954-C4BA01EE4669}" uniqueName="136" name="Column136" queryTableFieldId="136"/>
    <tableColumn id="137" xr3:uid="{19155238-CBC6-4429-BD5B-4D57DC09DA19}" uniqueName="137" name="Column137" queryTableFieldId="137"/>
    <tableColumn id="138" xr3:uid="{26372E09-C679-425D-B836-75084239FD03}" uniqueName="138" name="Column138" queryTableFieldId="138"/>
    <tableColumn id="139" xr3:uid="{09549F78-70F0-4087-A6F0-5BC246002FBA}" uniqueName="139" name="Column139" queryTableFieldId="139"/>
    <tableColumn id="140" xr3:uid="{D67DE3F6-9DC1-4913-9D54-CB0B8AA5544C}" uniqueName="140" name="Column140" queryTableFieldId="140"/>
    <tableColumn id="141" xr3:uid="{9113C20E-0503-41A8-8E44-E86907F4C35E}" uniqueName="141" name="Column141" queryTableFieldId="141"/>
    <tableColumn id="142" xr3:uid="{40A28AA0-1DE1-44A8-8AC7-452247A76001}" uniqueName="142" name="Column142" queryTableFieldId="142"/>
    <tableColumn id="143" xr3:uid="{C5200FAD-EDCE-44BB-9BC1-63111F3BDD2B}" uniqueName="143" name="Column143" queryTableFieldId="143"/>
    <tableColumn id="144" xr3:uid="{0946BE7E-C24C-4DE0-ADB5-6C53C5100289}" uniqueName="144" name="Column144" queryTableFieldId="144"/>
    <tableColumn id="145" xr3:uid="{6FA61775-227A-4039-9FA1-E033DD37FBA1}" uniqueName="145" name="Column145" queryTableFieldId="145"/>
    <tableColumn id="146" xr3:uid="{A71059EC-3B5D-4F0F-A738-34A8A792C1CF}" uniqueName="146" name="Column146" queryTableFieldId="146"/>
    <tableColumn id="147" xr3:uid="{5C241119-C07E-4463-800A-BCE62E001F11}" uniqueName="147" name="Column147" queryTableFieldId="147"/>
    <tableColumn id="148" xr3:uid="{0406E3EA-7255-427D-B09F-41B943F6E3F5}" uniqueName="148" name="Column148" queryTableFieldId="148"/>
    <tableColumn id="149" xr3:uid="{516A2AF0-16F7-4F96-B282-60AFA2E6E775}" uniqueName="149" name="Column149" queryTableFieldId="149"/>
    <tableColumn id="150" xr3:uid="{F7E4A236-0549-4AC8-B8A2-80BCD5A3F79C}" uniqueName="150" name="Column150" queryTableFieldId="150"/>
    <tableColumn id="151" xr3:uid="{05921428-77BB-49EB-AFD6-5554CB20E8F6}" uniqueName="151" name="Column151" queryTableFieldId="151"/>
    <tableColumn id="152" xr3:uid="{9D6E160D-C1D5-40B4-9B19-D938A325E1C4}" uniqueName="152" name="Column152" queryTableFieldId="152"/>
    <tableColumn id="153" xr3:uid="{B7A3D302-4221-4B51-9981-5726E6F6FFD0}" uniqueName="153" name="Column153" queryTableFieldId="153"/>
    <tableColumn id="154" xr3:uid="{448B7F6B-60F3-4E1C-B4A2-742871625D57}" uniqueName="154" name="Column154" queryTableFieldId="154"/>
    <tableColumn id="155" xr3:uid="{6C431529-4334-432B-89BE-5B2D9C60BA9E}" uniqueName="155" name="Column155" queryTableFieldId="155"/>
    <tableColumn id="156" xr3:uid="{DD4231B2-E949-4981-B998-A614BE301454}" uniqueName="156" name="Column156" queryTableFieldId="156"/>
    <tableColumn id="157" xr3:uid="{E34A4F6C-9CDF-469E-B66F-32A725E04036}" uniqueName="157" name="Column157" queryTableFieldId="157"/>
    <tableColumn id="158" xr3:uid="{B8C8450A-364C-4037-9B4D-26E408DEFF59}" uniqueName="158" name="Column158" queryTableFieldId="158"/>
    <tableColumn id="159" xr3:uid="{01083BF4-E174-4504-8D79-F27D1B490DC8}" uniqueName="159" name="Column159" queryTableFieldId="159"/>
    <tableColumn id="160" xr3:uid="{84869DE4-F305-4FF9-A225-05C63F4FD61F}" uniqueName="160" name="Column160" queryTableFieldId="160"/>
    <tableColumn id="161" xr3:uid="{05418D5C-2921-4B8B-ACE3-DB0AECB526CA}" uniqueName="161" name="Column161" queryTableFieldId="161"/>
    <tableColumn id="162" xr3:uid="{0185B103-8FA2-4652-B2DE-0A4A19434E99}" uniqueName="162" name="Column162" queryTableFieldId="162"/>
    <tableColumn id="163" xr3:uid="{2AD31003-E8F5-49C9-8B84-08FAB0BEEFBB}" uniqueName="163" name="Column163" queryTableFieldId="163"/>
    <tableColumn id="164" xr3:uid="{11824FDE-AD74-4410-B9EA-9598F3D37BC3}" uniqueName="164" name="Column164" queryTableFieldId="164"/>
    <tableColumn id="165" xr3:uid="{496C7FED-E6B5-4F20-B370-FD6B31931675}" uniqueName="165" name="Column165" queryTableFieldId="165"/>
    <tableColumn id="166" xr3:uid="{215A6B58-1F0B-4698-9785-CB479C01C625}" uniqueName="166" name="Column166" queryTableFieldId="166"/>
    <tableColumn id="167" xr3:uid="{291E8AFA-C9F2-4A45-95D6-338A56897D49}" uniqueName="167" name="Column167" queryTableFieldId="167"/>
    <tableColumn id="168" xr3:uid="{28DD470C-0A4C-4448-8EC6-D235FD03BB7F}" uniqueName="168" name="Column168" queryTableFieldId="168"/>
    <tableColumn id="169" xr3:uid="{621C0942-2FC0-4B21-997F-C2E861840AF6}" uniqueName="169" name="Column169" queryTableFieldId="169"/>
    <tableColumn id="170" xr3:uid="{C187327A-1DA4-4BB4-A598-836555EA4A22}" uniqueName="170" name="Column170" queryTableFieldId="170"/>
    <tableColumn id="171" xr3:uid="{8EDF86B0-C00D-4A13-963F-4718CC25E644}" uniqueName="171" name="Column171" queryTableFieldId="171"/>
    <tableColumn id="172" xr3:uid="{F10642B4-94E4-41FF-8A84-E6665AB331EA}" uniqueName="172" name="Column172" queryTableFieldId="172"/>
    <tableColumn id="173" xr3:uid="{B831FB5E-C5A4-4D94-A999-D94F03A52A88}" uniqueName="173" name="Column173" queryTableFieldId="173"/>
    <tableColumn id="174" xr3:uid="{186F9EA7-F323-49C5-9B0F-8C51899AE44C}" uniqueName="174" name="Column174" queryTableFieldId="174"/>
    <tableColumn id="175" xr3:uid="{8AB8B050-D472-4DB5-B4D5-27AEB60555C2}" uniqueName="175" name="Column175" queryTableFieldId="175"/>
    <tableColumn id="176" xr3:uid="{07509104-5B10-46E4-90F0-A13128BCBF87}" uniqueName="176" name="Column176" queryTableFieldId="176"/>
    <tableColumn id="177" xr3:uid="{73120E72-6101-47F2-9522-BAEA27EB7CA4}" uniqueName="177" name="Column177" queryTableFieldId="177"/>
    <tableColumn id="178" xr3:uid="{D717C1B9-2094-4575-9ACD-1C6B06788C08}" uniqueName="178" name="Column178" queryTableFieldId="178"/>
    <tableColumn id="179" xr3:uid="{361E0BA0-A61D-4386-92A0-9A6E309F62A2}" uniqueName="179" name="Column179" queryTableFieldId="179"/>
    <tableColumn id="180" xr3:uid="{AA8EA7E2-299D-42D8-B7EB-73D6718296E2}" uniqueName="180" name="Column180" queryTableFieldId="180"/>
    <tableColumn id="181" xr3:uid="{5B812C0E-BB6C-4881-96BA-8BC7CF4DC224}" uniqueName="181" name="Column181" queryTableFieldId="181"/>
    <tableColumn id="182" xr3:uid="{94DFC66C-AFB7-405C-ACE0-0609A13D5A76}" uniqueName="182" name="Column182" queryTableFieldId="182"/>
    <tableColumn id="183" xr3:uid="{117A2A27-2AD7-4479-A5D1-B386030FE2C0}" uniqueName="183" name="Column183" queryTableFieldId="183"/>
    <tableColumn id="184" xr3:uid="{9282FB3D-3C40-4812-8802-FEF22E522CFE}" uniqueName="184" name="Column184" queryTableFieldId="184"/>
    <tableColumn id="185" xr3:uid="{BD190907-21AA-4C50-92B0-00ACC771EFAC}" uniqueName="185" name="Column185" queryTableFieldId="185"/>
    <tableColumn id="186" xr3:uid="{35BB49F6-0904-4F2F-B8D4-FC653C477F89}" uniqueName="186" name="Column186" queryTableFieldId="186"/>
    <tableColumn id="187" xr3:uid="{7DC14504-0944-49DD-989E-3ECE9F2ABDEE}" uniqueName="187" name="Column187" queryTableFieldId="187"/>
    <tableColumn id="188" xr3:uid="{B0F7F9C4-CA90-42F6-878E-FB30B88757A5}" uniqueName="188" name="Column188" queryTableFieldId="188"/>
    <tableColumn id="189" xr3:uid="{FF204C90-036E-4F50-9230-01818F8ACB37}" uniqueName="189" name="Column189" queryTableFieldId="189"/>
    <tableColumn id="190" xr3:uid="{50DADA37-815A-4C79-A747-1310FF0B831F}" uniqueName="190" name="Column190" queryTableFieldId="190"/>
    <tableColumn id="191" xr3:uid="{C32F98B2-E5EA-4E7C-B394-8460235958F6}" uniqueName="191" name="Column191" queryTableFieldId="191"/>
    <tableColumn id="192" xr3:uid="{75D47B00-5737-43FF-8B37-C4A0A035194A}" uniqueName="192" name="Column192" queryTableFieldId="192"/>
    <tableColumn id="193" xr3:uid="{4E613DDE-48F9-4F0C-B16C-2ACC0CAEADDE}" uniqueName="193" name="Column193" queryTableFieldId="193"/>
    <tableColumn id="194" xr3:uid="{A095CC59-6A39-445C-B79C-CECF2E87A89A}" uniqueName="194" name="Column194" queryTableFieldId="194"/>
    <tableColumn id="195" xr3:uid="{1F9ADB5C-8D2C-46A4-9C45-FCDEF704BCB3}" uniqueName="195" name="Column195" queryTableFieldId="195"/>
    <tableColumn id="196" xr3:uid="{9F78DADA-C168-4664-8517-B69AE5FCD1D5}" uniqueName="196" name="Column196" queryTableFieldId="196"/>
    <tableColumn id="197" xr3:uid="{49935C9D-E26E-4CB2-BA69-8D4CD8B95D2F}" uniqueName="197" name="Column197" queryTableFieldId="197"/>
    <tableColumn id="198" xr3:uid="{2783549E-AE96-442E-8EEE-1048914C58BC}" uniqueName="198" name="Column198" queryTableFieldId="198"/>
    <tableColumn id="199" xr3:uid="{F87AB170-0242-4C9E-B6A1-AC04DDC9F7B5}" uniqueName="199" name="Column199" queryTableFieldId="199"/>
    <tableColumn id="200" xr3:uid="{910C251C-9274-4097-B935-6C57162956D1}" uniqueName="200" name="Column200" queryTableFieldId="200"/>
    <tableColumn id="201" xr3:uid="{39D0179D-9B5D-48CE-94C7-4B6F537C1B72}" uniqueName="201" name="Column201" queryTableFieldId="20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3D5DD62-3CC1-4AF7-90DB-154E7FA56724}" name="precio_alta" displayName="precio_alta" ref="A1:BS127" tableType="queryTable" totalsRowShown="0">
  <autoFilter ref="A1:BS127" xr:uid="{63D5DD62-3CC1-4AF7-90DB-154E7FA56724}"/>
  <tableColumns count="71">
    <tableColumn id="1" xr3:uid="{B4960F45-F5E9-4687-A8B8-82A1C4CFEF9B}" uniqueName="1" name="TIPO" queryTableFieldId="1" dataDxfId="105"/>
    <tableColumn id="2" xr3:uid="{979D9073-EB81-473E-9ED9-96BD70FBC96A}" uniqueName="2" name="GAMA" queryTableFieldId="2" dataDxfId="104"/>
    <tableColumn id="3" xr3:uid="{2B3EC755-6E15-4541-A3E9-FF7D1B28FE58}" uniqueName="3" name="Marca" queryTableFieldId="3" dataDxfId="103"/>
    <tableColumn id="4" xr3:uid="{4FB13052-0420-4733-94F4-363333065304}" uniqueName="4" name="Equipo" queryTableFieldId="4" dataDxfId="102"/>
    <tableColumn id="5" xr3:uid="{3DC54BA3-2021-483A-B02E-1D0DFA3D9DCE}" uniqueName="5" name="Precio Prepago" queryTableFieldId="5"/>
    <tableColumn id="6" xr3:uid="{4E341AAC-591A-4AB9-B02D-A28D4BD2468D}" uniqueName="6" name="Sistema Operativo" queryTableFieldId="6" dataDxfId="101"/>
    <tableColumn id="7" xr3:uid="{6A3F8028-4BCF-40D4-9EE5-A764A294B23B}" uniqueName="7" name="Max Negocios + 29.90" queryTableFieldId="7"/>
    <tableColumn id="8" xr3:uid="{59592B95-5822-4783-810D-41613DEA5349}" uniqueName="8" name=" Max Negocios + 39.90" queryTableFieldId="8" dataDxfId="100"/>
    <tableColumn id="9" xr3:uid="{ED1B0F15-4155-4865-9C9D-E76E0A9EE09D}" uniqueName="9" name="Max Negocios + 49.90" queryTableFieldId="9"/>
    <tableColumn id="10" xr3:uid="{BC6542ED-B554-4FC7-AC0F-A8A5F6EC6F50}" uniqueName="10" name="  Max Negocios + 55.90/ Max Negocios + Ilimitado 69.90" queryTableFieldId="10" dataDxfId="99"/>
    <tableColumn id="11" xr3:uid="{592ECA3E-443C-437A-827A-F34382938C5C}" uniqueName="11" name="Max Negocios + Ilimitado 79.90" queryTableFieldId="11"/>
    <tableColumn id="12" xr3:uid="{C94E80FF-2488-4776-B2A6-2AE0B1CB99D7}" uniqueName="12" name="Max Negocios + Ilimitado 95.90" queryTableFieldId="12"/>
    <tableColumn id="13" xr3:uid="{66E088FA-D078-4F51-88BE-D1A1BC8AA764}" uniqueName="13" name="Max Negocios + Ilimitado 109.90" queryTableFieldId="13"/>
    <tableColumn id="14" xr3:uid="{A9A84274-9CE9-4828-A7E0-36AA0E7FBC62}" uniqueName="14" name="Max Negocios + Ilimitado 125" queryTableFieldId="14"/>
    <tableColumn id="15" xr3:uid="{0FC1521E-AB5B-4DCC-A461-359C32D9A85E}" uniqueName="15" name="Max Negocios + Ilimitado 159.90" queryTableFieldId="15"/>
    <tableColumn id="16" xr3:uid="{6CA1C5B8-6228-44BD-ABF3-891A7E7736A9}" uniqueName="16" name="Max Negocios + Ilimitado 189.90 / 289.90" queryTableFieldId="16"/>
    <tableColumn id="17" xr3:uid="{643D9042-4C49-4D29-ACC7-7AE8C0FF7EAF}" uniqueName="17" name="Max Negocios + 29.90_1" queryTableFieldId="17" dataDxfId="98"/>
    <tableColumn id="18" xr3:uid="{3DD04832-6E5A-47D9-B0A3-0471F9155888}" uniqueName="18" name="Max Negocios + 39.90" queryTableFieldId="18"/>
    <tableColumn id="19" xr3:uid="{BFD4C7D0-EC10-489F-A5B5-4FCC22184105}" uniqueName="19" name="Max Negocios + 49.90_2" queryTableFieldId="19" dataDxfId="97"/>
    <tableColumn id="20" xr3:uid="{3EA19A2D-A880-48A5-8894-8DB51E07C6BC}" uniqueName="20" name="Max Negocios + 55.90 / Max Negocios + Ilimitado 69.90" queryTableFieldId="20"/>
    <tableColumn id="21" xr3:uid="{754364FB-03BF-417F-B0C7-A33F278D47C9}" uniqueName="21" name="Max Negocios + Ilimitado 79.90_3" queryTableFieldId="21" dataDxfId="96"/>
    <tableColumn id="22" xr3:uid="{162986FA-F66C-4DD3-9F81-E7E995594C33}" uniqueName="22" name="Max Negocios + Ilimitado 95.90_4" queryTableFieldId="22" dataDxfId="95"/>
    <tableColumn id="23" xr3:uid="{9E3B1B01-D585-4614-A9C0-41AA8C40C160}" uniqueName="23" name="Max Negocios + Ilimitado 109.90_5" queryTableFieldId="23" dataDxfId="94"/>
    <tableColumn id="24" xr3:uid="{00A9F9ED-DDA7-4FDA-80AF-F5FFE02F40D8}" uniqueName="24" name="Max Negocios + Ilimitado 125_6" queryTableFieldId="24" dataDxfId="93"/>
    <tableColumn id="25" xr3:uid="{DC9D72EC-50FD-4099-81CE-2745D15F798B}" uniqueName="25" name="Max Negocios + Ilimitado 159.90_7" queryTableFieldId="25" dataDxfId="92"/>
    <tableColumn id="26" xr3:uid="{CC44BFA1-1740-4978-B685-E11AF45EA407}" uniqueName="26" name="Max Negocios + Ilimitado 189.90 / 289.90_8" queryTableFieldId="26" dataDxfId="91"/>
    <tableColumn id="27" xr3:uid="{78DC146D-E9A0-42A4-921D-661B8BDE284D}" uniqueName="27" name="Column27" queryTableFieldId="27"/>
    <tableColumn id="28" xr3:uid="{5C4E2867-D889-4A58-8C34-C0A583F820A2}" uniqueName="28" name="Column28" queryTableFieldId="28"/>
    <tableColumn id="29" xr3:uid="{BF4BD774-E1CD-4E5A-9CC3-3EF65AB7B24E}" uniqueName="29" name="Column29" queryTableFieldId="29"/>
    <tableColumn id="30" xr3:uid="{143D56E7-5F17-4147-89AC-846664365338}" uniqueName="30" name="Column30" queryTableFieldId="30"/>
    <tableColumn id="31" xr3:uid="{C62A9432-313A-479B-BDBD-5C64DF6D6EDB}" uniqueName="31" name="Column31" queryTableFieldId="31"/>
    <tableColumn id="32" xr3:uid="{982A456E-487B-4122-AC82-7BC30FC6BAEC}" uniqueName="32" name="Column32" queryTableFieldId="32"/>
    <tableColumn id="33" xr3:uid="{CADF86FB-7DDE-49D6-BD26-1E8D2EAC9E3A}" uniqueName="33" name="Column33" queryTableFieldId="33"/>
    <tableColumn id="34" xr3:uid="{EC118A22-C7A0-41DC-A622-0027A38C7F7A}" uniqueName="34" name="Column34" queryTableFieldId="34"/>
    <tableColumn id="35" xr3:uid="{C21229F1-BE1B-4D32-B27E-E6596FE795CB}" uniqueName="35" name="Column35" queryTableFieldId="35"/>
    <tableColumn id="36" xr3:uid="{BBD83F69-C303-4F34-9BB3-5A33B9514E38}" uniqueName="36" name="Column36" queryTableFieldId="36"/>
    <tableColumn id="37" xr3:uid="{906760DB-B89B-4FBA-830C-EB386890D8B7}" uniqueName="37" name="Column37" queryTableFieldId="37"/>
    <tableColumn id="38" xr3:uid="{DB0681AE-9775-41D1-B8E8-B6AFB398A55E}" uniqueName="38" name="Column38" queryTableFieldId="38"/>
    <tableColumn id="39" xr3:uid="{A8479AB9-7347-4668-AD2C-D5911C5310A6}" uniqueName="39" name="Column39" queryTableFieldId="39"/>
    <tableColumn id="40" xr3:uid="{540CE355-7AB8-4869-8CD6-462EEF2265D3}" uniqueName="40" name="Column40" queryTableFieldId="40"/>
    <tableColumn id="41" xr3:uid="{FD4EF062-87CF-4398-B2EC-1883BE746E15}" uniqueName="41" name="Column41" queryTableFieldId="41"/>
    <tableColumn id="42" xr3:uid="{8B1F0775-F5D3-4591-89F9-C9BEE2031437}" uniqueName="42" name="Column42" queryTableFieldId="42"/>
    <tableColumn id="43" xr3:uid="{E6E43CAA-320D-48E2-88CF-9494EED43829}" uniqueName="43" name="Column43" queryTableFieldId="43"/>
    <tableColumn id="44" xr3:uid="{FAB54FC0-AC18-4965-B12D-39492BBCF67A}" uniqueName="44" name="Column44" queryTableFieldId="44"/>
    <tableColumn id="45" xr3:uid="{F9B5B1A8-A7A2-4122-8A66-16E484B34CA7}" uniqueName="45" name="Column45" queryTableFieldId="45"/>
    <tableColumn id="46" xr3:uid="{ECD0116C-D854-4988-8F8E-11CBAF83651B}" uniqueName="46" name="Column46" queryTableFieldId="46"/>
    <tableColumn id="47" xr3:uid="{C77A66FA-1095-4CCC-A290-5E5B47312A1A}" uniqueName="47" name="Column47" queryTableFieldId="47"/>
    <tableColumn id="48" xr3:uid="{8F140979-81F5-432F-A005-CA4B9F8D5BF2}" uniqueName="48" name="Column48" queryTableFieldId="48"/>
    <tableColumn id="49" xr3:uid="{9324AFC3-4F5E-4828-8A52-875F99149C41}" uniqueName="49" name="Column49" queryTableFieldId="49"/>
    <tableColumn id="50" xr3:uid="{2EBDAE70-9D03-4514-85CF-E2C29194DABD}" uniqueName="50" name="Column50" queryTableFieldId="50"/>
    <tableColumn id="51" xr3:uid="{3A79BC0E-CBBE-48B0-B7EE-CEADF9B996B7}" uniqueName="51" name="Column51" queryTableFieldId="51"/>
    <tableColumn id="52" xr3:uid="{B2EFA51F-9664-4A2F-8C94-486AD715E31E}" uniqueName="52" name="Column52" queryTableFieldId="52"/>
    <tableColumn id="53" xr3:uid="{20B6A65A-1BAD-4534-96E9-0A6258ED8A72}" uniqueName="53" name="Column53" queryTableFieldId="53"/>
    <tableColumn id="54" xr3:uid="{7EE3DECF-0463-4111-874F-2F7297535852}" uniqueName="54" name="Column54" queryTableFieldId="54"/>
    <tableColumn id="55" xr3:uid="{49FE0A6F-E45A-4173-9C34-1DCA2BD248AC}" uniqueName="55" name="Column55" queryTableFieldId="55"/>
    <tableColumn id="56" xr3:uid="{7125B11C-C085-4BFC-8EC1-05CC8F346F5B}" uniqueName="56" name="Column56" queryTableFieldId="56"/>
    <tableColumn id="57" xr3:uid="{EC732045-283A-4543-8B30-3AA8795AB943}" uniqueName="57" name="Column57" queryTableFieldId="57"/>
    <tableColumn id="58" xr3:uid="{AF581FB4-B051-44E9-A3ED-9D76104E9ABD}" uniqueName="58" name="Column58" queryTableFieldId="58"/>
    <tableColumn id="59" xr3:uid="{BF076039-30EB-4C35-AC78-A3A9B43B9FBC}" uniqueName="59" name="Column59" queryTableFieldId="59"/>
    <tableColumn id="60" xr3:uid="{8B49C99D-6051-4DBE-8C7F-A2E7DA7B59DE}" uniqueName="60" name="Column60" queryTableFieldId="60"/>
    <tableColumn id="61" xr3:uid="{21D814E9-2859-4755-9602-29D20880BF8A}" uniqueName="61" name="Column61" queryTableFieldId="61"/>
    <tableColumn id="62" xr3:uid="{6ACDA507-FD08-4E2B-8623-59BF0E01E27B}" uniqueName="62" name="Column62" queryTableFieldId="62"/>
    <tableColumn id="63" xr3:uid="{223FE7D8-F713-49F3-9A62-A0070827C4B2}" uniqueName="63" name="Column63" queryTableFieldId="63"/>
    <tableColumn id="64" xr3:uid="{C9407339-5F7A-4FF2-9C89-DBFA50EC9AFB}" uniqueName="64" name="Column64" queryTableFieldId="64"/>
    <tableColumn id="65" xr3:uid="{53FF005C-8DCC-4AB5-B8BA-85A2215748C5}" uniqueName="65" name="Column65" queryTableFieldId="65"/>
    <tableColumn id="66" xr3:uid="{C1F6FFC8-CB8E-4610-B5EF-2F0DD28286DB}" uniqueName="66" name="Column66" queryTableFieldId="66"/>
    <tableColumn id="67" xr3:uid="{C75A7D1D-B1CA-47B9-9DD3-C86D365BB5FD}" uniqueName="67" name="Column67" queryTableFieldId="67"/>
    <tableColumn id="68" xr3:uid="{3C3CBBF3-2298-4999-83E3-AB0F8067B33A}" uniqueName="68" name="Column68" queryTableFieldId="68"/>
    <tableColumn id="69" xr3:uid="{009C206B-AB52-45B2-8567-49416BA4E0B8}" uniqueName="69" name="Column69" queryTableFieldId="69"/>
    <tableColumn id="70" xr3:uid="{45BCC111-1CAC-47FA-92CC-CC82A7A88331}" uniqueName="70" name="Column70" queryTableFieldId="70"/>
    <tableColumn id="71" xr3:uid="{C43F454C-460A-42B9-9775-B59383F2D746}" uniqueName="71" name="Column71" queryTableFieldId="7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7B4472B-0CDC-4858-8896-FBEF6E3CDDE6}" name="stock_vigente" displayName="stock_vigente" ref="A1:AC30" tableType="queryTable" totalsRowShown="0">
  <tableColumns count="29">
    <tableColumn id="1" xr3:uid="{1956CC38-7467-42BF-8CA0-326FFB2353E8}" uniqueName="1" name="Column1" queryTableFieldId="1" dataDxfId="90"/>
    <tableColumn id="2" xr3:uid="{A06AD88C-4C4E-4886-9770-3F44C564C070}" uniqueName="2" name="MARCA" queryTableFieldId="2" dataDxfId="89"/>
    <tableColumn id="3" xr3:uid="{5559FC53-CCF1-48A2-8A87-E4F92CC22154}" uniqueName="3" name="MODELO" queryTableFieldId="3" dataDxfId="88"/>
    <tableColumn id="4" xr3:uid="{2F16F7FA-1808-4626-9D66-0834E3A1541C}" uniqueName="4" name="COLOR" queryTableFieldId="4" dataDxfId="87"/>
    <tableColumn id="5" xr3:uid="{92E0DD9A-9873-4ABA-BF08-95D5C410F176}" uniqueName="5" name="DESCRIPCION SEGUN SISACT" queryTableFieldId="5" dataDxfId="86"/>
    <tableColumn id="6" xr3:uid="{FE828715-1EB2-4E45-9B89-BB8E214648C0}" uniqueName="6" name="DESCRIPCION SEGUN PRODUCTO MOVIL" queryTableFieldId="6" dataDxfId="85"/>
    <tableColumn id="7" xr3:uid="{69F85F7E-1C6B-4C95-A0DC-846BF9E2D801}" uniqueName="7" name="CODIGO" queryTableFieldId="7" dataDxfId="84"/>
    <tableColumn id="8" xr3:uid="{3E4ABF3A-D2E1-4B5D-BF5B-29BCA002C2D9}" uniqueName="8" name="BUSINESS 01.10.2026" queryTableFieldId="94" dataDxfId="1"/>
    <tableColumn id="9" xr3:uid="{3177F471-62F3-4081-8C07-62A9DA1A001D}" uniqueName="9" name="STATUS EQUIPOS" queryTableFieldId="9" dataDxfId="83"/>
    <tableColumn id="10" xr3:uid="{0FF60AD1-C273-4425-8F51-3D99249FDFA9}" uniqueName="10" name="FECHA LANZ." queryTableFieldId="10" dataDxfId="82"/>
    <tableColumn id="11" xr3:uid="{BD9377AE-A2D8-408C-911E-12C87957D6C8}" uniqueName="11" name="COSTOS DDP OCTUBRE 26" queryTableFieldId="95" dataDxfId="0"/>
    <tableColumn id="12" xr3:uid="{7A12759A-187F-4D97-9903-F48D85F8190B}" uniqueName="12" name="Pantalla" queryTableFieldId="12" dataDxfId="81"/>
    <tableColumn id="13" xr3:uid="{E192DD63-ABCE-42F1-AEB5-5897BEBECCA6}" uniqueName="13" name="Cámara Principal" queryTableFieldId="72" dataDxfId="80"/>
    <tableColumn id="14" xr3:uid="{3460736B-CEB6-4F9D-8680-A770C531B04F}" uniqueName="14" name="Cámara Frontal" queryTableFieldId="14" dataDxfId="79"/>
    <tableColumn id="15" xr3:uid="{2843DDFF-8A61-4F6C-8994-2B5595796836}" uniqueName="15" name="Tecnología" queryTableFieldId="15" dataDxfId="78"/>
    <tableColumn id="16" xr3:uid="{2CD0AB2D-9A43-4B43-99B7-F251B93FED5C}" uniqueName="16" name="Gama" queryTableFieldId="16" dataDxfId="77"/>
    <tableColumn id="17" xr3:uid="{865F57D7-5CD3-4179-A8ED-7E50F8886924}" uniqueName="17" name="S.O." queryTableFieldId="17" dataDxfId="76"/>
    <tableColumn id="18" xr3:uid="{C8A22590-B81E-4AEF-B63A-06AC4FB5D62F}" uniqueName="18" name="Versión del Android" queryTableFieldId="18" dataDxfId="75"/>
    <tableColumn id="19" xr3:uid="{9EF4DBC1-FFC4-4300-BDC2-EB96F1C749BE}" uniqueName="19" name="Velocidad Procesador" queryTableFieldId="19" dataDxfId="74"/>
    <tableColumn id="20" xr3:uid="{9D1EE8A1-DC65-42B0-BAD9-E585DA3C10BC}" uniqueName="20" name="Memoria RAM" queryTableFieldId="20" dataDxfId="73"/>
    <tableColumn id="21" xr3:uid="{7F8FCB64-60DD-436F-AF71-85A4A18A523E}" uniqueName="21" name="Memoria Interna" queryTableFieldId="21" dataDxfId="72"/>
    <tableColumn id="22" xr3:uid="{115CAA19-4497-4911-9759-A04F95C68646}" uniqueName="22" name="Número de núcleos" queryTableFieldId="22" dataDxfId="71"/>
    <tableColumn id="28" xr3:uid="{7E52B244-C190-46E0-8982-9B9D5B729E97}" uniqueName="28" name="eSIM" queryTableFieldId="73" dataDxfId="70"/>
    <tableColumn id="29" xr3:uid="{600144A5-F3E6-49B7-8A21-D671C0DD1CCF}" uniqueName="29" name="BATERIA" queryTableFieldId="74" dataDxfId="69"/>
    <tableColumn id="23" xr3:uid="{9607A02A-2875-4D7B-B7F3-EDEF3DF1629F}" uniqueName="23" name="Audifonos" queryTableFieldId="23" dataDxfId="68"/>
    <tableColumn id="24" xr3:uid="{CF5C6DF8-E261-421D-80E8-0291AFC0A631}" uniqueName="24" name="Adaptador de pared" queryTableFieldId="24" dataDxfId="67"/>
    <tableColumn id="25" xr3:uid="{C3E276AD-8C6E-48AA-9028-D6EC315A4925}" uniqueName="25" name="Cable USB" queryTableFieldId="25" dataDxfId="66"/>
    <tableColumn id="26" xr3:uid="{43D3004D-DF01-4923-BC88-05E1D5673F49}" uniqueName="26" name="Nivel" queryTableFieldId="26" dataDxfId="65"/>
    <tableColumn id="27" xr3:uid="{2FC65957-E5B8-44AF-9DF0-8ACC08B75A08}" uniqueName="27" name="FIFO" queryTableFieldId="27" dataDxfId="6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848707C-4EDC-4680-AE0A-C2647C70099F}" name="stock_descon" displayName="stock_descon" ref="A1:AD15" tableType="queryTable" totalsRowShown="0">
  <autoFilter ref="A1:AD15" xr:uid="{3848707C-4EDC-4680-AE0A-C2647C70099F}"/>
  <tableColumns count="30">
    <tableColumn id="1" xr3:uid="{59D29D30-B5F4-445C-B0F3-E865AAE89C1C}" uniqueName="1" name="Column1" queryTableFieldId="1" dataDxfId="63"/>
    <tableColumn id="2" xr3:uid="{9EADE6AC-CEAC-42A7-8CD9-87C4A3503436}" uniqueName="2" name="MARCA" queryTableFieldId="2" dataDxfId="62"/>
    <tableColumn id="3" xr3:uid="{FAF314B5-9FE4-4D87-8C83-E542AAF7B52B}" uniqueName="3" name="MODELO" queryTableFieldId="3" dataDxfId="61"/>
    <tableColumn id="4" xr3:uid="{8F098AF2-5A72-4BDC-8E05-BFDCD519F451}" uniqueName="4" name="COLOR" queryTableFieldId="4" dataDxfId="60"/>
    <tableColumn id="5" xr3:uid="{8CD5C05B-6909-4903-8E43-A9F8EB625D0D}" uniqueName="5" name="DESCRIPCION SEGUN SISACT" queryTableFieldId="5" dataDxfId="59"/>
    <tableColumn id="6" xr3:uid="{17683821-0672-4B38-853F-A8410472DC16}" uniqueName="6" name="DESCRIPCION SEGUN PRODUCTO MOVIL" queryTableFieldId="6" dataDxfId="58"/>
    <tableColumn id="7" xr3:uid="{24626CA3-8F29-4AF9-A5A1-9AF8093846B2}" uniqueName="7" name="CODIGO" queryTableFieldId="7" dataDxfId="57"/>
    <tableColumn id="8" xr3:uid="{DC0E6398-70F4-4AEA-BC2C-B46A1E71F30F}" uniqueName="8" name="BUSINESS 01.10.2026" queryTableFieldId="94"/>
    <tableColumn id="9" xr3:uid="{5276470D-E33B-4AD1-9C08-77A98806828B}" uniqueName="9" name="STATUS EQUIPOS" queryTableFieldId="9" dataDxfId="56"/>
    <tableColumn id="10" xr3:uid="{D2E39337-E682-41F1-9D26-CDDFD0385569}" uniqueName="10" name="FECHA LANZ." queryTableFieldId="10" dataDxfId="55"/>
    <tableColumn id="11" xr3:uid="{58BD797A-851D-4D75-9DBE-6412DA314214}" uniqueName="11" name="COSTOS DDP OCTUBRE 26" queryTableFieldId="95" dataDxfId="54"/>
    <tableColumn id="12" xr3:uid="{9A9A71C4-1005-4981-AAA6-231F5DC352A5}" uniqueName="12" name="Pantalla" queryTableFieldId="12" dataDxfId="53"/>
    <tableColumn id="13" xr3:uid="{576DB732-7CF8-4360-94A5-A04B2A0F3B91}" uniqueName="13" name="Cámara Principal" queryTableFieldId="72" dataDxfId="52"/>
    <tableColumn id="14" xr3:uid="{65B27FB9-0A0B-443F-8701-ED027B75E204}" uniqueName="14" name="Cámara Frontal" queryTableFieldId="14" dataDxfId="51"/>
    <tableColumn id="15" xr3:uid="{8BD67FFB-E06F-4DD1-8CF7-C85FC51DC88B}" uniqueName="15" name="Tecnología" queryTableFieldId="15" dataDxfId="50"/>
    <tableColumn id="16" xr3:uid="{CD1281EA-25D4-4869-9E65-69F487492EC5}" uniqueName="16" name="Gama" queryTableFieldId="16" dataDxfId="49"/>
    <tableColumn id="17" xr3:uid="{AFC05609-19EE-4E8B-A78C-7AFD5E289D5B}" uniqueName="17" name="S.O." queryTableFieldId="17" dataDxfId="48"/>
    <tableColumn id="18" xr3:uid="{EB0990CD-A035-4870-BFC6-A47DC088674C}" uniqueName="18" name="Versión del Android" queryTableFieldId="18" dataDxfId="47"/>
    <tableColumn id="19" xr3:uid="{7A5C58E6-EFCD-4025-AC40-8235244D6D5F}" uniqueName="19" name="Velocidad Procesador" queryTableFieldId="19" dataDxfId="46"/>
    <tableColumn id="20" xr3:uid="{B1DB93ED-4901-4D9C-B20A-94568D8AF240}" uniqueName="20" name="Memoria RAM" queryTableFieldId="20" dataDxfId="45"/>
    <tableColumn id="21" xr3:uid="{87D3FEDC-3C9B-41A6-A968-74EE8385D3EF}" uniqueName="21" name="Memoria Interna" queryTableFieldId="21" dataDxfId="44"/>
    <tableColumn id="22" xr3:uid="{63C0D77B-BCBF-4087-8CF0-5DBDEF79A33A}" uniqueName="22" name="Número de núcleos" queryTableFieldId="22" dataDxfId="43"/>
    <tableColumn id="28" xr3:uid="{096269F4-FFD1-41EC-A958-1BAC7E300B9F}" uniqueName="28" name="eSIM" queryTableFieldId="73" dataDxfId="42"/>
    <tableColumn id="30" xr3:uid="{8380BD43-0360-475C-B64E-080AA38C01DC}" uniqueName="30" name="BATERIA" queryTableFieldId="74" dataDxfId="41"/>
    <tableColumn id="23" xr3:uid="{F0F2F2BE-6F3E-4D7A-9934-9911B1B022BE}" uniqueName="23" name="Audifonos" queryTableFieldId="23" dataDxfId="40"/>
    <tableColumn id="24" xr3:uid="{D3C69564-7632-4422-B39E-21755AE1A341}" uniqueName="24" name="Adaptador de pared" queryTableFieldId="24" dataDxfId="39"/>
    <tableColumn id="25" xr3:uid="{604F14D8-F680-46E1-AF2D-F1FB63A5B831}" uniqueName="25" name="Cable USB" queryTableFieldId="25" dataDxfId="38"/>
    <tableColumn id="26" xr3:uid="{B700CDE0-96F3-4C54-B789-09F8BE7E52AD}" uniqueName="26" name="Nivel" queryTableFieldId="26" dataDxfId="37"/>
    <tableColumn id="27" xr3:uid="{FA0C377A-01DB-4238-A339-51D5C36EC7BB}" uniqueName="27" name="FIFO" queryTableFieldId="27" dataDxfId="36"/>
    <tableColumn id="29" xr3:uid="{D28E4B19-6DD8-4A55-AA0E-6624D4ADD86C}" uniqueName="29" name="Columna1" queryTableFieldId="4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5AAC9DB-FF44-4CE6-BCA4-BDCC692873E5}" name="Anexar1" displayName="Anexar1" ref="A1:AD44" tableType="queryTable" totalsRowShown="0">
  <autoFilter ref="A1:AD44" xr:uid="{F5AAC9DB-FF44-4CE6-BCA4-BDCC692873E5}"/>
  <sortState xmlns:xlrd2="http://schemas.microsoft.com/office/spreadsheetml/2017/richdata2" ref="A2:AD44">
    <sortCondition ref="B4:B44"/>
  </sortState>
  <tableColumns count="30">
    <tableColumn id="1" xr3:uid="{C93798D5-0EA1-49D4-8DBC-C85C1061546A}" uniqueName="1" name="Column1" queryTableFieldId="1" dataDxfId="35"/>
    <tableColumn id="2" xr3:uid="{CA1A3AA9-A9FE-436D-A89F-75072673DAE2}" uniqueName="2" name="MARCA" queryTableFieldId="2" dataDxfId="34"/>
    <tableColumn id="3" xr3:uid="{37833944-DD05-49E1-B967-F2760E74239E}" uniqueName="3" name="MODELO" queryTableFieldId="3" dataDxfId="33"/>
    <tableColumn id="4" xr3:uid="{1FB0D3BB-8597-437A-9FD3-8A63B7861A6B}" uniqueName="4" name="COLOR" queryTableFieldId="4" dataDxfId="32"/>
    <tableColumn id="5" xr3:uid="{C517F0D6-4692-4E61-981E-1F15E2574AEB}" uniqueName="5" name="DESCRIPCION SEGUN SISACT" queryTableFieldId="5" dataDxfId="31"/>
    <tableColumn id="6" xr3:uid="{E6DF7C3C-611F-483E-B02D-9CB89486E352}" uniqueName="6" name="DESCRIPCION SEGUN PRODUCTO MOVIL" queryTableFieldId="6" dataDxfId="30"/>
    <tableColumn id="7" xr3:uid="{1BFE50CA-B45D-4BD9-8589-904A9B3404FD}" uniqueName="7" name="CODIGO" queryTableFieldId="7" dataDxfId="29"/>
    <tableColumn id="8" xr3:uid="{8703E81C-FD56-4462-A0F4-312C9867D11B}" uniqueName="8" name="BUSINESS 01.10.2026" queryTableFieldId="95"/>
    <tableColumn id="9" xr3:uid="{0D117D94-CC60-4AD4-BAB0-73CC1E258B10}" uniqueName="9" name="STATUS EQUIPOS" queryTableFieldId="9" dataDxfId="28"/>
    <tableColumn id="10" xr3:uid="{810BAE24-739A-4E1D-9AB6-3A1EDE7762C1}" uniqueName="10" name="FECHA LANZ." queryTableFieldId="10" dataDxfId="27"/>
    <tableColumn id="11" xr3:uid="{6C391C34-B255-473D-A140-3294198138A1}" uniqueName="11" name="COSTOS DDP OCTUBRE 26" queryTableFieldId="96" dataDxfId="26"/>
    <tableColumn id="12" xr3:uid="{99501135-D2CE-4D79-87AB-4EB1A1B92921}" uniqueName="12" name="Pantalla" queryTableFieldId="12" dataDxfId="25"/>
    <tableColumn id="13" xr3:uid="{250BADD3-92D3-4C66-A9DE-A403FAB40117}" uniqueName="13" name="Cámara Principal" queryTableFieldId="73" dataDxfId="24"/>
    <tableColumn id="14" xr3:uid="{4DAE5654-5DA3-4AB5-95FD-73C4459419AC}" uniqueName="14" name="Cámara Frontal" queryTableFieldId="14" dataDxfId="23"/>
    <tableColumn id="15" xr3:uid="{6CC91129-642F-4C53-855F-FDAFA1DA9761}" uniqueName="15" name="Tecnología" queryTableFieldId="15" dataDxfId="22"/>
    <tableColumn id="16" xr3:uid="{377727A8-6D8A-4D5F-8253-DBBC01E25AFC}" uniqueName="16" name="Gama" queryTableFieldId="16" dataDxfId="21"/>
    <tableColumn id="17" xr3:uid="{AC531479-0E3C-4B37-A526-495089B6C64B}" uniqueName="17" name="S.O." queryTableFieldId="17" dataDxfId="20"/>
    <tableColumn id="18" xr3:uid="{EE43E62E-31F2-400E-BCEE-08FE4FBC7255}" uniqueName="18" name="Versión del Android" queryTableFieldId="18" dataDxfId="19"/>
    <tableColumn id="19" xr3:uid="{7A6C05D1-4642-4933-969F-8A05F9C85603}" uniqueName="19" name="Velocidad Procesador" queryTableFieldId="19" dataDxfId="18"/>
    <tableColumn id="20" xr3:uid="{87CF0902-17AA-4C5C-BA65-4959C619E5A2}" uniqueName="20" name="Memoria RAM" queryTableFieldId="20" dataDxfId="17"/>
    <tableColumn id="21" xr3:uid="{2D1A9BA3-101D-43A4-A05E-B372BD89814A}" uniqueName="21" name="Memoria Interna" queryTableFieldId="21" dataDxfId="16"/>
    <tableColumn id="22" xr3:uid="{876834F1-377B-46EB-ACB6-AC1D35BECA83}" uniqueName="22" name="Número de núcleos" queryTableFieldId="22" dataDxfId="15"/>
    <tableColumn id="28" xr3:uid="{90C88535-72B5-498A-B16A-87C241A3CB81}" uniqueName="28" name="eSIM" queryTableFieldId="74" dataDxfId="14"/>
    <tableColumn id="29" xr3:uid="{E40A0BDC-FD3B-4D8B-945F-B032D8610940}" uniqueName="29" name="BATERIA" queryTableFieldId="75" dataDxfId="13"/>
    <tableColumn id="23" xr3:uid="{CA34F553-BA21-46C5-94E7-433D512928BE}" uniqueName="23" name="Audifonos" queryTableFieldId="23" dataDxfId="12"/>
    <tableColumn id="24" xr3:uid="{077B1996-F3B0-4372-BA86-44C97FD03FA1}" uniqueName="24" name="Adaptador de pared" queryTableFieldId="24" dataDxfId="11"/>
    <tableColumn id="25" xr3:uid="{A894C10C-A632-433A-A7DB-DE7EA7DEBDA7}" uniqueName="25" name="Cable USB" queryTableFieldId="25" dataDxfId="10"/>
    <tableColumn id="26" xr3:uid="{915F49FA-60A5-484D-8D52-FD448706E28E}" uniqueName="26" name="Nivel" queryTableFieldId="26" dataDxfId="9"/>
    <tableColumn id="27" xr3:uid="{54E4660B-31E2-466B-B4D2-455FF33D2FDE}" uniqueName="27" name="FIFO" queryTableFieldId="27" dataDxfId="8"/>
    <tableColumn id="30" xr3:uid="{6AB67E6B-B650-4416-BA14-9FBB94FE1832}" uniqueName="30" name="Columna1" queryTableFieldId="4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F3556-82F9-49D9-AF0C-93C40E91609B}">
  <sheetPr codeName="Hoja1">
    <tabColor theme="4" tint="-0.249977111117893"/>
  </sheetPr>
  <dimension ref="A1:J5618"/>
  <sheetViews>
    <sheetView workbookViewId="0">
      <selection activeCell="J3118" sqref="J3118"/>
    </sheetView>
  </sheetViews>
  <sheetFormatPr baseColWidth="10" defaultRowHeight="14.4" x14ac:dyDescent="0.3"/>
  <cols>
    <col min="1" max="1" width="60.88671875" customWidth="1"/>
    <col min="6" max="6" width="15" bestFit="1" customWidth="1"/>
    <col min="9" max="9" width="29" bestFit="1" customWidth="1"/>
  </cols>
  <sheetData>
    <row r="1" spans="1:10" ht="15" thickTop="1" x14ac:dyDescent="0.3">
      <c r="A1" t="s">
        <v>201</v>
      </c>
      <c r="B1" s="70" t="s">
        <v>33</v>
      </c>
      <c r="C1" s="70" t="s">
        <v>34</v>
      </c>
      <c r="D1" s="71" t="s">
        <v>35</v>
      </c>
      <c r="E1" s="72" t="s">
        <v>0</v>
      </c>
      <c r="F1" s="73" t="s">
        <v>191</v>
      </c>
      <c r="G1" s="73" t="s">
        <v>192</v>
      </c>
      <c r="H1" s="73" t="s">
        <v>194</v>
      </c>
      <c r="I1" s="67" t="s">
        <v>193</v>
      </c>
      <c r="J1" s="73" t="s">
        <v>200</v>
      </c>
    </row>
    <row r="2" spans="1:10" x14ac:dyDescent="0.3">
      <c r="A2" t="str">
        <f>CONCATENATE(E2,I2,H2)</f>
        <v>APPLE IPHONE 15 128GBMax Negocios + 29.90CONTADO</v>
      </c>
      <c r="B2" s="74" t="str">
        <f>precio_alta!A3</f>
        <v>Corriente</v>
      </c>
      <c r="C2" s="74" t="str">
        <f>precio_alta!B3</f>
        <v>5G</v>
      </c>
      <c r="D2" s="74" t="str">
        <f>precio_alta!C3</f>
        <v>APPLE</v>
      </c>
      <c r="E2" s="74" t="str">
        <f>precio_alta!D3</f>
        <v>APPLE IPHONE 15 128GB</v>
      </c>
      <c r="F2" s="74">
        <f>precio_alta!E3</f>
        <v>3769</v>
      </c>
      <c r="G2" s="74" t="str">
        <f>precio_alta!F3</f>
        <v>iOS</v>
      </c>
      <c r="H2" s="69" t="s">
        <v>187</v>
      </c>
      <c r="I2" s="68" t="s">
        <v>37</v>
      </c>
      <c r="J2" s="69">
        <f>precio_alta!G3</f>
        <v>3739</v>
      </c>
    </row>
    <row r="3" spans="1:10" x14ac:dyDescent="0.3">
      <c r="A3" t="str">
        <f t="shared" ref="A3:A66" si="0">CONCATENATE(E3,I3,H3)</f>
        <v>APPLE IPHONE 15 256GBMax Negocios + 29.90CONTADO</v>
      </c>
      <c r="B3" s="74" t="str">
        <f>precio_alta!A4</f>
        <v>Corriente</v>
      </c>
      <c r="C3" s="74" t="str">
        <f>precio_alta!B4</f>
        <v>5G</v>
      </c>
      <c r="D3" s="74" t="str">
        <f>precio_alta!C4</f>
        <v>APPLE</v>
      </c>
      <c r="E3" s="74" t="str">
        <f>precio_alta!D4</f>
        <v>APPLE IPHONE 15 256GB</v>
      </c>
      <c r="F3" s="74">
        <f>precio_alta!E4</f>
        <v>5029</v>
      </c>
      <c r="G3" s="74" t="str">
        <f>precio_alta!F4</f>
        <v>iOS</v>
      </c>
      <c r="H3" s="69" t="s">
        <v>187</v>
      </c>
      <c r="I3" s="68" t="s">
        <v>37</v>
      </c>
      <c r="J3" s="69">
        <f>precio_alta!G4</f>
        <v>4989</v>
      </c>
    </row>
    <row r="4" spans="1:10" x14ac:dyDescent="0.3">
      <c r="A4" t="str">
        <f t="shared" si="0"/>
        <v>APPLE IPHONE 16 128GBMax Negocios + 29.90CONTADO</v>
      </c>
      <c r="B4" s="74" t="str">
        <f>precio_alta!A5</f>
        <v>Corriente</v>
      </c>
      <c r="C4" s="74" t="str">
        <f>precio_alta!B5</f>
        <v>5G</v>
      </c>
      <c r="D4" s="74" t="str">
        <f>precio_alta!C5</f>
        <v>APPLE</v>
      </c>
      <c r="E4" s="74" t="str">
        <f>precio_alta!D5</f>
        <v>APPLE IPHONE 16 128GB</v>
      </c>
      <c r="F4" s="74">
        <f>precio_alta!E5</f>
        <v>4399</v>
      </c>
      <c r="G4" s="74" t="str">
        <f>precio_alta!F5</f>
        <v>iOS</v>
      </c>
      <c r="H4" s="69" t="s">
        <v>187</v>
      </c>
      <c r="I4" s="68" t="s">
        <v>37</v>
      </c>
      <c r="J4" s="69">
        <f>precio_alta!G5</f>
        <v>4369</v>
      </c>
    </row>
    <row r="5" spans="1:10" x14ac:dyDescent="0.3">
      <c r="A5" t="str">
        <f t="shared" si="0"/>
        <v>APPLE IPHONE 16 PRO 1TBMax Negocios + 29.90CONTADO</v>
      </c>
      <c r="B5" s="74" t="str">
        <f>precio_alta!A6</f>
        <v>Corriente</v>
      </c>
      <c r="C5" s="74" t="str">
        <f>precio_alta!B6</f>
        <v>5G</v>
      </c>
      <c r="D5" s="74" t="str">
        <f>precio_alta!C6</f>
        <v>APPLE</v>
      </c>
      <c r="E5" s="74" t="str">
        <f>precio_alta!D6</f>
        <v>APPLE IPHONE 16 PRO 1TB</v>
      </c>
      <c r="F5" s="74">
        <f>precio_alta!E6</f>
        <v>9419</v>
      </c>
      <c r="G5" s="74" t="str">
        <f>precio_alta!F6</f>
        <v>iOS</v>
      </c>
      <c r="H5" s="69" t="s">
        <v>187</v>
      </c>
      <c r="I5" s="68" t="s">
        <v>37</v>
      </c>
      <c r="J5" s="69">
        <f>precio_alta!G6</f>
        <v>9359</v>
      </c>
    </row>
    <row r="6" spans="1:10" x14ac:dyDescent="0.3">
      <c r="A6" t="str">
        <f t="shared" si="0"/>
        <v>APPLE IPHONE 16 PRO 512GBMax Negocios + 29.90CONTADO</v>
      </c>
      <c r="B6" s="74" t="str">
        <f>precio_alta!A7</f>
        <v>Corriente</v>
      </c>
      <c r="C6" s="74" t="str">
        <f>precio_alta!B7</f>
        <v>5G</v>
      </c>
      <c r="D6" s="74" t="str">
        <f>precio_alta!C7</f>
        <v>APPLE</v>
      </c>
      <c r="E6" s="74" t="str">
        <f>precio_alta!D7</f>
        <v>APPLE IPHONE 16 PRO 512GB</v>
      </c>
      <c r="F6" s="74">
        <f>precio_alta!E7</f>
        <v>8169</v>
      </c>
      <c r="G6" s="74" t="str">
        <f>precio_alta!F7</f>
        <v>iOS</v>
      </c>
      <c r="H6" s="69" t="s">
        <v>187</v>
      </c>
      <c r="I6" s="68" t="s">
        <v>37</v>
      </c>
      <c r="J6" s="69">
        <f>precio_alta!G7</f>
        <v>8109</v>
      </c>
    </row>
    <row r="7" spans="1:10" x14ac:dyDescent="0.3">
      <c r="A7" t="str">
        <f t="shared" si="0"/>
        <v>APPLE IPHONE 16 PRO MAX 1TBMax Negocios + 29.90CONTADO</v>
      </c>
      <c r="B7" s="74" t="str">
        <f>precio_alta!A8</f>
        <v>Corriente</v>
      </c>
      <c r="C7" s="74" t="str">
        <f>precio_alta!B8</f>
        <v>5G</v>
      </c>
      <c r="D7" s="74" t="str">
        <f>precio_alta!C8</f>
        <v>APPLE</v>
      </c>
      <c r="E7" s="74" t="str">
        <f>precio_alta!D8</f>
        <v>APPLE IPHONE 16 PRO MAX 1TB</v>
      </c>
      <c r="F7" s="74">
        <f>precio_alta!E8</f>
        <v>10049</v>
      </c>
      <c r="G7" s="74" t="str">
        <f>precio_alta!F8</f>
        <v>iOS</v>
      </c>
      <c r="H7" s="69" t="s">
        <v>187</v>
      </c>
      <c r="I7" s="68" t="s">
        <v>37</v>
      </c>
      <c r="J7" s="69">
        <f>precio_alta!G8</f>
        <v>9979</v>
      </c>
    </row>
    <row r="8" spans="1:10" x14ac:dyDescent="0.3">
      <c r="A8" t="str">
        <f t="shared" si="0"/>
        <v>APPLE IPHONE 16 PRO MAX 512GBMax Negocios + 29.90CONTADO</v>
      </c>
      <c r="B8" s="74" t="str">
        <f>precio_alta!A9</f>
        <v>Corriente</v>
      </c>
      <c r="C8" s="74" t="str">
        <f>precio_alta!B9</f>
        <v>5G</v>
      </c>
      <c r="D8" s="74" t="str">
        <f>precio_alta!C9</f>
        <v>APPLE</v>
      </c>
      <c r="E8" s="74" t="str">
        <f>precio_alta!D9</f>
        <v>APPLE IPHONE 16 PRO MAX 512GB</v>
      </c>
      <c r="F8" s="74">
        <f>precio_alta!E9</f>
        <v>8799</v>
      </c>
      <c r="G8" s="74" t="str">
        <f>precio_alta!F9</f>
        <v>iOS</v>
      </c>
      <c r="H8" s="69" t="s">
        <v>187</v>
      </c>
      <c r="I8" s="68" t="s">
        <v>37</v>
      </c>
      <c r="J8" s="69">
        <f>precio_alta!G9</f>
        <v>8739</v>
      </c>
    </row>
    <row r="9" spans="1:10" x14ac:dyDescent="0.3">
      <c r="A9" t="str">
        <f t="shared" si="0"/>
        <v>APPLE IPHONE 16e 128GBMax Negocios + 29.90CONTADO</v>
      </c>
      <c r="B9" s="74" t="str">
        <f>precio_alta!A10</f>
        <v>Corriente</v>
      </c>
      <c r="C9" s="74" t="str">
        <f>precio_alta!B10</f>
        <v>5G</v>
      </c>
      <c r="D9" s="74" t="str">
        <f>precio_alta!C10</f>
        <v>APPLE</v>
      </c>
      <c r="E9" s="74" t="str">
        <f>precio_alta!D10</f>
        <v>APPLE IPHONE 16e 128GB</v>
      </c>
      <c r="F9" s="74">
        <f>precio_alta!E10</f>
        <v>3119</v>
      </c>
      <c r="G9" s="74" t="str">
        <f>precio_alta!F10</f>
        <v>iOS</v>
      </c>
      <c r="H9" s="69" t="s">
        <v>187</v>
      </c>
      <c r="I9" s="68" t="s">
        <v>37</v>
      </c>
      <c r="J9" s="69">
        <f>precio_alta!G10</f>
        <v>3099</v>
      </c>
    </row>
    <row r="10" spans="1:10" x14ac:dyDescent="0.3">
      <c r="A10" t="str">
        <f t="shared" si="0"/>
        <v>APPLE IPHONE 17 256GBMax Negocios + 29.90CONTADO</v>
      </c>
      <c r="B10" s="74" t="str">
        <f>precio_alta!A11</f>
        <v>Corriente</v>
      </c>
      <c r="C10" s="74" t="str">
        <f>precio_alta!B11</f>
        <v>5G</v>
      </c>
      <c r="D10" s="74" t="str">
        <f>precio_alta!C11</f>
        <v>APPLE</v>
      </c>
      <c r="E10" s="74" t="str">
        <f>precio_alta!D11</f>
        <v>APPLE IPHONE 17 256GB</v>
      </c>
      <c r="F10" s="74">
        <f>precio_alta!E11</f>
        <v>5029</v>
      </c>
      <c r="G10" s="74" t="str">
        <f>precio_alta!F11</f>
        <v>iOS</v>
      </c>
      <c r="H10" s="69" t="s">
        <v>187</v>
      </c>
      <c r="I10" s="68" t="s">
        <v>37</v>
      </c>
      <c r="J10" s="69">
        <f>precio_alta!G11</f>
        <v>4989</v>
      </c>
    </row>
    <row r="11" spans="1:10" x14ac:dyDescent="0.3">
      <c r="A11" t="str">
        <f t="shared" si="0"/>
        <v>APPLE IPHONE 17 512GBMax Negocios + 29.90CONTADO</v>
      </c>
      <c r="B11" s="74" t="str">
        <f>precio_alta!A12</f>
        <v>Corriente</v>
      </c>
      <c r="C11" s="74" t="str">
        <f>precio_alta!B12</f>
        <v>5G</v>
      </c>
      <c r="D11" s="74" t="str">
        <f>precio_alta!C12</f>
        <v>APPLE</v>
      </c>
      <c r="E11" s="74" t="str">
        <f>precio_alta!D12</f>
        <v>APPLE IPHONE 17 512GB</v>
      </c>
      <c r="F11" s="74">
        <f>precio_alta!E12</f>
        <v>6279</v>
      </c>
      <c r="G11" s="74" t="str">
        <f>precio_alta!F12</f>
        <v>iOS</v>
      </c>
      <c r="H11" s="69" t="s">
        <v>187</v>
      </c>
      <c r="I11" s="68" t="s">
        <v>37</v>
      </c>
      <c r="J11" s="69">
        <f>precio_alta!G12</f>
        <v>6239</v>
      </c>
    </row>
    <row r="12" spans="1:10" x14ac:dyDescent="0.3">
      <c r="A12" t="str">
        <f t="shared" si="0"/>
        <v>APPLE IPHONE 17 PRO 1TBMax Negocios + 29.90CONTADO</v>
      </c>
      <c r="B12" s="74" t="str">
        <f>precio_alta!A13</f>
        <v>Corriente</v>
      </c>
      <c r="C12" s="74" t="str">
        <f>precio_alta!B13</f>
        <v>5G</v>
      </c>
      <c r="D12" s="74" t="str">
        <f>precio_alta!C13</f>
        <v>APPLE</v>
      </c>
      <c r="E12" s="74" t="str">
        <f>precio_alta!D13</f>
        <v>APPLE IPHONE 17 PRO 1TB</v>
      </c>
      <c r="F12" s="74">
        <f>precio_alta!E13</f>
        <v>9419</v>
      </c>
      <c r="G12" s="74" t="str">
        <f>precio_alta!F13</f>
        <v>iOS</v>
      </c>
      <c r="H12" s="69" t="s">
        <v>187</v>
      </c>
      <c r="I12" s="68" t="s">
        <v>37</v>
      </c>
      <c r="J12" s="69">
        <f>precio_alta!G13</f>
        <v>9359</v>
      </c>
    </row>
    <row r="13" spans="1:10" x14ac:dyDescent="0.3">
      <c r="A13" t="str">
        <f t="shared" si="0"/>
        <v>APPLE IPHONE 17 PRO 256GBMax Negocios + 29.90CONTADO</v>
      </c>
      <c r="B13" s="74" t="str">
        <f>precio_alta!A14</f>
        <v>Corriente</v>
      </c>
      <c r="C13" s="74" t="str">
        <f>precio_alta!B14</f>
        <v>5G</v>
      </c>
      <c r="D13" s="74" t="str">
        <f>precio_alta!C14</f>
        <v>APPLE</v>
      </c>
      <c r="E13" s="74" t="str">
        <f>precio_alta!D14</f>
        <v>APPLE IPHONE 17 PRO 256GB</v>
      </c>
      <c r="F13" s="74">
        <f>precio_alta!E14</f>
        <v>6909</v>
      </c>
      <c r="G13" s="74" t="str">
        <f>precio_alta!F14</f>
        <v>iOS</v>
      </c>
      <c r="H13" s="69" t="s">
        <v>187</v>
      </c>
      <c r="I13" s="68" t="s">
        <v>37</v>
      </c>
      <c r="J13" s="69">
        <f>precio_alta!G14</f>
        <v>6859</v>
      </c>
    </row>
    <row r="14" spans="1:10" x14ac:dyDescent="0.3">
      <c r="A14" t="str">
        <f t="shared" si="0"/>
        <v>APPLE IPHONE 17 PRO 512GBMax Negocios + 29.90CONTADO</v>
      </c>
      <c r="B14" s="74" t="str">
        <f>precio_alta!A15</f>
        <v>Corriente</v>
      </c>
      <c r="C14" s="74" t="str">
        <f>precio_alta!B15</f>
        <v>5G</v>
      </c>
      <c r="D14" s="74" t="str">
        <f>precio_alta!C15</f>
        <v>APPLE</v>
      </c>
      <c r="E14" s="74" t="str">
        <f>precio_alta!D15</f>
        <v>APPLE IPHONE 17 PRO 512GB</v>
      </c>
      <c r="F14" s="74">
        <f>precio_alta!E15</f>
        <v>8169</v>
      </c>
      <c r="G14" s="74" t="str">
        <f>precio_alta!F15</f>
        <v>iOS</v>
      </c>
      <c r="H14" s="69" t="s">
        <v>187</v>
      </c>
      <c r="I14" s="68" t="s">
        <v>37</v>
      </c>
      <c r="J14" s="69">
        <f>precio_alta!G15</f>
        <v>8109</v>
      </c>
    </row>
    <row r="15" spans="1:10" x14ac:dyDescent="0.3">
      <c r="A15" t="str">
        <f t="shared" si="0"/>
        <v>APPLE IPHONE 17 PRO MAX 1TBMax Negocios + 29.90CONTADO</v>
      </c>
      <c r="B15" s="74" t="str">
        <f>precio_alta!A16</f>
        <v>Corriente</v>
      </c>
      <c r="C15" s="74" t="str">
        <f>precio_alta!B16</f>
        <v>5G</v>
      </c>
      <c r="D15" s="74" t="str">
        <f>precio_alta!C16</f>
        <v>APPLE</v>
      </c>
      <c r="E15" s="74" t="str">
        <f>precio_alta!D16</f>
        <v>APPLE IPHONE 17 PRO MAX 1TB</v>
      </c>
      <c r="F15" s="74">
        <f>precio_alta!E16</f>
        <v>10049</v>
      </c>
      <c r="G15" s="74" t="str">
        <f>precio_alta!F16</f>
        <v>iOS</v>
      </c>
      <c r="H15" s="69" t="s">
        <v>187</v>
      </c>
      <c r="I15" s="68" t="s">
        <v>37</v>
      </c>
      <c r="J15" s="69">
        <f>precio_alta!G16</f>
        <v>9979</v>
      </c>
    </row>
    <row r="16" spans="1:10" x14ac:dyDescent="0.3">
      <c r="A16" t="str">
        <f t="shared" si="0"/>
        <v>APPLE IPHONE 17 PRO MAX 256GBMax Negocios + 29.90CONTADO</v>
      </c>
      <c r="B16" s="74" t="str">
        <f>precio_alta!A17</f>
        <v>Corriente</v>
      </c>
      <c r="C16" s="74" t="str">
        <f>precio_alta!B17</f>
        <v>5G</v>
      </c>
      <c r="D16" s="74" t="str">
        <f>precio_alta!C17</f>
        <v>APPLE</v>
      </c>
      <c r="E16" s="74" t="str">
        <f>precio_alta!D17</f>
        <v>APPLE IPHONE 17 PRO MAX 256GB</v>
      </c>
      <c r="F16" s="74">
        <f>precio_alta!E17</f>
        <v>7539</v>
      </c>
      <c r="G16" s="74" t="str">
        <f>precio_alta!F17</f>
        <v>iOS</v>
      </c>
      <c r="H16" s="69" t="s">
        <v>187</v>
      </c>
      <c r="I16" s="68" t="s">
        <v>37</v>
      </c>
      <c r="J16" s="69">
        <f>precio_alta!G17</f>
        <v>7489</v>
      </c>
    </row>
    <row r="17" spans="1:10" x14ac:dyDescent="0.3">
      <c r="A17" t="str">
        <f t="shared" si="0"/>
        <v>APPLE IPHONE 17 PRO MAX 2TBMax Negocios + 29.90CONTADO</v>
      </c>
      <c r="B17" s="74" t="str">
        <f>precio_alta!A18</f>
        <v>Corriente</v>
      </c>
      <c r="C17" s="74" t="str">
        <f>precio_alta!B18</f>
        <v>5G</v>
      </c>
      <c r="D17" s="74" t="str">
        <f>precio_alta!C18</f>
        <v>APPLE</v>
      </c>
      <c r="E17" s="74" t="str">
        <f>precio_alta!D18</f>
        <v>APPLE IPHONE 17 PRO MAX 2TB</v>
      </c>
      <c r="F17" s="74">
        <f>precio_alta!E18</f>
        <v>12569</v>
      </c>
      <c r="G17" s="74" t="str">
        <f>precio_alta!F18</f>
        <v>iOS</v>
      </c>
      <c r="H17" s="69" t="s">
        <v>187</v>
      </c>
      <c r="I17" s="68" t="s">
        <v>37</v>
      </c>
      <c r="J17" s="69">
        <f>precio_alta!G18</f>
        <v>12479</v>
      </c>
    </row>
    <row r="18" spans="1:10" x14ac:dyDescent="0.3">
      <c r="A18" t="str">
        <f t="shared" si="0"/>
        <v>APPLE IPHONE 17 PRO MAX 512GBMax Negocios + 29.90CONTADO</v>
      </c>
      <c r="B18" s="74" t="str">
        <f>precio_alta!A19</f>
        <v>Corriente</v>
      </c>
      <c r="C18" s="74" t="str">
        <f>precio_alta!B19</f>
        <v>5G</v>
      </c>
      <c r="D18" s="74" t="str">
        <f>precio_alta!C19</f>
        <v>APPLE</v>
      </c>
      <c r="E18" s="74" t="str">
        <f>precio_alta!D19</f>
        <v>APPLE IPHONE 17 PRO MAX 512GB</v>
      </c>
      <c r="F18" s="74">
        <f>precio_alta!E19</f>
        <v>8799</v>
      </c>
      <c r="G18" s="74" t="str">
        <f>precio_alta!F19</f>
        <v>iOS</v>
      </c>
      <c r="H18" s="69" t="s">
        <v>187</v>
      </c>
      <c r="I18" s="68" t="s">
        <v>37</v>
      </c>
      <c r="J18" s="69">
        <f>precio_alta!G19</f>
        <v>8739</v>
      </c>
    </row>
    <row r="19" spans="1:10" x14ac:dyDescent="0.3">
      <c r="A19" t="str">
        <f t="shared" si="0"/>
        <v>APPLE IPHONE 17E 256GBMax Negocios + 29.90CONTADO</v>
      </c>
      <c r="B19" s="74" t="str">
        <f>precio_alta!A20</f>
        <v>Corriente</v>
      </c>
      <c r="C19" s="74" t="str">
        <f>precio_alta!B20</f>
        <v>5G</v>
      </c>
      <c r="D19" s="74" t="str">
        <f>precio_alta!C20</f>
        <v>APPLE</v>
      </c>
      <c r="E19" s="74" t="str">
        <f>precio_alta!D20</f>
        <v>APPLE IPHONE 17E 256GB</v>
      </c>
      <c r="F19" s="74">
        <f>precio_alta!E20</f>
        <v>3769</v>
      </c>
      <c r="G19" s="74" t="str">
        <f>precio_alta!F20</f>
        <v>iOS</v>
      </c>
      <c r="H19" s="69" t="s">
        <v>187</v>
      </c>
      <c r="I19" s="68" t="s">
        <v>37</v>
      </c>
      <c r="J19" s="69">
        <f>precio_alta!G20</f>
        <v>3739</v>
      </c>
    </row>
    <row r="20" spans="1:10" x14ac:dyDescent="0.3">
      <c r="A20" t="str">
        <f t="shared" si="0"/>
        <v>HONOR 400 512GB 5GMax Negocios + 29.90CONTADO</v>
      </c>
      <c r="B20" s="74" t="str">
        <f>precio_alta!A21</f>
        <v>Corriente</v>
      </c>
      <c r="C20" s="74" t="str">
        <f>precio_alta!B21</f>
        <v>5G</v>
      </c>
      <c r="D20" s="74" t="str">
        <f>precio_alta!C21</f>
        <v>HONOR</v>
      </c>
      <c r="E20" s="74" t="str">
        <f>precio_alta!D21</f>
        <v>HONOR 400 512GB 5G</v>
      </c>
      <c r="F20" s="74">
        <f>precio_alta!E21</f>
        <v>2099</v>
      </c>
      <c r="G20" s="74" t="str">
        <f>precio_alta!F21</f>
        <v>Android</v>
      </c>
      <c r="H20" s="69" t="s">
        <v>187</v>
      </c>
      <c r="I20" s="68" t="s">
        <v>37</v>
      </c>
      <c r="J20" s="69">
        <f>precio_alta!G21</f>
        <v>2089</v>
      </c>
    </row>
    <row r="21" spans="1:10" x14ac:dyDescent="0.3">
      <c r="A21" t="str">
        <f t="shared" si="0"/>
        <v>HONOR 400 LITE 256GB 5GMax Negocios + 29.90CONTADO</v>
      </c>
      <c r="B21" s="74" t="str">
        <f>precio_alta!A22</f>
        <v>Corriente</v>
      </c>
      <c r="C21" s="74" t="str">
        <f>precio_alta!B22</f>
        <v>5G</v>
      </c>
      <c r="D21" s="74" t="str">
        <f>precio_alta!C22</f>
        <v>HONOR</v>
      </c>
      <c r="E21" s="74" t="str">
        <f>precio_alta!D22</f>
        <v>HONOR 400 LITE 256GB 5G</v>
      </c>
      <c r="F21" s="74">
        <f>precio_alta!E22</f>
        <v>1519</v>
      </c>
      <c r="G21" s="74" t="str">
        <f>precio_alta!F22</f>
        <v>Android</v>
      </c>
      <c r="H21" s="69" t="s">
        <v>187</v>
      </c>
      <c r="I21" s="68" t="s">
        <v>37</v>
      </c>
      <c r="J21" s="69">
        <f>precio_alta!G22</f>
        <v>1509</v>
      </c>
    </row>
    <row r="22" spans="1:10" x14ac:dyDescent="0.3">
      <c r="A22" t="str">
        <f t="shared" si="0"/>
        <v>HONOR 400 PRO 512GB 5GMax Negocios + 29.90CONTADO</v>
      </c>
      <c r="B22" s="74" t="str">
        <f>precio_alta!A23</f>
        <v>Corriente</v>
      </c>
      <c r="C22" s="74" t="str">
        <f>precio_alta!B23</f>
        <v>5G</v>
      </c>
      <c r="D22" s="74" t="str">
        <f>precio_alta!C23</f>
        <v>HONOR</v>
      </c>
      <c r="E22" s="74" t="str">
        <f>precio_alta!D23</f>
        <v>HONOR 400 PRO 512GB 5G</v>
      </c>
      <c r="F22" s="74">
        <f>precio_alta!E23</f>
        <v>3349</v>
      </c>
      <c r="G22" s="74" t="str">
        <f>precio_alta!F23</f>
        <v>Android</v>
      </c>
      <c r="H22" s="69" t="s">
        <v>187</v>
      </c>
      <c r="I22" s="68" t="s">
        <v>37</v>
      </c>
      <c r="J22" s="69">
        <f>precio_alta!G23</f>
        <v>3329</v>
      </c>
    </row>
    <row r="23" spans="1:10" x14ac:dyDescent="0.3">
      <c r="A23" t="str">
        <f t="shared" si="0"/>
        <v>HONOR 600 512GB 5GMax Negocios + 29.90CONTADO</v>
      </c>
      <c r="B23" s="74" t="str">
        <f>precio_alta!A24</f>
        <v>Corriente</v>
      </c>
      <c r="C23" s="74" t="str">
        <f>precio_alta!B24</f>
        <v>5G</v>
      </c>
      <c r="D23" s="74" t="str">
        <f>precio_alta!C24</f>
        <v>HONOR</v>
      </c>
      <c r="E23" s="74" t="str">
        <f>precio_alta!D24</f>
        <v>HONOR 600 512GB 5G</v>
      </c>
      <c r="F23" s="74">
        <f>precio_alta!E24</f>
        <v>2959</v>
      </c>
      <c r="G23" s="74" t="str">
        <f>precio_alta!F24</f>
        <v>Android</v>
      </c>
      <c r="H23" s="69" t="s">
        <v>187</v>
      </c>
      <c r="I23" s="68" t="s">
        <v>37</v>
      </c>
      <c r="J23" s="69">
        <f>precio_alta!G24</f>
        <v>2939</v>
      </c>
    </row>
    <row r="24" spans="1:10" x14ac:dyDescent="0.3">
      <c r="A24" t="str">
        <f t="shared" si="0"/>
        <v>HONOR 600 PRO 512GB 5GMax Negocios + 29.90CONTADO</v>
      </c>
      <c r="B24" s="74" t="str">
        <f>precio_alta!A25</f>
        <v>Corriente</v>
      </c>
      <c r="C24" s="74" t="str">
        <f>precio_alta!B25</f>
        <v>5G</v>
      </c>
      <c r="D24" s="74" t="str">
        <f>precio_alta!C25</f>
        <v>HONOR</v>
      </c>
      <c r="E24" s="74" t="str">
        <f>precio_alta!D25</f>
        <v>HONOR 600 PRO 512GB 5G</v>
      </c>
      <c r="F24" s="74">
        <f>precio_alta!E25</f>
        <v>3909</v>
      </c>
      <c r="G24" s="74" t="str">
        <f>precio_alta!F25</f>
        <v>Android</v>
      </c>
      <c r="H24" s="69" t="s">
        <v>187</v>
      </c>
      <c r="I24" s="68" t="s">
        <v>37</v>
      </c>
      <c r="J24" s="69">
        <f>precio_alta!G25</f>
        <v>3879</v>
      </c>
    </row>
    <row r="25" spans="1:10" x14ac:dyDescent="0.3">
      <c r="A25" t="str">
        <f t="shared" si="0"/>
        <v>HONOR 600 SMART 256GB 5GMax Negocios + 29.90CONTADO</v>
      </c>
      <c r="B25" s="74" t="str">
        <f>precio_alta!A26</f>
        <v>Corriente</v>
      </c>
      <c r="C25" s="74" t="str">
        <f>precio_alta!B26</f>
        <v>5G</v>
      </c>
      <c r="D25" s="74" t="str">
        <f>precio_alta!C26</f>
        <v>HONOR</v>
      </c>
      <c r="E25" s="74" t="str">
        <f>precio_alta!D26</f>
        <v>HONOR 600 SMART 256GB 5G</v>
      </c>
      <c r="F25" s="74">
        <f>precio_alta!E26</f>
        <v>1659</v>
      </c>
      <c r="G25" s="74" t="str">
        <f>precio_alta!F26</f>
        <v>Android</v>
      </c>
      <c r="H25" s="69" t="s">
        <v>187</v>
      </c>
      <c r="I25" s="68" t="s">
        <v>37</v>
      </c>
      <c r="J25" s="69">
        <f>precio_alta!G26</f>
        <v>1649</v>
      </c>
    </row>
    <row r="26" spans="1:10" x14ac:dyDescent="0.3">
      <c r="A26" t="str">
        <f t="shared" si="0"/>
        <v>HONOR 600E 512GB 5GMax Negocios + 29.90CONTADO</v>
      </c>
      <c r="B26" s="74" t="str">
        <f>precio_alta!A27</f>
        <v>Corriente</v>
      </c>
      <c r="C26" s="74" t="str">
        <f>precio_alta!B27</f>
        <v>5G</v>
      </c>
      <c r="D26" s="74" t="str">
        <f>precio_alta!C27</f>
        <v>HONOR</v>
      </c>
      <c r="E26" s="74" t="str">
        <f>precio_alta!D27</f>
        <v>HONOR 600E 512GB 5G</v>
      </c>
      <c r="F26" s="74">
        <f>precio_alta!E27</f>
        <v>2149</v>
      </c>
      <c r="G26" s="74" t="str">
        <f>precio_alta!F27</f>
        <v>Android</v>
      </c>
      <c r="H26" s="69" t="s">
        <v>187</v>
      </c>
      <c r="I26" s="68" t="s">
        <v>37</v>
      </c>
      <c r="J26" s="69">
        <f>precio_alta!G27</f>
        <v>2129</v>
      </c>
    </row>
    <row r="27" spans="1:10" x14ac:dyDescent="0.3">
      <c r="A27" t="str">
        <f t="shared" si="0"/>
        <v>HONOR 70 256GBMax Negocios + 29.90CONTADO</v>
      </c>
      <c r="B27" s="74" t="str">
        <f>precio_alta!A28</f>
        <v>Corriente</v>
      </c>
      <c r="C27" s="74" t="str">
        <f>precio_alta!B28</f>
        <v>5G</v>
      </c>
      <c r="D27" s="74" t="str">
        <f>precio_alta!C28</f>
        <v>HONOR</v>
      </c>
      <c r="E27" s="74" t="str">
        <f>precio_alta!D28</f>
        <v>HONOR 70 256GB</v>
      </c>
      <c r="F27" s="74">
        <f>precio_alta!E28</f>
        <v>2859</v>
      </c>
      <c r="G27" s="74" t="str">
        <f>precio_alta!F28</f>
        <v>Android</v>
      </c>
      <c r="H27" s="69" t="s">
        <v>187</v>
      </c>
      <c r="I27" s="68" t="s">
        <v>37</v>
      </c>
      <c r="J27" s="69">
        <f>precio_alta!G28</f>
        <v>2839</v>
      </c>
    </row>
    <row r="28" spans="1:10" x14ac:dyDescent="0.3">
      <c r="A28" t="str">
        <f t="shared" si="0"/>
        <v>HONOR MAGIC 7 LITE 512GB 5GMax Negocios + 29.90CONTADO</v>
      </c>
      <c r="B28" s="74" t="str">
        <f>precio_alta!A29</f>
        <v>Corriente</v>
      </c>
      <c r="C28" s="74" t="str">
        <f>precio_alta!B29</f>
        <v>5G</v>
      </c>
      <c r="D28" s="74" t="str">
        <f>precio_alta!C29</f>
        <v>HONOR</v>
      </c>
      <c r="E28" s="74" t="str">
        <f>precio_alta!D29</f>
        <v>HONOR MAGIC 7 LITE 512GB 5G</v>
      </c>
      <c r="F28" s="74">
        <f>precio_alta!E29</f>
        <v>1849</v>
      </c>
      <c r="G28" s="74" t="str">
        <f>precio_alta!F29</f>
        <v>Android</v>
      </c>
      <c r="H28" s="69" t="s">
        <v>187</v>
      </c>
      <c r="I28" s="68" t="s">
        <v>37</v>
      </c>
      <c r="J28" s="69">
        <f>precio_alta!G29</f>
        <v>1839</v>
      </c>
    </row>
    <row r="29" spans="1:10" x14ac:dyDescent="0.3">
      <c r="A29" t="str">
        <f t="shared" si="0"/>
        <v>HONOR MAGIC 8 LITE 512GB 5GMax Negocios + 29.90CONTADO</v>
      </c>
      <c r="B29" s="74" t="str">
        <f>precio_alta!A30</f>
        <v>Corriente</v>
      </c>
      <c r="C29" s="74" t="str">
        <f>precio_alta!B30</f>
        <v>5G</v>
      </c>
      <c r="D29" s="74" t="str">
        <f>precio_alta!C30</f>
        <v>HONOR</v>
      </c>
      <c r="E29" s="74" t="str">
        <f>precio_alta!D30</f>
        <v>HONOR MAGIC 8 LITE 512GB 5G</v>
      </c>
      <c r="F29" s="74">
        <f>precio_alta!E30</f>
        <v>1779</v>
      </c>
      <c r="G29" s="74" t="str">
        <f>precio_alta!F30</f>
        <v>Android</v>
      </c>
      <c r="H29" s="69" t="s">
        <v>187</v>
      </c>
      <c r="I29" s="68" t="s">
        <v>37</v>
      </c>
      <c r="J29" s="69">
        <f>precio_alta!G30</f>
        <v>1769</v>
      </c>
    </row>
    <row r="30" spans="1:10" x14ac:dyDescent="0.3">
      <c r="A30" t="str">
        <f t="shared" si="0"/>
        <v>HONOR MAGIC 8 PRO 512GB 5GMax Negocios + 29.90CONTADO</v>
      </c>
      <c r="B30" s="74" t="str">
        <f>precio_alta!A31</f>
        <v>Corriente</v>
      </c>
      <c r="C30" s="74" t="str">
        <f>precio_alta!B31</f>
        <v>5G</v>
      </c>
      <c r="D30" s="74" t="str">
        <f>precio_alta!C31</f>
        <v>HONOR</v>
      </c>
      <c r="E30" s="74" t="str">
        <f>precio_alta!D31</f>
        <v>HONOR MAGIC 8 PRO 512GB 5G</v>
      </c>
      <c r="F30" s="74">
        <f>precio_alta!E31</f>
        <v>5789</v>
      </c>
      <c r="G30" s="74" t="str">
        <f>precio_alta!F31</f>
        <v>Android</v>
      </c>
      <c r="H30" s="69" t="s">
        <v>187</v>
      </c>
      <c r="I30" s="68" t="s">
        <v>37</v>
      </c>
      <c r="J30" s="69">
        <f>precio_alta!G31</f>
        <v>5749</v>
      </c>
    </row>
    <row r="31" spans="1:10" x14ac:dyDescent="0.3">
      <c r="A31" t="str">
        <f t="shared" si="0"/>
        <v>HONOR X5C 128GBMax Negocios + 29.90CONTADO</v>
      </c>
      <c r="B31" s="74" t="str">
        <f>precio_alta!A32</f>
        <v>Corriente</v>
      </c>
      <c r="C31" s="74" t="str">
        <f>precio_alta!B32</f>
        <v>4G</v>
      </c>
      <c r="D31" s="74" t="str">
        <f>precio_alta!C32</f>
        <v>HONOR</v>
      </c>
      <c r="E31" s="74" t="str">
        <f>precio_alta!D32</f>
        <v>HONOR X5C 128GB</v>
      </c>
      <c r="F31" s="74">
        <f>precio_alta!E32</f>
        <v>399</v>
      </c>
      <c r="G31" s="74" t="str">
        <f>precio_alta!F32</f>
        <v>Android</v>
      </c>
      <c r="H31" s="69" t="s">
        <v>187</v>
      </c>
      <c r="I31" s="68" t="s">
        <v>37</v>
      </c>
      <c r="J31" s="69">
        <f>precio_alta!G32</f>
        <v>389</v>
      </c>
    </row>
    <row r="32" spans="1:10" x14ac:dyDescent="0.3">
      <c r="A32" t="str">
        <f t="shared" si="0"/>
        <v>HONOR X5C PLUS 256GBMax Negocios + 29.90CONTADO</v>
      </c>
      <c r="B32" s="74" t="str">
        <f>precio_alta!A33</f>
        <v>Corriente</v>
      </c>
      <c r="C32" s="74" t="str">
        <f>precio_alta!B33</f>
        <v>4G</v>
      </c>
      <c r="D32" s="74" t="str">
        <f>precio_alta!C33</f>
        <v>HONOR</v>
      </c>
      <c r="E32" s="74" t="str">
        <f>precio_alta!D33</f>
        <v>HONOR X5C PLUS 256GB</v>
      </c>
      <c r="F32" s="74">
        <f>precio_alta!E33</f>
        <v>499</v>
      </c>
      <c r="G32" s="74" t="str">
        <f>precio_alta!F33</f>
        <v>Android</v>
      </c>
      <c r="H32" s="69" t="s">
        <v>187</v>
      </c>
      <c r="I32" s="68" t="s">
        <v>37</v>
      </c>
      <c r="J32" s="69">
        <f>precio_alta!G33</f>
        <v>499</v>
      </c>
    </row>
    <row r="33" spans="1:10" x14ac:dyDescent="0.3">
      <c r="A33" t="str">
        <f t="shared" si="0"/>
        <v>HONOR X5D 128GBMax Negocios + 29.90CONTADO</v>
      </c>
      <c r="B33" s="74" t="str">
        <f>precio_alta!A34</f>
        <v>Corriente</v>
      </c>
      <c r="C33" s="74" t="str">
        <f>precio_alta!B34</f>
        <v>4G</v>
      </c>
      <c r="D33" s="74" t="str">
        <f>precio_alta!C34</f>
        <v>HONOR</v>
      </c>
      <c r="E33" s="74" t="str">
        <f>precio_alta!D34</f>
        <v>HONOR X5D 128GB</v>
      </c>
      <c r="F33" s="74">
        <f>precio_alta!E34</f>
        <v>449</v>
      </c>
      <c r="G33" s="74" t="str">
        <f>precio_alta!F34</f>
        <v>Android</v>
      </c>
      <c r="H33" s="69" t="s">
        <v>187</v>
      </c>
      <c r="I33" s="68" t="s">
        <v>37</v>
      </c>
      <c r="J33" s="69">
        <f>precio_alta!G34</f>
        <v>449</v>
      </c>
    </row>
    <row r="34" spans="1:10" x14ac:dyDescent="0.3">
      <c r="A34" t="str">
        <f t="shared" si="0"/>
        <v>HONOR X5D 256GBMax Negocios + 29.90CONTADO</v>
      </c>
      <c r="B34" s="74" t="str">
        <f>precio_alta!A35</f>
        <v>Corriente</v>
      </c>
      <c r="C34" s="74" t="str">
        <f>precio_alta!B35</f>
        <v>4G</v>
      </c>
      <c r="D34" s="74" t="str">
        <f>precio_alta!C35</f>
        <v>HONOR</v>
      </c>
      <c r="E34" s="74" t="str">
        <f>precio_alta!D35</f>
        <v>HONOR X5D 256GB</v>
      </c>
      <c r="F34" s="74">
        <f>precio_alta!E35</f>
        <v>589</v>
      </c>
      <c r="G34" s="74" t="str">
        <f>precio_alta!F35</f>
        <v>Android</v>
      </c>
      <c r="H34" s="69" t="s">
        <v>187</v>
      </c>
      <c r="I34" s="68" t="s">
        <v>37</v>
      </c>
      <c r="J34" s="69">
        <f>precio_alta!G35</f>
        <v>579</v>
      </c>
    </row>
    <row r="35" spans="1:10" x14ac:dyDescent="0.3">
      <c r="A35" t="str">
        <f t="shared" si="0"/>
        <v>HONOR X6C 256GBMax Negocios + 29.90CONTADO</v>
      </c>
      <c r="B35" s="74" t="str">
        <f>precio_alta!A36</f>
        <v>Corriente</v>
      </c>
      <c r="C35" s="74" t="str">
        <f>precio_alta!B36</f>
        <v>4G</v>
      </c>
      <c r="D35" s="74" t="str">
        <f>precio_alta!C36</f>
        <v>HONOR</v>
      </c>
      <c r="E35" s="74" t="str">
        <f>precio_alta!D36</f>
        <v>HONOR X6C 256GB</v>
      </c>
      <c r="F35" s="74">
        <f>precio_alta!E36</f>
        <v>699</v>
      </c>
      <c r="G35" s="74" t="str">
        <f>precio_alta!F36</f>
        <v>Android</v>
      </c>
      <c r="H35" s="69" t="s">
        <v>187</v>
      </c>
      <c r="I35" s="68" t="s">
        <v>37</v>
      </c>
      <c r="J35" s="69">
        <f>precio_alta!G36</f>
        <v>689</v>
      </c>
    </row>
    <row r="36" spans="1:10" x14ac:dyDescent="0.3">
      <c r="A36" t="str">
        <f t="shared" si="0"/>
        <v>HONOR X6D 256GB 5GMax Negocios + 29.90CONTADO</v>
      </c>
      <c r="B36" s="74" t="str">
        <f>precio_alta!A37</f>
        <v>Corriente</v>
      </c>
      <c r="C36" s="74" t="str">
        <f>precio_alta!B37</f>
        <v>5G</v>
      </c>
      <c r="D36" s="74" t="str">
        <f>precio_alta!C37</f>
        <v>HONOR</v>
      </c>
      <c r="E36" s="74" t="str">
        <f>precio_alta!D37</f>
        <v>HONOR X6D 256GB 5G</v>
      </c>
      <c r="F36" s="74">
        <f>precio_alta!E37</f>
        <v>829</v>
      </c>
      <c r="G36" s="74" t="str">
        <f>precio_alta!F37</f>
        <v>Android</v>
      </c>
      <c r="H36" s="69" t="s">
        <v>187</v>
      </c>
      <c r="I36" s="68" t="s">
        <v>37</v>
      </c>
      <c r="J36" s="69">
        <f>precio_alta!G37</f>
        <v>819</v>
      </c>
    </row>
    <row r="37" spans="1:10" x14ac:dyDescent="0.3">
      <c r="A37" t="str">
        <f t="shared" si="0"/>
        <v>HONOR X7D 256GB 5GMax Negocios + 29.90CONTADO</v>
      </c>
      <c r="B37" s="74" t="str">
        <f>precio_alta!A38</f>
        <v>Corriente</v>
      </c>
      <c r="C37" s="74" t="str">
        <f>precio_alta!B38</f>
        <v>5G</v>
      </c>
      <c r="D37" s="74" t="str">
        <f>precio_alta!C38</f>
        <v>HONOR</v>
      </c>
      <c r="E37" s="74" t="str">
        <f>precio_alta!D38</f>
        <v>HONOR X7D 256GB 5G</v>
      </c>
      <c r="F37" s="74">
        <f>precio_alta!E38</f>
        <v>879</v>
      </c>
      <c r="G37" s="74" t="str">
        <f>precio_alta!F38</f>
        <v>Android</v>
      </c>
      <c r="H37" s="69" t="s">
        <v>187</v>
      </c>
      <c r="I37" s="68" t="s">
        <v>37</v>
      </c>
      <c r="J37" s="69">
        <f>precio_alta!G38</f>
        <v>879</v>
      </c>
    </row>
    <row r="38" spans="1:10" x14ac:dyDescent="0.3">
      <c r="A38" t="str">
        <f t="shared" si="0"/>
        <v>HONOR X7E PLUS 256GB 5GMax Negocios + 29.90CONTADO</v>
      </c>
      <c r="B38" s="74" t="str">
        <f>precio_alta!A39</f>
        <v>Corriente</v>
      </c>
      <c r="C38" s="74" t="str">
        <f>precio_alta!B39</f>
        <v>5G</v>
      </c>
      <c r="D38" s="74" t="str">
        <f>precio_alta!C39</f>
        <v>HONOR</v>
      </c>
      <c r="E38" s="74" t="str">
        <f>precio_alta!D39</f>
        <v>HONOR X7E PLUS 256GB 5G</v>
      </c>
      <c r="F38" s="74">
        <f>precio_alta!E39</f>
        <v>1179</v>
      </c>
      <c r="G38" s="74" t="str">
        <f>precio_alta!F39</f>
        <v>Android</v>
      </c>
      <c r="H38" s="69" t="s">
        <v>187</v>
      </c>
      <c r="I38" s="68" t="s">
        <v>37</v>
      </c>
      <c r="J38" s="69">
        <f>precio_alta!G39</f>
        <v>1179</v>
      </c>
    </row>
    <row r="39" spans="1:10" x14ac:dyDescent="0.3">
      <c r="A39" t="str">
        <f t="shared" si="0"/>
        <v>HONOR X8C 256GB 5GMax Negocios + 29.90CONTADO</v>
      </c>
      <c r="B39" s="74" t="str">
        <f>precio_alta!A40</f>
        <v>Corriente</v>
      </c>
      <c r="C39" s="74" t="str">
        <f>precio_alta!B40</f>
        <v>5G</v>
      </c>
      <c r="D39" s="74" t="str">
        <f>precio_alta!C40</f>
        <v>HONOR</v>
      </c>
      <c r="E39" s="74" t="str">
        <f>precio_alta!D40</f>
        <v>HONOR X8C 256GB 5G</v>
      </c>
      <c r="F39" s="74">
        <f>precio_alta!E40</f>
        <v>1189</v>
      </c>
      <c r="G39" s="74" t="str">
        <f>precio_alta!F40</f>
        <v>Android</v>
      </c>
      <c r="H39" s="69" t="s">
        <v>187</v>
      </c>
      <c r="I39" s="68" t="s">
        <v>37</v>
      </c>
      <c r="J39" s="69">
        <f>precio_alta!G40</f>
        <v>1179</v>
      </c>
    </row>
    <row r="40" spans="1:10" x14ac:dyDescent="0.3">
      <c r="A40" t="str">
        <f t="shared" si="0"/>
        <v>HUAWEI WATCH KIDS 4 PROMax Negocios + 29.90CONTADO</v>
      </c>
      <c r="B40" s="74" t="str">
        <f>precio_alta!A41</f>
        <v>Corriente</v>
      </c>
      <c r="C40" s="74" t="str">
        <f>precio_alta!B41</f>
        <v>4G</v>
      </c>
      <c r="D40" s="74" t="str">
        <f>precio_alta!C41</f>
        <v>HUAWEI</v>
      </c>
      <c r="E40" s="74" t="str">
        <f>precio_alta!D41</f>
        <v>HUAWEI WATCH KIDS 4 PRO</v>
      </c>
      <c r="F40" s="74">
        <f>precio_alta!E41</f>
        <v>649</v>
      </c>
      <c r="G40" s="74" t="str">
        <f>precio_alta!F41</f>
        <v>Android</v>
      </c>
      <c r="H40" s="69" t="s">
        <v>187</v>
      </c>
      <c r="I40" s="68" t="s">
        <v>37</v>
      </c>
      <c r="J40" s="69">
        <f>precio_alta!G41</f>
        <v>639</v>
      </c>
    </row>
    <row r="41" spans="1:10" x14ac:dyDescent="0.3">
      <c r="A41" t="str">
        <f t="shared" si="0"/>
        <v>MOTOROLA MOTO EDGE 60 512GB 5GMax Negocios + 29.90CONTADO</v>
      </c>
      <c r="B41" s="74" t="str">
        <f>precio_alta!A42</f>
        <v>Corriente</v>
      </c>
      <c r="C41" s="74" t="str">
        <f>precio_alta!B42</f>
        <v>5G</v>
      </c>
      <c r="D41" s="74" t="str">
        <f>precio_alta!C42</f>
        <v>MOTOROLA</v>
      </c>
      <c r="E41" s="74" t="str">
        <f>precio_alta!D42</f>
        <v>MOTOROLA MOTO EDGE 60 512GB 5G</v>
      </c>
      <c r="F41" s="74">
        <f>precio_alta!E42</f>
        <v>1989</v>
      </c>
      <c r="G41" s="74" t="str">
        <f>precio_alta!F42</f>
        <v>Android</v>
      </c>
      <c r="H41" s="69" t="s">
        <v>187</v>
      </c>
      <c r="I41" s="68" t="s">
        <v>37</v>
      </c>
      <c r="J41" s="69">
        <f>precio_alta!G42</f>
        <v>1979</v>
      </c>
    </row>
    <row r="42" spans="1:10" x14ac:dyDescent="0.3">
      <c r="A42" t="str">
        <f t="shared" si="0"/>
        <v>MOTOROLA MOTO EDGE 60 FUSION 256GB 5GMax Negocios + 29.90CONTADO</v>
      </c>
      <c r="B42" s="74" t="str">
        <f>precio_alta!A43</f>
        <v>Corriente</v>
      </c>
      <c r="C42" s="74" t="str">
        <f>precio_alta!B43</f>
        <v>5G</v>
      </c>
      <c r="D42" s="74" t="str">
        <f>precio_alta!C43</f>
        <v>MOTOROLA</v>
      </c>
      <c r="E42" s="74" t="str">
        <f>precio_alta!D43</f>
        <v>MOTOROLA MOTO EDGE 60 FUSION 256GB 5G</v>
      </c>
      <c r="F42" s="74">
        <f>precio_alta!E43</f>
        <v>1439</v>
      </c>
      <c r="G42" s="74" t="str">
        <f>precio_alta!F43</f>
        <v>Android</v>
      </c>
      <c r="H42" s="69" t="s">
        <v>187</v>
      </c>
      <c r="I42" s="68" t="s">
        <v>37</v>
      </c>
      <c r="J42" s="69">
        <f>precio_alta!G43</f>
        <v>1429</v>
      </c>
    </row>
    <row r="43" spans="1:10" x14ac:dyDescent="0.3">
      <c r="A43" t="str">
        <f t="shared" si="0"/>
        <v>MOTOROLA MOTO EDGE 60 PRO 512GB 5GMax Negocios + 29.90CONTADO</v>
      </c>
      <c r="B43" s="74" t="str">
        <f>precio_alta!A44</f>
        <v>Corriente</v>
      </c>
      <c r="C43" s="74" t="str">
        <f>precio_alta!B44</f>
        <v>5G</v>
      </c>
      <c r="D43" s="74" t="str">
        <f>precio_alta!C44</f>
        <v>MOTOROLA</v>
      </c>
      <c r="E43" s="74" t="str">
        <f>precio_alta!D44</f>
        <v>MOTOROLA MOTO EDGE 60 PRO 512GB 5G</v>
      </c>
      <c r="F43" s="74">
        <f>precio_alta!E44</f>
        <v>2649</v>
      </c>
      <c r="G43" s="74" t="str">
        <f>precio_alta!F44</f>
        <v>Android</v>
      </c>
      <c r="H43" s="69" t="s">
        <v>187</v>
      </c>
      <c r="I43" s="68" t="s">
        <v>37</v>
      </c>
      <c r="J43" s="69">
        <f>precio_alta!G44</f>
        <v>2629</v>
      </c>
    </row>
    <row r="44" spans="1:10" x14ac:dyDescent="0.3">
      <c r="A44" t="str">
        <f t="shared" si="0"/>
        <v>MOTOROLA MOTO EDGE 70 512GB 5GMax Negocios + 29.90CONTADO</v>
      </c>
      <c r="B44" s="74" t="str">
        <f>precio_alta!A45</f>
        <v>Corriente</v>
      </c>
      <c r="C44" s="74" t="str">
        <f>precio_alta!B45</f>
        <v>5G</v>
      </c>
      <c r="D44" s="74" t="str">
        <f>precio_alta!C45</f>
        <v>MOTOROLA</v>
      </c>
      <c r="E44" s="74" t="str">
        <f>precio_alta!D45</f>
        <v>MOTOROLA MOTO EDGE 70 512GB 5G</v>
      </c>
      <c r="F44" s="74">
        <f>precio_alta!E45</f>
        <v>2549</v>
      </c>
      <c r="G44" s="74" t="str">
        <f>precio_alta!F45</f>
        <v>Android</v>
      </c>
      <c r="H44" s="69" t="s">
        <v>187</v>
      </c>
      <c r="I44" s="68" t="s">
        <v>37</v>
      </c>
      <c r="J44" s="69">
        <f>precio_alta!G45</f>
        <v>2529</v>
      </c>
    </row>
    <row r="45" spans="1:10" x14ac:dyDescent="0.3">
      <c r="A45" t="str">
        <f t="shared" si="0"/>
        <v>MOTOROLA MOTO EDGE 70 FUSION 256GB 5GMax Negocios + 29.90CONTADO</v>
      </c>
      <c r="B45" s="74" t="str">
        <f>precio_alta!A46</f>
        <v>Corriente</v>
      </c>
      <c r="C45" s="74" t="str">
        <f>precio_alta!B46</f>
        <v>5G</v>
      </c>
      <c r="D45" s="74" t="str">
        <f>precio_alta!C46</f>
        <v>MOTOROLA</v>
      </c>
      <c r="E45" s="74" t="str">
        <f>precio_alta!D46</f>
        <v>MOTOROLA MOTO EDGE 70 FUSION 256GB 5G</v>
      </c>
      <c r="F45" s="74">
        <f>precio_alta!E46</f>
        <v>1899</v>
      </c>
      <c r="G45" s="74" t="str">
        <f>precio_alta!F46</f>
        <v>Android</v>
      </c>
      <c r="H45" s="69" t="s">
        <v>187</v>
      </c>
      <c r="I45" s="68" t="s">
        <v>37</v>
      </c>
      <c r="J45" s="69">
        <f>precio_alta!G46</f>
        <v>1879</v>
      </c>
    </row>
    <row r="46" spans="1:10" x14ac:dyDescent="0.3">
      <c r="A46" t="str">
        <f t="shared" si="0"/>
        <v>MOTOROLA MOTO EDGE 70 PRO 512GB 5GMax Negocios + 29.90CONTADO</v>
      </c>
      <c r="B46" s="74" t="str">
        <f>precio_alta!A47</f>
        <v>Corriente</v>
      </c>
      <c r="C46" s="74" t="str">
        <f>precio_alta!B47</f>
        <v>5G</v>
      </c>
      <c r="D46" s="74" t="str">
        <f>precio_alta!C47</f>
        <v>MOTOROLA</v>
      </c>
      <c r="E46" s="74" t="str">
        <f>precio_alta!D47</f>
        <v>MOTOROLA MOTO EDGE 70 PRO 512GB 5G</v>
      </c>
      <c r="F46" s="74">
        <f>precio_alta!E47</f>
        <v>3619</v>
      </c>
      <c r="G46" s="74" t="str">
        <f>precio_alta!F47</f>
        <v>Android</v>
      </c>
      <c r="H46" s="69" t="s">
        <v>187</v>
      </c>
      <c r="I46" s="68" t="s">
        <v>37</v>
      </c>
      <c r="J46" s="69">
        <f>precio_alta!G47</f>
        <v>3589</v>
      </c>
    </row>
    <row r="47" spans="1:10" x14ac:dyDescent="0.3">
      <c r="A47" t="str">
        <f t="shared" si="0"/>
        <v>MOTOROLA MOTO G06 128GBMax Negocios + 29.90CONTADO</v>
      </c>
      <c r="B47" s="74" t="str">
        <f>precio_alta!A48</f>
        <v>Corriente</v>
      </c>
      <c r="C47" s="74" t="str">
        <f>precio_alta!B48</f>
        <v>4G</v>
      </c>
      <c r="D47" s="74" t="str">
        <f>precio_alta!C48</f>
        <v>MOTOROLA</v>
      </c>
      <c r="E47" s="74" t="str">
        <f>precio_alta!D48</f>
        <v>MOTOROLA MOTO G06 128GB</v>
      </c>
      <c r="F47" s="74">
        <f>precio_alta!E48</f>
        <v>619</v>
      </c>
      <c r="G47" s="74" t="str">
        <f>precio_alta!F48</f>
        <v>Android</v>
      </c>
      <c r="H47" s="69" t="s">
        <v>187</v>
      </c>
      <c r="I47" s="68" t="s">
        <v>37</v>
      </c>
      <c r="J47" s="69">
        <f>precio_alta!G48</f>
        <v>619</v>
      </c>
    </row>
    <row r="48" spans="1:10" x14ac:dyDescent="0.3">
      <c r="A48" t="str">
        <f t="shared" si="0"/>
        <v>MOTOROLA MOTO G06 256GBMax Negocios + 29.90CONTADO</v>
      </c>
      <c r="B48" s="74" t="str">
        <f>precio_alta!A49</f>
        <v>Corriente</v>
      </c>
      <c r="C48" s="74" t="str">
        <f>precio_alta!B49</f>
        <v>4G</v>
      </c>
      <c r="D48" s="74" t="str">
        <f>precio_alta!C49</f>
        <v>MOTOROLA</v>
      </c>
      <c r="E48" s="74" t="str">
        <f>precio_alta!D49</f>
        <v>MOTOROLA MOTO G06 256GB</v>
      </c>
      <c r="F48" s="74">
        <f>precio_alta!E49</f>
        <v>649</v>
      </c>
      <c r="G48" s="74" t="str">
        <f>precio_alta!F49</f>
        <v>Android</v>
      </c>
      <c r="H48" s="69" t="s">
        <v>187</v>
      </c>
      <c r="I48" s="68" t="s">
        <v>37</v>
      </c>
      <c r="J48" s="69">
        <f>precio_alta!G49</f>
        <v>639</v>
      </c>
    </row>
    <row r="49" spans="1:10" x14ac:dyDescent="0.3">
      <c r="A49" t="str">
        <f t="shared" si="0"/>
        <v>MOTOROLA MOTO G15 256GBMax Negocios + 29.90CONTADO</v>
      </c>
      <c r="B49" s="74" t="str">
        <f>precio_alta!A50</f>
        <v>Corriente</v>
      </c>
      <c r="C49" s="74" t="str">
        <f>precio_alta!B50</f>
        <v>4G</v>
      </c>
      <c r="D49" s="74" t="str">
        <f>precio_alta!C50</f>
        <v>MOTOROLA</v>
      </c>
      <c r="E49" s="74" t="str">
        <f>precio_alta!D50</f>
        <v>MOTOROLA MOTO G15 256GB</v>
      </c>
      <c r="F49" s="74">
        <f>precio_alta!E50</f>
        <v>719</v>
      </c>
      <c r="G49" s="74" t="str">
        <f>precio_alta!F50</f>
        <v>Android</v>
      </c>
      <c r="H49" s="69" t="s">
        <v>187</v>
      </c>
      <c r="I49" s="68" t="s">
        <v>37</v>
      </c>
      <c r="J49" s="69">
        <f>precio_alta!G50</f>
        <v>709</v>
      </c>
    </row>
    <row r="50" spans="1:10" x14ac:dyDescent="0.3">
      <c r="A50" t="str">
        <f t="shared" si="0"/>
        <v>MOTOROLA MOTO G17 256GBMax Negocios + 29.90CONTADO</v>
      </c>
      <c r="B50" s="74" t="str">
        <f>precio_alta!A51</f>
        <v>Corriente</v>
      </c>
      <c r="C50" s="74" t="str">
        <f>precio_alta!B51</f>
        <v>4G</v>
      </c>
      <c r="D50" s="74" t="str">
        <f>precio_alta!C51</f>
        <v>MOTOROLA</v>
      </c>
      <c r="E50" s="74" t="str">
        <f>precio_alta!D51</f>
        <v>MOTOROLA MOTO G17 256GB</v>
      </c>
      <c r="F50" s="74">
        <f>precio_alta!E51</f>
        <v>779</v>
      </c>
      <c r="G50" s="74" t="str">
        <f>precio_alta!F51</f>
        <v>Android</v>
      </c>
      <c r="H50" s="69" t="s">
        <v>187</v>
      </c>
      <c r="I50" s="68" t="s">
        <v>37</v>
      </c>
      <c r="J50" s="69">
        <f>precio_alta!G51</f>
        <v>779</v>
      </c>
    </row>
    <row r="51" spans="1:10" x14ac:dyDescent="0.3">
      <c r="A51" t="str">
        <f t="shared" si="0"/>
        <v>MOTOROLA MOTO G47 128GB 5GMax Negocios + 29.90CONTADO</v>
      </c>
      <c r="B51" s="74" t="str">
        <f>precio_alta!A52</f>
        <v>Corriente</v>
      </c>
      <c r="C51" s="74" t="str">
        <f>precio_alta!B52</f>
        <v>5G</v>
      </c>
      <c r="D51" s="74" t="str">
        <f>precio_alta!C52</f>
        <v>MOTOROLA</v>
      </c>
      <c r="E51" s="74" t="str">
        <f>precio_alta!D52</f>
        <v>MOTOROLA MOTO G47 128GB 5G</v>
      </c>
      <c r="F51" s="74">
        <f>precio_alta!E52</f>
        <v>949</v>
      </c>
      <c r="G51" s="74" t="str">
        <f>precio_alta!F52</f>
        <v>Android</v>
      </c>
      <c r="H51" s="69" t="s">
        <v>187</v>
      </c>
      <c r="I51" s="68" t="s">
        <v>37</v>
      </c>
      <c r="J51" s="69">
        <f>precio_alta!G52</f>
        <v>939</v>
      </c>
    </row>
    <row r="52" spans="1:10" x14ac:dyDescent="0.3">
      <c r="A52" t="str">
        <f t="shared" si="0"/>
        <v>MOTOROLA MOTO G56 256GB 5GMax Negocios + 29.90CONTADO</v>
      </c>
      <c r="B52" s="74" t="str">
        <f>precio_alta!A53</f>
        <v>Corriente</v>
      </c>
      <c r="C52" s="74" t="str">
        <f>precio_alta!B53</f>
        <v>5G</v>
      </c>
      <c r="D52" s="74" t="str">
        <f>precio_alta!C53</f>
        <v>MOTOROLA</v>
      </c>
      <c r="E52" s="74" t="str">
        <f>precio_alta!D53</f>
        <v>MOTOROLA MOTO G56 256GB 5G</v>
      </c>
      <c r="F52" s="74">
        <f>precio_alta!E53</f>
        <v>969</v>
      </c>
      <c r="G52" s="74" t="str">
        <f>precio_alta!F53</f>
        <v>Android</v>
      </c>
      <c r="H52" s="69" t="s">
        <v>187</v>
      </c>
      <c r="I52" s="68" t="s">
        <v>37</v>
      </c>
      <c r="J52" s="69">
        <f>precio_alta!G53</f>
        <v>969</v>
      </c>
    </row>
    <row r="53" spans="1:10" x14ac:dyDescent="0.3">
      <c r="A53" t="str">
        <f t="shared" si="0"/>
        <v>MOTOROLA MOTO G67 256GB 5GMax Negocios + 29.90CONTADO</v>
      </c>
      <c r="B53" s="74" t="str">
        <f>precio_alta!A54</f>
        <v>Corriente</v>
      </c>
      <c r="C53" s="74" t="str">
        <f>precio_alta!B54</f>
        <v>5G</v>
      </c>
      <c r="D53" s="74" t="str">
        <f>precio_alta!C54</f>
        <v>MOTOROLA</v>
      </c>
      <c r="E53" s="74" t="str">
        <f>precio_alta!D54</f>
        <v>MOTOROLA MOTO G67 256GB 5G</v>
      </c>
      <c r="F53" s="74">
        <f>precio_alta!E54</f>
        <v>1269</v>
      </c>
      <c r="G53" s="74" t="str">
        <f>precio_alta!F54</f>
        <v>Android</v>
      </c>
      <c r="H53" s="69" t="s">
        <v>187</v>
      </c>
      <c r="I53" s="68" t="s">
        <v>37</v>
      </c>
      <c r="J53" s="69">
        <f>precio_alta!G54</f>
        <v>1259</v>
      </c>
    </row>
    <row r="54" spans="1:10" x14ac:dyDescent="0.3">
      <c r="A54" t="str">
        <f t="shared" si="0"/>
        <v>MOTOROLA MOTO G77 256GB 5GMax Negocios + 29.90CONTADO</v>
      </c>
      <c r="B54" s="74" t="str">
        <f>precio_alta!A55</f>
        <v>Corriente</v>
      </c>
      <c r="C54" s="74" t="str">
        <f>precio_alta!B55</f>
        <v>5G</v>
      </c>
      <c r="D54" s="74" t="str">
        <f>precio_alta!C55</f>
        <v>MOTOROLA</v>
      </c>
      <c r="E54" s="74" t="str">
        <f>precio_alta!D55</f>
        <v>MOTOROLA MOTO G77 256GB 5G</v>
      </c>
      <c r="F54" s="74">
        <f>precio_alta!E55</f>
        <v>1519</v>
      </c>
      <c r="G54" s="74" t="str">
        <f>precio_alta!F55</f>
        <v>Android</v>
      </c>
      <c r="H54" s="69" t="s">
        <v>187</v>
      </c>
      <c r="I54" s="68" t="s">
        <v>37</v>
      </c>
      <c r="J54" s="69">
        <f>precio_alta!G55</f>
        <v>1509</v>
      </c>
    </row>
    <row r="55" spans="1:10" x14ac:dyDescent="0.3">
      <c r="A55" t="str">
        <f t="shared" si="0"/>
        <v>MOTOROLA MOTO RAZR 60 512GB 5GMax Negocios + 29.90CONTADO</v>
      </c>
      <c r="B55" s="74" t="str">
        <f>precio_alta!A56</f>
        <v>Corriente</v>
      </c>
      <c r="C55" s="74" t="str">
        <f>precio_alta!B56</f>
        <v>5G</v>
      </c>
      <c r="D55" s="74" t="str">
        <f>precio_alta!C56</f>
        <v>MOTOROLA</v>
      </c>
      <c r="E55" s="74" t="str">
        <f>precio_alta!D56</f>
        <v>MOTOROLA MOTO RAZR 60 512GB 5G</v>
      </c>
      <c r="F55" s="74">
        <f>precio_alta!E56</f>
        <v>3789</v>
      </c>
      <c r="G55" s="74" t="str">
        <f>precio_alta!F56</f>
        <v>Android</v>
      </c>
      <c r="H55" s="69" t="s">
        <v>187</v>
      </c>
      <c r="I55" s="68" t="s">
        <v>37</v>
      </c>
      <c r="J55" s="69">
        <f>precio_alta!G56</f>
        <v>3769</v>
      </c>
    </row>
    <row r="56" spans="1:10" x14ac:dyDescent="0.3">
      <c r="A56" t="str">
        <f t="shared" si="0"/>
        <v>MOTOROLA MOTO RAZR 70 512GB 5GMax Negocios + 29.90CONTADO</v>
      </c>
      <c r="B56" s="74" t="str">
        <f>precio_alta!A57</f>
        <v>Corriente</v>
      </c>
      <c r="C56" s="74" t="str">
        <f>precio_alta!B57</f>
        <v>5G</v>
      </c>
      <c r="D56" s="74" t="str">
        <f>precio_alta!C57</f>
        <v>MOTOROLA</v>
      </c>
      <c r="E56" s="74" t="str">
        <f>precio_alta!D57</f>
        <v>MOTOROLA MOTO RAZR 70 512GB 5G</v>
      </c>
      <c r="F56" s="74">
        <f>precio_alta!E57</f>
        <v>4089</v>
      </c>
      <c r="G56" s="74" t="str">
        <f>precio_alta!F57</f>
        <v>Android</v>
      </c>
      <c r="H56" s="69" t="s">
        <v>187</v>
      </c>
      <c r="I56" s="68" t="s">
        <v>37</v>
      </c>
      <c r="J56" s="69">
        <f>precio_alta!G57</f>
        <v>4059</v>
      </c>
    </row>
    <row r="57" spans="1:10" x14ac:dyDescent="0.3">
      <c r="A57" t="str">
        <f t="shared" si="0"/>
        <v>OPPO A5 256GBMax Negocios + 29.90CONTADO</v>
      </c>
      <c r="B57" s="74" t="str">
        <f>precio_alta!A58</f>
        <v>Corriente</v>
      </c>
      <c r="C57" s="74" t="str">
        <f>precio_alta!B58</f>
        <v>4G</v>
      </c>
      <c r="D57" s="74" t="str">
        <f>precio_alta!C58</f>
        <v>OPPO</v>
      </c>
      <c r="E57" s="74" t="str">
        <f>precio_alta!D58</f>
        <v>OPPO A5 256GB</v>
      </c>
      <c r="F57" s="74">
        <f>precio_alta!E58</f>
        <v>849</v>
      </c>
      <c r="G57" s="74" t="str">
        <f>precio_alta!F58</f>
        <v>Android</v>
      </c>
      <c r="H57" s="69" t="s">
        <v>187</v>
      </c>
      <c r="I57" s="68" t="s">
        <v>37</v>
      </c>
      <c r="J57" s="69">
        <f>precio_alta!G58</f>
        <v>839</v>
      </c>
    </row>
    <row r="58" spans="1:10" x14ac:dyDescent="0.3">
      <c r="A58" t="str">
        <f t="shared" si="0"/>
        <v>OPPO A5 256GB 5GMax Negocios + 29.90CONTADO</v>
      </c>
      <c r="B58" s="74" t="str">
        <f>precio_alta!A59</f>
        <v>Corriente</v>
      </c>
      <c r="C58" s="74" t="str">
        <f>precio_alta!B59</f>
        <v>5G</v>
      </c>
      <c r="D58" s="74" t="str">
        <f>precio_alta!C59</f>
        <v>OPPO</v>
      </c>
      <c r="E58" s="74" t="str">
        <f>precio_alta!D59</f>
        <v>OPPO A5 256GB 5G</v>
      </c>
      <c r="F58" s="74">
        <f>precio_alta!E59</f>
        <v>1319</v>
      </c>
      <c r="G58" s="74" t="str">
        <f>precio_alta!F59</f>
        <v>Android</v>
      </c>
      <c r="H58" s="69" t="s">
        <v>187</v>
      </c>
      <c r="I58" s="68" t="s">
        <v>37</v>
      </c>
      <c r="J58" s="69">
        <f>precio_alta!G59</f>
        <v>1309</v>
      </c>
    </row>
    <row r="59" spans="1:10" x14ac:dyDescent="0.3">
      <c r="A59" t="str">
        <f t="shared" si="0"/>
        <v>OPPO A5X 128GBMax Negocios + 29.90CONTADO</v>
      </c>
      <c r="B59" s="74" t="str">
        <f>precio_alta!A60</f>
        <v>Corriente</v>
      </c>
      <c r="C59" s="74" t="str">
        <f>precio_alta!B60</f>
        <v>4G</v>
      </c>
      <c r="D59" s="74" t="str">
        <f>precio_alta!C60</f>
        <v>OPPO</v>
      </c>
      <c r="E59" s="74" t="str">
        <f>precio_alta!D60</f>
        <v>OPPO A5X 128GB</v>
      </c>
      <c r="F59" s="74">
        <f>precio_alta!E60</f>
        <v>659</v>
      </c>
      <c r="G59" s="74" t="str">
        <f>precio_alta!F60</f>
        <v>Android</v>
      </c>
      <c r="H59" s="69" t="s">
        <v>187</v>
      </c>
      <c r="I59" s="68" t="s">
        <v>37</v>
      </c>
      <c r="J59" s="69">
        <f>precio_alta!G60</f>
        <v>659</v>
      </c>
    </row>
    <row r="60" spans="1:10" x14ac:dyDescent="0.3">
      <c r="A60" t="str">
        <f t="shared" si="0"/>
        <v>OPPO A6 PRO 256GB 5GMax Negocios + 29.90CONTADO</v>
      </c>
      <c r="B60" s="74" t="str">
        <f>precio_alta!A61</f>
        <v>Corriente</v>
      </c>
      <c r="C60" s="74" t="str">
        <f>precio_alta!B61</f>
        <v>5G</v>
      </c>
      <c r="D60" s="74" t="str">
        <f>precio_alta!C61</f>
        <v>OPPO</v>
      </c>
      <c r="E60" s="74" t="str">
        <f>precio_alta!D61</f>
        <v>OPPO A6 PRO 256GB 5G</v>
      </c>
      <c r="F60" s="74">
        <f>precio_alta!E61</f>
        <v>1779</v>
      </c>
      <c r="G60" s="74" t="str">
        <f>precio_alta!F61</f>
        <v>Android</v>
      </c>
      <c r="H60" s="69" t="s">
        <v>187</v>
      </c>
      <c r="I60" s="68" t="s">
        <v>37</v>
      </c>
      <c r="J60" s="69">
        <f>precio_alta!G61</f>
        <v>1769</v>
      </c>
    </row>
    <row r="61" spans="1:10" x14ac:dyDescent="0.3">
      <c r="A61" t="str">
        <f t="shared" si="0"/>
        <v>OPPO A6T 128GBMax Negocios + 29.90CONTADO</v>
      </c>
      <c r="B61" s="74" t="str">
        <f>precio_alta!A62</f>
        <v>Corriente</v>
      </c>
      <c r="C61" s="74" t="str">
        <f>precio_alta!B62</f>
        <v>4G</v>
      </c>
      <c r="D61" s="74" t="str">
        <f>precio_alta!C62</f>
        <v>OPPO</v>
      </c>
      <c r="E61" s="74" t="str">
        <f>precio_alta!D62</f>
        <v>OPPO A6T 128GB</v>
      </c>
      <c r="F61" s="74">
        <f>precio_alta!E62</f>
        <v>789</v>
      </c>
      <c r="G61" s="74" t="str">
        <f>precio_alta!F62</f>
        <v>Android</v>
      </c>
      <c r="H61" s="69" t="s">
        <v>187</v>
      </c>
      <c r="I61" s="68" t="s">
        <v>37</v>
      </c>
      <c r="J61" s="69">
        <f>precio_alta!G62</f>
        <v>779</v>
      </c>
    </row>
    <row r="62" spans="1:10" x14ac:dyDescent="0.3">
      <c r="A62" t="str">
        <f t="shared" si="0"/>
        <v>OPPO A6X 256GB 5GMax Negocios + 29.90CONTADO</v>
      </c>
      <c r="B62" s="74" t="str">
        <f>precio_alta!A63</f>
        <v>Corriente</v>
      </c>
      <c r="C62" s="74" t="str">
        <f>precio_alta!B63</f>
        <v>5G</v>
      </c>
      <c r="D62" s="74" t="str">
        <f>precio_alta!C63</f>
        <v>OPPO</v>
      </c>
      <c r="E62" s="74" t="str">
        <f>precio_alta!D63</f>
        <v>OPPO A6X 256GB 5G</v>
      </c>
      <c r="F62" s="74">
        <f>precio_alta!E63</f>
        <v>1159</v>
      </c>
      <c r="G62" s="74" t="str">
        <f>precio_alta!F63</f>
        <v>Android</v>
      </c>
      <c r="H62" s="69" t="s">
        <v>187</v>
      </c>
      <c r="I62" s="68" t="s">
        <v>37</v>
      </c>
      <c r="J62" s="69">
        <f>precio_alta!G63</f>
        <v>1149</v>
      </c>
    </row>
    <row r="63" spans="1:10" x14ac:dyDescent="0.3">
      <c r="A63" t="str">
        <f t="shared" si="0"/>
        <v>OPPO RENO 14F 256GB 5GMax Negocios + 29.90CONTADO</v>
      </c>
      <c r="B63" s="74" t="str">
        <f>precio_alta!A64</f>
        <v>Corriente</v>
      </c>
      <c r="C63" s="74" t="str">
        <f>precio_alta!B64</f>
        <v>4G</v>
      </c>
      <c r="D63" s="74" t="str">
        <f>precio_alta!C64</f>
        <v>OPPO</v>
      </c>
      <c r="E63" s="74" t="str">
        <f>precio_alta!D64</f>
        <v>OPPO RENO 14F 256GB 5G</v>
      </c>
      <c r="F63" s="74">
        <f>precio_alta!E64</f>
        <v>2229</v>
      </c>
      <c r="G63" s="74" t="str">
        <f>precio_alta!F64</f>
        <v>Android</v>
      </c>
      <c r="H63" s="69" t="s">
        <v>187</v>
      </c>
      <c r="I63" s="68" t="s">
        <v>37</v>
      </c>
      <c r="J63" s="69">
        <f>precio_alta!G64</f>
        <v>2209</v>
      </c>
    </row>
    <row r="64" spans="1:10" x14ac:dyDescent="0.3">
      <c r="A64" t="str">
        <f t="shared" si="0"/>
        <v>OPPO RENO 14F 512GB 5GMax Negocios + 29.90CONTADO</v>
      </c>
      <c r="B64" s="74" t="str">
        <f>precio_alta!A65</f>
        <v>Corriente</v>
      </c>
      <c r="C64" s="74" t="str">
        <f>precio_alta!B65</f>
        <v>5G</v>
      </c>
      <c r="D64" s="74" t="str">
        <f>precio_alta!C65</f>
        <v>OPPO</v>
      </c>
      <c r="E64" s="74" t="str">
        <f>precio_alta!D65</f>
        <v>OPPO RENO 14F 512GB 5G</v>
      </c>
      <c r="F64" s="74">
        <f>precio_alta!E65</f>
        <v>2439</v>
      </c>
      <c r="G64" s="74" t="str">
        <f>precio_alta!F65</f>
        <v>Android</v>
      </c>
      <c r="H64" s="69" t="s">
        <v>187</v>
      </c>
      <c r="I64" s="68" t="s">
        <v>37</v>
      </c>
      <c r="J64" s="69">
        <f>precio_alta!G65</f>
        <v>2419</v>
      </c>
    </row>
    <row r="65" spans="1:10" x14ac:dyDescent="0.3">
      <c r="A65" t="str">
        <f t="shared" si="0"/>
        <v>OPPO RENO 16 256GB 5GMax Negocios + 29.90CONTADO</v>
      </c>
      <c r="B65" s="74" t="str">
        <f>precio_alta!A66</f>
        <v>Corriente</v>
      </c>
      <c r="C65" s="74" t="str">
        <f>precio_alta!B66</f>
        <v>5G</v>
      </c>
      <c r="D65" s="74" t="str">
        <f>precio_alta!C66</f>
        <v>OPPO</v>
      </c>
      <c r="E65" s="74" t="str">
        <f>precio_alta!D66</f>
        <v>OPPO RENO 16 256GB 5G</v>
      </c>
      <c r="F65" s="74">
        <f>precio_alta!E66</f>
        <v>3839</v>
      </c>
      <c r="G65" s="74" t="str">
        <f>precio_alta!F66</f>
        <v>Android</v>
      </c>
      <c r="H65" s="69" t="s">
        <v>187</v>
      </c>
      <c r="I65" s="68" t="s">
        <v>37</v>
      </c>
      <c r="J65" s="69">
        <f>precio_alta!G66</f>
        <v>3809</v>
      </c>
    </row>
    <row r="66" spans="1:10" x14ac:dyDescent="0.3">
      <c r="A66" t="str">
        <f t="shared" si="0"/>
        <v>OPPO RENO 16F 256GB 5GMax Negocios + 29.90CONTADO</v>
      </c>
      <c r="B66" s="74" t="str">
        <f>precio_alta!A67</f>
        <v>Corriente</v>
      </c>
      <c r="C66" s="74" t="str">
        <f>precio_alta!B67</f>
        <v>5G</v>
      </c>
      <c r="D66" s="74" t="str">
        <f>precio_alta!C67</f>
        <v>OPPO</v>
      </c>
      <c r="E66" s="74" t="str">
        <f>precio_alta!D67</f>
        <v>OPPO RENO 16F 256GB 5G</v>
      </c>
      <c r="F66" s="74">
        <f>precio_alta!E67</f>
        <v>3129</v>
      </c>
      <c r="G66" s="74" t="str">
        <f>precio_alta!F67</f>
        <v>Android</v>
      </c>
      <c r="H66" s="69" t="s">
        <v>187</v>
      </c>
      <c r="I66" s="68" t="s">
        <v>37</v>
      </c>
      <c r="J66" s="69">
        <f>precio_alta!G67</f>
        <v>3099</v>
      </c>
    </row>
    <row r="67" spans="1:10" x14ac:dyDescent="0.3">
      <c r="A67" t="str">
        <f t="shared" ref="A67:A130" si="1">CONCATENATE(E67,I67,H67)</f>
        <v>SAMSUNG GALAXY A07 128GBMax Negocios + 29.90CONTADO</v>
      </c>
      <c r="B67" s="74" t="str">
        <f>precio_alta!A68</f>
        <v>Corriente</v>
      </c>
      <c r="C67" s="74" t="str">
        <f>precio_alta!B68</f>
        <v>4G</v>
      </c>
      <c r="D67" s="74" t="str">
        <f>precio_alta!C68</f>
        <v>SAMSUNG</v>
      </c>
      <c r="E67" s="74" t="str">
        <f>precio_alta!D68</f>
        <v>SAMSUNG GALAXY A07 128GB</v>
      </c>
      <c r="F67" s="74">
        <f>precio_alta!E68</f>
        <v>599</v>
      </c>
      <c r="G67" s="74" t="str">
        <f>precio_alta!F68</f>
        <v>Android</v>
      </c>
      <c r="H67" s="69" t="s">
        <v>187</v>
      </c>
      <c r="I67" s="68" t="s">
        <v>37</v>
      </c>
      <c r="J67" s="69">
        <f>precio_alta!G68</f>
        <v>589</v>
      </c>
    </row>
    <row r="68" spans="1:10" x14ac:dyDescent="0.3">
      <c r="A68" t="str">
        <f t="shared" si="1"/>
        <v>SAMSUNG GALAXY A16 128GBMax Negocios + 29.90CONTADO</v>
      </c>
      <c r="B68" s="74" t="str">
        <f>precio_alta!A69</f>
        <v>Corriente</v>
      </c>
      <c r="C68" s="74" t="str">
        <f>precio_alta!B69</f>
        <v>4G</v>
      </c>
      <c r="D68" s="74" t="str">
        <f>precio_alta!C69</f>
        <v>SAMSUNG</v>
      </c>
      <c r="E68" s="74" t="str">
        <f>precio_alta!D69</f>
        <v>SAMSUNG GALAXY A16 128GB</v>
      </c>
      <c r="F68" s="74">
        <f>precio_alta!E69</f>
        <v>659</v>
      </c>
      <c r="G68" s="74" t="str">
        <f>precio_alta!F69</f>
        <v>Android</v>
      </c>
      <c r="H68" s="69" t="s">
        <v>187</v>
      </c>
      <c r="I68" s="68" t="s">
        <v>37</v>
      </c>
      <c r="J68" s="69">
        <f>precio_alta!G69</f>
        <v>659</v>
      </c>
    </row>
    <row r="69" spans="1:10" x14ac:dyDescent="0.3">
      <c r="A69" t="str">
        <f t="shared" si="1"/>
        <v>SAMSUNG GALAXY A17 128GB 5GMax Negocios + 29.90CONTADO</v>
      </c>
      <c r="B69" s="74" t="str">
        <f>precio_alta!A70</f>
        <v>Corriente</v>
      </c>
      <c r="C69" s="74" t="str">
        <f>precio_alta!B70</f>
        <v>5G</v>
      </c>
      <c r="D69" s="74" t="str">
        <f>precio_alta!C70</f>
        <v>SAMSUNG</v>
      </c>
      <c r="E69" s="74" t="str">
        <f>precio_alta!D70</f>
        <v>SAMSUNG GALAXY A17 128GB 5G</v>
      </c>
      <c r="F69" s="74">
        <f>precio_alta!E70</f>
        <v>1179</v>
      </c>
      <c r="G69" s="74" t="str">
        <f>precio_alta!F70</f>
        <v>Android</v>
      </c>
      <c r="H69" s="69" t="s">
        <v>187</v>
      </c>
      <c r="I69" s="68" t="s">
        <v>37</v>
      </c>
      <c r="J69" s="69">
        <f>precio_alta!G70</f>
        <v>1169</v>
      </c>
    </row>
    <row r="70" spans="1:10" x14ac:dyDescent="0.3">
      <c r="A70" t="str">
        <f t="shared" si="1"/>
        <v>SAMSUNG GALAXY A17 256GB 5GMax Negocios + 29.90CONTADO</v>
      </c>
      <c r="B70" s="74" t="str">
        <f>precio_alta!A71</f>
        <v>Corriente</v>
      </c>
      <c r="C70" s="74" t="str">
        <f>precio_alta!B71</f>
        <v>5G</v>
      </c>
      <c r="D70" s="74" t="str">
        <f>precio_alta!C71</f>
        <v>SAMSUNG</v>
      </c>
      <c r="E70" s="74" t="str">
        <f>precio_alta!D71</f>
        <v>SAMSUNG GALAXY A17 256GB 5G</v>
      </c>
      <c r="F70" s="74">
        <f>precio_alta!E71</f>
        <v>1309</v>
      </c>
      <c r="G70" s="74" t="str">
        <f>precio_alta!F71</f>
        <v>Android</v>
      </c>
      <c r="H70" s="69" t="s">
        <v>187</v>
      </c>
      <c r="I70" s="68" t="s">
        <v>37</v>
      </c>
      <c r="J70" s="69">
        <f>precio_alta!G71</f>
        <v>1299</v>
      </c>
    </row>
    <row r="71" spans="1:10" x14ac:dyDescent="0.3">
      <c r="A71" t="str">
        <f t="shared" si="1"/>
        <v>SAMSUNG GALAXY A26 128GB 5GMax Negocios + 29.90CONTADO</v>
      </c>
      <c r="B71" s="74" t="str">
        <f>precio_alta!A72</f>
        <v>Corriente</v>
      </c>
      <c r="C71" s="74" t="str">
        <f>precio_alta!B72</f>
        <v>5G</v>
      </c>
      <c r="D71" s="74" t="str">
        <f>precio_alta!C72</f>
        <v>SAMSUNG</v>
      </c>
      <c r="E71" s="74" t="str">
        <f>precio_alta!D72</f>
        <v>SAMSUNG GALAXY A26 128GB 5G</v>
      </c>
      <c r="F71" s="74">
        <f>precio_alta!E72</f>
        <v>1169</v>
      </c>
      <c r="G71" s="74" t="str">
        <f>precio_alta!F72</f>
        <v>Android</v>
      </c>
      <c r="H71" s="69" t="s">
        <v>187</v>
      </c>
      <c r="I71" s="68" t="s">
        <v>37</v>
      </c>
      <c r="J71" s="69">
        <f>precio_alta!G72</f>
        <v>1159</v>
      </c>
    </row>
    <row r="72" spans="1:10" x14ac:dyDescent="0.3">
      <c r="A72" t="str">
        <f t="shared" si="1"/>
        <v>SAMSUNG GALAXY A27 256GB 5GMax Negocios + 29.90CONTADO</v>
      </c>
      <c r="B72" s="74" t="str">
        <f>precio_alta!A73</f>
        <v>Corriente</v>
      </c>
      <c r="C72" s="74" t="str">
        <f>precio_alta!B73</f>
        <v>5G</v>
      </c>
      <c r="D72" s="74" t="str">
        <f>precio_alta!C73</f>
        <v>SAMSUNG</v>
      </c>
      <c r="E72" s="74" t="str">
        <f>precio_alta!D73</f>
        <v>SAMSUNG GALAXY A27 256GB 5G</v>
      </c>
      <c r="F72" s="74">
        <f>precio_alta!E73</f>
        <v>2009</v>
      </c>
      <c r="G72" s="74" t="str">
        <f>precio_alta!F73</f>
        <v>Android</v>
      </c>
      <c r="H72" s="69" t="s">
        <v>187</v>
      </c>
      <c r="I72" s="68" t="s">
        <v>37</v>
      </c>
      <c r="J72" s="69">
        <f>precio_alta!G73</f>
        <v>1999</v>
      </c>
    </row>
    <row r="73" spans="1:10" x14ac:dyDescent="0.3">
      <c r="A73" t="str">
        <f t="shared" si="1"/>
        <v>SAMSUNG GALAXY A36 128GB 5GMax Negocios + 29.90CONTADO</v>
      </c>
      <c r="B73" s="74" t="str">
        <f>precio_alta!A74</f>
        <v>Corriente</v>
      </c>
      <c r="C73" s="74" t="str">
        <f>precio_alta!B74</f>
        <v>5G</v>
      </c>
      <c r="D73" s="74" t="str">
        <f>precio_alta!C74</f>
        <v>SAMSUNG</v>
      </c>
      <c r="E73" s="74" t="str">
        <f>precio_alta!D74</f>
        <v>SAMSUNG GALAXY A36 128GB 5G</v>
      </c>
      <c r="F73" s="74">
        <f>precio_alta!E74</f>
        <v>1519</v>
      </c>
      <c r="G73" s="74" t="str">
        <f>precio_alta!F74</f>
        <v>Android</v>
      </c>
      <c r="H73" s="69" t="s">
        <v>187</v>
      </c>
      <c r="I73" s="68" t="s">
        <v>37</v>
      </c>
      <c r="J73" s="69">
        <f>precio_alta!G74</f>
        <v>1509</v>
      </c>
    </row>
    <row r="74" spans="1:10" x14ac:dyDescent="0.3">
      <c r="A74" t="str">
        <f t="shared" si="1"/>
        <v>SAMSUNG GALAXY A37 256GB 5GMax Negocios + 29.90CONTADO</v>
      </c>
      <c r="B74" s="74" t="str">
        <f>precio_alta!A75</f>
        <v>Corriente</v>
      </c>
      <c r="C74" s="74" t="str">
        <f>precio_alta!B75</f>
        <v>5G</v>
      </c>
      <c r="D74" s="74" t="str">
        <f>precio_alta!C75</f>
        <v>SAMSUNG</v>
      </c>
      <c r="E74" s="74" t="str">
        <f>precio_alta!D75</f>
        <v>SAMSUNG GALAXY A37 256GB 5G</v>
      </c>
      <c r="F74" s="74">
        <f>precio_alta!E75</f>
        <v>2249</v>
      </c>
      <c r="G74" s="74" t="str">
        <f>precio_alta!F75</f>
        <v>Android</v>
      </c>
      <c r="H74" s="69" t="s">
        <v>187</v>
      </c>
      <c r="I74" s="68" t="s">
        <v>37</v>
      </c>
      <c r="J74" s="69">
        <f>precio_alta!G75</f>
        <v>2229</v>
      </c>
    </row>
    <row r="75" spans="1:10" x14ac:dyDescent="0.3">
      <c r="A75" t="str">
        <f t="shared" si="1"/>
        <v>SAMSUNG GALAXY A56 256GB 5GMax Negocios + 29.90CONTADO</v>
      </c>
      <c r="B75" s="74" t="str">
        <f>precio_alta!A76</f>
        <v>Corriente</v>
      </c>
      <c r="C75" s="74" t="str">
        <f>precio_alta!B76</f>
        <v>5G</v>
      </c>
      <c r="D75" s="74" t="str">
        <f>precio_alta!C76</f>
        <v>SAMSUNG</v>
      </c>
      <c r="E75" s="74" t="str">
        <f>precio_alta!D76</f>
        <v>SAMSUNG GALAXY A56 256GB 5G</v>
      </c>
      <c r="F75" s="74">
        <f>precio_alta!E76</f>
        <v>2109</v>
      </c>
      <c r="G75" s="74" t="str">
        <f>precio_alta!F76</f>
        <v>Android</v>
      </c>
      <c r="H75" s="69" t="s">
        <v>187</v>
      </c>
      <c r="I75" s="68" t="s">
        <v>37</v>
      </c>
      <c r="J75" s="69">
        <f>precio_alta!G76</f>
        <v>2089</v>
      </c>
    </row>
    <row r="76" spans="1:10" x14ac:dyDescent="0.3">
      <c r="A76" t="str">
        <f t="shared" si="1"/>
        <v>SAMSUNG GALAXY A57 256GB 5GMax Negocios + 29.90CONTADO</v>
      </c>
      <c r="B76" s="74" t="str">
        <f>precio_alta!A77</f>
        <v>Corriente</v>
      </c>
      <c r="C76" s="74" t="str">
        <f>precio_alta!B77</f>
        <v>5G</v>
      </c>
      <c r="D76" s="74" t="str">
        <f>precio_alta!C77</f>
        <v>SAMSUNG</v>
      </c>
      <c r="E76" s="74" t="str">
        <f>precio_alta!D77</f>
        <v>SAMSUNG GALAXY A57 256GB 5G</v>
      </c>
      <c r="F76" s="74">
        <f>precio_alta!E77</f>
        <v>2509</v>
      </c>
      <c r="G76" s="74" t="str">
        <f>precio_alta!F77</f>
        <v>Android</v>
      </c>
      <c r="H76" s="69" t="s">
        <v>187</v>
      </c>
      <c r="I76" s="68" t="s">
        <v>37</v>
      </c>
      <c r="J76" s="69">
        <f>precio_alta!G77</f>
        <v>2489</v>
      </c>
    </row>
    <row r="77" spans="1:10" x14ac:dyDescent="0.3">
      <c r="A77" t="str">
        <f t="shared" si="1"/>
        <v>SAMSUNG GALAXY A57 512GB 5GMax Negocios + 29.90CONTADO</v>
      </c>
      <c r="B77" s="74" t="str">
        <f>precio_alta!A78</f>
        <v>Corriente</v>
      </c>
      <c r="C77" s="74" t="str">
        <f>precio_alta!B78</f>
        <v>5G</v>
      </c>
      <c r="D77" s="74" t="str">
        <f>precio_alta!C78</f>
        <v>SAMSUNG</v>
      </c>
      <c r="E77" s="74" t="str">
        <f>precio_alta!D78</f>
        <v>SAMSUNG GALAXY A57 512GB 5G</v>
      </c>
      <c r="F77" s="74">
        <f>precio_alta!E78</f>
        <v>3449</v>
      </c>
      <c r="G77" s="74" t="str">
        <f>precio_alta!F78</f>
        <v>Android</v>
      </c>
      <c r="H77" s="69" t="s">
        <v>187</v>
      </c>
      <c r="I77" s="68" t="s">
        <v>37</v>
      </c>
      <c r="J77" s="69">
        <f>precio_alta!G78</f>
        <v>3429</v>
      </c>
    </row>
    <row r="78" spans="1:10" x14ac:dyDescent="0.3">
      <c r="A78" t="str">
        <f t="shared" si="1"/>
        <v>SAMSUNG GALAXY S25 128GBMax Negocios + 29.90CONTADO</v>
      </c>
      <c r="B78" s="74" t="str">
        <f>precio_alta!A79</f>
        <v>Corriente</v>
      </c>
      <c r="C78" s="74" t="str">
        <f>precio_alta!B79</f>
        <v>5G</v>
      </c>
      <c r="D78" s="74" t="str">
        <f>precio_alta!C79</f>
        <v>SAMSUNG</v>
      </c>
      <c r="E78" s="74" t="str">
        <f>precio_alta!D79</f>
        <v>SAMSUNG GALAXY S25 128GB</v>
      </c>
      <c r="F78" s="74">
        <f>precio_alta!E79</f>
        <v>4529</v>
      </c>
      <c r="G78" s="74" t="str">
        <f>precio_alta!F79</f>
        <v>Android</v>
      </c>
      <c r="H78" s="69" t="s">
        <v>187</v>
      </c>
      <c r="I78" s="68" t="s">
        <v>37</v>
      </c>
      <c r="J78" s="69">
        <f>precio_alta!G79</f>
        <v>4499</v>
      </c>
    </row>
    <row r="79" spans="1:10" x14ac:dyDescent="0.3">
      <c r="A79" t="str">
        <f t="shared" si="1"/>
        <v>SAMSUNG GALAXY S25 FE 256GB 5GMax Negocios + 29.90CONTADO</v>
      </c>
      <c r="B79" s="74" t="str">
        <f>precio_alta!A80</f>
        <v>Corriente</v>
      </c>
      <c r="C79" s="74" t="str">
        <f>precio_alta!B80</f>
        <v>5G</v>
      </c>
      <c r="D79" s="74" t="str">
        <f>precio_alta!C80</f>
        <v>SAMSUNG</v>
      </c>
      <c r="E79" s="74" t="str">
        <f>precio_alta!D80</f>
        <v>SAMSUNG GALAXY S25 FE 256GB 5G</v>
      </c>
      <c r="F79" s="74">
        <f>precio_alta!E80</f>
        <v>3429</v>
      </c>
      <c r="G79" s="74" t="str">
        <f>precio_alta!F80</f>
        <v>Android</v>
      </c>
      <c r="H79" s="69" t="s">
        <v>187</v>
      </c>
      <c r="I79" s="68" t="s">
        <v>37</v>
      </c>
      <c r="J79" s="69">
        <f>precio_alta!G80</f>
        <v>3409</v>
      </c>
    </row>
    <row r="80" spans="1:10" x14ac:dyDescent="0.3">
      <c r="A80" t="str">
        <f t="shared" si="1"/>
        <v>SAMSUNG GALAXY S25 ULTRA 256GBMax Negocios + 29.90CONTADO</v>
      </c>
      <c r="B80" s="74" t="str">
        <f>precio_alta!A81</f>
        <v>Corriente</v>
      </c>
      <c r="C80" s="74" t="str">
        <f>precio_alta!B81</f>
        <v>5G</v>
      </c>
      <c r="D80" s="74" t="str">
        <f>precio_alta!C81</f>
        <v>SAMSUNG</v>
      </c>
      <c r="E80" s="74" t="str">
        <f>precio_alta!D81</f>
        <v>SAMSUNG GALAXY S25 ULTRA 256GB</v>
      </c>
      <c r="F80" s="74">
        <f>precio_alta!E81</f>
        <v>6219</v>
      </c>
      <c r="G80" s="74" t="str">
        <f>precio_alta!F81</f>
        <v>Android</v>
      </c>
      <c r="H80" s="69" t="s">
        <v>187</v>
      </c>
      <c r="I80" s="68" t="s">
        <v>37</v>
      </c>
      <c r="J80" s="69">
        <f>precio_alta!G81</f>
        <v>6179</v>
      </c>
    </row>
    <row r="81" spans="1:10" x14ac:dyDescent="0.3">
      <c r="A81" t="str">
        <f t="shared" si="1"/>
        <v>SAMSUNG GALAXY S26 256GB 5GMax Negocios + 29.90CONTADO</v>
      </c>
      <c r="B81" s="74" t="str">
        <f>precio_alta!A82</f>
        <v>Corriente</v>
      </c>
      <c r="C81" s="74" t="str">
        <f>precio_alta!B82</f>
        <v>5G</v>
      </c>
      <c r="D81" s="74" t="str">
        <f>precio_alta!C82</f>
        <v>SAMSUNG</v>
      </c>
      <c r="E81" s="74" t="str">
        <f>precio_alta!D82</f>
        <v>SAMSUNG GALAXY S26 256GB 5G</v>
      </c>
      <c r="F81" s="74">
        <f>precio_alta!E82</f>
        <v>5029</v>
      </c>
      <c r="G81" s="74" t="str">
        <f>precio_alta!F82</f>
        <v>Android</v>
      </c>
      <c r="H81" s="69" t="s">
        <v>187</v>
      </c>
      <c r="I81" s="68" t="s">
        <v>37</v>
      </c>
      <c r="J81" s="69">
        <f>precio_alta!G82</f>
        <v>4999</v>
      </c>
    </row>
    <row r="82" spans="1:10" x14ac:dyDescent="0.3">
      <c r="A82" t="str">
        <f t="shared" si="1"/>
        <v>SAMSUNG GALAXY S26 PLUS 256GB 5GMax Negocios + 29.90CONTADO</v>
      </c>
      <c r="B82" s="74" t="str">
        <f>precio_alta!A83</f>
        <v>Corriente</v>
      </c>
      <c r="C82" s="74" t="str">
        <f>precio_alta!B83</f>
        <v>5G</v>
      </c>
      <c r="D82" s="74" t="str">
        <f>precio_alta!C83</f>
        <v>SAMSUNG</v>
      </c>
      <c r="E82" s="74" t="str">
        <f>precio_alta!D83</f>
        <v>SAMSUNG GALAXY S26 PLUS 256GB 5G</v>
      </c>
      <c r="F82" s="74">
        <f>precio_alta!E83</f>
        <v>6039</v>
      </c>
      <c r="G82" s="74" t="str">
        <f>precio_alta!F83</f>
        <v>Android</v>
      </c>
      <c r="H82" s="69" t="s">
        <v>187</v>
      </c>
      <c r="I82" s="68" t="s">
        <v>37</v>
      </c>
      <c r="J82" s="69">
        <f>precio_alta!G83</f>
        <v>5999</v>
      </c>
    </row>
    <row r="83" spans="1:10" x14ac:dyDescent="0.3">
      <c r="A83" t="str">
        <f t="shared" si="1"/>
        <v>SAMSUNG GALAXY S26 ULTRA 256GB 5GMax Negocios + 29.90CONTADO</v>
      </c>
      <c r="B83" s="74" t="str">
        <f>precio_alta!A84</f>
        <v>Corriente</v>
      </c>
      <c r="C83" s="74" t="str">
        <f>precio_alta!B84</f>
        <v>5G</v>
      </c>
      <c r="D83" s="74" t="str">
        <f>precio_alta!C84</f>
        <v>SAMSUNG</v>
      </c>
      <c r="E83" s="74" t="str">
        <f>precio_alta!D84</f>
        <v>SAMSUNG GALAXY S26 ULTRA 256GB 5G</v>
      </c>
      <c r="F83" s="74">
        <f>precio_alta!E84</f>
        <v>7039</v>
      </c>
      <c r="G83" s="74" t="str">
        <f>precio_alta!F84</f>
        <v>Android</v>
      </c>
      <c r="H83" s="69" t="s">
        <v>187</v>
      </c>
      <c r="I83" s="68" t="s">
        <v>37</v>
      </c>
      <c r="J83" s="69">
        <f>precio_alta!G84</f>
        <v>6999</v>
      </c>
    </row>
    <row r="84" spans="1:10" x14ac:dyDescent="0.3">
      <c r="A84" t="str">
        <f t="shared" si="1"/>
        <v>SAMSUNG GALAXY S26FE 256GB 5GMax Negocios + 29.90CONTADO</v>
      </c>
      <c r="B84" s="74" t="str">
        <f>precio_alta!A85</f>
        <v>Corriente</v>
      </c>
      <c r="C84" s="74" t="str">
        <f>precio_alta!B85</f>
        <v>5G</v>
      </c>
      <c r="D84" s="74" t="str">
        <f>precio_alta!C85</f>
        <v>SAMSUNG</v>
      </c>
      <c r="E84" s="74" t="str">
        <f>precio_alta!D85</f>
        <v>SAMSUNG GALAXY S26FE 256GB 5G</v>
      </c>
      <c r="F84" s="74">
        <f>precio_alta!E85</f>
        <v>3999</v>
      </c>
      <c r="G84" s="74" t="str">
        <f>precio_alta!F85</f>
        <v>Android</v>
      </c>
      <c r="H84" s="69" t="s">
        <v>187</v>
      </c>
      <c r="I84" s="68" t="s">
        <v>37</v>
      </c>
      <c r="J84" s="69">
        <f>precio_alta!G85</f>
        <v>3969</v>
      </c>
    </row>
    <row r="85" spans="1:10" x14ac:dyDescent="0.3">
      <c r="A85" t="str">
        <f t="shared" si="1"/>
        <v>SAMSUNG GALAXY Z FLIP 7 256GB 5GMax Negocios + 29.90CONTADO</v>
      </c>
      <c r="B85" s="74" t="str">
        <f>precio_alta!A86</f>
        <v>Corriente</v>
      </c>
      <c r="C85" s="74" t="str">
        <f>precio_alta!B86</f>
        <v>5G</v>
      </c>
      <c r="D85" s="74" t="str">
        <f>precio_alta!C86</f>
        <v>SAMSUNG</v>
      </c>
      <c r="E85" s="74" t="str">
        <f>precio_alta!D86</f>
        <v>SAMSUNG GALAXY Z FLIP 7 256GB 5G</v>
      </c>
      <c r="F85" s="74">
        <f>precio_alta!E86</f>
        <v>5279</v>
      </c>
      <c r="G85" s="74" t="str">
        <f>precio_alta!F86</f>
        <v>Android</v>
      </c>
      <c r="H85" s="69" t="s">
        <v>187</v>
      </c>
      <c r="I85" s="68" t="s">
        <v>37</v>
      </c>
      <c r="J85" s="69">
        <f>precio_alta!G86</f>
        <v>5249</v>
      </c>
    </row>
    <row r="86" spans="1:10" x14ac:dyDescent="0.3">
      <c r="A86" t="str">
        <f t="shared" si="1"/>
        <v>SAMSUNG GALAXY Z FLIP 7 FE 128GB 5GMax Negocios + 29.90CONTADO</v>
      </c>
      <c r="B86" s="74" t="str">
        <f>precio_alta!A87</f>
        <v>Corriente</v>
      </c>
      <c r="C86" s="74" t="str">
        <f>precio_alta!B87</f>
        <v>5G</v>
      </c>
      <c r="D86" s="74" t="str">
        <f>precio_alta!C87</f>
        <v>SAMSUNG</v>
      </c>
      <c r="E86" s="74" t="str">
        <f>precio_alta!D87</f>
        <v>SAMSUNG GALAXY Z FLIP 7 FE 128GB 5G</v>
      </c>
      <c r="F86" s="74">
        <f>precio_alta!E87</f>
        <v>3929</v>
      </c>
      <c r="G86" s="74" t="str">
        <f>precio_alta!F87</f>
        <v>Android</v>
      </c>
      <c r="H86" s="69" t="s">
        <v>187</v>
      </c>
      <c r="I86" s="68" t="s">
        <v>37</v>
      </c>
      <c r="J86" s="69">
        <f>precio_alta!G87</f>
        <v>3909</v>
      </c>
    </row>
    <row r="87" spans="1:10" x14ac:dyDescent="0.3">
      <c r="A87" t="str">
        <f t="shared" si="1"/>
        <v>SAMSUNG GALAXY Z FOLD 5 256GBMax Negocios + 29.90CONTADO</v>
      </c>
      <c r="B87" s="74" t="str">
        <f>precio_alta!A88</f>
        <v>Corriente</v>
      </c>
      <c r="C87" s="74" t="str">
        <f>precio_alta!B88</f>
        <v>5G</v>
      </c>
      <c r="D87" s="74" t="str">
        <f>precio_alta!C88</f>
        <v>SAMSUNG</v>
      </c>
      <c r="E87" s="74" t="str">
        <f>precio_alta!D88</f>
        <v>SAMSUNG GALAXY Z FOLD 5 256GB</v>
      </c>
      <c r="F87" s="74">
        <f>precio_alta!E88</f>
        <v>9299</v>
      </c>
      <c r="G87" s="74" t="str">
        <f>precio_alta!F88</f>
        <v>Android</v>
      </c>
      <c r="H87" s="69" t="s">
        <v>187</v>
      </c>
      <c r="I87" s="68" t="s">
        <v>37</v>
      </c>
      <c r="J87" s="69">
        <f>precio_alta!G88</f>
        <v>9239</v>
      </c>
    </row>
    <row r="88" spans="1:10" x14ac:dyDescent="0.3">
      <c r="A88" t="str">
        <f t="shared" si="1"/>
        <v>SAMSUNG GALAXY Z FOLD 7 512GB 5GMax Negocios + 29.90CONTADO</v>
      </c>
      <c r="B88" s="74" t="str">
        <f>precio_alta!A89</f>
        <v>Corriente</v>
      </c>
      <c r="C88" s="74" t="str">
        <f>precio_alta!B89</f>
        <v>5G</v>
      </c>
      <c r="D88" s="74" t="str">
        <f>precio_alta!C89</f>
        <v>SAMSUNG</v>
      </c>
      <c r="E88" s="74" t="str">
        <f>precio_alta!D89</f>
        <v>SAMSUNG GALAXY Z FOLD 7 512GB 5G</v>
      </c>
      <c r="F88" s="74">
        <f>precio_alta!E89</f>
        <v>9739</v>
      </c>
      <c r="G88" s="74" t="str">
        <f>precio_alta!F89</f>
        <v>Android</v>
      </c>
      <c r="H88" s="69" t="s">
        <v>187</v>
      </c>
      <c r="I88" s="68" t="s">
        <v>37</v>
      </c>
      <c r="J88" s="69">
        <f>precio_alta!G89</f>
        <v>9679</v>
      </c>
    </row>
    <row r="89" spans="1:10" x14ac:dyDescent="0.3">
      <c r="A89" t="str">
        <f t="shared" si="1"/>
        <v>VIVO V60 LITE 256GB 5GMax Negocios + 29.90CONTADO</v>
      </c>
      <c r="B89" s="74" t="str">
        <f>precio_alta!A90</f>
        <v>Corriente</v>
      </c>
      <c r="C89" s="74" t="str">
        <f>precio_alta!B90</f>
        <v>5G</v>
      </c>
      <c r="D89" s="74" t="str">
        <f>precio_alta!C90</f>
        <v>VIVO</v>
      </c>
      <c r="E89" s="74" t="str">
        <f>precio_alta!D90</f>
        <v>VIVO V60 LITE 256GB 5G</v>
      </c>
      <c r="F89" s="74">
        <f>precio_alta!E90</f>
        <v>1729</v>
      </c>
      <c r="G89" s="74" t="str">
        <f>precio_alta!F90</f>
        <v>Android</v>
      </c>
      <c r="H89" s="69" t="s">
        <v>187</v>
      </c>
      <c r="I89" s="68" t="s">
        <v>37</v>
      </c>
      <c r="J89" s="69">
        <f>precio_alta!G90</f>
        <v>1719</v>
      </c>
    </row>
    <row r="90" spans="1:10" x14ac:dyDescent="0.3">
      <c r="A90" t="str">
        <f t="shared" si="1"/>
        <v>VIVO V70 512GB 5GMax Negocios + 29.90CONTADO</v>
      </c>
      <c r="B90" s="74" t="str">
        <f>precio_alta!A91</f>
        <v>Corriente</v>
      </c>
      <c r="C90" s="74" t="str">
        <f>precio_alta!B91</f>
        <v>5G</v>
      </c>
      <c r="D90" s="74" t="str">
        <f>precio_alta!C91</f>
        <v>VIVO</v>
      </c>
      <c r="E90" s="74" t="str">
        <f>precio_alta!D91</f>
        <v>VIVO V70 512GB 5G</v>
      </c>
      <c r="F90" s="74">
        <f>precio_alta!E91</f>
        <v>3069</v>
      </c>
      <c r="G90" s="74" t="str">
        <f>precio_alta!F91</f>
        <v>Android</v>
      </c>
      <c r="H90" s="69" t="s">
        <v>187</v>
      </c>
      <c r="I90" s="68" t="s">
        <v>37</v>
      </c>
      <c r="J90" s="69">
        <f>precio_alta!G91</f>
        <v>3049</v>
      </c>
    </row>
    <row r="91" spans="1:10" x14ac:dyDescent="0.3">
      <c r="A91" t="str">
        <f t="shared" si="1"/>
        <v>VIVO V70FE 256GB 5GMax Negocios + 29.90CONTADO</v>
      </c>
      <c r="B91" s="74" t="str">
        <f>precio_alta!A92</f>
        <v>Corriente</v>
      </c>
      <c r="C91" s="74" t="str">
        <f>precio_alta!B92</f>
        <v>5G</v>
      </c>
      <c r="D91" s="74" t="str">
        <f>precio_alta!C92</f>
        <v>VIVO</v>
      </c>
      <c r="E91" s="74" t="str">
        <f>precio_alta!D92</f>
        <v>VIVO V70FE 256GB 5G</v>
      </c>
      <c r="F91" s="74">
        <f>precio_alta!E92</f>
        <v>2609</v>
      </c>
      <c r="G91" s="74" t="str">
        <f>precio_alta!F92</f>
        <v>Android</v>
      </c>
      <c r="H91" s="69" t="s">
        <v>187</v>
      </c>
      <c r="I91" s="68" t="s">
        <v>37</v>
      </c>
      <c r="J91" s="69">
        <f>precio_alta!G92</f>
        <v>2589</v>
      </c>
    </row>
    <row r="92" spans="1:10" x14ac:dyDescent="0.3">
      <c r="A92" t="str">
        <f t="shared" si="1"/>
        <v>VIVO X300 PRO 512GB 5GMax Negocios + 29.90CONTADO</v>
      </c>
      <c r="B92" s="74" t="str">
        <f>precio_alta!A93</f>
        <v>Corriente</v>
      </c>
      <c r="C92" s="74" t="str">
        <f>precio_alta!B93</f>
        <v>5G</v>
      </c>
      <c r="D92" s="74" t="str">
        <f>precio_alta!C93</f>
        <v>VIVO</v>
      </c>
      <c r="E92" s="74" t="str">
        <f>precio_alta!D93</f>
        <v>VIVO X300 PRO 512GB 5G</v>
      </c>
      <c r="F92" s="74">
        <f>precio_alta!E93</f>
        <v>6219</v>
      </c>
      <c r="G92" s="74" t="str">
        <f>precio_alta!F93</f>
        <v>Android</v>
      </c>
      <c r="H92" s="69" t="s">
        <v>187</v>
      </c>
      <c r="I92" s="68" t="s">
        <v>37</v>
      </c>
      <c r="J92" s="69">
        <f>precio_alta!G93</f>
        <v>6179</v>
      </c>
    </row>
    <row r="93" spans="1:10" x14ac:dyDescent="0.3">
      <c r="A93" t="str">
        <f t="shared" si="1"/>
        <v>VIVO Y04 128GBMax Negocios + 29.90CONTADO</v>
      </c>
      <c r="B93" s="74" t="str">
        <f>precio_alta!A94</f>
        <v>Corriente</v>
      </c>
      <c r="C93" s="74" t="str">
        <f>precio_alta!B94</f>
        <v>4G</v>
      </c>
      <c r="D93" s="74" t="str">
        <f>precio_alta!C94</f>
        <v>VIVO</v>
      </c>
      <c r="E93" s="74" t="str">
        <f>precio_alta!D94</f>
        <v>VIVO Y04 128GB</v>
      </c>
      <c r="F93" s="74">
        <f>precio_alta!E94</f>
        <v>489</v>
      </c>
      <c r="G93" s="74" t="str">
        <f>precio_alta!F94</f>
        <v>Android</v>
      </c>
      <c r="H93" s="69" t="s">
        <v>187</v>
      </c>
      <c r="I93" s="68" t="s">
        <v>37</v>
      </c>
      <c r="J93" s="69">
        <f>precio_alta!G94</f>
        <v>479</v>
      </c>
    </row>
    <row r="94" spans="1:10" x14ac:dyDescent="0.3">
      <c r="A94" t="str">
        <f t="shared" si="1"/>
        <v>VIVO Y11 128GB 5GMax Negocios + 29.90CONTADO</v>
      </c>
      <c r="B94" s="74" t="str">
        <f>precio_alta!A95</f>
        <v>Corriente</v>
      </c>
      <c r="C94" s="74" t="str">
        <f>precio_alta!B95</f>
        <v>5G</v>
      </c>
      <c r="D94" s="74" t="str">
        <f>precio_alta!C95</f>
        <v>VIVO</v>
      </c>
      <c r="E94" s="74" t="str">
        <f>precio_alta!D95</f>
        <v>VIVO Y11 128GB 5G</v>
      </c>
      <c r="F94" s="74">
        <f>precio_alta!E95</f>
        <v>819</v>
      </c>
      <c r="G94" s="74" t="str">
        <f>precio_alta!F95</f>
        <v>Android</v>
      </c>
      <c r="H94" s="69" t="s">
        <v>187</v>
      </c>
      <c r="I94" s="68" t="s">
        <v>37</v>
      </c>
      <c r="J94" s="69">
        <f>precio_alta!G95</f>
        <v>819</v>
      </c>
    </row>
    <row r="95" spans="1:10" x14ac:dyDescent="0.3">
      <c r="A95" t="str">
        <f t="shared" si="1"/>
        <v>VIVO Y21 256GB 5GMax Negocios + 29.90CONTADO</v>
      </c>
      <c r="B95" s="74" t="str">
        <f>precio_alta!A96</f>
        <v>Corriente</v>
      </c>
      <c r="C95" s="74" t="str">
        <f>precio_alta!B96</f>
        <v>5G</v>
      </c>
      <c r="D95" s="74" t="str">
        <f>precio_alta!C96</f>
        <v>VIVO</v>
      </c>
      <c r="E95" s="74" t="str">
        <f>precio_alta!D96</f>
        <v>VIVO Y21 256GB 5G</v>
      </c>
      <c r="F95" s="74">
        <f>precio_alta!E96</f>
        <v>1029</v>
      </c>
      <c r="G95" s="74" t="str">
        <f>precio_alta!F96</f>
        <v>Android</v>
      </c>
      <c r="H95" s="69" t="s">
        <v>187</v>
      </c>
      <c r="I95" s="68" t="s">
        <v>37</v>
      </c>
      <c r="J95" s="69">
        <f>precio_alta!G96</f>
        <v>1029</v>
      </c>
    </row>
    <row r="96" spans="1:10" x14ac:dyDescent="0.3">
      <c r="A96" t="str">
        <f t="shared" si="1"/>
        <v>VIVO Y21D 256GBMax Negocios + 29.90CONTADO</v>
      </c>
      <c r="B96" s="74" t="str">
        <f>precio_alta!A97</f>
        <v>Corriente</v>
      </c>
      <c r="C96" s="74" t="str">
        <f>precio_alta!B97</f>
        <v>4G</v>
      </c>
      <c r="D96" s="74" t="str">
        <f>precio_alta!C97</f>
        <v>VIVO</v>
      </c>
      <c r="E96" s="74" t="str">
        <f>precio_alta!D97</f>
        <v>VIVO Y21D 256GB</v>
      </c>
      <c r="F96" s="74">
        <f>precio_alta!E97</f>
        <v>849</v>
      </c>
      <c r="G96" s="74" t="str">
        <f>precio_alta!F97</f>
        <v>Android</v>
      </c>
      <c r="H96" s="69" t="s">
        <v>187</v>
      </c>
      <c r="I96" s="68" t="s">
        <v>37</v>
      </c>
      <c r="J96" s="69">
        <f>precio_alta!G97</f>
        <v>839</v>
      </c>
    </row>
    <row r="97" spans="1:10" x14ac:dyDescent="0.3">
      <c r="A97" t="str">
        <f t="shared" si="1"/>
        <v>VIVO Y31 256GB 5GMax Negocios + 29.90CONTADO</v>
      </c>
      <c r="B97" s="74" t="str">
        <f>precio_alta!A98</f>
        <v>Corriente</v>
      </c>
      <c r="C97" s="74" t="str">
        <f>precio_alta!B98</f>
        <v>5G</v>
      </c>
      <c r="D97" s="74" t="str">
        <f>precio_alta!C98</f>
        <v>VIVO</v>
      </c>
      <c r="E97" s="74" t="str">
        <f>precio_alta!D98</f>
        <v>VIVO Y31 256GB 5G</v>
      </c>
      <c r="F97" s="74">
        <f>precio_alta!E98</f>
        <v>1309</v>
      </c>
      <c r="G97" s="74" t="str">
        <f>precio_alta!F98</f>
        <v>Android</v>
      </c>
      <c r="H97" s="69" t="s">
        <v>187</v>
      </c>
      <c r="I97" s="68" t="s">
        <v>37</v>
      </c>
      <c r="J97" s="69">
        <f>precio_alta!G98</f>
        <v>1299</v>
      </c>
    </row>
    <row r="98" spans="1:10" x14ac:dyDescent="0.3">
      <c r="A98" t="str">
        <f t="shared" si="1"/>
        <v>VIVO Y31 256GB 5G NEWMax Negocios + 29.90CONTADO</v>
      </c>
      <c r="B98" s="74" t="str">
        <f>precio_alta!A99</f>
        <v>Corriente</v>
      </c>
      <c r="C98" s="74" t="str">
        <f>precio_alta!B99</f>
        <v>5G</v>
      </c>
      <c r="D98" s="74" t="str">
        <f>precio_alta!C99</f>
        <v>VIVO</v>
      </c>
      <c r="E98" s="74" t="str">
        <f>precio_alta!D99</f>
        <v>VIVO Y31 256GB 5G NEW</v>
      </c>
      <c r="F98" s="74">
        <f>precio_alta!E99</f>
        <v>1289</v>
      </c>
      <c r="G98" s="74" t="str">
        <f>precio_alta!F99</f>
        <v>Android</v>
      </c>
      <c r="H98" s="69" t="s">
        <v>187</v>
      </c>
      <c r="I98" s="68" t="s">
        <v>37</v>
      </c>
      <c r="J98" s="69">
        <f>precio_alta!G99</f>
        <v>1279</v>
      </c>
    </row>
    <row r="99" spans="1:10" x14ac:dyDescent="0.3">
      <c r="A99" t="str">
        <f t="shared" si="1"/>
        <v>XIAOMI 14T 512GB 5GMax Negocios + 29.90CONTADO</v>
      </c>
      <c r="B99" s="74" t="str">
        <f>precio_alta!A100</f>
        <v>Corriente</v>
      </c>
      <c r="C99" s="74" t="str">
        <f>precio_alta!B100</f>
        <v>5G</v>
      </c>
      <c r="D99" s="74" t="str">
        <f>precio_alta!C100</f>
        <v>XIAOMI</v>
      </c>
      <c r="E99" s="74" t="str">
        <f>precio_alta!D100</f>
        <v>XIAOMI 14T 512GB 5G</v>
      </c>
      <c r="F99" s="74">
        <f>precio_alta!E100</f>
        <v>2659</v>
      </c>
      <c r="G99" s="74" t="str">
        <f>precio_alta!F100</f>
        <v>Android</v>
      </c>
      <c r="H99" s="69" t="s">
        <v>187</v>
      </c>
      <c r="I99" s="68" t="s">
        <v>37</v>
      </c>
      <c r="J99" s="69">
        <f>precio_alta!G100</f>
        <v>2639</v>
      </c>
    </row>
    <row r="100" spans="1:10" x14ac:dyDescent="0.3">
      <c r="A100" t="str">
        <f t="shared" si="1"/>
        <v>XIAOMI 15T 512GB 5GMax Negocios + 29.90CONTADO</v>
      </c>
      <c r="B100" s="74" t="str">
        <f>precio_alta!A101</f>
        <v>Corriente</v>
      </c>
      <c r="C100" s="74" t="str">
        <f>precio_alta!B101</f>
        <v>5G</v>
      </c>
      <c r="D100" s="74" t="str">
        <f>precio_alta!C101</f>
        <v>XIAOMI</v>
      </c>
      <c r="E100" s="74" t="str">
        <f>precio_alta!D101</f>
        <v>XIAOMI 15T 512GB 5G</v>
      </c>
      <c r="F100" s="74">
        <f>precio_alta!E101</f>
        <v>2569</v>
      </c>
      <c r="G100" s="74" t="str">
        <f>precio_alta!F101</f>
        <v>Android</v>
      </c>
      <c r="H100" s="69" t="s">
        <v>187</v>
      </c>
      <c r="I100" s="68" t="s">
        <v>37</v>
      </c>
      <c r="J100" s="69">
        <f>precio_alta!G101</f>
        <v>2549</v>
      </c>
    </row>
    <row r="101" spans="1:10" x14ac:dyDescent="0.3">
      <c r="A101" t="str">
        <f t="shared" si="1"/>
        <v>XIAOMI 15T PRO 512GB 5GMax Negocios + 29.90CONTADO</v>
      </c>
      <c r="B101" s="74" t="str">
        <f>precio_alta!A102</f>
        <v>Corriente</v>
      </c>
      <c r="C101" s="74" t="str">
        <f>precio_alta!B102</f>
        <v>5G</v>
      </c>
      <c r="D101" s="74" t="str">
        <f>precio_alta!C102</f>
        <v>XIAOMI</v>
      </c>
      <c r="E101" s="74" t="str">
        <f>precio_alta!D102</f>
        <v>XIAOMI 15T PRO 512GB 5G</v>
      </c>
      <c r="F101" s="74">
        <f>precio_alta!E102</f>
        <v>3619</v>
      </c>
      <c r="G101" s="74" t="str">
        <f>precio_alta!F102</f>
        <v>Android</v>
      </c>
      <c r="H101" s="69" t="s">
        <v>187</v>
      </c>
      <c r="I101" s="68" t="s">
        <v>37</v>
      </c>
      <c r="J101" s="69">
        <f>precio_alta!G102</f>
        <v>3589</v>
      </c>
    </row>
    <row r="102" spans="1:10" x14ac:dyDescent="0.3">
      <c r="A102" t="str">
        <f t="shared" si="1"/>
        <v>XIAOMI 17 ULTRA 512GB 5GMax Negocios + 29.90CONTADO</v>
      </c>
      <c r="B102" s="74" t="str">
        <f>precio_alta!A103</f>
        <v>Corriente</v>
      </c>
      <c r="C102" s="74" t="str">
        <f>precio_alta!B103</f>
        <v>5G</v>
      </c>
      <c r="D102" s="74" t="str">
        <f>precio_alta!C103</f>
        <v>XIAOMI</v>
      </c>
      <c r="E102" s="74" t="str">
        <f>precio_alta!D103</f>
        <v>XIAOMI 17 ULTRA 512GB 5G</v>
      </c>
      <c r="F102" s="74">
        <f>precio_alta!E103</f>
        <v>6169</v>
      </c>
      <c r="G102" s="74" t="str">
        <f>precio_alta!F103</f>
        <v>Android</v>
      </c>
      <c r="H102" s="69" t="s">
        <v>187</v>
      </c>
      <c r="I102" s="68" t="s">
        <v>37</v>
      </c>
      <c r="J102" s="69">
        <f>precio_alta!G103</f>
        <v>6129</v>
      </c>
    </row>
    <row r="103" spans="1:10" x14ac:dyDescent="0.3">
      <c r="A103" t="str">
        <f t="shared" si="1"/>
        <v>XIAOMI 17T 512GB 5GMax Negocios + 29.90CONTADO</v>
      </c>
      <c r="B103" s="74" t="str">
        <f>precio_alta!A104</f>
        <v>Corriente</v>
      </c>
      <c r="C103" s="74" t="str">
        <f>precio_alta!B104</f>
        <v>5G</v>
      </c>
      <c r="D103" s="74" t="str">
        <f>precio_alta!C104</f>
        <v>XIAOMI</v>
      </c>
      <c r="E103" s="74" t="str">
        <f>precio_alta!D104</f>
        <v>XIAOMI 17T 512GB 5G</v>
      </c>
      <c r="F103" s="74">
        <f>precio_alta!E104</f>
        <v>3089</v>
      </c>
      <c r="G103" s="74" t="str">
        <f>precio_alta!F104</f>
        <v>Android</v>
      </c>
      <c r="H103" s="69" t="s">
        <v>187</v>
      </c>
      <c r="I103" s="68" t="s">
        <v>37</v>
      </c>
      <c r="J103" s="69">
        <f>precio_alta!G104</f>
        <v>3069</v>
      </c>
    </row>
    <row r="104" spans="1:10" x14ac:dyDescent="0.3">
      <c r="A104" t="str">
        <f t="shared" si="1"/>
        <v>XIAOMI 17T PRO 512GB 5GMax Negocios + 29.90CONTADO</v>
      </c>
      <c r="B104" s="74" t="str">
        <f>precio_alta!A105</f>
        <v>Corriente</v>
      </c>
      <c r="C104" s="74" t="str">
        <f>precio_alta!B105</f>
        <v>5G</v>
      </c>
      <c r="D104" s="74" t="str">
        <f>precio_alta!C105</f>
        <v>XIAOMI</v>
      </c>
      <c r="E104" s="74" t="str">
        <f>precio_alta!D105</f>
        <v>XIAOMI 17T PRO 512GB 5G</v>
      </c>
      <c r="F104" s="74">
        <f>precio_alta!E105</f>
        <v>3929</v>
      </c>
      <c r="G104" s="74" t="str">
        <f>precio_alta!F105</f>
        <v>Android</v>
      </c>
      <c r="H104" s="69" t="s">
        <v>187</v>
      </c>
      <c r="I104" s="68" t="s">
        <v>37</v>
      </c>
      <c r="J104" s="69">
        <f>precio_alta!G105</f>
        <v>3899</v>
      </c>
    </row>
    <row r="105" spans="1:10" x14ac:dyDescent="0.3">
      <c r="A105" t="str">
        <f t="shared" si="1"/>
        <v>XIAOMI REDMI 15 256GBMax Negocios + 29.90CONTADO</v>
      </c>
      <c r="B105" s="74" t="str">
        <f>precio_alta!A106</f>
        <v>Corriente</v>
      </c>
      <c r="C105" s="74" t="str">
        <f>precio_alta!B106</f>
        <v>4G</v>
      </c>
      <c r="D105" s="74" t="str">
        <f>precio_alta!C106</f>
        <v>XIAOMI</v>
      </c>
      <c r="E105" s="74" t="str">
        <f>precio_alta!D106</f>
        <v>XIAOMI REDMI 15 256GB</v>
      </c>
      <c r="F105" s="74">
        <f>precio_alta!E106</f>
        <v>939</v>
      </c>
      <c r="G105" s="74" t="str">
        <f>precio_alta!F106</f>
        <v>Android</v>
      </c>
      <c r="H105" s="69" t="s">
        <v>187</v>
      </c>
      <c r="I105" s="68" t="s">
        <v>37</v>
      </c>
      <c r="J105" s="69">
        <f>precio_alta!G106</f>
        <v>929</v>
      </c>
    </row>
    <row r="106" spans="1:10" x14ac:dyDescent="0.3">
      <c r="A106" t="str">
        <f t="shared" si="1"/>
        <v>XIAOMI REDMI 15C 256GBMax Negocios + 29.90CONTADO</v>
      </c>
      <c r="B106" s="74" t="str">
        <f>precio_alta!A107</f>
        <v>Corriente</v>
      </c>
      <c r="C106" s="74" t="str">
        <f>precio_alta!B107</f>
        <v>4G</v>
      </c>
      <c r="D106" s="74" t="str">
        <f>precio_alta!C107</f>
        <v>XIAOMI</v>
      </c>
      <c r="E106" s="74" t="str">
        <f>precio_alta!D107</f>
        <v>XIAOMI REDMI 15C 256GB</v>
      </c>
      <c r="F106" s="74">
        <f>precio_alta!E107</f>
        <v>709</v>
      </c>
      <c r="G106" s="74" t="str">
        <f>precio_alta!F107</f>
        <v>Android</v>
      </c>
      <c r="H106" s="69" t="s">
        <v>187</v>
      </c>
      <c r="I106" s="68" t="s">
        <v>37</v>
      </c>
      <c r="J106" s="69">
        <f>precio_alta!G107</f>
        <v>709</v>
      </c>
    </row>
    <row r="107" spans="1:10" x14ac:dyDescent="0.3">
      <c r="A107" t="str">
        <f t="shared" si="1"/>
        <v>XIAOMI REDMI A5 128GBMax Negocios + 29.90CONTADO</v>
      </c>
      <c r="B107" s="74" t="str">
        <f>precio_alta!A108</f>
        <v>Corriente</v>
      </c>
      <c r="C107" s="74" t="str">
        <f>precio_alta!B108</f>
        <v>4G</v>
      </c>
      <c r="D107" s="74" t="str">
        <f>precio_alta!C108</f>
        <v>XIAOMI</v>
      </c>
      <c r="E107" s="74" t="str">
        <f>precio_alta!D108</f>
        <v>XIAOMI REDMI A5 128GB</v>
      </c>
      <c r="F107" s="74">
        <f>precio_alta!E108</f>
        <v>379</v>
      </c>
      <c r="G107" s="74" t="str">
        <f>precio_alta!F108</f>
        <v>Android</v>
      </c>
      <c r="H107" s="69" t="s">
        <v>187</v>
      </c>
      <c r="I107" s="68" t="s">
        <v>37</v>
      </c>
      <c r="J107" s="69">
        <f>precio_alta!G108</f>
        <v>379</v>
      </c>
    </row>
    <row r="108" spans="1:10" x14ac:dyDescent="0.3">
      <c r="A108" t="str">
        <f t="shared" si="1"/>
        <v>XIAOMI REDMI A7 PRO 128GBMax Negocios + 29.90CONTADO</v>
      </c>
      <c r="B108" s="74" t="str">
        <f>precio_alta!A109</f>
        <v>Corriente</v>
      </c>
      <c r="C108" s="74" t="str">
        <f>precio_alta!B109</f>
        <v>4G</v>
      </c>
      <c r="D108" s="74" t="str">
        <f>precio_alta!C109</f>
        <v>XIAOMI</v>
      </c>
      <c r="E108" s="74" t="str">
        <f>precio_alta!D109</f>
        <v>XIAOMI REDMI A7 PRO 128GB</v>
      </c>
      <c r="F108" s="74">
        <f>precio_alta!E109</f>
        <v>489</v>
      </c>
      <c r="G108" s="74" t="str">
        <f>precio_alta!F109</f>
        <v>Android</v>
      </c>
      <c r="H108" s="69" t="s">
        <v>187</v>
      </c>
      <c r="I108" s="68" t="s">
        <v>37</v>
      </c>
      <c r="J108" s="69">
        <f>precio_alta!G109</f>
        <v>479</v>
      </c>
    </row>
    <row r="109" spans="1:10" x14ac:dyDescent="0.3">
      <c r="A109" t="str">
        <f t="shared" si="1"/>
        <v>XIAOMI REDMI NOTE 10 PRO 128GB SEMax Negocios + 29.90CONTADO</v>
      </c>
      <c r="B109" s="74" t="str">
        <f>precio_alta!A110</f>
        <v>Corriente</v>
      </c>
      <c r="C109" s="74" t="str">
        <f>precio_alta!B110</f>
        <v>4.5G</v>
      </c>
      <c r="D109" s="74" t="str">
        <f>precio_alta!C110</f>
        <v>XIAOMI</v>
      </c>
      <c r="E109" s="74" t="str">
        <f>precio_alta!D110</f>
        <v>XIAOMI REDMI NOTE 10 PRO 128GB SE</v>
      </c>
      <c r="F109" s="74">
        <f>precio_alta!E110</f>
        <v>1369</v>
      </c>
      <c r="G109" s="74" t="str">
        <f>precio_alta!F110</f>
        <v>Android</v>
      </c>
      <c r="H109" s="69" t="s">
        <v>187</v>
      </c>
      <c r="I109" s="68" t="s">
        <v>37</v>
      </c>
      <c r="J109" s="69">
        <f>precio_alta!G110</f>
        <v>1359</v>
      </c>
    </row>
    <row r="110" spans="1:10" x14ac:dyDescent="0.3">
      <c r="A110" t="str">
        <f t="shared" si="1"/>
        <v>XIAOMI REDMI NOTE 12 PRO PLUS 256GB 5GMax Negocios + 29.90CONTADO</v>
      </c>
      <c r="B110" s="74" t="str">
        <f>precio_alta!A111</f>
        <v>Corriente</v>
      </c>
      <c r="C110" s="74" t="str">
        <f>precio_alta!B111</f>
        <v>5G</v>
      </c>
      <c r="D110" s="74" t="str">
        <f>precio_alta!C111</f>
        <v>XIAOMI</v>
      </c>
      <c r="E110" s="74" t="str">
        <f>precio_alta!D111</f>
        <v>XIAOMI REDMI NOTE 12 PRO PLUS 256GB 5G</v>
      </c>
      <c r="F110" s="74">
        <f>precio_alta!E111</f>
        <v>2039</v>
      </c>
      <c r="G110" s="74" t="str">
        <f>precio_alta!F111</f>
        <v>Android</v>
      </c>
      <c r="H110" s="69" t="s">
        <v>187</v>
      </c>
      <c r="I110" s="68" t="s">
        <v>37</v>
      </c>
      <c r="J110" s="69">
        <f>precio_alta!G111</f>
        <v>2029</v>
      </c>
    </row>
    <row r="111" spans="1:10" x14ac:dyDescent="0.3">
      <c r="A111" t="str">
        <f t="shared" si="1"/>
        <v>XIAOMI REDMI NOTE 15 256GB 5GMax Negocios + 29.90CONTADO</v>
      </c>
      <c r="B111" s="74" t="str">
        <f>precio_alta!A112</f>
        <v>Corriente</v>
      </c>
      <c r="C111" s="74" t="str">
        <f>precio_alta!B112</f>
        <v>5G</v>
      </c>
      <c r="D111" s="74" t="str">
        <f>precio_alta!C112</f>
        <v>XIAOMI</v>
      </c>
      <c r="E111" s="74" t="str">
        <f>precio_alta!D112</f>
        <v>XIAOMI REDMI NOTE 15 256GB 5G</v>
      </c>
      <c r="F111" s="74">
        <f>precio_alta!E112</f>
        <v>1109</v>
      </c>
      <c r="G111" s="74" t="str">
        <f>precio_alta!F112</f>
        <v>Android</v>
      </c>
      <c r="H111" s="69" t="s">
        <v>187</v>
      </c>
      <c r="I111" s="68" t="s">
        <v>37</v>
      </c>
      <c r="J111" s="69">
        <f>precio_alta!G112</f>
        <v>1099</v>
      </c>
    </row>
    <row r="112" spans="1:10" x14ac:dyDescent="0.3">
      <c r="A112" t="str">
        <f t="shared" si="1"/>
        <v>XIAOMI REDMI NOTE 15 PRO 512GB 5GMax Negocios + 29.90CONTADO</v>
      </c>
      <c r="B112" s="74" t="str">
        <f>precio_alta!A113</f>
        <v>Corriente</v>
      </c>
      <c r="C112" s="74" t="str">
        <f>precio_alta!B113</f>
        <v>5G</v>
      </c>
      <c r="D112" s="74" t="str">
        <f>precio_alta!C113</f>
        <v>XIAOMI</v>
      </c>
      <c r="E112" s="74" t="str">
        <f>precio_alta!D113</f>
        <v>XIAOMI REDMI NOTE 15 PRO 512GB 5G</v>
      </c>
      <c r="F112" s="74">
        <f>precio_alta!E113</f>
        <v>1659</v>
      </c>
      <c r="G112" s="74" t="str">
        <f>precio_alta!F113</f>
        <v>Android</v>
      </c>
      <c r="H112" s="69" t="s">
        <v>187</v>
      </c>
      <c r="I112" s="68" t="s">
        <v>37</v>
      </c>
      <c r="J112" s="69">
        <f>precio_alta!G113</f>
        <v>1649</v>
      </c>
    </row>
    <row r="113" spans="1:10" x14ac:dyDescent="0.3">
      <c r="A113" t="str">
        <f t="shared" si="1"/>
        <v>XIAOMI REDMI NOTE 15 PRO PLUS 512GB 5GMax Negocios + 29.90CONTADO</v>
      </c>
      <c r="B113" s="74" t="str">
        <f>precio_alta!A114</f>
        <v>Corriente</v>
      </c>
      <c r="C113" s="74" t="str">
        <f>precio_alta!B114</f>
        <v>5G</v>
      </c>
      <c r="D113" s="74" t="str">
        <f>precio_alta!C114</f>
        <v>XIAOMI</v>
      </c>
      <c r="E113" s="74" t="str">
        <f>precio_alta!D114</f>
        <v>XIAOMI REDMI NOTE 15 PRO PLUS 512GB 5G</v>
      </c>
      <c r="F113" s="74">
        <f>precio_alta!E114</f>
        <v>1879</v>
      </c>
      <c r="G113" s="74" t="str">
        <f>precio_alta!F114</f>
        <v>Android</v>
      </c>
      <c r="H113" s="69" t="s">
        <v>187</v>
      </c>
      <c r="I113" s="68" t="s">
        <v>37</v>
      </c>
      <c r="J113" s="69">
        <f>precio_alta!G114</f>
        <v>1869</v>
      </c>
    </row>
    <row r="114" spans="1:10" x14ac:dyDescent="0.3">
      <c r="A114" t="str">
        <f t="shared" si="1"/>
        <v>ZTE BLADE A36 64GBMax Negocios + 29.90CONTADO</v>
      </c>
      <c r="B114" s="74" t="str">
        <f>precio_alta!A115</f>
        <v>Corriente</v>
      </c>
      <c r="C114" s="74" t="str">
        <f>precio_alta!B115</f>
        <v>4G</v>
      </c>
      <c r="D114" s="74" t="str">
        <f>precio_alta!C115</f>
        <v>ZTE</v>
      </c>
      <c r="E114" s="74" t="str">
        <f>precio_alta!D115</f>
        <v>ZTE BLADE A36 64GB</v>
      </c>
      <c r="F114" s="74">
        <f>precio_alta!E115</f>
        <v>439</v>
      </c>
      <c r="G114" s="74" t="str">
        <f>precio_alta!F115</f>
        <v>Android</v>
      </c>
      <c r="H114" s="69" t="s">
        <v>187</v>
      </c>
      <c r="I114" s="68" t="s">
        <v>37</v>
      </c>
      <c r="J114" s="69">
        <f>precio_alta!G115</f>
        <v>439</v>
      </c>
    </row>
    <row r="115" spans="1:10" x14ac:dyDescent="0.3">
      <c r="A115" t="str">
        <f t="shared" si="1"/>
        <v>ZTE BLADE A56 PRO 128GBMax Negocios + 29.90CONTADO</v>
      </c>
      <c r="B115" s="74" t="str">
        <f>precio_alta!A116</f>
        <v>Corriente</v>
      </c>
      <c r="C115" s="74" t="str">
        <f>precio_alta!B116</f>
        <v>4G</v>
      </c>
      <c r="D115" s="74" t="str">
        <f>precio_alta!C116</f>
        <v>ZTE</v>
      </c>
      <c r="E115" s="74" t="str">
        <f>precio_alta!D116</f>
        <v>ZTE BLADE A56 PRO 128GB</v>
      </c>
      <c r="F115" s="74">
        <f>precio_alta!E116</f>
        <v>439</v>
      </c>
      <c r="G115" s="74" t="str">
        <f>precio_alta!F116</f>
        <v>Android</v>
      </c>
      <c r="H115" s="69" t="s">
        <v>187</v>
      </c>
      <c r="I115" s="68" t="s">
        <v>37</v>
      </c>
      <c r="J115" s="69">
        <f>precio_alta!G116</f>
        <v>439</v>
      </c>
    </row>
    <row r="116" spans="1:10" x14ac:dyDescent="0.3">
      <c r="A116" t="str">
        <f t="shared" si="1"/>
        <v>ZTE BLADE A57 PRO 128GBMax Negocios + 29.90CONTADO</v>
      </c>
      <c r="B116" s="74" t="str">
        <f>precio_alta!A117</f>
        <v>Corriente</v>
      </c>
      <c r="C116" s="74" t="str">
        <f>precio_alta!B117</f>
        <v>4G</v>
      </c>
      <c r="D116" s="74" t="str">
        <f>precio_alta!C117</f>
        <v>ZTE</v>
      </c>
      <c r="E116" s="74" t="str">
        <f>precio_alta!D117</f>
        <v>ZTE BLADE A57 PRO 128GB</v>
      </c>
      <c r="F116" s="74">
        <f>precio_alta!E117</f>
        <v>559</v>
      </c>
      <c r="G116" s="74" t="str">
        <f>precio_alta!F117</f>
        <v>Android</v>
      </c>
      <c r="H116" s="69" t="s">
        <v>187</v>
      </c>
      <c r="I116" s="68" t="s">
        <v>37</v>
      </c>
      <c r="J116" s="69">
        <f>precio_alta!G117</f>
        <v>549</v>
      </c>
    </row>
    <row r="117" spans="1:10" x14ac:dyDescent="0.3">
      <c r="A117" t="str">
        <f t="shared" si="1"/>
        <v>ZTE BLADE A76 256GB 5GMax Negocios + 29.90CONTADO</v>
      </c>
      <c r="B117" s="74" t="str">
        <f>precio_alta!A118</f>
        <v>Corriente</v>
      </c>
      <c r="C117" s="74" t="str">
        <f>precio_alta!B118</f>
        <v>5G</v>
      </c>
      <c r="D117" s="74" t="str">
        <f>precio_alta!C118</f>
        <v>ZTE</v>
      </c>
      <c r="E117" s="74" t="str">
        <f>precio_alta!D118</f>
        <v>ZTE BLADE A76 256GB 5G</v>
      </c>
      <c r="F117" s="74">
        <f>precio_alta!E118</f>
        <v>709</v>
      </c>
      <c r="G117" s="74" t="str">
        <f>precio_alta!F118</f>
        <v>Android</v>
      </c>
      <c r="H117" s="69" t="s">
        <v>187</v>
      </c>
      <c r="I117" s="68" t="s">
        <v>37</v>
      </c>
      <c r="J117" s="69">
        <f>precio_alta!G118</f>
        <v>709</v>
      </c>
    </row>
    <row r="118" spans="1:10" x14ac:dyDescent="0.3">
      <c r="A118" t="str">
        <f t="shared" si="1"/>
        <v>ZTE BLADE V70 MAX 256GBMax Negocios + 29.90CONTADO</v>
      </c>
      <c r="B118" s="74" t="str">
        <f>precio_alta!A119</f>
        <v>Corriente</v>
      </c>
      <c r="C118" s="74" t="str">
        <f>precio_alta!B119</f>
        <v>4G</v>
      </c>
      <c r="D118" s="74" t="str">
        <f>precio_alta!C119</f>
        <v>ZTE</v>
      </c>
      <c r="E118" s="74" t="str">
        <f>precio_alta!D119</f>
        <v>ZTE BLADE V70 MAX 256GB</v>
      </c>
      <c r="F118" s="74">
        <f>precio_alta!E119</f>
        <v>599</v>
      </c>
      <c r="G118" s="74" t="str">
        <f>precio_alta!F119</f>
        <v>Android</v>
      </c>
      <c r="H118" s="69" t="s">
        <v>187</v>
      </c>
      <c r="I118" s="68" t="s">
        <v>37</v>
      </c>
      <c r="J118" s="69">
        <f>precio_alta!G119</f>
        <v>589</v>
      </c>
    </row>
    <row r="119" spans="1:10" x14ac:dyDescent="0.3">
      <c r="A119" t="str">
        <f t="shared" si="1"/>
        <v>ZTE NUBIA AIR 256GB 5GMax Negocios + 29.90CONTADO</v>
      </c>
      <c r="B119" s="74" t="str">
        <f>precio_alta!A120</f>
        <v>Corriente</v>
      </c>
      <c r="C119" s="74" t="str">
        <f>precio_alta!B120</f>
        <v>5G</v>
      </c>
      <c r="D119" s="74" t="str">
        <f>precio_alta!C120</f>
        <v>ZTE</v>
      </c>
      <c r="E119" s="74" t="str">
        <f>precio_alta!D120</f>
        <v>ZTE NUBIA AIR 256GB 5G</v>
      </c>
      <c r="F119" s="74">
        <f>precio_alta!E120</f>
        <v>1069</v>
      </c>
      <c r="G119" s="74" t="str">
        <f>precio_alta!F120</f>
        <v>Android</v>
      </c>
      <c r="H119" s="69" t="s">
        <v>187</v>
      </c>
      <c r="I119" s="68" t="s">
        <v>37</v>
      </c>
      <c r="J119" s="69">
        <f>precio_alta!G120</f>
        <v>1059</v>
      </c>
    </row>
    <row r="120" spans="1:10" x14ac:dyDescent="0.3">
      <c r="A120" t="str">
        <f t="shared" si="1"/>
        <v>ZTE NUBIA AIR 512GB 5GMax Negocios + 29.90CONTADO</v>
      </c>
      <c r="B120" s="74" t="str">
        <f>precio_alta!A121</f>
        <v>Corriente</v>
      </c>
      <c r="C120" s="74" t="str">
        <f>precio_alta!B121</f>
        <v>5G</v>
      </c>
      <c r="D120" s="74" t="str">
        <f>precio_alta!C121</f>
        <v>ZTE</v>
      </c>
      <c r="E120" s="74" t="str">
        <f>precio_alta!D121</f>
        <v>ZTE NUBIA AIR 512GB 5G</v>
      </c>
      <c r="F120" s="74">
        <f>precio_alta!E121</f>
        <v>1369</v>
      </c>
      <c r="G120" s="74" t="str">
        <f>precio_alta!F121</f>
        <v>Android</v>
      </c>
      <c r="H120" s="69" t="s">
        <v>187</v>
      </c>
      <c r="I120" s="68" t="s">
        <v>37</v>
      </c>
      <c r="J120" s="69">
        <f>precio_alta!G121</f>
        <v>1359</v>
      </c>
    </row>
    <row r="121" spans="1:10" x14ac:dyDescent="0.3">
      <c r="A121" t="str">
        <f t="shared" si="1"/>
        <v>ZTE NUBIA NEO3 256GB 5GMax Negocios + 29.90CONTADO</v>
      </c>
      <c r="B121" s="74" t="str">
        <f>precio_alta!A122</f>
        <v>Corriente</v>
      </c>
      <c r="C121" s="74" t="str">
        <f>precio_alta!B122</f>
        <v>5G</v>
      </c>
      <c r="D121" s="74" t="str">
        <f>precio_alta!C122</f>
        <v>ZTE</v>
      </c>
      <c r="E121" s="74" t="str">
        <f>precio_alta!D122</f>
        <v>ZTE NUBIA NEO3 256GB 5G</v>
      </c>
      <c r="F121" s="74">
        <f>precio_alta!E122</f>
        <v>919</v>
      </c>
      <c r="G121" s="74" t="str">
        <f>precio_alta!F122</f>
        <v>Android</v>
      </c>
      <c r="H121" s="69" t="s">
        <v>187</v>
      </c>
      <c r="I121" s="68" t="s">
        <v>37</v>
      </c>
      <c r="J121" s="69">
        <f>precio_alta!G122</f>
        <v>919</v>
      </c>
    </row>
    <row r="122" spans="1:10" x14ac:dyDescent="0.3">
      <c r="A122" t="str">
        <f t="shared" si="1"/>
        <v>ZTE NUBIA NEO5 256GB 5GMax Negocios + 29.90CONTADO</v>
      </c>
      <c r="B122" s="74" t="str">
        <f>precio_alta!A123</f>
        <v>Corriente</v>
      </c>
      <c r="C122" s="74" t="str">
        <f>precio_alta!B123</f>
        <v>5G</v>
      </c>
      <c r="D122" s="74" t="str">
        <f>precio_alta!C123</f>
        <v>ZTE</v>
      </c>
      <c r="E122" s="74" t="str">
        <f>precio_alta!D123</f>
        <v>ZTE NUBIA NEO5 256GB 5G</v>
      </c>
      <c r="F122" s="74">
        <f>precio_alta!E123</f>
        <v>1109</v>
      </c>
      <c r="G122" s="74" t="str">
        <f>precio_alta!F123</f>
        <v>Android</v>
      </c>
      <c r="H122" s="69" t="s">
        <v>187</v>
      </c>
      <c r="I122" s="68" t="s">
        <v>37</v>
      </c>
      <c r="J122" s="69">
        <f>precio_alta!G123</f>
        <v>1099</v>
      </c>
    </row>
    <row r="123" spans="1:10" x14ac:dyDescent="0.3">
      <c r="A123" t="str">
        <f t="shared" si="1"/>
        <v>ZTE NUBIA V80 MAX 256GBMax Negocios + 29.90CONTADO</v>
      </c>
      <c r="B123" s="74" t="str">
        <f>precio_alta!A124</f>
        <v>Corriente</v>
      </c>
      <c r="C123" s="74" t="str">
        <f>precio_alta!B124</f>
        <v>4G</v>
      </c>
      <c r="D123" s="74" t="str">
        <f>precio_alta!C124</f>
        <v>ZTE</v>
      </c>
      <c r="E123" s="74" t="str">
        <f>precio_alta!D124</f>
        <v>ZTE NUBIA V80 MAX 256GB</v>
      </c>
      <c r="F123" s="74">
        <f>precio_alta!E124</f>
        <v>629</v>
      </c>
      <c r="G123" s="74" t="str">
        <f>precio_alta!F124</f>
        <v>Android</v>
      </c>
      <c r="H123" s="69" t="s">
        <v>187</v>
      </c>
      <c r="I123" s="68" t="s">
        <v>37</v>
      </c>
      <c r="J123" s="69">
        <f>precio_alta!G124</f>
        <v>619</v>
      </c>
    </row>
    <row r="124" spans="1:10" x14ac:dyDescent="0.3">
      <c r="A124" t="str">
        <f t="shared" si="1"/>
        <v>ZTE NUBIA V80 PRO 256GBMax Negocios + 29.90CONTADO</v>
      </c>
      <c r="B124" s="74" t="str">
        <f>precio_alta!A125</f>
        <v>Corriente</v>
      </c>
      <c r="C124" s="74" t="str">
        <f>precio_alta!B125</f>
        <v>4G</v>
      </c>
      <c r="D124" s="74" t="str">
        <f>precio_alta!C125</f>
        <v>ZTE</v>
      </c>
      <c r="E124" s="74" t="str">
        <f>precio_alta!D125</f>
        <v>ZTE NUBIA V80 PRO 256GB</v>
      </c>
      <c r="F124" s="74">
        <f>precio_alta!E125</f>
        <v>659</v>
      </c>
      <c r="G124" s="74" t="str">
        <f>precio_alta!F125</f>
        <v>Android</v>
      </c>
      <c r="H124" s="69" t="s">
        <v>187</v>
      </c>
      <c r="I124" s="68" t="s">
        <v>37</v>
      </c>
      <c r="J124" s="69">
        <f>precio_alta!G125</f>
        <v>659</v>
      </c>
    </row>
    <row r="125" spans="1:10" x14ac:dyDescent="0.3">
      <c r="A125" t="e">
        <f t="shared" si="1"/>
        <v>#REF!</v>
      </c>
      <c r="B125" s="74" t="e">
        <f>precio_alta!#REF!</f>
        <v>#REF!</v>
      </c>
      <c r="C125" s="74" t="e">
        <f>precio_alta!#REF!</f>
        <v>#REF!</v>
      </c>
      <c r="D125" s="74" t="e">
        <f>precio_alta!#REF!</f>
        <v>#REF!</v>
      </c>
      <c r="E125" s="74" t="e">
        <f>precio_alta!#REF!</f>
        <v>#REF!</v>
      </c>
      <c r="F125" s="74" t="e">
        <f>precio_alta!#REF!</f>
        <v>#REF!</v>
      </c>
      <c r="G125" s="74" t="e">
        <f>precio_alta!#REF!</f>
        <v>#REF!</v>
      </c>
      <c r="H125" s="69" t="s">
        <v>187</v>
      </c>
      <c r="I125" s="68" t="s">
        <v>37</v>
      </c>
      <c r="J125" s="69" t="e">
        <f>precio_alta!#REF!</f>
        <v>#REF!</v>
      </c>
    </row>
    <row r="126" spans="1:10" x14ac:dyDescent="0.3">
      <c r="A126" t="e">
        <f t="shared" si="1"/>
        <v>#REF!</v>
      </c>
      <c r="B126" s="74" t="e">
        <f>precio_alta!#REF!</f>
        <v>#REF!</v>
      </c>
      <c r="C126" s="74" t="e">
        <f>precio_alta!#REF!</f>
        <v>#REF!</v>
      </c>
      <c r="D126" s="74" t="e">
        <f>precio_alta!#REF!</f>
        <v>#REF!</v>
      </c>
      <c r="E126" s="74" t="e">
        <f>precio_alta!#REF!</f>
        <v>#REF!</v>
      </c>
      <c r="F126" s="74" t="e">
        <f>precio_alta!#REF!</f>
        <v>#REF!</v>
      </c>
      <c r="G126" s="74" t="e">
        <f>precio_alta!#REF!</f>
        <v>#REF!</v>
      </c>
      <c r="H126" s="69" t="s">
        <v>187</v>
      </c>
      <c r="I126" s="68" t="s">
        <v>37</v>
      </c>
      <c r="J126" s="69" t="e">
        <f>precio_alta!#REF!</f>
        <v>#REF!</v>
      </c>
    </row>
    <row r="127" spans="1:10" x14ac:dyDescent="0.3">
      <c r="A127" t="e">
        <f t="shared" si="1"/>
        <v>#REF!</v>
      </c>
      <c r="B127" s="74" t="e">
        <f>precio_alta!#REF!</f>
        <v>#REF!</v>
      </c>
      <c r="C127" s="74" t="e">
        <f>precio_alta!#REF!</f>
        <v>#REF!</v>
      </c>
      <c r="D127" s="74" t="e">
        <f>precio_alta!#REF!</f>
        <v>#REF!</v>
      </c>
      <c r="E127" s="74" t="e">
        <f>precio_alta!#REF!</f>
        <v>#REF!</v>
      </c>
      <c r="F127" s="74" t="e">
        <f>precio_alta!#REF!</f>
        <v>#REF!</v>
      </c>
      <c r="G127" s="74" t="e">
        <f>precio_alta!#REF!</f>
        <v>#REF!</v>
      </c>
      <c r="H127" s="69" t="s">
        <v>187</v>
      </c>
      <c r="I127" s="68" t="s">
        <v>37</v>
      </c>
      <c r="J127" s="69" t="e">
        <f>precio_alta!#REF!</f>
        <v>#REF!</v>
      </c>
    </row>
    <row r="128" spans="1:10" x14ac:dyDescent="0.3">
      <c r="A128" t="e">
        <f t="shared" si="1"/>
        <v>#REF!</v>
      </c>
      <c r="B128" s="74" t="e">
        <f>precio_alta!#REF!</f>
        <v>#REF!</v>
      </c>
      <c r="C128" s="74" t="e">
        <f>precio_alta!#REF!</f>
        <v>#REF!</v>
      </c>
      <c r="D128" s="74" t="e">
        <f>precio_alta!#REF!</f>
        <v>#REF!</v>
      </c>
      <c r="E128" s="74" t="e">
        <f>precio_alta!#REF!</f>
        <v>#REF!</v>
      </c>
      <c r="F128" s="74" t="e">
        <f>precio_alta!#REF!</f>
        <v>#REF!</v>
      </c>
      <c r="G128" s="74" t="e">
        <f>precio_alta!#REF!</f>
        <v>#REF!</v>
      </c>
      <c r="H128" s="69" t="s">
        <v>187</v>
      </c>
      <c r="I128" s="68" t="s">
        <v>37</v>
      </c>
      <c r="J128" s="69" t="e">
        <f>precio_alta!#REF!</f>
        <v>#REF!</v>
      </c>
    </row>
    <row r="129" spans="1:10" x14ac:dyDescent="0.3">
      <c r="A129" t="e">
        <f t="shared" si="1"/>
        <v>#REF!</v>
      </c>
      <c r="B129" s="74" t="e">
        <f>precio_alta!#REF!</f>
        <v>#REF!</v>
      </c>
      <c r="C129" s="74" t="e">
        <f>precio_alta!#REF!</f>
        <v>#REF!</v>
      </c>
      <c r="D129" s="74" t="e">
        <f>precio_alta!#REF!</f>
        <v>#REF!</v>
      </c>
      <c r="E129" s="74" t="e">
        <f>precio_alta!#REF!</f>
        <v>#REF!</v>
      </c>
      <c r="F129" s="74" t="e">
        <f>precio_alta!#REF!</f>
        <v>#REF!</v>
      </c>
      <c r="G129" s="74" t="e">
        <f>precio_alta!#REF!</f>
        <v>#REF!</v>
      </c>
      <c r="H129" s="69" t="s">
        <v>187</v>
      </c>
      <c r="I129" s="68" t="s">
        <v>37</v>
      </c>
      <c r="J129" s="69" t="e">
        <f>precio_alta!#REF!</f>
        <v>#REF!</v>
      </c>
    </row>
    <row r="130" spans="1:10" x14ac:dyDescent="0.3">
      <c r="A130" t="e">
        <f t="shared" si="1"/>
        <v>#REF!</v>
      </c>
      <c r="B130" s="74" t="e">
        <f>precio_alta!#REF!</f>
        <v>#REF!</v>
      </c>
      <c r="C130" s="74" t="e">
        <f>precio_alta!#REF!</f>
        <v>#REF!</v>
      </c>
      <c r="D130" s="74" t="e">
        <f>precio_alta!#REF!</f>
        <v>#REF!</v>
      </c>
      <c r="E130" s="74" t="e">
        <f>precio_alta!#REF!</f>
        <v>#REF!</v>
      </c>
      <c r="F130" s="74" t="e">
        <f>precio_alta!#REF!</f>
        <v>#REF!</v>
      </c>
      <c r="G130" s="74" t="e">
        <f>precio_alta!#REF!</f>
        <v>#REF!</v>
      </c>
      <c r="H130" s="69" t="s">
        <v>187</v>
      </c>
      <c r="I130" s="68" t="s">
        <v>37</v>
      </c>
      <c r="J130" s="69" t="e">
        <f>precio_alta!#REF!</f>
        <v>#REF!</v>
      </c>
    </row>
    <row r="131" spans="1:10" x14ac:dyDescent="0.3">
      <c r="A131" t="e">
        <f t="shared" ref="A131:A194" si="2">CONCATENATE(E131,I131,H131)</f>
        <v>#REF!</v>
      </c>
      <c r="B131" s="74" t="e">
        <f>precio_alta!#REF!</f>
        <v>#REF!</v>
      </c>
      <c r="C131" s="74" t="e">
        <f>precio_alta!#REF!</f>
        <v>#REF!</v>
      </c>
      <c r="D131" s="74" t="e">
        <f>precio_alta!#REF!</f>
        <v>#REF!</v>
      </c>
      <c r="E131" s="74" t="e">
        <f>precio_alta!#REF!</f>
        <v>#REF!</v>
      </c>
      <c r="F131" s="74" t="e">
        <f>precio_alta!#REF!</f>
        <v>#REF!</v>
      </c>
      <c r="G131" s="74" t="e">
        <f>precio_alta!#REF!</f>
        <v>#REF!</v>
      </c>
      <c r="H131" s="69" t="s">
        <v>187</v>
      </c>
      <c r="I131" s="68" t="s">
        <v>37</v>
      </c>
      <c r="J131" s="69" t="e">
        <f>precio_alta!#REF!</f>
        <v>#REF!</v>
      </c>
    </row>
    <row r="132" spans="1:10" x14ac:dyDescent="0.3">
      <c r="A132" t="e">
        <f t="shared" si="2"/>
        <v>#REF!</v>
      </c>
      <c r="B132" s="74" t="e">
        <f>precio_alta!#REF!</f>
        <v>#REF!</v>
      </c>
      <c r="C132" s="74" t="e">
        <f>precio_alta!#REF!</f>
        <v>#REF!</v>
      </c>
      <c r="D132" s="74" t="e">
        <f>precio_alta!#REF!</f>
        <v>#REF!</v>
      </c>
      <c r="E132" s="74" t="e">
        <f>precio_alta!#REF!</f>
        <v>#REF!</v>
      </c>
      <c r="F132" s="74" t="e">
        <f>precio_alta!#REF!</f>
        <v>#REF!</v>
      </c>
      <c r="G132" s="74" t="e">
        <f>precio_alta!#REF!</f>
        <v>#REF!</v>
      </c>
      <c r="H132" s="69" t="s">
        <v>187</v>
      </c>
      <c r="I132" s="68" t="s">
        <v>37</v>
      </c>
      <c r="J132" s="69" t="e">
        <f>precio_alta!#REF!</f>
        <v>#REF!</v>
      </c>
    </row>
    <row r="133" spans="1:10" x14ac:dyDescent="0.3">
      <c r="A133" t="e">
        <f t="shared" si="2"/>
        <v>#REF!</v>
      </c>
      <c r="B133" s="74" t="e">
        <f>precio_alta!#REF!</f>
        <v>#REF!</v>
      </c>
      <c r="C133" s="74" t="e">
        <f>precio_alta!#REF!</f>
        <v>#REF!</v>
      </c>
      <c r="D133" s="74" t="e">
        <f>precio_alta!#REF!</f>
        <v>#REF!</v>
      </c>
      <c r="E133" s="74" t="e">
        <f>precio_alta!#REF!</f>
        <v>#REF!</v>
      </c>
      <c r="F133" s="74" t="e">
        <f>precio_alta!#REF!</f>
        <v>#REF!</v>
      </c>
      <c r="G133" s="74" t="e">
        <f>precio_alta!#REF!</f>
        <v>#REF!</v>
      </c>
      <c r="H133" s="69" t="s">
        <v>187</v>
      </c>
      <c r="I133" s="68" t="s">
        <v>37</v>
      </c>
      <c r="J133" s="69" t="e">
        <f>precio_alta!#REF!</f>
        <v>#REF!</v>
      </c>
    </row>
    <row r="134" spans="1:10" x14ac:dyDescent="0.3">
      <c r="A134" t="e">
        <f t="shared" si="2"/>
        <v>#REF!</v>
      </c>
      <c r="B134" s="74" t="e">
        <f>precio_alta!#REF!</f>
        <v>#REF!</v>
      </c>
      <c r="C134" s="74" t="e">
        <f>precio_alta!#REF!</f>
        <v>#REF!</v>
      </c>
      <c r="D134" s="74" t="e">
        <f>precio_alta!#REF!</f>
        <v>#REF!</v>
      </c>
      <c r="E134" s="74" t="e">
        <f>precio_alta!#REF!</f>
        <v>#REF!</v>
      </c>
      <c r="F134" s="74" t="e">
        <f>precio_alta!#REF!</f>
        <v>#REF!</v>
      </c>
      <c r="G134" s="74" t="e">
        <f>precio_alta!#REF!</f>
        <v>#REF!</v>
      </c>
      <c r="H134" s="69" t="s">
        <v>187</v>
      </c>
      <c r="I134" s="68" t="s">
        <v>37</v>
      </c>
      <c r="J134" s="69" t="e">
        <f>precio_alta!#REF!</f>
        <v>#REF!</v>
      </c>
    </row>
    <row r="135" spans="1:10" x14ac:dyDescent="0.3">
      <c r="A135" t="e">
        <f t="shared" si="2"/>
        <v>#REF!</v>
      </c>
      <c r="B135" s="74" t="e">
        <f>precio_alta!#REF!</f>
        <v>#REF!</v>
      </c>
      <c r="C135" s="74" t="e">
        <f>precio_alta!#REF!</f>
        <v>#REF!</v>
      </c>
      <c r="D135" s="74" t="e">
        <f>precio_alta!#REF!</f>
        <v>#REF!</v>
      </c>
      <c r="E135" s="74" t="e">
        <f>precio_alta!#REF!</f>
        <v>#REF!</v>
      </c>
      <c r="F135" s="74" t="e">
        <f>precio_alta!#REF!</f>
        <v>#REF!</v>
      </c>
      <c r="G135" s="74" t="e">
        <f>precio_alta!#REF!</f>
        <v>#REF!</v>
      </c>
      <c r="H135" s="69" t="s">
        <v>187</v>
      </c>
      <c r="I135" s="68" t="s">
        <v>37</v>
      </c>
      <c r="J135" s="69" t="e">
        <f>precio_alta!#REF!</f>
        <v>#REF!</v>
      </c>
    </row>
    <row r="136" spans="1:10" x14ac:dyDescent="0.3">
      <c r="A136" t="e">
        <f t="shared" si="2"/>
        <v>#REF!</v>
      </c>
      <c r="B136" s="74" t="e">
        <f>precio_alta!#REF!</f>
        <v>#REF!</v>
      </c>
      <c r="C136" s="74" t="e">
        <f>precio_alta!#REF!</f>
        <v>#REF!</v>
      </c>
      <c r="D136" s="74" t="e">
        <f>precio_alta!#REF!</f>
        <v>#REF!</v>
      </c>
      <c r="E136" s="74" t="e">
        <f>precio_alta!#REF!</f>
        <v>#REF!</v>
      </c>
      <c r="F136" s="74" t="e">
        <f>precio_alta!#REF!</f>
        <v>#REF!</v>
      </c>
      <c r="G136" s="74" t="e">
        <f>precio_alta!#REF!</f>
        <v>#REF!</v>
      </c>
      <c r="H136" s="69" t="s">
        <v>187</v>
      </c>
      <c r="I136" s="68" t="s">
        <v>37</v>
      </c>
      <c r="J136" s="69" t="e">
        <f>precio_alta!#REF!</f>
        <v>#REF!</v>
      </c>
    </row>
    <row r="137" spans="1:10" x14ac:dyDescent="0.3">
      <c r="A137" t="e">
        <f t="shared" si="2"/>
        <v>#REF!</v>
      </c>
      <c r="B137" s="74" t="e">
        <f>precio_alta!#REF!</f>
        <v>#REF!</v>
      </c>
      <c r="C137" s="74" t="e">
        <f>precio_alta!#REF!</f>
        <v>#REF!</v>
      </c>
      <c r="D137" s="74" t="e">
        <f>precio_alta!#REF!</f>
        <v>#REF!</v>
      </c>
      <c r="E137" s="74" t="e">
        <f>precio_alta!#REF!</f>
        <v>#REF!</v>
      </c>
      <c r="F137" s="74" t="e">
        <f>precio_alta!#REF!</f>
        <v>#REF!</v>
      </c>
      <c r="G137" s="74" t="e">
        <f>precio_alta!#REF!</f>
        <v>#REF!</v>
      </c>
      <c r="H137" s="69" t="s">
        <v>187</v>
      </c>
      <c r="I137" s="68" t="s">
        <v>37</v>
      </c>
      <c r="J137" s="69" t="e">
        <f>precio_alta!#REF!</f>
        <v>#REF!</v>
      </c>
    </row>
    <row r="138" spans="1:10" x14ac:dyDescent="0.3">
      <c r="A138" t="str">
        <f t="shared" si="2"/>
        <v>0Max Negocios + 29.90CONTADO</v>
      </c>
      <c r="B138" s="74">
        <f>precio_alta!A127</f>
        <v>0</v>
      </c>
      <c r="C138" s="74">
        <f>precio_alta!B127</f>
        <v>0</v>
      </c>
      <c r="D138" s="74">
        <f>precio_alta!C127</f>
        <v>0</v>
      </c>
      <c r="E138" s="74">
        <f>precio_alta!D127</f>
        <v>0</v>
      </c>
      <c r="F138" s="74">
        <f>precio_alta!E127</f>
        <v>0</v>
      </c>
      <c r="G138" s="74">
        <f>precio_alta!F127</f>
        <v>0</v>
      </c>
      <c r="H138" s="69" t="s">
        <v>187</v>
      </c>
      <c r="I138" s="68" t="s">
        <v>37</v>
      </c>
      <c r="J138" s="69">
        <f>precio_alta!G127</f>
        <v>0</v>
      </c>
    </row>
    <row r="139" spans="1:10" x14ac:dyDescent="0.3">
      <c r="A139" t="str">
        <f t="shared" si="2"/>
        <v>0Max Negocios + 29.90CONTADO</v>
      </c>
      <c r="B139" s="74">
        <f>precio_alta!A128</f>
        <v>0</v>
      </c>
      <c r="C139" s="74">
        <f>precio_alta!B128</f>
        <v>0</v>
      </c>
      <c r="D139" s="74">
        <f>precio_alta!C128</f>
        <v>0</v>
      </c>
      <c r="E139" s="74">
        <f>precio_alta!D128</f>
        <v>0</v>
      </c>
      <c r="F139" s="74">
        <f>precio_alta!E128</f>
        <v>0</v>
      </c>
      <c r="G139" s="74">
        <f>precio_alta!F128</f>
        <v>0</v>
      </c>
      <c r="H139" s="69" t="s">
        <v>187</v>
      </c>
      <c r="I139" s="68" t="s">
        <v>37</v>
      </c>
      <c r="J139" s="69">
        <f>precio_alta!G128</f>
        <v>0</v>
      </c>
    </row>
    <row r="140" spans="1:10" x14ac:dyDescent="0.3">
      <c r="A140" t="str">
        <f t="shared" si="2"/>
        <v>0Max Negocios + 29.90CONTADO</v>
      </c>
      <c r="B140" s="74">
        <f>precio_alta!A129</f>
        <v>0</v>
      </c>
      <c r="C140" s="74">
        <f>precio_alta!B129</f>
        <v>0</v>
      </c>
      <c r="D140" s="74">
        <f>precio_alta!C129</f>
        <v>0</v>
      </c>
      <c r="E140" s="74">
        <f>precio_alta!D129</f>
        <v>0</v>
      </c>
      <c r="F140" s="74">
        <f>precio_alta!E129</f>
        <v>0</v>
      </c>
      <c r="G140" s="74">
        <f>precio_alta!F129</f>
        <v>0</v>
      </c>
      <c r="H140" s="69" t="s">
        <v>187</v>
      </c>
      <c r="I140" s="68" t="s">
        <v>37</v>
      </c>
      <c r="J140" s="69">
        <f>precio_alta!G129</f>
        <v>0</v>
      </c>
    </row>
    <row r="141" spans="1:10" x14ac:dyDescent="0.3">
      <c r="A141" t="str">
        <f t="shared" si="2"/>
        <v>0Max Negocios + 29.90CONTADO</v>
      </c>
      <c r="B141" s="74">
        <f>precio_alta!A130</f>
        <v>0</v>
      </c>
      <c r="C141" s="74">
        <f>precio_alta!B130</f>
        <v>0</v>
      </c>
      <c r="D141" s="74">
        <f>precio_alta!C130</f>
        <v>0</v>
      </c>
      <c r="E141" s="74">
        <f>precio_alta!D130</f>
        <v>0</v>
      </c>
      <c r="F141" s="74">
        <f>precio_alta!E130</f>
        <v>0</v>
      </c>
      <c r="G141" s="74">
        <f>precio_alta!F130</f>
        <v>0</v>
      </c>
      <c r="H141" s="69" t="s">
        <v>187</v>
      </c>
      <c r="I141" s="68" t="s">
        <v>37</v>
      </c>
      <c r="J141" s="69">
        <f>precio_alta!G130</f>
        <v>0</v>
      </c>
    </row>
    <row r="142" spans="1:10" x14ac:dyDescent="0.3">
      <c r="A142" t="str">
        <f t="shared" si="2"/>
        <v>0Max Negocios + 29.90CONTADO</v>
      </c>
      <c r="B142" s="74">
        <f>precio_alta!A131</f>
        <v>0</v>
      </c>
      <c r="C142" s="74">
        <f>precio_alta!B131</f>
        <v>0</v>
      </c>
      <c r="D142" s="74">
        <f>precio_alta!C131</f>
        <v>0</v>
      </c>
      <c r="E142" s="74">
        <f>precio_alta!D131</f>
        <v>0</v>
      </c>
      <c r="F142" s="74">
        <f>precio_alta!E131</f>
        <v>0</v>
      </c>
      <c r="G142" s="74">
        <f>precio_alta!F131</f>
        <v>0</v>
      </c>
      <c r="H142" s="69" t="s">
        <v>187</v>
      </c>
      <c r="I142" s="68" t="s">
        <v>37</v>
      </c>
      <c r="J142" s="69">
        <f>precio_alta!G131</f>
        <v>0</v>
      </c>
    </row>
    <row r="143" spans="1:10" x14ac:dyDescent="0.3">
      <c r="A143" t="str">
        <f t="shared" si="2"/>
        <v>0Max Negocios + 29.90CONTADO</v>
      </c>
      <c r="B143" s="74">
        <f>precio_alta!A132</f>
        <v>0</v>
      </c>
      <c r="C143" s="74">
        <f>precio_alta!B132</f>
        <v>0</v>
      </c>
      <c r="D143" s="74">
        <f>precio_alta!C132</f>
        <v>0</v>
      </c>
      <c r="E143" s="74">
        <f>precio_alta!D132</f>
        <v>0</v>
      </c>
      <c r="F143" s="74">
        <f>precio_alta!E132</f>
        <v>0</v>
      </c>
      <c r="G143" s="74">
        <f>precio_alta!F132</f>
        <v>0</v>
      </c>
      <c r="H143" s="69" t="s">
        <v>187</v>
      </c>
      <c r="I143" s="68" t="s">
        <v>37</v>
      </c>
      <c r="J143" s="69">
        <f>precio_alta!G132</f>
        <v>0</v>
      </c>
    </row>
    <row r="144" spans="1:10" x14ac:dyDescent="0.3">
      <c r="A144" t="str">
        <f t="shared" si="2"/>
        <v>0Max Negocios + 29.90CONTADO</v>
      </c>
      <c r="B144" s="74">
        <f>precio_alta!A133</f>
        <v>0</v>
      </c>
      <c r="C144" s="74">
        <f>precio_alta!B133</f>
        <v>0</v>
      </c>
      <c r="D144" s="74">
        <f>precio_alta!C133</f>
        <v>0</v>
      </c>
      <c r="E144" s="74">
        <f>precio_alta!D133</f>
        <v>0</v>
      </c>
      <c r="F144" s="74">
        <f>precio_alta!E133</f>
        <v>0</v>
      </c>
      <c r="G144" s="74">
        <f>precio_alta!F133</f>
        <v>0</v>
      </c>
      <c r="H144" s="69" t="s">
        <v>187</v>
      </c>
      <c r="I144" s="68" t="s">
        <v>37</v>
      </c>
      <c r="J144" s="69">
        <f>precio_alta!G133</f>
        <v>0</v>
      </c>
    </row>
    <row r="145" spans="1:10" x14ac:dyDescent="0.3">
      <c r="A145" t="str">
        <f t="shared" si="2"/>
        <v>0Max Negocios + 29.90CONTADO</v>
      </c>
      <c r="B145" s="74">
        <f>precio_alta!A134</f>
        <v>0</v>
      </c>
      <c r="C145" s="74">
        <f>precio_alta!B134</f>
        <v>0</v>
      </c>
      <c r="D145" s="74">
        <f>precio_alta!C134</f>
        <v>0</v>
      </c>
      <c r="E145" s="74">
        <f>precio_alta!D134</f>
        <v>0</v>
      </c>
      <c r="F145" s="74">
        <f>precio_alta!E134</f>
        <v>0</v>
      </c>
      <c r="G145" s="74">
        <f>precio_alta!F134</f>
        <v>0</v>
      </c>
      <c r="H145" s="69" t="s">
        <v>187</v>
      </c>
      <c r="I145" s="68" t="s">
        <v>37</v>
      </c>
      <c r="J145" s="69">
        <f>precio_alta!G134</f>
        <v>0</v>
      </c>
    </row>
    <row r="146" spans="1:10" x14ac:dyDescent="0.3">
      <c r="A146" t="str">
        <f t="shared" si="2"/>
        <v>0Max Negocios + 29.90CONTADO</v>
      </c>
      <c r="B146" s="74">
        <f>precio_alta!A135</f>
        <v>0</v>
      </c>
      <c r="C146" s="74">
        <f>precio_alta!B135</f>
        <v>0</v>
      </c>
      <c r="D146" s="74">
        <f>precio_alta!C135</f>
        <v>0</v>
      </c>
      <c r="E146" s="74">
        <f>precio_alta!D135</f>
        <v>0</v>
      </c>
      <c r="F146" s="74">
        <f>precio_alta!E135</f>
        <v>0</v>
      </c>
      <c r="G146" s="74">
        <f>precio_alta!F135</f>
        <v>0</v>
      </c>
      <c r="H146" s="69" t="s">
        <v>187</v>
      </c>
      <c r="I146" s="68" t="s">
        <v>37</v>
      </c>
      <c r="J146" s="69">
        <f>precio_alta!G135</f>
        <v>0</v>
      </c>
    </row>
    <row r="147" spans="1:10" x14ac:dyDescent="0.3">
      <c r="A147" t="str">
        <f t="shared" si="2"/>
        <v>0Max Negocios + 29.90CONTADO</v>
      </c>
      <c r="B147" s="74">
        <f>precio_alta!A136</f>
        <v>0</v>
      </c>
      <c r="C147" s="74">
        <f>precio_alta!B136</f>
        <v>0</v>
      </c>
      <c r="D147" s="74">
        <f>precio_alta!C136</f>
        <v>0</v>
      </c>
      <c r="E147" s="74">
        <f>precio_alta!D136</f>
        <v>0</v>
      </c>
      <c r="F147" s="74">
        <f>precio_alta!E136</f>
        <v>0</v>
      </c>
      <c r="G147" s="74">
        <f>precio_alta!F136</f>
        <v>0</v>
      </c>
      <c r="H147" s="69" t="s">
        <v>187</v>
      </c>
      <c r="I147" s="68" t="s">
        <v>37</v>
      </c>
      <c r="J147" s="69">
        <f>precio_alta!G136</f>
        <v>0</v>
      </c>
    </row>
    <row r="148" spans="1:10" x14ac:dyDescent="0.3">
      <c r="A148" t="str">
        <f t="shared" si="2"/>
        <v>0Max Negocios + 29.90CONTADO</v>
      </c>
      <c r="B148" s="74">
        <f>precio_alta!A137</f>
        <v>0</v>
      </c>
      <c r="C148" s="74">
        <f>precio_alta!B137</f>
        <v>0</v>
      </c>
      <c r="D148" s="74">
        <f>precio_alta!C137</f>
        <v>0</v>
      </c>
      <c r="E148" s="74">
        <f>precio_alta!D137</f>
        <v>0</v>
      </c>
      <c r="F148" s="74">
        <f>precio_alta!E137</f>
        <v>0</v>
      </c>
      <c r="G148" s="74">
        <f>precio_alta!F137</f>
        <v>0</v>
      </c>
      <c r="H148" s="69" t="s">
        <v>187</v>
      </c>
      <c r="I148" s="68" t="s">
        <v>37</v>
      </c>
      <c r="J148" s="69">
        <f>precio_alta!G137</f>
        <v>0</v>
      </c>
    </row>
    <row r="149" spans="1:10" x14ac:dyDescent="0.3">
      <c r="A149" t="str">
        <f t="shared" si="2"/>
        <v>0Max Negocios + 29.90CONTADO</v>
      </c>
      <c r="B149" s="74">
        <f>precio_alta!A138</f>
        <v>0</v>
      </c>
      <c r="C149" s="74">
        <f>precio_alta!B138</f>
        <v>0</v>
      </c>
      <c r="D149" s="74">
        <f>precio_alta!C138</f>
        <v>0</v>
      </c>
      <c r="E149" s="74">
        <f>precio_alta!D138</f>
        <v>0</v>
      </c>
      <c r="F149" s="74">
        <f>precio_alta!E138</f>
        <v>0</v>
      </c>
      <c r="G149" s="74">
        <f>precio_alta!F138</f>
        <v>0</v>
      </c>
      <c r="H149" s="69" t="s">
        <v>187</v>
      </c>
      <c r="I149" s="68" t="s">
        <v>37</v>
      </c>
      <c r="J149" s="69">
        <f>precio_alta!G138</f>
        <v>0</v>
      </c>
    </row>
    <row r="150" spans="1:10" x14ac:dyDescent="0.3">
      <c r="A150" t="str">
        <f t="shared" si="2"/>
        <v>0Max Negocios + 29.90CONTADO</v>
      </c>
      <c r="B150" s="74">
        <f>precio_alta!A139</f>
        <v>0</v>
      </c>
      <c r="C150" s="74">
        <f>precio_alta!B139</f>
        <v>0</v>
      </c>
      <c r="D150" s="74">
        <f>precio_alta!C139</f>
        <v>0</v>
      </c>
      <c r="E150" s="74">
        <f>precio_alta!D139</f>
        <v>0</v>
      </c>
      <c r="F150" s="74">
        <f>precio_alta!E139</f>
        <v>0</v>
      </c>
      <c r="G150" s="74">
        <f>precio_alta!F139</f>
        <v>0</v>
      </c>
      <c r="H150" s="69" t="s">
        <v>187</v>
      </c>
      <c r="I150" s="68" t="s">
        <v>37</v>
      </c>
      <c r="J150" s="69">
        <f>precio_alta!G139</f>
        <v>0</v>
      </c>
    </row>
    <row r="151" spans="1:10" x14ac:dyDescent="0.3">
      <c r="A151" t="str">
        <f t="shared" si="2"/>
        <v>0Max Negocios + 29.90CONTADO</v>
      </c>
      <c r="B151" s="74">
        <f>precio_alta!A140</f>
        <v>0</v>
      </c>
      <c r="C151" s="74">
        <f>precio_alta!B140</f>
        <v>0</v>
      </c>
      <c r="D151" s="74">
        <f>precio_alta!C140</f>
        <v>0</v>
      </c>
      <c r="E151" s="74">
        <f>precio_alta!D140</f>
        <v>0</v>
      </c>
      <c r="F151" s="74">
        <f>precio_alta!E140</f>
        <v>0</v>
      </c>
      <c r="G151" s="74">
        <f>precio_alta!F140</f>
        <v>0</v>
      </c>
      <c r="H151" s="69" t="s">
        <v>187</v>
      </c>
      <c r="I151" s="68" t="s">
        <v>37</v>
      </c>
      <c r="J151" s="69">
        <f>precio_alta!G140</f>
        <v>0</v>
      </c>
    </row>
    <row r="152" spans="1:10" x14ac:dyDescent="0.3">
      <c r="A152" t="str">
        <f t="shared" si="2"/>
        <v>0Max Negocios + 29.90CONTADO</v>
      </c>
      <c r="B152" s="74">
        <f>precio_alta!A141</f>
        <v>0</v>
      </c>
      <c r="C152" s="74">
        <f>precio_alta!B141</f>
        <v>0</v>
      </c>
      <c r="D152" s="74">
        <f>precio_alta!C141</f>
        <v>0</v>
      </c>
      <c r="E152" s="74">
        <f>precio_alta!D141</f>
        <v>0</v>
      </c>
      <c r="F152" s="74">
        <f>precio_alta!E141</f>
        <v>0</v>
      </c>
      <c r="G152" s="74">
        <f>precio_alta!F141</f>
        <v>0</v>
      </c>
      <c r="H152" s="69" t="s">
        <v>187</v>
      </c>
      <c r="I152" s="68" t="s">
        <v>37</v>
      </c>
      <c r="J152" s="69">
        <f>precio_alta!G141</f>
        <v>0</v>
      </c>
    </row>
    <row r="153" spans="1:10" x14ac:dyDescent="0.3">
      <c r="A153" t="str">
        <f t="shared" si="2"/>
        <v>0Max Negocios + 29.90CONTADO</v>
      </c>
      <c r="B153" s="74">
        <f>precio_alta!A142</f>
        <v>0</v>
      </c>
      <c r="C153" s="74">
        <f>precio_alta!B142</f>
        <v>0</v>
      </c>
      <c r="D153" s="74">
        <f>precio_alta!C142</f>
        <v>0</v>
      </c>
      <c r="E153" s="74">
        <f>precio_alta!D142</f>
        <v>0</v>
      </c>
      <c r="F153" s="74">
        <f>precio_alta!E142</f>
        <v>0</v>
      </c>
      <c r="G153" s="74">
        <f>precio_alta!F142</f>
        <v>0</v>
      </c>
      <c r="H153" s="69" t="s">
        <v>187</v>
      </c>
      <c r="I153" s="68" t="s">
        <v>37</v>
      </c>
      <c r="J153" s="69">
        <f>precio_alta!G142</f>
        <v>0</v>
      </c>
    </row>
    <row r="154" spans="1:10" x14ac:dyDescent="0.3">
      <c r="A154" t="str">
        <f t="shared" si="2"/>
        <v>0Max Negocios + 29.90CONTADO</v>
      </c>
      <c r="B154" s="74">
        <f>precio_alta!A143</f>
        <v>0</v>
      </c>
      <c r="C154" s="74">
        <f>precio_alta!B143</f>
        <v>0</v>
      </c>
      <c r="D154" s="74">
        <f>precio_alta!C143</f>
        <v>0</v>
      </c>
      <c r="E154" s="74">
        <f>precio_alta!D143</f>
        <v>0</v>
      </c>
      <c r="F154" s="74">
        <f>precio_alta!E143</f>
        <v>0</v>
      </c>
      <c r="G154" s="74">
        <f>precio_alta!F143</f>
        <v>0</v>
      </c>
      <c r="H154" s="69" t="s">
        <v>187</v>
      </c>
      <c r="I154" s="68" t="s">
        <v>37</v>
      </c>
      <c r="J154" s="69">
        <f>precio_alta!G143</f>
        <v>0</v>
      </c>
    </row>
    <row r="155" spans="1:10" x14ac:dyDescent="0.3">
      <c r="A155" t="str">
        <f t="shared" si="2"/>
        <v>0Max Negocios + 29.90CONTADO</v>
      </c>
      <c r="B155" s="74">
        <f>precio_alta!A144</f>
        <v>0</v>
      </c>
      <c r="C155" s="74">
        <f>precio_alta!B144</f>
        <v>0</v>
      </c>
      <c r="D155" s="74">
        <f>precio_alta!C144</f>
        <v>0</v>
      </c>
      <c r="E155" s="74">
        <f>precio_alta!D144</f>
        <v>0</v>
      </c>
      <c r="F155" s="74">
        <f>precio_alta!E144</f>
        <v>0</v>
      </c>
      <c r="G155" s="74">
        <f>precio_alta!F144</f>
        <v>0</v>
      </c>
      <c r="H155" s="69" t="s">
        <v>187</v>
      </c>
      <c r="I155" s="68" t="s">
        <v>37</v>
      </c>
      <c r="J155" s="69">
        <f>precio_alta!G144</f>
        <v>0</v>
      </c>
    </row>
    <row r="156" spans="1:10" x14ac:dyDescent="0.3">
      <c r="A156" t="str">
        <f t="shared" si="2"/>
        <v>0Max Negocios + 29.90CONTADO</v>
      </c>
      <c r="B156" s="74">
        <f>precio_alta!A145</f>
        <v>0</v>
      </c>
      <c r="C156" s="74">
        <f>precio_alta!B145</f>
        <v>0</v>
      </c>
      <c r="D156" s="74">
        <f>precio_alta!C145</f>
        <v>0</v>
      </c>
      <c r="E156" s="74">
        <f>precio_alta!D145</f>
        <v>0</v>
      </c>
      <c r="F156" s="74">
        <f>precio_alta!E145</f>
        <v>0</v>
      </c>
      <c r="G156" s="74">
        <f>precio_alta!F145</f>
        <v>0</v>
      </c>
      <c r="H156" s="69" t="s">
        <v>187</v>
      </c>
      <c r="I156" s="68" t="s">
        <v>37</v>
      </c>
      <c r="J156" s="69">
        <f>precio_alta!G145</f>
        <v>0</v>
      </c>
    </row>
    <row r="157" spans="1:10" x14ac:dyDescent="0.3">
      <c r="A157" t="str">
        <f t="shared" si="2"/>
        <v>0Max Negocios + 29.90CONTADO</v>
      </c>
      <c r="B157" s="74">
        <f>precio_alta!A146</f>
        <v>0</v>
      </c>
      <c r="C157" s="74">
        <f>precio_alta!B146</f>
        <v>0</v>
      </c>
      <c r="D157" s="74">
        <f>precio_alta!C146</f>
        <v>0</v>
      </c>
      <c r="E157" s="74">
        <f>precio_alta!D146</f>
        <v>0</v>
      </c>
      <c r="F157" s="74">
        <f>precio_alta!E146</f>
        <v>0</v>
      </c>
      <c r="G157" s="74">
        <f>precio_alta!F146</f>
        <v>0</v>
      </c>
      <c r="H157" s="69" t="s">
        <v>187</v>
      </c>
      <c r="I157" s="68" t="s">
        <v>37</v>
      </c>
      <c r="J157" s="69">
        <f>precio_alta!G146</f>
        <v>0</v>
      </c>
    </row>
    <row r="158" spans="1:10" x14ac:dyDescent="0.3">
      <c r="A158" t="str">
        <f t="shared" si="2"/>
        <v>0Max Negocios + 29.90CONTADO</v>
      </c>
      <c r="B158" s="74">
        <f>precio_alta!A147</f>
        <v>0</v>
      </c>
      <c r="C158" s="74">
        <f>precio_alta!B147</f>
        <v>0</v>
      </c>
      <c r="D158" s="74">
        <f>precio_alta!C147</f>
        <v>0</v>
      </c>
      <c r="E158" s="74">
        <f>precio_alta!D147</f>
        <v>0</v>
      </c>
      <c r="F158" s="74">
        <f>precio_alta!E147</f>
        <v>0</v>
      </c>
      <c r="G158" s="74">
        <f>precio_alta!F147</f>
        <v>0</v>
      </c>
      <c r="H158" s="69" t="s">
        <v>187</v>
      </c>
      <c r="I158" s="68" t="s">
        <v>37</v>
      </c>
      <c r="J158" s="69">
        <f>precio_alta!G147</f>
        <v>0</v>
      </c>
    </row>
    <row r="159" spans="1:10" x14ac:dyDescent="0.3">
      <c r="A159" t="str">
        <f t="shared" si="2"/>
        <v>0Max Negocios + 29.90CONTADO</v>
      </c>
      <c r="B159" s="74">
        <f>precio_alta!A148</f>
        <v>0</v>
      </c>
      <c r="C159" s="74">
        <f>precio_alta!B148</f>
        <v>0</v>
      </c>
      <c r="D159" s="74">
        <f>precio_alta!C148</f>
        <v>0</v>
      </c>
      <c r="E159" s="74">
        <f>precio_alta!D148</f>
        <v>0</v>
      </c>
      <c r="F159" s="74">
        <f>precio_alta!E148</f>
        <v>0</v>
      </c>
      <c r="G159" s="74">
        <f>precio_alta!F148</f>
        <v>0</v>
      </c>
      <c r="H159" s="69" t="s">
        <v>187</v>
      </c>
      <c r="I159" s="68" t="s">
        <v>37</v>
      </c>
      <c r="J159" s="69">
        <f>precio_alta!G148</f>
        <v>0</v>
      </c>
    </row>
    <row r="160" spans="1:10" x14ac:dyDescent="0.3">
      <c r="A160" t="str">
        <f t="shared" si="2"/>
        <v>0Max Negocios + 29.90CONTADO</v>
      </c>
      <c r="B160" s="74">
        <f>precio_alta!A149</f>
        <v>0</v>
      </c>
      <c r="C160" s="74">
        <f>precio_alta!B149</f>
        <v>0</v>
      </c>
      <c r="D160" s="74">
        <f>precio_alta!C149</f>
        <v>0</v>
      </c>
      <c r="E160" s="74">
        <f>precio_alta!D149</f>
        <v>0</v>
      </c>
      <c r="F160" s="74">
        <f>precio_alta!E149</f>
        <v>0</v>
      </c>
      <c r="G160" s="74">
        <f>precio_alta!F149</f>
        <v>0</v>
      </c>
      <c r="H160" s="69" t="s">
        <v>187</v>
      </c>
      <c r="I160" s="68" t="s">
        <v>37</v>
      </c>
      <c r="J160" s="69">
        <f>precio_alta!G149</f>
        <v>0</v>
      </c>
    </row>
    <row r="161" spans="1:10" x14ac:dyDescent="0.3">
      <c r="A161" t="str">
        <f t="shared" si="2"/>
        <v>0Max Negocios + 29.90CONTADO</v>
      </c>
      <c r="B161" s="74">
        <f>precio_alta!A150</f>
        <v>0</v>
      </c>
      <c r="C161" s="74">
        <f>precio_alta!B150</f>
        <v>0</v>
      </c>
      <c r="D161" s="74">
        <f>precio_alta!C150</f>
        <v>0</v>
      </c>
      <c r="E161" s="74">
        <f>precio_alta!D150</f>
        <v>0</v>
      </c>
      <c r="F161" s="74">
        <f>precio_alta!E150</f>
        <v>0</v>
      </c>
      <c r="G161" s="74">
        <f>precio_alta!F150</f>
        <v>0</v>
      </c>
      <c r="H161" s="69" t="s">
        <v>187</v>
      </c>
      <c r="I161" s="68" t="s">
        <v>37</v>
      </c>
      <c r="J161" s="69">
        <f>precio_alta!G150</f>
        <v>0</v>
      </c>
    </row>
    <row r="162" spans="1:10" x14ac:dyDescent="0.3">
      <c r="A162" t="str">
        <f t="shared" si="2"/>
        <v>0Max Negocios + 29.90CONTADO</v>
      </c>
      <c r="B162" s="74">
        <f>precio_alta!A151</f>
        <v>0</v>
      </c>
      <c r="C162" s="74">
        <f>precio_alta!B151</f>
        <v>0</v>
      </c>
      <c r="D162" s="74">
        <f>precio_alta!C151</f>
        <v>0</v>
      </c>
      <c r="E162" s="74">
        <f>precio_alta!D151</f>
        <v>0</v>
      </c>
      <c r="F162" s="74">
        <f>precio_alta!E151</f>
        <v>0</v>
      </c>
      <c r="G162" s="74">
        <f>precio_alta!F151</f>
        <v>0</v>
      </c>
      <c r="H162" s="69" t="s">
        <v>187</v>
      </c>
      <c r="I162" s="68" t="s">
        <v>37</v>
      </c>
      <c r="J162" s="69">
        <f>precio_alta!G151</f>
        <v>0</v>
      </c>
    </row>
    <row r="163" spans="1:10" x14ac:dyDescent="0.3">
      <c r="A163" t="str">
        <f t="shared" si="2"/>
        <v>0Max Negocios + 29.90CONTADO</v>
      </c>
      <c r="B163" s="74">
        <f>precio_alta!A152</f>
        <v>0</v>
      </c>
      <c r="C163" s="74">
        <f>precio_alta!B152</f>
        <v>0</v>
      </c>
      <c r="D163" s="74">
        <f>precio_alta!C152</f>
        <v>0</v>
      </c>
      <c r="E163" s="74">
        <f>precio_alta!D152</f>
        <v>0</v>
      </c>
      <c r="F163" s="74">
        <f>precio_alta!E152</f>
        <v>0</v>
      </c>
      <c r="G163" s="74">
        <f>precio_alta!F152</f>
        <v>0</v>
      </c>
      <c r="H163" s="69" t="s">
        <v>187</v>
      </c>
      <c r="I163" s="68" t="s">
        <v>37</v>
      </c>
      <c r="J163" s="69">
        <f>precio_alta!G152</f>
        <v>0</v>
      </c>
    </row>
    <row r="164" spans="1:10" x14ac:dyDescent="0.3">
      <c r="A164" t="str">
        <f t="shared" si="2"/>
        <v>0Max Negocios + 29.90CONTADO</v>
      </c>
      <c r="B164" s="74">
        <f>precio_alta!A153</f>
        <v>0</v>
      </c>
      <c r="C164" s="74">
        <f>precio_alta!B153</f>
        <v>0</v>
      </c>
      <c r="D164" s="74">
        <f>precio_alta!C153</f>
        <v>0</v>
      </c>
      <c r="E164" s="74">
        <f>precio_alta!D153</f>
        <v>0</v>
      </c>
      <c r="F164" s="74">
        <f>precio_alta!E153</f>
        <v>0</v>
      </c>
      <c r="G164" s="74">
        <f>precio_alta!F153</f>
        <v>0</v>
      </c>
      <c r="H164" s="69" t="s">
        <v>187</v>
      </c>
      <c r="I164" s="68" t="s">
        <v>37</v>
      </c>
      <c r="J164" s="69">
        <f>precio_alta!G153</f>
        <v>0</v>
      </c>
    </row>
    <row r="165" spans="1:10" x14ac:dyDescent="0.3">
      <c r="A165" t="str">
        <f t="shared" si="2"/>
        <v>0Max Negocios + 29.90CONTADO</v>
      </c>
      <c r="B165" s="74">
        <f>precio_alta!A154</f>
        <v>0</v>
      </c>
      <c r="C165" s="74">
        <f>precio_alta!B154</f>
        <v>0</v>
      </c>
      <c r="D165" s="74">
        <f>precio_alta!C154</f>
        <v>0</v>
      </c>
      <c r="E165" s="74">
        <f>precio_alta!D154</f>
        <v>0</v>
      </c>
      <c r="F165" s="74">
        <f>precio_alta!E154</f>
        <v>0</v>
      </c>
      <c r="G165" s="74">
        <f>precio_alta!F154</f>
        <v>0</v>
      </c>
      <c r="H165" s="69" t="s">
        <v>187</v>
      </c>
      <c r="I165" s="68" t="s">
        <v>37</v>
      </c>
      <c r="J165" s="69">
        <f>precio_alta!G154</f>
        <v>0</v>
      </c>
    </row>
    <row r="166" spans="1:10" x14ac:dyDescent="0.3">
      <c r="A166" t="str">
        <f t="shared" si="2"/>
        <v>0Max Negocios + 29.90CONTADO</v>
      </c>
      <c r="B166" s="74">
        <f>precio_alta!A155</f>
        <v>0</v>
      </c>
      <c r="C166" s="74">
        <f>precio_alta!B155</f>
        <v>0</v>
      </c>
      <c r="D166" s="74">
        <f>precio_alta!C155</f>
        <v>0</v>
      </c>
      <c r="E166" s="74">
        <f>precio_alta!D155</f>
        <v>0</v>
      </c>
      <c r="F166" s="74">
        <f>precio_alta!E155</f>
        <v>0</v>
      </c>
      <c r="G166" s="74">
        <f>precio_alta!F155</f>
        <v>0</v>
      </c>
      <c r="H166" s="69" t="s">
        <v>187</v>
      </c>
      <c r="I166" s="68" t="s">
        <v>37</v>
      </c>
      <c r="J166" s="69">
        <f>precio_alta!G155</f>
        <v>0</v>
      </c>
    </row>
    <row r="167" spans="1:10" x14ac:dyDescent="0.3">
      <c r="A167" t="str">
        <f t="shared" si="2"/>
        <v>0Max Negocios + 29.90CONTADO</v>
      </c>
      <c r="B167" s="74">
        <f>precio_alta!A156</f>
        <v>0</v>
      </c>
      <c r="C167" s="74">
        <f>precio_alta!B156</f>
        <v>0</v>
      </c>
      <c r="D167" s="74">
        <f>precio_alta!C156</f>
        <v>0</v>
      </c>
      <c r="E167" s="74">
        <f>precio_alta!D156</f>
        <v>0</v>
      </c>
      <c r="F167" s="74">
        <f>precio_alta!E156</f>
        <v>0</v>
      </c>
      <c r="G167" s="74">
        <f>precio_alta!F156</f>
        <v>0</v>
      </c>
      <c r="H167" s="69" t="s">
        <v>187</v>
      </c>
      <c r="I167" s="68" t="s">
        <v>37</v>
      </c>
      <c r="J167" s="69">
        <f>precio_alta!G156</f>
        <v>0</v>
      </c>
    </row>
    <row r="168" spans="1:10" x14ac:dyDescent="0.3">
      <c r="A168" t="str">
        <f t="shared" si="2"/>
        <v>0Max Negocios + 29.90CONTADO</v>
      </c>
      <c r="B168" s="74">
        <f>precio_alta!A157</f>
        <v>0</v>
      </c>
      <c r="C168" s="74">
        <f>precio_alta!B157</f>
        <v>0</v>
      </c>
      <c r="D168" s="74">
        <f>precio_alta!C157</f>
        <v>0</v>
      </c>
      <c r="E168" s="74">
        <f>precio_alta!D157</f>
        <v>0</v>
      </c>
      <c r="F168" s="74">
        <f>precio_alta!E157</f>
        <v>0</v>
      </c>
      <c r="G168" s="74">
        <f>precio_alta!F157</f>
        <v>0</v>
      </c>
      <c r="H168" s="69" t="s">
        <v>187</v>
      </c>
      <c r="I168" s="68" t="s">
        <v>37</v>
      </c>
      <c r="J168" s="69">
        <f>precio_alta!G157</f>
        <v>0</v>
      </c>
    </row>
    <row r="169" spans="1:10" x14ac:dyDescent="0.3">
      <c r="A169" t="str">
        <f t="shared" si="2"/>
        <v>0Max Negocios + 29.90CONTADO</v>
      </c>
      <c r="B169" s="74">
        <f>precio_alta!A158</f>
        <v>0</v>
      </c>
      <c r="C169" s="74">
        <f>precio_alta!B158</f>
        <v>0</v>
      </c>
      <c r="D169" s="74">
        <f>precio_alta!C158</f>
        <v>0</v>
      </c>
      <c r="E169" s="74">
        <f>precio_alta!D158</f>
        <v>0</v>
      </c>
      <c r="F169" s="74">
        <f>precio_alta!E158</f>
        <v>0</v>
      </c>
      <c r="G169" s="74">
        <f>precio_alta!F158</f>
        <v>0</v>
      </c>
      <c r="H169" s="69" t="s">
        <v>187</v>
      </c>
      <c r="I169" s="68" t="s">
        <v>37</v>
      </c>
      <c r="J169" s="69">
        <f>precio_alta!G158</f>
        <v>0</v>
      </c>
    </row>
    <row r="170" spans="1:10" x14ac:dyDescent="0.3">
      <c r="A170" t="str">
        <f t="shared" si="2"/>
        <v>0Max Negocios + 29.90CONTADO</v>
      </c>
      <c r="B170" s="74">
        <f>precio_alta!A159</f>
        <v>0</v>
      </c>
      <c r="C170" s="74">
        <f>precio_alta!B159</f>
        <v>0</v>
      </c>
      <c r="D170" s="74">
        <f>precio_alta!C159</f>
        <v>0</v>
      </c>
      <c r="E170" s="74">
        <f>precio_alta!D159</f>
        <v>0</v>
      </c>
      <c r="F170" s="74">
        <f>precio_alta!E159</f>
        <v>0</v>
      </c>
      <c r="G170" s="74">
        <f>precio_alta!F159</f>
        <v>0</v>
      </c>
      <c r="H170" s="69" t="s">
        <v>187</v>
      </c>
      <c r="I170" s="68" t="s">
        <v>37</v>
      </c>
      <c r="J170" s="69">
        <f>precio_alta!G159</f>
        <v>0</v>
      </c>
    </row>
    <row r="171" spans="1:10" x14ac:dyDescent="0.3">
      <c r="A171" t="str">
        <f t="shared" si="2"/>
        <v>0Max Negocios + 29.90CONTADO</v>
      </c>
      <c r="B171" s="74">
        <f>precio_alta!A160</f>
        <v>0</v>
      </c>
      <c r="C171" s="74">
        <f>precio_alta!B160</f>
        <v>0</v>
      </c>
      <c r="D171" s="74">
        <f>precio_alta!C160</f>
        <v>0</v>
      </c>
      <c r="E171" s="74">
        <f>precio_alta!D160</f>
        <v>0</v>
      </c>
      <c r="F171" s="74">
        <f>precio_alta!E160</f>
        <v>0</v>
      </c>
      <c r="G171" s="74">
        <f>precio_alta!F160</f>
        <v>0</v>
      </c>
      <c r="H171" s="69" t="s">
        <v>187</v>
      </c>
      <c r="I171" s="68" t="s">
        <v>37</v>
      </c>
      <c r="J171" s="69">
        <f>precio_alta!G160</f>
        <v>0</v>
      </c>
    </row>
    <row r="172" spans="1:10" x14ac:dyDescent="0.3">
      <c r="A172" t="str">
        <f t="shared" si="2"/>
        <v>0Max Negocios + 29.90CONTADO</v>
      </c>
      <c r="B172" s="74">
        <f>precio_alta!A161</f>
        <v>0</v>
      </c>
      <c r="C172" s="74">
        <f>precio_alta!B161</f>
        <v>0</v>
      </c>
      <c r="D172" s="74">
        <f>precio_alta!C161</f>
        <v>0</v>
      </c>
      <c r="E172" s="74">
        <f>precio_alta!D161</f>
        <v>0</v>
      </c>
      <c r="F172" s="74">
        <f>precio_alta!E161</f>
        <v>0</v>
      </c>
      <c r="G172" s="74">
        <f>precio_alta!F161</f>
        <v>0</v>
      </c>
      <c r="H172" s="69" t="s">
        <v>187</v>
      </c>
      <c r="I172" s="68" t="s">
        <v>37</v>
      </c>
      <c r="J172" s="69">
        <f>precio_alta!G161</f>
        <v>0</v>
      </c>
    </row>
    <row r="173" spans="1:10" x14ac:dyDescent="0.3">
      <c r="A173" t="str">
        <f t="shared" si="2"/>
        <v>0Max Negocios + 29.90CONTADO</v>
      </c>
      <c r="B173" s="74">
        <f>precio_alta!A162</f>
        <v>0</v>
      </c>
      <c r="C173" s="74">
        <f>precio_alta!B162</f>
        <v>0</v>
      </c>
      <c r="D173" s="74">
        <f>precio_alta!C162</f>
        <v>0</v>
      </c>
      <c r="E173" s="74">
        <f>precio_alta!D162</f>
        <v>0</v>
      </c>
      <c r="F173" s="74">
        <f>precio_alta!E162</f>
        <v>0</v>
      </c>
      <c r="G173" s="74">
        <f>precio_alta!F162</f>
        <v>0</v>
      </c>
      <c r="H173" s="69" t="s">
        <v>187</v>
      </c>
      <c r="I173" s="68" t="s">
        <v>37</v>
      </c>
      <c r="J173" s="69">
        <f>precio_alta!G162</f>
        <v>0</v>
      </c>
    </row>
    <row r="174" spans="1:10" x14ac:dyDescent="0.3">
      <c r="A174" t="str">
        <f t="shared" si="2"/>
        <v>0Max Negocios + 29.90CONTADO</v>
      </c>
      <c r="B174" s="74">
        <f>precio_alta!A163</f>
        <v>0</v>
      </c>
      <c r="C174" s="74">
        <f>precio_alta!B163</f>
        <v>0</v>
      </c>
      <c r="D174" s="74">
        <f>precio_alta!C163</f>
        <v>0</v>
      </c>
      <c r="E174" s="74">
        <f>precio_alta!D163</f>
        <v>0</v>
      </c>
      <c r="F174" s="74">
        <f>precio_alta!E163</f>
        <v>0</v>
      </c>
      <c r="G174" s="74">
        <f>precio_alta!F163</f>
        <v>0</v>
      </c>
      <c r="H174" s="69" t="s">
        <v>187</v>
      </c>
      <c r="I174" s="68" t="s">
        <v>37</v>
      </c>
      <c r="J174" s="69">
        <f>precio_alta!G163</f>
        <v>0</v>
      </c>
    </row>
    <row r="175" spans="1:10" x14ac:dyDescent="0.3">
      <c r="A175" t="str">
        <f t="shared" si="2"/>
        <v>0Max Negocios + 29.90CONTADO</v>
      </c>
      <c r="B175" s="74">
        <f>precio_alta!A164</f>
        <v>0</v>
      </c>
      <c r="C175" s="74">
        <f>precio_alta!B164</f>
        <v>0</v>
      </c>
      <c r="D175" s="74">
        <f>precio_alta!C164</f>
        <v>0</v>
      </c>
      <c r="E175" s="74">
        <f>precio_alta!D164</f>
        <v>0</v>
      </c>
      <c r="F175" s="74">
        <f>precio_alta!E164</f>
        <v>0</v>
      </c>
      <c r="G175" s="74">
        <f>precio_alta!F164</f>
        <v>0</v>
      </c>
      <c r="H175" s="69" t="s">
        <v>187</v>
      </c>
      <c r="I175" s="68" t="s">
        <v>37</v>
      </c>
      <c r="J175" s="69">
        <f>precio_alta!G164</f>
        <v>0</v>
      </c>
    </row>
    <row r="176" spans="1:10" x14ac:dyDescent="0.3">
      <c r="A176" t="str">
        <f t="shared" si="2"/>
        <v>0Max Negocios + 29.90CONTADO</v>
      </c>
      <c r="B176" s="74">
        <f>precio_alta!A165</f>
        <v>0</v>
      </c>
      <c r="C176" s="74">
        <f>precio_alta!B165</f>
        <v>0</v>
      </c>
      <c r="D176" s="74">
        <f>precio_alta!C165</f>
        <v>0</v>
      </c>
      <c r="E176" s="74">
        <f>precio_alta!D165</f>
        <v>0</v>
      </c>
      <c r="F176" s="74">
        <f>precio_alta!E165</f>
        <v>0</v>
      </c>
      <c r="G176" s="74">
        <f>precio_alta!F165</f>
        <v>0</v>
      </c>
      <c r="H176" s="69" t="s">
        <v>187</v>
      </c>
      <c r="I176" s="68" t="s">
        <v>37</v>
      </c>
      <c r="J176" s="69">
        <f>precio_alta!G165</f>
        <v>0</v>
      </c>
    </row>
    <row r="177" spans="1:10" x14ac:dyDescent="0.3">
      <c r="A177" t="str">
        <f t="shared" si="2"/>
        <v>0Max Negocios + 29.90CONTADO</v>
      </c>
      <c r="B177" s="74">
        <f>precio_alta!A166</f>
        <v>0</v>
      </c>
      <c r="C177" s="74">
        <f>precio_alta!B166</f>
        <v>0</v>
      </c>
      <c r="D177" s="74">
        <f>precio_alta!C166</f>
        <v>0</v>
      </c>
      <c r="E177" s="74">
        <f>precio_alta!D166</f>
        <v>0</v>
      </c>
      <c r="F177" s="74">
        <f>precio_alta!E166</f>
        <v>0</v>
      </c>
      <c r="G177" s="74">
        <f>precio_alta!F166</f>
        <v>0</v>
      </c>
      <c r="H177" s="69" t="s">
        <v>187</v>
      </c>
      <c r="I177" s="68" t="s">
        <v>37</v>
      </c>
      <c r="J177" s="69">
        <f>precio_alta!G166</f>
        <v>0</v>
      </c>
    </row>
    <row r="178" spans="1:10" x14ac:dyDescent="0.3">
      <c r="A178" t="str">
        <f t="shared" si="2"/>
        <v>0Max Negocios + 29.90CONTADO</v>
      </c>
      <c r="B178" s="74">
        <f>precio_alta!A167</f>
        <v>0</v>
      </c>
      <c r="C178" s="74">
        <f>precio_alta!B167</f>
        <v>0</v>
      </c>
      <c r="D178" s="74">
        <f>precio_alta!C167</f>
        <v>0</v>
      </c>
      <c r="E178" s="74">
        <f>precio_alta!D167</f>
        <v>0</v>
      </c>
      <c r="F178" s="74">
        <f>precio_alta!E167</f>
        <v>0</v>
      </c>
      <c r="G178" s="74">
        <f>precio_alta!F167</f>
        <v>0</v>
      </c>
      <c r="H178" s="69" t="s">
        <v>187</v>
      </c>
      <c r="I178" s="68" t="s">
        <v>37</v>
      </c>
      <c r="J178" s="69">
        <f>precio_alta!G167</f>
        <v>0</v>
      </c>
    </row>
    <row r="179" spans="1:10" x14ac:dyDescent="0.3">
      <c r="A179" t="str">
        <f t="shared" si="2"/>
        <v>0Max Negocios + 29.90CONTADO</v>
      </c>
      <c r="B179" s="74">
        <f>precio_alta!A168</f>
        <v>0</v>
      </c>
      <c r="C179" s="74">
        <f>precio_alta!B168</f>
        <v>0</v>
      </c>
      <c r="D179" s="74">
        <f>precio_alta!C168</f>
        <v>0</v>
      </c>
      <c r="E179" s="74">
        <f>precio_alta!D168</f>
        <v>0</v>
      </c>
      <c r="F179" s="74">
        <f>precio_alta!E168</f>
        <v>0</v>
      </c>
      <c r="G179" s="74">
        <f>precio_alta!F168</f>
        <v>0</v>
      </c>
      <c r="H179" s="69" t="s">
        <v>187</v>
      </c>
      <c r="I179" s="68" t="s">
        <v>37</v>
      </c>
      <c r="J179" s="69">
        <f>precio_alta!G168</f>
        <v>0</v>
      </c>
    </row>
    <row r="180" spans="1:10" x14ac:dyDescent="0.3">
      <c r="A180" t="str">
        <f t="shared" si="2"/>
        <v>0Max Negocios + 29.90CONTADO</v>
      </c>
      <c r="B180" s="74">
        <f>precio_alta!A169</f>
        <v>0</v>
      </c>
      <c r="C180" s="74">
        <f>precio_alta!B169</f>
        <v>0</v>
      </c>
      <c r="D180" s="74">
        <f>precio_alta!C169</f>
        <v>0</v>
      </c>
      <c r="E180" s="74">
        <f>precio_alta!D169</f>
        <v>0</v>
      </c>
      <c r="F180" s="74">
        <f>precio_alta!E169</f>
        <v>0</v>
      </c>
      <c r="G180" s="74">
        <f>precio_alta!F169</f>
        <v>0</v>
      </c>
      <c r="H180" s="69" t="s">
        <v>187</v>
      </c>
      <c r="I180" s="68" t="s">
        <v>37</v>
      </c>
      <c r="J180" s="69">
        <f>precio_alta!G169</f>
        <v>0</v>
      </c>
    </row>
    <row r="181" spans="1:10" x14ac:dyDescent="0.3">
      <c r="A181" t="str">
        <f t="shared" si="2"/>
        <v>0Max Negocios + 29.90CONTADO</v>
      </c>
      <c r="B181" s="74">
        <f>precio_alta!A170</f>
        <v>0</v>
      </c>
      <c r="C181" s="74">
        <f>precio_alta!B170</f>
        <v>0</v>
      </c>
      <c r="D181" s="74">
        <f>precio_alta!C170</f>
        <v>0</v>
      </c>
      <c r="E181" s="74">
        <f>precio_alta!D170</f>
        <v>0</v>
      </c>
      <c r="F181" s="74">
        <f>precio_alta!E170</f>
        <v>0</v>
      </c>
      <c r="G181" s="74">
        <f>precio_alta!F170</f>
        <v>0</v>
      </c>
      <c r="H181" s="69" t="s">
        <v>187</v>
      </c>
      <c r="I181" s="68" t="s">
        <v>37</v>
      </c>
      <c r="J181" s="69">
        <f>precio_alta!G170</f>
        <v>0</v>
      </c>
    </row>
    <row r="182" spans="1:10" x14ac:dyDescent="0.3">
      <c r="A182" t="str">
        <f t="shared" si="2"/>
        <v>0Max Negocios + 29.90CONTADO</v>
      </c>
      <c r="B182" s="74">
        <f>precio_alta!A171</f>
        <v>0</v>
      </c>
      <c r="C182" s="74">
        <f>precio_alta!B171</f>
        <v>0</v>
      </c>
      <c r="D182" s="74">
        <f>precio_alta!C171</f>
        <v>0</v>
      </c>
      <c r="E182" s="74">
        <f>precio_alta!D171</f>
        <v>0</v>
      </c>
      <c r="F182" s="74">
        <f>precio_alta!E171</f>
        <v>0</v>
      </c>
      <c r="G182" s="74">
        <f>precio_alta!F171</f>
        <v>0</v>
      </c>
      <c r="H182" s="69" t="s">
        <v>187</v>
      </c>
      <c r="I182" s="68" t="s">
        <v>37</v>
      </c>
      <c r="J182" s="69">
        <f>precio_alta!G171</f>
        <v>0</v>
      </c>
    </row>
    <row r="183" spans="1:10" x14ac:dyDescent="0.3">
      <c r="A183" t="str">
        <f t="shared" si="2"/>
        <v>0Max Negocios + 29.90CONTADO</v>
      </c>
      <c r="B183" s="74">
        <f>precio_alta!A172</f>
        <v>0</v>
      </c>
      <c r="C183" s="74">
        <f>precio_alta!B172</f>
        <v>0</v>
      </c>
      <c r="D183" s="74">
        <f>precio_alta!C172</f>
        <v>0</v>
      </c>
      <c r="E183" s="74">
        <f>precio_alta!D172</f>
        <v>0</v>
      </c>
      <c r="F183" s="74">
        <f>precio_alta!E172</f>
        <v>0</v>
      </c>
      <c r="G183" s="74">
        <f>precio_alta!F172</f>
        <v>0</v>
      </c>
      <c r="H183" s="69" t="s">
        <v>187</v>
      </c>
      <c r="I183" s="68" t="s">
        <v>37</v>
      </c>
      <c r="J183" s="69">
        <f>precio_alta!G172</f>
        <v>0</v>
      </c>
    </row>
    <row r="184" spans="1:10" x14ac:dyDescent="0.3">
      <c r="A184" t="str">
        <f t="shared" si="2"/>
        <v>0Max Negocios + 29.90CONTADO</v>
      </c>
      <c r="B184" s="74">
        <f>precio_alta!A173</f>
        <v>0</v>
      </c>
      <c r="C184" s="74">
        <f>precio_alta!B173</f>
        <v>0</v>
      </c>
      <c r="D184" s="74">
        <f>precio_alta!C173</f>
        <v>0</v>
      </c>
      <c r="E184" s="74">
        <f>precio_alta!D173</f>
        <v>0</v>
      </c>
      <c r="F184" s="74">
        <f>precio_alta!E173</f>
        <v>0</v>
      </c>
      <c r="G184" s="74">
        <f>precio_alta!F173</f>
        <v>0</v>
      </c>
      <c r="H184" s="69" t="s">
        <v>187</v>
      </c>
      <c r="I184" s="68" t="s">
        <v>37</v>
      </c>
      <c r="J184" s="69">
        <f>precio_alta!G173</f>
        <v>0</v>
      </c>
    </row>
    <row r="185" spans="1:10" x14ac:dyDescent="0.3">
      <c r="A185" t="str">
        <f t="shared" si="2"/>
        <v>0Max Negocios + 29.90CONTADO</v>
      </c>
      <c r="B185" s="74">
        <f>precio_alta!A174</f>
        <v>0</v>
      </c>
      <c r="C185" s="74">
        <f>precio_alta!B174</f>
        <v>0</v>
      </c>
      <c r="D185" s="74">
        <f>precio_alta!C174</f>
        <v>0</v>
      </c>
      <c r="E185" s="74">
        <f>precio_alta!D174</f>
        <v>0</v>
      </c>
      <c r="F185" s="74">
        <f>precio_alta!E174</f>
        <v>0</v>
      </c>
      <c r="G185" s="74">
        <f>precio_alta!F174</f>
        <v>0</v>
      </c>
      <c r="H185" s="69" t="s">
        <v>187</v>
      </c>
      <c r="I185" s="68" t="s">
        <v>37</v>
      </c>
      <c r="J185" s="69">
        <f>precio_alta!G174</f>
        <v>0</v>
      </c>
    </row>
    <row r="186" spans="1:10" x14ac:dyDescent="0.3">
      <c r="A186" t="str">
        <f t="shared" si="2"/>
        <v>0Max Negocios + 29.90CONTADO</v>
      </c>
      <c r="B186" s="74">
        <f>precio_alta!A175</f>
        <v>0</v>
      </c>
      <c r="C186" s="74">
        <f>precio_alta!B175</f>
        <v>0</v>
      </c>
      <c r="D186" s="74">
        <f>precio_alta!C175</f>
        <v>0</v>
      </c>
      <c r="E186" s="74">
        <f>precio_alta!D175</f>
        <v>0</v>
      </c>
      <c r="F186" s="74">
        <f>precio_alta!E175</f>
        <v>0</v>
      </c>
      <c r="G186" s="74">
        <f>precio_alta!F175</f>
        <v>0</v>
      </c>
      <c r="H186" s="69" t="s">
        <v>187</v>
      </c>
      <c r="I186" s="68" t="s">
        <v>37</v>
      </c>
      <c r="J186" s="69">
        <f>precio_alta!G175</f>
        <v>0</v>
      </c>
    </row>
    <row r="187" spans="1:10" x14ac:dyDescent="0.3">
      <c r="A187" t="str">
        <f t="shared" si="2"/>
        <v>0Max Negocios + 29.90CONTADO</v>
      </c>
      <c r="B187" s="74">
        <f>precio_alta!A176</f>
        <v>0</v>
      </c>
      <c r="C187" s="74">
        <f>precio_alta!B176</f>
        <v>0</v>
      </c>
      <c r="D187" s="74">
        <f>precio_alta!C176</f>
        <v>0</v>
      </c>
      <c r="E187" s="74">
        <f>precio_alta!D176</f>
        <v>0</v>
      </c>
      <c r="F187" s="74">
        <f>precio_alta!E176</f>
        <v>0</v>
      </c>
      <c r="G187" s="74">
        <f>precio_alta!F176</f>
        <v>0</v>
      </c>
      <c r="H187" s="69" t="s">
        <v>187</v>
      </c>
      <c r="I187" s="68" t="s">
        <v>37</v>
      </c>
      <c r="J187" s="69">
        <f>precio_alta!G176</f>
        <v>0</v>
      </c>
    </row>
    <row r="188" spans="1:10" x14ac:dyDescent="0.3">
      <c r="A188" t="str">
        <f t="shared" si="2"/>
        <v>0Max Negocios + 29.90CONTADO</v>
      </c>
      <c r="B188" s="74">
        <f>precio_alta!A177</f>
        <v>0</v>
      </c>
      <c r="C188" s="74">
        <f>precio_alta!B177</f>
        <v>0</v>
      </c>
      <c r="D188" s="74">
        <f>precio_alta!C177</f>
        <v>0</v>
      </c>
      <c r="E188" s="74">
        <f>precio_alta!D177</f>
        <v>0</v>
      </c>
      <c r="F188" s="74">
        <f>precio_alta!E177</f>
        <v>0</v>
      </c>
      <c r="G188" s="74">
        <f>precio_alta!F177</f>
        <v>0</v>
      </c>
      <c r="H188" s="69" t="s">
        <v>187</v>
      </c>
      <c r="I188" s="68" t="s">
        <v>37</v>
      </c>
      <c r="J188" s="69">
        <f>precio_alta!G177</f>
        <v>0</v>
      </c>
    </row>
    <row r="189" spans="1:10" x14ac:dyDescent="0.3">
      <c r="A189" t="str">
        <f t="shared" si="2"/>
        <v>0Max Negocios + 29.90CONTADO</v>
      </c>
      <c r="B189" s="74">
        <f>precio_alta!A178</f>
        <v>0</v>
      </c>
      <c r="C189" s="74">
        <f>precio_alta!B178</f>
        <v>0</v>
      </c>
      <c r="D189" s="74">
        <f>precio_alta!C178</f>
        <v>0</v>
      </c>
      <c r="E189" s="74">
        <f>precio_alta!D178</f>
        <v>0</v>
      </c>
      <c r="F189" s="74">
        <f>precio_alta!E178</f>
        <v>0</v>
      </c>
      <c r="G189" s="74">
        <f>precio_alta!F178</f>
        <v>0</v>
      </c>
      <c r="H189" s="69" t="s">
        <v>187</v>
      </c>
      <c r="I189" s="68" t="s">
        <v>37</v>
      </c>
      <c r="J189" s="69">
        <f>precio_alta!G178</f>
        <v>0</v>
      </c>
    </row>
    <row r="190" spans="1:10" x14ac:dyDescent="0.3">
      <c r="A190" t="str">
        <f t="shared" si="2"/>
        <v>0Max Negocios + 29.90CONTADO</v>
      </c>
      <c r="B190" s="74">
        <f>precio_alta!A179</f>
        <v>0</v>
      </c>
      <c r="C190" s="74">
        <f>precio_alta!B179</f>
        <v>0</v>
      </c>
      <c r="D190" s="74">
        <f>precio_alta!C179</f>
        <v>0</v>
      </c>
      <c r="E190" s="74">
        <f>precio_alta!D179</f>
        <v>0</v>
      </c>
      <c r="F190" s="74">
        <f>precio_alta!E179</f>
        <v>0</v>
      </c>
      <c r="G190" s="74">
        <f>precio_alta!F179</f>
        <v>0</v>
      </c>
      <c r="H190" s="69" t="s">
        <v>187</v>
      </c>
      <c r="I190" s="68" t="s">
        <v>37</v>
      </c>
      <c r="J190" s="69">
        <f>precio_alta!G179</f>
        <v>0</v>
      </c>
    </row>
    <row r="191" spans="1:10" x14ac:dyDescent="0.3">
      <c r="A191" t="str">
        <f t="shared" si="2"/>
        <v>0Max Negocios + 29.90CONTADO</v>
      </c>
      <c r="B191" s="74">
        <f>precio_alta!A180</f>
        <v>0</v>
      </c>
      <c r="C191" s="74">
        <f>precio_alta!B180</f>
        <v>0</v>
      </c>
      <c r="D191" s="74">
        <f>precio_alta!C180</f>
        <v>0</v>
      </c>
      <c r="E191" s="74">
        <f>precio_alta!D180</f>
        <v>0</v>
      </c>
      <c r="F191" s="74">
        <f>precio_alta!E180</f>
        <v>0</v>
      </c>
      <c r="G191" s="74">
        <f>precio_alta!F180</f>
        <v>0</v>
      </c>
      <c r="H191" s="69" t="s">
        <v>187</v>
      </c>
      <c r="I191" s="68" t="s">
        <v>37</v>
      </c>
      <c r="J191" s="69">
        <f>precio_alta!G180</f>
        <v>0</v>
      </c>
    </row>
    <row r="192" spans="1:10" x14ac:dyDescent="0.3">
      <c r="A192" t="str">
        <f t="shared" si="2"/>
        <v>0Max Negocios + 29.90CONTADO</v>
      </c>
      <c r="B192" s="74">
        <f>precio_alta!A181</f>
        <v>0</v>
      </c>
      <c r="C192" s="74">
        <f>precio_alta!B181</f>
        <v>0</v>
      </c>
      <c r="D192" s="74">
        <f>precio_alta!C181</f>
        <v>0</v>
      </c>
      <c r="E192" s="74">
        <f>precio_alta!D181</f>
        <v>0</v>
      </c>
      <c r="F192" s="74">
        <f>precio_alta!E181</f>
        <v>0</v>
      </c>
      <c r="G192" s="74">
        <f>precio_alta!F181</f>
        <v>0</v>
      </c>
      <c r="H192" s="69" t="s">
        <v>187</v>
      </c>
      <c r="I192" s="68" t="s">
        <v>37</v>
      </c>
      <c r="J192" s="69">
        <f>precio_alta!G181</f>
        <v>0</v>
      </c>
    </row>
    <row r="193" spans="1:10" x14ac:dyDescent="0.3">
      <c r="A193" t="str">
        <f t="shared" si="2"/>
        <v>0Max Negocios + 29.90CONTADO</v>
      </c>
      <c r="B193" s="74">
        <f>precio_alta!A182</f>
        <v>0</v>
      </c>
      <c r="C193" s="74">
        <f>precio_alta!B182</f>
        <v>0</v>
      </c>
      <c r="D193" s="74">
        <f>precio_alta!C182</f>
        <v>0</v>
      </c>
      <c r="E193" s="74">
        <f>precio_alta!D182</f>
        <v>0</v>
      </c>
      <c r="F193" s="74">
        <f>precio_alta!E182</f>
        <v>0</v>
      </c>
      <c r="G193" s="74">
        <f>precio_alta!F182</f>
        <v>0</v>
      </c>
      <c r="H193" s="69" t="s">
        <v>187</v>
      </c>
      <c r="I193" s="68" t="s">
        <v>37</v>
      </c>
      <c r="J193" s="69">
        <f>precio_alta!G182</f>
        <v>0</v>
      </c>
    </row>
    <row r="194" spans="1:10" x14ac:dyDescent="0.3">
      <c r="A194" t="str">
        <f t="shared" si="2"/>
        <v>0Max Negocios + 29.90CONTADO</v>
      </c>
      <c r="B194" s="74">
        <f>precio_alta!A183</f>
        <v>0</v>
      </c>
      <c r="C194" s="74">
        <f>precio_alta!B183</f>
        <v>0</v>
      </c>
      <c r="D194" s="74">
        <f>precio_alta!C183</f>
        <v>0</v>
      </c>
      <c r="E194" s="74">
        <f>precio_alta!D183</f>
        <v>0</v>
      </c>
      <c r="F194" s="74">
        <f>precio_alta!E183</f>
        <v>0</v>
      </c>
      <c r="G194" s="74">
        <f>precio_alta!F183</f>
        <v>0</v>
      </c>
      <c r="H194" s="69" t="s">
        <v>187</v>
      </c>
      <c r="I194" s="68" t="s">
        <v>37</v>
      </c>
      <c r="J194" s="69">
        <f>precio_alta!G183</f>
        <v>0</v>
      </c>
    </row>
    <row r="195" spans="1:10" x14ac:dyDescent="0.3">
      <c r="A195" t="str">
        <f t="shared" ref="A195:A258" si="3">CONCATENATE(E195,I195,H195)</f>
        <v>0Max Negocios + 29.90CONTADO</v>
      </c>
      <c r="B195" s="74">
        <f>precio_alta!A184</f>
        <v>0</v>
      </c>
      <c r="C195" s="74">
        <f>precio_alta!B184</f>
        <v>0</v>
      </c>
      <c r="D195" s="74">
        <f>precio_alta!C184</f>
        <v>0</v>
      </c>
      <c r="E195" s="74">
        <f>precio_alta!D184</f>
        <v>0</v>
      </c>
      <c r="F195" s="74">
        <f>precio_alta!E184</f>
        <v>0</v>
      </c>
      <c r="G195" s="74">
        <f>precio_alta!F184</f>
        <v>0</v>
      </c>
      <c r="H195" s="69" t="s">
        <v>187</v>
      </c>
      <c r="I195" s="68" t="s">
        <v>37</v>
      </c>
      <c r="J195" s="69">
        <f>precio_alta!G184</f>
        <v>0</v>
      </c>
    </row>
    <row r="196" spans="1:10" x14ac:dyDescent="0.3">
      <c r="A196" t="str">
        <f t="shared" si="3"/>
        <v>0Max Negocios + 29.90CONTADO</v>
      </c>
      <c r="B196" s="74">
        <f>precio_alta!A185</f>
        <v>0</v>
      </c>
      <c r="C196" s="74">
        <f>precio_alta!B185</f>
        <v>0</v>
      </c>
      <c r="D196" s="74">
        <f>precio_alta!C185</f>
        <v>0</v>
      </c>
      <c r="E196" s="74">
        <f>precio_alta!D185</f>
        <v>0</v>
      </c>
      <c r="F196" s="74">
        <f>precio_alta!E185</f>
        <v>0</v>
      </c>
      <c r="G196" s="74">
        <f>precio_alta!F185</f>
        <v>0</v>
      </c>
      <c r="H196" s="69" t="s">
        <v>187</v>
      </c>
      <c r="I196" s="68" t="s">
        <v>37</v>
      </c>
      <c r="J196" s="69">
        <f>precio_alta!G185</f>
        <v>0</v>
      </c>
    </row>
    <row r="197" spans="1:10" x14ac:dyDescent="0.3">
      <c r="A197" t="str">
        <f t="shared" si="3"/>
        <v>0Max Negocios + 29.90CONTADO</v>
      </c>
      <c r="B197" s="74">
        <f>precio_alta!A186</f>
        <v>0</v>
      </c>
      <c r="C197" s="74">
        <f>precio_alta!B186</f>
        <v>0</v>
      </c>
      <c r="D197" s="74">
        <f>precio_alta!C186</f>
        <v>0</v>
      </c>
      <c r="E197" s="74">
        <f>precio_alta!D186</f>
        <v>0</v>
      </c>
      <c r="F197" s="74">
        <f>precio_alta!E186</f>
        <v>0</v>
      </c>
      <c r="G197" s="74">
        <f>precio_alta!F186</f>
        <v>0</v>
      </c>
      <c r="H197" s="69" t="s">
        <v>187</v>
      </c>
      <c r="I197" s="68" t="s">
        <v>37</v>
      </c>
      <c r="J197" s="69">
        <f>precio_alta!G186</f>
        <v>0</v>
      </c>
    </row>
    <row r="198" spans="1:10" x14ac:dyDescent="0.3">
      <c r="A198" t="str">
        <f t="shared" si="3"/>
        <v>0Max Negocios + 29.90CONTADO</v>
      </c>
      <c r="B198" s="74">
        <f>precio_alta!A187</f>
        <v>0</v>
      </c>
      <c r="C198" s="74">
        <f>precio_alta!B187</f>
        <v>0</v>
      </c>
      <c r="D198" s="74">
        <f>precio_alta!C187</f>
        <v>0</v>
      </c>
      <c r="E198" s="74">
        <f>precio_alta!D187</f>
        <v>0</v>
      </c>
      <c r="F198" s="74">
        <f>precio_alta!E187</f>
        <v>0</v>
      </c>
      <c r="G198" s="74">
        <f>precio_alta!F187</f>
        <v>0</v>
      </c>
      <c r="H198" s="69" t="s">
        <v>187</v>
      </c>
      <c r="I198" s="68" t="s">
        <v>37</v>
      </c>
      <c r="J198" s="69">
        <f>precio_alta!G187</f>
        <v>0</v>
      </c>
    </row>
    <row r="199" spans="1:10" x14ac:dyDescent="0.3">
      <c r="A199" t="str">
        <f t="shared" si="3"/>
        <v>0Max Negocios + 29.90CONTADO</v>
      </c>
      <c r="B199" s="74">
        <f>precio_alta!A188</f>
        <v>0</v>
      </c>
      <c r="C199" s="74">
        <f>precio_alta!B188</f>
        <v>0</v>
      </c>
      <c r="D199" s="74">
        <f>precio_alta!C188</f>
        <v>0</v>
      </c>
      <c r="E199" s="74">
        <f>precio_alta!D188</f>
        <v>0</v>
      </c>
      <c r="F199" s="74">
        <f>precio_alta!E188</f>
        <v>0</v>
      </c>
      <c r="G199" s="74">
        <f>precio_alta!F188</f>
        <v>0</v>
      </c>
      <c r="H199" s="69" t="s">
        <v>187</v>
      </c>
      <c r="I199" s="68" t="s">
        <v>37</v>
      </c>
      <c r="J199" s="69">
        <f>precio_alta!G188</f>
        <v>0</v>
      </c>
    </row>
    <row r="200" spans="1:10" x14ac:dyDescent="0.3">
      <c r="A200" t="str">
        <f t="shared" si="3"/>
        <v>0Max Negocios + 29.90CONTADO</v>
      </c>
      <c r="B200" s="74">
        <f>precio_alta!A189</f>
        <v>0</v>
      </c>
      <c r="C200" s="74">
        <f>precio_alta!B189</f>
        <v>0</v>
      </c>
      <c r="D200" s="74">
        <f>precio_alta!C189</f>
        <v>0</v>
      </c>
      <c r="E200" s="74">
        <f>precio_alta!D189</f>
        <v>0</v>
      </c>
      <c r="F200" s="74">
        <f>precio_alta!E189</f>
        <v>0</v>
      </c>
      <c r="G200" s="74">
        <f>precio_alta!F189</f>
        <v>0</v>
      </c>
      <c r="H200" s="69" t="s">
        <v>187</v>
      </c>
      <c r="I200" s="68" t="s">
        <v>37</v>
      </c>
      <c r="J200" s="69">
        <f>precio_alta!G189</f>
        <v>0</v>
      </c>
    </row>
    <row r="201" spans="1:10" x14ac:dyDescent="0.3">
      <c r="A201" t="str">
        <f t="shared" si="3"/>
        <v>0Max Negocios + 29.90CONTADO</v>
      </c>
      <c r="B201" s="74">
        <f>precio_alta!A190</f>
        <v>0</v>
      </c>
      <c r="C201" s="74">
        <f>precio_alta!B190</f>
        <v>0</v>
      </c>
      <c r="D201" s="74">
        <f>precio_alta!C190</f>
        <v>0</v>
      </c>
      <c r="E201" s="74">
        <f>precio_alta!D190</f>
        <v>0</v>
      </c>
      <c r="F201" s="74">
        <f>precio_alta!E190</f>
        <v>0</v>
      </c>
      <c r="G201" s="74">
        <f>precio_alta!F190</f>
        <v>0</v>
      </c>
      <c r="H201" s="69" t="s">
        <v>187</v>
      </c>
      <c r="I201" s="68" t="s">
        <v>37</v>
      </c>
      <c r="J201" s="69">
        <f>precio_alta!G190</f>
        <v>0</v>
      </c>
    </row>
    <row r="202" spans="1:10" x14ac:dyDescent="0.3">
      <c r="A202" t="str">
        <f t="shared" si="3"/>
        <v>0Max Negocios + 29.90CONTADO</v>
      </c>
      <c r="B202" s="74">
        <f>precio_alta!A191</f>
        <v>0</v>
      </c>
      <c r="C202" s="74">
        <f>precio_alta!B191</f>
        <v>0</v>
      </c>
      <c r="D202" s="74">
        <f>precio_alta!C191</f>
        <v>0</v>
      </c>
      <c r="E202" s="74">
        <f>precio_alta!D191</f>
        <v>0</v>
      </c>
      <c r="F202" s="74">
        <f>precio_alta!E191</f>
        <v>0</v>
      </c>
      <c r="G202" s="74">
        <f>precio_alta!F191</f>
        <v>0</v>
      </c>
      <c r="H202" s="69" t="s">
        <v>187</v>
      </c>
      <c r="I202" s="68" t="s">
        <v>37</v>
      </c>
      <c r="J202" s="69">
        <f>precio_alta!G191</f>
        <v>0</v>
      </c>
    </row>
    <row r="203" spans="1:10" x14ac:dyDescent="0.3">
      <c r="A203" t="str">
        <f t="shared" si="3"/>
        <v>0Max Negocios + 29.90CONTADO</v>
      </c>
      <c r="B203" s="74">
        <f>precio_alta!A192</f>
        <v>0</v>
      </c>
      <c r="C203" s="74">
        <f>precio_alta!B192</f>
        <v>0</v>
      </c>
      <c r="D203" s="74">
        <f>precio_alta!C192</f>
        <v>0</v>
      </c>
      <c r="E203" s="74">
        <f>precio_alta!D192</f>
        <v>0</v>
      </c>
      <c r="F203" s="74">
        <f>precio_alta!E192</f>
        <v>0</v>
      </c>
      <c r="G203" s="74">
        <f>precio_alta!F192</f>
        <v>0</v>
      </c>
      <c r="H203" s="69" t="s">
        <v>187</v>
      </c>
      <c r="I203" s="68" t="s">
        <v>37</v>
      </c>
      <c r="J203" s="69">
        <f>precio_alta!G192</f>
        <v>0</v>
      </c>
    </row>
    <row r="204" spans="1:10" x14ac:dyDescent="0.3">
      <c r="A204" t="str">
        <f t="shared" si="3"/>
        <v>0Max Negocios + 29.90CONTADO</v>
      </c>
      <c r="B204" s="74">
        <f>precio_alta!A193</f>
        <v>0</v>
      </c>
      <c r="C204" s="74">
        <f>precio_alta!B193</f>
        <v>0</v>
      </c>
      <c r="D204" s="74">
        <f>precio_alta!C193</f>
        <v>0</v>
      </c>
      <c r="E204" s="74">
        <f>precio_alta!D193</f>
        <v>0</v>
      </c>
      <c r="F204" s="74">
        <f>precio_alta!E193</f>
        <v>0</v>
      </c>
      <c r="G204" s="74">
        <f>precio_alta!F193</f>
        <v>0</v>
      </c>
      <c r="H204" s="69" t="s">
        <v>187</v>
      </c>
      <c r="I204" s="68" t="s">
        <v>37</v>
      </c>
      <c r="J204" s="69">
        <f>precio_alta!G193</f>
        <v>0</v>
      </c>
    </row>
    <row r="205" spans="1:10" x14ac:dyDescent="0.3">
      <c r="A205" t="str">
        <f t="shared" si="3"/>
        <v>0Max Negocios + 29.90CONTADO</v>
      </c>
      <c r="B205" s="74">
        <f>precio_alta!A194</f>
        <v>0</v>
      </c>
      <c r="C205" s="74">
        <f>precio_alta!B194</f>
        <v>0</v>
      </c>
      <c r="D205" s="74">
        <f>precio_alta!C194</f>
        <v>0</v>
      </c>
      <c r="E205" s="74">
        <f>precio_alta!D194</f>
        <v>0</v>
      </c>
      <c r="F205" s="74">
        <f>precio_alta!E194</f>
        <v>0</v>
      </c>
      <c r="G205" s="74">
        <f>precio_alta!F194</f>
        <v>0</v>
      </c>
      <c r="H205" s="69" t="s">
        <v>187</v>
      </c>
      <c r="I205" s="68" t="s">
        <v>37</v>
      </c>
      <c r="J205" s="69">
        <f>precio_alta!G194</f>
        <v>0</v>
      </c>
    </row>
    <row r="206" spans="1:10" x14ac:dyDescent="0.3">
      <c r="A206" t="str">
        <f t="shared" si="3"/>
        <v>0Max Negocios + 29.90CONTADO</v>
      </c>
      <c r="B206" s="74">
        <f>precio_alta!A195</f>
        <v>0</v>
      </c>
      <c r="C206" s="74">
        <f>precio_alta!B195</f>
        <v>0</v>
      </c>
      <c r="D206" s="74">
        <f>precio_alta!C195</f>
        <v>0</v>
      </c>
      <c r="E206" s="74">
        <f>precio_alta!D195</f>
        <v>0</v>
      </c>
      <c r="F206" s="74">
        <f>precio_alta!E195</f>
        <v>0</v>
      </c>
      <c r="G206" s="74">
        <f>precio_alta!F195</f>
        <v>0</v>
      </c>
      <c r="H206" s="69" t="s">
        <v>187</v>
      </c>
      <c r="I206" s="68" t="s">
        <v>37</v>
      </c>
      <c r="J206" s="69">
        <f>precio_alta!G195</f>
        <v>0</v>
      </c>
    </row>
    <row r="207" spans="1:10" x14ac:dyDescent="0.3">
      <c r="A207" t="str">
        <f t="shared" si="3"/>
        <v>0Max Negocios + 29.90CONTADO</v>
      </c>
      <c r="B207" s="74">
        <f>precio_alta!A196</f>
        <v>0</v>
      </c>
      <c r="C207" s="74">
        <f>precio_alta!B196</f>
        <v>0</v>
      </c>
      <c r="D207" s="74">
        <f>precio_alta!C196</f>
        <v>0</v>
      </c>
      <c r="E207" s="74">
        <f>precio_alta!D196</f>
        <v>0</v>
      </c>
      <c r="F207" s="74">
        <f>precio_alta!E196</f>
        <v>0</v>
      </c>
      <c r="G207" s="74">
        <f>precio_alta!F196</f>
        <v>0</v>
      </c>
      <c r="H207" s="69" t="s">
        <v>187</v>
      </c>
      <c r="I207" s="68" t="s">
        <v>37</v>
      </c>
      <c r="J207" s="69">
        <f>precio_alta!G196</f>
        <v>0</v>
      </c>
    </row>
    <row r="208" spans="1:10" x14ac:dyDescent="0.3">
      <c r="A208" t="str">
        <f t="shared" si="3"/>
        <v>0Max Negocios + 29.90CONTADO</v>
      </c>
      <c r="B208" s="74">
        <f>precio_alta!A197</f>
        <v>0</v>
      </c>
      <c r="C208" s="74">
        <f>precio_alta!B197</f>
        <v>0</v>
      </c>
      <c r="D208" s="74">
        <f>precio_alta!C197</f>
        <v>0</v>
      </c>
      <c r="E208" s="74">
        <f>precio_alta!D197</f>
        <v>0</v>
      </c>
      <c r="F208" s="74">
        <f>precio_alta!E197</f>
        <v>0</v>
      </c>
      <c r="G208" s="74">
        <f>precio_alta!F197</f>
        <v>0</v>
      </c>
      <c r="H208" s="69" t="s">
        <v>187</v>
      </c>
      <c r="I208" s="68" t="s">
        <v>37</v>
      </c>
      <c r="J208" s="69">
        <f>precio_alta!G197</f>
        <v>0</v>
      </c>
    </row>
    <row r="209" spans="1:10" x14ac:dyDescent="0.3">
      <c r="A209" t="str">
        <f t="shared" si="3"/>
        <v>0Max Negocios + 29.90CONTADO</v>
      </c>
      <c r="B209" s="74">
        <f>precio_alta!A198</f>
        <v>0</v>
      </c>
      <c r="C209" s="74">
        <f>precio_alta!B198</f>
        <v>0</v>
      </c>
      <c r="D209" s="74">
        <f>precio_alta!C198</f>
        <v>0</v>
      </c>
      <c r="E209" s="74">
        <f>precio_alta!D198</f>
        <v>0</v>
      </c>
      <c r="F209" s="74">
        <f>precio_alta!E198</f>
        <v>0</v>
      </c>
      <c r="G209" s="74">
        <f>precio_alta!F198</f>
        <v>0</v>
      </c>
      <c r="H209" s="69" t="s">
        <v>187</v>
      </c>
      <c r="I209" s="68" t="s">
        <v>37</v>
      </c>
      <c r="J209" s="69">
        <f>precio_alta!G198</f>
        <v>0</v>
      </c>
    </row>
    <row r="210" spans="1:10" x14ac:dyDescent="0.3">
      <c r="A210" t="str">
        <f t="shared" si="3"/>
        <v>0Max Negocios + 29.90CONTADO</v>
      </c>
      <c r="B210" s="74">
        <f>precio_alta!A199</f>
        <v>0</v>
      </c>
      <c r="C210" s="74">
        <f>precio_alta!B199</f>
        <v>0</v>
      </c>
      <c r="D210" s="74">
        <f>precio_alta!C199</f>
        <v>0</v>
      </c>
      <c r="E210" s="74">
        <f>precio_alta!D199</f>
        <v>0</v>
      </c>
      <c r="F210" s="74">
        <f>precio_alta!E199</f>
        <v>0</v>
      </c>
      <c r="G210" s="74">
        <f>precio_alta!F199</f>
        <v>0</v>
      </c>
      <c r="H210" s="69" t="s">
        <v>187</v>
      </c>
      <c r="I210" s="68" t="s">
        <v>37</v>
      </c>
      <c r="J210" s="69">
        <f>precio_alta!G199</f>
        <v>0</v>
      </c>
    </row>
    <row r="211" spans="1:10" x14ac:dyDescent="0.3">
      <c r="A211" t="str">
        <f t="shared" si="3"/>
        <v>0Max Negocios + 29.90CONTADO</v>
      </c>
      <c r="B211" s="74">
        <f>precio_alta!A200</f>
        <v>0</v>
      </c>
      <c r="C211" s="74">
        <f>precio_alta!B200</f>
        <v>0</v>
      </c>
      <c r="D211" s="74">
        <f>precio_alta!C200</f>
        <v>0</v>
      </c>
      <c r="E211" s="74">
        <f>precio_alta!D200</f>
        <v>0</v>
      </c>
      <c r="F211" s="74">
        <f>precio_alta!E200</f>
        <v>0</v>
      </c>
      <c r="G211" s="74">
        <f>precio_alta!F200</f>
        <v>0</v>
      </c>
      <c r="H211" s="69" t="s">
        <v>187</v>
      </c>
      <c r="I211" s="68" t="s">
        <v>37</v>
      </c>
      <c r="J211" s="69">
        <f>precio_alta!G200</f>
        <v>0</v>
      </c>
    </row>
    <row r="212" spans="1:10" x14ac:dyDescent="0.3">
      <c r="A212" t="str">
        <f t="shared" si="3"/>
        <v>0Max Negocios + 29.90CONTADO</v>
      </c>
      <c r="B212" s="74">
        <f>precio_alta!A201</f>
        <v>0</v>
      </c>
      <c r="C212" s="74">
        <f>precio_alta!B201</f>
        <v>0</v>
      </c>
      <c r="D212" s="74">
        <f>precio_alta!C201</f>
        <v>0</v>
      </c>
      <c r="E212" s="74">
        <f>precio_alta!D201</f>
        <v>0</v>
      </c>
      <c r="F212" s="74">
        <f>precio_alta!E201</f>
        <v>0</v>
      </c>
      <c r="G212" s="74">
        <f>precio_alta!F201</f>
        <v>0</v>
      </c>
      <c r="H212" s="69" t="s">
        <v>187</v>
      </c>
      <c r="I212" s="68" t="s">
        <v>37</v>
      </c>
      <c r="J212" s="69">
        <f>precio_alta!G201</f>
        <v>0</v>
      </c>
    </row>
    <row r="213" spans="1:10" x14ac:dyDescent="0.3">
      <c r="A213" t="str">
        <f t="shared" si="3"/>
        <v>0Max Negocios + 29.90CONTADO</v>
      </c>
      <c r="B213" s="74">
        <f>precio_alta!A202</f>
        <v>0</v>
      </c>
      <c r="C213" s="74">
        <f>precio_alta!B202</f>
        <v>0</v>
      </c>
      <c r="D213" s="74">
        <f>precio_alta!C202</f>
        <v>0</v>
      </c>
      <c r="E213" s="74">
        <f>precio_alta!D202</f>
        <v>0</v>
      </c>
      <c r="F213" s="74">
        <f>precio_alta!E202</f>
        <v>0</v>
      </c>
      <c r="G213" s="74">
        <f>precio_alta!F202</f>
        <v>0</v>
      </c>
      <c r="H213" s="69" t="s">
        <v>187</v>
      </c>
      <c r="I213" s="68" t="s">
        <v>37</v>
      </c>
      <c r="J213" s="69">
        <f>precio_alta!G202</f>
        <v>0</v>
      </c>
    </row>
    <row r="214" spans="1:10" x14ac:dyDescent="0.3">
      <c r="A214" t="str">
        <f t="shared" si="3"/>
        <v>0Max Negocios + 29.90CONTADO</v>
      </c>
      <c r="B214" s="74">
        <f>precio_alta!A203</f>
        <v>0</v>
      </c>
      <c r="C214" s="74">
        <f>precio_alta!B203</f>
        <v>0</v>
      </c>
      <c r="D214" s="74">
        <f>precio_alta!C203</f>
        <v>0</v>
      </c>
      <c r="E214" s="74">
        <f>precio_alta!D203</f>
        <v>0</v>
      </c>
      <c r="F214" s="74">
        <f>precio_alta!E203</f>
        <v>0</v>
      </c>
      <c r="G214" s="74">
        <f>precio_alta!F203</f>
        <v>0</v>
      </c>
      <c r="H214" s="69" t="s">
        <v>187</v>
      </c>
      <c r="I214" s="68" t="s">
        <v>37</v>
      </c>
      <c r="J214" s="69">
        <f>precio_alta!G203</f>
        <v>0</v>
      </c>
    </row>
    <row r="215" spans="1:10" x14ac:dyDescent="0.3">
      <c r="A215" t="str">
        <f t="shared" si="3"/>
        <v>0Max Negocios + 29.90CONTADO</v>
      </c>
      <c r="B215" s="74">
        <f>precio_alta!A204</f>
        <v>0</v>
      </c>
      <c r="C215" s="74">
        <f>precio_alta!B204</f>
        <v>0</v>
      </c>
      <c r="D215" s="74">
        <f>precio_alta!C204</f>
        <v>0</v>
      </c>
      <c r="E215" s="74">
        <f>precio_alta!D204</f>
        <v>0</v>
      </c>
      <c r="F215" s="74">
        <f>precio_alta!E204</f>
        <v>0</v>
      </c>
      <c r="G215" s="74">
        <f>precio_alta!F204</f>
        <v>0</v>
      </c>
      <c r="H215" s="69" t="s">
        <v>187</v>
      </c>
      <c r="I215" s="68" t="s">
        <v>37</v>
      </c>
      <c r="J215" s="69">
        <f>precio_alta!G204</f>
        <v>0</v>
      </c>
    </row>
    <row r="216" spans="1:10" x14ac:dyDescent="0.3">
      <c r="A216" t="str">
        <f t="shared" si="3"/>
        <v>0Max Negocios + 29.90CONTADO</v>
      </c>
      <c r="B216" s="74">
        <f>precio_alta!A205</f>
        <v>0</v>
      </c>
      <c r="C216" s="74">
        <f>precio_alta!B205</f>
        <v>0</v>
      </c>
      <c r="D216" s="74">
        <f>precio_alta!C205</f>
        <v>0</v>
      </c>
      <c r="E216" s="74">
        <f>precio_alta!D205</f>
        <v>0</v>
      </c>
      <c r="F216" s="74">
        <f>precio_alta!E205</f>
        <v>0</v>
      </c>
      <c r="G216" s="74">
        <f>precio_alta!F205</f>
        <v>0</v>
      </c>
      <c r="H216" s="69" t="s">
        <v>187</v>
      </c>
      <c r="I216" s="68" t="s">
        <v>37</v>
      </c>
      <c r="J216" s="69">
        <f>precio_alta!G205</f>
        <v>0</v>
      </c>
    </row>
    <row r="217" spans="1:10" x14ac:dyDescent="0.3">
      <c r="A217" t="str">
        <f t="shared" si="3"/>
        <v>0Max Negocios + 29.90CONTADO</v>
      </c>
      <c r="B217" s="74">
        <f>precio_alta!A206</f>
        <v>0</v>
      </c>
      <c r="C217" s="74">
        <f>precio_alta!B206</f>
        <v>0</v>
      </c>
      <c r="D217" s="74">
        <f>precio_alta!C206</f>
        <v>0</v>
      </c>
      <c r="E217" s="74">
        <f>precio_alta!D206</f>
        <v>0</v>
      </c>
      <c r="F217" s="74">
        <f>precio_alta!E206</f>
        <v>0</v>
      </c>
      <c r="G217" s="74">
        <f>precio_alta!F206</f>
        <v>0</v>
      </c>
      <c r="H217" s="69" t="s">
        <v>187</v>
      </c>
      <c r="I217" s="68" t="s">
        <v>37</v>
      </c>
      <c r="J217" s="69">
        <f>precio_alta!G206</f>
        <v>0</v>
      </c>
    </row>
    <row r="218" spans="1:10" x14ac:dyDescent="0.3">
      <c r="A218" t="str">
        <f t="shared" si="3"/>
        <v>0Max Negocios + 29.90CONTADO</v>
      </c>
      <c r="B218" s="74">
        <f>precio_alta!A207</f>
        <v>0</v>
      </c>
      <c r="C218" s="74">
        <f>precio_alta!B207</f>
        <v>0</v>
      </c>
      <c r="D218" s="74">
        <f>precio_alta!C207</f>
        <v>0</v>
      </c>
      <c r="E218" s="74">
        <f>precio_alta!D207</f>
        <v>0</v>
      </c>
      <c r="F218" s="74">
        <f>precio_alta!E207</f>
        <v>0</v>
      </c>
      <c r="G218" s="74">
        <f>precio_alta!F207</f>
        <v>0</v>
      </c>
      <c r="H218" s="69" t="s">
        <v>187</v>
      </c>
      <c r="I218" s="68" t="s">
        <v>37</v>
      </c>
      <c r="J218" s="69">
        <f>precio_alta!G207</f>
        <v>0</v>
      </c>
    </row>
    <row r="219" spans="1:10" x14ac:dyDescent="0.3">
      <c r="A219" t="str">
        <f t="shared" si="3"/>
        <v>0Max Negocios + 29.90CONTADO</v>
      </c>
      <c r="B219" s="74">
        <f>precio_alta!A208</f>
        <v>0</v>
      </c>
      <c r="C219" s="74">
        <f>precio_alta!B208</f>
        <v>0</v>
      </c>
      <c r="D219" s="74">
        <f>precio_alta!C208</f>
        <v>0</v>
      </c>
      <c r="E219" s="74">
        <f>precio_alta!D208</f>
        <v>0</v>
      </c>
      <c r="F219" s="74">
        <f>precio_alta!E208</f>
        <v>0</v>
      </c>
      <c r="G219" s="74">
        <f>precio_alta!F208</f>
        <v>0</v>
      </c>
      <c r="H219" s="69" t="s">
        <v>187</v>
      </c>
      <c r="I219" s="68" t="s">
        <v>37</v>
      </c>
      <c r="J219" s="69">
        <f>precio_alta!G208</f>
        <v>0</v>
      </c>
    </row>
    <row r="220" spans="1:10" x14ac:dyDescent="0.3">
      <c r="A220" t="str">
        <f t="shared" si="3"/>
        <v>0Max Negocios + 29.90CONTADO</v>
      </c>
      <c r="B220" s="74">
        <f>precio_alta!A209</f>
        <v>0</v>
      </c>
      <c r="C220" s="74">
        <f>precio_alta!B209</f>
        <v>0</v>
      </c>
      <c r="D220" s="74">
        <f>precio_alta!C209</f>
        <v>0</v>
      </c>
      <c r="E220" s="74">
        <f>precio_alta!D209</f>
        <v>0</v>
      </c>
      <c r="F220" s="74">
        <f>precio_alta!E209</f>
        <v>0</v>
      </c>
      <c r="G220" s="74">
        <f>precio_alta!F209</f>
        <v>0</v>
      </c>
      <c r="H220" s="69" t="s">
        <v>187</v>
      </c>
      <c r="I220" s="68" t="s">
        <v>37</v>
      </c>
      <c r="J220" s="69">
        <f>precio_alta!G209</f>
        <v>0</v>
      </c>
    </row>
    <row r="221" spans="1:10" x14ac:dyDescent="0.3">
      <c r="A221" t="str">
        <f t="shared" si="3"/>
        <v>0Max Negocios + 29.90CONTADO</v>
      </c>
      <c r="B221" s="74">
        <f>precio_alta!A210</f>
        <v>0</v>
      </c>
      <c r="C221" s="74">
        <f>precio_alta!B210</f>
        <v>0</v>
      </c>
      <c r="D221" s="74">
        <f>precio_alta!C210</f>
        <v>0</v>
      </c>
      <c r="E221" s="74">
        <f>precio_alta!D210</f>
        <v>0</v>
      </c>
      <c r="F221" s="74">
        <f>precio_alta!E210</f>
        <v>0</v>
      </c>
      <c r="G221" s="74">
        <f>precio_alta!F210</f>
        <v>0</v>
      </c>
      <c r="H221" s="69" t="s">
        <v>187</v>
      </c>
      <c r="I221" s="68" t="s">
        <v>37</v>
      </c>
      <c r="J221" s="69">
        <f>precio_alta!G210</f>
        <v>0</v>
      </c>
    </row>
    <row r="222" spans="1:10" x14ac:dyDescent="0.3">
      <c r="A222" t="str">
        <f t="shared" si="3"/>
        <v>0Max Negocios + 29.90CONTADO</v>
      </c>
      <c r="B222" s="74">
        <f>precio_alta!A211</f>
        <v>0</v>
      </c>
      <c r="C222" s="74">
        <f>precio_alta!B211</f>
        <v>0</v>
      </c>
      <c r="D222" s="74">
        <f>precio_alta!C211</f>
        <v>0</v>
      </c>
      <c r="E222" s="74">
        <f>precio_alta!D211</f>
        <v>0</v>
      </c>
      <c r="F222" s="74">
        <f>precio_alta!E211</f>
        <v>0</v>
      </c>
      <c r="G222" s="74">
        <f>precio_alta!F211</f>
        <v>0</v>
      </c>
      <c r="H222" s="69" t="s">
        <v>187</v>
      </c>
      <c r="I222" s="68" t="s">
        <v>37</v>
      </c>
      <c r="J222" s="69">
        <f>precio_alta!G211</f>
        <v>0</v>
      </c>
    </row>
    <row r="223" spans="1:10" x14ac:dyDescent="0.3">
      <c r="A223" t="str">
        <f t="shared" si="3"/>
        <v>0Max Negocios + 29.90CONTADO</v>
      </c>
      <c r="B223" s="74">
        <f>precio_alta!A212</f>
        <v>0</v>
      </c>
      <c r="C223" s="74">
        <f>precio_alta!B212</f>
        <v>0</v>
      </c>
      <c r="D223" s="74">
        <f>precio_alta!C212</f>
        <v>0</v>
      </c>
      <c r="E223" s="74">
        <f>precio_alta!D212</f>
        <v>0</v>
      </c>
      <c r="F223" s="74">
        <f>precio_alta!E212</f>
        <v>0</v>
      </c>
      <c r="G223" s="74">
        <f>precio_alta!F212</f>
        <v>0</v>
      </c>
      <c r="H223" s="69" t="s">
        <v>187</v>
      </c>
      <c r="I223" s="68" t="s">
        <v>37</v>
      </c>
      <c r="J223" s="69">
        <f>precio_alta!G212</f>
        <v>0</v>
      </c>
    </row>
    <row r="224" spans="1:10" x14ac:dyDescent="0.3">
      <c r="A224" t="str">
        <f t="shared" si="3"/>
        <v>0Max Negocios + 29.90CONTADO</v>
      </c>
      <c r="B224" s="74">
        <f>precio_alta!A213</f>
        <v>0</v>
      </c>
      <c r="C224" s="74">
        <f>precio_alta!B213</f>
        <v>0</v>
      </c>
      <c r="D224" s="74">
        <f>precio_alta!C213</f>
        <v>0</v>
      </c>
      <c r="E224" s="74">
        <f>precio_alta!D213</f>
        <v>0</v>
      </c>
      <c r="F224" s="74">
        <f>precio_alta!E213</f>
        <v>0</v>
      </c>
      <c r="G224" s="74">
        <f>precio_alta!F213</f>
        <v>0</v>
      </c>
      <c r="H224" s="69" t="s">
        <v>187</v>
      </c>
      <c r="I224" s="68" t="s">
        <v>37</v>
      </c>
      <c r="J224" s="69">
        <f>precio_alta!G213</f>
        <v>0</v>
      </c>
    </row>
    <row r="225" spans="1:10" x14ac:dyDescent="0.3">
      <c r="A225" t="str">
        <f t="shared" si="3"/>
        <v>0Max Negocios + 29.90CONTADO</v>
      </c>
      <c r="B225" s="74">
        <f>precio_alta!A214</f>
        <v>0</v>
      </c>
      <c r="C225" s="74">
        <f>precio_alta!B214</f>
        <v>0</v>
      </c>
      <c r="D225" s="74">
        <f>precio_alta!C214</f>
        <v>0</v>
      </c>
      <c r="E225" s="74">
        <f>precio_alta!D214</f>
        <v>0</v>
      </c>
      <c r="F225" s="74">
        <f>precio_alta!E214</f>
        <v>0</v>
      </c>
      <c r="G225" s="74">
        <f>precio_alta!F214</f>
        <v>0</v>
      </c>
      <c r="H225" s="69" t="s">
        <v>187</v>
      </c>
      <c r="I225" s="68" t="s">
        <v>37</v>
      </c>
      <c r="J225" s="69">
        <f>precio_alta!G214</f>
        <v>0</v>
      </c>
    </row>
    <row r="226" spans="1:10" x14ac:dyDescent="0.3">
      <c r="A226" t="str">
        <f t="shared" si="3"/>
        <v>0Max Negocios + 29.90CONTADO</v>
      </c>
      <c r="B226" s="74">
        <f>precio_alta!A215</f>
        <v>0</v>
      </c>
      <c r="C226" s="74">
        <f>precio_alta!B215</f>
        <v>0</v>
      </c>
      <c r="D226" s="74">
        <f>precio_alta!C215</f>
        <v>0</v>
      </c>
      <c r="E226" s="74">
        <f>precio_alta!D215</f>
        <v>0</v>
      </c>
      <c r="F226" s="74">
        <f>precio_alta!E215</f>
        <v>0</v>
      </c>
      <c r="G226" s="74">
        <f>precio_alta!F215</f>
        <v>0</v>
      </c>
      <c r="H226" s="69" t="s">
        <v>187</v>
      </c>
      <c r="I226" s="68" t="s">
        <v>37</v>
      </c>
      <c r="J226" s="69">
        <f>precio_alta!G215</f>
        <v>0</v>
      </c>
    </row>
    <row r="227" spans="1:10" x14ac:dyDescent="0.3">
      <c r="A227" t="str">
        <f t="shared" si="3"/>
        <v>0Max Negocios + 29.90CONTADO</v>
      </c>
      <c r="B227" s="74">
        <f>precio_alta!A216</f>
        <v>0</v>
      </c>
      <c r="C227" s="74">
        <f>precio_alta!B216</f>
        <v>0</v>
      </c>
      <c r="D227" s="74">
        <f>precio_alta!C216</f>
        <v>0</v>
      </c>
      <c r="E227" s="74">
        <f>precio_alta!D216</f>
        <v>0</v>
      </c>
      <c r="F227" s="74">
        <f>precio_alta!E216</f>
        <v>0</v>
      </c>
      <c r="G227" s="74">
        <f>precio_alta!F216</f>
        <v>0</v>
      </c>
      <c r="H227" s="69" t="s">
        <v>187</v>
      </c>
      <c r="I227" s="68" t="s">
        <v>37</v>
      </c>
      <c r="J227" s="69">
        <f>precio_alta!G216</f>
        <v>0</v>
      </c>
    </row>
    <row r="228" spans="1:10" x14ac:dyDescent="0.3">
      <c r="A228" t="str">
        <f t="shared" si="3"/>
        <v>0Max Negocios + 29.90CONTADO</v>
      </c>
      <c r="B228" s="74">
        <f>precio_alta!A217</f>
        <v>0</v>
      </c>
      <c r="C228" s="74">
        <f>precio_alta!B217</f>
        <v>0</v>
      </c>
      <c r="D228" s="74">
        <f>precio_alta!C217</f>
        <v>0</v>
      </c>
      <c r="E228" s="74">
        <f>precio_alta!D217</f>
        <v>0</v>
      </c>
      <c r="F228" s="74">
        <f>precio_alta!E217</f>
        <v>0</v>
      </c>
      <c r="G228" s="74">
        <f>precio_alta!F217</f>
        <v>0</v>
      </c>
      <c r="H228" s="69" t="s">
        <v>187</v>
      </c>
      <c r="I228" s="68" t="s">
        <v>37</v>
      </c>
      <c r="J228" s="69">
        <f>precio_alta!G217</f>
        <v>0</v>
      </c>
    </row>
    <row r="229" spans="1:10" x14ac:dyDescent="0.3">
      <c r="A229" t="str">
        <f t="shared" si="3"/>
        <v>0Max Negocios + 29.90CONTADO</v>
      </c>
      <c r="B229" s="74">
        <f>precio_alta!A218</f>
        <v>0</v>
      </c>
      <c r="C229" s="74">
        <f>precio_alta!B218</f>
        <v>0</v>
      </c>
      <c r="D229" s="74">
        <f>precio_alta!C218</f>
        <v>0</v>
      </c>
      <c r="E229" s="74">
        <f>precio_alta!D218</f>
        <v>0</v>
      </c>
      <c r="F229" s="74">
        <f>precio_alta!E218</f>
        <v>0</v>
      </c>
      <c r="G229" s="74">
        <f>precio_alta!F218</f>
        <v>0</v>
      </c>
      <c r="H229" s="69" t="s">
        <v>187</v>
      </c>
      <c r="I229" s="68" t="s">
        <v>37</v>
      </c>
      <c r="J229" s="69">
        <f>precio_alta!G218</f>
        <v>0</v>
      </c>
    </row>
    <row r="230" spans="1:10" x14ac:dyDescent="0.3">
      <c r="A230" t="str">
        <f t="shared" si="3"/>
        <v>0Max Negocios + 29.90CONTADO</v>
      </c>
      <c r="B230" s="74">
        <f>precio_alta!A219</f>
        <v>0</v>
      </c>
      <c r="C230" s="74">
        <f>precio_alta!B219</f>
        <v>0</v>
      </c>
      <c r="D230" s="74">
        <f>precio_alta!C219</f>
        <v>0</v>
      </c>
      <c r="E230" s="74">
        <f>precio_alta!D219</f>
        <v>0</v>
      </c>
      <c r="F230" s="74">
        <f>precio_alta!E219</f>
        <v>0</v>
      </c>
      <c r="G230" s="74">
        <f>precio_alta!F219</f>
        <v>0</v>
      </c>
      <c r="H230" s="69" t="s">
        <v>187</v>
      </c>
      <c r="I230" s="68" t="s">
        <v>37</v>
      </c>
      <c r="J230" s="69">
        <f>precio_alta!G219</f>
        <v>0</v>
      </c>
    </row>
    <row r="231" spans="1:10" x14ac:dyDescent="0.3">
      <c r="A231" t="str">
        <f t="shared" si="3"/>
        <v>0Max Negocios + 29.90CONTADO</v>
      </c>
      <c r="B231" s="74">
        <f>precio_alta!A220</f>
        <v>0</v>
      </c>
      <c r="C231" s="74">
        <f>precio_alta!B220</f>
        <v>0</v>
      </c>
      <c r="D231" s="74">
        <f>precio_alta!C220</f>
        <v>0</v>
      </c>
      <c r="E231" s="74">
        <f>precio_alta!D220</f>
        <v>0</v>
      </c>
      <c r="F231" s="74">
        <f>precio_alta!E220</f>
        <v>0</v>
      </c>
      <c r="G231" s="74">
        <f>precio_alta!F220</f>
        <v>0</v>
      </c>
      <c r="H231" s="69" t="s">
        <v>187</v>
      </c>
      <c r="I231" s="68" t="s">
        <v>37</v>
      </c>
      <c r="J231" s="69">
        <f>precio_alta!G220</f>
        <v>0</v>
      </c>
    </row>
    <row r="232" spans="1:10" x14ac:dyDescent="0.3">
      <c r="A232" t="str">
        <f t="shared" si="3"/>
        <v>0Max Negocios + 29.90CONTADO</v>
      </c>
      <c r="B232" s="74">
        <f>precio_alta!A221</f>
        <v>0</v>
      </c>
      <c r="C232" s="74">
        <f>precio_alta!B221</f>
        <v>0</v>
      </c>
      <c r="D232" s="74">
        <f>precio_alta!C221</f>
        <v>0</v>
      </c>
      <c r="E232" s="74">
        <f>precio_alta!D221</f>
        <v>0</v>
      </c>
      <c r="F232" s="74">
        <f>precio_alta!E221</f>
        <v>0</v>
      </c>
      <c r="G232" s="74">
        <f>precio_alta!F221</f>
        <v>0</v>
      </c>
      <c r="H232" s="69" t="s">
        <v>187</v>
      </c>
      <c r="I232" s="68" t="s">
        <v>37</v>
      </c>
      <c r="J232" s="69">
        <f>precio_alta!G221</f>
        <v>0</v>
      </c>
    </row>
    <row r="233" spans="1:10" x14ac:dyDescent="0.3">
      <c r="A233" t="str">
        <f t="shared" si="3"/>
        <v>0Max Negocios + 29.90CONTADO</v>
      </c>
      <c r="B233" s="74">
        <f>precio_alta!A222</f>
        <v>0</v>
      </c>
      <c r="C233" s="74">
        <f>precio_alta!B222</f>
        <v>0</v>
      </c>
      <c r="D233" s="74">
        <f>precio_alta!C222</f>
        <v>0</v>
      </c>
      <c r="E233" s="74">
        <f>precio_alta!D222</f>
        <v>0</v>
      </c>
      <c r="F233" s="74">
        <f>precio_alta!E222</f>
        <v>0</v>
      </c>
      <c r="G233" s="74">
        <f>precio_alta!F222</f>
        <v>0</v>
      </c>
      <c r="H233" s="69" t="s">
        <v>187</v>
      </c>
      <c r="I233" s="68" t="s">
        <v>37</v>
      </c>
      <c r="J233" s="69">
        <f>precio_alta!G222</f>
        <v>0</v>
      </c>
    </row>
    <row r="234" spans="1:10" x14ac:dyDescent="0.3">
      <c r="A234" t="str">
        <f t="shared" si="3"/>
        <v>0Max Negocios + 29.90CONTADO</v>
      </c>
      <c r="B234" s="74">
        <f>precio_alta!A223</f>
        <v>0</v>
      </c>
      <c r="C234" s="74">
        <f>precio_alta!B223</f>
        <v>0</v>
      </c>
      <c r="D234" s="74">
        <f>precio_alta!C223</f>
        <v>0</v>
      </c>
      <c r="E234" s="74">
        <f>precio_alta!D223</f>
        <v>0</v>
      </c>
      <c r="F234" s="74">
        <f>precio_alta!E223</f>
        <v>0</v>
      </c>
      <c r="G234" s="74">
        <f>precio_alta!F223</f>
        <v>0</v>
      </c>
      <c r="H234" s="69" t="s">
        <v>187</v>
      </c>
      <c r="I234" s="68" t="s">
        <v>37</v>
      </c>
      <c r="J234" s="69">
        <f>precio_alta!G223</f>
        <v>0</v>
      </c>
    </row>
    <row r="235" spans="1:10" x14ac:dyDescent="0.3">
      <c r="A235" t="str">
        <f t="shared" si="3"/>
        <v>0Max Negocios + 29.90CONTADO</v>
      </c>
      <c r="B235" s="74">
        <f>precio_alta!A224</f>
        <v>0</v>
      </c>
      <c r="C235" s="74">
        <f>precio_alta!B224</f>
        <v>0</v>
      </c>
      <c r="D235" s="74">
        <f>precio_alta!C224</f>
        <v>0</v>
      </c>
      <c r="E235" s="74">
        <f>precio_alta!D224</f>
        <v>0</v>
      </c>
      <c r="F235" s="74">
        <f>precio_alta!E224</f>
        <v>0</v>
      </c>
      <c r="G235" s="74">
        <f>precio_alta!F224</f>
        <v>0</v>
      </c>
      <c r="H235" s="69" t="s">
        <v>187</v>
      </c>
      <c r="I235" s="68" t="s">
        <v>37</v>
      </c>
      <c r="J235" s="69">
        <f>precio_alta!G224</f>
        <v>0</v>
      </c>
    </row>
    <row r="236" spans="1:10" x14ac:dyDescent="0.3">
      <c r="A236" t="str">
        <f t="shared" si="3"/>
        <v>0Max Negocios + 29.90CONTADO</v>
      </c>
      <c r="B236" s="74">
        <f>precio_alta!A225</f>
        <v>0</v>
      </c>
      <c r="C236" s="74">
        <f>precio_alta!B225</f>
        <v>0</v>
      </c>
      <c r="D236" s="74">
        <f>precio_alta!C225</f>
        <v>0</v>
      </c>
      <c r="E236" s="74">
        <f>precio_alta!D225</f>
        <v>0</v>
      </c>
      <c r="F236" s="74">
        <f>precio_alta!E225</f>
        <v>0</v>
      </c>
      <c r="G236" s="74">
        <f>precio_alta!F225</f>
        <v>0</v>
      </c>
      <c r="H236" s="69" t="s">
        <v>187</v>
      </c>
      <c r="I236" s="68" t="s">
        <v>37</v>
      </c>
      <c r="J236" s="69">
        <f>precio_alta!G225</f>
        <v>0</v>
      </c>
    </row>
    <row r="237" spans="1:10" x14ac:dyDescent="0.3">
      <c r="A237" t="str">
        <f t="shared" si="3"/>
        <v>0Max Negocios + 29.90CONTADO</v>
      </c>
      <c r="B237" s="74">
        <f>precio_alta!A226</f>
        <v>0</v>
      </c>
      <c r="C237" s="74">
        <f>precio_alta!B226</f>
        <v>0</v>
      </c>
      <c r="D237" s="74">
        <f>precio_alta!C226</f>
        <v>0</v>
      </c>
      <c r="E237" s="74">
        <f>precio_alta!D226</f>
        <v>0</v>
      </c>
      <c r="F237" s="74">
        <f>precio_alta!E226</f>
        <v>0</v>
      </c>
      <c r="G237" s="74">
        <f>precio_alta!F226</f>
        <v>0</v>
      </c>
      <c r="H237" s="69" t="s">
        <v>187</v>
      </c>
      <c r="I237" s="68" t="s">
        <v>37</v>
      </c>
      <c r="J237" s="69">
        <f>precio_alta!G226</f>
        <v>0</v>
      </c>
    </row>
    <row r="238" spans="1:10" x14ac:dyDescent="0.3">
      <c r="A238" t="str">
        <f t="shared" si="3"/>
        <v>0Max Negocios + 29.90CONTADO</v>
      </c>
      <c r="B238" s="74">
        <f>precio_alta!A227</f>
        <v>0</v>
      </c>
      <c r="C238" s="74">
        <f>precio_alta!B227</f>
        <v>0</v>
      </c>
      <c r="D238" s="74">
        <f>precio_alta!C227</f>
        <v>0</v>
      </c>
      <c r="E238" s="74">
        <f>precio_alta!D227</f>
        <v>0</v>
      </c>
      <c r="F238" s="74">
        <f>precio_alta!E227</f>
        <v>0</v>
      </c>
      <c r="G238" s="74">
        <f>precio_alta!F227</f>
        <v>0</v>
      </c>
      <c r="H238" s="69" t="s">
        <v>187</v>
      </c>
      <c r="I238" s="68" t="s">
        <v>37</v>
      </c>
      <c r="J238" s="69">
        <f>precio_alta!G227</f>
        <v>0</v>
      </c>
    </row>
    <row r="239" spans="1:10" x14ac:dyDescent="0.3">
      <c r="A239" t="str">
        <f t="shared" si="3"/>
        <v>0Max Negocios + 29.90CONTADO</v>
      </c>
      <c r="B239" s="74">
        <f>precio_alta!A228</f>
        <v>0</v>
      </c>
      <c r="C239" s="74">
        <f>precio_alta!B228</f>
        <v>0</v>
      </c>
      <c r="D239" s="74">
        <f>precio_alta!C228</f>
        <v>0</v>
      </c>
      <c r="E239" s="74">
        <f>precio_alta!D228</f>
        <v>0</v>
      </c>
      <c r="F239" s="74">
        <f>precio_alta!E228</f>
        <v>0</v>
      </c>
      <c r="G239" s="74">
        <f>precio_alta!F228</f>
        <v>0</v>
      </c>
      <c r="H239" s="69" t="s">
        <v>187</v>
      </c>
      <c r="I239" s="68" t="s">
        <v>37</v>
      </c>
      <c r="J239" s="69">
        <f>precio_alta!G228</f>
        <v>0</v>
      </c>
    </row>
    <row r="240" spans="1:10" x14ac:dyDescent="0.3">
      <c r="A240" t="str">
        <f t="shared" si="3"/>
        <v>0Max Negocios + 29.90CONTADO</v>
      </c>
      <c r="B240" s="74">
        <f>precio_alta!A229</f>
        <v>0</v>
      </c>
      <c r="C240" s="74">
        <f>precio_alta!B229</f>
        <v>0</v>
      </c>
      <c r="D240" s="74">
        <f>precio_alta!C229</f>
        <v>0</v>
      </c>
      <c r="E240" s="74">
        <f>precio_alta!D229</f>
        <v>0</v>
      </c>
      <c r="F240" s="74">
        <f>precio_alta!E229</f>
        <v>0</v>
      </c>
      <c r="G240" s="74">
        <f>precio_alta!F229</f>
        <v>0</v>
      </c>
      <c r="H240" s="69" t="s">
        <v>187</v>
      </c>
      <c r="I240" s="68" t="s">
        <v>37</v>
      </c>
      <c r="J240" s="69">
        <f>precio_alta!G229</f>
        <v>0</v>
      </c>
    </row>
    <row r="241" spans="1:10" x14ac:dyDescent="0.3">
      <c r="A241" t="str">
        <f t="shared" si="3"/>
        <v>0Max Negocios + 29.90CONTADO</v>
      </c>
      <c r="B241" s="74">
        <f>precio_alta!A230</f>
        <v>0</v>
      </c>
      <c r="C241" s="74">
        <f>precio_alta!B230</f>
        <v>0</v>
      </c>
      <c r="D241" s="74">
        <f>precio_alta!C230</f>
        <v>0</v>
      </c>
      <c r="E241" s="74">
        <f>precio_alta!D230</f>
        <v>0</v>
      </c>
      <c r="F241" s="74">
        <f>precio_alta!E230</f>
        <v>0</v>
      </c>
      <c r="G241" s="74">
        <f>precio_alta!F230</f>
        <v>0</v>
      </c>
      <c r="H241" s="69" t="s">
        <v>187</v>
      </c>
      <c r="I241" s="68" t="s">
        <v>37</v>
      </c>
      <c r="J241" s="69">
        <f>precio_alta!G230</f>
        <v>0</v>
      </c>
    </row>
    <row r="242" spans="1:10" x14ac:dyDescent="0.3">
      <c r="A242" t="str">
        <f t="shared" si="3"/>
        <v>0Max Negocios + 29.90CONTADO</v>
      </c>
      <c r="B242" s="74">
        <f>precio_alta!A231</f>
        <v>0</v>
      </c>
      <c r="C242" s="74">
        <f>precio_alta!B231</f>
        <v>0</v>
      </c>
      <c r="D242" s="74">
        <f>precio_alta!C231</f>
        <v>0</v>
      </c>
      <c r="E242" s="74">
        <f>precio_alta!D231</f>
        <v>0</v>
      </c>
      <c r="F242" s="74">
        <f>precio_alta!E231</f>
        <v>0</v>
      </c>
      <c r="G242" s="74">
        <f>precio_alta!F231</f>
        <v>0</v>
      </c>
      <c r="H242" s="69" t="s">
        <v>187</v>
      </c>
      <c r="I242" s="68" t="s">
        <v>37</v>
      </c>
      <c r="J242" s="69">
        <f>precio_alta!G231</f>
        <v>0</v>
      </c>
    </row>
    <row r="243" spans="1:10" x14ac:dyDescent="0.3">
      <c r="A243" t="str">
        <f t="shared" si="3"/>
        <v>0Max Negocios + 29.90CONTADO</v>
      </c>
      <c r="B243" s="74">
        <f>precio_alta!A232</f>
        <v>0</v>
      </c>
      <c r="C243" s="74">
        <f>precio_alta!B232</f>
        <v>0</v>
      </c>
      <c r="D243" s="74">
        <f>precio_alta!C232</f>
        <v>0</v>
      </c>
      <c r="E243" s="74">
        <f>precio_alta!D232</f>
        <v>0</v>
      </c>
      <c r="F243" s="74">
        <f>precio_alta!E232</f>
        <v>0</v>
      </c>
      <c r="G243" s="74">
        <f>precio_alta!F232</f>
        <v>0</v>
      </c>
      <c r="H243" s="69" t="s">
        <v>187</v>
      </c>
      <c r="I243" s="68" t="s">
        <v>37</v>
      </c>
      <c r="J243" s="69">
        <f>precio_alta!G232</f>
        <v>0</v>
      </c>
    </row>
    <row r="244" spans="1:10" x14ac:dyDescent="0.3">
      <c r="A244" t="str">
        <f t="shared" si="3"/>
        <v>0Max Negocios + 29.90CONTADO</v>
      </c>
      <c r="B244" s="74">
        <f>precio_alta!A233</f>
        <v>0</v>
      </c>
      <c r="C244" s="74">
        <f>precio_alta!B233</f>
        <v>0</v>
      </c>
      <c r="D244" s="74">
        <f>precio_alta!C233</f>
        <v>0</v>
      </c>
      <c r="E244" s="74">
        <f>precio_alta!D233</f>
        <v>0</v>
      </c>
      <c r="F244" s="74">
        <f>precio_alta!E233</f>
        <v>0</v>
      </c>
      <c r="G244" s="74">
        <f>precio_alta!F233</f>
        <v>0</v>
      </c>
      <c r="H244" s="69" t="s">
        <v>187</v>
      </c>
      <c r="I244" s="68" t="s">
        <v>37</v>
      </c>
      <c r="J244" s="69">
        <f>precio_alta!G233</f>
        <v>0</v>
      </c>
    </row>
    <row r="245" spans="1:10" x14ac:dyDescent="0.3">
      <c r="A245" t="str">
        <f t="shared" si="3"/>
        <v>0Max Negocios + 29.90CONTADO</v>
      </c>
      <c r="B245" s="74">
        <f>precio_alta!A234</f>
        <v>0</v>
      </c>
      <c r="C245" s="74">
        <f>precio_alta!B234</f>
        <v>0</v>
      </c>
      <c r="D245" s="74">
        <f>precio_alta!C234</f>
        <v>0</v>
      </c>
      <c r="E245" s="74">
        <f>precio_alta!D234</f>
        <v>0</v>
      </c>
      <c r="F245" s="74">
        <f>precio_alta!E234</f>
        <v>0</v>
      </c>
      <c r="G245" s="74">
        <f>precio_alta!F234</f>
        <v>0</v>
      </c>
      <c r="H245" s="69" t="s">
        <v>187</v>
      </c>
      <c r="I245" s="68" t="s">
        <v>37</v>
      </c>
      <c r="J245" s="69">
        <f>precio_alta!G234</f>
        <v>0</v>
      </c>
    </row>
    <row r="246" spans="1:10" x14ac:dyDescent="0.3">
      <c r="A246" t="str">
        <f t="shared" si="3"/>
        <v>0Max Negocios + 29.90CONTADO</v>
      </c>
      <c r="B246" s="74">
        <f>precio_alta!A235</f>
        <v>0</v>
      </c>
      <c r="C246" s="74">
        <f>precio_alta!B235</f>
        <v>0</v>
      </c>
      <c r="D246" s="74">
        <f>precio_alta!C235</f>
        <v>0</v>
      </c>
      <c r="E246" s="74">
        <f>precio_alta!D235</f>
        <v>0</v>
      </c>
      <c r="F246" s="74">
        <f>precio_alta!E235</f>
        <v>0</v>
      </c>
      <c r="G246" s="74">
        <f>precio_alta!F235</f>
        <v>0</v>
      </c>
      <c r="H246" s="69" t="s">
        <v>187</v>
      </c>
      <c r="I246" s="68" t="s">
        <v>37</v>
      </c>
      <c r="J246" s="69">
        <f>precio_alta!G235</f>
        <v>0</v>
      </c>
    </row>
    <row r="247" spans="1:10" x14ac:dyDescent="0.3">
      <c r="A247" t="str">
        <f t="shared" si="3"/>
        <v>0Max Negocios + 29.90CONTADO</v>
      </c>
      <c r="B247" s="74">
        <f>precio_alta!A236</f>
        <v>0</v>
      </c>
      <c r="C247" s="74">
        <f>precio_alta!B236</f>
        <v>0</v>
      </c>
      <c r="D247" s="74">
        <f>precio_alta!C236</f>
        <v>0</v>
      </c>
      <c r="E247" s="74">
        <f>precio_alta!D236</f>
        <v>0</v>
      </c>
      <c r="F247" s="74">
        <f>precio_alta!E236</f>
        <v>0</v>
      </c>
      <c r="G247" s="74">
        <f>precio_alta!F236</f>
        <v>0</v>
      </c>
      <c r="H247" s="69" t="s">
        <v>187</v>
      </c>
      <c r="I247" s="68" t="s">
        <v>37</v>
      </c>
      <c r="J247" s="69">
        <f>precio_alta!G236</f>
        <v>0</v>
      </c>
    </row>
    <row r="248" spans="1:10" x14ac:dyDescent="0.3">
      <c r="A248" t="str">
        <f t="shared" si="3"/>
        <v>0Max Negocios + 29.90CONTADO</v>
      </c>
      <c r="B248" s="74">
        <f>precio_alta!A237</f>
        <v>0</v>
      </c>
      <c r="C248" s="74">
        <f>precio_alta!B237</f>
        <v>0</v>
      </c>
      <c r="D248" s="74">
        <f>precio_alta!C237</f>
        <v>0</v>
      </c>
      <c r="E248" s="74">
        <f>precio_alta!D237</f>
        <v>0</v>
      </c>
      <c r="F248" s="74">
        <f>precio_alta!E237</f>
        <v>0</v>
      </c>
      <c r="G248" s="74">
        <f>precio_alta!F237</f>
        <v>0</v>
      </c>
      <c r="H248" s="69" t="s">
        <v>187</v>
      </c>
      <c r="I248" s="68" t="s">
        <v>37</v>
      </c>
      <c r="J248" s="69">
        <f>precio_alta!G237</f>
        <v>0</v>
      </c>
    </row>
    <row r="249" spans="1:10" x14ac:dyDescent="0.3">
      <c r="A249" t="str">
        <f t="shared" si="3"/>
        <v>0Max Negocios + 29.90CONTADO</v>
      </c>
      <c r="B249" s="74">
        <f>precio_alta!A238</f>
        <v>0</v>
      </c>
      <c r="C249" s="74">
        <f>precio_alta!B238</f>
        <v>0</v>
      </c>
      <c r="D249" s="74">
        <f>precio_alta!C238</f>
        <v>0</v>
      </c>
      <c r="E249" s="74">
        <f>precio_alta!D238</f>
        <v>0</v>
      </c>
      <c r="F249" s="74">
        <f>precio_alta!E238</f>
        <v>0</v>
      </c>
      <c r="G249" s="74">
        <f>precio_alta!F238</f>
        <v>0</v>
      </c>
      <c r="H249" s="69" t="s">
        <v>187</v>
      </c>
      <c r="I249" s="68" t="s">
        <v>37</v>
      </c>
      <c r="J249" s="69">
        <f>precio_alta!G238</f>
        <v>0</v>
      </c>
    </row>
    <row r="250" spans="1:10" x14ac:dyDescent="0.3">
      <c r="A250" t="str">
        <f t="shared" si="3"/>
        <v>0Max Negocios + 29.90CONTADO</v>
      </c>
      <c r="B250" s="74">
        <f>precio_alta!A239</f>
        <v>0</v>
      </c>
      <c r="C250" s="74">
        <f>precio_alta!B239</f>
        <v>0</v>
      </c>
      <c r="D250" s="74">
        <f>precio_alta!C239</f>
        <v>0</v>
      </c>
      <c r="E250" s="74">
        <f>precio_alta!D239</f>
        <v>0</v>
      </c>
      <c r="F250" s="74">
        <f>precio_alta!E239</f>
        <v>0</v>
      </c>
      <c r="G250" s="74">
        <f>precio_alta!F239</f>
        <v>0</v>
      </c>
      <c r="H250" s="69" t="s">
        <v>187</v>
      </c>
      <c r="I250" s="68" t="s">
        <v>37</v>
      </c>
      <c r="J250" s="69">
        <f>precio_alta!G239</f>
        <v>0</v>
      </c>
    </row>
    <row r="251" spans="1:10" x14ac:dyDescent="0.3">
      <c r="A251" t="str">
        <f t="shared" si="3"/>
        <v>0Max Negocios + 29.90CONTADO</v>
      </c>
      <c r="B251" s="74">
        <f>precio_alta!A240</f>
        <v>0</v>
      </c>
      <c r="C251" s="74">
        <f>precio_alta!B240</f>
        <v>0</v>
      </c>
      <c r="D251" s="74">
        <f>precio_alta!C240</f>
        <v>0</v>
      </c>
      <c r="E251" s="74">
        <f>precio_alta!D240</f>
        <v>0</v>
      </c>
      <c r="F251" s="74">
        <f>precio_alta!E240</f>
        <v>0</v>
      </c>
      <c r="G251" s="74">
        <f>precio_alta!F240</f>
        <v>0</v>
      </c>
      <c r="H251" s="69" t="s">
        <v>187</v>
      </c>
      <c r="I251" s="68" t="s">
        <v>37</v>
      </c>
      <c r="J251" s="69">
        <f>precio_alta!G240</f>
        <v>0</v>
      </c>
    </row>
    <row r="252" spans="1:10" x14ac:dyDescent="0.3">
      <c r="A252" t="str">
        <f t="shared" si="3"/>
        <v>0Max Negocios + 29.90CONTADO</v>
      </c>
      <c r="B252" s="74">
        <f>precio_alta!A241</f>
        <v>0</v>
      </c>
      <c r="C252" s="74">
        <f>precio_alta!B241</f>
        <v>0</v>
      </c>
      <c r="D252" s="74">
        <f>precio_alta!C241</f>
        <v>0</v>
      </c>
      <c r="E252" s="74">
        <f>precio_alta!D241</f>
        <v>0</v>
      </c>
      <c r="F252" s="74">
        <f>precio_alta!E241</f>
        <v>0</v>
      </c>
      <c r="G252" s="74">
        <f>precio_alta!F241</f>
        <v>0</v>
      </c>
      <c r="H252" s="69" t="s">
        <v>187</v>
      </c>
      <c r="I252" s="68" t="s">
        <v>37</v>
      </c>
      <c r="J252" s="69">
        <f>precio_alta!G241</f>
        <v>0</v>
      </c>
    </row>
    <row r="253" spans="1:10" x14ac:dyDescent="0.3">
      <c r="A253" t="str">
        <f t="shared" si="3"/>
        <v>0Max Negocios + 29.90CONTADO</v>
      </c>
      <c r="B253" s="74">
        <f>precio_alta!A242</f>
        <v>0</v>
      </c>
      <c r="C253" s="74">
        <f>precio_alta!B242</f>
        <v>0</v>
      </c>
      <c r="D253" s="74">
        <f>precio_alta!C242</f>
        <v>0</v>
      </c>
      <c r="E253" s="74">
        <f>precio_alta!D242</f>
        <v>0</v>
      </c>
      <c r="F253" s="74">
        <f>precio_alta!E242</f>
        <v>0</v>
      </c>
      <c r="G253" s="74">
        <f>precio_alta!F242</f>
        <v>0</v>
      </c>
      <c r="H253" s="69" t="s">
        <v>187</v>
      </c>
      <c r="I253" s="68" t="s">
        <v>37</v>
      </c>
      <c r="J253" s="69">
        <f>precio_alta!G242</f>
        <v>0</v>
      </c>
    </row>
    <row r="254" spans="1:10" x14ac:dyDescent="0.3">
      <c r="A254" t="str">
        <f t="shared" si="3"/>
        <v>0Max Negocios + 29.90CONTADO</v>
      </c>
      <c r="B254" s="74">
        <f>precio_alta!A243</f>
        <v>0</v>
      </c>
      <c r="C254" s="74">
        <f>precio_alta!B243</f>
        <v>0</v>
      </c>
      <c r="D254" s="74">
        <f>precio_alta!C243</f>
        <v>0</v>
      </c>
      <c r="E254" s="74">
        <f>precio_alta!D243</f>
        <v>0</v>
      </c>
      <c r="F254" s="74">
        <f>precio_alta!E243</f>
        <v>0</v>
      </c>
      <c r="G254" s="74">
        <f>precio_alta!F243</f>
        <v>0</v>
      </c>
      <c r="H254" s="69" t="s">
        <v>187</v>
      </c>
      <c r="I254" s="68" t="s">
        <v>37</v>
      </c>
      <c r="J254" s="69">
        <f>precio_alta!G243</f>
        <v>0</v>
      </c>
    </row>
    <row r="255" spans="1:10" x14ac:dyDescent="0.3">
      <c r="A255" t="str">
        <f t="shared" si="3"/>
        <v>0Max Negocios + 29.90CONTADO</v>
      </c>
      <c r="B255" s="74">
        <f>precio_alta!A244</f>
        <v>0</v>
      </c>
      <c r="C255" s="74">
        <f>precio_alta!B244</f>
        <v>0</v>
      </c>
      <c r="D255" s="74">
        <f>precio_alta!C244</f>
        <v>0</v>
      </c>
      <c r="E255" s="74">
        <f>precio_alta!D244</f>
        <v>0</v>
      </c>
      <c r="F255" s="74">
        <f>precio_alta!E244</f>
        <v>0</v>
      </c>
      <c r="G255" s="74">
        <f>precio_alta!F244</f>
        <v>0</v>
      </c>
      <c r="H255" s="69" t="s">
        <v>187</v>
      </c>
      <c r="I255" s="68" t="s">
        <v>37</v>
      </c>
      <c r="J255" s="69">
        <f>precio_alta!G244</f>
        <v>0</v>
      </c>
    </row>
    <row r="256" spans="1:10" x14ac:dyDescent="0.3">
      <c r="A256" t="str">
        <f t="shared" si="3"/>
        <v>0Max Negocios + 29.90CONTADO</v>
      </c>
      <c r="B256" s="74">
        <f>precio_alta!A245</f>
        <v>0</v>
      </c>
      <c r="C256" s="74">
        <f>precio_alta!B245</f>
        <v>0</v>
      </c>
      <c r="D256" s="74">
        <f>precio_alta!C245</f>
        <v>0</v>
      </c>
      <c r="E256" s="74">
        <f>precio_alta!D245</f>
        <v>0</v>
      </c>
      <c r="F256" s="74">
        <f>precio_alta!E245</f>
        <v>0</v>
      </c>
      <c r="G256" s="74">
        <f>precio_alta!F245</f>
        <v>0</v>
      </c>
      <c r="H256" s="69" t="s">
        <v>187</v>
      </c>
      <c r="I256" s="68" t="s">
        <v>37</v>
      </c>
      <c r="J256" s="69">
        <f>precio_alta!G245</f>
        <v>0</v>
      </c>
    </row>
    <row r="257" spans="1:10" x14ac:dyDescent="0.3">
      <c r="A257" t="str">
        <f t="shared" si="3"/>
        <v>0Max Negocios + 29.90CONTADO</v>
      </c>
      <c r="B257" s="74">
        <f>precio_alta!A246</f>
        <v>0</v>
      </c>
      <c r="C257" s="74">
        <f>precio_alta!B246</f>
        <v>0</v>
      </c>
      <c r="D257" s="74">
        <f>precio_alta!C246</f>
        <v>0</v>
      </c>
      <c r="E257" s="74">
        <f>precio_alta!D246</f>
        <v>0</v>
      </c>
      <c r="F257" s="74">
        <f>precio_alta!E246</f>
        <v>0</v>
      </c>
      <c r="G257" s="74">
        <f>precio_alta!F246</f>
        <v>0</v>
      </c>
      <c r="H257" s="69" t="s">
        <v>187</v>
      </c>
      <c r="I257" s="68" t="s">
        <v>37</v>
      </c>
      <c r="J257" s="69">
        <f>precio_alta!G246</f>
        <v>0</v>
      </c>
    </row>
    <row r="258" spans="1:10" x14ac:dyDescent="0.3">
      <c r="A258" t="str">
        <f t="shared" si="3"/>
        <v>0Max Negocios + 29.90CONTADO</v>
      </c>
      <c r="B258" s="74">
        <f>precio_alta!A247</f>
        <v>0</v>
      </c>
      <c r="C258" s="74">
        <f>precio_alta!B247</f>
        <v>0</v>
      </c>
      <c r="D258" s="74">
        <f>precio_alta!C247</f>
        <v>0</v>
      </c>
      <c r="E258" s="74">
        <f>precio_alta!D247</f>
        <v>0</v>
      </c>
      <c r="F258" s="74">
        <f>precio_alta!E247</f>
        <v>0</v>
      </c>
      <c r="G258" s="74">
        <f>precio_alta!F247</f>
        <v>0</v>
      </c>
      <c r="H258" s="69" t="s">
        <v>187</v>
      </c>
      <c r="I258" s="68" t="s">
        <v>37</v>
      </c>
      <c r="J258" s="69">
        <f>precio_alta!G247</f>
        <v>0</v>
      </c>
    </row>
    <row r="259" spans="1:10" x14ac:dyDescent="0.3">
      <c r="A259" t="str">
        <f t="shared" ref="A259:A322" si="4">CONCATENATE(E259,I259,H259)</f>
        <v>0Max Negocios + 29.90CONTADO</v>
      </c>
      <c r="B259" s="74">
        <f>precio_alta!A248</f>
        <v>0</v>
      </c>
      <c r="C259" s="74">
        <f>precio_alta!B248</f>
        <v>0</v>
      </c>
      <c r="D259" s="74">
        <f>precio_alta!C248</f>
        <v>0</v>
      </c>
      <c r="E259" s="74">
        <f>precio_alta!D248</f>
        <v>0</v>
      </c>
      <c r="F259" s="74">
        <f>precio_alta!E248</f>
        <v>0</v>
      </c>
      <c r="G259" s="74">
        <f>precio_alta!F248</f>
        <v>0</v>
      </c>
      <c r="H259" s="69" t="s">
        <v>187</v>
      </c>
      <c r="I259" s="68" t="s">
        <v>37</v>
      </c>
      <c r="J259" s="69">
        <f>precio_alta!G248</f>
        <v>0</v>
      </c>
    </row>
    <row r="260" spans="1:10" x14ac:dyDescent="0.3">
      <c r="A260" t="str">
        <f t="shared" si="4"/>
        <v>0Max Negocios + 29.90CONTADO</v>
      </c>
      <c r="B260" s="74">
        <f>precio_alta!A249</f>
        <v>0</v>
      </c>
      <c r="C260" s="74">
        <f>precio_alta!B249</f>
        <v>0</v>
      </c>
      <c r="D260" s="74">
        <f>precio_alta!C249</f>
        <v>0</v>
      </c>
      <c r="E260" s="74">
        <f>precio_alta!D249</f>
        <v>0</v>
      </c>
      <c r="F260" s="74">
        <f>precio_alta!E249</f>
        <v>0</v>
      </c>
      <c r="G260" s="74">
        <f>precio_alta!F249</f>
        <v>0</v>
      </c>
      <c r="H260" s="69" t="s">
        <v>187</v>
      </c>
      <c r="I260" s="68" t="s">
        <v>37</v>
      </c>
      <c r="J260" s="69">
        <f>precio_alta!G249</f>
        <v>0</v>
      </c>
    </row>
    <row r="261" spans="1:10" x14ac:dyDescent="0.3">
      <c r="A261" t="str">
        <f t="shared" si="4"/>
        <v>0Max Negocios + 29.90CONTADO</v>
      </c>
      <c r="B261" s="74">
        <f>precio_alta!A250</f>
        <v>0</v>
      </c>
      <c r="C261" s="74">
        <f>precio_alta!B250</f>
        <v>0</v>
      </c>
      <c r="D261" s="74">
        <f>precio_alta!C250</f>
        <v>0</v>
      </c>
      <c r="E261" s="74">
        <f>precio_alta!D250</f>
        <v>0</v>
      </c>
      <c r="F261" s="74">
        <f>precio_alta!E250</f>
        <v>0</v>
      </c>
      <c r="G261" s="74">
        <f>precio_alta!F250</f>
        <v>0</v>
      </c>
      <c r="H261" s="69" t="s">
        <v>187</v>
      </c>
      <c r="I261" s="68" t="s">
        <v>37</v>
      </c>
      <c r="J261" s="69">
        <f>precio_alta!G250</f>
        <v>0</v>
      </c>
    </row>
    <row r="262" spans="1:10" x14ac:dyDescent="0.3">
      <c r="A262" t="str">
        <f t="shared" si="4"/>
        <v>0Max Negocios + 29.90CONTADO</v>
      </c>
      <c r="B262" s="74">
        <f>precio_alta!A251</f>
        <v>0</v>
      </c>
      <c r="C262" s="74">
        <f>precio_alta!B251</f>
        <v>0</v>
      </c>
      <c r="D262" s="74">
        <f>precio_alta!C251</f>
        <v>0</v>
      </c>
      <c r="E262" s="74">
        <f>precio_alta!D251</f>
        <v>0</v>
      </c>
      <c r="F262" s="74">
        <f>precio_alta!E251</f>
        <v>0</v>
      </c>
      <c r="G262" s="74">
        <f>precio_alta!F251</f>
        <v>0</v>
      </c>
      <c r="H262" s="69" t="s">
        <v>187</v>
      </c>
      <c r="I262" s="68" t="s">
        <v>37</v>
      </c>
      <c r="J262" s="69">
        <f>precio_alta!G251</f>
        <v>0</v>
      </c>
    </row>
    <row r="263" spans="1:10" x14ac:dyDescent="0.3">
      <c r="A263" t="str">
        <f t="shared" si="4"/>
        <v>0Max Negocios + 29.90CONTADO</v>
      </c>
      <c r="B263" s="74">
        <f>precio_alta!A252</f>
        <v>0</v>
      </c>
      <c r="C263" s="74">
        <f>precio_alta!B252</f>
        <v>0</v>
      </c>
      <c r="D263" s="74">
        <f>precio_alta!C252</f>
        <v>0</v>
      </c>
      <c r="E263" s="74">
        <f>precio_alta!D252</f>
        <v>0</v>
      </c>
      <c r="F263" s="74">
        <f>precio_alta!E252</f>
        <v>0</v>
      </c>
      <c r="G263" s="74">
        <f>precio_alta!F252</f>
        <v>0</v>
      </c>
      <c r="H263" s="69" t="s">
        <v>187</v>
      </c>
      <c r="I263" s="68" t="s">
        <v>37</v>
      </c>
      <c r="J263" s="69">
        <f>precio_alta!G252</f>
        <v>0</v>
      </c>
    </row>
    <row r="264" spans="1:10" x14ac:dyDescent="0.3">
      <c r="A264" t="str">
        <f t="shared" si="4"/>
        <v>0Max Negocios + 29.90CONTADO</v>
      </c>
      <c r="B264" s="74">
        <f>precio_alta!A253</f>
        <v>0</v>
      </c>
      <c r="C264" s="74">
        <f>precio_alta!B253</f>
        <v>0</v>
      </c>
      <c r="D264" s="74">
        <f>precio_alta!C253</f>
        <v>0</v>
      </c>
      <c r="E264" s="74">
        <f>precio_alta!D253</f>
        <v>0</v>
      </c>
      <c r="F264" s="74">
        <f>precio_alta!E253</f>
        <v>0</v>
      </c>
      <c r="G264" s="74">
        <f>precio_alta!F253</f>
        <v>0</v>
      </c>
      <c r="H264" s="69" t="s">
        <v>187</v>
      </c>
      <c r="I264" s="68" t="s">
        <v>37</v>
      </c>
      <c r="J264" s="69">
        <f>precio_alta!G253</f>
        <v>0</v>
      </c>
    </row>
    <row r="265" spans="1:10" x14ac:dyDescent="0.3">
      <c r="A265" t="str">
        <f t="shared" si="4"/>
        <v>0Max Negocios + 29.90CONTADO</v>
      </c>
      <c r="B265" s="74">
        <f>precio_alta!A254</f>
        <v>0</v>
      </c>
      <c r="C265" s="74">
        <f>precio_alta!B254</f>
        <v>0</v>
      </c>
      <c r="D265" s="74">
        <f>precio_alta!C254</f>
        <v>0</v>
      </c>
      <c r="E265" s="74">
        <f>precio_alta!D254</f>
        <v>0</v>
      </c>
      <c r="F265" s="74">
        <f>precio_alta!E254</f>
        <v>0</v>
      </c>
      <c r="G265" s="74">
        <f>precio_alta!F254</f>
        <v>0</v>
      </c>
      <c r="H265" s="69" t="s">
        <v>187</v>
      </c>
      <c r="I265" s="68" t="s">
        <v>37</v>
      </c>
      <c r="J265" s="69">
        <f>precio_alta!G254</f>
        <v>0</v>
      </c>
    </row>
    <row r="266" spans="1:10" x14ac:dyDescent="0.3">
      <c r="A266" t="str">
        <f t="shared" si="4"/>
        <v>0Max Negocios + 29.90CONTADO</v>
      </c>
      <c r="B266" s="74">
        <f>precio_alta!A255</f>
        <v>0</v>
      </c>
      <c r="C266" s="74">
        <f>precio_alta!B255</f>
        <v>0</v>
      </c>
      <c r="D266" s="74">
        <f>precio_alta!C255</f>
        <v>0</v>
      </c>
      <c r="E266" s="74">
        <f>precio_alta!D255</f>
        <v>0</v>
      </c>
      <c r="F266" s="74">
        <f>precio_alta!E255</f>
        <v>0</v>
      </c>
      <c r="G266" s="74">
        <f>precio_alta!F255</f>
        <v>0</v>
      </c>
      <c r="H266" s="69" t="s">
        <v>187</v>
      </c>
      <c r="I266" s="68" t="s">
        <v>37</v>
      </c>
      <c r="J266" s="69">
        <f>precio_alta!G255</f>
        <v>0</v>
      </c>
    </row>
    <row r="267" spans="1:10" x14ac:dyDescent="0.3">
      <c r="A267" t="str">
        <f t="shared" si="4"/>
        <v>0Max Negocios + 29.90CONTADO</v>
      </c>
      <c r="B267" s="74">
        <f>precio_alta!A256</f>
        <v>0</v>
      </c>
      <c r="C267" s="74">
        <f>precio_alta!B256</f>
        <v>0</v>
      </c>
      <c r="D267" s="74">
        <f>precio_alta!C256</f>
        <v>0</v>
      </c>
      <c r="E267" s="74">
        <f>precio_alta!D256</f>
        <v>0</v>
      </c>
      <c r="F267" s="74">
        <f>precio_alta!E256</f>
        <v>0</v>
      </c>
      <c r="G267" s="74">
        <f>precio_alta!F256</f>
        <v>0</v>
      </c>
      <c r="H267" s="69" t="s">
        <v>187</v>
      </c>
      <c r="I267" s="68" t="s">
        <v>37</v>
      </c>
      <c r="J267" s="69">
        <f>precio_alta!G256</f>
        <v>0</v>
      </c>
    </row>
    <row r="268" spans="1:10" x14ac:dyDescent="0.3">
      <c r="A268" t="str">
        <f t="shared" si="4"/>
        <v>0Max Negocios + 29.90CONTADO</v>
      </c>
      <c r="B268" s="74">
        <f>precio_alta!A257</f>
        <v>0</v>
      </c>
      <c r="C268" s="74">
        <f>precio_alta!B257</f>
        <v>0</v>
      </c>
      <c r="D268" s="74">
        <f>precio_alta!C257</f>
        <v>0</v>
      </c>
      <c r="E268" s="74">
        <f>precio_alta!D257</f>
        <v>0</v>
      </c>
      <c r="F268" s="74">
        <f>precio_alta!E257</f>
        <v>0</v>
      </c>
      <c r="G268" s="74">
        <f>precio_alta!F257</f>
        <v>0</v>
      </c>
      <c r="H268" s="69" t="s">
        <v>187</v>
      </c>
      <c r="I268" s="68" t="s">
        <v>37</v>
      </c>
      <c r="J268" s="69">
        <f>precio_alta!G257</f>
        <v>0</v>
      </c>
    </row>
    <row r="269" spans="1:10" x14ac:dyDescent="0.3">
      <c r="A269" t="str">
        <f t="shared" si="4"/>
        <v>0Max Negocios + 29.90CONTADO</v>
      </c>
      <c r="B269" s="74">
        <f>precio_alta!A258</f>
        <v>0</v>
      </c>
      <c r="C269" s="74">
        <f>precio_alta!B258</f>
        <v>0</v>
      </c>
      <c r="D269" s="74">
        <f>precio_alta!C258</f>
        <v>0</v>
      </c>
      <c r="E269" s="74">
        <f>precio_alta!D258</f>
        <v>0</v>
      </c>
      <c r="F269" s="74">
        <f>precio_alta!E258</f>
        <v>0</v>
      </c>
      <c r="G269" s="74">
        <f>precio_alta!F258</f>
        <v>0</v>
      </c>
      <c r="H269" s="69" t="s">
        <v>187</v>
      </c>
      <c r="I269" s="68" t="s">
        <v>37</v>
      </c>
      <c r="J269" s="69">
        <f>precio_alta!G258</f>
        <v>0</v>
      </c>
    </row>
    <row r="270" spans="1:10" x14ac:dyDescent="0.3">
      <c r="A270" t="str">
        <f t="shared" si="4"/>
        <v>0Max Negocios + 29.90CONTADO</v>
      </c>
      <c r="B270" s="74">
        <f>precio_alta!A259</f>
        <v>0</v>
      </c>
      <c r="C270" s="74">
        <f>precio_alta!B259</f>
        <v>0</v>
      </c>
      <c r="D270" s="74">
        <f>precio_alta!C259</f>
        <v>0</v>
      </c>
      <c r="E270" s="74">
        <f>precio_alta!D259</f>
        <v>0</v>
      </c>
      <c r="F270" s="74">
        <f>precio_alta!E259</f>
        <v>0</v>
      </c>
      <c r="G270" s="74">
        <f>precio_alta!F259</f>
        <v>0</v>
      </c>
      <c r="H270" s="69" t="s">
        <v>187</v>
      </c>
      <c r="I270" s="68" t="s">
        <v>37</v>
      </c>
      <c r="J270" s="69">
        <f>precio_alta!G259</f>
        <v>0</v>
      </c>
    </row>
    <row r="271" spans="1:10" x14ac:dyDescent="0.3">
      <c r="A271" t="str">
        <f t="shared" si="4"/>
        <v>0Max Negocios + 29.90CONTADO</v>
      </c>
      <c r="B271" s="74">
        <f>precio_alta!A260</f>
        <v>0</v>
      </c>
      <c r="C271" s="74">
        <f>precio_alta!B260</f>
        <v>0</v>
      </c>
      <c r="D271" s="74">
        <f>precio_alta!C260</f>
        <v>0</v>
      </c>
      <c r="E271" s="74">
        <f>precio_alta!D260</f>
        <v>0</v>
      </c>
      <c r="F271" s="74">
        <f>precio_alta!E260</f>
        <v>0</v>
      </c>
      <c r="G271" s="74">
        <f>precio_alta!F260</f>
        <v>0</v>
      </c>
      <c r="H271" s="69" t="s">
        <v>187</v>
      </c>
      <c r="I271" s="68" t="s">
        <v>37</v>
      </c>
      <c r="J271" s="69">
        <f>precio_alta!G260</f>
        <v>0</v>
      </c>
    </row>
    <row r="272" spans="1:10" x14ac:dyDescent="0.3">
      <c r="A272" t="str">
        <f t="shared" si="4"/>
        <v>APPLE IPHONE 15 128GBMax Negocios + 39.90CONTADO</v>
      </c>
      <c r="B272" s="69" t="str">
        <f>precio_alta!A3</f>
        <v>Corriente</v>
      </c>
      <c r="C272" s="69" t="str">
        <f>precio_alta!B3</f>
        <v>5G</v>
      </c>
      <c r="D272" s="69" t="str">
        <f>precio_alta!C3</f>
        <v>APPLE</v>
      </c>
      <c r="E272" s="69" t="str">
        <f>precio_alta!D3</f>
        <v>APPLE IPHONE 15 128GB</v>
      </c>
      <c r="F272" s="69">
        <f>precio_alta!E3</f>
        <v>3769</v>
      </c>
      <c r="G272" s="69" t="str">
        <f>precio_alta!F3</f>
        <v>iOS</v>
      </c>
      <c r="H272" s="69" t="s">
        <v>187</v>
      </c>
      <c r="I272" s="68" t="s">
        <v>195</v>
      </c>
      <c r="J272" s="69">
        <f>precio_alta!H3</f>
        <v>3719</v>
      </c>
    </row>
    <row r="273" spans="1:10" x14ac:dyDescent="0.3">
      <c r="A273" t="str">
        <f t="shared" si="4"/>
        <v>APPLE IPHONE 15 256GBMax Negocios + 39.90CONTADO</v>
      </c>
      <c r="B273" s="69" t="str">
        <f>precio_alta!A4</f>
        <v>Corriente</v>
      </c>
      <c r="C273" s="69" t="str">
        <f>precio_alta!B4</f>
        <v>5G</v>
      </c>
      <c r="D273" s="69" t="str">
        <f>precio_alta!C4</f>
        <v>APPLE</v>
      </c>
      <c r="E273" s="69" t="str">
        <f>precio_alta!D4</f>
        <v>APPLE IPHONE 15 256GB</v>
      </c>
      <c r="F273" s="69">
        <f>precio_alta!E4</f>
        <v>5029</v>
      </c>
      <c r="G273" s="69" t="str">
        <f>precio_alta!F4</f>
        <v>iOS</v>
      </c>
      <c r="H273" s="69" t="s">
        <v>187</v>
      </c>
      <c r="I273" s="68" t="s">
        <v>195</v>
      </c>
      <c r="J273" s="69">
        <f>precio_alta!H4</f>
        <v>4959</v>
      </c>
    </row>
    <row r="274" spans="1:10" x14ac:dyDescent="0.3">
      <c r="A274" t="str">
        <f t="shared" si="4"/>
        <v>APPLE IPHONE 16 128GBMax Negocios + 39.90CONTADO</v>
      </c>
      <c r="B274" s="69" t="str">
        <f>precio_alta!A5</f>
        <v>Corriente</v>
      </c>
      <c r="C274" s="69" t="str">
        <f>precio_alta!B5</f>
        <v>5G</v>
      </c>
      <c r="D274" s="69" t="str">
        <f>precio_alta!C5</f>
        <v>APPLE</v>
      </c>
      <c r="E274" s="69" t="str">
        <f>precio_alta!D5</f>
        <v>APPLE IPHONE 16 128GB</v>
      </c>
      <c r="F274" s="69">
        <f>precio_alta!E5</f>
        <v>4399</v>
      </c>
      <c r="G274" s="69" t="str">
        <f>precio_alta!F5</f>
        <v>iOS</v>
      </c>
      <c r="H274" s="69" t="s">
        <v>187</v>
      </c>
      <c r="I274" s="68" t="s">
        <v>195</v>
      </c>
      <c r="J274" s="69">
        <f>precio_alta!H5</f>
        <v>4339</v>
      </c>
    </row>
    <row r="275" spans="1:10" x14ac:dyDescent="0.3">
      <c r="A275" t="str">
        <f t="shared" si="4"/>
        <v>APPLE IPHONE 16 PRO 1TBMax Negocios + 39.90CONTADO</v>
      </c>
      <c r="B275" s="69" t="str">
        <f>precio_alta!A6</f>
        <v>Corriente</v>
      </c>
      <c r="C275" s="69" t="str">
        <f>precio_alta!B6</f>
        <v>5G</v>
      </c>
      <c r="D275" s="69" t="str">
        <f>precio_alta!C6</f>
        <v>APPLE</v>
      </c>
      <c r="E275" s="69" t="str">
        <f>precio_alta!D6</f>
        <v>APPLE IPHONE 16 PRO 1TB</v>
      </c>
      <c r="F275" s="69">
        <f>precio_alta!E6</f>
        <v>9419</v>
      </c>
      <c r="G275" s="69" t="str">
        <f>precio_alta!F6</f>
        <v>iOS</v>
      </c>
      <c r="H275" s="69" t="s">
        <v>187</v>
      </c>
      <c r="I275" s="68" t="s">
        <v>195</v>
      </c>
      <c r="J275" s="69">
        <f>precio_alta!H6</f>
        <v>9299</v>
      </c>
    </row>
    <row r="276" spans="1:10" x14ac:dyDescent="0.3">
      <c r="A276" t="str">
        <f t="shared" si="4"/>
        <v>APPLE IPHONE 16 PRO 512GBMax Negocios + 39.90CONTADO</v>
      </c>
      <c r="B276" s="69" t="str">
        <f>precio_alta!A7</f>
        <v>Corriente</v>
      </c>
      <c r="C276" s="69" t="str">
        <f>precio_alta!B7</f>
        <v>5G</v>
      </c>
      <c r="D276" s="69" t="str">
        <f>precio_alta!C7</f>
        <v>APPLE</v>
      </c>
      <c r="E276" s="69" t="str">
        <f>precio_alta!D7</f>
        <v>APPLE IPHONE 16 PRO 512GB</v>
      </c>
      <c r="F276" s="69">
        <f>precio_alta!E7</f>
        <v>8169</v>
      </c>
      <c r="G276" s="69" t="str">
        <f>precio_alta!F7</f>
        <v>iOS</v>
      </c>
      <c r="H276" s="69" t="s">
        <v>187</v>
      </c>
      <c r="I276" s="68" t="s">
        <v>195</v>
      </c>
      <c r="J276" s="69">
        <f>precio_alta!H7</f>
        <v>8059</v>
      </c>
    </row>
    <row r="277" spans="1:10" x14ac:dyDescent="0.3">
      <c r="A277" t="str">
        <f t="shared" si="4"/>
        <v>APPLE IPHONE 16 PRO MAX 1TBMax Negocios + 39.90CONTADO</v>
      </c>
      <c r="B277" s="69" t="str">
        <f>precio_alta!A8</f>
        <v>Corriente</v>
      </c>
      <c r="C277" s="69" t="str">
        <f>precio_alta!B8</f>
        <v>5G</v>
      </c>
      <c r="D277" s="69" t="str">
        <f>precio_alta!C8</f>
        <v>APPLE</v>
      </c>
      <c r="E277" s="69" t="str">
        <f>precio_alta!D8</f>
        <v>APPLE IPHONE 16 PRO MAX 1TB</v>
      </c>
      <c r="F277" s="69">
        <f>precio_alta!E8</f>
        <v>10049</v>
      </c>
      <c r="G277" s="69" t="str">
        <f>precio_alta!F8</f>
        <v>iOS</v>
      </c>
      <c r="H277" s="69" t="s">
        <v>187</v>
      </c>
      <c r="I277" s="68" t="s">
        <v>195</v>
      </c>
      <c r="J277" s="69">
        <f>precio_alta!H8</f>
        <v>9919</v>
      </c>
    </row>
    <row r="278" spans="1:10" x14ac:dyDescent="0.3">
      <c r="A278" t="str">
        <f t="shared" si="4"/>
        <v>APPLE IPHONE 16 PRO MAX 512GBMax Negocios + 39.90CONTADO</v>
      </c>
      <c r="B278" s="69" t="str">
        <f>precio_alta!A9</f>
        <v>Corriente</v>
      </c>
      <c r="C278" s="69" t="str">
        <f>precio_alta!B9</f>
        <v>5G</v>
      </c>
      <c r="D278" s="69" t="str">
        <f>precio_alta!C9</f>
        <v>APPLE</v>
      </c>
      <c r="E278" s="69" t="str">
        <f>precio_alta!D9</f>
        <v>APPLE IPHONE 16 PRO MAX 512GB</v>
      </c>
      <c r="F278" s="69">
        <f>precio_alta!E9</f>
        <v>8799</v>
      </c>
      <c r="G278" s="69" t="str">
        <f>precio_alta!F9</f>
        <v>iOS</v>
      </c>
      <c r="H278" s="69" t="s">
        <v>187</v>
      </c>
      <c r="I278" s="68" t="s">
        <v>195</v>
      </c>
      <c r="J278" s="69">
        <f>precio_alta!H9</f>
        <v>8679</v>
      </c>
    </row>
    <row r="279" spans="1:10" x14ac:dyDescent="0.3">
      <c r="A279" t="str">
        <f t="shared" si="4"/>
        <v>APPLE IPHONE 16e 128GBMax Negocios + 39.90CONTADO</v>
      </c>
      <c r="B279" s="69" t="str">
        <f>precio_alta!A10</f>
        <v>Corriente</v>
      </c>
      <c r="C279" s="69" t="str">
        <f>precio_alta!B10</f>
        <v>5G</v>
      </c>
      <c r="D279" s="69" t="str">
        <f>precio_alta!C10</f>
        <v>APPLE</v>
      </c>
      <c r="E279" s="69" t="str">
        <f>precio_alta!D10</f>
        <v>APPLE IPHONE 16e 128GB</v>
      </c>
      <c r="F279" s="69">
        <f>precio_alta!E10</f>
        <v>3119</v>
      </c>
      <c r="G279" s="69" t="str">
        <f>precio_alta!F10</f>
        <v>iOS</v>
      </c>
      <c r="H279" s="69" t="s">
        <v>187</v>
      </c>
      <c r="I279" s="68" t="s">
        <v>195</v>
      </c>
      <c r="J279" s="69">
        <f>precio_alta!H10</f>
        <v>3079</v>
      </c>
    </row>
    <row r="280" spans="1:10" x14ac:dyDescent="0.3">
      <c r="A280" t="str">
        <f t="shared" si="4"/>
        <v>APPLE IPHONE 17 256GBMax Negocios + 39.90CONTADO</v>
      </c>
      <c r="B280" s="69" t="str">
        <f>precio_alta!A11</f>
        <v>Corriente</v>
      </c>
      <c r="C280" s="69" t="str">
        <f>precio_alta!B11</f>
        <v>5G</v>
      </c>
      <c r="D280" s="69" t="str">
        <f>precio_alta!C11</f>
        <v>APPLE</v>
      </c>
      <c r="E280" s="69" t="str">
        <f>precio_alta!D11</f>
        <v>APPLE IPHONE 17 256GB</v>
      </c>
      <c r="F280" s="69">
        <f>precio_alta!E11</f>
        <v>5029</v>
      </c>
      <c r="G280" s="69" t="str">
        <f>precio_alta!F11</f>
        <v>iOS</v>
      </c>
      <c r="H280" s="69" t="s">
        <v>187</v>
      </c>
      <c r="I280" s="68" t="s">
        <v>195</v>
      </c>
      <c r="J280" s="69">
        <f>precio_alta!H11</f>
        <v>4959</v>
      </c>
    </row>
    <row r="281" spans="1:10" x14ac:dyDescent="0.3">
      <c r="A281" t="str">
        <f t="shared" si="4"/>
        <v>APPLE IPHONE 17 512GBMax Negocios + 39.90CONTADO</v>
      </c>
      <c r="B281" s="69" t="str">
        <f>precio_alta!A12</f>
        <v>Corriente</v>
      </c>
      <c r="C281" s="69" t="str">
        <f>precio_alta!B12</f>
        <v>5G</v>
      </c>
      <c r="D281" s="69" t="str">
        <f>precio_alta!C12</f>
        <v>APPLE</v>
      </c>
      <c r="E281" s="69" t="str">
        <f>precio_alta!D12</f>
        <v>APPLE IPHONE 17 512GB</v>
      </c>
      <c r="F281" s="69">
        <f>precio_alta!E12</f>
        <v>6279</v>
      </c>
      <c r="G281" s="69" t="str">
        <f>precio_alta!F12</f>
        <v>iOS</v>
      </c>
      <c r="H281" s="69" t="s">
        <v>187</v>
      </c>
      <c r="I281" s="68" t="s">
        <v>195</v>
      </c>
      <c r="J281" s="69">
        <f>precio_alta!H12</f>
        <v>6199</v>
      </c>
    </row>
    <row r="282" spans="1:10" x14ac:dyDescent="0.3">
      <c r="A282" t="str">
        <f t="shared" si="4"/>
        <v>APPLE IPHONE 17 PRO 1TBMax Negocios + 39.90CONTADO</v>
      </c>
      <c r="B282" s="69" t="str">
        <f>precio_alta!A13</f>
        <v>Corriente</v>
      </c>
      <c r="C282" s="69" t="str">
        <f>precio_alta!B13</f>
        <v>5G</v>
      </c>
      <c r="D282" s="69" t="str">
        <f>precio_alta!C13</f>
        <v>APPLE</v>
      </c>
      <c r="E282" s="69" t="str">
        <f>precio_alta!D13</f>
        <v>APPLE IPHONE 17 PRO 1TB</v>
      </c>
      <c r="F282" s="69">
        <f>precio_alta!E13</f>
        <v>9419</v>
      </c>
      <c r="G282" s="69" t="str">
        <f>precio_alta!F13</f>
        <v>iOS</v>
      </c>
      <c r="H282" s="69" t="s">
        <v>187</v>
      </c>
      <c r="I282" s="68" t="s">
        <v>195</v>
      </c>
      <c r="J282" s="69">
        <f>precio_alta!H13</f>
        <v>9299</v>
      </c>
    </row>
    <row r="283" spans="1:10" x14ac:dyDescent="0.3">
      <c r="A283" t="str">
        <f t="shared" si="4"/>
        <v>APPLE IPHONE 17 PRO 256GBMax Negocios + 39.90CONTADO</v>
      </c>
      <c r="B283" s="69" t="str">
        <f>precio_alta!A14</f>
        <v>Corriente</v>
      </c>
      <c r="C283" s="69" t="str">
        <f>precio_alta!B14</f>
        <v>5G</v>
      </c>
      <c r="D283" s="69" t="str">
        <f>precio_alta!C14</f>
        <v>APPLE</v>
      </c>
      <c r="E283" s="69" t="str">
        <f>precio_alta!D14</f>
        <v>APPLE IPHONE 17 PRO 256GB</v>
      </c>
      <c r="F283" s="69">
        <f>precio_alta!E14</f>
        <v>6909</v>
      </c>
      <c r="G283" s="69" t="str">
        <f>precio_alta!F14</f>
        <v>iOS</v>
      </c>
      <c r="H283" s="69" t="s">
        <v>187</v>
      </c>
      <c r="I283" s="68" t="s">
        <v>195</v>
      </c>
      <c r="J283" s="69">
        <f>precio_alta!H14</f>
        <v>6819</v>
      </c>
    </row>
    <row r="284" spans="1:10" x14ac:dyDescent="0.3">
      <c r="A284" t="str">
        <f t="shared" si="4"/>
        <v>APPLE IPHONE 17 PRO 512GBMax Negocios + 39.90CONTADO</v>
      </c>
      <c r="B284" s="69" t="str">
        <f>precio_alta!A15</f>
        <v>Corriente</v>
      </c>
      <c r="C284" s="69" t="str">
        <f>precio_alta!B15</f>
        <v>5G</v>
      </c>
      <c r="D284" s="69" t="str">
        <f>precio_alta!C15</f>
        <v>APPLE</v>
      </c>
      <c r="E284" s="69" t="str">
        <f>precio_alta!D15</f>
        <v>APPLE IPHONE 17 PRO 512GB</v>
      </c>
      <c r="F284" s="69">
        <f>precio_alta!E15</f>
        <v>8169</v>
      </c>
      <c r="G284" s="69" t="str">
        <f>precio_alta!F15</f>
        <v>iOS</v>
      </c>
      <c r="H284" s="69" t="s">
        <v>187</v>
      </c>
      <c r="I284" s="68" t="s">
        <v>195</v>
      </c>
      <c r="J284" s="69">
        <f>precio_alta!H15</f>
        <v>8059</v>
      </c>
    </row>
    <row r="285" spans="1:10" x14ac:dyDescent="0.3">
      <c r="A285" t="str">
        <f t="shared" si="4"/>
        <v>APPLE IPHONE 17 PRO MAX 1TBMax Negocios + 39.90CONTADO</v>
      </c>
      <c r="B285" s="69" t="str">
        <f>precio_alta!A16</f>
        <v>Corriente</v>
      </c>
      <c r="C285" s="69" t="str">
        <f>precio_alta!B16</f>
        <v>5G</v>
      </c>
      <c r="D285" s="69" t="str">
        <f>precio_alta!C16</f>
        <v>APPLE</v>
      </c>
      <c r="E285" s="69" t="str">
        <f>precio_alta!D16</f>
        <v>APPLE IPHONE 17 PRO MAX 1TB</v>
      </c>
      <c r="F285" s="69">
        <f>precio_alta!E16</f>
        <v>10049</v>
      </c>
      <c r="G285" s="69" t="str">
        <f>precio_alta!F16</f>
        <v>iOS</v>
      </c>
      <c r="H285" s="69" t="s">
        <v>187</v>
      </c>
      <c r="I285" s="68" t="s">
        <v>195</v>
      </c>
      <c r="J285" s="69">
        <f>precio_alta!H16</f>
        <v>9919</v>
      </c>
    </row>
    <row r="286" spans="1:10" x14ac:dyDescent="0.3">
      <c r="A286" t="str">
        <f t="shared" si="4"/>
        <v>APPLE IPHONE 17 PRO MAX 256GBMax Negocios + 39.90CONTADO</v>
      </c>
      <c r="B286" s="69" t="str">
        <f>precio_alta!A17</f>
        <v>Corriente</v>
      </c>
      <c r="C286" s="69" t="str">
        <f>precio_alta!B17</f>
        <v>5G</v>
      </c>
      <c r="D286" s="69" t="str">
        <f>precio_alta!C17</f>
        <v>APPLE</v>
      </c>
      <c r="E286" s="69" t="str">
        <f>precio_alta!D17</f>
        <v>APPLE IPHONE 17 PRO MAX 256GB</v>
      </c>
      <c r="F286" s="69">
        <f>precio_alta!E17</f>
        <v>7539</v>
      </c>
      <c r="G286" s="69" t="str">
        <f>precio_alta!F17</f>
        <v>iOS</v>
      </c>
      <c r="H286" s="69" t="s">
        <v>187</v>
      </c>
      <c r="I286" s="68" t="s">
        <v>195</v>
      </c>
      <c r="J286" s="69">
        <f>precio_alta!H17</f>
        <v>7439</v>
      </c>
    </row>
    <row r="287" spans="1:10" x14ac:dyDescent="0.3">
      <c r="A287" t="str">
        <f t="shared" si="4"/>
        <v>APPLE IPHONE 17 PRO MAX 2TBMax Negocios + 39.90CONTADO</v>
      </c>
      <c r="B287" s="69" t="str">
        <f>precio_alta!A18</f>
        <v>Corriente</v>
      </c>
      <c r="C287" s="69" t="str">
        <f>precio_alta!B18</f>
        <v>5G</v>
      </c>
      <c r="D287" s="69" t="str">
        <f>precio_alta!C18</f>
        <v>APPLE</v>
      </c>
      <c r="E287" s="69" t="str">
        <f>precio_alta!D18</f>
        <v>APPLE IPHONE 17 PRO MAX 2TB</v>
      </c>
      <c r="F287" s="69">
        <f>precio_alta!E18</f>
        <v>12569</v>
      </c>
      <c r="G287" s="69" t="str">
        <f>precio_alta!F18</f>
        <v>iOS</v>
      </c>
      <c r="H287" s="69" t="s">
        <v>187</v>
      </c>
      <c r="I287" s="68" t="s">
        <v>195</v>
      </c>
      <c r="J287" s="69">
        <f>precio_alta!H18</f>
        <v>12399</v>
      </c>
    </row>
    <row r="288" spans="1:10" x14ac:dyDescent="0.3">
      <c r="A288" t="str">
        <f t="shared" si="4"/>
        <v>APPLE IPHONE 17 PRO MAX 512GBMax Negocios + 39.90CONTADO</v>
      </c>
      <c r="B288" s="69" t="str">
        <f>precio_alta!A19</f>
        <v>Corriente</v>
      </c>
      <c r="C288" s="69" t="str">
        <f>precio_alta!B19</f>
        <v>5G</v>
      </c>
      <c r="D288" s="69" t="str">
        <f>precio_alta!C19</f>
        <v>APPLE</v>
      </c>
      <c r="E288" s="69" t="str">
        <f>precio_alta!D19</f>
        <v>APPLE IPHONE 17 PRO MAX 512GB</v>
      </c>
      <c r="F288" s="69">
        <f>precio_alta!E19</f>
        <v>8799</v>
      </c>
      <c r="G288" s="69" t="str">
        <f>precio_alta!F19</f>
        <v>iOS</v>
      </c>
      <c r="H288" s="69" t="s">
        <v>187</v>
      </c>
      <c r="I288" s="68" t="s">
        <v>195</v>
      </c>
      <c r="J288" s="69">
        <f>precio_alta!H19</f>
        <v>8679</v>
      </c>
    </row>
    <row r="289" spans="1:10" x14ac:dyDescent="0.3">
      <c r="A289" t="str">
        <f t="shared" si="4"/>
        <v>APPLE IPHONE 17E 256GBMax Negocios + 39.90CONTADO</v>
      </c>
      <c r="B289" s="69" t="str">
        <f>precio_alta!A20</f>
        <v>Corriente</v>
      </c>
      <c r="C289" s="69" t="str">
        <f>precio_alta!B20</f>
        <v>5G</v>
      </c>
      <c r="D289" s="69" t="str">
        <f>precio_alta!C20</f>
        <v>APPLE</v>
      </c>
      <c r="E289" s="69" t="str">
        <f>precio_alta!D20</f>
        <v>APPLE IPHONE 17E 256GB</v>
      </c>
      <c r="F289" s="69">
        <f>precio_alta!E20</f>
        <v>3769</v>
      </c>
      <c r="G289" s="69" t="str">
        <f>precio_alta!F20</f>
        <v>iOS</v>
      </c>
      <c r="H289" s="69" t="s">
        <v>187</v>
      </c>
      <c r="I289" s="68" t="s">
        <v>195</v>
      </c>
      <c r="J289" s="69">
        <f>precio_alta!H20</f>
        <v>3719</v>
      </c>
    </row>
    <row r="290" spans="1:10" x14ac:dyDescent="0.3">
      <c r="A290" t="str">
        <f t="shared" si="4"/>
        <v>HONOR 400 512GB 5GMax Negocios + 39.90CONTADO</v>
      </c>
      <c r="B290" s="69" t="str">
        <f>precio_alta!A21</f>
        <v>Corriente</v>
      </c>
      <c r="C290" s="69" t="str">
        <f>precio_alta!B21</f>
        <v>5G</v>
      </c>
      <c r="D290" s="69" t="str">
        <f>precio_alta!C21</f>
        <v>HONOR</v>
      </c>
      <c r="E290" s="69" t="str">
        <f>precio_alta!D21</f>
        <v>HONOR 400 512GB 5G</v>
      </c>
      <c r="F290" s="69">
        <f>precio_alta!E21</f>
        <v>2099</v>
      </c>
      <c r="G290" s="69" t="str">
        <f>precio_alta!F21</f>
        <v>Android</v>
      </c>
      <c r="H290" s="69" t="s">
        <v>187</v>
      </c>
      <c r="I290" s="68" t="s">
        <v>195</v>
      </c>
      <c r="J290" s="69">
        <f>precio_alta!H21</f>
        <v>2069</v>
      </c>
    </row>
    <row r="291" spans="1:10" x14ac:dyDescent="0.3">
      <c r="A291" t="str">
        <f t="shared" si="4"/>
        <v>HONOR 400 LITE 256GB 5GMax Negocios + 39.90CONTADO</v>
      </c>
      <c r="B291" s="69" t="str">
        <f>precio_alta!A22</f>
        <v>Corriente</v>
      </c>
      <c r="C291" s="69" t="str">
        <f>precio_alta!B22</f>
        <v>5G</v>
      </c>
      <c r="D291" s="69" t="str">
        <f>precio_alta!C22</f>
        <v>HONOR</v>
      </c>
      <c r="E291" s="69" t="str">
        <f>precio_alta!D22</f>
        <v>HONOR 400 LITE 256GB 5G</v>
      </c>
      <c r="F291" s="69">
        <f>precio_alta!E22</f>
        <v>1519</v>
      </c>
      <c r="G291" s="69" t="str">
        <f>precio_alta!F22</f>
        <v>Android</v>
      </c>
      <c r="H291" s="69" t="s">
        <v>187</v>
      </c>
      <c r="I291" s="68" t="s">
        <v>195</v>
      </c>
      <c r="J291" s="69">
        <f>precio_alta!H22</f>
        <v>1489</v>
      </c>
    </row>
    <row r="292" spans="1:10" x14ac:dyDescent="0.3">
      <c r="A292" t="str">
        <f t="shared" si="4"/>
        <v>HONOR 400 PRO 512GB 5GMax Negocios + 39.90CONTADO</v>
      </c>
      <c r="B292" s="69" t="str">
        <f>precio_alta!A23</f>
        <v>Corriente</v>
      </c>
      <c r="C292" s="69" t="str">
        <f>precio_alta!B23</f>
        <v>5G</v>
      </c>
      <c r="D292" s="69" t="str">
        <f>precio_alta!C23</f>
        <v>HONOR</v>
      </c>
      <c r="E292" s="69" t="str">
        <f>precio_alta!D23</f>
        <v>HONOR 400 PRO 512GB 5G</v>
      </c>
      <c r="F292" s="69">
        <f>precio_alta!E23</f>
        <v>3349</v>
      </c>
      <c r="G292" s="69" t="str">
        <f>precio_alta!F23</f>
        <v>Android</v>
      </c>
      <c r="H292" s="69" t="s">
        <v>187</v>
      </c>
      <c r="I292" s="68" t="s">
        <v>195</v>
      </c>
      <c r="J292" s="69">
        <f>precio_alta!H23</f>
        <v>3299</v>
      </c>
    </row>
    <row r="293" spans="1:10" x14ac:dyDescent="0.3">
      <c r="A293" t="str">
        <f t="shared" si="4"/>
        <v>HONOR 600 512GB 5GMax Negocios + 39.90CONTADO</v>
      </c>
      <c r="B293" s="69" t="str">
        <f>precio_alta!A24</f>
        <v>Corriente</v>
      </c>
      <c r="C293" s="69" t="str">
        <f>precio_alta!B24</f>
        <v>5G</v>
      </c>
      <c r="D293" s="69" t="str">
        <f>precio_alta!C24</f>
        <v>HONOR</v>
      </c>
      <c r="E293" s="69" t="str">
        <f>precio_alta!D24</f>
        <v>HONOR 600 512GB 5G</v>
      </c>
      <c r="F293" s="69">
        <f>precio_alta!E24</f>
        <v>2959</v>
      </c>
      <c r="G293" s="69" t="str">
        <f>precio_alta!F24</f>
        <v>Android</v>
      </c>
      <c r="H293" s="69" t="s">
        <v>187</v>
      </c>
      <c r="I293" s="68" t="s">
        <v>195</v>
      </c>
      <c r="J293" s="69">
        <f>precio_alta!H24</f>
        <v>2919</v>
      </c>
    </row>
    <row r="294" spans="1:10" x14ac:dyDescent="0.3">
      <c r="A294" t="str">
        <f t="shared" si="4"/>
        <v>HONOR 600 PRO 512GB 5GMax Negocios + 39.90CONTADO</v>
      </c>
      <c r="B294" s="69" t="str">
        <f>precio_alta!A25</f>
        <v>Corriente</v>
      </c>
      <c r="C294" s="69" t="str">
        <f>precio_alta!B25</f>
        <v>5G</v>
      </c>
      <c r="D294" s="69" t="str">
        <f>precio_alta!C25</f>
        <v>HONOR</v>
      </c>
      <c r="E294" s="69" t="str">
        <f>precio_alta!D25</f>
        <v>HONOR 600 PRO 512GB 5G</v>
      </c>
      <c r="F294" s="69">
        <f>precio_alta!E25</f>
        <v>3909</v>
      </c>
      <c r="G294" s="69" t="str">
        <f>precio_alta!F25</f>
        <v>Android</v>
      </c>
      <c r="H294" s="69" t="s">
        <v>187</v>
      </c>
      <c r="I294" s="68" t="s">
        <v>195</v>
      </c>
      <c r="J294" s="69">
        <f>precio_alta!H25</f>
        <v>3849</v>
      </c>
    </row>
    <row r="295" spans="1:10" x14ac:dyDescent="0.3">
      <c r="A295" t="str">
        <f t="shared" si="4"/>
        <v>HONOR 600 SMART 256GB 5GMax Negocios + 39.90CONTADO</v>
      </c>
      <c r="B295" s="69" t="str">
        <f>precio_alta!A26</f>
        <v>Corriente</v>
      </c>
      <c r="C295" s="69" t="str">
        <f>precio_alta!B26</f>
        <v>5G</v>
      </c>
      <c r="D295" s="69" t="str">
        <f>precio_alta!C26</f>
        <v>HONOR</v>
      </c>
      <c r="E295" s="69" t="str">
        <f>precio_alta!D26</f>
        <v>HONOR 600 SMART 256GB 5G</v>
      </c>
      <c r="F295" s="69">
        <f>precio_alta!E26</f>
        <v>1659</v>
      </c>
      <c r="G295" s="69" t="str">
        <f>precio_alta!F26</f>
        <v>Android</v>
      </c>
      <c r="H295" s="69" t="s">
        <v>187</v>
      </c>
      <c r="I295" s="68" t="s">
        <v>195</v>
      </c>
      <c r="J295" s="69">
        <f>precio_alta!H26</f>
        <v>1639</v>
      </c>
    </row>
    <row r="296" spans="1:10" x14ac:dyDescent="0.3">
      <c r="A296" t="str">
        <f t="shared" si="4"/>
        <v>HONOR 600E 512GB 5GMax Negocios + 39.90CONTADO</v>
      </c>
      <c r="B296" s="69" t="str">
        <f>precio_alta!A27</f>
        <v>Corriente</v>
      </c>
      <c r="C296" s="69" t="str">
        <f>precio_alta!B27</f>
        <v>5G</v>
      </c>
      <c r="D296" s="69" t="str">
        <f>precio_alta!C27</f>
        <v>HONOR</v>
      </c>
      <c r="E296" s="69" t="str">
        <f>precio_alta!D27</f>
        <v>HONOR 600E 512GB 5G</v>
      </c>
      <c r="F296" s="69">
        <f>precio_alta!E27</f>
        <v>2149</v>
      </c>
      <c r="G296" s="69" t="str">
        <f>precio_alta!F27</f>
        <v>Android</v>
      </c>
      <c r="H296" s="69" t="s">
        <v>187</v>
      </c>
      <c r="I296" s="68" t="s">
        <v>195</v>
      </c>
      <c r="J296" s="69">
        <f>precio_alta!H27</f>
        <v>2119</v>
      </c>
    </row>
    <row r="297" spans="1:10" x14ac:dyDescent="0.3">
      <c r="A297" t="str">
        <f t="shared" si="4"/>
        <v>HONOR 70 256GBMax Negocios + 39.90CONTADO</v>
      </c>
      <c r="B297" s="69" t="str">
        <f>precio_alta!A28</f>
        <v>Corriente</v>
      </c>
      <c r="C297" s="69" t="str">
        <f>precio_alta!B28</f>
        <v>5G</v>
      </c>
      <c r="D297" s="69" t="str">
        <f>precio_alta!C28</f>
        <v>HONOR</v>
      </c>
      <c r="E297" s="69" t="str">
        <f>precio_alta!D28</f>
        <v>HONOR 70 256GB</v>
      </c>
      <c r="F297" s="69">
        <f>precio_alta!E28</f>
        <v>2859</v>
      </c>
      <c r="G297" s="69" t="str">
        <f>precio_alta!F28</f>
        <v>Android</v>
      </c>
      <c r="H297" s="69" t="s">
        <v>187</v>
      </c>
      <c r="I297" s="68" t="s">
        <v>195</v>
      </c>
      <c r="J297" s="69">
        <f>precio_alta!H28</f>
        <v>2819</v>
      </c>
    </row>
    <row r="298" spans="1:10" x14ac:dyDescent="0.3">
      <c r="A298" t="str">
        <f t="shared" si="4"/>
        <v>HONOR MAGIC 7 LITE 512GB 5GMax Negocios + 39.90CONTADO</v>
      </c>
      <c r="B298" s="69" t="str">
        <f>precio_alta!A29</f>
        <v>Corriente</v>
      </c>
      <c r="C298" s="69" t="str">
        <f>precio_alta!B29</f>
        <v>5G</v>
      </c>
      <c r="D298" s="69" t="str">
        <f>precio_alta!C29</f>
        <v>HONOR</v>
      </c>
      <c r="E298" s="69" t="str">
        <f>precio_alta!D29</f>
        <v>HONOR MAGIC 7 LITE 512GB 5G</v>
      </c>
      <c r="F298" s="69">
        <f>precio_alta!E29</f>
        <v>1849</v>
      </c>
      <c r="G298" s="69" t="str">
        <f>precio_alta!F29</f>
        <v>Android</v>
      </c>
      <c r="H298" s="69" t="s">
        <v>187</v>
      </c>
      <c r="I298" s="68" t="s">
        <v>195</v>
      </c>
      <c r="J298" s="69">
        <f>precio_alta!H29</f>
        <v>1829</v>
      </c>
    </row>
    <row r="299" spans="1:10" x14ac:dyDescent="0.3">
      <c r="A299" t="str">
        <f t="shared" si="4"/>
        <v>HONOR MAGIC 8 LITE 512GB 5GMax Negocios + 39.90CONTADO</v>
      </c>
      <c r="B299" s="69" t="str">
        <f>precio_alta!A30</f>
        <v>Corriente</v>
      </c>
      <c r="C299" s="69" t="str">
        <f>precio_alta!B30</f>
        <v>5G</v>
      </c>
      <c r="D299" s="69" t="str">
        <f>precio_alta!C30</f>
        <v>HONOR</v>
      </c>
      <c r="E299" s="69" t="str">
        <f>precio_alta!D30</f>
        <v>HONOR MAGIC 8 LITE 512GB 5G</v>
      </c>
      <c r="F299" s="69">
        <f>precio_alta!E30</f>
        <v>1779</v>
      </c>
      <c r="G299" s="69" t="str">
        <f>precio_alta!F30</f>
        <v>Android</v>
      </c>
      <c r="H299" s="69" t="s">
        <v>187</v>
      </c>
      <c r="I299" s="68" t="s">
        <v>195</v>
      </c>
      <c r="J299" s="69">
        <f>precio_alta!H30</f>
        <v>1749</v>
      </c>
    </row>
    <row r="300" spans="1:10" x14ac:dyDescent="0.3">
      <c r="A300" t="str">
        <f t="shared" si="4"/>
        <v>HONOR MAGIC 8 PRO 512GB 5GMax Negocios + 39.90CONTADO</v>
      </c>
      <c r="B300" s="69" t="str">
        <f>precio_alta!A31</f>
        <v>Corriente</v>
      </c>
      <c r="C300" s="69" t="str">
        <f>precio_alta!B31</f>
        <v>5G</v>
      </c>
      <c r="D300" s="69" t="str">
        <f>precio_alta!C31</f>
        <v>HONOR</v>
      </c>
      <c r="E300" s="69" t="str">
        <f>precio_alta!D31</f>
        <v>HONOR MAGIC 8 PRO 512GB 5G</v>
      </c>
      <c r="F300" s="69">
        <f>precio_alta!E31</f>
        <v>5789</v>
      </c>
      <c r="G300" s="69" t="str">
        <f>precio_alta!F31</f>
        <v>Android</v>
      </c>
      <c r="H300" s="69" t="s">
        <v>187</v>
      </c>
      <c r="I300" s="68" t="s">
        <v>195</v>
      </c>
      <c r="J300" s="69">
        <f>precio_alta!H31</f>
        <v>5709</v>
      </c>
    </row>
    <row r="301" spans="1:10" x14ac:dyDescent="0.3">
      <c r="A301" t="str">
        <f t="shared" si="4"/>
        <v>HONOR X5C 128GBMax Negocios + 39.90CONTADO</v>
      </c>
      <c r="B301" s="69" t="str">
        <f>precio_alta!A32</f>
        <v>Corriente</v>
      </c>
      <c r="C301" s="69" t="str">
        <f>precio_alta!B32</f>
        <v>4G</v>
      </c>
      <c r="D301" s="69" t="str">
        <f>precio_alta!C32</f>
        <v>HONOR</v>
      </c>
      <c r="E301" s="69" t="str">
        <f>precio_alta!D32</f>
        <v>HONOR X5C 128GB</v>
      </c>
      <c r="F301" s="69">
        <f>precio_alta!E32</f>
        <v>399</v>
      </c>
      <c r="G301" s="69" t="str">
        <f>precio_alta!F32</f>
        <v>Android</v>
      </c>
      <c r="H301" s="69" t="s">
        <v>187</v>
      </c>
      <c r="I301" s="68" t="s">
        <v>195</v>
      </c>
      <c r="J301" s="69">
        <f>precio_alta!H32</f>
        <v>389</v>
      </c>
    </row>
    <row r="302" spans="1:10" x14ac:dyDescent="0.3">
      <c r="A302" t="str">
        <f t="shared" si="4"/>
        <v>HONOR X5C PLUS 256GBMax Negocios + 39.90CONTADO</v>
      </c>
      <c r="B302" s="69" t="str">
        <f>precio_alta!A33</f>
        <v>Corriente</v>
      </c>
      <c r="C302" s="69" t="str">
        <f>precio_alta!B33</f>
        <v>4G</v>
      </c>
      <c r="D302" s="69" t="str">
        <f>precio_alta!C33</f>
        <v>HONOR</v>
      </c>
      <c r="E302" s="69" t="str">
        <f>precio_alta!D33</f>
        <v>HONOR X5C PLUS 256GB</v>
      </c>
      <c r="F302" s="69">
        <f>precio_alta!E33</f>
        <v>499</v>
      </c>
      <c r="G302" s="69" t="str">
        <f>precio_alta!F33</f>
        <v>Android</v>
      </c>
      <c r="H302" s="69" t="s">
        <v>187</v>
      </c>
      <c r="I302" s="68" t="s">
        <v>195</v>
      </c>
      <c r="J302" s="69">
        <f>precio_alta!H33</f>
        <v>489</v>
      </c>
    </row>
    <row r="303" spans="1:10" x14ac:dyDescent="0.3">
      <c r="A303" t="str">
        <f t="shared" si="4"/>
        <v>HONOR X5D 128GBMax Negocios + 39.90CONTADO</v>
      </c>
      <c r="B303" s="69" t="str">
        <f>precio_alta!A34</f>
        <v>Corriente</v>
      </c>
      <c r="C303" s="69" t="str">
        <f>precio_alta!B34</f>
        <v>4G</v>
      </c>
      <c r="D303" s="69" t="str">
        <f>precio_alta!C34</f>
        <v>HONOR</v>
      </c>
      <c r="E303" s="69" t="str">
        <f>precio_alta!D34</f>
        <v>HONOR X5D 128GB</v>
      </c>
      <c r="F303" s="69">
        <f>precio_alta!E34</f>
        <v>449</v>
      </c>
      <c r="G303" s="69" t="str">
        <f>precio_alta!F34</f>
        <v>Android</v>
      </c>
      <c r="H303" s="69" t="s">
        <v>187</v>
      </c>
      <c r="I303" s="68" t="s">
        <v>195</v>
      </c>
      <c r="J303" s="69">
        <f>precio_alta!H34</f>
        <v>449</v>
      </c>
    </row>
    <row r="304" spans="1:10" x14ac:dyDescent="0.3">
      <c r="A304" t="str">
        <f t="shared" si="4"/>
        <v>HONOR X5D 256GBMax Negocios + 39.90CONTADO</v>
      </c>
      <c r="B304" s="69" t="str">
        <f>precio_alta!A35</f>
        <v>Corriente</v>
      </c>
      <c r="C304" s="69" t="str">
        <f>precio_alta!B35</f>
        <v>4G</v>
      </c>
      <c r="D304" s="69" t="str">
        <f>precio_alta!C35</f>
        <v>HONOR</v>
      </c>
      <c r="E304" s="69" t="str">
        <f>precio_alta!D35</f>
        <v>HONOR X5D 256GB</v>
      </c>
      <c r="F304" s="69">
        <f>precio_alta!E35</f>
        <v>589</v>
      </c>
      <c r="G304" s="69" t="str">
        <f>precio_alta!F35</f>
        <v>Android</v>
      </c>
      <c r="H304" s="69" t="s">
        <v>187</v>
      </c>
      <c r="I304" s="68" t="s">
        <v>195</v>
      </c>
      <c r="J304" s="69">
        <f>precio_alta!H35</f>
        <v>579</v>
      </c>
    </row>
    <row r="305" spans="1:10" x14ac:dyDescent="0.3">
      <c r="A305" t="str">
        <f t="shared" si="4"/>
        <v>HONOR X6C 256GBMax Negocios + 39.90CONTADO</v>
      </c>
      <c r="B305" s="69" t="str">
        <f>precio_alta!A36</f>
        <v>Corriente</v>
      </c>
      <c r="C305" s="69" t="str">
        <f>precio_alta!B36</f>
        <v>4G</v>
      </c>
      <c r="D305" s="69" t="str">
        <f>precio_alta!C36</f>
        <v>HONOR</v>
      </c>
      <c r="E305" s="69" t="str">
        <f>precio_alta!D36</f>
        <v>HONOR X6C 256GB</v>
      </c>
      <c r="F305" s="69">
        <f>precio_alta!E36</f>
        <v>699</v>
      </c>
      <c r="G305" s="69" t="str">
        <f>precio_alta!F36</f>
        <v>Android</v>
      </c>
      <c r="H305" s="69" t="s">
        <v>187</v>
      </c>
      <c r="I305" s="68" t="s">
        <v>195</v>
      </c>
      <c r="J305" s="69">
        <f>precio_alta!H36</f>
        <v>689</v>
      </c>
    </row>
    <row r="306" spans="1:10" x14ac:dyDescent="0.3">
      <c r="A306" t="str">
        <f t="shared" si="4"/>
        <v>HONOR X6D 256GB 5GMax Negocios + 39.90CONTADO</v>
      </c>
      <c r="B306" s="69" t="str">
        <f>precio_alta!A37</f>
        <v>Corriente</v>
      </c>
      <c r="C306" s="69" t="str">
        <f>precio_alta!B37</f>
        <v>5G</v>
      </c>
      <c r="D306" s="69" t="str">
        <f>precio_alta!C37</f>
        <v>HONOR</v>
      </c>
      <c r="E306" s="69" t="str">
        <f>precio_alta!D37</f>
        <v>HONOR X6D 256GB 5G</v>
      </c>
      <c r="F306" s="69">
        <f>precio_alta!E37</f>
        <v>829</v>
      </c>
      <c r="G306" s="69" t="str">
        <f>precio_alta!F37</f>
        <v>Android</v>
      </c>
      <c r="H306" s="69" t="s">
        <v>187</v>
      </c>
      <c r="I306" s="68" t="s">
        <v>195</v>
      </c>
      <c r="J306" s="69">
        <f>precio_alta!H37</f>
        <v>819</v>
      </c>
    </row>
    <row r="307" spans="1:10" x14ac:dyDescent="0.3">
      <c r="A307" t="str">
        <f t="shared" si="4"/>
        <v>HONOR X7D 256GB 5GMax Negocios + 39.90CONTADO</v>
      </c>
      <c r="B307" s="69" t="str">
        <f>precio_alta!A38</f>
        <v>Corriente</v>
      </c>
      <c r="C307" s="69" t="str">
        <f>precio_alta!B38</f>
        <v>5G</v>
      </c>
      <c r="D307" s="69" t="str">
        <f>precio_alta!C38</f>
        <v>HONOR</v>
      </c>
      <c r="E307" s="69" t="str">
        <f>precio_alta!D38</f>
        <v>HONOR X7D 256GB 5G</v>
      </c>
      <c r="F307" s="69">
        <f>precio_alta!E38</f>
        <v>879</v>
      </c>
      <c r="G307" s="69" t="str">
        <f>precio_alta!F38</f>
        <v>Android</v>
      </c>
      <c r="H307" s="69" t="s">
        <v>187</v>
      </c>
      <c r="I307" s="68" t="s">
        <v>195</v>
      </c>
      <c r="J307" s="69">
        <f>precio_alta!H38</f>
        <v>869</v>
      </c>
    </row>
    <row r="308" spans="1:10" x14ac:dyDescent="0.3">
      <c r="A308" t="str">
        <f t="shared" si="4"/>
        <v>HONOR X7E PLUS 256GB 5GMax Negocios + 39.90CONTADO</v>
      </c>
      <c r="B308" s="69" t="str">
        <f>precio_alta!A39</f>
        <v>Corriente</v>
      </c>
      <c r="C308" s="69" t="str">
        <f>precio_alta!B39</f>
        <v>5G</v>
      </c>
      <c r="D308" s="69" t="str">
        <f>precio_alta!C39</f>
        <v>HONOR</v>
      </c>
      <c r="E308" s="69" t="str">
        <f>precio_alta!D39</f>
        <v>HONOR X7E PLUS 256GB 5G</v>
      </c>
      <c r="F308" s="69">
        <f>precio_alta!E39</f>
        <v>1179</v>
      </c>
      <c r="G308" s="69" t="str">
        <f>precio_alta!F39</f>
        <v>Android</v>
      </c>
      <c r="H308" s="69" t="s">
        <v>187</v>
      </c>
      <c r="I308" s="68" t="s">
        <v>195</v>
      </c>
      <c r="J308" s="69">
        <f>precio_alta!H39</f>
        <v>1169</v>
      </c>
    </row>
    <row r="309" spans="1:10" x14ac:dyDescent="0.3">
      <c r="A309" t="str">
        <f t="shared" si="4"/>
        <v>HONOR X8C 256GB 5GMax Negocios + 39.90CONTADO</v>
      </c>
      <c r="B309" s="69" t="str">
        <f>precio_alta!A40</f>
        <v>Corriente</v>
      </c>
      <c r="C309" s="69" t="str">
        <f>precio_alta!B40</f>
        <v>5G</v>
      </c>
      <c r="D309" s="69" t="str">
        <f>precio_alta!C40</f>
        <v>HONOR</v>
      </c>
      <c r="E309" s="69" t="str">
        <f>precio_alta!D40</f>
        <v>HONOR X8C 256GB 5G</v>
      </c>
      <c r="F309" s="69">
        <f>precio_alta!E40</f>
        <v>1189</v>
      </c>
      <c r="G309" s="69" t="str">
        <f>precio_alta!F40</f>
        <v>Android</v>
      </c>
      <c r="H309" s="69" t="s">
        <v>187</v>
      </c>
      <c r="I309" s="68" t="s">
        <v>195</v>
      </c>
      <c r="J309" s="69">
        <f>precio_alta!H40</f>
        <v>1169</v>
      </c>
    </row>
    <row r="310" spans="1:10" x14ac:dyDescent="0.3">
      <c r="A310" t="str">
        <f t="shared" si="4"/>
        <v>HUAWEI WATCH KIDS 4 PROMax Negocios + 39.90CONTADO</v>
      </c>
      <c r="B310" s="69" t="str">
        <f>precio_alta!A41</f>
        <v>Corriente</v>
      </c>
      <c r="C310" s="69" t="str">
        <f>precio_alta!B41</f>
        <v>4G</v>
      </c>
      <c r="D310" s="69" t="str">
        <f>precio_alta!C41</f>
        <v>HUAWEI</v>
      </c>
      <c r="E310" s="69" t="str">
        <f>precio_alta!D41</f>
        <v>HUAWEI WATCH KIDS 4 PRO</v>
      </c>
      <c r="F310" s="69">
        <f>precio_alta!E41</f>
        <v>649</v>
      </c>
      <c r="G310" s="69" t="str">
        <f>precio_alta!F41</f>
        <v>Android</v>
      </c>
      <c r="H310" s="69" t="s">
        <v>187</v>
      </c>
      <c r="I310" s="68" t="s">
        <v>195</v>
      </c>
      <c r="J310" s="69">
        <f>precio_alta!H41</f>
        <v>639</v>
      </c>
    </row>
    <row r="311" spans="1:10" x14ac:dyDescent="0.3">
      <c r="A311" t="str">
        <f t="shared" si="4"/>
        <v>MOTOROLA MOTO EDGE 60 512GB 5GMax Negocios + 39.90CONTADO</v>
      </c>
      <c r="B311" s="69" t="str">
        <f>precio_alta!A42</f>
        <v>Corriente</v>
      </c>
      <c r="C311" s="69" t="str">
        <f>precio_alta!B42</f>
        <v>5G</v>
      </c>
      <c r="D311" s="69" t="str">
        <f>precio_alta!C42</f>
        <v>MOTOROLA</v>
      </c>
      <c r="E311" s="69" t="str">
        <f>precio_alta!D42</f>
        <v>MOTOROLA MOTO EDGE 60 512GB 5G</v>
      </c>
      <c r="F311" s="69">
        <f>precio_alta!E42</f>
        <v>1989</v>
      </c>
      <c r="G311" s="69" t="str">
        <f>precio_alta!F42</f>
        <v>Android</v>
      </c>
      <c r="H311" s="69" t="s">
        <v>187</v>
      </c>
      <c r="I311" s="68" t="s">
        <v>195</v>
      </c>
      <c r="J311" s="69">
        <f>precio_alta!H42</f>
        <v>1959</v>
      </c>
    </row>
    <row r="312" spans="1:10" x14ac:dyDescent="0.3">
      <c r="A312" t="str">
        <f t="shared" si="4"/>
        <v>MOTOROLA MOTO EDGE 60 FUSION 256GB 5GMax Negocios + 39.90CONTADO</v>
      </c>
      <c r="B312" s="69" t="str">
        <f>precio_alta!A43</f>
        <v>Corriente</v>
      </c>
      <c r="C312" s="69" t="str">
        <f>precio_alta!B43</f>
        <v>5G</v>
      </c>
      <c r="D312" s="69" t="str">
        <f>precio_alta!C43</f>
        <v>MOTOROLA</v>
      </c>
      <c r="E312" s="69" t="str">
        <f>precio_alta!D43</f>
        <v>MOTOROLA MOTO EDGE 60 FUSION 256GB 5G</v>
      </c>
      <c r="F312" s="69">
        <f>precio_alta!E43</f>
        <v>1439</v>
      </c>
      <c r="G312" s="69" t="str">
        <f>precio_alta!F43</f>
        <v>Android</v>
      </c>
      <c r="H312" s="69" t="s">
        <v>187</v>
      </c>
      <c r="I312" s="68" t="s">
        <v>195</v>
      </c>
      <c r="J312" s="69">
        <f>precio_alta!H43</f>
        <v>1419</v>
      </c>
    </row>
    <row r="313" spans="1:10" x14ac:dyDescent="0.3">
      <c r="A313" t="str">
        <f t="shared" si="4"/>
        <v>MOTOROLA MOTO EDGE 60 PRO 512GB 5GMax Negocios + 39.90CONTADO</v>
      </c>
      <c r="B313" s="69" t="str">
        <f>precio_alta!A44</f>
        <v>Corriente</v>
      </c>
      <c r="C313" s="69" t="str">
        <f>precio_alta!B44</f>
        <v>5G</v>
      </c>
      <c r="D313" s="69" t="str">
        <f>precio_alta!C44</f>
        <v>MOTOROLA</v>
      </c>
      <c r="E313" s="69" t="str">
        <f>precio_alta!D44</f>
        <v>MOTOROLA MOTO EDGE 60 PRO 512GB 5G</v>
      </c>
      <c r="F313" s="69">
        <f>precio_alta!E44</f>
        <v>2649</v>
      </c>
      <c r="G313" s="69" t="str">
        <f>precio_alta!F44</f>
        <v>Android</v>
      </c>
      <c r="H313" s="69" t="s">
        <v>187</v>
      </c>
      <c r="I313" s="68" t="s">
        <v>195</v>
      </c>
      <c r="J313" s="69">
        <f>precio_alta!H44</f>
        <v>2619</v>
      </c>
    </row>
    <row r="314" spans="1:10" x14ac:dyDescent="0.3">
      <c r="A314" t="str">
        <f t="shared" si="4"/>
        <v>MOTOROLA MOTO EDGE 70 512GB 5GMax Negocios + 39.90CONTADO</v>
      </c>
      <c r="B314" s="69" t="str">
        <f>precio_alta!A45</f>
        <v>Corriente</v>
      </c>
      <c r="C314" s="69" t="str">
        <f>precio_alta!B45</f>
        <v>5G</v>
      </c>
      <c r="D314" s="69" t="str">
        <f>precio_alta!C45</f>
        <v>MOTOROLA</v>
      </c>
      <c r="E314" s="69" t="str">
        <f>precio_alta!D45</f>
        <v>MOTOROLA MOTO EDGE 70 512GB 5G</v>
      </c>
      <c r="F314" s="69">
        <f>precio_alta!E45</f>
        <v>2549</v>
      </c>
      <c r="G314" s="69" t="str">
        <f>precio_alta!F45</f>
        <v>Android</v>
      </c>
      <c r="H314" s="69" t="s">
        <v>187</v>
      </c>
      <c r="I314" s="68" t="s">
        <v>195</v>
      </c>
      <c r="J314" s="69">
        <f>precio_alta!H45</f>
        <v>2509</v>
      </c>
    </row>
    <row r="315" spans="1:10" x14ac:dyDescent="0.3">
      <c r="A315" t="str">
        <f t="shared" si="4"/>
        <v>MOTOROLA MOTO EDGE 70 FUSION 256GB 5GMax Negocios + 39.90CONTADO</v>
      </c>
      <c r="B315" s="69" t="str">
        <f>precio_alta!A46</f>
        <v>Corriente</v>
      </c>
      <c r="C315" s="69" t="str">
        <f>precio_alta!B46</f>
        <v>5G</v>
      </c>
      <c r="D315" s="69" t="str">
        <f>precio_alta!C46</f>
        <v>MOTOROLA</v>
      </c>
      <c r="E315" s="69" t="str">
        <f>precio_alta!D46</f>
        <v>MOTOROLA MOTO EDGE 70 FUSION 256GB 5G</v>
      </c>
      <c r="F315" s="69">
        <f>precio_alta!E46</f>
        <v>1899</v>
      </c>
      <c r="G315" s="69" t="str">
        <f>precio_alta!F46</f>
        <v>Android</v>
      </c>
      <c r="H315" s="69" t="s">
        <v>187</v>
      </c>
      <c r="I315" s="68" t="s">
        <v>195</v>
      </c>
      <c r="J315" s="69">
        <f>precio_alta!H46</f>
        <v>1869</v>
      </c>
    </row>
    <row r="316" spans="1:10" x14ac:dyDescent="0.3">
      <c r="A316" t="str">
        <f t="shared" si="4"/>
        <v>MOTOROLA MOTO EDGE 70 PRO 512GB 5GMax Negocios + 39.90CONTADO</v>
      </c>
      <c r="B316" s="69" t="str">
        <f>precio_alta!A47</f>
        <v>Corriente</v>
      </c>
      <c r="C316" s="69" t="str">
        <f>precio_alta!B47</f>
        <v>5G</v>
      </c>
      <c r="D316" s="69" t="str">
        <f>precio_alta!C47</f>
        <v>MOTOROLA</v>
      </c>
      <c r="E316" s="69" t="str">
        <f>precio_alta!D47</f>
        <v>MOTOROLA MOTO EDGE 70 PRO 512GB 5G</v>
      </c>
      <c r="F316" s="69">
        <f>precio_alta!E47</f>
        <v>3619</v>
      </c>
      <c r="G316" s="69" t="str">
        <f>precio_alta!F47</f>
        <v>Android</v>
      </c>
      <c r="H316" s="69" t="s">
        <v>187</v>
      </c>
      <c r="I316" s="68" t="s">
        <v>195</v>
      </c>
      <c r="J316" s="69">
        <f>precio_alta!H47</f>
        <v>3569</v>
      </c>
    </row>
    <row r="317" spans="1:10" x14ac:dyDescent="0.3">
      <c r="A317" t="str">
        <f t="shared" si="4"/>
        <v>MOTOROLA MOTO G06 128GBMax Negocios + 39.90CONTADO</v>
      </c>
      <c r="B317" s="69" t="str">
        <f>precio_alta!A48</f>
        <v>Corriente</v>
      </c>
      <c r="C317" s="69" t="str">
        <f>precio_alta!B48</f>
        <v>4G</v>
      </c>
      <c r="D317" s="69" t="str">
        <f>precio_alta!C48</f>
        <v>MOTOROLA</v>
      </c>
      <c r="E317" s="69" t="str">
        <f>precio_alta!D48</f>
        <v>MOTOROLA MOTO G06 128GB</v>
      </c>
      <c r="F317" s="69">
        <f>precio_alta!E48</f>
        <v>619</v>
      </c>
      <c r="G317" s="69" t="str">
        <f>precio_alta!F48</f>
        <v>Android</v>
      </c>
      <c r="H317" s="69" t="s">
        <v>187</v>
      </c>
      <c r="I317" s="68" t="s">
        <v>195</v>
      </c>
      <c r="J317" s="69">
        <f>precio_alta!H48</f>
        <v>609</v>
      </c>
    </row>
    <row r="318" spans="1:10" x14ac:dyDescent="0.3">
      <c r="A318" t="str">
        <f t="shared" si="4"/>
        <v>MOTOROLA MOTO G06 256GBMax Negocios + 39.90CONTADO</v>
      </c>
      <c r="B318" s="69" t="str">
        <f>precio_alta!A49</f>
        <v>Corriente</v>
      </c>
      <c r="C318" s="69" t="str">
        <f>precio_alta!B49</f>
        <v>4G</v>
      </c>
      <c r="D318" s="69" t="str">
        <f>precio_alta!C49</f>
        <v>MOTOROLA</v>
      </c>
      <c r="E318" s="69" t="str">
        <f>precio_alta!D49</f>
        <v>MOTOROLA MOTO G06 256GB</v>
      </c>
      <c r="F318" s="69">
        <f>precio_alta!E49</f>
        <v>649</v>
      </c>
      <c r="G318" s="69" t="str">
        <f>precio_alta!F49</f>
        <v>Android</v>
      </c>
      <c r="H318" s="69" t="s">
        <v>187</v>
      </c>
      <c r="I318" s="68" t="s">
        <v>195</v>
      </c>
      <c r="J318" s="69">
        <f>precio_alta!H49</f>
        <v>639</v>
      </c>
    </row>
    <row r="319" spans="1:10" x14ac:dyDescent="0.3">
      <c r="A319" t="str">
        <f t="shared" si="4"/>
        <v>MOTOROLA MOTO G15 256GBMax Negocios + 39.90CONTADO</v>
      </c>
      <c r="B319" s="69" t="str">
        <f>precio_alta!A50</f>
        <v>Corriente</v>
      </c>
      <c r="C319" s="69" t="str">
        <f>precio_alta!B50</f>
        <v>4G</v>
      </c>
      <c r="D319" s="69" t="str">
        <f>precio_alta!C50</f>
        <v>MOTOROLA</v>
      </c>
      <c r="E319" s="69" t="str">
        <f>precio_alta!D50</f>
        <v>MOTOROLA MOTO G15 256GB</v>
      </c>
      <c r="F319" s="69">
        <f>precio_alta!E50</f>
        <v>719</v>
      </c>
      <c r="G319" s="69" t="str">
        <f>precio_alta!F50</f>
        <v>Android</v>
      </c>
      <c r="H319" s="69" t="s">
        <v>187</v>
      </c>
      <c r="I319" s="68" t="s">
        <v>195</v>
      </c>
      <c r="J319" s="69">
        <f>precio_alta!H50</f>
        <v>709</v>
      </c>
    </row>
    <row r="320" spans="1:10" x14ac:dyDescent="0.3">
      <c r="A320" t="str">
        <f t="shared" si="4"/>
        <v>MOTOROLA MOTO G17 256GBMax Negocios + 39.90CONTADO</v>
      </c>
      <c r="B320" s="69" t="str">
        <f>precio_alta!A51</f>
        <v>Corriente</v>
      </c>
      <c r="C320" s="69" t="str">
        <f>precio_alta!B51</f>
        <v>4G</v>
      </c>
      <c r="D320" s="69" t="str">
        <f>precio_alta!C51</f>
        <v>MOTOROLA</v>
      </c>
      <c r="E320" s="69" t="str">
        <f>precio_alta!D51</f>
        <v>MOTOROLA MOTO G17 256GB</v>
      </c>
      <c r="F320" s="69">
        <f>precio_alta!E51</f>
        <v>779</v>
      </c>
      <c r="G320" s="69" t="str">
        <f>precio_alta!F51</f>
        <v>Android</v>
      </c>
      <c r="H320" s="69" t="s">
        <v>187</v>
      </c>
      <c r="I320" s="68" t="s">
        <v>195</v>
      </c>
      <c r="J320" s="69">
        <f>precio_alta!H51</f>
        <v>769</v>
      </c>
    </row>
    <row r="321" spans="1:10" x14ac:dyDescent="0.3">
      <c r="A321" t="str">
        <f t="shared" si="4"/>
        <v>MOTOROLA MOTO G47 128GB 5GMax Negocios + 39.90CONTADO</v>
      </c>
      <c r="B321" s="69" t="str">
        <f>precio_alta!A52</f>
        <v>Corriente</v>
      </c>
      <c r="C321" s="69" t="str">
        <f>precio_alta!B52</f>
        <v>5G</v>
      </c>
      <c r="D321" s="69" t="str">
        <f>precio_alta!C52</f>
        <v>MOTOROLA</v>
      </c>
      <c r="E321" s="69" t="str">
        <f>precio_alta!D52</f>
        <v>MOTOROLA MOTO G47 128GB 5G</v>
      </c>
      <c r="F321" s="69">
        <f>precio_alta!E52</f>
        <v>949</v>
      </c>
      <c r="G321" s="69" t="str">
        <f>precio_alta!F52</f>
        <v>Android</v>
      </c>
      <c r="H321" s="69" t="s">
        <v>187</v>
      </c>
      <c r="I321" s="68" t="s">
        <v>195</v>
      </c>
      <c r="J321" s="69">
        <f>precio_alta!H52</f>
        <v>939</v>
      </c>
    </row>
    <row r="322" spans="1:10" x14ac:dyDescent="0.3">
      <c r="A322" t="str">
        <f t="shared" si="4"/>
        <v>MOTOROLA MOTO G56 256GB 5GMax Negocios + 39.90CONTADO</v>
      </c>
      <c r="B322" s="69" t="str">
        <f>precio_alta!A53</f>
        <v>Corriente</v>
      </c>
      <c r="C322" s="69" t="str">
        <f>precio_alta!B53</f>
        <v>5G</v>
      </c>
      <c r="D322" s="69" t="str">
        <f>precio_alta!C53</f>
        <v>MOTOROLA</v>
      </c>
      <c r="E322" s="69" t="str">
        <f>precio_alta!D53</f>
        <v>MOTOROLA MOTO G56 256GB 5G</v>
      </c>
      <c r="F322" s="69">
        <f>precio_alta!E53</f>
        <v>969</v>
      </c>
      <c r="G322" s="69" t="str">
        <f>precio_alta!F53</f>
        <v>Android</v>
      </c>
      <c r="H322" s="69" t="s">
        <v>187</v>
      </c>
      <c r="I322" s="68" t="s">
        <v>195</v>
      </c>
      <c r="J322" s="69">
        <f>precio_alta!H53</f>
        <v>959</v>
      </c>
    </row>
    <row r="323" spans="1:10" x14ac:dyDescent="0.3">
      <c r="A323" t="str">
        <f t="shared" ref="A323:A386" si="5">CONCATENATE(E323,I323,H323)</f>
        <v>MOTOROLA MOTO G67 256GB 5GMax Negocios + 39.90CONTADO</v>
      </c>
      <c r="B323" s="69" t="str">
        <f>precio_alta!A54</f>
        <v>Corriente</v>
      </c>
      <c r="C323" s="69" t="str">
        <f>precio_alta!B54</f>
        <v>5G</v>
      </c>
      <c r="D323" s="69" t="str">
        <f>precio_alta!C54</f>
        <v>MOTOROLA</v>
      </c>
      <c r="E323" s="69" t="str">
        <f>precio_alta!D54</f>
        <v>MOTOROLA MOTO G67 256GB 5G</v>
      </c>
      <c r="F323" s="69">
        <f>precio_alta!E54</f>
        <v>1269</v>
      </c>
      <c r="G323" s="69" t="str">
        <f>precio_alta!F54</f>
        <v>Android</v>
      </c>
      <c r="H323" s="69" t="s">
        <v>187</v>
      </c>
      <c r="I323" s="68" t="s">
        <v>195</v>
      </c>
      <c r="J323" s="69">
        <f>precio_alta!H54</f>
        <v>1249</v>
      </c>
    </row>
    <row r="324" spans="1:10" x14ac:dyDescent="0.3">
      <c r="A324" t="str">
        <f t="shared" si="5"/>
        <v>MOTOROLA MOTO G77 256GB 5GMax Negocios + 39.90CONTADO</v>
      </c>
      <c r="B324" s="69" t="str">
        <f>precio_alta!A55</f>
        <v>Corriente</v>
      </c>
      <c r="C324" s="69" t="str">
        <f>precio_alta!B55</f>
        <v>5G</v>
      </c>
      <c r="D324" s="69" t="str">
        <f>precio_alta!C55</f>
        <v>MOTOROLA</v>
      </c>
      <c r="E324" s="69" t="str">
        <f>precio_alta!D55</f>
        <v>MOTOROLA MOTO G77 256GB 5G</v>
      </c>
      <c r="F324" s="69">
        <f>precio_alta!E55</f>
        <v>1519</v>
      </c>
      <c r="G324" s="69" t="str">
        <f>precio_alta!F55</f>
        <v>Android</v>
      </c>
      <c r="H324" s="69" t="s">
        <v>187</v>
      </c>
      <c r="I324" s="68" t="s">
        <v>195</v>
      </c>
      <c r="J324" s="69">
        <f>precio_alta!H55</f>
        <v>1499</v>
      </c>
    </row>
    <row r="325" spans="1:10" x14ac:dyDescent="0.3">
      <c r="A325" t="str">
        <f t="shared" si="5"/>
        <v>MOTOROLA MOTO RAZR 60 512GB 5GMax Negocios + 39.90CONTADO</v>
      </c>
      <c r="B325" s="69" t="str">
        <f>precio_alta!A56</f>
        <v>Corriente</v>
      </c>
      <c r="C325" s="69" t="str">
        <f>precio_alta!B56</f>
        <v>5G</v>
      </c>
      <c r="D325" s="69" t="str">
        <f>precio_alta!C56</f>
        <v>MOTOROLA</v>
      </c>
      <c r="E325" s="69" t="str">
        <f>precio_alta!D56</f>
        <v>MOTOROLA MOTO RAZR 60 512GB 5G</v>
      </c>
      <c r="F325" s="69">
        <f>precio_alta!E56</f>
        <v>3789</v>
      </c>
      <c r="G325" s="69" t="str">
        <f>precio_alta!F56</f>
        <v>Android</v>
      </c>
      <c r="H325" s="69" t="s">
        <v>187</v>
      </c>
      <c r="I325" s="68" t="s">
        <v>195</v>
      </c>
      <c r="J325" s="69">
        <f>precio_alta!H56</f>
        <v>3739</v>
      </c>
    </row>
    <row r="326" spans="1:10" x14ac:dyDescent="0.3">
      <c r="A326" t="str">
        <f t="shared" si="5"/>
        <v>MOTOROLA MOTO RAZR 70 512GB 5GMax Negocios + 39.90CONTADO</v>
      </c>
      <c r="B326" s="69" t="str">
        <f>precio_alta!A57</f>
        <v>Corriente</v>
      </c>
      <c r="C326" s="69" t="str">
        <f>precio_alta!B57</f>
        <v>5G</v>
      </c>
      <c r="D326" s="69" t="str">
        <f>precio_alta!C57</f>
        <v>MOTOROLA</v>
      </c>
      <c r="E326" s="69" t="str">
        <f>precio_alta!D57</f>
        <v>MOTOROLA MOTO RAZR 70 512GB 5G</v>
      </c>
      <c r="F326" s="69">
        <f>precio_alta!E57</f>
        <v>4089</v>
      </c>
      <c r="G326" s="69" t="str">
        <f>precio_alta!F57</f>
        <v>Android</v>
      </c>
      <c r="H326" s="69" t="s">
        <v>187</v>
      </c>
      <c r="I326" s="68" t="s">
        <v>195</v>
      </c>
      <c r="J326" s="69">
        <f>precio_alta!H57</f>
        <v>4029</v>
      </c>
    </row>
    <row r="327" spans="1:10" x14ac:dyDescent="0.3">
      <c r="A327" t="str">
        <f t="shared" si="5"/>
        <v>OPPO A5 256GBMax Negocios + 39.90CONTADO</v>
      </c>
      <c r="B327" s="69" t="str">
        <f>precio_alta!A58</f>
        <v>Corriente</v>
      </c>
      <c r="C327" s="69" t="str">
        <f>precio_alta!B58</f>
        <v>4G</v>
      </c>
      <c r="D327" s="69" t="str">
        <f>precio_alta!C58</f>
        <v>OPPO</v>
      </c>
      <c r="E327" s="69" t="str">
        <f>precio_alta!D58</f>
        <v>OPPO A5 256GB</v>
      </c>
      <c r="F327" s="69">
        <f>precio_alta!E58</f>
        <v>849</v>
      </c>
      <c r="G327" s="69" t="str">
        <f>precio_alta!F58</f>
        <v>Android</v>
      </c>
      <c r="H327" s="69" t="s">
        <v>187</v>
      </c>
      <c r="I327" s="68" t="s">
        <v>195</v>
      </c>
      <c r="J327" s="69">
        <f>precio_alta!H58</f>
        <v>839</v>
      </c>
    </row>
    <row r="328" spans="1:10" x14ac:dyDescent="0.3">
      <c r="A328" t="str">
        <f t="shared" si="5"/>
        <v>OPPO A5 256GB 5GMax Negocios + 39.90CONTADO</v>
      </c>
      <c r="B328" s="69" t="str">
        <f>precio_alta!A59</f>
        <v>Corriente</v>
      </c>
      <c r="C328" s="69" t="str">
        <f>precio_alta!B59</f>
        <v>5G</v>
      </c>
      <c r="D328" s="69" t="str">
        <f>precio_alta!C59</f>
        <v>OPPO</v>
      </c>
      <c r="E328" s="69" t="str">
        <f>precio_alta!D59</f>
        <v>OPPO A5 256GB 5G</v>
      </c>
      <c r="F328" s="69">
        <f>precio_alta!E59</f>
        <v>1319</v>
      </c>
      <c r="G328" s="69" t="str">
        <f>precio_alta!F59</f>
        <v>Android</v>
      </c>
      <c r="H328" s="69" t="s">
        <v>187</v>
      </c>
      <c r="I328" s="68" t="s">
        <v>195</v>
      </c>
      <c r="J328" s="69">
        <f>precio_alta!H59</f>
        <v>1299</v>
      </c>
    </row>
    <row r="329" spans="1:10" x14ac:dyDescent="0.3">
      <c r="A329" t="str">
        <f t="shared" si="5"/>
        <v>OPPO A5X 128GBMax Negocios + 39.90CONTADO</v>
      </c>
      <c r="B329" s="69" t="str">
        <f>precio_alta!A60</f>
        <v>Corriente</v>
      </c>
      <c r="C329" s="69" t="str">
        <f>precio_alta!B60</f>
        <v>4G</v>
      </c>
      <c r="D329" s="69" t="str">
        <f>precio_alta!C60</f>
        <v>OPPO</v>
      </c>
      <c r="E329" s="69" t="str">
        <f>precio_alta!D60</f>
        <v>OPPO A5X 128GB</v>
      </c>
      <c r="F329" s="69">
        <f>precio_alta!E60</f>
        <v>659</v>
      </c>
      <c r="G329" s="69" t="str">
        <f>precio_alta!F60</f>
        <v>Android</v>
      </c>
      <c r="H329" s="69" t="s">
        <v>187</v>
      </c>
      <c r="I329" s="68" t="s">
        <v>195</v>
      </c>
      <c r="J329" s="69">
        <f>precio_alta!H60</f>
        <v>649</v>
      </c>
    </row>
    <row r="330" spans="1:10" x14ac:dyDescent="0.3">
      <c r="A330" t="str">
        <f t="shared" si="5"/>
        <v>OPPO A6 PRO 256GB 5GMax Negocios + 39.90CONTADO</v>
      </c>
      <c r="B330" s="69" t="str">
        <f>precio_alta!A61</f>
        <v>Corriente</v>
      </c>
      <c r="C330" s="69" t="str">
        <f>precio_alta!B61</f>
        <v>5G</v>
      </c>
      <c r="D330" s="69" t="str">
        <f>precio_alta!C61</f>
        <v>OPPO</v>
      </c>
      <c r="E330" s="69" t="str">
        <f>precio_alta!D61</f>
        <v>OPPO A6 PRO 256GB 5G</v>
      </c>
      <c r="F330" s="69">
        <f>precio_alta!E61</f>
        <v>1779</v>
      </c>
      <c r="G330" s="69" t="str">
        <f>precio_alta!F61</f>
        <v>Android</v>
      </c>
      <c r="H330" s="69" t="s">
        <v>187</v>
      </c>
      <c r="I330" s="68" t="s">
        <v>195</v>
      </c>
      <c r="J330" s="69">
        <f>precio_alta!H61</f>
        <v>1749</v>
      </c>
    </row>
    <row r="331" spans="1:10" x14ac:dyDescent="0.3">
      <c r="A331" t="str">
        <f t="shared" si="5"/>
        <v>OPPO A6T 128GBMax Negocios + 39.90CONTADO</v>
      </c>
      <c r="B331" s="69" t="str">
        <f>precio_alta!A62</f>
        <v>Corriente</v>
      </c>
      <c r="C331" s="69" t="str">
        <f>precio_alta!B62</f>
        <v>4G</v>
      </c>
      <c r="D331" s="69" t="str">
        <f>precio_alta!C62</f>
        <v>OPPO</v>
      </c>
      <c r="E331" s="69" t="str">
        <f>precio_alta!D62</f>
        <v>OPPO A6T 128GB</v>
      </c>
      <c r="F331" s="69">
        <f>precio_alta!E62</f>
        <v>789</v>
      </c>
      <c r="G331" s="69" t="str">
        <f>precio_alta!F62</f>
        <v>Android</v>
      </c>
      <c r="H331" s="69" t="s">
        <v>187</v>
      </c>
      <c r="I331" s="68" t="s">
        <v>195</v>
      </c>
      <c r="J331" s="69">
        <f>precio_alta!H62</f>
        <v>769</v>
      </c>
    </row>
    <row r="332" spans="1:10" x14ac:dyDescent="0.3">
      <c r="A332" t="str">
        <f t="shared" si="5"/>
        <v>OPPO A6X 256GB 5GMax Negocios + 39.90CONTADO</v>
      </c>
      <c r="B332" s="69" t="str">
        <f>precio_alta!A63</f>
        <v>Corriente</v>
      </c>
      <c r="C332" s="69" t="str">
        <f>precio_alta!B63</f>
        <v>5G</v>
      </c>
      <c r="D332" s="69" t="str">
        <f>precio_alta!C63</f>
        <v>OPPO</v>
      </c>
      <c r="E332" s="69" t="str">
        <f>precio_alta!D63</f>
        <v>OPPO A6X 256GB 5G</v>
      </c>
      <c r="F332" s="69">
        <f>precio_alta!E63</f>
        <v>1159</v>
      </c>
      <c r="G332" s="69" t="str">
        <f>precio_alta!F63</f>
        <v>Android</v>
      </c>
      <c r="H332" s="69" t="s">
        <v>187</v>
      </c>
      <c r="I332" s="68" t="s">
        <v>195</v>
      </c>
      <c r="J332" s="69">
        <f>precio_alta!H63</f>
        <v>1139</v>
      </c>
    </row>
    <row r="333" spans="1:10" x14ac:dyDescent="0.3">
      <c r="A333" t="str">
        <f t="shared" si="5"/>
        <v>OPPO RENO 14F 256GB 5GMax Negocios + 39.90CONTADO</v>
      </c>
      <c r="B333" s="69" t="str">
        <f>precio_alta!A64</f>
        <v>Corriente</v>
      </c>
      <c r="C333" s="69" t="str">
        <f>precio_alta!B64</f>
        <v>4G</v>
      </c>
      <c r="D333" s="69" t="str">
        <f>precio_alta!C64</f>
        <v>OPPO</v>
      </c>
      <c r="E333" s="69" t="str">
        <f>precio_alta!D64</f>
        <v>OPPO RENO 14F 256GB 5G</v>
      </c>
      <c r="F333" s="69">
        <f>precio_alta!E64</f>
        <v>2229</v>
      </c>
      <c r="G333" s="69" t="str">
        <f>precio_alta!F64</f>
        <v>Android</v>
      </c>
      <c r="H333" s="69" t="s">
        <v>187</v>
      </c>
      <c r="I333" s="68" t="s">
        <v>195</v>
      </c>
      <c r="J333" s="69">
        <f>precio_alta!H64</f>
        <v>2199</v>
      </c>
    </row>
    <row r="334" spans="1:10" x14ac:dyDescent="0.3">
      <c r="A334" t="str">
        <f t="shared" si="5"/>
        <v>OPPO RENO 14F 512GB 5GMax Negocios + 39.90CONTADO</v>
      </c>
      <c r="B334" s="69" t="str">
        <f>precio_alta!A65</f>
        <v>Corriente</v>
      </c>
      <c r="C334" s="69" t="str">
        <f>precio_alta!B65</f>
        <v>5G</v>
      </c>
      <c r="D334" s="69" t="str">
        <f>precio_alta!C65</f>
        <v>OPPO</v>
      </c>
      <c r="E334" s="69" t="str">
        <f>precio_alta!D65</f>
        <v>OPPO RENO 14F 512GB 5G</v>
      </c>
      <c r="F334" s="69">
        <f>precio_alta!E65</f>
        <v>2439</v>
      </c>
      <c r="G334" s="69" t="str">
        <f>precio_alta!F65</f>
        <v>Android</v>
      </c>
      <c r="H334" s="69" t="s">
        <v>187</v>
      </c>
      <c r="I334" s="68" t="s">
        <v>195</v>
      </c>
      <c r="J334" s="69">
        <f>precio_alta!H65</f>
        <v>2409</v>
      </c>
    </row>
    <row r="335" spans="1:10" x14ac:dyDescent="0.3">
      <c r="A335" t="str">
        <f t="shared" si="5"/>
        <v>OPPO RENO 16 256GB 5GMax Negocios + 39.90CONTADO</v>
      </c>
      <c r="B335" s="69" t="str">
        <f>precio_alta!A66</f>
        <v>Corriente</v>
      </c>
      <c r="C335" s="69" t="str">
        <f>precio_alta!B66</f>
        <v>5G</v>
      </c>
      <c r="D335" s="69" t="str">
        <f>precio_alta!C66</f>
        <v>OPPO</v>
      </c>
      <c r="E335" s="69" t="str">
        <f>precio_alta!D66</f>
        <v>OPPO RENO 16 256GB 5G</v>
      </c>
      <c r="F335" s="69">
        <f>precio_alta!E66</f>
        <v>3839</v>
      </c>
      <c r="G335" s="69" t="str">
        <f>precio_alta!F66</f>
        <v>Android</v>
      </c>
      <c r="H335" s="69" t="s">
        <v>187</v>
      </c>
      <c r="I335" s="68" t="s">
        <v>195</v>
      </c>
      <c r="J335" s="69">
        <f>precio_alta!H66</f>
        <v>3789</v>
      </c>
    </row>
    <row r="336" spans="1:10" x14ac:dyDescent="0.3">
      <c r="A336" t="str">
        <f t="shared" si="5"/>
        <v>OPPO RENO 16F 256GB 5GMax Negocios + 39.90CONTADO</v>
      </c>
      <c r="B336" s="69" t="str">
        <f>precio_alta!A67</f>
        <v>Corriente</v>
      </c>
      <c r="C336" s="69" t="str">
        <f>precio_alta!B67</f>
        <v>5G</v>
      </c>
      <c r="D336" s="69" t="str">
        <f>precio_alta!C67</f>
        <v>OPPO</v>
      </c>
      <c r="E336" s="69" t="str">
        <f>precio_alta!D67</f>
        <v>OPPO RENO 16F 256GB 5G</v>
      </c>
      <c r="F336" s="69">
        <f>precio_alta!E67</f>
        <v>3129</v>
      </c>
      <c r="G336" s="69" t="str">
        <f>precio_alta!F67</f>
        <v>Android</v>
      </c>
      <c r="H336" s="69" t="s">
        <v>187</v>
      </c>
      <c r="I336" s="68" t="s">
        <v>195</v>
      </c>
      <c r="J336" s="69">
        <f>precio_alta!H67</f>
        <v>3079</v>
      </c>
    </row>
    <row r="337" spans="1:10" x14ac:dyDescent="0.3">
      <c r="A337" t="str">
        <f t="shared" si="5"/>
        <v>SAMSUNG GALAXY A07 128GBMax Negocios + 39.90CONTADO</v>
      </c>
      <c r="B337" s="69" t="str">
        <f>precio_alta!A68</f>
        <v>Corriente</v>
      </c>
      <c r="C337" s="69" t="str">
        <f>precio_alta!B68</f>
        <v>4G</v>
      </c>
      <c r="D337" s="69" t="str">
        <f>precio_alta!C68</f>
        <v>SAMSUNG</v>
      </c>
      <c r="E337" s="69" t="str">
        <f>precio_alta!D68</f>
        <v>SAMSUNG GALAXY A07 128GB</v>
      </c>
      <c r="F337" s="69">
        <f>precio_alta!E68</f>
        <v>599</v>
      </c>
      <c r="G337" s="69" t="str">
        <f>precio_alta!F68</f>
        <v>Android</v>
      </c>
      <c r="H337" s="69" t="s">
        <v>187</v>
      </c>
      <c r="I337" s="68" t="s">
        <v>195</v>
      </c>
      <c r="J337" s="69">
        <f>precio_alta!H68</f>
        <v>589</v>
      </c>
    </row>
    <row r="338" spans="1:10" x14ac:dyDescent="0.3">
      <c r="A338" t="str">
        <f t="shared" si="5"/>
        <v>SAMSUNG GALAXY A16 128GBMax Negocios + 39.90CONTADO</v>
      </c>
      <c r="B338" s="69" t="str">
        <f>precio_alta!A69</f>
        <v>Corriente</v>
      </c>
      <c r="C338" s="69" t="str">
        <f>precio_alta!B69</f>
        <v>4G</v>
      </c>
      <c r="D338" s="69" t="str">
        <f>precio_alta!C69</f>
        <v>SAMSUNG</v>
      </c>
      <c r="E338" s="69" t="str">
        <f>precio_alta!D69</f>
        <v>SAMSUNG GALAXY A16 128GB</v>
      </c>
      <c r="F338" s="69">
        <f>precio_alta!E69</f>
        <v>659</v>
      </c>
      <c r="G338" s="69" t="str">
        <f>precio_alta!F69</f>
        <v>Android</v>
      </c>
      <c r="H338" s="69" t="s">
        <v>187</v>
      </c>
      <c r="I338" s="68" t="s">
        <v>195</v>
      </c>
      <c r="J338" s="69">
        <f>precio_alta!H69</f>
        <v>649</v>
      </c>
    </row>
    <row r="339" spans="1:10" x14ac:dyDescent="0.3">
      <c r="A339" t="str">
        <f t="shared" si="5"/>
        <v>SAMSUNG GALAXY A17 128GB 5GMax Negocios + 39.90CONTADO</v>
      </c>
      <c r="B339" s="69" t="str">
        <f>precio_alta!A70</f>
        <v>Corriente</v>
      </c>
      <c r="C339" s="69" t="str">
        <f>precio_alta!B70</f>
        <v>5G</v>
      </c>
      <c r="D339" s="69" t="str">
        <f>precio_alta!C70</f>
        <v>SAMSUNG</v>
      </c>
      <c r="E339" s="69" t="str">
        <f>precio_alta!D70</f>
        <v>SAMSUNG GALAXY A17 128GB 5G</v>
      </c>
      <c r="F339" s="69">
        <f>precio_alta!E70</f>
        <v>1179</v>
      </c>
      <c r="G339" s="69" t="str">
        <f>precio_alta!F70</f>
        <v>Android</v>
      </c>
      <c r="H339" s="69" t="s">
        <v>187</v>
      </c>
      <c r="I339" s="68" t="s">
        <v>195</v>
      </c>
      <c r="J339" s="69">
        <f>precio_alta!H70</f>
        <v>1159</v>
      </c>
    </row>
    <row r="340" spans="1:10" x14ac:dyDescent="0.3">
      <c r="A340" t="str">
        <f t="shared" si="5"/>
        <v>SAMSUNG GALAXY A17 256GB 5GMax Negocios + 39.90CONTADO</v>
      </c>
      <c r="B340" s="69" t="str">
        <f>precio_alta!A71</f>
        <v>Corriente</v>
      </c>
      <c r="C340" s="69" t="str">
        <f>precio_alta!B71</f>
        <v>5G</v>
      </c>
      <c r="D340" s="69" t="str">
        <f>precio_alta!C71</f>
        <v>SAMSUNG</v>
      </c>
      <c r="E340" s="69" t="str">
        <f>precio_alta!D71</f>
        <v>SAMSUNG GALAXY A17 256GB 5G</v>
      </c>
      <c r="F340" s="69">
        <f>precio_alta!E71</f>
        <v>1309</v>
      </c>
      <c r="G340" s="69" t="str">
        <f>precio_alta!F71</f>
        <v>Android</v>
      </c>
      <c r="H340" s="69" t="s">
        <v>187</v>
      </c>
      <c r="I340" s="68" t="s">
        <v>195</v>
      </c>
      <c r="J340" s="69">
        <f>precio_alta!H71</f>
        <v>1289</v>
      </c>
    </row>
    <row r="341" spans="1:10" x14ac:dyDescent="0.3">
      <c r="A341" t="str">
        <f t="shared" si="5"/>
        <v>SAMSUNG GALAXY A26 128GB 5GMax Negocios + 39.90CONTADO</v>
      </c>
      <c r="B341" s="69" t="str">
        <f>precio_alta!A72</f>
        <v>Corriente</v>
      </c>
      <c r="C341" s="69" t="str">
        <f>precio_alta!B72</f>
        <v>5G</v>
      </c>
      <c r="D341" s="69" t="str">
        <f>precio_alta!C72</f>
        <v>SAMSUNG</v>
      </c>
      <c r="E341" s="69" t="str">
        <f>precio_alta!D72</f>
        <v>SAMSUNG GALAXY A26 128GB 5G</v>
      </c>
      <c r="F341" s="69">
        <f>precio_alta!E72</f>
        <v>1169</v>
      </c>
      <c r="G341" s="69" t="str">
        <f>precio_alta!F72</f>
        <v>Android</v>
      </c>
      <c r="H341" s="69" t="s">
        <v>187</v>
      </c>
      <c r="I341" s="68" t="s">
        <v>195</v>
      </c>
      <c r="J341" s="69">
        <f>precio_alta!H72</f>
        <v>1159</v>
      </c>
    </row>
    <row r="342" spans="1:10" x14ac:dyDescent="0.3">
      <c r="A342" t="str">
        <f t="shared" si="5"/>
        <v>SAMSUNG GALAXY A27 256GB 5GMax Negocios + 39.90CONTADO</v>
      </c>
      <c r="B342" s="69" t="str">
        <f>precio_alta!A73</f>
        <v>Corriente</v>
      </c>
      <c r="C342" s="69" t="str">
        <f>precio_alta!B73</f>
        <v>5G</v>
      </c>
      <c r="D342" s="69" t="str">
        <f>precio_alta!C73</f>
        <v>SAMSUNG</v>
      </c>
      <c r="E342" s="69" t="str">
        <f>precio_alta!D73</f>
        <v>SAMSUNG GALAXY A27 256GB 5G</v>
      </c>
      <c r="F342" s="69">
        <f>precio_alta!E73</f>
        <v>2009</v>
      </c>
      <c r="G342" s="69" t="str">
        <f>precio_alta!F73</f>
        <v>Android</v>
      </c>
      <c r="H342" s="69" t="s">
        <v>187</v>
      </c>
      <c r="I342" s="68" t="s">
        <v>195</v>
      </c>
      <c r="J342" s="69">
        <f>precio_alta!H73</f>
        <v>1989</v>
      </c>
    </row>
    <row r="343" spans="1:10" x14ac:dyDescent="0.3">
      <c r="A343" t="str">
        <f t="shared" si="5"/>
        <v>SAMSUNG GALAXY A36 128GB 5GMax Negocios + 39.90CONTADO</v>
      </c>
      <c r="B343" s="69" t="str">
        <f>precio_alta!A74</f>
        <v>Corriente</v>
      </c>
      <c r="C343" s="69" t="str">
        <f>precio_alta!B74</f>
        <v>5G</v>
      </c>
      <c r="D343" s="69" t="str">
        <f>precio_alta!C74</f>
        <v>SAMSUNG</v>
      </c>
      <c r="E343" s="69" t="str">
        <f>precio_alta!D74</f>
        <v>SAMSUNG GALAXY A36 128GB 5G</v>
      </c>
      <c r="F343" s="69">
        <f>precio_alta!E74</f>
        <v>1519</v>
      </c>
      <c r="G343" s="69" t="str">
        <f>precio_alta!F74</f>
        <v>Android</v>
      </c>
      <c r="H343" s="69" t="s">
        <v>187</v>
      </c>
      <c r="I343" s="68" t="s">
        <v>195</v>
      </c>
      <c r="J343" s="69">
        <f>precio_alta!H74</f>
        <v>1499</v>
      </c>
    </row>
    <row r="344" spans="1:10" x14ac:dyDescent="0.3">
      <c r="A344" t="str">
        <f t="shared" si="5"/>
        <v>SAMSUNG GALAXY A37 256GB 5GMax Negocios + 39.90CONTADO</v>
      </c>
      <c r="B344" s="69" t="str">
        <f>precio_alta!A75</f>
        <v>Corriente</v>
      </c>
      <c r="C344" s="69" t="str">
        <f>precio_alta!B75</f>
        <v>5G</v>
      </c>
      <c r="D344" s="69" t="str">
        <f>precio_alta!C75</f>
        <v>SAMSUNG</v>
      </c>
      <c r="E344" s="69" t="str">
        <f>precio_alta!D75</f>
        <v>SAMSUNG GALAXY A37 256GB 5G</v>
      </c>
      <c r="F344" s="69">
        <f>precio_alta!E75</f>
        <v>2249</v>
      </c>
      <c r="G344" s="69" t="str">
        <f>precio_alta!F75</f>
        <v>Android</v>
      </c>
      <c r="H344" s="69" t="s">
        <v>187</v>
      </c>
      <c r="I344" s="68" t="s">
        <v>195</v>
      </c>
      <c r="J344" s="69">
        <f>precio_alta!H75</f>
        <v>2219</v>
      </c>
    </row>
    <row r="345" spans="1:10" x14ac:dyDescent="0.3">
      <c r="A345" t="str">
        <f t="shared" si="5"/>
        <v>SAMSUNG GALAXY A56 256GB 5GMax Negocios + 39.90CONTADO</v>
      </c>
      <c r="B345" s="69" t="str">
        <f>precio_alta!A76</f>
        <v>Corriente</v>
      </c>
      <c r="C345" s="69" t="str">
        <f>precio_alta!B76</f>
        <v>5G</v>
      </c>
      <c r="D345" s="69" t="str">
        <f>precio_alta!C76</f>
        <v>SAMSUNG</v>
      </c>
      <c r="E345" s="69" t="str">
        <f>precio_alta!D76</f>
        <v>SAMSUNG GALAXY A56 256GB 5G</v>
      </c>
      <c r="F345" s="69">
        <f>precio_alta!E76</f>
        <v>2109</v>
      </c>
      <c r="G345" s="69" t="str">
        <f>precio_alta!F76</f>
        <v>Android</v>
      </c>
      <c r="H345" s="69" t="s">
        <v>187</v>
      </c>
      <c r="I345" s="68" t="s">
        <v>195</v>
      </c>
      <c r="J345" s="69">
        <f>precio_alta!H76</f>
        <v>2079</v>
      </c>
    </row>
    <row r="346" spans="1:10" x14ac:dyDescent="0.3">
      <c r="A346" t="str">
        <f t="shared" si="5"/>
        <v>SAMSUNG GALAXY A57 256GB 5GMax Negocios + 39.90CONTADO</v>
      </c>
      <c r="B346" s="69" t="str">
        <f>precio_alta!A77</f>
        <v>Corriente</v>
      </c>
      <c r="C346" s="69" t="str">
        <f>precio_alta!B77</f>
        <v>5G</v>
      </c>
      <c r="D346" s="69" t="str">
        <f>precio_alta!C77</f>
        <v>SAMSUNG</v>
      </c>
      <c r="E346" s="69" t="str">
        <f>precio_alta!D77</f>
        <v>SAMSUNG GALAXY A57 256GB 5G</v>
      </c>
      <c r="F346" s="69">
        <f>precio_alta!E77</f>
        <v>2509</v>
      </c>
      <c r="G346" s="69" t="str">
        <f>precio_alta!F77</f>
        <v>Android</v>
      </c>
      <c r="H346" s="69" t="s">
        <v>187</v>
      </c>
      <c r="I346" s="68" t="s">
        <v>195</v>
      </c>
      <c r="J346" s="69">
        <f>precio_alta!H77</f>
        <v>2469</v>
      </c>
    </row>
    <row r="347" spans="1:10" x14ac:dyDescent="0.3">
      <c r="A347" t="str">
        <f t="shared" si="5"/>
        <v>SAMSUNG GALAXY A57 512GB 5GMax Negocios + 39.90CONTADO</v>
      </c>
      <c r="B347" s="69" t="str">
        <f>precio_alta!A78</f>
        <v>Corriente</v>
      </c>
      <c r="C347" s="69" t="str">
        <f>precio_alta!B78</f>
        <v>5G</v>
      </c>
      <c r="D347" s="69" t="str">
        <f>precio_alta!C78</f>
        <v>SAMSUNG</v>
      </c>
      <c r="E347" s="69" t="str">
        <f>precio_alta!D78</f>
        <v>SAMSUNG GALAXY A57 512GB 5G</v>
      </c>
      <c r="F347" s="69">
        <f>precio_alta!E78</f>
        <v>3449</v>
      </c>
      <c r="G347" s="69" t="str">
        <f>precio_alta!F78</f>
        <v>Android</v>
      </c>
      <c r="H347" s="69" t="s">
        <v>187</v>
      </c>
      <c r="I347" s="68" t="s">
        <v>195</v>
      </c>
      <c r="J347" s="69">
        <f>precio_alta!H78</f>
        <v>3399</v>
      </c>
    </row>
    <row r="348" spans="1:10" x14ac:dyDescent="0.3">
      <c r="A348" t="str">
        <f t="shared" si="5"/>
        <v>SAMSUNG GALAXY S25 128GBMax Negocios + 39.90CONTADO</v>
      </c>
      <c r="B348" s="69" t="str">
        <f>precio_alta!A79</f>
        <v>Corriente</v>
      </c>
      <c r="C348" s="69" t="str">
        <f>precio_alta!B79</f>
        <v>5G</v>
      </c>
      <c r="D348" s="69" t="str">
        <f>precio_alta!C79</f>
        <v>SAMSUNG</v>
      </c>
      <c r="E348" s="69" t="str">
        <f>precio_alta!D79</f>
        <v>SAMSUNG GALAXY S25 128GB</v>
      </c>
      <c r="F348" s="69">
        <f>precio_alta!E79</f>
        <v>4529</v>
      </c>
      <c r="G348" s="69" t="str">
        <f>precio_alta!F79</f>
        <v>Android</v>
      </c>
      <c r="H348" s="69" t="s">
        <v>187</v>
      </c>
      <c r="I348" s="68" t="s">
        <v>195</v>
      </c>
      <c r="J348" s="69">
        <f>precio_alta!H79</f>
        <v>4469</v>
      </c>
    </row>
    <row r="349" spans="1:10" x14ac:dyDescent="0.3">
      <c r="A349" t="str">
        <f t="shared" si="5"/>
        <v>SAMSUNG GALAXY S25 FE 256GB 5GMax Negocios + 39.90CONTADO</v>
      </c>
      <c r="B349" s="69" t="str">
        <f>precio_alta!A80</f>
        <v>Corriente</v>
      </c>
      <c r="C349" s="69" t="str">
        <f>precio_alta!B80</f>
        <v>5G</v>
      </c>
      <c r="D349" s="69" t="str">
        <f>precio_alta!C80</f>
        <v>SAMSUNG</v>
      </c>
      <c r="E349" s="69" t="str">
        <f>precio_alta!D80</f>
        <v>SAMSUNG GALAXY S25 FE 256GB 5G</v>
      </c>
      <c r="F349" s="69">
        <f>precio_alta!E80</f>
        <v>3429</v>
      </c>
      <c r="G349" s="69" t="str">
        <f>precio_alta!F80</f>
        <v>Android</v>
      </c>
      <c r="H349" s="69" t="s">
        <v>187</v>
      </c>
      <c r="I349" s="68" t="s">
        <v>195</v>
      </c>
      <c r="J349" s="69">
        <f>precio_alta!H80</f>
        <v>3379</v>
      </c>
    </row>
    <row r="350" spans="1:10" x14ac:dyDescent="0.3">
      <c r="A350" t="str">
        <f t="shared" si="5"/>
        <v>SAMSUNG GALAXY S25 ULTRA 256GBMax Negocios + 39.90CONTADO</v>
      </c>
      <c r="B350" s="69" t="str">
        <f>precio_alta!A81</f>
        <v>Corriente</v>
      </c>
      <c r="C350" s="69" t="str">
        <f>precio_alta!B81</f>
        <v>5G</v>
      </c>
      <c r="D350" s="69" t="str">
        <f>precio_alta!C81</f>
        <v>SAMSUNG</v>
      </c>
      <c r="E350" s="69" t="str">
        <f>precio_alta!D81</f>
        <v>SAMSUNG GALAXY S25 ULTRA 256GB</v>
      </c>
      <c r="F350" s="69">
        <f>precio_alta!E81</f>
        <v>6219</v>
      </c>
      <c r="G350" s="69" t="str">
        <f>precio_alta!F81</f>
        <v>Android</v>
      </c>
      <c r="H350" s="69" t="s">
        <v>187</v>
      </c>
      <c r="I350" s="68" t="s">
        <v>195</v>
      </c>
      <c r="J350" s="69">
        <f>precio_alta!H81</f>
        <v>6139</v>
      </c>
    </row>
    <row r="351" spans="1:10" x14ac:dyDescent="0.3">
      <c r="A351" t="str">
        <f t="shared" si="5"/>
        <v>SAMSUNG GALAXY S26 256GB 5GMax Negocios + 39.90CONTADO</v>
      </c>
      <c r="B351" s="69" t="str">
        <f>precio_alta!A82</f>
        <v>Corriente</v>
      </c>
      <c r="C351" s="69" t="str">
        <f>precio_alta!B82</f>
        <v>5G</v>
      </c>
      <c r="D351" s="69" t="str">
        <f>precio_alta!C82</f>
        <v>SAMSUNG</v>
      </c>
      <c r="E351" s="69" t="str">
        <f>precio_alta!D82</f>
        <v>SAMSUNG GALAXY S26 256GB 5G</v>
      </c>
      <c r="F351" s="69">
        <f>precio_alta!E82</f>
        <v>5029</v>
      </c>
      <c r="G351" s="69" t="str">
        <f>precio_alta!F82</f>
        <v>Android</v>
      </c>
      <c r="H351" s="69" t="s">
        <v>187</v>
      </c>
      <c r="I351" s="68" t="s">
        <v>195</v>
      </c>
      <c r="J351" s="69">
        <f>precio_alta!H82</f>
        <v>4959</v>
      </c>
    </row>
    <row r="352" spans="1:10" x14ac:dyDescent="0.3">
      <c r="A352" t="str">
        <f t="shared" si="5"/>
        <v>SAMSUNG GALAXY S26 PLUS 256GB 5GMax Negocios + 39.90CONTADO</v>
      </c>
      <c r="B352" s="69" t="str">
        <f>precio_alta!A83</f>
        <v>Corriente</v>
      </c>
      <c r="C352" s="69" t="str">
        <f>precio_alta!B83</f>
        <v>5G</v>
      </c>
      <c r="D352" s="69" t="str">
        <f>precio_alta!C83</f>
        <v>SAMSUNG</v>
      </c>
      <c r="E352" s="69" t="str">
        <f>precio_alta!D83</f>
        <v>SAMSUNG GALAXY S26 PLUS 256GB 5G</v>
      </c>
      <c r="F352" s="69">
        <f>precio_alta!E83</f>
        <v>6039</v>
      </c>
      <c r="G352" s="69" t="str">
        <f>precio_alta!F83</f>
        <v>Android</v>
      </c>
      <c r="H352" s="69" t="s">
        <v>187</v>
      </c>
      <c r="I352" s="68" t="s">
        <v>195</v>
      </c>
      <c r="J352" s="69">
        <f>precio_alta!H83</f>
        <v>5959</v>
      </c>
    </row>
    <row r="353" spans="1:10" x14ac:dyDescent="0.3">
      <c r="A353" t="str">
        <f t="shared" si="5"/>
        <v>SAMSUNG GALAXY S26 ULTRA 256GB 5GMax Negocios + 39.90CONTADO</v>
      </c>
      <c r="B353" s="69" t="str">
        <f>precio_alta!A84</f>
        <v>Corriente</v>
      </c>
      <c r="C353" s="69" t="str">
        <f>precio_alta!B84</f>
        <v>5G</v>
      </c>
      <c r="D353" s="69" t="str">
        <f>precio_alta!C84</f>
        <v>SAMSUNG</v>
      </c>
      <c r="E353" s="69" t="str">
        <f>precio_alta!D84</f>
        <v>SAMSUNG GALAXY S26 ULTRA 256GB 5G</v>
      </c>
      <c r="F353" s="69">
        <f>precio_alta!E84</f>
        <v>7039</v>
      </c>
      <c r="G353" s="69" t="str">
        <f>precio_alta!F84</f>
        <v>Android</v>
      </c>
      <c r="H353" s="69" t="s">
        <v>187</v>
      </c>
      <c r="I353" s="68" t="s">
        <v>195</v>
      </c>
      <c r="J353" s="69">
        <f>precio_alta!H84</f>
        <v>6949</v>
      </c>
    </row>
    <row r="354" spans="1:10" x14ac:dyDescent="0.3">
      <c r="A354" t="str">
        <f t="shared" si="5"/>
        <v>SAMSUNG GALAXY S26FE 256GB 5GMax Negocios + 39.90CONTADO</v>
      </c>
      <c r="B354" s="69" t="str">
        <f>precio_alta!A85</f>
        <v>Corriente</v>
      </c>
      <c r="C354" s="69" t="str">
        <f>precio_alta!B85</f>
        <v>5G</v>
      </c>
      <c r="D354" s="69" t="str">
        <f>precio_alta!C85</f>
        <v>SAMSUNG</v>
      </c>
      <c r="E354" s="69" t="str">
        <f>precio_alta!D85</f>
        <v>SAMSUNG GALAXY S26FE 256GB 5G</v>
      </c>
      <c r="F354" s="69">
        <f>precio_alta!E85</f>
        <v>3999</v>
      </c>
      <c r="G354" s="69" t="str">
        <f>precio_alta!F85</f>
        <v>Android</v>
      </c>
      <c r="H354" s="69" t="s">
        <v>187</v>
      </c>
      <c r="I354" s="68" t="s">
        <v>195</v>
      </c>
      <c r="J354" s="69">
        <f>precio_alta!H85</f>
        <v>3939</v>
      </c>
    </row>
    <row r="355" spans="1:10" x14ac:dyDescent="0.3">
      <c r="A355" t="str">
        <f t="shared" si="5"/>
        <v>SAMSUNG GALAXY Z FLIP 7 256GB 5GMax Negocios + 39.90CONTADO</v>
      </c>
      <c r="B355" s="69" t="str">
        <f>precio_alta!A86</f>
        <v>Corriente</v>
      </c>
      <c r="C355" s="69" t="str">
        <f>precio_alta!B86</f>
        <v>5G</v>
      </c>
      <c r="D355" s="69" t="str">
        <f>precio_alta!C86</f>
        <v>SAMSUNG</v>
      </c>
      <c r="E355" s="69" t="str">
        <f>precio_alta!D86</f>
        <v>SAMSUNG GALAXY Z FLIP 7 256GB 5G</v>
      </c>
      <c r="F355" s="69">
        <f>precio_alta!E86</f>
        <v>5279</v>
      </c>
      <c r="G355" s="69" t="str">
        <f>precio_alta!F86</f>
        <v>Android</v>
      </c>
      <c r="H355" s="69" t="s">
        <v>187</v>
      </c>
      <c r="I355" s="68" t="s">
        <v>195</v>
      </c>
      <c r="J355" s="69">
        <f>precio_alta!H86</f>
        <v>5209</v>
      </c>
    </row>
    <row r="356" spans="1:10" x14ac:dyDescent="0.3">
      <c r="A356" t="str">
        <f t="shared" si="5"/>
        <v>SAMSUNG GALAXY Z FLIP 7 FE 128GB 5GMax Negocios + 39.90CONTADO</v>
      </c>
      <c r="B356" s="69" t="str">
        <f>precio_alta!A87</f>
        <v>Corriente</v>
      </c>
      <c r="C356" s="69" t="str">
        <f>precio_alta!B87</f>
        <v>5G</v>
      </c>
      <c r="D356" s="69" t="str">
        <f>precio_alta!C87</f>
        <v>SAMSUNG</v>
      </c>
      <c r="E356" s="69" t="str">
        <f>precio_alta!D87</f>
        <v>SAMSUNG GALAXY Z FLIP 7 FE 128GB 5G</v>
      </c>
      <c r="F356" s="69">
        <f>precio_alta!E87</f>
        <v>3929</v>
      </c>
      <c r="G356" s="69" t="str">
        <f>precio_alta!F87</f>
        <v>Android</v>
      </c>
      <c r="H356" s="69" t="s">
        <v>187</v>
      </c>
      <c r="I356" s="68" t="s">
        <v>195</v>
      </c>
      <c r="J356" s="69">
        <f>precio_alta!H87</f>
        <v>3879</v>
      </c>
    </row>
    <row r="357" spans="1:10" x14ac:dyDescent="0.3">
      <c r="A357" t="str">
        <f t="shared" si="5"/>
        <v>SAMSUNG GALAXY Z FOLD 5 256GBMax Negocios + 39.90CONTADO</v>
      </c>
      <c r="B357" s="69" t="str">
        <f>precio_alta!A88</f>
        <v>Corriente</v>
      </c>
      <c r="C357" s="69" t="str">
        <f>precio_alta!B88</f>
        <v>5G</v>
      </c>
      <c r="D357" s="69" t="str">
        <f>precio_alta!C88</f>
        <v>SAMSUNG</v>
      </c>
      <c r="E357" s="69" t="str">
        <f>precio_alta!D88</f>
        <v>SAMSUNG GALAXY Z FOLD 5 256GB</v>
      </c>
      <c r="F357" s="69">
        <f>precio_alta!E88</f>
        <v>9299</v>
      </c>
      <c r="G357" s="69" t="str">
        <f>precio_alta!F88</f>
        <v>Android</v>
      </c>
      <c r="H357" s="69" t="s">
        <v>187</v>
      </c>
      <c r="I357" s="68" t="s">
        <v>195</v>
      </c>
      <c r="J357" s="69">
        <f>precio_alta!H88</f>
        <v>9179</v>
      </c>
    </row>
    <row r="358" spans="1:10" x14ac:dyDescent="0.3">
      <c r="A358" t="str">
        <f t="shared" si="5"/>
        <v>SAMSUNG GALAXY Z FOLD 7 512GB 5GMax Negocios + 39.90CONTADO</v>
      </c>
      <c r="B358" s="69" t="str">
        <f>precio_alta!A89</f>
        <v>Corriente</v>
      </c>
      <c r="C358" s="69" t="str">
        <f>precio_alta!B89</f>
        <v>5G</v>
      </c>
      <c r="D358" s="69" t="str">
        <f>precio_alta!C89</f>
        <v>SAMSUNG</v>
      </c>
      <c r="E358" s="69" t="str">
        <f>precio_alta!D89</f>
        <v>SAMSUNG GALAXY Z FOLD 7 512GB 5G</v>
      </c>
      <c r="F358" s="69">
        <f>precio_alta!E89</f>
        <v>9739</v>
      </c>
      <c r="G358" s="69" t="str">
        <f>precio_alta!F89</f>
        <v>Android</v>
      </c>
      <c r="H358" s="69" t="s">
        <v>187</v>
      </c>
      <c r="I358" s="68" t="s">
        <v>195</v>
      </c>
      <c r="J358" s="69">
        <f>precio_alta!H89</f>
        <v>9609</v>
      </c>
    </row>
    <row r="359" spans="1:10" x14ac:dyDescent="0.3">
      <c r="A359" t="str">
        <f t="shared" si="5"/>
        <v>VIVO V60 LITE 256GB 5GMax Negocios + 39.90CONTADO</v>
      </c>
      <c r="B359" s="69" t="str">
        <f>precio_alta!A90</f>
        <v>Corriente</v>
      </c>
      <c r="C359" s="69" t="str">
        <f>precio_alta!B90</f>
        <v>5G</v>
      </c>
      <c r="D359" s="69" t="str">
        <f>precio_alta!C90</f>
        <v>VIVO</v>
      </c>
      <c r="E359" s="69" t="str">
        <f>precio_alta!D90</f>
        <v>VIVO V60 LITE 256GB 5G</v>
      </c>
      <c r="F359" s="69">
        <f>precio_alta!E90</f>
        <v>1729</v>
      </c>
      <c r="G359" s="69" t="str">
        <f>precio_alta!F90</f>
        <v>Android</v>
      </c>
      <c r="H359" s="69" t="s">
        <v>187</v>
      </c>
      <c r="I359" s="68" t="s">
        <v>195</v>
      </c>
      <c r="J359" s="69">
        <f>precio_alta!H90</f>
        <v>1699</v>
      </c>
    </row>
    <row r="360" spans="1:10" x14ac:dyDescent="0.3">
      <c r="A360" t="str">
        <f t="shared" si="5"/>
        <v>VIVO V70 512GB 5GMax Negocios + 39.90CONTADO</v>
      </c>
      <c r="B360" s="69" t="str">
        <f>precio_alta!A91</f>
        <v>Corriente</v>
      </c>
      <c r="C360" s="69" t="str">
        <f>precio_alta!B91</f>
        <v>5G</v>
      </c>
      <c r="D360" s="69" t="str">
        <f>precio_alta!C91</f>
        <v>VIVO</v>
      </c>
      <c r="E360" s="69" t="str">
        <f>precio_alta!D91</f>
        <v>VIVO V70 512GB 5G</v>
      </c>
      <c r="F360" s="69">
        <f>precio_alta!E91</f>
        <v>3069</v>
      </c>
      <c r="G360" s="69" t="str">
        <f>precio_alta!F91</f>
        <v>Android</v>
      </c>
      <c r="H360" s="69" t="s">
        <v>187</v>
      </c>
      <c r="I360" s="68" t="s">
        <v>195</v>
      </c>
      <c r="J360" s="69">
        <f>precio_alta!H91</f>
        <v>3029</v>
      </c>
    </row>
    <row r="361" spans="1:10" x14ac:dyDescent="0.3">
      <c r="A361" t="str">
        <f t="shared" si="5"/>
        <v>VIVO V70FE 256GB 5GMax Negocios + 39.90CONTADO</v>
      </c>
      <c r="B361" s="69" t="str">
        <f>precio_alta!A92</f>
        <v>Corriente</v>
      </c>
      <c r="C361" s="69" t="str">
        <f>precio_alta!B92</f>
        <v>5G</v>
      </c>
      <c r="D361" s="69" t="str">
        <f>precio_alta!C92</f>
        <v>VIVO</v>
      </c>
      <c r="E361" s="69" t="str">
        <f>precio_alta!D92</f>
        <v>VIVO V70FE 256GB 5G</v>
      </c>
      <c r="F361" s="69">
        <f>precio_alta!E92</f>
        <v>2609</v>
      </c>
      <c r="G361" s="69" t="str">
        <f>precio_alta!F92</f>
        <v>Android</v>
      </c>
      <c r="H361" s="69" t="s">
        <v>187</v>
      </c>
      <c r="I361" s="68" t="s">
        <v>195</v>
      </c>
      <c r="J361" s="69">
        <f>precio_alta!H92</f>
        <v>2569</v>
      </c>
    </row>
    <row r="362" spans="1:10" x14ac:dyDescent="0.3">
      <c r="A362" t="str">
        <f t="shared" si="5"/>
        <v>VIVO X300 PRO 512GB 5GMax Negocios + 39.90CONTADO</v>
      </c>
      <c r="B362" s="69" t="str">
        <f>precio_alta!A93</f>
        <v>Corriente</v>
      </c>
      <c r="C362" s="69" t="str">
        <f>precio_alta!B93</f>
        <v>5G</v>
      </c>
      <c r="D362" s="69" t="str">
        <f>precio_alta!C93</f>
        <v>VIVO</v>
      </c>
      <c r="E362" s="69" t="str">
        <f>precio_alta!D93</f>
        <v>VIVO X300 PRO 512GB 5G</v>
      </c>
      <c r="F362" s="69">
        <f>precio_alta!E93</f>
        <v>6219</v>
      </c>
      <c r="G362" s="69" t="str">
        <f>precio_alta!F93</f>
        <v>Android</v>
      </c>
      <c r="H362" s="69" t="s">
        <v>187</v>
      </c>
      <c r="I362" s="68" t="s">
        <v>195</v>
      </c>
      <c r="J362" s="69">
        <f>precio_alta!H93</f>
        <v>6139</v>
      </c>
    </row>
    <row r="363" spans="1:10" x14ac:dyDescent="0.3">
      <c r="A363" t="str">
        <f t="shared" si="5"/>
        <v>VIVO Y04 128GBMax Negocios + 39.90CONTADO</v>
      </c>
      <c r="B363" s="69" t="str">
        <f>precio_alta!A94</f>
        <v>Corriente</v>
      </c>
      <c r="C363" s="69" t="str">
        <f>precio_alta!B94</f>
        <v>4G</v>
      </c>
      <c r="D363" s="69" t="str">
        <f>precio_alta!C94</f>
        <v>VIVO</v>
      </c>
      <c r="E363" s="69" t="str">
        <f>precio_alta!D94</f>
        <v>VIVO Y04 128GB</v>
      </c>
      <c r="F363" s="69">
        <f>precio_alta!E94</f>
        <v>489</v>
      </c>
      <c r="G363" s="69" t="str">
        <f>precio_alta!F94</f>
        <v>Android</v>
      </c>
      <c r="H363" s="69" t="s">
        <v>187</v>
      </c>
      <c r="I363" s="68" t="s">
        <v>195</v>
      </c>
      <c r="J363" s="69">
        <f>precio_alta!H94</f>
        <v>479</v>
      </c>
    </row>
    <row r="364" spans="1:10" x14ac:dyDescent="0.3">
      <c r="A364" t="str">
        <f t="shared" si="5"/>
        <v>VIVO Y11 128GB 5GMax Negocios + 39.90CONTADO</v>
      </c>
      <c r="B364" s="69" t="str">
        <f>precio_alta!A95</f>
        <v>Corriente</v>
      </c>
      <c r="C364" s="69" t="str">
        <f>precio_alta!B95</f>
        <v>5G</v>
      </c>
      <c r="D364" s="69" t="str">
        <f>precio_alta!C95</f>
        <v>VIVO</v>
      </c>
      <c r="E364" s="69" t="str">
        <f>precio_alta!D95</f>
        <v>VIVO Y11 128GB 5G</v>
      </c>
      <c r="F364" s="69">
        <f>precio_alta!E95</f>
        <v>819</v>
      </c>
      <c r="G364" s="69" t="str">
        <f>precio_alta!F95</f>
        <v>Android</v>
      </c>
      <c r="H364" s="69" t="s">
        <v>187</v>
      </c>
      <c r="I364" s="68" t="s">
        <v>195</v>
      </c>
      <c r="J364" s="69">
        <f>precio_alta!H95</f>
        <v>809</v>
      </c>
    </row>
    <row r="365" spans="1:10" x14ac:dyDescent="0.3">
      <c r="A365" t="str">
        <f t="shared" si="5"/>
        <v>VIVO Y21 256GB 5GMax Negocios + 39.90CONTADO</v>
      </c>
      <c r="B365" s="69" t="str">
        <f>precio_alta!A96</f>
        <v>Corriente</v>
      </c>
      <c r="C365" s="69" t="str">
        <f>precio_alta!B96</f>
        <v>5G</v>
      </c>
      <c r="D365" s="69" t="str">
        <f>precio_alta!C96</f>
        <v>VIVO</v>
      </c>
      <c r="E365" s="69" t="str">
        <f>precio_alta!D96</f>
        <v>VIVO Y21 256GB 5G</v>
      </c>
      <c r="F365" s="69">
        <f>precio_alta!E96</f>
        <v>1029</v>
      </c>
      <c r="G365" s="69" t="str">
        <f>precio_alta!F96</f>
        <v>Android</v>
      </c>
      <c r="H365" s="69" t="s">
        <v>187</v>
      </c>
      <c r="I365" s="68" t="s">
        <v>195</v>
      </c>
      <c r="J365" s="69">
        <f>precio_alta!H96</f>
        <v>1019</v>
      </c>
    </row>
    <row r="366" spans="1:10" x14ac:dyDescent="0.3">
      <c r="A366" t="str">
        <f t="shared" si="5"/>
        <v>VIVO Y21D 256GBMax Negocios + 39.90CONTADO</v>
      </c>
      <c r="B366" s="69" t="str">
        <f>precio_alta!A97</f>
        <v>Corriente</v>
      </c>
      <c r="C366" s="69" t="str">
        <f>precio_alta!B97</f>
        <v>4G</v>
      </c>
      <c r="D366" s="69" t="str">
        <f>precio_alta!C97</f>
        <v>VIVO</v>
      </c>
      <c r="E366" s="69" t="str">
        <f>precio_alta!D97</f>
        <v>VIVO Y21D 256GB</v>
      </c>
      <c r="F366" s="69">
        <f>precio_alta!E97</f>
        <v>849</v>
      </c>
      <c r="G366" s="69" t="str">
        <f>precio_alta!F97</f>
        <v>Android</v>
      </c>
      <c r="H366" s="69" t="s">
        <v>187</v>
      </c>
      <c r="I366" s="68" t="s">
        <v>195</v>
      </c>
      <c r="J366" s="69">
        <f>precio_alta!H97</f>
        <v>839</v>
      </c>
    </row>
    <row r="367" spans="1:10" x14ac:dyDescent="0.3">
      <c r="A367" t="str">
        <f t="shared" si="5"/>
        <v>VIVO Y31 256GB 5GMax Negocios + 39.90CONTADO</v>
      </c>
      <c r="B367" s="69" t="str">
        <f>precio_alta!A98</f>
        <v>Corriente</v>
      </c>
      <c r="C367" s="69" t="str">
        <f>precio_alta!B98</f>
        <v>5G</v>
      </c>
      <c r="D367" s="69" t="str">
        <f>precio_alta!C98</f>
        <v>VIVO</v>
      </c>
      <c r="E367" s="69" t="str">
        <f>precio_alta!D98</f>
        <v>VIVO Y31 256GB 5G</v>
      </c>
      <c r="F367" s="69">
        <f>precio_alta!E98</f>
        <v>1309</v>
      </c>
      <c r="G367" s="69" t="str">
        <f>precio_alta!F98</f>
        <v>Android</v>
      </c>
      <c r="H367" s="69" t="s">
        <v>187</v>
      </c>
      <c r="I367" s="68" t="s">
        <v>195</v>
      </c>
      <c r="J367" s="69">
        <f>precio_alta!H98</f>
        <v>1289</v>
      </c>
    </row>
    <row r="368" spans="1:10" x14ac:dyDescent="0.3">
      <c r="A368" t="str">
        <f t="shared" si="5"/>
        <v>VIVO Y31 256GB 5G NEWMax Negocios + 39.90CONTADO</v>
      </c>
      <c r="B368" s="69" t="str">
        <f>precio_alta!A99</f>
        <v>Corriente</v>
      </c>
      <c r="C368" s="69" t="str">
        <f>precio_alta!B99</f>
        <v>5G</v>
      </c>
      <c r="D368" s="69" t="str">
        <f>precio_alta!C99</f>
        <v>VIVO</v>
      </c>
      <c r="E368" s="69" t="str">
        <f>precio_alta!D99</f>
        <v>VIVO Y31 256GB 5G NEW</v>
      </c>
      <c r="F368" s="69">
        <f>precio_alta!E99</f>
        <v>1289</v>
      </c>
      <c r="G368" s="69" t="str">
        <f>precio_alta!F99</f>
        <v>Android</v>
      </c>
      <c r="H368" s="69" t="s">
        <v>187</v>
      </c>
      <c r="I368" s="68" t="s">
        <v>195</v>
      </c>
      <c r="J368" s="69">
        <f>precio_alta!H99</f>
        <v>1269</v>
      </c>
    </row>
    <row r="369" spans="1:10" x14ac:dyDescent="0.3">
      <c r="A369" t="str">
        <f t="shared" si="5"/>
        <v>XIAOMI 14T 512GB 5GMax Negocios + 39.90CONTADO</v>
      </c>
      <c r="B369" s="69" t="str">
        <f>precio_alta!A100</f>
        <v>Corriente</v>
      </c>
      <c r="C369" s="69" t="str">
        <f>precio_alta!B100</f>
        <v>5G</v>
      </c>
      <c r="D369" s="69" t="str">
        <f>precio_alta!C100</f>
        <v>XIAOMI</v>
      </c>
      <c r="E369" s="69" t="str">
        <f>precio_alta!D100</f>
        <v>XIAOMI 14T 512GB 5G</v>
      </c>
      <c r="F369" s="69">
        <f>precio_alta!E100</f>
        <v>2659</v>
      </c>
      <c r="G369" s="69" t="str">
        <f>precio_alta!F100</f>
        <v>Android</v>
      </c>
      <c r="H369" s="69" t="s">
        <v>187</v>
      </c>
      <c r="I369" s="68" t="s">
        <v>195</v>
      </c>
      <c r="J369" s="69">
        <f>precio_alta!H100</f>
        <v>2619</v>
      </c>
    </row>
    <row r="370" spans="1:10" x14ac:dyDescent="0.3">
      <c r="A370" t="str">
        <f t="shared" si="5"/>
        <v>XIAOMI 15T 512GB 5GMax Negocios + 39.90CONTADO</v>
      </c>
      <c r="B370" s="69" t="str">
        <f>precio_alta!A101</f>
        <v>Corriente</v>
      </c>
      <c r="C370" s="69" t="str">
        <f>precio_alta!B101</f>
        <v>5G</v>
      </c>
      <c r="D370" s="69" t="str">
        <f>precio_alta!C101</f>
        <v>XIAOMI</v>
      </c>
      <c r="E370" s="69" t="str">
        <f>precio_alta!D101</f>
        <v>XIAOMI 15T 512GB 5G</v>
      </c>
      <c r="F370" s="69">
        <f>precio_alta!E101</f>
        <v>2569</v>
      </c>
      <c r="G370" s="69" t="str">
        <f>precio_alta!F101</f>
        <v>Android</v>
      </c>
      <c r="H370" s="69" t="s">
        <v>187</v>
      </c>
      <c r="I370" s="68" t="s">
        <v>195</v>
      </c>
      <c r="J370" s="69">
        <f>precio_alta!H101</f>
        <v>2539</v>
      </c>
    </row>
    <row r="371" spans="1:10" x14ac:dyDescent="0.3">
      <c r="A371" t="str">
        <f t="shared" si="5"/>
        <v>XIAOMI 15T PRO 512GB 5GMax Negocios + 39.90CONTADO</v>
      </c>
      <c r="B371" s="69" t="str">
        <f>precio_alta!A102</f>
        <v>Corriente</v>
      </c>
      <c r="C371" s="69" t="str">
        <f>precio_alta!B102</f>
        <v>5G</v>
      </c>
      <c r="D371" s="69" t="str">
        <f>precio_alta!C102</f>
        <v>XIAOMI</v>
      </c>
      <c r="E371" s="69" t="str">
        <f>precio_alta!D102</f>
        <v>XIAOMI 15T PRO 512GB 5G</v>
      </c>
      <c r="F371" s="69">
        <f>precio_alta!E102</f>
        <v>3619</v>
      </c>
      <c r="G371" s="69" t="str">
        <f>precio_alta!F102</f>
        <v>Android</v>
      </c>
      <c r="H371" s="69" t="s">
        <v>187</v>
      </c>
      <c r="I371" s="68" t="s">
        <v>195</v>
      </c>
      <c r="J371" s="69">
        <f>precio_alta!H102</f>
        <v>3569</v>
      </c>
    </row>
    <row r="372" spans="1:10" x14ac:dyDescent="0.3">
      <c r="A372" t="str">
        <f t="shared" si="5"/>
        <v>XIAOMI 17 ULTRA 512GB 5GMax Negocios + 39.90CONTADO</v>
      </c>
      <c r="B372" s="69" t="str">
        <f>precio_alta!A103</f>
        <v>Corriente</v>
      </c>
      <c r="C372" s="69" t="str">
        <f>precio_alta!B103</f>
        <v>5G</v>
      </c>
      <c r="D372" s="69" t="str">
        <f>precio_alta!C103</f>
        <v>XIAOMI</v>
      </c>
      <c r="E372" s="69" t="str">
        <f>precio_alta!D103</f>
        <v>XIAOMI 17 ULTRA 512GB 5G</v>
      </c>
      <c r="F372" s="69">
        <f>precio_alta!E103</f>
        <v>6169</v>
      </c>
      <c r="G372" s="69" t="str">
        <f>precio_alta!F103</f>
        <v>Android</v>
      </c>
      <c r="H372" s="69" t="s">
        <v>187</v>
      </c>
      <c r="I372" s="68" t="s">
        <v>195</v>
      </c>
      <c r="J372" s="69">
        <f>precio_alta!H103</f>
        <v>6089</v>
      </c>
    </row>
    <row r="373" spans="1:10" x14ac:dyDescent="0.3">
      <c r="A373" t="str">
        <f t="shared" si="5"/>
        <v>XIAOMI 17T 512GB 5GMax Negocios + 39.90CONTADO</v>
      </c>
      <c r="B373" s="69" t="str">
        <f>precio_alta!A104</f>
        <v>Corriente</v>
      </c>
      <c r="C373" s="69" t="str">
        <f>precio_alta!B104</f>
        <v>5G</v>
      </c>
      <c r="D373" s="69" t="str">
        <f>precio_alta!C104</f>
        <v>XIAOMI</v>
      </c>
      <c r="E373" s="69" t="str">
        <f>precio_alta!D104</f>
        <v>XIAOMI 17T 512GB 5G</v>
      </c>
      <c r="F373" s="69">
        <f>precio_alta!E104</f>
        <v>3089</v>
      </c>
      <c r="G373" s="69" t="str">
        <f>precio_alta!F104</f>
        <v>Android</v>
      </c>
      <c r="H373" s="69" t="s">
        <v>187</v>
      </c>
      <c r="I373" s="68" t="s">
        <v>195</v>
      </c>
      <c r="J373" s="69">
        <f>precio_alta!H104</f>
        <v>3049</v>
      </c>
    </row>
    <row r="374" spans="1:10" x14ac:dyDescent="0.3">
      <c r="A374" t="str">
        <f t="shared" si="5"/>
        <v>XIAOMI 17T PRO 512GB 5GMax Negocios + 39.90CONTADO</v>
      </c>
      <c r="B374" s="69" t="str">
        <f>precio_alta!A105</f>
        <v>Corriente</v>
      </c>
      <c r="C374" s="69" t="str">
        <f>precio_alta!B105</f>
        <v>5G</v>
      </c>
      <c r="D374" s="69" t="str">
        <f>precio_alta!C105</f>
        <v>XIAOMI</v>
      </c>
      <c r="E374" s="69" t="str">
        <f>precio_alta!D105</f>
        <v>XIAOMI 17T PRO 512GB 5G</v>
      </c>
      <c r="F374" s="69">
        <f>precio_alta!E105</f>
        <v>3929</v>
      </c>
      <c r="G374" s="69" t="str">
        <f>precio_alta!F105</f>
        <v>Android</v>
      </c>
      <c r="H374" s="69" t="s">
        <v>187</v>
      </c>
      <c r="I374" s="68" t="s">
        <v>195</v>
      </c>
      <c r="J374" s="69">
        <f>precio_alta!H105</f>
        <v>3869</v>
      </c>
    </row>
    <row r="375" spans="1:10" x14ac:dyDescent="0.3">
      <c r="A375" t="str">
        <f t="shared" si="5"/>
        <v>XIAOMI REDMI 15 256GBMax Negocios + 39.90CONTADO</v>
      </c>
      <c r="B375" s="69" t="str">
        <f>precio_alta!A106</f>
        <v>Corriente</v>
      </c>
      <c r="C375" s="69" t="str">
        <f>precio_alta!B106</f>
        <v>4G</v>
      </c>
      <c r="D375" s="69" t="str">
        <f>precio_alta!C106</f>
        <v>XIAOMI</v>
      </c>
      <c r="E375" s="69" t="str">
        <f>precio_alta!D106</f>
        <v>XIAOMI REDMI 15 256GB</v>
      </c>
      <c r="F375" s="69">
        <f>precio_alta!E106</f>
        <v>939</v>
      </c>
      <c r="G375" s="69" t="str">
        <f>precio_alta!F106</f>
        <v>Android</v>
      </c>
      <c r="H375" s="69" t="s">
        <v>187</v>
      </c>
      <c r="I375" s="68" t="s">
        <v>195</v>
      </c>
      <c r="J375" s="69">
        <f>precio_alta!H106</f>
        <v>929</v>
      </c>
    </row>
    <row r="376" spans="1:10" x14ac:dyDescent="0.3">
      <c r="A376" t="str">
        <f t="shared" si="5"/>
        <v>XIAOMI REDMI 15C 256GBMax Negocios + 39.90CONTADO</v>
      </c>
      <c r="B376" s="69" t="str">
        <f>precio_alta!A107</f>
        <v>Corriente</v>
      </c>
      <c r="C376" s="69" t="str">
        <f>precio_alta!B107</f>
        <v>4G</v>
      </c>
      <c r="D376" s="69" t="str">
        <f>precio_alta!C107</f>
        <v>XIAOMI</v>
      </c>
      <c r="E376" s="69" t="str">
        <f>precio_alta!D107</f>
        <v>XIAOMI REDMI 15C 256GB</v>
      </c>
      <c r="F376" s="69">
        <f>precio_alta!E107</f>
        <v>709</v>
      </c>
      <c r="G376" s="69" t="str">
        <f>precio_alta!F107</f>
        <v>Android</v>
      </c>
      <c r="H376" s="69" t="s">
        <v>187</v>
      </c>
      <c r="I376" s="68" t="s">
        <v>195</v>
      </c>
      <c r="J376" s="69">
        <f>precio_alta!H107</f>
        <v>699</v>
      </c>
    </row>
    <row r="377" spans="1:10" x14ac:dyDescent="0.3">
      <c r="A377" t="str">
        <f t="shared" si="5"/>
        <v>XIAOMI REDMI A5 128GBMax Negocios + 39.90CONTADO</v>
      </c>
      <c r="B377" s="69" t="str">
        <f>precio_alta!A108</f>
        <v>Corriente</v>
      </c>
      <c r="C377" s="69" t="str">
        <f>precio_alta!B108</f>
        <v>4G</v>
      </c>
      <c r="D377" s="69" t="str">
        <f>precio_alta!C108</f>
        <v>XIAOMI</v>
      </c>
      <c r="E377" s="69" t="str">
        <f>precio_alta!D108</f>
        <v>XIAOMI REDMI A5 128GB</v>
      </c>
      <c r="F377" s="69">
        <f>precio_alta!E108</f>
        <v>379</v>
      </c>
      <c r="G377" s="69" t="str">
        <f>precio_alta!F108</f>
        <v>Android</v>
      </c>
      <c r="H377" s="69" t="s">
        <v>187</v>
      </c>
      <c r="I377" s="68" t="s">
        <v>195</v>
      </c>
      <c r="J377" s="69">
        <f>precio_alta!H108</f>
        <v>369</v>
      </c>
    </row>
    <row r="378" spans="1:10" x14ac:dyDescent="0.3">
      <c r="A378" t="str">
        <f t="shared" si="5"/>
        <v>XIAOMI REDMI A7 PRO 128GBMax Negocios + 39.90CONTADO</v>
      </c>
      <c r="B378" s="69" t="str">
        <f>precio_alta!A109</f>
        <v>Corriente</v>
      </c>
      <c r="C378" s="69" t="str">
        <f>precio_alta!B109</f>
        <v>4G</v>
      </c>
      <c r="D378" s="69" t="str">
        <f>precio_alta!C109</f>
        <v>XIAOMI</v>
      </c>
      <c r="E378" s="69" t="str">
        <f>precio_alta!D109</f>
        <v>XIAOMI REDMI A7 PRO 128GB</v>
      </c>
      <c r="F378" s="69">
        <f>precio_alta!E109</f>
        <v>489</v>
      </c>
      <c r="G378" s="69" t="str">
        <f>precio_alta!F109</f>
        <v>Android</v>
      </c>
      <c r="H378" s="69" t="s">
        <v>187</v>
      </c>
      <c r="I378" s="68" t="s">
        <v>195</v>
      </c>
      <c r="J378" s="69">
        <f>precio_alta!H109</f>
        <v>479</v>
      </c>
    </row>
    <row r="379" spans="1:10" x14ac:dyDescent="0.3">
      <c r="A379" t="str">
        <f t="shared" si="5"/>
        <v>XIAOMI REDMI NOTE 10 PRO 128GB SEMax Negocios + 39.90CONTADO</v>
      </c>
      <c r="B379" s="69" t="str">
        <f>precio_alta!A110</f>
        <v>Corriente</v>
      </c>
      <c r="C379" s="69" t="str">
        <f>precio_alta!B110</f>
        <v>4.5G</v>
      </c>
      <c r="D379" s="69" t="str">
        <f>precio_alta!C110</f>
        <v>XIAOMI</v>
      </c>
      <c r="E379" s="69" t="str">
        <f>precio_alta!D110</f>
        <v>XIAOMI REDMI NOTE 10 PRO 128GB SE</v>
      </c>
      <c r="F379" s="69">
        <f>precio_alta!E110</f>
        <v>1369</v>
      </c>
      <c r="G379" s="69" t="str">
        <f>precio_alta!F110</f>
        <v>Android</v>
      </c>
      <c r="H379" s="69" t="s">
        <v>187</v>
      </c>
      <c r="I379" s="68" t="s">
        <v>195</v>
      </c>
      <c r="J379" s="69">
        <f>precio_alta!H110</f>
        <v>1349</v>
      </c>
    </row>
    <row r="380" spans="1:10" x14ac:dyDescent="0.3">
      <c r="A380" t="str">
        <f t="shared" si="5"/>
        <v>XIAOMI REDMI NOTE 12 PRO PLUS 256GB 5GMax Negocios + 39.90CONTADO</v>
      </c>
      <c r="B380" s="69" t="str">
        <f>precio_alta!A111</f>
        <v>Corriente</v>
      </c>
      <c r="C380" s="69" t="str">
        <f>precio_alta!B111</f>
        <v>5G</v>
      </c>
      <c r="D380" s="69" t="str">
        <f>precio_alta!C111</f>
        <v>XIAOMI</v>
      </c>
      <c r="E380" s="69" t="str">
        <f>precio_alta!D111</f>
        <v>XIAOMI REDMI NOTE 12 PRO PLUS 256GB 5G</v>
      </c>
      <c r="F380" s="69">
        <f>precio_alta!E111</f>
        <v>2039</v>
      </c>
      <c r="G380" s="69" t="str">
        <f>precio_alta!F111</f>
        <v>Android</v>
      </c>
      <c r="H380" s="69" t="s">
        <v>187</v>
      </c>
      <c r="I380" s="68" t="s">
        <v>195</v>
      </c>
      <c r="J380" s="69">
        <f>precio_alta!H111</f>
        <v>2009</v>
      </c>
    </row>
    <row r="381" spans="1:10" x14ac:dyDescent="0.3">
      <c r="A381" t="str">
        <f t="shared" si="5"/>
        <v>XIAOMI REDMI NOTE 15 256GB 5GMax Negocios + 39.90CONTADO</v>
      </c>
      <c r="B381" s="69" t="str">
        <f>precio_alta!A112</f>
        <v>Corriente</v>
      </c>
      <c r="C381" s="69" t="str">
        <f>precio_alta!B112</f>
        <v>5G</v>
      </c>
      <c r="D381" s="69" t="str">
        <f>precio_alta!C112</f>
        <v>XIAOMI</v>
      </c>
      <c r="E381" s="69" t="str">
        <f>precio_alta!D112</f>
        <v>XIAOMI REDMI NOTE 15 256GB 5G</v>
      </c>
      <c r="F381" s="69">
        <f>precio_alta!E112</f>
        <v>1109</v>
      </c>
      <c r="G381" s="69" t="str">
        <f>precio_alta!F112</f>
        <v>Android</v>
      </c>
      <c r="H381" s="69" t="s">
        <v>187</v>
      </c>
      <c r="I381" s="68" t="s">
        <v>195</v>
      </c>
      <c r="J381" s="69">
        <f>precio_alta!H112</f>
        <v>1089</v>
      </c>
    </row>
    <row r="382" spans="1:10" x14ac:dyDescent="0.3">
      <c r="A382" t="str">
        <f t="shared" si="5"/>
        <v>XIAOMI REDMI NOTE 15 PRO 512GB 5GMax Negocios + 39.90CONTADO</v>
      </c>
      <c r="B382" s="69" t="str">
        <f>precio_alta!A113</f>
        <v>Corriente</v>
      </c>
      <c r="C382" s="69" t="str">
        <f>precio_alta!B113</f>
        <v>5G</v>
      </c>
      <c r="D382" s="69" t="str">
        <f>precio_alta!C113</f>
        <v>XIAOMI</v>
      </c>
      <c r="E382" s="69" t="str">
        <f>precio_alta!D113</f>
        <v>XIAOMI REDMI NOTE 15 PRO 512GB 5G</v>
      </c>
      <c r="F382" s="69">
        <f>precio_alta!E113</f>
        <v>1659</v>
      </c>
      <c r="G382" s="69" t="str">
        <f>precio_alta!F113</f>
        <v>Android</v>
      </c>
      <c r="H382" s="69" t="s">
        <v>187</v>
      </c>
      <c r="I382" s="68" t="s">
        <v>195</v>
      </c>
      <c r="J382" s="69">
        <f>precio_alta!H113</f>
        <v>1639</v>
      </c>
    </row>
    <row r="383" spans="1:10" x14ac:dyDescent="0.3">
      <c r="A383" t="str">
        <f t="shared" si="5"/>
        <v>XIAOMI REDMI NOTE 15 PRO PLUS 512GB 5GMax Negocios + 39.90CONTADO</v>
      </c>
      <c r="B383" s="69" t="str">
        <f>precio_alta!A114</f>
        <v>Corriente</v>
      </c>
      <c r="C383" s="69" t="str">
        <f>precio_alta!B114</f>
        <v>5G</v>
      </c>
      <c r="D383" s="69" t="str">
        <f>precio_alta!C114</f>
        <v>XIAOMI</v>
      </c>
      <c r="E383" s="69" t="str">
        <f>precio_alta!D114</f>
        <v>XIAOMI REDMI NOTE 15 PRO PLUS 512GB 5G</v>
      </c>
      <c r="F383" s="69">
        <f>precio_alta!E114</f>
        <v>1879</v>
      </c>
      <c r="G383" s="69" t="str">
        <f>precio_alta!F114</f>
        <v>Android</v>
      </c>
      <c r="H383" s="69" t="s">
        <v>187</v>
      </c>
      <c r="I383" s="68" t="s">
        <v>195</v>
      </c>
      <c r="J383" s="69">
        <f>precio_alta!H114</f>
        <v>1859</v>
      </c>
    </row>
    <row r="384" spans="1:10" x14ac:dyDescent="0.3">
      <c r="A384" t="str">
        <f t="shared" si="5"/>
        <v>ZTE BLADE A36 64GBMax Negocios + 39.90CONTADO</v>
      </c>
      <c r="B384" s="69" t="str">
        <f>precio_alta!A115</f>
        <v>Corriente</v>
      </c>
      <c r="C384" s="69" t="str">
        <f>precio_alta!B115</f>
        <v>4G</v>
      </c>
      <c r="D384" s="69" t="str">
        <f>precio_alta!C115</f>
        <v>ZTE</v>
      </c>
      <c r="E384" s="69" t="str">
        <f>precio_alta!D115</f>
        <v>ZTE BLADE A36 64GB</v>
      </c>
      <c r="F384" s="69">
        <f>precio_alta!E115</f>
        <v>439</v>
      </c>
      <c r="G384" s="69" t="str">
        <f>precio_alta!F115</f>
        <v>Android</v>
      </c>
      <c r="H384" s="69" t="s">
        <v>187</v>
      </c>
      <c r="I384" s="68" t="s">
        <v>195</v>
      </c>
      <c r="J384" s="69">
        <f>precio_alta!H115</f>
        <v>439</v>
      </c>
    </row>
    <row r="385" spans="1:10" x14ac:dyDescent="0.3">
      <c r="A385" t="str">
        <f t="shared" si="5"/>
        <v>ZTE BLADE A56 PRO 128GBMax Negocios + 39.90CONTADO</v>
      </c>
      <c r="B385" s="69" t="str">
        <f>precio_alta!A116</f>
        <v>Corriente</v>
      </c>
      <c r="C385" s="69" t="str">
        <f>precio_alta!B116</f>
        <v>4G</v>
      </c>
      <c r="D385" s="69" t="str">
        <f>precio_alta!C116</f>
        <v>ZTE</v>
      </c>
      <c r="E385" s="69" t="str">
        <f>precio_alta!D116</f>
        <v>ZTE BLADE A56 PRO 128GB</v>
      </c>
      <c r="F385" s="69">
        <f>precio_alta!E116</f>
        <v>439</v>
      </c>
      <c r="G385" s="69" t="str">
        <f>precio_alta!F116</f>
        <v>Android</v>
      </c>
      <c r="H385" s="69" t="s">
        <v>187</v>
      </c>
      <c r="I385" s="68" t="s">
        <v>195</v>
      </c>
      <c r="J385" s="69">
        <f>precio_alta!H116</f>
        <v>429</v>
      </c>
    </row>
    <row r="386" spans="1:10" x14ac:dyDescent="0.3">
      <c r="A386" t="str">
        <f t="shared" si="5"/>
        <v>ZTE BLADE A57 PRO 128GBMax Negocios + 39.90CONTADO</v>
      </c>
      <c r="B386" s="69" t="str">
        <f>precio_alta!A117</f>
        <v>Corriente</v>
      </c>
      <c r="C386" s="69" t="str">
        <f>precio_alta!B117</f>
        <v>4G</v>
      </c>
      <c r="D386" s="69" t="str">
        <f>precio_alta!C117</f>
        <v>ZTE</v>
      </c>
      <c r="E386" s="69" t="str">
        <f>precio_alta!D117</f>
        <v>ZTE BLADE A57 PRO 128GB</v>
      </c>
      <c r="F386" s="69">
        <f>precio_alta!E117</f>
        <v>559</v>
      </c>
      <c r="G386" s="69" t="str">
        <f>precio_alta!F117</f>
        <v>Android</v>
      </c>
      <c r="H386" s="69" t="s">
        <v>187</v>
      </c>
      <c r="I386" s="68" t="s">
        <v>195</v>
      </c>
      <c r="J386" s="69">
        <f>precio_alta!H117</f>
        <v>549</v>
      </c>
    </row>
    <row r="387" spans="1:10" x14ac:dyDescent="0.3">
      <c r="A387" t="str">
        <f t="shared" ref="A387:A450" si="6">CONCATENATE(E387,I387,H387)</f>
        <v>ZTE BLADE A76 256GB 5GMax Negocios + 39.90CONTADO</v>
      </c>
      <c r="B387" s="69" t="str">
        <f>precio_alta!A118</f>
        <v>Corriente</v>
      </c>
      <c r="C387" s="69" t="str">
        <f>precio_alta!B118</f>
        <v>5G</v>
      </c>
      <c r="D387" s="69" t="str">
        <f>precio_alta!C118</f>
        <v>ZTE</v>
      </c>
      <c r="E387" s="69" t="str">
        <f>precio_alta!D118</f>
        <v>ZTE BLADE A76 256GB 5G</v>
      </c>
      <c r="F387" s="69">
        <f>precio_alta!E118</f>
        <v>709</v>
      </c>
      <c r="G387" s="69" t="str">
        <f>precio_alta!F118</f>
        <v>Android</v>
      </c>
      <c r="H387" s="69" t="s">
        <v>187</v>
      </c>
      <c r="I387" s="68" t="s">
        <v>195</v>
      </c>
      <c r="J387" s="69">
        <f>precio_alta!H118</f>
        <v>699</v>
      </c>
    </row>
    <row r="388" spans="1:10" x14ac:dyDescent="0.3">
      <c r="A388" t="str">
        <f t="shared" si="6"/>
        <v>ZTE BLADE V70 MAX 256GBMax Negocios + 39.90CONTADO</v>
      </c>
      <c r="B388" s="69" t="str">
        <f>precio_alta!A119</f>
        <v>Corriente</v>
      </c>
      <c r="C388" s="69" t="str">
        <f>precio_alta!B119</f>
        <v>4G</v>
      </c>
      <c r="D388" s="69" t="str">
        <f>precio_alta!C119</f>
        <v>ZTE</v>
      </c>
      <c r="E388" s="69" t="str">
        <f>precio_alta!D119</f>
        <v>ZTE BLADE V70 MAX 256GB</v>
      </c>
      <c r="F388" s="69">
        <f>precio_alta!E119</f>
        <v>599</v>
      </c>
      <c r="G388" s="69" t="str">
        <f>precio_alta!F119</f>
        <v>Android</v>
      </c>
      <c r="H388" s="69" t="s">
        <v>187</v>
      </c>
      <c r="I388" s="68" t="s">
        <v>195</v>
      </c>
      <c r="J388" s="69">
        <f>precio_alta!H119</f>
        <v>589</v>
      </c>
    </row>
    <row r="389" spans="1:10" x14ac:dyDescent="0.3">
      <c r="A389" t="str">
        <f t="shared" si="6"/>
        <v>ZTE NUBIA AIR 256GB 5GMax Negocios + 39.90CONTADO</v>
      </c>
      <c r="B389" s="69" t="str">
        <f>precio_alta!A120</f>
        <v>Corriente</v>
      </c>
      <c r="C389" s="69" t="str">
        <f>precio_alta!B120</f>
        <v>5G</v>
      </c>
      <c r="D389" s="69" t="str">
        <f>precio_alta!C120</f>
        <v>ZTE</v>
      </c>
      <c r="E389" s="69" t="str">
        <f>precio_alta!D120</f>
        <v>ZTE NUBIA AIR 256GB 5G</v>
      </c>
      <c r="F389" s="69">
        <f>precio_alta!E120</f>
        <v>1069</v>
      </c>
      <c r="G389" s="69" t="str">
        <f>precio_alta!F120</f>
        <v>Android</v>
      </c>
      <c r="H389" s="69" t="s">
        <v>187</v>
      </c>
      <c r="I389" s="68" t="s">
        <v>195</v>
      </c>
      <c r="J389" s="69">
        <f>precio_alta!H120</f>
        <v>1049</v>
      </c>
    </row>
    <row r="390" spans="1:10" x14ac:dyDescent="0.3">
      <c r="A390" t="str">
        <f t="shared" si="6"/>
        <v>ZTE NUBIA AIR 512GB 5GMax Negocios + 39.90CONTADO</v>
      </c>
      <c r="B390" s="69" t="str">
        <f>precio_alta!A121</f>
        <v>Corriente</v>
      </c>
      <c r="C390" s="69" t="str">
        <f>precio_alta!B121</f>
        <v>5G</v>
      </c>
      <c r="D390" s="69" t="str">
        <f>precio_alta!C121</f>
        <v>ZTE</v>
      </c>
      <c r="E390" s="69" t="str">
        <f>precio_alta!D121</f>
        <v>ZTE NUBIA AIR 512GB 5G</v>
      </c>
      <c r="F390" s="69">
        <f>precio_alta!E121</f>
        <v>1369</v>
      </c>
      <c r="G390" s="69" t="str">
        <f>precio_alta!F121</f>
        <v>Android</v>
      </c>
      <c r="H390" s="69" t="s">
        <v>187</v>
      </c>
      <c r="I390" s="68" t="s">
        <v>195</v>
      </c>
      <c r="J390" s="69">
        <f>precio_alta!H121</f>
        <v>1349</v>
      </c>
    </row>
    <row r="391" spans="1:10" x14ac:dyDescent="0.3">
      <c r="A391" t="str">
        <f t="shared" si="6"/>
        <v>ZTE NUBIA NEO3 256GB 5GMax Negocios + 39.90CONTADO</v>
      </c>
      <c r="B391" s="69" t="str">
        <f>precio_alta!A122</f>
        <v>Corriente</v>
      </c>
      <c r="C391" s="69" t="str">
        <f>precio_alta!B122</f>
        <v>5G</v>
      </c>
      <c r="D391" s="69" t="str">
        <f>precio_alta!C122</f>
        <v>ZTE</v>
      </c>
      <c r="E391" s="69" t="str">
        <f>precio_alta!D122</f>
        <v>ZTE NUBIA NEO3 256GB 5G</v>
      </c>
      <c r="F391" s="69">
        <f>precio_alta!E122</f>
        <v>919</v>
      </c>
      <c r="G391" s="69" t="str">
        <f>precio_alta!F122</f>
        <v>Android</v>
      </c>
      <c r="H391" s="69" t="s">
        <v>187</v>
      </c>
      <c r="I391" s="68" t="s">
        <v>195</v>
      </c>
      <c r="J391" s="69">
        <f>precio_alta!H122</f>
        <v>909</v>
      </c>
    </row>
    <row r="392" spans="1:10" x14ac:dyDescent="0.3">
      <c r="A392" t="str">
        <f t="shared" si="6"/>
        <v>ZTE NUBIA NEO5 256GB 5GMax Negocios + 39.90CONTADO</v>
      </c>
      <c r="B392" s="69" t="str">
        <f>precio_alta!A123</f>
        <v>Corriente</v>
      </c>
      <c r="C392" s="69" t="str">
        <f>precio_alta!B123</f>
        <v>5G</v>
      </c>
      <c r="D392" s="69" t="str">
        <f>precio_alta!C123</f>
        <v>ZTE</v>
      </c>
      <c r="E392" s="69" t="str">
        <f>precio_alta!D123</f>
        <v>ZTE NUBIA NEO5 256GB 5G</v>
      </c>
      <c r="F392" s="69">
        <f>precio_alta!E123</f>
        <v>1109</v>
      </c>
      <c r="G392" s="69" t="str">
        <f>precio_alta!F123</f>
        <v>Android</v>
      </c>
      <c r="H392" s="69" t="s">
        <v>187</v>
      </c>
      <c r="I392" s="68" t="s">
        <v>195</v>
      </c>
      <c r="J392" s="69">
        <f>precio_alta!H123</f>
        <v>1089</v>
      </c>
    </row>
    <row r="393" spans="1:10" x14ac:dyDescent="0.3">
      <c r="A393" t="str">
        <f t="shared" si="6"/>
        <v>ZTE NUBIA V80 MAX 256GBMax Negocios + 39.90CONTADO</v>
      </c>
      <c r="B393" s="69" t="str">
        <f>precio_alta!A124</f>
        <v>Corriente</v>
      </c>
      <c r="C393" s="69" t="str">
        <f>precio_alta!B124</f>
        <v>4G</v>
      </c>
      <c r="D393" s="69" t="str">
        <f>precio_alta!C124</f>
        <v>ZTE</v>
      </c>
      <c r="E393" s="69" t="str">
        <f>precio_alta!D124</f>
        <v>ZTE NUBIA V80 MAX 256GB</v>
      </c>
      <c r="F393" s="69">
        <f>precio_alta!E124</f>
        <v>629</v>
      </c>
      <c r="G393" s="69" t="str">
        <f>precio_alta!F124</f>
        <v>Android</v>
      </c>
      <c r="H393" s="69" t="s">
        <v>187</v>
      </c>
      <c r="I393" s="68" t="s">
        <v>195</v>
      </c>
      <c r="J393" s="69">
        <f>precio_alta!H124</f>
        <v>619</v>
      </c>
    </row>
    <row r="394" spans="1:10" x14ac:dyDescent="0.3">
      <c r="A394" t="str">
        <f t="shared" si="6"/>
        <v>ZTE NUBIA V80 PRO 256GBMax Negocios + 39.90CONTADO</v>
      </c>
      <c r="B394" s="69" t="str">
        <f>precio_alta!A125</f>
        <v>Corriente</v>
      </c>
      <c r="C394" s="69" t="str">
        <f>precio_alta!B125</f>
        <v>4G</v>
      </c>
      <c r="D394" s="69" t="str">
        <f>precio_alta!C125</f>
        <v>ZTE</v>
      </c>
      <c r="E394" s="69" t="str">
        <f>precio_alta!D125</f>
        <v>ZTE NUBIA V80 PRO 256GB</v>
      </c>
      <c r="F394" s="69">
        <f>precio_alta!E125</f>
        <v>659</v>
      </c>
      <c r="G394" s="69" t="str">
        <f>precio_alta!F125</f>
        <v>Android</v>
      </c>
      <c r="H394" s="69" t="s">
        <v>187</v>
      </c>
      <c r="I394" s="68" t="s">
        <v>195</v>
      </c>
      <c r="J394" s="69">
        <f>precio_alta!H125</f>
        <v>649</v>
      </c>
    </row>
    <row r="395" spans="1:10" x14ac:dyDescent="0.3">
      <c r="A395" t="e">
        <f t="shared" si="6"/>
        <v>#REF!</v>
      </c>
      <c r="B395" s="69" t="e">
        <f>precio_alta!#REF!</f>
        <v>#REF!</v>
      </c>
      <c r="C395" s="69" t="e">
        <f>precio_alta!#REF!</f>
        <v>#REF!</v>
      </c>
      <c r="D395" s="69" t="e">
        <f>precio_alta!#REF!</f>
        <v>#REF!</v>
      </c>
      <c r="E395" s="69" t="e">
        <f>precio_alta!#REF!</f>
        <v>#REF!</v>
      </c>
      <c r="F395" s="69" t="e">
        <f>precio_alta!#REF!</f>
        <v>#REF!</v>
      </c>
      <c r="G395" s="69" t="e">
        <f>precio_alta!#REF!</f>
        <v>#REF!</v>
      </c>
      <c r="H395" s="69" t="s">
        <v>187</v>
      </c>
      <c r="I395" s="68" t="s">
        <v>195</v>
      </c>
      <c r="J395" s="69" t="e">
        <f>precio_alta!#REF!</f>
        <v>#REF!</v>
      </c>
    </row>
    <row r="396" spans="1:10" x14ac:dyDescent="0.3">
      <c r="A396" t="e">
        <f t="shared" si="6"/>
        <v>#REF!</v>
      </c>
      <c r="B396" s="69" t="e">
        <f>precio_alta!#REF!</f>
        <v>#REF!</v>
      </c>
      <c r="C396" s="69" t="e">
        <f>precio_alta!#REF!</f>
        <v>#REF!</v>
      </c>
      <c r="D396" s="69" t="e">
        <f>precio_alta!#REF!</f>
        <v>#REF!</v>
      </c>
      <c r="E396" s="69" t="e">
        <f>precio_alta!#REF!</f>
        <v>#REF!</v>
      </c>
      <c r="F396" s="69" t="e">
        <f>precio_alta!#REF!</f>
        <v>#REF!</v>
      </c>
      <c r="G396" s="69" t="e">
        <f>precio_alta!#REF!</f>
        <v>#REF!</v>
      </c>
      <c r="H396" s="69" t="s">
        <v>187</v>
      </c>
      <c r="I396" s="68" t="s">
        <v>195</v>
      </c>
      <c r="J396" s="69" t="e">
        <f>precio_alta!#REF!</f>
        <v>#REF!</v>
      </c>
    </row>
    <row r="397" spans="1:10" x14ac:dyDescent="0.3">
      <c r="A397" t="e">
        <f t="shared" si="6"/>
        <v>#REF!</v>
      </c>
      <c r="B397" s="69" t="e">
        <f>precio_alta!#REF!</f>
        <v>#REF!</v>
      </c>
      <c r="C397" s="69" t="e">
        <f>precio_alta!#REF!</f>
        <v>#REF!</v>
      </c>
      <c r="D397" s="69" t="e">
        <f>precio_alta!#REF!</f>
        <v>#REF!</v>
      </c>
      <c r="E397" s="69" t="e">
        <f>precio_alta!#REF!</f>
        <v>#REF!</v>
      </c>
      <c r="F397" s="69" t="e">
        <f>precio_alta!#REF!</f>
        <v>#REF!</v>
      </c>
      <c r="G397" s="69" t="e">
        <f>precio_alta!#REF!</f>
        <v>#REF!</v>
      </c>
      <c r="H397" s="69" t="s">
        <v>187</v>
      </c>
      <c r="I397" s="68" t="s">
        <v>195</v>
      </c>
      <c r="J397" s="69" t="e">
        <f>precio_alta!#REF!</f>
        <v>#REF!</v>
      </c>
    </row>
    <row r="398" spans="1:10" x14ac:dyDescent="0.3">
      <c r="A398" t="e">
        <f t="shared" si="6"/>
        <v>#REF!</v>
      </c>
      <c r="B398" s="69" t="e">
        <f>precio_alta!#REF!</f>
        <v>#REF!</v>
      </c>
      <c r="C398" s="69" t="e">
        <f>precio_alta!#REF!</f>
        <v>#REF!</v>
      </c>
      <c r="D398" s="69" t="e">
        <f>precio_alta!#REF!</f>
        <v>#REF!</v>
      </c>
      <c r="E398" s="69" t="e">
        <f>precio_alta!#REF!</f>
        <v>#REF!</v>
      </c>
      <c r="F398" s="69" t="e">
        <f>precio_alta!#REF!</f>
        <v>#REF!</v>
      </c>
      <c r="G398" s="69" t="e">
        <f>precio_alta!#REF!</f>
        <v>#REF!</v>
      </c>
      <c r="H398" s="69" t="s">
        <v>187</v>
      </c>
      <c r="I398" s="68" t="s">
        <v>195</v>
      </c>
      <c r="J398" s="69" t="e">
        <f>precio_alta!#REF!</f>
        <v>#REF!</v>
      </c>
    </row>
    <row r="399" spans="1:10" x14ac:dyDescent="0.3">
      <c r="A399" t="e">
        <f t="shared" si="6"/>
        <v>#REF!</v>
      </c>
      <c r="B399" s="69" t="e">
        <f>precio_alta!#REF!</f>
        <v>#REF!</v>
      </c>
      <c r="C399" s="69" t="e">
        <f>precio_alta!#REF!</f>
        <v>#REF!</v>
      </c>
      <c r="D399" s="69" t="e">
        <f>precio_alta!#REF!</f>
        <v>#REF!</v>
      </c>
      <c r="E399" s="69" t="e">
        <f>precio_alta!#REF!</f>
        <v>#REF!</v>
      </c>
      <c r="F399" s="69" t="e">
        <f>precio_alta!#REF!</f>
        <v>#REF!</v>
      </c>
      <c r="G399" s="69" t="e">
        <f>precio_alta!#REF!</f>
        <v>#REF!</v>
      </c>
      <c r="H399" s="69" t="s">
        <v>187</v>
      </c>
      <c r="I399" s="68" t="s">
        <v>195</v>
      </c>
      <c r="J399" s="69" t="e">
        <f>precio_alta!#REF!</f>
        <v>#REF!</v>
      </c>
    </row>
    <row r="400" spans="1:10" x14ac:dyDescent="0.3">
      <c r="A400" t="e">
        <f t="shared" si="6"/>
        <v>#REF!</v>
      </c>
      <c r="B400" s="69" t="e">
        <f>precio_alta!#REF!</f>
        <v>#REF!</v>
      </c>
      <c r="C400" s="69" t="e">
        <f>precio_alta!#REF!</f>
        <v>#REF!</v>
      </c>
      <c r="D400" s="69" t="e">
        <f>precio_alta!#REF!</f>
        <v>#REF!</v>
      </c>
      <c r="E400" s="69" t="e">
        <f>precio_alta!#REF!</f>
        <v>#REF!</v>
      </c>
      <c r="F400" s="69" t="e">
        <f>precio_alta!#REF!</f>
        <v>#REF!</v>
      </c>
      <c r="G400" s="69" t="e">
        <f>precio_alta!#REF!</f>
        <v>#REF!</v>
      </c>
      <c r="H400" s="69" t="s">
        <v>187</v>
      </c>
      <c r="I400" s="68" t="s">
        <v>195</v>
      </c>
      <c r="J400" s="69" t="e">
        <f>precio_alta!#REF!</f>
        <v>#REF!</v>
      </c>
    </row>
    <row r="401" spans="1:10" x14ac:dyDescent="0.3">
      <c r="A401" t="e">
        <f t="shared" si="6"/>
        <v>#REF!</v>
      </c>
      <c r="B401" s="69" t="e">
        <f>precio_alta!#REF!</f>
        <v>#REF!</v>
      </c>
      <c r="C401" s="69" t="e">
        <f>precio_alta!#REF!</f>
        <v>#REF!</v>
      </c>
      <c r="D401" s="69" t="e">
        <f>precio_alta!#REF!</f>
        <v>#REF!</v>
      </c>
      <c r="E401" s="69" t="e">
        <f>precio_alta!#REF!</f>
        <v>#REF!</v>
      </c>
      <c r="F401" s="69" t="e">
        <f>precio_alta!#REF!</f>
        <v>#REF!</v>
      </c>
      <c r="G401" s="69" t="e">
        <f>precio_alta!#REF!</f>
        <v>#REF!</v>
      </c>
      <c r="H401" s="69" t="s">
        <v>187</v>
      </c>
      <c r="I401" s="68" t="s">
        <v>195</v>
      </c>
      <c r="J401" s="69" t="e">
        <f>precio_alta!#REF!</f>
        <v>#REF!</v>
      </c>
    </row>
    <row r="402" spans="1:10" x14ac:dyDescent="0.3">
      <c r="A402" t="e">
        <f t="shared" si="6"/>
        <v>#REF!</v>
      </c>
      <c r="B402" s="69" t="e">
        <f>precio_alta!#REF!</f>
        <v>#REF!</v>
      </c>
      <c r="C402" s="69" t="e">
        <f>precio_alta!#REF!</f>
        <v>#REF!</v>
      </c>
      <c r="D402" s="69" t="e">
        <f>precio_alta!#REF!</f>
        <v>#REF!</v>
      </c>
      <c r="E402" s="69" t="e">
        <f>precio_alta!#REF!</f>
        <v>#REF!</v>
      </c>
      <c r="F402" s="69" t="e">
        <f>precio_alta!#REF!</f>
        <v>#REF!</v>
      </c>
      <c r="G402" s="69" t="e">
        <f>precio_alta!#REF!</f>
        <v>#REF!</v>
      </c>
      <c r="H402" s="69" t="s">
        <v>187</v>
      </c>
      <c r="I402" s="68" t="s">
        <v>195</v>
      </c>
      <c r="J402" s="69" t="e">
        <f>precio_alta!#REF!</f>
        <v>#REF!</v>
      </c>
    </row>
    <row r="403" spans="1:10" x14ac:dyDescent="0.3">
      <c r="A403" t="e">
        <f t="shared" si="6"/>
        <v>#REF!</v>
      </c>
      <c r="B403" s="69" t="e">
        <f>precio_alta!#REF!</f>
        <v>#REF!</v>
      </c>
      <c r="C403" s="69" t="e">
        <f>precio_alta!#REF!</f>
        <v>#REF!</v>
      </c>
      <c r="D403" s="69" t="e">
        <f>precio_alta!#REF!</f>
        <v>#REF!</v>
      </c>
      <c r="E403" s="69" t="e">
        <f>precio_alta!#REF!</f>
        <v>#REF!</v>
      </c>
      <c r="F403" s="69" t="e">
        <f>precio_alta!#REF!</f>
        <v>#REF!</v>
      </c>
      <c r="G403" s="69" t="e">
        <f>precio_alta!#REF!</f>
        <v>#REF!</v>
      </c>
      <c r="H403" s="69" t="s">
        <v>187</v>
      </c>
      <c r="I403" s="68" t="s">
        <v>195</v>
      </c>
      <c r="J403" s="69" t="e">
        <f>precio_alta!#REF!</f>
        <v>#REF!</v>
      </c>
    </row>
    <row r="404" spans="1:10" x14ac:dyDescent="0.3">
      <c r="A404" t="e">
        <f t="shared" si="6"/>
        <v>#REF!</v>
      </c>
      <c r="B404" s="69" t="e">
        <f>precio_alta!#REF!</f>
        <v>#REF!</v>
      </c>
      <c r="C404" s="69" t="e">
        <f>precio_alta!#REF!</f>
        <v>#REF!</v>
      </c>
      <c r="D404" s="69" t="e">
        <f>precio_alta!#REF!</f>
        <v>#REF!</v>
      </c>
      <c r="E404" s="69" t="e">
        <f>precio_alta!#REF!</f>
        <v>#REF!</v>
      </c>
      <c r="F404" s="69" t="e">
        <f>precio_alta!#REF!</f>
        <v>#REF!</v>
      </c>
      <c r="G404" s="69" t="e">
        <f>precio_alta!#REF!</f>
        <v>#REF!</v>
      </c>
      <c r="H404" s="69" t="s">
        <v>187</v>
      </c>
      <c r="I404" s="68" t="s">
        <v>195</v>
      </c>
      <c r="J404" s="69" t="e">
        <f>precio_alta!#REF!</f>
        <v>#REF!</v>
      </c>
    </row>
    <row r="405" spans="1:10" x14ac:dyDescent="0.3">
      <c r="A405" t="e">
        <f t="shared" si="6"/>
        <v>#REF!</v>
      </c>
      <c r="B405" s="69" t="e">
        <f>precio_alta!#REF!</f>
        <v>#REF!</v>
      </c>
      <c r="C405" s="69" t="e">
        <f>precio_alta!#REF!</f>
        <v>#REF!</v>
      </c>
      <c r="D405" s="69" t="e">
        <f>precio_alta!#REF!</f>
        <v>#REF!</v>
      </c>
      <c r="E405" s="69" t="e">
        <f>precio_alta!#REF!</f>
        <v>#REF!</v>
      </c>
      <c r="F405" s="69" t="e">
        <f>precio_alta!#REF!</f>
        <v>#REF!</v>
      </c>
      <c r="G405" s="69" t="e">
        <f>precio_alta!#REF!</f>
        <v>#REF!</v>
      </c>
      <c r="H405" s="69" t="s">
        <v>187</v>
      </c>
      <c r="I405" s="68" t="s">
        <v>195</v>
      </c>
      <c r="J405" s="69" t="e">
        <f>precio_alta!#REF!</f>
        <v>#REF!</v>
      </c>
    </row>
    <row r="406" spans="1:10" x14ac:dyDescent="0.3">
      <c r="A406" t="e">
        <f t="shared" si="6"/>
        <v>#REF!</v>
      </c>
      <c r="B406" s="69" t="e">
        <f>precio_alta!#REF!</f>
        <v>#REF!</v>
      </c>
      <c r="C406" s="69" t="e">
        <f>precio_alta!#REF!</f>
        <v>#REF!</v>
      </c>
      <c r="D406" s="69" t="e">
        <f>precio_alta!#REF!</f>
        <v>#REF!</v>
      </c>
      <c r="E406" s="69" t="e">
        <f>precio_alta!#REF!</f>
        <v>#REF!</v>
      </c>
      <c r="F406" s="69" t="e">
        <f>precio_alta!#REF!</f>
        <v>#REF!</v>
      </c>
      <c r="G406" s="69" t="e">
        <f>precio_alta!#REF!</f>
        <v>#REF!</v>
      </c>
      <c r="H406" s="69" t="s">
        <v>187</v>
      </c>
      <c r="I406" s="68" t="s">
        <v>195</v>
      </c>
      <c r="J406" s="69" t="e">
        <f>precio_alta!#REF!</f>
        <v>#REF!</v>
      </c>
    </row>
    <row r="407" spans="1:10" x14ac:dyDescent="0.3">
      <c r="A407" t="e">
        <f t="shared" si="6"/>
        <v>#REF!</v>
      </c>
      <c r="B407" s="69" t="e">
        <f>precio_alta!#REF!</f>
        <v>#REF!</v>
      </c>
      <c r="C407" s="69" t="e">
        <f>precio_alta!#REF!</f>
        <v>#REF!</v>
      </c>
      <c r="D407" s="69" t="e">
        <f>precio_alta!#REF!</f>
        <v>#REF!</v>
      </c>
      <c r="E407" s="69" t="e">
        <f>precio_alta!#REF!</f>
        <v>#REF!</v>
      </c>
      <c r="F407" s="69" t="e">
        <f>precio_alta!#REF!</f>
        <v>#REF!</v>
      </c>
      <c r="G407" s="69" t="e">
        <f>precio_alta!#REF!</f>
        <v>#REF!</v>
      </c>
      <c r="H407" s="69" t="s">
        <v>187</v>
      </c>
      <c r="I407" s="68" t="s">
        <v>195</v>
      </c>
      <c r="J407" s="69" t="e">
        <f>precio_alta!#REF!</f>
        <v>#REF!</v>
      </c>
    </row>
    <row r="408" spans="1:10" x14ac:dyDescent="0.3">
      <c r="A408" t="str">
        <f t="shared" si="6"/>
        <v>0Max Negocios + 39.90CONTADO</v>
      </c>
      <c r="B408" s="69">
        <f>precio_alta!A127</f>
        <v>0</v>
      </c>
      <c r="C408" s="69">
        <f>precio_alta!B127</f>
        <v>0</v>
      </c>
      <c r="D408" s="69">
        <f>precio_alta!C127</f>
        <v>0</v>
      </c>
      <c r="E408" s="69">
        <f>precio_alta!D127</f>
        <v>0</v>
      </c>
      <c r="F408" s="69">
        <f>precio_alta!E127</f>
        <v>0</v>
      </c>
      <c r="G408" s="69">
        <f>precio_alta!F127</f>
        <v>0</v>
      </c>
      <c r="H408" s="69" t="s">
        <v>187</v>
      </c>
      <c r="I408" s="68" t="s">
        <v>195</v>
      </c>
      <c r="J408" s="69">
        <f>precio_alta!H127</f>
        <v>0</v>
      </c>
    </row>
    <row r="409" spans="1:10" x14ac:dyDescent="0.3">
      <c r="A409" t="str">
        <f t="shared" si="6"/>
        <v>0Max Negocios + 39.90CONTADO</v>
      </c>
      <c r="B409" s="69">
        <f>precio_alta!A128</f>
        <v>0</v>
      </c>
      <c r="C409" s="69">
        <f>precio_alta!B128</f>
        <v>0</v>
      </c>
      <c r="D409" s="69">
        <f>precio_alta!C128</f>
        <v>0</v>
      </c>
      <c r="E409" s="69">
        <f>precio_alta!D128</f>
        <v>0</v>
      </c>
      <c r="F409" s="69">
        <f>precio_alta!E128</f>
        <v>0</v>
      </c>
      <c r="G409" s="69">
        <f>precio_alta!F128</f>
        <v>0</v>
      </c>
      <c r="H409" s="69" t="s">
        <v>187</v>
      </c>
      <c r="I409" s="68" t="s">
        <v>195</v>
      </c>
      <c r="J409" s="69">
        <f>precio_alta!H128</f>
        <v>0</v>
      </c>
    </row>
    <row r="410" spans="1:10" x14ac:dyDescent="0.3">
      <c r="A410" t="str">
        <f t="shared" si="6"/>
        <v>0Max Negocios + 39.90CONTADO</v>
      </c>
      <c r="B410" s="69">
        <f>precio_alta!A129</f>
        <v>0</v>
      </c>
      <c r="C410" s="69">
        <f>precio_alta!B129</f>
        <v>0</v>
      </c>
      <c r="D410" s="69">
        <f>precio_alta!C129</f>
        <v>0</v>
      </c>
      <c r="E410" s="69">
        <f>precio_alta!D129</f>
        <v>0</v>
      </c>
      <c r="F410" s="69">
        <f>precio_alta!E129</f>
        <v>0</v>
      </c>
      <c r="G410" s="69">
        <f>precio_alta!F129</f>
        <v>0</v>
      </c>
      <c r="H410" s="69" t="s">
        <v>187</v>
      </c>
      <c r="I410" s="68" t="s">
        <v>195</v>
      </c>
      <c r="J410" s="69">
        <f>precio_alta!H129</f>
        <v>0</v>
      </c>
    </row>
    <row r="411" spans="1:10" x14ac:dyDescent="0.3">
      <c r="A411" t="str">
        <f t="shared" si="6"/>
        <v>0Max Negocios + 39.90CONTADO</v>
      </c>
      <c r="B411" s="69">
        <f>precio_alta!A130</f>
        <v>0</v>
      </c>
      <c r="C411" s="69">
        <f>precio_alta!B130</f>
        <v>0</v>
      </c>
      <c r="D411" s="69">
        <f>precio_alta!C130</f>
        <v>0</v>
      </c>
      <c r="E411" s="69">
        <f>precio_alta!D130</f>
        <v>0</v>
      </c>
      <c r="F411" s="69">
        <f>precio_alta!E130</f>
        <v>0</v>
      </c>
      <c r="G411" s="69">
        <f>precio_alta!F130</f>
        <v>0</v>
      </c>
      <c r="H411" s="69" t="s">
        <v>187</v>
      </c>
      <c r="I411" s="68" t="s">
        <v>195</v>
      </c>
      <c r="J411" s="69">
        <f>precio_alta!H130</f>
        <v>0</v>
      </c>
    </row>
    <row r="412" spans="1:10" x14ac:dyDescent="0.3">
      <c r="A412" t="str">
        <f t="shared" si="6"/>
        <v>0Max Negocios + 39.90CONTADO</v>
      </c>
      <c r="B412" s="69">
        <f>precio_alta!A131</f>
        <v>0</v>
      </c>
      <c r="C412" s="69">
        <f>precio_alta!B131</f>
        <v>0</v>
      </c>
      <c r="D412" s="69">
        <f>precio_alta!C131</f>
        <v>0</v>
      </c>
      <c r="E412" s="69">
        <f>precio_alta!D131</f>
        <v>0</v>
      </c>
      <c r="F412" s="69">
        <f>precio_alta!E131</f>
        <v>0</v>
      </c>
      <c r="G412" s="69">
        <f>precio_alta!F131</f>
        <v>0</v>
      </c>
      <c r="H412" s="69" t="s">
        <v>187</v>
      </c>
      <c r="I412" s="68" t="s">
        <v>195</v>
      </c>
      <c r="J412" s="69">
        <f>precio_alta!H131</f>
        <v>0</v>
      </c>
    </row>
    <row r="413" spans="1:10" x14ac:dyDescent="0.3">
      <c r="A413" t="str">
        <f t="shared" si="6"/>
        <v>0Max Negocios + 39.90CONTADO</v>
      </c>
      <c r="B413" s="69">
        <f>precio_alta!A132</f>
        <v>0</v>
      </c>
      <c r="C413" s="69">
        <f>precio_alta!B132</f>
        <v>0</v>
      </c>
      <c r="D413" s="69">
        <f>precio_alta!C132</f>
        <v>0</v>
      </c>
      <c r="E413" s="69">
        <f>precio_alta!D132</f>
        <v>0</v>
      </c>
      <c r="F413" s="69">
        <f>precio_alta!E132</f>
        <v>0</v>
      </c>
      <c r="G413" s="69">
        <f>precio_alta!F132</f>
        <v>0</v>
      </c>
      <c r="H413" s="69" t="s">
        <v>187</v>
      </c>
      <c r="I413" s="68" t="s">
        <v>195</v>
      </c>
      <c r="J413" s="69">
        <f>precio_alta!H132</f>
        <v>0</v>
      </c>
    </row>
    <row r="414" spans="1:10" x14ac:dyDescent="0.3">
      <c r="A414" t="str">
        <f t="shared" si="6"/>
        <v>0Max Negocios + 39.90CONTADO</v>
      </c>
      <c r="B414" s="69">
        <f>precio_alta!A133</f>
        <v>0</v>
      </c>
      <c r="C414" s="69">
        <f>precio_alta!B133</f>
        <v>0</v>
      </c>
      <c r="D414" s="69">
        <f>precio_alta!C133</f>
        <v>0</v>
      </c>
      <c r="E414" s="69">
        <f>precio_alta!D133</f>
        <v>0</v>
      </c>
      <c r="F414" s="69">
        <f>precio_alta!E133</f>
        <v>0</v>
      </c>
      <c r="G414" s="69">
        <f>precio_alta!F133</f>
        <v>0</v>
      </c>
      <c r="H414" s="69" t="s">
        <v>187</v>
      </c>
      <c r="I414" s="68" t="s">
        <v>195</v>
      </c>
      <c r="J414" s="69">
        <f>precio_alta!H133</f>
        <v>0</v>
      </c>
    </row>
    <row r="415" spans="1:10" x14ac:dyDescent="0.3">
      <c r="A415" t="str">
        <f t="shared" si="6"/>
        <v>0Max Negocios + 39.90CONTADO</v>
      </c>
      <c r="B415" s="69">
        <f>precio_alta!A134</f>
        <v>0</v>
      </c>
      <c r="C415" s="69">
        <f>precio_alta!B134</f>
        <v>0</v>
      </c>
      <c r="D415" s="69">
        <f>precio_alta!C134</f>
        <v>0</v>
      </c>
      <c r="E415" s="69">
        <f>precio_alta!D134</f>
        <v>0</v>
      </c>
      <c r="F415" s="69">
        <f>precio_alta!E134</f>
        <v>0</v>
      </c>
      <c r="G415" s="69">
        <f>precio_alta!F134</f>
        <v>0</v>
      </c>
      <c r="H415" s="69" t="s">
        <v>187</v>
      </c>
      <c r="I415" s="68" t="s">
        <v>195</v>
      </c>
      <c r="J415" s="69">
        <f>precio_alta!H134</f>
        <v>0</v>
      </c>
    </row>
    <row r="416" spans="1:10" x14ac:dyDescent="0.3">
      <c r="A416" t="str">
        <f t="shared" si="6"/>
        <v>0Max Negocios + 39.90CONTADO</v>
      </c>
      <c r="B416" s="69">
        <f>precio_alta!A135</f>
        <v>0</v>
      </c>
      <c r="C416" s="69">
        <f>precio_alta!B135</f>
        <v>0</v>
      </c>
      <c r="D416" s="69">
        <f>precio_alta!C135</f>
        <v>0</v>
      </c>
      <c r="E416" s="69">
        <f>precio_alta!D135</f>
        <v>0</v>
      </c>
      <c r="F416" s="69">
        <f>precio_alta!E135</f>
        <v>0</v>
      </c>
      <c r="G416" s="69">
        <f>precio_alta!F135</f>
        <v>0</v>
      </c>
      <c r="H416" s="69" t="s">
        <v>187</v>
      </c>
      <c r="I416" s="68" t="s">
        <v>195</v>
      </c>
      <c r="J416" s="69">
        <f>precio_alta!H135</f>
        <v>0</v>
      </c>
    </row>
    <row r="417" spans="1:10" x14ac:dyDescent="0.3">
      <c r="A417" t="str">
        <f t="shared" si="6"/>
        <v>0Max Negocios + 39.90CONTADO</v>
      </c>
      <c r="B417" s="69">
        <f>precio_alta!A136</f>
        <v>0</v>
      </c>
      <c r="C417" s="69">
        <f>precio_alta!B136</f>
        <v>0</v>
      </c>
      <c r="D417" s="69">
        <f>precio_alta!C136</f>
        <v>0</v>
      </c>
      <c r="E417" s="69">
        <f>precio_alta!D136</f>
        <v>0</v>
      </c>
      <c r="F417" s="69">
        <f>precio_alta!E136</f>
        <v>0</v>
      </c>
      <c r="G417" s="69">
        <f>precio_alta!F136</f>
        <v>0</v>
      </c>
      <c r="H417" s="69" t="s">
        <v>187</v>
      </c>
      <c r="I417" s="68" t="s">
        <v>195</v>
      </c>
      <c r="J417" s="69">
        <f>precio_alta!H136</f>
        <v>0</v>
      </c>
    </row>
    <row r="418" spans="1:10" x14ac:dyDescent="0.3">
      <c r="A418" t="str">
        <f t="shared" si="6"/>
        <v>0Max Negocios + 39.90CONTADO</v>
      </c>
      <c r="B418" s="69">
        <f>precio_alta!A137</f>
        <v>0</v>
      </c>
      <c r="C418" s="69">
        <f>precio_alta!B137</f>
        <v>0</v>
      </c>
      <c r="D418" s="69">
        <f>precio_alta!C137</f>
        <v>0</v>
      </c>
      <c r="E418" s="69">
        <f>precio_alta!D137</f>
        <v>0</v>
      </c>
      <c r="F418" s="69">
        <f>precio_alta!E137</f>
        <v>0</v>
      </c>
      <c r="G418" s="69">
        <f>precio_alta!F137</f>
        <v>0</v>
      </c>
      <c r="H418" s="69" t="s">
        <v>187</v>
      </c>
      <c r="I418" s="68" t="s">
        <v>195</v>
      </c>
      <c r="J418" s="69">
        <f>precio_alta!H137</f>
        <v>0</v>
      </c>
    </row>
    <row r="419" spans="1:10" x14ac:dyDescent="0.3">
      <c r="A419" t="str">
        <f t="shared" si="6"/>
        <v>0Max Negocios + 39.90CONTADO</v>
      </c>
      <c r="B419" s="69">
        <f>precio_alta!A138</f>
        <v>0</v>
      </c>
      <c r="C419" s="69">
        <f>precio_alta!B138</f>
        <v>0</v>
      </c>
      <c r="D419" s="69">
        <f>precio_alta!C138</f>
        <v>0</v>
      </c>
      <c r="E419" s="69">
        <f>precio_alta!D138</f>
        <v>0</v>
      </c>
      <c r="F419" s="69">
        <f>precio_alta!E138</f>
        <v>0</v>
      </c>
      <c r="G419" s="69">
        <f>precio_alta!F138</f>
        <v>0</v>
      </c>
      <c r="H419" s="69" t="s">
        <v>187</v>
      </c>
      <c r="I419" s="68" t="s">
        <v>195</v>
      </c>
      <c r="J419" s="69">
        <f>precio_alta!H138</f>
        <v>0</v>
      </c>
    </row>
    <row r="420" spans="1:10" x14ac:dyDescent="0.3">
      <c r="A420" t="str">
        <f t="shared" si="6"/>
        <v>0Max Negocios + 39.90CONTADO</v>
      </c>
      <c r="B420" s="69">
        <f>precio_alta!A139</f>
        <v>0</v>
      </c>
      <c r="C420" s="69">
        <f>precio_alta!B139</f>
        <v>0</v>
      </c>
      <c r="D420" s="69">
        <f>precio_alta!C139</f>
        <v>0</v>
      </c>
      <c r="E420" s="69">
        <f>precio_alta!D139</f>
        <v>0</v>
      </c>
      <c r="F420" s="69">
        <f>precio_alta!E139</f>
        <v>0</v>
      </c>
      <c r="G420" s="69">
        <f>precio_alta!F139</f>
        <v>0</v>
      </c>
      <c r="H420" s="69" t="s">
        <v>187</v>
      </c>
      <c r="I420" s="68" t="s">
        <v>195</v>
      </c>
      <c r="J420" s="69">
        <f>precio_alta!H139</f>
        <v>0</v>
      </c>
    </row>
    <row r="421" spans="1:10" x14ac:dyDescent="0.3">
      <c r="A421" t="str">
        <f t="shared" si="6"/>
        <v>0Max Negocios + 39.90CONTADO</v>
      </c>
      <c r="B421" s="69">
        <f>precio_alta!A140</f>
        <v>0</v>
      </c>
      <c r="C421" s="69">
        <f>precio_alta!B140</f>
        <v>0</v>
      </c>
      <c r="D421" s="69">
        <f>precio_alta!C140</f>
        <v>0</v>
      </c>
      <c r="E421" s="69">
        <f>precio_alta!D140</f>
        <v>0</v>
      </c>
      <c r="F421" s="69">
        <f>precio_alta!E140</f>
        <v>0</v>
      </c>
      <c r="G421" s="69">
        <f>precio_alta!F140</f>
        <v>0</v>
      </c>
      <c r="H421" s="69" t="s">
        <v>187</v>
      </c>
      <c r="I421" s="68" t="s">
        <v>195</v>
      </c>
      <c r="J421" s="69">
        <f>precio_alta!H140</f>
        <v>0</v>
      </c>
    </row>
    <row r="422" spans="1:10" x14ac:dyDescent="0.3">
      <c r="A422" t="str">
        <f t="shared" si="6"/>
        <v>0Max Negocios + 39.90CONTADO</v>
      </c>
      <c r="B422" s="69">
        <f>precio_alta!A141</f>
        <v>0</v>
      </c>
      <c r="C422" s="69">
        <f>precio_alta!B141</f>
        <v>0</v>
      </c>
      <c r="D422" s="69">
        <f>precio_alta!C141</f>
        <v>0</v>
      </c>
      <c r="E422" s="69">
        <f>precio_alta!D141</f>
        <v>0</v>
      </c>
      <c r="F422" s="69">
        <f>precio_alta!E141</f>
        <v>0</v>
      </c>
      <c r="G422" s="69">
        <f>precio_alta!F141</f>
        <v>0</v>
      </c>
      <c r="H422" s="69" t="s">
        <v>187</v>
      </c>
      <c r="I422" s="68" t="s">
        <v>195</v>
      </c>
      <c r="J422" s="69">
        <f>precio_alta!H141</f>
        <v>0</v>
      </c>
    </row>
    <row r="423" spans="1:10" x14ac:dyDescent="0.3">
      <c r="A423" t="str">
        <f t="shared" si="6"/>
        <v>0Max Negocios + 39.90CONTADO</v>
      </c>
      <c r="B423" s="69">
        <f>precio_alta!A142</f>
        <v>0</v>
      </c>
      <c r="C423" s="69">
        <f>precio_alta!B142</f>
        <v>0</v>
      </c>
      <c r="D423" s="69">
        <f>precio_alta!C142</f>
        <v>0</v>
      </c>
      <c r="E423" s="69">
        <f>precio_alta!D142</f>
        <v>0</v>
      </c>
      <c r="F423" s="69">
        <f>precio_alta!E142</f>
        <v>0</v>
      </c>
      <c r="G423" s="69">
        <f>precio_alta!F142</f>
        <v>0</v>
      </c>
      <c r="H423" s="69" t="s">
        <v>187</v>
      </c>
      <c r="I423" s="68" t="s">
        <v>195</v>
      </c>
      <c r="J423" s="69">
        <f>precio_alta!H142</f>
        <v>0</v>
      </c>
    </row>
    <row r="424" spans="1:10" x14ac:dyDescent="0.3">
      <c r="A424" t="str">
        <f t="shared" si="6"/>
        <v>0Max Negocios + 39.90CONTADO</v>
      </c>
      <c r="B424" s="69">
        <f>precio_alta!A143</f>
        <v>0</v>
      </c>
      <c r="C424" s="69">
        <f>precio_alta!B143</f>
        <v>0</v>
      </c>
      <c r="D424" s="69">
        <f>precio_alta!C143</f>
        <v>0</v>
      </c>
      <c r="E424" s="69">
        <f>precio_alta!D143</f>
        <v>0</v>
      </c>
      <c r="F424" s="69">
        <f>precio_alta!E143</f>
        <v>0</v>
      </c>
      <c r="G424" s="69">
        <f>precio_alta!F143</f>
        <v>0</v>
      </c>
      <c r="H424" s="69" t="s">
        <v>187</v>
      </c>
      <c r="I424" s="68" t="s">
        <v>195</v>
      </c>
      <c r="J424" s="69">
        <f>precio_alta!H143</f>
        <v>0</v>
      </c>
    </row>
    <row r="425" spans="1:10" x14ac:dyDescent="0.3">
      <c r="A425" t="str">
        <f t="shared" si="6"/>
        <v>0Max Negocios + 39.90CONTADO</v>
      </c>
      <c r="B425" s="69">
        <f>precio_alta!A144</f>
        <v>0</v>
      </c>
      <c r="C425" s="69">
        <f>precio_alta!B144</f>
        <v>0</v>
      </c>
      <c r="D425" s="69">
        <f>precio_alta!C144</f>
        <v>0</v>
      </c>
      <c r="E425" s="69">
        <f>precio_alta!D144</f>
        <v>0</v>
      </c>
      <c r="F425" s="69">
        <f>precio_alta!E144</f>
        <v>0</v>
      </c>
      <c r="G425" s="69">
        <f>precio_alta!F144</f>
        <v>0</v>
      </c>
      <c r="H425" s="69" t="s">
        <v>187</v>
      </c>
      <c r="I425" s="68" t="s">
        <v>195</v>
      </c>
      <c r="J425" s="69">
        <f>precio_alta!H144</f>
        <v>0</v>
      </c>
    </row>
    <row r="426" spans="1:10" x14ac:dyDescent="0.3">
      <c r="A426" t="str">
        <f t="shared" si="6"/>
        <v>0Max Negocios + 39.90CONTADO</v>
      </c>
      <c r="B426" s="69">
        <f>precio_alta!A145</f>
        <v>0</v>
      </c>
      <c r="C426" s="69">
        <f>precio_alta!B145</f>
        <v>0</v>
      </c>
      <c r="D426" s="69">
        <f>precio_alta!C145</f>
        <v>0</v>
      </c>
      <c r="E426" s="69">
        <f>precio_alta!D145</f>
        <v>0</v>
      </c>
      <c r="F426" s="69">
        <f>precio_alta!E145</f>
        <v>0</v>
      </c>
      <c r="G426" s="69">
        <f>precio_alta!F145</f>
        <v>0</v>
      </c>
      <c r="H426" s="69" t="s">
        <v>187</v>
      </c>
      <c r="I426" s="68" t="s">
        <v>195</v>
      </c>
      <c r="J426" s="69">
        <f>precio_alta!H145</f>
        <v>0</v>
      </c>
    </row>
    <row r="427" spans="1:10" x14ac:dyDescent="0.3">
      <c r="A427" t="str">
        <f t="shared" si="6"/>
        <v>0Max Negocios + 39.90CONTADO</v>
      </c>
      <c r="B427" s="69">
        <f>precio_alta!A146</f>
        <v>0</v>
      </c>
      <c r="C427" s="69">
        <f>precio_alta!B146</f>
        <v>0</v>
      </c>
      <c r="D427" s="69">
        <f>precio_alta!C146</f>
        <v>0</v>
      </c>
      <c r="E427" s="69">
        <f>precio_alta!D146</f>
        <v>0</v>
      </c>
      <c r="F427" s="69">
        <f>precio_alta!E146</f>
        <v>0</v>
      </c>
      <c r="G427" s="69">
        <f>precio_alta!F146</f>
        <v>0</v>
      </c>
      <c r="H427" s="69" t="s">
        <v>187</v>
      </c>
      <c r="I427" s="68" t="s">
        <v>195</v>
      </c>
      <c r="J427" s="69">
        <f>precio_alta!H146</f>
        <v>0</v>
      </c>
    </row>
    <row r="428" spans="1:10" x14ac:dyDescent="0.3">
      <c r="A428" t="str">
        <f t="shared" si="6"/>
        <v>0Max Negocios + 39.90CONTADO</v>
      </c>
      <c r="B428" s="69">
        <f>precio_alta!A147</f>
        <v>0</v>
      </c>
      <c r="C428" s="69">
        <f>precio_alta!B147</f>
        <v>0</v>
      </c>
      <c r="D428" s="69">
        <f>precio_alta!C147</f>
        <v>0</v>
      </c>
      <c r="E428" s="69">
        <f>precio_alta!D147</f>
        <v>0</v>
      </c>
      <c r="F428" s="69">
        <f>precio_alta!E147</f>
        <v>0</v>
      </c>
      <c r="G428" s="69">
        <f>precio_alta!F147</f>
        <v>0</v>
      </c>
      <c r="H428" s="69" t="s">
        <v>187</v>
      </c>
      <c r="I428" s="68" t="s">
        <v>195</v>
      </c>
      <c r="J428" s="69">
        <f>precio_alta!H147</f>
        <v>0</v>
      </c>
    </row>
    <row r="429" spans="1:10" x14ac:dyDescent="0.3">
      <c r="A429" t="str">
        <f t="shared" si="6"/>
        <v>0Max Negocios + 39.90CONTADO</v>
      </c>
      <c r="B429" s="69">
        <f>precio_alta!A148</f>
        <v>0</v>
      </c>
      <c r="C429" s="69">
        <f>precio_alta!B148</f>
        <v>0</v>
      </c>
      <c r="D429" s="69">
        <f>precio_alta!C148</f>
        <v>0</v>
      </c>
      <c r="E429" s="69">
        <f>precio_alta!D148</f>
        <v>0</v>
      </c>
      <c r="F429" s="69">
        <f>precio_alta!E148</f>
        <v>0</v>
      </c>
      <c r="G429" s="69">
        <f>precio_alta!F148</f>
        <v>0</v>
      </c>
      <c r="H429" s="69" t="s">
        <v>187</v>
      </c>
      <c r="I429" s="68" t="s">
        <v>195</v>
      </c>
      <c r="J429" s="69">
        <f>precio_alta!H148</f>
        <v>0</v>
      </c>
    </row>
    <row r="430" spans="1:10" x14ac:dyDescent="0.3">
      <c r="A430" t="str">
        <f t="shared" si="6"/>
        <v>0Max Negocios + 39.90CONTADO</v>
      </c>
      <c r="B430" s="69">
        <f>precio_alta!A149</f>
        <v>0</v>
      </c>
      <c r="C430" s="69">
        <f>precio_alta!B149</f>
        <v>0</v>
      </c>
      <c r="D430" s="69">
        <f>precio_alta!C149</f>
        <v>0</v>
      </c>
      <c r="E430" s="69">
        <f>precio_alta!D149</f>
        <v>0</v>
      </c>
      <c r="F430" s="69">
        <f>precio_alta!E149</f>
        <v>0</v>
      </c>
      <c r="G430" s="69">
        <f>precio_alta!F149</f>
        <v>0</v>
      </c>
      <c r="H430" s="69" t="s">
        <v>187</v>
      </c>
      <c r="I430" s="68" t="s">
        <v>195</v>
      </c>
      <c r="J430" s="69">
        <f>precio_alta!H149</f>
        <v>0</v>
      </c>
    </row>
    <row r="431" spans="1:10" x14ac:dyDescent="0.3">
      <c r="A431" t="str">
        <f t="shared" si="6"/>
        <v>0Max Negocios + 39.90CONTADO</v>
      </c>
      <c r="B431" s="69">
        <f>precio_alta!A150</f>
        <v>0</v>
      </c>
      <c r="C431" s="69">
        <f>precio_alta!B150</f>
        <v>0</v>
      </c>
      <c r="D431" s="69">
        <f>precio_alta!C150</f>
        <v>0</v>
      </c>
      <c r="E431" s="69">
        <f>precio_alta!D150</f>
        <v>0</v>
      </c>
      <c r="F431" s="69">
        <f>precio_alta!E150</f>
        <v>0</v>
      </c>
      <c r="G431" s="69">
        <f>precio_alta!F150</f>
        <v>0</v>
      </c>
      <c r="H431" s="69" t="s">
        <v>187</v>
      </c>
      <c r="I431" s="68" t="s">
        <v>195</v>
      </c>
      <c r="J431" s="69">
        <f>precio_alta!H150</f>
        <v>0</v>
      </c>
    </row>
    <row r="432" spans="1:10" x14ac:dyDescent="0.3">
      <c r="A432" t="str">
        <f t="shared" si="6"/>
        <v>0Max Negocios + 39.90CONTADO</v>
      </c>
      <c r="B432" s="69">
        <f>precio_alta!A151</f>
        <v>0</v>
      </c>
      <c r="C432" s="69">
        <f>precio_alta!B151</f>
        <v>0</v>
      </c>
      <c r="D432" s="69">
        <f>precio_alta!C151</f>
        <v>0</v>
      </c>
      <c r="E432" s="69">
        <f>precio_alta!D151</f>
        <v>0</v>
      </c>
      <c r="F432" s="69">
        <f>precio_alta!E151</f>
        <v>0</v>
      </c>
      <c r="G432" s="69">
        <f>precio_alta!F151</f>
        <v>0</v>
      </c>
      <c r="H432" s="69" t="s">
        <v>187</v>
      </c>
      <c r="I432" s="68" t="s">
        <v>195</v>
      </c>
      <c r="J432" s="69">
        <f>precio_alta!H151</f>
        <v>0</v>
      </c>
    </row>
    <row r="433" spans="1:10" x14ac:dyDescent="0.3">
      <c r="A433" t="str">
        <f t="shared" si="6"/>
        <v>0Max Negocios + 39.90CONTADO</v>
      </c>
      <c r="B433" s="69">
        <f>precio_alta!A152</f>
        <v>0</v>
      </c>
      <c r="C433" s="69">
        <f>precio_alta!B152</f>
        <v>0</v>
      </c>
      <c r="D433" s="69">
        <f>precio_alta!C152</f>
        <v>0</v>
      </c>
      <c r="E433" s="69">
        <f>precio_alta!D152</f>
        <v>0</v>
      </c>
      <c r="F433" s="69">
        <f>precio_alta!E152</f>
        <v>0</v>
      </c>
      <c r="G433" s="69">
        <f>precio_alta!F152</f>
        <v>0</v>
      </c>
      <c r="H433" s="69" t="s">
        <v>187</v>
      </c>
      <c r="I433" s="68" t="s">
        <v>195</v>
      </c>
      <c r="J433" s="69">
        <f>precio_alta!H152</f>
        <v>0</v>
      </c>
    </row>
    <row r="434" spans="1:10" x14ac:dyDescent="0.3">
      <c r="A434" t="str">
        <f t="shared" si="6"/>
        <v>0Max Negocios + 39.90CONTADO</v>
      </c>
      <c r="B434" s="69">
        <f>precio_alta!A153</f>
        <v>0</v>
      </c>
      <c r="C434" s="69">
        <f>precio_alta!B153</f>
        <v>0</v>
      </c>
      <c r="D434" s="69">
        <f>precio_alta!C153</f>
        <v>0</v>
      </c>
      <c r="E434" s="69">
        <f>precio_alta!D153</f>
        <v>0</v>
      </c>
      <c r="F434" s="69">
        <f>precio_alta!E153</f>
        <v>0</v>
      </c>
      <c r="G434" s="69">
        <f>precio_alta!F153</f>
        <v>0</v>
      </c>
      <c r="H434" s="69" t="s">
        <v>187</v>
      </c>
      <c r="I434" s="68" t="s">
        <v>195</v>
      </c>
      <c r="J434" s="69">
        <f>precio_alta!H153</f>
        <v>0</v>
      </c>
    </row>
    <row r="435" spans="1:10" x14ac:dyDescent="0.3">
      <c r="A435" t="str">
        <f t="shared" si="6"/>
        <v>0Max Negocios + 39.90CONTADO</v>
      </c>
      <c r="B435" s="69">
        <f>precio_alta!A154</f>
        <v>0</v>
      </c>
      <c r="C435" s="69">
        <f>precio_alta!B154</f>
        <v>0</v>
      </c>
      <c r="D435" s="69">
        <f>precio_alta!C154</f>
        <v>0</v>
      </c>
      <c r="E435" s="69">
        <f>precio_alta!D154</f>
        <v>0</v>
      </c>
      <c r="F435" s="69">
        <f>precio_alta!E154</f>
        <v>0</v>
      </c>
      <c r="G435" s="69">
        <f>precio_alta!F154</f>
        <v>0</v>
      </c>
      <c r="H435" s="69" t="s">
        <v>187</v>
      </c>
      <c r="I435" s="68" t="s">
        <v>195</v>
      </c>
      <c r="J435" s="69">
        <f>precio_alta!H154</f>
        <v>0</v>
      </c>
    </row>
    <row r="436" spans="1:10" x14ac:dyDescent="0.3">
      <c r="A436" t="str">
        <f t="shared" si="6"/>
        <v>0Max Negocios + 39.90CONTADO</v>
      </c>
      <c r="B436" s="69">
        <f>precio_alta!A155</f>
        <v>0</v>
      </c>
      <c r="C436" s="69">
        <f>precio_alta!B155</f>
        <v>0</v>
      </c>
      <c r="D436" s="69">
        <f>precio_alta!C155</f>
        <v>0</v>
      </c>
      <c r="E436" s="69">
        <f>precio_alta!D155</f>
        <v>0</v>
      </c>
      <c r="F436" s="69">
        <f>precio_alta!E155</f>
        <v>0</v>
      </c>
      <c r="G436" s="69">
        <f>precio_alta!F155</f>
        <v>0</v>
      </c>
      <c r="H436" s="69" t="s">
        <v>187</v>
      </c>
      <c r="I436" s="68" t="s">
        <v>195</v>
      </c>
      <c r="J436" s="69">
        <f>precio_alta!H155</f>
        <v>0</v>
      </c>
    </row>
    <row r="437" spans="1:10" x14ac:dyDescent="0.3">
      <c r="A437" t="str">
        <f t="shared" si="6"/>
        <v>0Max Negocios + 39.90CONTADO</v>
      </c>
      <c r="B437" s="69">
        <f>precio_alta!A156</f>
        <v>0</v>
      </c>
      <c r="C437" s="69">
        <f>precio_alta!B156</f>
        <v>0</v>
      </c>
      <c r="D437" s="69">
        <f>precio_alta!C156</f>
        <v>0</v>
      </c>
      <c r="E437" s="69">
        <f>precio_alta!D156</f>
        <v>0</v>
      </c>
      <c r="F437" s="69">
        <f>precio_alta!E156</f>
        <v>0</v>
      </c>
      <c r="G437" s="69">
        <f>precio_alta!F156</f>
        <v>0</v>
      </c>
      <c r="H437" s="69" t="s">
        <v>187</v>
      </c>
      <c r="I437" s="68" t="s">
        <v>195</v>
      </c>
      <c r="J437" s="69">
        <f>precio_alta!H156</f>
        <v>0</v>
      </c>
    </row>
    <row r="438" spans="1:10" x14ac:dyDescent="0.3">
      <c r="A438" t="str">
        <f t="shared" si="6"/>
        <v>0Max Negocios + 39.90CONTADO</v>
      </c>
      <c r="B438" s="69">
        <f>precio_alta!A157</f>
        <v>0</v>
      </c>
      <c r="C438" s="69">
        <f>precio_alta!B157</f>
        <v>0</v>
      </c>
      <c r="D438" s="69">
        <f>precio_alta!C157</f>
        <v>0</v>
      </c>
      <c r="E438" s="69">
        <f>precio_alta!D157</f>
        <v>0</v>
      </c>
      <c r="F438" s="69">
        <f>precio_alta!E157</f>
        <v>0</v>
      </c>
      <c r="G438" s="69">
        <f>precio_alta!F157</f>
        <v>0</v>
      </c>
      <c r="H438" s="69" t="s">
        <v>187</v>
      </c>
      <c r="I438" s="68" t="s">
        <v>195</v>
      </c>
      <c r="J438" s="69">
        <f>precio_alta!H157</f>
        <v>0</v>
      </c>
    </row>
    <row r="439" spans="1:10" x14ac:dyDescent="0.3">
      <c r="A439" t="str">
        <f t="shared" si="6"/>
        <v>0Max Negocios + 39.90CONTADO</v>
      </c>
      <c r="B439" s="69">
        <f>precio_alta!A158</f>
        <v>0</v>
      </c>
      <c r="C439" s="69">
        <f>precio_alta!B158</f>
        <v>0</v>
      </c>
      <c r="D439" s="69">
        <f>precio_alta!C158</f>
        <v>0</v>
      </c>
      <c r="E439" s="69">
        <f>precio_alta!D158</f>
        <v>0</v>
      </c>
      <c r="F439" s="69">
        <f>precio_alta!E158</f>
        <v>0</v>
      </c>
      <c r="G439" s="69">
        <f>precio_alta!F158</f>
        <v>0</v>
      </c>
      <c r="H439" s="69" t="s">
        <v>187</v>
      </c>
      <c r="I439" s="68" t="s">
        <v>195</v>
      </c>
      <c r="J439" s="69">
        <f>precio_alta!H158</f>
        <v>0</v>
      </c>
    </row>
    <row r="440" spans="1:10" x14ac:dyDescent="0.3">
      <c r="A440" t="str">
        <f t="shared" si="6"/>
        <v>0Max Negocios + 39.90CONTADO</v>
      </c>
      <c r="B440" s="69">
        <f>precio_alta!A159</f>
        <v>0</v>
      </c>
      <c r="C440" s="69">
        <f>precio_alta!B159</f>
        <v>0</v>
      </c>
      <c r="D440" s="69">
        <f>precio_alta!C159</f>
        <v>0</v>
      </c>
      <c r="E440" s="69">
        <f>precio_alta!D159</f>
        <v>0</v>
      </c>
      <c r="F440" s="69">
        <f>precio_alta!E159</f>
        <v>0</v>
      </c>
      <c r="G440" s="69">
        <f>precio_alta!F159</f>
        <v>0</v>
      </c>
      <c r="H440" s="69" t="s">
        <v>187</v>
      </c>
      <c r="I440" s="68" t="s">
        <v>195</v>
      </c>
      <c r="J440" s="69">
        <f>precio_alta!H159</f>
        <v>0</v>
      </c>
    </row>
    <row r="441" spans="1:10" x14ac:dyDescent="0.3">
      <c r="A441" t="str">
        <f t="shared" si="6"/>
        <v>0Max Negocios + 39.90CONTADO</v>
      </c>
      <c r="B441" s="69">
        <f>precio_alta!A160</f>
        <v>0</v>
      </c>
      <c r="C441" s="69">
        <f>precio_alta!B160</f>
        <v>0</v>
      </c>
      <c r="D441" s="69">
        <f>precio_alta!C160</f>
        <v>0</v>
      </c>
      <c r="E441" s="69">
        <f>precio_alta!D160</f>
        <v>0</v>
      </c>
      <c r="F441" s="69">
        <f>precio_alta!E160</f>
        <v>0</v>
      </c>
      <c r="G441" s="69">
        <f>precio_alta!F160</f>
        <v>0</v>
      </c>
      <c r="H441" s="69" t="s">
        <v>187</v>
      </c>
      <c r="I441" s="68" t="s">
        <v>195</v>
      </c>
      <c r="J441" s="69">
        <f>precio_alta!H160</f>
        <v>0</v>
      </c>
    </row>
    <row r="442" spans="1:10" x14ac:dyDescent="0.3">
      <c r="A442" t="str">
        <f t="shared" si="6"/>
        <v>0Max Negocios + 39.90CONTADO</v>
      </c>
      <c r="B442" s="69">
        <f>precio_alta!A161</f>
        <v>0</v>
      </c>
      <c r="C442" s="69">
        <f>precio_alta!B161</f>
        <v>0</v>
      </c>
      <c r="D442" s="69">
        <f>precio_alta!C161</f>
        <v>0</v>
      </c>
      <c r="E442" s="69">
        <f>precio_alta!D161</f>
        <v>0</v>
      </c>
      <c r="F442" s="69">
        <f>precio_alta!E161</f>
        <v>0</v>
      </c>
      <c r="G442" s="69">
        <f>precio_alta!F161</f>
        <v>0</v>
      </c>
      <c r="H442" s="69" t="s">
        <v>187</v>
      </c>
      <c r="I442" s="68" t="s">
        <v>195</v>
      </c>
      <c r="J442" s="69">
        <f>precio_alta!H161</f>
        <v>0</v>
      </c>
    </row>
    <row r="443" spans="1:10" x14ac:dyDescent="0.3">
      <c r="A443" t="str">
        <f t="shared" si="6"/>
        <v>0Max Negocios + 39.90CONTADO</v>
      </c>
      <c r="B443" s="69">
        <f>precio_alta!A162</f>
        <v>0</v>
      </c>
      <c r="C443" s="69">
        <f>precio_alta!B162</f>
        <v>0</v>
      </c>
      <c r="D443" s="69">
        <f>precio_alta!C162</f>
        <v>0</v>
      </c>
      <c r="E443" s="69">
        <f>precio_alta!D162</f>
        <v>0</v>
      </c>
      <c r="F443" s="69">
        <f>precio_alta!E162</f>
        <v>0</v>
      </c>
      <c r="G443" s="69">
        <f>precio_alta!F162</f>
        <v>0</v>
      </c>
      <c r="H443" s="69" t="s">
        <v>187</v>
      </c>
      <c r="I443" s="68" t="s">
        <v>195</v>
      </c>
      <c r="J443" s="69">
        <f>precio_alta!H162</f>
        <v>0</v>
      </c>
    </row>
    <row r="444" spans="1:10" x14ac:dyDescent="0.3">
      <c r="A444" t="str">
        <f t="shared" si="6"/>
        <v>0Max Negocios + 39.90CONTADO</v>
      </c>
      <c r="B444" s="69">
        <f>precio_alta!A163</f>
        <v>0</v>
      </c>
      <c r="C444" s="69">
        <f>precio_alta!B163</f>
        <v>0</v>
      </c>
      <c r="D444" s="69">
        <f>precio_alta!C163</f>
        <v>0</v>
      </c>
      <c r="E444" s="69">
        <f>precio_alta!D163</f>
        <v>0</v>
      </c>
      <c r="F444" s="69">
        <f>precio_alta!E163</f>
        <v>0</v>
      </c>
      <c r="G444" s="69">
        <f>precio_alta!F163</f>
        <v>0</v>
      </c>
      <c r="H444" s="69" t="s">
        <v>187</v>
      </c>
      <c r="I444" s="68" t="s">
        <v>195</v>
      </c>
      <c r="J444" s="69">
        <f>precio_alta!H163</f>
        <v>0</v>
      </c>
    </row>
    <row r="445" spans="1:10" x14ac:dyDescent="0.3">
      <c r="A445" t="str">
        <f t="shared" si="6"/>
        <v>0Max Negocios + 39.90CONTADO</v>
      </c>
      <c r="B445" s="69">
        <f>precio_alta!A164</f>
        <v>0</v>
      </c>
      <c r="C445" s="69">
        <f>precio_alta!B164</f>
        <v>0</v>
      </c>
      <c r="D445" s="69">
        <f>precio_alta!C164</f>
        <v>0</v>
      </c>
      <c r="E445" s="69">
        <f>precio_alta!D164</f>
        <v>0</v>
      </c>
      <c r="F445" s="69">
        <f>precio_alta!E164</f>
        <v>0</v>
      </c>
      <c r="G445" s="69">
        <f>precio_alta!F164</f>
        <v>0</v>
      </c>
      <c r="H445" s="69" t="s">
        <v>187</v>
      </c>
      <c r="I445" s="68" t="s">
        <v>195</v>
      </c>
      <c r="J445" s="69">
        <f>precio_alta!H164</f>
        <v>0</v>
      </c>
    </row>
    <row r="446" spans="1:10" x14ac:dyDescent="0.3">
      <c r="A446" t="str">
        <f t="shared" si="6"/>
        <v>0Max Negocios + 39.90CONTADO</v>
      </c>
      <c r="B446" s="69">
        <f>precio_alta!A165</f>
        <v>0</v>
      </c>
      <c r="C446" s="69">
        <f>precio_alta!B165</f>
        <v>0</v>
      </c>
      <c r="D446" s="69">
        <f>precio_alta!C165</f>
        <v>0</v>
      </c>
      <c r="E446" s="69">
        <f>precio_alta!D165</f>
        <v>0</v>
      </c>
      <c r="F446" s="69">
        <f>precio_alta!E165</f>
        <v>0</v>
      </c>
      <c r="G446" s="69">
        <f>precio_alta!F165</f>
        <v>0</v>
      </c>
      <c r="H446" s="69" t="s">
        <v>187</v>
      </c>
      <c r="I446" s="68" t="s">
        <v>195</v>
      </c>
      <c r="J446" s="69">
        <f>precio_alta!H165</f>
        <v>0</v>
      </c>
    </row>
    <row r="447" spans="1:10" x14ac:dyDescent="0.3">
      <c r="A447" t="str">
        <f t="shared" si="6"/>
        <v>0Max Negocios + 39.90CONTADO</v>
      </c>
      <c r="B447" s="69">
        <f>precio_alta!A166</f>
        <v>0</v>
      </c>
      <c r="C447" s="69">
        <f>precio_alta!B166</f>
        <v>0</v>
      </c>
      <c r="D447" s="69">
        <f>precio_alta!C166</f>
        <v>0</v>
      </c>
      <c r="E447" s="69">
        <f>precio_alta!D166</f>
        <v>0</v>
      </c>
      <c r="F447" s="69">
        <f>precio_alta!E166</f>
        <v>0</v>
      </c>
      <c r="G447" s="69">
        <f>precio_alta!F166</f>
        <v>0</v>
      </c>
      <c r="H447" s="69" t="s">
        <v>187</v>
      </c>
      <c r="I447" s="68" t="s">
        <v>195</v>
      </c>
      <c r="J447" s="69">
        <f>precio_alta!H166</f>
        <v>0</v>
      </c>
    </row>
    <row r="448" spans="1:10" x14ac:dyDescent="0.3">
      <c r="A448" t="str">
        <f t="shared" si="6"/>
        <v>0Max Negocios + 39.90CONTADO</v>
      </c>
      <c r="B448" s="69">
        <f>precio_alta!A167</f>
        <v>0</v>
      </c>
      <c r="C448" s="69">
        <f>precio_alta!B167</f>
        <v>0</v>
      </c>
      <c r="D448" s="69">
        <f>precio_alta!C167</f>
        <v>0</v>
      </c>
      <c r="E448" s="69">
        <f>precio_alta!D167</f>
        <v>0</v>
      </c>
      <c r="F448" s="69">
        <f>precio_alta!E167</f>
        <v>0</v>
      </c>
      <c r="G448" s="69">
        <f>precio_alta!F167</f>
        <v>0</v>
      </c>
      <c r="H448" s="69" t="s">
        <v>187</v>
      </c>
      <c r="I448" s="68" t="s">
        <v>195</v>
      </c>
      <c r="J448" s="69">
        <f>precio_alta!H167</f>
        <v>0</v>
      </c>
    </row>
    <row r="449" spans="1:10" x14ac:dyDescent="0.3">
      <c r="A449" t="str">
        <f t="shared" si="6"/>
        <v>0Max Negocios + 39.90CONTADO</v>
      </c>
      <c r="B449" s="69">
        <f>precio_alta!A168</f>
        <v>0</v>
      </c>
      <c r="C449" s="69">
        <f>precio_alta!B168</f>
        <v>0</v>
      </c>
      <c r="D449" s="69">
        <f>precio_alta!C168</f>
        <v>0</v>
      </c>
      <c r="E449" s="69">
        <f>precio_alta!D168</f>
        <v>0</v>
      </c>
      <c r="F449" s="69">
        <f>precio_alta!E168</f>
        <v>0</v>
      </c>
      <c r="G449" s="69">
        <f>precio_alta!F168</f>
        <v>0</v>
      </c>
      <c r="H449" s="69" t="s">
        <v>187</v>
      </c>
      <c r="I449" s="68" t="s">
        <v>195</v>
      </c>
      <c r="J449" s="69">
        <f>precio_alta!H168</f>
        <v>0</v>
      </c>
    </row>
    <row r="450" spans="1:10" x14ac:dyDescent="0.3">
      <c r="A450" t="str">
        <f t="shared" si="6"/>
        <v>0Max Negocios + 39.90CONTADO</v>
      </c>
      <c r="B450" s="69">
        <f>precio_alta!A169</f>
        <v>0</v>
      </c>
      <c r="C450" s="69">
        <f>precio_alta!B169</f>
        <v>0</v>
      </c>
      <c r="D450" s="69">
        <f>precio_alta!C169</f>
        <v>0</v>
      </c>
      <c r="E450" s="69">
        <f>precio_alta!D169</f>
        <v>0</v>
      </c>
      <c r="F450" s="69">
        <f>precio_alta!E169</f>
        <v>0</v>
      </c>
      <c r="G450" s="69">
        <f>precio_alta!F169</f>
        <v>0</v>
      </c>
      <c r="H450" s="69" t="s">
        <v>187</v>
      </c>
      <c r="I450" s="68" t="s">
        <v>195</v>
      </c>
      <c r="J450" s="69">
        <f>precio_alta!H169</f>
        <v>0</v>
      </c>
    </row>
    <row r="451" spans="1:10" x14ac:dyDescent="0.3">
      <c r="A451" t="str">
        <f t="shared" ref="A451:A514" si="7">CONCATENATE(E451,I451,H451)</f>
        <v>0Max Negocios + 39.90CONTADO</v>
      </c>
      <c r="B451" s="69">
        <f>precio_alta!A170</f>
        <v>0</v>
      </c>
      <c r="C451" s="69">
        <f>precio_alta!B170</f>
        <v>0</v>
      </c>
      <c r="D451" s="69">
        <f>precio_alta!C170</f>
        <v>0</v>
      </c>
      <c r="E451" s="69">
        <f>precio_alta!D170</f>
        <v>0</v>
      </c>
      <c r="F451" s="69">
        <f>precio_alta!E170</f>
        <v>0</v>
      </c>
      <c r="G451" s="69">
        <f>precio_alta!F170</f>
        <v>0</v>
      </c>
      <c r="H451" s="69" t="s">
        <v>187</v>
      </c>
      <c r="I451" s="68" t="s">
        <v>195</v>
      </c>
      <c r="J451" s="69">
        <f>precio_alta!H170</f>
        <v>0</v>
      </c>
    </row>
    <row r="452" spans="1:10" x14ac:dyDescent="0.3">
      <c r="A452" t="str">
        <f t="shared" si="7"/>
        <v>0Max Negocios + 39.90CONTADO</v>
      </c>
      <c r="B452" s="69">
        <f>precio_alta!A171</f>
        <v>0</v>
      </c>
      <c r="C452" s="69">
        <f>precio_alta!B171</f>
        <v>0</v>
      </c>
      <c r="D452" s="69">
        <f>precio_alta!C171</f>
        <v>0</v>
      </c>
      <c r="E452" s="69">
        <f>precio_alta!D171</f>
        <v>0</v>
      </c>
      <c r="F452" s="69">
        <f>precio_alta!E171</f>
        <v>0</v>
      </c>
      <c r="G452" s="69">
        <f>precio_alta!F171</f>
        <v>0</v>
      </c>
      <c r="H452" s="69" t="s">
        <v>187</v>
      </c>
      <c r="I452" s="68" t="s">
        <v>195</v>
      </c>
      <c r="J452" s="69">
        <f>precio_alta!H171</f>
        <v>0</v>
      </c>
    </row>
    <row r="453" spans="1:10" x14ac:dyDescent="0.3">
      <c r="A453" t="str">
        <f t="shared" si="7"/>
        <v>0Max Negocios + 39.90CONTADO</v>
      </c>
      <c r="B453" s="69">
        <f>precio_alta!A172</f>
        <v>0</v>
      </c>
      <c r="C453" s="69">
        <f>precio_alta!B172</f>
        <v>0</v>
      </c>
      <c r="D453" s="69">
        <f>precio_alta!C172</f>
        <v>0</v>
      </c>
      <c r="E453" s="69">
        <f>precio_alta!D172</f>
        <v>0</v>
      </c>
      <c r="F453" s="69">
        <f>precio_alta!E172</f>
        <v>0</v>
      </c>
      <c r="G453" s="69">
        <f>precio_alta!F172</f>
        <v>0</v>
      </c>
      <c r="H453" s="69" t="s">
        <v>187</v>
      </c>
      <c r="I453" s="68" t="s">
        <v>195</v>
      </c>
      <c r="J453" s="69">
        <f>precio_alta!H172</f>
        <v>0</v>
      </c>
    </row>
    <row r="454" spans="1:10" x14ac:dyDescent="0.3">
      <c r="A454" t="str">
        <f t="shared" si="7"/>
        <v>0Max Negocios + 39.90CONTADO</v>
      </c>
      <c r="B454" s="69">
        <f>precio_alta!A173</f>
        <v>0</v>
      </c>
      <c r="C454" s="69">
        <f>precio_alta!B173</f>
        <v>0</v>
      </c>
      <c r="D454" s="69">
        <f>precio_alta!C173</f>
        <v>0</v>
      </c>
      <c r="E454" s="69">
        <f>precio_alta!D173</f>
        <v>0</v>
      </c>
      <c r="F454" s="69">
        <f>precio_alta!E173</f>
        <v>0</v>
      </c>
      <c r="G454" s="69">
        <f>precio_alta!F173</f>
        <v>0</v>
      </c>
      <c r="H454" s="69" t="s">
        <v>187</v>
      </c>
      <c r="I454" s="68" t="s">
        <v>195</v>
      </c>
      <c r="J454" s="69">
        <f>precio_alta!H173</f>
        <v>0</v>
      </c>
    </row>
    <row r="455" spans="1:10" x14ac:dyDescent="0.3">
      <c r="A455" t="str">
        <f t="shared" si="7"/>
        <v>0Max Negocios + 39.90CONTADO</v>
      </c>
      <c r="B455" s="69">
        <f>precio_alta!A174</f>
        <v>0</v>
      </c>
      <c r="C455" s="69">
        <f>precio_alta!B174</f>
        <v>0</v>
      </c>
      <c r="D455" s="69">
        <f>precio_alta!C174</f>
        <v>0</v>
      </c>
      <c r="E455" s="69">
        <f>precio_alta!D174</f>
        <v>0</v>
      </c>
      <c r="F455" s="69">
        <f>precio_alta!E174</f>
        <v>0</v>
      </c>
      <c r="G455" s="69">
        <f>precio_alta!F174</f>
        <v>0</v>
      </c>
      <c r="H455" s="69" t="s">
        <v>187</v>
      </c>
      <c r="I455" s="68" t="s">
        <v>195</v>
      </c>
      <c r="J455" s="69">
        <f>precio_alta!H174</f>
        <v>0</v>
      </c>
    </row>
    <row r="456" spans="1:10" x14ac:dyDescent="0.3">
      <c r="A456" t="str">
        <f t="shared" si="7"/>
        <v>0Max Negocios + 39.90CONTADO</v>
      </c>
      <c r="B456" s="69">
        <f>precio_alta!A175</f>
        <v>0</v>
      </c>
      <c r="C456" s="69">
        <f>precio_alta!B175</f>
        <v>0</v>
      </c>
      <c r="D456" s="69">
        <f>precio_alta!C175</f>
        <v>0</v>
      </c>
      <c r="E456" s="69">
        <f>precio_alta!D175</f>
        <v>0</v>
      </c>
      <c r="F456" s="69">
        <f>precio_alta!E175</f>
        <v>0</v>
      </c>
      <c r="G456" s="69">
        <f>precio_alta!F175</f>
        <v>0</v>
      </c>
      <c r="H456" s="69" t="s">
        <v>187</v>
      </c>
      <c r="I456" s="68" t="s">
        <v>195</v>
      </c>
      <c r="J456" s="69">
        <f>precio_alta!H175</f>
        <v>0</v>
      </c>
    </row>
    <row r="457" spans="1:10" x14ac:dyDescent="0.3">
      <c r="A457" t="str">
        <f t="shared" si="7"/>
        <v>0Max Negocios + 39.90CONTADO</v>
      </c>
      <c r="B457" s="69">
        <f>precio_alta!A176</f>
        <v>0</v>
      </c>
      <c r="C457" s="69">
        <f>precio_alta!B176</f>
        <v>0</v>
      </c>
      <c r="D457" s="69">
        <f>precio_alta!C176</f>
        <v>0</v>
      </c>
      <c r="E457" s="69">
        <f>precio_alta!D176</f>
        <v>0</v>
      </c>
      <c r="F457" s="69">
        <f>precio_alta!E176</f>
        <v>0</v>
      </c>
      <c r="G457" s="69">
        <f>precio_alta!F176</f>
        <v>0</v>
      </c>
      <c r="H457" s="69" t="s">
        <v>187</v>
      </c>
      <c r="I457" s="68" t="s">
        <v>195</v>
      </c>
      <c r="J457" s="69">
        <f>precio_alta!H176</f>
        <v>0</v>
      </c>
    </row>
    <row r="458" spans="1:10" x14ac:dyDescent="0.3">
      <c r="A458" t="str">
        <f t="shared" si="7"/>
        <v>0Max Negocios + 39.90CONTADO</v>
      </c>
      <c r="B458" s="69">
        <f>precio_alta!A177</f>
        <v>0</v>
      </c>
      <c r="C458" s="69">
        <f>precio_alta!B177</f>
        <v>0</v>
      </c>
      <c r="D458" s="69">
        <f>precio_alta!C177</f>
        <v>0</v>
      </c>
      <c r="E458" s="69">
        <f>precio_alta!D177</f>
        <v>0</v>
      </c>
      <c r="F458" s="69">
        <f>precio_alta!E177</f>
        <v>0</v>
      </c>
      <c r="G458" s="69">
        <f>precio_alta!F177</f>
        <v>0</v>
      </c>
      <c r="H458" s="69" t="s">
        <v>187</v>
      </c>
      <c r="I458" s="68" t="s">
        <v>195</v>
      </c>
      <c r="J458" s="69">
        <f>precio_alta!H177</f>
        <v>0</v>
      </c>
    </row>
    <row r="459" spans="1:10" x14ac:dyDescent="0.3">
      <c r="A459" t="str">
        <f t="shared" si="7"/>
        <v>0Max Negocios + 39.90CONTADO</v>
      </c>
      <c r="B459" s="69">
        <f>precio_alta!A178</f>
        <v>0</v>
      </c>
      <c r="C459" s="69">
        <f>precio_alta!B178</f>
        <v>0</v>
      </c>
      <c r="D459" s="69">
        <f>precio_alta!C178</f>
        <v>0</v>
      </c>
      <c r="E459" s="69">
        <f>precio_alta!D178</f>
        <v>0</v>
      </c>
      <c r="F459" s="69">
        <f>precio_alta!E178</f>
        <v>0</v>
      </c>
      <c r="G459" s="69">
        <f>precio_alta!F178</f>
        <v>0</v>
      </c>
      <c r="H459" s="69" t="s">
        <v>187</v>
      </c>
      <c r="I459" s="68" t="s">
        <v>195</v>
      </c>
      <c r="J459" s="69">
        <f>precio_alta!H178</f>
        <v>0</v>
      </c>
    </row>
    <row r="460" spans="1:10" x14ac:dyDescent="0.3">
      <c r="A460" t="str">
        <f t="shared" si="7"/>
        <v>0Max Negocios + 39.90CONTADO</v>
      </c>
      <c r="B460" s="69">
        <f>precio_alta!A179</f>
        <v>0</v>
      </c>
      <c r="C460" s="69">
        <f>precio_alta!B179</f>
        <v>0</v>
      </c>
      <c r="D460" s="69">
        <f>precio_alta!C179</f>
        <v>0</v>
      </c>
      <c r="E460" s="69">
        <f>precio_alta!D179</f>
        <v>0</v>
      </c>
      <c r="F460" s="69">
        <f>precio_alta!E179</f>
        <v>0</v>
      </c>
      <c r="G460" s="69">
        <f>precio_alta!F179</f>
        <v>0</v>
      </c>
      <c r="H460" s="69" t="s">
        <v>187</v>
      </c>
      <c r="I460" s="68" t="s">
        <v>195</v>
      </c>
      <c r="J460" s="69">
        <f>precio_alta!H179</f>
        <v>0</v>
      </c>
    </row>
    <row r="461" spans="1:10" x14ac:dyDescent="0.3">
      <c r="A461" t="str">
        <f t="shared" si="7"/>
        <v>0Max Negocios + 39.90CONTADO</v>
      </c>
      <c r="B461" s="69">
        <f>precio_alta!A180</f>
        <v>0</v>
      </c>
      <c r="C461" s="69">
        <f>precio_alta!B180</f>
        <v>0</v>
      </c>
      <c r="D461" s="69">
        <f>precio_alta!C180</f>
        <v>0</v>
      </c>
      <c r="E461" s="69">
        <f>precio_alta!D180</f>
        <v>0</v>
      </c>
      <c r="F461" s="69">
        <f>precio_alta!E180</f>
        <v>0</v>
      </c>
      <c r="G461" s="69">
        <f>precio_alta!F180</f>
        <v>0</v>
      </c>
      <c r="H461" s="69" t="s">
        <v>187</v>
      </c>
      <c r="I461" s="68" t="s">
        <v>195</v>
      </c>
      <c r="J461" s="69">
        <f>precio_alta!H180</f>
        <v>0</v>
      </c>
    </row>
    <row r="462" spans="1:10" x14ac:dyDescent="0.3">
      <c r="A462" t="str">
        <f t="shared" si="7"/>
        <v>0Max Negocios + 39.90CONTADO</v>
      </c>
      <c r="B462" s="69">
        <f>precio_alta!A181</f>
        <v>0</v>
      </c>
      <c r="C462" s="69">
        <f>precio_alta!B181</f>
        <v>0</v>
      </c>
      <c r="D462" s="69">
        <f>precio_alta!C181</f>
        <v>0</v>
      </c>
      <c r="E462" s="69">
        <f>precio_alta!D181</f>
        <v>0</v>
      </c>
      <c r="F462" s="69">
        <f>precio_alta!E181</f>
        <v>0</v>
      </c>
      <c r="G462" s="69">
        <f>precio_alta!F181</f>
        <v>0</v>
      </c>
      <c r="H462" s="69" t="s">
        <v>187</v>
      </c>
      <c r="I462" s="68" t="s">
        <v>195</v>
      </c>
      <c r="J462" s="69">
        <f>precio_alta!H181</f>
        <v>0</v>
      </c>
    </row>
    <row r="463" spans="1:10" x14ac:dyDescent="0.3">
      <c r="A463" t="str">
        <f t="shared" si="7"/>
        <v>0Max Negocios + 39.90CONTADO</v>
      </c>
      <c r="B463" s="69">
        <f>precio_alta!A182</f>
        <v>0</v>
      </c>
      <c r="C463" s="69">
        <f>precio_alta!B182</f>
        <v>0</v>
      </c>
      <c r="D463" s="69">
        <f>precio_alta!C182</f>
        <v>0</v>
      </c>
      <c r="E463" s="69">
        <f>precio_alta!D182</f>
        <v>0</v>
      </c>
      <c r="F463" s="69">
        <f>precio_alta!E182</f>
        <v>0</v>
      </c>
      <c r="G463" s="69">
        <f>precio_alta!F182</f>
        <v>0</v>
      </c>
      <c r="H463" s="69" t="s">
        <v>187</v>
      </c>
      <c r="I463" s="68" t="s">
        <v>195</v>
      </c>
      <c r="J463" s="69">
        <f>precio_alta!H182</f>
        <v>0</v>
      </c>
    </row>
    <row r="464" spans="1:10" x14ac:dyDescent="0.3">
      <c r="A464" t="str">
        <f t="shared" si="7"/>
        <v>0Max Negocios + 39.90CONTADO</v>
      </c>
      <c r="B464" s="69">
        <f>precio_alta!A183</f>
        <v>0</v>
      </c>
      <c r="C464" s="69">
        <f>precio_alta!B183</f>
        <v>0</v>
      </c>
      <c r="D464" s="69">
        <f>precio_alta!C183</f>
        <v>0</v>
      </c>
      <c r="E464" s="69">
        <f>precio_alta!D183</f>
        <v>0</v>
      </c>
      <c r="F464" s="69">
        <f>precio_alta!E183</f>
        <v>0</v>
      </c>
      <c r="G464" s="69">
        <f>precio_alta!F183</f>
        <v>0</v>
      </c>
      <c r="H464" s="69" t="s">
        <v>187</v>
      </c>
      <c r="I464" s="68" t="s">
        <v>195</v>
      </c>
      <c r="J464" s="69">
        <f>precio_alta!H183</f>
        <v>0</v>
      </c>
    </row>
    <row r="465" spans="1:10" x14ac:dyDescent="0.3">
      <c r="A465" t="str">
        <f t="shared" si="7"/>
        <v>0Max Negocios + 39.90CONTADO</v>
      </c>
      <c r="B465" s="69">
        <f>precio_alta!A184</f>
        <v>0</v>
      </c>
      <c r="C465" s="69">
        <f>precio_alta!B184</f>
        <v>0</v>
      </c>
      <c r="D465" s="69">
        <f>precio_alta!C184</f>
        <v>0</v>
      </c>
      <c r="E465" s="69">
        <f>precio_alta!D184</f>
        <v>0</v>
      </c>
      <c r="F465" s="69">
        <f>precio_alta!E184</f>
        <v>0</v>
      </c>
      <c r="G465" s="69">
        <f>precio_alta!F184</f>
        <v>0</v>
      </c>
      <c r="H465" s="69" t="s">
        <v>187</v>
      </c>
      <c r="I465" s="68" t="s">
        <v>195</v>
      </c>
      <c r="J465" s="69">
        <f>precio_alta!H184</f>
        <v>0</v>
      </c>
    </row>
    <row r="466" spans="1:10" x14ac:dyDescent="0.3">
      <c r="A466" t="str">
        <f t="shared" si="7"/>
        <v>0Max Negocios + 39.90CONTADO</v>
      </c>
      <c r="B466" s="69">
        <f>precio_alta!A185</f>
        <v>0</v>
      </c>
      <c r="C466" s="69">
        <f>precio_alta!B185</f>
        <v>0</v>
      </c>
      <c r="D466" s="69">
        <f>precio_alta!C185</f>
        <v>0</v>
      </c>
      <c r="E466" s="69">
        <f>precio_alta!D185</f>
        <v>0</v>
      </c>
      <c r="F466" s="69">
        <f>precio_alta!E185</f>
        <v>0</v>
      </c>
      <c r="G466" s="69">
        <f>precio_alta!F185</f>
        <v>0</v>
      </c>
      <c r="H466" s="69" t="s">
        <v>187</v>
      </c>
      <c r="I466" s="68" t="s">
        <v>195</v>
      </c>
      <c r="J466" s="69">
        <f>precio_alta!H185</f>
        <v>0</v>
      </c>
    </row>
    <row r="467" spans="1:10" x14ac:dyDescent="0.3">
      <c r="A467" t="str">
        <f t="shared" si="7"/>
        <v>0Max Negocios + 39.90CONTADO</v>
      </c>
      <c r="B467" s="69">
        <f>precio_alta!A186</f>
        <v>0</v>
      </c>
      <c r="C467" s="69">
        <f>precio_alta!B186</f>
        <v>0</v>
      </c>
      <c r="D467" s="69">
        <f>precio_alta!C186</f>
        <v>0</v>
      </c>
      <c r="E467" s="69">
        <f>precio_alta!D186</f>
        <v>0</v>
      </c>
      <c r="F467" s="69">
        <f>precio_alta!E186</f>
        <v>0</v>
      </c>
      <c r="G467" s="69">
        <f>precio_alta!F186</f>
        <v>0</v>
      </c>
      <c r="H467" s="69" t="s">
        <v>187</v>
      </c>
      <c r="I467" s="68" t="s">
        <v>195</v>
      </c>
      <c r="J467" s="69">
        <f>precio_alta!H186</f>
        <v>0</v>
      </c>
    </row>
    <row r="468" spans="1:10" x14ac:dyDescent="0.3">
      <c r="A468" t="str">
        <f t="shared" si="7"/>
        <v>0Max Negocios + 39.90CONTADO</v>
      </c>
      <c r="B468" s="69">
        <f>precio_alta!A187</f>
        <v>0</v>
      </c>
      <c r="C468" s="69">
        <f>precio_alta!B187</f>
        <v>0</v>
      </c>
      <c r="D468" s="69">
        <f>precio_alta!C187</f>
        <v>0</v>
      </c>
      <c r="E468" s="69">
        <f>precio_alta!D187</f>
        <v>0</v>
      </c>
      <c r="F468" s="69">
        <f>precio_alta!E187</f>
        <v>0</v>
      </c>
      <c r="G468" s="69">
        <f>precio_alta!F187</f>
        <v>0</v>
      </c>
      <c r="H468" s="69" t="s">
        <v>187</v>
      </c>
      <c r="I468" s="68" t="s">
        <v>195</v>
      </c>
      <c r="J468" s="69">
        <f>precio_alta!H187</f>
        <v>0</v>
      </c>
    </row>
    <row r="469" spans="1:10" x14ac:dyDescent="0.3">
      <c r="A469" t="str">
        <f t="shared" si="7"/>
        <v>0Max Negocios + 39.90CONTADO</v>
      </c>
      <c r="B469" s="69">
        <f>precio_alta!A188</f>
        <v>0</v>
      </c>
      <c r="C469" s="69">
        <f>precio_alta!B188</f>
        <v>0</v>
      </c>
      <c r="D469" s="69">
        <f>precio_alta!C188</f>
        <v>0</v>
      </c>
      <c r="E469" s="69">
        <f>precio_alta!D188</f>
        <v>0</v>
      </c>
      <c r="F469" s="69">
        <f>precio_alta!E188</f>
        <v>0</v>
      </c>
      <c r="G469" s="69">
        <f>precio_alta!F188</f>
        <v>0</v>
      </c>
      <c r="H469" s="69" t="s">
        <v>187</v>
      </c>
      <c r="I469" s="68" t="s">
        <v>195</v>
      </c>
      <c r="J469" s="69">
        <f>precio_alta!H188</f>
        <v>0</v>
      </c>
    </row>
    <row r="470" spans="1:10" x14ac:dyDescent="0.3">
      <c r="A470" t="str">
        <f t="shared" si="7"/>
        <v>0Max Negocios + 39.90CONTADO</v>
      </c>
      <c r="B470" s="69">
        <f>precio_alta!A189</f>
        <v>0</v>
      </c>
      <c r="C470" s="69">
        <f>precio_alta!B189</f>
        <v>0</v>
      </c>
      <c r="D470" s="69">
        <f>precio_alta!C189</f>
        <v>0</v>
      </c>
      <c r="E470" s="69">
        <f>precio_alta!D189</f>
        <v>0</v>
      </c>
      <c r="F470" s="69">
        <f>precio_alta!E189</f>
        <v>0</v>
      </c>
      <c r="G470" s="69">
        <f>precio_alta!F189</f>
        <v>0</v>
      </c>
      <c r="H470" s="69" t="s">
        <v>187</v>
      </c>
      <c r="I470" s="68" t="s">
        <v>195</v>
      </c>
      <c r="J470" s="69">
        <f>precio_alta!H189</f>
        <v>0</v>
      </c>
    </row>
    <row r="471" spans="1:10" x14ac:dyDescent="0.3">
      <c r="A471" t="str">
        <f t="shared" si="7"/>
        <v>0Max Negocios + 39.90CONTADO</v>
      </c>
      <c r="B471" s="69">
        <f>precio_alta!A190</f>
        <v>0</v>
      </c>
      <c r="C471" s="69">
        <f>precio_alta!B190</f>
        <v>0</v>
      </c>
      <c r="D471" s="69">
        <f>precio_alta!C190</f>
        <v>0</v>
      </c>
      <c r="E471" s="69">
        <f>precio_alta!D190</f>
        <v>0</v>
      </c>
      <c r="F471" s="69">
        <f>precio_alta!E190</f>
        <v>0</v>
      </c>
      <c r="G471" s="69">
        <f>precio_alta!F190</f>
        <v>0</v>
      </c>
      <c r="H471" s="69" t="s">
        <v>187</v>
      </c>
      <c r="I471" s="68" t="s">
        <v>195</v>
      </c>
      <c r="J471" s="69">
        <f>precio_alta!H190</f>
        <v>0</v>
      </c>
    </row>
    <row r="472" spans="1:10" x14ac:dyDescent="0.3">
      <c r="A472" t="str">
        <f t="shared" si="7"/>
        <v>0Max Negocios + 39.90CONTADO</v>
      </c>
      <c r="B472" s="69">
        <f>precio_alta!A191</f>
        <v>0</v>
      </c>
      <c r="C472" s="69">
        <f>precio_alta!B191</f>
        <v>0</v>
      </c>
      <c r="D472" s="69">
        <f>precio_alta!C191</f>
        <v>0</v>
      </c>
      <c r="E472" s="69">
        <f>precio_alta!D191</f>
        <v>0</v>
      </c>
      <c r="F472" s="69">
        <f>precio_alta!E191</f>
        <v>0</v>
      </c>
      <c r="G472" s="69">
        <f>precio_alta!F191</f>
        <v>0</v>
      </c>
      <c r="H472" s="69" t="s">
        <v>187</v>
      </c>
      <c r="I472" s="68" t="s">
        <v>195</v>
      </c>
      <c r="J472" s="69">
        <f>precio_alta!H191</f>
        <v>0</v>
      </c>
    </row>
    <row r="473" spans="1:10" x14ac:dyDescent="0.3">
      <c r="A473" t="str">
        <f t="shared" si="7"/>
        <v>0Max Negocios + 39.90CONTADO</v>
      </c>
      <c r="B473" s="69">
        <f>precio_alta!A192</f>
        <v>0</v>
      </c>
      <c r="C473" s="69">
        <f>precio_alta!B192</f>
        <v>0</v>
      </c>
      <c r="D473" s="69">
        <f>precio_alta!C192</f>
        <v>0</v>
      </c>
      <c r="E473" s="69">
        <f>precio_alta!D192</f>
        <v>0</v>
      </c>
      <c r="F473" s="69">
        <f>precio_alta!E192</f>
        <v>0</v>
      </c>
      <c r="G473" s="69">
        <f>precio_alta!F192</f>
        <v>0</v>
      </c>
      <c r="H473" s="69" t="s">
        <v>187</v>
      </c>
      <c r="I473" s="68" t="s">
        <v>195</v>
      </c>
      <c r="J473" s="69">
        <f>precio_alta!H192</f>
        <v>0</v>
      </c>
    </row>
    <row r="474" spans="1:10" x14ac:dyDescent="0.3">
      <c r="A474" t="str">
        <f t="shared" si="7"/>
        <v>0Max Negocios + 39.90CONTADO</v>
      </c>
      <c r="B474" s="69">
        <f>precio_alta!A193</f>
        <v>0</v>
      </c>
      <c r="C474" s="69">
        <f>precio_alta!B193</f>
        <v>0</v>
      </c>
      <c r="D474" s="69">
        <f>precio_alta!C193</f>
        <v>0</v>
      </c>
      <c r="E474" s="69">
        <f>precio_alta!D193</f>
        <v>0</v>
      </c>
      <c r="F474" s="69">
        <f>precio_alta!E193</f>
        <v>0</v>
      </c>
      <c r="G474" s="69">
        <f>precio_alta!F193</f>
        <v>0</v>
      </c>
      <c r="H474" s="69" t="s">
        <v>187</v>
      </c>
      <c r="I474" s="68" t="s">
        <v>195</v>
      </c>
      <c r="J474" s="69">
        <f>precio_alta!H193</f>
        <v>0</v>
      </c>
    </row>
    <row r="475" spans="1:10" x14ac:dyDescent="0.3">
      <c r="A475" t="str">
        <f t="shared" si="7"/>
        <v>0Max Negocios + 39.90CONTADO</v>
      </c>
      <c r="B475" s="69">
        <f>precio_alta!A194</f>
        <v>0</v>
      </c>
      <c r="C475" s="69">
        <f>precio_alta!B194</f>
        <v>0</v>
      </c>
      <c r="D475" s="69">
        <f>precio_alta!C194</f>
        <v>0</v>
      </c>
      <c r="E475" s="69">
        <f>precio_alta!D194</f>
        <v>0</v>
      </c>
      <c r="F475" s="69">
        <f>precio_alta!E194</f>
        <v>0</v>
      </c>
      <c r="G475" s="69">
        <f>precio_alta!F194</f>
        <v>0</v>
      </c>
      <c r="H475" s="69" t="s">
        <v>187</v>
      </c>
      <c r="I475" s="68" t="s">
        <v>195</v>
      </c>
      <c r="J475" s="69">
        <f>precio_alta!H194</f>
        <v>0</v>
      </c>
    </row>
    <row r="476" spans="1:10" x14ac:dyDescent="0.3">
      <c r="A476" t="str">
        <f t="shared" si="7"/>
        <v>0Max Negocios + 39.90CONTADO</v>
      </c>
      <c r="B476" s="69">
        <f>precio_alta!A195</f>
        <v>0</v>
      </c>
      <c r="C476" s="69">
        <f>precio_alta!B195</f>
        <v>0</v>
      </c>
      <c r="D476" s="69">
        <f>precio_alta!C195</f>
        <v>0</v>
      </c>
      <c r="E476" s="69">
        <f>precio_alta!D195</f>
        <v>0</v>
      </c>
      <c r="F476" s="69">
        <f>precio_alta!E195</f>
        <v>0</v>
      </c>
      <c r="G476" s="69">
        <f>precio_alta!F195</f>
        <v>0</v>
      </c>
      <c r="H476" s="69" t="s">
        <v>187</v>
      </c>
      <c r="I476" s="68" t="s">
        <v>195</v>
      </c>
      <c r="J476" s="69">
        <f>precio_alta!H195</f>
        <v>0</v>
      </c>
    </row>
    <row r="477" spans="1:10" x14ac:dyDescent="0.3">
      <c r="A477" t="str">
        <f t="shared" si="7"/>
        <v>0Max Negocios + 39.90CONTADO</v>
      </c>
      <c r="B477" s="69">
        <f>precio_alta!A196</f>
        <v>0</v>
      </c>
      <c r="C477" s="69">
        <f>precio_alta!B196</f>
        <v>0</v>
      </c>
      <c r="D477" s="69">
        <f>precio_alta!C196</f>
        <v>0</v>
      </c>
      <c r="E477" s="69">
        <f>precio_alta!D196</f>
        <v>0</v>
      </c>
      <c r="F477" s="69">
        <f>precio_alta!E196</f>
        <v>0</v>
      </c>
      <c r="G477" s="69">
        <f>precio_alta!F196</f>
        <v>0</v>
      </c>
      <c r="H477" s="69" t="s">
        <v>187</v>
      </c>
      <c r="I477" s="68" t="s">
        <v>195</v>
      </c>
      <c r="J477" s="69">
        <f>precio_alta!H196</f>
        <v>0</v>
      </c>
    </row>
    <row r="478" spans="1:10" x14ac:dyDescent="0.3">
      <c r="A478" t="str">
        <f t="shared" si="7"/>
        <v>0Max Negocios + 39.90CONTADO</v>
      </c>
      <c r="B478" s="69">
        <f>precio_alta!A197</f>
        <v>0</v>
      </c>
      <c r="C478" s="69">
        <f>precio_alta!B197</f>
        <v>0</v>
      </c>
      <c r="D478" s="69">
        <f>precio_alta!C197</f>
        <v>0</v>
      </c>
      <c r="E478" s="69">
        <f>precio_alta!D197</f>
        <v>0</v>
      </c>
      <c r="F478" s="69">
        <f>precio_alta!E197</f>
        <v>0</v>
      </c>
      <c r="G478" s="69">
        <f>precio_alta!F197</f>
        <v>0</v>
      </c>
      <c r="H478" s="69" t="s">
        <v>187</v>
      </c>
      <c r="I478" s="68" t="s">
        <v>195</v>
      </c>
      <c r="J478" s="69">
        <f>precio_alta!H197</f>
        <v>0</v>
      </c>
    </row>
    <row r="479" spans="1:10" x14ac:dyDescent="0.3">
      <c r="A479" t="str">
        <f t="shared" si="7"/>
        <v>0Max Negocios + 39.90CONTADO</v>
      </c>
      <c r="B479" s="69">
        <f>precio_alta!A198</f>
        <v>0</v>
      </c>
      <c r="C479" s="69">
        <f>precio_alta!B198</f>
        <v>0</v>
      </c>
      <c r="D479" s="69">
        <f>precio_alta!C198</f>
        <v>0</v>
      </c>
      <c r="E479" s="69">
        <f>precio_alta!D198</f>
        <v>0</v>
      </c>
      <c r="F479" s="69">
        <f>precio_alta!E198</f>
        <v>0</v>
      </c>
      <c r="G479" s="69">
        <f>precio_alta!F198</f>
        <v>0</v>
      </c>
      <c r="H479" s="69" t="s">
        <v>187</v>
      </c>
      <c r="I479" s="68" t="s">
        <v>195</v>
      </c>
      <c r="J479" s="69">
        <f>precio_alta!H198</f>
        <v>0</v>
      </c>
    </row>
    <row r="480" spans="1:10" x14ac:dyDescent="0.3">
      <c r="A480" t="str">
        <f t="shared" si="7"/>
        <v>0Max Negocios + 39.90CONTADO</v>
      </c>
      <c r="B480" s="69">
        <f>precio_alta!A199</f>
        <v>0</v>
      </c>
      <c r="C480" s="69">
        <f>precio_alta!B199</f>
        <v>0</v>
      </c>
      <c r="D480" s="69">
        <f>precio_alta!C199</f>
        <v>0</v>
      </c>
      <c r="E480" s="69">
        <f>precio_alta!D199</f>
        <v>0</v>
      </c>
      <c r="F480" s="69">
        <f>precio_alta!E199</f>
        <v>0</v>
      </c>
      <c r="G480" s="69">
        <f>precio_alta!F199</f>
        <v>0</v>
      </c>
      <c r="H480" s="69" t="s">
        <v>187</v>
      </c>
      <c r="I480" s="68" t="s">
        <v>195</v>
      </c>
      <c r="J480" s="69">
        <f>precio_alta!H199</f>
        <v>0</v>
      </c>
    </row>
    <row r="481" spans="1:10" x14ac:dyDescent="0.3">
      <c r="A481" t="str">
        <f t="shared" si="7"/>
        <v>0Max Negocios + 39.90CONTADO</v>
      </c>
      <c r="B481" s="69">
        <f>precio_alta!A200</f>
        <v>0</v>
      </c>
      <c r="C481" s="69">
        <f>precio_alta!B200</f>
        <v>0</v>
      </c>
      <c r="D481" s="69">
        <f>precio_alta!C200</f>
        <v>0</v>
      </c>
      <c r="E481" s="69">
        <f>precio_alta!D200</f>
        <v>0</v>
      </c>
      <c r="F481" s="69">
        <f>precio_alta!E200</f>
        <v>0</v>
      </c>
      <c r="G481" s="69">
        <f>precio_alta!F200</f>
        <v>0</v>
      </c>
      <c r="H481" s="69" t="s">
        <v>187</v>
      </c>
      <c r="I481" s="68" t="s">
        <v>195</v>
      </c>
      <c r="J481" s="69">
        <f>precio_alta!H200</f>
        <v>0</v>
      </c>
    </row>
    <row r="482" spans="1:10" x14ac:dyDescent="0.3">
      <c r="A482" t="str">
        <f t="shared" si="7"/>
        <v>0Max Negocios + 39.90CONTADO</v>
      </c>
      <c r="B482" s="69">
        <f>precio_alta!A201</f>
        <v>0</v>
      </c>
      <c r="C482" s="69">
        <f>precio_alta!B201</f>
        <v>0</v>
      </c>
      <c r="D482" s="69">
        <f>precio_alta!C201</f>
        <v>0</v>
      </c>
      <c r="E482" s="69">
        <f>precio_alta!D201</f>
        <v>0</v>
      </c>
      <c r="F482" s="69">
        <f>precio_alta!E201</f>
        <v>0</v>
      </c>
      <c r="G482" s="69">
        <f>precio_alta!F201</f>
        <v>0</v>
      </c>
      <c r="H482" s="69" t="s">
        <v>187</v>
      </c>
      <c r="I482" s="68" t="s">
        <v>195</v>
      </c>
      <c r="J482" s="69">
        <f>precio_alta!H201</f>
        <v>0</v>
      </c>
    </row>
    <row r="483" spans="1:10" x14ac:dyDescent="0.3">
      <c r="A483" t="str">
        <f t="shared" si="7"/>
        <v>0Max Negocios + 39.90CONTADO</v>
      </c>
      <c r="B483" s="69">
        <f>precio_alta!A202</f>
        <v>0</v>
      </c>
      <c r="C483" s="69">
        <f>precio_alta!B202</f>
        <v>0</v>
      </c>
      <c r="D483" s="69">
        <f>precio_alta!C202</f>
        <v>0</v>
      </c>
      <c r="E483" s="69">
        <f>precio_alta!D202</f>
        <v>0</v>
      </c>
      <c r="F483" s="69">
        <f>precio_alta!E202</f>
        <v>0</v>
      </c>
      <c r="G483" s="69">
        <f>precio_alta!F202</f>
        <v>0</v>
      </c>
      <c r="H483" s="69" t="s">
        <v>187</v>
      </c>
      <c r="I483" s="68" t="s">
        <v>195</v>
      </c>
      <c r="J483" s="69">
        <f>precio_alta!H202</f>
        <v>0</v>
      </c>
    </row>
    <row r="484" spans="1:10" x14ac:dyDescent="0.3">
      <c r="A484" t="str">
        <f t="shared" si="7"/>
        <v>0Max Negocios + 39.90CONTADO</v>
      </c>
      <c r="B484" s="69">
        <f>precio_alta!A203</f>
        <v>0</v>
      </c>
      <c r="C484" s="69">
        <f>precio_alta!B203</f>
        <v>0</v>
      </c>
      <c r="D484" s="69">
        <f>precio_alta!C203</f>
        <v>0</v>
      </c>
      <c r="E484" s="69">
        <f>precio_alta!D203</f>
        <v>0</v>
      </c>
      <c r="F484" s="69">
        <f>precio_alta!E203</f>
        <v>0</v>
      </c>
      <c r="G484" s="69">
        <f>precio_alta!F203</f>
        <v>0</v>
      </c>
      <c r="H484" s="69" t="s">
        <v>187</v>
      </c>
      <c r="I484" s="68" t="s">
        <v>195</v>
      </c>
      <c r="J484" s="69">
        <f>precio_alta!H203</f>
        <v>0</v>
      </c>
    </row>
    <row r="485" spans="1:10" x14ac:dyDescent="0.3">
      <c r="A485" t="str">
        <f t="shared" si="7"/>
        <v>0Max Negocios + 39.90CONTADO</v>
      </c>
      <c r="B485" s="69">
        <f>precio_alta!A204</f>
        <v>0</v>
      </c>
      <c r="C485" s="69">
        <f>precio_alta!B204</f>
        <v>0</v>
      </c>
      <c r="D485" s="69">
        <f>precio_alta!C204</f>
        <v>0</v>
      </c>
      <c r="E485" s="69">
        <f>precio_alta!D204</f>
        <v>0</v>
      </c>
      <c r="F485" s="69">
        <f>precio_alta!E204</f>
        <v>0</v>
      </c>
      <c r="G485" s="69">
        <f>precio_alta!F204</f>
        <v>0</v>
      </c>
      <c r="H485" s="69" t="s">
        <v>187</v>
      </c>
      <c r="I485" s="68" t="s">
        <v>195</v>
      </c>
      <c r="J485" s="69">
        <f>precio_alta!H204</f>
        <v>0</v>
      </c>
    </row>
    <row r="486" spans="1:10" x14ac:dyDescent="0.3">
      <c r="A486" t="str">
        <f t="shared" si="7"/>
        <v>0Max Negocios + 39.90CONTADO</v>
      </c>
      <c r="B486" s="69">
        <f>precio_alta!A205</f>
        <v>0</v>
      </c>
      <c r="C486" s="69">
        <f>precio_alta!B205</f>
        <v>0</v>
      </c>
      <c r="D486" s="69">
        <f>precio_alta!C205</f>
        <v>0</v>
      </c>
      <c r="E486" s="69">
        <f>precio_alta!D205</f>
        <v>0</v>
      </c>
      <c r="F486" s="69">
        <f>precio_alta!E205</f>
        <v>0</v>
      </c>
      <c r="G486" s="69">
        <f>precio_alta!F205</f>
        <v>0</v>
      </c>
      <c r="H486" s="69" t="s">
        <v>187</v>
      </c>
      <c r="I486" s="68" t="s">
        <v>195</v>
      </c>
      <c r="J486" s="69">
        <f>precio_alta!H205</f>
        <v>0</v>
      </c>
    </row>
    <row r="487" spans="1:10" x14ac:dyDescent="0.3">
      <c r="A487" t="str">
        <f t="shared" si="7"/>
        <v>0Max Negocios + 39.90CONTADO</v>
      </c>
      <c r="B487" s="69">
        <f>precio_alta!A206</f>
        <v>0</v>
      </c>
      <c r="C487" s="69">
        <f>precio_alta!B206</f>
        <v>0</v>
      </c>
      <c r="D487" s="69">
        <f>precio_alta!C206</f>
        <v>0</v>
      </c>
      <c r="E487" s="69">
        <f>precio_alta!D206</f>
        <v>0</v>
      </c>
      <c r="F487" s="69">
        <f>precio_alta!E206</f>
        <v>0</v>
      </c>
      <c r="G487" s="69">
        <f>precio_alta!F206</f>
        <v>0</v>
      </c>
      <c r="H487" s="69" t="s">
        <v>187</v>
      </c>
      <c r="I487" s="68" t="s">
        <v>195</v>
      </c>
      <c r="J487" s="69">
        <f>precio_alta!H206</f>
        <v>0</v>
      </c>
    </row>
    <row r="488" spans="1:10" x14ac:dyDescent="0.3">
      <c r="A488" t="str">
        <f t="shared" si="7"/>
        <v>0Max Negocios + 39.90CONTADO</v>
      </c>
      <c r="B488" s="69">
        <f>precio_alta!A207</f>
        <v>0</v>
      </c>
      <c r="C488" s="69">
        <f>precio_alta!B207</f>
        <v>0</v>
      </c>
      <c r="D488" s="69">
        <f>precio_alta!C207</f>
        <v>0</v>
      </c>
      <c r="E488" s="69">
        <f>precio_alta!D207</f>
        <v>0</v>
      </c>
      <c r="F488" s="69">
        <f>precio_alta!E207</f>
        <v>0</v>
      </c>
      <c r="G488" s="69">
        <f>precio_alta!F207</f>
        <v>0</v>
      </c>
      <c r="H488" s="69" t="s">
        <v>187</v>
      </c>
      <c r="I488" s="68" t="s">
        <v>195</v>
      </c>
      <c r="J488" s="69">
        <f>precio_alta!H207</f>
        <v>0</v>
      </c>
    </row>
    <row r="489" spans="1:10" x14ac:dyDescent="0.3">
      <c r="A489" t="str">
        <f t="shared" si="7"/>
        <v>0Max Negocios + 39.90CONTADO</v>
      </c>
      <c r="B489" s="69">
        <f>precio_alta!A208</f>
        <v>0</v>
      </c>
      <c r="C489" s="69">
        <f>precio_alta!B208</f>
        <v>0</v>
      </c>
      <c r="D489" s="69">
        <f>precio_alta!C208</f>
        <v>0</v>
      </c>
      <c r="E489" s="69">
        <f>precio_alta!D208</f>
        <v>0</v>
      </c>
      <c r="F489" s="69">
        <f>precio_alta!E208</f>
        <v>0</v>
      </c>
      <c r="G489" s="69">
        <f>precio_alta!F208</f>
        <v>0</v>
      </c>
      <c r="H489" s="69" t="s">
        <v>187</v>
      </c>
      <c r="I489" s="68" t="s">
        <v>195</v>
      </c>
      <c r="J489" s="69">
        <f>precio_alta!H208</f>
        <v>0</v>
      </c>
    </row>
    <row r="490" spans="1:10" x14ac:dyDescent="0.3">
      <c r="A490" t="str">
        <f t="shared" si="7"/>
        <v>0Max Negocios + 39.90CONTADO</v>
      </c>
      <c r="B490" s="69">
        <f>precio_alta!A209</f>
        <v>0</v>
      </c>
      <c r="C490" s="69">
        <f>precio_alta!B209</f>
        <v>0</v>
      </c>
      <c r="D490" s="69">
        <f>precio_alta!C209</f>
        <v>0</v>
      </c>
      <c r="E490" s="69">
        <f>precio_alta!D209</f>
        <v>0</v>
      </c>
      <c r="F490" s="69">
        <f>precio_alta!E209</f>
        <v>0</v>
      </c>
      <c r="G490" s="69">
        <f>precio_alta!F209</f>
        <v>0</v>
      </c>
      <c r="H490" s="69" t="s">
        <v>187</v>
      </c>
      <c r="I490" s="68" t="s">
        <v>195</v>
      </c>
      <c r="J490" s="69">
        <f>precio_alta!H209</f>
        <v>0</v>
      </c>
    </row>
    <row r="491" spans="1:10" x14ac:dyDescent="0.3">
      <c r="A491" t="str">
        <f t="shared" si="7"/>
        <v>0Max Negocios + 39.90CONTADO</v>
      </c>
      <c r="B491" s="69">
        <f>precio_alta!A210</f>
        <v>0</v>
      </c>
      <c r="C491" s="69">
        <f>precio_alta!B210</f>
        <v>0</v>
      </c>
      <c r="D491" s="69">
        <f>precio_alta!C210</f>
        <v>0</v>
      </c>
      <c r="E491" s="69">
        <f>precio_alta!D210</f>
        <v>0</v>
      </c>
      <c r="F491" s="69">
        <f>precio_alta!E210</f>
        <v>0</v>
      </c>
      <c r="G491" s="69">
        <f>precio_alta!F210</f>
        <v>0</v>
      </c>
      <c r="H491" s="69" t="s">
        <v>187</v>
      </c>
      <c r="I491" s="68" t="s">
        <v>195</v>
      </c>
      <c r="J491" s="69">
        <f>precio_alta!H210</f>
        <v>0</v>
      </c>
    </row>
    <row r="492" spans="1:10" x14ac:dyDescent="0.3">
      <c r="A492" t="str">
        <f t="shared" si="7"/>
        <v>0Max Negocios + 39.90CONTADO</v>
      </c>
      <c r="B492" s="69">
        <f>precio_alta!A211</f>
        <v>0</v>
      </c>
      <c r="C492" s="69">
        <f>precio_alta!B211</f>
        <v>0</v>
      </c>
      <c r="D492" s="69">
        <f>precio_alta!C211</f>
        <v>0</v>
      </c>
      <c r="E492" s="69">
        <f>precio_alta!D211</f>
        <v>0</v>
      </c>
      <c r="F492" s="69">
        <f>precio_alta!E211</f>
        <v>0</v>
      </c>
      <c r="G492" s="69">
        <f>precio_alta!F211</f>
        <v>0</v>
      </c>
      <c r="H492" s="69" t="s">
        <v>187</v>
      </c>
      <c r="I492" s="68" t="s">
        <v>195</v>
      </c>
      <c r="J492" s="69">
        <f>precio_alta!H211</f>
        <v>0</v>
      </c>
    </row>
    <row r="493" spans="1:10" x14ac:dyDescent="0.3">
      <c r="A493" t="str">
        <f t="shared" si="7"/>
        <v>0Max Negocios + 39.90CONTADO</v>
      </c>
      <c r="B493" s="69">
        <f>precio_alta!A212</f>
        <v>0</v>
      </c>
      <c r="C493" s="69">
        <f>precio_alta!B212</f>
        <v>0</v>
      </c>
      <c r="D493" s="69">
        <f>precio_alta!C212</f>
        <v>0</v>
      </c>
      <c r="E493" s="69">
        <f>precio_alta!D212</f>
        <v>0</v>
      </c>
      <c r="F493" s="69">
        <f>precio_alta!E212</f>
        <v>0</v>
      </c>
      <c r="G493" s="69">
        <f>precio_alta!F212</f>
        <v>0</v>
      </c>
      <c r="H493" s="69" t="s">
        <v>187</v>
      </c>
      <c r="I493" s="68" t="s">
        <v>195</v>
      </c>
      <c r="J493" s="69">
        <f>precio_alta!H212</f>
        <v>0</v>
      </c>
    </row>
    <row r="494" spans="1:10" x14ac:dyDescent="0.3">
      <c r="A494" t="str">
        <f t="shared" si="7"/>
        <v>0Max Negocios + 39.90CONTADO</v>
      </c>
      <c r="B494" s="69">
        <f>precio_alta!A213</f>
        <v>0</v>
      </c>
      <c r="C494" s="69">
        <f>precio_alta!B213</f>
        <v>0</v>
      </c>
      <c r="D494" s="69">
        <f>precio_alta!C213</f>
        <v>0</v>
      </c>
      <c r="E494" s="69">
        <f>precio_alta!D213</f>
        <v>0</v>
      </c>
      <c r="F494" s="69">
        <f>precio_alta!E213</f>
        <v>0</v>
      </c>
      <c r="G494" s="69">
        <f>precio_alta!F213</f>
        <v>0</v>
      </c>
      <c r="H494" s="69" t="s">
        <v>187</v>
      </c>
      <c r="I494" s="68" t="s">
        <v>195</v>
      </c>
      <c r="J494" s="69">
        <f>precio_alta!H213</f>
        <v>0</v>
      </c>
    </row>
    <row r="495" spans="1:10" x14ac:dyDescent="0.3">
      <c r="A495" t="str">
        <f t="shared" si="7"/>
        <v>0Max Negocios + 39.90CONTADO</v>
      </c>
      <c r="B495" s="69">
        <f>precio_alta!A214</f>
        <v>0</v>
      </c>
      <c r="C495" s="69">
        <f>precio_alta!B214</f>
        <v>0</v>
      </c>
      <c r="D495" s="69">
        <f>precio_alta!C214</f>
        <v>0</v>
      </c>
      <c r="E495" s="69">
        <f>precio_alta!D214</f>
        <v>0</v>
      </c>
      <c r="F495" s="69">
        <f>precio_alta!E214</f>
        <v>0</v>
      </c>
      <c r="G495" s="69">
        <f>precio_alta!F214</f>
        <v>0</v>
      </c>
      <c r="H495" s="69" t="s">
        <v>187</v>
      </c>
      <c r="I495" s="68" t="s">
        <v>195</v>
      </c>
      <c r="J495" s="69">
        <f>precio_alta!H214</f>
        <v>0</v>
      </c>
    </row>
    <row r="496" spans="1:10" x14ac:dyDescent="0.3">
      <c r="A496" t="str">
        <f t="shared" si="7"/>
        <v>0Max Negocios + 39.90CONTADO</v>
      </c>
      <c r="B496" s="69">
        <f>precio_alta!A215</f>
        <v>0</v>
      </c>
      <c r="C496" s="69">
        <f>precio_alta!B215</f>
        <v>0</v>
      </c>
      <c r="D496" s="69">
        <f>precio_alta!C215</f>
        <v>0</v>
      </c>
      <c r="E496" s="69">
        <f>precio_alta!D215</f>
        <v>0</v>
      </c>
      <c r="F496" s="69">
        <f>precio_alta!E215</f>
        <v>0</v>
      </c>
      <c r="G496" s="69">
        <f>precio_alta!F215</f>
        <v>0</v>
      </c>
      <c r="H496" s="69" t="s">
        <v>187</v>
      </c>
      <c r="I496" s="68" t="s">
        <v>195</v>
      </c>
      <c r="J496" s="69">
        <f>precio_alta!H215</f>
        <v>0</v>
      </c>
    </row>
    <row r="497" spans="1:10" x14ac:dyDescent="0.3">
      <c r="A497" t="str">
        <f t="shared" si="7"/>
        <v>0Max Negocios + 39.90CONTADO</v>
      </c>
      <c r="B497" s="69">
        <f>precio_alta!A216</f>
        <v>0</v>
      </c>
      <c r="C497" s="69">
        <f>precio_alta!B216</f>
        <v>0</v>
      </c>
      <c r="D497" s="69">
        <f>precio_alta!C216</f>
        <v>0</v>
      </c>
      <c r="E497" s="69">
        <f>precio_alta!D216</f>
        <v>0</v>
      </c>
      <c r="F497" s="69">
        <f>precio_alta!E216</f>
        <v>0</v>
      </c>
      <c r="G497" s="69">
        <f>precio_alta!F216</f>
        <v>0</v>
      </c>
      <c r="H497" s="69" t="s">
        <v>187</v>
      </c>
      <c r="I497" s="68" t="s">
        <v>195</v>
      </c>
      <c r="J497" s="69">
        <f>precio_alta!H216</f>
        <v>0</v>
      </c>
    </row>
    <row r="498" spans="1:10" x14ac:dyDescent="0.3">
      <c r="A498" t="str">
        <f t="shared" si="7"/>
        <v>0Max Negocios + 39.90CONTADO</v>
      </c>
      <c r="B498" s="69">
        <f>precio_alta!A217</f>
        <v>0</v>
      </c>
      <c r="C498" s="69">
        <f>precio_alta!B217</f>
        <v>0</v>
      </c>
      <c r="D498" s="69">
        <f>precio_alta!C217</f>
        <v>0</v>
      </c>
      <c r="E498" s="69">
        <f>precio_alta!D217</f>
        <v>0</v>
      </c>
      <c r="F498" s="69">
        <f>precio_alta!E217</f>
        <v>0</v>
      </c>
      <c r="G498" s="69">
        <f>precio_alta!F217</f>
        <v>0</v>
      </c>
      <c r="H498" s="69" t="s">
        <v>187</v>
      </c>
      <c r="I498" s="68" t="s">
        <v>195</v>
      </c>
      <c r="J498" s="69">
        <f>precio_alta!H217</f>
        <v>0</v>
      </c>
    </row>
    <row r="499" spans="1:10" x14ac:dyDescent="0.3">
      <c r="A499" t="str">
        <f t="shared" si="7"/>
        <v>0Max Negocios + 39.90CONTADO</v>
      </c>
      <c r="B499" s="69">
        <f>precio_alta!A218</f>
        <v>0</v>
      </c>
      <c r="C499" s="69">
        <f>precio_alta!B218</f>
        <v>0</v>
      </c>
      <c r="D499" s="69">
        <f>precio_alta!C218</f>
        <v>0</v>
      </c>
      <c r="E499" s="69">
        <f>precio_alta!D218</f>
        <v>0</v>
      </c>
      <c r="F499" s="69">
        <f>precio_alta!E218</f>
        <v>0</v>
      </c>
      <c r="G499" s="69">
        <f>precio_alta!F218</f>
        <v>0</v>
      </c>
      <c r="H499" s="69" t="s">
        <v>187</v>
      </c>
      <c r="I499" s="68" t="s">
        <v>195</v>
      </c>
      <c r="J499" s="69">
        <f>precio_alta!H218</f>
        <v>0</v>
      </c>
    </row>
    <row r="500" spans="1:10" x14ac:dyDescent="0.3">
      <c r="A500" t="str">
        <f t="shared" si="7"/>
        <v>0Max Negocios + 39.90CONTADO</v>
      </c>
      <c r="B500" s="69">
        <f>precio_alta!A219</f>
        <v>0</v>
      </c>
      <c r="C500" s="69">
        <f>precio_alta!B219</f>
        <v>0</v>
      </c>
      <c r="D500" s="69">
        <f>precio_alta!C219</f>
        <v>0</v>
      </c>
      <c r="E500" s="69">
        <f>precio_alta!D219</f>
        <v>0</v>
      </c>
      <c r="F500" s="69">
        <f>precio_alta!E219</f>
        <v>0</v>
      </c>
      <c r="G500" s="69">
        <f>precio_alta!F219</f>
        <v>0</v>
      </c>
      <c r="H500" s="69" t="s">
        <v>187</v>
      </c>
      <c r="I500" s="68" t="s">
        <v>195</v>
      </c>
      <c r="J500" s="69">
        <f>precio_alta!H219</f>
        <v>0</v>
      </c>
    </row>
    <row r="501" spans="1:10" x14ac:dyDescent="0.3">
      <c r="A501" t="str">
        <f t="shared" si="7"/>
        <v>0Max Negocios + 39.90CONTADO</v>
      </c>
      <c r="B501" s="69">
        <f>precio_alta!A220</f>
        <v>0</v>
      </c>
      <c r="C501" s="69">
        <f>precio_alta!B220</f>
        <v>0</v>
      </c>
      <c r="D501" s="69">
        <f>precio_alta!C220</f>
        <v>0</v>
      </c>
      <c r="E501" s="69">
        <f>precio_alta!D220</f>
        <v>0</v>
      </c>
      <c r="F501" s="69">
        <f>precio_alta!E220</f>
        <v>0</v>
      </c>
      <c r="G501" s="69">
        <f>precio_alta!F220</f>
        <v>0</v>
      </c>
      <c r="H501" s="69" t="s">
        <v>187</v>
      </c>
      <c r="I501" s="68" t="s">
        <v>195</v>
      </c>
      <c r="J501" s="69">
        <f>precio_alta!H220</f>
        <v>0</v>
      </c>
    </row>
    <row r="502" spans="1:10" x14ac:dyDescent="0.3">
      <c r="A502" t="str">
        <f t="shared" si="7"/>
        <v>0Max Negocios + 39.90CONTADO</v>
      </c>
      <c r="B502" s="69">
        <f>precio_alta!A221</f>
        <v>0</v>
      </c>
      <c r="C502" s="69">
        <f>precio_alta!B221</f>
        <v>0</v>
      </c>
      <c r="D502" s="69">
        <f>precio_alta!C221</f>
        <v>0</v>
      </c>
      <c r="E502" s="69">
        <f>precio_alta!D221</f>
        <v>0</v>
      </c>
      <c r="F502" s="69">
        <f>precio_alta!E221</f>
        <v>0</v>
      </c>
      <c r="G502" s="69">
        <f>precio_alta!F221</f>
        <v>0</v>
      </c>
      <c r="H502" s="69" t="s">
        <v>187</v>
      </c>
      <c r="I502" s="68" t="s">
        <v>195</v>
      </c>
      <c r="J502" s="69">
        <f>precio_alta!H221</f>
        <v>0</v>
      </c>
    </row>
    <row r="503" spans="1:10" x14ac:dyDescent="0.3">
      <c r="A503" t="str">
        <f t="shared" si="7"/>
        <v>0Max Negocios + 39.90CONTADO</v>
      </c>
      <c r="B503" s="69">
        <f>precio_alta!A222</f>
        <v>0</v>
      </c>
      <c r="C503" s="69">
        <f>precio_alta!B222</f>
        <v>0</v>
      </c>
      <c r="D503" s="69">
        <f>precio_alta!C222</f>
        <v>0</v>
      </c>
      <c r="E503" s="69">
        <f>precio_alta!D222</f>
        <v>0</v>
      </c>
      <c r="F503" s="69">
        <f>precio_alta!E222</f>
        <v>0</v>
      </c>
      <c r="G503" s="69">
        <f>precio_alta!F222</f>
        <v>0</v>
      </c>
      <c r="H503" s="69" t="s">
        <v>187</v>
      </c>
      <c r="I503" s="68" t="s">
        <v>195</v>
      </c>
      <c r="J503" s="69">
        <f>precio_alta!H222</f>
        <v>0</v>
      </c>
    </row>
    <row r="504" spans="1:10" x14ac:dyDescent="0.3">
      <c r="A504" t="str">
        <f t="shared" si="7"/>
        <v>0Max Negocios + 39.90CONTADO</v>
      </c>
      <c r="B504" s="69">
        <f>precio_alta!A223</f>
        <v>0</v>
      </c>
      <c r="C504" s="69">
        <f>precio_alta!B223</f>
        <v>0</v>
      </c>
      <c r="D504" s="69">
        <f>precio_alta!C223</f>
        <v>0</v>
      </c>
      <c r="E504" s="69">
        <f>precio_alta!D223</f>
        <v>0</v>
      </c>
      <c r="F504" s="69">
        <f>precio_alta!E223</f>
        <v>0</v>
      </c>
      <c r="G504" s="69">
        <f>precio_alta!F223</f>
        <v>0</v>
      </c>
      <c r="H504" s="69" t="s">
        <v>187</v>
      </c>
      <c r="I504" s="68" t="s">
        <v>195</v>
      </c>
      <c r="J504" s="69">
        <f>precio_alta!H223</f>
        <v>0</v>
      </c>
    </row>
    <row r="505" spans="1:10" x14ac:dyDescent="0.3">
      <c r="A505" t="str">
        <f t="shared" si="7"/>
        <v>0Max Negocios + 39.90CONTADO</v>
      </c>
      <c r="B505" s="69">
        <f>precio_alta!A224</f>
        <v>0</v>
      </c>
      <c r="C505" s="69">
        <f>precio_alta!B224</f>
        <v>0</v>
      </c>
      <c r="D505" s="69">
        <f>precio_alta!C224</f>
        <v>0</v>
      </c>
      <c r="E505" s="69">
        <f>precio_alta!D224</f>
        <v>0</v>
      </c>
      <c r="F505" s="69">
        <f>precio_alta!E224</f>
        <v>0</v>
      </c>
      <c r="G505" s="69">
        <f>precio_alta!F224</f>
        <v>0</v>
      </c>
      <c r="H505" s="69" t="s">
        <v>187</v>
      </c>
      <c r="I505" s="68" t="s">
        <v>195</v>
      </c>
      <c r="J505" s="69">
        <f>precio_alta!H224</f>
        <v>0</v>
      </c>
    </row>
    <row r="506" spans="1:10" x14ac:dyDescent="0.3">
      <c r="A506" t="str">
        <f t="shared" si="7"/>
        <v>0Max Negocios + 39.90CONTADO</v>
      </c>
      <c r="B506" s="69">
        <f>precio_alta!A225</f>
        <v>0</v>
      </c>
      <c r="C506" s="69">
        <f>precio_alta!B225</f>
        <v>0</v>
      </c>
      <c r="D506" s="69">
        <f>precio_alta!C225</f>
        <v>0</v>
      </c>
      <c r="E506" s="69">
        <f>precio_alta!D225</f>
        <v>0</v>
      </c>
      <c r="F506" s="69">
        <f>precio_alta!E225</f>
        <v>0</v>
      </c>
      <c r="G506" s="69">
        <f>precio_alta!F225</f>
        <v>0</v>
      </c>
      <c r="H506" s="69" t="s">
        <v>187</v>
      </c>
      <c r="I506" s="68" t="s">
        <v>195</v>
      </c>
      <c r="J506" s="69">
        <f>precio_alta!H225</f>
        <v>0</v>
      </c>
    </row>
    <row r="507" spans="1:10" x14ac:dyDescent="0.3">
      <c r="A507" t="str">
        <f t="shared" si="7"/>
        <v>0Max Negocios + 39.90CONTADO</v>
      </c>
      <c r="B507" s="69">
        <f>precio_alta!A226</f>
        <v>0</v>
      </c>
      <c r="C507" s="69">
        <f>precio_alta!B226</f>
        <v>0</v>
      </c>
      <c r="D507" s="69">
        <f>precio_alta!C226</f>
        <v>0</v>
      </c>
      <c r="E507" s="69">
        <f>precio_alta!D226</f>
        <v>0</v>
      </c>
      <c r="F507" s="69">
        <f>precio_alta!E226</f>
        <v>0</v>
      </c>
      <c r="G507" s="69">
        <f>precio_alta!F226</f>
        <v>0</v>
      </c>
      <c r="H507" s="69" t="s">
        <v>187</v>
      </c>
      <c r="I507" s="68" t="s">
        <v>195</v>
      </c>
      <c r="J507" s="69">
        <f>precio_alta!H226</f>
        <v>0</v>
      </c>
    </row>
    <row r="508" spans="1:10" x14ac:dyDescent="0.3">
      <c r="A508" t="str">
        <f t="shared" si="7"/>
        <v>0Max Negocios + 39.90CONTADO</v>
      </c>
      <c r="B508" s="69">
        <f>precio_alta!A227</f>
        <v>0</v>
      </c>
      <c r="C508" s="69">
        <f>precio_alta!B227</f>
        <v>0</v>
      </c>
      <c r="D508" s="69">
        <f>precio_alta!C227</f>
        <v>0</v>
      </c>
      <c r="E508" s="69">
        <f>precio_alta!D227</f>
        <v>0</v>
      </c>
      <c r="F508" s="69">
        <f>precio_alta!E227</f>
        <v>0</v>
      </c>
      <c r="G508" s="69">
        <f>precio_alta!F227</f>
        <v>0</v>
      </c>
      <c r="H508" s="69" t="s">
        <v>187</v>
      </c>
      <c r="I508" s="68" t="s">
        <v>195</v>
      </c>
      <c r="J508" s="69">
        <f>precio_alta!H227</f>
        <v>0</v>
      </c>
    </row>
    <row r="509" spans="1:10" x14ac:dyDescent="0.3">
      <c r="A509" t="str">
        <f t="shared" si="7"/>
        <v>0Max Negocios + 39.90CONTADO</v>
      </c>
      <c r="B509" s="69">
        <f>precio_alta!A228</f>
        <v>0</v>
      </c>
      <c r="C509" s="69">
        <f>precio_alta!B228</f>
        <v>0</v>
      </c>
      <c r="D509" s="69">
        <f>precio_alta!C228</f>
        <v>0</v>
      </c>
      <c r="E509" s="69">
        <f>precio_alta!D228</f>
        <v>0</v>
      </c>
      <c r="F509" s="69">
        <f>precio_alta!E228</f>
        <v>0</v>
      </c>
      <c r="G509" s="69">
        <f>precio_alta!F228</f>
        <v>0</v>
      </c>
      <c r="H509" s="69" t="s">
        <v>187</v>
      </c>
      <c r="I509" s="68" t="s">
        <v>195</v>
      </c>
      <c r="J509" s="69">
        <f>precio_alta!H228</f>
        <v>0</v>
      </c>
    </row>
    <row r="510" spans="1:10" x14ac:dyDescent="0.3">
      <c r="A510" t="str">
        <f t="shared" si="7"/>
        <v>0Max Negocios + 39.90CONTADO</v>
      </c>
      <c r="B510" s="69">
        <f>precio_alta!A229</f>
        <v>0</v>
      </c>
      <c r="C510" s="69">
        <f>precio_alta!B229</f>
        <v>0</v>
      </c>
      <c r="D510" s="69">
        <f>precio_alta!C229</f>
        <v>0</v>
      </c>
      <c r="E510" s="69">
        <f>precio_alta!D229</f>
        <v>0</v>
      </c>
      <c r="F510" s="69">
        <f>precio_alta!E229</f>
        <v>0</v>
      </c>
      <c r="G510" s="69">
        <f>precio_alta!F229</f>
        <v>0</v>
      </c>
      <c r="H510" s="69" t="s">
        <v>187</v>
      </c>
      <c r="I510" s="68" t="s">
        <v>195</v>
      </c>
      <c r="J510" s="69">
        <f>precio_alta!H229</f>
        <v>0</v>
      </c>
    </row>
    <row r="511" spans="1:10" x14ac:dyDescent="0.3">
      <c r="A511" t="str">
        <f t="shared" si="7"/>
        <v>0Max Negocios + 39.90CONTADO</v>
      </c>
      <c r="B511" s="69">
        <f>precio_alta!A230</f>
        <v>0</v>
      </c>
      <c r="C511" s="69">
        <f>precio_alta!B230</f>
        <v>0</v>
      </c>
      <c r="D511" s="69">
        <f>precio_alta!C230</f>
        <v>0</v>
      </c>
      <c r="E511" s="69">
        <f>precio_alta!D230</f>
        <v>0</v>
      </c>
      <c r="F511" s="69">
        <f>precio_alta!E230</f>
        <v>0</v>
      </c>
      <c r="G511" s="69">
        <f>precio_alta!F230</f>
        <v>0</v>
      </c>
      <c r="H511" s="69" t="s">
        <v>187</v>
      </c>
      <c r="I511" s="68" t="s">
        <v>195</v>
      </c>
      <c r="J511" s="69">
        <f>precio_alta!H230</f>
        <v>0</v>
      </c>
    </row>
    <row r="512" spans="1:10" x14ac:dyDescent="0.3">
      <c r="A512" t="str">
        <f t="shared" si="7"/>
        <v>0Max Negocios + 39.90CONTADO</v>
      </c>
      <c r="B512" s="69">
        <f>precio_alta!A231</f>
        <v>0</v>
      </c>
      <c r="C512" s="69">
        <f>precio_alta!B231</f>
        <v>0</v>
      </c>
      <c r="D512" s="69">
        <f>precio_alta!C231</f>
        <v>0</v>
      </c>
      <c r="E512" s="69">
        <f>precio_alta!D231</f>
        <v>0</v>
      </c>
      <c r="F512" s="69">
        <f>precio_alta!E231</f>
        <v>0</v>
      </c>
      <c r="G512" s="69">
        <f>precio_alta!F231</f>
        <v>0</v>
      </c>
      <c r="H512" s="69" t="s">
        <v>187</v>
      </c>
      <c r="I512" s="68" t="s">
        <v>195</v>
      </c>
      <c r="J512" s="69">
        <f>precio_alta!H231</f>
        <v>0</v>
      </c>
    </row>
    <row r="513" spans="1:10" x14ac:dyDescent="0.3">
      <c r="A513" t="str">
        <f t="shared" si="7"/>
        <v>0Max Negocios + 39.90CONTADO</v>
      </c>
      <c r="B513" s="69">
        <f>precio_alta!A232</f>
        <v>0</v>
      </c>
      <c r="C513" s="69">
        <f>precio_alta!B232</f>
        <v>0</v>
      </c>
      <c r="D513" s="69">
        <f>precio_alta!C232</f>
        <v>0</v>
      </c>
      <c r="E513" s="69">
        <f>precio_alta!D232</f>
        <v>0</v>
      </c>
      <c r="F513" s="69">
        <f>precio_alta!E232</f>
        <v>0</v>
      </c>
      <c r="G513" s="69">
        <f>precio_alta!F232</f>
        <v>0</v>
      </c>
      <c r="H513" s="69" t="s">
        <v>187</v>
      </c>
      <c r="I513" s="68" t="s">
        <v>195</v>
      </c>
      <c r="J513" s="69">
        <f>precio_alta!H232</f>
        <v>0</v>
      </c>
    </row>
    <row r="514" spans="1:10" x14ac:dyDescent="0.3">
      <c r="A514" t="str">
        <f t="shared" si="7"/>
        <v>0Max Negocios + 39.90CONTADO</v>
      </c>
      <c r="B514" s="69">
        <f>precio_alta!A233</f>
        <v>0</v>
      </c>
      <c r="C514" s="69">
        <f>precio_alta!B233</f>
        <v>0</v>
      </c>
      <c r="D514" s="69">
        <f>precio_alta!C233</f>
        <v>0</v>
      </c>
      <c r="E514" s="69">
        <f>precio_alta!D233</f>
        <v>0</v>
      </c>
      <c r="F514" s="69">
        <f>precio_alta!E233</f>
        <v>0</v>
      </c>
      <c r="G514" s="69">
        <f>precio_alta!F233</f>
        <v>0</v>
      </c>
      <c r="H514" s="69" t="s">
        <v>187</v>
      </c>
      <c r="I514" s="68" t="s">
        <v>195</v>
      </c>
      <c r="J514" s="69">
        <f>precio_alta!H233</f>
        <v>0</v>
      </c>
    </row>
    <row r="515" spans="1:10" x14ac:dyDescent="0.3">
      <c r="A515" t="str">
        <f t="shared" ref="A515:A578" si="8">CONCATENATE(E515,I515,H515)</f>
        <v>0Max Negocios + 39.90CONTADO</v>
      </c>
      <c r="B515" s="69">
        <f>precio_alta!A234</f>
        <v>0</v>
      </c>
      <c r="C515" s="69">
        <f>precio_alta!B234</f>
        <v>0</v>
      </c>
      <c r="D515" s="69">
        <f>precio_alta!C234</f>
        <v>0</v>
      </c>
      <c r="E515" s="69">
        <f>precio_alta!D234</f>
        <v>0</v>
      </c>
      <c r="F515" s="69">
        <f>precio_alta!E234</f>
        <v>0</v>
      </c>
      <c r="G515" s="69">
        <f>precio_alta!F234</f>
        <v>0</v>
      </c>
      <c r="H515" s="69" t="s">
        <v>187</v>
      </c>
      <c r="I515" s="68" t="s">
        <v>195</v>
      </c>
      <c r="J515" s="69">
        <f>precio_alta!H234</f>
        <v>0</v>
      </c>
    </row>
    <row r="516" spans="1:10" x14ac:dyDescent="0.3">
      <c r="A516" t="str">
        <f t="shared" si="8"/>
        <v>APPLE IPHONE 15 128GBMax Negocios + 49.90CONTADO</v>
      </c>
      <c r="B516" s="69" t="str">
        <f>precio_alta!A3</f>
        <v>Corriente</v>
      </c>
      <c r="C516" s="69" t="str">
        <f>precio_alta!B3</f>
        <v>5G</v>
      </c>
      <c r="D516" s="69" t="str">
        <f>precio_alta!C3</f>
        <v>APPLE</v>
      </c>
      <c r="E516" s="69" t="str">
        <f>precio_alta!D3</f>
        <v>APPLE IPHONE 15 128GB</v>
      </c>
      <c r="F516" s="69">
        <f>precio_alta!E3</f>
        <v>3769</v>
      </c>
      <c r="G516" s="69" t="str">
        <f>precio_alta!F3</f>
        <v>iOS</v>
      </c>
      <c r="H516" s="69" t="s">
        <v>187</v>
      </c>
      <c r="I516" s="68" t="s">
        <v>46</v>
      </c>
      <c r="J516" s="69">
        <f>precio_alta!I3</f>
        <v>3689</v>
      </c>
    </row>
    <row r="517" spans="1:10" x14ac:dyDescent="0.3">
      <c r="A517" t="str">
        <f t="shared" si="8"/>
        <v>APPLE IPHONE 15 256GBMax Negocios + 49.90CONTADO</v>
      </c>
      <c r="B517" s="69" t="str">
        <f>precio_alta!A4</f>
        <v>Corriente</v>
      </c>
      <c r="C517" s="69" t="str">
        <f>precio_alta!B4</f>
        <v>5G</v>
      </c>
      <c r="D517" s="69" t="str">
        <f>precio_alta!C4</f>
        <v>APPLE</v>
      </c>
      <c r="E517" s="69" t="str">
        <f>precio_alta!D4</f>
        <v>APPLE IPHONE 15 256GB</v>
      </c>
      <c r="F517" s="69">
        <f>precio_alta!E4</f>
        <v>5029</v>
      </c>
      <c r="G517" s="69" t="str">
        <f>precio_alta!F4</f>
        <v>iOS</v>
      </c>
      <c r="H517" s="69" t="s">
        <v>187</v>
      </c>
      <c r="I517" s="68" t="s">
        <v>46</v>
      </c>
      <c r="J517" s="69">
        <f>precio_alta!I4</f>
        <v>4919</v>
      </c>
    </row>
    <row r="518" spans="1:10" x14ac:dyDescent="0.3">
      <c r="A518" t="str">
        <f t="shared" si="8"/>
        <v>APPLE IPHONE 16 128GBMax Negocios + 49.90CONTADO</v>
      </c>
      <c r="B518" s="69" t="str">
        <f>precio_alta!A5</f>
        <v>Corriente</v>
      </c>
      <c r="C518" s="69" t="str">
        <f>precio_alta!B5</f>
        <v>5G</v>
      </c>
      <c r="D518" s="69" t="str">
        <f>precio_alta!C5</f>
        <v>APPLE</v>
      </c>
      <c r="E518" s="69" t="str">
        <f>precio_alta!D5</f>
        <v>APPLE IPHONE 16 128GB</v>
      </c>
      <c r="F518" s="69">
        <f>precio_alta!E5</f>
        <v>4399</v>
      </c>
      <c r="G518" s="69" t="str">
        <f>precio_alta!F5</f>
        <v>iOS</v>
      </c>
      <c r="H518" s="69" t="s">
        <v>187</v>
      </c>
      <c r="I518" s="68" t="s">
        <v>46</v>
      </c>
      <c r="J518" s="69">
        <f>precio_alta!I5</f>
        <v>4309</v>
      </c>
    </row>
    <row r="519" spans="1:10" x14ac:dyDescent="0.3">
      <c r="A519" t="str">
        <f t="shared" si="8"/>
        <v>APPLE IPHONE 16 PRO 1TBMax Negocios + 49.90CONTADO</v>
      </c>
      <c r="B519" s="69" t="str">
        <f>precio_alta!A6</f>
        <v>Corriente</v>
      </c>
      <c r="C519" s="69" t="str">
        <f>precio_alta!B6</f>
        <v>5G</v>
      </c>
      <c r="D519" s="69" t="str">
        <f>precio_alta!C6</f>
        <v>APPLE</v>
      </c>
      <c r="E519" s="69" t="str">
        <f>precio_alta!D6</f>
        <v>APPLE IPHONE 16 PRO 1TB</v>
      </c>
      <c r="F519" s="69">
        <f>precio_alta!E6</f>
        <v>9419</v>
      </c>
      <c r="G519" s="69" t="str">
        <f>precio_alta!F6</f>
        <v>iOS</v>
      </c>
      <c r="H519" s="69" t="s">
        <v>187</v>
      </c>
      <c r="I519" s="68" t="s">
        <v>46</v>
      </c>
      <c r="J519" s="69">
        <f>precio_alta!I6</f>
        <v>9229</v>
      </c>
    </row>
    <row r="520" spans="1:10" x14ac:dyDescent="0.3">
      <c r="A520" t="str">
        <f t="shared" si="8"/>
        <v>APPLE IPHONE 16 PRO 512GBMax Negocios + 49.90CONTADO</v>
      </c>
      <c r="B520" s="69" t="str">
        <f>precio_alta!A7</f>
        <v>Corriente</v>
      </c>
      <c r="C520" s="69" t="str">
        <f>precio_alta!B7</f>
        <v>5G</v>
      </c>
      <c r="D520" s="69" t="str">
        <f>precio_alta!C7</f>
        <v>APPLE</v>
      </c>
      <c r="E520" s="69" t="str">
        <f>precio_alta!D7</f>
        <v>APPLE IPHONE 16 PRO 512GB</v>
      </c>
      <c r="F520" s="69">
        <f>precio_alta!E7</f>
        <v>8169</v>
      </c>
      <c r="G520" s="69" t="str">
        <f>precio_alta!F7</f>
        <v>iOS</v>
      </c>
      <c r="H520" s="69" t="s">
        <v>187</v>
      </c>
      <c r="I520" s="68" t="s">
        <v>46</v>
      </c>
      <c r="J520" s="69">
        <f>precio_alta!I7</f>
        <v>7999</v>
      </c>
    </row>
    <row r="521" spans="1:10" x14ac:dyDescent="0.3">
      <c r="A521" t="str">
        <f t="shared" si="8"/>
        <v>APPLE IPHONE 16 PRO MAX 1TBMax Negocios + 49.90CONTADO</v>
      </c>
      <c r="B521" s="69" t="str">
        <f>precio_alta!A8</f>
        <v>Corriente</v>
      </c>
      <c r="C521" s="69" t="str">
        <f>precio_alta!B8</f>
        <v>5G</v>
      </c>
      <c r="D521" s="69" t="str">
        <f>precio_alta!C8</f>
        <v>APPLE</v>
      </c>
      <c r="E521" s="69" t="str">
        <f>precio_alta!D8</f>
        <v>APPLE IPHONE 16 PRO MAX 1TB</v>
      </c>
      <c r="F521" s="69">
        <f>precio_alta!E8</f>
        <v>10049</v>
      </c>
      <c r="G521" s="69" t="str">
        <f>precio_alta!F8</f>
        <v>iOS</v>
      </c>
      <c r="H521" s="69" t="s">
        <v>187</v>
      </c>
      <c r="I521" s="68" t="s">
        <v>46</v>
      </c>
      <c r="J521" s="69">
        <f>precio_alta!I8</f>
        <v>9849</v>
      </c>
    </row>
    <row r="522" spans="1:10" x14ac:dyDescent="0.3">
      <c r="A522" t="str">
        <f t="shared" si="8"/>
        <v>APPLE IPHONE 16 PRO MAX 512GBMax Negocios + 49.90CONTADO</v>
      </c>
      <c r="B522" s="69" t="str">
        <f>precio_alta!A9</f>
        <v>Corriente</v>
      </c>
      <c r="C522" s="69" t="str">
        <f>precio_alta!B9</f>
        <v>5G</v>
      </c>
      <c r="D522" s="69" t="str">
        <f>precio_alta!C9</f>
        <v>APPLE</v>
      </c>
      <c r="E522" s="69" t="str">
        <f>precio_alta!D9</f>
        <v>APPLE IPHONE 16 PRO MAX 512GB</v>
      </c>
      <c r="F522" s="69">
        <f>precio_alta!E9</f>
        <v>8799</v>
      </c>
      <c r="G522" s="69" t="str">
        <f>precio_alta!F9</f>
        <v>iOS</v>
      </c>
      <c r="H522" s="69" t="s">
        <v>187</v>
      </c>
      <c r="I522" s="68" t="s">
        <v>46</v>
      </c>
      <c r="J522" s="69">
        <f>precio_alta!I9</f>
        <v>8619</v>
      </c>
    </row>
    <row r="523" spans="1:10" x14ac:dyDescent="0.3">
      <c r="A523" t="str">
        <f t="shared" si="8"/>
        <v>APPLE IPHONE 16e 128GBMax Negocios + 49.90CONTADO</v>
      </c>
      <c r="B523" s="69" t="str">
        <f>precio_alta!A10</f>
        <v>Corriente</v>
      </c>
      <c r="C523" s="69" t="str">
        <f>precio_alta!B10</f>
        <v>5G</v>
      </c>
      <c r="D523" s="69" t="str">
        <f>precio_alta!C10</f>
        <v>APPLE</v>
      </c>
      <c r="E523" s="69" t="str">
        <f>precio_alta!D10</f>
        <v>APPLE IPHONE 16e 128GB</v>
      </c>
      <c r="F523" s="69">
        <f>precio_alta!E10</f>
        <v>3119</v>
      </c>
      <c r="G523" s="69" t="str">
        <f>precio_alta!F10</f>
        <v>iOS</v>
      </c>
      <c r="H523" s="69" t="s">
        <v>187</v>
      </c>
      <c r="I523" s="68" t="s">
        <v>46</v>
      </c>
      <c r="J523" s="69">
        <f>precio_alta!I10</f>
        <v>3059</v>
      </c>
    </row>
    <row r="524" spans="1:10" x14ac:dyDescent="0.3">
      <c r="A524" t="str">
        <f t="shared" si="8"/>
        <v>APPLE IPHONE 17 256GBMax Negocios + 49.90CONTADO</v>
      </c>
      <c r="B524" s="69" t="str">
        <f>precio_alta!A11</f>
        <v>Corriente</v>
      </c>
      <c r="C524" s="69" t="str">
        <f>precio_alta!B11</f>
        <v>5G</v>
      </c>
      <c r="D524" s="69" t="str">
        <f>precio_alta!C11</f>
        <v>APPLE</v>
      </c>
      <c r="E524" s="69" t="str">
        <f>precio_alta!D11</f>
        <v>APPLE IPHONE 17 256GB</v>
      </c>
      <c r="F524" s="69">
        <f>precio_alta!E11</f>
        <v>5029</v>
      </c>
      <c r="G524" s="69" t="str">
        <f>precio_alta!F11</f>
        <v>iOS</v>
      </c>
      <c r="H524" s="69" t="s">
        <v>187</v>
      </c>
      <c r="I524" s="68" t="s">
        <v>46</v>
      </c>
      <c r="J524" s="69">
        <f>precio_alta!I11</f>
        <v>4919</v>
      </c>
    </row>
    <row r="525" spans="1:10" x14ac:dyDescent="0.3">
      <c r="A525" t="str">
        <f t="shared" si="8"/>
        <v>APPLE IPHONE 17 512GBMax Negocios + 49.90CONTADO</v>
      </c>
      <c r="B525" s="69" t="str">
        <f>precio_alta!A12</f>
        <v>Corriente</v>
      </c>
      <c r="C525" s="69" t="str">
        <f>precio_alta!B12</f>
        <v>5G</v>
      </c>
      <c r="D525" s="69" t="str">
        <f>precio_alta!C12</f>
        <v>APPLE</v>
      </c>
      <c r="E525" s="69" t="str">
        <f>precio_alta!D12</f>
        <v>APPLE IPHONE 17 512GB</v>
      </c>
      <c r="F525" s="69">
        <f>precio_alta!E12</f>
        <v>6279</v>
      </c>
      <c r="G525" s="69" t="str">
        <f>precio_alta!F12</f>
        <v>iOS</v>
      </c>
      <c r="H525" s="69" t="s">
        <v>187</v>
      </c>
      <c r="I525" s="68" t="s">
        <v>46</v>
      </c>
      <c r="J525" s="69">
        <f>precio_alta!I12</f>
        <v>6159</v>
      </c>
    </row>
    <row r="526" spans="1:10" x14ac:dyDescent="0.3">
      <c r="A526" t="str">
        <f t="shared" si="8"/>
        <v>APPLE IPHONE 17 PRO 1TBMax Negocios + 49.90CONTADO</v>
      </c>
      <c r="B526" s="69" t="str">
        <f>precio_alta!A13</f>
        <v>Corriente</v>
      </c>
      <c r="C526" s="69" t="str">
        <f>precio_alta!B13</f>
        <v>5G</v>
      </c>
      <c r="D526" s="69" t="str">
        <f>precio_alta!C13</f>
        <v>APPLE</v>
      </c>
      <c r="E526" s="69" t="str">
        <f>precio_alta!D13</f>
        <v>APPLE IPHONE 17 PRO 1TB</v>
      </c>
      <c r="F526" s="69">
        <f>precio_alta!E13</f>
        <v>9419</v>
      </c>
      <c r="G526" s="69" t="str">
        <f>precio_alta!F13</f>
        <v>iOS</v>
      </c>
      <c r="H526" s="69" t="s">
        <v>187</v>
      </c>
      <c r="I526" s="68" t="s">
        <v>46</v>
      </c>
      <c r="J526" s="69">
        <f>precio_alta!I13</f>
        <v>9229</v>
      </c>
    </row>
    <row r="527" spans="1:10" x14ac:dyDescent="0.3">
      <c r="A527" t="str">
        <f t="shared" si="8"/>
        <v>APPLE IPHONE 17 PRO 256GBMax Negocios + 49.90CONTADO</v>
      </c>
      <c r="B527" s="69" t="str">
        <f>precio_alta!A14</f>
        <v>Corriente</v>
      </c>
      <c r="C527" s="69" t="str">
        <f>precio_alta!B14</f>
        <v>5G</v>
      </c>
      <c r="D527" s="69" t="str">
        <f>precio_alta!C14</f>
        <v>APPLE</v>
      </c>
      <c r="E527" s="69" t="str">
        <f>precio_alta!D14</f>
        <v>APPLE IPHONE 17 PRO 256GB</v>
      </c>
      <c r="F527" s="69">
        <f>precio_alta!E14</f>
        <v>6909</v>
      </c>
      <c r="G527" s="69" t="str">
        <f>precio_alta!F14</f>
        <v>iOS</v>
      </c>
      <c r="H527" s="69" t="s">
        <v>187</v>
      </c>
      <c r="I527" s="68" t="s">
        <v>46</v>
      </c>
      <c r="J527" s="69">
        <f>precio_alta!I14</f>
        <v>6769</v>
      </c>
    </row>
    <row r="528" spans="1:10" x14ac:dyDescent="0.3">
      <c r="A528" t="str">
        <f t="shared" si="8"/>
        <v>APPLE IPHONE 17 PRO 512GBMax Negocios + 49.90CONTADO</v>
      </c>
      <c r="B528" s="69" t="str">
        <f>precio_alta!A15</f>
        <v>Corriente</v>
      </c>
      <c r="C528" s="69" t="str">
        <f>precio_alta!B15</f>
        <v>5G</v>
      </c>
      <c r="D528" s="69" t="str">
        <f>precio_alta!C15</f>
        <v>APPLE</v>
      </c>
      <c r="E528" s="69" t="str">
        <f>precio_alta!D15</f>
        <v>APPLE IPHONE 17 PRO 512GB</v>
      </c>
      <c r="F528" s="69">
        <f>precio_alta!E15</f>
        <v>8169</v>
      </c>
      <c r="G528" s="69" t="str">
        <f>precio_alta!F15</f>
        <v>iOS</v>
      </c>
      <c r="H528" s="69" t="s">
        <v>187</v>
      </c>
      <c r="I528" s="68" t="s">
        <v>46</v>
      </c>
      <c r="J528" s="69">
        <f>precio_alta!I15</f>
        <v>7999</v>
      </c>
    </row>
    <row r="529" spans="1:10" x14ac:dyDescent="0.3">
      <c r="A529" t="str">
        <f t="shared" si="8"/>
        <v>APPLE IPHONE 17 PRO MAX 1TBMax Negocios + 49.90CONTADO</v>
      </c>
      <c r="B529" s="69" t="str">
        <f>precio_alta!A16</f>
        <v>Corriente</v>
      </c>
      <c r="C529" s="69" t="str">
        <f>precio_alta!B16</f>
        <v>5G</v>
      </c>
      <c r="D529" s="69" t="str">
        <f>precio_alta!C16</f>
        <v>APPLE</v>
      </c>
      <c r="E529" s="69" t="str">
        <f>precio_alta!D16</f>
        <v>APPLE IPHONE 17 PRO MAX 1TB</v>
      </c>
      <c r="F529" s="69">
        <f>precio_alta!E16</f>
        <v>10049</v>
      </c>
      <c r="G529" s="69" t="str">
        <f>precio_alta!F16</f>
        <v>iOS</v>
      </c>
      <c r="H529" s="69" t="s">
        <v>187</v>
      </c>
      <c r="I529" s="68" t="s">
        <v>46</v>
      </c>
      <c r="J529" s="69">
        <f>precio_alta!I16</f>
        <v>9849</v>
      </c>
    </row>
    <row r="530" spans="1:10" x14ac:dyDescent="0.3">
      <c r="A530" t="str">
        <f t="shared" si="8"/>
        <v>APPLE IPHONE 17 PRO MAX 256GBMax Negocios + 49.90CONTADO</v>
      </c>
      <c r="B530" s="69" t="str">
        <f>precio_alta!A17</f>
        <v>Corriente</v>
      </c>
      <c r="C530" s="69" t="str">
        <f>precio_alta!B17</f>
        <v>5G</v>
      </c>
      <c r="D530" s="69" t="str">
        <f>precio_alta!C17</f>
        <v>APPLE</v>
      </c>
      <c r="E530" s="69" t="str">
        <f>precio_alta!D17</f>
        <v>APPLE IPHONE 17 PRO MAX 256GB</v>
      </c>
      <c r="F530" s="69">
        <f>precio_alta!E17</f>
        <v>7539</v>
      </c>
      <c r="G530" s="69" t="str">
        <f>precio_alta!F17</f>
        <v>iOS</v>
      </c>
      <c r="H530" s="69" t="s">
        <v>187</v>
      </c>
      <c r="I530" s="68" t="s">
        <v>46</v>
      </c>
      <c r="J530" s="69">
        <f>precio_alta!I17</f>
        <v>7389</v>
      </c>
    </row>
    <row r="531" spans="1:10" x14ac:dyDescent="0.3">
      <c r="A531" t="str">
        <f t="shared" si="8"/>
        <v>APPLE IPHONE 17 PRO MAX 2TBMax Negocios + 49.90CONTADO</v>
      </c>
      <c r="B531" s="69" t="str">
        <f>precio_alta!A18</f>
        <v>Corriente</v>
      </c>
      <c r="C531" s="69" t="str">
        <f>precio_alta!B18</f>
        <v>5G</v>
      </c>
      <c r="D531" s="69" t="str">
        <f>precio_alta!C18</f>
        <v>APPLE</v>
      </c>
      <c r="E531" s="69" t="str">
        <f>precio_alta!D18</f>
        <v>APPLE IPHONE 17 PRO MAX 2TB</v>
      </c>
      <c r="F531" s="69">
        <f>precio_alta!E18</f>
        <v>12569</v>
      </c>
      <c r="G531" s="69" t="str">
        <f>precio_alta!F18</f>
        <v>iOS</v>
      </c>
      <c r="H531" s="69" t="s">
        <v>187</v>
      </c>
      <c r="I531" s="68" t="s">
        <v>46</v>
      </c>
      <c r="J531" s="69">
        <f>precio_alta!I18</f>
        <v>12309</v>
      </c>
    </row>
    <row r="532" spans="1:10" x14ac:dyDescent="0.3">
      <c r="A532" t="str">
        <f t="shared" si="8"/>
        <v>APPLE IPHONE 17 PRO MAX 512GBMax Negocios + 49.90CONTADO</v>
      </c>
      <c r="B532" s="69" t="str">
        <f>precio_alta!A19</f>
        <v>Corriente</v>
      </c>
      <c r="C532" s="69" t="str">
        <f>precio_alta!B19</f>
        <v>5G</v>
      </c>
      <c r="D532" s="69" t="str">
        <f>precio_alta!C19</f>
        <v>APPLE</v>
      </c>
      <c r="E532" s="69" t="str">
        <f>precio_alta!D19</f>
        <v>APPLE IPHONE 17 PRO MAX 512GB</v>
      </c>
      <c r="F532" s="69">
        <f>precio_alta!E19</f>
        <v>8799</v>
      </c>
      <c r="G532" s="69" t="str">
        <f>precio_alta!F19</f>
        <v>iOS</v>
      </c>
      <c r="H532" s="69" t="s">
        <v>187</v>
      </c>
      <c r="I532" s="68" t="s">
        <v>46</v>
      </c>
      <c r="J532" s="69">
        <f>precio_alta!I19</f>
        <v>8619</v>
      </c>
    </row>
    <row r="533" spans="1:10" x14ac:dyDescent="0.3">
      <c r="A533" t="str">
        <f t="shared" si="8"/>
        <v>APPLE IPHONE 17E 256GBMax Negocios + 49.90CONTADO</v>
      </c>
      <c r="B533" s="69" t="str">
        <f>precio_alta!A20</f>
        <v>Corriente</v>
      </c>
      <c r="C533" s="69" t="str">
        <f>precio_alta!B20</f>
        <v>5G</v>
      </c>
      <c r="D533" s="69" t="str">
        <f>precio_alta!C20</f>
        <v>APPLE</v>
      </c>
      <c r="E533" s="69" t="str">
        <f>precio_alta!D20</f>
        <v>APPLE IPHONE 17E 256GB</v>
      </c>
      <c r="F533" s="69">
        <f>precio_alta!E20</f>
        <v>3769</v>
      </c>
      <c r="G533" s="69" t="str">
        <f>precio_alta!F20</f>
        <v>iOS</v>
      </c>
      <c r="H533" s="69" t="s">
        <v>187</v>
      </c>
      <c r="I533" s="68" t="s">
        <v>46</v>
      </c>
      <c r="J533" s="69">
        <f>precio_alta!I20</f>
        <v>3689</v>
      </c>
    </row>
    <row r="534" spans="1:10" x14ac:dyDescent="0.3">
      <c r="A534" t="str">
        <f t="shared" si="8"/>
        <v>HONOR 400 512GB 5GMax Negocios + 49.90CONTADO</v>
      </c>
      <c r="B534" s="69" t="str">
        <f>precio_alta!A21</f>
        <v>Corriente</v>
      </c>
      <c r="C534" s="69" t="str">
        <f>precio_alta!B21</f>
        <v>5G</v>
      </c>
      <c r="D534" s="69" t="str">
        <f>precio_alta!C21</f>
        <v>HONOR</v>
      </c>
      <c r="E534" s="69" t="str">
        <f>precio_alta!D21</f>
        <v>HONOR 400 512GB 5G</v>
      </c>
      <c r="F534" s="69">
        <f>precio_alta!E21</f>
        <v>2099</v>
      </c>
      <c r="G534" s="69" t="str">
        <f>precio_alta!F21</f>
        <v>Android</v>
      </c>
      <c r="H534" s="69" t="s">
        <v>187</v>
      </c>
      <c r="I534" s="68" t="s">
        <v>46</v>
      </c>
      <c r="J534" s="69">
        <f>precio_alta!I21</f>
        <v>2059</v>
      </c>
    </row>
    <row r="535" spans="1:10" x14ac:dyDescent="0.3">
      <c r="A535" t="str">
        <f t="shared" si="8"/>
        <v>HONOR 400 LITE 256GB 5GMax Negocios + 49.90CONTADO</v>
      </c>
      <c r="B535" s="69" t="str">
        <f>precio_alta!A22</f>
        <v>Corriente</v>
      </c>
      <c r="C535" s="69" t="str">
        <f>precio_alta!B22</f>
        <v>5G</v>
      </c>
      <c r="D535" s="69" t="str">
        <f>precio_alta!C22</f>
        <v>HONOR</v>
      </c>
      <c r="E535" s="69" t="str">
        <f>precio_alta!D22</f>
        <v>HONOR 400 LITE 256GB 5G</v>
      </c>
      <c r="F535" s="69">
        <f>precio_alta!E22</f>
        <v>1519</v>
      </c>
      <c r="G535" s="69" t="str">
        <f>precio_alta!F22</f>
        <v>Android</v>
      </c>
      <c r="H535" s="69" t="s">
        <v>187</v>
      </c>
      <c r="I535" s="68" t="s">
        <v>46</v>
      </c>
      <c r="J535" s="69">
        <f>precio_alta!I22</f>
        <v>1479</v>
      </c>
    </row>
    <row r="536" spans="1:10" x14ac:dyDescent="0.3">
      <c r="A536" t="str">
        <f t="shared" si="8"/>
        <v>HONOR 400 PRO 512GB 5GMax Negocios + 49.90CONTADO</v>
      </c>
      <c r="B536" s="69" t="str">
        <f>precio_alta!A23</f>
        <v>Corriente</v>
      </c>
      <c r="C536" s="69" t="str">
        <f>precio_alta!B23</f>
        <v>5G</v>
      </c>
      <c r="D536" s="69" t="str">
        <f>precio_alta!C23</f>
        <v>HONOR</v>
      </c>
      <c r="E536" s="69" t="str">
        <f>precio_alta!D23</f>
        <v>HONOR 400 PRO 512GB 5G</v>
      </c>
      <c r="F536" s="69">
        <f>precio_alta!E23</f>
        <v>3349</v>
      </c>
      <c r="G536" s="69" t="str">
        <f>precio_alta!F23</f>
        <v>Android</v>
      </c>
      <c r="H536" s="69" t="s">
        <v>187</v>
      </c>
      <c r="I536" s="68" t="s">
        <v>46</v>
      </c>
      <c r="J536" s="69">
        <f>precio_alta!I23</f>
        <v>3279</v>
      </c>
    </row>
    <row r="537" spans="1:10" x14ac:dyDescent="0.3">
      <c r="A537" t="str">
        <f t="shared" si="8"/>
        <v>HONOR 600 512GB 5GMax Negocios + 49.90CONTADO</v>
      </c>
      <c r="B537" s="69" t="str">
        <f>precio_alta!A24</f>
        <v>Corriente</v>
      </c>
      <c r="C537" s="69" t="str">
        <f>precio_alta!B24</f>
        <v>5G</v>
      </c>
      <c r="D537" s="69" t="str">
        <f>precio_alta!C24</f>
        <v>HONOR</v>
      </c>
      <c r="E537" s="69" t="str">
        <f>precio_alta!D24</f>
        <v>HONOR 600 512GB 5G</v>
      </c>
      <c r="F537" s="69">
        <f>precio_alta!E24</f>
        <v>2959</v>
      </c>
      <c r="G537" s="69" t="str">
        <f>precio_alta!F24</f>
        <v>Android</v>
      </c>
      <c r="H537" s="69" t="s">
        <v>187</v>
      </c>
      <c r="I537" s="68" t="s">
        <v>46</v>
      </c>
      <c r="J537" s="69">
        <f>precio_alta!I24</f>
        <v>2899</v>
      </c>
    </row>
    <row r="538" spans="1:10" x14ac:dyDescent="0.3">
      <c r="A538" t="str">
        <f t="shared" si="8"/>
        <v>HONOR 600 PRO 512GB 5GMax Negocios + 49.90CONTADO</v>
      </c>
      <c r="B538" s="69" t="str">
        <f>precio_alta!A25</f>
        <v>Corriente</v>
      </c>
      <c r="C538" s="69" t="str">
        <f>precio_alta!B25</f>
        <v>5G</v>
      </c>
      <c r="D538" s="69" t="str">
        <f>precio_alta!C25</f>
        <v>HONOR</v>
      </c>
      <c r="E538" s="69" t="str">
        <f>precio_alta!D25</f>
        <v>HONOR 600 PRO 512GB 5G</v>
      </c>
      <c r="F538" s="69">
        <f>precio_alta!E25</f>
        <v>3909</v>
      </c>
      <c r="G538" s="69" t="str">
        <f>precio_alta!F25</f>
        <v>Android</v>
      </c>
      <c r="H538" s="69" t="s">
        <v>187</v>
      </c>
      <c r="I538" s="68" t="s">
        <v>46</v>
      </c>
      <c r="J538" s="69">
        <f>precio_alta!I25</f>
        <v>3829</v>
      </c>
    </row>
    <row r="539" spans="1:10" x14ac:dyDescent="0.3">
      <c r="A539" t="str">
        <f t="shared" si="8"/>
        <v>HONOR 600 SMART 256GB 5GMax Negocios + 49.90CONTADO</v>
      </c>
      <c r="B539" s="69" t="str">
        <f>precio_alta!A26</f>
        <v>Corriente</v>
      </c>
      <c r="C539" s="69" t="str">
        <f>precio_alta!B26</f>
        <v>5G</v>
      </c>
      <c r="D539" s="69" t="str">
        <f>precio_alta!C26</f>
        <v>HONOR</v>
      </c>
      <c r="E539" s="69" t="str">
        <f>precio_alta!D26</f>
        <v>HONOR 600 SMART 256GB 5G</v>
      </c>
      <c r="F539" s="69">
        <f>precio_alta!E26</f>
        <v>1659</v>
      </c>
      <c r="G539" s="69" t="str">
        <f>precio_alta!F26</f>
        <v>Android</v>
      </c>
      <c r="H539" s="69" t="s">
        <v>187</v>
      </c>
      <c r="I539" s="68" t="s">
        <v>46</v>
      </c>
      <c r="J539" s="69">
        <f>precio_alta!I26</f>
        <v>1629</v>
      </c>
    </row>
    <row r="540" spans="1:10" x14ac:dyDescent="0.3">
      <c r="A540" t="str">
        <f t="shared" si="8"/>
        <v>HONOR 600E 512GB 5GMax Negocios + 49.90CONTADO</v>
      </c>
      <c r="B540" s="69" t="str">
        <f>precio_alta!A27</f>
        <v>Corriente</v>
      </c>
      <c r="C540" s="69" t="str">
        <f>precio_alta!B27</f>
        <v>5G</v>
      </c>
      <c r="D540" s="69" t="str">
        <f>precio_alta!C27</f>
        <v>HONOR</v>
      </c>
      <c r="E540" s="69" t="str">
        <f>precio_alta!D27</f>
        <v>HONOR 600E 512GB 5G</v>
      </c>
      <c r="F540" s="69">
        <f>precio_alta!E27</f>
        <v>2149</v>
      </c>
      <c r="G540" s="69" t="str">
        <f>precio_alta!F27</f>
        <v>Android</v>
      </c>
      <c r="H540" s="69" t="s">
        <v>187</v>
      </c>
      <c r="I540" s="68" t="s">
        <v>46</v>
      </c>
      <c r="J540" s="69">
        <f>precio_alta!I27</f>
        <v>2099</v>
      </c>
    </row>
    <row r="541" spans="1:10" x14ac:dyDescent="0.3">
      <c r="A541" t="str">
        <f t="shared" si="8"/>
        <v>HONOR 70 256GBMax Negocios + 49.90CONTADO</v>
      </c>
      <c r="B541" s="69" t="str">
        <f>precio_alta!A28</f>
        <v>Corriente</v>
      </c>
      <c r="C541" s="69" t="str">
        <f>precio_alta!B28</f>
        <v>5G</v>
      </c>
      <c r="D541" s="69" t="str">
        <f>precio_alta!C28</f>
        <v>HONOR</v>
      </c>
      <c r="E541" s="69" t="str">
        <f>precio_alta!D28</f>
        <v>HONOR 70 256GB</v>
      </c>
      <c r="F541" s="69">
        <f>precio_alta!E28</f>
        <v>2859</v>
      </c>
      <c r="G541" s="69" t="str">
        <f>precio_alta!F28</f>
        <v>Android</v>
      </c>
      <c r="H541" s="69" t="s">
        <v>187</v>
      </c>
      <c r="I541" s="68" t="s">
        <v>46</v>
      </c>
      <c r="J541" s="69">
        <f>precio_alta!I28</f>
        <v>2809</v>
      </c>
    </row>
    <row r="542" spans="1:10" x14ac:dyDescent="0.3">
      <c r="A542" t="str">
        <f t="shared" si="8"/>
        <v>HONOR MAGIC 7 LITE 512GB 5GMax Negocios + 49.90CONTADO</v>
      </c>
      <c r="B542" s="69" t="str">
        <f>precio_alta!A29</f>
        <v>Corriente</v>
      </c>
      <c r="C542" s="69" t="str">
        <f>precio_alta!B29</f>
        <v>5G</v>
      </c>
      <c r="D542" s="69" t="str">
        <f>precio_alta!C29</f>
        <v>HONOR</v>
      </c>
      <c r="E542" s="69" t="str">
        <f>precio_alta!D29</f>
        <v>HONOR MAGIC 7 LITE 512GB 5G</v>
      </c>
      <c r="F542" s="69">
        <f>precio_alta!E29</f>
        <v>1849</v>
      </c>
      <c r="G542" s="69" t="str">
        <f>precio_alta!F29</f>
        <v>Android</v>
      </c>
      <c r="H542" s="69" t="s">
        <v>187</v>
      </c>
      <c r="I542" s="68" t="s">
        <v>46</v>
      </c>
      <c r="J542" s="69">
        <f>precio_alta!I29</f>
        <v>1809</v>
      </c>
    </row>
    <row r="543" spans="1:10" x14ac:dyDescent="0.3">
      <c r="A543" t="str">
        <f t="shared" si="8"/>
        <v>HONOR MAGIC 8 LITE 512GB 5GMax Negocios + 49.90CONTADO</v>
      </c>
      <c r="B543" s="69" t="str">
        <f>precio_alta!A30</f>
        <v>Corriente</v>
      </c>
      <c r="C543" s="69" t="str">
        <f>precio_alta!B30</f>
        <v>5G</v>
      </c>
      <c r="D543" s="69" t="str">
        <f>precio_alta!C30</f>
        <v>HONOR</v>
      </c>
      <c r="E543" s="69" t="str">
        <f>precio_alta!D30</f>
        <v>HONOR MAGIC 8 LITE 512GB 5G</v>
      </c>
      <c r="F543" s="69">
        <f>precio_alta!E30</f>
        <v>1779</v>
      </c>
      <c r="G543" s="69" t="str">
        <f>precio_alta!F30</f>
        <v>Android</v>
      </c>
      <c r="H543" s="69" t="s">
        <v>187</v>
      </c>
      <c r="I543" s="68" t="s">
        <v>46</v>
      </c>
      <c r="J543" s="69">
        <f>precio_alta!I30</f>
        <v>1739</v>
      </c>
    </row>
    <row r="544" spans="1:10" x14ac:dyDescent="0.3">
      <c r="A544" t="str">
        <f t="shared" si="8"/>
        <v>HONOR MAGIC 8 PRO 512GB 5GMax Negocios + 49.90CONTADO</v>
      </c>
      <c r="B544" s="69" t="str">
        <f>precio_alta!A31</f>
        <v>Corriente</v>
      </c>
      <c r="C544" s="69" t="str">
        <f>precio_alta!B31</f>
        <v>5G</v>
      </c>
      <c r="D544" s="69" t="str">
        <f>precio_alta!C31</f>
        <v>HONOR</v>
      </c>
      <c r="E544" s="69" t="str">
        <f>precio_alta!D31</f>
        <v>HONOR MAGIC 8 PRO 512GB 5G</v>
      </c>
      <c r="F544" s="69">
        <f>precio_alta!E31</f>
        <v>5789</v>
      </c>
      <c r="G544" s="69" t="str">
        <f>precio_alta!F31</f>
        <v>Android</v>
      </c>
      <c r="H544" s="69" t="s">
        <v>187</v>
      </c>
      <c r="I544" s="68" t="s">
        <v>46</v>
      </c>
      <c r="J544" s="69">
        <f>precio_alta!I31</f>
        <v>5669</v>
      </c>
    </row>
    <row r="545" spans="1:10" x14ac:dyDescent="0.3">
      <c r="A545" t="str">
        <f t="shared" si="8"/>
        <v>HONOR X5C 128GBMax Negocios + 49.90CONTADO</v>
      </c>
      <c r="B545" s="69" t="str">
        <f>precio_alta!A32</f>
        <v>Corriente</v>
      </c>
      <c r="C545" s="69" t="str">
        <f>precio_alta!B32</f>
        <v>4G</v>
      </c>
      <c r="D545" s="69" t="str">
        <f>precio_alta!C32</f>
        <v>HONOR</v>
      </c>
      <c r="E545" s="69" t="str">
        <f>precio_alta!D32</f>
        <v>HONOR X5C 128GB</v>
      </c>
      <c r="F545" s="69">
        <f>precio_alta!E32</f>
        <v>399</v>
      </c>
      <c r="G545" s="69" t="str">
        <f>precio_alta!F32</f>
        <v>Android</v>
      </c>
      <c r="H545" s="69" t="s">
        <v>187</v>
      </c>
      <c r="I545" s="68" t="s">
        <v>46</v>
      </c>
      <c r="J545" s="69">
        <f>precio_alta!I32</f>
        <v>389</v>
      </c>
    </row>
    <row r="546" spans="1:10" x14ac:dyDescent="0.3">
      <c r="A546" t="str">
        <f t="shared" si="8"/>
        <v>HONOR X5C PLUS 256GBMax Negocios + 49.90CONTADO</v>
      </c>
      <c r="B546" s="69" t="str">
        <f>precio_alta!A33</f>
        <v>Corriente</v>
      </c>
      <c r="C546" s="69" t="str">
        <f>precio_alta!B33</f>
        <v>4G</v>
      </c>
      <c r="D546" s="69" t="str">
        <f>precio_alta!C33</f>
        <v>HONOR</v>
      </c>
      <c r="E546" s="69" t="str">
        <f>precio_alta!D33</f>
        <v>HONOR X5C PLUS 256GB</v>
      </c>
      <c r="F546" s="69">
        <f>precio_alta!E33</f>
        <v>499</v>
      </c>
      <c r="G546" s="69" t="str">
        <f>precio_alta!F33</f>
        <v>Android</v>
      </c>
      <c r="H546" s="69" t="s">
        <v>187</v>
      </c>
      <c r="I546" s="68" t="s">
        <v>46</v>
      </c>
      <c r="J546" s="69">
        <f>precio_alta!I33</f>
        <v>489</v>
      </c>
    </row>
    <row r="547" spans="1:10" x14ac:dyDescent="0.3">
      <c r="A547" t="str">
        <f t="shared" si="8"/>
        <v>HONOR X5D 128GBMax Negocios + 49.90CONTADO</v>
      </c>
      <c r="B547" s="69" t="str">
        <f>precio_alta!A34</f>
        <v>Corriente</v>
      </c>
      <c r="C547" s="69" t="str">
        <f>precio_alta!B34</f>
        <v>4G</v>
      </c>
      <c r="D547" s="69" t="str">
        <f>precio_alta!C34</f>
        <v>HONOR</v>
      </c>
      <c r="E547" s="69" t="str">
        <f>precio_alta!D34</f>
        <v>HONOR X5D 128GB</v>
      </c>
      <c r="F547" s="69">
        <f>precio_alta!E34</f>
        <v>449</v>
      </c>
      <c r="G547" s="69" t="str">
        <f>precio_alta!F34</f>
        <v>Android</v>
      </c>
      <c r="H547" s="69" t="s">
        <v>187</v>
      </c>
      <c r="I547" s="68" t="s">
        <v>46</v>
      </c>
      <c r="J547" s="69">
        <f>precio_alta!I34</f>
        <v>439</v>
      </c>
    </row>
    <row r="548" spans="1:10" x14ac:dyDescent="0.3">
      <c r="A548" t="str">
        <f t="shared" si="8"/>
        <v>HONOR X5D 256GBMax Negocios + 49.90CONTADO</v>
      </c>
      <c r="B548" s="69" t="str">
        <f>precio_alta!A35</f>
        <v>Corriente</v>
      </c>
      <c r="C548" s="69" t="str">
        <f>precio_alta!B35</f>
        <v>4G</v>
      </c>
      <c r="D548" s="69" t="str">
        <f>precio_alta!C35</f>
        <v>HONOR</v>
      </c>
      <c r="E548" s="69" t="str">
        <f>precio_alta!D35</f>
        <v>HONOR X5D 256GB</v>
      </c>
      <c r="F548" s="69">
        <f>precio_alta!E35</f>
        <v>589</v>
      </c>
      <c r="G548" s="69" t="str">
        <f>precio_alta!F35</f>
        <v>Android</v>
      </c>
      <c r="H548" s="69" t="s">
        <v>187</v>
      </c>
      <c r="I548" s="68" t="s">
        <v>46</v>
      </c>
      <c r="J548" s="69">
        <f>precio_alta!I35</f>
        <v>569</v>
      </c>
    </row>
    <row r="549" spans="1:10" x14ac:dyDescent="0.3">
      <c r="A549" t="str">
        <f t="shared" si="8"/>
        <v>HONOR X6C 256GBMax Negocios + 49.90CONTADO</v>
      </c>
      <c r="B549" s="69" t="str">
        <f>precio_alta!A36</f>
        <v>Corriente</v>
      </c>
      <c r="C549" s="69" t="str">
        <f>precio_alta!B36</f>
        <v>4G</v>
      </c>
      <c r="D549" s="69" t="str">
        <f>precio_alta!C36</f>
        <v>HONOR</v>
      </c>
      <c r="E549" s="69" t="str">
        <f>precio_alta!D36</f>
        <v>HONOR X6C 256GB</v>
      </c>
      <c r="F549" s="69">
        <f>precio_alta!E36</f>
        <v>699</v>
      </c>
      <c r="G549" s="69" t="str">
        <f>precio_alta!F36</f>
        <v>Android</v>
      </c>
      <c r="H549" s="69" t="s">
        <v>187</v>
      </c>
      <c r="I549" s="68" t="s">
        <v>46</v>
      </c>
      <c r="J549" s="69">
        <f>precio_alta!I36</f>
        <v>679</v>
      </c>
    </row>
    <row r="550" spans="1:10" x14ac:dyDescent="0.3">
      <c r="A550" t="str">
        <f t="shared" si="8"/>
        <v>HONOR X6D 256GB 5GMax Negocios + 49.90CONTADO</v>
      </c>
      <c r="B550" s="69" t="str">
        <f>precio_alta!A37</f>
        <v>Corriente</v>
      </c>
      <c r="C550" s="69" t="str">
        <f>precio_alta!B37</f>
        <v>5G</v>
      </c>
      <c r="D550" s="69" t="str">
        <f>precio_alta!C37</f>
        <v>HONOR</v>
      </c>
      <c r="E550" s="69" t="str">
        <f>precio_alta!D37</f>
        <v>HONOR X6D 256GB 5G</v>
      </c>
      <c r="F550" s="69">
        <f>precio_alta!E37</f>
        <v>829</v>
      </c>
      <c r="G550" s="69" t="str">
        <f>precio_alta!F37</f>
        <v>Android</v>
      </c>
      <c r="H550" s="69" t="s">
        <v>187</v>
      </c>
      <c r="I550" s="68" t="s">
        <v>46</v>
      </c>
      <c r="J550" s="69">
        <f>precio_alta!I37</f>
        <v>809</v>
      </c>
    </row>
    <row r="551" spans="1:10" x14ac:dyDescent="0.3">
      <c r="A551" t="str">
        <f t="shared" si="8"/>
        <v>HONOR X7D 256GB 5GMax Negocios + 49.90CONTADO</v>
      </c>
      <c r="B551" s="69" t="str">
        <f>precio_alta!A38</f>
        <v>Corriente</v>
      </c>
      <c r="C551" s="69" t="str">
        <f>precio_alta!B38</f>
        <v>5G</v>
      </c>
      <c r="D551" s="69" t="str">
        <f>precio_alta!C38</f>
        <v>HONOR</v>
      </c>
      <c r="E551" s="69" t="str">
        <f>precio_alta!D38</f>
        <v>HONOR X7D 256GB 5G</v>
      </c>
      <c r="F551" s="69">
        <f>precio_alta!E38</f>
        <v>879</v>
      </c>
      <c r="G551" s="69" t="str">
        <f>precio_alta!F38</f>
        <v>Android</v>
      </c>
      <c r="H551" s="69" t="s">
        <v>187</v>
      </c>
      <c r="I551" s="68" t="s">
        <v>46</v>
      </c>
      <c r="J551" s="69">
        <f>precio_alta!I38</f>
        <v>869</v>
      </c>
    </row>
    <row r="552" spans="1:10" x14ac:dyDescent="0.3">
      <c r="A552" t="str">
        <f t="shared" si="8"/>
        <v>HONOR X7E PLUS 256GB 5GMax Negocios + 49.90CONTADO</v>
      </c>
      <c r="B552" s="69" t="str">
        <f>precio_alta!A39</f>
        <v>Corriente</v>
      </c>
      <c r="C552" s="69" t="str">
        <f>precio_alta!B39</f>
        <v>5G</v>
      </c>
      <c r="D552" s="69" t="str">
        <f>precio_alta!C39</f>
        <v>HONOR</v>
      </c>
      <c r="E552" s="69" t="str">
        <f>precio_alta!D39</f>
        <v>HONOR X7E PLUS 256GB 5G</v>
      </c>
      <c r="F552" s="69">
        <f>precio_alta!E39</f>
        <v>1179</v>
      </c>
      <c r="G552" s="69" t="str">
        <f>precio_alta!F39</f>
        <v>Android</v>
      </c>
      <c r="H552" s="69" t="s">
        <v>187</v>
      </c>
      <c r="I552" s="68" t="s">
        <v>46</v>
      </c>
      <c r="J552" s="69">
        <f>precio_alta!I39</f>
        <v>1159</v>
      </c>
    </row>
    <row r="553" spans="1:10" x14ac:dyDescent="0.3">
      <c r="A553" t="str">
        <f t="shared" si="8"/>
        <v>HONOR X8C 256GB 5GMax Negocios + 49.90CONTADO</v>
      </c>
      <c r="B553" s="69" t="str">
        <f>precio_alta!A40</f>
        <v>Corriente</v>
      </c>
      <c r="C553" s="69" t="str">
        <f>precio_alta!B40</f>
        <v>5G</v>
      </c>
      <c r="D553" s="69" t="str">
        <f>precio_alta!C40</f>
        <v>HONOR</v>
      </c>
      <c r="E553" s="69" t="str">
        <f>precio_alta!D40</f>
        <v>HONOR X8C 256GB 5G</v>
      </c>
      <c r="F553" s="69">
        <f>precio_alta!E40</f>
        <v>1189</v>
      </c>
      <c r="G553" s="69" t="str">
        <f>precio_alta!F40</f>
        <v>Android</v>
      </c>
      <c r="H553" s="69" t="s">
        <v>187</v>
      </c>
      <c r="I553" s="68" t="s">
        <v>46</v>
      </c>
      <c r="J553" s="69">
        <f>precio_alta!I40</f>
        <v>1169</v>
      </c>
    </row>
    <row r="554" spans="1:10" x14ac:dyDescent="0.3">
      <c r="A554" t="str">
        <f t="shared" si="8"/>
        <v>HUAWEI WATCH KIDS 4 PROMax Negocios + 49.90CONTADO</v>
      </c>
      <c r="B554" s="69" t="str">
        <f>precio_alta!A41</f>
        <v>Corriente</v>
      </c>
      <c r="C554" s="69" t="str">
        <f>precio_alta!B41</f>
        <v>4G</v>
      </c>
      <c r="D554" s="69" t="str">
        <f>precio_alta!C41</f>
        <v>HUAWEI</v>
      </c>
      <c r="E554" s="69" t="str">
        <f>precio_alta!D41</f>
        <v>HUAWEI WATCH KIDS 4 PRO</v>
      </c>
      <c r="F554" s="69">
        <f>precio_alta!E41</f>
        <v>649</v>
      </c>
      <c r="G554" s="69" t="str">
        <f>precio_alta!F41</f>
        <v>Android</v>
      </c>
      <c r="H554" s="69" t="s">
        <v>187</v>
      </c>
      <c r="I554" s="68" t="s">
        <v>46</v>
      </c>
      <c r="J554" s="69">
        <f>precio_alta!I41</f>
        <v>629</v>
      </c>
    </row>
    <row r="555" spans="1:10" x14ac:dyDescent="0.3">
      <c r="A555" t="str">
        <f t="shared" si="8"/>
        <v>MOTOROLA MOTO EDGE 60 512GB 5GMax Negocios + 49.90CONTADO</v>
      </c>
      <c r="B555" s="69" t="str">
        <f>precio_alta!A42</f>
        <v>Corriente</v>
      </c>
      <c r="C555" s="69" t="str">
        <f>precio_alta!B42</f>
        <v>5G</v>
      </c>
      <c r="D555" s="69" t="str">
        <f>precio_alta!C42</f>
        <v>MOTOROLA</v>
      </c>
      <c r="E555" s="69" t="str">
        <f>precio_alta!D42</f>
        <v>MOTOROLA MOTO EDGE 60 512GB 5G</v>
      </c>
      <c r="F555" s="69">
        <f>precio_alta!E42</f>
        <v>1989</v>
      </c>
      <c r="G555" s="69" t="str">
        <f>precio_alta!F42</f>
        <v>Android</v>
      </c>
      <c r="H555" s="69" t="s">
        <v>187</v>
      </c>
      <c r="I555" s="68" t="s">
        <v>46</v>
      </c>
      <c r="J555" s="69">
        <f>precio_alta!I42</f>
        <v>1949</v>
      </c>
    </row>
    <row r="556" spans="1:10" x14ac:dyDescent="0.3">
      <c r="A556" t="str">
        <f t="shared" si="8"/>
        <v>MOTOROLA MOTO EDGE 60 FUSION 256GB 5GMax Negocios + 49.90CONTADO</v>
      </c>
      <c r="B556" s="69" t="str">
        <f>precio_alta!A43</f>
        <v>Corriente</v>
      </c>
      <c r="C556" s="69" t="str">
        <f>precio_alta!B43</f>
        <v>5G</v>
      </c>
      <c r="D556" s="69" t="str">
        <f>precio_alta!C43</f>
        <v>MOTOROLA</v>
      </c>
      <c r="E556" s="69" t="str">
        <f>precio_alta!D43</f>
        <v>MOTOROLA MOTO EDGE 60 FUSION 256GB 5G</v>
      </c>
      <c r="F556" s="69">
        <f>precio_alta!E43</f>
        <v>1439</v>
      </c>
      <c r="G556" s="69" t="str">
        <f>precio_alta!F43</f>
        <v>Android</v>
      </c>
      <c r="H556" s="69" t="s">
        <v>187</v>
      </c>
      <c r="I556" s="68" t="s">
        <v>46</v>
      </c>
      <c r="J556" s="69">
        <f>precio_alta!I43</f>
        <v>1409</v>
      </c>
    </row>
    <row r="557" spans="1:10" x14ac:dyDescent="0.3">
      <c r="A557" t="str">
        <f t="shared" si="8"/>
        <v>MOTOROLA MOTO EDGE 60 PRO 512GB 5GMax Negocios + 49.90CONTADO</v>
      </c>
      <c r="B557" s="69" t="str">
        <f>precio_alta!A44</f>
        <v>Corriente</v>
      </c>
      <c r="C557" s="69" t="str">
        <f>precio_alta!B44</f>
        <v>5G</v>
      </c>
      <c r="D557" s="69" t="str">
        <f>precio_alta!C44</f>
        <v>MOTOROLA</v>
      </c>
      <c r="E557" s="69" t="str">
        <f>precio_alta!D44</f>
        <v>MOTOROLA MOTO EDGE 60 PRO 512GB 5G</v>
      </c>
      <c r="F557" s="69">
        <f>precio_alta!E44</f>
        <v>2649</v>
      </c>
      <c r="G557" s="69" t="str">
        <f>precio_alta!F44</f>
        <v>Android</v>
      </c>
      <c r="H557" s="69" t="s">
        <v>187</v>
      </c>
      <c r="I557" s="68" t="s">
        <v>46</v>
      </c>
      <c r="J557" s="69">
        <f>precio_alta!I44</f>
        <v>2599</v>
      </c>
    </row>
    <row r="558" spans="1:10" x14ac:dyDescent="0.3">
      <c r="A558" t="str">
        <f t="shared" si="8"/>
        <v>MOTOROLA MOTO EDGE 70 512GB 5GMax Negocios + 49.90CONTADO</v>
      </c>
      <c r="B558" s="69" t="str">
        <f>precio_alta!A45</f>
        <v>Corriente</v>
      </c>
      <c r="C558" s="69" t="str">
        <f>precio_alta!B45</f>
        <v>5G</v>
      </c>
      <c r="D558" s="69" t="str">
        <f>precio_alta!C45</f>
        <v>MOTOROLA</v>
      </c>
      <c r="E558" s="69" t="str">
        <f>precio_alta!D45</f>
        <v>MOTOROLA MOTO EDGE 70 512GB 5G</v>
      </c>
      <c r="F558" s="69">
        <f>precio_alta!E45</f>
        <v>2549</v>
      </c>
      <c r="G558" s="69" t="str">
        <f>precio_alta!F45</f>
        <v>Android</v>
      </c>
      <c r="H558" s="69" t="s">
        <v>187</v>
      </c>
      <c r="I558" s="68" t="s">
        <v>46</v>
      </c>
      <c r="J558" s="69">
        <f>precio_alta!I45</f>
        <v>2489</v>
      </c>
    </row>
    <row r="559" spans="1:10" x14ac:dyDescent="0.3">
      <c r="A559" t="str">
        <f t="shared" si="8"/>
        <v>MOTOROLA MOTO EDGE 70 FUSION 256GB 5GMax Negocios + 49.90CONTADO</v>
      </c>
      <c r="B559" s="69" t="str">
        <f>precio_alta!A46</f>
        <v>Corriente</v>
      </c>
      <c r="C559" s="69" t="str">
        <f>precio_alta!B46</f>
        <v>5G</v>
      </c>
      <c r="D559" s="69" t="str">
        <f>precio_alta!C46</f>
        <v>MOTOROLA</v>
      </c>
      <c r="E559" s="69" t="str">
        <f>precio_alta!D46</f>
        <v>MOTOROLA MOTO EDGE 70 FUSION 256GB 5G</v>
      </c>
      <c r="F559" s="69">
        <f>precio_alta!E46</f>
        <v>1899</v>
      </c>
      <c r="G559" s="69" t="str">
        <f>precio_alta!F46</f>
        <v>Android</v>
      </c>
      <c r="H559" s="69" t="s">
        <v>187</v>
      </c>
      <c r="I559" s="68" t="s">
        <v>46</v>
      </c>
      <c r="J559" s="69">
        <f>precio_alta!I46</f>
        <v>1859</v>
      </c>
    </row>
    <row r="560" spans="1:10" x14ac:dyDescent="0.3">
      <c r="A560" t="str">
        <f t="shared" si="8"/>
        <v>MOTOROLA MOTO EDGE 70 PRO 512GB 5GMax Negocios + 49.90CONTADO</v>
      </c>
      <c r="B560" s="69" t="str">
        <f>precio_alta!A47</f>
        <v>Corriente</v>
      </c>
      <c r="C560" s="69" t="str">
        <f>precio_alta!B47</f>
        <v>5G</v>
      </c>
      <c r="D560" s="69" t="str">
        <f>precio_alta!C47</f>
        <v>MOTOROLA</v>
      </c>
      <c r="E560" s="69" t="str">
        <f>precio_alta!D47</f>
        <v>MOTOROLA MOTO EDGE 70 PRO 512GB 5G</v>
      </c>
      <c r="F560" s="69">
        <f>precio_alta!E47</f>
        <v>3619</v>
      </c>
      <c r="G560" s="69" t="str">
        <f>precio_alta!F47</f>
        <v>Android</v>
      </c>
      <c r="H560" s="69" t="s">
        <v>187</v>
      </c>
      <c r="I560" s="68" t="s">
        <v>46</v>
      </c>
      <c r="J560" s="69">
        <f>precio_alta!I47</f>
        <v>3539</v>
      </c>
    </row>
    <row r="561" spans="1:10" x14ac:dyDescent="0.3">
      <c r="A561" t="str">
        <f t="shared" si="8"/>
        <v>MOTOROLA MOTO G06 128GBMax Negocios + 49.90CONTADO</v>
      </c>
      <c r="B561" s="69" t="str">
        <f>precio_alta!A48</f>
        <v>Corriente</v>
      </c>
      <c r="C561" s="69" t="str">
        <f>precio_alta!B48</f>
        <v>4G</v>
      </c>
      <c r="D561" s="69" t="str">
        <f>precio_alta!C48</f>
        <v>MOTOROLA</v>
      </c>
      <c r="E561" s="69" t="str">
        <f>precio_alta!D48</f>
        <v>MOTOROLA MOTO G06 128GB</v>
      </c>
      <c r="F561" s="69">
        <f>precio_alta!E48</f>
        <v>619</v>
      </c>
      <c r="G561" s="69" t="str">
        <f>precio_alta!F48</f>
        <v>Android</v>
      </c>
      <c r="H561" s="69" t="s">
        <v>187</v>
      </c>
      <c r="I561" s="68" t="s">
        <v>46</v>
      </c>
      <c r="J561" s="69">
        <f>precio_alta!I48</f>
        <v>609</v>
      </c>
    </row>
    <row r="562" spans="1:10" x14ac:dyDescent="0.3">
      <c r="A562" t="str">
        <f t="shared" si="8"/>
        <v>MOTOROLA MOTO G06 256GBMax Negocios + 49.90CONTADO</v>
      </c>
      <c r="B562" s="69" t="str">
        <f>precio_alta!A49</f>
        <v>Corriente</v>
      </c>
      <c r="C562" s="69" t="str">
        <f>precio_alta!B49</f>
        <v>4G</v>
      </c>
      <c r="D562" s="69" t="str">
        <f>precio_alta!C49</f>
        <v>MOTOROLA</v>
      </c>
      <c r="E562" s="69" t="str">
        <f>precio_alta!D49</f>
        <v>MOTOROLA MOTO G06 256GB</v>
      </c>
      <c r="F562" s="69">
        <f>precio_alta!E49</f>
        <v>649</v>
      </c>
      <c r="G562" s="69" t="str">
        <f>precio_alta!F49</f>
        <v>Android</v>
      </c>
      <c r="H562" s="69" t="s">
        <v>187</v>
      </c>
      <c r="I562" s="68" t="s">
        <v>46</v>
      </c>
      <c r="J562" s="69">
        <f>precio_alta!I49</f>
        <v>629</v>
      </c>
    </row>
    <row r="563" spans="1:10" x14ac:dyDescent="0.3">
      <c r="A563" t="str">
        <f t="shared" si="8"/>
        <v>MOTOROLA MOTO G15 256GBMax Negocios + 49.90CONTADO</v>
      </c>
      <c r="B563" s="69" t="str">
        <f>precio_alta!A50</f>
        <v>Corriente</v>
      </c>
      <c r="C563" s="69" t="str">
        <f>precio_alta!B50</f>
        <v>4G</v>
      </c>
      <c r="D563" s="69" t="str">
        <f>precio_alta!C50</f>
        <v>MOTOROLA</v>
      </c>
      <c r="E563" s="69" t="str">
        <f>precio_alta!D50</f>
        <v>MOTOROLA MOTO G15 256GB</v>
      </c>
      <c r="F563" s="69">
        <f>precio_alta!E50</f>
        <v>719</v>
      </c>
      <c r="G563" s="69" t="str">
        <f>precio_alta!F50</f>
        <v>Android</v>
      </c>
      <c r="H563" s="69" t="s">
        <v>187</v>
      </c>
      <c r="I563" s="68" t="s">
        <v>46</v>
      </c>
      <c r="J563" s="69">
        <f>precio_alta!I50</f>
        <v>699</v>
      </c>
    </row>
    <row r="564" spans="1:10" x14ac:dyDescent="0.3">
      <c r="A564" t="str">
        <f t="shared" si="8"/>
        <v>MOTOROLA MOTO G17 256GBMax Negocios + 49.90CONTADO</v>
      </c>
      <c r="B564" s="69" t="str">
        <f>precio_alta!A51</f>
        <v>Corriente</v>
      </c>
      <c r="C564" s="69" t="str">
        <f>precio_alta!B51</f>
        <v>4G</v>
      </c>
      <c r="D564" s="69" t="str">
        <f>precio_alta!C51</f>
        <v>MOTOROLA</v>
      </c>
      <c r="E564" s="69" t="str">
        <f>precio_alta!D51</f>
        <v>MOTOROLA MOTO G17 256GB</v>
      </c>
      <c r="F564" s="69">
        <f>precio_alta!E51</f>
        <v>779</v>
      </c>
      <c r="G564" s="69" t="str">
        <f>precio_alta!F51</f>
        <v>Android</v>
      </c>
      <c r="H564" s="69" t="s">
        <v>187</v>
      </c>
      <c r="I564" s="68" t="s">
        <v>46</v>
      </c>
      <c r="J564" s="69">
        <f>precio_alta!I51</f>
        <v>769</v>
      </c>
    </row>
    <row r="565" spans="1:10" x14ac:dyDescent="0.3">
      <c r="A565" t="str">
        <f t="shared" si="8"/>
        <v>MOTOROLA MOTO G47 128GB 5GMax Negocios + 49.90CONTADO</v>
      </c>
      <c r="B565" s="69" t="str">
        <f>precio_alta!A52</f>
        <v>Corriente</v>
      </c>
      <c r="C565" s="69" t="str">
        <f>precio_alta!B52</f>
        <v>5G</v>
      </c>
      <c r="D565" s="69" t="str">
        <f>precio_alta!C52</f>
        <v>MOTOROLA</v>
      </c>
      <c r="E565" s="69" t="str">
        <f>precio_alta!D52</f>
        <v>MOTOROLA MOTO G47 128GB 5G</v>
      </c>
      <c r="F565" s="69">
        <f>precio_alta!E52</f>
        <v>949</v>
      </c>
      <c r="G565" s="69" t="str">
        <f>precio_alta!F52</f>
        <v>Android</v>
      </c>
      <c r="H565" s="69" t="s">
        <v>187</v>
      </c>
      <c r="I565" s="68" t="s">
        <v>46</v>
      </c>
      <c r="J565" s="69">
        <f>precio_alta!I52</f>
        <v>929</v>
      </c>
    </row>
    <row r="566" spans="1:10" x14ac:dyDescent="0.3">
      <c r="A566" t="str">
        <f t="shared" si="8"/>
        <v>MOTOROLA MOTO G56 256GB 5GMax Negocios + 49.90CONTADO</v>
      </c>
      <c r="B566" s="69" t="str">
        <f>precio_alta!A53</f>
        <v>Corriente</v>
      </c>
      <c r="C566" s="69" t="str">
        <f>precio_alta!B53</f>
        <v>5G</v>
      </c>
      <c r="D566" s="69" t="str">
        <f>precio_alta!C53</f>
        <v>MOTOROLA</v>
      </c>
      <c r="E566" s="69" t="str">
        <f>precio_alta!D53</f>
        <v>MOTOROLA MOTO G56 256GB 5G</v>
      </c>
      <c r="F566" s="69">
        <f>precio_alta!E53</f>
        <v>969</v>
      </c>
      <c r="G566" s="69" t="str">
        <f>precio_alta!F53</f>
        <v>Android</v>
      </c>
      <c r="H566" s="69" t="s">
        <v>187</v>
      </c>
      <c r="I566" s="68" t="s">
        <v>46</v>
      </c>
      <c r="J566" s="69">
        <f>precio_alta!I53</f>
        <v>949</v>
      </c>
    </row>
    <row r="567" spans="1:10" x14ac:dyDescent="0.3">
      <c r="A567" t="str">
        <f t="shared" si="8"/>
        <v>MOTOROLA MOTO G67 256GB 5GMax Negocios + 49.90CONTADO</v>
      </c>
      <c r="B567" s="69" t="str">
        <f>precio_alta!A54</f>
        <v>Corriente</v>
      </c>
      <c r="C567" s="69" t="str">
        <f>precio_alta!B54</f>
        <v>5G</v>
      </c>
      <c r="D567" s="69" t="str">
        <f>precio_alta!C54</f>
        <v>MOTOROLA</v>
      </c>
      <c r="E567" s="69" t="str">
        <f>precio_alta!D54</f>
        <v>MOTOROLA MOTO G67 256GB 5G</v>
      </c>
      <c r="F567" s="69">
        <f>precio_alta!E54</f>
        <v>1269</v>
      </c>
      <c r="G567" s="69" t="str">
        <f>precio_alta!F54</f>
        <v>Android</v>
      </c>
      <c r="H567" s="69" t="s">
        <v>187</v>
      </c>
      <c r="I567" s="68" t="s">
        <v>46</v>
      </c>
      <c r="J567" s="69">
        <f>precio_alta!I54</f>
        <v>1249</v>
      </c>
    </row>
    <row r="568" spans="1:10" x14ac:dyDescent="0.3">
      <c r="A568" t="str">
        <f t="shared" si="8"/>
        <v>MOTOROLA MOTO G77 256GB 5GMax Negocios + 49.90CONTADO</v>
      </c>
      <c r="B568" s="69" t="str">
        <f>precio_alta!A55</f>
        <v>Corriente</v>
      </c>
      <c r="C568" s="69" t="str">
        <f>precio_alta!B55</f>
        <v>5G</v>
      </c>
      <c r="D568" s="69" t="str">
        <f>precio_alta!C55</f>
        <v>MOTOROLA</v>
      </c>
      <c r="E568" s="69" t="str">
        <f>precio_alta!D55</f>
        <v>MOTOROLA MOTO G77 256GB 5G</v>
      </c>
      <c r="F568" s="69">
        <f>precio_alta!E55</f>
        <v>1519</v>
      </c>
      <c r="G568" s="69" t="str">
        <f>precio_alta!F55</f>
        <v>Android</v>
      </c>
      <c r="H568" s="69" t="s">
        <v>187</v>
      </c>
      <c r="I568" s="68" t="s">
        <v>46</v>
      </c>
      <c r="J568" s="69">
        <f>precio_alta!I55</f>
        <v>1489</v>
      </c>
    </row>
    <row r="569" spans="1:10" x14ac:dyDescent="0.3">
      <c r="A569" t="str">
        <f t="shared" si="8"/>
        <v>MOTOROLA MOTO RAZR 60 512GB 5GMax Negocios + 49.90CONTADO</v>
      </c>
      <c r="B569" s="69" t="str">
        <f>precio_alta!A56</f>
        <v>Corriente</v>
      </c>
      <c r="C569" s="69" t="str">
        <f>precio_alta!B56</f>
        <v>5G</v>
      </c>
      <c r="D569" s="69" t="str">
        <f>precio_alta!C56</f>
        <v>MOTOROLA</v>
      </c>
      <c r="E569" s="69" t="str">
        <f>precio_alta!D56</f>
        <v>MOTOROLA MOTO RAZR 60 512GB 5G</v>
      </c>
      <c r="F569" s="69">
        <f>precio_alta!E56</f>
        <v>3789</v>
      </c>
      <c r="G569" s="69" t="str">
        <f>precio_alta!F56</f>
        <v>Android</v>
      </c>
      <c r="H569" s="69" t="s">
        <v>187</v>
      </c>
      <c r="I569" s="68" t="s">
        <v>46</v>
      </c>
      <c r="J569" s="69">
        <f>precio_alta!I56</f>
        <v>3719</v>
      </c>
    </row>
    <row r="570" spans="1:10" x14ac:dyDescent="0.3">
      <c r="A570" t="str">
        <f t="shared" si="8"/>
        <v>MOTOROLA MOTO RAZR 70 512GB 5GMax Negocios + 49.90CONTADO</v>
      </c>
      <c r="B570" s="69" t="str">
        <f>precio_alta!A57</f>
        <v>Corriente</v>
      </c>
      <c r="C570" s="69" t="str">
        <f>precio_alta!B57</f>
        <v>5G</v>
      </c>
      <c r="D570" s="69" t="str">
        <f>precio_alta!C57</f>
        <v>MOTOROLA</v>
      </c>
      <c r="E570" s="69" t="str">
        <f>precio_alta!D57</f>
        <v>MOTOROLA MOTO RAZR 70 512GB 5G</v>
      </c>
      <c r="F570" s="69">
        <f>precio_alta!E57</f>
        <v>4089</v>
      </c>
      <c r="G570" s="69" t="str">
        <f>precio_alta!F57</f>
        <v>Android</v>
      </c>
      <c r="H570" s="69" t="s">
        <v>187</v>
      </c>
      <c r="I570" s="68" t="s">
        <v>46</v>
      </c>
      <c r="J570" s="69">
        <f>precio_alta!I57</f>
        <v>4009</v>
      </c>
    </row>
    <row r="571" spans="1:10" x14ac:dyDescent="0.3">
      <c r="A571" t="str">
        <f t="shared" si="8"/>
        <v>OPPO A5 256GBMax Negocios + 49.90CONTADO</v>
      </c>
      <c r="B571" s="69" t="str">
        <f>precio_alta!A58</f>
        <v>Corriente</v>
      </c>
      <c r="C571" s="69" t="str">
        <f>precio_alta!B58</f>
        <v>4G</v>
      </c>
      <c r="D571" s="69" t="str">
        <f>precio_alta!C58</f>
        <v>OPPO</v>
      </c>
      <c r="E571" s="69" t="str">
        <f>precio_alta!D58</f>
        <v>OPPO A5 256GB</v>
      </c>
      <c r="F571" s="69">
        <f>precio_alta!E58</f>
        <v>849</v>
      </c>
      <c r="G571" s="69" t="str">
        <f>precio_alta!F58</f>
        <v>Android</v>
      </c>
      <c r="H571" s="69" t="s">
        <v>187</v>
      </c>
      <c r="I571" s="68" t="s">
        <v>46</v>
      </c>
      <c r="J571" s="69">
        <f>precio_alta!I58</f>
        <v>829</v>
      </c>
    </row>
    <row r="572" spans="1:10" x14ac:dyDescent="0.3">
      <c r="A572" t="str">
        <f t="shared" si="8"/>
        <v>OPPO A5 256GB 5GMax Negocios + 49.90CONTADO</v>
      </c>
      <c r="B572" s="69" t="str">
        <f>precio_alta!A59</f>
        <v>Corriente</v>
      </c>
      <c r="C572" s="69" t="str">
        <f>precio_alta!B59</f>
        <v>5G</v>
      </c>
      <c r="D572" s="69" t="str">
        <f>precio_alta!C59</f>
        <v>OPPO</v>
      </c>
      <c r="E572" s="69" t="str">
        <f>precio_alta!D59</f>
        <v>OPPO A5 256GB 5G</v>
      </c>
      <c r="F572" s="69">
        <f>precio_alta!E59</f>
        <v>1319</v>
      </c>
      <c r="G572" s="69" t="str">
        <f>precio_alta!F59</f>
        <v>Android</v>
      </c>
      <c r="H572" s="69" t="s">
        <v>187</v>
      </c>
      <c r="I572" s="68" t="s">
        <v>46</v>
      </c>
      <c r="J572" s="69">
        <f>precio_alta!I59</f>
        <v>1289</v>
      </c>
    </row>
    <row r="573" spans="1:10" x14ac:dyDescent="0.3">
      <c r="A573" t="str">
        <f t="shared" si="8"/>
        <v>OPPO A5X 128GBMax Negocios + 49.90CONTADO</v>
      </c>
      <c r="B573" s="69" t="str">
        <f>precio_alta!A60</f>
        <v>Corriente</v>
      </c>
      <c r="C573" s="69" t="str">
        <f>precio_alta!B60</f>
        <v>4G</v>
      </c>
      <c r="D573" s="69" t="str">
        <f>precio_alta!C60</f>
        <v>OPPO</v>
      </c>
      <c r="E573" s="69" t="str">
        <f>precio_alta!D60</f>
        <v>OPPO A5X 128GB</v>
      </c>
      <c r="F573" s="69">
        <f>precio_alta!E60</f>
        <v>659</v>
      </c>
      <c r="G573" s="69" t="str">
        <f>precio_alta!F60</f>
        <v>Android</v>
      </c>
      <c r="H573" s="69" t="s">
        <v>187</v>
      </c>
      <c r="I573" s="68" t="s">
        <v>46</v>
      </c>
      <c r="J573" s="69">
        <f>precio_alta!I60</f>
        <v>649</v>
      </c>
    </row>
    <row r="574" spans="1:10" x14ac:dyDescent="0.3">
      <c r="A574" t="str">
        <f t="shared" si="8"/>
        <v>OPPO A6 PRO 256GB 5GMax Negocios + 49.90CONTADO</v>
      </c>
      <c r="B574" s="69" t="str">
        <f>precio_alta!A61</f>
        <v>Corriente</v>
      </c>
      <c r="C574" s="69" t="str">
        <f>precio_alta!B61</f>
        <v>5G</v>
      </c>
      <c r="D574" s="69" t="str">
        <f>precio_alta!C61</f>
        <v>OPPO</v>
      </c>
      <c r="E574" s="69" t="str">
        <f>precio_alta!D61</f>
        <v>OPPO A6 PRO 256GB 5G</v>
      </c>
      <c r="F574" s="69">
        <f>precio_alta!E61</f>
        <v>1779</v>
      </c>
      <c r="G574" s="69" t="str">
        <f>precio_alta!F61</f>
        <v>Android</v>
      </c>
      <c r="H574" s="69" t="s">
        <v>187</v>
      </c>
      <c r="I574" s="68" t="s">
        <v>46</v>
      </c>
      <c r="J574" s="69">
        <f>precio_alta!I61</f>
        <v>1739</v>
      </c>
    </row>
    <row r="575" spans="1:10" x14ac:dyDescent="0.3">
      <c r="A575" t="str">
        <f t="shared" si="8"/>
        <v>OPPO A6T 128GBMax Negocios + 49.90CONTADO</v>
      </c>
      <c r="B575" s="69" t="str">
        <f>precio_alta!A62</f>
        <v>Corriente</v>
      </c>
      <c r="C575" s="69" t="str">
        <f>precio_alta!B62</f>
        <v>4G</v>
      </c>
      <c r="D575" s="69" t="str">
        <f>precio_alta!C62</f>
        <v>OPPO</v>
      </c>
      <c r="E575" s="69" t="str">
        <f>precio_alta!D62</f>
        <v>OPPO A6T 128GB</v>
      </c>
      <c r="F575" s="69">
        <f>precio_alta!E62</f>
        <v>789</v>
      </c>
      <c r="G575" s="69" t="str">
        <f>precio_alta!F62</f>
        <v>Android</v>
      </c>
      <c r="H575" s="69" t="s">
        <v>187</v>
      </c>
      <c r="I575" s="68" t="s">
        <v>46</v>
      </c>
      <c r="J575" s="69">
        <f>precio_alta!I62</f>
        <v>769</v>
      </c>
    </row>
    <row r="576" spans="1:10" x14ac:dyDescent="0.3">
      <c r="A576" t="str">
        <f t="shared" si="8"/>
        <v>OPPO A6X 256GB 5GMax Negocios + 49.90CONTADO</v>
      </c>
      <c r="B576" s="69" t="str">
        <f>precio_alta!A63</f>
        <v>Corriente</v>
      </c>
      <c r="C576" s="69" t="str">
        <f>precio_alta!B63</f>
        <v>5G</v>
      </c>
      <c r="D576" s="69" t="str">
        <f>precio_alta!C63</f>
        <v>OPPO</v>
      </c>
      <c r="E576" s="69" t="str">
        <f>precio_alta!D63</f>
        <v>OPPO A6X 256GB 5G</v>
      </c>
      <c r="F576" s="69">
        <f>precio_alta!E63</f>
        <v>1159</v>
      </c>
      <c r="G576" s="69" t="str">
        <f>precio_alta!F63</f>
        <v>Android</v>
      </c>
      <c r="H576" s="69" t="s">
        <v>187</v>
      </c>
      <c r="I576" s="68" t="s">
        <v>46</v>
      </c>
      <c r="J576" s="69">
        <f>precio_alta!I63</f>
        <v>1139</v>
      </c>
    </row>
    <row r="577" spans="1:10" x14ac:dyDescent="0.3">
      <c r="A577" t="str">
        <f t="shared" si="8"/>
        <v>OPPO RENO 14F 256GB 5GMax Negocios + 49.90CONTADO</v>
      </c>
      <c r="B577" s="69" t="str">
        <f>precio_alta!A64</f>
        <v>Corriente</v>
      </c>
      <c r="C577" s="69" t="str">
        <f>precio_alta!B64</f>
        <v>4G</v>
      </c>
      <c r="D577" s="69" t="str">
        <f>precio_alta!C64</f>
        <v>OPPO</v>
      </c>
      <c r="E577" s="69" t="str">
        <f>precio_alta!D64</f>
        <v>OPPO RENO 14F 256GB 5G</v>
      </c>
      <c r="F577" s="69">
        <f>precio_alta!E64</f>
        <v>2229</v>
      </c>
      <c r="G577" s="69" t="str">
        <f>precio_alta!F64</f>
        <v>Android</v>
      </c>
      <c r="H577" s="69" t="s">
        <v>187</v>
      </c>
      <c r="I577" s="68" t="s">
        <v>46</v>
      </c>
      <c r="J577" s="69">
        <f>precio_alta!I64</f>
        <v>2179</v>
      </c>
    </row>
    <row r="578" spans="1:10" x14ac:dyDescent="0.3">
      <c r="A578" t="str">
        <f t="shared" si="8"/>
        <v>OPPO RENO 14F 512GB 5GMax Negocios + 49.90CONTADO</v>
      </c>
      <c r="B578" s="69" t="str">
        <f>precio_alta!A65</f>
        <v>Corriente</v>
      </c>
      <c r="C578" s="69" t="str">
        <f>precio_alta!B65</f>
        <v>5G</v>
      </c>
      <c r="D578" s="69" t="str">
        <f>precio_alta!C65</f>
        <v>OPPO</v>
      </c>
      <c r="E578" s="69" t="str">
        <f>precio_alta!D65</f>
        <v>OPPO RENO 14F 512GB 5G</v>
      </c>
      <c r="F578" s="69">
        <f>precio_alta!E65</f>
        <v>2439</v>
      </c>
      <c r="G578" s="69" t="str">
        <f>precio_alta!F65</f>
        <v>Android</v>
      </c>
      <c r="H578" s="69" t="s">
        <v>187</v>
      </c>
      <c r="I578" s="68" t="s">
        <v>46</v>
      </c>
      <c r="J578" s="69">
        <f>precio_alta!I65</f>
        <v>2389</v>
      </c>
    </row>
    <row r="579" spans="1:10" x14ac:dyDescent="0.3">
      <c r="A579" t="str">
        <f t="shared" ref="A579:A642" si="9">CONCATENATE(E579,I579,H579)</f>
        <v>OPPO RENO 16 256GB 5GMax Negocios + 49.90CONTADO</v>
      </c>
      <c r="B579" s="69" t="str">
        <f>precio_alta!A66</f>
        <v>Corriente</v>
      </c>
      <c r="C579" s="69" t="str">
        <f>precio_alta!B66</f>
        <v>5G</v>
      </c>
      <c r="D579" s="69" t="str">
        <f>precio_alta!C66</f>
        <v>OPPO</v>
      </c>
      <c r="E579" s="69" t="str">
        <f>precio_alta!D66</f>
        <v>OPPO RENO 16 256GB 5G</v>
      </c>
      <c r="F579" s="69">
        <f>precio_alta!E66</f>
        <v>3839</v>
      </c>
      <c r="G579" s="69" t="str">
        <f>precio_alta!F66</f>
        <v>Android</v>
      </c>
      <c r="H579" s="69" t="s">
        <v>187</v>
      </c>
      <c r="I579" s="68" t="s">
        <v>46</v>
      </c>
      <c r="J579" s="69">
        <f>precio_alta!I66</f>
        <v>3759</v>
      </c>
    </row>
    <row r="580" spans="1:10" x14ac:dyDescent="0.3">
      <c r="A580" t="str">
        <f t="shared" si="9"/>
        <v>OPPO RENO 16F 256GB 5GMax Negocios + 49.90CONTADO</v>
      </c>
      <c r="B580" s="69" t="str">
        <f>precio_alta!A67</f>
        <v>Corriente</v>
      </c>
      <c r="C580" s="69" t="str">
        <f>precio_alta!B67</f>
        <v>5G</v>
      </c>
      <c r="D580" s="69" t="str">
        <f>precio_alta!C67</f>
        <v>OPPO</v>
      </c>
      <c r="E580" s="69" t="str">
        <f>precio_alta!D67</f>
        <v>OPPO RENO 16F 256GB 5G</v>
      </c>
      <c r="F580" s="69">
        <f>precio_alta!E67</f>
        <v>3129</v>
      </c>
      <c r="G580" s="69" t="str">
        <f>precio_alta!F67</f>
        <v>Android</v>
      </c>
      <c r="H580" s="69" t="s">
        <v>187</v>
      </c>
      <c r="I580" s="68" t="s">
        <v>46</v>
      </c>
      <c r="J580" s="69">
        <f>precio_alta!I67</f>
        <v>3059</v>
      </c>
    </row>
    <row r="581" spans="1:10" x14ac:dyDescent="0.3">
      <c r="A581" t="str">
        <f t="shared" si="9"/>
        <v>SAMSUNG GALAXY A07 128GBMax Negocios + 49.90CONTADO</v>
      </c>
      <c r="B581" s="69" t="str">
        <f>precio_alta!A68</f>
        <v>Corriente</v>
      </c>
      <c r="C581" s="69" t="str">
        <f>precio_alta!B68</f>
        <v>4G</v>
      </c>
      <c r="D581" s="69" t="str">
        <f>precio_alta!C68</f>
        <v>SAMSUNG</v>
      </c>
      <c r="E581" s="69" t="str">
        <f>precio_alta!D68</f>
        <v>SAMSUNG GALAXY A07 128GB</v>
      </c>
      <c r="F581" s="69">
        <f>precio_alta!E68</f>
        <v>599</v>
      </c>
      <c r="G581" s="69" t="str">
        <f>precio_alta!F68</f>
        <v>Android</v>
      </c>
      <c r="H581" s="69" t="s">
        <v>187</v>
      </c>
      <c r="I581" s="68" t="s">
        <v>46</v>
      </c>
      <c r="J581" s="69">
        <f>precio_alta!I68</f>
        <v>589</v>
      </c>
    </row>
    <row r="582" spans="1:10" x14ac:dyDescent="0.3">
      <c r="A582" t="str">
        <f t="shared" si="9"/>
        <v>SAMSUNG GALAXY A16 128GBMax Negocios + 49.90CONTADO</v>
      </c>
      <c r="B582" s="69" t="str">
        <f>precio_alta!A69</f>
        <v>Corriente</v>
      </c>
      <c r="C582" s="69" t="str">
        <f>precio_alta!B69</f>
        <v>4G</v>
      </c>
      <c r="D582" s="69" t="str">
        <f>precio_alta!C69</f>
        <v>SAMSUNG</v>
      </c>
      <c r="E582" s="69" t="str">
        <f>precio_alta!D69</f>
        <v>SAMSUNG GALAXY A16 128GB</v>
      </c>
      <c r="F582" s="69">
        <f>precio_alta!E69</f>
        <v>659</v>
      </c>
      <c r="G582" s="69" t="str">
        <f>precio_alta!F69</f>
        <v>Android</v>
      </c>
      <c r="H582" s="69" t="s">
        <v>187</v>
      </c>
      <c r="I582" s="68" t="s">
        <v>46</v>
      </c>
      <c r="J582" s="69">
        <f>precio_alta!I69</f>
        <v>649</v>
      </c>
    </row>
    <row r="583" spans="1:10" x14ac:dyDescent="0.3">
      <c r="A583" t="str">
        <f t="shared" si="9"/>
        <v>SAMSUNG GALAXY A17 128GB 5GMax Negocios + 49.90CONTADO</v>
      </c>
      <c r="B583" s="69" t="str">
        <f>precio_alta!A70</f>
        <v>Corriente</v>
      </c>
      <c r="C583" s="69" t="str">
        <f>precio_alta!B70</f>
        <v>5G</v>
      </c>
      <c r="D583" s="69" t="str">
        <f>precio_alta!C70</f>
        <v>SAMSUNG</v>
      </c>
      <c r="E583" s="69" t="str">
        <f>precio_alta!D70</f>
        <v>SAMSUNG GALAXY A17 128GB 5G</v>
      </c>
      <c r="F583" s="69">
        <f>precio_alta!E70</f>
        <v>1179</v>
      </c>
      <c r="G583" s="69" t="str">
        <f>precio_alta!F70</f>
        <v>Android</v>
      </c>
      <c r="H583" s="69" t="s">
        <v>187</v>
      </c>
      <c r="I583" s="68" t="s">
        <v>46</v>
      </c>
      <c r="J583" s="69">
        <f>precio_alta!I70</f>
        <v>1149</v>
      </c>
    </row>
    <row r="584" spans="1:10" x14ac:dyDescent="0.3">
      <c r="A584" t="str">
        <f t="shared" si="9"/>
        <v>SAMSUNG GALAXY A17 256GB 5GMax Negocios + 49.90CONTADO</v>
      </c>
      <c r="B584" s="69" t="str">
        <f>precio_alta!A71</f>
        <v>Corriente</v>
      </c>
      <c r="C584" s="69" t="str">
        <f>precio_alta!B71</f>
        <v>5G</v>
      </c>
      <c r="D584" s="69" t="str">
        <f>precio_alta!C71</f>
        <v>SAMSUNG</v>
      </c>
      <c r="E584" s="69" t="str">
        <f>precio_alta!D71</f>
        <v>SAMSUNG GALAXY A17 256GB 5G</v>
      </c>
      <c r="F584" s="69">
        <f>precio_alta!E71</f>
        <v>1309</v>
      </c>
      <c r="G584" s="69" t="str">
        <f>precio_alta!F71</f>
        <v>Android</v>
      </c>
      <c r="H584" s="69" t="s">
        <v>187</v>
      </c>
      <c r="I584" s="68" t="s">
        <v>46</v>
      </c>
      <c r="J584" s="69">
        <f>precio_alta!I71</f>
        <v>1289</v>
      </c>
    </row>
    <row r="585" spans="1:10" x14ac:dyDescent="0.3">
      <c r="A585" t="str">
        <f t="shared" si="9"/>
        <v>SAMSUNG GALAXY A26 128GB 5GMax Negocios + 49.90CONTADO</v>
      </c>
      <c r="B585" s="69" t="str">
        <f>precio_alta!A72</f>
        <v>Corriente</v>
      </c>
      <c r="C585" s="69" t="str">
        <f>precio_alta!B72</f>
        <v>5G</v>
      </c>
      <c r="D585" s="69" t="str">
        <f>precio_alta!C72</f>
        <v>SAMSUNG</v>
      </c>
      <c r="E585" s="69" t="str">
        <f>precio_alta!D72</f>
        <v>SAMSUNG GALAXY A26 128GB 5G</v>
      </c>
      <c r="F585" s="69">
        <f>precio_alta!E72</f>
        <v>1169</v>
      </c>
      <c r="G585" s="69" t="str">
        <f>precio_alta!F72</f>
        <v>Android</v>
      </c>
      <c r="H585" s="69" t="s">
        <v>187</v>
      </c>
      <c r="I585" s="68" t="s">
        <v>46</v>
      </c>
      <c r="J585" s="69">
        <f>precio_alta!I72</f>
        <v>1149</v>
      </c>
    </row>
    <row r="586" spans="1:10" x14ac:dyDescent="0.3">
      <c r="A586" t="str">
        <f t="shared" si="9"/>
        <v>SAMSUNG GALAXY A27 256GB 5GMax Negocios + 49.90CONTADO</v>
      </c>
      <c r="B586" s="69" t="str">
        <f>precio_alta!A73</f>
        <v>Corriente</v>
      </c>
      <c r="C586" s="69" t="str">
        <f>precio_alta!B73</f>
        <v>5G</v>
      </c>
      <c r="D586" s="69" t="str">
        <f>precio_alta!C73</f>
        <v>SAMSUNG</v>
      </c>
      <c r="E586" s="69" t="str">
        <f>precio_alta!D73</f>
        <v>SAMSUNG GALAXY A27 256GB 5G</v>
      </c>
      <c r="F586" s="69">
        <f>precio_alta!E73</f>
        <v>2009</v>
      </c>
      <c r="G586" s="69" t="str">
        <f>precio_alta!F73</f>
        <v>Android</v>
      </c>
      <c r="H586" s="69" t="s">
        <v>187</v>
      </c>
      <c r="I586" s="68" t="s">
        <v>46</v>
      </c>
      <c r="J586" s="69">
        <f>precio_alta!I73</f>
        <v>1969</v>
      </c>
    </row>
    <row r="587" spans="1:10" x14ac:dyDescent="0.3">
      <c r="A587" t="str">
        <f t="shared" si="9"/>
        <v>SAMSUNG GALAXY A36 128GB 5GMax Negocios + 49.90CONTADO</v>
      </c>
      <c r="B587" s="69" t="str">
        <f>precio_alta!A74</f>
        <v>Corriente</v>
      </c>
      <c r="C587" s="69" t="str">
        <f>precio_alta!B74</f>
        <v>5G</v>
      </c>
      <c r="D587" s="69" t="str">
        <f>precio_alta!C74</f>
        <v>SAMSUNG</v>
      </c>
      <c r="E587" s="69" t="str">
        <f>precio_alta!D74</f>
        <v>SAMSUNG GALAXY A36 128GB 5G</v>
      </c>
      <c r="F587" s="69">
        <f>precio_alta!E74</f>
        <v>1519</v>
      </c>
      <c r="G587" s="69" t="str">
        <f>precio_alta!F74</f>
        <v>Android</v>
      </c>
      <c r="H587" s="69" t="s">
        <v>187</v>
      </c>
      <c r="I587" s="68" t="s">
        <v>46</v>
      </c>
      <c r="J587" s="69">
        <f>precio_alta!I74</f>
        <v>1489</v>
      </c>
    </row>
    <row r="588" spans="1:10" x14ac:dyDescent="0.3">
      <c r="A588" t="str">
        <f t="shared" si="9"/>
        <v>SAMSUNG GALAXY A37 256GB 5GMax Negocios + 49.90CONTADO</v>
      </c>
      <c r="B588" s="69" t="str">
        <f>precio_alta!A75</f>
        <v>Corriente</v>
      </c>
      <c r="C588" s="69" t="str">
        <f>precio_alta!B75</f>
        <v>5G</v>
      </c>
      <c r="D588" s="69" t="str">
        <f>precio_alta!C75</f>
        <v>SAMSUNG</v>
      </c>
      <c r="E588" s="69" t="str">
        <f>precio_alta!D75</f>
        <v>SAMSUNG GALAXY A37 256GB 5G</v>
      </c>
      <c r="F588" s="69">
        <f>precio_alta!E75</f>
        <v>2249</v>
      </c>
      <c r="G588" s="69" t="str">
        <f>precio_alta!F75</f>
        <v>Android</v>
      </c>
      <c r="H588" s="69" t="s">
        <v>187</v>
      </c>
      <c r="I588" s="68" t="s">
        <v>46</v>
      </c>
      <c r="J588" s="69">
        <f>precio_alta!I75</f>
        <v>2199</v>
      </c>
    </row>
    <row r="589" spans="1:10" x14ac:dyDescent="0.3">
      <c r="A589" t="str">
        <f t="shared" si="9"/>
        <v>SAMSUNG GALAXY A56 256GB 5GMax Negocios + 49.90CONTADO</v>
      </c>
      <c r="B589" s="69" t="str">
        <f>precio_alta!A76</f>
        <v>Corriente</v>
      </c>
      <c r="C589" s="69" t="str">
        <f>precio_alta!B76</f>
        <v>5G</v>
      </c>
      <c r="D589" s="69" t="str">
        <f>precio_alta!C76</f>
        <v>SAMSUNG</v>
      </c>
      <c r="E589" s="69" t="str">
        <f>precio_alta!D76</f>
        <v>SAMSUNG GALAXY A56 256GB 5G</v>
      </c>
      <c r="F589" s="69">
        <f>precio_alta!E76</f>
        <v>2109</v>
      </c>
      <c r="G589" s="69" t="str">
        <f>precio_alta!F76</f>
        <v>Android</v>
      </c>
      <c r="H589" s="69" t="s">
        <v>187</v>
      </c>
      <c r="I589" s="68" t="s">
        <v>46</v>
      </c>
      <c r="J589" s="69">
        <f>precio_alta!I76</f>
        <v>2069</v>
      </c>
    </row>
    <row r="590" spans="1:10" x14ac:dyDescent="0.3">
      <c r="A590" t="str">
        <f t="shared" si="9"/>
        <v>SAMSUNG GALAXY A57 256GB 5GMax Negocios + 49.90CONTADO</v>
      </c>
      <c r="B590" s="69" t="str">
        <f>precio_alta!A77</f>
        <v>Corriente</v>
      </c>
      <c r="C590" s="69" t="str">
        <f>precio_alta!B77</f>
        <v>5G</v>
      </c>
      <c r="D590" s="69" t="str">
        <f>precio_alta!C77</f>
        <v>SAMSUNG</v>
      </c>
      <c r="E590" s="69" t="str">
        <f>precio_alta!D77</f>
        <v>SAMSUNG GALAXY A57 256GB 5G</v>
      </c>
      <c r="F590" s="69">
        <f>precio_alta!E77</f>
        <v>2509</v>
      </c>
      <c r="G590" s="69" t="str">
        <f>precio_alta!F77</f>
        <v>Android</v>
      </c>
      <c r="H590" s="69" t="s">
        <v>187</v>
      </c>
      <c r="I590" s="68" t="s">
        <v>46</v>
      </c>
      <c r="J590" s="69">
        <f>precio_alta!I77</f>
        <v>2459</v>
      </c>
    </row>
    <row r="591" spans="1:10" x14ac:dyDescent="0.3">
      <c r="A591" t="str">
        <f t="shared" si="9"/>
        <v>SAMSUNG GALAXY A57 512GB 5GMax Negocios + 49.90CONTADO</v>
      </c>
      <c r="B591" s="69" t="str">
        <f>precio_alta!A78</f>
        <v>Corriente</v>
      </c>
      <c r="C591" s="69" t="str">
        <f>precio_alta!B78</f>
        <v>5G</v>
      </c>
      <c r="D591" s="69" t="str">
        <f>precio_alta!C78</f>
        <v>SAMSUNG</v>
      </c>
      <c r="E591" s="69" t="str">
        <f>precio_alta!D78</f>
        <v>SAMSUNG GALAXY A57 512GB 5G</v>
      </c>
      <c r="F591" s="69">
        <f>precio_alta!E78</f>
        <v>3449</v>
      </c>
      <c r="G591" s="69" t="str">
        <f>precio_alta!F78</f>
        <v>Android</v>
      </c>
      <c r="H591" s="69" t="s">
        <v>187</v>
      </c>
      <c r="I591" s="68" t="s">
        <v>46</v>
      </c>
      <c r="J591" s="69">
        <f>precio_alta!I78</f>
        <v>3379</v>
      </c>
    </row>
    <row r="592" spans="1:10" x14ac:dyDescent="0.3">
      <c r="A592" t="str">
        <f t="shared" si="9"/>
        <v>SAMSUNG GALAXY S25 128GBMax Negocios + 49.90CONTADO</v>
      </c>
      <c r="B592" s="69" t="str">
        <f>precio_alta!A79</f>
        <v>Corriente</v>
      </c>
      <c r="C592" s="69" t="str">
        <f>precio_alta!B79</f>
        <v>5G</v>
      </c>
      <c r="D592" s="69" t="str">
        <f>precio_alta!C79</f>
        <v>SAMSUNG</v>
      </c>
      <c r="E592" s="69" t="str">
        <f>precio_alta!D79</f>
        <v>SAMSUNG GALAXY S25 128GB</v>
      </c>
      <c r="F592" s="69">
        <f>precio_alta!E79</f>
        <v>4529</v>
      </c>
      <c r="G592" s="69" t="str">
        <f>precio_alta!F79</f>
        <v>Android</v>
      </c>
      <c r="H592" s="69" t="s">
        <v>187</v>
      </c>
      <c r="I592" s="68" t="s">
        <v>46</v>
      </c>
      <c r="J592" s="69">
        <f>precio_alta!I79</f>
        <v>4439</v>
      </c>
    </row>
    <row r="593" spans="1:10" x14ac:dyDescent="0.3">
      <c r="A593" t="str">
        <f t="shared" si="9"/>
        <v>SAMSUNG GALAXY S25 FE 256GB 5GMax Negocios + 49.90CONTADO</v>
      </c>
      <c r="B593" s="69" t="str">
        <f>precio_alta!A80</f>
        <v>Corriente</v>
      </c>
      <c r="C593" s="69" t="str">
        <f>precio_alta!B80</f>
        <v>5G</v>
      </c>
      <c r="D593" s="69" t="str">
        <f>precio_alta!C80</f>
        <v>SAMSUNG</v>
      </c>
      <c r="E593" s="69" t="str">
        <f>precio_alta!D80</f>
        <v>SAMSUNG GALAXY S25 FE 256GB 5G</v>
      </c>
      <c r="F593" s="69">
        <f>precio_alta!E80</f>
        <v>3429</v>
      </c>
      <c r="G593" s="69" t="str">
        <f>precio_alta!F80</f>
        <v>Android</v>
      </c>
      <c r="H593" s="69" t="s">
        <v>187</v>
      </c>
      <c r="I593" s="68" t="s">
        <v>46</v>
      </c>
      <c r="J593" s="69">
        <f>precio_alta!I80</f>
        <v>3359</v>
      </c>
    </row>
    <row r="594" spans="1:10" x14ac:dyDescent="0.3">
      <c r="A594" t="str">
        <f t="shared" si="9"/>
        <v>SAMSUNG GALAXY S25 ULTRA 256GBMax Negocios + 49.90CONTADO</v>
      </c>
      <c r="B594" s="69" t="str">
        <f>precio_alta!A81</f>
        <v>Corriente</v>
      </c>
      <c r="C594" s="69" t="str">
        <f>precio_alta!B81</f>
        <v>5G</v>
      </c>
      <c r="D594" s="69" t="str">
        <f>precio_alta!C81</f>
        <v>SAMSUNG</v>
      </c>
      <c r="E594" s="69" t="str">
        <f>precio_alta!D81</f>
        <v>SAMSUNG GALAXY S25 ULTRA 256GB</v>
      </c>
      <c r="F594" s="69">
        <f>precio_alta!E81</f>
        <v>6219</v>
      </c>
      <c r="G594" s="69" t="str">
        <f>precio_alta!F81</f>
        <v>Android</v>
      </c>
      <c r="H594" s="69" t="s">
        <v>187</v>
      </c>
      <c r="I594" s="68" t="s">
        <v>46</v>
      </c>
      <c r="J594" s="69">
        <f>precio_alta!I81</f>
        <v>6089</v>
      </c>
    </row>
    <row r="595" spans="1:10" x14ac:dyDescent="0.3">
      <c r="A595" t="str">
        <f t="shared" si="9"/>
        <v>SAMSUNG GALAXY S26 256GB 5GMax Negocios + 49.90CONTADO</v>
      </c>
      <c r="B595" s="69" t="str">
        <f>precio_alta!A82</f>
        <v>Corriente</v>
      </c>
      <c r="C595" s="69" t="str">
        <f>precio_alta!B82</f>
        <v>5G</v>
      </c>
      <c r="D595" s="69" t="str">
        <f>precio_alta!C82</f>
        <v>SAMSUNG</v>
      </c>
      <c r="E595" s="69" t="str">
        <f>precio_alta!D82</f>
        <v>SAMSUNG GALAXY S26 256GB 5G</v>
      </c>
      <c r="F595" s="69">
        <f>precio_alta!E82</f>
        <v>5029</v>
      </c>
      <c r="G595" s="69" t="str">
        <f>precio_alta!F82</f>
        <v>Android</v>
      </c>
      <c r="H595" s="69" t="s">
        <v>187</v>
      </c>
      <c r="I595" s="68" t="s">
        <v>46</v>
      </c>
      <c r="J595" s="69">
        <f>precio_alta!I82</f>
        <v>4929</v>
      </c>
    </row>
    <row r="596" spans="1:10" x14ac:dyDescent="0.3">
      <c r="A596" t="str">
        <f t="shared" si="9"/>
        <v>SAMSUNG GALAXY S26 PLUS 256GB 5GMax Negocios + 49.90CONTADO</v>
      </c>
      <c r="B596" s="69" t="str">
        <f>precio_alta!A83</f>
        <v>Corriente</v>
      </c>
      <c r="C596" s="69" t="str">
        <f>precio_alta!B83</f>
        <v>5G</v>
      </c>
      <c r="D596" s="69" t="str">
        <f>precio_alta!C83</f>
        <v>SAMSUNG</v>
      </c>
      <c r="E596" s="69" t="str">
        <f>precio_alta!D83</f>
        <v>SAMSUNG GALAXY S26 PLUS 256GB 5G</v>
      </c>
      <c r="F596" s="69">
        <f>precio_alta!E83</f>
        <v>6039</v>
      </c>
      <c r="G596" s="69" t="str">
        <f>precio_alta!F83</f>
        <v>Android</v>
      </c>
      <c r="H596" s="69" t="s">
        <v>187</v>
      </c>
      <c r="I596" s="68" t="s">
        <v>46</v>
      </c>
      <c r="J596" s="69">
        <f>precio_alta!I83</f>
        <v>5909</v>
      </c>
    </row>
    <row r="597" spans="1:10" x14ac:dyDescent="0.3">
      <c r="A597" t="str">
        <f t="shared" si="9"/>
        <v>SAMSUNG GALAXY S26 ULTRA 256GB 5GMax Negocios + 49.90CONTADO</v>
      </c>
      <c r="B597" s="69" t="str">
        <f>precio_alta!A84</f>
        <v>Corriente</v>
      </c>
      <c r="C597" s="69" t="str">
        <f>precio_alta!B84</f>
        <v>5G</v>
      </c>
      <c r="D597" s="69" t="str">
        <f>precio_alta!C84</f>
        <v>SAMSUNG</v>
      </c>
      <c r="E597" s="69" t="str">
        <f>precio_alta!D84</f>
        <v>SAMSUNG GALAXY S26 ULTRA 256GB 5G</v>
      </c>
      <c r="F597" s="69">
        <f>precio_alta!E84</f>
        <v>7039</v>
      </c>
      <c r="G597" s="69" t="str">
        <f>precio_alta!F84</f>
        <v>Android</v>
      </c>
      <c r="H597" s="69" t="s">
        <v>187</v>
      </c>
      <c r="I597" s="68" t="s">
        <v>46</v>
      </c>
      <c r="J597" s="69">
        <f>precio_alta!I84</f>
        <v>6899</v>
      </c>
    </row>
    <row r="598" spans="1:10" x14ac:dyDescent="0.3">
      <c r="A598" t="str">
        <f t="shared" si="9"/>
        <v>SAMSUNG GALAXY S26FE 256GB 5GMax Negocios + 49.90CONTADO</v>
      </c>
      <c r="B598" s="69" t="str">
        <f>precio_alta!A85</f>
        <v>Corriente</v>
      </c>
      <c r="C598" s="69" t="str">
        <f>precio_alta!B85</f>
        <v>5G</v>
      </c>
      <c r="D598" s="69" t="str">
        <f>precio_alta!C85</f>
        <v>SAMSUNG</v>
      </c>
      <c r="E598" s="69" t="str">
        <f>precio_alta!D85</f>
        <v>SAMSUNG GALAXY S26FE 256GB 5G</v>
      </c>
      <c r="F598" s="69">
        <f>precio_alta!E85</f>
        <v>3999</v>
      </c>
      <c r="G598" s="69" t="str">
        <f>precio_alta!F85</f>
        <v>Android</v>
      </c>
      <c r="H598" s="69" t="s">
        <v>187</v>
      </c>
      <c r="I598" s="68" t="s">
        <v>46</v>
      </c>
      <c r="J598" s="69">
        <f>precio_alta!I85</f>
        <v>3909</v>
      </c>
    </row>
    <row r="599" spans="1:10" x14ac:dyDescent="0.3">
      <c r="A599" t="str">
        <f t="shared" si="9"/>
        <v>SAMSUNG GALAXY Z FLIP 7 256GB 5GMax Negocios + 49.90CONTADO</v>
      </c>
      <c r="B599" s="69" t="str">
        <f>precio_alta!A86</f>
        <v>Corriente</v>
      </c>
      <c r="C599" s="69" t="str">
        <f>precio_alta!B86</f>
        <v>5G</v>
      </c>
      <c r="D599" s="69" t="str">
        <f>precio_alta!C86</f>
        <v>SAMSUNG</v>
      </c>
      <c r="E599" s="69" t="str">
        <f>precio_alta!D86</f>
        <v>SAMSUNG GALAXY Z FLIP 7 256GB 5G</v>
      </c>
      <c r="F599" s="69">
        <f>precio_alta!E86</f>
        <v>5279</v>
      </c>
      <c r="G599" s="69" t="str">
        <f>precio_alta!F86</f>
        <v>Android</v>
      </c>
      <c r="H599" s="69" t="s">
        <v>187</v>
      </c>
      <c r="I599" s="68" t="s">
        <v>46</v>
      </c>
      <c r="J599" s="69">
        <f>precio_alta!I86</f>
        <v>5179</v>
      </c>
    </row>
    <row r="600" spans="1:10" x14ac:dyDescent="0.3">
      <c r="A600" t="str">
        <f t="shared" si="9"/>
        <v>SAMSUNG GALAXY Z FLIP 7 FE 128GB 5GMax Negocios + 49.90CONTADO</v>
      </c>
      <c r="B600" s="69" t="str">
        <f>precio_alta!A87</f>
        <v>Corriente</v>
      </c>
      <c r="C600" s="69" t="str">
        <f>precio_alta!B87</f>
        <v>5G</v>
      </c>
      <c r="D600" s="69" t="str">
        <f>precio_alta!C87</f>
        <v>SAMSUNG</v>
      </c>
      <c r="E600" s="69" t="str">
        <f>precio_alta!D87</f>
        <v>SAMSUNG GALAXY Z FLIP 7 FE 128GB 5G</v>
      </c>
      <c r="F600" s="69">
        <f>precio_alta!E87</f>
        <v>3929</v>
      </c>
      <c r="G600" s="69" t="str">
        <f>precio_alta!F87</f>
        <v>Android</v>
      </c>
      <c r="H600" s="69" t="s">
        <v>187</v>
      </c>
      <c r="I600" s="68" t="s">
        <v>46</v>
      </c>
      <c r="J600" s="69">
        <f>precio_alta!I87</f>
        <v>3849</v>
      </c>
    </row>
    <row r="601" spans="1:10" x14ac:dyDescent="0.3">
      <c r="A601" t="str">
        <f t="shared" si="9"/>
        <v>SAMSUNG GALAXY Z FOLD 5 256GBMax Negocios + 49.90CONTADO</v>
      </c>
      <c r="B601" s="69" t="str">
        <f>precio_alta!A88</f>
        <v>Corriente</v>
      </c>
      <c r="C601" s="69" t="str">
        <f>precio_alta!B88</f>
        <v>5G</v>
      </c>
      <c r="D601" s="69" t="str">
        <f>precio_alta!C88</f>
        <v>SAMSUNG</v>
      </c>
      <c r="E601" s="69" t="str">
        <f>precio_alta!D88</f>
        <v>SAMSUNG GALAXY Z FOLD 5 256GB</v>
      </c>
      <c r="F601" s="69">
        <f>precio_alta!E88</f>
        <v>9299</v>
      </c>
      <c r="G601" s="69" t="str">
        <f>precio_alta!F88</f>
        <v>Android</v>
      </c>
      <c r="H601" s="69" t="s">
        <v>187</v>
      </c>
      <c r="I601" s="68" t="s">
        <v>46</v>
      </c>
      <c r="J601" s="69">
        <f>precio_alta!I88</f>
        <v>9119</v>
      </c>
    </row>
    <row r="602" spans="1:10" x14ac:dyDescent="0.3">
      <c r="A602" t="str">
        <f t="shared" si="9"/>
        <v>SAMSUNG GALAXY Z FOLD 7 512GB 5GMax Negocios + 49.90CONTADO</v>
      </c>
      <c r="B602" s="69" t="str">
        <f>precio_alta!A89</f>
        <v>Corriente</v>
      </c>
      <c r="C602" s="69" t="str">
        <f>precio_alta!B89</f>
        <v>5G</v>
      </c>
      <c r="D602" s="69" t="str">
        <f>precio_alta!C89</f>
        <v>SAMSUNG</v>
      </c>
      <c r="E602" s="69" t="str">
        <f>precio_alta!D89</f>
        <v>SAMSUNG GALAXY Z FOLD 7 512GB 5G</v>
      </c>
      <c r="F602" s="69">
        <f>precio_alta!E89</f>
        <v>9739</v>
      </c>
      <c r="G602" s="69" t="str">
        <f>precio_alta!F89</f>
        <v>Android</v>
      </c>
      <c r="H602" s="69" t="s">
        <v>187</v>
      </c>
      <c r="I602" s="68" t="s">
        <v>46</v>
      </c>
      <c r="J602" s="69">
        <f>precio_alta!I89</f>
        <v>9549</v>
      </c>
    </row>
    <row r="603" spans="1:10" x14ac:dyDescent="0.3">
      <c r="A603" t="str">
        <f t="shared" si="9"/>
        <v>VIVO V60 LITE 256GB 5GMax Negocios + 49.90CONTADO</v>
      </c>
      <c r="B603" s="69" t="str">
        <f>precio_alta!A90</f>
        <v>Corriente</v>
      </c>
      <c r="C603" s="69" t="str">
        <f>precio_alta!B90</f>
        <v>5G</v>
      </c>
      <c r="D603" s="69" t="str">
        <f>precio_alta!C90</f>
        <v>VIVO</v>
      </c>
      <c r="E603" s="69" t="str">
        <f>precio_alta!D90</f>
        <v>VIVO V60 LITE 256GB 5G</v>
      </c>
      <c r="F603" s="69">
        <f>precio_alta!E90</f>
        <v>1729</v>
      </c>
      <c r="G603" s="69" t="str">
        <f>precio_alta!F90</f>
        <v>Android</v>
      </c>
      <c r="H603" s="69" t="s">
        <v>187</v>
      </c>
      <c r="I603" s="68" t="s">
        <v>46</v>
      </c>
      <c r="J603" s="69">
        <f>precio_alta!I90</f>
        <v>1689</v>
      </c>
    </row>
    <row r="604" spans="1:10" x14ac:dyDescent="0.3">
      <c r="A604" t="str">
        <f t="shared" si="9"/>
        <v>VIVO V70 512GB 5GMax Negocios + 49.90CONTADO</v>
      </c>
      <c r="B604" s="69" t="str">
        <f>precio_alta!A91</f>
        <v>Corriente</v>
      </c>
      <c r="C604" s="69" t="str">
        <f>precio_alta!B91</f>
        <v>5G</v>
      </c>
      <c r="D604" s="69" t="str">
        <f>precio_alta!C91</f>
        <v>VIVO</v>
      </c>
      <c r="E604" s="69" t="str">
        <f>precio_alta!D91</f>
        <v>VIVO V70 512GB 5G</v>
      </c>
      <c r="F604" s="69">
        <f>precio_alta!E91</f>
        <v>3069</v>
      </c>
      <c r="G604" s="69" t="str">
        <f>precio_alta!F91</f>
        <v>Android</v>
      </c>
      <c r="H604" s="69" t="s">
        <v>187</v>
      </c>
      <c r="I604" s="68" t="s">
        <v>46</v>
      </c>
      <c r="J604" s="69">
        <f>precio_alta!I91</f>
        <v>3009</v>
      </c>
    </row>
    <row r="605" spans="1:10" x14ac:dyDescent="0.3">
      <c r="A605" t="str">
        <f t="shared" si="9"/>
        <v>VIVO V70FE 256GB 5GMax Negocios + 49.90CONTADO</v>
      </c>
      <c r="B605" s="69" t="str">
        <f>precio_alta!A92</f>
        <v>Corriente</v>
      </c>
      <c r="C605" s="69" t="str">
        <f>precio_alta!B92</f>
        <v>5G</v>
      </c>
      <c r="D605" s="69" t="str">
        <f>precio_alta!C92</f>
        <v>VIVO</v>
      </c>
      <c r="E605" s="69" t="str">
        <f>precio_alta!D92</f>
        <v>VIVO V70FE 256GB 5G</v>
      </c>
      <c r="F605" s="69">
        <f>precio_alta!E92</f>
        <v>2609</v>
      </c>
      <c r="G605" s="69" t="str">
        <f>precio_alta!F92</f>
        <v>Android</v>
      </c>
      <c r="H605" s="69" t="s">
        <v>187</v>
      </c>
      <c r="I605" s="68" t="s">
        <v>46</v>
      </c>
      <c r="J605" s="69">
        <f>precio_alta!I92</f>
        <v>2549</v>
      </c>
    </row>
    <row r="606" spans="1:10" x14ac:dyDescent="0.3">
      <c r="A606" t="str">
        <f t="shared" si="9"/>
        <v>VIVO X300 PRO 512GB 5GMax Negocios + 49.90CONTADO</v>
      </c>
      <c r="B606" s="69" t="str">
        <f>precio_alta!A93</f>
        <v>Corriente</v>
      </c>
      <c r="C606" s="69" t="str">
        <f>precio_alta!B93</f>
        <v>5G</v>
      </c>
      <c r="D606" s="69" t="str">
        <f>precio_alta!C93</f>
        <v>VIVO</v>
      </c>
      <c r="E606" s="69" t="str">
        <f>precio_alta!D93</f>
        <v>VIVO X300 PRO 512GB 5G</v>
      </c>
      <c r="F606" s="69">
        <f>precio_alta!E93</f>
        <v>6219</v>
      </c>
      <c r="G606" s="69" t="str">
        <f>precio_alta!F93</f>
        <v>Android</v>
      </c>
      <c r="H606" s="69" t="s">
        <v>187</v>
      </c>
      <c r="I606" s="68" t="s">
        <v>46</v>
      </c>
      <c r="J606" s="69">
        <f>precio_alta!I93</f>
        <v>6089</v>
      </c>
    </row>
    <row r="607" spans="1:10" x14ac:dyDescent="0.3">
      <c r="A607" t="str">
        <f t="shared" si="9"/>
        <v>VIVO Y04 128GBMax Negocios + 49.90CONTADO</v>
      </c>
      <c r="B607" s="69" t="str">
        <f>precio_alta!A94</f>
        <v>Corriente</v>
      </c>
      <c r="C607" s="69" t="str">
        <f>precio_alta!B94</f>
        <v>4G</v>
      </c>
      <c r="D607" s="69" t="str">
        <f>precio_alta!C94</f>
        <v>VIVO</v>
      </c>
      <c r="E607" s="69" t="str">
        <f>precio_alta!D94</f>
        <v>VIVO Y04 128GB</v>
      </c>
      <c r="F607" s="69">
        <f>precio_alta!E94</f>
        <v>489</v>
      </c>
      <c r="G607" s="69" t="str">
        <f>precio_alta!F94</f>
        <v>Android</v>
      </c>
      <c r="H607" s="69" t="s">
        <v>187</v>
      </c>
      <c r="I607" s="68" t="s">
        <v>46</v>
      </c>
      <c r="J607" s="69">
        <f>precio_alta!I94</f>
        <v>479</v>
      </c>
    </row>
    <row r="608" spans="1:10" x14ac:dyDescent="0.3">
      <c r="A608" t="str">
        <f t="shared" si="9"/>
        <v>VIVO Y11 128GB 5GMax Negocios + 49.90CONTADO</v>
      </c>
      <c r="B608" s="69" t="str">
        <f>precio_alta!A95</f>
        <v>Corriente</v>
      </c>
      <c r="C608" s="69" t="str">
        <f>precio_alta!B95</f>
        <v>5G</v>
      </c>
      <c r="D608" s="69" t="str">
        <f>precio_alta!C95</f>
        <v>VIVO</v>
      </c>
      <c r="E608" s="69" t="str">
        <f>precio_alta!D95</f>
        <v>VIVO Y11 128GB 5G</v>
      </c>
      <c r="F608" s="69">
        <f>precio_alta!E95</f>
        <v>819</v>
      </c>
      <c r="G608" s="69" t="str">
        <f>precio_alta!F95</f>
        <v>Android</v>
      </c>
      <c r="H608" s="69" t="s">
        <v>187</v>
      </c>
      <c r="I608" s="68" t="s">
        <v>46</v>
      </c>
      <c r="J608" s="69">
        <f>precio_alta!I95</f>
        <v>809</v>
      </c>
    </row>
    <row r="609" spans="1:10" x14ac:dyDescent="0.3">
      <c r="A609" t="str">
        <f t="shared" si="9"/>
        <v>VIVO Y21 256GB 5GMax Negocios + 49.90CONTADO</v>
      </c>
      <c r="B609" s="69" t="str">
        <f>precio_alta!A96</f>
        <v>Corriente</v>
      </c>
      <c r="C609" s="69" t="str">
        <f>precio_alta!B96</f>
        <v>5G</v>
      </c>
      <c r="D609" s="69" t="str">
        <f>precio_alta!C96</f>
        <v>VIVO</v>
      </c>
      <c r="E609" s="69" t="str">
        <f>precio_alta!D96</f>
        <v>VIVO Y21 256GB 5G</v>
      </c>
      <c r="F609" s="69">
        <f>precio_alta!E96</f>
        <v>1029</v>
      </c>
      <c r="G609" s="69" t="str">
        <f>precio_alta!F96</f>
        <v>Android</v>
      </c>
      <c r="H609" s="69" t="s">
        <v>187</v>
      </c>
      <c r="I609" s="68" t="s">
        <v>46</v>
      </c>
      <c r="J609" s="69">
        <f>precio_alta!I96</f>
        <v>1009</v>
      </c>
    </row>
    <row r="610" spans="1:10" x14ac:dyDescent="0.3">
      <c r="A610" t="str">
        <f t="shared" si="9"/>
        <v>VIVO Y21D 256GBMax Negocios + 49.90CONTADO</v>
      </c>
      <c r="B610" s="69" t="str">
        <f>precio_alta!A97</f>
        <v>Corriente</v>
      </c>
      <c r="C610" s="69" t="str">
        <f>precio_alta!B97</f>
        <v>4G</v>
      </c>
      <c r="D610" s="69" t="str">
        <f>precio_alta!C97</f>
        <v>VIVO</v>
      </c>
      <c r="E610" s="69" t="str">
        <f>precio_alta!D97</f>
        <v>VIVO Y21D 256GB</v>
      </c>
      <c r="F610" s="69">
        <f>precio_alta!E97</f>
        <v>849</v>
      </c>
      <c r="G610" s="69" t="str">
        <f>precio_alta!F97</f>
        <v>Android</v>
      </c>
      <c r="H610" s="69" t="s">
        <v>187</v>
      </c>
      <c r="I610" s="68" t="s">
        <v>46</v>
      </c>
      <c r="J610" s="69">
        <f>precio_alta!I97</f>
        <v>829</v>
      </c>
    </row>
    <row r="611" spans="1:10" x14ac:dyDescent="0.3">
      <c r="A611" t="str">
        <f t="shared" si="9"/>
        <v>VIVO Y31 256GB 5GMax Negocios + 49.90CONTADO</v>
      </c>
      <c r="B611" s="69" t="str">
        <f>precio_alta!A98</f>
        <v>Corriente</v>
      </c>
      <c r="C611" s="69" t="str">
        <f>precio_alta!B98</f>
        <v>5G</v>
      </c>
      <c r="D611" s="69" t="str">
        <f>precio_alta!C98</f>
        <v>VIVO</v>
      </c>
      <c r="E611" s="69" t="str">
        <f>precio_alta!D98</f>
        <v>VIVO Y31 256GB 5G</v>
      </c>
      <c r="F611" s="69">
        <f>precio_alta!E98</f>
        <v>1309</v>
      </c>
      <c r="G611" s="69" t="str">
        <f>precio_alta!F98</f>
        <v>Android</v>
      </c>
      <c r="H611" s="69" t="s">
        <v>187</v>
      </c>
      <c r="I611" s="68" t="s">
        <v>46</v>
      </c>
      <c r="J611" s="69">
        <f>precio_alta!I98</f>
        <v>1279</v>
      </c>
    </row>
    <row r="612" spans="1:10" x14ac:dyDescent="0.3">
      <c r="A612" t="str">
        <f t="shared" si="9"/>
        <v>VIVO Y31 256GB 5G NEWMax Negocios + 49.90CONTADO</v>
      </c>
      <c r="B612" s="69" t="str">
        <f>precio_alta!A99</f>
        <v>Corriente</v>
      </c>
      <c r="C612" s="69" t="str">
        <f>precio_alta!B99</f>
        <v>5G</v>
      </c>
      <c r="D612" s="69" t="str">
        <f>precio_alta!C99</f>
        <v>VIVO</v>
      </c>
      <c r="E612" s="69" t="str">
        <f>precio_alta!D99</f>
        <v>VIVO Y31 256GB 5G NEW</v>
      </c>
      <c r="F612" s="69">
        <f>precio_alta!E99</f>
        <v>1289</v>
      </c>
      <c r="G612" s="69" t="str">
        <f>precio_alta!F99</f>
        <v>Android</v>
      </c>
      <c r="H612" s="69" t="s">
        <v>187</v>
      </c>
      <c r="I612" s="68" t="s">
        <v>46</v>
      </c>
      <c r="J612" s="69">
        <f>precio_alta!I99</f>
        <v>1259</v>
      </c>
    </row>
    <row r="613" spans="1:10" x14ac:dyDescent="0.3">
      <c r="A613" t="str">
        <f t="shared" si="9"/>
        <v>XIAOMI 14T 512GB 5GMax Negocios + 49.90CONTADO</v>
      </c>
      <c r="B613" s="69" t="str">
        <f>precio_alta!A100</f>
        <v>Corriente</v>
      </c>
      <c r="C613" s="69" t="str">
        <f>precio_alta!B100</f>
        <v>5G</v>
      </c>
      <c r="D613" s="69" t="str">
        <f>precio_alta!C100</f>
        <v>XIAOMI</v>
      </c>
      <c r="E613" s="69" t="str">
        <f>precio_alta!D100</f>
        <v>XIAOMI 14T 512GB 5G</v>
      </c>
      <c r="F613" s="69">
        <f>precio_alta!E100</f>
        <v>2659</v>
      </c>
      <c r="G613" s="69" t="str">
        <f>precio_alta!F100</f>
        <v>Android</v>
      </c>
      <c r="H613" s="69" t="s">
        <v>187</v>
      </c>
      <c r="I613" s="68" t="s">
        <v>46</v>
      </c>
      <c r="J613" s="69">
        <f>precio_alta!I100</f>
        <v>2599</v>
      </c>
    </row>
    <row r="614" spans="1:10" x14ac:dyDescent="0.3">
      <c r="A614" t="str">
        <f t="shared" si="9"/>
        <v>XIAOMI 15T 512GB 5GMax Negocios + 49.90CONTADO</v>
      </c>
      <c r="B614" s="69" t="str">
        <f>precio_alta!A101</f>
        <v>Corriente</v>
      </c>
      <c r="C614" s="69" t="str">
        <f>precio_alta!B101</f>
        <v>5G</v>
      </c>
      <c r="D614" s="69" t="str">
        <f>precio_alta!C101</f>
        <v>XIAOMI</v>
      </c>
      <c r="E614" s="69" t="str">
        <f>precio_alta!D101</f>
        <v>XIAOMI 15T 512GB 5G</v>
      </c>
      <c r="F614" s="69">
        <f>precio_alta!E101</f>
        <v>2569</v>
      </c>
      <c r="G614" s="69" t="str">
        <f>precio_alta!F101</f>
        <v>Android</v>
      </c>
      <c r="H614" s="69" t="s">
        <v>187</v>
      </c>
      <c r="I614" s="68" t="s">
        <v>46</v>
      </c>
      <c r="J614" s="69">
        <f>precio_alta!I101</f>
        <v>2519</v>
      </c>
    </row>
    <row r="615" spans="1:10" x14ac:dyDescent="0.3">
      <c r="A615" t="str">
        <f t="shared" si="9"/>
        <v>XIAOMI 15T PRO 512GB 5GMax Negocios + 49.90CONTADO</v>
      </c>
      <c r="B615" s="69" t="str">
        <f>precio_alta!A102</f>
        <v>Corriente</v>
      </c>
      <c r="C615" s="69" t="str">
        <f>precio_alta!B102</f>
        <v>5G</v>
      </c>
      <c r="D615" s="69" t="str">
        <f>precio_alta!C102</f>
        <v>XIAOMI</v>
      </c>
      <c r="E615" s="69" t="str">
        <f>precio_alta!D102</f>
        <v>XIAOMI 15T PRO 512GB 5G</v>
      </c>
      <c r="F615" s="69">
        <f>precio_alta!E102</f>
        <v>3619</v>
      </c>
      <c r="G615" s="69" t="str">
        <f>precio_alta!F102</f>
        <v>Android</v>
      </c>
      <c r="H615" s="69" t="s">
        <v>187</v>
      </c>
      <c r="I615" s="68" t="s">
        <v>46</v>
      </c>
      <c r="J615" s="69">
        <f>precio_alta!I102</f>
        <v>3539</v>
      </c>
    </row>
    <row r="616" spans="1:10" x14ac:dyDescent="0.3">
      <c r="A616" t="str">
        <f t="shared" si="9"/>
        <v>XIAOMI 17 ULTRA 512GB 5GMax Negocios + 49.90CONTADO</v>
      </c>
      <c r="B616" s="69" t="str">
        <f>precio_alta!A103</f>
        <v>Corriente</v>
      </c>
      <c r="C616" s="69" t="str">
        <f>precio_alta!B103</f>
        <v>5G</v>
      </c>
      <c r="D616" s="69" t="str">
        <f>precio_alta!C103</f>
        <v>XIAOMI</v>
      </c>
      <c r="E616" s="69" t="str">
        <f>precio_alta!D103</f>
        <v>XIAOMI 17 ULTRA 512GB 5G</v>
      </c>
      <c r="F616" s="69">
        <f>precio_alta!E103</f>
        <v>6169</v>
      </c>
      <c r="G616" s="69" t="str">
        <f>precio_alta!F103</f>
        <v>Android</v>
      </c>
      <c r="H616" s="69" t="s">
        <v>187</v>
      </c>
      <c r="I616" s="68" t="s">
        <v>46</v>
      </c>
      <c r="J616" s="69">
        <f>precio_alta!I103</f>
        <v>6039</v>
      </c>
    </row>
    <row r="617" spans="1:10" x14ac:dyDescent="0.3">
      <c r="A617" t="str">
        <f t="shared" si="9"/>
        <v>XIAOMI 17T 512GB 5GMax Negocios + 49.90CONTADO</v>
      </c>
      <c r="B617" s="69" t="str">
        <f>precio_alta!A104</f>
        <v>Corriente</v>
      </c>
      <c r="C617" s="69" t="str">
        <f>precio_alta!B104</f>
        <v>5G</v>
      </c>
      <c r="D617" s="69" t="str">
        <f>precio_alta!C104</f>
        <v>XIAOMI</v>
      </c>
      <c r="E617" s="69" t="str">
        <f>precio_alta!D104</f>
        <v>XIAOMI 17T 512GB 5G</v>
      </c>
      <c r="F617" s="69">
        <f>precio_alta!E104</f>
        <v>3089</v>
      </c>
      <c r="G617" s="69" t="str">
        <f>precio_alta!F104</f>
        <v>Android</v>
      </c>
      <c r="H617" s="69" t="s">
        <v>187</v>
      </c>
      <c r="I617" s="68" t="s">
        <v>46</v>
      </c>
      <c r="J617" s="69">
        <f>precio_alta!I104</f>
        <v>3029</v>
      </c>
    </row>
    <row r="618" spans="1:10" x14ac:dyDescent="0.3">
      <c r="A618" t="str">
        <f t="shared" si="9"/>
        <v>XIAOMI 17T PRO 512GB 5GMax Negocios + 49.90CONTADO</v>
      </c>
      <c r="B618" s="69" t="str">
        <f>precio_alta!A105</f>
        <v>Corriente</v>
      </c>
      <c r="C618" s="69" t="str">
        <f>precio_alta!B105</f>
        <v>5G</v>
      </c>
      <c r="D618" s="69" t="str">
        <f>precio_alta!C105</f>
        <v>XIAOMI</v>
      </c>
      <c r="E618" s="69" t="str">
        <f>precio_alta!D105</f>
        <v>XIAOMI 17T PRO 512GB 5G</v>
      </c>
      <c r="F618" s="69">
        <f>precio_alta!E105</f>
        <v>3929</v>
      </c>
      <c r="G618" s="69" t="str">
        <f>precio_alta!F105</f>
        <v>Android</v>
      </c>
      <c r="H618" s="69" t="s">
        <v>187</v>
      </c>
      <c r="I618" s="68" t="s">
        <v>46</v>
      </c>
      <c r="J618" s="69">
        <f>precio_alta!I105</f>
        <v>3849</v>
      </c>
    </row>
    <row r="619" spans="1:10" x14ac:dyDescent="0.3">
      <c r="A619" t="str">
        <f t="shared" si="9"/>
        <v>XIAOMI REDMI 15 256GBMax Negocios + 49.90CONTADO</v>
      </c>
      <c r="B619" s="69" t="str">
        <f>precio_alta!A106</f>
        <v>Corriente</v>
      </c>
      <c r="C619" s="69" t="str">
        <f>precio_alta!B106</f>
        <v>4G</v>
      </c>
      <c r="D619" s="69" t="str">
        <f>precio_alta!C106</f>
        <v>XIAOMI</v>
      </c>
      <c r="E619" s="69" t="str">
        <f>precio_alta!D106</f>
        <v>XIAOMI REDMI 15 256GB</v>
      </c>
      <c r="F619" s="69">
        <f>precio_alta!E106</f>
        <v>939</v>
      </c>
      <c r="G619" s="69" t="str">
        <f>precio_alta!F106</f>
        <v>Android</v>
      </c>
      <c r="H619" s="69" t="s">
        <v>187</v>
      </c>
      <c r="I619" s="68" t="s">
        <v>46</v>
      </c>
      <c r="J619" s="69">
        <f>precio_alta!I106</f>
        <v>919</v>
      </c>
    </row>
    <row r="620" spans="1:10" x14ac:dyDescent="0.3">
      <c r="A620" t="str">
        <f t="shared" si="9"/>
        <v>XIAOMI REDMI 15C 256GBMax Negocios + 49.90CONTADO</v>
      </c>
      <c r="B620" s="69" t="str">
        <f>precio_alta!A107</f>
        <v>Corriente</v>
      </c>
      <c r="C620" s="69" t="str">
        <f>precio_alta!B107</f>
        <v>4G</v>
      </c>
      <c r="D620" s="69" t="str">
        <f>precio_alta!C107</f>
        <v>XIAOMI</v>
      </c>
      <c r="E620" s="69" t="str">
        <f>precio_alta!D107</f>
        <v>XIAOMI REDMI 15C 256GB</v>
      </c>
      <c r="F620" s="69">
        <f>precio_alta!E107</f>
        <v>709</v>
      </c>
      <c r="G620" s="69" t="str">
        <f>precio_alta!F107</f>
        <v>Android</v>
      </c>
      <c r="H620" s="69" t="s">
        <v>187</v>
      </c>
      <c r="I620" s="68" t="s">
        <v>46</v>
      </c>
      <c r="J620" s="69">
        <f>precio_alta!I107</f>
        <v>699</v>
      </c>
    </row>
    <row r="621" spans="1:10" x14ac:dyDescent="0.3">
      <c r="A621" t="str">
        <f t="shared" si="9"/>
        <v>XIAOMI REDMI A5 128GBMax Negocios + 49.90CONTADO</v>
      </c>
      <c r="B621" s="69" t="str">
        <f>precio_alta!A108</f>
        <v>Corriente</v>
      </c>
      <c r="C621" s="69" t="str">
        <f>precio_alta!B108</f>
        <v>4G</v>
      </c>
      <c r="D621" s="69" t="str">
        <f>precio_alta!C108</f>
        <v>XIAOMI</v>
      </c>
      <c r="E621" s="69" t="str">
        <f>precio_alta!D108</f>
        <v>XIAOMI REDMI A5 128GB</v>
      </c>
      <c r="F621" s="69">
        <f>precio_alta!E108</f>
        <v>379</v>
      </c>
      <c r="G621" s="69" t="str">
        <f>precio_alta!F108</f>
        <v>Android</v>
      </c>
      <c r="H621" s="69" t="s">
        <v>187</v>
      </c>
      <c r="I621" s="68" t="s">
        <v>46</v>
      </c>
      <c r="J621" s="69">
        <f>precio_alta!I108</f>
        <v>369</v>
      </c>
    </row>
    <row r="622" spans="1:10" x14ac:dyDescent="0.3">
      <c r="A622" t="str">
        <f t="shared" si="9"/>
        <v>XIAOMI REDMI A7 PRO 128GBMax Negocios + 49.90CONTADO</v>
      </c>
      <c r="B622" s="69" t="str">
        <f>precio_alta!A109</f>
        <v>Corriente</v>
      </c>
      <c r="C622" s="69" t="str">
        <f>precio_alta!B109</f>
        <v>4G</v>
      </c>
      <c r="D622" s="69" t="str">
        <f>precio_alta!C109</f>
        <v>XIAOMI</v>
      </c>
      <c r="E622" s="69" t="str">
        <f>precio_alta!D109</f>
        <v>XIAOMI REDMI A7 PRO 128GB</v>
      </c>
      <c r="F622" s="69">
        <f>precio_alta!E109</f>
        <v>489</v>
      </c>
      <c r="G622" s="69" t="str">
        <f>precio_alta!F109</f>
        <v>Android</v>
      </c>
      <c r="H622" s="69" t="s">
        <v>187</v>
      </c>
      <c r="I622" s="68" t="s">
        <v>46</v>
      </c>
      <c r="J622" s="69">
        <f>precio_alta!I109</f>
        <v>479</v>
      </c>
    </row>
    <row r="623" spans="1:10" x14ac:dyDescent="0.3">
      <c r="A623" t="str">
        <f t="shared" si="9"/>
        <v>XIAOMI REDMI NOTE 10 PRO 128GB SEMax Negocios + 49.90CONTADO</v>
      </c>
      <c r="B623" s="69" t="str">
        <f>precio_alta!A110</f>
        <v>Corriente</v>
      </c>
      <c r="C623" s="69" t="str">
        <f>precio_alta!B110</f>
        <v>4.5G</v>
      </c>
      <c r="D623" s="69" t="str">
        <f>precio_alta!C110</f>
        <v>XIAOMI</v>
      </c>
      <c r="E623" s="69" t="str">
        <f>precio_alta!D110</f>
        <v>XIAOMI REDMI NOTE 10 PRO 128GB SE</v>
      </c>
      <c r="F623" s="69">
        <f>precio_alta!E110</f>
        <v>1369</v>
      </c>
      <c r="G623" s="69" t="str">
        <f>precio_alta!F110</f>
        <v>Android</v>
      </c>
      <c r="H623" s="69" t="s">
        <v>187</v>
      </c>
      <c r="I623" s="68" t="s">
        <v>46</v>
      </c>
      <c r="J623" s="69">
        <f>precio_alta!I110</f>
        <v>1339</v>
      </c>
    </row>
    <row r="624" spans="1:10" x14ac:dyDescent="0.3">
      <c r="A624" t="str">
        <f t="shared" si="9"/>
        <v>XIAOMI REDMI NOTE 12 PRO PLUS 256GB 5GMax Negocios + 49.90CONTADO</v>
      </c>
      <c r="B624" s="69" t="str">
        <f>precio_alta!A111</f>
        <v>Corriente</v>
      </c>
      <c r="C624" s="69" t="str">
        <f>precio_alta!B111</f>
        <v>5G</v>
      </c>
      <c r="D624" s="69" t="str">
        <f>precio_alta!C111</f>
        <v>XIAOMI</v>
      </c>
      <c r="E624" s="69" t="str">
        <f>precio_alta!D111</f>
        <v>XIAOMI REDMI NOTE 12 PRO PLUS 256GB 5G</v>
      </c>
      <c r="F624" s="69">
        <f>precio_alta!E111</f>
        <v>2039</v>
      </c>
      <c r="G624" s="69" t="str">
        <f>precio_alta!F111</f>
        <v>Android</v>
      </c>
      <c r="H624" s="69" t="s">
        <v>187</v>
      </c>
      <c r="I624" s="68" t="s">
        <v>46</v>
      </c>
      <c r="J624" s="69">
        <f>precio_alta!I111</f>
        <v>1999</v>
      </c>
    </row>
    <row r="625" spans="1:10" x14ac:dyDescent="0.3">
      <c r="A625" t="str">
        <f t="shared" si="9"/>
        <v>XIAOMI REDMI NOTE 15 256GB 5GMax Negocios + 49.90CONTADO</v>
      </c>
      <c r="B625" s="69" t="str">
        <f>precio_alta!A112</f>
        <v>Corriente</v>
      </c>
      <c r="C625" s="69" t="str">
        <f>precio_alta!B112</f>
        <v>5G</v>
      </c>
      <c r="D625" s="69" t="str">
        <f>precio_alta!C112</f>
        <v>XIAOMI</v>
      </c>
      <c r="E625" s="69" t="str">
        <f>precio_alta!D112</f>
        <v>XIAOMI REDMI NOTE 15 256GB 5G</v>
      </c>
      <c r="F625" s="69">
        <f>precio_alta!E112</f>
        <v>1109</v>
      </c>
      <c r="G625" s="69" t="str">
        <f>precio_alta!F112</f>
        <v>Android</v>
      </c>
      <c r="H625" s="69" t="s">
        <v>187</v>
      </c>
      <c r="I625" s="68" t="s">
        <v>46</v>
      </c>
      <c r="J625" s="69">
        <f>precio_alta!I112</f>
        <v>1089</v>
      </c>
    </row>
    <row r="626" spans="1:10" x14ac:dyDescent="0.3">
      <c r="A626" t="str">
        <f t="shared" si="9"/>
        <v>XIAOMI REDMI NOTE 15 PRO 512GB 5GMax Negocios + 49.90CONTADO</v>
      </c>
      <c r="B626" s="69" t="str">
        <f>precio_alta!A113</f>
        <v>Corriente</v>
      </c>
      <c r="C626" s="69" t="str">
        <f>precio_alta!B113</f>
        <v>5G</v>
      </c>
      <c r="D626" s="69" t="str">
        <f>precio_alta!C113</f>
        <v>XIAOMI</v>
      </c>
      <c r="E626" s="69" t="str">
        <f>precio_alta!D113</f>
        <v>XIAOMI REDMI NOTE 15 PRO 512GB 5G</v>
      </c>
      <c r="F626" s="69">
        <f>precio_alta!E113</f>
        <v>1659</v>
      </c>
      <c r="G626" s="69" t="str">
        <f>precio_alta!F113</f>
        <v>Android</v>
      </c>
      <c r="H626" s="69" t="s">
        <v>187</v>
      </c>
      <c r="I626" s="68" t="s">
        <v>46</v>
      </c>
      <c r="J626" s="69">
        <f>precio_alta!I113</f>
        <v>1629</v>
      </c>
    </row>
    <row r="627" spans="1:10" x14ac:dyDescent="0.3">
      <c r="A627" t="str">
        <f t="shared" si="9"/>
        <v>XIAOMI REDMI NOTE 15 PRO PLUS 512GB 5GMax Negocios + 49.90CONTADO</v>
      </c>
      <c r="B627" s="69" t="str">
        <f>precio_alta!A114</f>
        <v>Corriente</v>
      </c>
      <c r="C627" s="69" t="str">
        <f>precio_alta!B114</f>
        <v>5G</v>
      </c>
      <c r="D627" s="69" t="str">
        <f>precio_alta!C114</f>
        <v>XIAOMI</v>
      </c>
      <c r="E627" s="69" t="str">
        <f>precio_alta!D114</f>
        <v>XIAOMI REDMI NOTE 15 PRO PLUS 512GB 5G</v>
      </c>
      <c r="F627" s="69">
        <f>precio_alta!E114</f>
        <v>1879</v>
      </c>
      <c r="G627" s="69" t="str">
        <f>precio_alta!F114</f>
        <v>Android</v>
      </c>
      <c r="H627" s="69" t="s">
        <v>187</v>
      </c>
      <c r="I627" s="68" t="s">
        <v>46</v>
      </c>
      <c r="J627" s="69">
        <f>precio_alta!I114</f>
        <v>1849</v>
      </c>
    </row>
    <row r="628" spans="1:10" x14ac:dyDescent="0.3">
      <c r="A628" t="str">
        <f t="shared" si="9"/>
        <v>ZTE BLADE A36 64GBMax Negocios + 49.90CONTADO</v>
      </c>
      <c r="B628" s="69" t="str">
        <f>precio_alta!A115</f>
        <v>Corriente</v>
      </c>
      <c r="C628" s="69" t="str">
        <f>precio_alta!B115</f>
        <v>4G</v>
      </c>
      <c r="D628" s="69" t="str">
        <f>precio_alta!C115</f>
        <v>ZTE</v>
      </c>
      <c r="E628" s="69" t="str">
        <f>precio_alta!D115</f>
        <v>ZTE BLADE A36 64GB</v>
      </c>
      <c r="F628" s="69">
        <f>precio_alta!E115</f>
        <v>439</v>
      </c>
      <c r="G628" s="69" t="str">
        <f>precio_alta!F115</f>
        <v>Android</v>
      </c>
      <c r="H628" s="69" t="s">
        <v>187</v>
      </c>
      <c r="I628" s="68" t="s">
        <v>46</v>
      </c>
      <c r="J628" s="69">
        <f>precio_alta!I115</f>
        <v>429</v>
      </c>
    </row>
    <row r="629" spans="1:10" x14ac:dyDescent="0.3">
      <c r="A629" t="str">
        <f t="shared" si="9"/>
        <v>ZTE BLADE A56 PRO 128GBMax Negocios + 49.90CONTADO</v>
      </c>
      <c r="B629" s="69" t="str">
        <f>precio_alta!A116</f>
        <v>Corriente</v>
      </c>
      <c r="C629" s="69" t="str">
        <f>precio_alta!B116</f>
        <v>4G</v>
      </c>
      <c r="D629" s="69" t="str">
        <f>precio_alta!C116</f>
        <v>ZTE</v>
      </c>
      <c r="E629" s="69" t="str">
        <f>precio_alta!D116</f>
        <v>ZTE BLADE A56 PRO 128GB</v>
      </c>
      <c r="F629" s="69">
        <f>precio_alta!E116</f>
        <v>439</v>
      </c>
      <c r="G629" s="69" t="str">
        <f>precio_alta!F116</f>
        <v>Android</v>
      </c>
      <c r="H629" s="69" t="s">
        <v>187</v>
      </c>
      <c r="I629" s="68" t="s">
        <v>46</v>
      </c>
      <c r="J629" s="69">
        <f>precio_alta!I116</f>
        <v>429</v>
      </c>
    </row>
    <row r="630" spans="1:10" x14ac:dyDescent="0.3">
      <c r="A630" t="str">
        <f t="shared" si="9"/>
        <v>ZTE BLADE A57 PRO 128GBMax Negocios + 49.90CONTADO</v>
      </c>
      <c r="B630" s="69" t="str">
        <f>precio_alta!A117</f>
        <v>Corriente</v>
      </c>
      <c r="C630" s="69" t="str">
        <f>precio_alta!B117</f>
        <v>4G</v>
      </c>
      <c r="D630" s="69" t="str">
        <f>precio_alta!C117</f>
        <v>ZTE</v>
      </c>
      <c r="E630" s="69" t="str">
        <f>precio_alta!D117</f>
        <v>ZTE BLADE A57 PRO 128GB</v>
      </c>
      <c r="F630" s="69">
        <f>precio_alta!E117</f>
        <v>559</v>
      </c>
      <c r="G630" s="69" t="str">
        <f>precio_alta!F117</f>
        <v>Android</v>
      </c>
      <c r="H630" s="69" t="s">
        <v>187</v>
      </c>
      <c r="I630" s="68" t="s">
        <v>46</v>
      </c>
      <c r="J630" s="69">
        <f>precio_alta!I117</f>
        <v>549</v>
      </c>
    </row>
    <row r="631" spans="1:10" x14ac:dyDescent="0.3">
      <c r="A631" t="str">
        <f t="shared" si="9"/>
        <v>ZTE BLADE A76 256GB 5GMax Negocios + 49.90CONTADO</v>
      </c>
      <c r="B631" s="69" t="str">
        <f>precio_alta!A118</f>
        <v>Corriente</v>
      </c>
      <c r="C631" s="69" t="str">
        <f>precio_alta!B118</f>
        <v>5G</v>
      </c>
      <c r="D631" s="69" t="str">
        <f>precio_alta!C118</f>
        <v>ZTE</v>
      </c>
      <c r="E631" s="69" t="str">
        <f>precio_alta!D118</f>
        <v>ZTE BLADE A76 256GB 5G</v>
      </c>
      <c r="F631" s="69">
        <f>precio_alta!E118</f>
        <v>709</v>
      </c>
      <c r="G631" s="69" t="str">
        <f>precio_alta!F118</f>
        <v>Android</v>
      </c>
      <c r="H631" s="69" t="s">
        <v>187</v>
      </c>
      <c r="I631" s="68" t="s">
        <v>46</v>
      </c>
      <c r="J631" s="69">
        <f>precio_alta!I118</f>
        <v>699</v>
      </c>
    </row>
    <row r="632" spans="1:10" x14ac:dyDescent="0.3">
      <c r="A632" t="str">
        <f t="shared" si="9"/>
        <v>ZTE BLADE V70 MAX 256GBMax Negocios + 49.90CONTADO</v>
      </c>
      <c r="B632" s="69" t="str">
        <f>precio_alta!A119</f>
        <v>Corriente</v>
      </c>
      <c r="C632" s="69" t="str">
        <f>precio_alta!B119</f>
        <v>4G</v>
      </c>
      <c r="D632" s="69" t="str">
        <f>precio_alta!C119</f>
        <v>ZTE</v>
      </c>
      <c r="E632" s="69" t="str">
        <f>precio_alta!D119</f>
        <v>ZTE BLADE V70 MAX 256GB</v>
      </c>
      <c r="F632" s="69">
        <f>precio_alta!E119</f>
        <v>599</v>
      </c>
      <c r="G632" s="69" t="str">
        <f>precio_alta!F119</f>
        <v>Android</v>
      </c>
      <c r="H632" s="69" t="s">
        <v>187</v>
      </c>
      <c r="I632" s="68" t="s">
        <v>46</v>
      </c>
      <c r="J632" s="69">
        <f>precio_alta!I119</f>
        <v>589</v>
      </c>
    </row>
    <row r="633" spans="1:10" x14ac:dyDescent="0.3">
      <c r="A633" t="str">
        <f t="shared" si="9"/>
        <v>ZTE NUBIA AIR 256GB 5GMax Negocios + 49.90CONTADO</v>
      </c>
      <c r="B633" s="69" t="str">
        <f>precio_alta!A120</f>
        <v>Corriente</v>
      </c>
      <c r="C633" s="69" t="str">
        <f>precio_alta!B120</f>
        <v>5G</v>
      </c>
      <c r="D633" s="69" t="str">
        <f>precio_alta!C120</f>
        <v>ZTE</v>
      </c>
      <c r="E633" s="69" t="str">
        <f>precio_alta!D120</f>
        <v>ZTE NUBIA AIR 256GB 5G</v>
      </c>
      <c r="F633" s="69">
        <f>precio_alta!E120</f>
        <v>1069</v>
      </c>
      <c r="G633" s="69" t="str">
        <f>precio_alta!F120</f>
        <v>Android</v>
      </c>
      <c r="H633" s="69" t="s">
        <v>187</v>
      </c>
      <c r="I633" s="68" t="s">
        <v>46</v>
      </c>
      <c r="J633" s="69">
        <f>precio_alta!I120</f>
        <v>1039</v>
      </c>
    </row>
    <row r="634" spans="1:10" x14ac:dyDescent="0.3">
      <c r="A634" t="str">
        <f t="shared" si="9"/>
        <v>ZTE NUBIA AIR 512GB 5GMax Negocios + 49.90CONTADO</v>
      </c>
      <c r="B634" s="69" t="str">
        <f>precio_alta!A121</f>
        <v>Corriente</v>
      </c>
      <c r="C634" s="69" t="str">
        <f>precio_alta!B121</f>
        <v>5G</v>
      </c>
      <c r="D634" s="69" t="str">
        <f>precio_alta!C121</f>
        <v>ZTE</v>
      </c>
      <c r="E634" s="69" t="str">
        <f>precio_alta!D121</f>
        <v>ZTE NUBIA AIR 512GB 5G</v>
      </c>
      <c r="F634" s="69">
        <f>precio_alta!E121</f>
        <v>1369</v>
      </c>
      <c r="G634" s="69" t="str">
        <f>precio_alta!F121</f>
        <v>Android</v>
      </c>
      <c r="H634" s="69" t="s">
        <v>187</v>
      </c>
      <c r="I634" s="68" t="s">
        <v>46</v>
      </c>
      <c r="J634" s="69">
        <f>precio_alta!I121</f>
        <v>1339</v>
      </c>
    </row>
    <row r="635" spans="1:10" x14ac:dyDescent="0.3">
      <c r="A635" t="str">
        <f t="shared" si="9"/>
        <v>ZTE NUBIA NEO3 256GB 5GMax Negocios + 49.90CONTADO</v>
      </c>
      <c r="B635" s="69" t="str">
        <f>precio_alta!A122</f>
        <v>Corriente</v>
      </c>
      <c r="C635" s="69" t="str">
        <f>precio_alta!B122</f>
        <v>5G</v>
      </c>
      <c r="D635" s="69" t="str">
        <f>precio_alta!C122</f>
        <v>ZTE</v>
      </c>
      <c r="E635" s="69" t="str">
        <f>precio_alta!D122</f>
        <v>ZTE NUBIA NEO3 256GB 5G</v>
      </c>
      <c r="F635" s="69">
        <f>precio_alta!E122</f>
        <v>919</v>
      </c>
      <c r="G635" s="69" t="str">
        <f>precio_alta!F122</f>
        <v>Android</v>
      </c>
      <c r="H635" s="69" t="s">
        <v>187</v>
      </c>
      <c r="I635" s="68" t="s">
        <v>46</v>
      </c>
      <c r="J635" s="69">
        <f>precio_alta!I122</f>
        <v>899</v>
      </c>
    </row>
    <row r="636" spans="1:10" x14ac:dyDescent="0.3">
      <c r="A636" t="str">
        <f t="shared" si="9"/>
        <v>ZTE NUBIA NEO5 256GB 5GMax Negocios + 49.90CONTADO</v>
      </c>
      <c r="B636" s="69" t="str">
        <f>precio_alta!A123</f>
        <v>Corriente</v>
      </c>
      <c r="C636" s="69" t="str">
        <f>precio_alta!B123</f>
        <v>5G</v>
      </c>
      <c r="D636" s="69" t="str">
        <f>precio_alta!C123</f>
        <v>ZTE</v>
      </c>
      <c r="E636" s="69" t="str">
        <f>precio_alta!D123</f>
        <v>ZTE NUBIA NEO5 256GB 5G</v>
      </c>
      <c r="F636" s="69">
        <f>precio_alta!E123</f>
        <v>1109</v>
      </c>
      <c r="G636" s="69" t="str">
        <f>precio_alta!F123</f>
        <v>Android</v>
      </c>
      <c r="H636" s="69" t="s">
        <v>187</v>
      </c>
      <c r="I636" s="68" t="s">
        <v>46</v>
      </c>
      <c r="J636" s="69">
        <f>precio_alta!I123</f>
        <v>1089</v>
      </c>
    </row>
    <row r="637" spans="1:10" x14ac:dyDescent="0.3">
      <c r="A637" t="str">
        <f t="shared" si="9"/>
        <v>ZTE NUBIA V80 MAX 256GBMax Negocios + 49.90CONTADO</v>
      </c>
      <c r="B637" s="69" t="str">
        <f>precio_alta!A124</f>
        <v>Corriente</v>
      </c>
      <c r="C637" s="69" t="str">
        <f>precio_alta!B124</f>
        <v>4G</v>
      </c>
      <c r="D637" s="69" t="str">
        <f>precio_alta!C124</f>
        <v>ZTE</v>
      </c>
      <c r="E637" s="69" t="str">
        <f>precio_alta!D124</f>
        <v>ZTE NUBIA V80 MAX 256GB</v>
      </c>
      <c r="F637" s="69">
        <f>precio_alta!E124</f>
        <v>629</v>
      </c>
      <c r="G637" s="69" t="str">
        <f>precio_alta!F124</f>
        <v>Android</v>
      </c>
      <c r="H637" s="69" t="s">
        <v>187</v>
      </c>
      <c r="I637" s="68" t="s">
        <v>46</v>
      </c>
      <c r="J637" s="69">
        <f>precio_alta!I124</f>
        <v>619</v>
      </c>
    </row>
    <row r="638" spans="1:10" x14ac:dyDescent="0.3">
      <c r="A638" t="str">
        <f t="shared" si="9"/>
        <v>ZTE NUBIA V80 PRO 256GBMax Negocios + 49.90CONTADO</v>
      </c>
      <c r="B638" s="69" t="str">
        <f>precio_alta!A125</f>
        <v>Corriente</v>
      </c>
      <c r="C638" s="69" t="str">
        <f>precio_alta!B125</f>
        <v>4G</v>
      </c>
      <c r="D638" s="69" t="str">
        <f>precio_alta!C125</f>
        <v>ZTE</v>
      </c>
      <c r="E638" s="69" t="str">
        <f>precio_alta!D125</f>
        <v>ZTE NUBIA V80 PRO 256GB</v>
      </c>
      <c r="F638" s="69">
        <f>precio_alta!E125</f>
        <v>659</v>
      </c>
      <c r="G638" s="69" t="str">
        <f>precio_alta!F125</f>
        <v>Android</v>
      </c>
      <c r="H638" s="69" t="s">
        <v>187</v>
      </c>
      <c r="I638" s="68" t="s">
        <v>46</v>
      </c>
      <c r="J638" s="69">
        <f>precio_alta!I125</f>
        <v>649</v>
      </c>
    </row>
    <row r="639" spans="1:10" x14ac:dyDescent="0.3">
      <c r="A639" t="e">
        <f t="shared" si="9"/>
        <v>#REF!</v>
      </c>
      <c r="B639" s="69" t="e">
        <f>precio_alta!#REF!</f>
        <v>#REF!</v>
      </c>
      <c r="C639" s="69" t="e">
        <f>precio_alta!#REF!</f>
        <v>#REF!</v>
      </c>
      <c r="D639" s="69" t="e">
        <f>precio_alta!#REF!</f>
        <v>#REF!</v>
      </c>
      <c r="E639" s="69" t="e">
        <f>precio_alta!#REF!</f>
        <v>#REF!</v>
      </c>
      <c r="F639" s="69" t="e">
        <f>precio_alta!#REF!</f>
        <v>#REF!</v>
      </c>
      <c r="G639" s="69" t="e">
        <f>precio_alta!#REF!</f>
        <v>#REF!</v>
      </c>
      <c r="H639" s="69" t="s">
        <v>187</v>
      </c>
      <c r="I639" s="68" t="s">
        <v>46</v>
      </c>
      <c r="J639" s="69" t="e">
        <f>precio_alta!#REF!</f>
        <v>#REF!</v>
      </c>
    </row>
    <row r="640" spans="1:10" x14ac:dyDescent="0.3">
      <c r="A640" t="e">
        <f t="shared" si="9"/>
        <v>#REF!</v>
      </c>
      <c r="B640" s="69" t="e">
        <f>precio_alta!#REF!</f>
        <v>#REF!</v>
      </c>
      <c r="C640" s="69" t="e">
        <f>precio_alta!#REF!</f>
        <v>#REF!</v>
      </c>
      <c r="D640" s="69" t="e">
        <f>precio_alta!#REF!</f>
        <v>#REF!</v>
      </c>
      <c r="E640" s="69" t="e">
        <f>precio_alta!#REF!</f>
        <v>#REF!</v>
      </c>
      <c r="F640" s="69" t="e">
        <f>precio_alta!#REF!</f>
        <v>#REF!</v>
      </c>
      <c r="G640" s="69" t="e">
        <f>precio_alta!#REF!</f>
        <v>#REF!</v>
      </c>
      <c r="H640" s="69" t="s">
        <v>187</v>
      </c>
      <c r="I640" s="68" t="s">
        <v>46</v>
      </c>
      <c r="J640" s="69" t="e">
        <f>precio_alta!#REF!</f>
        <v>#REF!</v>
      </c>
    </row>
    <row r="641" spans="1:10" x14ac:dyDescent="0.3">
      <c r="A641" t="e">
        <f t="shared" si="9"/>
        <v>#REF!</v>
      </c>
      <c r="B641" s="69" t="e">
        <f>precio_alta!#REF!</f>
        <v>#REF!</v>
      </c>
      <c r="C641" s="69" t="e">
        <f>precio_alta!#REF!</f>
        <v>#REF!</v>
      </c>
      <c r="D641" s="69" t="e">
        <f>precio_alta!#REF!</f>
        <v>#REF!</v>
      </c>
      <c r="E641" s="69" t="e">
        <f>precio_alta!#REF!</f>
        <v>#REF!</v>
      </c>
      <c r="F641" s="69" t="e">
        <f>precio_alta!#REF!</f>
        <v>#REF!</v>
      </c>
      <c r="G641" s="69" t="e">
        <f>precio_alta!#REF!</f>
        <v>#REF!</v>
      </c>
      <c r="H641" s="69" t="s">
        <v>187</v>
      </c>
      <c r="I641" s="68" t="s">
        <v>46</v>
      </c>
      <c r="J641" s="69" t="e">
        <f>precio_alta!#REF!</f>
        <v>#REF!</v>
      </c>
    </row>
    <row r="642" spans="1:10" x14ac:dyDescent="0.3">
      <c r="A642" t="e">
        <f t="shared" si="9"/>
        <v>#REF!</v>
      </c>
      <c r="B642" s="69" t="e">
        <f>precio_alta!#REF!</f>
        <v>#REF!</v>
      </c>
      <c r="C642" s="69" t="e">
        <f>precio_alta!#REF!</f>
        <v>#REF!</v>
      </c>
      <c r="D642" s="69" t="e">
        <f>precio_alta!#REF!</f>
        <v>#REF!</v>
      </c>
      <c r="E642" s="69" t="e">
        <f>precio_alta!#REF!</f>
        <v>#REF!</v>
      </c>
      <c r="F642" s="69" t="e">
        <f>precio_alta!#REF!</f>
        <v>#REF!</v>
      </c>
      <c r="G642" s="69" t="e">
        <f>precio_alta!#REF!</f>
        <v>#REF!</v>
      </c>
      <c r="H642" s="69" t="s">
        <v>187</v>
      </c>
      <c r="I642" s="68" t="s">
        <v>46</v>
      </c>
      <c r="J642" s="69" t="e">
        <f>precio_alta!#REF!</f>
        <v>#REF!</v>
      </c>
    </row>
    <row r="643" spans="1:10" x14ac:dyDescent="0.3">
      <c r="A643" t="e">
        <f t="shared" ref="A643:A706" si="10">CONCATENATE(E643,I643,H643)</f>
        <v>#REF!</v>
      </c>
      <c r="B643" s="69" t="e">
        <f>precio_alta!#REF!</f>
        <v>#REF!</v>
      </c>
      <c r="C643" s="69" t="e">
        <f>precio_alta!#REF!</f>
        <v>#REF!</v>
      </c>
      <c r="D643" s="69" t="e">
        <f>precio_alta!#REF!</f>
        <v>#REF!</v>
      </c>
      <c r="E643" s="69" t="e">
        <f>precio_alta!#REF!</f>
        <v>#REF!</v>
      </c>
      <c r="F643" s="69" t="e">
        <f>precio_alta!#REF!</f>
        <v>#REF!</v>
      </c>
      <c r="G643" s="69" t="e">
        <f>precio_alta!#REF!</f>
        <v>#REF!</v>
      </c>
      <c r="H643" s="69" t="s">
        <v>187</v>
      </c>
      <c r="I643" s="68" t="s">
        <v>46</v>
      </c>
      <c r="J643" s="69" t="e">
        <f>precio_alta!#REF!</f>
        <v>#REF!</v>
      </c>
    </row>
    <row r="644" spans="1:10" x14ac:dyDescent="0.3">
      <c r="A644" t="e">
        <f t="shared" si="10"/>
        <v>#REF!</v>
      </c>
      <c r="B644" s="69" t="e">
        <f>precio_alta!#REF!</f>
        <v>#REF!</v>
      </c>
      <c r="C644" s="69" t="e">
        <f>precio_alta!#REF!</f>
        <v>#REF!</v>
      </c>
      <c r="D644" s="69" t="e">
        <f>precio_alta!#REF!</f>
        <v>#REF!</v>
      </c>
      <c r="E644" s="69" t="e">
        <f>precio_alta!#REF!</f>
        <v>#REF!</v>
      </c>
      <c r="F644" s="69" t="e">
        <f>precio_alta!#REF!</f>
        <v>#REF!</v>
      </c>
      <c r="G644" s="69" t="e">
        <f>precio_alta!#REF!</f>
        <v>#REF!</v>
      </c>
      <c r="H644" s="69" t="s">
        <v>187</v>
      </c>
      <c r="I644" s="68" t="s">
        <v>46</v>
      </c>
      <c r="J644" s="69" t="e">
        <f>precio_alta!#REF!</f>
        <v>#REF!</v>
      </c>
    </row>
    <row r="645" spans="1:10" x14ac:dyDescent="0.3">
      <c r="A645" t="e">
        <f t="shared" si="10"/>
        <v>#REF!</v>
      </c>
      <c r="B645" s="69" t="e">
        <f>precio_alta!#REF!</f>
        <v>#REF!</v>
      </c>
      <c r="C645" s="69" t="e">
        <f>precio_alta!#REF!</f>
        <v>#REF!</v>
      </c>
      <c r="D645" s="69" t="e">
        <f>precio_alta!#REF!</f>
        <v>#REF!</v>
      </c>
      <c r="E645" s="69" t="e">
        <f>precio_alta!#REF!</f>
        <v>#REF!</v>
      </c>
      <c r="F645" s="69" t="e">
        <f>precio_alta!#REF!</f>
        <v>#REF!</v>
      </c>
      <c r="G645" s="69" t="e">
        <f>precio_alta!#REF!</f>
        <v>#REF!</v>
      </c>
      <c r="H645" s="69" t="s">
        <v>187</v>
      </c>
      <c r="I645" s="68" t="s">
        <v>46</v>
      </c>
      <c r="J645" s="69" t="e">
        <f>precio_alta!#REF!</f>
        <v>#REF!</v>
      </c>
    </row>
    <row r="646" spans="1:10" x14ac:dyDescent="0.3">
      <c r="A646" t="e">
        <f t="shared" si="10"/>
        <v>#REF!</v>
      </c>
      <c r="B646" s="69" t="e">
        <f>precio_alta!#REF!</f>
        <v>#REF!</v>
      </c>
      <c r="C646" s="69" t="e">
        <f>precio_alta!#REF!</f>
        <v>#REF!</v>
      </c>
      <c r="D646" s="69" t="e">
        <f>precio_alta!#REF!</f>
        <v>#REF!</v>
      </c>
      <c r="E646" s="69" t="e">
        <f>precio_alta!#REF!</f>
        <v>#REF!</v>
      </c>
      <c r="F646" s="69" t="e">
        <f>precio_alta!#REF!</f>
        <v>#REF!</v>
      </c>
      <c r="G646" s="69" t="e">
        <f>precio_alta!#REF!</f>
        <v>#REF!</v>
      </c>
      <c r="H646" s="69" t="s">
        <v>187</v>
      </c>
      <c r="I646" s="68" t="s">
        <v>46</v>
      </c>
      <c r="J646" s="69" t="e">
        <f>precio_alta!#REF!</f>
        <v>#REF!</v>
      </c>
    </row>
    <row r="647" spans="1:10" x14ac:dyDescent="0.3">
      <c r="A647" t="e">
        <f t="shared" si="10"/>
        <v>#REF!</v>
      </c>
      <c r="B647" s="69" t="e">
        <f>precio_alta!#REF!</f>
        <v>#REF!</v>
      </c>
      <c r="C647" s="69" t="e">
        <f>precio_alta!#REF!</f>
        <v>#REF!</v>
      </c>
      <c r="D647" s="69" t="e">
        <f>precio_alta!#REF!</f>
        <v>#REF!</v>
      </c>
      <c r="E647" s="69" t="e">
        <f>precio_alta!#REF!</f>
        <v>#REF!</v>
      </c>
      <c r="F647" s="69" t="e">
        <f>precio_alta!#REF!</f>
        <v>#REF!</v>
      </c>
      <c r="G647" s="69" t="e">
        <f>precio_alta!#REF!</f>
        <v>#REF!</v>
      </c>
      <c r="H647" s="69" t="s">
        <v>187</v>
      </c>
      <c r="I647" s="68" t="s">
        <v>46</v>
      </c>
      <c r="J647" s="69" t="e">
        <f>precio_alta!#REF!</f>
        <v>#REF!</v>
      </c>
    </row>
    <row r="648" spans="1:10" x14ac:dyDescent="0.3">
      <c r="A648" t="e">
        <f t="shared" si="10"/>
        <v>#REF!</v>
      </c>
      <c r="B648" s="69" t="e">
        <f>precio_alta!#REF!</f>
        <v>#REF!</v>
      </c>
      <c r="C648" s="69" t="e">
        <f>precio_alta!#REF!</f>
        <v>#REF!</v>
      </c>
      <c r="D648" s="69" t="e">
        <f>precio_alta!#REF!</f>
        <v>#REF!</v>
      </c>
      <c r="E648" s="69" t="e">
        <f>precio_alta!#REF!</f>
        <v>#REF!</v>
      </c>
      <c r="F648" s="69" t="e">
        <f>precio_alta!#REF!</f>
        <v>#REF!</v>
      </c>
      <c r="G648" s="69" t="e">
        <f>precio_alta!#REF!</f>
        <v>#REF!</v>
      </c>
      <c r="H648" s="69" t="s">
        <v>187</v>
      </c>
      <c r="I648" s="68" t="s">
        <v>46</v>
      </c>
      <c r="J648" s="69" t="e">
        <f>precio_alta!#REF!</f>
        <v>#REF!</v>
      </c>
    </row>
    <row r="649" spans="1:10" x14ac:dyDescent="0.3">
      <c r="A649" t="e">
        <f t="shared" si="10"/>
        <v>#REF!</v>
      </c>
      <c r="B649" s="69" t="e">
        <f>precio_alta!#REF!</f>
        <v>#REF!</v>
      </c>
      <c r="C649" s="69" t="e">
        <f>precio_alta!#REF!</f>
        <v>#REF!</v>
      </c>
      <c r="D649" s="69" t="e">
        <f>precio_alta!#REF!</f>
        <v>#REF!</v>
      </c>
      <c r="E649" s="69" t="e">
        <f>precio_alta!#REF!</f>
        <v>#REF!</v>
      </c>
      <c r="F649" s="69" t="e">
        <f>precio_alta!#REF!</f>
        <v>#REF!</v>
      </c>
      <c r="G649" s="69" t="e">
        <f>precio_alta!#REF!</f>
        <v>#REF!</v>
      </c>
      <c r="H649" s="69" t="s">
        <v>187</v>
      </c>
      <c r="I649" s="68" t="s">
        <v>46</v>
      </c>
      <c r="J649" s="69" t="e">
        <f>precio_alta!#REF!</f>
        <v>#REF!</v>
      </c>
    </row>
    <row r="650" spans="1:10" x14ac:dyDescent="0.3">
      <c r="A650" t="e">
        <f t="shared" si="10"/>
        <v>#REF!</v>
      </c>
      <c r="B650" s="69" t="e">
        <f>precio_alta!#REF!</f>
        <v>#REF!</v>
      </c>
      <c r="C650" s="69" t="e">
        <f>precio_alta!#REF!</f>
        <v>#REF!</v>
      </c>
      <c r="D650" s="69" t="e">
        <f>precio_alta!#REF!</f>
        <v>#REF!</v>
      </c>
      <c r="E650" s="69" t="e">
        <f>precio_alta!#REF!</f>
        <v>#REF!</v>
      </c>
      <c r="F650" s="69" t="e">
        <f>precio_alta!#REF!</f>
        <v>#REF!</v>
      </c>
      <c r="G650" s="69" t="e">
        <f>precio_alta!#REF!</f>
        <v>#REF!</v>
      </c>
      <c r="H650" s="69" t="s">
        <v>187</v>
      </c>
      <c r="I650" s="68" t="s">
        <v>46</v>
      </c>
      <c r="J650" s="69" t="e">
        <f>precio_alta!#REF!</f>
        <v>#REF!</v>
      </c>
    </row>
    <row r="651" spans="1:10" x14ac:dyDescent="0.3">
      <c r="A651" t="e">
        <f t="shared" si="10"/>
        <v>#REF!</v>
      </c>
      <c r="B651" s="69" t="e">
        <f>precio_alta!#REF!</f>
        <v>#REF!</v>
      </c>
      <c r="C651" s="69" t="e">
        <f>precio_alta!#REF!</f>
        <v>#REF!</v>
      </c>
      <c r="D651" s="69" t="e">
        <f>precio_alta!#REF!</f>
        <v>#REF!</v>
      </c>
      <c r="E651" s="69" t="e">
        <f>precio_alta!#REF!</f>
        <v>#REF!</v>
      </c>
      <c r="F651" s="69" t="e">
        <f>precio_alta!#REF!</f>
        <v>#REF!</v>
      </c>
      <c r="G651" s="69" t="e">
        <f>precio_alta!#REF!</f>
        <v>#REF!</v>
      </c>
      <c r="H651" s="69" t="s">
        <v>187</v>
      </c>
      <c r="I651" s="68" t="s">
        <v>46</v>
      </c>
      <c r="J651" s="69" t="e">
        <f>precio_alta!#REF!</f>
        <v>#REF!</v>
      </c>
    </row>
    <row r="652" spans="1:10" x14ac:dyDescent="0.3">
      <c r="A652" t="str">
        <f t="shared" si="10"/>
        <v>0Max Negocios + 49.90CONTADO</v>
      </c>
      <c r="B652" s="69">
        <f>precio_alta!A127</f>
        <v>0</v>
      </c>
      <c r="C652" s="69">
        <f>precio_alta!B127</f>
        <v>0</v>
      </c>
      <c r="D652" s="69">
        <f>precio_alta!C127</f>
        <v>0</v>
      </c>
      <c r="E652" s="69">
        <f>precio_alta!D127</f>
        <v>0</v>
      </c>
      <c r="F652" s="69">
        <f>precio_alta!E127</f>
        <v>0</v>
      </c>
      <c r="G652" s="69">
        <f>precio_alta!F127</f>
        <v>0</v>
      </c>
      <c r="H652" s="69" t="s">
        <v>187</v>
      </c>
      <c r="I652" s="68" t="s">
        <v>46</v>
      </c>
      <c r="J652" s="69">
        <f>precio_alta!I127</f>
        <v>0</v>
      </c>
    </row>
    <row r="653" spans="1:10" x14ac:dyDescent="0.3">
      <c r="A653" t="str">
        <f t="shared" si="10"/>
        <v>0Max Negocios + 49.90CONTADO</v>
      </c>
      <c r="B653" s="69">
        <f>precio_alta!A128</f>
        <v>0</v>
      </c>
      <c r="C653" s="69">
        <f>precio_alta!B128</f>
        <v>0</v>
      </c>
      <c r="D653" s="69">
        <f>precio_alta!C128</f>
        <v>0</v>
      </c>
      <c r="E653" s="69">
        <f>precio_alta!D128</f>
        <v>0</v>
      </c>
      <c r="F653" s="69">
        <f>precio_alta!E128</f>
        <v>0</v>
      </c>
      <c r="G653" s="69">
        <f>precio_alta!F128</f>
        <v>0</v>
      </c>
      <c r="H653" s="69" t="s">
        <v>187</v>
      </c>
      <c r="I653" s="68" t="s">
        <v>46</v>
      </c>
      <c r="J653" s="69">
        <f>precio_alta!I128</f>
        <v>0</v>
      </c>
    </row>
    <row r="654" spans="1:10" x14ac:dyDescent="0.3">
      <c r="A654" t="str">
        <f t="shared" si="10"/>
        <v>0Max Negocios + 49.90CONTADO</v>
      </c>
      <c r="B654" s="69">
        <f>precio_alta!A129</f>
        <v>0</v>
      </c>
      <c r="C654" s="69">
        <f>precio_alta!B129</f>
        <v>0</v>
      </c>
      <c r="D654" s="69">
        <f>precio_alta!C129</f>
        <v>0</v>
      </c>
      <c r="E654" s="69">
        <f>precio_alta!D129</f>
        <v>0</v>
      </c>
      <c r="F654" s="69">
        <f>precio_alta!E129</f>
        <v>0</v>
      </c>
      <c r="G654" s="69">
        <f>precio_alta!F129</f>
        <v>0</v>
      </c>
      <c r="H654" s="69" t="s">
        <v>187</v>
      </c>
      <c r="I654" s="68" t="s">
        <v>46</v>
      </c>
      <c r="J654" s="69">
        <f>precio_alta!I129</f>
        <v>0</v>
      </c>
    </row>
    <row r="655" spans="1:10" x14ac:dyDescent="0.3">
      <c r="A655" t="str">
        <f t="shared" si="10"/>
        <v>0Max Negocios + 49.90CONTADO</v>
      </c>
      <c r="B655" s="69">
        <f>precio_alta!A130</f>
        <v>0</v>
      </c>
      <c r="C655" s="69">
        <f>precio_alta!B130</f>
        <v>0</v>
      </c>
      <c r="D655" s="69">
        <f>precio_alta!C130</f>
        <v>0</v>
      </c>
      <c r="E655" s="69">
        <f>precio_alta!D130</f>
        <v>0</v>
      </c>
      <c r="F655" s="69">
        <f>precio_alta!E130</f>
        <v>0</v>
      </c>
      <c r="G655" s="69">
        <f>precio_alta!F130</f>
        <v>0</v>
      </c>
      <c r="H655" s="69" t="s">
        <v>187</v>
      </c>
      <c r="I655" s="68" t="s">
        <v>46</v>
      </c>
      <c r="J655" s="69">
        <f>precio_alta!I130</f>
        <v>0</v>
      </c>
    </row>
    <row r="656" spans="1:10" x14ac:dyDescent="0.3">
      <c r="A656" t="str">
        <f t="shared" si="10"/>
        <v>0Max Negocios + 49.90CONTADO</v>
      </c>
      <c r="B656" s="69">
        <f>precio_alta!A131</f>
        <v>0</v>
      </c>
      <c r="C656" s="69">
        <f>precio_alta!B131</f>
        <v>0</v>
      </c>
      <c r="D656" s="69">
        <f>precio_alta!C131</f>
        <v>0</v>
      </c>
      <c r="E656" s="69">
        <f>precio_alta!D131</f>
        <v>0</v>
      </c>
      <c r="F656" s="69">
        <f>precio_alta!E131</f>
        <v>0</v>
      </c>
      <c r="G656" s="69">
        <f>precio_alta!F131</f>
        <v>0</v>
      </c>
      <c r="H656" s="69" t="s">
        <v>187</v>
      </c>
      <c r="I656" s="68" t="s">
        <v>46</v>
      </c>
      <c r="J656" s="69">
        <f>precio_alta!I131</f>
        <v>0</v>
      </c>
    </row>
    <row r="657" spans="1:10" x14ac:dyDescent="0.3">
      <c r="A657" t="str">
        <f t="shared" si="10"/>
        <v>0Max Negocios + 49.90CONTADO</v>
      </c>
      <c r="B657" s="69">
        <f>precio_alta!A132</f>
        <v>0</v>
      </c>
      <c r="C657" s="69">
        <f>precio_alta!B132</f>
        <v>0</v>
      </c>
      <c r="D657" s="69">
        <f>precio_alta!C132</f>
        <v>0</v>
      </c>
      <c r="E657" s="69">
        <f>precio_alta!D132</f>
        <v>0</v>
      </c>
      <c r="F657" s="69">
        <f>precio_alta!E132</f>
        <v>0</v>
      </c>
      <c r="G657" s="69">
        <f>precio_alta!F132</f>
        <v>0</v>
      </c>
      <c r="H657" s="69" t="s">
        <v>187</v>
      </c>
      <c r="I657" s="68" t="s">
        <v>46</v>
      </c>
      <c r="J657" s="69">
        <f>precio_alta!I132</f>
        <v>0</v>
      </c>
    </row>
    <row r="658" spans="1:10" x14ac:dyDescent="0.3">
      <c r="A658" t="str">
        <f t="shared" si="10"/>
        <v>0Max Negocios + 49.90CONTADO</v>
      </c>
      <c r="B658" s="69">
        <f>precio_alta!A133</f>
        <v>0</v>
      </c>
      <c r="C658" s="69">
        <f>precio_alta!B133</f>
        <v>0</v>
      </c>
      <c r="D658" s="69">
        <f>precio_alta!C133</f>
        <v>0</v>
      </c>
      <c r="E658" s="69">
        <f>precio_alta!D133</f>
        <v>0</v>
      </c>
      <c r="F658" s="69">
        <f>precio_alta!E133</f>
        <v>0</v>
      </c>
      <c r="G658" s="69">
        <f>precio_alta!F133</f>
        <v>0</v>
      </c>
      <c r="H658" s="69" t="s">
        <v>187</v>
      </c>
      <c r="I658" s="68" t="s">
        <v>46</v>
      </c>
      <c r="J658" s="69">
        <f>precio_alta!I133</f>
        <v>0</v>
      </c>
    </row>
    <row r="659" spans="1:10" x14ac:dyDescent="0.3">
      <c r="A659" t="str">
        <f t="shared" si="10"/>
        <v>0Max Negocios + 49.90CONTADO</v>
      </c>
      <c r="B659" s="69">
        <f>precio_alta!A134</f>
        <v>0</v>
      </c>
      <c r="C659" s="69">
        <f>precio_alta!B134</f>
        <v>0</v>
      </c>
      <c r="D659" s="69">
        <f>precio_alta!C134</f>
        <v>0</v>
      </c>
      <c r="E659" s="69">
        <f>precio_alta!D134</f>
        <v>0</v>
      </c>
      <c r="F659" s="69">
        <f>precio_alta!E134</f>
        <v>0</v>
      </c>
      <c r="G659" s="69">
        <f>precio_alta!F134</f>
        <v>0</v>
      </c>
      <c r="H659" s="69" t="s">
        <v>187</v>
      </c>
      <c r="I659" s="68" t="s">
        <v>46</v>
      </c>
      <c r="J659" s="69">
        <f>precio_alta!I134</f>
        <v>0</v>
      </c>
    </row>
    <row r="660" spans="1:10" x14ac:dyDescent="0.3">
      <c r="A660" t="str">
        <f t="shared" si="10"/>
        <v>0Max Negocios + 49.90CONTADO</v>
      </c>
      <c r="B660" s="69">
        <f>precio_alta!A135</f>
        <v>0</v>
      </c>
      <c r="C660" s="69">
        <f>precio_alta!B135</f>
        <v>0</v>
      </c>
      <c r="D660" s="69">
        <f>precio_alta!C135</f>
        <v>0</v>
      </c>
      <c r="E660" s="69">
        <f>precio_alta!D135</f>
        <v>0</v>
      </c>
      <c r="F660" s="69">
        <f>precio_alta!E135</f>
        <v>0</v>
      </c>
      <c r="G660" s="69">
        <f>precio_alta!F135</f>
        <v>0</v>
      </c>
      <c r="H660" s="69" t="s">
        <v>187</v>
      </c>
      <c r="I660" s="68" t="s">
        <v>46</v>
      </c>
      <c r="J660" s="69">
        <f>precio_alta!I135</f>
        <v>0</v>
      </c>
    </row>
    <row r="661" spans="1:10" x14ac:dyDescent="0.3">
      <c r="A661" t="str">
        <f t="shared" si="10"/>
        <v>0Max Negocios + 49.90CONTADO</v>
      </c>
      <c r="B661" s="69">
        <f>precio_alta!A136</f>
        <v>0</v>
      </c>
      <c r="C661" s="69">
        <f>precio_alta!B136</f>
        <v>0</v>
      </c>
      <c r="D661" s="69">
        <f>precio_alta!C136</f>
        <v>0</v>
      </c>
      <c r="E661" s="69">
        <f>precio_alta!D136</f>
        <v>0</v>
      </c>
      <c r="F661" s="69">
        <f>precio_alta!E136</f>
        <v>0</v>
      </c>
      <c r="G661" s="69">
        <f>precio_alta!F136</f>
        <v>0</v>
      </c>
      <c r="H661" s="69" t="s">
        <v>187</v>
      </c>
      <c r="I661" s="68" t="s">
        <v>46</v>
      </c>
      <c r="J661" s="69">
        <f>precio_alta!I136</f>
        <v>0</v>
      </c>
    </row>
    <row r="662" spans="1:10" x14ac:dyDescent="0.3">
      <c r="A662" t="str">
        <f t="shared" si="10"/>
        <v>0Max Negocios + 49.90CONTADO</v>
      </c>
      <c r="B662" s="69">
        <f>precio_alta!A137</f>
        <v>0</v>
      </c>
      <c r="C662" s="69">
        <f>precio_alta!B137</f>
        <v>0</v>
      </c>
      <c r="D662" s="69">
        <f>precio_alta!C137</f>
        <v>0</v>
      </c>
      <c r="E662" s="69">
        <f>precio_alta!D137</f>
        <v>0</v>
      </c>
      <c r="F662" s="69">
        <f>precio_alta!E137</f>
        <v>0</v>
      </c>
      <c r="G662" s="69">
        <f>precio_alta!F137</f>
        <v>0</v>
      </c>
      <c r="H662" s="69" t="s">
        <v>187</v>
      </c>
      <c r="I662" s="68" t="s">
        <v>46</v>
      </c>
      <c r="J662" s="69">
        <f>precio_alta!I137</f>
        <v>0</v>
      </c>
    </row>
    <row r="663" spans="1:10" x14ac:dyDescent="0.3">
      <c r="A663" t="str">
        <f t="shared" si="10"/>
        <v>0Max Negocios + 49.90CONTADO</v>
      </c>
      <c r="B663" s="69">
        <f>precio_alta!A138</f>
        <v>0</v>
      </c>
      <c r="C663" s="69">
        <f>precio_alta!B138</f>
        <v>0</v>
      </c>
      <c r="D663" s="69">
        <f>precio_alta!C138</f>
        <v>0</v>
      </c>
      <c r="E663" s="69">
        <f>precio_alta!D138</f>
        <v>0</v>
      </c>
      <c r="F663" s="69">
        <f>precio_alta!E138</f>
        <v>0</v>
      </c>
      <c r="G663" s="69">
        <f>precio_alta!F138</f>
        <v>0</v>
      </c>
      <c r="H663" s="69" t="s">
        <v>187</v>
      </c>
      <c r="I663" s="68" t="s">
        <v>46</v>
      </c>
      <c r="J663" s="69">
        <f>precio_alta!I138</f>
        <v>0</v>
      </c>
    </row>
    <row r="664" spans="1:10" x14ac:dyDescent="0.3">
      <c r="A664" t="str">
        <f t="shared" si="10"/>
        <v>0Max Negocios + 49.90CONTADO</v>
      </c>
      <c r="B664" s="69">
        <f>precio_alta!A139</f>
        <v>0</v>
      </c>
      <c r="C664" s="69">
        <f>precio_alta!B139</f>
        <v>0</v>
      </c>
      <c r="D664" s="69">
        <f>precio_alta!C139</f>
        <v>0</v>
      </c>
      <c r="E664" s="69">
        <f>precio_alta!D139</f>
        <v>0</v>
      </c>
      <c r="F664" s="69">
        <f>precio_alta!E139</f>
        <v>0</v>
      </c>
      <c r="G664" s="69">
        <f>precio_alta!F139</f>
        <v>0</v>
      </c>
      <c r="H664" s="69" t="s">
        <v>187</v>
      </c>
      <c r="I664" s="68" t="s">
        <v>46</v>
      </c>
      <c r="J664" s="69">
        <f>precio_alta!I139</f>
        <v>0</v>
      </c>
    </row>
    <row r="665" spans="1:10" x14ac:dyDescent="0.3">
      <c r="A665" t="str">
        <f t="shared" si="10"/>
        <v>0Max Negocios + 49.90CONTADO</v>
      </c>
      <c r="B665" s="69">
        <f>precio_alta!A140</f>
        <v>0</v>
      </c>
      <c r="C665" s="69">
        <f>precio_alta!B140</f>
        <v>0</v>
      </c>
      <c r="D665" s="69">
        <f>precio_alta!C140</f>
        <v>0</v>
      </c>
      <c r="E665" s="69">
        <f>precio_alta!D140</f>
        <v>0</v>
      </c>
      <c r="F665" s="69">
        <f>precio_alta!E140</f>
        <v>0</v>
      </c>
      <c r="G665" s="69">
        <f>precio_alta!F140</f>
        <v>0</v>
      </c>
      <c r="H665" s="69" t="s">
        <v>187</v>
      </c>
      <c r="I665" s="68" t="s">
        <v>46</v>
      </c>
      <c r="J665" s="69">
        <f>precio_alta!I140</f>
        <v>0</v>
      </c>
    </row>
    <row r="666" spans="1:10" x14ac:dyDescent="0.3">
      <c r="A666" t="str">
        <f t="shared" si="10"/>
        <v>0Max Negocios + 49.90CONTADO</v>
      </c>
      <c r="B666" s="69">
        <f>precio_alta!A141</f>
        <v>0</v>
      </c>
      <c r="C666" s="69">
        <f>precio_alta!B141</f>
        <v>0</v>
      </c>
      <c r="D666" s="69">
        <f>precio_alta!C141</f>
        <v>0</v>
      </c>
      <c r="E666" s="69">
        <f>precio_alta!D141</f>
        <v>0</v>
      </c>
      <c r="F666" s="69">
        <f>precio_alta!E141</f>
        <v>0</v>
      </c>
      <c r="G666" s="69">
        <f>precio_alta!F141</f>
        <v>0</v>
      </c>
      <c r="H666" s="69" t="s">
        <v>187</v>
      </c>
      <c r="I666" s="68" t="s">
        <v>46</v>
      </c>
      <c r="J666" s="69">
        <f>precio_alta!I141</f>
        <v>0</v>
      </c>
    </row>
    <row r="667" spans="1:10" x14ac:dyDescent="0.3">
      <c r="A667" t="str">
        <f t="shared" si="10"/>
        <v>0Max Negocios + 49.90CONTADO</v>
      </c>
      <c r="B667" s="69">
        <f>precio_alta!A142</f>
        <v>0</v>
      </c>
      <c r="C667" s="69">
        <f>precio_alta!B142</f>
        <v>0</v>
      </c>
      <c r="D667" s="69">
        <f>precio_alta!C142</f>
        <v>0</v>
      </c>
      <c r="E667" s="69">
        <f>precio_alta!D142</f>
        <v>0</v>
      </c>
      <c r="F667" s="69">
        <f>precio_alta!E142</f>
        <v>0</v>
      </c>
      <c r="G667" s="69">
        <f>precio_alta!F142</f>
        <v>0</v>
      </c>
      <c r="H667" s="69" t="s">
        <v>187</v>
      </c>
      <c r="I667" s="68" t="s">
        <v>46</v>
      </c>
      <c r="J667" s="69">
        <f>precio_alta!I142</f>
        <v>0</v>
      </c>
    </row>
    <row r="668" spans="1:10" x14ac:dyDescent="0.3">
      <c r="A668" t="str">
        <f t="shared" si="10"/>
        <v>0Max Negocios + 49.90CONTADO</v>
      </c>
      <c r="B668" s="69">
        <f>precio_alta!A143</f>
        <v>0</v>
      </c>
      <c r="C668" s="69">
        <f>precio_alta!B143</f>
        <v>0</v>
      </c>
      <c r="D668" s="69">
        <f>precio_alta!C143</f>
        <v>0</v>
      </c>
      <c r="E668" s="69">
        <f>precio_alta!D143</f>
        <v>0</v>
      </c>
      <c r="F668" s="69">
        <f>precio_alta!E143</f>
        <v>0</v>
      </c>
      <c r="G668" s="69">
        <f>precio_alta!F143</f>
        <v>0</v>
      </c>
      <c r="H668" s="69" t="s">
        <v>187</v>
      </c>
      <c r="I668" s="68" t="s">
        <v>46</v>
      </c>
      <c r="J668" s="69">
        <f>precio_alta!I143</f>
        <v>0</v>
      </c>
    </row>
    <row r="669" spans="1:10" x14ac:dyDescent="0.3">
      <c r="A669" t="str">
        <f t="shared" si="10"/>
        <v>0Max Negocios + 49.90CONTADO</v>
      </c>
      <c r="B669" s="69">
        <f>precio_alta!A144</f>
        <v>0</v>
      </c>
      <c r="C669" s="69">
        <f>precio_alta!B144</f>
        <v>0</v>
      </c>
      <c r="D669" s="69">
        <f>precio_alta!C144</f>
        <v>0</v>
      </c>
      <c r="E669" s="69">
        <f>precio_alta!D144</f>
        <v>0</v>
      </c>
      <c r="F669" s="69">
        <f>precio_alta!E144</f>
        <v>0</v>
      </c>
      <c r="G669" s="69">
        <f>precio_alta!F144</f>
        <v>0</v>
      </c>
      <c r="H669" s="69" t="s">
        <v>187</v>
      </c>
      <c r="I669" s="68" t="s">
        <v>46</v>
      </c>
      <c r="J669" s="69">
        <f>precio_alta!I144</f>
        <v>0</v>
      </c>
    </row>
    <row r="670" spans="1:10" x14ac:dyDescent="0.3">
      <c r="A670" t="str">
        <f t="shared" si="10"/>
        <v>0Max Negocios + 49.90CONTADO</v>
      </c>
      <c r="B670" s="69">
        <f>precio_alta!A145</f>
        <v>0</v>
      </c>
      <c r="C670" s="69">
        <f>precio_alta!B145</f>
        <v>0</v>
      </c>
      <c r="D670" s="69">
        <f>precio_alta!C145</f>
        <v>0</v>
      </c>
      <c r="E670" s="69">
        <f>precio_alta!D145</f>
        <v>0</v>
      </c>
      <c r="F670" s="69">
        <f>precio_alta!E145</f>
        <v>0</v>
      </c>
      <c r="G670" s="69">
        <f>precio_alta!F145</f>
        <v>0</v>
      </c>
      <c r="H670" s="69" t="s">
        <v>187</v>
      </c>
      <c r="I670" s="68" t="s">
        <v>46</v>
      </c>
      <c r="J670" s="69">
        <f>precio_alta!I145</f>
        <v>0</v>
      </c>
    </row>
    <row r="671" spans="1:10" x14ac:dyDescent="0.3">
      <c r="A671" t="str">
        <f t="shared" si="10"/>
        <v>0Max Negocios + 49.90CONTADO</v>
      </c>
      <c r="B671" s="69">
        <f>precio_alta!A146</f>
        <v>0</v>
      </c>
      <c r="C671" s="69">
        <f>precio_alta!B146</f>
        <v>0</v>
      </c>
      <c r="D671" s="69">
        <f>precio_alta!C146</f>
        <v>0</v>
      </c>
      <c r="E671" s="69">
        <f>precio_alta!D146</f>
        <v>0</v>
      </c>
      <c r="F671" s="69">
        <f>precio_alta!E146</f>
        <v>0</v>
      </c>
      <c r="G671" s="69">
        <f>precio_alta!F146</f>
        <v>0</v>
      </c>
      <c r="H671" s="69" t="s">
        <v>187</v>
      </c>
      <c r="I671" s="68" t="s">
        <v>46</v>
      </c>
      <c r="J671" s="69">
        <f>precio_alta!I146</f>
        <v>0</v>
      </c>
    </row>
    <row r="672" spans="1:10" x14ac:dyDescent="0.3">
      <c r="A672" t="str">
        <f t="shared" si="10"/>
        <v>0Max Negocios + 49.90CONTADO</v>
      </c>
      <c r="B672" s="69">
        <f>precio_alta!A147</f>
        <v>0</v>
      </c>
      <c r="C672" s="69">
        <f>precio_alta!B147</f>
        <v>0</v>
      </c>
      <c r="D672" s="69">
        <f>precio_alta!C147</f>
        <v>0</v>
      </c>
      <c r="E672" s="69">
        <f>precio_alta!D147</f>
        <v>0</v>
      </c>
      <c r="F672" s="69">
        <f>precio_alta!E147</f>
        <v>0</v>
      </c>
      <c r="G672" s="69">
        <f>precio_alta!F147</f>
        <v>0</v>
      </c>
      <c r="H672" s="69" t="s">
        <v>187</v>
      </c>
      <c r="I672" s="68" t="s">
        <v>46</v>
      </c>
      <c r="J672" s="69">
        <f>precio_alta!I147</f>
        <v>0</v>
      </c>
    </row>
    <row r="673" spans="1:10" x14ac:dyDescent="0.3">
      <c r="A673" t="str">
        <f t="shared" si="10"/>
        <v>0Max Negocios + 49.90CONTADO</v>
      </c>
      <c r="B673" s="69">
        <f>precio_alta!A148</f>
        <v>0</v>
      </c>
      <c r="C673" s="69">
        <f>precio_alta!B148</f>
        <v>0</v>
      </c>
      <c r="D673" s="69">
        <f>precio_alta!C148</f>
        <v>0</v>
      </c>
      <c r="E673" s="69">
        <f>precio_alta!D148</f>
        <v>0</v>
      </c>
      <c r="F673" s="69">
        <f>precio_alta!E148</f>
        <v>0</v>
      </c>
      <c r="G673" s="69">
        <f>precio_alta!F148</f>
        <v>0</v>
      </c>
      <c r="H673" s="69" t="s">
        <v>187</v>
      </c>
      <c r="I673" s="68" t="s">
        <v>46</v>
      </c>
      <c r="J673" s="69">
        <f>precio_alta!I148</f>
        <v>0</v>
      </c>
    </row>
    <row r="674" spans="1:10" x14ac:dyDescent="0.3">
      <c r="A674" t="str">
        <f t="shared" si="10"/>
        <v>0Max Negocios + 49.90CONTADO</v>
      </c>
      <c r="B674" s="69">
        <f>precio_alta!A149</f>
        <v>0</v>
      </c>
      <c r="C674" s="69">
        <f>precio_alta!B149</f>
        <v>0</v>
      </c>
      <c r="D674" s="69">
        <f>precio_alta!C149</f>
        <v>0</v>
      </c>
      <c r="E674" s="69">
        <f>precio_alta!D149</f>
        <v>0</v>
      </c>
      <c r="F674" s="69">
        <f>precio_alta!E149</f>
        <v>0</v>
      </c>
      <c r="G674" s="69">
        <f>precio_alta!F149</f>
        <v>0</v>
      </c>
      <c r="H674" s="69" t="s">
        <v>187</v>
      </c>
      <c r="I674" s="68" t="s">
        <v>46</v>
      </c>
      <c r="J674" s="69">
        <f>precio_alta!I149</f>
        <v>0</v>
      </c>
    </row>
    <row r="675" spans="1:10" x14ac:dyDescent="0.3">
      <c r="A675" t="str">
        <f t="shared" si="10"/>
        <v>0Max Negocios + 49.90CONTADO</v>
      </c>
      <c r="B675" s="69">
        <f>precio_alta!A150</f>
        <v>0</v>
      </c>
      <c r="C675" s="69">
        <f>precio_alta!B150</f>
        <v>0</v>
      </c>
      <c r="D675" s="69">
        <f>precio_alta!C150</f>
        <v>0</v>
      </c>
      <c r="E675" s="69">
        <f>precio_alta!D150</f>
        <v>0</v>
      </c>
      <c r="F675" s="69">
        <f>precio_alta!E150</f>
        <v>0</v>
      </c>
      <c r="G675" s="69">
        <f>precio_alta!F150</f>
        <v>0</v>
      </c>
      <c r="H675" s="69" t="s">
        <v>187</v>
      </c>
      <c r="I675" s="68" t="s">
        <v>46</v>
      </c>
      <c r="J675" s="69">
        <f>precio_alta!I150</f>
        <v>0</v>
      </c>
    </row>
    <row r="676" spans="1:10" x14ac:dyDescent="0.3">
      <c r="A676" t="str">
        <f t="shared" si="10"/>
        <v>0Max Negocios + 49.90CONTADO</v>
      </c>
      <c r="B676" s="69">
        <f>precio_alta!A151</f>
        <v>0</v>
      </c>
      <c r="C676" s="69">
        <f>precio_alta!B151</f>
        <v>0</v>
      </c>
      <c r="D676" s="69">
        <f>precio_alta!C151</f>
        <v>0</v>
      </c>
      <c r="E676" s="69">
        <f>precio_alta!D151</f>
        <v>0</v>
      </c>
      <c r="F676" s="69">
        <f>precio_alta!E151</f>
        <v>0</v>
      </c>
      <c r="G676" s="69">
        <f>precio_alta!F151</f>
        <v>0</v>
      </c>
      <c r="H676" s="69" t="s">
        <v>187</v>
      </c>
      <c r="I676" s="68" t="s">
        <v>46</v>
      </c>
      <c r="J676" s="69">
        <f>precio_alta!I151</f>
        <v>0</v>
      </c>
    </row>
    <row r="677" spans="1:10" x14ac:dyDescent="0.3">
      <c r="A677" t="str">
        <f t="shared" si="10"/>
        <v>0Max Negocios + 49.90CONTADO</v>
      </c>
      <c r="B677" s="69">
        <f>precio_alta!A152</f>
        <v>0</v>
      </c>
      <c r="C677" s="69">
        <f>precio_alta!B152</f>
        <v>0</v>
      </c>
      <c r="D677" s="69">
        <f>precio_alta!C152</f>
        <v>0</v>
      </c>
      <c r="E677" s="69">
        <f>precio_alta!D152</f>
        <v>0</v>
      </c>
      <c r="F677" s="69">
        <f>precio_alta!E152</f>
        <v>0</v>
      </c>
      <c r="G677" s="69">
        <f>precio_alta!F152</f>
        <v>0</v>
      </c>
      <c r="H677" s="69" t="s">
        <v>187</v>
      </c>
      <c r="I677" s="68" t="s">
        <v>46</v>
      </c>
      <c r="J677" s="69">
        <f>precio_alta!I152</f>
        <v>0</v>
      </c>
    </row>
    <row r="678" spans="1:10" x14ac:dyDescent="0.3">
      <c r="A678" t="str">
        <f t="shared" si="10"/>
        <v>0Max Negocios + 49.90CONTADO</v>
      </c>
      <c r="B678" s="69">
        <f>precio_alta!A153</f>
        <v>0</v>
      </c>
      <c r="C678" s="69">
        <f>precio_alta!B153</f>
        <v>0</v>
      </c>
      <c r="D678" s="69">
        <f>precio_alta!C153</f>
        <v>0</v>
      </c>
      <c r="E678" s="69">
        <f>precio_alta!D153</f>
        <v>0</v>
      </c>
      <c r="F678" s="69">
        <f>precio_alta!E153</f>
        <v>0</v>
      </c>
      <c r="G678" s="69">
        <f>precio_alta!F153</f>
        <v>0</v>
      </c>
      <c r="H678" s="69" t="s">
        <v>187</v>
      </c>
      <c r="I678" s="68" t="s">
        <v>46</v>
      </c>
      <c r="J678" s="69">
        <f>precio_alta!I153</f>
        <v>0</v>
      </c>
    </row>
    <row r="679" spans="1:10" x14ac:dyDescent="0.3">
      <c r="A679" t="str">
        <f t="shared" si="10"/>
        <v>0Max Negocios + 49.90CONTADO</v>
      </c>
      <c r="B679" s="69">
        <f>precio_alta!A154</f>
        <v>0</v>
      </c>
      <c r="C679" s="69">
        <f>precio_alta!B154</f>
        <v>0</v>
      </c>
      <c r="D679" s="69">
        <f>precio_alta!C154</f>
        <v>0</v>
      </c>
      <c r="E679" s="69">
        <f>precio_alta!D154</f>
        <v>0</v>
      </c>
      <c r="F679" s="69">
        <f>precio_alta!E154</f>
        <v>0</v>
      </c>
      <c r="G679" s="69">
        <f>precio_alta!F154</f>
        <v>0</v>
      </c>
      <c r="H679" s="69" t="s">
        <v>187</v>
      </c>
      <c r="I679" s="68" t="s">
        <v>46</v>
      </c>
      <c r="J679" s="69">
        <f>precio_alta!I154</f>
        <v>0</v>
      </c>
    </row>
    <row r="680" spans="1:10" x14ac:dyDescent="0.3">
      <c r="A680" t="str">
        <f t="shared" si="10"/>
        <v>0Max Negocios + 49.90CONTADO</v>
      </c>
      <c r="B680" s="69">
        <f>precio_alta!A155</f>
        <v>0</v>
      </c>
      <c r="C680" s="69">
        <f>precio_alta!B155</f>
        <v>0</v>
      </c>
      <c r="D680" s="69">
        <f>precio_alta!C155</f>
        <v>0</v>
      </c>
      <c r="E680" s="69">
        <f>precio_alta!D155</f>
        <v>0</v>
      </c>
      <c r="F680" s="69">
        <f>precio_alta!E155</f>
        <v>0</v>
      </c>
      <c r="G680" s="69">
        <f>precio_alta!F155</f>
        <v>0</v>
      </c>
      <c r="H680" s="69" t="s">
        <v>187</v>
      </c>
      <c r="I680" s="68" t="s">
        <v>46</v>
      </c>
      <c r="J680" s="69">
        <f>precio_alta!I155</f>
        <v>0</v>
      </c>
    </row>
    <row r="681" spans="1:10" x14ac:dyDescent="0.3">
      <c r="A681" t="str">
        <f t="shared" si="10"/>
        <v>0Max Negocios + 49.90CONTADO</v>
      </c>
      <c r="B681" s="69">
        <f>precio_alta!A156</f>
        <v>0</v>
      </c>
      <c r="C681" s="69">
        <f>precio_alta!B156</f>
        <v>0</v>
      </c>
      <c r="D681" s="69">
        <f>precio_alta!C156</f>
        <v>0</v>
      </c>
      <c r="E681" s="69">
        <f>precio_alta!D156</f>
        <v>0</v>
      </c>
      <c r="F681" s="69">
        <f>precio_alta!E156</f>
        <v>0</v>
      </c>
      <c r="G681" s="69">
        <f>precio_alta!F156</f>
        <v>0</v>
      </c>
      <c r="H681" s="69" t="s">
        <v>187</v>
      </c>
      <c r="I681" s="68" t="s">
        <v>46</v>
      </c>
      <c r="J681" s="69">
        <f>precio_alta!I156</f>
        <v>0</v>
      </c>
    </row>
    <row r="682" spans="1:10" x14ac:dyDescent="0.3">
      <c r="A682" t="str">
        <f t="shared" si="10"/>
        <v>0Max Negocios + 49.90CONTADO</v>
      </c>
      <c r="B682" s="69">
        <f>precio_alta!A157</f>
        <v>0</v>
      </c>
      <c r="C682" s="69">
        <f>precio_alta!B157</f>
        <v>0</v>
      </c>
      <c r="D682" s="69">
        <f>precio_alta!C157</f>
        <v>0</v>
      </c>
      <c r="E682" s="69">
        <f>precio_alta!D157</f>
        <v>0</v>
      </c>
      <c r="F682" s="69">
        <f>precio_alta!E157</f>
        <v>0</v>
      </c>
      <c r="G682" s="69">
        <f>precio_alta!F157</f>
        <v>0</v>
      </c>
      <c r="H682" s="69" t="s">
        <v>187</v>
      </c>
      <c r="I682" s="68" t="s">
        <v>46</v>
      </c>
      <c r="J682" s="69">
        <f>precio_alta!I157</f>
        <v>0</v>
      </c>
    </row>
    <row r="683" spans="1:10" x14ac:dyDescent="0.3">
      <c r="A683" t="str">
        <f t="shared" si="10"/>
        <v>0Max Negocios + 49.90CONTADO</v>
      </c>
      <c r="B683" s="69">
        <f>precio_alta!A158</f>
        <v>0</v>
      </c>
      <c r="C683" s="69">
        <f>precio_alta!B158</f>
        <v>0</v>
      </c>
      <c r="D683" s="69">
        <f>precio_alta!C158</f>
        <v>0</v>
      </c>
      <c r="E683" s="69">
        <f>precio_alta!D158</f>
        <v>0</v>
      </c>
      <c r="F683" s="69">
        <f>precio_alta!E158</f>
        <v>0</v>
      </c>
      <c r="G683" s="69">
        <f>precio_alta!F158</f>
        <v>0</v>
      </c>
      <c r="H683" s="69" t="s">
        <v>187</v>
      </c>
      <c r="I683" s="68" t="s">
        <v>46</v>
      </c>
      <c r="J683" s="69">
        <f>precio_alta!I158</f>
        <v>0</v>
      </c>
    </row>
    <row r="684" spans="1:10" x14ac:dyDescent="0.3">
      <c r="A684" t="str">
        <f t="shared" si="10"/>
        <v>0Max Negocios + 49.90CONTADO</v>
      </c>
      <c r="B684" s="69">
        <f>precio_alta!A159</f>
        <v>0</v>
      </c>
      <c r="C684" s="69">
        <f>precio_alta!B159</f>
        <v>0</v>
      </c>
      <c r="D684" s="69">
        <f>precio_alta!C159</f>
        <v>0</v>
      </c>
      <c r="E684" s="69">
        <f>precio_alta!D159</f>
        <v>0</v>
      </c>
      <c r="F684" s="69">
        <f>precio_alta!E159</f>
        <v>0</v>
      </c>
      <c r="G684" s="69">
        <f>precio_alta!F159</f>
        <v>0</v>
      </c>
      <c r="H684" s="69" t="s">
        <v>187</v>
      </c>
      <c r="I684" s="68" t="s">
        <v>46</v>
      </c>
      <c r="J684" s="69">
        <f>precio_alta!I159</f>
        <v>0</v>
      </c>
    </row>
    <row r="685" spans="1:10" x14ac:dyDescent="0.3">
      <c r="A685" t="str">
        <f t="shared" si="10"/>
        <v>0Max Negocios + 49.90CONTADO</v>
      </c>
      <c r="B685" s="69">
        <f>precio_alta!A160</f>
        <v>0</v>
      </c>
      <c r="C685" s="69">
        <f>precio_alta!B160</f>
        <v>0</v>
      </c>
      <c r="D685" s="69">
        <f>precio_alta!C160</f>
        <v>0</v>
      </c>
      <c r="E685" s="69">
        <f>precio_alta!D160</f>
        <v>0</v>
      </c>
      <c r="F685" s="69">
        <f>precio_alta!E160</f>
        <v>0</v>
      </c>
      <c r="G685" s="69">
        <f>precio_alta!F160</f>
        <v>0</v>
      </c>
      <c r="H685" s="69" t="s">
        <v>187</v>
      </c>
      <c r="I685" s="68" t="s">
        <v>46</v>
      </c>
      <c r="J685" s="69">
        <f>precio_alta!I160</f>
        <v>0</v>
      </c>
    </row>
    <row r="686" spans="1:10" x14ac:dyDescent="0.3">
      <c r="A686" t="str">
        <f t="shared" si="10"/>
        <v>0Max Negocios + 49.90CONTADO</v>
      </c>
      <c r="B686" s="69">
        <f>precio_alta!A161</f>
        <v>0</v>
      </c>
      <c r="C686" s="69">
        <f>precio_alta!B161</f>
        <v>0</v>
      </c>
      <c r="D686" s="69">
        <f>precio_alta!C161</f>
        <v>0</v>
      </c>
      <c r="E686" s="69">
        <f>precio_alta!D161</f>
        <v>0</v>
      </c>
      <c r="F686" s="69">
        <f>precio_alta!E161</f>
        <v>0</v>
      </c>
      <c r="G686" s="69">
        <f>precio_alta!F161</f>
        <v>0</v>
      </c>
      <c r="H686" s="69" t="s">
        <v>187</v>
      </c>
      <c r="I686" s="68" t="s">
        <v>46</v>
      </c>
      <c r="J686" s="69">
        <f>precio_alta!I161</f>
        <v>0</v>
      </c>
    </row>
    <row r="687" spans="1:10" x14ac:dyDescent="0.3">
      <c r="A687" t="str">
        <f t="shared" si="10"/>
        <v>0Max Negocios + 49.90CONTADO</v>
      </c>
      <c r="B687" s="69">
        <f>precio_alta!A162</f>
        <v>0</v>
      </c>
      <c r="C687" s="69">
        <f>precio_alta!B162</f>
        <v>0</v>
      </c>
      <c r="D687" s="69">
        <f>precio_alta!C162</f>
        <v>0</v>
      </c>
      <c r="E687" s="69">
        <f>precio_alta!D162</f>
        <v>0</v>
      </c>
      <c r="F687" s="69">
        <f>precio_alta!E162</f>
        <v>0</v>
      </c>
      <c r="G687" s="69">
        <f>precio_alta!F162</f>
        <v>0</v>
      </c>
      <c r="H687" s="69" t="s">
        <v>187</v>
      </c>
      <c r="I687" s="68" t="s">
        <v>46</v>
      </c>
      <c r="J687" s="69">
        <f>precio_alta!I162</f>
        <v>0</v>
      </c>
    </row>
    <row r="688" spans="1:10" x14ac:dyDescent="0.3">
      <c r="A688" t="str">
        <f t="shared" si="10"/>
        <v>0Max Negocios + 49.90CONTADO</v>
      </c>
      <c r="B688" s="69">
        <f>precio_alta!A163</f>
        <v>0</v>
      </c>
      <c r="C688" s="69">
        <f>precio_alta!B163</f>
        <v>0</v>
      </c>
      <c r="D688" s="69">
        <f>precio_alta!C163</f>
        <v>0</v>
      </c>
      <c r="E688" s="69">
        <f>precio_alta!D163</f>
        <v>0</v>
      </c>
      <c r="F688" s="69">
        <f>precio_alta!E163</f>
        <v>0</v>
      </c>
      <c r="G688" s="69">
        <f>precio_alta!F163</f>
        <v>0</v>
      </c>
      <c r="H688" s="69" t="s">
        <v>187</v>
      </c>
      <c r="I688" s="68" t="s">
        <v>46</v>
      </c>
      <c r="J688" s="69">
        <f>precio_alta!I163</f>
        <v>0</v>
      </c>
    </row>
    <row r="689" spans="1:10" x14ac:dyDescent="0.3">
      <c r="A689" t="str">
        <f t="shared" si="10"/>
        <v>0Max Negocios + 49.90CONTADO</v>
      </c>
      <c r="B689" s="69">
        <f>precio_alta!A164</f>
        <v>0</v>
      </c>
      <c r="C689" s="69">
        <f>precio_alta!B164</f>
        <v>0</v>
      </c>
      <c r="D689" s="69">
        <f>precio_alta!C164</f>
        <v>0</v>
      </c>
      <c r="E689" s="69">
        <f>precio_alta!D164</f>
        <v>0</v>
      </c>
      <c r="F689" s="69">
        <f>precio_alta!E164</f>
        <v>0</v>
      </c>
      <c r="G689" s="69">
        <f>precio_alta!F164</f>
        <v>0</v>
      </c>
      <c r="H689" s="69" t="s">
        <v>187</v>
      </c>
      <c r="I689" s="68" t="s">
        <v>46</v>
      </c>
      <c r="J689" s="69">
        <f>precio_alta!I164</f>
        <v>0</v>
      </c>
    </row>
    <row r="690" spans="1:10" x14ac:dyDescent="0.3">
      <c r="A690" t="str">
        <f t="shared" si="10"/>
        <v>0Max Negocios + 49.90CONTADO</v>
      </c>
      <c r="B690" s="69">
        <f>precio_alta!A165</f>
        <v>0</v>
      </c>
      <c r="C690" s="69">
        <f>precio_alta!B165</f>
        <v>0</v>
      </c>
      <c r="D690" s="69">
        <f>precio_alta!C165</f>
        <v>0</v>
      </c>
      <c r="E690" s="69">
        <f>precio_alta!D165</f>
        <v>0</v>
      </c>
      <c r="F690" s="69">
        <f>precio_alta!E165</f>
        <v>0</v>
      </c>
      <c r="G690" s="69">
        <f>precio_alta!F165</f>
        <v>0</v>
      </c>
      <c r="H690" s="69" t="s">
        <v>187</v>
      </c>
      <c r="I690" s="68" t="s">
        <v>46</v>
      </c>
      <c r="J690" s="69">
        <f>precio_alta!I165</f>
        <v>0</v>
      </c>
    </row>
    <row r="691" spans="1:10" x14ac:dyDescent="0.3">
      <c r="A691" t="str">
        <f t="shared" si="10"/>
        <v>0Max Negocios + 49.90CONTADO</v>
      </c>
      <c r="B691" s="69">
        <f>precio_alta!A166</f>
        <v>0</v>
      </c>
      <c r="C691" s="69">
        <f>precio_alta!B166</f>
        <v>0</v>
      </c>
      <c r="D691" s="69">
        <f>precio_alta!C166</f>
        <v>0</v>
      </c>
      <c r="E691" s="69">
        <f>precio_alta!D166</f>
        <v>0</v>
      </c>
      <c r="F691" s="69">
        <f>precio_alta!E166</f>
        <v>0</v>
      </c>
      <c r="G691" s="69">
        <f>precio_alta!F166</f>
        <v>0</v>
      </c>
      <c r="H691" s="69" t="s">
        <v>187</v>
      </c>
      <c r="I691" s="68" t="s">
        <v>46</v>
      </c>
      <c r="J691" s="69">
        <f>precio_alta!I166</f>
        <v>0</v>
      </c>
    </row>
    <row r="692" spans="1:10" x14ac:dyDescent="0.3">
      <c r="A692" t="str">
        <f t="shared" si="10"/>
        <v>0Max Negocios + 49.90CONTADO</v>
      </c>
      <c r="B692" s="69">
        <f>precio_alta!A167</f>
        <v>0</v>
      </c>
      <c r="C692" s="69">
        <f>precio_alta!B167</f>
        <v>0</v>
      </c>
      <c r="D692" s="69">
        <f>precio_alta!C167</f>
        <v>0</v>
      </c>
      <c r="E692" s="69">
        <f>precio_alta!D167</f>
        <v>0</v>
      </c>
      <c r="F692" s="69">
        <f>precio_alta!E167</f>
        <v>0</v>
      </c>
      <c r="G692" s="69">
        <f>precio_alta!F167</f>
        <v>0</v>
      </c>
      <c r="H692" s="69" t="s">
        <v>187</v>
      </c>
      <c r="I692" s="68" t="s">
        <v>46</v>
      </c>
      <c r="J692" s="69">
        <f>precio_alta!I167</f>
        <v>0</v>
      </c>
    </row>
    <row r="693" spans="1:10" x14ac:dyDescent="0.3">
      <c r="A693" t="str">
        <f t="shared" si="10"/>
        <v>0Max Negocios + 49.90CONTADO</v>
      </c>
      <c r="B693" s="69">
        <f>precio_alta!A168</f>
        <v>0</v>
      </c>
      <c r="C693" s="69">
        <f>precio_alta!B168</f>
        <v>0</v>
      </c>
      <c r="D693" s="69">
        <f>precio_alta!C168</f>
        <v>0</v>
      </c>
      <c r="E693" s="69">
        <f>precio_alta!D168</f>
        <v>0</v>
      </c>
      <c r="F693" s="69">
        <f>precio_alta!E168</f>
        <v>0</v>
      </c>
      <c r="G693" s="69">
        <f>precio_alta!F168</f>
        <v>0</v>
      </c>
      <c r="H693" s="69" t="s">
        <v>187</v>
      </c>
      <c r="I693" s="68" t="s">
        <v>46</v>
      </c>
      <c r="J693" s="69">
        <f>precio_alta!I168</f>
        <v>0</v>
      </c>
    </row>
    <row r="694" spans="1:10" x14ac:dyDescent="0.3">
      <c r="A694" t="str">
        <f t="shared" si="10"/>
        <v>0Max Negocios + 49.90CONTADO</v>
      </c>
      <c r="B694" s="69">
        <f>precio_alta!A169</f>
        <v>0</v>
      </c>
      <c r="C694" s="69">
        <f>precio_alta!B169</f>
        <v>0</v>
      </c>
      <c r="D694" s="69">
        <f>precio_alta!C169</f>
        <v>0</v>
      </c>
      <c r="E694" s="69">
        <f>precio_alta!D169</f>
        <v>0</v>
      </c>
      <c r="F694" s="69">
        <f>precio_alta!E169</f>
        <v>0</v>
      </c>
      <c r="G694" s="69">
        <f>precio_alta!F169</f>
        <v>0</v>
      </c>
      <c r="H694" s="69" t="s">
        <v>187</v>
      </c>
      <c r="I694" s="68" t="s">
        <v>46</v>
      </c>
      <c r="J694" s="69">
        <f>precio_alta!I169</f>
        <v>0</v>
      </c>
    </row>
    <row r="695" spans="1:10" x14ac:dyDescent="0.3">
      <c r="A695" t="str">
        <f t="shared" si="10"/>
        <v>0Max Negocios + 49.90CONTADO</v>
      </c>
      <c r="B695" s="69">
        <f>precio_alta!A170</f>
        <v>0</v>
      </c>
      <c r="C695" s="69">
        <f>precio_alta!B170</f>
        <v>0</v>
      </c>
      <c r="D695" s="69">
        <f>precio_alta!C170</f>
        <v>0</v>
      </c>
      <c r="E695" s="69">
        <f>precio_alta!D170</f>
        <v>0</v>
      </c>
      <c r="F695" s="69">
        <f>precio_alta!E170</f>
        <v>0</v>
      </c>
      <c r="G695" s="69">
        <f>precio_alta!F170</f>
        <v>0</v>
      </c>
      <c r="H695" s="69" t="s">
        <v>187</v>
      </c>
      <c r="I695" s="68" t="s">
        <v>46</v>
      </c>
      <c r="J695" s="69">
        <f>precio_alta!I170</f>
        <v>0</v>
      </c>
    </row>
    <row r="696" spans="1:10" x14ac:dyDescent="0.3">
      <c r="A696" t="str">
        <f t="shared" si="10"/>
        <v>0Max Negocios + 49.90CONTADO</v>
      </c>
      <c r="B696" s="69">
        <f>precio_alta!A171</f>
        <v>0</v>
      </c>
      <c r="C696" s="69">
        <f>precio_alta!B171</f>
        <v>0</v>
      </c>
      <c r="D696" s="69">
        <f>precio_alta!C171</f>
        <v>0</v>
      </c>
      <c r="E696" s="69">
        <f>precio_alta!D171</f>
        <v>0</v>
      </c>
      <c r="F696" s="69">
        <f>precio_alta!E171</f>
        <v>0</v>
      </c>
      <c r="G696" s="69">
        <f>precio_alta!F171</f>
        <v>0</v>
      </c>
      <c r="H696" s="69" t="s">
        <v>187</v>
      </c>
      <c r="I696" s="68" t="s">
        <v>46</v>
      </c>
      <c r="J696" s="69">
        <f>precio_alta!I171</f>
        <v>0</v>
      </c>
    </row>
    <row r="697" spans="1:10" x14ac:dyDescent="0.3">
      <c r="A697" t="str">
        <f t="shared" si="10"/>
        <v>0Max Negocios + 49.90CONTADO</v>
      </c>
      <c r="B697" s="69">
        <f>precio_alta!A172</f>
        <v>0</v>
      </c>
      <c r="C697" s="69">
        <f>precio_alta!B172</f>
        <v>0</v>
      </c>
      <c r="D697" s="69">
        <f>precio_alta!C172</f>
        <v>0</v>
      </c>
      <c r="E697" s="69">
        <f>precio_alta!D172</f>
        <v>0</v>
      </c>
      <c r="F697" s="69">
        <f>precio_alta!E172</f>
        <v>0</v>
      </c>
      <c r="G697" s="69">
        <f>precio_alta!F172</f>
        <v>0</v>
      </c>
      <c r="H697" s="69" t="s">
        <v>187</v>
      </c>
      <c r="I697" s="68" t="s">
        <v>46</v>
      </c>
      <c r="J697" s="69">
        <f>precio_alta!I172</f>
        <v>0</v>
      </c>
    </row>
    <row r="698" spans="1:10" x14ac:dyDescent="0.3">
      <c r="A698" t="str">
        <f t="shared" si="10"/>
        <v>0Max Negocios + 49.90CONTADO</v>
      </c>
      <c r="B698" s="69">
        <f>precio_alta!A173</f>
        <v>0</v>
      </c>
      <c r="C698" s="69">
        <f>precio_alta!B173</f>
        <v>0</v>
      </c>
      <c r="D698" s="69">
        <f>precio_alta!C173</f>
        <v>0</v>
      </c>
      <c r="E698" s="69">
        <f>precio_alta!D173</f>
        <v>0</v>
      </c>
      <c r="F698" s="69">
        <f>precio_alta!E173</f>
        <v>0</v>
      </c>
      <c r="G698" s="69">
        <f>precio_alta!F173</f>
        <v>0</v>
      </c>
      <c r="H698" s="69" t="s">
        <v>187</v>
      </c>
      <c r="I698" s="68" t="s">
        <v>46</v>
      </c>
      <c r="J698" s="69">
        <f>precio_alta!I173</f>
        <v>0</v>
      </c>
    </row>
    <row r="699" spans="1:10" x14ac:dyDescent="0.3">
      <c r="A699" t="str">
        <f t="shared" si="10"/>
        <v>0Max Negocios + 49.90CONTADO</v>
      </c>
      <c r="B699" s="69">
        <f>precio_alta!A174</f>
        <v>0</v>
      </c>
      <c r="C699" s="69">
        <f>precio_alta!B174</f>
        <v>0</v>
      </c>
      <c r="D699" s="69">
        <f>precio_alta!C174</f>
        <v>0</v>
      </c>
      <c r="E699" s="69">
        <f>precio_alta!D174</f>
        <v>0</v>
      </c>
      <c r="F699" s="69">
        <f>precio_alta!E174</f>
        <v>0</v>
      </c>
      <c r="G699" s="69">
        <f>precio_alta!F174</f>
        <v>0</v>
      </c>
      <c r="H699" s="69" t="s">
        <v>187</v>
      </c>
      <c r="I699" s="68" t="s">
        <v>46</v>
      </c>
      <c r="J699" s="69">
        <f>precio_alta!I174</f>
        <v>0</v>
      </c>
    </row>
    <row r="700" spans="1:10" x14ac:dyDescent="0.3">
      <c r="A700" t="str">
        <f t="shared" si="10"/>
        <v>0Max Negocios + 49.90CONTADO</v>
      </c>
      <c r="B700" s="69">
        <f>precio_alta!A175</f>
        <v>0</v>
      </c>
      <c r="C700" s="69">
        <f>precio_alta!B175</f>
        <v>0</v>
      </c>
      <c r="D700" s="69">
        <f>precio_alta!C175</f>
        <v>0</v>
      </c>
      <c r="E700" s="69">
        <f>precio_alta!D175</f>
        <v>0</v>
      </c>
      <c r="F700" s="69">
        <f>precio_alta!E175</f>
        <v>0</v>
      </c>
      <c r="G700" s="69">
        <f>precio_alta!F175</f>
        <v>0</v>
      </c>
      <c r="H700" s="69" t="s">
        <v>187</v>
      </c>
      <c r="I700" s="68" t="s">
        <v>46</v>
      </c>
      <c r="J700" s="69">
        <f>precio_alta!I175</f>
        <v>0</v>
      </c>
    </row>
    <row r="701" spans="1:10" x14ac:dyDescent="0.3">
      <c r="A701" t="str">
        <f t="shared" si="10"/>
        <v>0Max Negocios + 49.90CONTADO</v>
      </c>
      <c r="B701" s="69">
        <f>precio_alta!A176</f>
        <v>0</v>
      </c>
      <c r="C701" s="69">
        <f>precio_alta!B176</f>
        <v>0</v>
      </c>
      <c r="D701" s="69">
        <f>precio_alta!C176</f>
        <v>0</v>
      </c>
      <c r="E701" s="69">
        <f>precio_alta!D176</f>
        <v>0</v>
      </c>
      <c r="F701" s="69">
        <f>precio_alta!E176</f>
        <v>0</v>
      </c>
      <c r="G701" s="69">
        <f>precio_alta!F176</f>
        <v>0</v>
      </c>
      <c r="H701" s="69" t="s">
        <v>187</v>
      </c>
      <c r="I701" s="68" t="s">
        <v>46</v>
      </c>
      <c r="J701" s="69">
        <f>precio_alta!I176</f>
        <v>0</v>
      </c>
    </row>
    <row r="702" spans="1:10" x14ac:dyDescent="0.3">
      <c r="A702" t="str">
        <f t="shared" si="10"/>
        <v>0Max Negocios + 49.90CONTADO</v>
      </c>
      <c r="B702" s="69">
        <f>precio_alta!A177</f>
        <v>0</v>
      </c>
      <c r="C702" s="69">
        <f>precio_alta!B177</f>
        <v>0</v>
      </c>
      <c r="D702" s="69">
        <f>precio_alta!C177</f>
        <v>0</v>
      </c>
      <c r="E702" s="69">
        <f>precio_alta!D177</f>
        <v>0</v>
      </c>
      <c r="F702" s="69">
        <f>precio_alta!E177</f>
        <v>0</v>
      </c>
      <c r="G702" s="69">
        <f>precio_alta!F177</f>
        <v>0</v>
      </c>
      <c r="H702" s="69" t="s">
        <v>187</v>
      </c>
      <c r="I702" s="68" t="s">
        <v>46</v>
      </c>
      <c r="J702" s="69">
        <f>precio_alta!I177</f>
        <v>0</v>
      </c>
    </row>
    <row r="703" spans="1:10" x14ac:dyDescent="0.3">
      <c r="A703" t="str">
        <f t="shared" si="10"/>
        <v>0Max Negocios + 49.90CONTADO</v>
      </c>
      <c r="B703" s="69">
        <f>precio_alta!A178</f>
        <v>0</v>
      </c>
      <c r="C703" s="69">
        <f>precio_alta!B178</f>
        <v>0</v>
      </c>
      <c r="D703" s="69">
        <f>precio_alta!C178</f>
        <v>0</v>
      </c>
      <c r="E703" s="69">
        <f>precio_alta!D178</f>
        <v>0</v>
      </c>
      <c r="F703" s="69">
        <f>precio_alta!E178</f>
        <v>0</v>
      </c>
      <c r="G703" s="69">
        <f>precio_alta!F178</f>
        <v>0</v>
      </c>
      <c r="H703" s="69" t="s">
        <v>187</v>
      </c>
      <c r="I703" s="68" t="s">
        <v>46</v>
      </c>
      <c r="J703" s="69">
        <f>precio_alta!I178</f>
        <v>0</v>
      </c>
    </row>
    <row r="704" spans="1:10" x14ac:dyDescent="0.3">
      <c r="A704" t="str">
        <f t="shared" si="10"/>
        <v>0Max Negocios + 49.90CONTADO</v>
      </c>
      <c r="B704" s="69">
        <f>precio_alta!A179</f>
        <v>0</v>
      </c>
      <c r="C704" s="69">
        <f>precio_alta!B179</f>
        <v>0</v>
      </c>
      <c r="D704" s="69">
        <f>precio_alta!C179</f>
        <v>0</v>
      </c>
      <c r="E704" s="69">
        <f>precio_alta!D179</f>
        <v>0</v>
      </c>
      <c r="F704" s="69">
        <f>precio_alta!E179</f>
        <v>0</v>
      </c>
      <c r="G704" s="69">
        <f>precio_alta!F179</f>
        <v>0</v>
      </c>
      <c r="H704" s="69" t="s">
        <v>187</v>
      </c>
      <c r="I704" s="68" t="s">
        <v>46</v>
      </c>
      <c r="J704" s="69">
        <f>precio_alta!I179</f>
        <v>0</v>
      </c>
    </row>
    <row r="705" spans="1:10" x14ac:dyDescent="0.3">
      <c r="A705" t="str">
        <f t="shared" si="10"/>
        <v>0Max Negocios + 49.90CONTADO</v>
      </c>
      <c r="B705" s="69">
        <f>precio_alta!A180</f>
        <v>0</v>
      </c>
      <c r="C705" s="69">
        <f>precio_alta!B180</f>
        <v>0</v>
      </c>
      <c r="D705" s="69">
        <f>precio_alta!C180</f>
        <v>0</v>
      </c>
      <c r="E705" s="69">
        <f>precio_alta!D180</f>
        <v>0</v>
      </c>
      <c r="F705" s="69">
        <f>precio_alta!E180</f>
        <v>0</v>
      </c>
      <c r="G705" s="69">
        <f>precio_alta!F180</f>
        <v>0</v>
      </c>
      <c r="H705" s="69" t="s">
        <v>187</v>
      </c>
      <c r="I705" s="68" t="s">
        <v>46</v>
      </c>
      <c r="J705" s="69">
        <f>precio_alta!I180</f>
        <v>0</v>
      </c>
    </row>
    <row r="706" spans="1:10" x14ac:dyDescent="0.3">
      <c r="A706" t="str">
        <f t="shared" si="10"/>
        <v>0Max Negocios + 49.90CONTADO</v>
      </c>
      <c r="B706" s="69">
        <f>precio_alta!A181</f>
        <v>0</v>
      </c>
      <c r="C706" s="69">
        <f>precio_alta!B181</f>
        <v>0</v>
      </c>
      <c r="D706" s="69">
        <f>precio_alta!C181</f>
        <v>0</v>
      </c>
      <c r="E706" s="69">
        <f>precio_alta!D181</f>
        <v>0</v>
      </c>
      <c r="F706" s="69">
        <f>precio_alta!E181</f>
        <v>0</v>
      </c>
      <c r="G706" s="69">
        <f>precio_alta!F181</f>
        <v>0</v>
      </c>
      <c r="H706" s="69" t="s">
        <v>187</v>
      </c>
      <c r="I706" s="68" t="s">
        <v>46</v>
      </c>
      <c r="J706" s="69">
        <f>precio_alta!I181</f>
        <v>0</v>
      </c>
    </row>
    <row r="707" spans="1:10" x14ac:dyDescent="0.3">
      <c r="A707" t="str">
        <f t="shared" ref="A707:A770" si="11">CONCATENATE(E707,I707,H707)</f>
        <v>0Max Negocios + 49.90CONTADO</v>
      </c>
      <c r="B707" s="69">
        <f>precio_alta!A182</f>
        <v>0</v>
      </c>
      <c r="C707" s="69">
        <f>precio_alta!B182</f>
        <v>0</v>
      </c>
      <c r="D707" s="69">
        <f>precio_alta!C182</f>
        <v>0</v>
      </c>
      <c r="E707" s="69">
        <f>precio_alta!D182</f>
        <v>0</v>
      </c>
      <c r="F707" s="69">
        <f>precio_alta!E182</f>
        <v>0</v>
      </c>
      <c r="G707" s="69">
        <f>precio_alta!F182</f>
        <v>0</v>
      </c>
      <c r="H707" s="69" t="s">
        <v>187</v>
      </c>
      <c r="I707" s="68" t="s">
        <v>46</v>
      </c>
      <c r="J707" s="69">
        <f>precio_alta!I182</f>
        <v>0</v>
      </c>
    </row>
    <row r="708" spans="1:10" x14ac:dyDescent="0.3">
      <c r="A708" t="str">
        <f t="shared" si="11"/>
        <v>0Max Negocios + 49.90CONTADO</v>
      </c>
      <c r="B708" s="69">
        <f>precio_alta!A183</f>
        <v>0</v>
      </c>
      <c r="C708" s="69">
        <f>precio_alta!B183</f>
        <v>0</v>
      </c>
      <c r="D708" s="69">
        <f>precio_alta!C183</f>
        <v>0</v>
      </c>
      <c r="E708" s="69">
        <f>precio_alta!D183</f>
        <v>0</v>
      </c>
      <c r="F708" s="69">
        <f>precio_alta!E183</f>
        <v>0</v>
      </c>
      <c r="G708" s="69">
        <f>precio_alta!F183</f>
        <v>0</v>
      </c>
      <c r="H708" s="69" t="s">
        <v>187</v>
      </c>
      <c r="I708" s="68" t="s">
        <v>46</v>
      </c>
      <c r="J708" s="69">
        <f>precio_alta!I183</f>
        <v>0</v>
      </c>
    </row>
    <row r="709" spans="1:10" x14ac:dyDescent="0.3">
      <c r="A709" t="str">
        <f t="shared" si="11"/>
        <v>0Max Negocios + 49.90CONTADO</v>
      </c>
      <c r="B709" s="69">
        <f>precio_alta!A184</f>
        <v>0</v>
      </c>
      <c r="C709" s="69">
        <f>precio_alta!B184</f>
        <v>0</v>
      </c>
      <c r="D709" s="69">
        <f>precio_alta!C184</f>
        <v>0</v>
      </c>
      <c r="E709" s="69">
        <f>precio_alta!D184</f>
        <v>0</v>
      </c>
      <c r="F709" s="69">
        <f>precio_alta!E184</f>
        <v>0</v>
      </c>
      <c r="G709" s="69">
        <f>precio_alta!F184</f>
        <v>0</v>
      </c>
      <c r="H709" s="69" t="s">
        <v>187</v>
      </c>
      <c r="I709" s="68" t="s">
        <v>46</v>
      </c>
      <c r="J709" s="69">
        <f>precio_alta!I184</f>
        <v>0</v>
      </c>
    </row>
    <row r="710" spans="1:10" x14ac:dyDescent="0.3">
      <c r="A710" t="str">
        <f t="shared" si="11"/>
        <v>0Max Negocios + 49.90CONTADO</v>
      </c>
      <c r="B710" s="69">
        <f>precio_alta!A185</f>
        <v>0</v>
      </c>
      <c r="C710" s="69">
        <f>precio_alta!B185</f>
        <v>0</v>
      </c>
      <c r="D710" s="69">
        <f>precio_alta!C185</f>
        <v>0</v>
      </c>
      <c r="E710" s="69">
        <f>precio_alta!D185</f>
        <v>0</v>
      </c>
      <c r="F710" s="69">
        <f>precio_alta!E185</f>
        <v>0</v>
      </c>
      <c r="G710" s="69">
        <f>precio_alta!F185</f>
        <v>0</v>
      </c>
      <c r="H710" s="69" t="s">
        <v>187</v>
      </c>
      <c r="I710" s="68" t="s">
        <v>46</v>
      </c>
      <c r="J710" s="69">
        <f>precio_alta!I185</f>
        <v>0</v>
      </c>
    </row>
    <row r="711" spans="1:10" x14ac:dyDescent="0.3">
      <c r="A711" t="str">
        <f t="shared" si="11"/>
        <v>0Max Negocios + 49.90CONTADO</v>
      </c>
      <c r="B711" s="69">
        <f>precio_alta!A186</f>
        <v>0</v>
      </c>
      <c r="C711" s="69">
        <f>precio_alta!B186</f>
        <v>0</v>
      </c>
      <c r="D711" s="69">
        <f>precio_alta!C186</f>
        <v>0</v>
      </c>
      <c r="E711" s="69">
        <f>precio_alta!D186</f>
        <v>0</v>
      </c>
      <c r="F711" s="69">
        <f>precio_alta!E186</f>
        <v>0</v>
      </c>
      <c r="G711" s="69">
        <f>precio_alta!F186</f>
        <v>0</v>
      </c>
      <c r="H711" s="69" t="s">
        <v>187</v>
      </c>
      <c r="I711" s="68" t="s">
        <v>46</v>
      </c>
      <c r="J711" s="69">
        <f>precio_alta!I186</f>
        <v>0</v>
      </c>
    </row>
    <row r="712" spans="1:10" x14ac:dyDescent="0.3">
      <c r="A712" t="str">
        <f t="shared" si="11"/>
        <v>0Max Negocios + 49.90CONTADO</v>
      </c>
      <c r="B712" s="69">
        <f>precio_alta!A187</f>
        <v>0</v>
      </c>
      <c r="C712" s="69">
        <f>precio_alta!B187</f>
        <v>0</v>
      </c>
      <c r="D712" s="69">
        <f>precio_alta!C187</f>
        <v>0</v>
      </c>
      <c r="E712" s="69">
        <f>precio_alta!D187</f>
        <v>0</v>
      </c>
      <c r="F712" s="69">
        <f>precio_alta!E187</f>
        <v>0</v>
      </c>
      <c r="G712" s="69">
        <f>precio_alta!F187</f>
        <v>0</v>
      </c>
      <c r="H712" s="69" t="s">
        <v>187</v>
      </c>
      <c r="I712" s="68" t="s">
        <v>46</v>
      </c>
      <c r="J712" s="69">
        <f>precio_alta!I187</f>
        <v>0</v>
      </c>
    </row>
    <row r="713" spans="1:10" x14ac:dyDescent="0.3">
      <c r="A713" t="str">
        <f t="shared" si="11"/>
        <v>0Max Negocios + 49.90CONTADO</v>
      </c>
      <c r="B713" s="69">
        <f>precio_alta!A188</f>
        <v>0</v>
      </c>
      <c r="C713" s="69">
        <f>precio_alta!B188</f>
        <v>0</v>
      </c>
      <c r="D713" s="69">
        <f>precio_alta!C188</f>
        <v>0</v>
      </c>
      <c r="E713" s="69">
        <f>precio_alta!D188</f>
        <v>0</v>
      </c>
      <c r="F713" s="69">
        <f>precio_alta!E188</f>
        <v>0</v>
      </c>
      <c r="G713" s="69">
        <f>precio_alta!F188</f>
        <v>0</v>
      </c>
      <c r="H713" s="69" t="s">
        <v>187</v>
      </c>
      <c r="I713" s="68" t="s">
        <v>46</v>
      </c>
      <c r="J713" s="69">
        <f>precio_alta!I188</f>
        <v>0</v>
      </c>
    </row>
    <row r="714" spans="1:10" x14ac:dyDescent="0.3">
      <c r="A714" t="str">
        <f t="shared" si="11"/>
        <v>0Max Negocios + 49.90CONTADO</v>
      </c>
      <c r="B714" s="69">
        <f>precio_alta!A189</f>
        <v>0</v>
      </c>
      <c r="C714" s="69">
        <f>precio_alta!B189</f>
        <v>0</v>
      </c>
      <c r="D714" s="69">
        <f>precio_alta!C189</f>
        <v>0</v>
      </c>
      <c r="E714" s="69">
        <f>precio_alta!D189</f>
        <v>0</v>
      </c>
      <c r="F714" s="69">
        <f>precio_alta!E189</f>
        <v>0</v>
      </c>
      <c r="G714" s="69">
        <f>precio_alta!F189</f>
        <v>0</v>
      </c>
      <c r="H714" s="69" t="s">
        <v>187</v>
      </c>
      <c r="I714" s="68" t="s">
        <v>46</v>
      </c>
      <c r="J714" s="69">
        <f>precio_alta!I189</f>
        <v>0</v>
      </c>
    </row>
    <row r="715" spans="1:10" x14ac:dyDescent="0.3">
      <c r="A715" t="str">
        <f t="shared" si="11"/>
        <v>0Max Negocios + 49.90CONTADO</v>
      </c>
      <c r="B715" s="69">
        <f>precio_alta!A190</f>
        <v>0</v>
      </c>
      <c r="C715" s="69">
        <f>precio_alta!B190</f>
        <v>0</v>
      </c>
      <c r="D715" s="69">
        <f>precio_alta!C190</f>
        <v>0</v>
      </c>
      <c r="E715" s="69">
        <f>precio_alta!D190</f>
        <v>0</v>
      </c>
      <c r="F715" s="69">
        <f>precio_alta!E190</f>
        <v>0</v>
      </c>
      <c r="G715" s="69">
        <f>precio_alta!F190</f>
        <v>0</v>
      </c>
      <c r="H715" s="69" t="s">
        <v>187</v>
      </c>
      <c r="I715" s="68" t="s">
        <v>46</v>
      </c>
      <c r="J715" s="69">
        <f>precio_alta!I190</f>
        <v>0</v>
      </c>
    </row>
    <row r="716" spans="1:10" x14ac:dyDescent="0.3">
      <c r="A716" t="str">
        <f t="shared" si="11"/>
        <v>0Max Negocios + 49.90CONTADO</v>
      </c>
      <c r="B716" s="69">
        <f>precio_alta!A191</f>
        <v>0</v>
      </c>
      <c r="C716" s="69">
        <f>precio_alta!B191</f>
        <v>0</v>
      </c>
      <c r="D716" s="69">
        <f>precio_alta!C191</f>
        <v>0</v>
      </c>
      <c r="E716" s="69">
        <f>precio_alta!D191</f>
        <v>0</v>
      </c>
      <c r="F716" s="69">
        <f>precio_alta!E191</f>
        <v>0</v>
      </c>
      <c r="G716" s="69">
        <f>precio_alta!F191</f>
        <v>0</v>
      </c>
      <c r="H716" s="69" t="s">
        <v>187</v>
      </c>
      <c r="I716" s="68" t="s">
        <v>46</v>
      </c>
      <c r="J716" s="69">
        <f>precio_alta!I191</f>
        <v>0</v>
      </c>
    </row>
    <row r="717" spans="1:10" x14ac:dyDescent="0.3">
      <c r="A717" t="str">
        <f t="shared" si="11"/>
        <v>0Max Negocios + 49.90CONTADO</v>
      </c>
      <c r="B717" s="69">
        <f>precio_alta!A192</f>
        <v>0</v>
      </c>
      <c r="C717" s="69">
        <f>precio_alta!B192</f>
        <v>0</v>
      </c>
      <c r="D717" s="69">
        <f>precio_alta!C192</f>
        <v>0</v>
      </c>
      <c r="E717" s="69">
        <f>precio_alta!D192</f>
        <v>0</v>
      </c>
      <c r="F717" s="69">
        <f>precio_alta!E192</f>
        <v>0</v>
      </c>
      <c r="G717" s="69">
        <f>precio_alta!F192</f>
        <v>0</v>
      </c>
      <c r="H717" s="69" t="s">
        <v>187</v>
      </c>
      <c r="I717" s="68" t="s">
        <v>46</v>
      </c>
      <c r="J717" s="69">
        <f>precio_alta!I192</f>
        <v>0</v>
      </c>
    </row>
    <row r="718" spans="1:10" x14ac:dyDescent="0.3">
      <c r="A718" t="str">
        <f t="shared" si="11"/>
        <v>0Max Negocios + 49.90CONTADO</v>
      </c>
      <c r="B718" s="69">
        <f>precio_alta!A193</f>
        <v>0</v>
      </c>
      <c r="C718" s="69">
        <f>precio_alta!B193</f>
        <v>0</v>
      </c>
      <c r="D718" s="69">
        <f>precio_alta!C193</f>
        <v>0</v>
      </c>
      <c r="E718" s="69">
        <f>precio_alta!D193</f>
        <v>0</v>
      </c>
      <c r="F718" s="69">
        <f>precio_alta!E193</f>
        <v>0</v>
      </c>
      <c r="G718" s="69">
        <f>precio_alta!F193</f>
        <v>0</v>
      </c>
      <c r="H718" s="69" t="s">
        <v>187</v>
      </c>
      <c r="I718" s="68" t="s">
        <v>46</v>
      </c>
      <c r="J718" s="69">
        <f>precio_alta!I193</f>
        <v>0</v>
      </c>
    </row>
    <row r="719" spans="1:10" x14ac:dyDescent="0.3">
      <c r="A719" t="str">
        <f t="shared" si="11"/>
        <v>0Max Negocios + 49.90CONTADO</v>
      </c>
      <c r="B719" s="69">
        <f>precio_alta!A194</f>
        <v>0</v>
      </c>
      <c r="C719" s="69">
        <f>precio_alta!B194</f>
        <v>0</v>
      </c>
      <c r="D719" s="69">
        <f>precio_alta!C194</f>
        <v>0</v>
      </c>
      <c r="E719" s="69">
        <f>precio_alta!D194</f>
        <v>0</v>
      </c>
      <c r="F719" s="69">
        <f>precio_alta!E194</f>
        <v>0</v>
      </c>
      <c r="G719" s="69">
        <f>precio_alta!F194</f>
        <v>0</v>
      </c>
      <c r="H719" s="69" t="s">
        <v>187</v>
      </c>
      <c r="I719" s="68" t="s">
        <v>46</v>
      </c>
      <c r="J719" s="69">
        <f>precio_alta!I194</f>
        <v>0</v>
      </c>
    </row>
    <row r="720" spans="1:10" x14ac:dyDescent="0.3">
      <c r="A720" t="str">
        <f t="shared" si="11"/>
        <v>0Max Negocios + 49.90CONTADO</v>
      </c>
      <c r="B720" s="69">
        <f>precio_alta!A195</f>
        <v>0</v>
      </c>
      <c r="C720" s="69">
        <f>precio_alta!B195</f>
        <v>0</v>
      </c>
      <c r="D720" s="69">
        <f>precio_alta!C195</f>
        <v>0</v>
      </c>
      <c r="E720" s="69">
        <f>precio_alta!D195</f>
        <v>0</v>
      </c>
      <c r="F720" s="69">
        <f>precio_alta!E195</f>
        <v>0</v>
      </c>
      <c r="G720" s="69">
        <f>precio_alta!F195</f>
        <v>0</v>
      </c>
      <c r="H720" s="69" t="s">
        <v>187</v>
      </c>
      <c r="I720" s="68" t="s">
        <v>46</v>
      </c>
      <c r="J720" s="69">
        <f>precio_alta!I195</f>
        <v>0</v>
      </c>
    </row>
    <row r="721" spans="1:10" x14ac:dyDescent="0.3">
      <c r="A721" t="str">
        <f t="shared" si="11"/>
        <v>0Max Negocios + 49.90CONTADO</v>
      </c>
      <c r="B721" s="69">
        <f>precio_alta!A196</f>
        <v>0</v>
      </c>
      <c r="C721" s="69">
        <f>precio_alta!B196</f>
        <v>0</v>
      </c>
      <c r="D721" s="69">
        <f>precio_alta!C196</f>
        <v>0</v>
      </c>
      <c r="E721" s="69">
        <f>precio_alta!D196</f>
        <v>0</v>
      </c>
      <c r="F721" s="69">
        <f>precio_alta!E196</f>
        <v>0</v>
      </c>
      <c r="G721" s="69">
        <f>precio_alta!F196</f>
        <v>0</v>
      </c>
      <c r="H721" s="69" t="s">
        <v>187</v>
      </c>
      <c r="I721" s="68" t="s">
        <v>46</v>
      </c>
      <c r="J721" s="69">
        <f>precio_alta!I196</f>
        <v>0</v>
      </c>
    </row>
    <row r="722" spans="1:10" x14ac:dyDescent="0.3">
      <c r="A722" t="str">
        <f t="shared" si="11"/>
        <v>0Max Negocios + 49.90CONTADO</v>
      </c>
      <c r="B722" s="69">
        <f>precio_alta!A197</f>
        <v>0</v>
      </c>
      <c r="C722" s="69">
        <f>precio_alta!B197</f>
        <v>0</v>
      </c>
      <c r="D722" s="69">
        <f>precio_alta!C197</f>
        <v>0</v>
      </c>
      <c r="E722" s="69">
        <f>precio_alta!D197</f>
        <v>0</v>
      </c>
      <c r="F722" s="69">
        <f>precio_alta!E197</f>
        <v>0</v>
      </c>
      <c r="G722" s="69">
        <f>precio_alta!F197</f>
        <v>0</v>
      </c>
      <c r="H722" s="69" t="s">
        <v>187</v>
      </c>
      <c r="I722" s="68" t="s">
        <v>46</v>
      </c>
      <c r="J722" s="69">
        <f>precio_alta!I197</f>
        <v>0</v>
      </c>
    </row>
    <row r="723" spans="1:10" x14ac:dyDescent="0.3">
      <c r="A723" t="str">
        <f t="shared" si="11"/>
        <v>0Max Negocios + 49.90CONTADO</v>
      </c>
      <c r="B723" s="69">
        <f>precio_alta!A198</f>
        <v>0</v>
      </c>
      <c r="C723" s="69">
        <f>precio_alta!B198</f>
        <v>0</v>
      </c>
      <c r="D723" s="69">
        <f>precio_alta!C198</f>
        <v>0</v>
      </c>
      <c r="E723" s="69">
        <f>precio_alta!D198</f>
        <v>0</v>
      </c>
      <c r="F723" s="69">
        <f>precio_alta!E198</f>
        <v>0</v>
      </c>
      <c r="G723" s="69">
        <f>precio_alta!F198</f>
        <v>0</v>
      </c>
      <c r="H723" s="69" t="s">
        <v>187</v>
      </c>
      <c r="I723" s="68" t="s">
        <v>46</v>
      </c>
      <c r="J723" s="69">
        <f>precio_alta!I198</f>
        <v>0</v>
      </c>
    </row>
    <row r="724" spans="1:10" x14ac:dyDescent="0.3">
      <c r="A724" t="str">
        <f t="shared" si="11"/>
        <v>0Max Negocios + 49.90CONTADO</v>
      </c>
      <c r="B724" s="69">
        <f>precio_alta!A199</f>
        <v>0</v>
      </c>
      <c r="C724" s="69">
        <f>precio_alta!B199</f>
        <v>0</v>
      </c>
      <c r="D724" s="69">
        <f>precio_alta!C199</f>
        <v>0</v>
      </c>
      <c r="E724" s="69">
        <f>precio_alta!D199</f>
        <v>0</v>
      </c>
      <c r="F724" s="69">
        <f>precio_alta!E199</f>
        <v>0</v>
      </c>
      <c r="G724" s="69">
        <f>precio_alta!F199</f>
        <v>0</v>
      </c>
      <c r="H724" s="69" t="s">
        <v>187</v>
      </c>
      <c r="I724" s="68" t="s">
        <v>46</v>
      </c>
      <c r="J724" s="69">
        <f>precio_alta!I199</f>
        <v>0</v>
      </c>
    </row>
    <row r="725" spans="1:10" x14ac:dyDescent="0.3">
      <c r="A725" t="str">
        <f t="shared" si="11"/>
        <v>0Max Negocios + 49.90CONTADO</v>
      </c>
      <c r="B725" s="69">
        <f>precio_alta!A200</f>
        <v>0</v>
      </c>
      <c r="C725" s="69">
        <f>precio_alta!B200</f>
        <v>0</v>
      </c>
      <c r="D725" s="69">
        <f>precio_alta!C200</f>
        <v>0</v>
      </c>
      <c r="E725" s="69">
        <f>precio_alta!D200</f>
        <v>0</v>
      </c>
      <c r="F725" s="69">
        <f>precio_alta!E200</f>
        <v>0</v>
      </c>
      <c r="G725" s="69">
        <f>precio_alta!F200</f>
        <v>0</v>
      </c>
      <c r="H725" s="69" t="s">
        <v>187</v>
      </c>
      <c r="I725" s="68" t="s">
        <v>46</v>
      </c>
      <c r="J725" s="69">
        <f>precio_alta!I200</f>
        <v>0</v>
      </c>
    </row>
    <row r="726" spans="1:10" x14ac:dyDescent="0.3">
      <c r="A726" t="str">
        <f t="shared" si="11"/>
        <v>0Max Negocios + 49.90CONTADO</v>
      </c>
      <c r="B726" s="69">
        <f>precio_alta!A201</f>
        <v>0</v>
      </c>
      <c r="C726" s="69">
        <f>precio_alta!B201</f>
        <v>0</v>
      </c>
      <c r="D726" s="69">
        <f>precio_alta!C201</f>
        <v>0</v>
      </c>
      <c r="E726" s="69">
        <f>precio_alta!D201</f>
        <v>0</v>
      </c>
      <c r="F726" s="69">
        <f>precio_alta!E201</f>
        <v>0</v>
      </c>
      <c r="G726" s="69">
        <f>precio_alta!F201</f>
        <v>0</v>
      </c>
      <c r="H726" s="69" t="s">
        <v>187</v>
      </c>
      <c r="I726" s="68" t="s">
        <v>46</v>
      </c>
      <c r="J726" s="69">
        <f>precio_alta!I201</f>
        <v>0</v>
      </c>
    </row>
    <row r="727" spans="1:10" x14ac:dyDescent="0.3">
      <c r="A727" t="str">
        <f t="shared" si="11"/>
        <v>0Max Negocios + 49.90CONTADO</v>
      </c>
      <c r="B727" s="69">
        <f>precio_alta!A202</f>
        <v>0</v>
      </c>
      <c r="C727" s="69">
        <f>precio_alta!B202</f>
        <v>0</v>
      </c>
      <c r="D727" s="69">
        <f>precio_alta!C202</f>
        <v>0</v>
      </c>
      <c r="E727" s="69">
        <f>precio_alta!D202</f>
        <v>0</v>
      </c>
      <c r="F727" s="69">
        <f>precio_alta!E202</f>
        <v>0</v>
      </c>
      <c r="G727" s="69">
        <f>precio_alta!F202</f>
        <v>0</v>
      </c>
      <c r="H727" s="69" t="s">
        <v>187</v>
      </c>
      <c r="I727" s="68" t="s">
        <v>46</v>
      </c>
      <c r="J727" s="69">
        <f>precio_alta!I202</f>
        <v>0</v>
      </c>
    </row>
    <row r="728" spans="1:10" x14ac:dyDescent="0.3">
      <c r="A728" t="str">
        <f t="shared" si="11"/>
        <v>0Max Negocios + 49.90CONTADO</v>
      </c>
      <c r="B728" s="69">
        <f>precio_alta!A203</f>
        <v>0</v>
      </c>
      <c r="C728" s="69">
        <f>precio_alta!B203</f>
        <v>0</v>
      </c>
      <c r="D728" s="69">
        <f>precio_alta!C203</f>
        <v>0</v>
      </c>
      <c r="E728" s="69">
        <f>precio_alta!D203</f>
        <v>0</v>
      </c>
      <c r="F728" s="69">
        <f>precio_alta!E203</f>
        <v>0</v>
      </c>
      <c r="G728" s="69">
        <f>precio_alta!F203</f>
        <v>0</v>
      </c>
      <c r="H728" s="69" t="s">
        <v>187</v>
      </c>
      <c r="I728" s="68" t="s">
        <v>46</v>
      </c>
      <c r="J728" s="69">
        <f>precio_alta!I203</f>
        <v>0</v>
      </c>
    </row>
    <row r="729" spans="1:10" x14ac:dyDescent="0.3">
      <c r="A729" t="str">
        <f t="shared" si="11"/>
        <v>0Max Negocios + 49.90CONTADO</v>
      </c>
      <c r="B729" s="69">
        <f>precio_alta!A204</f>
        <v>0</v>
      </c>
      <c r="C729" s="69">
        <f>precio_alta!B204</f>
        <v>0</v>
      </c>
      <c r="D729" s="69">
        <f>precio_alta!C204</f>
        <v>0</v>
      </c>
      <c r="E729" s="69">
        <f>precio_alta!D204</f>
        <v>0</v>
      </c>
      <c r="F729" s="69">
        <f>precio_alta!E204</f>
        <v>0</v>
      </c>
      <c r="G729" s="69">
        <f>precio_alta!F204</f>
        <v>0</v>
      </c>
      <c r="H729" s="69" t="s">
        <v>187</v>
      </c>
      <c r="I729" s="68" t="s">
        <v>46</v>
      </c>
      <c r="J729" s="69">
        <f>precio_alta!I204</f>
        <v>0</v>
      </c>
    </row>
    <row r="730" spans="1:10" x14ac:dyDescent="0.3">
      <c r="A730" t="str">
        <f t="shared" si="11"/>
        <v>0Max Negocios + 49.90CONTADO</v>
      </c>
      <c r="B730" s="69">
        <f>precio_alta!A205</f>
        <v>0</v>
      </c>
      <c r="C730" s="69">
        <f>precio_alta!B205</f>
        <v>0</v>
      </c>
      <c r="D730" s="69">
        <f>precio_alta!C205</f>
        <v>0</v>
      </c>
      <c r="E730" s="69">
        <f>precio_alta!D205</f>
        <v>0</v>
      </c>
      <c r="F730" s="69">
        <f>precio_alta!E205</f>
        <v>0</v>
      </c>
      <c r="G730" s="69">
        <f>precio_alta!F205</f>
        <v>0</v>
      </c>
      <c r="H730" s="69" t="s">
        <v>187</v>
      </c>
      <c r="I730" s="68" t="s">
        <v>46</v>
      </c>
      <c r="J730" s="69">
        <f>precio_alta!I205</f>
        <v>0</v>
      </c>
    </row>
    <row r="731" spans="1:10" x14ac:dyDescent="0.3">
      <c r="A731" t="str">
        <f t="shared" si="11"/>
        <v>0Max Negocios + 49.90CONTADO</v>
      </c>
      <c r="B731" s="69">
        <f>precio_alta!A206</f>
        <v>0</v>
      </c>
      <c r="C731" s="69">
        <f>precio_alta!B206</f>
        <v>0</v>
      </c>
      <c r="D731" s="69">
        <f>precio_alta!C206</f>
        <v>0</v>
      </c>
      <c r="E731" s="69">
        <f>precio_alta!D206</f>
        <v>0</v>
      </c>
      <c r="F731" s="69">
        <f>precio_alta!E206</f>
        <v>0</v>
      </c>
      <c r="G731" s="69">
        <f>precio_alta!F206</f>
        <v>0</v>
      </c>
      <c r="H731" s="69" t="s">
        <v>187</v>
      </c>
      <c r="I731" s="68" t="s">
        <v>46</v>
      </c>
      <c r="J731" s="69">
        <f>precio_alta!I206</f>
        <v>0</v>
      </c>
    </row>
    <row r="732" spans="1:10" x14ac:dyDescent="0.3">
      <c r="A732" t="str">
        <f t="shared" si="11"/>
        <v>0Max Negocios + 49.90CONTADO</v>
      </c>
      <c r="B732" s="69">
        <f>precio_alta!A207</f>
        <v>0</v>
      </c>
      <c r="C732" s="69">
        <f>precio_alta!B207</f>
        <v>0</v>
      </c>
      <c r="D732" s="69">
        <f>precio_alta!C207</f>
        <v>0</v>
      </c>
      <c r="E732" s="69">
        <f>precio_alta!D207</f>
        <v>0</v>
      </c>
      <c r="F732" s="69">
        <f>precio_alta!E207</f>
        <v>0</v>
      </c>
      <c r="G732" s="69">
        <f>precio_alta!F207</f>
        <v>0</v>
      </c>
      <c r="H732" s="69" t="s">
        <v>187</v>
      </c>
      <c r="I732" s="68" t="s">
        <v>46</v>
      </c>
      <c r="J732" s="69">
        <f>precio_alta!I207</f>
        <v>0</v>
      </c>
    </row>
    <row r="733" spans="1:10" x14ac:dyDescent="0.3">
      <c r="A733" t="str">
        <f t="shared" si="11"/>
        <v>0Max Negocios + 49.90CONTADO</v>
      </c>
      <c r="B733" s="69">
        <f>precio_alta!A208</f>
        <v>0</v>
      </c>
      <c r="C733" s="69">
        <f>precio_alta!B208</f>
        <v>0</v>
      </c>
      <c r="D733" s="69">
        <f>precio_alta!C208</f>
        <v>0</v>
      </c>
      <c r="E733" s="69">
        <f>precio_alta!D208</f>
        <v>0</v>
      </c>
      <c r="F733" s="69">
        <f>precio_alta!E208</f>
        <v>0</v>
      </c>
      <c r="G733" s="69">
        <f>precio_alta!F208</f>
        <v>0</v>
      </c>
      <c r="H733" s="69" t="s">
        <v>187</v>
      </c>
      <c r="I733" s="68" t="s">
        <v>46</v>
      </c>
      <c r="J733" s="69">
        <f>precio_alta!I208</f>
        <v>0</v>
      </c>
    </row>
    <row r="734" spans="1:10" x14ac:dyDescent="0.3">
      <c r="A734" t="str">
        <f t="shared" si="11"/>
        <v>0Max Negocios + 49.90CONTADO</v>
      </c>
      <c r="B734" s="69">
        <f>precio_alta!A209</f>
        <v>0</v>
      </c>
      <c r="C734" s="69">
        <f>precio_alta!B209</f>
        <v>0</v>
      </c>
      <c r="D734" s="69">
        <f>precio_alta!C209</f>
        <v>0</v>
      </c>
      <c r="E734" s="69">
        <f>precio_alta!D209</f>
        <v>0</v>
      </c>
      <c r="F734" s="69">
        <f>precio_alta!E209</f>
        <v>0</v>
      </c>
      <c r="G734" s="69">
        <f>precio_alta!F209</f>
        <v>0</v>
      </c>
      <c r="H734" s="69" t="s">
        <v>187</v>
      </c>
      <c r="I734" s="68" t="s">
        <v>46</v>
      </c>
      <c r="J734" s="69">
        <f>precio_alta!I209</f>
        <v>0</v>
      </c>
    </row>
    <row r="735" spans="1:10" x14ac:dyDescent="0.3">
      <c r="A735" t="str">
        <f t="shared" si="11"/>
        <v>0Max Negocios + 49.90CONTADO</v>
      </c>
      <c r="B735" s="69">
        <f>precio_alta!A210</f>
        <v>0</v>
      </c>
      <c r="C735" s="69">
        <f>precio_alta!B210</f>
        <v>0</v>
      </c>
      <c r="D735" s="69">
        <f>precio_alta!C210</f>
        <v>0</v>
      </c>
      <c r="E735" s="69">
        <f>precio_alta!D210</f>
        <v>0</v>
      </c>
      <c r="F735" s="69">
        <f>precio_alta!E210</f>
        <v>0</v>
      </c>
      <c r="G735" s="69">
        <f>precio_alta!F210</f>
        <v>0</v>
      </c>
      <c r="H735" s="69" t="s">
        <v>187</v>
      </c>
      <c r="I735" s="68" t="s">
        <v>46</v>
      </c>
      <c r="J735" s="69">
        <f>precio_alta!I210</f>
        <v>0</v>
      </c>
    </row>
    <row r="736" spans="1:10" x14ac:dyDescent="0.3">
      <c r="A736" t="str">
        <f t="shared" si="11"/>
        <v>0Max Negocios + 49.90CONTADO</v>
      </c>
      <c r="B736" s="69">
        <f>precio_alta!A211</f>
        <v>0</v>
      </c>
      <c r="C736" s="69">
        <f>precio_alta!B211</f>
        <v>0</v>
      </c>
      <c r="D736" s="69">
        <f>precio_alta!C211</f>
        <v>0</v>
      </c>
      <c r="E736" s="69">
        <f>precio_alta!D211</f>
        <v>0</v>
      </c>
      <c r="F736" s="69">
        <f>precio_alta!E211</f>
        <v>0</v>
      </c>
      <c r="G736" s="69">
        <f>precio_alta!F211</f>
        <v>0</v>
      </c>
      <c r="H736" s="69" t="s">
        <v>187</v>
      </c>
      <c r="I736" s="68" t="s">
        <v>46</v>
      </c>
      <c r="J736" s="69">
        <f>precio_alta!I211</f>
        <v>0</v>
      </c>
    </row>
    <row r="737" spans="1:10" x14ac:dyDescent="0.3">
      <c r="A737" t="str">
        <f t="shared" si="11"/>
        <v>0Max Negocios + 49.90CONTADO</v>
      </c>
      <c r="B737" s="69">
        <f>precio_alta!A212</f>
        <v>0</v>
      </c>
      <c r="C737" s="69">
        <f>precio_alta!B212</f>
        <v>0</v>
      </c>
      <c r="D737" s="69">
        <f>precio_alta!C212</f>
        <v>0</v>
      </c>
      <c r="E737" s="69">
        <f>precio_alta!D212</f>
        <v>0</v>
      </c>
      <c r="F737" s="69">
        <f>precio_alta!E212</f>
        <v>0</v>
      </c>
      <c r="G737" s="69">
        <f>precio_alta!F212</f>
        <v>0</v>
      </c>
      <c r="H737" s="69" t="s">
        <v>187</v>
      </c>
      <c r="I737" s="68" t="s">
        <v>46</v>
      </c>
      <c r="J737" s="69">
        <f>precio_alta!I212</f>
        <v>0</v>
      </c>
    </row>
    <row r="738" spans="1:10" x14ac:dyDescent="0.3">
      <c r="A738" t="str">
        <f t="shared" si="11"/>
        <v>0Max Negocios + 49.90CONTADO</v>
      </c>
      <c r="B738" s="69">
        <f>precio_alta!A213</f>
        <v>0</v>
      </c>
      <c r="C738" s="69">
        <f>precio_alta!B213</f>
        <v>0</v>
      </c>
      <c r="D738" s="69">
        <f>precio_alta!C213</f>
        <v>0</v>
      </c>
      <c r="E738" s="69">
        <f>precio_alta!D213</f>
        <v>0</v>
      </c>
      <c r="F738" s="69">
        <f>precio_alta!E213</f>
        <v>0</v>
      </c>
      <c r="G738" s="69">
        <f>precio_alta!F213</f>
        <v>0</v>
      </c>
      <c r="H738" s="69" t="s">
        <v>187</v>
      </c>
      <c r="I738" s="68" t="s">
        <v>46</v>
      </c>
      <c r="J738" s="69">
        <f>precio_alta!I213</f>
        <v>0</v>
      </c>
    </row>
    <row r="739" spans="1:10" x14ac:dyDescent="0.3">
      <c r="A739" t="str">
        <f t="shared" si="11"/>
        <v>0Max Negocios + 49.90CONTADO</v>
      </c>
      <c r="B739" s="69">
        <f>precio_alta!A214</f>
        <v>0</v>
      </c>
      <c r="C739" s="69">
        <f>precio_alta!B214</f>
        <v>0</v>
      </c>
      <c r="D739" s="69">
        <f>precio_alta!C214</f>
        <v>0</v>
      </c>
      <c r="E739" s="69">
        <f>precio_alta!D214</f>
        <v>0</v>
      </c>
      <c r="F739" s="69">
        <f>precio_alta!E214</f>
        <v>0</v>
      </c>
      <c r="G739" s="69">
        <f>precio_alta!F214</f>
        <v>0</v>
      </c>
      <c r="H739" s="69" t="s">
        <v>187</v>
      </c>
      <c r="I739" s="68" t="s">
        <v>46</v>
      </c>
      <c r="J739" s="69">
        <f>precio_alta!I214</f>
        <v>0</v>
      </c>
    </row>
    <row r="740" spans="1:10" x14ac:dyDescent="0.3">
      <c r="A740" t="str">
        <f t="shared" si="11"/>
        <v>0Max Negocios + 49.90CONTADO</v>
      </c>
      <c r="B740" s="69">
        <f>precio_alta!A215</f>
        <v>0</v>
      </c>
      <c r="C740" s="69">
        <f>precio_alta!B215</f>
        <v>0</v>
      </c>
      <c r="D740" s="69">
        <f>precio_alta!C215</f>
        <v>0</v>
      </c>
      <c r="E740" s="69">
        <f>precio_alta!D215</f>
        <v>0</v>
      </c>
      <c r="F740" s="69">
        <f>precio_alta!E215</f>
        <v>0</v>
      </c>
      <c r="G740" s="69">
        <f>precio_alta!F215</f>
        <v>0</v>
      </c>
      <c r="H740" s="69" t="s">
        <v>187</v>
      </c>
      <c r="I740" s="68" t="s">
        <v>46</v>
      </c>
      <c r="J740" s="69">
        <f>precio_alta!I215</f>
        <v>0</v>
      </c>
    </row>
    <row r="741" spans="1:10" x14ac:dyDescent="0.3">
      <c r="A741" t="str">
        <f t="shared" si="11"/>
        <v>0Max Negocios + 49.90CONTADO</v>
      </c>
      <c r="B741" s="69">
        <f>precio_alta!A216</f>
        <v>0</v>
      </c>
      <c r="C741" s="69">
        <f>precio_alta!B216</f>
        <v>0</v>
      </c>
      <c r="D741" s="69">
        <f>precio_alta!C216</f>
        <v>0</v>
      </c>
      <c r="E741" s="69">
        <f>precio_alta!D216</f>
        <v>0</v>
      </c>
      <c r="F741" s="69">
        <f>precio_alta!E216</f>
        <v>0</v>
      </c>
      <c r="G741" s="69">
        <f>precio_alta!F216</f>
        <v>0</v>
      </c>
      <c r="H741" s="69" t="s">
        <v>187</v>
      </c>
      <c r="I741" s="68" t="s">
        <v>46</v>
      </c>
      <c r="J741" s="69">
        <f>precio_alta!I216</f>
        <v>0</v>
      </c>
    </row>
    <row r="742" spans="1:10" x14ac:dyDescent="0.3">
      <c r="A742" t="str">
        <f t="shared" si="11"/>
        <v>0Max Negocios + 49.90CONTADO</v>
      </c>
      <c r="B742" s="69">
        <f>precio_alta!A217</f>
        <v>0</v>
      </c>
      <c r="C742" s="69">
        <f>precio_alta!B217</f>
        <v>0</v>
      </c>
      <c r="D742" s="69">
        <f>precio_alta!C217</f>
        <v>0</v>
      </c>
      <c r="E742" s="69">
        <f>precio_alta!D217</f>
        <v>0</v>
      </c>
      <c r="F742" s="69">
        <f>precio_alta!E217</f>
        <v>0</v>
      </c>
      <c r="G742" s="69">
        <f>precio_alta!F217</f>
        <v>0</v>
      </c>
      <c r="H742" s="69" t="s">
        <v>187</v>
      </c>
      <c r="I742" s="68" t="s">
        <v>46</v>
      </c>
      <c r="J742" s="69">
        <f>precio_alta!I217</f>
        <v>0</v>
      </c>
    </row>
    <row r="743" spans="1:10" x14ac:dyDescent="0.3">
      <c r="A743" t="str">
        <f t="shared" si="11"/>
        <v>0Max Negocios + 49.90CONTADO</v>
      </c>
      <c r="B743" s="69">
        <f>precio_alta!A218</f>
        <v>0</v>
      </c>
      <c r="C743" s="69">
        <f>precio_alta!B218</f>
        <v>0</v>
      </c>
      <c r="D743" s="69">
        <f>precio_alta!C218</f>
        <v>0</v>
      </c>
      <c r="E743" s="69">
        <f>precio_alta!D218</f>
        <v>0</v>
      </c>
      <c r="F743" s="69">
        <f>precio_alta!E218</f>
        <v>0</v>
      </c>
      <c r="G743" s="69">
        <f>precio_alta!F218</f>
        <v>0</v>
      </c>
      <c r="H743" s="69" t="s">
        <v>187</v>
      </c>
      <c r="I743" s="68" t="s">
        <v>46</v>
      </c>
      <c r="J743" s="69">
        <f>precio_alta!I218</f>
        <v>0</v>
      </c>
    </row>
    <row r="744" spans="1:10" x14ac:dyDescent="0.3">
      <c r="A744" t="str">
        <f t="shared" si="11"/>
        <v>0Max Negocios + 49.90CONTADO</v>
      </c>
      <c r="B744" s="69">
        <f>precio_alta!A219</f>
        <v>0</v>
      </c>
      <c r="C744" s="69">
        <f>precio_alta!B219</f>
        <v>0</v>
      </c>
      <c r="D744" s="69">
        <f>precio_alta!C219</f>
        <v>0</v>
      </c>
      <c r="E744" s="69">
        <f>precio_alta!D219</f>
        <v>0</v>
      </c>
      <c r="F744" s="69">
        <f>precio_alta!E219</f>
        <v>0</v>
      </c>
      <c r="G744" s="69">
        <f>precio_alta!F219</f>
        <v>0</v>
      </c>
      <c r="H744" s="69" t="s">
        <v>187</v>
      </c>
      <c r="I744" s="68" t="s">
        <v>46</v>
      </c>
      <c r="J744" s="69">
        <f>precio_alta!I219</f>
        <v>0</v>
      </c>
    </row>
    <row r="745" spans="1:10" x14ac:dyDescent="0.3">
      <c r="A745" t="str">
        <f t="shared" si="11"/>
        <v>0Max Negocios + 49.90CONTADO</v>
      </c>
      <c r="B745" s="69">
        <f>precio_alta!A220</f>
        <v>0</v>
      </c>
      <c r="C745" s="69">
        <f>precio_alta!B220</f>
        <v>0</v>
      </c>
      <c r="D745" s="69">
        <f>precio_alta!C220</f>
        <v>0</v>
      </c>
      <c r="E745" s="69">
        <f>precio_alta!D220</f>
        <v>0</v>
      </c>
      <c r="F745" s="69">
        <f>precio_alta!E220</f>
        <v>0</v>
      </c>
      <c r="G745" s="69">
        <f>precio_alta!F220</f>
        <v>0</v>
      </c>
      <c r="H745" s="69" t="s">
        <v>187</v>
      </c>
      <c r="I745" s="68" t="s">
        <v>46</v>
      </c>
      <c r="J745" s="69">
        <f>precio_alta!I220</f>
        <v>0</v>
      </c>
    </row>
    <row r="746" spans="1:10" x14ac:dyDescent="0.3">
      <c r="A746" t="str">
        <f t="shared" si="11"/>
        <v>0Max Negocios + 49.90CONTADO</v>
      </c>
      <c r="B746" s="69">
        <f>precio_alta!A221</f>
        <v>0</v>
      </c>
      <c r="C746" s="69">
        <f>precio_alta!B221</f>
        <v>0</v>
      </c>
      <c r="D746" s="69">
        <f>precio_alta!C221</f>
        <v>0</v>
      </c>
      <c r="E746" s="69">
        <f>precio_alta!D221</f>
        <v>0</v>
      </c>
      <c r="F746" s="69">
        <f>precio_alta!E221</f>
        <v>0</v>
      </c>
      <c r="G746" s="69">
        <f>precio_alta!F221</f>
        <v>0</v>
      </c>
      <c r="H746" s="69" t="s">
        <v>187</v>
      </c>
      <c r="I746" s="68" t="s">
        <v>46</v>
      </c>
      <c r="J746" s="69">
        <f>precio_alta!I221</f>
        <v>0</v>
      </c>
    </row>
    <row r="747" spans="1:10" x14ac:dyDescent="0.3">
      <c r="A747" t="str">
        <f t="shared" si="11"/>
        <v>0Max Negocios + 49.90CONTADO</v>
      </c>
      <c r="B747" s="69">
        <f>precio_alta!A222</f>
        <v>0</v>
      </c>
      <c r="C747" s="69">
        <f>precio_alta!B222</f>
        <v>0</v>
      </c>
      <c r="D747" s="69">
        <f>precio_alta!C222</f>
        <v>0</v>
      </c>
      <c r="E747" s="69">
        <f>precio_alta!D222</f>
        <v>0</v>
      </c>
      <c r="F747" s="69">
        <f>precio_alta!E222</f>
        <v>0</v>
      </c>
      <c r="G747" s="69">
        <f>precio_alta!F222</f>
        <v>0</v>
      </c>
      <c r="H747" s="69" t="s">
        <v>187</v>
      </c>
      <c r="I747" s="68" t="s">
        <v>46</v>
      </c>
      <c r="J747" s="69">
        <f>precio_alta!I222</f>
        <v>0</v>
      </c>
    </row>
    <row r="748" spans="1:10" x14ac:dyDescent="0.3">
      <c r="A748" t="str">
        <f t="shared" si="11"/>
        <v>0Max Negocios + 49.90CONTADO</v>
      </c>
      <c r="B748" s="69">
        <f>precio_alta!A223</f>
        <v>0</v>
      </c>
      <c r="C748" s="69">
        <f>precio_alta!B223</f>
        <v>0</v>
      </c>
      <c r="D748" s="69">
        <f>precio_alta!C223</f>
        <v>0</v>
      </c>
      <c r="E748" s="69">
        <f>precio_alta!D223</f>
        <v>0</v>
      </c>
      <c r="F748" s="69">
        <f>precio_alta!E223</f>
        <v>0</v>
      </c>
      <c r="G748" s="69">
        <f>precio_alta!F223</f>
        <v>0</v>
      </c>
      <c r="H748" s="69" t="s">
        <v>187</v>
      </c>
      <c r="I748" s="68" t="s">
        <v>46</v>
      </c>
      <c r="J748" s="69">
        <f>precio_alta!I223</f>
        <v>0</v>
      </c>
    </row>
    <row r="749" spans="1:10" x14ac:dyDescent="0.3">
      <c r="A749" t="str">
        <f t="shared" si="11"/>
        <v>0Max Negocios + 49.90CONTADO</v>
      </c>
      <c r="B749" s="69">
        <f>precio_alta!A224</f>
        <v>0</v>
      </c>
      <c r="C749" s="69">
        <f>precio_alta!B224</f>
        <v>0</v>
      </c>
      <c r="D749" s="69">
        <f>precio_alta!C224</f>
        <v>0</v>
      </c>
      <c r="E749" s="69">
        <f>precio_alta!D224</f>
        <v>0</v>
      </c>
      <c r="F749" s="69">
        <f>precio_alta!E224</f>
        <v>0</v>
      </c>
      <c r="G749" s="69">
        <f>precio_alta!F224</f>
        <v>0</v>
      </c>
      <c r="H749" s="69" t="s">
        <v>187</v>
      </c>
      <c r="I749" s="68" t="s">
        <v>46</v>
      </c>
      <c r="J749" s="69">
        <f>precio_alta!I224</f>
        <v>0</v>
      </c>
    </row>
    <row r="750" spans="1:10" x14ac:dyDescent="0.3">
      <c r="A750" t="str">
        <f t="shared" si="11"/>
        <v>0Max Negocios + 49.90CONTADO</v>
      </c>
      <c r="B750" s="69">
        <f>precio_alta!A225</f>
        <v>0</v>
      </c>
      <c r="C750" s="69">
        <f>precio_alta!B225</f>
        <v>0</v>
      </c>
      <c r="D750" s="69">
        <f>precio_alta!C225</f>
        <v>0</v>
      </c>
      <c r="E750" s="69">
        <f>precio_alta!D225</f>
        <v>0</v>
      </c>
      <c r="F750" s="69">
        <f>precio_alta!E225</f>
        <v>0</v>
      </c>
      <c r="G750" s="69">
        <f>precio_alta!F225</f>
        <v>0</v>
      </c>
      <c r="H750" s="69" t="s">
        <v>187</v>
      </c>
      <c r="I750" s="68" t="s">
        <v>46</v>
      </c>
      <c r="J750" s="69">
        <f>precio_alta!I225</f>
        <v>0</v>
      </c>
    </row>
    <row r="751" spans="1:10" x14ac:dyDescent="0.3">
      <c r="A751" t="str">
        <f t="shared" si="11"/>
        <v>0Max Negocios + 49.90CONTADO</v>
      </c>
      <c r="B751" s="69">
        <f>precio_alta!A226</f>
        <v>0</v>
      </c>
      <c r="C751" s="69">
        <f>precio_alta!B226</f>
        <v>0</v>
      </c>
      <c r="D751" s="69">
        <f>precio_alta!C226</f>
        <v>0</v>
      </c>
      <c r="E751" s="69">
        <f>precio_alta!D226</f>
        <v>0</v>
      </c>
      <c r="F751" s="69">
        <f>precio_alta!E226</f>
        <v>0</v>
      </c>
      <c r="G751" s="69">
        <f>precio_alta!F226</f>
        <v>0</v>
      </c>
      <c r="H751" s="69" t="s">
        <v>187</v>
      </c>
      <c r="I751" s="68" t="s">
        <v>46</v>
      </c>
      <c r="J751" s="69">
        <f>precio_alta!I226</f>
        <v>0</v>
      </c>
    </row>
    <row r="752" spans="1:10" x14ac:dyDescent="0.3">
      <c r="A752" t="str">
        <f t="shared" si="11"/>
        <v>0Max Negocios + 49.90CONTADO</v>
      </c>
      <c r="B752" s="69">
        <f>precio_alta!A227</f>
        <v>0</v>
      </c>
      <c r="C752" s="69">
        <f>precio_alta!B227</f>
        <v>0</v>
      </c>
      <c r="D752" s="69">
        <f>precio_alta!C227</f>
        <v>0</v>
      </c>
      <c r="E752" s="69">
        <f>precio_alta!D227</f>
        <v>0</v>
      </c>
      <c r="F752" s="69">
        <f>precio_alta!E227</f>
        <v>0</v>
      </c>
      <c r="G752" s="69">
        <f>precio_alta!F227</f>
        <v>0</v>
      </c>
      <c r="H752" s="69" t="s">
        <v>187</v>
      </c>
      <c r="I752" s="68" t="s">
        <v>46</v>
      </c>
      <c r="J752" s="69">
        <f>precio_alta!I227</f>
        <v>0</v>
      </c>
    </row>
    <row r="753" spans="1:10" x14ac:dyDescent="0.3">
      <c r="A753" t="str">
        <f t="shared" si="11"/>
        <v>0Max Negocios + 49.90CONTADO</v>
      </c>
      <c r="B753" s="69">
        <f>precio_alta!A228</f>
        <v>0</v>
      </c>
      <c r="C753" s="69">
        <f>precio_alta!B228</f>
        <v>0</v>
      </c>
      <c r="D753" s="69">
        <f>precio_alta!C228</f>
        <v>0</v>
      </c>
      <c r="E753" s="69">
        <f>precio_alta!D228</f>
        <v>0</v>
      </c>
      <c r="F753" s="69">
        <f>precio_alta!E228</f>
        <v>0</v>
      </c>
      <c r="G753" s="69">
        <f>precio_alta!F228</f>
        <v>0</v>
      </c>
      <c r="H753" s="69" t="s">
        <v>187</v>
      </c>
      <c r="I753" s="68" t="s">
        <v>46</v>
      </c>
      <c r="J753" s="69">
        <f>precio_alta!I228</f>
        <v>0</v>
      </c>
    </row>
    <row r="754" spans="1:10" x14ac:dyDescent="0.3">
      <c r="A754" t="str">
        <f t="shared" si="11"/>
        <v>0Max Negocios + 49.90CONTADO</v>
      </c>
      <c r="B754" s="69">
        <f>precio_alta!A229</f>
        <v>0</v>
      </c>
      <c r="C754" s="69">
        <f>precio_alta!B229</f>
        <v>0</v>
      </c>
      <c r="D754" s="69">
        <f>precio_alta!C229</f>
        <v>0</v>
      </c>
      <c r="E754" s="69">
        <f>precio_alta!D229</f>
        <v>0</v>
      </c>
      <c r="F754" s="69">
        <f>precio_alta!E229</f>
        <v>0</v>
      </c>
      <c r="G754" s="69">
        <f>precio_alta!F229</f>
        <v>0</v>
      </c>
      <c r="H754" s="69" t="s">
        <v>187</v>
      </c>
      <c r="I754" s="68" t="s">
        <v>46</v>
      </c>
      <c r="J754" s="69">
        <f>precio_alta!I229</f>
        <v>0</v>
      </c>
    </row>
    <row r="755" spans="1:10" x14ac:dyDescent="0.3">
      <c r="A755" t="str">
        <f t="shared" si="11"/>
        <v>0Max Negocios + 49.90CONTADO</v>
      </c>
      <c r="B755" s="69">
        <f>precio_alta!A230</f>
        <v>0</v>
      </c>
      <c r="C755" s="69">
        <f>precio_alta!B230</f>
        <v>0</v>
      </c>
      <c r="D755" s="69">
        <f>precio_alta!C230</f>
        <v>0</v>
      </c>
      <c r="E755" s="69">
        <f>precio_alta!D230</f>
        <v>0</v>
      </c>
      <c r="F755" s="69">
        <f>precio_alta!E230</f>
        <v>0</v>
      </c>
      <c r="G755" s="69">
        <f>precio_alta!F230</f>
        <v>0</v>
      </c>
      <c r="H755" s="69" t="s">
        <v>187</v>
      </c>
      <c r="I755" s="68" t="s">
        <v>46</v>
      </c>
      <c r="J755" s="69">
        <f>precio_alta!I230</f>
        <v>0</v>
      </c>
    </row>
    <row r="756" spans="1:10" x14ac:dyDescent="0.3">
      <c r="A756" t="str">
        <f t="shared" si="11"/>
        <v>0Max Negocios + 49.90CONTADO</v>
      </c>
      <c r="B756" s="69">
        <f>precio_alta!A231</f>
        <v>0</v>
      </c>
      <c r="C756" s="69">
        <f>precio_alta!B231</f>
        <v>0</v>
      </c>
      <c r="D756" s="69">
        <f>precio_alta!C231</f>
        <v>0</v>
      </c>
      <c r="E756" s="69">
        <f>precio_alta!D231</f>
        <v>0</v>
      </c>
      <c r="F756" s="69">
        <f>precio_alta!E231</f>
        <v>0</v>
      </c>
      <c r="G756" s="69">
        <f>precio_alta!F231</f>
        <v>0</v>
      </c>
      <c r="H756" s="69" t="s">
        <v>187</v>
      </c>
      <c r="I756" s="68" t="s">
        <v>46</v>
      </c>
      <c r="J756" s="69">
        <f>precio_alta!I231</f>
        <v>0</v>
      </c>
    </row>
    <row r="757" spans="1:10" x14ac:dyDescent="0.3">
      <c r="A757" t="str">
        <f t="shared" si="11"/>
        <v>0Max Negocios + 49.90CONTADO</v>
      </c>
      <c r="B757" s="69">
        <f>precio_alta!A232</f>
        <v>0</v>
      </c>
      <c r="C757" s="69">
        <f>precio_alta!B232</f>
        <v>0</v>
      </c>
      <c r="D757" s="69">
        <f>precio_alta!C232</f>
        <v>0</v>
      </c>
      <c r="E757" s="69">
        <f>precio_alta!D232</f>
        <v>0</v>
      </c>
      <c r="F757" s="69">
        <f>precio_alta!E232</f>
        <v>0</v>
      </c>
      <c r="G757" s="69">
        <f>precio_alta!F232</f>
        <v>0</v>
      </c>
      <c r="H757" s="69" t="s">
        <v>187</v>
      </c>
      <c r="I757" s="68" t="s">
        <v>46</v>
      </c>
      <c r="J757" s="69">
        <f>precio_alta!I232</f>
        <v>0</v>
      </c>
    </row>
    <row r="758" spans="1:10" x14ac:dyDescent="0.3">
      <c r="A758" t="str">
        <f t="shared" si="11"/>
        <v>0Max Negocios + 49.90CONTADO</v>
      </c>
      <c r="B758" s="69">
        <f>precio_alta!A233</f>
        <v>0</v>
      </c>
      <c r="C758" s="69">
        <f>precio_alta!B233</f>
        <v>0</v>
      </c>
      <c r="D758" s="69">
        <f>precio_alta!C233</f>
        <v>0</v>
      </c>
      <c r="E758" s="69">
        <f>precio_alta!D233</f>
        <v>0</v>
      </c>
      <c r="F758" s="69">
        <f>precio_alta!E233</f>
        <v>0</v>
      </c>
      <c r="G758" s="69">
        <f>precio_alta!F233</f>
        <v>0</v>
      </c>
      <c r="H758" s="69" t="s">
        <v>187</v>
      </c>
      <c r="I758" s="68" t="s">
        <v>46</v>
      </c>
      <c r="J758" s="69">
        <f>precio_alta!I233</f>
        <v>0</v>
      </c>
    </row>
    <row r="759" spans="1:10" x14ac:dyDescent="0.3">
      <c r="A759" t="str">
        <f t="shared" si="11"/>
        <v>0Max Negocios + 49.90CONTADO</v>
      </c>
      <c r="B759" s="69">
        <f>precio_alta!A234</f>
        <v>0</v>
      </c>
      <c r="C759" s="69">
        <f>precio_alta!B234</f>
        <v>0</v>
      </c>
      <c r="D759" s="69">
        <f>precio_alta!C234</f>
        <v>0</v>
      </c>
      <c r="E759" s="69">
        <f>precio_alta!D234</f>
        <v>0</v>
      </c>
      <c r="F759" s="69">
        <f>precio_alta!E234</f>
        <v>0</v>
      </c>
      <c r="G759" s="69">
        <f>precio_alta!F234</f>
        <v>0</v>
      </c>
      <c r="H759" s="69" t="s">
        <v>187</v>
      </c>
      <c r="I759" s="68" t="s">
        <v>46</v>
      </c>
      <c r="J759" s="69">
        <f>precio_alta!I234</f>
        <v>0</v>
      </c>
    </row>
    <row r="760" spans="1:10" x14ac:dyDescent="0.3">
      <c r="A760" t="str">
        <f t="shared" si="11"/>
        <v>0Max Negocios + 49.90CONTADO</v>
      </c>
      <c r="B760" s="69">
        <f>precio_alta!A235</f>
        <v>0</v>
      </c>
      <c r="C760" s="69">
        <f>precio_alta!B235</f>
        <v>0</v>
      </c>
      <c r="D760" s="69">
        <f>precio_alta!C235</f>
        <v>0</v>
      </c>
      <c r="E760" s="69">
        <f>precio_alta!D235</f>
        <v>0</v>
      </c>
      <c r="F760" s="69">
        <f>precio_alta!E235</f>
        <v>0</v>
      </c>
      <c r="G760" s="69">
        <f>precio_alta!F235</f>
        <v>0</v>
      </c>
      <c r="H760" s="69" t="s">
        <v>187</v>
      </c>
      <c r="I760" s="68" t="s">
        <v>46</v>
      </c>
      <c r="J760" s="69">
        <f>precio_alta!I235</f>
        <v>0</v>
      </c>
    </row>
    <row r="761" spans="1:10" x14ac:dyDescent="0.3">
      <c r="A761" t="str">
        <f t="shared" si="11"/>
        <v>0Max Negocios + 49.90CONTADO</v>
      </c>
      <c r="B761" s="69">
        <f>precio_alta!A236</f>
        <v>0</v>
      </c>
      <c r="C761" s="69">
        <f>precio_alta!B236</f>
        <v>0</v>
      </c>
      <c r="D761" s="69">
        <f>precio_alta!C236</f>
        <v>0</v>
      </c>
      <c r="E761" s="69">
        <f>precio_alta!D236</f>
        <v>0</v>
      </c>
      <c r="F761" s="69">
        <f>precio_alta!E236</f>
        <v>0</v>
      </c>
      <c r="G761" s="69">
        <f>precio_alta!F236</f>
        <v>0</v>
      </c>
      <c r="H761" s="69" t="s">
        <v>187</v>
      </c>
      <c r="I761" s="68" t="s">
        <v>46</v>
      </c>
      <c r="J761" s="69">
        <f>precio_alta!I236</f>
        <v>0</v>
      </c>
    </row>
    <row r="762" spans="1:10" x14ac:dyDescent="0.3">
      <c r="A762" t="str">
        <f t="shared" si="11"/>
        <v>0Max Negocios + 49.90CONTADO</v>
      </c>
      <c r="B762" s="69">
        <f>precio_alta!A237</f>
        <v>0</v>
      </c>
      <c r="C762" s="69">
        <f>precio_alta!B237</f>
        <v>0</v>
      </c>
      <c r="D762" s="69">
        <f>precio_alta!C237</f>
        <v>0</v>
      </c>
      <c r="E762" s="69">
        <f>precio_alta!D237</f>
        <v>0</v>
      </c>
      <c r="F762" s="69">
        <f>precio_alta!E237</f>
        <v>0</v>
      </c>
      <c r="G762" s="69">
        <f>precio_alta!F237</f>
        <v>0</v>
      </c>
      <c r="H762" s="69" t="s">
        <v>187</v>
      </c>
      <c r="I762" s="68" t="s">
        <v>46</v>
      </c>
      <c r="J762" s="69">
        <f>precio_alta!I237</f>
        <v>0</v>
      </c>
    </row>
    <row r="763" spans="1:10" x14ac:dyDescent="0.3">
      <c r="A763" t="str">
        <f t="shared" si="11"/>
        <v>0Max Negocios + 49.90CONTADO</v>
      </c>
      <c r="B763" s="69">
        <f>precio_alta!A238</f>
        <v>0</v>
      </c>
      <c r="C763" s="69">
        <f>precio_alta!B238</f>
        <v>0</v>
      </c>
      <c r="D763" s="69">
        <f>precio_alta!C238</f>
        <v>0</v>
      </c>
      <c r="E763" s="69">
        <f>precio_alta!D238</f>
        <v>0</v>
      </c>
      <c r="F763" s="69">
        <f>precio_alta!E238</f>
        <v>0</v>
      </c>
      <c r="G763" s="69">
        <f>precio_alta!F238</f>
        <v>0</v>
      </c>
      <c r="H763" s="69" t="s">
        <v>187</v>
      </c>
      <c r="I763" s="68" t="s">
        <v>46</v>
      </c>
      <c r="J763" s="69">
        <f>precio_alta!I238</f>
        <v>0</v>
      </c>
    </row>
    <row r="764" spans="1:10" x14ac:dyDescent="0.3">
      <c r="A764" t="str">
        <f t="shared" si="11"/>
        <v>0Max Negocios + 49.90CONTADO</v>
      </c>
      <c r="B764" s="69">
        <f>precio_alta!A239</f>
        <v>0</v>
      </c>
      <c r="C764" s="69">
        <f>precio_alta!B239</f>
        <v>0</v>
      </c>
      <c r="D764" s="69">
        <f>precio_alta!C239</f>
        <v>0</v>
      </c>
      <c r="E764" s="69">
        <f>precio_alta!D239</f>
        <v>0</v>
      </c>
      <c r="F764" s="69">
        <f>precio_alta!E239</f>
        <v>0</v>
      </c>
      <c r="G764" s="69">
        <f>precio_alta!F239</f>
        <v>0</v>
      </c>
      <c r="H764" s="69" t="s">
        <v>187</v>
      </c>
      <c r="I764" s="68" t="s">
        <v>46</v>
      </c>
      <c r="J764" s="69">
        <f>precio_alta!I239</f>
        <v>0</v>
      </c>
    </row>
    <row r="765" spans="1:10" x14ac:dyDescent="0.3">
      <c r="A765" t="str">
        <f t="shared" si="11"/>
        <v>0Max Negocios + 49.90CONTADO</v>
      </c>
      <c r="B765" s="69">
        <f>precio_alta!A240</f>
        <v>0</v>
      </c>
      <c r="C765" s="69">
        <f>precio_alta!B240</f>
        <v>0</v>
      </c>
      <c r="D765" s="69">
        <f>precio_alta!C240</f>
        <v>0</v>
      </c>
      <c r="E765" s="69">
        <f>precio_alta!D240</f>
        <v>0</v>
      </c>
      <c r="F765" s="69">
        <f>precio_alta!E240</f>
        <v>0</v>
      </c>
      <c r="G765" s="69">
        <f>precio_alta!F240</f>
        <v>0</v>
      </c>
      <c r="H765" s="69" t="s">
        <v>187</v>
      </c>
      <c r="I765" s="68" t="s">
        <v>46</v>
      </c>
      <c r="J765" s="69">
        <f>precio_alta!I240</f>
        <v>0</v>
      </c>
    </row>
    <row r="766" spans="1:10" x14ac:dyDescent="0.3">
      <c r="A766" t="str">
        <f t="shared" si="11"/>
        <v>0Max Negocios + 49.90CONTADO</v>
      </c>
      <c r="B766" s="69">
        <f>precio_alta!A241</f>
        <v>0</v>
      </c>
      <c r="C766" s="69">
        <f>precio_alta!B241</f>
        <v>0</v>
      </c>
      <c r="D766" s="69">
        <f>precio_alta!C241</f>
        <v>0</v>
      </c>
      <c r="E766" s="69">
        <f>precio_alta!D241</f>
        <v>0</v>
      </c>
      <c r="F766" s="69">
        <f>precio_alta!E241</f>
        <v>0</v>
      </c>
      <c r="G766" s="69">
        <f>precio_alta!F241</f>
        <v>0</v>
      </c>
      <c r="H766" s="69" t="s">
        <v>187</v>
      </c>
      <c r="I766" s="68" t="s">
        <v>46</v>
      </c>
      <c r="J766" s="69">
        <f>precio_alta!I241</f>
        <v>0</v>
      </c>
    </row>
    <row r="767" spans="1:10" x14ac:dyDescent="0.3">
      <c r="A767" t="str">
        <f t="shared" si="11"/>
        <v>0Max Negocios + 49.90CONTADO</v>
      </c>
      <c r="B767" s="69">
        <f>precio_alta!A242</f>
        <v>0</v>
      </c>
      <c r="C767" s="69">
        <f>precio_alta!B242</f>
        <v>0</v>
      </c>
      <c r="D767" s="69">
        <f>precio_alta!C242</f>
        <v>0</v>
      </c>
      <c r="E767" s="69">
        <f>precio_alta!D242</f>
        <v>0</v>
      </c>
      <c r="F767" s="69">
        <f>precio_alta!E242</f>
        <v>0</v>
      </c>
      <c r="G767" s="69">
        <f>precio_alta!F242</f>
        <v>0</v>
      </c>
      <c r="H767" s="69" t="s">
        <v>187</v>
      </c>
      <c r="I767" s="68" t="s">
        <v>46</v>
      </c>
      <c r="J767" s="69">
        <f>precio_alta!I242</f>
        <v>0</v>
      </c>
    </row>
    <row r="768" spans="1:10" x14ac:dyDescent="0.3">
      <c r="A768" t="str">
        <f t="shared" si="11"/>
        <v>0Max Negocios + 49.90CONTADO</v>
      </c>
      <c r="B768" s="69">
        <f>precio_alta!A243</f>
        <v>0</v>
      </c>
      <c r="C768" s="69">
        <f>precio_alta!B243</f>
        <v>0</v>
      </c>
      <c r="D768" s="69">
        <f>precio_alta!C243</f>
        <v>0</v>
      </c>
      <c r="E768" s="69">
        <f>precio_alta!D243</f>
        <v>0</v>
      </c>
      <c r="F768" s="69">
        <f>precio_alta!E243</f>
        <v>0</v>
      </c>
      <c r="G768" s="69">
        <f>precio_alta!F243</f>
        <v>0</v>
      </c>
      <c r="H768" s="69" t="s">
        <v>187</v>
      </c>
      <c r="I768" s="68" t="s">
        <v>46</v>
      </c>
      <c r="J768" s="69">
        <f>precio_alta!I243</f>
        <v>0</v>
      </c>
    </row>
    <row r="769" spans="1:10" x14ac:dyDescent="0.3">
      <c r="A769" t="str">
        <f t="shared" si="11"/>
        <v>0Max Negocios + 49.90CONTADO</v>
      </c>
      <c r="B769" s="69">
        <f>precio_alta!A244</f>
        <v>0</v>
      </c>
      <c r="C769" s="69">
        <f>precio_alta!B244</f>
        <v>0</v>
      </c>
      <c r="D769" s="69">
        <f>precio_alta!C244</f>
        <v>0</v>
      </c>
      <c r="E769" s="69">
        <f>precio_alta!D244</f>
        <v>0</v>
      </c>
      <c r="F769" s="69">
        <f>precio_alta!E244</f>
        <v>0</v>
      </c>
      <c r="G769" s="69">
        <f>precio_alta!F244</f>
        <v>0</v>
      </c>
      <c r="H769" s="69" t="s">
        <v>187</v>
      </c>
      <c r="I769" s="68" t="s">
        <v>46</v>
      </c>
      <c r="J769" s="69">
        <f>precio_alta!I244</f>
        <v>0</v>
      </c>
    </row>
    <row r="770" spans="1:10" x14ac:dyDescent="0.3">
      <c r="A770" t="str">
        <f t="shared" si="11"/>
        <v>0Max Negocios + 49.90CONTADO</v>
      </c>
      <c r="B770" s="69">
        <f>precio_alta!A245</f>
        <v>0</v>
      </c>
      <c r="C770" s="69">
        <f>precio_alta!B245</f>
        <v>0</v>
      </c>
      <c r="D770" s="69">
        <f>precio_alta!C245</f>
        <v>0</v>
      </c>
      <c r="E770" s="69">
        <f>precio_alta!D245</f>
        <v>0</v>
      </c>
      <c r="F770" s="69">
        <f>precio_alta!E245</f>
        <v>0</v>
      </c>
      <c r="G770" s="69">
        <f>precio_alta!F245</f>
        <v>0</v>
      </c>
      <c r="H770" s="69" t="s">
        <v>187</v>
      </c>
      <c r="I770" s="68" t="s">
        <v>46</v>
      </c>
      <c r="J770" s="69">
        <f>precio_alta!I245</f>
        <v>0</v>
      </c>
    </row>
    <row r="771" spans="1:10" x14ac:dyDescent="0.3">
      <c r="A771" t="str">
        <f t="shared" ref="A771:A834" si="12">CONCATENATE(E771,I771,H771)</f>
        <v>0Max Negocios + 49.90CONTADO</v>
      </c>
      <c r="B771" s="69">
        <f>precio_alta!A246</f>
        <v>0</v>
      </c>
      <c r="C771" s="69">
        <f>precio_alta!B246</f>
        <v>0</v>
      </c>
      <c r="D771" s="69">
        <f>precio_alta!C246</f>
        <v>0</v>
      </c>
      <c r="E771" s="69">
        <f>precio_alta!D246</f>
        <v>0</v>
      </c>
      <c r="F771" s="69">
        <f>precio_alta!E246</f>
        <v>0</v>
      </c>
      <c r="G771" s="69">
        <f>precio_alta!F246</f>
        <v>0</v>
      </c>
      <c r="H771" s="69" t="s">
        <v>187</v>
      </c>
      <c r="I771" s="68" t="s">
        <v>46</v>
      </c>
      <c r="J771" s="69">
        <f>precio_alta!I246</f>
        <v>0</v>
      </c>
    </row>
    <row r="772" spans="1:10" x14ac:dyDescent="0.3">
      <c r="A772" t="str">
        <f t="shared" si="12"/>
        <v>0Max Negocios + 49.90CONTADO</v>
      </c>
      <c r="B772" s="69">
        <f>precio_alta!A247</f>
        <v>0</v>
      </c>
      <c r="C772" s="69">
        <f>precio_alta!B247</f>
        <v>0</v>
      </c>
      <c r="D772" s="69">
        <f>precio_alta!C247</f>
        <v>0</v>
      </c>
      <c r="E772" s="69">
        <f>precio_alta!D247</f>
        <v>0</v>
      </c>
      <c r="F772" s="69">
        <f>precio_alta!E247</f>
        <v>0</v>
      </c>
      <c r="G772" s="69">
        <f>precio_alta!F247</f>
        <v>0</v>
      </c>
      <c r="H772" s="69" t="s">
        <v>187</v>
      </c>
      <c r="I772" s="68" t="s">
        <v>46</v>
      </c>
      <c r="J772" s="69">
        <f>precio_alta!I247</f>
        <v>0</v>
      </c>
    </row>
    <row r="773" spans="1:10" x14ac:dyDescent="0.3">
      <c r="A773" t="str">
        <f t="shared" si="12"/>
        <v>0Max Negocios + 49.90CONTADO</v>
      </c>
      <c r="B773" s="69">
        <f>precio_alta!A248</f>
        <v>0</v>
      </c>
      <c r="C773" s="69">
        <f>precio_alta!B248</f>
        <v>0</v>
      </c>
      <c r="D773" s="69">
        <f>precio_alta!C248</f>
        <v>0</v>
      </c>
      <c r="E773" s="69">
        <f>precio_alta!D248</f>
        <v>0</v>
      </c>
      <c r="F773" s="69">
        <f>precio_alta!E248</f>
        <v>0</v>
      </c>
      <c r="G773" s="69">
        <f>precio_alta!F248</f>
        <v>0</v>
      </c>
      <c r="H773" s="69" t="s">
        <v>187</v>
      </c>
      <c r="I773" s="68" t="s">
        <v>46</v>
      </c>
      <c r="J773" s="69">
        <f>precio_alta!I248</f>
        <v>0</v>
      </c>
    </row>
    <row r="774" spans="1:10" x14ac:dyDescent="0.3">
      <c r="A774" t="str">
        <f t="shared" si="12"/>
        <v>0Max Negocios + 49.90CONTADO</v>
      </c>
      <c r="B774" s="69">
        <f>precio_alta!A249</f>
        <v>0</v>
      </c>
      <c r="C774" s="69">
        <f>precio_alta!B249</f>
        <v>0</v>
      </c>
      <c r="D774" s="69">
        <f>precio_alta!C249</f>
        <v>0</v>
      </c>
      <c r="E774" s="69">
        <f>precio_alta!D249</f>
        <v>0</v>
      </c>
      <c r="F774" s="69">
        <f>precio_alta!E249</f>
        <v>0</v>
      </c>
      <c r="G774" s="69">
        <f>precio_alta!F249</f>
        <v>0</v>
      </c>
      <c r="H774" s="69" t="s">
        <v>187</v>
      </c>
      <c r="I774" s="68" t="s">
        <v>46</v>
      </c>
      <c r="J774" s="69">
        <f>precio_alta!I249</f>
        <v>0</v>
      </c>
    </row>
    <row r="775" spans="1:10" x14ac:dyDescent="0.3">
      <c r="A775" t="str">
        <f t="shared" si="12"/>
        <v>0Max Negocios + 49.90CONTADO</v>
      </c>
      <c r="B775" s="69">
        <f>precio_alta!A250</f>
        <v>0</v>
      </c>
      <c r="C775" s="69">
        <f>precio_alta!B250</f>
        <v>0</v>
      </c>
      <c r="D775" s="69">
        <f>precio_alta!C250</f>
        <v>0</v>
      </c>
      <c r="E775" s="69">
        <f>precio_alta!D250</f>
        <v>0</v>
      </c>
      <c r="F775" s="69">
        <f>precio_alta!E250</f>
        <v>0</v>
      </c>
      <c r="G775" s="69">
        <f>precio_alta!F250</f>
        <v>0</v>
      </c>
      <c r="H775" s="69" t="s">
        <v>187</v>
      </c>
      <c r="I775" s="68" t="s">
        <v>46</v>
      </c>
      <c r="J775" s="69">
        <f>precio_alta!I250</f>
        <v>0</v>
      </c>
    </row>
    <row r="776" spans="1:10" x14ac:dyDescent="0.3">
      <c r="A776" t="str">
        <f t="shared" si="12"/>
        <v>0Max Negocios + 49.90CONTADO</v>
      </c>
      <c r="B776" s="69">
        <f>precio_alta!A251</f>
        <v>0</v>
      </c>
      <c r="C776" s="69">
        <f>precio_alta!B251</f>
        <v>0</v>
      </c>
      <c r="D776" s="69">
        <f>precio_alta!C251</f>
        <v>0</v>
      </c>
      <c r="E776" s="69">
        <f>precio_alta!D251</f>
        <v>0</v>
      </c>
      <c r="F776" s="69">
        <f>precio_alta!E251</f>
        <v>0</v>
      </c>
      <c r="G776" s="69">
        <f>precio_alta!F251</f>
        <v>0</v>
      </c>
      <c r="H776" s="69" t="s">
        <v>187</v>
      </c>
      <c r="I776" s="68" t="s">
        <v>46</v>
      </c>
      <c r="J776" s="69">
        <f>precio_alta!I251</f>
        <v>0</v>
      </c>
    </row>
    <row r="777" spans="1:10" x14ac:dyDescent="0.3">
      <c r="A777" t="str">
        <f t="shared" si="12"/>
        <v>0Max Negocios + 49.90CONTADO</v>
      </c>
      <c r="B777" s="69">
        <f>precio_alta!A252</f>
        <v>0</v>
      </c>
      <c r="C777" s="69">
        <f>precio_alta!B252</f>
        <v>0</v>
      </c>
      <c r="D777" s="69">
        <f>precio_alta!C252</f>
        <v>0</v>
      </c>
      <c r="E777" s="69">
        <f>precio_alta!D252</f>
        <v>0</v>
      </c>
      <c r="F777" s="69">
        <f>precio_alta!E252</f>
        <v>0</v>
      </c>
      <c r="G777" s="69">
        <f>precio_alta!F252</f>
        <v>0</v>
      </c>
      <c r="H777" s="69" t="s">
        <v>187</v>
      </c>
      <c r="I777" s="68" t="s">
        <v>46</v>
      </c>
      <c r="J777" s="69">
        <f>precio_alta!I252</f>
        <v>0</v>
      </c>
    </row>
    <row r="778" spans="1:10" x14ac:dyDescent="0.3">
      <c r="A778" t="str">
        <f t="shared" si="12"/>
        <v>0Max Negocios + 49.90CONTADO</v>
      </c>
      <c r="B778" s="69">
        <f>precio_alta!A253</f>
        <v>0</v>
      </c>
      <c r="C778" s="69">
        <f>precio_alta!B253</f>
        <v>0</v>
      </c>
      <c r="D778" s="69">
        <f>precio_alta!C253</f>
        <v>0</v>
      </c>
      <c r="E778" s="69">
        <f>precio_alta!D253</f>
        <v>0</v>
      </c>
      <c r="F778" s="69">
        <f>precio_alta!E253</f>
        <v>0</v>
      </c>
      <c r="G778" s="69">
        <f>precio_alta!F253</f>
        <v>0</v>
      </c>
      <c r="H778" s="69" t="s">
        <v>187</v>
      </c>
      <c r="I778" s="68" t="s">
        <v>46</v>
      </c>
      <c r="J778" s="69">
        <f>precio_alta!I253</f>
        <v>0</v>
      </c>
    </row>
    <row r="779" spans="1:10" x14ac:dyDescent="0.3">
      <c r="A779" t="str">
        <f t="shared" si="12"/>
        <v>0Max Negocios + 49.90CONTADO</v>
      </c>
      <c r="B779" s="69">
        <f>precio_alta!A254</f>
        <v>0</v>
      </c>
      <c r="C779" s="69">
        <f>precio_alta!B254</f>
        <v>0</v>
      </c>
      <c r="D779" s="69">
        <f>precio_alta!C254</f>
        <v>0</v>
      </c>
      <c r="E779" s="69">
        <f>precio_alta!D254</f>
        <v>0</v>
      </c>
      <c r="F779" s="69">
        <f>precio_alta!E254</f>
        <v>0</v>
      </c>
      <c r="G779" s="69">
        <f>precio_alta!F254</f>
        <v>0</v>
      </c>
      <c r="H779" s="69" t="s">
        <v>187</v>
      </c>
      <c r="I779" s="68" t="s">
        <v>46</v>
      </c>
      <c r="J779" s="69">
        <f>precio_alta!I254</f>
        <v>0</v>
      </c>
    </row>
    <row r="780" spans="1:10" x14ac:dyDescent="0.3">
      <c r="A780" t="str">
        <f t="shared" si="12"/>
        <v>0Max Negocios + 49.90CONTADO</v>
      </c>
      <c r="B780" s="69">
        <f>precio_alta!A255</f>
        <v>0</v>
      </c>
      <c r="C780" s="69">
        <f>precio_alta!B255</f>
        <v>0</v>
      </c>
      <c r="D780" s="69">
        <f>precio_alta!C255</f>
        <v>0</v>
      </c>
      <c r="E780" s="69">
        <f>precio_alta!D255</f>
        <v>0</v>
      </c>
      <c r="F780" s="69">
        <f>precio_alta!E255</f>
        <v>0</v>
      </c>
      <c r="G780" s="69">
        <f>precio_alta!F255</f>
        <v>0</v>
      </c>
      <c r="H780" s="69" t="s">
        <v>187</v>
      </c>
      <c r="I780" s="68" t="s">
        <v>46</v>
      </c>
      <c r="J780" s="69">
        <f>precio_alta!I255</f>
        <v>0</v>
      </c>
    </row>
    <row r="781" spans="1:10" x14ac:dyDescent="0.3">
      <c r="A781" t="str">
        <f t="shared" si="12"/>
        <v>APPLE IPHONE 15 128GBMax Negocios + 55.90CONTADO</v>
      </c>
      <c r="B781" s="69" t="str">
        <f>precio_alta!A3</f>
        <v>Corriente</v>
      </c>
      <c r="C781" s="69" t="str">
        <f>precio_alta!B3</f>
        <v>5G</v>
      </c>
      <c r="D781" s="69" t="str">
        <f>precio_alta!C3</f>
        <v>APPLE</v>
      </c>
      <c r="E781" s="69" t="str">
        <f>precio_alta!D3</f>
        <v>APPLE IPHONE 15 128GB</v>
      </c>
      <c r="F781" s="69">
        <f>precio_alta!E3</f>
        <v>3769</v>
      </c>
      <c r="G781" s="69" t="str">
        <f>precio_alta!F3</f>
        <v>iOS</v>
      </c>
      <c r="H781" s="69" t="s">
        <v>187</v>
      </c>
      <c r="I781" s="68" t="s">
        <v>196</v>
      </c>
      <c r="J781" s="69">
        <f>precio_alta!J3</f>
        <v>3669</v>
      </c>
    </row>
    <row r="782" spans="1:10" x14ac:dyDescent="0.3">
      <c r="A782" t="str">
        <f t="shared" si="12"/>
        <v>APPLE IPHONE 15 256GBMax Negocios + 55.90CONTADO</v>
      </c>
      <c r="B782" s="69" t="str">
        <f>precio_alta!A4</f>
        <v>Corriente</v>
      </c>
      <c r="C782" s="69" t="str">
        <f>precio_alta!B4</f>
        <v>5G</v>
      </c>
      <c r="D782" s="69" t="str">
        <f>precio_alta!C4</f>
        <v>APPLE</v>
      </c>
      <c r="E782" s="69" t="str">
        <f>precio_alta!D4</f>
        <v>APPLE IPHONE 15 256GB</v>
      </c>
      <c r="F782" s="69">
        <f>precio_alta!E4</f>
        <v>5029</v>
      </c>
      <c r="G782" s="69" t="str">
        <f>precio_alta!F4</f>
        <v>iOS</v>
      </c>
      <c r="H782" s="69" t="s">
        <v>187</v>
      </c>
      <c r="I782" s="68" t="s">
        <v>196</v>
      </c>
      <c r="J782" s="69">
        <f>precio_alta!J4</f>
        <v>4889</v>
      </c>
    </row>
    <row r="783" spans="1:10" x14ac:dyDescent="0.3">
      <c r="A783" t="str">
        <f t="shared" si="12"/>
        <v>APPLE IPHONE 16 128GBMax Negocios + 55.90CONTADO</v>
      </c>
      <c r="B783" s="69" t="str">
        <f>precio_alta!A5</f>
        <v>Corriente</v>
      </c>
      <c r="C783" s="69" t="str">
        <f>precio_alta!B5</f>
        <v>5G</v>
      </c>
      <c r="D783" s="69" t="str">
        <f>precio_alta!C5</f>
        <v>APPLE</v>
      </c>
      <c r="E783" s="69" t="str">
        <f>precio_alta!D5</f>
        <v>APPLE IPHONE 16 128GB</v>
      </c>
      <c r="F783" s="69">
        <f>precio_alta!E5</f>
        <v>4399</v>
      </c>
      <c r="G783" s="69" t="str">
        <f>precio_alta!F5</f>
        <v>iOS</v>
      </c>
      <c r="H783" s="69" t="s">
        <v>187</v>
      </c>
      <c r="I783" s="68" t="s">
        <v>196</v>
      </c>
      <c r="J783" s="69">
        <f>precio_alta!J5</f>
        <v>4279</v>
      </c>
    </row>
    <row r="784" spans="1:10" x14ac:dyDescent="0.3">
      <c r="A784" t="str">
        <f t="shared" si="12"/>
        <v>APPLE IPHONE 16 PRO 1TBMax Negocios + 55.90CONTADO</v>
      </c>
      <c r="B784" s="69" t="str">
        <f>precio_alta!A6</f>
        <v>Corriente</v>
      </c>
      <c r="C784" s="69" t="str">
        <f>precio_alta!B6</f>
        <v>5G</v>
      </c>
      <c r="D784" s="69" t="str">
        <f>precio_alta!C6</f>
        <v>APPLE</v>
      </c>
      <c r="E784" s="69" t="str">
        <f>precio_alta!D6</f>
        <v>APPLE IPHONE 16 PRO 1TB</v>
      </c>
      <c r="F784" s="69">
        <f>precio_alta!E6</f>
        <v>9419</v>
      </c>
      <c r="G784" s="69" t="str">
        <f>precio_alta!F6</f>
        <v>iOS</v>
      </c>
      <c r="H784" s="69" t="s">
        <v>187</v>
      </c>
      <c r="I784" s="68" t="s">
        <v>196</v>
      </c>
      <c r="J784" s="69">
        <f>precio_alta!J6</f>
        <v>9169</v>
      </c>
    </row>
    <row r="785" spans="1:10" x14ac:dyDescent="0.3">
      <c r="A785" t="str">
        <f t="shared" si="12"/>
        <v>APPLE IPHONE 16 PRO 512GBMax Negocios + 55.90CONTADO</v>
      </c>
      <c r="B785" s="69" t="str">
        <f>precio_alta!A7</f>
        <v>Corriente</v>
      </c>
      <c r="C785" s="69" t="str">
        <f>precio_alta!B7</f>
        <v>5G</v>
      </c>
      <c r="D785" s="69" t="str">
        <f>precio_alta!C7</f>
        <v>APPLE</v>
      </c>
      <c r="E785" s="69" t="str">
        <f>precio_alta!D7</f>
        <v>APPLE IPHONE 16 PRO 512GB</v>
      </c>
      <c r="F785" s="69">
        <f>precio_alta!E7</f>
        <v>8169</v>
      </c>
      <c r="G785" s="69" t="str">
        <f>precio_alta!F7</f>
        <v>iOS</v>
      </c>
      <c r="H785" s="69" t="s">
        <v>187</v>
      </c>
      <c r="I785" s="68" t="s">
        <v>196</v>
      </c>
      <c r="J785" s="69">
        <f>precio_alta!J7</f>
        <v>7949</v>
      </c>
    </row>
    <row r="786" spans="1:10" x14ac:dyDescent="0.3">
      <c r="A786" t="str">
        <f t="shared" si="12"/>
        <v>APPLE IPHONE 16 PRO MAX 1TBMax Negocios + 55.90CONTADO</v>
      </c>
      <c r="B786" s="69" t="str">
        <f>precio_alta!A8</f>
        <v>Corriente</v>
      </c>
      <c r="C786" s="69" t="str">
        <f>precio_alta!B8</f>
        <v>5G</v>
      </c>
      <c r="D786" s="69" t="str">
        <f>precio_alta!C8</f>
        <v>APPLE</v>
      </c>
      <c r="E786" s="69" t="str">
        <f>precio_alta!D8</f>
        <v>APPLE IPHONE 16 PRO MAX 1TB</v>
      </c>
      <c r="F786" s="69">
        <f>precio_alta!E8</f>
        <v>10049</v>
      </c>
      <c r="G786" s="69" t="str">
        <f>precio_alta!F8</f>
        <v>iOS</v>
      </c>
      <c r="H786" s="69" t="s">
        <v>187</v>
      </c>
      <c r="I786" s="68" t="s">
        <v>196</v>
      </c>
      <c r="J786" s="69">
        <f>precio_alta!J8</f>
        <v>9779</v>
      </c>
    </row>
    <row r="787" spans="1:10" x14ac:dyDescent="0.3">
      <c r="A787" t="str">
        <f t="shared" si="12"/>
        <v>APPLE IPHONE 16 PRO MAX 512GBMax Negocios + 55.90CONTADO</v>
      </c>
      <c r="B787" s="69" t="str">
        <f>precio_alta!A9</f>
        <v>Corriente</v>
      </c>
      <c r="C787" s="69" t="str">
        <f>precio_alta!B9</f>
        <v>5G</v>
      </c>
      <c r="D787" s="69" t="str">
        <f>precio_alta!C9</f>
        <v>APPLE</v>
      </c>
      <c r="E787" s="69" t="str">
        <f>precio_alta!D9</f>
        <v>APPLE IPHONE 16 PRO MAX 512GB</v>
      </c>
      <c r="F787" s="69">
        <f>precio_alta!E9</f>
        <v>8799</v>
      </c>
      <c r="G787" s="69" t="str">
        <f>precio_alta!F9</f>
        <v>iOS</v>
      </c>
      <c r="H787" s="69" t="s">
        <v>187</v>
      </c>
      <c r="I787" s="68" t="s">
        <v>196</v>
      </c>
      <c r="J787" s="69">
        <f>precio_alta!J9</f>
        <v>8559</v>
      </c>
    </row>
    <row r="788" spans="1:10" x14ac:dyDescent="0.3">
      <c r="A788" t="str">
        <f t="shared" si="12"/>
        <v>APPLE IPHONE 16e 128GBMax Negocios + 55.90CONTADO</v>
      </c>
      <c r="B788" s="69" t="str">
        <f>precio_alta!A10</f>
        <v>Corriente</v>
      </c>
      <c r="C788" s="69" t="str">
        <f>precio_alta!B10</f>
        <v>5G</v>
      </c>
      <c r="D788" s="69" t="str">
        <f>precio_alta!C10</f>
        <v>APPLE</v>
      </c>
      <c r="E788" s="69" t="str">
        <f>precio_alta!D10</f>
        <v>APPLE IPHONE 16e 128GB</v>
      </c>
      <c r="F788" s="69">
        <f>precio_alta!E10</f>
        <v>3119</v>
      </c>
      <c r="G788" s="69" t="str">
        <f>precio_alta!F10</f>
        <v>iOS</v>
      </c>
      <c r="H788" s="69" t="s">
        <v>187</v>
      </c>
      <c r="I788" s="68" t="s">
        <v>196</v>
      </c>
      <c r="J788" s="69">
        <f>precio_alta!J10</f>
        <v>3029</v>
      </c>
    </row>
    <row r="789" spans="1:10" x14ac:dyDescent="0.3">
      <c r="A789" t="str">
        <f t="shared" si="12"/>
        <v>APPLE IPHONE 17 256GBMax Negocios + 55.90CONTADO</v>
      </c>
      <c r="B789" s="69" t="str">
        <f>precio_alta!A11</f>
        <v>Corriente</v>
      </c>
      <c r="C789" s="69" t="str">
        <f>precio_alta!B11</f>
        <v>5G</v>
      </c>
      <c r="D789" s="69" t="str">
        <f>precio_alta!C11</f>
        <v>APPLE</v>
      </c>
      <c r="E789" s="69" t="str">
        <f>precio_alta!D11</f>
        <v>APPLE IPHONE 17 256GB</v>
      </c>
      <c r="F789" s="69">
        <f>precio_alta!E11</f>
        <v>5029</v>
      </c>
      <c r="G789" s="69" t="str">
        <f>precio_alta!F11</f>
        <v>iOS</v>
      </c>
      <c r="H789" s="69" t="s">
        <v>187</v>
      </c>
      <c r="I789" s="68" t="s">
        <v>196</v>
      </c>
      <c r="J789" s="69">
        <f>precio_alta!J11</f>
        <v>4889</v>
      </c>
    </row>
    <row r="790" spans="1:10" x14ac:dyDescent="0.3">
      <c r="A790" t="str">
        <f t="shared" si="12"/>
        <v>APPLE IPHONE 17 512GBMax Negocios + 55.90CONTADO</v>
      </c>
      <c r="B790" s="69" t="str">
        <f>precio_alta!A12</f>
        <v>Corriente</v>
      </c>
      <c r="C790" s="69" t="str">
        <f>precio_alta!B12</f>
        <v>5G</v>
      </c>
      <c r="D790" s="69" t="str">
        <f>precio_alta!C12</f>
        <v>APPLE</v>
      </c>
      <c r="E790" s="69" t="str">
        <f>precio_alta!D12</f>
        <v>APPLE IPHONE 17 512GB</v>
      </c>
      <c r="F790" s="69">
        <f>precio_alta!E12</f>
        <v>6279</v>
      </c>
      <c r="G790" s="69" t="str">
        <f>precio_alta!F12</f>
        <v>iOS</v>
      </c>
      <c r="H790" s="69" t="s">
        <v>187</v>
      </c>
      <c r="I790" s="68" t="s">
        <v>196</v>
      </c>
      <c r="J790" s="69">
        <f>precio_alta!J12</f>
        <v>6109</v>
      </c>
    </row>
    <row r="791" spans="1:10" x14ac:dyDescent="0.3">
      <c r="A791" t="str">
        <f t="shared" si="12"/>
        <v>APPLE IPHONE 17 PRO 1TBMax Negocios + 55.90CONTADO</v>
      </c>
      <c r="B791" s="69" t="str">
        <f>precio_alta!A13</f>
        <v>Corriente</v>
      </c>
      <c r="C791" s="69" t="str">
        <f>precio_alta!B13</f>
        <v>5G</v>
      </c>
      <c r="D791" s="69" t="str">
        <f>precio_alta!C13</f>
        <v>APPLE</v>
      </c>
      <c r="E791" s="69" t="str">
        <f>precio_alta!D13</f>
        <v>APPLE IPHONE 17 PRO 1TB</v>
      </c>
      <c r="F791" s="69">
        <f>precio_alta!E13</f>
        <v>9419</v>
      </c>
      <c r="G791" s="69" t="str">
        <f>precio_alta!F13</f>
        <v>iOS</v>
      </c>
      <c r="H791" s="69" t="s">
        <v>187</v>
      </c>
      <c r="I791" s="68" t="s">
        <v>196</v>
      </c>
      <c r="J791" s="69">
        <f>precio_alta!J13</f>
        <v>9169</v>
      </c>
    </row>
    <row r="792" spans="1:10" x14ac:dyDescent="0.3">
      <c r="A792" t="str">
        <f t="shared" si="12"/>
        <v>APPLE IPHONE 17 PRO 256GBMax Negocios + 55.90CONTADO</v>
      </c>
      <c r="B792" s="69" t="str">
        <f>precio_alta!A14</f>
        <v>Corriente</v>
      </c>
      <c r="C792" s="69" t="str">
        <f>precio_alta!B14</f>
        <v>5G</v>
      </c>
      <c r="D792" s="69" t="str">
        <f>precio_alta!C14</f>
        <v>APPLE</v>
      </c>
      <c r="E792" s="69" t="str">
        <f>precio_alta!D14</f>
        <v>APPLE IPHONE 17 PRO 256GB</v>
      </c>
      <c r="F792" s="69">
        <f>precio_alta!E14</f>
        <v>6909</v>
      </c>
      <c r="G792" s="69" t="str">
        <f>precio_alta!F14</f>
        <v>iOS</v>
      </c>
      <c r="H792" s="69" t="s">
        <v>187</v>
      </c>
      <c r="I792" s="68" t="s">
        <v>196</v>
      </c>
      <c r="J792" s="69">
        <f>precio_alta!J14</f>
        <v>6719</v>
      </c>
    </row>
    <row r="793" spans="1:10" x14ac:dyDescent="0.3">
      <c r="A793" t="str">
        <f t="shared" si="12"/>
        <v>APPLE IPHONE 17 PRO 512GBMax Negocios + 55.90CONTADO</v>
      </c>
      <c r="B793" s="69" t="str">
        <f>precio_alta!A15</f>
        <v>Corriente</v>
      </c>
      <c r="C793" s="69" t="str">
        <f>precio_alta!B15</f>
        <v>5G</v>
      </c>
      <c r="D793" s="69" t="str">
        <f>precio_alta!C15</f>
        <v>APPLE</v>
      </c>
      <c r="E793" s="69" t="str">
        <f>precio_alta!D15</f>
        <v>APPLE IPHONE 17 PRO 512GB</v>
      </c>
      <c r="F793" s="69">
        <f>precio_alta!E15</f>
        <v>8169</v>
      </c>
      <c r="G793" s="69" t="str">
        <f>precio_alta!F15</f>
        <v>iOS</v>
      </c>
      <c r="H793" s="69" t="s">
        <v>187</v>
      </c>
      <c r="I793" s="68" t="s">
        <v>196</v>
      </c>
      <c r="J793" s="69">
        <f>precio_alta!J15</f>
        <v>7949</v>
      </c>
    </row>
    <row r="794" spans="1:10" x14ac:dyDescent="0.3">
      <c r="A794" t="str">
        <f t="shared" si="12"/>
        <v>APPLE IPHONE 17 PRO MAX 1TBMax Negocios + 55.90CONTADO</v>
      </c>
      <c r="B794" s="69" t="str">
        <f>precio_alta!A16</f>
        <v>Corriente</v>
      </c>
      <c r="C794" s="69" t="str">
        <f>precio_alta!B16</f>
        <v>5G</v>
      </c>
      <c r="D794" s="69" t="str">
        <f>precio_alta!C16</f>
        <v>APPLE</v>
      </c>
      <c r="E794" s="69" t="str">
        <f>precio_alta!D16</f>
        <v>APPLE IPHONE 17 PRO MAX 1TB</v>
      </c>
      <c r="F794" s="69">
        <f>precio_alta!E16</f>
        <v>10049</v>
      </c>
      <c r="G794" s="69" t="str">
        <f>precio_alta!F16</f>
        <v>iOS</v>
      </c>
      <c r="H794" s="69" t="s">
        <v>187</v>
      </c>
      <c r="I794" s="68" t="s">
        <v>196</v>
      </c>
      <c r="J794" s="69">
        <f>precio_alta!J16</f>
        <v>9779</v>
      </c>
    </row>
    <row r="795" spans="1:10" x14ac:dyDescent="0.3">
      <c r="A795" t="str">
        <f t="shared" si="12"/>
        <v>APPLE IPHONE 17 PRO MAX 256GBMax Negocios + 55.90CONTADO</v>
      </c>
      <c r="B795" s="69" t="str">
        <f>precio_alta!A17</f>
        <v>Corriente</v>
      </c>
      <c r="C795" s="69" t="str">
        <f>precio_alta!B17</f>
        <v>5G</v>
      </c>
      <c r="D795" s="69" t="str">
        <f>precio_alta!C17</f>
        <v>APPLE</v>
      </c>
      <c r="E795" s="69" t="str">
        <f>precio_alta!D17</f>
        <v>APPLE IPHONE 17 PRO MAX 256GB</v>
      </c>
      <c r="F795" s="69">
        <f>precio_alta!E17</f>
        <v>7539</v>
      </c>
      <c r="G795" s="69" t="str">
        <f>precio_alta!F17</f>
        <v>iOS</v>
      </c>
      <c r="H795" s="69" t="s">
        <v>187</v>
      </c>
      <c r="I795" s="68" t="s">
        <v>196</v>
      </c>
      <c r="J795" s="69">
        <f>precio_alta!J17</f>
        <v>7339</v>
      </c>
    </row>
    <row r="796" spans="1:10" x14ac:dyDescent="0.3">
      <c r="A796" t="str">
        <f t="shared" si="12"/>
        <v>APPLE IPHONE 17 PRO MAX 2TBMax Negocios + 55.90CONTADO</v>
      </c>
      <c r="B796" s="69" t="str">
        <f>precio_alta!A18</f>
        <v>Corriente</v>
      </c>
      <c r="C796" s="69" t="str">
        <f>precio_alta!B18</f>
        <v>5G</v>
      </c>
      <c r="D796" s="69" t="str">
        <f>precio_alta!C18</f>
        <v>APPLE</v>
      </c>
      <c r="E796" s="69" t="str">
        <f>precio_alta!D18</f>
        <v>APPLE IPHONE 17 PRO MAX 2TB</v>
      </c>
      <c r="F796" s="69">
        <f>precio_alta!E18</f>
        <v>12569</v>
      </c>
      <c r="G796" s="69" t="str">
        <f>precio_alta!F18</f>
        <v>iOS</v>
      </c>
      <c r="H796" s="69" t="s">
        <v>187</v>
      </c>
      <c r="I796" s="68" t="s">
        <v>196</v>
      </c>
      <c r="J796" s="69">
        <f>precio_alta!J18</f>
        <v>12229</v>
      </c>
    </row>
    <row r="797" spans="1:10" x14ac:dyDescent="0.3">
      <c r="A797" t="str">
        <f t="shared" si="12"/>
        <v>APPLE IPHONE 17 PRO MAX 512GBMax Negocios + 55.90CONTADO</v>
      </c>
      <c r="B797" s="69" t="str">
        <f>precio_alta!A19</f>
        <v>Corriente</v>
      </c>
      <c r="C797" s="69" t="str">
        <f>precio_alta!B19</f>
        <v>5G</v>
      </c>
      <c r="D797" s="69" t="str">
        <f>precio_alta!C19</f>
        <v>APPLE</v>
      </c>
      <c r="E797" s="69" t="str">
        <f>precio_alta!D19</f>
        <v>APPLE IPHONE 17 PRO MAX 512GB</v>
      </c>
      <c r="F797" s="69">
        <f>precio_alta!E19</f>
        <v>8799</v>
      </c>
      <c r="G797" s="69" t="str">
        <f>precio_alta!F19</f>
        <v>iOS</v>
      </c>
      <c r="H797" s="69" t="s">
        <v>187</v>
      </c>
      <c r="I797" s="68" t="s">
        <v>196</v>
      </c>
      <c r="J797" s="69">
        <f>precio_alta!J19</f>
        <v>8559</v>
      </c>
    </row>
    <row r="798" spans="1:10" x14ac:dyDescent="0.3">
      <c r="A798" t="str">
        <f t="shared" si="12"/>
        <v>APPLE IPHONE 17E 256GBMax Negocios + 55.90CONTADO</v>
      </c>
      <c r="B798" s="69" t="str">
        <f>precio_alta!A20</f>
        <v>Corriente</v>
      </c>
      <c r="C798" s="69" t="str">
        <f>precio_alta!B20</f>
        <v>5G</v>
      </c>
      <c r="D798" s="69" t="str">
        <f>precio_alta!C20</f>
        <v>APPLE</v>
      </c>
      <c r="E798" s="69" t="str">
        <f>precio_alta!D20</f>
        <v>APPLE IPHONE 17E 256GB</v>
      </c>
      <c r="F798" s="69">
        <f>precio_alta!E20</f>
        <v>3769</v>
      </c>
      <c r="G798" s="69" t="str">
        <f>precio_alta!F20</f>
        <v>iOS</v>
      </c>
      <c r="H798" s="69" t="s">
        <v>187</v>
      </c>
      <c r="I798" s="68" t="s">
        <v>196</v>
      </c>
      <c r="J798" s="69">
        <f>precio_alta!J20</f>
        <v>3669</v>
      </c>
    </row>
    <row r="799" spans="1:10" x14ac:dyDescent="0.3">
      <c r="A799" t="str">
        <f t="shared" si="12"/>
        <v>HONOR 400 512GB 5GMax Negocios + 55.90CONTADO</v>
      </c>
      <c r="B799" s="69" t="str">
        <f>precio_alta!A21</f>
        <v>Corriente</v>
      </c>
      <c r="C799" s="69" t="str">
        <f>precio_alta!B21</f>
        <v>5G</v>
      </c>
      <c r="D799" s="69" t="str">
        <f>precio_alta!C21</f>
        <v>HONOR</v>
      </c>
      <c r="E799" s="69" t="str">
        <f>precio_alta!D21</f>
        <v>HONOR 400 512GB 5G</v>
      </c>
      <c r="F799" s="69">
        <f>precio_alta!E21</f>
        <v>2099</v>
      </c>
      <c r="G799" s="69" t="str">
        <f>precio_alta!F21</f>
        <v>Android</v>
      </c>
      <c r="H799" s="69" t="s">
        <v>187</v>
      </c>
      <c r="I799" s="68" t="s">
        <v>196</v>
      </c>
      <c r="J799" s="69">
        <f>precio_alta!J21</f>
        <v>2039</v>
      </c>
    </row>
    <row r="800" spans="1:10" x14ac:dyDescent="0.3">
      <c r="A800" t="str">
        <f t="shared" si="12"/>
        <v>HONOR 400 LITE 256GB 5GMax Negocios + 55.90CONTADO</v>
      </c>
      <c r="B800" s="69" t="str">
        <f>precio_alta!A22</f>
        <v>Corriente</v>
      </c>
      <c r="C800" s="69" t="str">
        <f>precio_alta!B22</f>
        <v>5G</v>
      </c>
      <c r="D800" s="69" t="str">
        <f>precio_alta!C22</f>
        <v>HONOR</v>
      </c>
      <c r="E800" s="69" t="str">
        <f>precio_alta!D22</f>
        <v>HONOR 400 LITE 256GB 5G</v>
      </c>
      <c r="F800" s="69">
        <f>precio_alta!E22</f>
        <v>1519</v>
      </c>
      <c r="G800" s="69" t="str">
        <f>precio_alta!F22</f>
        <v>Android</v>
      </c>
      <c r="H800" s="69" t="s">
        <v>187</v>
      </c>
      <c r="I800" s="68" t="s">
        <v>196</v>
      </c>
      <c r="J800" s="69">
        <f>precio_alta!J22</f>
        <v>1469</v>
      </c>
    </row>
    <row r="801" spans="1:10" x14ac:dyDescent="0.3">
      <c r="A801" t="str">
        <f t="shared" si="12"/>
        <v>HONOR 400 PRO 512GB 5GMax Negocios + 55.90CONTADO</v>
      </c>
      <c r="B801" s="69" t="str">
        <f>precio_alta!A23</f>
        <v>Corriente</v>
      </c>
      <c r="C801" s="69" t="str">
        <f>precio_alta!B23</f>
        <v>5G</v>
      </c>
      <c r="D801" s="69" t="str">
        <f>precio_alta!C23</f>
        <v>HONOR</v>
      </c>
      <c r="E801" s="69" t="str">
        <f>precio_alta!D23</f>
        <v>HONOR 400 PRO 512GB 5G</v>
      </c>
      <c r="F801" s="69">
        <f>precio_alta!E23</f>
        <v>3349</v>
      </c>
      <c r="G801" s="69" t="str">
        <f>precio_alta!F23</f>
        <v>Android</v>
      </c>
      <c r="H801" s="69" t="s">
        <v>187</v>
      </c>
      <c r="I801" s="68" t="s">
        <v>196</v>
      </c>
      <c r="J801" s="69">
        <f>precio_alta!J23</f>
        <v>3259</v>
      </c>
    </row>
    <row r="802" spans="1:10" x14ac:dyDescent="0.3">
      <c r="A802" t="str">
        <f t="shared" si="12"/>
        <v>HONOR 600 512GB 5GMax Negocios + 55.90CONTADO</v>
      </c>
      <c r="B802" s="69" t="str">
        <f>precio_alta!A24</f>
        <v>Corriente</v>
      </c>
      <c r="C802" s="69" t="str">
        <f>precio_alta!B24</f>
        <v>5G</v>
      </c>
      <c r="D802" s="69" t="str">
        <f>precio_alta!C24</f>
        <v>HONOR</v>
      </c>
      <c r="E802" s="69" t="str">
        <f>precio_alta!D24</f>
        <v>HONOR 600 512GB 5G</v>
      </c>
      <c r="F802" s="69">
        <f>precio_alta!E24</f>
        <v>2959</v>
      </c>
      <c r="G802" s="69" t="str">
        <f>precio_alta!F24</f>
        <v>Android</v>
      </c>
      <c r="H802" s="69" t="s">
        <v>187</v>
      </c>
      <c r="I802" s="68" t="s">
        <v>196</v>
      </c>
      <c r="J802" s="69">
        <f>precio_alta!J24</f>
        <v>2879</v>
      </c>
    </row>
    <row r="803" spans="1:10" x14ac:dyDescent="0.3">
      <c r="A803" t="str">
        <f t="shared" si="12"/>
        <v>HONOR 600 PRO 512GB 5GMax Negocios + 55.90CONTADO</v>
      </c>
      <c r="B803" s="69" t="str">
        <f>precio_alta!A25</f>
        <v>Corriente</v>
      </c>
      <c r="C803" s="69" t="str">
        <f>precio_alta!B25</f>
        <v>5G</v>
      </c>
      <c r="D803" s="69" t="str">
        <f>precio_alta!C25</f>
        <v>HONOR</v>
      </c>
      <c r="E803" s="69" t="str">
        <f>precio_alta!D25</f>
        <v>HONOR 600 PRO 512GB 5G</v>
      </c>
      <c r="F803" s="69">
        <f>precio_alta!E25</f>
        <v>3909</v>
      </c>
      <c r="G803" s="69" t="str">
        <f>precio_alta!F25</f>
        <v>Android</v>
      </c>
      <c r="H803" s="69" t="s">
        <v>187</v>
      </c>
      <c r="I803" s="68" t="s">
        <v>196</v>
      </c>
      <c r="J803" s="69">
        <f>precio_alta!J25</f>
        <v>3799</v>
      </c>
    </row>
    <row r="804" spans="1:10" x14ac:dyDescent="0.3">
      <c r="A804" t="str">
        <f t="shared" si="12"/>
        <v>HONOR 600 SMART 256GB 5GMax Negocios + 55.90CONTADO</v>
      </c>
      <c r="B804" s="69" t="str">
        <f>precio_alta!A26</f>
        <v>Corriente</v>
      </c>
      <c r="C804" s="69" t="str">
        <f>precio_alta!B26</f>
        <v>5G</v>
      </c>
      <c r="D804" s="69" t="str">
        <f>precio_alta!C26</f>
        <v>HONOR</v>
      </c>
      <c r="E804" s="69" t="str">
        <f>precio_alta!D26</f>
        <v>HONOR 600 SMART 256GB 5G</v>
      </c>
      <c r="F804" s="69">
        <f>precio_alta!E26</f>
        <v>1659</v>
      </c>
      <c r="G804" s="69" t="str">
        <f>precio_alta!F26</f>
        <v>Android</v>
      </c>
      <c r="H804" s="69" t="s">
        <v>187</v>
      </c>
      <c r="I804" s="68" t="s">
        <v>196</v>
      </c>
      <c r="J804" s="69">
        <f>precio_alta!J26</f>
        <v>1609</v>
      </c>
    </row>
    <row r="805" spans="1:10" x14ac:dyDescent="0.3">
      <c r="A805" t="str">
        <f t="shared" si="12"/>
        <v>HONOR 600E 512GB 5GMax Negocios + 55.90CONTADO</v>
      </c>
      <c r="B805" s="69" t="str">
        <f>precio_alta!A27</f>
        <v>Corriente</v>
      </c>
      <c r="C805" s="69" t="str">
        <f>precio_alta!B27</f>
        <v>5G</v>
      </c>
      <c r="D805" s="69" t="str">
        <f>precio_alta!C27</f>
        <v>HONOR</v>
      </c>
      <c r="E805" s="69" t="str">
        <f>precio_alta!D27</f>
        <v>HONOR 600E 512GB 5G</v>
      </c>
      <c r="F805" s="69">
        <f>precio_alta!E27</f>
        <v>2149</v>
      </c>
      <c r="G805" s="69" t="str">
        <f>precio_alta!F27</f>
        <v>Android</v>
      </c>
      <c r="H805" s="69" t="s">
        <v>187</v>
      </c>
      <c r="I805" s="68" t="s">
        <v>196</v>
      </c>
      <c r="J805" s="69">
        <f>precio_alta!J27</f>
        <v>2089</v>
      </c>
    </row>
    <row r="806" spans="1:10" x14ac:dyDescent="0.3">
      <c r="A806" t="str">
        <f t="shared" si="12"/>
        <v>HONOR 70 256GBMax Negocios + 55.90CONTADO</v>
      </c>
      <c r="B806" s="69" t="str">
        <f>precio_alta!A28</f>
        <v>Corriente</v>
      </c>
      <c r="C806" s="69" t="str">
        <f>precio_alta!B28</f>
        <v>5G</v>
      </c>
      <c r="D806" s="69" t="str">
        <f>precio_alta!C28</f>
        <v>HONOR</v>
      </c>
      <c r="E806" s="69" t="str">
        <f>precio_alta!D28</f>
        <v>HONOR 70 256GB</v>
      </c>
      <c r="F806" s="69">
        <f>precio_alta!E28</f>
        <v>2859</v>
      </c>
      <c r="G806" s="69" t="str">
        <f>precio_alta!F28</f>
        <v>Android</v>
      </c>
      <c r="H806" s="69" t="s">
        <v>187</v>
      </c>
      <c r="I806" s="68" t="s">
        <v>196</v>
      </c>
      <c r="J806" s="69">
        <f>precio_alta!J28</f>
        <v>2789</v>
      </c>
    </row>
    <row r="807" spans="1:10" x14ac:dyDescent="0.3">
      <c r="A807" t="str">
        <f t="shared" si="12"/>
        <v>HONOR MAGIC 7 LITE 512GB 5GMax Negocios + 55.90CONTADO</v>
      </c>
      <c r="B807" s="69" t="str">
        <f>precio_alta!A29</f>
        <v>Corriente</v>
      </c>
      <c r="C807" s="69" t="str">
        <f>precio_alta!B29</f>
        <v>5G</v>
      </c>
      <c r="D807" s="69" t="str">
        <f>precio_alta!C29</f>
        <v>HONOR</v>
      </c>
      <c r="E807" s="69" t="str">
        <f>precio_alta!D29</f>
        <v>HONOR MAGIC 7 LITE 512GB 5G</v>
      </c>
      <c r="F807" s="69">
        <f>precio_alta!E29</f>
        <v>1849</v>
      </c>
      <c r="G807" s="69" t="str">
        <f>precio_alta!F29</f>
        <v>Android</v>
      </c>
      <c r="H807" s="69" t="s">
        <v>187</v>
      </c>
      <c r="I807" s="68" t="s">
        <v>196</v>
      </c>
      <c r="J807" s="69">
        <f>precio_alta!J29</f>
        <v>1799</v>
      </c>
    </row>
    <row r="808" spans="1:10" x14ac:dyDescent="0.3">
      <c r="A808" t="str">
        <f t="shared" si="12"/>
        <v>HONOR MAGIC 8 LITE 512GB 5GMax Negocios + 55.90CONTADO</v>
      </c>
      <c r="B808" s="69" t="str">
        <f>precio_alta!A30</f>
        <v>Corriente</v>
      </c>
      <c r="C808" s="69" t="str">
        <f>precio_alta!B30</f>
        <v>5G</v>
      </c>
      <c r="D808" s="69" t="str">
        <f>precio_alta!C30</f>
        <v>HONOR</v>
      </c>
      <c r="E808" s="69" t="str">
        <f>precio_alta!D30</f>
        <v>HONOR MAGIC 8 LITE 512GB 5G</v>
      </c>
      <c r="F808" s="69">
        <f>precio_alta!E30</f>
        <v>1779</v>
      </c>
      <c r="G808" s="69" t="str">
        <f>precio_alta!F30</f>
        <v>Android</v>
      </c>
      <c r="H808" s="69" t="s">
        <v>187</v>
      </c>
      <c r="I808" s="68" t="s">
        <v>196</v>
      </c>
      <c r="J808" s="69">
        <f>precio_alta!J30</f>
        <v>1729</v>
      </c>
    </row>
    <row r="809" spans="1:10" x14ac:dyDescent="0.3">
      <c r="A809" t="str">
        <f t="shared" si="12"/>
        <v>HONOR MAGIC 8 PRO 512GB 5GMax Negocios + 55.90CONTADO</v>
      </c>
      <c r="B809" s="69" t="str">
        <f>precio_alta!A31</f>
        <v>Corriente</v>
      </c>
      <c r="C809" s="69" t="str">
        <f>precio_alta!B31</f>
        <v>5G</v>
      </c>
      <c r="D809" s="69" t="str">
        <f>precio_alta!C31</f>
        <v>HONOR</v>
      </c>
      <c r="E809" s="69" t="str">
        <f>precio_alta!D31</f>
        <v>HONOR MAGIC 8 PRO 512GB 5G</v>
      </c>
      <c r="F809" s="69">
        <f>precio_alta!E31</f>
        <v>5789</v>
      </c>
      <c r="G809" s="69" t="str">
        <f>precio_alta!F31</f>
        <v>Android</v>
      </c>
      <c r="H809" s="69" t="s">
        <v>187</v>
      </c>
      <c r="I809" s="68" t="s">
        <v>196</v>
      </c>
      <c r="J809" s="69">
        <f>precio_alta!J31</f>
        <v>5629</v>
      </c>
    </row>
    <row r="810" spans="1:10" x14ac:dyDescent="0.3">
      <c r="A810" t="str">
        <f t="shared" si="12"/>
        <v>HONOR X5C 128GBMax Negocios + 55.90CONTADO</v>
      </c>
      <c r="B810" s="69" t="str">
        <f>precio_alta!A32</f>
        <v>Corriente</v>
      </c>
      <c r="C810" s="69" t="str">
        <f>precio_alta!B32</f>
        <v>4G</v>
      </c>
      <c r="D810" s="69" t="str">
        <f>precio_alta!C32</f>
        <v>HONOR</v>
      </c>
      <c r="E810" s="69" t="str">
        <f>precio_alta!D32</f>
        <v>HONOR X5C 128GB</v>
      </c>
      <c r="F810" s="69">
        <f>precio_alta!E32</f>
        <v>399</v>
      </c>
      <c r="G810" s="69" t="str">
        <f>precio_alta!F32</f>
        <v>Android</v>
      </c>
      <c r="H810" s="69" t="s">
        <v>187</v>
      </c>
      <c r="I810" s="68" t="s">
        <v>196</v>
      </c>
      <c r="J810" s="69">
        <f>precio_alta!J32</f>
        <v>389</v>
      </c>
    </row>
    <row r="811" spans="1:10" x14ac:dyDescent="0.3">
      <c r="A811" t="str">
        <f t="shared" si="12"/>
        <v>HONOR X5C PLUS 256GBMax Negocios + 55.90CONTADO</v>
      </c>
      <c r="B811" s="69" t="str">
        <f>precio_alta!A33</f>
        <v>Corriente</v>
      </c>
      <c r="C811" s="69" t="str">
        <f>precio_alta!B33</f>
        <v>4G</v>
      </c>
      <c r="D811" s="69" t="str">
        <f>precio_alta!C33</f>
        <v>HONOR</v>
      </c>
      <c r="E811" s="69" t="str">
        <f>precio_alta!D33</f>
        <v>HONOR X5C PLUS 256GB</v>
      </c>
      <c r="F811" s="69">
        <f>precio_alta!E33</f>
        <v>499</v>
      </c>
      <c r="G811" s="69" t="str">
        <f>precio_alta!F33</f>
        <v>Android</v>
      </c>
      <c r="H811" s="69" t="s">
        <v>187</v>
      </c>
      <c r="I811" s="68" t="s">
        <v>196</v>
      </c>
      <c r="J811" s="69">
        <f>precio_alta!J33</f>
        <v>489</v>
      </c>
    </row>
    <row r="812" spans="1:10" x14ac:dyDescent="0.3">
      <c r="A812" t="str">
        <f t="shared" si="12"/>
        <v>HONOR X5D 128GBMax Negocios + 55.90CONTADO</v>
      </c>
      <c r="B812" s="69" t="str">
        <f>precio_alta!A34</f>
        <v>Corriente</v>
      </c>
      <c r="C812" s="69" t="str">
        <f>precio_alta!B34</f>
        <v>4G</v>
      </c>
      <c r="D812" s="69" t="str">
        <f>precio_alta!C34</f>
        <v>HONOR</v>
      </c>
      <c r="E812" s="69" t="str">
        <f>precio_alta!D34</f>
        <v>HONOR X5D 128GB</v>
      </c>
      <c r="F812" s="69">
        <f>precio_alta!E34</f>
        <v>449</v>
      </c>
      <c r="G812" s="69" t="str">
        <f>precio_alta!F34</f>
        <v>Android</v>
      </c>
      <c r="H812" s="69" t="s">
        <v>187</v>
      </c>
      <c r="I812" s="68" t="s">
        <v>196</v>
      </c>
      <c r="J812" s="69">
        <f>precio_alta!J34</f>
        <v>439</v>
      </c>
    </row>
    <row r="813" spans="1:10" x14ac:dyDescent="0.3">
      <c r="A813" t="str">
        <f t="shared" si="12"/>
        <v>HONOR X5D 256GBMax Negocios + 55.90CONTADO</v>
      </c>
      <c r="B813" s="69" t="str">
        <f>precio_alta!A35</f>
        <v>Corriente</v>
      </c>
      <c r="C813" s="69" t="str">
        <f>precio_alta!B35</f>
        <v>4G</v>
      </c>
      <c r="D813" s="69" t="str">
        <f>precio_alta!C35</f>
        <v>HONOR</v>
      </c>
      <c r="E813" s="69" t="str">
        <f>precio_alta!D35</f>
        <v>HONOR X5D 256GB</v>
      </c>
      <c r="F813" s="69">
        <f>precio_alta!E35</f>
        <v>589</v>
      </c>
      <c r="G813" s="69" t="str">
        <f>precio_alta!F35</f>
        <v>Android</v>
      </c>
      <c r="H813" s="69" t="s">
        <v>187</v>
      </c>
      <c r="I813" s="68" t="s">
        <v>196</v>
      </c>
      <c r="J813" s="69">
        <f>precio_alta!J35</f>
        <v>569</v>
      </c>
    </row>
    <row r="814" spans="1:10" x14ac:dyDescent="0.3">
      <c r="A814" t="str">
        <f t="shared" si="12"/>
        <v>HONOR X6C 256GBMax Negocios + 55.90CONTADO</v>
      </c>
      <c r="B814" s="69" t="str">
        <f>precio_alta!A36</f>
        <v>Corriente</v>
      </c>
      <c r="C814" s="69" t="str">
        <f>precio_alta!B36</f>
        <v>4G</v>
      </c>
      <c r="D814" s="69" t="str">
        <f>precio_alta!C36</f>
        <v>HONOR</v>
      </c>
      <c r="E814" s="69" t="str">
        <f>precio_alta!D36</f>
        <v>HONOR X6C 256GB</v>
      </c>
      <c r="F814" s="69">
        <f>precio_alta!E36</f>
        <v>699</v>
      </c>
      <c r="G814" s="69" t="str">
        <f>precio_alta!F36</f>
        <v>Android</v>
      </c>
      <c r="H814" s="69" t="s">
        <v>187</v>
      </c>
      <c r="I814" s="68" t="s">
        <v>196</v>
      </c>
      <c r="J814" s="69">
        <f>precio_alta!J36</f>
        <v>679</v>
      </c>
    </row>
    <row r="815" spans="1:10" x14ac:dyDescent="0.3">
      <c r="A815" t="str">
        <f t="shared" si="12"/>
        <v>HONOR X6D 256GB 5GMax Negocios + 55.90CONTADO</v>
      </c>
      <c r="B815" s="69" t="str">
        <f>precio_alta!A37</f>
        <v>Corriente</v>
      </c>
      <c r="C815" s="69" t="str">
        <f>precio_alta!B37</f>
        <v>5G</v>
      </c>
      <c r="D815" s="69" t="str">
        <f>precio_alta!C37</f>
        <v>HONOR</v>
      </c>
      <c r="E815" s="69" t="str">
        <f>precio_alta!D37</f>
        <v>HONOR X6D 256GB 5G</v>
      </c>
      <c r="F815" s="69">
        <f>precio_alta!E37</f>
        <v>829</v>
      </c>
      <c r="G815" s="69" t="str">
        <f>precio_alta!F37</f>
        <v>Android</v>
      </c>
      <c r="H815" s="69" t="s">
        <v>187</v>
      </c>
      <c r="I815" s="68" t="s">
        <v>196</v>
      </c>
      <c r="J815" s="69">
        <f>precio_alta!J37</f>
        <v>809</v>
      </c>
    </row>
    <row r="816" spans="1:10" x14ac:dyDescent="0.3">
      <c r="A816" t="str">
        <f t="shared" si="12"/>
        <v>HONOR X7D 256GB 5GMax Negocios + 55.90CONTADO</v>
      </c>
      <c r="B816" s="69" t="str">
        <f>precio_alta!A38</f>
        <v>Corriente</v>
      </c>
      <c r="C816" s="69" t="str">
        <f>precio_alta!B38</f>
        <v>5G</v>
      </c>
      <c r="D816" s="69" t="str">
        <f>precio_alta!C38</f>
        <v>HONOR</v>
      </c>
      <c r="E816" s="69" t="str">
        <f>precio_alta!D38</f>
        <v>HONOR X7D 256GB 5G</v>
      </c>
      <c r="F816" s="69">
        <f>precio_alta!E38</f>
        <v>879</v>
      </c>
      <c r="G816" s="69" t="str">
        <f>precio_alta!F38</f>
        <v>Android</v>
      </c>
      <c r="H816" s="69" t="s">
        <v>187</v>
      </c>
      <c r="I816" s="68" t="s">
        <v>196</v>
      </c>
      <c r="J816" s="69">
        <f>precio_alta!J38</f>
        <v>859</v>
      </c>
    </row>
    <row r="817" spans="1:10" x14ac:dyDescent="0.3">
      <c r="A817" t="str">
        <f t="shared" si="12"/>
        <v>HONOR X7E PLUS 256GB 5GMax Negocios + 55.90CONTADO</v>
      </c>
      <c r="B817" s="69" t="str">
        <f>precio_alta!A39</f>
        <v>Corriente</v>
      </c>
      <c r="C817" s="69" t="str">
        <f>precio_alta!B39</f>
        <v>5G</v>
      </c>
      <c r="D817" s="69" t="str">
        <f>precio_alta!C39</f>
        <v>HONOR</v>
      </c>
      <c r="E817" s="69" t="str">
        <f>precio_alta!D39</f>
        <v>HONOR X7E PLUS 256GB 5G</v>
      </c>
      <c r="F817" s="69">
        <f>precio_alta!E39</f>
        <v>1179</v>
      </c>
      <c r="G817" s="69" t="str">
        <f>precio_alta!F39</f>
        <v>Android</v>
      </c>
      <c r="H817" s="69" t="s">
        <v>187</v>
      </c>
      <c r="I817" s="68" t="s">
        <v>196</v>
      </c>
      <c r="J817" s="69">
        <f>precio_alta!J39</f>
        <v>1149</v>
      </c>
    </row>
    <row r="818" spans="1:10" x14ac:dyDescent="0.3">
      <c r="A818" t="str">
        <f t="shared" si="12"/>
        <v>HONOR X8C 256GB 5GMax Negocios + 55.90CONTADO</v>
      </c>
      <c r="B818" s="69" t="str">
        <f>precio_alta!A40</f>
        <v>Corriente</v>
      </c>
      <c r="C818" s="69" t="str">
        <f>precio_alta!B40</f>
        <v>5G</v>
      </c>
      <c r="D818" s="69" t="str">
        <f>precio_alta!C40</f>
        <v>HONOR</v>
      </c>
      <c r="E818" s="69" t="str">
        <f>precio_alta!D40</f>
        <v>HONOR X8C 256GB 5G</v>
      </c>
      <c r="F818" s="69">
        <f>precio_alta!E40</f>
        <v>1189</v>
      </c>
      <c r="G818" s="69" t="str">
        <f>precio_alta!F40</f>
        <v>Android</v>
      </c>
      <c r="H818" s="69" t="s">
        <v>187</v>
      </c>
      <c r="I818" s="68" t="s">
        <v>196</v>
      </c>
      <c r="J818" s="69">
        <f>precio_alta!J40</f>
        <v>1159</v>
      </c>
    </row>
    <row r="819" spans="1:10" x14ac:dyDescent="0.3">
      <c r="A819" t="str">
        <f t="shared" si="12"/>
        <v>HUAWEI WATCH KIDS 4 PROMax Negocios + 55.90CONTADO</v>
      </c>
      <c r="B819" s="69" t="str">
        <f>precio_alta!A41</f>
        <v>Corriente</v>
      </c>
      <c r="C819" s="69" t="str">
        <f>precio_alta!B41</f>
        <v>4G</v>
      </c>
      <c r="D819" s="69" t="str">
        <f>precio_alta!C41</f>
        <v>HUAWEI</v>
      </c>
      <c r="E819" s="69" t="str">
        <f>precio_alta!D41</f>
        <v>HUAWEI WATCH KIDS 4 PRO</v>
      </c>
      <c r="F819" s="69">
        <f>precio_alta!E41</f>
        <v>649</v>
      </c>
      <c r="G819" s="69" t="str">
        <f>precio_alta!F41</f>
        <v>Android</v>
      </c>
      <c r="H819" s="69" t="s">
        <v>187</v>
      </c>
      <c r="I819" s="68" t="s">
        <v>196</v>
      </c>
      <c r="J819" s="69">
        <f>precio_alta!J41</f>
        <v>629</v>
      </c>
    </row>
    <row r="820" spans="1:10" x14ac:dyDescent="0.3">
      <c r="A820" t="str">
        <f t="shared" si="12"/>
        <v>MOTOROLA MOTO EDGE 60 512GB 5GMax Negocios + 55.90CONTADO</v>
      </c>
      <c r="B820" s="69" t="str">
        <f>precio_alta!A42</f>
        <v>Corriente</v>
      </c>
      <c r="C820" s="69" t="str">
        <f>precio_alta!B42</f>
        <v>5G</v>
      </c>
      <c r="D820" s="69" t="str">
        <f>precio_alta!C42</f>
        <v>MOTOROLA</v>
      </c>
      <c r="E820" s="69" t="str">
        <f>precio_alta!D42</f>
        <v>MOTOROLA MOTO EDGE 60 512GB 5G</v>
      </c>
      <c r="F820" s="69">
        <f>precio_alta!E42</f>
        <v>1989</v>
      </c>
      <c r="G820" s="69" t="str">
        <f>precio_alta!F42</f>
        <v>Android</v>
      </c>
      <c r="H820" s="69" t="s">
        <v>187</v>
      </c>
      <c r="I820" s="68" t="s">
        <v>196</v>
      </c>
      <c r="J820" s="69">
        <f>precio_alta!J42</f>
        <v>1939</v>
      </c>
    </row>
    <row r="821" spans="1:10" x14ac:dyDescent="0.3">
      <c r="A821" t="str">
        <f t="shared" si="12"/>
        <v>MOTOROLA MOTO EDGE 60 FUSION 256GB 5GMax Negocios + 55.90CONTADO</v>
      </c>
      <c r="B821" s="69" t="str">
        <f>precio_alta!A43</f>
        <v>Corriente</v>
      </c>
      <c r="C821" s="69" t="str">
        <f>precio_alta!B43</f>
        <v>5G</v>
      </c>
      <c r="D821" s="69" t="str">
        <f>precio_alta!C43</f>
        <v>MOTOROLA</v>
      </c>
      <c r="E821" s="69" t="str">
        <f>precio_alta!D43</f>
        <v>MOTOROLA MOTO EDGE 60 FUSION 256GB 5G</v>
      </c>
      <c r="F821" s="69">
        <f>precio_alta!E43</f>
        <v>1439</v>
      </c>
      <c r="G821" s="69" t="str">
        <f>precio_alta!F43</f>
        <v>Android</v>
      </c>
      <c r="H821" s="69" t="s">
        <v>187</v>
      </c>
      <c r="I821" s="68" t="s">
        <v>196</v>
      </c>
      <c r="J821" s="69">
        <f>precio_alta!J43</f>
        <v>1399</v>
      </c>
    </row>
    <row r="822" spans="1:10" x14ac:dyDescent="0.3">
      <c r="A822" t="str">
        <f t="shared" si="12"/>
        <v>MOTOROLA MOTO EDGE 60 PRO 512GB 5GMax Negocios + 55.90CONTADO</v>
      </c>
      <c r="B822" s="69" t="str">
        <f>precio_alta!A44</f>
        <v>Corriente</v>
      </c>
      <c r="C822" s="69" t="str">
        <f>precio_alta!B44</f>
        <v>5G</v>
      </c>
      <c r="D822" s="69" t="str">
        <f>precio_alta!C44</f>
        <v>MOTOROLA</v>
      </c>
      <c r="E822" s="69" t="str">
        <f>precio_alta!D44</f>
        <v>MOTOROLA MOTO EDGE 60 PRO 512GB 5G</v>
      </c>
      <c r="F822" s="69">
        <f>precio_alta!E44</f>
        <v>2649</v>
      </c>
      <c r="G822" s="69" t="str">
        <f>precio_alta!F44</f>
        <v>Android</v>
      </c>
      <c r="H822" s="69" t="s">
        <v>187</v>
      </c>
      <c r="I822" s="68" t="s">
        <v>196</v>
      </c>
      <c r="J822" s="69">
        <f>precio_alta!J44</f>
        <v>2579</v>
      </c>
    </row>
    <row r="823" spans="1:10" x14ac:dyDescent="0.3">
      <c r="A823" t="str">
        <f t="shared" si="12"/>
        <v>MOTOROLA MOTO EDGE 70 512GB 5GMax Negocios + 55.90CONTADO</v>
      </c>
      <c r="B823" s="69" t="str">
        <f>precio_alta!A45</f>
        <v>Corriente</v>
      </c>
      <c r="C823" s="69" t="str">
        <f>precio_alta!B45</f>
        <v>5G</v>
      </c>
      <c r="D823" s="69" t="str">
        <f>precio_alta!C45</f>
        <v>MOTOROLA</v>
      </c>
      <c r="E823" s="69" t="str">
        <f>precio_alta!D45</f>
        <v>MOTOROLA MOTO EDGE 70 512GB 5G</v>
      </c>
      <c r="F823" s="69">
        <f>precio_alta!E45</f>
        <v>2549</v>
      </c>
      <c r="G823" s="69" t="str">
        <f>precio_alta!F45</f>
        <v>Android</v>
      </c>
      <c r="H823" s="69" t="s">
        <v>187</v>
      </c>
      <c r="I823" s="68" t="s">
        <v>196</v>
      </c>
      <c r="J823" s="69">
        <f>precio_alta!J45</f>
        <v>2479</v>
      </c>
    </row>
    <row r="824" spans="1:10" x14ac:dyDescent="0.3">
      <c r="A824" t="str">
        <f t="shared" si="12"/>
        <v>MOTOROLA MOTO EDGE 70 FUSION 256GB 5GMax Negocios + 55.90CONTADO</v>
      </c>
      <c r="B824" s="69" t="str">
        <f>precio_alta!A46</f>
        <v>Corriente</v>
      </c>
      <c r="C824" s="69" t="str">
        <f>precio_alta!B46</f>
        <v>5G</v>
      </c>
      <c r="D824" s="69" t="str">
        <f>precio_alta!C46</f>
        <v>MOTOROLA</v>
      </c>
      <c r="E824" s="69" t="str">
        <f>precio_alta!D46</f>
        <v>MOTOROLA MOTO EDGE 70 FUSION 256GB 5G</v>
      </c>
      <c r="F824" s="69">
        <f>precio_alta!E46</f>
        <v>1899</v>
      </c>
      <c r="G824" s="69" t="str">
        <f>precio_alta!F46</f>
        <v>Android</v>
      </c>
      <c r="H824" s="69" t="s">
        <v>187</v>
      </c>
      <c r="I824" s="68" t="s">
        <v>196</v>
      </c>
      <c r="J824" s="69">
        <f>precio_alta!J46</f>
        <v>1839</v>
      </c>
    </row>
    <row r="825" spans="1:10" x14ac:dyDescent="0.3">
      <c r="A825" t="str">
        <f t="shared" si="12"/>
        <v>MOTOROLA MOTO EDGE 70 PRO 512GB 5GMax Negocios + 55.90CONTADO</v>
      </c>
      <c r="B825" s="69" t="str">
        <f>precio_alta!A47</f>
        <v>Corriente</v>
      </c>
      <c r="C825" s="69" t="str">
        <f>precio_alta!B47</f>
        <v>5G</v>
      </c>
      <c r="D825" s="69" t="str">
        <f>precio_alta!C47</f>
        <v>MOTOROLA</v>
      </c>
      <c r="E825" s="69" t="str">
        <f>precio_alta!D47</f>
        <v>MOTOROLA MOTO EDGE 70 PRO 512GB 5G</v>
      </c>
      <c r="F825" s="69">
        <f>precio_alta!E47</f>
        <v>3619</v>
      </c>
      <c r="G825" s="69" t="str">
        <f>precio_alta!F47</f>
        <v>Android</v>
      </c>
      <c r="H825" s="69" t="s">
        <v>187</v>
      </c>
      <c r="I825" s="68" t="s">
        <v>196</v>
      </c>
      <c r="J825" s="69">
        <f>precio_alta!J47</f>
        <v>3519</v>
      </c>
    </row>
    <row r="826" spans="1:10" x14ac:dyDescent="0.3">
      <c r="A826" t="str">
        <f t="shared" si="12"/>
        <v>MOTOROLA MOTO G06 128GBMax Negocios + 55.90CONTADO</v>
      </c>
      <c r="B826" s="69" t="str">
        <f>precio_alta!A48</f>
        <v>Corriente</v>
      </c>
      <c r="C826" s="69" t="str">
        <f>precio_alta!B48</f>
        <v>4G</v>
      </c>
      <c r="D826" s="69" t="str">
        <f>precio_alta!C48</f>
        <v>MOTOROLA</v>
      </c>
      <c r="E826" s="69" t="str">
        <f>precio_alta!D48</f>
        <v>MOTOROLA MOTO G06 128GB</v>
      </c>
      <c r="F826" s="69">
        <f>precio_alta!E48</f>
        <v>619</v>
      </c>
      <c r="G826" s="69" t="str">
        <f>precio_alta!F48</f>
        <v>Android</v>
      </c>
      <c r="H826" s="69" t="s">
        <v>187</v>
      </c>
      <c r="I826" s="68" t="s">
        <v>196</v>
      </c>
      <c r="J826" s="69">
        <f>precio_alta!J48</f>
        <v>609</v>
      </c>
    </row>
    <row r="827" spans="1:10" x14ac:dyDescent="0.3">
      <c r="A827" t="str">
        <f t="shared" si="12"/>
        <v>MOTOROLA MOTO G06 256GBMax Negocios + 55.90CONTADO</v>
      </c>
      <c r="B827" s="69" t="str">
        <f>precio_alta!A49</f>
        <v>Corriente</v>
      </c>
      <c r="C827" s="69" t="str">
        <f>precio_alta!B49</f>
        <v>4G</v>
      </c>
      <c r="D827" s="69" t="str">
        <f>precio_alta!C49</f>
        <v>MOTOROLA</v>
      </c>
      <c r="E827" s="69" t="str">
        <f>precio_alta!D49</f>
        <v>MOTOROLA MOTO G06 256GB</v>
      </c>
      <c r="F827" s="69">
        <f>precio_alta!E49</f>
        <v>649</v>
      </c>
      <c r="G827" s="69" t="str">
        <f>precio_alta!F49</f>
        <v>Android</v>
      </c>
      <c r="H827" s="69" t="s">
        <v>187</v>
      </c>
      <c r="I827" s="68" t="s">
        <v>196</v>
      </c>
      <c r="J827" s="69">
        <f>precio_alta!J49</f>
        <v>629</v>
      </c>
    </row>
    <row r="828" spans="1:10" x14ac:dyDescent="0.3">
      <c r="A828" t="str">
        <f t="shared" si="12"/>
        <v>MOTOROLA MOTO G15 256GBMax Negocios + 55.90CONTADO</v>
      </c>
      <c r="B828" s="69" t="str">
        <f>precio_alta!A50</f>
        <v>Corriente</v>
      </c>
      <c r="C828" s="69" t="str">
        <f>precio_alta!B50</f>
        <v>4G</v>
      </c>
      <c r="D828" s="69" t="str">
        <f>precio_alta!C50</f>
        <v>MOTOROLA</v>
      </c>
      <c r="E828" s="69" t="str">
        <f>precio_alta!D50</f>
        <v>MOTOROLA MOTO G15 256GB</v>
      </c>
      <c r="F828" s="69">
        <f>precio_alta!E50</f>
        <v>719</v>
      </c>
      <c r="G828" s="69" t="str">
        <f>precio_alta!F50</f>
        <v>Android</v>
      </c>
      <c r="H828" s="69" t="s">
        <v>187</v>
      </c>
      <c r="I828" s="68" t="s">
        <v>196</v>
      </c>
      <c r="J828" s="69">
        <f>precio_alta!J50</f>
        <v>699</v>
      </c>
    </row>
    <row r="829" spans="1:10" x14ac:dyDescent="0.3">
      <c r="A829" t="str">
        <f t="shared" si="12"/>
        <v>MOTOROLA MOTO G17 256GBMax Negocios + 55.90CONTADO</v>
      </c>
      <c r="B829" s="69" t="str">
        <f>precio_alta!A51</f>
        <v>Corriente</v>
      </c>
      <c r="C829" s="69" t="str">
        <f>precio_alta!B51</f>
        <v>4G</v>
      </c>
      <c r="D829" s="69" t="str">
        <f>precio_alta!C51</f>
        <v>MOTOROLA</v>
      </c>
      <c r="E829" s="69" t="str">
        <f>precio_alta!D51</f>
        <v>MOTOROLA MOTO G17 256GB</v>
      </c>
      <c r="F829" s="69">
        <f>precio_alta!E51</f>
        <v>779</v>
      </c>
      <c r="G829" s="69" t="str">
        <f>precio_alta!F51</f>
        <v>Android</v>
      </c>
      <c r="H829" s="69" t="s">
        <v>187</v>
      </c>
      <c r="I829" s="68" t="s">
        <v>196</v>
      </c>
      <c r="J829" s="69">
        <f>precio_alta!J51</f>
        <v>759</v>
      </c>
    </row>
    <row r="830" spans="1:10" x14ac:dyDescent="0.3">
      <c r="A830" t="str">
        <f t="shared" si="12"/>
        <v>MOTOROLA MOTO G47 128GB 5GMax Negocios + 55.90CONTADO</v>
      </c>
      <c r="B830" s="69" t="str">
        <f>precio_alta!A52</f>
        <v>Corriente</v>
      </c>
      <c r="C830" s="69" t="str">
        <f>precio_alta!B52</f>
        <v>5G</v>
      </c>
      <c r="D830" s="69" t="str">
        <f>precio_alta!C52</f>
        <v>MOTOROLA</v>
      </c>
      <c r="E830" s="69" t="str">
        <f>precio_alta!D52</f>
        <v>MOTOROLA MOTO G47 128GB 5G</v>
      </c>
      <c r="F830" s="69">
        <f>precio_alta!E52</f>
        <v>949</v>
      </c>
      <c r="G830" s="69" t="str">
        <f>precio_alta!F52</f>
        <v>Android</v>
      </c>
      <c r="H830" s="69" t="s">
        <v>187</v>
      </c>
      <c r="I830" s="68" t="s">
        <v>196</v>
      </c>
      <c r="J830" s="69">
        <f>precio_alta!J52</f>
        <v>919</v>
      </c>
    </row>
    <row r="831" spans="1:10" x14ac:dyDescent="0.3">
      <c r="A831" t="str">
        <f t="shared" si="12"/>
        <v>MOTOROLA MOTO G56 256GB 5GMax Negocios + 55.90CONTADO</v>
      </c>
      <c r="B831" s="69" t="str">
        <f>precio_alta!A53</f>
        <v>Corriente</v>
      </c>
      <c r="C831" s="69" t="str">
        <f>precio_alta!B53</f>
        <v>5G</v>
      </c>
      <c r="D831" s="69" t="str">
        <f>precio_alta!C53</f>
        <v>MOTOROLA</v>
      </c>
      <c r="E831" s="69" t="str">
        <f>precio_alta!D53</f>
        <v>MOTOROLA MOTO G56 256GB 5G</v>
      </c>
      <c r="F831" s="69">
        <f>precio_alta!E53</f>
        <v>969</v>
      </c>
      <c r="G831" s="69" t="str">
        <f>precio_alta!F53</f>
        <v>Android</v>
      </c>
      <c r="H831" s="69" t="s">
        <v>187</v>
      </c>
      <c r="I831" s="68" t="s">
        <v>196</v>
      </c>
      <c r="J831" s="69">
        <f>precio_alta!J53</f>
        <v>949</v>
      </c>
    </row>
    <row r="832" spans="1:10" x14ac:dyDescent="0.3">
      <c r="A832" t="str">
        <f t="shared" si="12"/>
        <v>MOTOROLA MOTO G67 256GB 5GMax Negocios + 55.90CONTADO</v>
      </c>
      <c r="B832" s="69" t="str">
        <f>precio_alta!A54</f>
        <v>Corriente</v>
      </c>
      <c r="C832" s="69" t="str">
        <f>precio_alta!B54</f>
        <v>5G</v>
      </c>
      <c r="D832" s="69" t="str">
        <f>precio_alta!C54</f>
        <v>MOTOROLA</v>
      </c>
      <c r="E832" s="69" t="str">
        <f>precio_alta!D54</f>
        <v>MOTOROLA MOTO G67 256GB 5G</v>
      </c>
      <c r="F832" s="69">
        <f>precio_alta!E54</f>
        <v>1269</v>
      </c>
      <c r="G832" s="69" t="str">
        <f>precio_alta!F54</f>
        <v>Android</v>
      </c>
      <c r="H832" s="69" t="s">
        <v>187</v>
      </c>
      <c r="I832" s="68" t="s">
        <v>196</v>
      </c>
      <c r="J832" s="69">
        <f>precio_alta!J54</f>
        <v>1239</v>
      </c>
    </row>
    <row r="833" spans="1:10" x14ac:dyDescent="0.3">
      <c r="A833" t="str">
        <f t="shared" si="12"/>
        <v>MOTOROLA MOTO G77 256GB 5GMax Negocios + 55.90CONTADO</v>
      </c>
      <c r="B833" s="69" t="str">
        <f>precio_alta!A55</f>
        <v>Corriente</v>
      </c>
      <c r="C833" s="69" t="str">
        <f>precio_alta!B55</f>
        <v>5G</v>
      </c>
      <c r="D833" s="69" t="str">
        <f>precio_alta!C55</f>
        <v>MOTOROLA</v>
      </c>
      <c r="E833" s="69" t="str">
        <f>precio_alta!D55</f>
        <v>MOTOROLA MOTO G77 256GB 5G</v>
      </c>
      <c r="F833" s="69">
        <f>precio_alta!E55</f>
        <v>1519</v>
      </c>
      <c r="G833" s="69" t="str">
        <f>precio_alta!F55</f>
        <v>Android</v>
      </c>
      <c r="H833" s="69" t="s">
        <v>187</v>
      </c>
      <c r="I833" s="68" t="s">
        <v>196</v>
      </c>
      <c r="J833" s="69">
        <f>precio_alta!J55</f>
        <v>1479</v>
      </c>
    </row>
    <row r="834" spans="1:10" x14ac:dyDescent="0.3">
      <c r="A834" t="str">
        <f t="shared" si="12"/>
        <v>MOTOROLA MOTO RAZR 60 512GB 5GMax Negocios + 55.90CONTADO</v>
      </c>
      <c r="B834" s="69" t="str">
        <f>precio_alta!A56</f>
        <v>Corriente</v>
      </c>
      <c r="C834" s="69" t="str">
        <f>precio_alta!B56</f>
        <v>5G</v>
      </c>
      <c r="D834" s="69" t="str">
        <f>precio_alta!C56</f>
        <v>MOTOROLA</v>
      </c>
      <c r="E834" s="69" t="str">
        <f>precio_alta!D56</f>
        <v>MOTOROLA MOTO RAZR 60 512GB 5G</v>
      </c>
      <c r="F834" s="69">
        <f>precio_alta!E56</f>
        <v>3789</v>
      </c>
      <c r="G834" s="69" t="str">
        <f>precio_alta!F56</f>
        <v>Android</v>
      </c>
      <c r="H834" s="69" t="s">
        <v>187</v>
      </c>
      <c r="I834" s="68" t="s">
        <v>196</v>
      </c>
      <c r="J834" s="69">
        <f>precio_alta!J56</f>
        <v>3689</v>
      </c>
    </row>
    <row r="835" spans="1:10" x14ac:dyDescent="0.3">
      <c r="A835" t="str">
        <f t="shared" ref="A835:A898" si="13">CONCATENATE(E835,I835,H835)</f>
        <v>MOTOROLA MOTO RAZR 70 512GB 5GMax Negocios + 55.90CONTADO</v>
      </c>
      <c r="B835" s="69" t="str">
        <f>precio_alta!A57</f>
        <v>Corriente</v>
      </c>
      <c r="C835" s="69" t="str">
        <f>precio_alta!B57</f>
        <v>5G</v>
      </c>
      <c r="D835" s="69" t="str">
        <f>precio_alta!C57</f>
        <v>MOTOROLA</v>
      </c>
      <c r="E835" s="69" t="str">
        <f>precio_alta!D57</f>
        <v>MOTOROLA MOTO RAZR 70 512GB 5G</v>
      </c>
      <c r="F835" s="69">
        <f>precio_alta!E57</f>
        <v>4089</v>
      </c>
      <c r="G835" s="69" t="str">
        <f>precio_alta!F57</f>
        <v>Android</v>
      </c>
      <c r="H835" s="69" t="s">
        <v>187</v>
      </c>
      <c r="I835" s="68" t="s">
        <v>196</v>
      </c>
      <c r="J835" s="69">
        <f>precio_alta!J57</f>
        <v>3979</v>
      </c>
    </row>
    <row r="836" spans="1:10" x14ac:dyDescent="0.3">
      <c r="A836" t="str">
        <f t="shared" si="13"/>
        <v>OPPO A5 256GBMax Negocios + 55.90CONTADO</v>
      </c>
      <c r="B836" s="69" t="str">
        <f>precio_alta!A58</f>
        <v>Corriente</v>
      </c>
      <c r="C836" s="69" t="str">
        <f>precio_alta!B58</f>
        <v>4G</v>
      </c>
      <c r="D836" s="69" t="str">
        <f>precio_alta!C58</f>
        <v>OPPO</v>
      </c>
      <c r="E836" s="69" t="str">
        <f>precio_alta!D58</f>
        <v>OPPO A5 256GB</v>
      </c>
      <c r="F836" s="69">
        <f>precio_alta!E58</f>
        <v>849</v>
      </c>
      <c r="G836" s="69" t="str">
        <f>precio_alta!F58</f>
        <v>Android</v>
      </c>
      <c r="H836" s="69" t="s">
        <v>187</v>
      </c>
      <c r="I836" s="68" t="s">
        <v>196</v>
      </c>
      <c r="J836" s="69">
        <f>precio_alta!J58</f>
        <v>819</v>
      </c>
    </row>
    <row r="837" spans="1:10" x14ac:dyDescent="0.3">
      <c r="A837" t="str">
        <f t="shared" si="13"/>
        <v>OPPO A5 256GB 5GMax Negocios + 55.90CONTADO</v>
      </c>
      <c r="B837" s="69" t="str">
        <f>precio_alta!A59</f>
        <v>Corriente</v>
      </c>
      <c r="C837" s="69" t="str">
        <f>precio_alta!B59</f>
        <v>5G</v>
      </c>
      <c r="D837" s="69" t="str">
        <f>precio_alta!C59</f>
        <v>OPPO</v>
      </c>
      <c r="E837" s="69" t="str">
        <f>precio_alta!D59</f>
        <v>OPPO A5 256GB 5G</v>
      </c>
      <c r="F837" s="69">
        <f>precio_alta!E59</f>
        <v>1319</v>
      </c>
      <c r="G837" s="69" t="str">
        <f>precio_alta!F59</f>
        <v>Android</v>
      </c>
      <c r="H837" s="69" t="s">
        <v>187</v>
      </c>
      <c r="I837" s="68" t="s">
        <v>196</v>
      </c>
      <c r="J837" s="69">
        <f>precio_alta!J59</f>
        <v>1279</v>
      </c>
    </row>
    <row r="838" spans="1:10" x14ac:dyDescent="0.3">
      <c r="A838" t="str">
        <f t="shared" si="13"/>
        <v>OPPO A5X 128GBMax Negocios + 55.90CONTADO</v>
      </c>
      <c r="B838" s="69" t="str">
        <f>precio_alta!A60</f>
        <v>Corriente</v>
      </c>
      <c r="C838" s="69" t="str">
        <f>precio_alta!B60</f>
        <v>4G</v>
      </c>
      <c r="D838" s="69" t="str">
        <f>precio_alta!C60</f>
        <v>OPPO</v>
      </c>
      <c r="E838" s="69" t="str">
        <f>precio_alta!D60</f>
        <v>OPPO A5X 128GB</v>
      </c>
      <c r="F838" s="69">
        <f>precio_alta!E60</f>
        <v>659</v>
      </c>
      <c r="G838" s="69" t="str">
        <f>precio_alta!F60</f>
        <v>Android</v>
      </c>
      <c r="H838" s="69" t="s">
        <v>187</v>
      </c>
      <c r="I838" s="68" t="s">
        <v>196</v>
      </c>
      <c r="J838" s="69">
        <f>precio_alta!J60</f>
        <v>639</v>
      </c>
    </row>
    <row r="839" spans="1:10" x14ac:dyDescent="0.3">
      <c r="A839" t="str">
        <f t="shared" si="13"/>
        <v>OPPO A6 PRO 256GB 5GMax Negocios + 55.90CONTADO</v>
      </c>
      <c r="B839" s="69" t="str">
        <f>precio_alta!A61</f>
        <v>Corriente</v>
      </c>
      <c r="C839" s="69" t="str">
        <f>precio_alta!B61</f>
        <v>5G</v>
      </c>
      <c r="D839" s="69" t="str">
        <f>precio_alta!C61</f>
        <v>OPPO</v>
      </c>
      <c r="E839" s="69" t="str">
        <f>precio_alta!D61</f>
        <v>OPPO A6 PRO 256GB 5G</v>
      </c>
      <c r="F839" s="69">
        <f>precio_alta!E61</f>
        <v>1779</v>
      </c>
      <c r="G839" s="69" t="str">
        <f>precio_alta!F61</f>
        <v>Android</v>
      </c>
      <c r="H839" s="69" t="s">
        <v>187</v>
      </c>
      <c r="I839" s="68" t="s">
        <v>196</v>
      </c>
      <c r="J839" s="69">
        <f>precio_alta!J61</f>
        <v>1729</v>
      </c>
    </row>
    <row r="840" spans="1:10" x14ac:dyDescent="0.3">
      <c r="A840" t="str">
        <f t="shared" si="13"/>
        <v>OPPO A6T 128GBMax Negocios + 55.90CONTADO</v>
      </c>
      <c r="B840" s="69" t="str">
        <f>precio_alta!A62</f>
        <v>Corriente</v>
      </c>
      <c r="C840" s="69" t="str">
        <f>precio_alta!B62</f>
        <v>4G</v>
      </c>
      <c r="D840" s="69" t="str">
        <f>precio_alta!C62</f>
        <v>OPPO</v>
      </c>
      <c r="E840" s="69" t="str">
        <f>precio_alta!D62</f>
        <v>OPPO A6T 128GB</v>
      </c>
      <c r="F840" s="69">
        <f>precio_alta!E62</f>
        <v>789</v>
      </c>
      <c r="G840" s="69" t="str">
        <f>precio_alta!F62</f>
        <v>Android</v>
      </c>
      <c r="H840" s="69" t="s">
        <v>187</v>
      </c>
      <c r="I840" s="68" t="s">
        <v>196</v>
      </c>
      <c r="J840" s="69">
        <f>precio_alta!J62</f>
        <v>759</v>
      </c>
    </row>
    <row r="841" spans="1:10" x14ac:dyDescent="0.3">
      <c r="A841" t="str">
        <f t="shared" si="13"/>
        <v>OPPO A6X 256GB 5GMax Negocios + 55.90CONTADO</v>
      </c>
      <c r="B841" s="69" t="str">
        <f>precio_alta!A63</f>
        <v>Corriente</v>
      </c>
      <c r="C841" s="69" t="str">
        <f>precio_alta!B63</f>
        <v>5G</v>
      </c>
      <c r="D841" s="69" t="str">
        <f>precio_alta!C63</f>
        <v>OPPO</v>
      </c>
      <c r="E841" s="69" t="str">
        <f>precio_alta!D63</f>
        <v>OPPO A6X 256GB 5G</v>
      </c>
      <c r="F841" s="69">
        <f>precio_alta!E63</f>
        <v>1159</v>
      </c>
      <c r="G841" s="69" t="str">
        <f>precio_alta!F63</f>
        <v>Android</v>
      </c>
      <c r="H841" s="69" t="s">
        <v>187</v>
      </c>
      <c r="I841" s="68" t="s">
        <v>196</v>
      </c>
      <c r="J841" s="69">
        <f>precio_alta!J63</f>
        <v>1129</v>
      </c>
    </row>
    <row r="842" spans="1:10" x14ac:dyDescent="0.3">
      <c r="A842" t="str">
        <f t="shared" si="13"/>
        <v>OPPO RENO 14F 256GB 5GMax Negocios + 55.90CONTADO</v>
      </c>
      <c r="B842" s="69" t="str">
        <f>precio_alta!A64</f>
        <v>Corriente</v>
      </c>
      <c r="C842" s="69" t="str">
        <f>precio_alta!B64</f>
        <v>4G</v>
      </c>
      <c r="D842" s="69" t="str">
        <f>precio_alta!C64</f>
        <v>OPPO</v>
      </c>
      <c r="E842" s="69" t="str">
        <f>precio_alta!D64</f>
        <v>OPPO RENO 14F 256GB 5G</v>
      </c>
      <c r="F842" s="69">
        <f>precio_alta!E64</f>
        <v>2229</v>
      </c>
      <c r="G842" s="69" t="str">
        <f>precio_alta!F64</f>
        <v>Android</v>
      </c>
      <c r="H842" s="69" t="s">
        <v>187</v>
      </c>
      <c r="I842" s="68" t="s">
        <v>196</v>
      </c>
      <c r="J842" s="69">
        <f>precio_alta!J64</f>
        <v>2169</v>
      </c>
    </row>
    <row r="843" spans="1:10" x14ac:dyDescent="0.3">
      <c r="A843" t="str">
        <f t="shared" si="13"/>
        <v>OPPO RENO 14F 512GB 5GMax Negocios + 55.90CONTADO</v>
      </c>
      <c r="B843" s="69" t="str">
        <f>precio_alta!A65</f>
        <v>Corriente</v>
      </c>
      <c r="C843" s="69" t="str">
        <f>precio_alta!B65</f>
        <v>5G</v>
      </c>
      <c r="D843" s="69" t="str">
        <f>precio_alta!C65</f>
        <v>OPPO</v>
      </c>
      <c r="E843" s="69" t="str">
        <f>precio_alta!D65</f>
        <v>OPPO RENO 14F 512GB 5G</v>
      </c>
      <c r="F843" s="69">
        <f>precio_alta!E65</f>
        <v>2439</v>
      </c>
      <c r="G843" s="69" t="str">
        <f>precio_alta!F65</f>
        <v>Android</v>
      </c>
      <c r="H843" s="69" t="s">
        <v>187</v>
      </c>
      <c r="I843" s="68" t="s">
        <v>196</v>
      </c>
      <c r="J843" s="69">
        <f>precio_alta!J65</f>
        <v>2369</v>
      </c>
    </row>
    <row r="844" spans="1:10" x14ac:dyDescent="0.3">
      <c r="A844" t="str">
        <f t="shared" si="13"/>
        <v>OPPO RENO 16 256GB 5GMax Negocios + 55.90CONTADO</v>
      </c>
      <c r="B844" s="69" t="str">
        <f>precio_alta!A66</f>
        <v>Corriente</v>
      </c>
      <c r="C844" s="69" t="str">
        <f>precio_alta!B66</f>
        <v>5G</v>
      </c>
      <c r="D844" s="69" t="str">
        <f>precio_alta!C66</f>
        <v>OPPO</v>
      </c>
      <c r="E844" s="69" t="str">
        <f>precio_alta!D66</f>
        <v>OPPO RENO 16 256GB 5G</v>
      </c>
      <c r="F844" s="69">
        <f>precio_alta!E66</f>
        <v>3839</v>
      </c>
      <c r="G844" s="69" t="str">
        <f>precio_alta!F66</f>
        <v>Android</v>
      </c>
      <c r="H844" s="69" t="s">
        <v>187</v>
      </c>
      <c r="I844" s="68" t="s">
        <v>196</v>
      </c>
      <c r="J844" s="69">
        <f>precio_alta!J66</f>
        <v>3729</v>
      </c>
    </row>
    <row r="845" spans="1:10" x14ac:dyDescent="0.3">
      <c r="A845" t="str">
        <f t="shared" si="13"/>
        <v>OPPO RENO 16F 256GB 5GMax Negocios + 55.90CONTADO</v>
      </c>
      <c r="B845" s="69" t="str">
        <f>precio_alta!A67</f>
        <v>Corriente</v>
      </c>
      <c r="C845" s="69" t="str">
        <f>precio_alta!B67</f>
        <v>5G</v>
      </c>
      <c r="D845" s="69" t="str">
        <f>precio_alta!C67</f>
        <v>OPPO</v>
      </c>
      <c r="E845" s="69" t="str">
        <f>precio_alta!D67</f>
        <v>OPPO RENO 16F 256GB 5G</v>
      </c>
      <c r="F845" s="69">
        <f>precio_alta!E67</f>
        <v>3129</v>
      </c>
      <c r="G845" s="69" t="str">
        <f>precio_alta!F67</f>
        <v>Android</v>
      </c>
      <c r="H845" s="69" t="s">
        <v>187</v>
      </c>
      <c r="I845" s="68" t="s">
        <v>196</v>
      </c>
      <c r="J845" s="69">
        <f>precio_alta!J67</f>
        <v>3039</v>
      </c>
    </row>
    <row r="846" spans="1:10" x14ac:dyDescent="0.3">
      <c r="A846" t="str">
        <f t="shared" si="13"/>
        <v>SAMSUNG GALAXY A07 128GBMax Negocios + 55.90CONTADO</v>
      </c>
      <c r="B846" s="69" t="str">
        <f>precio_alta!A68</f>
        <v>Corriente</v>
      </c>
      <c r="C846" s="69" t="str">
        <f>precio_alta!B68</f>
        <v>4G</v>
      </c>
      <c r="D846" s="69" t="str">
        <f>precio_alta!C68</f>
        <v>SAMSUNG</v>
      </c>
      <c r="E846" s="69" t="str">
        <f>precio_alta!D68</f>
        <v>SAMSUNG GALAXY A07 128GB</v>
      </c>
      <c r="F846" s="69">
        <f>precio_alta!E68</f>
        <v>599</v>
      </c>
      <c r="G846" s="69" t="str">
        <f>precio_alta!F68</f>
        <v>Android</v>
      </c>
      <c r="H846" s="69" t="s">
        <v>187</v>
      </c>
      <c r="I846" s="68" t="s">
        <v>196</v>
      </c>
      <c r="J846" s="69">
        <f>precio_alta!J68</f>
        <v>579</v>
      </c>
    </row>
    <row r="847" spans="1:10" x14ac:dyDescent="0.3">
      <c r="A847" t="str">
        <f t="shared" si="13"/>
        <v>SAMSUNG GALAXY A16 128GBMax Negocios + 55.90CONTADO</v>
      </c>
      <c r="B847" s="69" t="str">
        <f>precio_alta!A69</f>
        <v>Corriente</v>
      </c>
      <c r="C847" s="69" t="str">
        <f>precio_alta!B69</f>
        <v>4G</v>
      </c>
      <c r="D847" s="69" t="str">
        <f>precio_alta!C69</f>
        <v>SAMSUNG</v>
      </c>
      <c r="E847" s="69" t="str">
        <f>precio_alta!D69</f>
        <v>SAMSUNG GALAXY A16 128GB</v>
      </c>
      <c r="F847" s="69">
        <f>precio_alta!E69</f>
        <v>659</v>
      </c>
      <c r="G847" s="69" t="str">
        <f>precio_alta!F69</f>
        <v>Android</v>
      </c>
      <c r="H847" s="69" t="s">
        <v>187</v>
      </c>
      <c r="I847" s="68" t="s">
        <v>196</v>
      </c>
      <c r="J847" s="69">
        <f>precio_alta!J69</f>
        <v>639</v>
      </c>
    </row>
    <row r="848" spans="1:10" x14ac:dyDescent="0.3">
      <c r="A848" t="str">
        <f t="shared" si="13"/>
        <v>SAMSUNG GALAXY A17 128GB 5GMax Negocios + 55.90CONTADO</v>
      </c>
      <c r="B848" s="69" t="str">
        <f>precio_alta!A70</f>
        <v>Corriente</v>
      </c>
      <c r="C848" s="69" t="str">
        <f>precio_alta!B70</f>
        <v>5G</v>
      </c>
      <c r="D848" s="69" t="str">
        <f>precio_alta!C70</f>
        <v>SAMSUNG</v>
      </c>
      <c r="E848" s="69" t="str">
        <f>precio_alta!D70</f>
        <v>SAMSUNG GALAXY A17 128GB 5G</v>
      </c>
      <c r="F848" s="69">
        <f>precio_alta!E70</f>
        <v>1179</v>
      </c>
      <c r="G848" s="69" t="str">
        <f>precio_alta!F70</f>
        <v>Android</v>
      </c>
      <c r="H848" s="69" t="s">
        <v>187</v>
      </c>
      <c r="I848" s="68" t="s">
        <v>196</v>
      </c>
      <c r="J848" s="69">
        <f>precio_alta!J70</f>
        <v>1149</v>
      </c>
    </row>
    <row r="849" spans="1:10" x14ac:dyDescent="0.3">
      <c r="A849" t="str">
        <f t="shared" si="13"/>
        <v>SAMSUNG GALAXY A17 256GB 5GMax Negocios + 55.90CONTADO</v>
      </c>
      <c r="B849" s="69" t="str">
        <f>precio_alta!A71</f>
        <v>Corriente</v>
      </c>
      <c r="C849" s="69" t="str">
        <f>precio_alta!B71</f>
        <v>5G</v>
      </c>
      <c r="D849" s="69" t="str">
        <f>precio_alta!C71</f>
        <v>SAMSUNG</v>
      </c>
      <c r="E849" s="69" t="str">
        <f>precio_alta!D71</f>
        <v>SAMSUNG GALAXY A17 256GB 5G</v>
      </c>
      <c r="F849" s="69">
        <f>precio_alta!E71</f>
        <v>1309</v>
      </c>
      <c r="G849" s="69" t="str">
        <f>precio_alta!F71</f>
        <v>Android</v>
      </c>
      <c r="H849" s="69" t="s">
        <v>187</v>
      </c>
      <c r="I849" s="68" t="s">
        <v>196</v>
      </c>
      <c r="J849" s="69">
        <f>precio_alta!J71</f>
        <v>1279</v>
      </c>
    </row>
    <row r="850" spans="1:10" x14ac:dyDescent="0.3">
      <c r="A850" t="str">
        <f t="shared" si="13"/>
        <v>SAMSUNG GALAXY A26 128GB 5GMax Negocios + 55.90CONTADO</v>
      </c>
      <c r="B850" s="69" t="str">
        <f>precio_alta!A72</f>
        <v>Corriente</v>
      </c>
      <c r="C850" s="69" t="str">
        <f>precio_alta!B72</f>
        <v>5G</v>
      </c>
      <c r="D850" s="69" t="str">
        <f>precio_alta!C72</f>
        <v>SAMSUNG</v>
      </c>
      <c r="E850" s="69" t="str">
        <f>precio_alta!D72</f>
        <v>SAMSUNG GALAXY A26 128GB 5G</v>
      </c>
      <c r="F850" s="69">
        <f>precio_alta!E72</f>
        <v>1169</v>
      </c>
      <c r="G850" s="69" t="str">
        <f>precio_alta!F72</f>
        <v>Android</v>
      </c>
      <c r="H850" s="69" t="s">
        <v>187</v>
      </c>
      <c r="I850" s="68" t="s">
        <v>196</v>
      </c>
      <c r="J850" s="69">
        <f>precio_alta!J72</f>
        <v>1139</v>
      </c>
    </row>
    <row r="851" spans="1:10" x14ac:dyDescent="0.3">
      <c r="A851" t="str">
        <f t="shared" si="13"/>
        <v>SAMSUNG GALAXY A27 256GB 5GMax Negocios + 55.90CONTADO</v>
      </c>
      <c r="B851" s="69" t="str">
        <f>precio_alta!A73</f>
        <v>Corriente</v>
      </c>
      <c r="C851" s="69" t="str">
        <f>precio_alta!B73</f>
        <v>5G</v>
      </c>
      <c r="D851" s="69" t="str">
        <f>precio_alta!C73</f>
        <v>SAMSUNG</v>
      </c>
      <c r="E851" s="69" t="str">
        <f>precio_alta!D73</f>
        <v>SAMSUNG GALAXY A27 256GB 5G</v>
      </c>
      <c r="F851" s="69">
        <f>precio_alta!E73</f>
        <v>2009</v>
      </c>
      <c r="G851" s="69" t="str">
        <f>precio_alta!F73</f>
        <v>Android</v>
      </c>
      <c r="H851" s="69" t="s">
        <v>187</v>
      </c>
      <c r="I851" s="68" t="s">
        <v>196</v>
      </c>
      <c r="J851" s="69">
        <f>precio_alta!J73</f>
        <v>1959</v>
      </c>
    </row>
    <row r="852" spans="1:10" x14ac:dyDescent="0.3">
      <c r="A852" t="str">
        <f t="shared" si="13"/>
        <v>SAMSUNG GALAXY A36 128GB 5GMax Negocios + 55.90CONTADO</v>
      </c>
      <c r="B852" s="69" t="str">
        <f>precio_alta!A74</f>
        <v>Corriente</v>
      </c>
      <c r="C852" s="69" t="str">
        <f>precio_alta!B74</f>
        <v>5G</v>
      </c>
      <c r="D852" s="69" t="str">
        <f>precio_alta!C74</f>
        <v>SAMSUNG</v>
      </c>
      <c r="E852" s="69" t="str">
        <f>precio_alta!D74</f>
        <v>SAMSUNG GALAXY A36 128GB 5G</v>
      </c>
      <c r="F852" s="69">
        <f>precio_alta!E74</f>
        <v>1519</v>
      </c>
      <c r="G852" s="69" t="str">
        <f>precio_alta!F74</f>
        <v>Android</v>
      </c>
      <c r="H852" s="69" t="s">
        <v>187</v>
      </c>
      <c r="I852" s="68" t="s">
        <v>196</v>
      </c>
      <c r="J852" s="69">
        <f>precio_alta!J74</f>
        <v>1479</v>
      </c>
    </row>
    <row r="853" spans="1:10" x14ac:dyDescent="0.3">
      <c r="A853" t="str">
        <f t="shared" si="13"/>
        <v>SAMSUNG GALAXY A37 256GB 5GMax Negocios + 55.90CONTADO</v>
      </c>
      <c r="B853" s="69" t="str">
        <f>precio_alta!A75</f>
        <v>Corriente</v>
      </c>
      <c r="C853" s="69" t="str">
        <f>precio_alta!B75</f>
        <v>5G</v>
      </c>
      <c r="D853" s="69" t="str">
        <f>precio_alta!C75</f>
        <v>SAMSUNG</v>
      </c>
      <c r="E853" s="69" t="str">
        <f>precio_alta!D75</f>
        <v>SAMSUNG GALAXY A37 256GB 5G</v>
      </c>
      <c r="F853" s="69">
        <f>precio_alta!E75</f>
        <v>2249</v>
      </c>
      <c r="G853" s="69" t="str">
        <f>precio_alta!F75</f>
        <v>Android</v>
      </c>
      <c r="H853" s="69" t="s">
        <v>187</v>
      </c>
      <c r="I853" s="68" t="s">
        <v>196</v>
      </c>
      <c r="J853" s="69">
        <f>precio_alta!J75</f>
        <v>2179</v>
      </c>
    </row>
    <row r="854" spans="1:10" x14ac:dyDescent="0.3">
      <c r="A854" t="str">
        <f t="shared" si="13"/>
        <v>SAMSUNG GALAXY A56 256GB 5GMax Negocios + 55.90CONTADO</v>
      </c>
      <c r="B854" s="69" t="str">
        <f>precio_alta!A76</f>
        <v>Corriente</v>
      </c>
      <c r="C854" s="69" t="str">
        <f>precio_alta!B76</f>
        <v>5G</v>
      </c>
      <c r="D854" s="69" t="str">
        <f>precio_alta!C76</f>
        <v>SAMSUNG</v>
      </c>
      <c r="E854" s="69" t="str">
        <f>precio_alta!D76</f>
        <v>SAMSUNG GALAXY A56 256GB 5G</v>
      </c>
      <c r="F854" s="69">
        <f>precio_alta!E76</f>
        <v>2109</v>
      </c>
      <c r="G854" s="69" t="str">
        <f>precio_alta!F76</f>
        <v>Android</v>
      </c>
      <c r="H854" s="69" t="s">
        <v>187</v>
      </c>
      <c r="I854" s="68" t="s">
        <v>196</v>
      </c>
      <c r="J854" s="69">
        <f>precio_alta!J76</f>
        <v>2049</v>
      </c>
    </row>
    <row r="855" spans="1:10" x14ac:dyDescent="0.3">
      <c r="A855" t="str">
        <f t="shared" si="13"/>
        <v>SAMSUNG GALAXY A57 256GB 5GMax Negocios + 55.90CONTADO</v>
      </c>
      <c r="B855" s="69" t="str">
        <f>precio_alta!A77</f>
        <v>Corriente</v>
      </c>
      <c r="C855" s="69" t="str">
        <f>precio_alta!B77</f>
        <v>5G</v>
      </c>
      <c r="D855" s="69" t="str">
        <f>precio_alta!C77</f>
        <v>SAMSUNG</v>
      </c>
      <c r="E855" s="69" t="str">
        <f>precio_alta!D77</f>
        <v>SAMSUNG GALAXY A57 256GB 5G</v>
      </c>
      <c r="F855" s="69">
        <f>precio_alta!E77</f>
        <v>2509</v>
      </c>
      <c r="G855" s="69" t="str">
        <f>precio_alta!F77</f>
        <v>Android</v>
      </c>
      <c r="H855" s="69" t="s">
        <v>187</v>
      </c>
      <c r="I855" s="68" t="s">
        <v>196</v>
      </c>
      <c r="J855" s="69">
        <f>precio_alta!J77</f>
        <v>2439</v>
      </c>
    </row>
    <row r="856" spans="1:10" x14ac:dyDescent="0.3">
      <c r="A856" t="str">
        <f t="shared" si="13"/>
        <v>SAMSUNG GALAXY A57 512GB 5GMax Negocios + 55.90CONTADO</v>
      </c>
      <c r="B856" s="69" t="str">
        <f>precio_alta!A78</f>
        <v>Corriente</v>
      </c>
      <c r="C856" s="69" t="str">
        <f>precio_alta!B78</f>
        <v>5G</v>
      </c>
      <c r="D856" s="69" t="str">
        <f>precio_alta!C78</f>
        <v>SAMSUNG</v>
      </c>
      <c r="E856" s="69" t="str">
        <f>precio_alta!D78</f>
        <v>SAMSUNG GALAXY A57 512GB 5G</v>
      </c>
      <c r="F856" s="69">
        <f>precio_alta!E78</f>
        <v>3449</v>
      </c>
      <c r="G856" s="69" t="str">
        <f>precio_alta!F78</f>
        <v>Android</v>
      </c>
      <c r="H856" s="69" t="s">
        <v>187</v>
      </c>
      <c r="I856" s="68" t="s">
        <v>196</v>
      </c>
      <c r="J856" s="69">
        <f>precio_alta!J78</f>
        <v>3359</v>
      </c>
    </row>
    <row r="857" spans="1:10" x14ac:dyDescent="0.3">
      <c r="A857" t="str">
        <f t="shared" si="13"/>
        <v>SAMSUNG GALAXY S25 128GBMax Negocios + 55.90CONTADO</v>
      </c>
      <c r="B857" s="69" t="str">
        <f>precio_alta!A79</f>
        <v>Corriente</v>
      </c>
      <c r="C857" s="69" t="str">
        <f>precio_alta!B79</f>
        <v>5G</v>
      </c>
      <c r="D857" s="69" t="str">
        <f>precio_alta!C79</f>
        <v>SAMSUNG</v>
      </c>
      <c r="E857" s="69" t="str">
        <f>precio_alta!D79</f>
        <v>SAMSUNG GALAXY S25 128GB</v>
      </c>
      <c r="F857" s="69">
        <f>precio_alta!E79</f>
        <v>4529</v>
      </c>
      <c r="G857" s="69" t="str">
        <f>precio_alta!F79</f>
        <v>Android</v>
      </c>
      <c r="H857" s="69" t="s">
        <v>187</v>
      </c>
      <c r="I857" s="68" t="s">
        <v>196</v>
      </c>
      <c r="J857" s="69">
        <f>precio_alta!J79</f>
        <v>4409</v>
      </c>
    </row>
    <row r="858" spans="1:10" x14ac:dyDescent="0.3">
      <c r="A858" t="str">
        <f t="shared" si="13"/>
        <v>SAMSUNG GALAXY S25 FE 256GB 5GMax Negocios + 55.90CONTADO</v>
      </c>
      <c r="B858" s="69" t="str">
        <f>precio_alta!A80</f>
        <v>Corriente</v>
      </c>
      <c r="C858" s="69" t="str">
        <f>precio_alta!B80</f>
        <v>5G</v>
      </c>
      <c r="D858" s="69" t="str">
        <f>precio_alta!C80</f>
        <v>SAMSUNG</v>
      </c>
      <c r="E858" s="69" t="str">
        <f>precio_alta!D80</f>
        <v>SAMSUNG GALAXY S25 FE 256GB 5G</v>
      </c>
      <c r="F858" s="69">
        <f>precio_alta!E80</f>
        <v>3429</v>
      </c>
      <c r="G858" s="69" t="str">
        <f>precio_alta!F80</f>
        <v>Android</v>
      </c>
      <c r="H858" s="69" t="s">
        <v>187</v>
      </c>
      <c r="I858" s="68" t="s">
        <v>196</v>
      </c>
      <c r="J858" s="69">
        <f>precio_alta!J80</f>
        <v>3339</v>
      </c>
    </row>
    <row r="859" spans="1:10" x14ac:dyDescent="0.3">
      <c r="A859" t="str">
        <f t="shared" si="13"/>
        <v>SAMSUNG GALAXY S25 ULTRA 256GBMax Negocios + 55.90CONTADO</v>
      </c>
      <c r="B859" s="69" t="str">
        <f>precio_alta!A81</f>
        <v>Corriente</v>
      </c>
      <c r="C859" s="69" t="str">
        <f>precio_alta!B81</f>
        <v>5G</v>
      </c>
      <c r="D859" s="69" t="str">
        <f>precio_alta!C81</f>
        <v>SAMSUNG</v>
      </c>
      <c r="E859" s="69" t="str">
        <f>precio_alta!D81</f>
        <v>SAMSUNG GALAXY S25 ULTRA 256GB</v>
      </c>
      <c r="F859" s="69">
        <f>precio_alta!E81</f>
        <v>6219</v>
      </c>
      <c r="G859" s="69" t="str">
        <f>precio_alta!F81</f>
        <v>Android</v>
      </c>
      <c r="H859" s="69" t="s">
        <v>187</v>
      </c>
      <c r="I859" s="68" t="s">
        <v>196</v>
      </c>
      <c r="J859" s="69">
        <f>precio_alta!J81</f>
        <v>6049</v>
      </c>
    </row>
    <row r="860" spans="1:10" x14ac:dyDescent="0.3">
      <c r="A860" t="str">
        <f t="shared" si="13"/>
        <v>SAMSUNG GALAXY S26 256GB 5GMax Negocios + 55.90CONTADO</v>
      </c>
      <c r="B860" s="69" t="str">
        <f>precio_alta!A82</f>
        <v>Corriente</v>
      </c>
      <c r="C860" s="69" t="str">
        <f>precio_alta!B82</f>
        <v>5G</v>
      </c>
      <c r="D860" s="69" t="str">
        <f>precio_alta!C82</f>
        <v>SAMSUNG</v>
      </c>
      <c r="E860" s="69" t="str">
        <f>precio_alta!D82</f>
        <v>SAMSUNG GALAXY S26 256GB 5G</v>
      </c>
      <c r="F860" s="69">
        <f>precio_alta!E82</f>
        <v>5029</v>
      </c>
      <c r="G860" s="69" t="str">
        <f>precio_alta!F82</f>
        <v>Android</v>
      </c>
      <c r="H860" s="69" t="s">
        <v>187</v>
      </c>
      <c r="I860" s="68" t="s">
        <v>196</v>
      </c>
      <c r="J860" s="69">
        <f>precio_alta!J82</f>
        <v>4899</v>
      </c>
    </row>
    <row r="861" spans="1:10" x14ac:dyDescent="0.3">
      <c r="A861" t="str">
        <f t="shared" si="13"/>
        <v>SAMSUNG GALAXY S26 PLUS 256GB 5GMax Negocios + 55.90CONTADO</v>
      </c>
      <c r="B861" s="69" t="str">
        <f>precio_alta!A83</f>
        <v>Corriente</v>
      </c>
      <c r="C861" s="69" t="str">
        <f>precio_alta!B83</f>
        <v>5G</v>
      </c>
      <c r="D861" s="69" t="str">
        <f>precio_alta!C83</f>
        <v>SAMSUNG</v>
      </c>
      <c r="E861" s="69" t="str">
        <f>precio_alta!D83</f>
        <v>SAMSUNG GALAXY S26 PLUS 256GB 5G</v>
      </c>
      <c r="F861" s="69">
        <f>precio_alta!E83</f>
        <v>6039</v>
      </c>
      <c r="G861" s="69" t="str">
        <f>precio_alta!F83</f>
        <v>Android</v>
      </c>
      <c r="H861" s="69" t="s">
        <v>187</v>
      </c>
      <c r="I861" s="68" t="s">
        <v>196</v>
      </c>
      <c r="J861" s="69">
        <f>precio_alta!J83</f>
        <v>5869</v>
      </c>
    </row>
    <row r="862" spans="1:10" x14ac:dyDescent="0.3">
      <c r="A862" t="str">
        <f t="shared" si="13"/>
        <v>SAMSUNG GALAXY S26 ULTRA 256GB 5GMax Negocios + 55.90CONTADO</v>
      </c>
      <c r="B862" s="69" t="str">
        <f>precio_alta!A84</f>
        <v>Corriente</v>
      </c>
      <c r="C862" s="69" t="str">
        <f>precio_alta!B84</f>
        <v>5G</v>
      </c>
      <c r="D862" s="69" t="str">
        <f>precio_alta!C84</f>
        <v>SAMSUNG</v>
      </c>
      <c r="E862" s="69" t="str">
        <f>precio_alta!D84</f>
        <v>SAMSUNG GALAXY S26 ULTRA 256GB 5G</v>
      </c>
      <c r="F862" s="69">
        <f>precio_alta!E84</f>
        <v>7039</v>
      </c>
      <c r="G862" s="69" t="str">
        <f>precio_alta!F84</f>
        <v>Android</v>
      </c>
      <c r="H862" s="69" t="s">
        <v>187</v>
      </c>
      <c r="I862" s="68" t="s">
        <v>196</v>
      </c>
      <c r="J862" s="69">
        <f>precio_alta!J84</f>
        <v>6849</v>
      </c>
    </row>
    <row r="863" spans="1:10" x14ac:dyDescent="0.3">
      <c r="A863" t="str">
        <f t="shared" si="13"/>
        <v>SAMSUNG GALAXY S26FE 256GB 5GMax Negocios + 55.90CONTADO</v>
      </c>
      <c r="B863" s="69" t="str">
        <f>precio_alta!A85</f>
        <v>Corriente</v>
      </c>
      <c r="C863" s="69" t="str">
        <f>precio_alta!B85</f>
        <v>5G</v>
      </c>
      <c r="D863" s="69" t="str">
        <f>precio_alta!C85</f>
        <v>SAMSUNG</v>
      </c>
      <c r="E863" s="69" t="str">
        <f>precio_alta!D85</f>
        <v>SAMSUNG GALAXY S26FE 256GB 5G</v>
      </c>
      <c r="F863" s="69">
        <f>precio_alta!E85</f>
        <v>3999</v>
      </c>
      <c r="G863" s="69" t="str">
        <f>precio_alta!F85</f>
        <v>Android</v>
      </c>
      <c r="H863" s="69" t="s">
        <v>187</v>
      </c>
      <c r="I863" s="68" t="s">
        <v>196</v>
      </c>
      <c r="J863" s="69">
        <f>precio_alta!J85</f>
        <v>3889</v>
      </c>
    </row>
    <row r="864" spans="1:10" x14ac:dyDescent="0.3">
      <c r="A864" t="str">
        <f t="shared" si="13"/>
        <v>SAMSUNG GALAXY Z FLIP 7 256GB 5GMax Negocios + 55.90CONTADO</v>
      </c>
      <c r="B864" s="69" t="str">
        <f>precio_alta!A86</f>
        <v>Corriente</v>
      </c>
      <c r="C864" s="69" t="str">
        <f>precio_alta!B86</f>
        <v>5G</v>
      </c>
      <c r="D864" s="69" t="str">
        <f>precio_alta!C86</f>
        <v>SAMSUNG</v>
      </c>
      <c r="E864" s="69" t="str">
        <f>precio_alta!D86</f>
        <v>SAMSUNG GALAXY Z FLIP 7 256GB 5G</v>
      </c>
      <c r="F864" s="69">
        <f>precio_alta!E86</f>
        <v>5279</v>
      </c>
      <c r="G864" s="69" t="str">
        <f>precio_alta!F86</f>
        <v>Android</v>
      </c>
      <c r="H864" s="69" t="s">
        <v>187</v>
      </c>
      <c r="I864" s="68" t="s">
        <v>196</v>
      </c>
      <c r="J864" s="69">
        <f>precio_alta!J86</f>
        <v>5139</v>
      </c>
    </row>
    <row r="865" spans="1:10" x14ac:dyDescent="0.3">
      <c r="A865" t="str">
        <f t="shared" si="13"/>
        <v>SAMSUNG GALAXY Z FLIP 7 FE 128GB 5GMax Negocios + 55.90CONTADO</v>
      </c>
      <c r="B865" s="69" t="str">
        <f>precio_alta!A87</f>
        <v>Corriente</v>
      </c>
      <c r="C865" s="69" t="str">
        <f>precio_alta!B87</f>
        <v>5G</v>
      </c>
      <c r="D865" s="69" t="str">
        <f>precio_alta!C87</f>
        <v>SAMSUNG</v>
      </c>
      <c r="E865" s="69" t="str">
        <f>precio_alta!D87</f>
        <v>SAMSUNG GALAXY Z FLIP 7 FE 128GB 5G</v>
      </c>
      <c r="F865" s="69">
        <f>precio_alta!E87</f>
        <v>3929</v>
      </c>
      <c r="G865" s="69" t="str">
        <f>precio_alta!F87</f>
        <v>Android</v>
      </c>
      <c r="H865" s="69" t="s">
        <v>187</v>
      </c>
      <c r="I865" s="68" t="s">
        <v>196</v>
      </c>
      <c r="J865" s="69">
        <f>precio_alta!J87</f>
        <v>3829</v>
      </c>
    </row>
    <row r="866" spans="1:10" x14ac:dyDescent="0.3">
      <c r="A866" t="str">
        <f t="shared" si="13"/>
        <v>SAMSUNG GALAXY Z FOLD 5 256GBMax Negocios + 55.90CONTADO</v>
      </c>
      <c r="B866" s="69" t="str">
        <f>precio_alta!A88</f>
        <v>Corriente</v>
      </c>
      <c r="C866" s="69" t="str">
        <f>precio_alta!B88</f>
        <v>5G</v>
      </c>
      <c r="D866" s="69" t="str">
        <f>precio_alta!C88</f>
        <v>SAMSUNG</v>
      </c>
      <c r="E866" s="69" t="str">
        <f>precio_alta!D88</f>
        <v>SAMSUNG GALAXY Z FOLD 5 256GB</v>
      </c>
      <c r="F866" s="69">
        <f>precio_alta!E88</f>
        <v>9299</v>
      </c>
      <c r="G866" s="69" t="str">
        <f>precio_alta!F88</f>
        <v>Android</v>
      </c>
      <c r="H866" s="69" t="s">
        <v>187</v>
      </c>
      <c r="I866" s="68" t="s">
        <v>196</v>
      </c>
      <c r="J866" s="69">
        <f>precio_alta!J88</f>
        <v>9049</v>
      </c>
    </row>
    <row r="867" spans="1:10" x14ac:dyDescent="0.3">
      <c r="A867" t="str">
        <f t="shared" si="13"/>
        <v>SAMSUNG GALAXY Z FOLD 7 512GB 5GMax Negocios + 55.90CONTADO</v>
      </c>
      <c r="B867" s="69" t="str">
        <f>precio_alta!A89</f>
        <v>Corriente</v>
      </c>
      <c r="C867" s="69" t="str">
        <f>precio_alta!B89</f>
        <v>5G</v>
      </c>
      <c r="D867" s="69" t="str">
        <f>precio_alta!C89</f>
        <v>SAMSUNG</v>
      </c>
      <c r="E867" s="69" t="str">
        <f>precio_alta!D89</f>
        <v>SAMSUNG GALAXY Z FOLD 7 512GB 5G</v>
      </c>
      <c r="F867" s="69">
        <f>precio_alta!E89</f>
        <v>9739</v>
      </c>
      <c r="G867" s="69" t="str">
        <f>precio_alta!F89</f>
        <v>Android</v>
      </c>
      <c r="H867" s="69" t="s">
        <v>187</v>
      </c>
      <c r="I867" s="68" t="s">
        <v>196</v>
      </c>
      <c r="J867" s="69">
        <f>precio_alta!J89</f>
        <v>9479</v>
      </c>
    </row>
    <row r="868" spans="1:10" x14ac:dyDescent="0.3">
      <c r="A868" t="str">
        <f t="shared" si="13"/>
        <v>VIVO V60 LITE 256GB 5GMax Negocios + 55.90CONTADO</v>
      </c>
      <c r="B868" s="69" t="str">
        <f>precio_alta!A90</f>
        <v>Corriente</v>
      </c>
      <c r="C868" s="69" t="str">
        <f>precio_alta!B90</f>
        <v>5G</v>
      </c>
      <c r="D868" s="69" t="str">
        <f>precio_alta!C90</f>
        <v>VIVO</v>
      </c>
      <c r="E868" s="69" t="str">
        <f>precio_alta!D90</f>
        <v>VIVO V60 LITE 256GB 5G</v>
      </c>
      <c r="F868" s="69">
        <f>precio_alta!E90</f>
        <v>1729</v>
      </c>
      <c r="G868" s="69" t="str">
        <f>precio_alta!F90</f>
        <v>Android</v>
      </c>
      <c r="H868" s="69" t="s">
        <v>187</v>
      </c>
      <c r="I868" s="68" t="s">
        <v>196</v>
      </c>
      <c r="J868" s="69">
        <f>precio_alta!J90</f>
        <v>1679</v>
      </c>
    </row>
    <row r="869" spans="1:10" x14ac:dyDescent="0.3">
      <c r="A869" t="str">
        <f t="shared" si="13"/>
        <v>VIVO V70 512GB 5GMax Negocios + 55.90CONTADO</v>
      </c>
      <c r="B869" s="69" t="str">
        <f>precio_alta!A91</f>
        <v>Corriente</v>
      </c>
      <c r="C869" s="69" t="str">
        <f>precio_alta!B91</f>
        <v>5G</v>
      </c>
      <c r="D869" s="69" t="str">
        <f>precio_alta!C91</f>
        <v>VIVO</v>
      </c>
      <c r="E869" s="69" t="str">
        <f>precio_alta!D91</f>
        <v>VIVO V70 512GB 5G</v>
      </c>
      <c r="F869" s="69">
        <f>precio_alta!E91</f>
        <v>3069</v>
      </c>
      <c r="G869" s="69" t="str">
        <f>precio_alta!F91</f>
        <v>Android</v>
      </c>
      <c r="H869" s="69" t="s">
        <v>187</v>
      </c>
      <c r="I869" s="68" t="s">
        <v>196</v>
      </c>
      <c r="J869" s="69">
        <f>precio_alta!J91</f>
        <v>2989</v>
      </c>
    </row>
    <row r="870" spans="1:10" x14ac:dyDescent="0.3">
      <c r="A870" t="str">
        <f t="shared" si="13"/>
        <v>VIVO V70FE 256GB 5GMax Negocios + 55.90CONTADO</v>
      </c>
      <c r="B870" s="69" t="str">
        <f>precio_alta!A92</f>
        <v>Corriente</v>
      </c>
      <c r="C870" s="69" t="str">
        <f>precio_alta!B92</f>
        <v>5G</v>
      </c>
      <c r="D870" s="69" t="str">
        <f>precio_alta!C92</f>
        <v>VIVO</v>
      </c>
      <c r="E870" s="69" t="str">
        <f>precio_alta!D92</f>
        <v>VIVO V70FE 256GB 5G</v>
      </c>
      <c r="F870" s="69">
        <f>precio_alta!E92</f>
        <v>2609</v>
      </c>
      <c r="G870" s="69" t="str">
        <f>precio_alta!F92</f>
        <v>Android</v>
      </c>
      <c r="H870" s="69" t="s">
        <v>187</v>
      </c>
      <c r="I870" s="68" t="s">
        <v>196</v>
      </c>
      <c r="J870" s="69">
        <f>precio_alta!J92</f>
        <v>2539</v>
      </c>
    </row>
    <row r="871" spans="1:10" x14ac:dyDescent="0.3">
      <c r="A871" t="str">
        <f t="shared" si="13"/>
        <v>VIVO X300 PRO 512GB 5GMax Negocios + 55.90CONTADO</v>
      </c>
      <c r="B871" s="69" t="str">
        <f>precio_alta!A93</f>
        <v>Corriente</v>
      </c>
      <c r="C871" s="69" t="str">
        <f>precio_alta!B93</f>
        <v>5G</v>
      </c>
      <c r="D871" s="69" t="str">
        <f>precio_alta!C93</f>
        <v>VIVO</v>
      </c>
      <c r="E871" s="69" t="str">
        <f>precio_alta!D93</f>
        <v>VIVO X300 PRO 512GB 5G</v>
      </c>
      <c r="F871" s="69">
        <f>precio_alta!E93</f>
        <v>6219</v>
      </c>
      <c r="G871" s="69" t="str">
        <f>precio_alta!F93</f>
        <v>Android</v>
      </c>
      <c r="H871" s="69" t="s">
        <v>187</v>
      </c>
      <c r="I871" s="68" t="s">
        <v>196</v>
      </c>
      <c r="J871" s="69">
        <f>precio_alta!J93</f>
        <v>6049</v>
      </c>
    </row>
    <row r="872" spans="1:10" x14ac:dyDescent="0.3">
      <c r="A872" t="str">
        <f t="shared" si="13"/>
        <v>VIVO Y04 128GBMax Negocios + 55.90CONTADO</v>
      </c>
      <c r="B872" s="69" t="str">
        <f>precio_alta!A94</f>
        <v>Corriente</v>
      </c>
      <c r="C872" s="69" t="str">
        <f>precio_alta!B94</f>
        <v>4G</v>
      </c>
      <c r="D872" s="69" t="str">
        <f>precio_alta!C94</f>
        <v>VIVO</v>
      </c>
      <c r="E872" s="69" t="str">
        <f>precio_alta!D94</f>
        <v>VIVO Y04 128GB</v>
      </c>
      <c r="F872" s="69">
        <f>precio_alta!E94</f>
        <v>489</v>
      </c>
      <c r="G872" s="69" t="str">
        <f>precio_alta!F94</f>
        <v>Android</v>
      </c>
      <c r="H872" s="69" t="s">
        <v>187</v>
      </c>
      <c r="I872" s="68" t="s">
        <v>196</v>
      </c>
      <c r="J872" s="69">
        <f>precio_alta!J94</f>
        <v>469</v>
      </c>
    </row>
    <row r="873" spans="1:10" x14ac:dyDescent="0.3">
      <c r="A873" t="str">
        <f t="shared" si="13"/>
        <v>VIVO Y11 128GB 5GMax Negocios + 55.90CONTADO</v>
      </c>
      <c r="B873" s="69" t="str">
        <f>precio_alta!A95</f>
        <v>Corriente</v>
      </c>
      <c r="C873" s="69" t="str">
        <f>precio_alta!B95</f>
        <v>5G</v>
      </c>
      <c r="D873" s="69" t="str">
        <f>precio_alta!C95</f>
        <v>VIVO</v>
      </c>
      <c r="E873" s="69" t="str">
        <f>precio_alta!D95</f>
        <v>VIVO Y11 128GB 5G</v>
      </c>
      <c r="F873" s="69">
        <f>precio_alta!E95</f>
        <v>819</v>
      </c>
      <c r="G873" s="69" t="str">
        <f>precio_alta!F95</f>
        <v>Android</v>
      </c>
      <c r="H873" s="69" t="s">
        <v>187</v>
      </c>
      <c r="I873" s="68" t="s">
        <v>196</v>
      </c>
      <c r="J873" s="69">
        <f>precio_alta!J95</f>
        <v>799</v>
      </c>
    </row>
    <row r="874" spans="1:10" x14ac:dyDescent="0.3">
      <c r="A874" t="str">
        <f t="shared" si="13"/>
        <v>VIVO Y21 256GB 5GMax Negocios + 55.90CONTADO</v>
      </c>
      <c r="B874" s="69" t="str">
        <f>precio_alta!A96</f>
        <v>Corriente</v>
      </c>
      <c r="C874" s="69" t="str">
        <f>precio_alta!B96</f>
        <v>5G</v>
      </c>
      <c r="D874" s="69" t="str">
        <f>precio_alta!C96</f>
        <v>VIVO</v>
      </c>
      <c r="E874" s="69" t="str">
        <f>precio_alta!D96</f>
        <v>VIVO Y21 256GB 5G</v>
      </c>
      <c r="F874" s="69">
        <f>precio_alta!E96</f>
        <v>1029</v>
      </c>
      <c r="G874" s="69" t="str">
        <f>precio_alta!F96</f>
        <v>Android</v>
      </c>
      <c r="H874" s="69" t="s">
        <v>187</v>
      </c>
      <c r="I874" s="68" t="s">
        <v>196</v>
      </c>
      <c r="J874" s="69">
        <f>precio_alta!J96</f>
        <v>1009</v>
      </c>
    </row>
    <row r="875" spans="1:10" x14ac:dyDescent="0.3">
      <c r="A875" t="str">
        <f t="shared" si="13"/>
        <v>VIVO Y21D 256GBMax Negocios + 55.90CONTADO</v>
      </c>
      <c r="B875" s="69" t="str">
        <f>precio_alta!A97</f>
        <v>Corriente</v>
      </c>
      <c r="C875" s="69" t="str">
        <f>precio_alta!B97</f>
        <v>4G</v>
      </c>
      <c r="D875" s="69" t="str">
        <f>precio_alta!C97</f>
        <v>VIVO</v>
      </c>
      <c r="E875" s="69" t="str">
        <f>precio_alta!D97</f>
        <v>VIVO Y21D 256GB</v>
      </c>
      <c r="F875" s="69">
        <f>precio_alta!E97</f>
        <v>849</v>
      </c>
      <c r="G875" s="69" t="str">
        <f>precio_alta!F97</f>
        <v>Android</v>
      </c>
      <c r="H875" s="69" t="s">
        <v>187</v>
      </c>
      <c r="I875" s="68" t="s">
        <v>196</v>
      </c>
      <c r="J875" s="69">
        <f>precio_alta!J97</f>
        <v>819</v>
      </c>
    </row>
    <row r="876" spans="1:10" x14ac:dyDescent="0.3">
      <c r="A876" t="str">
        <f t="shared" si="13"/>
        <v>VIVO Y31 256GB 5GMax Negocios + 55.90CONTADO</v>
      </c>
      <c r="B876" s="69" t="str">
        <f>precio_alta!A98</f>
        <v>Corriente</v>
      </c>
      <c r="C876" s="69" t="str">
        <f>precio_alta!B98</f>
        <v>5G</v>
      </c>
      <c r="D876" s="69" t="str">
        <f>precio_alta!C98</f>
        <v>VIVO</v>
      </c>
      <c r="E876" s="69" t="str">
        <f>precio_alta!D98</f>
        <v>VIVO Y31 256GB 5G</v>
      </c>
      <c r="F876" s="69">
        <f>precio_alta!E98</f>
        <v>1309</v>
      </c>
      <c r="G876" s="69" t="str">
        <f>precio_alta!F98</f>
        <v>Android</v>
      </c>
      <c r="H876" s="69" t="s">
        <v>187</v>
      </c>
      <c r="I876" s="68" t="s">
        <v>196</v>
      </c>
      <c r="J876" s="69">
        <f>precio_alta!J98</f>
        <v>1269</v>
      </c>
    </row>
    <row r="877" spans="1:10" x14ac:dyDescent="0.3">
      <c r="A877" t="str">
        <f t="shared" si="13"/>
        <v>VIVO Y31 256GB 5G NEWMax Negocios + 55.90CONTADO</v>
      </c>
      <c r="B877" s="69" t="str">
        <f>precio_alta!A99</f>
        <v>Corriente</v>
      </c>
      <c r="C877" s="69" t="str">
        <f>precio_alta!B99</f>
        <v>5G</v>
      </c>
      <c r="D877" s="69" t="str">
        <f>precio_alta!C99</f>
        <v>VIVO</v>
      </c>
      <c r="E877" s="69" t="str">
        <f>precio_alta!D99</f>
        <v>VIVO Y31 256GB 5G NEW</v>
      </c>
      <c r="F877" s="69">
        <f>precio_alta!E99</f>
        <v>1289</v>
      </c>
      <c r="G877" s="69" t="str">
        <f>precio_alta!F99</f>
        <v>Android</v>
      </c>
      <c r="H877" s="69" t="s">
        <v>187</v>
      </c>
      <c r="I877" s="68" t="s">
        <v>196</v>
      </c>
      <c r="J877" s="69">
        <f>precio_alta!J99</f>
        <v>1259</v>
      </c>
    </row>
    <row r="878" spans="1:10" x14ac:dyDescent="0.3">
      <c r="A878" t="str">
        <f t="shared" si="13"/>
        <v>XIAOMI 14T 512GB 5GMax Negocios + 55.90CONTADO</v>
      </c>
      <c r="B878" s="69" t="str">
        <f>precio_alta!A100</f>
        <v>Corriente</v>
      </c>
      <c r="C878" s="69" t="str">
        <f>precio_alta!B100</f>
        <v>5G</v>
      </c>
      <c r="D878" s="69" t="str">
        <f>precio_alta!C100</f>
        <v>XIAOMI</v>
      </c>
      <c r="E878" s="69" t="str">
        <f>precio_alta!D100</f>
        <v>XIAOMI 14T 512GB 5G</v>
      </c>
      <c r="F878" s="69">
        <f>precio_alta!E100</f>
        <v>2659</v>
      </c>
      <c r="G878" s="69" t="str">
        <f>precio_alta!F100</f>
        <v>Android</v>
      </c>
      <c r="H878" s="69" t="s">
        <v>187</v>
      </c>
      <c r="I878" s="68" t="s">
        <v>196</v>
      </c>
      <c r="J878" s="69">
        <f>precio_alta!J100</f>
        <v>2589</v>
      </c>
    </row>
    <row r="879" spans="1:10" x14ac:dyDescent="0.3">
      <c r="A879" t="str">
        <f t="shared" si="13"/>
        <v>XIAOMI 15T 512GB 5GMax Negocios + 55.90CONTADO</v>
      </c>
      <c r="B879" s="69" t="str">
        <f>precio_alta!A101</f>
        <v>Corriente</v>
      </c>
      <c r="C879" s="69" t="str">
        <f>precio_alta!B101</f>
        <v>5G</v>
      </c>
      <c r="D879" s="69" t="str">
        <f>precio_alta!C101</f>
        <v>XIAOMI</v>
      </c>
      <c r="E879" s="69" t="str">
        <f>precio_alta!D101</f>
        <v>XIAOMI 15T 512GB 5G</v>
      </c>
      <c r="F879" s="69">
        <f>precio_alta!E101</f>
        <v>2569</v>
      </c>
      <c r="G879" s="69" t="str">
        <f>precio_alta!F101</f>
        <v>Android</v>
      </c>
      <c r="H879" s="69" t="s">
        <v>187</v>
      </c>
      <c r="I879" s="68" t="s">
        <v>196</v>
      </c>
      <c r="J879" s="69">
        <f>precio_alta!J101</f>
        <v>2499</v>
      </c>
    </row>
    <row r="880" spans="1:10" x14ac:dyDescent="0.3">
      <c r="A880" t="str">
        <f t="shared" si="13"/>
        <v>XIAOMI 15T PRO 512GB 5GMax Negocios + 55.90CONTADO</v>
      </c>
      <c r="B880" s="69" t="str">
        <f>precio_alta!A102</f>
        <v>Corriente</v>
      </c>
      <c r="C880" s="69" t="str">
        <f>precio_alta!B102</f>
        <v>5G</v>
      </c>
      <c r="D880" s="69" t="str">
        <f>precio_alta!C102</f>
        <v>XIAOMI</v>
      </c>
      <c r="E880" s="69" t="str">
        <f>precio_alta!D102</f>
        <v>XIAOMI 15T PRO 512GB 5G</v>
      </c>
      <c r="F880" s="69">
        <f>precio_alta!E102</f>
        <v>3619</v>
      </c>
      <c r="G880" s="69" t="str">
        <f>precio_alta!F102</f>
        <v>Android</v>
      </c>
      <c r="H880" s="69" t="s">
        <v>187</v>
      </c>
      <c r="I880" s="68" t="s">
        <v>196</v>
      </c>
      <c r="J880" s="69">
        <f>precio_alta!J102</f>
        <v>3519</v>
      </c>
    </row>
    <row r="881" spans="1:10" x14ac:dyDescent="0.3">
      <c r="A881" t="str">
        <f t="shared" si="13"/>
        <v>XIAOMI 17 ULTRA 512GB 5GMax Negocios + 55.90CONTADO</v>
      </c>
      <c r="B881" s="69" t="str">
        <f>precio_alta!A103</f>
        <v>Corriente</v>
      </c>
      <c r="C881" s="69" t="str">
        <f>precio_alta!B103</f>
        <v>5G</v>
      </c>
      <c r="D881" s="69" t="str">
        <f>precio_alta!C103</f>
        <v>XIAOMI</v>
      </c>
      <c r="E881" s="69" t="str">
        <f>precio_alta!D103</f>
        <v>XIAOMI 17 ULTRA 512GB 5G</v>
      </c>
      <c r="F881" s="69">
        <f>precio_alta!E103</f>
        <v>6169</v>
      </c>
      <c r="G881" s="69" t="str">
        <f>precio_alta!F103</f>
        <v>Android</v>
      </c>
      <c r="H881" s="69" t="s">
        <v>187</v>
      </c>
      <c r="I881" s="68" t="s">
        <v>196</v>
      </c>
      <c r="J881" s="69">
        <f>precio_alta!J103</f>
        <v>5999</v>
      </c>
    </row>
    <row r="882" spans="1:10" x14ac:dyDescent="0.3">
      <c r="A882" t="str">
        <f t="shared" si="13"/>
        <v>XIAOMI 17T 512GB 5GMax Negocios + 55.90CONTADO</v>
      </c>
      <c r="B882" s="69" t="str">
        <f>precio_alta!A104</f>
        <v>Corriente</v>
      </c>
      <c r="C882" s="69" t="str">
        <f>precio_alta!B104</f>
        <v>5G</v>
      </c>
      <c r="D882" s="69" t="str">
        <f>precio_alta!C104</f>
        <v>XIAOMI</v>
      </c>
      <c r="E882" s="69" t="str">
        <f>precio_alta!D104</f>
        <v>XIAOMI 17T 512GB 5G</v>
      </c>
      <c r="F882" s="69">
        <f>precio_alta!E104</f>
        <v>3089</v>
      </c>
      <c r="G882" s="69" t="str">
        <f>precio_alta!F104</f>
        <v>Android</v>
      </c>
      <c r="H882" s="69" t="s">
        <v>187</v>
      </c>
      <c r="I882" s="68" t="s">
        <v>196</v>
      </c>
      <c r="J882" s="69">
        <f>precio_alta!J104</f>
        <v>3009</v>
      </c>
    </row>
    <row r="883" spans="1:10" x14ac:dyDescent="0.3">
      <c r="A883" t="str">
        <f t="shared" si="13"/>
        <v>XIAOMI 17T PRO 512GB 5GMax Negocios + 55.90CONTADO</v>
      </c>
      <c r="B883" s="69" t="str">
        <f>precio_alta!A105</f>
        <v>Corriente</v>
      </c>
      <c r="C883" s="69" t="str">
        <f>precio_alta!B105</f>
        <v>5G</v>
      </c>
      <c r="D883" s="69" t="str">
        <f>precio_alta!C105</f>
        <v>XIAOMI</v>
      </c>
      <c r="E883" s="69" t="str">
        <f>precio_alta!D105</f>
        <v>XIAOMI 17T PRO 512GB 5G</v>
      </c>
      <c r="F883" s="69">
        <f>precio_alta!E105</f>
        <v>3929</v>
      </c>
      <c r="G883" s="69" t="str">
        <f>precio_alta!F105</f>
        <v>Android</v>
      </c>
      <c r="H883" s="69" t="s">
        <v>187</v>
      </c>
      <c r="I883" s="68" t="s">
        <v>196</v>
      </c>
      <c r="J883" s="69">
        <f>precio_alta!J105</f>
        <v>3819</v>
      </c>
    </row>
    <row r="884" spans="1:10" x14ac:dyDescent="0.3">
      <c r="A884" t="str">
        <f t="shared" si="13"/>
        <v>XIAOMI REDMI 15 256GBMax Negocios + 55.90CONTADO</v>
      </c>
      <c r="B884" s="69" t="str">
        <f>precio_alta!A106</f>
        <v>Corriente</v>
      </c>
      <c r="C884" s="69" t="str">
        <f>precio_alta!B106</f>
        <v>4G</v>
      </c>
      <c r="D884" s="69" t="str">
        <f>precio_alta!C106</f>
        <v>XIAOMI</v>
      </c>
      <c r="E884" s="69" t="str">
        <f>precio_alta!D106</f>
        <v>XIAOMI REDMI 15 256GB</v>
      </c>
      <c r="F884" s="69">
        <f>precio_alta!E106</f>
        <v>939</v>
      </c>
      <c r="G884" s="69" t="str">
        <f>precio_alta!F106</f>
        <v>Android</v>
      </c>
      <c r="H884" s="69" t="s">
        <v>187</v>
      </c>
      <c r="I884" s="68" t="s">
        <v>196</v>
      </c>
      <c r="J884" s="69">
        <f>precio_alta!J106</f>
        <v>919</v>
      </c>
    </row>
    <row r="885" spans="1:10" x14ac:dyDescent="0.3">
      <c r="A885" t="str">
        <f t="shared" si="13"/>
        <v>XIAOMI REDMI 15C 256GBMax Negocios + 55.90CONTADO</v>
      </c>
      <c r="B885" s="69" t="str">
        <f>precio_alta!A107</f>
        <v>Corriente</v>
      </c>
      <c r="C885" s="69" t="str">
        <f>precio_alta!B107</f>
        <v>4G</v>
      </c>
      <c r="D885" s="69" t="str">
        <f>precio_alta!C107</f>
        <v>XIAOMI</v>
      </c>
      <c r="E885" s="69" t="str">
        <f>precio_alta!D107</f>
        <v>XIAOMI REDMI 15C 256GB</v>
      </c>
      <c r="F885" s="69">
        <f>precio_alta!E107</f>
        <v>709</v>
      </c>
      <c r="G885" s="69" t="str">
        <f>precio_alta!F107</f>
        <v>Android</v>
      </c>
      <c r="H885" s="69" t="s">
        <v>187</v>
      </c>
      <c r="I885" s="68" t="s">
        <v>196</v>
      </c>
      <c r="J885" s="69">
        <f>precio_alta!J107</f>
        <v>689</v>
      </c>
    </row>
    <row r="886" spans="1:10" x14ac:dyDescent="0.3">
      <c r="A886" t="str">
        <f t="shared" si="13"/>
        <v>XIAOMI REDMI A5 128GBMax Negocios + 55.90CONTADO</v>
      </c>
      <c r="B886" s="69" t="str">
        <f>precio_alta!A108</f>
        <v>Corriente</v>
      </c>
      <c r="C886" s="69" t="str">
        <f>precio_alta!B108</f>
        <v>4G</v>
      </c>
      <c r="D886" s="69" t="str">
        <f>precio_alta!C108</f>
        <v>XIAOMI</v>
      </c>
      <c r="E886" s="69" t="str">
        <f>precio_alta!D108</f>
        <v>XIAOMI REDMI A5 128GB</v>
      </c>
      <c r="F886" s="69">
        <f>precio_alta!E108</f>
        <v>379</v>
      </c>
      <c r="G886" s="69" t="str">
        <f>precio_alta!F108</f>
        <v>Android</v>
      </c>
      <c r="H886" s="69" t="s">
        <v>187</v>
      </c>
      <c r="I886" s="68" t="s">
        <v>196</v>
      </c>
      <c r="J886" s="69">
        <f>precio_alta!J108</f>
        <v>369</v>
      </c>
    </row>
    <row r="887" spans="1:10" x14ac:dyDescent="0.3">
      <c r="A887" t="str">
        <f t="shared" si="13"/>
        <v>XIAOMI REDMI A7 PRO 128GBMax Negocios + 55.90CONTADO</v>
      </c>
      <c r="B887" s="69" t="str">
        <f>precio_alta!A109</f>
        <v>Corriente</v>
      </c>
      <c r="C887" s="69" t="str">
        <f>precio_alta!B109</f>
        <v>4G</v>
      </c>
      <c r="D887" s="69" t="str">
        <f>precio_alta!C109</f>
        <v>XIAOMI</v>
      </c>
      <c r="E887" s="69" t="str">
        <f>precio_alta!D109</f>
        <v>XIAOMI REDMI A7 PRO 128GB</v>
      </c>
      <c r="F887" s="69">
        <f>precio_alta!E109</f>
        <v>489</v>
      </c>
      <c r="G887" s="69" t="str">
        <f>precio_alta!F109</f>
        <v>Android</v>
      </c>
      <c r="H887" s="69" t="s">
        <v>187</v>
      </c>
      <c r="I887" s="68" t="s">
        <v>196</v>
      </c>
      <c r="J887" s="69">
        <f>precio_alta!J109</f>
        <v>469</v>
      </c>
    </row>
    <row r="888" spans="1:10" x14ac:dyDescent="0.3">
      <c r="A888" t="str">
        <f t="shared" si="13"/>
        <v>XIAOMI REDMI NOTE 10 PRO 128GB SEMax Negocios + 55.90CONTADO</v>
      </c>
      <c r="B888" s="69" t="str">
        <f>precio_alta!A110</f>
        <v>Corriente</v>
      </c>
      <c r="C888" s="69" t="str">
        <f>precio_alta!B110</f>
        <v>4.5G</v>
      </c>
      <c r="D888" s="69" t="str">
        <f>precio_alta!C110</f>
        <v>XIAOMI</v>
      </c>
      <c r="E888" s="69" t="str">
        <f>precio_alta!D110</f>
        <v>XIAOMI REDMI NOTE 10 PRO 128GB SE</v>
      </c>
      <c r="F888" s="69">
        <f>precio_alta!E110</f>
        <v>1369</v>
      </c>
      <c r="G888" s="69" t="str">
        <f>precio_alta!F110</f>
        <v>Android</v>
      </c>
      <c r="H888" s="69" t="s">
        <v>187</v>
      </c>
      <c r="I888" s="68" t="s">
        <v>196</v>
      </c>
      <c r="J888" s="69">
        <f>precio_alta!J110</f>
        <v>1329</v>
      </c>
    </row>
    <row r="889" spans="1:10" x14ac:dyDescent="0.3">
      <c r="A889" t="str">
        <f t="shared" si="13"/>
        <v>XIAOMI REDMI NOTE 12 PRO PLUS 256GB 5GMax Negocios + 55.90CONTADO</v>
      </c>
      <c r="B889" s="69" t="str">
        <f>precio_alta!A111</f>
        <v>Corriente</v>
      </c>
      <c r="C889" s="69" t="str">
        <f>precio_alta!B111</f>
        <v>5G</v>
      </c>
      <c r="D889" s="69" t="str">
        <f>precio_alta!C111</f>
        <v>XIAOMI</v>
      </c>
      <c r="E889" s="69" t="str">
        <f>precio_alta!D111</f>
        <v>XIAOMI REDMI NOTE 12 PRO PLUS 256GB 5G</v>
      </c>
      <c r="F889" s="69">
        <f>precio_alta!E111</f>
        <v>2039</v>
      </c>
      <c r="G889" s="69" t="str">
        <f>precio_alta!F111</f>
        <v>Android</v>
      </c>
      <c r="H889" s="69" t="s">
        <v>187</v>
      </c>
      <c r="I889" s="68" t="s">
        <v>196</v>
      </c>
      <c r="J889" s="69">
        <f>precio_alta!J111</f>
        <v>1979</v>
      </c>
    </row>
    <row r="890" spans="1:10" x14ac:dyDescent="0.3">
      <c r="A890" t="str">
        <f t="shared" si="13"/>
        <v>XIAOMI REDMI NOTE 15 256GB 5GMax Negocios + 55.90CONTADO</v>
      </c>
      <c r="B890" s="69" t="str">
        <f>precio_alta!A112</f>
        <v>Corriente</v>
      </c>
      <c r="C890" s="69" t="str">
        <f>precio_alta!B112</f>
        <v>5G</v>
      </c>
      <c r="D890" s="69" t="str">
        <f>precio_alta!C112</f>
        <v>XIAOMI</v>
      </c>
      <c r="E890" s="69" t="str">
        <f>precio_alta!D112</f>
        <v>XIAOMI REDMI NOTE 15 256GB 5G</v>
      </c>
      <c r="F890" s="69">
        <f>precio_alta!E112</f>
        <v>1109</v>
      </c>
      <c r="G890" s="69" t="str">
        <f>precio_alta!F112</f>
        <v>Android</v>
      </c>
      <c r="H890" s="69" t="s">
        <v>187</v>
      </c>
      <c r="I890" s="68" t="s">
        <v>196</v>
      </c>
      <c r="J890" s="69">
        <f>precio_alta!J112</f>
        <v>1079</v>
      </c>
    </row>
    <row r="891" spans="1:10" x14ac:dyDescent="0.3">
      <c r="A891" t="str">
        <f t="shared" si="13"/>
        <v>XIAOMI REDMI NOTE 15 PRO 512GB 5GMax Negocios + 55.90CONTADO</v>
      </c>
      <c r="B891" s="69" t="str">
        <f>precio_alta!A113</f>
        <v>Corriente</v>
      </c>
      <c r="C891" s="69" t="str">
        <f>precio_alta!B113</f>
        <v>5G</v>
      </c>
      <c r="D891" s="69" t="str">
        <f>precio_alta!C113</f>
        <v>XIAOMI</v>
      </c>
      <c r="E891" s="69" t="str">
        <f>precio_alta!D113</f>
        <v>XIAOMI REDMI NOTE 15 PRO 512GB 5G</v>
      </c>
      <c r="F891" s="69">
        <f>precio_alta!E113</f>
        <v>1659</v>
      </c>
      <c r="G891" s="69" t="str">
        <f>precio_alta!F113</f>
        <v>Android</v>
      </c>
      <c r="H891" s="69" t="s">
        <v>187</v>
      </c>
      <c r="I891" s="68" t="s">
        <v>196</v>
      </c>
      <c r="J891" s="69">
        <f>precio_alta!J113</f>
        <v>1609</v>
      </c>
    </row>
    <row r="892" spans="1:10" x14ac:dyDescent="0.3">
      <c r="A892" t="str">
        <f t="shared" si="13"/>
        <v>XIAOMI REDMI NOTE 15 PRO PLUS 512GB 5GMax Negocios + 55.90CONTADO</v>
      </c>
      <c r="B892" s="69" t="str">
        <f>precio_alta!A114</f>
        <v>Corriente</v>
      </c>
      <c r="C892" s="69" t="str">
        <f>precio_alta!B114</f>
        <v>5G</v>
      </c>
      <c r="D892" s="69" t="str">
        <f>precio_alta!C114</f>
        <v>XIAOMI</v>
      </c>
      <c r="E892" s="69" t="str">
        <f>precio_alta!D114</f>
        <v>XIAOMI REDMI NOTE 15 PRO PLUS 512GB 5G</v>
      </c>
      <c r="F892" s="69">
        <f>precio_alta!E114</f>
        <v>1879</v>
      </c>
      <c r="G892" s="69" t="str">
        <f>precio_alta!F114</f>
        <v>Android</v>
      </c>
      <c r="H892" s="69" t="s">
        <v>187</v>
      </c>
      <c r="I892" s="68" t="s">
        <v>196</v>
      </c>
      <c r="J892" s="69">
        <f>precio_alta!J114</f>
        <v>1829</v>
      </c>
    </row>
    <row r="893" spans="1:10" x14ac:dyDescent="0.3">
      <c r="A893" t="str">
        <f t="shared" si="13"/>
        <v>ZTE BLADE A36 64GBMax Negocios + 55.90CONTADO</v>
      </c>
      <c r="B893" s="69" t="str">
        <f>precio_alta!A115</f>
        <v>Corriente</v>
      </c>
      <c r="C893" s="69" t="str">
        <f>precio_alta!B115</f>
        <v>4G</v>
      </c>
      <c r="D893" s="69" t="str">
        <f>precio_alta!C115</f>
        <v>ZTE</v>
      </c>
      <c r="E893" s="69" t="str">
        <f>precio_alta!D115</f>
        <v>ZTE BLADE A36 64GB</v>
      </c>
      <c r="F893" s="69">
        <f>precio_alta!E115</f>
        <v>439</v>
      </c>
      <c r="G893" s="69" t="str">
        <f>precio_alta!F115</f>
        <v>Android</v>
      </c>
      <c r="H893" s="69" t="s">
        <v>187</v>
      </c>
      <c r="I893" s="68" t="s">
        <v>196</v>
      </c>
      <c r="J893" s="69">
        <f>precio_alta!J115</f>
        <v>429</v>
      </c>
    </row>
    <row r="894" spans="1:10" x14ac:dyDescent="0.3">
      <c r="A894" t="str">
        <f t="shared" si="13"/>
        <v>ZTE BLADE A56 PRO 128GBMax Negocios + 55.90CONTADO</v>
      </c>
      <c r="B894" s="69" t="str">
        <f>precio_alta!A116</f>
        <v>Corriente</v>
      </c>
      <c r="C894" s="69" t="str">
        <f>precio_alta!B116</f>
        <v>4G</v>
      </c>
      <c r="D894" s="69" t="str">
        <f>precio_alta!C116</f>
        <v>ZTE</v>
      </c>
      <c r="E894" s="69" t="str">
        <f>precio_alta!D116</f>
        <v>ZTE BLADE A56 PRO 128GB</v>
      </c>
      <c r="F894" s="69">
        <f>precio_alta!E116</f>
        <v>439</v>
      </c>
      <c r="G894" s="69" t="str">
        <f>precio_alta!F116</f>
        <v>Android</v>
      </c>
      <c r="H894" s="69" t="s">
        <v>187</v>
      </c>
      <c r="I894" s="68" t="s">
        <v>196</v>
      </c>
      <c r="J894" s="69">
        <f>precio_alta!J116</f>
        <v>429</v>
      </c>
    </row>
    <row r="895" spans="1:10" x14ac:dyDescent="0.3">
      <c r="A895" t="str">
        <f t="shared" si="13"/>
        <v>ZTE BLADE A57 PRO 128GBMax Negocios + 55.90CONTADO</v>
      </c>
      <c r="B895" s="69" t="str">
        <f>precio_alta!A117</f>
        <v>Corriente</v>
      </c>
      <c r="C895" s="69" t="str">
        <f>precio_alta!B117</f>
        <v>4G</v>
      </c>
      <c r="D895" s="69" t="str">
        <f>precio_alta!C117</f>
        <v>ZTE</v>
      </c>
      <c r="E895" s="69" t="str">
        <f>precio_alta!D117</f>
        <v>ZTE BLADE A57 PRO 128GB</v>
      </c>
      <c r="F895" s="69">
        <f>precio_alta!E117</f>
        <v>559</v>
      </c>
      <c r="G895" s="69" t="str">
        <f>precio_alta!F117</f>
        <v>Android</v>
      </c>
      <c r="H895" s="69" t="s">
        <v>187</v>
      </c>
      <c r="I895" s="68" t="s">
        <v>196</v>
      </c>
      <c r="J895" s="69">
        <f>precio_alta!J117</f>
        <v>539</v>
      </c>
    </row>
    <row r="896" spans="1:10" x14ac:dyDescent="0.3">
      <c r="A896" t="str">
        <f t="shared" si="13"/>
        <v>ZTE BLADE A76 256GB 5GMax Negocios + 55.90CONTADO</v>
      </c>
      <c r="B896" s="69" t="str">
        <f>precio_alta!A118</f>
        <v>Corriente</v>
      </c>
      <c r="C896" s="69" t="str">
        <f>precio_alta!B118</f>
        <v>5G</v>
      </c>
      <c r="D896" s="69" t="str">
        <f>precio_alta!C118</f>
        <v>ZTE</v>
      </c>
      <c r="E896" s="69" t="str">
        <f>precio_alta!D118</f>
        <v>ZTE BLADE A76 256GB 5G</v>
      </c>
      <c r="F896" s="69">
        <f>precio_alta!E118</f>
        <v>709</v>
      </c>
      <c r="G896" s="69" t="str">
        <f>precio_alta!F118</f>
        <v>Android</v>
      </c>
      <c r="H896" s="69" t="s">
        <v>187</v>
      </c>
      <c r="I896" s="68" t="s">
        <v>196</v>
      </c>
      <c r="J896" s="69">
        <f>precio_alta!J118</f>
        <v>689</v>
      </c>
    </row>
    <row r="897" spans="1:10" x14ac:dyDescent="0.3">
      <c r="A897" t="str">
        <f t="shared" si="13"/>
        <v>ZTE BLADE V70 MAX 256GBMax Negocios + 55.90CONTADO</v>
      </c>
      <c r="B897" s="69" t="str">
        <f>precio_alta!A119</f>
        <v>Corriente</v>
      </c>
      <c r="C897" s="69" t="str">
        <f>precio_alta!B119</f>
        <v>4G</v>
      </c>
      <c r="D897" s="69" t="str">
        <f>precio_alta!C119</f>
        <v>ZTE</v>
      </c>
      <c r="E897" s="69" t="str">
        <f>precio_alta!D119</f>
        <v>ZTE BLADE V70 MAX 256GB</v>
      </c>
      <c r="F897" s="69">
        <f>precio_alta!E119</f>
        <v>599</v>
      </c>
      <c r="G897" s="69" t="str">
        <f>precio_alta!F119</f>
        <v>Android</v>
      </c>
      <c r="H897" s="69" t="s">
        <v>187</v>
      </c>
      <c r="I897" s="68" t="s">
        <v>196</v>
      </c>
      <c r="J897" s="69">
        <f>precio_alta!J119</f>
        <v>579</v>
      </c>
    </row>
    <row r="898" spans="1:10" x14ac:dyDescent="0.3">
      <c r="A898" t="str">
        <f t="shared" si="13"/>
        <v>ZTE NUBIA AIR 256GB 5GMax Negocios + 55.90CONTADO</v>
      </c>
      <c r="B898" s="69" t="str">
        <f>precio_alta!A120</f>
        <v>Corriente</v>
      </c>
      <c r="C898" s="69" t="str">
        <f>precio_alta!B120</f>
        <v>5G</v>
      </c>
      <c r="D898" s="69" t="str">
        <f>precio_alta!C120</f>
        <v>ZTE</v>
      </c>
      <c r="E898" s="69" t="str">
        <f>precio_alta!D120</f>
        <v>ZTE NUBIA AIR 256GB 5G</v>
      </c>
      <c r="F898" s="69">
        <f>precio_alta!E120</f>
        <v>1069</v>
      </c>
      <c r="G898" s="69" t="str">
        <f>precio_alta!F120</f>
        <v>Android</v>
      </c>
      <c r="H898" s="69" t="s">
        <v>187</v>
      </c>
      <c r="I898" s="68" t="s">
        <v>196</v>
      </c>
      <c r="J898" s="69">
        <f>precio_alta!J120</f>
        <v>1039</v>
      </c>
    </row>
    <row r="899" spans="1:10" x14ac:dyDescent="0.3">
      <c r="A899" t="str">
        <f t="shared" ref="A899:A962" si="14">CONCATENATE(E899,I899,H899)</f>
        <v>ZTE NUBIA AIR 512GB 5GMax Negocios + 55.90CONTADO</v>
      </c>
      <c r="B899" s="69" t="str">
        <f>precio_alta!A121</f>
        <v>Corriente</v>
      </c>
      <c r="C899" s="69" t="str">
        <f>precio_alta!B121</f>
        <v>5G</v>
      </c>
      <c r="D899" s="69" t="str">
        <f>precio_alta!C121</f>
        <v>ZTE</v>
      </c>
      <c r="E899" s="69" t="str">
        <f>precio_alta!D121</f>
        <v>ZTE NUBIA AIR 512GB 5G</v>
      </c>
      <c r="F899" s="69">
        <f>precio_alta!E121</f>
        <v>1369</v>
      </c>
      <c r="G899" s="69" t="str">
        <f>precio_alta!F121</f>
        <v>Android</v>
      </c>
      <c r="H899" s="69" t="s">
        <v>187</v>
      </c>
      <c r="I899" s="68" t="s">
        <v>196</v>
      </c>
      <c r="J899" s="69">
        <f>precio_alta!J121</f>
        <v>1329</v>
      </c>
    </row>
    <row r="900" spans="1:10" x14ac:dyDescent="0.3">
      <c r="A900" t="str">
        <f t="shared" si="14"/>
        <v>ZTE NUBIA NEO3 256GB 5GMax Negocios + 55.90CONTADO</v>
      </c>
      <c r="B900" s="69" t="str">
        <f>precio_alta!A122</f>
        <v>Corriente</v>
      </c>
      <c r="C900" s="69" t="str">
        <f>precio_alta!B122</f>
        <v>5G</v>
      </c>
      <c r="D900" s="69" t="str">
        <f>precio_alta!C122</f>
        <v>ZTE</v>
      </c>
      <c r="E900" s="69" t="str">
        <f>precio_alta!D122</f>
        <v>ZTE NUBIA NEO3 256GB 5G</v>
      </c>
      <c r="F900" s="69">
        <f>precio_alta!E122</f>
        <v>919</v>
      </c>
      <c r="G900" s="69" t="str">
        <f>precio_alta!F122</f>
        <v>Android</v>
      </c>
      <c r="H900" s="69" t="s">
        <v>187</v>
      </c>
      <c r="I900" s="68" t="s">
        <v>196</v>
      </c>
      <c r="J900" s="69">
        <f>precio_alta!J122</f>
        <v>899</v>
      </c>
    </row>
    <row r="901" spans="1:10" x14ac:dyDescent="0.3">
      <c r="A901" t="str">
        <f t="shared" si="14"/>
        <v>ZTE NUBIA NEO5 256GB 5GMax Negocios + 55.90CONTADO</v>
      </c>
      <c r="B901" s="69" t="str">
        <f>precio_alta!A123</f>
        <v>Corriente</v>
      </c>
      <c r="C901" s="69" t="str">
        <f>precio_alta!B123</f>
        <v>5G</v>
      </c>
      <c r="D901" s="69" t="str">
        <f>precio_alta!C123</f>
        <v>ZTE</v>
      </c>
      <c r="E901" s="69" t="str">
        <f>precio_alta!D123</f>
        <v>ZTE NUBIA NEO5 256GB 5G</v>
      </c>
      <c r="F901" s="69">
        <f>precio_alta!E123</f>
        <v>1109</v>
      </c>
      <c r="G901" s="69" t="str">
        <f>precio_alta!F123</f>
        <v>Android</v>
      </c>
      <c r="H901" s="69" t="s">
        <v>187</v>
      </c>
      <c r="I901" s="68" t="s">
        <v>196</v>
      </c>
      <c r="J901" s="69">
        <f>precio_alta!J123</f>
        <v>1079</v>
      </c>
    </row>
    <row r="902" spans="1:10" x14ac:dyDescent="0.3">
      <c r="A902" t="str">
        <f t="shared" si="14"/>
        <v>ZTE NUBIA V80 MAX 256GBMax Negocios + 55.90CONTADO</v>
      </c>
      <c r="B902" s="69" t="str">
        <f>precio_alta!A124</f>
        <v>Corriente</v>
      </c>
      <c r="C902" s="69" t="str">
        <f>precio_alta!B124</f>
        <v>4G</v>
      </c>
      <c r="D902" s="69" t="str">
        <f>precio_alta!C124</f>
        <v>ZTE</v>
      </c>
      <c r="E902" s="69" t="str">
        <f>precio_alta!D124</f>
        <v>ZTE NUBIA V80 MAX 256GB</v>
      </c>
      <c r="F902" s="69">
        <f>precio_alta!E124</f>
        <v>629</v>
      </c>
      <c r="G902" s="69" t="str">
        <f>precio_alta!F124</f>
        <v>Android</v>
      </c>
      <c r="H902" s="69" t="s">
        <v>187</v>
      </c>
      <c r="I902" s="68" t="s">
        <v>196</v>
      </c>
      <c r="J902" s="69">
        <f>precio_alta!J124</f>
        <v>609</v>
      </c>
    </row>
    <row r="903" spans="1:10" x14ac:dyDescent="0.3">
      <c r="A903" t="str">
        <f t="shared" si="14"/>
        <v>ZTE NUBIA V80 PRO 256GBMax Negocios + 55.90CONTADO</v>
      </c>
      <c r="B903" s="69" t="str">
        <f>precio_alta!A125</f>
        <v>Corriente</v>
      </c>
      <c r="C903" s="69" t="str">
        <f>precio_alta!B125</f>
        <v>4G</v>
      </c>
      <c r="D903" s="69" t="str">
        <f>precio_alta!C125</f>
        <v>ZTE</v>
      </c>
      <c r="E903" s="69" t="str">
        <f>precio_alta!D125</f>
        <v>ZTE NUBIA V80 PRO 256GB</v>
      </c>
      <c r="F903" s="69">
        <f>precio_alta!E125</f>
        <v>659</v>
      </c>
      <c r="G903" s="69" t="str">
        <f>precio_alta!F125</f>
        <v>Android</v>
      </c>
      <c r="H903" s="69" t="s">
        <v>187</v>
      </c>
      <c r="I903" s="68" t="s">
        <v>196</v>
      </c>
      <c r="J903" s="69">
        <f>precio_alta!J125</f>
        <v>639</v>
      </c>
    </row>
    <row r="904" spans="1:10" x14ac:dyDescent="0.3">
      <c r="A904" t="e">
        <f t="shared" si="14"/>
        <v>#REF!</v>
      </c>
      <c r="B904" s="69" t="e">
        <f>precio_alta!#REF!</f>
        <v>#REF!</v>
      </c>
      <c r="C904" s="69" t="e">
        <f>precio_alta!#REF!</f>
        <v>#REF!</v>
      </c>
      <c r="D904" s="69" t="e">
        <f>precio_alta!#REF!</f>
        <v>#REF!</v>
      </c>
      <c r="E904" s="69" t="e">
        <f>precio_alta!#REF!</f>
        <v>#REF!</v>
      </c>
      <c r="F904" s="69" t="e">
        <f>precio_alta!#REF!</f>
        <v>#REF!</v>
      </c>
      <c r="G904" s="69" t="e">
        <f>precio_alta!#REF!</f>
        <v>#REF!</v>
      </c>
      <c r="H904" s="69" t="s">
        <v>187</v>
      </c>
      <c r="I904" s="68" t="s">
        <v>196</v>
      </c>
      <c r="J904" s="69" t="e">
        <f>precio_alta!#REF!</f>
        <v>#REF!</v>
      </c>
    </row>
    <row r="905" spans="1:10" x14ac:dyDescent="0.3">
      <c r="A905" t="e">
        <f t="shared" si="14"/>
        <v>#REF!</v>
      </c>
      <c r="B905" s="69" t="e">
        <f>precio_alta!#REF!</f>
        <v>#REF!</v>
      </c>
      <c r="C905" s="69" t="e">
        <f>precio_alta!#REF!</f>
        <v>#REF!</v>
      </c>
      <c r="D905" s="69" t="e">
        <f>precio_alta!#REF!</f>
        <v>#REF!</v>
      </c>
      <c r="E905" s="69" t="e">
        <f>precio_alta!#REF!</f>
        <v>#REF!</v>
      </c>
      <c r="F905" s="69" t="e">
        <f>precio_alta!#REF!</f>
        <v>#REF!</v>
      </c>
      <c r="G905" s="69" t="e">
        <f>precio_alta!#REF!</f>
        <v>#REF!</v>
      </c>
      <c r="H905" s="69" t="s">
        <v>187</v>
      </c>
      <c r="I905" s="68" t="s">
        <v>196</v>
      </c>
      <c r="J905" s="69" t="e">
        <f>precio_alta!#REF!</f>
        <v>#REF!</v>
      </c>
    </row>
    <row r="906" spans="1:10" x14ac:dyDescent="0.3">
      <c r="A906" t="e">
        <f t="shared" si="14"/>
        <v>#REF!</v>
      </c>
      <c r="B906" s="69" t="e">
        <f>precio_alta!#REF!</f>
        <v>#REF!</v>
      </c>
      <c r="C906" s="69" t="e">
        <f>precio_alta!#REF!</f>
        <v>#REF!</v>
      </c>
      <c r="D906" s="69" t="e">
        <f>precio_alta!#REF!</f>
        <v>#REF!</v>
      </c>
      <c r="E906" s="69" t="e">
        <f>precio_alta!#REF!</f>
        <v>#REF!</v>
      </c>
      <c r="F906" s="69" t="e">
        <f>precio_alta!#REF!</f>
        <v>#REF!</v>
      </c>
      <c r="G906" s="69" t="e">
        <f>precio_alta!#REF!</f>
        <v>#REF!</v>
      </c>
      <c r="H906" s="69" t="s">
        <v>187</v>
      </c>
      <c r="I906" s="68" t="s">
        <v>196</v>
      </c>
      <c r="J906" s="69" t="e">
        <f>precio_alta!#REF!</f>
        <v>#REF!</v>
      </c>
    </row>
    <row r="907" spans="1:10" x14ac:dyDescent="0.3">
      <c r="A907" t="e">
        <f t="shared" si="14"/>
        <v>#REF!</v>
      </c>
      <c r="B907" s="69" t="e">
        <f>precio_alta!#REF!</f>
        <v>#REF!</v>
      </c>
      <c r="C907" s="69" t="e">
        <f>precio_alta!#REF!</f>
        <v>#REF!</v>
      </c>
      <c r="D907" s="69" t="e">
        <f>precio_alta!#REF!</f>
        <v>#REF!</v>
      </c>
      <c r="E907" s="69" t="e">
        <f>precio_alta!#REF!</f>
        <v>#REF!</v>
      </c>
      <c r="F907" s="69" t="e">
        <f>precio_alta!#REF!</f>
        <v>#REF!</v>
      </c>
      <c r="G907" s="69" t="e">
        <f>precio_alta!#REF!</f>
        <v>#REF!</v>
      </c>
      <c r="H907" s="69" t="s">
        <v>187</v>
      </c>
      <c r="I907" s="68" t="s">
        <v>196</v>
      </c>
      <c r="J907" s="69" t="e">
        <f>precio_alta!#REF!</f>
        <v>#REF!</v>
      </c>
    </row>
    <row r="908" spans="1:10" x14ac:dyDescent="0.3">
      <c r="A908" t="e">
        <f t="shared" si="14"/>
        <v>#REF!</v>
      </c>
      <c r="B908" s="69" t="e">
        <f>precio_alta!#REF!</f>
        <v>#REF!</v>
      </c>
      <c r="C908" s="69" t="e">
        <f>precio_alta!#REF!</f>
        <v>#REF!</v>
      </c>
      <c r="D908" s="69" t="e">
        <f>precio_alta!#REF!</f>
        <v>#REF!</v>
      </c>
      <c r="E908" s="69" t="e">
        <f>precio_alta!#REF!</f>
        <v>#REF!</v>
      </c>
      <c r="F908" s="69" t="e">
        <f>precio_alta!#REF!</f>
        <v>#REF!</v>
      </c>
      <c r="G908" s="69" t="e">
        <f>precio_alta!#REF!</f>
        <v>#REF!</v>
      </c>
      <c r="H908" s="69" t="s">
        <v>187</v>
      </c>
      <c r="I908" s="68" t="s">
        <v>196</v>
      </c>
      <c r="J908" s="69" t="e">
        <f>precio_alta!#REF!</f>
        <v>#REF!</v>
      </c>
    </row>
    <row r="909" spans="1:10" x14ac:dyDescent="0.3">
      <c r="A909" t="e">
        <f t="shared" si="14"/>
        <v>#REF!</v>
      </c>
      <c r="B909" s="69" t="e">
        <f>precio_alta!#REF!</f>
        <v>#REF!</v>
      </c>
      <c r="C909" s="69" t="e">
        <f>precio_alta!#REF!</f>
        <v>#REF!</v>
      </c>
      <c r="D909" s="69" t="e">
        <f>precio_alta!#REF!</f>
        <v>#REF!</v>
      </c>
      <c r="E909" s="69" t="e">
        <f>precio_alta!#REF!</f>
        <v>#REF!</v>
      </c>
      <c r="F909" s="69" t="e">
        <f>precio_alta!#REF!</f>
        <v>#REF!</v>
      </c>
      <c r="G909" s="69" t="e">
        <f>precio_alta!#REF!</f>
        <v>#REF!</v>
      </c>
      <c r="H909" s="69" t="s">
        <v>187</v>
      </c>
      <c r="I909" s="68" t="s">
        <v>196</v>
      </c>
      <c r="J909" s="69" t="e">
        <f>precio_alta!#REF!</f>
        <v>#REF!</v>
      </c>
    </row>
    <row r="910" spans="1:10" x14ac:dyDescent="0.3">
      <c r="A910" t="e">
        <f t="shared" si="14"/>
        <v>#REF!</v>
      </c>
      <c r="B910" s="69" t="e">
        <f>precio_alta!#REF!</f>
        <v>#REF!</v>
      </c>
      <c r="C910" s="69" t="e">
        <f>precio_alta!#REF!</f>
        <v>#REF!</v>
      </c>
      <c r="D910" s="69" t="e">
        <f>precio_alta!#REF!</f>
        <v>#REF!</v>
      </c>
      <c r="E910" s="69" t="e">
        <f>precio_alta!#REF!</f>
        <v>#REF!</v>
      </c>
      <c r="F910" s="69" t="e">
        <f>precio_alta!#REF!</f>
        <v>#REF!</v>
      </c>
      <c r="G910" s="69" t="e">
        <f>precio_alta!#REF!</f>
        <v>#REF!</v>
      </c>
      <c r="H910" s="69" t="s">
        <v>187</v>
      </c>
      <c r="I910" s="68" t="s">
        <v>196</v>
      </c>
      <c r="J910" s="69" t="e">
        <f>precio_alta!#REF!</f>
        <v>#REF!</v>
      </c>
    </row>
    <row r="911" spans="1:10" x14ac:dyDescent="0.3">
      <c r="A911" t="e">
        <f t="shared" si="14"/>
        <v>#REF!</v>
      </c>
      <c r="B911" s="69" t="e">
        <f>precio_alta!#REF!</f>
        <v>#REF!</v>
      </c>
      <c r="C911" s="69" t="e">
        <f>precio_alta!#REF!</f>
        <v>#REF!</v>
      </c>
      <c r="D911" s="69" t="e">
        <f>precio_alta!#REF!</f>
        <v>#REF!</v>
      </c>
      <c r="E911" s="69" t="e">
        <f>precio_alta!#REF!</f>
        <v>#REF!</v>
      </c>
      <c r="F911" s="69" t="e">
        <f>precio_alta!#REF!</f>
        <v>#REF!</v>
      </c>
      <c r="G911" s="69" t="e">
        <f>precio_alta!#REF!</f>
        <v>#REF!</v>
      </c>
      <c r="H911" s="69" t="s">
        <v>187</v>
      </c>
      <c r="I911" s="68" t="s">
        <v>196</v>
      </c>
      <c r="J911" s="69" t="e">
        <f>precio_alta!#REF!</f>
        <v>#REF!</v>
      </c>
    </row>
    <row r="912" spans="1:10" x14ac:dyDescent="0.3">
      <c r="A912" t="e">
        <f t="shared" si="14"/>
        <v>#REF!</v>
      </c>
      <c r="B912" s="69" t="e">
        <f>precio_alta!#REF!</f>
        <v>#REF!</v>
      </c>
      <c r="C912" s="69" t="e">
        <f>precio_alta!#REF!</f>
        <v>#REF!</v>
      </c>
      <c r="D912" s="69" t="e">
        <f>precio_alta!#REF!</f>
        <v>#REF!</v>
      </c>
      <c r="E912" s="69" t="e">
        <f>precio_alta!#REF!</f>
        <v>#REF!</v>
      </c>
      <c r="F912" s="69" t="e">
        <f>precio_alta!#REF!</f>
        <v>#REF!</v>
      </c>
      <c r="G912" s="69" t="e">
        <f>precio_alta!#REF!</f>
        <v>#REF!</v>
      </c>
      <c r="H912" s="69" t="s">
        <v>187</v>
      </c>
      <c r="I912" s="68" t="s">
        <v>196</v>
      </c>
      <c r="J912" s="69" t="e">
        <f>precio_alta!#REF!</f>
        <v>#REF!</v>
      </c>
    </row>
    <row r="913" spans="1:10" x14ac:dyDescent="0.3">
      <c r="A913" t="e">
        <f t="shared" si="14"/>
        <v>#REF!</v>
      </c>
      <c r="B913" s="69" t="e">
        <f>precio_alta!#REF!</f>
        <v>#REF!</v>
      </c>
      <c r="C913" s="69" t="e">
        <f>precio_alta!#REF!</f>
        <v>#REF!</v>
      </c>
      <c r="D913" s="69" t="e">
        <f>precio_alta!#REF!</f>
        <v>#REF!</v>
      </c>
      <c r="E913" s="69" t="e">
        <f>precio_alta!#REF!</f>
        <v>#REF!</v>
      </c>
      <c r="F913" s="69" t="e">
        <f>precio_alta!#REF!</f>
        <v>#REF!</v>
      </c>
      <c r="G913" s="69" t="e">
        <f>precio_alta!#REF!</f>
        <v>#REF!</v>
      </c>
      <c r="H913" s="69" t="s">
        <v>187</v>
      </c>
      <c r="I913" s="68" t="s">
        <v>196</v>
      </c>
      <c r="J913" s="69" t="e">
        <f>precio_alta!#REF!</f>
        <v>#REF!</v>
      </c>
    </row>
    <row r="914" spans="1:10" x14ac:dyDescent="0.3">
      <c r="A914" t="e">
        <f t="shared" si="14"/>
        <v>#REF!</v>
      </c>
      <c r="B914" s="69" t="e">
        <f>precio_alta!#REF!</f>
        <v>#REF!</v>
      </c>
      <c r="C914" s="69" t="e">
        <f>precio_alta!#REF!</f>
        <v>#REF!</v>
      </c>
      <c r="D914" s="69" t="e">
        <f>precio_alta!#REF!</f>
        <v>#REF!</v>
      </c>
      <c r="E914" s="69" t="e">
        <f>precio_alta!#REF!</f>
        <v>#REF!</v>
      </c>
      <c r="F914" s="69" t="e">
        <f>precio_alta!#REF!</f>
        <v>#REF!</v>
      </c>
      <c r="G914" s="69" t="e">
        <f>precio_alta!#REF!</f>
        <v>#REF!</v>
      </c>
      <c r="H914" s="69" t="s">
        <v>187</v>
      </c>
      <c r="I914" s="68" t="s">
        <v>196</v>
      </c>
      <c r="J914" s="69" t="e">
        <f>precio_alta!#REF!</f>
        <v>#REF!</v>
      </c>
    </row>
    <row r="915" spans="1:10" x14ac:dyDescent="0.3">
      <c r="A915" t="e">
        <f t="shared" si="14"/>
        <v>#REF!</v>
      </c>
      <c r="B915" s="69" t="e">
        <f>precio_alta!#REF!</f>
        <v>#REF!</v>
      </c>
      <c r="C915" s="69" t="e">
        <f>precio_alta!#REF!</f>
        <v>#REF!</v>
      </c>
      <c r="D915" s="69" t="e">
        <f>precio_alta!#REF!</f>
        <v>#REF!</v>
      </c>
      <c r="E915" s="69" t="e">
        <f>precio_alta!#REF!</f>
        <v>#REF!</v>
      </c>
      <c r="F915" s="69" t="e">
        <f>precio_alta!#REF!</f>
        <v>#REF!</v>
      </c>
      <c r="G915" s="69" t="e">
        <f>precio_alta!#REF!</f>
        <v>#REF!</v>
      </c>
      <c r="H915" s="69" t="s">
        <v>187</v>
      </c>
      <c r="I915" s="68" t="s">
        <v>196</v>
      </c>
      <c r="J915" s="69" t="e">
        <f>precio_alta!#REF!</f>
        <v>#REF!</v>
      </c>
    </row>
    <row r="916" spans="1:10" x14ac:dyDescent="0.3">
      <c r="A916" t="e">
        <f t="shared" si="14"/>
        <v>#REF!</v>
      </c>
      <c r="B916" s="69" t="e">
        <f>precio_alta!#REF!</f>
        <v>#REF!</v>
      </c>
      <c r="C916" s="69" t="e">
        <f>precio_alta!#REF!</f>
        <v>#REF!</v>
      </c>
      <c r="D916" s="69" t="e">
        <f>precio_alta!#REF!</f>
        <v>#REF!</v>
      </c>
      <c r="E916" s="69" t="e">
        <f>precio_alta!#REF!</f>
        <v>#REF!</v>
      </c>
      <c r="F916" s="69" t="e">
        <f>precio_alta!#REF!</f>
        <v>#REF!</v>
      </c>
      <c r="G916" s="69" t="e">
        <f>precio_alta!#REF!</f>
        <v>#REF!</v>
      </c>
      <c r="H916" s="69" t="s">
        <v>187</v>
      </c>
      <c r="I916" s="68" t="s">
        <v>196</v>
      </c>
      <c r="J916" s="69" t="e">
        <f>precio_alta!#REF!</f>
        <v>#REF!</v>
      </c>
    </row>
    <row r="917" spans="1:10" x14ac:dyDescent="0.3">
      <c r="A917" t="str">
        <f t="shared" si="14"/>
        <v>0Max Negocios + 55.90CONTADO</v>
      </c>
      <c r="B917" s="69">
        <f>precio_alta!A127</f>
        <v>0</v>
      </c>
      <c r="C917" s="69">
        <f>precio_alta!B127</f>
        <v>0</v>
      </c>
      <c r="D917" s="69">
        <f>precio_alta!C127</f>
        <v>0</v>
      </c>
      <c r="E917" s="69">
        <f>precio_alta!D127</f>
        <v>0</v>
      </c>
      <c r="F917" s="69">
        <f>precio_alta!E127</f>
        <v>0</v>
      </c>
      <c r="G917" s="69">
        <f>precio_alta!F127</f>
        <v>0</v>
      </c>
      <c r="H917" s="69" t="s">
        <v>187</v>
      </c>
      <c r="I917" s="68" t="s">
        <v>196</v>
      </c>
      <c r="J917" s="69">
        <f>precio_alta!J127</f>
        <v>0</v>
      </c>
    </row>
    <row r="918" spans="1:10" x14ac:dyDescent="0.3">
      <c r="A918" t="str">
        <f t="shared" si="14"/>
        <v>0Max Negocios + 55.90CONTADO</v>
      </c>
      <c r="B918" s="69">
        <f>precio_alta!A128</f>
        <v>0</v>
      </c>
      <c r="C918" s="69">
        <f>precio_alta!B128</f>
        <v>0</v>
      </c>
      <c r="D918" s="69">
        <f>precio_alta!C128</f>
        <v>0</v>
      </c>
      <c r="E918" s="69">
        <f>precio_alta!D128</f>
        <v>0</v>
      </c>
      <c r="F918" s="69">
        <f>precio_alta!E128</f>
        <v>0</v>
      </c>
      <c r="G918" s="69">
        <f>precio_alta!F128</f>
        <v>0</v>
      </c>
      <c r="H918" s="69" t="s">
        <v>187</v>
      </c>
      <c r="I918" s="68" t="s">
        <v>196</v>
      </c>
      <c r="J918" s="69">
        <f>precio_alta!J128</f>
        <v>0</v>
      </c>
    </row>
    <row r="919" spans="1:10" x14ac:dyDescent="0.3">
      <c r="A919" t="str">
        <f t="shared" si="14"/>
        <v>0Max Negocios + 55.90CONTADO</v>
      </c>
      <c r="B919" s="69">
        <f>precio_alta!A129</f>
        <v>0</v>
      </c>
      <c r="C919" s="69">
        <f>precio_alta!B129</f>
        <v>0</v>
      </c>
      <c r="D919" s="69">
        <f>precio_alta!C129</f>
        <v>0</v>
      </c>
      <c r="E919" s="69">
        <f>precio_alta!D129</f>
        <v>0</v>
      </c>
      <c r="F919" s="69">
        <f>precio_alta!E129</f>
        <v>0</v>
      </c>
      <c r="G919" s="69">
        <f>precio_alta!F129</f>
        <v>0</v>
      </c>
      <c r="H919" s="69" t="s">
        <v>187</v>
      </c>
      <c r="I919" s="68" t="s">
        <v>196</v>
      </c>
      <c r="J919" s="69">
        <f>precio_alta!J129</f>
        <v>0</v>
      </c>
    </row>
    <row r="920" spans="1:10" x14ac:dyDescent="0.3">
      <c r="A920" t="str">
        <f t="shared" si="14"/>
        <v>0Max Negocios + 55.90CONTADO</v>
      </c>
      <c r="B920" s="69">
        <f>precio_alta!A130</f>
        <v>0</v>
      </c>
      <c r="C920" s="69">
        <f>precio_alta!B130</f>
        <v>0</v>
      </c>
      <c r="D920" s="69">
        <f>precio_alta!C130</f>
        <v>0</v>
      </c>
      <c r="E920" s="69">
        <f>precio_alta!D130</f>
        <v>0</v>
      </c>
      <c r="F920" s="69">
        <f>precio_alta!E130</f>
        <v>0</v>
      </c>
      <c r="G920" s="69">
        <f>precio_alta!F130</f>
        <v>0</v>
      </c>
      <c r="H920" s="69" t="s">
        <v>187</v>
      </c>
      <c r="I920" s="68" t="s">
        <v>196</v>
      </c>
      <c r="J920" s="69">
        <f>precio_alta!J130</f>
        <v>0</v>
      </c>
    </row>
    <row r="921" spans="1:10" x14ac:dyDescent="0.3">
      <c r="A921" t="str">
        <f t="shared" si="14"/>
        <v>0Max Negocios + 55.90CONTADO</v>
      </c>
      <c r="B921" s="69">
        <f>precio_alta!A131</f>
        <v>0</v>
      </c>
      <c r="C921" s="69">
        <f>precio_alta!B131</f>
        <v>0</v>
      </c>
      <c r="D921" s="69">
        <f>precio_alta!C131</f>
        <v>0</v>
      </c>
      <c r="E921" s="69">
        <f>precio_alta!D131</f>
        <v>0</v>
      </c>
      <c r="F921" s="69">
        <f>precio_alta!E131</f>
        <v>0</v>
      </c>
      <c r="G921" s="69">
        <f>precio_alta!F131</f>
        <v>0</v>
      </c>
      <c r="H921" s="69" t="s">
        <v>187</v>
      </c>
      <c r="I921" s="68" t="s">
        <v>196</v>
      </c>
      <c r="J921" s="69">
        <f>precio_alta!J131</f>
        <v>0</v>
      </c>
    </row>
    <row r="922" spans="1:10" x14ac:dyDescent="0.3">
      <c r="A922" t="str">
        <f t="shared" si="14"/>
        <v>0Max Negocios + 55.90CONTADO</v>
      </c>
      <c r="B922" s="69">
        <f>precio_alta!A132</f>
        <v>0</v>
      </c>
      <c r="C922" s="69">
        <f>precio_alta!B132</f>
        <v>0</v>
      </c>
      <c r="D922" s="69">
        <f>precio_alta!C132</f>
        <v>0</v>
      </c>
      <c r="E922" s="69">
        <f>precio_alta!D132</f>
        <v>0</v>
      </c>
      <c r="F922" s="69">
        <f>precio_alta!E132</f>
        <v>0</v>
      </c>
      <c r="G922" s="69">
        <f>precio_alta!F132</f>
        <v>0</v>
      </c>
      <c r="H922" s="69" t="s">
        <v>187</v>
      </c>
      <c r="I922" s="68" t="s">
        <v>196</v>
      </c>
      <c r="J922" s="69">
        <f>precio_alta!J132</f>
        <v>0</v>
      </c>
    </row>
    <row r="923" spans="1:10" x14ac:dyDescent="0.3">
      <c r="A923" t="str">
        <f t="shared" si="14"/>
        <v>0Max Negocios + 55.90CONTADO</v>
      </c>
      <c r="B923" s="69">
        <f>precio_alta!A133</f>
        <v>0</v>
      </c>
      <c r="C923" s="69">
        <f>precio_alta!B133</f>
        <v>0</v>
      </c>
      <c r="D923" s="69">
        <f>precio_alta!C133</f>
        <v>0</v>
      </c>
      <c r="E923" s="69">
        <f>precio_alta!D133</f>
        <v>0</v>
      </c>
      <c r="F923" s="69">
        <f>precio_alta!E133</f>
        <v>0</v>
      </c>
      <c r="G923" s="69">
        <f>precio_alta!F133</f>
        <v>0</v>
      </c>
      <c r="H923" s="69" t="s">
        <v>187</v>
      </c>
      <c r="I923" s="68" t="s">
        <v>196</v>
      </c>
      <c r="J923" s="69">
        <f>precio_alta!J133</f>
        <v>0</v>
      </c>
    </row>
    <row r="924" spans="1:10" x14ac:dyDescent="0.3">
      <c r="A924" t="str">
        <f t="shared" si="14"/>
        <v>0Max Negocios + 55.90CONTADO</v>
      </c>
      <c r="B924" s="69">
        <f>precio_alta!A134</f>
        <v>0</v>
      </c>
      <c r="C924" s="69">
        <f>precio_alta!B134</f>
        <v>0</v>
      </c>
      <c r="D924" s="69">
        <f>precio_alta!C134</f>
        <v>0</v>
      </c>
      <c r="E924" s="69">
        <f>precio_alta!D134</f>
        <v>0</v>
      </c>
      <c r="F924" s="69">
        <f>precio_alta!E134</f>
        <v>0</v>
      </c>
      <c r="G924" s="69">
        <f>precio_alta!F134</f>
        <v>0</v>
      </c>
      <c r="H924" s="69" t="s">
        <v>187</v>
      </c>
      <c r="I924" s="68" t="s">
        <v>196</v>
      </c>
      <c r="J924" s="69">
        <f>precio_alta!J134</f>
        <v>0</v>
      </c>
    </row>
    <row r="925" spans="1:10" x14ac:dyDescent="0.3">
      <c r="A925" t="str">
        <f t="shared" si="14"/>
        <v>0Max Negocios + 55.90CONTADO</v>
      </c>
      <c r="B925" s="69">
        <f>precio_alta!A135</f>
        <v>0</v>
      </c>
      <c r="C925" s="69">
        <f>precio_alta!B135</f>
        <v>0</v>
      </c>
      <c r="D925" s="69">
        <f>precio_alta!C135</f>
        <v>0</v>
      </c>
      <c r="E925" s="69">
        <f>precio_alta!D135</f>
        <v>0</v>
      </c>
      <c r="F925" s="69">
        <f>precio_alta!E135</f>
        <v>0</v>
      </c>
      <c r="G925" s="69">
        <f>precio_alta!F135</f>
        <v>0</v>
      </c>
      <c r="H925" s="69" t="s">
        <v>187</v>
      </c>
      <c r="I925" s="68" t="s">
        <v>196</v>
      </c>
      <c r="J925" s="69">
        <f>precio_alta!J135</f>
        <v>0</v>
      </c>
    </row>
    <row r="926" spans="1:10" x14ac:dyDescent="0.3">
      <c r="A926" t="str">
        <f t="shared" si="14"/>
        <v>0Max Negocios + 55.90CONTADO</v>
      </c>
      <c r="B926" s="69">
        <f>precio_alta!A136</f>
        <v>0</v>
      </c>
      <c r="C926" s="69">
        <f>precio_alta!B136</f>
        <v>0</v>
      </c>
      <c r="D926" s="69">
        <f>precio_alta!C136</f>
        <v>0</v>
      </c>
      <c r="E926" s="69">
        <f>precio_alta!D136</f>
        <v>0</v>
      </c>
      <c r="F926" s="69">
        <f>precio_alta!E136</f>
        <v>0</v>
      </c>
      <c r="G926" s="69">
        <f>precio_alta!F136</f>
        <v>0</v>
      </c>
      <c r="H926" s="69" t="s">
        <v>187</v>
      </c>
      <c r="I926" s="68" t="s">
        <v>196</v>
      </c>
      <c r="J926" s="69">
        <f>precio_alta!J136</f>
        <v>0</v>
      </c>
    </row>
    <row r="927" spans="1:10" x14ac:dyDescent="0.3">
      <c r="A927" t="str">
        <f t="shared" si="14"/>
        <v>0Max Negocios + 55.90CONTADO</v>
      </c>
      <c r="B927" s="69">
        <f>precio_alta!A137</f>
        <v>0</v>
      </c>
      <c r="C927" s="69">
        <f>precio_alta!B137</f>
        <v>0</v>
      </c>
      <c r="D927" s="69">
        <f>precio_alta!C137</f>
        <v>0</v>
      </c>
      <c r="E927" s="69">
        <f>precio_alta!D137</f>
        <v>0</v>
      </c>
      <c r="F927" s="69">
        <f>precio_alta!E137</f>
        <v>0</v>
      </c>
      <c r="G927" s="69">
        <f>precio_alta!F137</f>
        <v>0</v>
      </c>
      <c r="H927" s="69" t="s">
        <v>187</v>
      </c>
      <c r="I927" s="68" t="s">
        <v>196</v>
      </c>
      <c r="J927" s="69">
        <f>precio_alta!J137</f>
        <v>0</v>
      </c>
    </row>
    <row r="928" spans="1:10" x14ac:dyDescent="0.3">
      <c r="A928" t="str">
        <f t="shared" si="14"/>
        <v>0Max Negocios + 55.90CONTADO</v>
      </c>
      <c r="B928" s="69">
        <f>precio_alta!A138</f>
        <v>0</v>
      </c>
      <c r="C928" s="69">
        <f>precio_alta!B138</f>
        <v>0</v>
      </c>
      <c r="D928" s="69">
        <f>precio_alta!C138</f>
        <v>0</v>
      </c>
      <c r="E928" s="69">
        <f>precio_alta!D138</f>
        <v>0</v>
      </c>
      <c r="F928" s="69">
        <f>precio_alta!E138</f>
        <v>0</v>
      </c>
      <c r="G928" s="69">
        <f>precio_alta!F138</f>
        <v>0</v>
      </c>
      <c r="H928" s="69" t="s">
        <v>187</v>
      </c>
      <c r="I928" s="68" t="s">
        <v>196</v>
      </c>
      <c r="J928" s="69">
        <f>precio_alta!J138</f>
        <v>0</v>
      </c>
    </row>
    <row r="929" spans="1:10" x14ac:dyDescent="0.3">
      <c r="A929" t="str">
        <f t="shared" si="14"/>
        <v>0Max Negocios + 55.90CONTADO</v>
      </c>
      <c r="B929" s="69">
        <f>precio_alta!A139</f>
        <v>0</v>
      </c>
      <c r="C929" s="69">
        <f>precio_alta!B139</f>
        <v>0</v>
      </c>
      <c r="D929" s="69">
        <f>precio_alta!C139</f>
        <v>0</v>
      </c>
      <c r="E929" s="69">
        <f>precio_alta!D139</f>
        <v>0</v>
      </c>
      <c r="F929" s="69">
        <f>precio_alta!E139</f>
        <v>0</v>
      </c>
      <c r="G929" s="69">
        <f>precio_alta!F139</f>
        <v>0</v>
      </c>
      <c r="H929" s="69" t="s">
        <v>187</v>
      </c>
      <c r="I929" s="68" t="s">
        <v>196</v>
      </c>
      <c r="J929" s="69">
        <f>precio_alta!J139</f>
        <v>0</v>
      </c>
    </row>
    <row r="930" spans="1:10" x14ac:dyDescent="0.3">
      <c r="A930" t="str">
        <f t="shared" si="14"/>
        <v>0Max Negocios + 55.90CONTADO</v>
      </c>
      <c r="B930" s="69">
        <f>precio_alta!A140</f>
        <v>0</v>
      </c>
      <c r="C930" s="69">
        <f>precio_alta!B140</f>
        <v>0</v>
      </c>
      <c r="D930" s="69">
        <f>precio_alta!C140</f>
        <v>0</v>
      </c>
      <c r="E930" s="69">
        <f>precio_alta!D140</f>
        <v>0</v>
      </c>
      <c r="F930" s="69">
        <f>precio_alta!E140</f>
        <v>0</v>
      </c>
      <c r="G930" s="69">
        <f>precio_alta!F140</f>
        <v>0</v>
      </c>
      <c r="H930" s="69" t="s">
        <v>187</v>
      </c>
      <c r="I930" s="68" t="s">
        <v>196</v>
      </c>
      <c r="J930" s="69">
        <f>precio_alta!J140</f>
        <v>0</v>
      </c>
    </row>
    <row r="931" spans="1:10" x14ac:dyDescent="0.3">
      <c r="A931" t="str">
        <f t="shared" si="14"/>
        <v>0Max Negocios + 55.90CONTADO</v>
      </c>
      <c r="B931" s="69">
        <f>precio_alta!A141</f>
        <v>0</v>
      </c>
      <c r="C931" s="69">
        <f>precio_alta!B141</f>
        <v>0</v>
      </c>
      <c r="D931" s="69">
        <f>precio_alta!C141</f>
        <v>0</v>
      </c>
      <c r="E931" s="69">
        <f>precio_alta!D141</f>
        <v>0</v>
      </c>
      <c r="F931" s="69">
        <f>precio_alta!E141</f>
        <v>0</v>
      </c>
      <c r="G931" s="69">
        <f>precio_alta!F141</f>
        <v>0</v>
      </c>
      <c r="H931" s="69" t="s">
        <v>187</v>
      </c>
      <c r="I931" s="68" t="s">
        <v>196</v>
      </c>
      <c r="J931" s="69">
        <f>precio_alta!J141</f>
        <v>0</v>
      </c>
    </row>
    <row r="932" spans="1:10" x14ac:dyDescent="0.3">
      <c r="A932" t="str">
        <f t="shared" si="14"/>
        <v>0Max Negocios + 55.90CONTADO</v>
      </c>
      <c r="B932" s="69">
        <f>precio_alta!A142</f>
        <v>0</v>
      </c>
      <c r="C932" s="69">
        <f>precio_alta!B142</f>
        <v>0</v>
      </c>
      <c r="D932" s="69">
        <f>precio_alta!C142</f>
        <v>0</v>
      </c>
      <c r="E932" s="69">
        <f>precio_alta!D142</f>
        <v>0</v>
      </c>
      <c r="F932" s="69">
        <f>precio_alta!E142</f>
        <v>0</v>
      </c>
      <c r="G932" s="69">
        <f>precio_alta!F142</f>
        <v>0</v>
      </c>
      <c r="H932" s="69" t="s">
        <v>187</v>
      </c>
      <c r="I932" s="68" t="s">
        <v>196</v>
      </c>
      <c r="J932" s="69">
        <f>precio_alta!J142</f>
        <v>0</v>
      </c>
    </row>
    <row r="933" spans="1:10" x14ac:dyDescent="0.3">
      <c r="A933" t="str">
        <f t="shared" si="14"/>
        <v>0Max Negocios + 55.90CONTADO</v>
      </c>
      <c r="B933" s="69">
        <f>precio_alta!A143</f>
        <v>0</v>
      </c>
      <c r="C933" s="69">
        <f>precio_alta!B143</f>
        <v>0</v>
      </c>
      <c r="D933" s="69">
        <f>precio_alta!C143</f>
        <v>0</v>
      </c>
      <c r="E933" s="69">
        <f>precio_alta!D143</f>
        <v>0</v>
      </c>
      <c r="F933" s="69">
        <f>precio_alta!E143</f>
        <v>0</v>
      </c>
      <c r="G933" s="69">
        <f>precio_alta!F143</f>
        <v>0</v>
      </c>
      <c r="H933" s="69" t="s">
        <v>187</v>
      </c>
      <c r="I933" s="68" t="s">
        <v>196</v>
      </c>
      <c r="J933" s="69">
        <f>precio_alta!J143</f>
        <v>0</v>
      </c>
    </row>
    <row r="934" spans="1:10" x14ac:dyDescent="0.3">
      <c r="A934" t="str">
        <f t="shared" si="14"/>
        <v>0Max Negocios + 55.90CONTADO</v>
      </c>
      <c r="B934" s="69">
        <f>precio_alta!A144</f>
        <v>0</v>
      </c>
      <c r="C934" s="69">
        <f>precio_alta!B144</f>
        <v>0</v>
      </c>
      <c r="D934" s="69">
        <f>precio_alta!C144</f>
        <v>0</v>
      </c>
      <c r="E934" s="69">
        <f>precio_alta!D144</f>
        <v>0</v>
      </c>
      <c r="F934" s="69">
        <f>precio_alta!E144</f>
        <v>0</v>
      </c>
      <c r="G934" s="69">
        <f>precio_alta!F144</f>
        <v>0</v>
      </c>
      <c r="H934" s="69" t="s">
        <v>187</v>
      </c>
      <c r="I934" s="68" t="s">
        <v>196</v>
      </c>
      <c r="J934" s="69">
        <f>precio_alta!J144</f>
        <v>0</v>
      </c>
    </row>
    <row r="935" spans="1:10" x14ac:dyDescent="0.3">
      <c r="A935" t="str">
        <f t="shared" si="14"/>
        <v>0Max Negocios + 55.90CONTADO</v>
      </c>
      <c r="B935" s="69">
        <f>precio_alta!A145</f>
        <v>0</v>
      </c>
      <c r="C935" s="69">
        <f>precio_alta!B145</f>
        <v>0</v>
      </c>
      <c r="D935" s="69">
        <f>precio_alta!C145</f>
        <v>0</v>
      </c>
      <c r="E935" s="69">
        <f>precio_alta!D145</f>
        <v>0</v>
      </c>
      <c r="F935" s="69">
        <f>precio_alta!E145</f>
        <v>0</v>
      </c>
      <c r="G935" s="69">
        <f>precio_alta!F145</f>
        <v>0</v>
      </c>
      <c r="H935" s="69" t="s">
        <v>187</v>
      </c>
      <c r="I935" s="68" t="s">
        <v>196</v>
      </c>
      <c r="J935" s="69">
        <f>precio_alta!J145</f>
        <v>0</v>
      </c>
    </row>
    <row r="936" spans="1:10" x14ac:dyDescent="0.3">
      <c r="A936" t="str">
        <f t="shared" si="14"/>
        <v>0Max Negocios + 55.90CONTADO</v>
      </c>
      <c r="B936" s="69">
        <f>precio_alta!A146</f>
        <v>0</v>
      </c>
      <c r="C936" s="69">
        <f>precio_alta!B146</f>
        <v>0</v>
      </c>
      <c r="D936" s="69">
        <f>precio_alta!C146</f>
        <v>0</v>
      </c>
      <c r="E936" s="69">
        <f>precio_alta!D146</f>
        <v>0</v>
      </c>
      <c r="F936" s="69">
        <f>precio_alta!E146</f>
        <v>0</v>
      </c>
      <c r="G936" s="69">
        <f>precio_alta!F146</f>
        <v>0</v>
      </c>
      <c r="H936" s="69" t="s">
        <v>187</v>
      </c>
      <c r="I936" s="68" t="s">
        <v>196</v>
      </c>
      <c r="J936" s="69">
        <f>precio_alta!J146</f>
        <v>0</v>
      </c>
    </row>
    <row r="937" spans="1:10" x14ac:dyDescent="0.3">
      <c r="A937" t="str">
        <f t="shared" si="14"/>
        <v>0Max Negocios + 55.90CONTADO</v>
      </c>
      <c r="B937" s="69">
        <f>precio_alta!A147</f>
        <v>0</v>
      </c>
      <c r="C937" s="69">
        <f>precio_alta!B147</f>
        <v>0</v>
      </c>
      <c r="D937" s="69">
        <f>precio_alta!C147</f>
        <v>0</v>
      </c>
      <c r="E937" s="69">
        <f>precio_alta!D147</f>
        <v>0</v>
      </c>
      <c r="F937" s="69">
        <f>precio_alta!E147</f>
        <v>0</v>
      </c>
      <c r="G937" s="69">
        <f>precio_alta!F147</f>
        <v>0</v>
      </c>
      <c r="H937" s="69" t="s">
        <v>187</v>
      </c>
      <c r="I937" s="68" t="s">
        <v>196</v>
      </c>
      <c r="J937" s="69">
        <f>precio_alta!J147</f>
        <v>0</v>
      </c>
    </row>
    <row r="938" spans="1:10" x14ac:dyDescent="0.3">
      <c r="A938" t="str">
        <f t="shared" si="14"/>
        <v>0Max Negocios + 55.90CONTADO</v>
      </c>
      <c r="B938" s="69">
        <f>precio_alta!A148</f>
        <v>0</v>
      </c>
      <c r="C938" s="69">
        <f>precio_alta!B148</f>
        <v>0</v>
      </c>
      <c r="D938" s="69">
        <f>precio_alta!C148</f>
        <v>0</v>
      </c>
      <c r="E938" s="69">
        <f>precio_alta!D148</f>
        <v>0</v>
      </c>
      <c r="F938" s="69">
        <f>precio_alta!E148</f>
        <v>0</v>
      </c>
      <c r="G938" s="69">
        <f>precio_alta!F148</f>
        <v>0</v>
      </c>
      <c r="H938" s="69" t="s">
        <v>187</v>
      </c>
      <c r="I938" s="68" t="s">
        <v>196</v>
      </c>
      <c r="J938" s="69">
        <f>precio_alta!J148</f>
        <v>0</v>
      </c>
    </row>
    <row r="939" spans="1:10" x14ac:dyDescent="0.3">
      <c r="A939" t="str">
        <f t="shared" si="14"/>
        <v>0Max Negocios + 55.90CONTADO</v>
      </c>
      <c r="B939" s="69">
        <f>precio_alta!A149</f>
        <v>0</v>
      </c>
      <c r="C939" s="69">
        <f>precio_alta!B149</f>
        <v>0</v>
      </c>
      <c r="D939" s="69">
        <f>precio_alta!C149</f>
        <v>0</v>
      </c>
      <c r="E939" s="69">
        <f>precio_alta!D149</f>
        <v>0</v>
      </c>
      <c r="F939" s="69">
        <f>precio_alta!E149</f>
        <v>0</v>
      </c>
      <c r="G939" s="69">
        <f>precio_alta!F149</f>
        <v>0</v>
      </c>
      <c r="H939" s="69" t="s">
        <v>187</v>
      </c>
      <c r="I939" s="68" t="s">
        <v>196</v>
      </c>
      <c r="J939" s="69">
        <f>precio_alta!J149</f>
        <v>0</v>
      </c>
    </row>
    <row r="940" spans="1:10" x14ac:dyDescent="0.3">
      <c r="A940" t="str">
        <f t="shared" si="14"/>
        <v>0Max Negocios + 55.90CONTADO</v>
      </c>
      <c r="B940" s="69">
        <f>precio_alta!A150</f>
        <v>0</v>
      </c>
      <c r="C940" s="69">
        <f>precio_alta!B150</f>
        <v>0</v>
      </c>
      <c r="D940" s="69">
        <f>precio_alta!C150</f>
        <v>0</v>
      </c>
      <c r="E940" s="69">
        <f>precio_alta!D150</f>
        <v>0</v>
      </c>
      <c r="F940" s="69">
        <f>precio_alta!E150</f>
        <v>0</v>
      </c>
      <c r="G940" s="69">
        <f>precio_alta!F150</f>
        <v>0</v>
      </c>
      <c r="H940" s="69" t="s">
        <v>187</v>
      </c>
      <c r="I940" s="68" t="s">
        <v>196</v>
      </c>
      <c r="J940" s="69">
        <f>precio_alta!J150</f>
        <v>0</v>
      </c>
    </row>
    <row r="941" spans="1:10" x14ac:dyDescent="0.3">
      <c r="A941" t="str">
        <f t="shared" si="14"/>
        <v>0Max Negocios + 55.90CONTADO</v>
      </c>
      <c r="B941" s="69">
        <f>precio_alta!A151</f>
        <v>0</v>
      </c>
      <c r="C941" s="69">
        <f>precio_alta!B151</f>
        <v>0</v>
      </c>
      <c r="D941" s="69">
        <f>precio_alta!C151</f>
        <v>0</v>
      </c>
      <c r="E941" s="69">
        <f>precio_alta!D151</f>
        <v>0</v>
      </c>
      <c r="F941" s="69">
        <f>precio_alta!E151</f>
        <v>0</v>
      </c>
      <c r="G941" s="69">
        <f>precio_alta!F151</f>
        <v>0</v>
      </c>
      <c r="H941" s="69" t="s">
        <v>187</v>
      </c>
      <c r="I941" s="68" t="s">
        <v>196</v>
      </c>
      <c r="J941" s="69">
        <f>precio_alta!J151</f>
        <v>0</v>
      </c>
    </row>
    <row r="942" spans="1:10" x14ac:dyDescent="0.3">
      <c r="A942" t="str">
        <f t="shared" si="14"/>
        <v>0Max Negocios + 55.90CONTADO</v>
      </c>
      <c r="B942" s="69">
        <f>precio_alta!A152</f>
        <v>0</v>
      </c>
      <c r="C942" s="69">
        <f>precio_alta!B152</f>
        <v>0</v>
      </c>
      <c r="D942" s="69">
        <f>precio_alta!C152</f>
        <v>0</v>
      </c>
      <c r="E942" s="69">
        <f>precio_alta!D152</f>
        <v>0</v>
      </c>
      <c r="F942" s="69">
        <f>precio_alta!E152</f>
        <v>0</v>
      </c>
      <c r="G942" s="69">
        <f>precio_alta!F152</f>
        <v>0</v>
      </c>
      <c r="H942" s="69" t="s">
        <v>187</v>
      </c>
      <c r="I942" s="68" t="s">
        <v>196</v>
      </c>
      <c r="J942" s="69">
        <f>precio_alta!J152</f>
        <v>0</v>
      </c>
    </row>
    <row r="943" spans="1:10" x14ac:dyDescent="0.3">
      <c r="A943" t="str">
        <f t="shared" si="14"/>
        <v>0Max Negocios + 55.90CONTADO</v>
      </c>
      <c r="B943" s="69">
        <f>precio_alta!A153</f>
        <v>0</v>
      </c>
      <c r="C943" s="69">
        <f>precio_alta!B153</f>
        <v>0</v>
      </c>
      <c r="D943" s="69">
        <f>precio_alta!C153</f>
        <v>0</v>
      </c>
      <c r="E943" s="69">
        <f>precio_alta!D153</f>
        <v>0</v>
      </c>
      <c r="F943" s="69">
        <f>precio_alta!E153</f>
        <v>0</v>
      </c>
      <c r="G943" s="69">
        <f>precio_alta!F153</f>
        <v>0</v>
      </c>
      <c r="H943" s="69" t="s">
        <v>187</v>
      </c>
      <c r="I943" s="68" t="s">
        <v>196</v>
      </c>
      <c r="J943" s="69">
        <f>precio_alta!J153</f>
        <v>0</v>
      </c>
    </row>
    <row r="944" spans="1:10" x14ac:dyDescent="0.3">
      <c r="A944" t="str">
        <f t="shared" si="14"/>
        <v>0Max Negocios + 55.90CONTADO</v>
      </c>
      <c r="B944" s="69">
        <f>precio_alta!A154</f>
        <v>0</v>
      </c>
      <c r="C944" s="69">
        <f>precio_alta!B154</f>
        <v>0</v>
      </c>
      <c r="D944" s="69">
        <f>precio_alta!C154</f>
        <v>0</v>
      </c>
      <c r="E944" s="69">
        <f>precio_alta!D154</f>
        <v>0</v>
      </c>
      <c r="F944" s="69">
        <f>precio_alta!E154</f>
        <v>0</v>
      </c>
      <c r="G944" s="69">
        <f>precio_alta!F154</f>
        <v>0</v>
      </c>
      <c r="H944" s="69" t="s">
        <v>187</v>
      </c>
      <c r="I944" s="68" t="s">
        <v>196</v>
      </c>
      <c r="J944" s="69">
        <f>precio_alta!J154</f>
        <v>0</v>
      </c>
    </row>
    <row r="945" spans="1:10" x14ac:dyDescent="0.3">
      <c r="A945" t="str">
        <f t="shared" si="14"/>
        <v>0Max Negocios + 55.90CONTADO</v>
      </c>
      <c r="B945" s="69">
        <f>precio_alta!A155</f>
        <v>0</v>
      </c>
      <c r="C945" s="69">
        <f>precio_alta!B155</f>
        <v>0</v>
      </c>
      <c r="D945" s="69">
        <f>precio_alta!C155</f>
        <v>0</v>
      </c>
      <c r="E945" s="69">
        <f>precio_alta!D155</f>
        <v>0</v>
      </c>
      <c r="F945" s="69">
        <f>precio_alta!E155</f>
        <v>0</v>
      </c>
      <c r="G945" s="69">
        <f>precio_alta!F155</f>
        <v>0</v>
      </c>
      <c r="H945" s="69" t="s">
        <v>187</v>
      </c>
      <c r="I945" s="68" t="s">
        <v>196</v>
      </c>
      <c r="J945" s="69">
        <f>precio_alta!J155</f>
        <v>0</v>
      </c>
    </row>
    <row r="946" spans="1:10" x14ac:dyDescent="0.3">
      <c r="A946" t="str">
        <f t="shared" si="14"/>
        <v>0Max Negocios + 55.90CONTADO</v>
      </c>
      <c r="B946" s="69">
        <f>precio_alta!A156</f>
        <v>0</v>
      </c>
      <c r="C946" s="69">
        <f>precio_alta!B156</f>
        <v>0</v>
      </c>
      <c r="D946" s="69">
        <f>precio_alta!C156</f>
        <v>0</v>
      </c>
      <c r="E946" s="69">
        <f>precio_alta!D156</f>
        <v>0</v>
      </c>
      <c r="F946" s="69">
        <f>precio_alta!E156</f>
        <v>0</v>
      </c>
      <c r="G946" s="69">
        <f>precio_alta!F156</f>
        <v>0</v>
      </c>
      <c r="H946" s="69" t="s">
        <v>187</v>
      </c>
      <c r="I946" s="68" t="s">
        <v>196</v>
      </c>
      <c r="J946" s="69">
        <f>precio_alta!J156</f>
        <v>0</v>
      </c>
    </row>
    <row r="947" spans="1:10" x14ac:dyDescent="0.3">
      <c r="A947" t="str">
        <f t="shared" si="14"/>
        <v>0Max Negocios + 55.90CONTADO</v>
      </c>
      <c r="B947" s="69">
        <f>precio_alta!A157</f>
        <v>0</v>
      </c>
      <c r="C947" s="69">
        <f>precio_alta!B157</f>
        <v>0</v>
      </c>
      <c r="D947" s="69">
        <f>precio_alta!C157</f>
        <v>0</v>
      </c>
      <c r="E947" s="69">
        <f>precio_alta!D157</f>
        <v>0</v>
      </c>
      <c r="F947" s="69">
        <f>precio_alta!E157</f>
        <v>0</v>
      </c>
      <c r="G947" s="69">
        <f>precio_alta!F157</f>
        <v>0</v>
      </c>
      <c r="H947" s="69" t="s">
        <v>187</v>
      </c>
      <c r="I947" s="68" t="s">
        <v>196</v>
      </c>
      <c r="J947" s="69">
        <f>precio_alta!J157</f>
        <v>0</v>
      </c>
    </row>
    <row r="948" spans="1:10" x14ac:dyDescent="0.3">
      <c r="A948" t="str">
        <f t="shared" si="14"/>
        <v>0Max Negocios + 55.90CONTADO</v>
      </c>
      <c r="B948" s="69">
        <f>precio_alta!A158</f>
        <v>0</v>
      </c>
      <c r="C948" s="69">
        <f>precio_alta!B158</f>
        <v>0</v>
      </c>
      <c r="D948" s="69">
        <f>precio_alta!C158</f>
        <v>0</v>
      </c>
      <c r="E948" s="69">
        <f>precio_alta!D158</f>
        <v>0</v>
      </c>
      <c r="F948" s="69">
        <f>precio_alta!E158</f>
        <v>0</v>
      </c>
      <c r="G948" s="69">
        <f>precio_alta!F158</f>
        <v>0</v>
      </c>
      <c r="H948" s="69" t="s">
        <v>187</v>
      </c>
      <c r="I948" s="68" t="s">
        <v>196</v>
      </c>
      <c r="J948" s="69">
        <f>precio_alta!J158</f>
        <v>0</v>
      </c>
    </row>
    <row r="949" spans="1:10" x14ac:dyDescent="0.3">
      <c r="A949" t="str">
        <f t="shared" si="14"/>
        <v>0Max Negocios + 55.90CONTADO</v>
      </c>
      <c r="B949" s="69">
        <f>precio_alta!A159</f>
        <v>0</v>
      </c>
      <c r="C949" s="69">
        <f>precio_alta!B159</f>
        <v>0</v>
      </c>
      <c r="D949" s="69">
        <f>precio_alta!C159</f>
        <v>0</v>
      </c>
      <c r="E949" s="69">
        <f>precio_alta!D159</f>
        <v>0</v>
      </c>
      <c r="F949" s="69">
        <f>precio_alta!E159</f>
        <v>0</v>
      </c>
      <c r="G949" s="69">
        <f>precio_alta!F159</f>
        <v>0</v>
      </c>
      <c r="H949" s="69" t="s">
        <v>187</v>
      </c>
      <c r="I949" s="68" t="s">
        <v>196</v>
      </c>
      <c r="J949" s="69">
        <f>precio_alta!J159</f>
        <v>0</v>
      </c>
    </row>
    <row r="950" spans="1:10" x14ac:dyDescent="0.3">
      <c r="A950" t="str">
        <f t="shared" si="14"/>
        <v>0Max Negocios + 55.90CONTADO</v>
      </c>
      <c r="B950" s="69">
        <f>precio_alta!A160</f>
        <v>0</v>
      </c>
      <c r="C950" s="69">
        <f>precio_alta!B160</f>
        <v>0</v>
      </c>
      <c r="D950" s="69">
        <f>precio_alta!C160</f>
        <v>0</v>
      </c>
      <c r="E950" s="69">
        <f>precio_alta!D160</f>
        <v>0</v>
      </c>
      <c r="F950" s="69">
        <f>precio_alta!E160</f>
        <v>0</v>
      </c>
      <c r="G950" s="69">
        <f>precio_alta!F160</f>
        <v>0</v>
      </c>
      <c r="H950" s="69" t="s">
        <v>187</v>
      </c>
      <c r="I950" s="68" t="s">
        <v>196</v>
      </c>
      <c r="J950" s="69">
        <f>precio_alta!J160</f>
        <v>0</v>
      </c>
    </row>
    <row r="951" spans="1:10" x14ac:dyDescent="0.3">
      <c r="A951" t="str">
        <f t="shared" si="14"/>
        <v>0Max Negocios + 55.90CONTADO</v>
      </c>
      <c r="B951" s="69">
        <f>precio_alta!A161</f>
        <v>0</v>
      </c>
      <c r="C951" s="69">
        <f>precio_alta!B161</f>
        <v>0</v>
      </c>
      <c r="D951" s="69">
        <f>precio_alta!C161</f>
        <v>0</v>
      </c>
      <c r="E951" s="69">
        <f>precio_alta!D161</f>
        <v>0</v>
      </c>
      <c r="F951" s="69">
        <f>precio_alta!E161</f>
        <v>0</v>
      </c>
      <c r="G951" s="69">
        <f>precio_alta!F161</f>
        <v>0</v>
      </c>
      <c r="H951" s="69" t="s">
        <v>187</v>
      </c>
      <c r="I951" s="68" t="s">
        <v>196</v>
      </c>
      <c r="J951" s="69">
        <f>precio_alta!J161</f>
        <v>0</v>
      </c>
    </row>
    <row r="952" spans="1:10" x14ac:dyDescent="0.3">
      <c r="A952" t="str">
        <f t="shared" si="14"/>
        <v>0Max Negocios + 55.90CONTADO</v>
      </c>
      <c r="B952" s="69">
        <f>precio_alta!A162</f>
        <v>0</v>
      </c>
      <c r="C952" s="69">
        <f>precio_alta!B162</f>
        <v>0</v>
      </c>
      <c r="D952" s="69">
        <f>precio_alta!C162</f>
        <v>0</v>
      </c>
      <c r="E952" s="69">
        <f>precio_alta!D162</f>
        <v>0</v>
      </c>
      <c r="F952" s="69">
        <f>precio_alta!E162</f>
        <v>0</v>
      </c>
      <c r="G952" s="69">
        <f>precio_alta!F162</f>
        <v>0</v>
      </c>
      <c r="H952" s="69" t="s">
        <v>187</v>
      </c>
      <c r="I952" s="68" t="s">
        <v>196</v>
      </c>
      <c r="J952" s="69">
        <f>precio_alta!J162</f>
        <v>0</v>
      </c>
    </row>
    <row r="953" spans="1:10" x14ac:dyDescent="0.3">
      <c r="A953" t="str">
        <f t="shared" si="14"/>
        <v>0Max Negocios + 55.90CONTADO</v>
      </c>
      <c r="B953" s="69">
        <f>precio_alta!A163</f>
        <v>0</v>
      </c>
      <c r="C953" s="69">
        <f>precio_alta!B163</f>
        <v>0</v>
      </c>
      <c r="D953" s="69">
        <f>precio_alta!C163</f>
        <v>0</v>
      </c>
      <c r="E953" s="69">
        <f>precio_alta!D163</f>
        <v>0</v>
      </c>
      <c r="F953" s="69">
        <f>precio_alta!E163</f>
        <v>0</v>
      </c>
      <c r="G953" s="69">
        <f>precio_alta!F163</f>
        <v>0</v>
      </c>
      <c r="H953" s="69" t="s">
        <v>187</v>
      </c>
      <c r="I953" s="68" t="s">
        <v>196</v>
      </c>
      <c r="J953" s="69">
        <f>precio_alta!J163</f>
        <v>0</v>
      </c>
    </row>
    <row r="954" spans="1:10" x14ac:dyDescent="0.3">
      <c r="A954" t="str">
        <f t="shared" si="14"/>
        <v>0Max Negocios + 55.90CONTADO</v>
      </c>
      <c r="B954" s="69">
        <f>precio_alta!A164</f>
        <v>0</v>
      </c>
      <c r="C954" s="69">
        <f>precio_alta!B164</f>
        <v>0</v>
      </c>
      <c r="D954" s="69">
        <f>precio_alta!C164</f>
        <v>0</v>
      </c>
      <c r="E954" s="69">
        <f>precio_alta!D164</f>
        <v>0</v>
      </c>
      <c r="F954" s="69">
        <f>precio_alta!E164</f>
        <v>0</v>
      </c>
      <c r="G954" s="69">
        <f>precio_alta!F164</f>
        <v>0</v>
      </c>
      <c r="H954" s="69" t="s">
        <v>187</v>
      </c>
      <c r="I954" s="68" t="s">
        <v>196</v>
      </c>
      <c r="J954" s="69">
        <f>precio_alta!J164</f>
        <v>0</v>
      </c>
    </row>
    <row r="955" spans="1:10" x14ac:dyDescent="0.3">
      <c r="A955" t="str">
        <f t="shared" si="14"/>
        <v>0Max Negocios + 55.90CONTADO</v>
      </c>
      <c r="B955" s="69">
        <f>precio_alta!A165</f>
        <v>0</v>
      </c>
      <c r="C955" s="69">
        <f>precio_alta!B165</f>
        <v>0</v>
      </c>
      <c r="D955" s="69">
        <f>precio_alta!C165</f>
        <v>0</v>
      </c>
      <c r="E955" s="69">
        <f>precio_alta!D165</f>
        <v>0</v>
      </c>
      <c r="F955" s="69">
        <f>precio_alta!E165</f>
        <v>0</v>
      </c>
      <c r="G955" s="69">
        <f>precio_alta!F165</f>
        <v>0</v>
      </c>
      <c r="H955" s="69" t="s">
        <v>187</v>
      </c>
      <c r="I955" s="68" t="s">
        <v>196</v>
      </c>
      <c r="J955" s="69">
        <f>precio_alta!J165</f>
        <v>0</v>
      </c>
    </row>
    <row r="956" spans="1:10" x14ac:dyDescent="0.3">
      <c r="A956" t="str">
        <f t="shared" si="14"/>
        <v>0Max Negocios + 55.90CONTADO</v>
      </c>
      <c r="B956" s="69">
        <f>precio_alta!A166</f>
        <v>0</v>
      </c>
      <c r="C956" s="69">
        <f>precio_alta!B166</f>
        <v>0</v>
      </c>
      <c r="D956" s="69">
        <f>precio_alta!C166</f>
        <v>0</v>
      </c>
      <c r="E956" s="69">
        <f>precio_alta!D166</f>
        <v>0</v>
      </c>
      <c r="F956" s="69">
        <f>precio_alta!E166</f>
        <v>0</v>
      </c>
      <c r="G956" s="69">
        <f>precio_alta!F166</f>
        <v>0</v>
      </c>
      <c r="H956" s="69" t="s">
        <v>187</v>
      </c>
      <c r="I956" s="68" t="s">
        <v>196</v>
      </c>
      <c r="J956" s="69">
        <f>precio_alta!J166</f>
        <v>0</v>
      </c>
    </row>
    <row r="957" spans="1:10" x14ac:dyDescent="0.3">
      <c r="A957" t="str">
        <f t="shared" si="14"/>
        <v>0Max Negocios + 55.90CONTADO</v>
      </c>
      <c r="B957" s="69">
        <f>precio_alta!A167</f>
        <v>0</v>
      </c>
      <c r="C957" s="69">
        <f>precio_alta!B167</f>
        <v>0</v>
      </c>
      <c r="D957" s="69">
        <f>precio_alta!C167</f>
        <v>0</v>
      </c>
      <c r="E957" s="69">
        <f>precio_alta!D167</f>
        <v>0</v>
      </c>
      <c r="F957" s="69">
        <f>precio_alta!E167</f>
        <v>0</v>
      </c>
      <c r="G957" s="69">
        <f>precio_alta!F167</f>
        <v>0</v>
      </c>
      <c r="H957" s="69" t="s">
        <v>187</v>
      </c>
      <c r="I957" s="68" t="s">
        <v>196</v>
      </c>
      <c r="J957" s="69">
        <f>precio_alta!J167</f>
        <v>0</v>
      </c>
    </row>
    <row r="958" spans="1:10" x14ac:dyDescent="0.3">
      <c r="A958" t="str">
        <f t="shared" si="14"/>
        <v>0Max Negocios + 55.90CONTADO</v>
      </c>
      <c r="B958" s="69">
        <f>precio_alta!A168</f>
        <v>0</v>
      </c>
      <c r="C958" s="69">
        <f>precio_alta!B168</f>
        <v>0</v>
      </c>
      <c r="D958" s="69">
        <f>precio_alta!C168</f>
        <v>0</v>
      </c>
      <c r="E958" s="69">
        <f>precio_alta!D168</f>
        <v>0</v>
      </c>
      <c r="F958" s="69">
        <f>precio_alta!E168</f>
        <v>0</v>
      </c>
      <c r="G958" s="69">
        <f>precio_alta!F168</f>
        <v>0</v>
      </c>
      <c r="H958" s="69" t="s">
        <v>187</v>
      </c>
      <c r="I958" s="68" t="s">
        <v>196</v>
      </c>
      <c r="J958" s="69">
        <f>precio_alta!J168</f>
        <v>0</v>
      </c>
    </row>
    <row r="959" spans="1:10" x14ac:dyDescent="0.3">
      <c r="A959" t="str">
        <f t="shared" si="14"/>
        <v>0Max Negocios + 55.90CONTADO</v>
      </c>
      <c r="B959" s="69">
        <f>precio_alta!A169</f>
        <v>0</v>
      </c>
      <c r="C959" s="69">
        <f>precio_alta!B169</f>
        <v>0</v>
      </c>
      <c r="D959" s="69">
        <f>precio_alta!C169</f>
        <v>0</v>
      </c>
      <c r="E959" s="69">
        <f>precio_alta!D169</f>
        <v>0</v>
      </c>
      <c r="F959" s="69">
        <f>precio_alta!E169</f>
        <v>0</v>
      </c>
      <c r="G959" s="69">
        <f>precio_alta!F169</f>
        <v>0</v>
      </c>
      <c r="H959" s="69" t="s">
        <v>187</v>
      </c>
      <c r="I959" s="68" t="s">
        <v>196</v>
      </c>
      <c r="J959" s="69">
        <f>precio_alta!J169</f>
        <v>0</v>
      </c>
    </row>
    <row r="960" spans="1:10" x14ac:dyDescent="0.3">
      <c r="A960" t="str">
        <f t="shared" si="14"/>
        <v>0Max Negocios + 55.90CONTADO</v>
      </c>
      <c r="B960" s="69">
        <f>precio_alta!A170</f>
        <v>0</v>
      </c>
      <c r="C960" s="69">
        <f>precio_alta!B170</f>
        <v>0</v>
      </c>
      <c r="D960" s="69">
        <f>precio_alta!C170</f>
        <v>0</v>
      </c>
      <c r="E960" s="69">
        <f>precio_alta!D170</f>
        <v>0</v>
      </c>
      <c r="F960" s="69">
        <f>precio_alta!E170</f>
        <v>0</v>
      </c>
      <c r="G960" s="69">
        <f>precio_alta!F170</f>
        <v>0</v>
      </c>
      <c r="H960" s="69" t="s">
        <v>187</v>
      </c>
      <c r="I960" s="68" t="s">
        <v>196</v>
      </c>
      <c r="J960" s="69">
        <f>precio_alta!J170</f>
        <v>0</v>
      </c>
    </row>
    <row r="961" spans="1:10" x14ac:dyDescent="0.3">
      <c r="A961" t="str">
        <f t="shared" si="14"/>
        <v>0Max Negocios + 55.90CONTADO</v>
      </c>
      <c r="B961" s="69">
        <f>precio_alta!A171</f>
        <v>0</v>
      </c>
      <c r="C961" s="69">
        <f>precio_alta!B171</f>
        <v>0</v>
      </c>
      <c r="D961" s="69">
        <f>precio_alta!C171</f>
        <v>0</v>
      </c>
      <c r="E961" s="69">
        <f>precio_alta!D171</f>
        <v>0</v>
      </c>
      <c r="F961" s="69">
        <f>precio_alta!E171</f>
        <v>0</v>
      </c>
      <c r="G961" s="69">
        <f>precio_alta!F171</f>
        <v>0</v>
      </c>
      <c r="H961" s="69" t="s">
        <v>187</v>
      </c>
      <c r="I961" s="68" t="s">
        <v>196</v>
      </c>
      <c r="J961" s="69">
        <f>precio_alta!J171</f>
        <v>0</v>
      </c>
    </row>
    <row r="962" spans="1:10" x14ac:dyDescent="0.3">
      <c r="A962" t="str">
        <f t="shared" si="14"/>
        <v>0Max Negocios + 55.90CONTADO</v>
      </c>
      <c r="B962" s="69">
        <f>precio_alta!A172</f>
        <v>0</v>
      </c>
      <c r="C962" s="69">
        <f>precio_alta!B172</f>
        <v>0</v>
      </c>
      <c r="D962" s="69">
        <f>precio_alta!C172</f>
        <v>0</v>
      </c>
      <c r="E962" s="69">
        <f>precio_alta!D172</f>
        <v>0</v>
      </c>
      <c r="F962" s="69">
        <f>precio_alta!E172</f>
        <v>0</v>
      </c>
      <c r="G962" s="69">
        <f>precio_alta!F172</f>
        <v>0</v>
      </c>
      <c r="H962" s="69" t="s">
        <v>187</v>
      </c>
      <c r="I962" s="68" t="s">
        <v>196</v>
      </c>
      <c r="J962" s="69">
        <f>precio_alta!J172</f>
        <v>0</v>
      </c>
    </row>
    <row r="963" spans="1:10" x14ac:dyDescent="0.3">
      <c r="A963" t="str">
        <f t="shared" ref="A963:A1026" si="15">CONCATENATE(E963,I963,H963)</f>
        <v>0Max Negocios + 55.90CONTADO</v>
      </c>
      <c r="B963" s="69">
        <f>precio_alta!A173</f>
        <v>0</v>
      </c>
      <c r="C963" s="69">
        <f>precio_alta!B173</f>
        <v>0</v>
      </c>
      <c r="D963" s="69">
        <f>precio_alta!C173</f>
        <v>0</v>
      </c>
      <c r="E963" s="69">
        <f>precio_alta!D173</f>
        <v>0</v>
      </c>
      <c r="F963" s="69">
        <f>precio_alta!E173</f>
        <v>0</v>
      </c>
      <c r="G963" s="69">
        <f>precio_alta!F173</f>
        <v>0</v>
      </c>
      <c r="H963" s="69" t="s">
        <v>187</v>
      </c>
      <c r="I963" s="68" t="s">
        <v>196</v>
      </c>
      <c r="J963" s="69">
        <f>precio_alta!J173</f>
        <v>0</v>
      </c>
    </row>
    <row r="964" spans="1:10" x14ac:dyDescent="0.3">
      <c r="A964" t="str">
        <f t="shared" si="15"/>
        <v>0Max Negocios + 55.90CONTADO</v>
      </c>
      <c r="B964" s="69">
        <f>precio_alta!A174</f>
        <v>0</v>
      </c>
      <c r="C964" s="69">
        <f>precio_alta!B174</f>
        <v>0</v>
      </c>
      <c r="D964" s="69">
        <f>precio_alta!C174</f>
        <v>0</v>
      </c>
      <c r="E964" s="69">
        <f>precio_alta!D174</f>
        <v>0</v>
      </c>
      <c r="F964" s="69">
        <f>precio_alta!E174</f>
        <v>0</v>
      </c>
      <c r="G964" s="69">
        <f>precio_alta!F174</f>
        <v>0</v>
      </c>
      <c r="H964" s="69" t="s">
        <v>187</v>
      </c>
      <c r="I964" s="68" t="s">
        <v>196</v>
      </c>
      <c r="J964" s="69">
        <f>precio_alta!J174</f>
        <v>0</v>
      </c>
    </row>
    <row r="965" spans="1:10" x14ac:dyDescent="0.3">
      <c r="A965" t="str">
        <f t="shared" si="15"/>
        <v>0Max Negocios + 55.90CONTADO</v>
      </c>
      <c r="B965" s="69">
        <f>precio_alta!A175</f>
        <v>0</v>
      </c>
      <c r="C965" s="69">
        <f>precio_alta!B175</f>
        <v>0</v>
      </c>
      <c r="D965" s="69">
        <f>precio_alta!C175</f>
        <v>0</v>
      </c>
      <c r="E965" s="69">
        <f>precio_alta!D175</f>
        <v>0</v>
      </c>
      <c r="F965" s="69">
        <f>precio_alta!E175</f>
        <v>0</v>
      </c>
      <c r="G965" s="69">
        <f>precio_alta!F175</f>
        <v>0</v>
      </c>
      <c r="H965" s="69" t="s">
        <v>187</v>
      </c>
      <c r="I965" s="68" t="s">
        <v>196</v>
      </c>
      <c r="J965" s="69">
        <f>precio_alta!J175</f>
        <v>0</v>
      </c>
    </row>
    <row r="966" spans="1:10" x14ac:dyDescent="0.3">
      <c r="A966" t="str">
        <f t="shared" si="15"/>
        <v>0Max Negocios + 55.90CONTADO</v>
      </c>
      <c r="B966" s="69">
        <f>precio_alta!A176</f>
        <v>0</v>
      </c>
      <c r="C966" s="69">
        <f>precio_alta!B176</f>
        <v>0</v>
      </c>
      <c r="D966" s="69">
        <f>precio_alta!C176</f>
        <v>0</v>
      </c>
      <c r="E966" s="69">
        <f>precio_alta!D176</f>
        <v>0</v>
      </c>
      <c r="F966" s="69">
        <f>precio_alta!E176</f>
        <v>0</v>
      </c>
      <c r="G966" s="69">
        <f>precio_alta!F176</f>
        <v>0</v>
      </c>
      <c r="H966" s="69" t="s">
        <v>187</v>
      </c>
      <c r="I966" s="68" t="s">
        <v>196</v>
      </c>
      <c r="J966" s="69">
        <f>precio_alta!J176</f>
        <v>0</v>
      </c>
    </row>
    <row r="967" spans="1:10" x14ac:dyDescent="0.3">
      <c r="A967" t="str">
        <f t="shared" si="15"/>
        <v>0Max Negocios + 55.90CONTADO</v>
      </c>
      <c r="B967" s="69">
        <f>precio_alta!A177</f>
        <v>0</v>
      </c>
      <c r="C967" s="69">
        <f>precio_alta!B177</f>
        <v>0</v>
      </c>
      <c r="D967" s="69">
        <f>precio_alta!C177</f>
        <v>0</v>
      </c>
      <c r="E967" s="69">
        <f>precio_alta!D177</f>
        <v>0</v>
      </c>
      <c r="F967" s="69">
        <f>precio_alta!E177</f>
        <v>0</v>
      </c>
      <c r="G967" s="69">
        <f>precio_alta!F177</f>
        <v>0</v>
      </c>
      <c r="H967" s="69" t="s">
        <v>187</v>
      </c>
      <c r="I967" s="68" t="s">
        <v>196</v>
      </c>
      <c r="J967" s="69">
        <f>precio_alta!J177</f>
        <v>0</v>
      </c>
    </row>
    <row r="968" spans="1:10" x14ac:dyDescent="0.3">
      <c r="A968" t="str">
        <f t="shared" si="15"/>
        <v>0Max Negocios + 55.90CONTADO</v>
      </c>
      <c r="B968" s="69">
        <f>precio_alta!A178</f>
        <v>0</v>
      </c>
      <c r="C968" s="69">
        <f>precio_alta!B178</f>
        <v>0</v>
      </c>
      <c r="D968" s="69">
        <f>precio_alta!C178</f>
        <v>0</v>
      </c>
      <c r="E968" s="69">
        <f>precio_alta!D178</f>
        <v>0</v>
      </c>
      <c r="F968" s="69">
        <f>precio_alta!E178</f>
        <v>0</v>
      </c>
      <c r="G968" s="69">
        <f>precio_alta!F178</f>
        <v>0</v>
      </c>
      <c r="H968" s="69" t="s">
        <v>187</v>
      </c>
      <c r="I968" s="68" t="s">
        <v>196</v>
      </c>
      <c r="J968" s="69">
        <f>precio_alta!J178</f>
        <v>0</v>
      </c>
    </row>
    <row r="969" spans="1:10" x14ac:dyDescent="0.3">
      <c r="A969" t="str">
        <f t="shared" si="15"/>
        <v>0Max Negocios + 55.90CONTADO</v>
      </c>
      <c r="B969" s="69">
        <f>precio_alta!A179</f>
        <v>0</v>
      </c>
      <c r="C969" s="69">
        <f>precio_alta!B179</f>
        <v>0</v>
      </c>
      <c r="D969" s="69">
        <f>precio_alta!C179</f>
        <v>0</v>
      </c>
      <c r="E969" s="69">
        <f>precio_alta!D179</f>
        <v>0</v>
      </c>
      <c r="F969" s="69">
        <f>precio_alta!E179</f>
        <v>0</v>
      </c>
      <c r="G969" s="69">
        <f>precio_alta!F179</f>
        <v>0</v>
      </c>
      <c r="H969" s="69" t="s">
        <v>187</v>
      </c>
      <c r="I969" s="68" t="s">
        <v>196</v>
      </c>
      <c r="J969" s="69">
        <f>precio_alta!J179</f>
        <v>0</v>
      </c>
    </row>
    <row r="970" spans="1:10" x14ac:dyDescent="0.3">
      <c r="A970" t="str">
        <f t="shared" si="15"/>
        <v>0Max Negocios + 55.90CONTADO</v>
      </c>
      <c r="B970" s="69">
        <f>precio_alta!A180</f>
        <v>0</v>
      </c>
      <c r="C970" s="69">
        <f>precio_alta!B180</f>
        <v>0</v>
      </c>
      <c r="D970" s="69">
        <f>precio_alta!C180</f>
        <v>0</v>
      </c>
      <c r="E970" s="69">
        <f>precio_alta!D180</f>
        <v>0</v>
      </c>
      <c r="F970" s="69">
        <f>precio_alta!E180</f>
        <v>0</v>
      </c>
      <c r="G970" s="69">
        <f>precio_alta!F180</f>
        <v>0</v>
      </c>
      <c r="H970" s="69" t="s">
        <v>187</v>
      </c>
      <c r="I970" s="68" t="s">
        <v>196</v>
      </c>
      <c r="J970" s="69">
        <f>precio_alta!J180</f>
        <v>0</v>
      </c>
    </row>
    <row r="971" spans="1:10" x14ac:dyDescent="0.3">
      <c r="A971" t="str">
        <f t="shared" si="15"/>
        <v>0Max Negocios + 55.90CONTADO</v>
      </c>
      <c r="B971" s="69">
        <f>precio_alta!A181</f>
        <v>0</v>
      </c>
      <c r="C971" s="69">
        <f>precio_alta!B181</f>
        <v>0</v>
      </c>
      <c r="D971" s="69">
        <f>precio_alta!C181</f>
        <v>0</v>
      </c>
      <c r="E971" s="69">
        <f>precio_alta!D181</f>
        <v>0</v>
      </c>
      <c r="F971" s="69">
        <f>precio_alta!E181</f>
        <v>0</v>
      </c>
      <c r="G971" s="69">
        <f>precio_alta!F181</f>
        <v>0</v>
      </c>
      <c r="H971" s="69" t="s">
        <v>187</v>
      </c>
      <c r="I971" s="68" t="s">
        <v>196</v>
      </c>
      <c r="J971" s="69">
        <f>precio_alta!J181</f>
        <v>0</v>
      </c>
    </row>
    <row r="972" spans="1:10" x14ac:dyDescent="0.3">
      <c r="A972" t="str">
        <f t="shared" si="15"/>
        <v>0Max Negocios + 55.90CONTADO</v>
      </c>
      <c r="B972" s="69">
        <f>precio_alta!A182</f>
        <v>0</v>
      </c>
      <c r="C972" s="69">
        <f>precio_alta!B182</f>
        <v>0</v>
      </c>
      <c r="D972" s="69">
        <f>precio_alta!C182</f>
        <v>0</v>
      </c>
      <c r="E972" s="69">
        <f>precio_alta!D182</f>
        <v>0</v>
      </c>
      <c r="F972" s="69">
        <f>precio_alta!E182</f>
        <v>0</v>
      </c>
      <c r="G972" s="69">
        <f>precio_alta!F182</f>
        <v>0</v>
      </c>
      <c r="H972" s="69" t="s">
        <v>187</v>
      </c>
      <c r="I972" s="68" t="s">
        <v>196</v>
      </c>
      <c r="J972" s="69">
        <f>precio_alta!J182</f>
        <v>0</v>
      </c>
    </row>
    <row r="973" spans="1:10" x14ac:dyDescent="0.3">
      <c r="A973" t="str">
        <f t="shared" si="15"/>
        <v>0Max Negocios + 55.90CONTADO</v>
      </c>
      <c r="B973" s="69">
        <f>precio_alta!A183</f>
        <v>0</v>
      </c>
      <c r="C973" s="69">
        <f>precio_alta!B183</f>
        <v>0</v>
      </c>
      <c r="D973" s="69">
        <f>precio_alta!C183</f>
        <v>0</v>
      </c>
      <c r="E973" s="69">
        <f>precio_alta!D183</f>
        <v>0</v>
      </c>
      <c r="F973" s="69">
        <f>precio_alta!E183</f>
        <v>0</v>
      </c>
      <c r="G973" s="69">
        <f>precio_alta!F183</f>
        <v>0</v>
      </c>
      <c r="H973" s="69" t="s">
        <v>187</v>
      </c>
      <c r="I973" s="68" t="s">
        <v>196</v>
      </c>
      <c r="J973" s="69">
        <f>precio_alta!J183</f>
        <v>0</v>
      </c>
    </row>
    <row r="974" spans="1:10" x14ac:dyDescent="0.3">
      <c r="A974" t="str">
        <f t="shared" si="15"/>
        <v>0Max Negocios + 55.90CONTADO</v>
      </c>
      <c r="B974" s="69">
        <f>precio_alta!A184</f>
        <v>0</v>
      </c>
      <c r="C974" s="69">
        <f>precio_alta!B184</f>
        <v>0</v>
      </c>
      <c r="D974" s="69">
        <f>precio_alta!C184</f>
        <v>0</v>
      </c>
      <c r="E974" s="69">
        <f>precio_alta!D184</f>
        <v>0</v>
      </c>
      <c r="F974" s="69">
        <f>precio_alta!E184</f>
        <v>0</v>
      </c>
      <c r="G974" s="69">
        <f>precio_alta!F184</f>
        <v>0</v>
      </c>
      <c r="H974" s="69" t="s">
        <v>187</v>
      </c>
      <c r="I974" s="68" t="s">
        <v>196</v>
      </c>
      <c r="J974" s="69">
        <f>precio_alta!J184</f>
        <v>0</v>
      </c>
    </row>
    <row r="975" spans="1:10" x14ac:dyDescent="0.3">
      <c r="A975" t="str">
        <f t="shared" si="15"/>
        <v>0Max Negocios + 55.90CONTADO</v>
      </c>
      <c r="B975" s="69">
        <f>precio_alta!A185</f>
        <v>0</v>
      </c>
      <c r="C975" s="69">
        <f>precio_alta!B185</f>
        <v>0</v>
      </c>
      <c r="D975" s="69">
        <f>precio_alta!C185</f>
        <v>0</v>
      </c>
      <c r="E975" s="69">
        <f>precio_alta!D185</f>
        <v>0</v>
      </c>
      <c r="F975" s="69">
        <f>precio_alta!E185</f>
        <v>0</v>
      </c>
      <c r="G975" s="69">
        <f>precio_alta!F185</f>
        <v>0</v>
      </c>
      <c r="H975" s="69" t="s">
        <v>187</v>
      </c>
      <c r="I975" s="68" t="s">
        <v>196</v>
      </c>
      <c r="J975" s="69">
        <f>precio_alta!J185</f>
        <v>0</v>
      </c>
    </row>
    <row r="976" spans="1:10" x14ac:dyDescent="0.3">
      <c r="A976" t="str">
        <f t="shared" si="15"/>
        <v>0Max Negocios + 55.90CONTADO</v>
      </c>
      <c r="B976" s="69">
        <f>precio_alta!A186</f>
        <v>0</v>
      </c>
      <c r="C976" s="69">
        <f>precio_alta!B186</f>
        <v>0</v>
      </c>
      <c r="D976" s="69">
        <f>precio_alta!C186</f>
        <v>0</v>
      </c>
      <c r="E976" s="69">
        <f>precio_alta!D186</f>
        <v>0</v>
      </c>
      <c r="F976" s="69">
        <f>precio_alta!E186</f>
        <v>0</v>
      </c>
      <c r="G976" s="69">
        <f>precio_alta!F186</f>
        <v>0</v>
      </c>
      <c r="H976" s="69" t="s">
        <v>187</v>
      </c>
      <c r="I976" s="68" t="s">
        <v>196</v>
      </c>
      <c r="J976" s="69">
        <f>precio_alta!J186</f>
        <v>0</v>
      </c>
    </row>
    <row r="977" spans="1:10" x14ac:dyDescent="0.3">
      <c r="A977" t="str">
        <f t="shared" si="15"/>
        <v>0Max Negocios + 55.90CONTADO</v>
      </c>
      <c r="B977" s="69">
        <f>precio_alta!A187</f>
        <v>0</v>
      </c>
      <c r="C977" s="69">
        <f>precio_alta!B187</f>
        <v>0</v>
      </c>
      <c r="D977" s="69">
        <f>precio_alta!C187</f>
        <v>0</v>
      </c>
      <c r="E977" s="69">
        <f>precio_alta!D187</f>
        <v>0</v>
      </c>
      <c r="F977" s="69">
        <f>precio_alta!E187</f>
        <v>0</v>
      </c>
      <c r="G977" s="69">
        <f>precio_alta!F187</f>
        <v>0</v>
      </c>
      <c r="H977" s="69" t="s">
        <v>187</v>
      </c>
      <c r="I977" s="68" t="s">
        <v>196</v>
      </c>
      <c r="J977" s="69">
        <f>precio_alta!J187</f>
        <v>0</v>
      </c>
    </row>
    <row r="978" spans="1:10" x14ac:dyDescent="0.3">
      <c r="A978" t="str">
        <f t="shared" si="15"/>
        <v>0Max Negocios + 55.90CONTADO</v>
      </c>
      <c r="B978" s="69">
        <f>precio_alta!A188</f>
        <v>0</v>
      </c>
      <c r="C978" s="69">
        <f>precio_alta!B188</f>
        <v>0</v>
      </c>
      <c r="D978" s="69">
        <f>precio_alta!C188</f>
        <v>0</v>
      </c>
      <c r="E978" s="69">
        <f>precio_alta!D188</f>
        <v>0</v>
      </c>
      <c r="F978" s="69">
        <f>precio_alta!E188</f>
        <v>0</v>
      </c>
      <c r="G978" s="69">
        <f>precio_alta!F188</f>
        <v>0</v>
      </c>
      <c r="H978" s="69" t="s">
        <v>187</v>
      </c>
      <c r="I978" s="68" t="s">
        <v>196</v>
      </c>
      <c r="J978" s="69">
        <f>precio_alta!J188</f>
        <v>0</v>
      </c>
    </row>
    <row r="979" spans="1:10" x14ac:dyDescent="0.3">
      <c r="A979" t="str">
        <f t="shared" si="15"/>
        <v>0Max Negocios + 55.90CONTADO</v>
      </c>
      <c r="B979" s="69">
        <f>precio_alta!A189</f>
        <v>0</v>
      </c>
      <c r="C979" s="69">
        <f>precio_alta!B189</f>
        <v>0</v>
      </c>
      <c r="D979" s="69">
        <f>precio_alta!C189</f>
        <v>0</v>
      </c>
      <c r="E979" s="69">
        <f>precio_alta!D189</f>
        <v>0</v>
      </c>
      <c r="F979" s="69">
        <f>precio_alta!E189</f>
        <v>0</v>
      </c>
      <c r="G979" s="69">
        <f>precio_alta!F189</f>
        <v>0</v>
      </c>
      <c r="H979" s="69" t="s">
        <v>187</v>
      </c>
      <c r="I979" s="68" t="s">
        <v>196</v>
      </c>
      <c r="J979" s="69">
        <f>precio_alta!J189</f>
        <v>0</v>
      </c>
    </row>
    <row r="980" spans="1:10" x14ac:dyDescent="0.3">
      <c r="A980" t="str">
        <f t="shared" si="15"/>
        <v>0Max Negocios + 55.90CONTADO</v>
      </c>
      <c r="B980" s="69">
        <f>precio_alta!A190</f>
        <v>0</v>
      </c>
      <c r="C980" s="69">
        <f>precio_alta!B190</f>
        <v>0</v>
      </c>
      <c r="D980" s="69">
        <f>precio_alta!C190</f>
        <v>0</v>
      </c>
      <c r="E980" s="69">
        <f>precio_alta!D190</f>
        <v>0</v>
      </c>
      <c r="F980" s="69">
        <f>precio_alta!E190</f>
        <v>0</v>
      </c>
      <c r="G980" s="69">
        <f>precio_alta!F190</f>
        <v>0</v>
      </c>
      <c r="H980" s="69" t="s">
        <v>187</v>
      </c>
      <c r="I980" s="68" t="s">
        <v>196</v>
      </c>
      <c r="J980" s="69">
        <f>precio_alta!J190</f>
        <v>0</v>
      </c>
    </row>
    <row r="981" spans="1:10" x14ac:dyDescent="0.3">
      <c r="A981" t="str">
        <f t="shared" si="15"/>
        <v>0Max Negocios + 55.90CONTADO</v>
      </c>
      <c r="B981" s="69">
        <f>precio_alta!A191</f>
        <v>0</v>
      </c>
      <c r="C981" s="69">
        <f>precio_alta!B191</f>
        <v>0</v>
      </c>
      <c r="D981" s="69">
        <f>precio_alta!C191</f>
        <v>0</v>
      </c>
      <c r="E981" s="69">
        <f>precio_alta!D191</f>
        <v>0</v>
      </c>
      <c r="F981" s="69">
        <f>precio_alta!E191</f>
        <v>0</v>
      </c>
      <c r="G981" s="69">
        <f>precio_alta!F191</f>
        <v>0</v>
      </c>
      <c r="H981" s="69" t="s">
        <v>187</v>
      </c>
      <c r="I981" s="68" t="s">
        <v>196</v>
      </c>
      <c r="J981" s="69">
        <f>precio_alta!J191</f>
        <v>0</v>
      </c>
    </row>
    <row r="982" spans="1:10" x14ac:dyDescent="0.3">
      <c r="A982" t="str">
        <f t="shared" si="15"/>
        <v>0Max Negocios + 55.90CONTADO</v>
      </c>
      <c r="B982" s="69">
        <f>precio_alta!A192</f>
        <v>0</v>
      </c>
      <c r="C982" s="69">
        <f>precio_alta!B192</f>
        <v>0</v>
      </c>
      <c r="D982" s="69">
        <f>precio_alta!C192</f>
        <v>0</v>
      </c>
      <c r="E982" s="69">
        <f>precio_alta!D192</f>
        <v>0</v>
      </c>
      <c r="F982" s="69">
        <f>precio_alta!E192</f>
        <v>0</v>
      </c>
      <c r="G982" s="69">
        <f>precio_alta!F192</f>
        <v>0</v>
      </c>
      <c r="H982" s="69" t="s">
        <v>187</v>
      </c>
      <c r="I982" s="68" t="s">
        <v>196</v>
      </c>
      <c r="J982" s="69">
        <f>precio_alta!J192</f>
        <v>0</v>
      </c>
    </row>
    <row r="983" spans="1:10" x14ac:dyDescent="0.3">
      <c r="A983" t="str">
        <f t="shared" si="15"/>
        <v>0Max Negocios + 55.90CONTADO</v>
      </c>
      <c r="B983" s="69">
        <f>precio_alta!A193</f>
        <v>0</v>
      </c>
      <c r="C983" s="69">
        <f>precio_alta!B193</f>
        <v>0</v>
      </c>
      <c r="D983" s="69">
        <f>precio_alta!C193</f>
        <v>0</v>
      </c>
      <c r="E983" s="69">
        <f>precio_alta!D193</f>
        <v>0</v>
      </c>
      <c r="F983" s="69">
        <f>precio_alta!E193</f>
        <v>0</v>
      </c>
      <c r="G983" s="69">
        <f>precio_alta!F193</f>
        <v>0</v>
      </c>
      <c r="H983" s="69" t="s">
        <v>187</v>
      </c>
      <c r="I983" s="68" t="s">
        <v>196</v>
      </c>
      <c r="J983" s="69">
        <f>precio_alta!J193</f>
        <v>0</v>
      </c>
    </row>
    <row r="984" spans="1:10" x14ac:dyDescent="0.3">
      <c r="A984" t="str">
        <f t="shared" si="15"/>
        <v>0Max Negocios + 55.90CONTADO</v>
      </c>
      <c r="B984" s="69">
        <f>precio_alta!A194</f>
        <v>0</v>
      </c>
      <c r="C984" s="69">
        <f>precio_alta!B194</f>
        <v>0</v>
      </c>
      <c r="D984" s="69">
        <f>precio_alta!C194</f>
        <v>0</v>
      </c>
      <c r="E984" s="69">
        <f>precio_alta!D194</f>
        <v>0</v>
      </c>
      <c r="F984" s="69">
        <f>precio_alta!E194</f>
        <v>0</v>
      </c>
      <c r="G984" s="69">
        <f>precio_alta!F194</f>
        <v>0</v>
      </c>
      <c r="H984" s="69" t="s">
        <v>187</v>
      </c>
      <c r="I984" s="68" t="s">
        <v>196</v>
      </c>
      <c r="J984" s="69">
        <f>precio_alta!J194</f>
        <v>0</v>
      </c>
    </row>
    <row r="985" spans="1:10" x14ac:dyDescent="0.3">
      <c r="A985" t="str">
        <f t="shared" si="15"/>
        <v>0Max Negocios + 55.90CONTADO</v>
      </c>
      <c r="B985" s="69">
        <f>precio_alta!A195</f>
        <v>0</v>
      </c>
      <c r="C985" s="69">
        <f>precio_alta!B195</f>
        <v>0</v>
      </c>
      <c r="D985" s="69">
        <f>precio_alta!C195</f>
        <v>0</v>
      </c>
      <c r="E985" s="69">
        <f>precio_alta!D195</f>
        <v>0</v>
      </c>
      <c r="F985" s="69">
        <f>precio_alta!E195</f>
        <v>0</v>
      </c>
      <c r="G985" s="69">
        <f>precio_alta!F195</f>
        <v>0</v>
      </c>
      <c r="H985" s="69" t="s">
        <v>187</v>
      </c>
      <c r="I985" s="68" t="s">
        <v>196</v>
      </c>
      <c r="J985" s="69">
        <f>precio_alta!J195</f>
        <v>0</v>
      </c>
    </row>
    <row r="986" spans="1:10" x14ac:dyDescent="0.3">
      <c r="A986" t="str">
        <f t="shared" si="15"/>
        <v>0Max Negocios + 55.90CONTADO</v>
      </c>
      <c r="B986" s="69">
        <f>precio_alta!A196</f>
        <v>0</v>
      </c>
      <c r="C986" s="69">
        <f>precio_alta!B196</f>
        <v>0</v>
      </c>
      <c r="D986" s="69">
        <f>precio_alta!C196</f>
        <v>0</v>
      </c>
      <c r="E986" s="69">
        <f>precio_alta!D196</f>
        <v>0</v>
      </c>
      <c r="F986" s="69">
        <f>precio_alta!E196</f>
        <v>0</v>
      </c>
      <c r="G986" s="69">
        <f>precio_alta!F196</f>
        <v>0</v>
      </c>
      <c r="H986" s="69" t="s">
        <v>187</v>
      </c>
      <c r="I986" s="68" t="s">
        <v>196</v>
      </c>
      <c r="J986" s="69">
        <f>precio_alta!J196</f>
        <v>0</v>
      </c>
    </row>
    <row r="987" spans="1:10" x14ac:dyDescent="0.3">
      <c r="A987" t="str">
        <f t="shared" si="15"/>
        <v>0Max Negocios + 55.90CONTADO</v>
      </c>
      <c r="B987" s="69">
        <f>precio_alta!A197</f>
        <v>0</v>
      </c>
      <c r="C987" s="69">
        <f>precio_alta!B197</f>
        <v>0</v>
      </c>
      <c r="D987" s="69">
        <f>precio_alta!C197</f>
        <v>0</v>
      </c>
      <c r="E987" s="69">
        <f>precio_alta!D197</f>
        <v>0</v>
      </c>
      <c r="F987" s="69">
        <f>precio_alta!E197</f>
        <v>0</v>
      </c>
      <c r="G987" s="69">
        <f>precio_alta!F197</f>
        <v>0</v>
      </c>
      <c r="H987" s="69" t="s">
        <v>187</v>
      </c>
      <c r="I987" s="68" t="s">
        <v>196</v>
      </c>
      <c r="J987" s="69">
        <f>precio_alta!J197</f>
        <v>0</v>
      </c>
    </row>
    <row r="988" spans="1:10" x14ac:dyDescent="0.3">
      <c r="A988" t="str">
        <f t="shared" si="15"/>
        <v>0Max Negocios + 55.90CONTADO</v>
      </c>
      <c r="B988" s="69">
        <f>precio_alta!A198</f>
        <v>0</v>
      </c>
      <c r="C988" s="69">
        <f>precio_alta!B198</f>
        <v>0</v>
      </c>
      <c r="D988" s="69">
        <f>precio_alta!C198</f>
        <v>0</v>
      </c>
      <c r="E988" s="69">
        <f>precio_alta!D198</f>
        <v>0</v>
      </c>
      <c r="F988" s="69">
        <f>precio_alta!E198</f>
        <v>0</v>
      </c>
      <c r="G988" s="69">
        <f>precio_alta!F198</f>
        <v>0</v>
      </c>
      <c r="H988" s="69" t="s">
        <v>187</v>
      </c>
      <c r="I988" s="68" t="s">
        <v>196</v>
      </c>
      <c r="J988" s="69">
        <f>precio_alta!J198</f>
        <v>0</v>
      </c>
    </row>
    <row r="989" spans="1:10" x14ac:dyDescent="0.3">
      <c r="A989" t="str">
        <f t="shared" si="15"/>
        <v>0Max Negocios + 55.90CONTADO</v>
      </c>
      <c r="B989" s="69">
        <f>precio_alta!A199</f>
        <v>0</v>
      </c>
      <c r="C989" s="69">
        <f>precio_alta!B199</f>
        <v>0</v>
      </c>
      <c r="D989" s="69">
        <f>precio_alta!C199</f>
        <v>0</v>
      </c>
      <c r="E989" s="69">
        <f>precio_alta!D199</f>
        <v>0</v>
      </c>
      <c r="F989" s="69">
        <f>precio_alta!E199</f>
        <v>0</v>
      </c>
      <c r="G989" s="69">
        <f>precio_alta!F199</f>
        <v>0</v>
      </c>
      <c r="H989" s="69" t="s">
        <v>187</v>
      </c>
      <c r="I989" s="68" t="s">
        <v>196</v>
      </c>
      <c r="J989" s="69">
        <f>precio_alta!J199</f>
        <v>0</v>
      </c>
    </row>
    <row r="990" spans="1:10" x14ac:dyDescent="0.3">
      <c r="A990" t="str">
        <f t="shared" si="15"/>
        <v>0Max Negocios + 55.90CONTADO</v>
      </c>
      <c r="B990" s="69">
        <f>precio_alta!A200</f>
        <v>0</v>
      </c>
      <c r="C990" s="69">
        <f>precio_alta!B200</f>
        <v>0</v>
      </c>
      <c r="D990" s="69">
        <f>precio_alta!C200</f>
        <v>0</v>
      </c>
      <c r="E990" s="69">
        <f>precio_alta!D200</f>
        <v>0</v>
      </c>
      <c r="F990" s="69">
        <f>precio_alta!E200</f>
        <v>0</v>
      </c>
      <c r="G990" s="69">
        <f>precio_alta!F200</f>
        <v>0</v>
      </c>
      <c r="H990" s="69" t="s">
        <v>187</v>
      </c>
      <c r="I990" s="68" t="s">
        <v>196</v>
      </c>
      <c r="J990" s="69">
        <f>precio_alta!J200</f>
        <v>0</v>
      </c>
    </row>
    <row r="991" spans="1:10" x14ac:dyDescent="0.3">
      <c r="A991" t="str">
        <f t="shared" si="15"/>
        <v>0Max Negocios + 55.90CONTADO</v>
      </c>
      <c r="B991" s="69">
        <f>precio_alta!A201</f>
        <v>0</v>
      </c>
      <c r="C991" s="69">
        <f>precio_alta!B201</f>
        <v>0</v>
      </c>
      <c r="D991" s="69">
        <f>precio_alta!C201</f>
        <v>0</v>
      </c>
      <c r="E991" s="69">
        <f>precio_alta!D201</f>
        <v>0</v>
      </c>
      <c r="F991" s="69">
        <f>precio_alta!E201</f>
        <v>0</v>
      </c>
      <c r="G991" s="69">
        <f>precio_alta!F201</f>
        <v>0</v>
      </c>
      <c r="H991" s="69" t="s">
        <v>187</v>
      </c>
      <c r="I991" s="68" t="s">
        <v>196</v>
      </c>
      <c r="J991" s="69">
        <f>precio_alta!J201</f>
        <v>0</v>
      </c>
    </row>
    <row r="992" spans="1:10" x14ac:dyDescent="0.3">
      <c r="A992" t="str">
        <f t="shared" si="15"/>
        <v>0Max Negocios + 55.90CONTADO</v>
      </c>
      <c r="B992" s="69">
        <f>precio_alta!A202</f>
        <v>0</v>
      </c>
      <c r="C992" s="69">
        <f>precio_alta!B202</f>
        <v>0</v>
      </c>
      <c r="D992" s="69">
        <f>precio_alta!C202</f>
        <v>0</v>
      </c>
      <c r="E992" s="69">
        <f>precio_alta!D202</f>
        <v>0</v>
      </c>
      <c r="F992" s="69">
        <f>precio_alta!E202</f>
        <v>0</v>
      </c>
      <c r="G992" s="69">
        <f>precio_alta!F202</f>
        <v>0</v>
      </c>
      <c r="H992" s="69" t="s">
        <v>187</v>
      </c>
      <c r="I992" s="68" t="s">
        <v>196</v>
      </c>
      <c r="J992" s="69">
        <f>precio_alta!J202</f>
        <v>0</v>
      </c>
    </row>
    <row r="993" spans="1:10" x14ac:dyDescent="0.3">
      <c r="A993" t="str">
        <f t="shared" si="15"/>
        <v>0Max Negocios + 55.90CONTADO</v>
      </c>
      <c r="B993" s="69">
        <f>precio_alta!A203</f>
        <v>0</v>
      </c>
      <c r="C993" s="69">
        <f>precio_alta!B203</f>
        <v>0</v>
      </c>
      <c r="D993" s="69">
        <f>precio_alta!C203</f>
        <v>0</v>
      </c>
      <c r="E993" s="69">
        <f>precio_alta!D203</f>
        <v>0</v>
      </c>
      <c r="F993" s="69">
        <f>precio_alta!E203</f>
        <v>0</v>
      </c>
      <c r="G993" s="69">
        <f>precio_alta!F203</f>
        <v>0</v>
      </c>
      <c r="H993" s="69" t="s">
        <v>187</v>
      </c>
      <c r="I993" s="68" t="s">
        <v>196</v>
      </c>
      <c r="J993" s="69">
        <f>precio_alta!J203</f>
        <v>0</v>
      </c>
    </row>
    <row r="994" spans="1:10" x14ac:dyDescent="0.3">
      <c r="A994" t="str">
        <f t="shared" si="15"/>
        <v>0Max Negocios + 55.90CONTADO</v>
      </c>
      <c r="B994" s="69">
        <f>precio_alta!A204</f>
        <v>0</v>
      </c>
      <c r="C994" s="69">
        <f>precio_alta!B204</f>
        <v>0</v>
      </c>
      <c r="D994" s="69">
        <f>precio_alta!C204</f>
        <v>0</v>
      </c>
      <c r="E994" s="69">
        <f>precio_alta!D204</f>
        <v>0</v>
      </c>
      <c r="F994" s="69">
        <f>precio_alta!E204</f>
        <v>0</v>
      </c>
      <c r="G994" s="69">
        <f>precio_alta!F204</f>
        <v>0</v>
      </c>
      <c r="H994" s="69" t="s">
        <v>187</v>
      </c>
      <c r="I994" s="68" t="s">
        <v>196</v>
      </c>
      <c r="J994" s="69">
        <f>precio_alta!J204</f>
        <v>0</v>
      </c>
    </row>
    <row r="995" spans="1:10" x14ac:dyDescent="0.3">
      <c r="A995" t="str">
        <f t="shared" si="15"/>
        <v>0Max Negocios + 55.90CONTADO</v>
      </c>
      <c r="B995" s="69">
        <f>precio_alta!A205</f>
        <v>0</v>
      </c>
      <c r="C995" s="69">
        <f>precio_alta!B205</f>
        <v>0</v>
      </c>
      <c r="D995" s="69">
        <f>precio_alta!C205</f>
        <v>0</v>
      </c>
      <c r="E995" s="69">
        <f>precio_alta!D205</f>
        <v>0</v>
      </c>
      <c r="F995" s="69">
        <f>precio_alta!E205</f>
        <v>0</v>
      </c>
      <c r="G995" s="69">
        <f>precio_alta!F205</f>
        <v>0</v>
      </c>
      <c r="H995" s="69" t="s">
        <v>187</v>
      </c>
      <c r="I995" s="68" t="s">
        <v>196</v>
      </c>
      <c r="J995" s="69">
        <f>precio_alta!J205</f>
        <v>0</v>
      </c>
    </row>
    <row r="996" spans="1:10" x14ac:dyDescent="0.3">
      <c r="A996" t="str">
        <f t="shared" si="15"/>
        <v>0Max Negocios + 55.90CONTADO</v>
      </c>
      <c r="B996" s="69">
        <f>precio_alta!A206</f>
        <v>0</v>
      </c>
      <c r="C996" s="69">
        <f>precio_alta!B206</f>
        <v>0</v>
      </c>
      <c r="D996" s="69">
        <f>precio_alta!C206</f>
        <v>0</v>
      </c>
      <c r="E996" s="69">
        <f>precio_alta!D206</f>
        <v>0</v>
      </c>
      <c r="F996" s="69">
        <f>precio_alta!E206</f>
        <v>0</v>
      </c>
      <c r="G996" s="69">
        <f>precio_alta!F206</f>
        <v>0</v>
      </c>
      <c r="H996" s="69" t="s">
        <v>187</v>
      </c>
      <c r="I996" s="68" t="s">
        <v>196</v>
      </c>
      <c r="J996" s="69">
        <f>precio_alta!J206</f>
        <v>0</v>
      </c>
    </row>
    <row r="997" spans="1:10" x14ac:dyDescent="0.3">
      <c r="A997" t="str">
        <f t="shared" si="15"/>
        <v>0Max Negocios + 55.90CONTADO</v>
      </c>
      <c r="B997" s="69">
        <f>precio_alta!A207</f>
        <v>0</v>
      </c>
      <c r="C997" s="69">
        <f>precio_alta!B207</f>
        <v>0</v>
      </c>
      <c r="D997" s="69">
        <f>precio_alta!C207</f>
        <v>0</v>
      </c>
      <c r="E997" s="69">
        <f>precio_alta!D207</f>
        <v>0</v>
      </c>
      <c r="F997" s="69">
        <f>precio_alta!E207</f>
        <v>0</v>
      </c>
      <c r="G997" s="69">
        <f>precio_alta!F207</f>
        <v>0</v>
      </c>
      <c r="H997" s="69" t="s">
        <v>187</v>
      </c>
      <c r="I997" s="68" t="s">
        <v>196</v>
      </c>
      <c r="J997" s="69">
        <f>precio_alta!J207</f>
        <v>0</v>
      </c>
    </row>
    <row r="998" spans="1:10" x14ac:dyDescent="0.3">
      <c r="A998" t="str">
        <f t="shared" si="15"/>
        <v>0Max Negocios + 55.90CONTADO</v>
      </c>
      <c r="B998" s="69">
        <f>precio_alta!A208</f>
        <v>0</v>
      </c>
      <c r="C998" s="69">
        <f>precio_alta!B208</f>
        <v>0</v>
      </c>
      <c r="D998" s="69">
        <f>precio_alta!C208</f>
        <v>0</v>
      </c>
      <c r="E998" s="69">
        <f>precio_alta!D208</f>
        <v>0</v>
      </c>
      <c r="F998" s="69">
        <f>precio_alta!E208</f>
        <v>0</v>
      </c>
      <c r="G998" s="69">
        <f>precio_alta!F208</f>
        <v>0</v>
      </c>
      <c r="H998" s="69" t="s">
        <v>187</v>
      </c>
      <c r="I998" s="68" t="s">
        <v>196</v>
      </c>
      <c r="J998" s="69">
        <f>precio_alta!J208</f>
        <v>0</v>
      </c>
    </row>
    <row r="999" spans="1:10" x14ac:dyDescent="0.3">
      <c r="A999" t="str">
        <f t="shared" si="15"/>
        <v>0Max Negocios + 55.90CONTADO</v>
      </c>
      <c r="B999" s="69">
        <f>precio_alta!A209</f>
        <v>0</v>
      </c>
      <c r="C999" s="69">
        <f>precio_alta!B209</f>
        <v>0</v>
      </c>
      <c r="D999" s="69">
        <f>precio_alta!C209</f>
        <v>0</v>
      </c>
      <c r="E999" s="69">
        <f>precio_alta!D209</f>
        <v>0</v>
      </c>
      <c r="F999" s="69">
        <f>precio_alta!E209</f>
        <v>0</v>
      </c>
      <c r="G999" s="69">
        <f>precio_alta!F209</f>
        <v>0</v>
      </c>
      <c r="H999" s="69" t="s">
        <v>187</v>
      </c>
      <c r="I999" s="68" t="s">
        <v>196</v>
      </c>
      <c r="J999" s="69">
        <f>precio_alta!J209</f>
        <v>0</v>
      </c>
    </row>
    <row r="1000" spans="1:10" x14ac:dyDescent="0.3">
      <c r="A1000" t="str">
        <f t="shared" si="15"/>
        <v>0Max Negocios + 55.90CONTADO</v>
      </c>
      <c r="B1000" s="69">
        <f>precio_alta!A210</f>
        <v>0</v>
      </c>
      <c r="C1000" s="69">
        <f>precio_alta!B210</f>
        <v>0</v>
      </c>
      <c r="D1000" s="69">
        <f>precio_alta!C210</f>
        <v>0</v>
      </c>
      <c r="E1000" s="69">
        <f>precio_alta!D210</f>
        <v>0</v>
      </c>
      <c r="F1000" s="69">
        <f>precio_alta!E210</f>
        <v>0</v>
      </c>
      <c r="G1000" s="69">
        <f>precio_alta!F210</f>
        <v>0</v>
      </c>
      <c r="H1000" s="69" t="s">
        <v>187</v>
      </c>
      <c r="I1000" s="68" t="s">
        <v>196</v>
      </c>
      <c r="J1000" s="69">
        <f>precio_alta!J210</f>
        <v>0</v>
      </c>
    </row>
    <row r="1001" spans="1:10" x14ac:dyDescent="0.3">
      <c r="A1001" t="str">
        <f t="shared" si="15"/>
        <v>0Max Negocios + 55.90CONTADO</v>
      </c>
      <c r="B1001" s="69">
        <f>precio_alta!A211</f>
        <v>0</v>
      </c>
      <c r="C1001" s="69">
        <f>precio_alta!B211</f>
        <v>0</v>
      </c>
      <c r="D1001" s="69">
        <f>precio_alta!C211</f>
        <v>0</v>
      </c>
      <c r="E1001" s="69">
        <f>precio_alta!D211</f>
        <v>0</v>
      </c>
      <c r="F1001" s="69">
        <f>precio_alta!E211</f>
        <v>0</v>
      </c>
      <c r="G1001" s="69">
        <f>precio_alta!F211</f>
        <v>0</v>
      </c>
      <c r="H1001" s="69" t="s">
        <v>187</v>
      </c>
      <c r="I1001" s="68" t="s">
        <v>196</v>
      </c>
      <c r="J1001" s="69">
        <f>precio_alta!J211</f>
        <v>0</v>
      </c>
    </row>
    <row r="1002" spans="1:10" x14ac:dyDescent="0.3">
      <c r="A1002" t="str">
        <f t="shared" si="15"/>
        <v>0Max Negocios + 55.90CONTADO</v>
      </c>
      <c r="B1002" s="69">
        <f>precio_alta!A212</f>
        <v>0</v>
      </c>
      <c r="C1002" s="69">
        <f>precio_alta!B212</f>
        <v>0</v>
      </c>
      <c r="D1002" s="69">
        <f>precio_alta!C212</f>
        <v>0</v>
      </c>
      <c r="E1002" s="69">
        <f>precio_alta!D212</f>
        <v>0</v>
      </c>
      <c r="F1002" s="69">
        <f>precio_alta!E212</f>
        <v>0</v>
      </c>
      <c r="G1002" s="69">
        <f>precio_alta!F212</f>
        <v>0</v>
      </c>
      <c r="H1002" s="69" t="s">
        <v>187</v>
      </c>
      <c r="I1002" s="68" t="s">
        <v>196</v>
      </c>
      <c r="J1002" s="69">
        <f>precio_alta!J212</f>
        <v>0</v>
      </c>
    </row>
    <row r="1003" spans="1:10" x14ac:dyDescent="0.3">
      <c r="A1003" t="str">
        <f t="shared" si="15"/>
        <v>0Max Negocios + 55.90CONTADO</v>
      </c>
      <c r="B1003" s="69">
        <f>precio_alta!A213</f>
        <v>0</v>
      </c>
      <c r="C1003" s="69">
        <f>precio_alta!B213</f>
        <v>0</v>
      </c>
      <c r="D1003" s="69">
        <f>precio_alta!C213</f>
        <v>0</v>
      </c>
      <c r="E1003" s="69">
        <f>precio_alta!D213</f>
        <v>0</v>
      </c>
      <c r="F1003" s="69">
        <f>precio_alta!E213</f>
        <v>0</v>
      </c>
      <c r="G1003" s="69">
        <f>precio_alta!F213</f>
        <v>0</v>
      </c>
      <c r="H1003" s="69" t="s">
        <v>187</v>
      </c>
      <c r="I1003" s="68" t="s">
        <v>196</v>
      </c>
      <c r="J1003" s="69">
        <f>precio_alta!J213</f>
        <v>0</v>
      </c>
    </row>
    <row r="1004" spans="1:10" x14ac:dyDescent="0.3">
      <c r="A1004" t="str">
        <f t="shared" si="15"/>
        <v>0Max Negocios + 55.90CONTADO</v>
      </c>
      <c r="B1004" s="69">
        <f>precio_alta!A214</f>
        <v>0</v>
      </c>
      <c r="C1004" s="69">
        <f>precio_alta!B214</f>
        <v>0</v>
      </c>
      <c r="D1004" s="69">
        <f>precio_alta!C214</f>
        <v>0</v>
      </c>
      <c r="E1004" s="69">
        <f>precio_alta!D214</f>
        <v>0</v>
      </c>
      <c r="F1004" s="69">
        <f>precio_alta!E214</f>
        <v>0</v>
      </c>
      <c r="G1004" s="69">
        <f>precio_alta!F214</f>
        <v>0</v>
      </c>
      <c r="H1004" s="69" t="s">
        <v>187</v>
      </c>
      <c r="I1004" s="68" t="s">
        <v>196</v>
      </c>
      <c r="J1004" s="69">
        <f>precio_alta!J214</f>
        <v>0</v>
      </c>
    </row>
    <row r="1005" spans="1:10" x14ac:dyDescent="0.3">
      <c r="A1005" t="str">
        <f t="shared" si="15"/>
        <v>0Max Negocios + 55.90CONTADO</v>
      </c>
      <c r="B1005" s="69">
        <f>precio_alta!A215</f>
        <v>0</v>
      </c>
      <c r="C1005" s="69">
        <f>precio_alta!B215</f>
        <v>0</v>
      </c>
      <c r="D1005" s="69">
        <f>precio_alta!C215</f>
        <v>0</v>
      </c>
      <c r="E1005" s="69">
        <f>precio_alta!D215</f>
        <v>0</v>
      </c>
      <c r="F1005" s="69">
        <f>precio_alta!E215</f>
        <v>0</v>
      </c>
      <c r="G1005" s="69">
        <f>precio_alta!F215</f>
        <v>0</v>
      </c>
      <c r="H1005" s="69" t="s">
        <v>187</v>
      </c>
      <c r="I1005" s="68" t="s">
        <v>196</v>
      </c>
      <c r="J1005" s="69">
        <f>precio_alta!J215</f>
        <v>0</v>
      </c>
    </row>
    <row r="1006" spans="1:10" x14ac:dyDescent="0.3">
      <c r="A1006" t="str">
        <f t="shared" si="15"/>
        <v>0Max Negocios + 55.90CONTADO</v>
      </c>
      <c r="B1006" s="69">
        <f>precio_alta!A216</f>
        <v>0</v>
      </c>
      <c r="C1006" s="69">
        <f>precio_alta!B216</f>
        <v>0</v>
      </c>
      <c r="D1006" s="69">
        <f>precio_alta!C216</f>
        <v>0</v>
      </c>
      <c r="E1006" s="69">
        <f>precio_alta!D216</f>
        <v>0</v>
      </c>
      <c r="F1006" s="69">
        <f>precio_alta!E216</f>
        <v>0</v>
      </c>
      <c r="G1006" s="69">
        <f>precio_alta!F216</f>
        <v>0</v>
      </c>
      <c r="H1006" s="69" t="s">
        <v>187</v>
      </c>
      <c r="I1006" s="68" t="s">
        <v>196</v>
      </c>
      <c r="J1006" s="69">
        <f>precio_alta!J216</f>
        <v>0</v>
      </c>
    </row>
    <row r="1007" spans="1:10" x14ac:dyDescent="0.3">
      <c r="A1007" t="str">
        <f t="shared" si="15"/>
        <v>0Max Negocios + 55.90CONTADO</v>
      </c>
      <c r="B1007" s="69">
        <f>precio_alta!A217</f>
        <v>0</v>
      </c>
      <c r="C1007" s="69">
        <f>precio_alta!B217</f>
        <v>0</v>
      </c>
      <c r="D1007" s="69">
        <f>precio_alta!C217</f>
        <v>0</v>
      </c>
      <c r="E1007" s="69">
        <f>precio_alta!D217</f>
        <v>0</v>
      </c>
      <c r="F1007" s="69">
        <f>precio_alta!E217</f>
        <v>0</v>
      </c>
      <c r="G1007" s="69">
        <f>precio_alta!F217</f>
        <v>0</v>
      </c>
      <c r="H1007" s="69" t="s">
        <v>187</v>
      </c>
      <c r="I1007" s="68" t="s">
        <v>196</v>
      </c>
      <c r="J1007" s="69">
        <f>precio_alta!J217</f>
        <v>0</v>
      </c>
    </row>
    <row r="1008" spans="1:10" x14ac:dyDescent="0.3">
      <c r="A1008" t="str">
        <f t="shared" si="15"/>
        <v>0Max Negocios + 55.90CONTADO</v>
      </c>
      <c r="B1008" s="69">
        <f>precio_alta!A218</f>
        <v>0</v>
      </c>
      <c r="C1008" s="69">
        <f>precio_alta!B218</f>
        <v>0</v>
      </c>
      <c r="D1008" s="69">
        <f>precio_alta!C218</f>
        <v>0</v>
      </c>
      <c r="E1008" s="69">
        <f>precio_alta!D218</f>
        <v>0</v>
      </c>
      <c r="F1008" s="69">
        <f>precio_alta!E218</f>
        <v>0</v>
      </c>
      <c r="G1008" s="69">
        <f>precio_alta!F218</f>
        <v>0</v>
      </c>
      <c r="H1008" s="69" t="s">
        <v>187</v>
      </c>
      <c r="I1008" s="68" t="s">
        <v>196</v>
      </c>
      <c r="J1008" s="69">
        <f>precio_alta!J218</f>
        <v>0</v>
      </c>
    </row>
    <row r="1009" spans="1:10" x14ac:dyDescent="0.3">
      <c r="A1009" t="str">
        <f t="shared" si="15"/>
        <v>0Max Negocios + 55.90CONTADO</v>
      </c>
      <c r="B1009" s="69">
        <f>precio_alta!A219</f>
        <v>0</v>
      </c>
      <c r="C1009" s="69">
        <f>precio_alta!B219</f>
        <v>0</v>
      </c>
      <c r="D1009" s="69">
        <f>precio_alta!C219</f>
        <v>0</v>
      </c>
      <c r="E1009" s="69">
        <f>precio_alta!D219</f>
        <v>0</v>
      </c>
      <c r="F1009" s="69">
        <f>precio_alta!E219</f>
        <v>0</v>
      </c>
      <c r="G1009" s="69">
        <f>precio_alta!F219</f>
        <v>0</v>
      </c>
      <c r="H1009" s="69" t="s">
        <v>187</v>
      </c>
      <c r="I1009" s="68" t="s">
        <v>196</v>
      </c>
      <c r="J1009" s="69">
        <f>precio_alta!J219</f>
        <v>0</v>
      </c>
    </row>
    <row r="1010" spans="1:10" x14ac:dyDescent="0.3">
      <c r="A1010" t="str">
        <f t="shared" si="15"/>
        <v>0Max Negocios + 55.90CONTADO</v>
      </c>
      <c r="B1010" s="69">
        <f>precio_alta!A220</f>
        <v>0</v>
      </c>
      <c r="C1010" s="69">
        <f>precio_alta!B220</f>
        <v>0</v>
      </c>
      <c r="D1010" s="69">
        <f>precio_alta!C220</f>
        <v>0</v>
      </c>
      <c r="E1010" s="69">
        <f>precio_alta!D220</f>
        <v>0</v>
      </c>
      <c r="F1010" s="69">
        <f>precio_alta!E220</f>
        <v>0</v>
      </c>
      <c r="G1010" s="69">
        <f>precio_alta!F220</f>
        <v>0</v>
      </c>
      <c r="H1010" s="69" t="s">
        <v>187</v>
      </c>
      <c r="I1010" s="68" t="s">
        <v>196</v>
      </c>
      <c r="J1010" s="69">
        <f>precio_alta!J220</f>
        <v>0</v>
      </c>
    </row>
    <row r="1011" spans="1:10" x14ac:dyDescent="0.3">
      <c r="A1011" t="str">
        <f t="shared" si="15"/>
        <v>0Max Negocios + 55.90CONTADO</v>
      </c>
      <c r="B1011" s="69">
        <f>precio_alta!A221</f>
        <v>0</v>
      </c>
      <c r="C1011" s="69">
        <f>precio_alta!B221</f>
        <v>0</v>
      </c>
      <c r="D1011" s="69">
        <f>precio_alta!C221</f>
        <v>0</v>
      </c>
      <c r="E1011" s="69">
        <f>precio_alta!D221</f>
        <v>0</v>
      </c>
      <c r="F1011" s="69">
        <f>precio_alta!E221</f>
        <v>0</v>
      </c>
      <c r="G1011" s="69">
        <f>precio_alta!F221</f>
        <v>0</v>
      </c>
      <c r="H1011" s="69" t="s">
        <v>187</v>
      </c>
      <c r="I1011" s="68" t="s">
        <v>196</v>
      </c>
      <c r="J1011" s="69">
        <f>precio_alta!J221</f>
        <v>0</v>
      </c>
    </row>
    <row r="1012" spans="1:10" x14ac:dyDescent="0.3">
      <c r="A1012" t="str">
        <f t="shared" si="15"/>
        <v>0Max Negocios + 55.90CONTADO</v>
      </c>
      <c r="B1012" s="69">
        <f>precio_alta!A222</f>
        <v>0</v>
      </c>
      <c r="C1012" s="69">
        <f>precio_alta!B222</f>
        <v>0</v>
      </c>
      <c r="D1012" s="69">
        <f>precio_alta!C222</f>
        <v>0</v>
      </c>
      <c r="E1012" s="69">
        <f>precio_alta!D222</f>
        <v>0</v>
      </c>
      <c r="F1012" s="69">
        <f>precio_alta!E222</f>
        <v>0</v>
      </c>
      <c r="G1012" s="69">
        <f>precio_alta!F222</f>
        <v>0</v>
      </c>
      <c r="H1012" s="69" t="s">
        <v>187</v>
      </c>
      <c r="I1012" s="68" t="s">
        <v>196</v>
      </c>
      <c r="J1012" s="69">
        <f>precio_alta!J222</f>
        <v>0</v>
      </c>
    </row>
    <row r="1013" spans="1:10" x14ac:dyDescent="0.3">
      <c r="A1013" t="str">
        <f t="shared" si="15"/>
        <v>0Max Negocios + 55.90CONTADO</v>
      </c>
      <c r="B1013" s="69">
        <f>precio_alta!A223</f>
        <v>0</v>
      </c>
      <c r="C1013" s="69">
        <f>precio_alta!B223</f>
        <v>0</v>
      </c>
      <c r="D1013" s="69">
        <f>precio_alta!C223</f>
        <v>0</v>
      </c>
      <c r="E1013" s="69">
        <f>precio_alta!D223</f>
        <v>0</v>
      </c>
      <c r="F1013" s="69">
        <f>precio_alta!E223</f>
        <v>0</v>
      </c>
      <c r="G1013" s="69">
        <f>precio_alta!F223</f>
        <v>0</v>
      </c>
      <c r="H1013" s="69" t="s">
        <v>187</v>
      </c>
      <c r="I1013" s="68" t="s">
        <v>196</v>
      </c>
      <c r="J1013" s="69">
        <f>precio_alta!J223</f>
        <v>0</v>
      </c>
    </row>
    <row r="1014" spans="1:10" x14ac:dyDescent="0.3">
      <c r="A1014" t="str">
        <f t="shared" si="15"/>
        <v>0Max Negocios + 55.90CONTADO</v>
      </c>
      <c r="B1014" s="69">
        <f>precio_alta!A224</f>
        <v>0</v>
      </c>
      <c r="C1014" s="69">
        <f>precio_alta!B224</f>
        <v>0</v>
      </c>
      <c r="D1014" s="69">
        <f>precio_alta!C224</f>
        <v>0</v>
      </c>
      <c r="E1014" s="69">
        <f>precio_alta!D224</f>
        <v>0</v>
      </c>
      <c r="F1014" s="69">
        <f>precio_alta!E224</f>
        <v>0</v>
      </c>
      <c r="G1014" s="69">
        <f>precio_alta!F224</f>
        <v>0</v>
      </c>
      <c r="H1014" s="69" t="s">
        <v>187</v>
      </c>
      <c r="I1014" s="68" t="s">
        <v>196</v>
      </c>
      <c r="J1014" s="69">
        <f>precio_alta!J224</f>
        <v>0</v>
      </c>
    </row>
    <row r="1015" spans="1:10" x14ac:dyDescent="0.3">
      <c r="A1015" t="str">
        <f t="shared" si="15"/>
        <v>0Max Negocios + 55.90CONTADO</v>
      </c>
      <c r="B1015" s="69">
        <f>precio_alta!A225</f>
        <v>0</v>
      </c>
      <c r="C1015" s="69">
        <f>precio_alta!B225</f>
        <v>0</v>
      </c>
      <c r="D1015" s="69">
        <f>precio_alta!C225</f>
        <v>0</v>
      </c>
      <c r="E1015" s="69">
        <f>precio_alta!D225</f>
        <v>0</v>
      </c>
      <c r="F1015" s="69">
        <f>precio_alta!E225</f>
        <v>0</v>
      </c>
      <c r="G1015" s="69">
        <f>precio_alta!F225</f>
        <v>0</v>
      </c>
      <c r="H1015" s="69" t="s">
        <v>187</v>
      </c>
      <c r="I1015" s="68" t="s">
        <v>196</v>
      </c>
      <c r="J1015" s="69">
        <f>precio_alta!J225</f>
        <v>0</v>
      </c>
    </row>
    <row r="1016" spans="1:10" x14ac:dyDescent="0.3">
      <c r="A1016" t="str">
        <f t="shared" si="15"/>
        <v>0Max Negocios + 55.90CONTADO</v>
      </c>
      <c r="B1016" s="69">
        <f>precio_alta!A226</f>
        <v>0</v>
      </c>
      <c r="C1016" s="69">
        <f>precio_alta!B226</f>
        <v>0</v>
      </c>
      <c r="D1016" s="69">
        <f>precio_alta!C226</f>
        <v>0</v>
      </c>
      <c r="E1016" s="69">
        <f>precio_alta!D226</f>
        <v>0</v>
      </c>
      <c r="F1016" s="69">
        <f>precio_alta!E226</f>
        <v>0</v>
      </c>
      <c r="G1016" s="69">
        <f>precio_alta!F226</f>
        <v>0</v>
      </c>
      <c r="H1016" s="69" t="s">
        <v>187</v>
      </c>
      <c r="I1016" s="68" t="s">
        <v>196</v>
      </c>
      <c r="J1016" s="69">
        <f>precio_alta!J226</f>
        <v>0</v>
      </c>
    </row>
    <row r="1017" spans="1:10" x14ac:dyDescent="0.3">
      <c r="A1017" t="str">
        <f t="shared" si="15"/>
        <v>0Max Negocios + 55.90CONTADO</v>
      </c>
      <c r="B1017" s="69">
        <f>precio_alta!A227</f>
        <v>0</v>
      </c>
      <c r="C1017" s="69">
        <f>precio_alta!B227</f>
        <v>0</v>
      </c>
      <c r="D1017" s="69">
        <f>precio_alta!C227</f>
        <v>0</v>
      </c>
      <c r="E1017" s="69">
        <f>precio_alta!D227</f>
        <v>0</v>
      </c>
      <c r="F1017" s="69">
        <f>precio_alta!E227</f>
        <v>0</v>
      </c>
      <c r="G1017" s="69">
        <f>precio_alta!F227</f>
        <v>0</v>
      </c>
      <c r="H1017" s="69" t="s">
        <v>187</v>
      </c>
      <c r="I1017" s="68" t="s">
        <v>196</v>
      </c>
      <c r="J1017" s="69">
        <f>precio_alta!J227</f>
        <v>0</v>
      </c>
    </row>
    <row r="1018" spans="1:10" x14ac:dyDescent="0.3">
      <c r="A1018" t="str">
        <f t="shared" si="15"/>
        <v>0Max Negocios + 55.90CONTADO</v>
      </c>
      <c r="B1018" s="69">
        <f>precio_alta!A228</f>
        <v>0</v>
      </c>
      <c r="C1018" s="69">
        <f>precio_alta!B228</f>
        <v>0</v>
      </c>
      <c r="D1018" s="69">
        <f>precio_alta!C228</f>
        <v>0</v>
      </c>
      <c r="E1018" s="69">
        <f>precio_alta!D228</f>
        <v>0</v>
      </c>
      <c r="F1018" s="69">
        <f>precio_alta!E228</f>
        <v>0</v>
      </c>
      <c r="G1018" s="69">
        <f>precio_alta!F228</f>
        <v>0</v>
      </c>
      <c r="H1018" s="69" t="s">
        <v>187</v>
      </c>
      <c r="I1018" s="68" t="s">
        <v>196</v>
      </c>
      <c r="J1018" s="69">
        <f>precio_alta!J228</f>
        <v>0</v>
      </c>
    </row>
    <row r="1019" spans="1:10" x14ac:dyDescent="0.3">
      <c r="A1019" t="str">
        <f t="shared" si="15"/>
        <v>0Max Negocios + 55.90CONTADO</v>
      </c>
      <c r="B1019" s="69">
        <f>precio_alta!A229</f>
        <v>0</v>
      </c>
      <c r="C1019" s="69">
        <f>precio_alta!B229</f>
        <v>0</v>
      </c>
      <c r="D1019" s="69">
        <f>precio_alta!C229</f>
        <v>0</v>
      </c>
      <c r="E1019" s="69">
        <f>precio_alta!D229</f>
        <v>0</v>
      </c>
      <c r="F1019" s="69">
        <f>precio_alta!E229</f>
        <v>0</v>
      </c>
      <c r="G1019" s="69">
        <f>precio_alta!F229</f>
        <v>0</v>
      </c>
      <c r="H1019" s="69" t="s">
        <v>187</v>
      </c>
      <c r="I1019" s="68" t="s">
        <v>196</v>
      </c>
      <c r="J1019" s="69">
        <f>precio_alta!J229</f>
        <v>0</v>
      </c>
    </row>
    <row r="1020" spans="1:10" x14ac:dyDescent="0.3">
      <c r="A1020" t="str">
        <f t="shared" si="15"/>
        <v>0Max Negocios + 55.90CONTADO</v>
      </c>
      <c r="B1020" s="69">
        <f>precio_alta!A230</f>
        <v>0</v>
      </c>
      <c r="C1020" s="69">
        <f>precio_alta!B230</f>
        <v>0</v>
      </c>
      <c r="D1020" s="69">
        <f>precio_alta!C230</f>
        <v>0</v>
      </c>
      <c r="E1020" s="69">
        <f>precio_alta!D230</f>
        <v>0</v>
      </c>
      <c r="F1020" s="69">
        <f>precio_alta!E230</f>
        <v>0</v>
      </c>
      <c r="G1020" s="69">
        <f>precio_alta!F230</f>
        <v>0</v>
      </c>
      <c r="H1020" s="69" t="s">
        <v>187</v>
      </c>
      <c r="I1020" s="68" t="s">
        <v>196</v>
      </c>
      <c r="J1020" s="69">
        <f>precio_alta!J230</f>
        <v>0</v>
      </c>
    </row>
    <row r="1021" spans="1:10" x14ac:dyDescent="0.3">
      <c r="A1021" t="str">
        <f t="shared" si="15"/>
        <v>0Max Negocios + 55.90CONTADO</v>
      </c>
      <c r="B1021" s="69">
        <f>precio_alta!A231</f>
        <v>0</v>
      </c>
      <c r="C1021" s="69">
        <f>precio_alta!B231</f>
        <v>0</v>
      </c>
      <c r="D1021" s="69">
        <f>precio_alta!C231</f>
        <v>0</v>
      </c>
      <c r="E1021" s="69">
        <f>precio_alta!D231</f>
        <v>0</v>
      </c>
      <c r="F1021" s="69">
        <f>precio_alta!E231</f>
        <v>0</v>
      </c>
      <c r="G1021" s="69">
        <f>precio_alta!F231</f>
        <v>0</v>
      </c>
      <c r="H1021" s="69" t="s">
        <v>187</v>
      </c>
      <c r="I1021" s="68" t="s">
        <v>196</v>
      </c>
      <c r="J1021" s="69">
        <f>precio_alta!J231</f>
        <v>0</v>
      </c>
    </row>
    <row r="1022" spans="1:10" x14ac:dyDescent="0.3">
      <c r="A1022" t="str">
        <f t="shared" si="15"/>
        <v>0Max Negocios + 55.90CONTADO</v>
      </c>
      <c r="B1022" s="69">
        <f>precio_alta!A232</f>
        <v>0</v>
      </c>
      <c r="C1022" s="69">
        <f>precio_alta!B232</f>
        <v>0</v>
      </c>
      <c r="D1022" s="69">
        <f>precio_alta!C232</f>
        <v>0</v>
      </c>
      <c r="E1022" s="69">
        <f>precio_alta!D232</f>
        <v>0</v>
      </c>
      <c r="F1022" s="69">
        <f>precio_alta!E232</f>
        <v>0</v>
      </c>
      <c r="G1022" s="69">
        <f>precio_alta!F232</f>
        <v>0</v>
      </c>
      <c r="H1022" s="69" t="s">
        <v>187</v>
      </c>
      <c r="I1022" s="68" t="s">
        <v>196</v>
      </c>
      <c r="J1022" s="69">
        <f>precio_alta!J232</f>
        <v>0</v>
      </c>
    </row>
    <row r="1023" spans="1:10" x14ac:dyDescent="0.3">
      <c r="A1023" t="str">
        <f t="shared" si="15"/>
        <v>0Max Negocios + 55.90CONTADO</v>
      </c>
      <c r="B1023" s="69">
        <f>precio_alta!A233</f>
        <v>0</v>
      </c>
      <c r="C1023" s="69">
        <f>precio_alta!B233</f>
        <v>0</v>
      </c>
      <c r="D1023" s="69">
        <f>precio_alta!C233</f>
        <v>0</v>
      </c>
      <c r="E1023" s="69">
        <f>precio_alta!D233</f>
        <v>0</v>
      </c>
      <c r="F1023" s="69">
        <f>precio_alta!E233</f>
        <v>0</v>
      </c>
      <c r="G1023" s="69">
        <f>precio_alta!F233</f>
        <v>0</v>
      </c>
      <c r="H1023" s="69" t="s">
        <v>187</v>
      </c>
      <c r="I1023" s="68" t="s">
        <v>196</v>
      </c>
      <c r="J1023" s="69">
        <f>precio_alta!J233</f>
        <v>0</v>
      </c>
    </row>
    <row r="1024" spans="1:10" x14ac:dyDescent="0.3">
      <c r="A1024" t="str">
        <f t="shared" si="15"/>
        <v>APPLE IPHONE 15 128GBMax Negocios + Ilimitado 69.90CONTADO</v>
      </c>
      <c r="B1024" s="69" t="str">
        <f>precio_alta!A3</f>
        <v>Corriente</v>
      </c>
      <c r="C1024" s="69" t="str">
        <f>precio_alta!B3</f>
        <v>5G</v>
      </c>
      <c r="D1024" s="69" t="str">
        <f>precio_alta!C3</f>
        <v>APPLE</v>
      </c>
      <c r="E1024" s="69" t="str">
        <f>precio_alta!D3</f>
        <v>APPLE IPHONE 15 128GB</v>
      </c>
      <c r="F1024" s="69">
        <f>precio_alta!E3</f>
        <v>3769</v>
      </c>
      <c r="G1024" s="69" t="str">
        <f>precio_alta!F3</f>
        <v>iOS</v>
      </c>
      <c r="H1024" s="69" t="s">
        <v>187</v>
      </c>
      <c r="I1024" t="s">
        <v>197</v>
      </c>
      <c r="J1024" s="69">
        <f>precio_alta!J3</f>
        <v>3669</v>
      </c>
    </row>
    <row r="1025" spans="1:10" x14ac:dyDescent="0.3">
      <c r="A1025" t="str">
        <f t="shared" si="15"/>
        <v>APPLE IPHONE 15 256GBMax Negocios + Ilimitado 69.90CONTADO</v>
      </c>
      <c r="B1025" s="69" t="str">
        <f>precio_alta!A4</f>
        <v>Corriente</v>
      </c>
      <c r="C1025" s="69" t="str">
        <f>precio_alta!B4</f>
        <v>5G</v>
      </c>
      <c r="D1025" s="69" t="str">
        <f>precio_alta!C4</f>
        <v>APPLE</v>
      </c>
      <c r="E1025" s="69" t="str">
        <f>precio_alta!D4</f>
        <v>APPLE IPHONE 15 256GB</v>
      </c>
      <c r="F1025" s="69">
        <f>precio_alta!E4</f>
        <v>5029</v>
      </c>
      <c r="G1025" s="69" t="str">
        <f>precio_alta!F4</f>
        <v>iOS</v>
      </c>
      <c r="H1025" s="69" t="s">
        <v>187</v>
      </c>
      <c r="I1025" t="s">
        <v>197</v>
      </c>
      <c r="J1025" s="69">
        <f>precio_alta!J4</f>
        <v>4889</v>
      </c>
    </row>
    <row r="1026" spans="1:10" x14ac:dyDescent="0.3">
      <c r="A1026" t="str">
        <f t="shared" si="15"/>
        <v>APPLE IPHONE 16 128GBMax Negocios + Ilimitado 69.90CONTADO</v>
      </c>
      <c r="B1026" s="69" t="str">
        <f>precio_alta!A5</f>
        <v>Corriente</v>
      </c>
      <c r="C1026" s="69" t="str">
        <f>precio_alta!B5</f>
        <v>5G</v>
      </c>
      <c r="D1026" s="69" t="str">
        <f>precio_alta!C5</f>
        <v>APPLE</v>
      </c>
      <c r="E1026" s="69" t="str">
        <f>precio_alta!D5</f>
        <v>APPLE IPHONE 16 128GB</v>
      </c>
      <c r="F1026" s="69">
        <f>precio_alta!E5</f>
        <v>4399</v>
      </c>
      <c r="G1026" s="69" t="str">
        <f>precio_alta!F5</f>
        <v>iOS</v>
      </c>
      <c r="H1026" s="69" t="s">
        <v>187</v>
      </c>
      <c r="I1026" t="s">
        <v>197</v>
      </c>
      <c r="J1026" s="69">
        <f>precio_alta!J5</f>
        <v>4279</v>
      </c>
    </row>
    <row r="1027" spans="1:10" x14ac:dyDescent="0.3">
      <c r="A1027" t="str">
        <f t="shared" ref="A1027:A1090" si="16">CONCATENATE(E1027,I1027,H1027)</f>
        <v>APPLE IPHONE 16 PRO 1TBMax Negocios + Ilimitado 69.90CONTADO</v>
      </c>
      <c r="B1027" s="69" t="str">
        <f>precio_alta!A6</f>
        <v>Corriente</v>
      </c>
      <c r="C1027" s="69" t="str">
        <f>precio_alta!B6</f>
        <v>5G</v>
      </c>
      <c r="D1027" s="69" t="str">
        <f>precio_alta!C6</f>
        <v>APPLE</v>
      </c>
      <c r="E1027" s="69" t="str">
        <f>precio_alta!D6</f>
        <v>APPLE IPHONE 16 PRO 1TB</v>
      </c>
      <c r="F1027" s="69">
        <f>precio_alta!E6</f>
        <v>9419</v>
      </c>
      <c r="G1027" s="69" t="str">
        <f>precio_alta!F6</f>
        <v>iOS</v>
      </c>
      <c r="H1027" s="69" t="s">
        <v>187</v>
      </c>
      <c r="I1027" t="s">
        <v>197</v>
      </c>
      <c r="J1027" s="69">
        <f>precio_alta!J6</f>
        <v>9169</v>
      </c>
    </row>
    <row r="1028" spans="1:10" x14ac:dyDescent="0.3">
      <c r="A1028" t="str">
        <f t="shared" si="16"/>
        <v>APPLE IPHONE 16 PRO 512GBMax Negocios + Ilimitado 69.90CONTADO</v>
      </c>
      <c r="B1028" s="69" t="str">
        <f>precio_alta!A7</f>
        <v>Corriente</v>
      </c>
      <c r="C1028" s="69" t="str">
        <f>precio_alta!B7</f>
        <v>5G</v>
      </c>
      <c r="D1028" s="69" t="str">
        <f>precio_alta!C7</f>
        <v>APPLE</v>
      </c>
      <c r="E1028" s="69" t="str">
        <f>precio_alta!D7</f>
        <v>APPLE IPHONE 16 PRO 512GB</v>
      </c>
      <c r="F1028" s="69">
        <f>precio_alta!E7</f>
        <v>8169</v>
      </c>
      <c r="G1028" s="69" t="str">
        <f>precio_alta!F7</f>
        <v>iOS</v>
      </c>
      <c r="H1028" s="69" t="s">
        <v>187</v>
      </c>
      <c r="I1028" t="s">
        <v>197</v>
      </c>
      <c r="J1028" s="69">
        <f>precio_alta!J7</f>
        <v>7949</v>
      </c>
    </row>
    <row r="1029" spans="1:10" x14ac:dyDescent="0.3">
      <c r="A1029" t="str">
        <f t="shared" si="16"/>
        <v>APPLE IPHONE 16 PRO MAX 1TBMax Negocios + Ilimitado 69.90CONTADO</v>
      </c>
      <c r="B1029" s="69" t="str">
        <f>precio_alta!A8</f>
        <v>Corriente</v>
      </c>
      <c r="C1029" s="69" t="str">
        <f>precio_alta!B8</f>
        <v>5G</v>
      </c>
      <c r="D1029" s="69" t="str">
        <f>precio_alta!C8</f>
        <v>APPLE</v>
      </c>
      <c r="E1029" s="69" t="str">
        <f>precio_alta!D8</f>
        <v>APPLE IPHONE 16 PRO MAX 1TB</v>
      </c>
      <c r="F1029" s="69">
        <f>precio_alta!E8</f>
        <v>10049</v>
      </c>
      <c r="G1029" s="69" t="str">
        <f>precio_alta!F8</f>
        <v>iOS</v>
      </c>
      <c r="H1029" s="69" t="s">
        <v>187</v>
      </c>
      <c r="I1029" t="s">
        <v>197</v>
      </c>
      <c r="J1029" s="69">
        <f>precio_alta!J8</f>
        <v>9779</v>
      </c>
    </row>
    <row r="1030" spans="1:10" x14ac:dyDescent="0.3">
      <c r="A1030" t="str">
        <f t="shared" si="16"/>
        <v>APPLE IPHONE 16 PRO MAX 512GBMax Negocios + Ilimitado 69.90CONTADO</v>
      </c>
      <c r="B1030" s="69" t="str">
        <f>precio_alta!A9</f>
        <v>Corriente</v>
      </c>
      <c r="C1030" s="69" t="str">
        <f>precio_alta!B9</f>
        <v>5G</v>
      </c>
      <c r="D1030" s="69" t="str">
        <f>precio_alta!C9</f>
        <v>APPLE</v>
      </c>
      <c r="E1030" s="69" t="str">
        <f>precio_alta!D9</f>
        <v>APPLE IPHONE 16 PRO MAX 512GB</v>
      </c>
      <c r="F1030" s="69">
        <f>precio_alta!E9</f>
        <v>8799</v>
      </c>
      <c r="G1030" s="69" t="str">
        <f>precio_alta!F9</f>
        <v>iOS</v>
      </c>
      <c r="H1030" s="69" t="s">
        <v>187</v>
      </c>
      <c r="I1030" t="s">
        <v>197</v>
      </c>
      <c r="J1030" s="69">
        <f>precio_alta!J9</f>
        <v>8559</v>
      </c>
    </row>
    <row r="1031" spans="1:10" x14ac:dyDescent="0.3">
      <c r="A1031" t="str">
        <f t="shared" si="16"/>
        <v>APPLE IPHONE 16e 128GBMax Negocios + Ilimitado 69.90CONTADO</v>
      </c>
      <c r="B1031" s="69" t="str">
        <f>precio_alta!A10</f>
        <v>Corriente</v>
      </c>
      <c r="C1031" s="69" t="str">
        <f>precio_alta!B10</f>
        <v>5G</v>
      </c>
      <c r="D1031" s="69" t="str">
        <f>precio_alta!C10</f>
        <v>APPLE</v>
      </c>
      <c r="E1031" s="69" t="str">
        <f>precio_alta!D10</f>
        <v>APPLE IPHONE 16e 128GB</v>
      </c>
      <c r="F1031" s="69">
        <f>precio_alta!E10</f>
        <v>3119</v>
      </c>
      <c r="G1031" s="69" t="str">
        <f>precio_alta!F10</f>
        <v>iOS</v>
      </c>
      <c r="H1031" s="69" t="s">
        <v>187</v>
      </c>
      <c r="I1031" t="s">
        <v>197</v>
      </c>
      <c r="J1031" s="69">
        <f>precio_alta!J10</f>
        <v>3029</v>
      </c>
    </row>
    <row r="1032" spans="1:10" x14ac:dyDescent="0.3">
      <c r="A1032" t="str">
        <f t="shared" si="16"/>
        <v>APPLE IPHONE 17 256GBMax Negocios + Ilimitado 69.90CONTADO</v>
      </c>
      <c r="B1032" s="69" t="str">
        <f>precio_alta!A11</f>
        <v>Corriente</v>
      </c>
      <c r="C1032" s="69" t="str">
        <f>precio_alta!B11</f>
        <v>5G</v>
      </c>
      <c r="D1032" s="69" t="str">
        <f>precio_alta!C11</f>
        <v>APPLE</v>
      </c>
      <c r="E1032" s="69" t="str">
        <f>precio_alta!D11</f>
        <v>APPLE IPHONE 17 256GB</v>
      </c>
      <c r="F1032" s="69">
        <f>precio_alta!E11</f>
        <v>5029</v>
      </c>
      <c r="G1032" s="69" t="str">
        <f>precio_alta!F11</f>
        <v>iOS</v>
      </c>
      <c r="H1032" s="69" t="s">
        <v>187</v>
      </c>
      <c r="I1032" t="s">
        <v>197</v>
      </c>
      <c r="J1032" s="69">
        <f>precio_alta!J11</f>
        <v>4889</v>
      </c>
    </row>
    <row r="1033" spans="1:10" x14ac:dyDescent="0.3">
      <c r="A1033" t="str">
        <f t="shared" si="16"/>
        <v>APPLE IPHONE 17 512GBMax Negocios + Ilimitado 69.90CONTADO</v>
      </c>
      <c r="B1033" s="69" t="str">
        <f>precio_alta!A12</f>
        <v>Corriente</v>
      </c>
      <c r="C1033" s="69" t="str">
        <f>precio_alta!B12</f>
        <v>5G</v>
      </c>
      <c r="D1033" s="69" t="str">
        <f>precio_alta!C12</f>
        <v>APPLE</v>
      </c>
      <c r="E1033" s="69" t="str">
        <f>precio_alta!D12</f>
        <v>APPLE IPHONE 17 512GB</v>
      </c>
      <c r="F1033" s="69">
        <f>precio_alta!E12</f>
        <v>6279</v>
      </c>
      <c r="G1033" s="69" t="str">
        <f>precio_alta!F12</f>
        <v>iOS</v>
      </c>
      <c r="H1033" s="69" t="s">
        <v>187</v>
      </c>
      <c r="I1033" t="s">
        <v>197</v>
      </c>
      <c r="J1033" s="69">
        <f>precio_alta!J12</f>
        <v>6109</v>
      </c>
    </row>
    <row r="1034" spans="1:10" x14ac:dyDescent="0.3">
      <c r="A1034" t="str">
        <f t="shared" si="16"/>
        <v>APPLE IPHONE 17 PRO 1TBMax Negocios + Ilimitado 69.90CONTADO</v>
      </c>
      <c r="B1034" s="69" t="str">
        <f>precio_alta!A13</f>
        <v>Corriente</v>
      </c>
      <c r="C1034" s="69" t="str">
        <f>precio_alta!B13</f>
        <v>5G</v>
      </c>
      <c r="D1034" s="69" t="str">
        <f>precio_alta!C13</f>
        <v>APPLE</v>
      </c>
      <c r="E1034" s="69" t="str">
        <f>precio_alta!D13</f>
        <v>APPLE IPHONE 17 PRO 1TB</v>
      </c>
      <c r="F1034" s="69">
        <f>precio_alta!E13</f>
        <v>9419</v>
      </c>
      <c r="G1034" s="69" t="str">
        <f>precio_alta!F13</f>
        <v>iOS</v>
      </c>
      <c r="H1034" s="69" t="s">
        <v>187</v>
      </c>
      <c r="I1034" t="s">
        <v>197</v>
      </c>
      <c r="J1034" s="69">
        <f>precio_alta!J13</f>
        <v>9169</v>
      </c>
    </row>
    <row r="1035" spans="1:10" x14ac:dyDescent="0.3">
      <c r="A1035" t="str">
        <f t="shared" si="16"/>
        <v>APPLE IPHONE 17 PRO 256GBMax Negocios + Ilimitado 69.90CONTADO</v>
      </c>
      <c r="B1035" s="69" t="str">
        <f>precio_alta!A14</f>
        <v>Corriente</v>
      </c>
      <c r="C1035" s="69" t="str">
        <f>precio_alta!B14</f>
        <v>5G</v>
      </c>
      <c r="D1035" s="69" t="str">
        <f>precio_alta!C14</f>
        <v>APPLE</v>
      </c>
      <c r="E1035" s="69" t="str">
        <f>precio_alta!D14</f>
        <v>APPLE IPHONE 17 PRO 256GB</v>
      </c>
      <c r="F1035" s="69">
        <f>precio_alta!E14</f>
        <v>6909</v>
      </c>
      <c r="G1035" s="69" t="str">
        <f>precio_alta!F14</f>
        <v>iOS</v>
      </c>
      <c r="H1035" s="69" t="s">
        <v>187</v>
      </c>
      <c r="I1035" t="s">
        <v>197</v>
      </c>
      <c r="J1035" s="69">
        <f>precio_alta!J14</f>
        <v>6719</v>
      </c>
    </row>
    <row r="1036" spans="1:10" x14ac:dyDescent="0.3">
      <c r="A1036" t="str">
        <f t="shared" si="16"/>
        <v>APPLE IPHONE 17 PRO 512GBMax Negocios + Ilimitado 69.90CONTADO</v>
      </c>
      <c r="B1036" s="69" t="str">
        <f>precio_alta!A15</f>
        <v>Corriente</v>
      </c>
      <c r="C1036" s="69" t="str">
        <f>precio_alta!B15</f>
        <v>5G</v>
      </c>
      <c r="D1036" s="69" t="str">
        <f>precio_alta!C15</f>
        <v>APPLE</v>
      </c>
      <c r="E1036" s="69" t="str">
        <f>precio_alta!D15</f>
        <v>APPLE IPHONE 17 PRO 512GB</v>
      </c>
      <c r="F1036" s="69">
        <f>precio_alta!E15</f>
        <v>8169</v>
      </c>
      <c r="G1036" s="69" t="str">
        <f>precio_alta!F15</f>
        <v>iOS</v>
      </c>
      <c r="H1036" s="69" t="s">
        <v>187</v>
      </c>
      <c r="I1036" t="s">
        <v>197</v>
      </c>
      <c r="J1036" s="69">
        <f>precio_alta!J15</f>
        <v>7949</v>
      </c>
    </row>
    <row r="1037" spans="1:10" x14ac:dyDescent="0.3">
      <c r="A1037" t="str">
        <f t="shared" si="16"/>
        <v>APPLE IPHONE 17 PRO MAX 1TBMax Negocios + Ilimitado 69.90CONTADO</v>
      </c>
      <c r="B1037" s="69" t="str">
        <f>precio_alta!A16</f>
        <v>Corriente</v>
      </c>
      <c r="C1037" s="69" t="str">
        <f>precio_alta!B16</f>
        <v>5G</v>
      </c>
      <c r="D1037" s="69" t="str">
        <f>precio_alta!C16</f>
        <v>APPLE</v>
      </c>
      <c r="E1037" s="69" t="str">
        <f>precio_alta!D16</f>
        <v>APPLE IPHONE 17 PRO MAX 1TB</v>
      </c>
      <c r="F1037" s="69">
        <f>precio_alta!E16</f>
        <v>10049</v>
      </c>
      <c r="G1037" s="69" t="str">
        <f>precio_alta!F16</f>
        <v>iOS</v>
      </c>
      <c r="H1037" s="69" t="s">
        <v>187</v>
      </c>
      <c r="I1037" t="s">
        <v>197</v>
      </c>
      <c r="J1037" s="69">
        <f>precio_alta!J16</f>
        <v>9779</v>
      </c>
    </row>
    <row r="1038" spans="1:10" x14ac:dyDescent="0.3">
      <c r="A1038" t="str">
        <f t="shared" si="16"/>
        <v>APPLE IPHONE 17 PRO MAX 256GBMax Negocios + Ilimitado 69.90CONTADO</v>
      </c>
      <c r="B1038" s="69" t="str">
        <f>precio_alta!A17</f>
        <v>Corriente</v>
      </c>
      <c r="C1038" s="69" t="str">
        <f>precio_alta!B17</f>
        <v>5G</v>
      </c>
      <c r="D1038" s="69" t="str">
        <f>precio_alta!C17</f>
        <v>APPLE</v>
      </c>
      <c r="E1038" s="69" t="str">
        <f>precio_alta!D17</f>
        <v>APPLE IPHONE 17 PRO MAX 256GB</v>
      </c>
      <c r="F1038" s="69">
        <f>precio_alta!E17</f>
        <v>7539</v>
      </c>
      <c r="G1038" s="69" t="str">
        <f>precio_alta!F17</f>
        <v>iOS</v>
      </c>
      <c r="H1038" s="69" t="s">
        <v>187</v>
      </c>
      <c r="I1038" t="s">
        <v>197</v>
      </c>
      <c r="J1038" s="69">
        <f>precio_alta!J17</f>
        <v>7339</v>
      </c>
    </row>
    <row r="1039" spans="1:10" x14ac:dyDescent="0.3">
      <c r="A1039" t="str">
        <f t="shared" si="16"/>
        <v>APPLE IPHONE 17 PRO MAX 2TBMax Negocios + Ilimitado 69.90CONTADO</v>
      </c>
      <c r="B1039" s="69" t="str">
        <f>precio_alta!A18</f>
        <v>Corriente</v>
      </c>
      <c r="C1039" s="69" t="str">
        <f>precio_alta!B18</f>
        <v>5G</v>
      </c>
      <c r="D1039" s="69" t="str">
        <f>precio_alta!C18</f>
        <v>APPLE</v>
      </c>
      <c r="E1039" s="69" t="str">
        <f>precio_alta!D18</f>
        <v>APPLE IPHONE 17 PRO MAX 2TB</v>
      </c>
      <c r="F1039" s="69">
        <f>precio_alta!E18</f>
        <v>12569</v>
      </c>
      <c r="G1039" s="69" t="str">
        <f>precio_alta!F18</f>
        <v>iOS</v>
      </c>
      <c r="H1039" s="69" t="s">
        <v>187</v>
      </c>
      <c r="I1039" t="s">
        <v>197</v>
      </c>
      <c r="J1039" s="69">
        <f>precio_alta!J18</f>
        <v>12229</v>
      </c>
    </row>
    <row r="1040" spans="1:10" x14ac:dyDescent="0.3">
      <c r="A1040" t="str">
        <f t="shared" si="16"/>
        <v>APPLE IPHONE 17 PRO MAX 512GBMax Negocios + Ilimitado 69.90CONTADO</v>
      </c>
      <c r="B1040" s="69" t="str">
        <f>precio_alta!A19</f>
        <v>Corriente</v>
      </c>
      <c r="C1040" s="69" t="str">
        <f>precio_alta!B19</f>
        <v>5G</v>
      </c>
      <c r="D1040" s="69" t="str">
        <f>precio_alta!C19</f>
        <v>APPLE</v>
      </c>
      <c r="E1040" s="69" t="str">
        <f>precio_alta!D19</f>
        <v>APPLE IPHONE 17 PRO MAX 512GB</v>
      </c>
      <c r="F1040" s="69">
        <f>precio_alta!E19</f>
        <v>8799</v>
      </c>
      <c r="G1040" s="69" t="str">
        <f>precio_alta!F19</f>
        <v>iOS</v>
      </c>
      <c r="H1040" s="69" t="s">
        <v>187</v>
      </c>
      <c r="I1040" t="s">
        <v>197</v>
      </c>
      <c r="J1040" s="69">
        <f>precio_alta!J19</f>
        <v>8559</v>
      </c>
    </row>
    <row r="1041" spans="1:10" x14ac:dyDescent="0.3">
      <c r="A1041" t="str">
        <f t="shared" si="16"/>
        <v>APPLE IPHONE 17E 256GBMax Negocios + Ilimitado 69.90CONTADO</v>
      </c>
      <c r="B1041" s="69" t="str">
        <f>precio_alta!A20</f>
        <v>Corriente</v>
      </c>
      <c r="C1041" s="69" t="str">
        <f>precio_alta!B20</f>
        <v>5G</v>
      </c>
      <c r="D1041" s="69" t="str">
        <f>precio_alta!C20</f>
        <v>APPLE</v>
      </c>
      <c r="E1041" s="69" t="str">
        <f>precio_alta!D20</f>
        <v>APPLE IPHONE 17E 256GB</v>
      </c>
      <c r="F1041" s="69">
        <f>precio_alta!E20</f>
        <v>3769</v>
      </c>
      <c r="G1041" s="69" t="str">
        <f>precio_alta!F20</f>
        <v>iOS</v>
      </c>
      <c r="H1041" s="69" t="s">
        <v>187</v>
      </c>
      <c r="I1041" t="s">
        <v>197</v>
      </c>
      <c r="J1041" s="69">
        <f>precio_alta!J20</f>
        <v>3669</v>
      </c>
    </row>
    <row r="1042" spans="1:10" x14ac:dyDescent="0.3">
      <c r="A1042" t="str">
        <f t="shared" si="16"/>
        <v>HONOR 400 512GB 5GMax Negocios + Ilimitado 69.90CONTADO</v>
      </c>
      <c r="B1042" s="69" t="str">
        <f>precio_alta!A21</f>
        <v>Corriente</v>
      </c>
      <c r="C1042" s="69" t="str">
        <f>precio_alta!B21</f>
        <v>5G</v>
      </c>
      <c r="D1042" s="69" t="str">
        <f>precio_alta!C21</f>
        <v>HONOR</v>
      </c>
      <c r="E1042" s="69" t="str">
        <f>precio_alta!D21</f>
        <v>HONOR 400 512GB 5G</v>
      </c>
      <c r="F1042" s="69">
        <f>precio_alta!E21</f>
        <v>2099</v>
      </c>
      <c r="G1042" s="69" t="str">
        <f>precio_alta!F21</f>
        <v>Android</v>
      </c>
      <c r="H1042" s="69" t="s">
        <v>187</v>
      </c>
      <c r="I1042" t="s">
        <v>197</v>
      </c>
      <c r="J1042" s="69">
        <f>precio_alta!J21</f>
        <v>2039</v>
      </c>
    </row>
    <row r="1043" spans="1:10" x14ac:dyDescent="0.3">
      <c r="A1043" t="str">
        <f t="shared" si="16"/>
        <v>HONOR 400 LITE 256GB 5GMax Negocios + Ilimitado 69.90CONTADO</v>
      </c>
      <c r="B1043" s="69" t="str">
        <f>precio_alta!A22</f>
        <v>Corriente</v>
      </c>
      <c r="C1043" s="69" t="str">
        <f>precio_alta!B22</f>
        <v>5G</v>
      </c>
      <c r="D1043" s="69" t="str">
        <f>precio_alta!C22</f>
        <v>HONOR</v>
      </c>
      <c r="E1043" s="69" t="str">
        <f>precio_alta!D22</f>
        <v>HONOR 400 LITE 256GB 5G</v>
      </c>
      <c r="F1043" s="69">
        <f>precio_alta!E22</f>
        <v>1519</v>
      </c>
      <c r="G1043" s="69" t="str">
        <f>precio_alta!F22</f>
        <v>Android</v>
      </c>
      <c r="H1043" s="69" t="s">
        <v>187</v>
      </c>
      <c r="I1043" t="s">
        <v>197</v>
      </c>
      <c r="J1043" s="69">
        <f>precio_alta!J22</f>
        <v>1469</v>
      </c>
    </row>
    <row r="1044" spans="1:10" x14ac:dyDescent="0.3">
      <c r="A1044" t="str">
        <f t="shared" si="16"/>
        <v>HONOR 400 PRO 512GB 5GMax Negocios + Ilimitado 69.90CONTADO</v>
      </c>
      <c r="B1044" s="69" t="str">
        <f>precio_alta!A23</f>
        <v>Corriente</v>
      </c>
      <c r="C1044" s="69" t="str">
        <f>precio_alta!B23</f>
        <v>5G</v>
      </c>
      <c r="D1044" s="69" t="str">
        <f>precio_alta!C23</f>
        <v>HONOR</v>
      </c>
      <c r="E1044" s="69" t="str">
        <f>precio_alta!D23</f>
        <v>HONOR 400 PRO 512GB 5G</v>
      </c>
      <c r="F1044" s="69">
        <f>precio_alta!E23</f>
        <v>3349</v>
      </c>
      <c r="G1044" s="69" t="str">
        <f>precio_alta!F23</f>
        <v>Android</v>
      </c>
      <c r="H1044" s="69" t="s">
        <v>187</v>
      </c>
      <c r="I1044" t="s">
        <v>197</v>
      </c>
      <c r="J1044" s="69">
        <f>precio_alta!J23</f>
        <v>3259</v>
      </c>
    </row>
    <row r="1045" spans="1:10" x14ac:dyDescent="0.3">
      <c r="A1045" t="str">
        <f t="shared" si="16"/>
        <v>HONOR 600 512GB 5GMax Negocios + Ilimitado 69.90CONTADO</v>
      </c>
      <c r="B1045" s="69" t="str">
        <f>precio_alta!A24</f>
        <v>Corriente</v>
      </c>
      <c r="C1045" s="69" t="str">
        <f>precio_alta!B24</f>
        <v>5G</v>
      </c>
      <c r="D1045" s="69" t="str">
        <f>precio_alta!C24</f>
        <v>HONOR</v>
      </c>
      <c r="E1045" s="69" t="str">
        <f>precio_alta!D24</f>
        <v>HONOR 600 512GB 5G</v>
      </c>
      <c r="F1045" s="69">
        <f>precio_alta!E24</f>
        <v>2959</v>
      </c>
      <c r="G1045" s="69" t="str">
        <f>precio_alta!F24</f>
        <v>Android</v>
      </c>
      <c r="H1045" s="69" t="s">
        <v>187</v>
      </c>
      <c r="I1045" t="s">
        <v>197</v>
      </c>
      <c r="J1045" s="69">
        <f>precio_alta!J24</f>
        <v>2879</v>
      </c>
    </row>
    <row r="1046" spans="1:10" x14ac:dyDescent="0.3">
      <c r="A1046" t="str">
        <f t="shared" si="16"/>
        <v>HONOR 600 PRO 512GB 5GMax Negocios + Ilimitado 69.90CONTADO</v>
      </c>
      <c r="B1046" s="69" t="str">
        <f>precio_alta!A25</f>
        <v>Corriente</v>
      </c>
      <c r="C1046" s="69" t="str">
        <f>precio_alta!B25</f>
        <v>5G</v>
      </c>
      <c r="D1046" s="69" t="str">
        <f>precio_alta!C25</f>
        <v>HONOR</v>
      </c>
      <c r="E1046" s="69" t="str">
        <f>precio_alta!D25</f>
        <v>HONOR 600 PRO 512GB 5G</v>
      </c>
      <c r="F1046" s="69">
        <f>precio_alta!E25</f>
        <v>3909</v>
      </c>
      <c r="G1046" s="69" t="str">
        <f>precio_alta!F25</f>
        <v>Android</v>
      </c>
      <c r="H1046" s="69" t="s">
        <v>187</v>
      </c>
      <c r="I1046" t="s">
        <v>197</v>
      </c>
      <c r="J1046" s="69">
        <f>precio_alta!J25</f>
        <v>3799</v>
      </c>
    </row>
    <row r="1047" spans="1:10" x14ac:dyDescent="0.3">
      <c r="A1047" t="str">
        <f t="shared" si="16"/>
        <v>HONOR 600 SMART 256GB 5GMax Negocios + Ilimitado 69.90CONTADO</v>
      </c>
      <c r="B1047" s="69" t="str">
        <f>precio_alta!A26</f>
        <v>Corriente</v>
      </c>
      <c r="C1047" s="69" t="str">
        <f>precio_alta!B26</f>
        <v>5G</v>
      </c>
      <c r="D1047" s="69" t="str">
        <f>precio_alta!C26</f>
        <v>HONOR</v>
      </c>
      <c r="E1047" s="69" t="str">
        <f>precio_alta!D26</f>
        <v>HONOR 600 SMART 256GB 5G</v>
      </c>
      <c r="F1047" s="69">
        <f>precio_alta!E26</f>
        <v>1659</v>
      </c>
      <c r="G1047" s="69" t="str">
        <f>precio_alta!F26</f>
        <v>Android</v>
      </c>
      <c r="H1047" s="69" t="s">
        <v>187</v>
      </c>
      <c r="I1047" t="s">
        <v>197</v>
      </c>
      <c r="J1047" s="69">
        <f>precio_alta!J26</f>
        <v>1609</v>
      </c>
    </row>
    <row r="1048" spans="1:10" x14ac:dyDescent="0.3">
      <c r="A1048" t="str">
        <f t="shared" si="16"/>
        <v>HONOR 600E 512GB 5GMax Negocios + Ilimitado 69.90CONTADO</v>
      </c>
      <c r="B1048" s="69" t="str">
        <f>precio_alta!A27</f>
        <v>Corriente</v>
      </c>
      <c r="C1048" s="69" t="str">
        <f>precio_alta!B27</f>
        <v>5G</v>
      </c>
      <c r="D1048" s="69" t="str">
        <f>precio_alta!C27</f>
        <v>HONOR</v>
      </c>
      <c r="E1048" s="69" t="str">
        <f>precio_alta!D27</f>
        <v>HONOR 600E 512GB 5G</v>
      </c>
      <c r="F1048" s="69">
        <f>precio_alta!E27</f>
        <v>2149</v>
      </c>
      <c r="G1048" s="69" t="str">
        <f>precio_alta!F27</f>
        <v>Android</v>
      </c>
      <c r="H1048" s="69" t="s">
        <v>187</v>
      </c>
      <c r="I1048" t="s">
        <v>197</v>
      </c>
      <c r="J1048" s="69">
        <f>precio_alta!J27</f>
        <v>2089</v>
      </c>
    </row>
    <row r="1049" spans="1:10" x14ac:dyDescent="0.3">
      <c r="A1049" t="str">
        <f t="shared" si="16"/>
        <v>HONOR 70 256GBMax Negocios + Ilimitado 69.90CONTADO</v>
      </c>
      <c r="B1049" s="69" t="str">
        <f>precio_alta!A28</f>
        <v>Corriente</v>
      </c>
      <c r="C1049" s="69" t="str">
        <f>precio_alta!B28</f>
        <v>5G</v>
      </c>
      <c r="D1049" s="69" t="str">
        <f>precio_alta!C28</f>
        <v>HONOR</v>
      </c>
      <c r="E1049" s="69" t="str">
        <f>precio_alta!D28</f>
        <v>HONOR 70 256GB</v>
      </c>
      <c r="F1049" s="69">
        <f>precio_alta!E28</f>
        <v>2859</v>
      </c>
      <c r="G1049" s="69" t="str">
        <f>precio_alta!F28</f>
        <v>Android</v>
      </c>
      <c r="H1049" s="69" t="s">
        <v>187</v>
      </c>
      <c r="I1049" t="s">
        <v>197</v>
      </c>
      <c r="J1049" s="69">
        <f>precio_alta!J28</f>
        <v>2789</v>
      </c>
    </row>
    <row r="1050" spans="1:10" x14ac:dyDescent="0.3">
      <c r="A1050" t="str">
        <f t="shared" si="16"/>
        <v>HONOR MAGIC 7 LITE 512GB 5GMax Negocios + Ilimitado 69.90CONTADO</v>
      </c>
      <c r="B1050" s="69" t="str">
        <f>precio_alta!A29</f>
        <v>Corriente</v>
      </c>
      <c r="C1050" s="69" t="str">
        <f>precio_alta!B29</f>
        <v>5G</v>
      </c>
      <c r="D1050" s="69" t="str">
        <f>precio_alta!C29</f>
        <v>HONOR</v>
      </c>
      <c r="E1050" s="69" t="str">
        <f>precio_alta!D29</f>
        <v>HONOR MAGIC 7 LITE 512GB 5G</v>
      </c>
      <c r="F1050" s="69">
        <f>precio_alta!E29</f>
        <v>1849</v>
      </c>
      <c r="G1050" s="69" t="str">
        <f>precio_alta!F29</f>
        <v>Android</v>
      </c>
      <c r="H1050" s="69" t="s">
        <v>187</v>
      </c>
      <c r="I1050" t="s">
        <v>197</v>
      </c>
      <c r="J1050" s="69">
        <f>precio_alta!J29</f>
        <v>1799</v>
      </c>
    </row>
    <row r="1051" spans="1:10" x14ac:dyDescent="0.3">
      <c r="A1051" t="str">
        <f t="shared" si="16"/>
        <v>HONOR MAGIC 8 LITE 512GB 5GMax Negocios + Ilimitado 69.90CONTADO</v>
      </c>
      <c r="B1051" s="69" t="str">
        <f>precio_alta!A30</f>
        <v>Corriente</v>
      </c>
      <c r="C1051" s="69" t="str">
        <f>precio_alta!B30</f>
        <v>5G</v>
      </c>
      <c r="D1051" s="69" t="str">
        <f>precio_alta!C30</f>
        <v>HONOR</v>
      </c>
      <c r="E1051" s="69" t="str">
        <f>precio_alta!D30</f>
        <v>HONOR MAGIC 8 LITE 512GB 5G</v>
      </c>
      <c r="F1051" s="69">
        <f>precio_alta!E30</f>
        <v>1779</v>
      </c>
      <c r="G1051" s="69" t="str">
        <f>precio_alta!F30</f>
        <v>Android</v>
      </c>
      <c r="H1051" s="69" t="s">
        <v>187</v>
      </c>
      <c r="I1051" t="s">
        <v>197</v>
      </c>
      <c r="J1051" s="69">
        <f>precio_alta!J30</f>
        <v>1729</v>
      </c>
    </row>
    <row r="1052" spans="1:10" x14ac:dyDescent="0.3">
      <c r="A1052" t="str">
        <f t="shared" si="16"/>
        <v>HONOR MAGIC 8 PRO 512GB 5GMax Negocios + Ilimitado 69.90CONTADO</v>
      </c>
      <c r="B1052" s="69" t="str">
        <f>precio_alta!A31</f>
        <v>Corriente</v>
      </c>
      <c r="C1052" s="69" t="str">
        <f>precio_alta!B31</f>
        <v>5G</v>
      </c>
      <c r="D1052" s="69" t="str">
        <f>precio_alta!C31</f>
        <v>HONOR</v>
      </c>
      <c r="E1052" s="69" t="str">
        <f>precio_alta!D31</f>
        <v>HONOR MAGIC 8 PRO 512GB 5G</v>
      </c>
      <c r="F1052" s="69">
        <f>precio_alta!E31</f>
        <v>5789</v>
      </c>
      <c r="G1052" s="69" t="str">
        <f>precio_alta!F31</f>
        <v>Android</v>
      </c>
      <c r="H1052" s="69" t="s">
        <v>187</v>
      </c>
      <c r="I1052" t="s">
        <v>197</v>
      </c>
      <c r="J1052" s="69">
        <f>precio_alta!J31</f>
        <v>5629</v>
      </c>
    </row>
    <row r="1053" spans="1:10" x14ac:dyDescent="0.3">
      <c r="A1053" t="str">
        <f t="shared" si="16"/>
        <v>HONOR X5C 128GBMax Negocios + Ilimitado 69.90CONTADO</v>
      </c>
      <c r="B1053" s="69" t="str">
        <f>precio_alta!A32</f>
        <v>Corriente</v>
      </c>
      <c r="C1053" s="69" t="str">
        <f>precio_alta!B32</f>
        <v>4G</v>
      </c>
      <c r="D1053" s="69" t="str">
        <f>precio_alta!C32</f>
        <v>HONOR</v>
      </c>
      <c r="E1053" s="69" t="str">
        <f>precio_alta!D32</f>
        <v>HONOR X5C 128GB</v>
      </c>
      <c r="F1053" s="69">
        <f>precio_alta!E32</f>
        <v>399</v>
      </c>
      <c r="G1053" s="69" t="str">
        <f>precio_alta!F32</f>
        <v>Android</v>
      </c>
      <c r="H1053" s="69" t="s">
        <v>187</v>
      </c>
      <c r="I1053" t="s">
        <v>197</v>
      </c>
      <c r="J1053" s="69">
        <f>precio_alta!J32</f>
        <v>389</v>
      </c>
    </row>
    <row r="1054" spans="1:10" x14ac:dyDescent="0.3">
      <c r="A1054" t="str">
        <f t="shared" si="16"/>
        <v>HONOR X5C PLUS 256GBMax Negocios + Ilimitado 69.90CONTADO</v>
      </c>
      <c r="B1054" s="69" t="str">
        <f>precio_alta!A33</f>
        <v>Corriente</v>
      </c>
      <c r="C1054" s="69" t="str">
        <f>precio_alta!B33</f>
        <v>4G</v>
      </c>
      <c r="D1054" s="69" t="str">
        <f>precio_alta!C33</f>
        <v>HONOR</v>
      </c>
      <c r="E1054" s="69" t="str">
        <f>precio_alta!D33</f>
        <v>HONOR X5C PLUS 256GB</v>
      </c>
      <c r="F1054" s="69">
        <f>precio_alta!E33</f>
        <v>499</v>
      </c>
      <c r="G1054" s="69" t="str">
        <f>precio_alta!F33</f>
        <v>Android</v>
      </c>
      <c r="H1054" s="69" t="s">
        <v>187</v>
      </c>
      <c r="I1054" t="s">
        <v>197</v>
      </c>
      <c r="J1054" s="69">
        <f>precio_alta!J33</f>
        <v>489</v>
      </c>
    </row>
    <row r="1055" spans="1:10" x14ac:dyDescent="0.3">
      <c r="A1055" t="str">
        <f t="shared" si="16"/>
        <v>HONOR X5D 128GBMax Negocios + Ilimitado 69.90CONTADO</v>
      </c>
      <c r="B1055" s="69" t="str">
        <f>precio_alta!A34</f>
        <v>Corriente</v>
      </c>
      <c r="C1055" s="69" t="str">
        <f>precio_alta!B34</f>
        <v>4G</v>
      </c>
      <c r="D1055" s="69" t="str">
        <f>precio_alta!C34</f>
        <v>HONOR</v>
      </c>
      <c r="E1055" s="69" t="str">
        <f>precio_alta!D34</f>
        <v>HONOR X5D 128GB</v>
      </c>
      <c r="F1055" s="69">
        <f>precio_alta!E34</f>
        <v>449</v>
      </c>
      <c r="G1055" s="69" t="str">
        <f>precio_alta!F34</f>
        <v>Android</v>
      </c>
      <c r="H1055" s="69" t="s">
        <v>187</v>
      </c>
      <c r="I1055" t="s">
        <v>197</v>
      </c>
      <c r="J1055" s="69">
        <f>precio_alta!J34</f>
        <v>439</v>
      </c>
    </row>
    <row r="1056" spans="1:10" x14ac:dyDescent="0.3">
      <c r="A1056" t="str">
        <f t="shared" si="16"/>
        <v>HONOR X5D 256GBMax Negocios + Ilimitado 69.90CONTADO</v>
      </c>
      <c r="B1056" s="69" t="str">
        <f>precio_alta!A35</f>
        <v>Corriente</v>
      </c>
      <c r="C1056" s="69" t="str">
        <f>precio_alta!B35</f>
        <v>4G</v>
      </c>
      <c r="D1056" s="69" t="str">
        <f>precio_alta!C35</f>
        <v>HONOR</v>
      </c>
      <c r="E1056" s="69" t="str">
        <f>precio_alta!D35</f>
        <v>HONOR X5D 256GB</v>
      </c>
      <c r="F1056" s="69">
        <f>precio_alta!E35</f>
        <v>589</v>
      </c>
      <c r="G1056" s="69" t="str">
        <f>precio_alta!F35</f>
        <v>Android</v>
      </c>
      <c r="H1056" s="69" t="s">
        <v>187</v>
      </c>
      <c r="I1056" t="s">
        <v>197</v>
      </c>
      <c r="J1056" s="69">
        <f>precio_alta!J35</f>
        <v>569</v>
      </c>
    </row>
    <row r="1057" spans="1:10" x14ac:dyDescent="0.3">
      <c r="A1057" t="str">
        <f t="shared" si="16"/>
        <v>HONOR X6C 256GBMax Negocios + Ilimitado 69.90CONTADO</v>
      </c>
      <c r="B1057" s="69" t="str">
        <f>precio_alta!A36</f>
        <v>Corriente</v>
      </c>
      <c r="C1057" s="69" t="str">
        <f>precio_alta!B36</f>
        <v>4G</v>
      </c>
      <c r="D1057" s="69" t="str">
        <f>precio_alta!C36</f>
        <v>HONOR</v>
      </c>
      <c r="E1057" s="69" t="str">
        <f>precio_alta!D36</f>
        <v>HONOR X6C 256GB</v>
      </c>
      <c r="F1057" s="69">
        <f>precio_alta!E36</f>
        <v>699</v>
      </c>
      <c r="G1057" s="69" t="str">
        <f>precio_alta!F36</f>
        <v>Android</v>
      </c>
      <c r="H1057" s="69" t="s">
        <v>187</v>
      </c>
      <c r="I1057" t="s">
        <v>197</v>
      </c>
      <c r="J1057" s="69">
        <f>precio_alta!J36</f>
        <v>679</v>
      </c>
    </row>
    <row r="1058" spans="1:10" x14ac:dyDescent="0.3">
      <c r="A1058" t="str">
        <f t="shared" si="16"/>
        <v>HONOR X6D 256GB 5GMax Negocios + Ilimitado 69.90CONTADO</v>
      </c>
      <c r="B1058" s="69" t="str">
        <f>precio_alta!A37</f>
        <v>Corriente</v>
      </c>
      <c r="C1058" s="69" t="str">
        <f>precio_alta!B37</f>
        <v>5G</v>
      </c>
      <c r="D1058" s="69" t="str">
        <f>precio_alta!C37</f>
        <v>HONOR</v>
      </c>
      <c r="E1058" s="69" t="str">
        <f>precio_alta!D37</f>
        <v>HONOR X6D 256GB 5G</v>
      </c>
      <c r="F1058" s="69">
        <f>precio_alta!E37</f>
        <v>829</v>
      </c>
      <c r="G1058" s="69" t="str">
        <f>precio_alta!F37</f>
        <v>Android</v>
      </c>
      <c r="H1058" s="69" t="s">
        <v>187</v>
      </c>
      <c r="I1058" t="s">
        <v>197</v>
      </c>
      <c r="J1058" s="69">
        <f>precio_alta!J37</f>
        <v>809</v>
      </c>
    </row>
    <row r="1059" spans="1:10" x14ac:dyDescent="0.3">
      <c r="A1059" t="str">
        <f t="shared" si="16"/>
        <v>HONOR X7D 256GB 5GMax Negocios + Ilimitado 69.90CONTADO</v>
      </c>
      <c r="B1059" s="69" t="str">
        <f>precio_alta!A38</f>
        <v>Corriente</v>
      </c>
      <c r="C1059" s="69" t="str">
        <f>precio_alta!B38</f>
        <v>5G</v>
      </c>
      <c r="D1059" s="69" t="str">
        <f>precio_alta!C38</f>
        <v>HONOR</v>
      </c>
      <c r="E1059" s="69" t="str">
        <f>precio_alta!D38</f>
        <v>HONOR X7D 256GB 5G</v>
      </c>
      <c r="F1059" s="69">
        <f>precio_alta!E38</f>
        <v>879</v>
      </c>
      <c r="G1059" s="69" t="str">
        <f>precio_alta!F38</f>
        <v>Android</v>
      </c>
      <c r="H1059" s="69" t="s">
        <v>187</v>
      </c>
      <c r="I1059" t="s">
        <v>197</v>
      </c>
      <c r="J1059" s="69">
        <f>precio_alta!J38</f>
        <v>859</v>
      </c>
    </row>
    <row r="1060" spans="1:10" x14ac:dyDescent="0.3">
      <c r="A1060" t="str">
        <f t="shared" si="16"/>
        <v>HONOR X7E PLUS 256GB 5GMax Negocios + Ilimitado 69.90CONTADO</v>
      </c>
      <c r="B1060" s="69" t="str">
        <f>precio_alta!A39</f>
        <v>Corriente</v>
      </c>
      <c r="C1060" s="69" t="str">
        <f>precio_alta!B39</f>
        <v>5G</v>
      </c>
      <c r="D1060" s="69" t="str">
        <f>precio_alta!C39</f>
        <v>HONOR</v>
      </c>
      <c r="E1060" s="69" t="str">
        <f>precio_alta!D39</f>
        <v>HONOR X7E PLUS 256GB 5G</v>
      </c>
      <c r="F1060" s="69">
        <f>precio_alta!E39</f>
        <v>1179</v>
      </c>
      <c r="G1060" s="69" t="str">
        <f>precio_alta!F39</f>
        <v>Android</v>
      </c>
      <c r="H1060" s="69" t="s">
        <v>187</v>
      </c>
      <c r="I1060" t="s">
        <v>197</v>
      </c>
      <c r="J1060" s="69">
        <f>precio_alta!J39</f>
        <v>1149</v>
      </c>
    </row>
    <row r="1061" spans="1:10" x14ac:dyDescent="0.3">
      <c r="A1061" t="str">
        <f t="shared" si="16"/>
        <v>HONOR X8C 256GB 5GMax Negocios + Ilimitado 69.90CONTADO</v>
      </c>
      <c r="B1061" s="69" t="str">
        <f>precio_alta!A40</f>
        <v>Corriente</v>
      </c>
      <c r="C1061" s="69" t="str">
        <f>precio_alta!B40</f>
        <v>5G</v>
      </c>
      <c r="D1061" s="69" t="str">
        <f>precio_alta!C40</f>
        <v>HONOR</v>
      </c>
      <c r="E1061" s="69" t="str">
        <f>precio_alta!D40</f>
        <v>HONOR X8C 256GB 5G</v>
      </c>
      <c r="F1061" s="69">
        <f>precio_alta!E40</f>
        <v>1189</v>
      </c>
      <c r="G1061" s="69" t="str">
        <f>precio_alta!F40</f>
        <v>Android</v>
      </c>
      <c r="H1061" s="69" t="s">
        <v>187</v>
      </c>
      <c r="I1061" t="s">
        <v>197</v>
      </c>
      <c r="J1061" s="69">
        <f>precio_alta!J40</f>
        <v>1159</v>
      </c>
    </row>
    <row r="1062" spans="1:10" x14ac:dyDescent="0.3">
      <c r="A1062" t="str">
        <f t="shared" si="16"/>
        <v>HUAWEI WATCH KIDS 4 PROMax Negocios + Ilimitado 69.90CONTADO</v>
      </c>
      <c r="B1062" s="69" t="str">
        <f>precio_alta!A41</f>
        <v>Corriente</v>
      </c>
      <c r="C1062" s="69" t="str">
        <f>precio_alta!B41</f>
        <v>4G</v>
      </c>
      <c r="D1062" s="69" t="str">
        <f>precio_alta!C41</f>
        <v>HUAWEI</v>
      </c>
      <c r="E1062" s="69" t="str">
        <f>precio_alta!D41</f>
        <v>HUAWEI WATCH KIDS 4 PRO</v>
      </c>
      <c r="F1062" s="69">
        <f>precio_alta!E41</f>
        <v>649</v>
      </c>
      <c r="G1062" s="69" t="str">
        <f>precio_alta!F41</f>
        <v>Android</v>
      </c>
      <c r="H1062" s="69" t="s">
        <v>187</v>
      </c>
      <c r="I1062" t="s">
        <v>197</v>
      </c>
      <c r="J1062" s="69">
        <f>precio_alta!J41</f>
        <v>629</v>
      </c>
    </row>
    <row r="1063" spans="1:10" x14ac:dyDescent="0.3">
      <c r="A1063" t="str">
        <f t="shared" si="16"/>
        <v>MOTOROLA MOTO EDGE 60 512GB 5GMax Negocios + Ilimitado 69.90CONTADO</v>
      </c>
      <c r="B1063" s="69" t="str">
        <f>precio_alta!A42</f>
        <v>Corriente</v>
      </c>
      <c r="C1063" s="69" t="str">
        <f>precio_alta!B42</f>
        <v>5G</v>
      </c>
      <c r="D1063" s="69" t="str">
        <f>precio_alta!C42</f>
        <v>MOTOROLA</v>
      </c>
      <c r="E1063" s="69" t="str">
        <f>precio_alta!D42</f>
        <v>MOTOROLA MOTO EDGE 60 512GB 5G</v>
      </c>
      <c r="F1063" s="69">
        <f>precio_alta!E42</f>
        <v>1989</v>
      </c>
      <c r="G1063" s="69" t="str">
        <f>precio_alta!F42</f>
        <v>Android</v>
      </c>
      <c r="H1063" s="69" t="s">
        <v>187</v>
      </c>
      <c r="I1063" t="s">
        <v>197</v>
      </c>
      <c r="J1063" s="69">
        <f>precio_alta!J42</f>
        <v>1939</v>
      </c>
    </row>
    <row r="1064" spans="1:10" x14ac:dyDescent="0.3">
      <c r="A1064" t="str">
        <f t="shared" si="16"/>
        <v>MOTOROLA MOTO EDGE 60 FUSION 256GB 5GMax Negocios + Ilimitado 69.90CONTADO</v>
      </c>
      <c r="B1064" s="69" t="str">
        <f>precio_alta!A43</f>
        <v>Corriente</v>
      </c>
      <c r="C1064" s="69" t="str">
        <f>precio_alta!B43</f>
        <v>5G</v>
      </c>
      <c r="D1064" s="69" t="str">
        <f>precio_alta!C43</f>
        <v>MOTOROLA</v>
      </c>
      <c r="E1064" s="69" t="str">
        <f>precio_alta!D43</f>
        <v>MOTOROLA MOTO EDGE 60 FUSION 256GB 5G</v>
      </c>
      <c r="F1064" s="69">
        <f>precio_alta!E43</f>
        <v>1439</v>
      </c>
      <c r="G1064" s="69" t="str">
        <f>precio_alta!F43</f>
        <v>Android</v>
      </c>
      <c r="H1064" s="69" t="s">
        <v>187</v>
      </c>
      <c r="I1064" t="s">
        <v>197</v>
      </c>
      <c r="J1064" s="69">
        <f>precio_alta!J43</f>
        <v>1399</v>
      </c>
    </row>
    <row r="1065" spans="1:10" x14ac:dyDescent="0.3">
      <c r="A1065" t="str">
        <f t="shared" si="16"/>
        <v>MOTOROLA MOTO EDGE 60 PRO 512GB 5GMax Negocios + Ilimitado 69.90CONTADO</v>
      </c>
      <c r="B1065" s="69" t="str">
        <f>precio_alta!A44</f>
        <v>Corriente</v>
      </c>
      <c r="C1065" s="69" t="str">
        <f>precio_alta!B44</f>
        <v>5G</v>
      </c>
      <c r="D1065" s="69" t="str">
        <f>precio_alta!C44</f>
        <v>MOTOROLA</v>
      </c>
      <c r="E1065" s="69" t="str">
        <f>precio_alta!D44</f>
        <v>MOTOROLA MOTO EDGE 60 PRO 512GB 5G</v>
      </c>
      <c r="F1065" s="69">
        <f>precio_alta!E44</f>
        <v>2649</v>
      </c>
      <c r="G1065" s="69" t="str">
        <f>precio_alta!F44</f>
        <v>Android</v>
      </c>
      <c r="H1065" s="69" t="s">
        <v>187</v>
      </c>
      <c r="I1065" t="s">
        <v>197</v>
      </c>
      <c r="J1065" s="69">
        <f>precio_alta!J44</f>
        <v>2579</v>
      </c>
    </row>
    <row r="1066" spans="1:10" x14ac:dyDescent="0.3">
      <c r="A1066" t="str">
        <f t="shared" si="16"/>
        <v>MOTOROLA MOTO EDGE 70 512GB 5GMax Negocios + Ilimitado 69.90CONTADO</v>
      </c>
      <c r="B1066" s="69" t="str">
        <f>precio_alta!A45</f>
        <v>Corriente</v>
      </c>
      <c r="C1066" s="69" t="str">
        <f>precio_alta!B45</f>
        <v>5G</v>
      </c>
      <c r="D1066" s="69" t="str">
        <f>precio_alta!C45</f>
        <v>MOTOROLA</v>
      </c>
      <c r="E1066" s="69" t="str">
        <f>precio_alta!D45</f>
        <v>MOTOROLA MOTO EDGE 70 512GB 5G</v>
      </c>
      <c r="F1066" s="69">
        <f>precio_alta!E45</f>
        <v>2549</v>
      </c>
      <c r="G1066" s="69" t="str">
        <f>precio_alta!F45</f>
        <v>Android</v>
      </c>
      <c r="H1066" s="69" t="s">
        <v>187</v>
      </c>
      <c r="I1066" t="s">
        <v>197</v>
      </c>
      <c r="J1066" s="69">
        <f>precio_alta!J45</f>
        <v>2479</v>
      </c>
    </row>
    <row r="1067" spans="1:10" x14ac:dyDescent="0.3">
      <c r="A1067" t="str">
        <f t="shared" si="16"/>
        <v>MOTOROLA MOTO EDGE 70 FUSION 256GB 5GMax Negocios + Ilimitado 69.90CONTADO</v>
      </c>
      <c r="B1067" s="69" t="str">
        <f>precio_alta!A46</f>
        <v>Corriente</v>
      </c>
      <c r="C1067" s="69" t="str">
        <f>precio_alta!B46</f>
        <v>5G</v>
      </c>
      <c r="D1067" s="69" t="str">
        <f>precio_alta!C46</f>
        <v>MOTOROLA</v>
      </c>
      <c r="E1067" s="69" t="str">
        <f>precio_alta!D46</f>
        <v>MOTOROLA MOTO EDGE 70 FUSION 256GB 5G</v>
      </c>
      <c r="F1067" s="69">
        <f>precio_alta!E46</f>
        <v>1899</v>
      </c>
      <c r="G1067" s="69" t="str">
        <f>precio_alta!F46</f>
        <v>Android</v>
      </c>
      <c r="H1067" s="69" t="s">
        <v>187</v>
      </c>
      <c r="I1067" t="s">
        <v>197</v>
      </c>
      <c r="J1067" s="69">
        <f>precio_alta!J46</f>
        <v>1839</v>
      </c>
    </row>
    <row r="1068" spans="1:10" x14ac:dyDescent="0.3">
      <c r="A1068" t="str">
        <f t="shared" si="16"/>
        <v>MOTOROLA MOTO EDGE 70 PRO 512GB 5GMax Negocios + Ilimitado 69.90CONTADO</v>
      </c>
      <c r="B1068" s="69" t="str">
        <f>precio_alta!A47</f>
        <v>Corriente</v>
      </c>
      <c r="C1068" s="69" t="str">
        <f>precio_alta!B47</f>
        <v>5G</v>
      </c>
      <c r="D1068" s="69" t="str">
        <f>precio_alta!C47</f>
        <v>MOTOROLA</v>
      </c>
      <c r="E1068" s="69" t="str">
        <f>precio_alta!D47</f>
        <v>MOTOROLA MOTO EDGE 70 PRO 512GB 5G</v>
      </c>
      <c r="F1068" s="69">
        <f>precio_alta!E47</f>
        <v>3619</v>
      </c>
      <c r="G1068" s="69" t="str">
        <f>precio_alta!F47</f>
        <v>Android</v>
      </c>
      <c r="H1068" s="69" t="s">
        <v>187</v>
      </c>
      <c r="I1068" t="s">
        <v>197</v>
      </c>
      <c r="J1068" s="69">
        <f>precio_alta!J47</f>
        <v>3519</v>
      </c>
    </row>
    <row r="1069" spans="1:10" x14ac:dyDescent="0.3">
      <c r="A1069" t="str">
        <f t="shared" si="16"/>
        <v>MOTOROLA MOTO G06 128GBMax Negocios + Ilimitado 69.90CONTADO</v>
      </c>
      <c r="B1069" s="69" t="str">
        <f>precio_alta!A48</f>
        <v>Corriente</v>
      </c>
      <c r="C1069" s="69" t="str">
        <f>precio_alta!B48</f>
        <v>4G</v>
      </c>
      <c r="D1069" s="69" t="str">
        <f>precio_alta!C48</f>
        <v>MOTOROLA</v>
      </c>
      <c r="E1069" s="69" t="str">
        <f>precio_alta!D48</f>
        <v>MOTOROLA MOTO G06 128GB</v>
      </c>
      <c r="F1069" s="69">
        <f>precio_alta!E48</f>
        <v>619</v>
      </c>
      <c r="G1069" s="69" t="str">
        <f>precio_alta!F48</f>
        <v>Android</v>
      </c>
      <c r="H1069" s="69" t="s">
        <v>187</v>
      </c>
      <c r="I1069" t="s">
        <v>197</v>
      </c>
      <c r="J1069" s="69">
        <f>precio_alta!J48</f>
        <v>609</v>
      </c>
    </row>
    <row r="1070" spans="1:10" x14ac:dyDescent="0.3">
      <c r="A1070" t="str">
        <f t="shared" si="16"/>
        <v>MOTOROLA MOTO G06 256GBMax Negocios + Ilimitado 69.90CONTADO</v>
      </c>
      <c r="B1070" s="69" t="str">
        <f>precio_alta!A49</f>
        <v>Corriente</v>
      </c>
      <c r="C1070" s="69" t="str">
        <f>precio_alta!B49</f>
        <v>4G</v>
      </c>
      <c r="D1070" s="69" t="str">
        <f>precio_alta!C49</f>
        <v>MOTOROLA</v>
      </c>
      <c r="E1070" s="69" t="str">
        <f>precio_alta!D49</f>
        <v>MOTOROLA MOTO G06 256GB</v>
      </c>
      <c r="F1070" s="69">
        <f>precio_alta!E49</f>
        <v>649</v>
      </c>
      <c r="G1070" s="69" t="str">
        <f>precio_alta!F49</f>
        <v>Android</v>
      </c>
      <c r="H1070" s="69" t="s">
        <v>187</v>
      </c>
      <c r="I1070" t="s">
        <v>197</v>
      </c>
      <c r="J1070" s="69">
        <f>precio_alta!J49</f>
        <v>629</v>
      </c>
    </row>
    <row r="1071" spans="1:10" x14ac:dyDescent="0.3">
      <c r="A1071" t="str">
        <f t="shared" si="16"/>
        <v>MOTOROLA MOTO G15 256GBMax Negocios + Ilimitado 69.90CONTADO</v>
      </c>
      <c r="B1071" s="69" t="str">
        <f>precio_alta!A50</f>
        <v>Corriente</v>
      </c>
      <c r="C1071" s="69" t="str">
        <f>precio_alta!B50</f>
        <v>4G</v>
      </c>
      <c r="D1071" s="69" t="str">
        <f>precio_alta!C50</f>
        <v>MOTOROLA</v>
      </c>
      <c r="E1071" s="69" t="str">
        <f>precio_alta!D50</f>
        <v>MOTOROLA MOTO G15 256GB</v>
      </c>
      <c r="F1071" s="69">
        <f>precio_alta!E50</f>
        <v>719</v>
      </c>
      <c r="G1071" s="69" t="str">
        <f>precio_alta!F50</f>
        <v>Android</v>
      </c>
      <c r="H1071" s="69" t="s">
        <v>187</v>
      </c>
      <c r="I1071" t="s">
        <v>197</v>
      </c>
      <c r="J1071" s="69">
        <f>precio_alta!J50</f>
        <v>699</v>
      </c>
    </row>
    <row r="1072" spans="1:10" x14ac:dyDescent="0.3">
      <c r="A1072" t="str">
        <f t="shared" si="16"/>
        <v>MOTOROLA MOTO G17 256GBMax Negocios + Ilimitado 69.90CONTADO</v>
      </c>
      <c r="B1072" s="69" t="str">
        <f>precio_alta!A51</f>
        <v>Corriente</v>
      </c>
      <c r="C1072" s="69" t="str">
        <f>precio_alta!B51</f>
        <v>4G</v>
      </c>
      <c r="D1072" s="69" t="str">
        <f>precio_alta!C51</f>
        <v>MOTOROLA</v>
      </c>
      <c r="E1072" s="69" t="str">
        <f>precio_alta!D51</f>
        <v>MOTOROLA MOTO G17 256GB</v>
      </c>
      <c r="F1072" s="69">
        <f>precio_alta!E51</f>
        <v>779</v>
      </c>
      <c r="G1072" s="69" t="str">
        <f>precio_alta!F51</f>
        <v>Android</v>
      </c>
      <c r="H1072" s="69" t="s">
        <v>187</v>
      </c>
      <c r="I1072" t="s">
        <v>197</v>
      </c>
      <c r="J1072" s="69">
        <f>precio_alta!J51</f>
        <v>759</v>
      </c>
    </row>
    <row r="1073" spans="1:10" x14ac:dyDescent="0.3">
      <c r="A1073" t="str">
        <f t="shared" si="16"/>
        <v>MOTOROLA MOTO G47 128GB 5GMax Negocios + Ilimitado 69.90CONTADO</v>
      </c>
      <c r="B1073" s="69" t="str">
        <f>precio_alta!A52</f>
        <v>Corriente</v>
      </c>
      <c r="C1073" s="69" t="str">
        <f>precio_alta!B52</f>
        <v>5G</v>
      </c>
      <c r="D1073" s="69" t="str">
        <f>precio_alta!C52</f>
        <v>MOTOROLA</v>
      </c>
      <c r="E1073" s="69" t="str">
        <f>precio_alta!D52</f>
        <v>MOTOROLA MOTO G47 128GB 5G</v>
      </c>
      <c r="F1073" s="69">
        <f>precio_alta!E52</f>
        <v>949</v>
      </c>
      <c r="G1073" s="69" t="str">
        <f>precio_alta!F52</f>
        <v>Android</v>
      </c>
      <c r="H1073" s="69" t="s">
        <v>187</v>
      </c>
      <c r="I1073" t="s">
        <v>197</v>
      </c>
      <c r="J1073" s="69">
        <f>precio_alta!J52</f>
        <v>919</v>
      </c>
    </row>
    <row r="1074" spans="1:10" x14ac:dyDescent="0.3">
      <c r="A1074" t="str">
        <f t="shared" si="16"/>
        <v>MOTOROLA MOTO G56 256GB 5GMax Negocios + Ilimitado 69.90CONTADO</v>
      </c>
      <c r="B1074" s="69" t="str">
        <f>precio_alta!A53</f>
        <v>Corriente</v>
      </c>
      <c r="C1074" s="69" t="str">
        <f>precio_alta!B53</f>
        <v>5G</v>
      </c>
      <c r="D1074" s="69" t="str">
        <f>precio_alta!C53</f>
        <v>MOTOROLA</v>
      </c>
      <c r="E1074" s="69" t="str">
        <f>precio_alta!D53</f>
        <v>MOTOROLA MOTO G56 256GB 5G</v>
      </c>
      <c r="F1074" s="69">
        <f>precio_alta!E53</f>
        <v>969</v>
      </c>
      <c r="G1074" s="69" t="str">
        <f>precio_alta!F53</f>
        <v>Android</v>
      </c>
      <c r="H1074" s="69" t="s">
        <v>187</v>
      </c>
      <c r="I1074" t="s">
        <v>197</v>
      </c>
      <c r="J1074" s="69">
        <f>precio_alta!J53</f>
        <v>949</v>
      </c>
    </row>
    <row r="1075" spans="1:10" x14ac:dyDescent="0.3">
      <c r="A1075" t="str">
        <f t="shared" si="16"/>
        <v>MOTOROLA MOTO G67 256GB 5GMax Negocios + Ilimitado 69.90CONTADO</v>
      </c>
      <c r="B1075" s="69" t="str">
        <f>precio_alta!A54</f>
        <v>Corriente</v>
      </c>
      <c r="C1075" s="69" t="str">
        <f>precio_alta!B54</f>
        <v>5G</v>
      </c>
      <c r="D1075" s="69" t="str">
        <f>precio_alta!C54</f>
        <v>MOTOROLA</v>
      </c>
      <c r="E1075" s="69" t="str">
        <f>precio_alta!D54</f>
        <v>MOTOROLA MOTO G67 256GB 5G</v>
      </c>
      <c r="F1075" s="69">
        <f>precio_alta!E54</f>
        <v>1269</v>
      </c>
      <c r="G1075" s="69" t="str">
        <f>precio_alta!F54</f>
        <v>Android</v>
      </c>
      <c r="H1075" s="69" t="s">
        <v>187</v>
      </c>
      <c r="I1075" t="s">
        <v>197</v>
      </c>
      <c r="J1075" s="69">
        <f>precio_alta!J54</f>
        <v>1239</v>
      </c>
    </row>
    <row r="1076" spans="1:10" x14ac:dyDescent="0.3">
      <c r="A1076" t="str">
        <f t="shared" si="16"/>
        <v>MOTOROLA MOTO G77 256GB 5GMax Negocios + Ilimitado 69.90CONTADO</v>
      </c>
      <c r="B1076" s="69" t="str">
        <f>precio_alta!A55</f>
        <v>Corriente</v>
      </c>
      <c r="C1076" s="69" t="str">
        <f>precio_alta!B55</f>
        <v>5G</v>
      </c>
      <c r="D1076" s="69" t="str">
        <f>precio_alta!C55</f>
        <v>MOTOROLA</v>
      </c>
      <c r="E1076" s="69" t="str">
        <f>precio_alta!D55</f>
        <v>MOTOROLA MOTO G77 256GB 5G</v>
      </c>
      <c r="F1076" s="69">
        <f>precio_alta!E55</f>
        <v>1519</v>
      </c>
      <c r="G1076" s="69" t="str">
        <f>precio_alta!F55</f>
        <v>Android</v>
      </c>
      <c r="H1076" s="69" t="s">
        <v>187</v>
      </c>
      <c r="I1076" t="s">
        <v>197</v>
      </c>
      <c r="J1076" s="69">
        <f>precio_alta!J55</f>
        <v>1479</v>
      </c>
    </row>
    <row r="1077" spans="1:10" x14ac:dyDescent="0.3">
      <c r="A1077" t="str">
        <f t="shared" si="16"/>
        <v>MOTOROLA MOTO RAZR 60 512GB 5GMax Negocios + Ilimitado 69.90CONTADO</v>
      </c>
      <c r="B1077" s="69" t="str">
        <f>precio_alta!A56</f>
        <v>Corriente</v>
      </c>
      <c r="C1077" s="69" t="str">
        <f>precio_alta!B56</f>
        <v>5G</v>
      </c>
      <c r="D1077" s="69" t="str">
        <f>precio_alta!C56</f>
        <v>MOTOROLA</v>
      </c>
      <c r="E1077" s="69" t="str">
        <f>precio_alta!D56</f>
        <v>MOTOROLA MOTO RAZR 60 512GB 5G</v>
      </c>
      <c r="F1077" s="69">
        <f>precio_alta!E56</f>
        <v>3789</v>
      </c>
      <c r="G1077" s="69" t="str">
        <f>precio_alta!F56</f>
        <v>Android</v>
      </c>
      <c r="H1077" s="69" t="s">
        <v>187</v>
      </c>
      <c r="I1077" t="s">
        <v>197</v>
      </c>
      <c r="J1077" s="69">
        <f>precio_alta!J56</f>
        <v>3689</v>
      </c>
    </row>
    <row r="1078" spans="1:10" x14ac:dyDescent="0.3">
      <c r="A1078" t="str">
        <f t="shared" si="16"/>
        <v>MOTOROLA MOTO RAZR 70 512GB 5GMax Negocios + Ilimitado 69.90CONTADO</v>
      </c>
      <c r="B1078" s="69" t="str">
        <f>precio_alta!A57</f>
        <v>Corriente</v>
      </c>
      <c r="C1078" s="69" t="str">
        <f>precio_alta!B57</f>
        <v>5G</v>
      </c>
      <c r="D1078" s="69" t="str">
        <f>precio_alta!C57</f>
        <v>MOTOROLA</v>
      </c>
      <c r="E1078" s="69" t="str">
        <f>precio_alta!D57</f>
        <v>MOTOROLA MOTO RAZR 70 512GB 5G</v>
      </c>
      <c r="F1078" s="69">
        <f>precio_alta!E57</f>
        <v>4089</v>
      </c>
      <c r="G1078" s="69" t="str">
        <f>precio_alta!F57</f>
        <v>Android</v>
      </c>
      <c r="H1078" s="69" t="s">
        <v>187</v>
      </c>
      <c r="I1078" t="s">
        <v>197</v>
      </c>
      <c r="J1078" s="69">
        <f>precio_alta!J57</f>
        <v>3979</v>
      </c>
    </row>
    <row r="1079" spans="1:10" x14ac:dyDescent="0.3">
      <c r="A1079" t="str">
        <f t="shared" si="16"/>
        <v>OPPO A5 256GBMax Negocios + Ilimitado 69.90CONTADO</v>
      </c>
      <c r="B1079" s="69" t="str">
        <f>precio_alta!A58</f>
        <v>Corriente</v>
      </c>
      <c r="C1079" s="69" t="str">
        <f>precio_alta!B58</f>
        <v>4G</v>
      </c>
      <c r="D1079" s="69" t="str">
        <f>precio_alta!C58</f>
        <v>OPPO</v>
      </c>
      <c r="E1079" s="69" t="str">
        <f>precio_alta!D58</f>
        <v>OPPO A5 256GB</v>
      </c>
      <c r="F1079" s="69">
        <f>precio_alta!E58</f>
        <v>849</v>
      </c>
      <c r="G1079" s="69" t="str">
        <f>precio_alta!F58</f>
        <v>Android</v>
      </c>
      <c r="H1079" s="69" t="s">
        <v>187</v>
      </c>
      <c r="I1079" t="s">
        <v>197</v>
      </c>
      <c r="J1079" s="69">
        <f>precio_alta!J58</f>
        <v>819</v>
      </c>
    </row>
    <row r="1080" spans="1:10" x14ac:dyDescent="0.3">
      <c r="A1080" t="str">
        <f t="shared" si="16"/>
        <v>OPPO A5 256GB 5GMax Negocios + Ilimitado 69.90CONTADO</v>
      </c>
      <c r="B1080" s="69" t="str">
        <f>precio_alta!A59</f>
        <v>Corriente</v>
      </c>
      <c r="C1080" s="69" t="str">
        <f>precio_alta!B59</f>
        <v>5G</v>
      </c>
      <c r="D1080" s="69" t="str">
        <f>precio_alta!C59</f>
        <v>OPPO</v>
      </c>
      <c r="E1080" s="69" t="str">
        <f>precio_alta!D59</f>
        <v>OPPO A5 256GB 5G</v>
      </c>
      <c r="F1080" s="69">
        <f>precio_alta!E59</f>
        <v>1319</v>
      </c>
      <c r="G1080" s="69" t="str">
        <f>precio_alta!F59</f>
        <v>Android</v>
      </c>
      <c r="H1080" s="69" t="s">
        <v>187</v>
      </c>
      <c r="I1080" t="s">
        <v>197</v>
      </c>
      <c r="J1080" s="69">
        <f>precio_alta!J59</f>
        <v>1279</v>
      </c>
    </row>
    <row r="1081" spans="1:10" x14ac:dyDescent="0.3">
      <c r="A1081" t="str">
        <f t="shared" si="16"/>
        <v>OPPO A5X 128GBMax Negocios + Ilimitado 69.90CONTADO</v>
      </c>
      <c r="B1081" s="69" t="str">
        <f>precio_alta!A60</f>
        <v>Corriente</v>
      </c>
      <c r="C1081" s="69" t="str">
        <f>precio_alta!B60</f>
        <v>4G</v>
      </c>
      <c r="D1081" s="69" t="str">
        <f>precio_alta!C60</f>
        <v>OPPO</v>
      </c>
      <c r="E1081" s="69" t="str">
        <f>precio_alta!D60</f>
        <v>OPPO A5X 128GB</v>
      </c>
      <c r="F1081" s="69">
        <f>precio_alta!E60</f>
        <v>659</v>
      </c>
      <c r="G1081" s="69" t="str">
        <f>precio_alta!F60</f>
        <v>Android</v>
      </c>
      <c r="H1081" s="69" t="s">
        <v>187</v>
      </c>
      <c r="I1081" t="s">
        <v>197</v>
      </c>
      <c r="J1081" s="69">
        <f>precio_alta!J60</f>
        <v>639</v>
      </c>
    </row>
    <row r="1082" spans="1:10" x14ac:dyDescent="0.3">
      <c r="A1082" t="str">
        <f t="shared" si="16"/>
        <v>OPPO A6 PRO 256GB 5GMax Negocios + Ilimitado 69.90CONTADO</v>
      </c>
      <c r="B1082" s="69" t="str">
        <f>precio_alta!A61</f>
        <v>Corriente</v>
      </c>
      <c r="C1082" s="69" t="str">
        <f>precio_alta!B61</f>
        <v>5G</v>
      </c>
      <c r="D1082" s="69" t="str">
        <f>precio_alta!C61</f>
        <v>OPPO</v>
      </c>
      <c r="E1082" s="69" t="str">
        <f>precio_alta!D61</f>
        <v>OPPO A6 PRO 256GB 5G</v>
      </c>
      <c r="F1082" s="69">
        <f>precio_alta!E61</f>
        <v>1779</v>
      </c>
      <c r="G1082" s="69" t="str">
        <f>precio_alta!F61</f>
        <v>Android</v>
      </c>
      <c r="H1082" s="69" t="s">
        <v>187</v>
      </c>
      <c r="I1082" t="s">
        <v>197</v>
      </c>
      <c r="J1082" s="69">
        <f>precio_alta!J61</f>
        <v>1729</v>
      </c>
    </row>
    <row r="1083" spans="1:10" x14ac:dyDescent="0.3">
      <c r="A1083" t="str">
        <f t="shared" si="16"/>
        <v>OPPO A6T 128GBMax Negocios + Ilimitado 69.90CONTADO</v>
      </c>
      <c r="B1083" s="69" t="str">
        <f>precio_alta!A62</f>
        <v>Corriente</v>
      </c>
      <c r="C1083" s="69" t="str">
        <f>precio_alta!B62</f>
        <v>4G</v>
      </c>
      <c r="D1083" s="69" t="str">
        <f>precio_alta!C62</f>
        <v>OPPO</v>
      </c>
      <c r="E1083" s="69" t="str">
        <f>precio_alta!D62</f>
        <v>OPPO A6T 128GB</v>
      </c>
      <c r="F1083" s="69">
        <f>precio_alta!E62</f>
        <v>789</v>
      </c>
      <c r="G1083" s="69" t="str">
        <f>precio_alta!F62</f>
        <v>Android</v>
      </c>
      <c r="H1083" s="69" t="s">
        <v>187</v>
      </c>
      <c r="I1083" t="s">
        <v>197</v>
      </c>
      <c r="J1083" s="69">
        <f>precio_alta!J62</f>
        <v>759</v>
      </c>
    </row>
    <row r="1084" spans="1:10" x14ac:dyDescent="0.3">
      <c r="A1084" t="str">
        <f t="shared" si="16"/>
        <v>OPPO A6X 256GB 5GMax Negocios + Ilimitado 69.90CONTADO</v>
      </c>
      <c r="B1084" s="69" t="str">
        <f>precio_alta!A63</f>
        <v>Corriente</v>
      </c>
      <c r="C1084" s="69" t="str">
        <f>precio_alta!B63</f>
        <v>5G</v>
      </c>
      <c r="D1084" s="69" t="str">
        <f>precio_alta!C63</f>
        <v>OPPO</v>
      </c>
      <c r="E1084" s="69" t="str">
        <f>precio_alta!D63</f>
        <v>OPPO A6X 256GB 5G</v>
      </c>
      <c r="F1084" s="69">
        <f>precio_alta!E63</f>
        <v>1159</v>
      </c>
      <c r="G1084" s="69" t="str">
        <f>precio_alta!F63</f>
        <v>Android</v>
      </c>
      <c r="H1084" s="69" t="s">
        <v>187</v>
      </c>
      <c r="I1084" t="s">
        <v>197</v>
      </c>
      <c r="J1084" s="69">
        <f>precio_alta!J63</f>
        <v>1129</v>
      </c>
    </row>
    <row r="1085" spans="1:10" x14ac:dyDescent="0.3">
      <c r="A1085" t="str">
        <f t="shared" si="16"/>
        <v>OPPO RENO 14F 256GB 5GMax Negocios + Ilimitado 69.90CONTADO</v>
      </c>
      <c r="B1085" s="69" t="str">
        <f>precio_alta!A64</f>
        <v>Corriente</v>
      </c>
      <c r="C1085" s="69" t="str">
        <f>precio_alta!B64</f>
        <v>4G</v>
      </c>
      <c r="D1085" s="69" t="str">
        <f>precio_alta!C64</f>
        <v>OPPO</v>
      </c>
      <c r="E1085" s="69" t="str">
        <f>precio_alta!D64</f>
        <v>OPPO RENO 14F 256GB 5G</v>
      </c>
      <c r="F1085" s="69">
        <f>precio_alta!E64</f>
        <v>2229</v>
      </c>
      <c r="G1085" s="69" t="str">
        <f>precio_alta!F64</f>
        <v>Android</v>
      </c>
      <c r="H1085" s="69" t="s">
        <v>187</v>
      </c>
      <c r="I1085" t="s">
        <v>197</v>
      </c>
      <c r="J1085" s="69">
        <f>precio_alta!J64</f>
        <v>2169</v>
      </c>
    </row>
    <row r="1086" spans="1:10" x14ac:dyDescent="0.3">
      <c r="A1086" t="str">
        <f t="shared" si="16"/>
        <v>OPPO RENO 14F 512GB 5GMax Negocios + Ilimitado 69.90CONTADO</v>
      </c>
      <c r="B1086" s="69" t="str">
        <f>precio_alta!A65</f>
        <v>Corriente</v>
      </c>
      <c r="C1086" s="69" t="str">
        <f>precio_alta!B65</f>
        <v>5G</v>
      </c>
      <c r="D1086" s="69" t="str">
        <f>precio_alta!C65</f>
        <v>OPPO</v>
      </c>
      <c r="E1086" s="69" t="str">
        <f>precio_alta!D65</f>
        <v>OPPO RENO 14F 512GB 5G</v>
      </c>
      <c r="F1086" s="69">
        <f>precio_alta!E65</f>
        <v>2439</v>
      </c>
      <c r="G1086" s="69" t="str">
        <f>precio_alta!F65</f>
        <v>Android</v>
      </c>
      <c r="H1086" s="69" t="s">
        <v>187</v>
      </c>
      <c r="I1086" t="s">
        <v>197</v>
      </c>
      <c r="J1086" s="69">
        <f>precio_alta!J65</f>
        <v>2369</v>
      </c>
    </row>
    <row r="1087" spans="1:10" x14ac:dyDescent="0.3">
      <c r="A1087" t="str">
        <f t="shared" si="16"/>
        <v>OPPO RENO 16 256GB 5GMax Negocios + Ilimitado 69.90CONTADO</v>
      </c>
      <c r="B1087" s="69" t="str">
        <f>precio_alta!A66</f>
        <v>Corriente</v>
      </c>
      <c r="C1087" s="69" t="str">
        <f>precio_alta!B66</f>
        <v>5G</v>
      </c>
      <c r="D1087" s="69" t="str">
        <f>precio_alta!C66</f>
        <v>OPPO</v>
      </c>
      <c r="E1087" s="69" t="str">
        <f>precio_alta!D66</f>
        <v>OPPO RENO 16 256GB 5G</v>
      </c>
      <c r="F1087" s="69">
        <f>precio_alta!E66</f>
        <v>3839</v>
      </c>
      <c r="G1087" s="69" t="str">
        <f>precio_alta!F66</f>
        <v>Android</v>
      </c>
      <c r="H1087" s="69" t="s">
        <v>187</v>
      </c>
      <c r="I1087" t="s">
        <v>197</v>
      </c>
      <c r="J1087" s="69">
        <f>precio_alta!J66</f>
        <v>3729</v>
      </c>
    </row>
    <row r="1088" spans="1:10" x14ac:dyDescent="0.3">
      <c r="A1088" t="str">
        <f t="shared" si="16"/>
        <v>OPPO RENO 16F 256GB 5GMax Negocios + Ilimitado 69.90CONTADO</v>
      </c>
      <c r="B1088" s="69" t="str">
        <f>precio_alta!A67</f>
        <v>Corriente</v>
      </c>
      <c r="C1088" s="69" t="str">
        <f>precio_alta!B67</f>
        <v>5G</v>
      </c>
      <c r="D1088" s="69" t="str">
        <f>precio_alta!C67</f>
        <v>OPPO</v>
      </c>
      <c r="E1088" s="69" t="str">
        <f>precio_alta!D67</f>
        <v>OPPO RENO 16F 256GB 5G</v>
      </c>
      <c r="F1088" s="69">
        <f>precio_alta!E67</f>
        <v>3129</v>
      </c>
      <c r="G1088" s="69" t="str">
        <f>precio_alta!F67</f>
        <v>Android</v>
      </c>
      <c r="H1088" s="69" t="s">
        <v>187</v>
      </c>
      <c r="I1088" t="s">
        <v>197</v>
      </c>
      <c r="J1088" s="69">
        <f>precio_alta!J67</f>
        <v>3039</v>
      </c>
    </row>
    <row r="1089" spans="1:10" x14ac:dyDescent="0.3">
      <c r="A1089" t="str">
        <f t="shared" si="16"/>
        <v>SAMSUNG GALAXY A07 128GBMax Negocios + Ilimitado 69.90CONTADO</v>
      </c>
      <c r="B1089" s="69" t="str">
        <f>precio_alta!A68</f>
        <v>Corriente</v>
      </c>
      <c r="C1089" s="69" t="str">
        <f>precio_alta!B68</f>
        <v>4G</v>
      </c>
      <c r="D1089" s="69" t="str">
        <f>precio_alta!C68</f>
        <v>SAMSUNG</v>
      </c>
      <c r="E1089" s="69" t="str">
        <f>precio_alta!D68</f>
        <v>SAMSUNG GALAXY A07 128GB</v>
      </c>
      <c r="F1089" s="69">
        <f>precio_alta!E68</f>
        <v>599</v>
      </c>
      <c r="G1089" s="69" t="str">
        <f>precio_alta!F68</f>
        <v>Android</v>
      </c>
      <c r="H1089" s="69" t="s">
        <v>187</v>
      </c>
      <c r="I1089" t="s">
        <v>197</v>
      </c>
      <c r="J1089" s="69">
        <f>precio_alta!J68</f>
        <v>579</v>
      </c>
    </row>
    <row r="1090" spans="1:10" x14ac:dyDescent="0.3">
      <c r="A1090" t="str">
        <f t="shared" si="16"/>
        <v>SAMSUNG GALAXY A16 128GBMax Negocios + Ilimitado 69.90CONTADO</v>
      </c>
      <c r="B1090" s="69" t="str">
        <f>precio_alta!A69</f>
        <v>Corriente</v>
      </c>
      <c r="C1090" s="69" t="str">
        <f>precio_alta!B69</f>
        <v>4G</v>
      </c>
      <c r="D1090" s="69" t="str">
        <f>precio_alta!C69</f>
        <v>SAMSUNG</v>
      </c>
      <c r="E1090" s="69" t="str">
        <f>precio_alta!D69</f>
        <v>SAMSUNG GALAXY A16 128GB</v>
      </c>
      <c r="F1090" s="69">
        <f>precio_alta!E69</f>
        <v>659</v>
      </c>
      <c r="G1090" s="69" t="str">
        <f>precio_alta!F69</f>
        <v>Android</v>
      </c>
      <c r="H1090" s="69" t="s">
        <v>187</v>
      </c>
      <c r="I1090" t="s">
        <v>197</v>
      </c>
      <c r="J1090" s="69">
        <f>precio_alta!J69</f>
        <v>639</v>
      </c>
    </row>
    <row r="1091" spans="1:10" x14ac:dyDescent="0.3">
      <c r="A1091" t="str">
        <f t="shared" ref="A1091:A1154" si="17">CONCATENATE(E1091,I1091,H1091)</f>
        <v>SAMSUNG GALAXY A17 128GB 5GMax Negocios + Ilimitado 69.90CONTADO</v>
      </c>
      <c r="B1091" s="69" t="str">
        <f>precio_alta!A70</f>
        <v>Corriente</v>
      </c>
      <c r="C1091" s="69" t="str">
        <f>precio_alta!B70</f>
        <v>5G</v>
      </c>
      <c r="D1091" s="69" t="str">
        <f>precio_alta!C70</f>
        <v>SAMSUNG</v>
      </c>
      <c r="E1091" s="69" t="str">
        <f>precio_alta!D70</f>
        <v>SAMSUNG GALAXY A17 128GB 5G</v>
      </c>
      <c r="F1091" s="69">
        <f>precio_alta!E70</f>
        <v>1179</v>
      </c>
      <c r="G1091" s="69" t="str">
        <f>precio_alta!F70</f>
        <v>Android</v>
      </c>
      <c r="H1091" s="69" t="s">
        <v>187</v>
      </c>
      <c r="I1091" t="s">
        <v>197</v>
      </c>
      <c r="J1091" s="69">
        <f>precio_alta!J70</f>
        <v>1149</v>
      </c>
    </row>
    <row r="1092" spans="1:10" x14ac:dyDescent="0.3">
      <c r="A1092" t="str">
        <f t="shared" si="17"/>
        <v>SAMSUNG GALAXY A17 256GB 5GMax Negocios + Ilimitado 69.90CONTADO</v>
      </c>
      <c r="B1092" s="69" t="str">
        <f>precio_alta!A71</f>
        <v>Corriente</v>
      </c>
      <c r="C1092" s="69" t="str">
        <f>precio_alta!B71</f>
        <v>5G</v>
      </c>
      <c r="D1092" s="69" t="str">
        <f>precio_alta!C71</f>
        <v>SAMSUNG</v>
      </c>
      <c r="E1092" s="69" t="str">
        <f>precio_alta!D71</f>
        <v>SAMSUNG GALAXY A17 256GB 5G</v>
      </c>
      <c r="F1092" s="69">
        <f>precio_alta!E71</f>
        <v>1309</v>
      </c>
      <c r="G1092" s="69" t="str">
        <f>precio_alta!F71</f>
        <v>Android</v>
      </c>
      <c r="H1092" s="69" t="s">
        <v>187</v>
      </c>
      <c r="I1092" t="s">
        <v>197</v>
      </c>
      <c r="J1092" s="69">
        <f>precio_alta!J71</f>
        <v>1279</v>
      </c>
    </row>
    <row r="1093" spans="1:10" x14ac:dyDescent="0.3">
      <c r="A1093" t="str">
        <f t="shared" si="17"/>
        <v>SAMSUNG GALAXY A26 128GB 5GMax Negocios + Ilimitado 69.90CONTADO</v>
      </c>
      <c r="B1093" s="69" t="str">
        <f>precio_alta!A72</f>
        <v>Corriente</v>
      </c>
      <c r="C1093" s="69" t="str">
        <f>precio_alta!B72</f>
        <v>5G</v>
      </c>
      <c r="D1093" s="69" t="str">
        <f>precio_alta!C72</f>
        <v>SAMSUNG</v>
      </c>
      <c r="E1093" s="69" t="str">
        <f>precio_alta!D72</f>
        <v>SAMSUNG GALAXY A26 128GB 5G</v>
      </c>
      <c r="F1093" s="69">
        <f>precio_alta!E72</f>
        <v>1169</v>
      </c>
      <c r="G1093" s="69" t="str">
        <f>precio_alta!F72</f>
        <v>Android</v>
      </c>
      <c r="H1093" s="69" t="s">
        <v>187</v>
      </c>
      <c r="I1093" t="s">
        <v>197</v>
      </c>
      <c r="J1093" s="69">
        <f>precio_alta!J72</f>
        <v>1139</v>
      </c>
    </row>
    <row r="1094" spans="1:10" x14ac:dyDescent="0.3">
      <c r="A1094" t="str">
        <f t="shared" si="17"/>
        <v>SAMSUNG GALAXY A27 256GB 5GMax Negocios + Ilimitado 69.90CONTADO</v>
      </c>
      <c r="B1094" s="69" t="str">
        <f>precio_alta!A73</f>
        <v>Corriente</v>
      </c>
      <c r="C1094" s="69" t="str">
        <f>precio_alta!B73</f>
        <v>5G</v>
      </c>
      <c r="D1094" s="69" t="str">
        <f>precio_alta!C73</f>
        <v>SAMSUNG</v>
      </c>
      <c r="E1094" s="69" t="str">
        <f>precio_alta!D73</f>
        <v>SAMSUNG GALAXY A27 256GB 5G</v>
      </c>
      <c r="F1094" s="69">
        <f>precio_alta!E73</f>
        <v>2009</v>
      </c>
      <c r="G1094" s="69" t="str">
        <f>precio_alta!F73</f>
        <v>Android</v>
      </c>
      <c r="H1094" s="69" t="s">
        <v>187</v>
      </c>
      <c r="I1094" t="s">
        <v>197</v>
      </c>
      <c r="J1094" s="69">
        <f>precio_alta!J73</f>
        <v>1959</v>
      </c>
    </row>
    <row r="1095" spans="1:10" x14ac:dyDescent="0.3">
      <c r="A1095" t="str">
        <f t="shared" si="17"/>
        <v>SAMSUNG GALAXY A36 128GB 5GMax Negocios + Ilimitado 69.90CONTADO</v>
      </c>
      <c r="B1095" s="69" t="str">
        <f>precio_alta!A74</f>
        <v>Corriente</v>
      </c>
      <c r="C1095" s="69" t="str">
        <f>precio_alta!B74</f>
        <v>5G</v>
      </c>
      <c r="D1095" s="69" t="str">
        <f>precio_alta!C74</f>
        <v>SAMSUNG</v>
      </c>
      <c r="E1095" s="69" t="str">
        <f>precio_alta!D74</f>
        <v>SAMSUNG GALAXY A36 128GB 5G</v>
      </c>
      <c r="F1095" s="69">
        <f>precio_alta!E74</f>
        <v>1519</v>
      </c>
      <c r="G1095" s="69" t="str">
        <f>precio_alta!F74</f>
        <v>Android</v>
      </c>
      <c r="H1095" s="69" t="s">
        <v>187</v>
      </c>
      <c r="I1095" t="s">
        <v>197</v>
      </c>
      <c r="J1095" s="69">
        <f>precio_alta!J74</f>
        <v>1479</v>
      </c>
    </row>
    <row r="1096" spans="1:10" x14ac:dyDescent="0.3">
      <c r="A1096" t="str">
        <f t="shared" si="17"/>
        <v>SAMSUNG GALAXY A37 256GB 5GMax Negocios + Ilimitado 69.90CONTADO</v>
      </c>
      <c r="B1096" s="69" t="str">
        <f>precio_alta!A75</f>
        <v>Corriente</v>
      </c>
      <c r="C1096" s="69" t="str">
        <f>precio_alta!B75</f>
        <v>5G</v>
      </c>
      <c r="D1096" s="69" t="str">
        <f>precio_alta!C75</f>
        <v>SAMSUNG</v>
      </c>
      <c r="E1096" s="69" t="str">
        <f>precio_alta!D75</f>
        <v>SAMSUNG GALAXY A37 256GB 5G</v>
      </c>
      <c r="F1096" s="69">
        <f>precio_alta!E75</f>
        <v>2249</v>
      </c>
      <c r="G1096" s="69" t="str">
        <f>precio_alta!F75</f>
        <v>Android</v>
      </c>
      <c r="H1096" s="69" t="s">
        <v>187</v>
      </c>
      <c r="I1096" t="s">
        <v>197</v>
      </c>
      <c r="J1096" s="69">
        <f>precio_alta!J75</f>
        <v>2179</v>
      </c>
    </row>
    <row r="1097" spans="1:10" x14ac:dyDescent="0.3">
      <c r="A1097" t="str">
        <f t="shared" si="17"/>
        <v>SAMSUNG GALAXY A56 256GB 5GMax Negocios + Ilimitado 69.90CONTADO</v>
      </c>
      <c r="B1097" s="69" t="str">
        <f>precio_alta!A76</f>
        <v>Corriente</v>
      </c>
      <c r="C1097" s="69" t="str">
        <f>precio_alta!B76</f>
        <v>5G</v>
      </c>
      <c r="D1097" s="69" t="str">
        <f>precio_alta!C76</f>
        <v>SAMSUNG</v>
      </c>
      <c r="E1097" s="69" t="str">
        <f>precio_alta!D76</f>
        <v>SAMSUNG GALAXY A56 256GB 5G</v>
      </c>
      <c r="F1097" s="69">
        <f>precio_alta!E76</f>
        <v>2109</v>
      </c>
      <c r="G1097" s="69" t="str">
        <f>precio_alta!F76</f>
        <v>Android</v>
      </c>
      <c r="H1097" s="69" t="s">
        <v>187</v>
      </c>
      <c r="I1097" t="s">
        <v>197</v>
      </c>
      <c r="J1097" s="69">
        <f>precio_alta!J76</f>
        <v>2049</v>
      </c>
    </row>
    <row r="1098" spans="1:10" x14ac:dyDescent="0.3">
      <c r="A1098" t="str">
        <f t="shared" si="17"/>
        <v>SAMSUNG GALAXY A57 256GB 5GMax Negocios + Ilimitado 69.90CONTADO</v>
      </c>
      <c r="B1098" s="69" t="str">
        <f>precio_alta!A77</f>
        <v>Corriente</v>
      </c>
      <c r="C1098" s="69" t="str">
        <f>precio_alta!B77</f>
        <v>5G</v>
      </c>
      <c r="D1098" s="69" t="str">
        <f>precio_alta!C77</f>
        <v>SAMSUNG</v>
      </c>
      <c r="E1098" s="69" t="str">
        <f>precio_alta!D77</f>
        <v>SAMSUNG GALAXY A57 256GB 5G</v>
      </c>
      <c r="F1098" s="69">
        <f>precio_alta!E77</f>
        <v>2509</v>
      </c>
      <c r="G1098" s="69" t="str">
        <f>precio_alta!F77</f>
        <v>Android</v>
      </c>
      <c r="H1098" s="69" t="s">
        <v>187</v>
      </c>
      <c r="I1098" t="s">
        <v>197</v>
      </c>
      <c r="J1098" s="69">
        <f>precio_alta!J77</f>
        <v>2439</v>
      </c>
    </row>
    <row r="1099" spans="1:10" x14ac:dyDescent="0.3">
      <c r="A1099" t="str">
        <f t="shared" si="17"/>
        <v>SAMSUNG GALAXY A57 512GB 5GMax Negocios + Ilimitado 69.90CONTADO</v>
      </c>
      <c r="B1099" s="69" t="str">
        <f>precio_alta!A78</f>
        <v>Corriente</v>
      </c>
      <c r="C1099" s="69" t="str">
        <f>precio_alta!B78</f>
        <v>5G</v>
      </c>
      <c r="D1099" s="69" t="str">
        <f>precio_alta!C78</f>
        <v>SAMSUNG</v>
      </c>
      <c r="E1099" s="69" t="str">
        <f>precio_alta!D78</f>
        <v>SAMSUNG GALAXY A57 512GB 5G</v>
      </c>
      <c r="F1099" s="69">
        <f>precio_alta!E78</f>
        <v>3449</v>
      </c>
      <c r="G1099" s="69" t="str">
        <f>precio_alta!F78</f>
        <v>Android</v>
      </c>
      <c r="H1099" s="69" t="s">
        <v>187</v>
      </c>
      <c r="I1099" t="s">
        <v>197</v>
      </c>
      <c r="J1099" s="69">
        <f>precio_alta!J78</f>
        <v>3359</v>
      </c>
    </row>
    <row r="1100" spans="1:10" x14ac:dyDescent="0.3">
      <c r="A1100" t="str">
        <f t="shared" si="17"/>
        <v>SAMSUNG GALAXY S25 128GBMax Negocios + Ilimitado 69.90CONTADO</v>
      </c>
      <c r="B1100" s="69" t="str">
        <f>precio_alta!A79</f>
        <v>Corriente</v>
      </c>
      <c r="C1100" s="69" t="str">
        <f>precio_alta!B79</f>
        <v>5G</v>
      </c>
      <c r="D1100" s="69" t="str">
        <f>precio_alta!C79</f>
        <v>SAMSUNG</v>
      </c>
      <c r="E1100" s="69" t="str">
        <f>precio_alta!D79</f>
        <v>SAMSUNG GALAXY S25 128GB</v>
      </c>
      <c r="F1100" s="69">
        <f>precio_alta!E79</f>
        <v>4529</v>
      </c>
      <c r="G1100" s="69" t="str">
        <f>precio_alta!F79</f>
        <v>Android</v>
      </c>
      <c r="H1100" s="69" t="s">
        <v>187</v>
      </c>
      <c r="I1100" t="s">
        <v>197</v>
      </c>
      <c r="J1100" s="69">
        <f>precio_alta!J79</f>
        <v>4409</v>
      </c>
    </row>
    <row r="1101" spans="1:10" x14ac:dyDescent="0.3">
      <c r="A1101" t="str">
        <f t="shared" si="17"/>
        <v>SAMSUNG GALAXY S25 FE 256GB 5GMax Negocios + Ilimitado 69.90CONTADO</v>
      </c>
      <c r="B1101" s="69" t="str">
        <f>precio_alta!A80</f>
        <v>Corriente</v>
      </c>
      <c r="C1101" s="69" t="str">
        <f>precio_alta!B80</f>
        <v>5G</v>
      </c>
      <c r="D1101" s="69" t="str">
        <f>precio_alta!C80</f>
        <v>SAMSUNG</v>
      </c>
      <c r="E1101" s="69" t="str">
        <f>precio_alta!D80</f>
        <v>SAMSUNG GALAXY S25 FE 256GB 5G</v>
      </c>
      <c r="F1101" s="69">
        <f>precio_alta!E80</f>
        <v>3429</v>
      </c>
      <c r="G1101" s="69" t="str">
        <f>precio_alta!F80</f>
        <v>Android</v>
      </c>
      <c r="H1101" s="69" t="s">
        <v>187</v>
      </c>
      <c r="I1101" t="s">
        <v>197</v>
      </c>
      <c r="J1101" s="69">
        <f>precio_alta!J80</f>
        <v>3339</v>
      </c>
    </row>
    <row r="1102" spans="1:10" x14ac:dyDescent="0.3">
      <c r="A1102" t="str">
        <f t="shared" si="17"/>
        <v>SAMSUNG GALAXY S25 ULTRA 256GBMax Negocios + Ilimitado 69.90CONTADO</v>
      </c>
      <c r="B1102" s="69" t="str">
        <f>precio_alta!A81</f>
        <v>Corriente</v>
      </c>
      <c r="C1102" s="69" t="str">
        <f>precio_alta!B81</f>
        <v>5G</v>
      </c>
      <c r="D1102" s="69" t="str">
        <f>precio_alta!C81</f>
        <v>SAMSUNG</v>
      </c>
      <c r="E1102" s="69" t="str">
        <f>precio_alta!D81</f>
        <v>SAMSUNG GALAXY S25 ULTRA 256GB</v>
      </c>
      <c r="F1102" s="69">
        <f>precio_alta!E81</f>
        <v>6219</v>
      </c>
      <c r="G1102" s="69" t="str">
        <f>precio_alta!F81</f>
        <v>Android</v>
      </c>
      <c r="H1102" s="69" t="s">
        <v>187</v>
      </c>
      <c r="I1102" t="s">
        <v>197</v>
      </c>
      <c r="J1102" s="69">
        <f>precio_alta!J81</f>
        <v>6049</v>
      </c>
    </row>
    <row r="1103" spans="1:10" x14ac:dyDescent="0.3">
      <c r="A1103" t="str">
        <f t="shared" si="17"/>
        <v>SAMSUNG GALAXY S26 256GB 5GMax Negocios + Ilimitado 69.90CONTADO</v>
      </c>
      <c r="B1103" s="69" t="str">
        <f>precio_alta!A82</f>
        <v>Corriente</v>
      </c>
      <c r="C1103" s="69" t="str">
        <f>precio_alta!B82</f>
        <v>5G</v>
      </c>
      <c r="D1103" s="69" t="str">
        <f>precio_alta!C82</f>
        <v>SAMSUNG</v>
      </c>
      <c r="E1103" s="69" t="str">
        <f>precio_alta!D82</f>
        <v>SAMSUNG GALAXY S26 256GB 5G</v>
      </c>
      <c r="F1103" s="69">
        <f>precio_alta!E82</f>
        <v>5029</v>
      </c>
      <c r="G1103" s="69" t="str">
        <f>precio_alta!F82</f>
        <v>Android</v>
      </c>
      <c r="H1103" s="69" t="s">
        <v>187</v>
      </c>
      <c r="I1103" t="s">
        <v>197</v>
      </c>
      <c r="J1103" s="69">
        <f>precio_alta!J82</f>
        <v>4899</v>
      </c>
    </row>
    <row r="1104" spans="1:10" x14ac:dyDescent="0.3">
      <c r="A1104" t="str">
        <f t="shared" si="17"/>
        <v>SAMSUNG GALAXY S26 PLUS 256GB 5GMax Negocios + Ilimitado 69.90CONTADO</v>
      </c>
      <c r="B1104" s="69" t="str">
        <f>precio_alta!A83</f>
        <v>Corriente</v>
      </c>
      <c r="C1104" s="69" t="str">
        <f>precio_alta!B83</f>
        <v>5G</v>
      </c>
      <c r="D1104" s="69" t="str">
        <f>precio_alta!C83</f>
        <v>SAMSUNG</v>
      </c>
      <c r="E1104" s="69" t="str">
        <f>precio_alta!D83</f>
        <v>SAMSUNG GALAXY S26 PLUS 256GB 5G</v>
      </c>
      <c r="F1104" s="69">
        <f>precio_alta!E83</f>
        <v>6039</v>
      </c>
      <c r="G1104" s="69" t="str">
        <f>precio_alta!F83</f>
        <v>Android</v>
      </c>
      <c r="H1104" s="69" t="s">
        <v>187</v>
      </c>
      <c r="I1104" t="s">
        <v>197</v>
      </c>
      <c r="J1104" s="69">
        <f>precio_alta!J83</f>
        <v>5869</v>
      </c>
    </row>
    <row r="1105" spans="1:10" x14ac:dyDescent="0.3">
      <c r="A1105" t="str">
        <f t="shared" si="17"/>
        <v>SAMSUNG GALAXY S26 ULTRA 256GB 5GMax Negocios + Ilimitado 69.90CONTADO</v>
      </c>
      <c r="B1105" s="69" t="str">
        <f>precio_alta!A84</f>
        <v>Corriente</v>
      </c>
      <c r="C1105" s="69" t="str">
        <f>precio_alta!B84</f>
        <v>5G</v>
      </c>
      <c r="D1105" s="69" t="str">
        <f>precio_alta!C84</f>
        <v>SAMSUNG</v>
      </c>
      <c r="E1105" s="69" t="str">
        <f>precio_alta!D84</f>
        <v>SAMSUNG GALAXY S26 ULTRA 256GB 5G</v>
      </c>
      <c r="F1105" s="69">
        <f>precio_alta!E84</f>
        <v>7039</v>
      </c>
      <c r="G1105" s="69" t="str">
        <f>precio_alta!F84</f>
        <v>Android</v>
      </c>
      <c r="H1105" s="69" t="s">
        <v>187</v>
      </c>
      <c r="I1105" t="s">
        <v>197</v>
      </c>
      <c r="J1105" s="69">
        <f>precio_alta!J84</f>
        <v>6849</v>
      </c>
    </row>
    <row r="1106" spans="1:10" x14ac:dyDescent="0.3">
      <c r="A1106" t="str">
        <f t="shared" si="17"/>
        <v>SAMSUNG GALAXY S26FE 256GB 5GMax Negocios + Ilimitado 69.90CONTADO</v>
      </c>
      <c r="B1106" s="69" t="str">
        <f>precio_alta!A85</f>
        <v>Corriente</v>
      </c>
      <c r="C1106" s="69" t="str">
        <f>precio_alta!B85</f>
        <v>5G</v>
      </c>
      <c r="D1106" s="69" t="str">
        <f>precio_alta!C85</f>
        <v>SAMSUNG</v>
      </c>
      <c r="E1106" s="69" t="str">
        <f>precio_alta!D85</f>
        <v>SAMSUNG GALAXY S26FE 256GB 5G</v>
      </c>
      <c r="F1106" s="69">
        <f>precio_alta!E85</f>
        <v>3999</v>
      </c>
      <c r="G1106" s="69" t="str">
        <f>precio_alta!F85</f>
        <v>Android</v>
      </c>
      <c r="H1106" s="69" t="s">
        <v>187</v>
      </c>
      <c r="I1106" t="s">
        <v>197</v>
      </c>
      <c r="J1106" s="69">
        <f>precio_alta!J85</f>
        <v>3889</v>
      </c>
    </row>
    <row r="1107" spans="1:10" x14ac:dyDescent="0.3">
      <c r="A1107" t="str">
        <f t="shared" si="17"/>
        <v>SAMSUNG GALAXY Z FLIP 7 256GB 5GMax Negocios + Ilimitado 69.90CONTADO</v>
      </c>
      <c r="B1107" s="69" t="str">
        <f>precio_alta!A86</f>
        <v>Corriente</v>
      </c>
      <c r="C1107" s="69" t="str">
        <f>precio_alta!B86</f>
        <v>5G</v>
      </c>
      <c r="D1107" s="69" t="str">
        <f>precio_alta!C86</f>
        <v>SAMSUNG</v>
      </c>
      <c r="E1107" s="69" t="str">
        <f>precio_alta!D86</f>
        <v>SAMSUNG GALAXY Z FLIP 7 256GB 5G</v>
      </c>
      <c r="F1107" s="69">
        <f>precio_alta!E86</f>
        <v>5279</v>
      </c>
      <c r="G1107" s="69" t="str">
        <f>precio_alta!F86</f>
        <v>Android</v>
      </c>
      <c r="H1107" s="69" t="s">
        <v>187</v>
      </c>
      <c r="I1107" t="s">
        <v>197</v>
      </c>
      <c r="J1107" s="69">
        <f>precio_alta!J86</f>
        <v>5139</v>
      </c>
    </row>
    <row r="1108" spans="1:10" x14ac:dyDescent="0.3">
      <c r="A1108" t="str">
        <f t="shared" si="17"/>
        <v>SAMSUNG GALAXY Z FLIP 7 FE 128GB 5GMax Negocios + Ilimitado 69.90CONTADO</v>
      </c>
      <c r="B1108" s="69" t="str">
        <f>precio_alta!A87</f>
        <v>Corriente</v>
      </c>
      <c r="C1108" s="69" t="str">
        <f>precio_alta!B87</f>
        <v>5G</v>
      </c>
      <c r="D1108" s="69" t="str">
        <f>precio_alta!C87</f>
        <v>SAMSUNG</v>
      </c>
      <c r="E1108" s="69" t="str">
        <f>precio_alta!D87</f>
        <v>SAMSUNG GALAXY Z FLIP 7 FE 128GB 5G</v>
      </c>
      <c r="F1108" s="69">
        <f>precio_alta!E87</f>
        <v>3929</v>
      </c>
      <c r="G1108" s="69" t="str">
        <f>precio_alta!F87</f>
        <v>Android</v>
      </c>
      <c r="H1108" s="69" t="s">
        <v>187</v>
      </c>
      <c r="I1108" t="s">
        <v>197</v>
      </c>
      <c r="J1108" s="69">
        <f>precio_alta!J87</f>
        <v>3829</v>
      </c>
    </row>
    <row r="1109" spans="1:10" x14ac:dyDescent="0.3">
      <c r="A1109" t="str">
        <f t="shared" si="17"/>
        <v>SAMSUNG GALAXY Z FOLD 5 256GBMax Negocios + Ilimitado 69.90CONTADO</v>
      </c>
      <c r="B1109" s="69" t="str">
        <f>precio_alta!A88</f>
        <v>Corriente</v>
      </c>
      <c r="C1109" s="69" t="str">
        <f>precio_alta!B88</f>
        <v>5G</v>
      </c>
      <c r="D1109" s="69" t="str">
        <f>precio_alta!C88</f>
        <v>SAMSUNG</v>
      </c>
      <c r="E1109" s="69" t="str">
        <f>precio_alta!D88</f>
        <v>SAMSUNG GALAXY Z FOLD 5 256GB</v>
      </c>
      <c r="F1109" s="69">
        <f>precio_alta!E88</f>
        <v>9299</v>
      </c>
      <c r="G1109" s="69" t="str">
        <f>precio_alta!F88</f>
        <v>Android</v>
      </c>
      <c r="H1109" s="69" t="s">
        <v>187</v>
      </c>
      <c r="I1109" t="s">
        <v>197</v>
      </c>
      <c r="J1109" s="69">
        <f>precio_alta!J88</f>
        <v>9049</v>
      </c>
    </row>
    <row r="1110" spans="1:10" x14ac:dyDescent="0.3">
      <c r="A1110" t="str">
        <f t="shared" si="17"/>
        <v>SAMSUNG GALAXY Z FOLD 7 512GB 5GMax Negocios + Ilimitado 69.90CONTADO</v>
      </c>
      <c r="B1110" s="69" t="str">
        <f>precio_alta!A89</f>
        <v>Corriente</v>
      </c>
      <c r="C1110" s="69" t="str">
        <f>precio_alta!B89</f>
        <v>5G</v>
      </c>
      <c r="D1110" s="69" t="str">
        <f>precio_alta!C89</f>
        <v>SAMSUNG</v>
      </c>
      <c r="E1110" s="69" t="str">
        <f>precio_alta!D89</f>
        <v>SAMSUNG GALAXY Z FOLD 7 512GB 5G</v>
      </c>
      <c r="F1110" s="69">
        <f>precio_alta!E89</f>
        <v>9739</v>
      </c>
      <c r="G1110" s="69" t="str">
        <f>precio_alta!F89</f>
        <v>Android</v>
      </c>
      <c r="H1110" s="69" t="s">
        <v>187</v>
      </c>
      <c r="I1110" t="s">
        <v>197</v>
      </c>
      <c r="J1110" s="69">
        <f>precio_alta!J89</f>
        <v>9479</v>
      </c>
    </row>
    <row r="1111" spans="1:10" x14ac:dyDescent="0.3">
      <c r="A1111" t="str">
        <f t="shared" si="17"/>
        <v>VIVO V60 LITE 256GB 5GMax Negocios + Ilimitado 69.90CONTADO</v>
      </c>
      <c r="B1111" s="69" t="str">
        <f>precio_alta!A90</f>
        <v>Corriente</v>
      </c>
      <c r="C1111" s="69" t="str">
        <f>precio_alta!B90</f>
        <v>5G</v>
      </c>
      <c r="D1111" s="69" t="str">
        <f>precio_alta!C90</f>
        <v>VIVO</v>
      </c>
      <c r="E1111" s="69" t="str">
        <f>precio_alta!D90</f>
        <v>VIVO V60 LITE 256GB 5G</v>
      </c>
      <c r="F1111" s="69">
        <f>precio_alta!E90</f>
        <v>1729</v>
      </c>
      <c r="G1111" s="69" t="str">
        <f>precio_alta!F90</f>
        <v>Android</v>
      </c>
      <c r="H1111" s="69" t="s">
        <v>187</v>
      </c>
      <c r="I1111" t="s">
        <v>197</v>
      </c>
      <c r="J1111" s="69">
        <f>precio_alta!J90</f>
        <v>1679</v>
      </c>
    </row>
    <row r="1112" spans="1:10" x14ac:dyDescent="0.3">
      <c r="A1112" t="str">
        <f t="shared" si="17"/>
        <v>VIVO V70 512GB 5GMax Negocios + Ilimitado 69.90CONTADO</v>
      </c>
      <c r="B1112" s="69" t="str">
        <f>precio_alta!A91</f>
        <v>Corriente</v>
      </c>
      <c r="C1112" s="69" t="str">
        <f>precio_alta!B91</f>
        <v>5G</v>
      </c>
      <c r="D1112" s="69" t="str">
        <f>precio_alta!C91</f>
        <v>VIVO</v>
      </c>
      <c r="E1112" s="69" t="str">
        <f>precio_alta!D91</f>
        <v>VIVO V70 512GB 5G</v>
      </c>
      <c r="F1112" s="69">
        <f>precio_alta!E91</f>
        <v>3069</v>
      </c>
      <c r="G1112" s="69" t="str">
        <f>precio_alta!F91</f>
        <v>Android</v>
      </c>
      <c r="H1112" s="69" t="s">
        <v>187</v>
      </c>
      <c r="I1112" t="s">
        <v>197</v>
      </c>
      <c r="J1112" s="69">
        <f>precio_alta!J91</f>
        <v>2989</v>
      </c>
    </row>
    <row r="1113" spans="1:10" x14ac:dyDescent="0.3">
      <c r="A1113" t="str">
        <f t="shared" si="17"/>
        <v>VIVO V70FE 256GB 5GMax Negocios + Ilimitado 69.90CONTADO</v>
      </c>
      <c r="B1113" s="69" t="str">
        <f>precio_alta!A92</f>
        <v>Corriente</v>
      </c>
      <c r="C1113" s="69" t="str">
        <f>precio_alta!B92</f>
        <v>5G</v>
      </c>
      <c r="D1113" s="69" t="str">
        <f>precio_alta!C92</f>
        <v>VIVO</v>
      </c>
      <c r="E1113" s="69" t="str">
        <f>precio_alta!D92</f>
        <v>VIVO V70FE 256GB 5G</v>
      </c>
      <c r="F1113" s="69">
        <f>precio_alta!E92</f>
        <v>2609</v>
      </c>
      <c r="G1113" s="69" t="str">
        <f>precio_alta!F92</f>
        <v>Android</v>
      </c>
      <c r="H1113" s="69" t="s">
        <v>187</v>
      </c>
      <c r="I1113" t="s">
        <v>197</v>
      </c>
      <c r="J1113" s="69">
        <f>precio_alta!J92</f>
        <v>2539</v>
      </c>
    </row>
    <row r="1114" spans="1:10" x14ac:dyDescent="0.3">
      <c r="A1114" t="str">
        <f t="shared" si="17"/>
        <v>VIVO X300 PRO 512GB 5GMax Negocios + Ilimitado 69.90CONTADO</v>
      </c>
      <c r="B1114" s="69" t="str">
        <f>precio_alta!A93</f>
        <v>Corriente</v>
      </c>
      <c r="C1114" s="69" t="str">
        <f>precio_alta!B93</f>
        <v>5G</v>
      </c>
      <c r="D1114" s="69" t="str">
        <f>precio_alta!C93</f>
        <v>VIVO</v>
      </c>
      <c r="E1114" s="69" t="str">
        <f>precio_alta!D93</f>
        <v>VIVO X300 PRO 512GB 5G</v>
      </c>
      <c r="F1114" s="69">
        <f>precio_alta!E93</f>
        <v>6219</v>
      </c>
      <c r="G1114" s="69" t="str">
        <f>precio_alta!F93</f>
        <v>Android</v>
      </c>
      <c r="H1114" s="69" t="s">
        <v>187</v>
      </c>
      <c r="I1114" t="s">
        <v>197</v>
      </c>
      <c r="J1114" s="69">
        <f>precio_alta!J93</f>
        <v>6049</v>
      </c>
    </row>
    <row r="1115" spans="1:10" x14ac:dyDescent="0.3">
      <c r="A1115" t="str">
        <f t="shared" si="17"/>
        <v>VIVO Y04 128GBMax Negocios + Ilimitado 69.90CONTADO</v>
      </c>
      <c r="B1115" s="69" t="str">
        <f>precio_alta!A94</f>
        <v>Corriente</v>
      </c>
      <c r="C1115" s="69" t="str">
        <f>precio_alta!B94</f>
        <v>4G</v>
      </c>
      <c r="D1115" s="69" t="str">
        <f>precio_alta!C94</f>
        <v>VIVO</v>
      </c>
      <c r="E1115" s="69" t="str">
        <f>precio_alta!D94</f>
        <v>VIVO Y04 128GB</v>
      </c>
      <c r="F1115" s="69">
        <f>precio_alta!E94</f>
        <v>489</v>
      </c>
      <c r="G1115" s="69" t="str">
        <f>precio_alta!F94</f>
        <v>Android</v>
      </c>
      <c r="H1115" s="69" t="s">
        <v>187</v>
      </c>
      <c r="I1115" t="s">
        <v>197</v>
      </c>
      <c r="J1115" s="69">
        <f>precio_alta!J94</f>
        <v>469</v>
      </c>
    </row>
    <row r="1116" spans="1:10" x14ac:dyDescent="0.3">
      <c r="A1116" t="str">
        <f t="shared" si="17"/>
        <v>VIVO Y11 128GB 5GMax Negocios + Ilimitado 69.90CONTADO</v>
      </c>
      <c r="B1116" s="69" t="str">
        <f>precio_alta!A95</f>
        <v>Corriente</v>
      </c>
      <c r="C1116" s="69" t="str">
        <f>precio_alta!B95</f>
        <v>5G</v>
      </c>
      <c r="D1116" s="69" t="str">
        <f>precio_alta!C95</f>
        <v>VIVO</v>
      </c>
      <c r="E1116" s="69" t="str">
        <f>precio_alta!D95</f>
        <v>VIVO Y11 128GB 5G</v>
      </c>
      <c r="F1116" s="69">
        <f>precio_alta!E95</f>
        <v>819</v>
      </c>
      <c r="G1116" s="69" t="str">
        <f>precio_alta!F95</f>
        <v>Android</v>
      </c>
      <c r="H1116" s="69" t="s">
        <v>187</v>
      </c>
      <c r="I1116" t="s">
        <v>197</v>
      </c>
      <c r="J1116" s="69">
        <f>precio_alta!J95</f>
        <v>799</v>
      </c>
    </row>
    <row r="1117" spans="1:10" x14ac:dyDescent="0.3">
      <c r="A1117" t="str">
        <f t="shared" si="17"/>
        <v>VIVO Y21 256GB 5GMax Negocios + Ilimitado 69.90CONTADO</v>
      </c>
      <c r="B1117" s="69" t="str">
        <f>precio_alta!A96</f>
        <v>Corriente</v>
      </c>
      <c r="C1117" s="69" t="str">
        <f>precio_alta!B96</f>
        <v>5G</v>
      </c>
      <c r="D1117" s="69" t="str">
        <f>precio_alta!C96</f>
        <v>VIVO</v>
      </c>
      <c r="E1117" s="69" t="str">
        <f>precio_alta!D96</f>
        <v>VIVO Y21 256GB 5G</v>
      </c>
      <c r="F1117" s="69">
        <f>precio_alta!E96</f>
        <v>1029</v>
      </c>
      <c r="G1117" s="69" t="str">
        <f>precio_alta!F96</f>
        <v>Android</v>
      </c>
      <c r="H1117" s="69" t="s">
        <v>187</v>
      </c>
      <c r="I1117" t="s">
        <v>197</v>
      </c>
      <c r="J1117" s="69">
        <f>precio_alta!J96</f>
        <v>1009</v>
      </c>
    </row>
    <row r="1118" spans="1:10" x14ac:dyDescent="0.3">
      <c r="A1118" t="str">
        <f t="shared" si="17"/>
        <v>VIVO Y21D 256GBMax Negocios + Ilimitado 69.90CONTADO</v>
      </c>
      <c r="B1118" s="69" t="str">
        <f>precio_alta!A97</f>
        <v>Corriente</v>
      </c>
      <c r="C1118" s="69" t="str">
        <f>precio_alta!B97</f>
        <v>4G</v>
      </c>
      <c r="D1118" s="69" t="str">
        <f>precio_alta!C97</f>
        <v>VIVO</v>
      </c>
      <c r="E1118" s="69" t="str">
        <f>precio_alta!D97</f>
        <v>VIVO Y21D 256GB</v>
      </c>
      <c r="F1118" s="69">
        <f>precio_alta!E97</f>
        <v>849</v>
      </c>
      <c r="G1118" s="69" t="str">
        <f>precio_alta!F97</f>
        <v>Android</v>
      </c>
      <c r="H1118" s="69" t="s">
        <v>187</v>
      </c>
      <c r="I1118" t="s">
        <v>197</v>
      </c>
      <c r="J1118" s="69">
        <f>precio_alta!J97</f>
        <v>819</v>
      </c>
    </row>
    <row r="1119" spans="1:10" x14ac:dyDescent="0.3">
      <c r="A1119" t="str">
        <f t="shared" si="17"/>
        <v>VIVO Y31 256GB 5GMax Negocios + Ilimitado 69.90CONTADO</v>
      </c>
      <c r="B1119" s="69" t="str">
        <f>precio_alta!A98</f>
        <v>Corriente</v>
      </c>
      <c r="C1119" s="69" t="str">
        <f>precio_alta!B98</f>
        <v>5G</v>
      </c>
      <c r="D1119" s="69" t="str">
        <f>precio_alta!C98</f>
        <v>VIVO</v>
      </c>
      <c r="E1119" s="69" t="str">
        <f>precio_alta!D98</f>
        <v>VIVO Y31 256GB 5G</v>
      </c>
      <c r="F1119" s="69">
        <f>precio_alta!E98</f>
        <v>1309</v>
      </c>
      <c r="G1119" s="69" t="str">
        <f>precio_alta!F98</f>
        <v>Android</v>
      </c>
      <c r="H1119" s="69" t="s">
        <v>187</v>
      </c>
      <c r="I1119" t="s">
        <v>197</v>
      </c>
      <c r="J1119" s="69">
        <f>precio_alta!J98</f>
        <v>1269</v>
      </c>
    </row>
    <row r="1120" spans="1:10" x14ac:dyDescent="0.3">
      <c r="A1120" t="str">
        <f t="shared" si="17"/>
        <v>VIVO Y31 256GB 5G NEWMax Negocios + Ilimitado 69.90CONTADO</v>
      </c>
      <c r="B1120" s="69" t="str">
        <f>precio_alta!A99</f>
        <v>Corriente</v>
      </c>
      <c r="C1120" s="69" t="str">
        <f>precio_alta!B99</f>
        <v>5G</v>
      </c>
      <c r="D1120" s="69" t="str">
        <f>precio_alta!C99</f>
        <v>VIVO</v>
      </c>
      <c r="E1120" s="69" t="str">
        <f>precio_alta!D99</f>
        <v>VIVO Y31 256GB 5G NEW</v>
      </c>
      <c r="F1120" s="69">
        <f>precio_alta!E99</f>
        <v>1289</v>
      </c>
      <c r="G1120" s="69" t="str">
        <f>precio_alta!F99</f>
        <v>Android</v>
      </c>
      <c r="H1120" s="69" t="s">
        <v>187</v>
      </c>
      <c r="I1120" t="s">
        <v>197</v>
      </c>
      <c r="J1120" s="69">
        <f>precio_alta!J99</f>
        <v>1259</v>
      </c>
    </row>
    <row r="1121" spans="1:10" x14ac:dyDescent="0.3">
      <c r="A1121" t="str">
        <f t="shared" si="17"/>
        <v>XIAOMI 14T 512GB 5GMax Negocios + Ilimitado 69.90CONTADO</v>
      </c>
      <c r="B1121" s="69" t="str">
        <f>precio_alta!A100</f>
        <v>Corriente</v>
      </c>
      <c r="C1121" s="69" t="str">
        <f>precio_alta!B100</f>
        <v>5G</v>
      </c>
      <c r="D1121" s="69" t="str">
        <f>precio_alta!C100</f>
        <v>XIAOMI</v>
      </c>
      <c r="E1121" s="69" t="str">
        <f>precio_alta!D100</f>
        <v>XIAOMI 14T 512GB 5G</v>
      </c>
      <c r="F1121" s="69">
        <f>precio_alta!E100</f>
        <v>2659</v>
      </c>
      <c r="G1121" s="69" t="str">
        <f>precio_alta!F100</f>
        <v>Android</v>
      </c>
      <c r="H1121" s="69" t="s">
        <v>187</v>
      </c>
      <c r="I1121" t="s">
        <v>197</v>
      </c>
      <c r="J1121" s="69">
        <f>precio_alta!J100</f>
        <v>2589</v>
      </c>
    </row>
    <row r="1122" spans="1:10" x14ac:dyDescent="0.3">
      <c r="A1122" t="str">
        <f t="shared" si="17"/>
        <v>XIAOMI 15T 512GB 5GMax Negocios + Ilimitado 69.90CONTADO</v>
      </c>
      <c r="B1122" s="69" t="str">
        <f>precio_alta!A101</f>
        <v>Corriente</v>
      </c>
      <c r="C1122" s="69" t="str">
        <f>precio_alta!B101</f>
        <v>5G</v>
      </c>
      <c r="D1122" s="69" t="str">
        <f>precio_alta!C101</f>
        <v>XIAOMI</v>
      </c>
      <c r="E1122" s="69" t="str">
        <f>precio_alta!D101</f>
        <v>XIAOMI 15T 512GB 5G</v>
      </c>
      <c r="F1122" s="69">
        <f>precio_alta!E101</f>
        <v>2569</v>
      </c>
      <c r="G1122" s="69" t="str">
        <f>precio_alta!F101</f>
        <v>Android</v>
      </c>
      <c r="H1122" s="69" t="s">
        <v>187</v>
      </c>
      <c r="I1122" t="s">
        <v>197</v>
      </c>
      <c r="J1122" s="69">
        <f>precio_alta!J101</f>
        <v>2499</v>
      </c>
    </row>
    <row r="1123" spans="1:10" x14ac:dyDescent="0.3">
      <c r="A1123" t="str">
        <f t="shared" si="17"/>
        <v>XIAOMI 15T PRO 512GB 5GMax Negocios + Ilimitado 69.90CONTADO</v>
      </c>
      <c r="B1123" s="69" t="str">
        <f>precio_alta!A102</f>
        <v>Corriente</v>
      </c>
      <c r="C1123" s="69" t="str">
        <f>precio_alta!B102</f>
        <v>5G</v>
      </c>
      <c r="D1123" s="69" t="str">
        <f>precio_alta!C102</f>
        <v>XIAOMI</v>
      </c>
      <c r="E1123" s="69" t="str">
        <f>precio_alta!D102</f>
        <v>XIAOMI 15T PRO 512GB 5G</v>
      </c>
      <c r="F1123" s="69">
        <f>precio_alta!E102</f>
        <v>3619</v>
      </c>
      <c r="G1123" s="69" t="str">
        <f>precio_alta!F102</f>
        <v>Android</v>
      </c>
      <c r="H1123" s="69" t="s">
        <v>187</v>
      </c>
      <c r="I1123" t="s">
        <v>197</v>
      </c>
      <c r="J1123" s="69">
        <f>precio_alta!J102</f>
        <v>3519</v>
      </c>
    </row>
    <row r="1124" spans="1:10" x14ac:dyDescent="0.3">
      <c r="A1124" t="str">
        <f t="shared" si="17"/>
        <v>XIAOMI 17 ULTRA 512GB 5GMax Negocios + Ilimitado 69.90CONTADO</v>
      </c>
      <c r="B1124" s="69" t="str">
        <f>precio_alta!A103</f>
        <v>Corriente</v>
      </c>
      <c r="C1124" s="69" t="str">
        <f>precio_alta!B103</f>
        <v>5G</v>
      </c>
      <c r="D1124" s="69" t="str">
        <f>precio_alta!C103</f>
        <v>XIAOMI</v>
      </c>
      <c r="E1124" s="69" t="str">
        <f>precio_alta!D103</f>
        <v>XIAOMI 17 ULTRA 512GB 5G</v>
      </c>
      <c r="F1124" s="69">
        <f>precio_alta!E103</f>
        <v>6169</v>
      </c>
      <c r="G1124" s="69" t="str">
        <f>precio_alta!F103</f>
        <v>Android</v>
      </c>
      <c r="H1124" s="69" t="s">
        <v>187</v>
      </c>
      <c r="I1124" t="s">
        <v>197</v>
      </c>
      <c r="J1124" s="69">
        <f>precio_alta!J103</f>
        <v>5999</v>
      </c>
    </row>
    <row r="1125" spans="1:10" x14ac:dyDescent="0.3">
      <c r="A1125" t="str">
        <f t="shared" si="17"/>
        <v>XIAOMI 17T 512GB 5GMax Negocios + Ilimitado 69.90CONTADO</v>
      </c>
      <c r="B1125" s="69" t="str">
        <f>precio_alta!A104</f>
        <v>Corriente</v>
      </c>
      <c r="C1125" s="69" t="str">
        <f>precio_alta!B104</f>
        <v>5G</v>
      </c>
      <c r="D1125" s="69" t="str">
        <f>precio_alta!C104</f>
        <v>XIAOMI</v>
      </c>
      <c r="E1125" s="69" t="str">
        <f>precio_alta!D104</f>
        <v>XIAOMI 17T 512GB 5G</v>
      </c>
      <c r="F1125" s="69">
        <f>precio_alta!E104</f>
        <v>3089</v>
      </c>
      <c r="G1125" s="69" t="str">
        <f>precio_alta!F104</f>
        <v>Android</v>
      </c>
      <c r="H1125" s="69" t="s">
        <v>187</v>
      </c>
      <c r="I1125" t="s">
        <v>197</v>
      </c>
      <c r="J1125" s="69">
        <f>precio_alta!J104</f>
        <v>3009</v>
      </c>
    </row>
    <row r="1126" spans="1:10" x14ac:dyDescent="0.3">
      <c r="A1126" t="str">
        <f t="shared" si="17"/>
        <v>XIAOMI 17T PRO 512GB 5GMax Negocios + Ilimitado 69.90CONTADO</v>
      </c>
      <c r="B1126" s="69" t="str">
        <f>precio_alta!A105</f>
        <v>Corriente</v>
      </c>
      <c r="C1126" s="69" t="str">
        <f>precio_alta!B105</f>
        <v>5G</v>
      </c>
      <c r="D1126" s="69" t="str">
        <f>precio_alta!C105</f>
        <v>XIAOMI</v>
      </c>
      <c r="E1126" s="69" t="str">
        <f>precio_alta!D105</f>
        <v>XIAOMI 17T PRO 512GB 5G</v>
      </c>
      <c r="F1126" s="69">
        <f>precio_alta!E105</f>
        <v>3929</v>
      </c>
      <c r="G1126" s="69" t="str">
        <f>precio_alta!F105</f>
        <v>Android</v>
      </c>
      <c r="H1126" s="69" t="s">
        <v>187</v>
      </c>
      <c r="I1126" t="s">
        <v>197</v>
      </c>
      <c r="J1126" s="69">
        <f>precio_alta!J105</f>
        <v>3819</v>
      </c>
    </row>
    <row r="1127" spans="1:10" x14ac:dyDescent="0.3">
      <c r="A1127" t="str">
        <f t="shared" si="17"/>
        <v>XIAOMI REDMI 15 256GBMax Negocios + Ilimitado 69.90CONTADO</v>
      </c>
      <c r="B1127" s="69" t="str">
        <f>precio_alta!A106</f>
        <v>Corriente</v>
      </c>
      <c r="C1127" s="69" t="str">
        <f>precio_alta!B106</f>
        <v>4G</v>
      </c>
      <c r="D1127" s="69" t="str">
        <f>precio_alta!C106</f>
        <v>XIAOMI</v>
      </c>
      <c r="E1127" s="69" t="str">
        <f>precio_alta!D106</f>
        <v>XIAOMI REDMI 15 256GB</v>
      </c>
      <c r="F1127" s="69">
        <f>precio_alta!E106</f>
        <v>939</v>
      </c>
      <c r="G1127" s="69" t="str">
        <f>precio_alta!F106</f>
        <v>Android</v>
      </c>
      <c r="H1127" s="69" t="s">
        <v>187</v>
      </c>
      <c r="I1127" t="s">
        <v>197</v>
      </c>
      <c r="J1127" s="69">
        <f>precio_alta!J106</f>
        <v>919</v>
      </c>
    </row>
    <row r="1128" spans="1:10" x14ac:dyDescent="0.3">
      <c r="A1128" t="str">
        <f t="shared" si="17"/>
        <v>XIAOMI REDMI 15C 256GBMax Negocios + Ilimitado 69.90CONTADO</v>
      </c>
      <c r="B1128" s="69" t="str">
        <f>precio_alta!A107</f>
        <v>Corriente</v>
      </c>
      <c r="C1128" s="69" t="str">
        <f>precio_alta!B107</f>
        <v>4G</v>
      </c>
      <c r="D1128" s="69" t="str">
        <f>precio_alta!C107</f>
        <v>XIAOMI</v>
      </c>
      <c r="E1128" s="69" t="str">
        <f>precio_alta!D107</f>
        <v>XIAOMI REDMI 15C 256GB</v>
      </c>
      <c r="F1128" s="69">
        <f>precio_alta!E107</f>
        <v>709</v>
      </c>
      <c r="G1128" s="69" t="str">
        <f>precio_alta!F107</f>
        <v>Android</v>
      </c>
      <c r="H1128" s="69" t="s">
        <v>187</v>
      </c>
      <c r="I1128" t="s">
        <v>197</v>
      </c>
      <c r="J1128" s="69">
        <f>precio_alta!J107</f>
        <v>689</v>
      </c>
    </row>
    <row r="1129" spans="1:10" x14ac:dyDescent="0.3">
      <c r="A1129" t="str">
        <f t="shared" si="17"/>
        <v>XIAOMI REDMI A5 128GBMax Negocios + Ilimitado 69.90CONTADO</v>
      </c>
      <c r="B1129" s="69" t="str">
        <f>precio_alta!A108</f>
        <v>Corriente</v>
      </c>
      <c r="C1129" s="69" t="str">
        <f>precio_alta!B108</f>
        <v>4G</v>
      </c>
      <c r="D1129" s="69" t="str">
        <f>precio_alta!C108</f>
        <v>XIAOMI</v>
      </c>
      <c r="E1129" s="69" t="str">
        <f>precio_alta!D108</f>
        <v>XIAOMI REDMI A5 128GB</v>
      </c>
      <c r="F1129" s="69">
        <f>precio_alta!E108</f>
        <v>379</v>
      </c>
      <c r="G1129" s="69" t="str">
        <f>precio_alta!F108</f>
        <v>Android</v>
      </c>
      <c r="H1129" s="69" t="s">
        <v>187</v>
      </c>
      <c r="I1129" t="s">
        <v>197</v>
      </c>
      <c r="J1129" s="69">
        <f>precio_alta!J108</f>
        <v>369</v>
      </c>
    </row>
    <row r="1130" spans="1:10" x14ac:dyDescent="0.3">
      <c r="A1130" t="str">
        <f t="shared" si="17"/>
        <v>XIAOMI REDMI A7 PRO 128GBMax Negocios + Ilimitado 69.90CONTADO</v>
      </c>
      <c r="B1130" s="69" t="str">
        <f>precio_alta!A109</f>
        <v>Corriente</v>
      </c>
      <c r="C1130" s="69" t="str">
        <f>precio_alta!B109</f>
        <v>4G</v>
      </c>
      <c r="D1130" s="69" t="str">
        <f>precio_alta!C109</f>
        <v>XIAOMI</v>
      </c>
      <c r="E1130" s="69" t="str">
        <f>precio_alta!D109</f>
        <v>XIAOMI REDMI A7 PRO 128GB</v>
      </c>
      <c r="F1130" s="69">
        <f>precio_alta!E109</f>
        <v>489</v>
      </c>
      <c r="G1130" s="69" t="str">
        <f>precio_alta!F109</f>
        <v>Android</v>
      </c>
      <c r="H1130" s="69" t="s">
        <v>187</v>
      </c>
      <c r="I1130" t="s">
        <v>197</v>
      </c>
      <c r="J1130" s="69">
        <f>precio_alta!J109</f>
        <v>469</v>
      </c>
    </row>
    <row r="1131" spans="1:10" x14ac:dyDescent="0.3">
      <c r="A1131" t="str">
        <f t="shared" si="17"/>
        <v>XIAOMI REDMI NOTE 10 PRO 128GB SEMax Negocios + Ilimitado 69.90CONTADO</v>
      </c>
      <c r="B1131" s="69" t="str">
        <f>precio_alta!A110</f>
        <v>Corriente</v>
      </c>
      <c r="C1131" s="69" t="str">
        <f>precio_alta!B110</f>
        <v>4.5G</v>
      </c>
      <c r="D1131" s="69" t="str">
        <f>precio_alta!C110</f>
        <v>XIAOMI</v>
      </c>
      <c r="E1131" s="69" t="str">
        <f>precio_alta!D110</f>
        <v>XIAOMI REDMI NOTE 10 PRO 128GB SE</v>
      </c>
      <c r="F1131" s="69">
        <f>precio_alta!E110</f>
        <v>1369</v>
      </c>
      <c r="G1131" s="69" t="str">
        <f>precio_alta!F110</f>
        <v>Android</v>
      </c>
      <c r="H1131" s="69" t="s">
        <v>187</v>
      </c>
      <c r="I1131" t="s">
        <v>197</v>
      </c>
      <c r="J1131" s="69">
        <f>precio_alta!J110</f>
        <v>1329</v>
      </c>
    </row>
    <row r="1132" spans="1:10" x14ac:dyDescent="0.3">
      <c r="A1132" t="str">
        <f t="shared" si="17"/>
        <v>XIAOMI REDMI NOTE 12 PRO PLUS 256GB 5GMax Negocios + Ilimitado 69.90CONTADO</v>
      </c>
      <c r="B1132" s="69" t="str">
        <f>precio_alta!A111</f>
        <v>Corriente</v>
      </c>
      <c r="C1132" s="69" t="str">
        <f>precio_alta!B111</f>
        <v>5G</v>
      </c>
      <c r="D1132" s="69" t="str">
        <f>precio_alta!C111</f>
        <v>XIAOMI</v>
      </c>
      <c r="E1132" s="69" t="str">
        <f>precio_alta!D111</f>
        <v>XIAOMI REDMI NOTE 12 PRO PLUS 256GB 5G</v>
      </c>
      <c r="F1132" s="69">
        <f>precio_alta!E111</f>
        <v>2039</v>
      </c>
      <c r="G1132" s="69" t="str">
        <f>precio_alta!F111</f>
        <v>Android</v>
      </c>
      <c r="H1132" s="69" t="s">
        <v>187</v>
      </c>
      <c r="I1132" t="s">
        <v>197</v>
      </c>
      <c r="J1132" s="69">
        <f>precio_alta!J111</f>
        <v>1979</v>
      </c>
    </row>
    <row r="1133" spans="1:10" x14ac:dyDescent="0.3">
      <c r="A1133" t="str">
        <f t="shared" si="17"/>
        <v>XIAOMI REDMI NOTE 15 256GB 5GMax Negocios + Ilimitado 69.90CONTADO</v>
      </c>
      <c r="B1133" s="69" t="str">
        <f>precio_alta!A112</f>
        <v>Corriente</v>
      </c>
      <c r="C1133" s="69" t="str">
        <f>precio_alta!B112</f>
        <v>5G</v>
      </c>
      <c r="D1133" s="69" t="str">
        <f>precio_alta!C112</f>
        <v>XIAOMI</v>
      </c>
      <c r="E1133" s="69" t="str">
        <f>precio_alta!D112</f>
        <v>XIAOMI REDMI NOTE 15 256GB 5G</v>
      </c>
      <c r="F1133" s="69">
        <f>precio_alta!E112</f>
        <v>1109</v>
      </c>
      <c r="G1133" s="69" t="str">
        <f>precio_alta!F112</f>
        <v>Android</v>
      </c>
      <c r="H1133" s="69" t="s">
        <v>187</v>
      </c>
      <c r="I1133" t="s">
        <v>197</v>
      </c>
      <c r="J1133" s="69">
        <f>precio_alta!J112</f>
        <v>1079</v>
      </c>
    </row>
    <row r="1134" spans="1:10" x14ac:dyDescent="0.3">
      <c r="A1134" t="str">
        <f t="shared" si="17"/>
        <v>XIAOMI REDMI NOTE 15 PRO 512GB 5GMax Negocios + Ilimitado 69.90CONTADO</v>
      </c>
      <c r="B1134" s="69" t="str">
        <f>precio_alta!A113</f>
        <v>Corriente</v>
      </c>
      <c r="C1134" s="69" t="str">
        <f>precio_alta!B113</f>
        <v>5G</v>
      </c>
      <c r="D1134" s="69" t="str">
        <f>precio_alta!C113</f>
        <v>XIAOMI</v>
      </c>
      <c r="E1134" s="69" t="str">
        <f>precio_alta!D113</f>
        <v>XIAOMI REDMI NOTE 15 PRO 512GB 5G</v>
      </c>
      <c r="F1134" s="69">
        <f>precio_alta!E113</f>
        <v>1659</v>
      </c>
      <c r="G1134" s="69" t="str">
        <f>precio_alta!F113</f>
        <v>Android</v>
      </c>
      <c r="H1134" s="69" t="s">
        <v>187</v>
      </c>
      <c r="I1134" t="s">
        <v>197</v>
      </c>
      <c r="J1134" s="69">
        <f>precio_alta!J113</f>
        <v>1609</v>
      </c>
    </row>
    <row r="1135" spans="1:10" x14ac:dyDescent="0.3">
      <c r="A1135" t="str">
        <f t="shared" si="17"/>
        <v>XIAOMI REDMI NOTE 15 PRO PLUS 512GB 5GMax Negocios + Ilimitado 69.90CONTADO</v>
      </c>
      <c r="B1135" s="69" t="str">
        <f>precio_alta!A114</f>
        <v>Corriente</v>
      </c>
      <c r="C1135" s="69" t="str">
        <f>precio_alta!B114</f>
        <v>5G</v>
      </c>
      <c r="D1135" s="69" t="str">
        <f>precio_alta!C114</f>
        <v>XIAOMI</v>
      </c>
      <c r="E1135" s="69" t="str">
        <f>precio_alta!D114</f>
        <v>XIAOMI REDMI NOTE 15 PRO PLUS 512GB 5G</v>
      </c>
      <c r="F1135" s="69">
        <f>precio_alta!E114</f>
        <v>1879</v>
      </c>
      <c r="G1135" s="69" t="str">
        <f>precio_alta!F114</f>
        <v>Android</v>
      </c>
      <c r="H1135" s="69" t="s">
        <v>187</v>
      </c>
      <c r="I1135" t="s">
        <v>197</v>
      </c>
      <c r="J1135" s="69">
        <f>precio_alta!J114</f>
        <v>1829</v>
      </c>
    </row>
    <row r="1136" spans="1:10" x14ac:dyDescent="0.3">
      <c r="A1136" t="str">
        <f t="shared" si="17"/>
        <v>ZTE BLADE A36 64GBMax Negocios + Ilimitado 69.90CONTADO</v>
      </c>
      <c r="B1136" s="69" t="str">
        <f>precio_alta!A115</f>
        <v>Corriente</v>
      </c>
      <c r="C1136" s="69" t="str">
        <f>precio_alta!B115</f>
        <v>4G</v>
      </c>
      <c r="D1136" s="69" t="str">
        <f>precio_alta!C115</f>
        <v>ZTE</v>
      </c>
      <c r="E1136" s="69" t="str">
        <f>precio_alta!D115</f>
        <v>ZTE BLADE A36 64GB</v>
      </c>
      <c r="F1136" s="69">
        <f>precio_alta!E115</f>
        <v>439</v>
      </c>
      <c r="G1136" s="69" t="str">
        <f>precio_alta!F115</f>
        <v>Android</v>
      </c>
      <c r="H1136" s="69" t="s">
        <v>187</v>
      </c>
      <c r="I1136" t="s">
        <v>197</v>
      </c>
      <c r="J1136" s="69">
        <f>precio_alta!J115</f>
        <v>429</v>
      </c>
    </row>
    <row r="1137" spans="1:10" x14ac:dyDescent="0.3">
      <c r="A1137" t="str">
        <f t="shared" si="17"/>
        <v>ZTE BLADE A56 PRO 128GBMax Negocios + Ilimitado 69.90CONTADO</v>
      </c>
      <c r="B1137" s="69" t="str">
        <f>precio_alta!A116</f>
        <v>Corriente</v>
      </c>
      <c r="C1137" s="69" t="str">
        <f>precio_alta!B116</f>
        <v>4G</v>
      </c>
      <c r="D1137" s="69" t="str">
        <f>precio_alta!C116</f>
        <v>ZTE</v>
      </c>
      <c r="E1137" s="69" t="str">
        <f>precio_alta!D116</f>
        <v>ZTE BLADE A56 PRO 128GB</v>
      </c>
      <c r="F1137" s="69">
        <f>precio_alta!E116</f>
        <v>439</v>
      </c>
      <c r="G1137" s="69" t="str">
        <f>precio_alta!F116</f>
        <v>Android</v>
      </c>
      <c r="H1137" s="69" t="s">
        <v>187</v>
      </c>
      <c r="I1137" t="s">
        <v>197</v>
      </c>
      <c r="J1137" s="69">
        <f>precio_alta!J116</f>
        <v>429</v>
      </c>
    </row>
    <row r="1138" spans="1:10" x14ac:dyDescent="0.3">
      <c r="A1138" t="str">
        <f t="shared" si="17"/>
        <v>ZTE BLADE A57 PRO 128GBMax Negocios + Ilimitado 69.90CONTADO</v>
      </c>
      <c r="B1138" s="69" t="str">
        <f>precio_alta!A117</f>
        <v>Corriente</v>
      </c>
      <c r="C1138" s="69" t="str">
        <f>precio_alta!B117</f>
        <v>4G</v>
      </c>
      <c r="D1138" s="69" t="str">
        <f>precio_alta!C117</f>
        <v>ZTE</v>
      </c>
      <c r="E1138" s="69" t="str">
        <f>precio_alta!D117</f>
        <v>ZTE BLADE A57 PRO 128GB</v>
      </c>
      <c r="F1138" s="69">
        <f>precio_alta!E117</f>
        <v>559</v>
      </c>
      <c r="G1138" s="69" t="str">
        <f>precio_alta!F117</f>
        <v>Android</v>
      </c>
      <c r="H1138" s="69" t="s">
        <v>187</v>
      </c>
      <c r="I1138" t="s">
        <v>197</v>
      </c>
      <c r="J1138" s="69">
        <f>precio_alta!J117</f>
        <v>539</v>
      </c>
    </row>
    <row r="1139" spans="1:10" x14ac:dyDescent="0.3">
      <c r="A1139" t="str">
        <f t="shared" si="17"/>
        <v>ZTE BLADE A76 256GB 5GMax Negocios + Ilimitado 69.90CONTADO</v>
      </c>
      <c r="B1139" s="69" t="str">
        <f>precio_alta!A118</f>
        <v>Corriente</v>
      </c>
      <c r="C1139" s="69" t="str">
        <f>precio_alta!B118</f>
        <v>5G</v>
      </c>
      <c r="D1139" s="69" t="str">
        <f>precio_alta!C118</f>
        <v>ZTE</v>
      </c>
      <c r="E1139" s="69" t="str">
        <f>precio_alta!D118</f>
        <v>ZTE BLADE A76 256GB 5G</v>
      </c>
      <c r="F1139" s="69">
        <f>precio_alta!E118</f>
        <v>709</v>
      </c>
      <c r="G1139" s="69" t="str">
        <f>precio_alta!F118</f>
        <v>Android</v>
      </c>
      <c r="H1139" s="69" t="s">
        <v>187</v>
      </c>
      <c r="I1139" t="s">
        <v>197</v>
      </c>
      <c r="J1139" s="69">
        <f>precio_alta!J118</f>
        <v>689</v>
      </c>
    </row>
    <row r="1140" spans="1:10" x14ac:dyDescent="0.3">
      <c r="A1140" t="str">
        <f t="shared" si="17"/>
        <v>ZTE BLADE V70 MAX 256GBMax Negocios + Ilimitado 69.90CONTADO</v>
      </c>
      <c r="B1140" s="69" t="str">
        <f>precio_alta!A119</f>
        <v>Corriente</v>
      </c>
      <c r="C1140" s="69" t="str">
        <f>precio_alta!B119</f>
        <v>4G</v>
      </c>
      <c r="D1140" s="69" t="str">
        <f>precio_alta!C119</f>
        <v>ZTE</v>
      </c>
      <c r="E1140" s="69" t="str">
        <f>precio_alta!D119</f>
        <v>ZTE BLADE V70 MAX 256GB</v>
      </c>
      <c r="F1140" s="69">
        <f>precio_alta!E119</f>
        <v>599</v>
      </c>
      <c r="G1140" s="69" t="str">
        <f>precio_alta!F119</f>
        <v>Android</v>
      </c>
      <c r="H1140" s="69" t="s">
        <v>187</v>
      </c>
      <c r="I1140" t="s">
        <v>197</v>
      </c>
      <c r="J1140" s="69">
        <f>precio_alta!J119</f>
        <v>579</v>
      </c>
    </row>
    <row r="1141" spans="1:10" x14ac:dyDescent="0.3">
      <c r="A1141" t="str">
        <f t="shared" si="17"/>
        <v>ZTE NUBIA AIR 256GB 5GMax Negocios + Ilimitado 69.90CONTADO</v>
      </c>
      <c r="B1141" s="69" t="str">
        <f>precio_alta!A120</f>
        <v>Corriente</v>
      </c>
      <c r="C1141" s="69" t="str">
        <f>precio_alta!B120</f>
        <v>5G</v>
      </c>
      <c r="D1141" s="69" t="str">
        <f>precio_alta!C120</f>
        <v>ZTE</v>
      </c>
      <c r="E1141" s="69" t="str">
        <f>precio_alta!D120</f>
        <v>ZTE NUBIA AIR 256GB 5G</v>
      </c>
      <c r="F1141" s="69">
        <f>precio_alta!E120</f>
        <v>1069</v>
      </c>
      <c r="G1141" s="69" t="str">
        <f>precio_alta!F120</f>
        <v>Android</v>
      </c>
      <c r="H1141" s="69" t="s">
        <v>187</v>
      </c>
      <c r="I1141" t="s">
        <v>197</v>
      </c>
      <c r="J1141" s="69">
        <f>precio_alta!J120</f>
        <v>1039</v>
      </c>
    </row>
    <row r="1142" spans="1:10" x14ac:dyDescent="0.3">
      <c r="A1142" t="str">
        <f t="shared" si="17"/>
        <v>ZTE NUBIA AIR 512GB 5GMax Negocios + Ilimitado 69.90CONTADO</v>
      </c>
      <c r="B1142" s="69" t="str">
        <f>precio_alta!A121</f>
        <v>Corriente</v>
      </c>
      <c r="C1142" s="69" t="str">
        <f>precio_alta!B121</f>
        <v>5G</v>
      </c>
      <c r="D1142" s="69" t="str">
        <f>precio_alta!C121</f>
        <v>ZTE</v>
      </c>
      <c r="E1142" s="69" t="str">
        <f>precio_alta!D121</f>
        <v>ZTE NUBIA AIR 512GB 5G</v>
      </c>
      <c r="F1142" s="69">
        <f>precio_alta!E121</f>
        <v>1369</v>
      </c>
      <c r="G1142" s="69" t="str">
        <f>precio_alta!F121</f>
        <v>Android</v>
      </c>
      <c r="H1142" s="69" t="s">
        <v>187</v>
      </c>
      <c r="I1142" t="s">
        <v>197</v>
      </c>
      <c r="J1142" s="69">
        <f>precio_alta!J121</f>
        <v>1329</v>
      </c>
    </row>
    <row r="1143" spans="1:10" x14ac:dyDescent="0.3">
      <c r="A1143" t="str">
        <f t="shared" si="17"/>
        <v>ZTE NUBIA NEO3 256GB 5GMax Negocios + Ilimitado 69.90CONTADO</v>
      </c>
      <c r="B1143" s="69" t="str">
        <f>precio_alta!A122</f>
        <v>Corriente</v>
      </c>
      <c r="C1143" s="69" t="str">
        <f>precio_alta!B122</f>
        <v>5G</v>
      </c>
      <c r="D1143" s="69" t="str">
        <f>precio_alta!C122</f>
        <v>ZTE</v>
      </c>
      <c r="E1143" s="69" t="str">
        <f>precio_alta!D122</f>
        <v>ZTE NUBIA NEO3 256GB 5G</v>
      </c>
      <c r="F1143" s="69">
        <f>precio_alta!E122</f>
        <v>919</v>
      </c>
      <c r="G1143" s="69" t="str">
        <f>precio_alta!F122</f>
        <v>Android</v>
      </c>
      <c r="H1143" s="69" t="s">
        <v>187</v>
      </c>
      <c r="I1143" t="s">
        <v>197</v>
      </c>
      <c r="J1143" s="69">
        <f>precio_alta!J122</f>
        <v>899</v>
      </c>
    </row>
    <row r="1144" spans="1:10" x14ac:dyDescent="0.3">
      <c r="A1144" t="str">
        <f t="shared" si="17"/>
        <v>ZTE NUBIA NEO5 256GB 5GMax Negocios + Ilimitado 69.90CONTADO</v>
      </c>
      <c r="B1144" s="69" t="str">
        <f>precio_alta!A123</f>
        <v>Corriente</v>
      </c>
      <c r="C1144" s="69" t="str">
        <f>precio_alta!B123</f>
        <v>5G</v>
      </c>
      <c r="D1144" s="69" t="str">
        <f>precio_alta!C123</f>
        <v>ZTE</v>
      </c>
      <c r="E1144" s="69" t="str">
        <f>precio_alta!D123</f>
        <v>ZTE NUBIA NEO5 256GB 5G</v>
      </c>
      <c r="F1144" s="69">
        <f>precio_alta!E123</f>
        <v>1109</v>
      </c>
      <c r="G1144" s="69" t="str">
        <f>precio_alta!F123</f>
        <v>Android</v>
      </c>
      <c r="H1144" s="69" t="s">
        <v>187</v>
      </c>
      <c r="I1144" t="s">
        <v>197</v>
      </c>
      <c r="J1144" s="69">
        <f>precio_alta!J123</f>
        <v>1079</v>
      </c>
    </row>
    <row r="1145" spans="1:10" x14ac:dyDescent="0.3">
      <c r="A1145" t="str">
        <f t="shared" si="17"/>
        <v>ZTE NUBIA V80 MAX 256GBMax Negocios + Ilimitado 69.90CONTADO</v>
      </c>
      <c r="B1145" s="69" t="str">
        <f>precio_alta!A124</f>
        <v>Corriente</v>
      </c>
      <c r="C1145" s="69" t="str">
        <f>precio_alta!B124</f>
        <v>4G</v>
      </c>
      <c r="D1145" s="69" t="str">
        <f>precio_alta!C124</f>
        <v>ZTE</v>
      </c>
      <c r="E1145" s="69" t="str">
        <f>precio_alta!D124</f>
        <v>ZTE NUBIA V80 MAX 256GB</v>
      </c>
      <c r="F1145" s="69">
        <f>precio_alta!E124</f>
        <v>629</v>
      </c>
      <c r="G1145" s="69" t="str">
        <f>precio_alta!F124</f>
        <v>Android</v>
      </c>
      <c r="H1145" s="69" t="s">
        <v>187</v>
      </c>
      <c r="I1145" t="s">
        <v>197</v>
      </c>
      <c r="J1145" s="69">
        <f>precio_alta!J124</f>
        <v>609</v>
      </c>
    </row>
    <row r="1146" spans="1:10" x14ac:dyDescent="0.3">
      <c r="A1146" t="str">
        <f t="shared" si="17"/>
        <v>ZTE NUBIA V80 PRO 256GBMax Negocios + Ilimitado 69.90CONTADO</v>
      </c>
      <c r="B1146" s="69" t="str">
        <f>precio_alta!A125</f>
        <v>Corriente</v>
      </c>
      <c r="C1146" s="69" t="str">
        <f>precio_alta!B125</f>
        <v>4G</v>
      </c>
      <c r="D1146" s="69" t="str">
        <f>precio_alta!C125</f>
        <v>ZTE</v>
      </c>
      <c r="E1146" s="69" t="str">
        <f>precio_alta!D125</f>
        <v>ZTE NUBIA V80 PRO 256GB</v>
      </c>
      <c r="F1146" s="69">
        <f>precio_alta!E125</f>
        <v>659</v>
      </c>
      <c r="G1146" s="69" t="str">
        <f>precio_alta!F125</f>
        <v>Android</v>
      </c>
      <c r="H1146" s="69" t="s">
        <v>187</v>
      </c>
      <c r="I1146" t="s">
        <v>197</v>
      </c>
      <c r="J1146" s="69">
        <f>precio_alta!J125</f>
        <v>639</v>
      </c>
    </row>
    <row r="1147" spans="1:10" x14ac:dyDescent="0.3">
      <c r="A1147" t="e">
        <f t="shared" si="17"/>
        <v>#REF!</v>
      </c>
      <c r="B1147" s="69" t="e">
        <f>precio_alta!#REF!</f>
        <v>#REF!</v>
      </c>
      <c r="C1147" s="69" t="e">
        <f>precio_alta!#REF!</f>
        <v>#REF!</v>
      </c>
      <c r="D1147" s="69" t="e">
        <f>precio_alta!#REF!</f>
        <v>#REF!</v>
      </c>
      <c r="E1147" s="69" t="e">
        <f>precio_alta!#REF!</f>
        <v>#REF!</v>
      </c>
      <c r="F1147" s="69" t="e">
        <f>precio_alta!#REF!</f>
        <v>#REF!</v>
      </c>
      <c r="G1147" s="69" t="e">
        <f>precio_alta!#REF!</f>
        <v>#REF!</v>
      </c>
      <c r="H1147" s="69" t="s">
        <v>187</v>
      </c>
      <c r="I1147" t="s">
        <v>197</v>
      </c>
      <c r="J1147" s="69" t="e">
        <f>precio_alta!#REF!</f>
        <v>#REF!</v>
      </c>
    </row>
    <row r="1148" spans="1:10" x14ac:dyDescent="0.3">
      <c r="A1148" t="e">
        <f t="shared" si="17"/>
        <v>#REF!</v>
      </c>
      <c r="B1148" s="69" t="e">
        <f>precio_alta!#REF!</f>
        <v>#REF!</v>
      </c>
      <c r="C1148" s="69" t="e">
        <f>precio_alta!#REF!</f>
        <v>#REF!</v>
      </c>
      <c r="D1148" s="69" t="e">
        <f>precio_alta!#REF!</f>
        <v>#REF!</v>
      </c>
      <c r="E1148" s="69" t="e">
        <f>precio_alta!#REF!</f>
        <v>#REF!</v>
      </c>
      <c r="F1148" s="69" t="e">
        <f>precio_alta!#REF!</f>
        <v>#REF!</v>
      </c>
      <c r="G1148" s="69" t="e">
        <f>precio_alta!#REF!</f>
        <v>#REF!</v>
      </c>
      <c r="H1148" s="69" t="s">
        <v>187</v>
      </c>
      <c r="I1148" t="s">
        <v>197</v>
      </c>
      <c r="J1148" s="69" t="e">
        <f>precio_alta!#REF!</f>
        <v>#REF!</v>
      </c>
    </row>
    <row r="1149" spans="1:10" x14ac:dyDescent="0.3">
      <c r="A1149" t="e">
        <f t="shared" si="17"/>
        <v>#REF!</v>
      </c>
      <c r="B1149" s="69" t="e">
        <f>precio_alta!#REF!</f>
        <v>#REF!</v>
      </c>
      <c r="C1149" s="69" t="e">
        <f>precio_alta!#REF!</f>
        <v>#REF!</v>
      </c>
      <c r="D1149" s="69" t="e">
        <f>precio_alta!#REF!</f>
        <v>#REF!</v>
      </c>
      <c r="E1149" s="69" t="e">
        <f>precio_alta!#REF!</f>
        <v>#REF!</v>
      </c>
      <c r="F1149" s="69" t="e">
        <f>precio_alta!#REF!</f>
        <v>#REF!</v>
      </c>
      <c r="G1149" s="69" t="e">
        <f>precio_alta!#REF!</f>
        <v>#REF!</v>
      </c>
      <c r="H1149" s="69" t="s">
        <v>187</v>
      </c>
      <c r="I1149" t="s">
        <v>197</v>
      </c>
      <c r="J1149" s="69" t="e">
        <f>precio_alta!#REF!</f>
        <v>#REF!</v>
      </c>
    </row>
    <row r="1150" spans="1:10" x14ac:dyDescent="0.3">
      <c r="A1150" t="e">
        <f t="shared" si="17"/>
        <v>#REF!</v>
      </c>
      <c r="B1150" s="69" t="e">
        <f>precio_alta!#REF!</f>
        <v>#REF!</v>
      </c>
      <c r="C1150" s="69" t="e">
        <f>precio_alta!#REF!</f>
        <v>#REF!</v>
      </c>
      <c r="D1150" s="69" t="e">
        <f>precio_alta!#REF!</f>
        <v>#REF!</v>
      </c>
      <c r="E1150" s="69" t="e">
        <f>precio_alta!#REF!</f>
        <v>#REF!</v>
      </c>
      <c r="F1150" s="69" t="e">
        <f>precio_alta!#REF!</f>
        <v>#REF!</v>
      </c>
      <c r="G1150" s="69" t="e">
        <f>precio_alta!#REF!</f>
        <v>#REF!</v>
      </c>
      <c r="H1150" s="69" t="s">
        <v>187</v>
      </c>
      <c r="I1150" t="s">
        <v>197</v>
      </c>
      <c r="J1150" s="69" t="e">
        <f>precio_alta!#REF!</f>
        <v>#REF!</v>
      </c>
    </row>
    <row r="1151" spans="1:10" x14ac:dyDescent="0.3">
      <c r="A1151" t="e">
        <f t="shared" si="17"/>
        <v>#REF!</v>
      </c>
      <c r="B1151" s="69" t="e">
        <f>precio_alta!#REF!</f>
        <v>#REF!</v>
      </c>
      <c r="C1151" s="69" t="e">
        <f>precio_alta!#REF!</f>
        <v>#REF!</v>
      </c>
      <c r="D1151" s="69" t="e">
        <f>precio_alta!#REF!</f>
        <v>#REF!</v>
      </c>
      <c r="E1151" s="69" t="e">
        <f>precio_alta!#REF!</f>
        <v>#REF!</v>
      </c>
      <c r="F1151" s="69" t="e">
        <f>precio_alta!#REF!</f>
        <v>#REF!</v>
      </c>
      <c r="G1151" s="69" t="e">
        <f>precio_alta!#REF!</f>
        <v>#REF!</v>
      </c>
      <c r="H1151" s="69" t="s">
        <v>187</v>
      </c>
      <c r="I1151" t="s">
        <v>197</v>
      </c>
      <c r="J1151" s="69" t="e">
        <f>precio_alta!#REF!</f>
        <v>#REF!</v>
      </c>
    </row>
    <row r="1152" spans="1:10" x14ac:dyDescent="0.3">
      <c r="A1152" t="e">
        <f t="shared" si="17"/>
        <v>#REF!</v>
      </c>
      <c r="B1152" s="69" t="e">
        <f>precio_alta!#REF!</f>
        <v>#REF!</v>
      </c>
      <c r="C1152" s="69" t="e">
        <f>precio_alta!#REF!</f>
        <v>#REF!</v>
      </c>
      <c r="D1152" s="69" t="e">
        <f>precio_alta!#REF!</f>
        <v>#REF!</v>
      </c>
      <c r="E1152" s="69" t="e">
        <f>precio_alta!#REF!</f>
        <v>#REF!</v>
      </c>
      <c r="F1152" s="69" t="e">
        <f>precio_alta!#REF!</f>
        <v>#REF!</v>
      </c>
      <c r="G1152" s="69" t="e">
        <f>precio_alta!#REF!</f>
        <v>#REF!</v>
      </c>
      <c r="H1152" s="69" t="s">
        <v>187</v>
      </c>
      <c r="I1152" t="s">
        <v>197</v>
      </c>
      <c r="J1152" s="69" t="e">
        <f>precio_alta!#REF!</f>
        <v>#REF!</v>
      </c>
    </row>
    <row r="1153" spans="1:10" x14ac:dyDescent="0.3">
      <c r="A1153" t="e">
        <f t="shared" si="17"/>
        <v>#REF!</v>
      </c>
      <c r="B1153" s="69" t="e">
        <f>precio_alta!#REF!</f>
        <v>#REF!</v>
      </c>
      <c r="C1153" s="69" t="e">
        <f>precio_alta!#REF!</f>
        <v>#REF!</v>
      </c>
      <c r="D1153" s="69" t="e">
        <f>precio_alta!#REF!</f>
        <v>#REF!</v>
      </c>
      <c r="E1153" s="69" t="e">
        <f>precio_alta!#REF!</f>
        <v>#REF!</v>
      </c>
      <c r="F1153" s="69" t="e">
        <f>precio_alta!#REF!</f>
        <v>#REF!</v>
      </c>
      <c r="G1153" s="69" t="e">
        <f>precio_alta!#REF!</f>
        <v>#REF!</v>
      </c>
      <c r="H1153" s="69" t="s">
        <v>187</v>
      </c>
      <c r="I1153" t="s">
        <v>197</v>
      </c>
      <c r="J1153" s="69" t="e">
        <f>precio_alta!#REF!</f>
        <v>#REF!</v>
      </c>
    </row>
    <row r="1154" spans="1:10" x14ac:dyDescent="0.3">
      <c r="A1154" t="e">
        <f t="shared" si="17"/>
        <v>#REF!</v>
      </c>
      <c r="B1154" s="69" t="e">
        <f>precio_alta!#REF!</f>
        <v>#REF!</v>
      </c>
      <c r="C1154" s="69" t="e">
        <f>precio_alta!#REF!</f>
        <v>#REF!</v>
      </c>
      <c r="D1154" s="69" t="e">
        <f>precio_alta!#REF!</f>
        <v>#REF!</v>
      </c>
      <c r="E1154" s="69" t="e">
        <f>precio_alta!#REF!</f>
        <v>#REF!</v>
      </c>
      <c r="F1154" s="69" t="e">
        <f>precio_alta!#REF!</f>
        <v>#REF!</v>
      </c>
      <c r="G1154" s="69" t="e">
        <f>precio_alta!#REF!</f>
        <v>#REF!</v>
      </c>
      <c r="H1154" s="69" t="s">
        <v>187</v>
      </c>
      <c r="I1154" t="s">
        <v>197</v>
      </c>
      <c r="J1154" s="69" t="e">
        <f>precio_alta!#REF!</f>
        <v>#REF!</v>
      </c>
    </row>
    <row r="1155" spans="1:10" x14ac:dyDescent="0.3">
      <c r="A1155" t="e">
        <f t="shared" ref="A1155:A1218" si="18">CONCATENATE(E1155,I1155,H1155)</f>
        <v>#REF!</v>
      </c>
      <c r="B1155" s="69" t="e">
        <f>precio_alta!#REF!</f>
        <v>#REF!</v>
      </c>
      <c r="C1155" s="69" t="e">
        <f>precio_alta!#REF!</f>
        <v>#REF!</v>
      </c>
      <c r="D1155" s="69" t="e">
        <f>precio_alta!#REF!</f>
        <v>#REF!</v>
      </c>
      <c r="E1155" s="69" t="e">
        <f>precio_alta!#REF!</f>
        <v>#REF!</v>
      </c>
      <c r="F1155" s="69" t="e">
        <f>precio_alta!#REF!</f>
        <v>#REF!</v>
      </c>
      <c r="G1155" s="69" t="e">
        <f>precio_alta!#REF!</f>
        <v>#REF!</v>
      </c>
      <c r="H1155" s="69" t="s">
        <v>187</v>
      </c>
      <c r="I1155" t="s">
        <v>197</v>
      </c>
      <c r="J1155" s="69" t="e">
        <f>precio_alta!#REF!</f>
        <v>#REF!</v>
      </c>
    </row>
    <row r="1156" spans="1:10" x14ac:dyDescent="0.3">
      <c r="A1156" t="e">
        <f t="shared" si="18"/>
        <v>#REF!</v>
      </c>
      <c r="B1156" s="69" t="e">
        <f>precio_alta!#REF!</f>
        <v>#REF!</v>
      </c>
      <c r="C1156" s="69" t="e">
        <f>precio_alta!#REF!</f>
        <v>#REF!</v>
      </c>
      <c r="D1156" s="69" t="e">
        <f>precio_alta!#REF!</f>
        <v>#REF!</v>
      </c>
      <c r="E1156" s="69" t="e">
        <f>precio_alta!#REF!</f>
        <v>#REF!</v>
      </c>
      <c r="F1156" s="69" t="e">
        <f>precio_alta!#REF!</f>
        <v>#REF!</v>
      </c>
      <c r="G1156" s="69" t="e">
        <f>precio_alta!#REF!</f>
        <v>#REF!</v>
      </c>
      <c r="H1156" s="69" t="s">
        <v>187</v>
      </c>
      <c r="I1156" t="s">
        <v>197</v>
      </c>
      <c r="J1156" s="69" t="e">
        <f>precio_alta!#REF!</f>
        <v>#REF!</v>
      </c>
    </row>
    <row r="1157" spans="1:10" x14ac:dyDescent="0.3">
      <c r="A1157" t="e">
        <f t="shared" si="18"/>
        <v>#REF!</v>
      </c>
      <c r="B1157" s="69" t="e">
        <f>precio_alta!#REF!</f>
        <v>#REF!</v>
      </c>
      <c r="C1157" s="69" t="e">
        <f>precio_alta!#REF!</f>
        <v>#REF!</v>
      </c>
      <c r="D1157" s="69" t="e">
        <f>precio_alta!#REF!</f>
        <v>#REF!</v>
      </c>
      <c r="E1157" s="69" t="e">
        <f>precio_alta!#REF!</f>
        <v>#REF!</v>
      </c>
      <c r="F1157" s="69" t="e">
        <f>precio_alta!#REF!</f>
        <v>#REF!</v>
      </c>
      <c r="G1157" s="69" t="e">
        <f>precio_alta!#REF!</f>
        <v>#REF!</v>
      </c>
      <c r="H1157" s="69" t="s">
        <v>187</v>
      </c>
      <c r="I1157" t="s">
        <v>197</v>
      </c>
      <c r="J1157" s="69" t="e">
        <f>precio_alta!#REF!</f>
        <v>#REF!</v>
      </c>
    </row>
    <row r="1158" spans="1:10" x14ac:dyDescent="0.3">
      <c r="A1158" t="e">
        <f t="shared" si="18"/>
        <v>#REF!</v>
      </c>
      <c r="B1158" s="69" t="e">
        <f>precio_alta!#REF!</f>
        <v>#REF!</v>
      </c>
      <c r="C1158" s="69" t="e">
        <f>precio_alta!#REF!</f>
        <v>#REF!</v>
      </c>
      <c r="D1158" s="69" t="e">
        <f>precio_alta!#REF!</f>
        <v>#REF!</v>
      </c>
      <c r="E1158" s="69" t="e">
        <f>precio_alta!#REF!</f>
        <v>#REF!</v>
      </c>
      <c r="F1158" s="69" t="e">
        <f>precio_alta!#REF!</f>
        <v>#REF!</v>
      </c>
      <c r="G1158" s="69" t="e">
        <f>precio_alta!#REF!</f>
        <v>#REF!</v>
      </c>
      <c r="H1158" s="69" t="s">
        <v>187</v>
      </c>
      <c r="I1158" t="s">
        <v>197</v>
      </c>
      <c r="J1158" s="69" t="e">
        <f>precio_alta!#REF!</f>
        <v>#REF!</v>
      </c>
    </row>
    <row r="1159" spans="1:10" x14ac:dyDescent="0.3">
      <c r="A1159" t="e">
        <f t="shared" si="18"/>
        <v>#REF!</v>
      </c>
      <c r="B1159" s="69" t="e">
        <f>precio_alta!#REF!</f>
        <v>#REF!</v>
      </c>
      <c r="C1159" s="69" t="e">
        <f>precio_alta!#REF!</f>
        <v>#REF!</v>
      </c>
      <c r="D1159" s="69" t="e">
        <f>precio_alta!#REF!</f>
        <v>#REF!</v>
      </c>
      <c r="E1159" s="69" t="e">
        <f>precio_alta!#REF!</f>
        <v>#REF!</v>
      </c>
      <c r="F1159" s="69" t="e">
        <f>precio_alta!#REF!</f>
        <v>#REF!</v>
      </c>
      <c r="G1159" s="69" t="e">
        <f>precio_alta!#REF!</f>
        <v>#REF!</v>
      </c>
      <c r="H1159" s="69" t="s">
        <v>187</v>
      </c>
      <c r="I1159" t="s">
        <v>197</v>
      </c>
      <c r="J1159" s="69" t="e">
        <f>precio_alta!#REF!</f>
        <v>#REF!</v>
      </c>
    </row>
    <row r="1160" spans="1:10" x14ac:dyDescent="0.3">
      <c r="A1160" t="str">
        <f t="shared" si="18"/>
        <v>0Max Negocios + Ilimitado 69.90CONTADO</v>
      </c>
      <c r="B1160" s="69">
        <f>precio_alta!A127</f>
        <v>0</v>
      </c>
      <c r="C1160" s="69">
        <f>precio_alta!B127</f>
        <v>0</v>
      </c>
      <c r="D1160" s="69">
        <f>precio_alta!C127</f>
        <v>0</v>
      </c>
      <c r="E1160" s="69">
        <f>precio_alta!D127</f>
        <v>0</v>
      </c>
      <c r="F1160" s="69">
        <f>precio_alta!E127</f>
        <v>0</v>
      </c>
      <c r="G1160" s="69">
        <f>precio_alta!F127</f>
        <v>0</v>
      </c>
      <c r="H1160" s="69" t="s">
        <v>187</v>
      </c>
      <c r="I1160" t="s">
        <v>197</v>
      </c>
      <c r="J1160" s="69">
        <f>precio_alta!J127</f>
        <v>0</v>
      </c>
    </row>
    <row r="1161" spans="1:10" x14ac:dyDescent="0.3">
      <c r="A1161" t="str">
        <f t="shared" si="18"/>
        <v>0Max Negocios + Ilimitado 69.90CONTADO</v>
      </c>
      <c r="B1161" s="69">
        <f>precio_alta!A128</f>
        <v>0</v>
      </c>
      <c r="C1161" s="69">
        <f>precio_alta!B128</f>
        <v>0</v>
      </c>
      <c r="D1161" s="69">
        <f>precio_alta!C128</f>
        <v>0</v>
      </c>
      <c r="E1161" s="69">
        <f>precio_alta!D128</f>
        <v>0</v>
      </c>
      <c r="F1161" s="69">
        <f>precio_alta!E128</f>
        <v>0</v>
      </c>
      <c r="G1161" s="69">
        <f>precio_alta!F128</f>
        <v>0</v>
      </c>
      <c r="H1161" s="69" t="s">
        <v>187</v>
      </c>
      <c r="I1161" t="s">
        <v>197</v>
      </c>
      <c r="J1161" s="69">
        <f>precio_alta!J128</f>
        <v>0</v>
      </c>
    </row>
    <row r="1162" spans="1:10" x14ac:dyDescent="0.3">
      <c r="A1162" t="str">
        <f t="shared" si="18"/>
        <v>0Max Negocios + Ilimitado 69.90CONTADO</v>
      </c>
      <c r="B1162" s="69">
        <f>precio_alta!A129</f>
        <v>0</v>
      </c>
      <c r="C1162" s="69">
        <f>precio_alta!B129</f>
        <v>0</v>
      </c>
      <c r="D1162" s="69">
        <f>precio_alta!C129</f>
        <v>0</v>
      </c>
      <c r="E1162" s="69">
        <f>precio_alta!D129</f>
        <v>0</v>
      </c>
      <c r="F1162" s="69">
        <f>precio_alta!E129</f>
        <v>0</v>
      </c>
      <c r="G1162" s="69">
        <f>precio_alta!F129</f>
        <v>0</v>
      </c>
      <c r="H1162" s="69" t="s">
        <v>187</v>
      </c>
      <c r="I1162" t="s">
        <v>197</v>
      </c>
      <c r="J1162" s="69">
        <f>precio_alta!J129</f>
        <v>0</v>
      </c>
    </row>
    <row r="1163" spans="1:10" x14ac:dyDescent="0.3">
      <c r="A1163" t="str">
        <f t="shared" si="18"/>
        <v>0Max Negocios + Ilimitado 69.90CONTADO</v>
      </c>
      <c r="B1163" s="69">
        <f>precio_alta!A130</f>
        <v>0</v>
      </c>
      <c r="C1163" s="69">
        <f>precio_alta!B130</f>
        <v>0</v>
      </c>
      <c r="D1163" s="69">
        <f>precio_alta!C130</f>
        <v>0</v>
      </c>
      <c r="E1163" s="69">
        <f>precio_alta!D130</f>
        <v>0</v>
      </c>
      <c r="F1163" s="69">
        <f>precio_alta!E130</f>
        <v>0</v>
      </c>
      <c r="G1163" s="69">
        <f>precio_alta!F130</f>
        <v>0</v>
      </c>
      <c r="H1163" s="69" t="s">
        <v>187</v>
      </c>
      <c r="I1163" t="s">
        <v>197</v>
      </c>
      <c r="J1163" s="69">
        <f>precio_alta!J130</f>
        <v>0</v>
      </c>
    </row>
    <row r="1164" spans="1:10" x14ac:dyDescent="0.3">
      <c r="A1164" t="str">
        <f t="shared" si="18"/>
        <v>0Max Negocios + Ilimitado 69.90CONTADO</v>
      </c>
      <c r="B1164" s="69">
        <f>precio_alta!A131</f>
        <v>0</v>
      </c>
      <c r="C1164" s="69">
        <f>precio_alta!B131</f>
        <v>0</v>
      </c>
      <c r="D1164" s="69">
        <f>precio_alta!C131</f>
        <v>0</v>
      </c>
      <c r="E1164" s="69">
        <f>precio_alta!D131</f>
        <v>0</v>
      </c>
      <c r="F1164" s="69">
        <f>precio_alta!E131</f>
        <v>0</v>
      </c>
      <c r="G1164" s="69">
        <f>precio_alta!F131</f>
        <v>0</v>
      </c>
      <c r="H1164" s="69" t="s">
        <v>187</v>
      </c>
      <c r="I1164" t="s">
        <v>197</v>
      </c>
      <c r="J1164" s="69">
        <f>precio_alta!J131</f>
        <v>0</v>
      </c>
    </row>
    <row r="1165" spans="1:10" x14ac:dyDescent="0.3">
      <c r="A1165" t="str">
        <f t="shared" si="18"/>
        <v>0Max Negocios + Ilimitado 69.90CONTADO</v>
      </c>
      <c r="B1165" s="69">
        <f>precio_alta!A132</f>
        <v>0</v>
      </c>
      <c r="C1165" s="69">
        <f>precio_alta!B132</f>
        <v>0</v>
      </c>
      <c r="D1165" s="69">
        <f>precio_alta!C132</f>
        <v>0</v>
      </c>
      <c r="E1165" s="69">
        <f>precio_alta!D132</f>
        <v>0</v>
      </c>
      <c r="F1165" s="69">
        <f>precio_alta!E132</f>
        <v>0</v>
      </c>
      <c r="G1165" s="69">
        <f>precio_alta!F132</f>
        <v>0</v>
      </c>
      <c r="H1165" s="69" t="s">
        <v>187</v>
      </c>
      <c r="I1165" t="s">
        <v>197</v>
      </c>
      <c r="J1165" s="69">
        <f>precio_alta!J132</f>
        <v>0</v>
      </c>
    </row>
    <row r="1166" spans="1:10" x14ac:dyDescent="0.3">
      <c r="A1166" t="str">
        <f t="shared" si="18"/>
        <v>0Max Negocios + Ilimitado 69.90CONTADO</v>
      </c>
      <c r="B1166" s="69">
        <f>precio_alta!A133</f>
        <v>0</v>
      </c>
      <c r="C1166" s="69">
        <f>precio_alta!B133</f>
        <v>0</v>
      </c>
      <c r="D1166" s="69">
        <f>precio_alta!C133</f>
        <v>0</v>
      </c>
      <c r="E1166" s="69">
        <f>precio_alta!D133</f>
        <v>0</v>
      </c>
      <c r="F1166" s="69">
        <f>precio_alta!E133</f>
        <v>0</v>
      </c>
      <c r="G1166" s="69">
        <f>precio_alta!F133</f>
        <v>0</v>
      </c>
      <c r="H1166" s="69" t="s">
        <v>187</v>
      </c>
      <c r="I1166" t="s">
        <v>197</v>
      </c>
      <c r="J1166" s="69">
        <f>precio_alta!J133</f>
        <v>0</v>
      </c>
    </row>
    <row r="1167" spans="1:10" x14ac:dyDescent="0.3">
      <c r="A1167" t="str">
        <f t="shared" si="18"/>
        <v>0Max Negocios + Ilimitado 69.90CONTADO</v>
      </c>
      <c r="B1167" s="69">
        <f>precio_alta!A134</f>
        <v>0</v>
      </c>
      <c r="C1167" s="69">
        <f>precio_alta!B134</f>
        <v>0</v>
      </c>
      <c r="D1167" s="69">
        <f>precio_alta!C134</f>
        <v>0</v>
      </c>
      <c r="E1167" s="69">
        <f>precio_alta!D134</f>
        <v>0</v>
      </c>
      <c r="F1167" s="69">
        <f>precio_alta!E134</f>
        <v>0</v>
      </c>
      <c r="G1167" s="69">
        <f>precio_alta!F134</f>
        <v>0</v>
      </c>
      <c r="H1167" s="69" t="s">
        <v>187</v>
      </c>
      <c r="I1167" t="s">
        <v>197</v>
      </c>
      <c r="J1167" s="69">
        <f>precio_alta!J134</f>
        <v>0</v>
      </c>
    </row>
    <row r="1168" spans="1:10" x14ac:dyDescent="0.3">
      <c r="A1168" t="str">
        <f t="shared" si="18"/>
        <v>0Max Negocios + Ilimitado 69.90CONTADO</v>
      </c>
      <c r="B1168" s="69">
        <f>precio_alta!A135</f>
        <v>0</v>
      </c>
      <c r="C1168" s="69">
        <f>precio_alta!B135</f>
        <v>0</v>
      </c>
      <c r="D1168" s="69">
        <f>precio_alta!C135</f>
        <v>0</v>
      </c>
      <c r="E1168" s="69">
        <f>precio_alta!D135</f>
        <v>0</v>
      </c>
      <c r="F1168" s="69">
        <f>precio_alta!E135</f>
        <v>0</v>
      </c>
      <c r="G1168" s="69">
        <f>precio_alta!F135</f>
        <v>0</v>
      </c>
      <c r="H1168" s="69" t="s">
        <v>187</v>
      </c>
      <c r="I1168" t="s">
        <v>197</v>
      </c>
      <c r="J1168" s="69">
        <f>precio_alta!J135</f>
        <v>0</v>
      </c>
    </row>
    <row r="1169" spans="1:10" x14ac:dyDescent="0.3">
      <c r="A1169" t="str">
        <f t="shared" si="18"/>
        <v>0Max Negocios + Ilimitado 69.90CONTADO</v>
      </c>
      <c r="B1169" s="69">
        <f>precio_alta!A136</f>
        <v>0</v>
      </c>
      <c r="C1169" s="69">
        <f>precio_alta!B136</f>
        <v>0</v>
      </c>
      <c r="D1169" s="69">
        <f>precio_alta!C136</f>
        <v>0</v>
      </c>
      <c r="E1169" s="69">
        <f>precio_alta!D136</f>
        <v>0</v>
      </c>
      <c r="F1169" s="69">
        <f>precio_alta!E136</f>
        <v>0</v>
      </c>
      <c r="G1169" s="69">
        <f>precio_alta!F136</f>
        <v>0</v>
      </c>
      <c r="H1169" s="69" t="s">
        <v>187</v>
      </c>
      <c r="I1169" t="s">
        <v>197</v>
      </c>
      <c r="J1169" s="69">
        <f>precio_alta!J136</f>
        <v>0</v>
      </c>
    </row>
    <row r="1170" spans="1:10" x14ac:dyDescent="0.3">
      <c r="A1170" t="str">
        <f t="shared" si="18"/>
        <v>0Max Negocios + Ilimitado 69.90CONTADO</v>
      </c>
      <c r="B1170" s="69">
        <f>precio_alta!A137</f>
        <v>0</v>
      </c>
      <c r="C1170" s="69">
        <f>precio_alta!B137</f>
        <v>0</v>
      </c>
      <c r="D1170" s="69">
        <f>precio_alta!C137</f>
        <v>0</v>
      </c>
      <c r="E1170" s="69">
        <f>precio_alta!D137</f>
        <v>0</v>
      </c>
      <c r="F1170" s="69">
        <f>precio_alta!E137</f>
        <v>0</v>
      </c>
      <c r="G1170" s="69">
        <f>precio_alta!F137</f>
        <v>0</v>
      </c>
      <c r="H1170" s="69" t="s">
        <v>187</v>
      </c>
      <c r="I1170" t="s">
        <v>197</v>
      </c>
      <c r="J1170" s="69">
        <f>precio_alta!J137</f>
        <v>0</v>
      </c>
    </row>
    <row r="1171" spans="1:10" x14ac:dyDescent="0.3">
      <c r="A1171" t="str">
        <f t="shared" si="18"/>
        <v>0Max Negocios + Ilimitado 69.90CONTADO</v>
      </c>
      <c r="B1171" s="69">
        <f>precio_alta!A138</f>
        <v>0</v>
      </c>
      <c r="C1171" s="69">
        <f>precio_alta!B138</f>
        <v>0</v>
      </c>
      <c r="D1171" s="69">
        <f>precio_alta!C138</f>
        <v>0</v>
      </c>
      <c r="E1171" s="69">
        <f>precio_alta!D138</f>
        <v>0</v>
      </c>
      <c r="F1171" s="69">
        <f>precio_alta!E138</f>
        <v>0</v>
      </c>
      <c r="G1171" s="69">
        <f>precio_alta!F138</f>
        <v>0</v>
      </c>
      <c r="H1171" s="69" t="s">
        <v>187</v>
      </c>
      <c r="I1171" t="s">
        <v>197</v>
      </c>
      <c r="J1171" s="69">
        <f>precio_alta!J138</f>
        <v>0</v>
      </c>
    </row>
    <row r="1172" spans="1:10" x14ac:dyDescent="0.3">
      <c r="A1172" t="str">
        <f t="shared" si="18"/>
        <v>0Max Negocios + Ilimitado 69.90CONTADO</v>
      </c>
      <c r="B1172" s="69">
        <f>precio_alta!A139</f>
        <v>0</v>
      </c>
      <c r="C1172" s="69">
        <f>precio_alta!B139</f>
        <v>0</v>
      </c>
      <c r="D1172" s="69">
        <f>precio_alta!C139</f>
        <v>0</v>
      </c>
      <c r="E1172" s="69">
        <f>precio_alta!D139</f>
        <v>0</v>
      </c>
      <c r="F1172" s="69">
        <f>precio_alta!E139</f>
        <v>0</v>
      </c>
      <c r="G1172" s="69">
        <f>precio_alta!F139</f>
        <v>0</v>
      </c>
      <c r="H1172" s="69" t="s">
        <v>187</v>
      </c>
      <c r="I1172" t="s">
        <v>197</v>
      </c>
      <c r="J1172" s="69">
        <f>precio_alta!J139</f>
        <v>0</v>
      </c>
    </row>
    <row r="1173" spans="1:10" x14ac:dyDescent="0.3">
      <c r="A1173" t="str">
        <f t="shared" si="18"/>
        <v>0Max Negocios + Ilimitado 69.90CONTADO</v>
      </c>
      <c r="B1173" s="69">
        <f>precio_alta!A140</f>
        <v>0</v>
      </c>
      <c r="C1173" s="69">
        <f>precio_alta!B140</f>
        <v>0</v>
      </c>
      <c r="D1173" s="69">
        <f>precio_alta!C140</f>
        <v>0</v>
      </c>
      <c r="E1173" s="69">
        <f>precio_alta!D140</f>
        <v>0</v>
      </c>
      <c r="F1173" s="69">
        <f>precio_alta!E140</f>
        <v>0</v>
      </c>
      <c r="G1173" s="69">
        <f>precio_alta!F140</f>
        <v>0</v>
      </c>
      <c r="H1173" s="69" t="s">
        <v>187</v>
      </c>
      <c r="I1173" t="s">
        <v>197</v>
      </c>
      <c r="J1173" s="69">
        <f>precio_alta!J140</f>
        <v>0</v>
      </c>
    </row>
    <row r="1174" spans="1:10" x14ac:dyDescent="0.3">
      <c r="A1174" t="str">
        <f t="shared" si="18"/>
        <v>0Max Negocios + Ilimitado 69.90CONTADO</v>
      </c>
      <c r="B1174" s="69">
        <f>precio_alta!A141</f>
        <v>0</v>
      </c>
      <c r="C1174" s="69">
        <f>precio_alta!B141</f>
        <v>0</v>
      </c>
      <c r="D1174" s="69">
        <f>precio_alta!C141</f>
        <v>0</v>
      </c>
      <c r="E1174" s="69">
        <f>precio_alta!D141</f>
        <v>0</v>
      </c>
      <c r="F1174" s="69">
        <f>precio_alta!E141</f>
        <v>0</v>
      </c>
      <c r="G1174" s="69">
        <f>precio_alta!F141</f>
        <v>0</v>
      </c>
      <c r="H1174" s="69" t="s">
        <v>187</v>
      </c>
      <c r="I1174" t="s">
        <v>197</v>
      </c>
      <c r="J1174" s="69">
        <f>precio_alta!J141</f>
        <v>0</v>
      </c>
    </row>
    <row r="1175" spans="1:10" x14ac:dyDescent="0.3">
      <c r="A1175" t="str">
        <f t="shared" si="18"/>
        <v>0Max Negocios + Ilimitado 69.90CONTADO</v>
      </c>
      <c r="B1175" s="69">
        <f>precio_alta!A142</f>
        <v>0</v>
      </c>
      <c r="C1175" s="69">
        <f>precio_alta!B142</f>
        <v>0</v>
      </c>
      <c r="D1175" s="69">
        <f>precio_alta!C142</f>
        <v>0</v>
      </c>
      <c r="E1175" s="69">
        <f>precio_alta!D142</f>
        <v>0</v>
      </c>
      <c r="F1175" s="69">
        <f>precio_alta!E142</f>
        <v>0</v>
      </c>
      <c r="G1175" s="69">
        <f>precio_alta!F142</f>
        <v>0</v>
      </c>
      <c r="H1175" s="69" t="s">
        <v>187</v>
      </c>
      <c r="I1175" t="s">
        <v>197</v>
      </c>
      <c r="J1175" s="69">
        <f>precio_alta!J142</f>
        <v>0</v>
      </c>
    </row>
    <row r="1176" spans="1:10" x14ac:dyDescent="0.3">
      <c r="A1176" t="str">
        <f t="shared" si="18"/>
        <v>0Max Negocios + Ilimitado 69.90CONTADO</v>
      </c>
      <c r="B1176" s="69">
        <f>precio_alta!A143</f>
        <v>0</v>
      </c>
      <c r="C1176" s="69">
        <f>precio_alta!B143</f>
        <v>0</v>
      </c>
      <c r="D1176" s="69">
        <f>precio_alta!C143</f>
        <v>0</v>
      </c>
      <c r="E1176" s="69">
        <f>precio_alta!D143</f>
        <v>0</v>
      </c>
      <c r="F1176" s="69">
        <f>precio_alta!E143</f>
        <v>0</v>
      </c>
      <c r="G1176" s="69">
        <f>precio_alta!F143</f>
        <v>0</v>
      </c>
      <c r="H1176" s="69" t="s">
        <v>187</v>
      </c>
      <c r="I1176" t="s">
        <v>197</v>
      </c>
      <c r="J1176" s="69">
        <f>precio_alta!J143</f>
        <v>0</v>
      </c>
    </row>
    <row r="1177" spans="1:10" x14ac:dyDescent="0.3">
      <c r="A1177" t="str">
        <f t="shared" si="18"/>
        <v>0Max Negocios + Ilimitado 69.90CONTADO</v>
      </c>
      <c r="B1177" s="69">
        <f>precio_alta!A144</f>
        <v>0</v>
      </c>
      <c r="C1177" s="69">
        <f>precio_alta!B144</f>
        <v>0</v>
      </c>
      <c r="D1177" s="69">
        <f>precio_alta!C144</f>
        <v>0</v>
      </c>
      <c r="E1177" s="69">
        <f>precio_alta!D144</f>
        <v>0</v>
      </c>
      <c r="F1177" s="69">
        <f>precio_alta!E144</f>
        <v>0</v>
      </c>
      <c r="G1177" s="69">
        <f>precio_alta!F144</f>
        <v>0</v>
      </c>
      <c r="H1177" s="69" t="s">
        <v>187</v>
      </c>
      <c r="I1177" t="s">
        <v>197</v>
      </c>
      <c r="J1177" s="69">
        <f>precio_alta!J144</f>
        <v>0</v>
      </c>
    </row>
    <row r="1178" spans="1:10" x14ac:dyDescent="0.3">
      <c r="A1178" t="str">
        <f t="shared" si="18"/>
        <v>0Max Negocios + Ilimitado 69.90CONTADO</v>
      </c>
      <c r="B1178" s="69">
        <f>precio_alta!A145</f>
        <v>0</v>
      </c>
      <c r="C1178" s="69">
        <f>precio_alta!B145</f>
        <v>0</v>
      </c>
      <c r="D1178" s="69">
        <f>precio_alta!C145</f>
        <v>0</v>
      </c>
      <c r="E1178" s="69">
        <f>precio_alta!D145</f>
        <v>0</v>
      </c>
      <c r="F1178" s="69">
        <f>precio_alta!E145</f>
        <v>0</v>
      </c>
      <c r="G1178" s="69">
        <f>precio_alta!F145</f>
        <v>0</v>
      </c>
      <c r="H1178" s="69" t="s">
        <v>187</v>
      </c>
      <c r="I1178" t="s">
        <v>197</v>
      </c>
      <c r="J1178" s="69">
        <f>precio_alta!J145</f>
        <v>0</v>
      </c>
    </row>
    <row r="1179" spans="1:10" x14ac:dyDescent="0.3">
      <c r="A1179" t="str">
        <f t="shared" si="18"/>
        <v>0Max Negocios + Ilimitado 69.90CONTADO</v>
      </c>
      <c r="B1179" s="69">
        <f>precio_alta!A146</f>
        <v>0</v>
      </c>
      <c r="C1179" s="69">
        <f>precio_alta!B146</f>
        <v>0</v>
      </c>
      <c r="D1179" s="69">
        <f>precio_alta!C146</f>
        <v>0</v>
      </c>
      <c r="E1179" s="69">
        <f>precio_alta!D146</f>
        <v>0</v>
      </c>
      <c r="F1179" s="69">
        <f>precio_alta!E146</f>
        <v>0</v>
      </c>
      <c r="G1179" s="69">
        <f>precio_alta!F146</f>
        <v>0</v>
      </c>
      <c r="H1179" s="69" t="s">
        <v>187</v>
      </c>
      <c r="I1179" t="s">
        <v>197</v>
      </c>
      <c r="J1179" s="69">
        <f>precio_alta!J146</f>
        <v>0</v>
      </c>
    </row>
    <row r="1180" spans="1:10" x14ac:dyDescent="0.3">
      <c r="A1180" t="str">
        <f t="shared" si="18"/>
        <v>0Max Negocios + Ilimitado 69.90CONTADO</v>
      </c>
      <c r="B1180" s="69">
        <f>precio_alta!A147</f>
        <v>0</v>
      </c>
      <c r="C1180" s="69">
        <f>precio_alta!B147</f>
        <v>0</v>
      </c>
      <c r="D1180" s="69">
        <f>precio_alta!C147</f>
        <v>0</v>
      </c>
      <c r="E1180" s="69">
        <f>precio_alta!D147</f>
        <v>0</v>
      </c>
      <c r="F1180" s="69">
        <f>precio_alta!E147</f>
        <v>0</v>
      </c>
      <c r="G1180" s="69">
        <f>precio_alta!F147</f>
        <v>0</v>
      </c>
      <c r="H1180" s="69" t="s">
        <v>187</v>
      </c>
      <c r="I1180" t="s">
        <v>197</v>
      </c>
      <c r="J1180" s="69">
        <f>precio_alta!J147</f>
        <v>0</v>
      </c>
    </row>
    <row r="1181" spans="1:10" x14ac:dyDescent="0.3">
      <c r="A1181" t="str">
        <f t="shared" si="18"/>
        <v>0Max Negocios + Ilimitado 69.90CONTADO</v>
      </c>
      <c r="B1181" s="69">
        <f>precio_alta!A148</f>
        <v>0</v>
      </c>
      <c r="C1181" s="69">
        <f>precio_alta!B148</f>
        <v>0</v>
      </c>
      <c r="D1181" s="69">
        <f>precio_alta!C148</f>
        <v>0</v>
      </c>
      <c r="E1181" s="69">
        <f>precio_alta!D148</f>
        <v>0</v>
      </c>
      <c r="F1181" s="69">
        <f>precio_alta!E148</f>
        <v>0</v>
      </c>
      <c r="G1181" s="69">
        <f>precio_alta!F148</f>
        <v>0</v>
      </c>
      <c r="H1181" s="69" t="s">
        <v>187</v>
      </c>
      <c r="I1181" t="s">
        <v>197</v>
      </c>
      <c r="J1181" s="69">
        <f>precio_alta!J148</f>
        <v>0</v>
      </c>
    </row>
    <row r="1182" spans="1:10" x14ac:dyDescent="0.3">
      <c r="A1182" t="str">
        <f t="shared" si="18"/>
        <v>0Max Negocios + Ilimitado 69.90CONTADO</v>
      </c>
      <c r="B1182" s="69">
        <f>precio_alta!A149</f>
        <v>0</v>
      </c>
      <c r="C1182" s="69">
        <f>precio_alta!B149</f>
        <v>0</v>
      </c>
      <c r="D1182" s="69">
        <f>precio_alta!C149</f>
        <v>0</v>
      </c>
      <c r="E1182" s="69">
        <f>precio_alta!D149</f>
        <v>0</v>
      </c>
      <c r="F1182" s="69">
        <f>precio_alta!E149</f>
        <v>0</v>
      </c>
      <c r="G1182" s="69">
        <f>precio_alta!F149</f>
        <v>0</v>
      </c>
      <c r="H1182" s="69" t="s">
        <v>187</v>
      </c>
      <c r="I1182" t="s">
        <v>197</v>
      </c>
      <c r="J1182" s="69">
        <f>precio_alta!J149</f>
        <v>0</v>
      </c>
    </row>
    <row r="1183" spans="1:10" x14ac:dyDescent="0.3">
      <c r="A1183" t="str">
        <f t="shared" si="18"/>
        <v>0Max Negocios + Ilimitado 69.90CONTADO</v>
      </c>
      <c r="B1183" s="69">
        <f>precio_alta!A150</f>
        <v>0</v>
      </c>
      <c r="C1183" s="69">
        <f>precio_alta!B150</f>
        <v>0</v>
      </c>
      <c r="D1183" s="69">
        <f>precio_alta!C150</f>
        <v>0</v>
      </c>
      <c r="E1183" s="69">
        <f>precio_alta!D150</f>
        <v>0</v>
      </c>
      <c r="F1183" s="69">
        <f>precio_alta!E150</f>
        <v>0</v>
      </c>
      <c r="G1183" s="69">
        <f>precio_alta!F150</f>
        <v>0</v>
      </c>
      <c r="H1183" s="69" t="s">
        <v>187</v>
      </c>
      <c r="I1183" t="s">
        <v>197</v>
      </c>
      <c r="J1183" s="69">
        <f>precio_alta!J150</f>
        <v>0</v>
      </c>
    </row>
    <row r="1184" spans="1:10" x14ac:dyDescent="0.3">
      <c r="A1184" t="str">
        <f t="shared" si="18"/>
        <v>0Max Negocios + Ilimitado 69.90CONTADO</v>
      </c>
      <c r="B1184" s="69">
        <f>precio_alta!A151</f>
        <v>0</v>
      </c>
      <c r="C1184" s="69">
        <f>precio_alta!B151</f>
        <v>0</v>
      </c>
      <c r="D1184" s="69">
        <f>precio_alta!C151</f>
        <v>0</v>
      </c>
      <c r="E1184" s="69">
        <f>precio_alta!D151</f>
        <v>0</v>
      </c>
      <c r="F1184" s="69">
        <f>precio_alta!E151</f>
        <v>0</v>
      </c>
      <c r="G1184" s="69">
        <f>precio_alta!F151</f>
        <v>0</v>
      </c>
      <c r="H1184" s="69" t="s">
        <v>187</v>
      </c>
      <c r="I1184" t="s">
        <v>197</v>
      </c>
      <c r="J1184" s="69">
        <f>precio_alta!J151</f>
        <v>0</v>
      </c>
    </row>
    <row r="1185" spans="1:10" x14ac:dyDescent="0.3">
      <c r="A1185" t="str">
        <f t="shared" si="18"/>
        <v>0Max Negocios + Ilimitado 69.90CONTADO</v>
      </c>
      <c r="B1185" s="69">
        <f>precio_alta!A152</f>
        <v>0</v>
      </c>
      <c r="C1185" s="69">
        <f>precio_alta!B152</f>
        <v>0</v>
      </c>
      <c r="D1185" s="69">
        <f>precio_alta!C152</f>
        <v>0</v>
      </c>
      <c r="E1185" s="69">
        <f>precio_alta!D152</f>
        <v>0</v>
      </c>
      <c r="F1185" s="69">
        <f>precio_alta!E152</f>
        <v>0</v>
      </c>
      <c r="G1185" s="69">
        <f>precio_alta!F152</f>
        <v>0</v>
      </c>
      <c r="H1185" s="69" t="s">
        <v>187</v>
      </c>
      <c r="I1185" t="s">
        <v>197</v>
      </c>
      <c r="J1185" s="69">
        <f>precio_alta!J152</f>
        <v>0</v>
      </c>
    </row>
    <row r="1186" spans="1:10" x14ac:dyDescent="0.3">
      <c r="A1186" t="str">
        <f t="shared" si="18"/>
        <v>0Max Negocios + Ilimitado 69.90CONTADO</v>
      </c>
      <c r="B1186" s="69">
        <f>precio_alta!A153</f>
        <v>0</v>
      </c>
      <c r="C1186" s="69">
        <f>precio_alta!B153</f>
        <v>0</v>
      </c>
      <c r="D1186" s="69">
        <f>precio_alta!C153</f>
        <v>0</v>
      </c>
      <c r="E1186" s="69">
        <f>precio_alta!D153</f>
        <v>0</v>
      </c>
      <c r="F1186" s="69">
        <f>precio_alta!E153</f>
        <v>0</v>
      </c>
      <c r="G1186" s="69">
        <f>precio_alta!F153</f>
        <v>0</v>
      </c>
      <c r="H1186" s="69" t="s">
        <v>187</v>
      </c>
      <c r="I1186" t="s">
        <v>197</v>
      </c>
      <c r="J1186" s="69">
        <f>precio_alta!J153</f>
        <v>0</v>
      </c>
    </row>
    <row r="1187" spans="1:10" x14ac:dyDescent="0.3">
      <c r="A1187" t="str">
        <f t="shared" si="18"/>
        <v>0Max Negocios + Ilimitado 69.90CONTADO</v>
      </c>
      <c r="B1187" s="69">
        <f>precio_alta!A154</f>
        <v>0</v>
      </c>
      <c r="C1187" s="69">
        <f>precio_alta!B154</f>
        <v>0</v>
      </c>
      <c r="D1187" s="69">
        <f>precio_alta!C154</f>
        <v>0</v>
      </c>
      <c r="E1187" s="69">
        <f>precio_alta!D154</f>
        <v>0</v>
      </c>
      <c r="F1187" s="69">
        <f>precio_alta!E154</f>
        <v>0</v>
      </c>
      <c r="G1187" s="69">
        <f>precio_alta!F154</f>
        <v>0</v>
      </c>
      <c r="H1187" s="69" t="s">
        <v>187</v>
      </c>
      <c r="I1187" t="s">
        <v>197</v>
      </c>
      <c r="J1187" s="69">
        <f>precio_alta!J154</f>
        <v>0</v>
      </c>
    </row>
    <row r="1188" spans="1:10" x14ac:dyDescent="0.3">
      <c r="A1188" t="str">
        <f t="shared" si="18"/>
        <v>0Max Negocios + Ilimitado 69.90CONTADO</v>
      </c>
      <c r="B1188" s="69">
        <f>precio_alta!A155</f>
        <v>0</v>
      </c>
      <c r="C1188" s="69">
        <f>precio_alta!B155</f>
        <v>0</v>
      </c>
      <c r="D1188" s="69">
        <f>precio_alta!C155</f>
        <v>0</v>
      </c>
      <c r="E1188" s="69">
        <f>precio_alta!D155</f>
        <v>0</v>
      </c>
      <c r="F1188" s="69">
        <f>precio_alta!E155</f>
        <v>0</v>
      </c>
      <c r="G1188" s="69">
        <f>precio_alta!F155</f>
        <v>0</v>
      </c>
      <c r="H1188" s="69" t="s">
        <v>187</v>
      </c>
      <c r="I1188" t="s">
        <v>197</v>
      </c>
      <c r="J1188" s="69">
        <f>precio_alta!J155</f>
        <v>0</v>
      </c>
    </row>
    <row r="1189" spans="1:10" x14ac:dyDescent="0.3">
      <c r="A1189" t="str">
        <f t="shared" si="18"/>
        <v>0Max Negocios + Ilimitado 69.90CONTADO</v>
      </c>
      <c r="B1189" s="69">
        <f>precio_alta!A156</f>
        <v>0</v>
      </c>
      <c r="C1189" s="69">
        <f>precio_alta!B156</f>
        <v>0</v>
      </c>
      <c r="D1189" s="69">
        <f>precio_alta!C156</f>
        <v>0</v>
      </c>
      <c r="E1189" s="69">
        <f>precio_alta!D156</f>
        <v>0</v>
      </c>
      <c r="F1189" s="69">
        <f>precio_alta!E156</f>
        <v>0</v>
      </c>
      <c r="G1189" s="69">
        <f>precio_alta!F156</f>
        <v>0</v>
      </c>
      <c r="H1189" s="69" t="s">
        <v>187</v>
      </c>
      <c r="I1189" t="s">
        <v>197</v>
      </c>
      <c r="J1189" s="69">
        <f>precio_alta!J156</f>
        <v>0</v>
      </c>
    </row>
    <row r="1190" spans="1:10" x14ac:dyDescent="0.3">
      <c r="A1190" t="str">
        <f t="shared" si="18"/>
        <v>0Max Negocios + Ilimitado 69.90CONTADO</v>
      </c>
      <c r="B1190" s="69">
        <f>precio_alta!A157</f>
        <v>0</v>
      </c>
      <c r="C1190" s="69">
        <f>precio_alta!B157</f>
        <v>0</v>
      </c>
      <c r="D1190" s="69">
        <f>precio_alta!C157</f>
        <v>0</v>
      </c>
      <c r="E1190" s="69">
        <f>precio_alta!D157</f>
        <v>0</v>
      </c>
      <c r="F1190" s="69">
        <f>precio_alta!E157</f>
        <v>0</v>
      </c>
      <c r="G1190" s="69">
        <f>precio_alta!F157</f>
        <v>0</v>
      </c>
      <c r="H1190" s="69" t="s">
        <v>187</v>
      </c>
      <c r="I1190" t="s">
        <v>197</v>
      </c>
      <c r="J1190" s="69">
        <f>precio_alta!J157</f>
        <v>0</v>
      </c>
    </row>
    <row r="1191" spans="1:10" x14ac:dyDescent="0.3">
      <c r="A1191" t="str">
        <f t="shared" si="18"/>
        <v>0Max Negocios + Ilimitado 69.90CONTADO</v>
      </c>
      <c r="B1191" s="69">
        <f>precio_alta!A158</f>
        <v>0</v>
      </c>
      <c r="C1191" s="69">
        <f>precio_alta!B158</f>
        <v>0</v>
      </c>
      <c r="D1191" s="69">
        <f>precio_alta!C158</f>
        <v>0</v>
      </c>
      <c r="E1191" s="69">
        <f>precio_alta!D158</f>
        <v>0</v>
      </c>
      <c r="F1191" s="69">
        <f>precio_alta!E158</f>
        <v>0</v>
      </c>
      <c r="G1191" s="69">
        <f>precio_alta!F158</f>
        <v>0</v>
      </c>
      <c r="H1191" s="69" t="s">
        <v>187</v>
      </c>
      <c r="I1191" t="s">
        <v>197</v>
      </c>
      <c r="J1191" s="69">
        <f>precio_alta!J158</f>
        <v>0</v>
      </c>
    </row>
    <row r="1192" spans="1:10" x14ac:dyDescent="0.3">
      <c r="A1192" t="str">
        <f t="shared" si="18"/>
        <v>0Max Negocios + Ilimitado 69.90CONTADO</v>
      </c>
      <c r="B1192" s="69">
        <f>precio_alta!A159</f>
        <v>0</v>
      </c>
      <c r="C1192" s="69">
        <f>precio_alta!B159</f>
        <v>0</v>
      </c>
      <c r="D1192" s="69">
        <f>precio_alta!C159</f>
        <v>0</v>
      </c>
      <c r="E1192" s="69">
        <f>precio_alta!D159</f>
        <v>0</v>
      </c>
      <c r="F1192" s="69">
        <f>precio_alta!E159</f>
        <v>0</v>
      </c>
      <c r="G1192" s="69">
        <f>precio_alta!F159</f>
        <v>0</v>
      </c>
      <c r="H1192" s="69" t="s">
        <v>187</v>
      </c>
      <c r="I1192" t="s">
        <v>197</v>
      </c>
      <c r="J1192" s="69">
        <f>precio_alta!J159</f>
        <v>0</v>
      </c>
    </row>
    <row r="1193" spans="1:10" x14ac:dyDescent="0.3">
      <c r="A1193" t="str">
        <f t="shared" si="18"/>
        <v>0Max Negocios + Ilimitado 69.90CONTADO</v>
      </c>
      <c r="B1193" s="69">
        <f>precio_alta!A160</f>
        <v>0</v>
      </c>
      <c r="C1193" s="69">
        <f>precio_alta!B160</f>
        <v>0</v>
      </c>
      <c r="D1193" s="69">
        <f>precio_alta!C160</f>
        <v>0</v>
      </c>
      <c r="E1193" s="69">
        <f>precio_alta!D160</f>
        <v>0</v>
      </c>
      <c r="F1193" s="69">
        <f>precio_alta!E160</f>
        <v>0</v>
      </c>
      <c r="G1193" s="69">
        <f>precio_alta!F160</f>
        <v>0</v>
      </c>
      <c r="H1193" s="69" t="s">
        <v>187</v>
      </c>
      <c r="I1193" t="s">
        <v>197</v>
      </c>
      <c r="J1193" s="69">
        <f>precio_alta!J160</f>
        <v>0</v>
      </c>
    </row>
    <row r="1194" spans="1:10" x14ac:dyDescent="0.3">
      <c r="A1194" t="str">
        <f t="shared" si="18"/>
        <v>0Max Negocios + Ilimitado 69.90CONTADO</v>
      </c>
      <c r="B1194" s="69">
        <f>precio_alta!A161</f>
        <v>0</v>
      </c>
      <c r="C1194" s="69">
        <f>precio_alta!B161</f>
        <v>0</v>
      </c>
      <c r="D1194" s="69">
        <f>precio_alta!C161</f>
        <v>0</v>
      </c>
      <c r="E1194" s="69">
        <f>precio_alta!D161</f>
        <v>0</v>
      </c>
      <c r="F1194" s="69">
        <f>precio_alta!E161</f>
        <v>0</v>
      </c>
      <c r="G1194" s="69">
        <f>precio_alta!F161</f>
        <v>0</v>
      </c>
      <c r="H1194" s="69" t="s">
        <v>187</v>
      </c>
      <c r="I1194" t="s">
        <v>197</v>
      </c>
      <c r="J1194" s="69">
        <f>precio_alta!J161</f>
        <v>0</v>
      </c>
    </row>
    <row r="1195" spans="1:10" x14ac:dyDescent="0.3">
      <c r="A1195" t="str">
        <f t="shared" si="18"/>
        <v>0Max Negocios + Ilimitado 69.90CONTADO</v>
      </c>
      <c r="B1195" s="69">
        <f>precio_alta!A162</f>
        <v>0</v>
      </c>
      <c r="C1195" s="69">
        <f>precio_alta!B162</f>
        <v>0</v>
      </c>
      <c r="D1195" s="69">
        <f>precio_alta!C162</f>
        <v>0</v>
      </c>
      <c r="E1195" s="69">
        <f>precio_alta!D162</f>
        <v>0</v>
      </c>
      <c r="F1195" s="69">
        <f>precio_alta!E162</f>
        <v>0</v>
      </c>
      <c r="G1195" s="69">
        <f>precio_alta!F162</f>
        <v>0</v>
      </c>
      <c r="H1195" s="69" t="s">
        <v>187</v>
      </c>
      <c r="I1195" t="s">
        <v>197</v>
      </c>
      <c r="J1195" s="69">
        <f>precio_alta!J162</f>
        <v>0</v>
      </c>
    </row>
    <row r="1196" spans="1:10" x14ac:dyDescent="0.3">
      <c r="A1196" t="str">
        <f t="shared" si="18"/>
        <v>0Max Negocios + Ilimitado 69.90CONTADO</v>
      </c>
      <c r="B1196" s="69">
        <f>precio_alta!A163</f>
        <v>0</v>
      </c>
      <c r="C1196" s="69">
        <f>precio_alta!B163</f>
        <v>0</v>
      </c>
      <c r="D1196" s="69">
        <f>precio_alta!C163</f>
        <v>0</v>
      </c>
      <c r="E1196" s="69">
        <f>precio_alta!D163</f>
        <v>0</v>
      </c>
      <c r="F1196" s="69">
        <f>precio_alta!E163</f>
        <v>0</v>
      </c>
      <c r="G1196" s="69">
        <f>precio_alta!F163</f>
        <v>0</v>
      </c>
      <c r="H1196" s="69" t="s">
        <v>187</v>
      </c>
      <c r="I1196" t="s">
        <v>197</v>
      </c>
      <c r="J1196" s="69">
        <f>precio_alta!J163</f>
        <v>0</v>
      </c>
    </row>
    <row r="1197" spans="1:10" x14ac:dyDescent="0.3">
      <c r="A1197" t="str">
        <f t="shared" si="18"/>
        <v>0Max Negocios + Ilimitado 69.90CONTADO</v>
      </c>
      <c r="B1197" s="69">
        <f>precio_alta!A164</f>
        <v>0</v>
      </c>
      <c r="C1197" s="69">
        <f>precio_alta!B164</f>
        <v>0</v>
      </c>
      <c r="D1197" s="69">
        <f>precio_alta!C164</f>
        <v>0</v>
      </c>
      <c r="E1197" s="69">
        <f>precio_alta!D164</f>
        <v>0</v>
      </c>
      <c r="F1197" s="69">
        <f>precio_alta!E164</f>
        <v>0</v>
      </c>
      <c r="G1197" s="69">
        <f>precio_alta!F164</f>
        <v>0</v>
      </c>
      <c r="H1197" s="69" t="s">
        <v>187</v>
      </c>
      <c r="I1197" t="s">
        <v>197</v>
      </c>
      <c r="J1197" s="69">
        <f>precio_alta!J164</f>
        <v>0</v>
      </c>
    </row>
    <row r="1198" spans="1:10" x14ac:dyDescent="0.3">
      <c r="A1198" t="str">
        <f t="shared" si="18"/>
        <v>0Max Negocios + Ilimitado 69.90CONTADO</v>
      </c>
      <c r="B1198" s="69">
        <f>precio_alta!A165</f>
        <v>0</v>
      </c>
      <c r="C1198" s="69">
        <f>precio_alta!B165</f>
        <v>0</v>
      </c>
      <c r="D1198" s="69">
        <f>precio_alta!C165</f>
        <v>0</v>
      </c>
      <c r="E1198" s="69">
        <f>precio_alta!D165</f>
        <v>0</v>
      </c>
      <c r="F1198" s="69">
        <f>precio_alta!E165</f>
        <v>0</v>
      </c>
      <c r="G1198" s="69">
        <f>precio_alta!F165</f>
        <v>0</v>
      </c>
      <c r="H1198" s="69" t="s">
        <v>187</v>
      </c>
      <c r="I1198" t="s">
        <v>197</v>
      </c>
      <c r="J1198" s="69">
        <f>precio_alta!J165</f>
        <v>0</v>
      </c>
    </row>
    <row r="1199" spans="1:10" x14ac:dyDescent="0.3">
      <c r="A1199" t="str">
        <f t="shared" si="18"/>
        <v>0Max Negocios + Ilimitado 69.90CONTADO</v>
      </c>
      <c r="B1199" s="69">
        <f>precio_alta!A166</f>
        <v>0</v>
      </c>
      <c r="C1199" s="69">
        <f>precio_alta!B166</f>
        <v>0</v>
      </c>
      <c r="D1199" s="69">
        <f>precio_alta!C166</f>
        <v>0</v>
      </c>
      <c r="E1199" s="69">
        <f>precio_alta!D166</f>
        <v>0</v>
      </c>
      <c r="F1199" s="69">
        <f>precio_alta!E166</f>
        <v>0</v>
      </c>
      <c r="G1199" s="69">
        <f>precio_alta!F166</f>
        <v>0</v>
      </c>
      <c r="H1199" s="69" t="s">
        <v>187</v>
      </c>
      <c r="I1199" t="s">
        <v>197</v>
      </c>
      <c r="J1199" s="69">
        <f>precio_alta!J166</f>
        <v>0</v>
      </c>
    </row>
    <row r="1200" spans="1:10" x14ac:dyDescent="0.3">
      <c r="A1200" t="str">
        <f t="shared" si="18"/>
        <v>0Max Negocios + Ilimitado 69.90CONTADO</v>
      </c>
      <c r="B1200" s="69">
        <f>precio_alta!A167</f>
        <v>0</v>
      </c>
      <c r="C1200" s="69">
        <f>precio_alta!B167</f>
        <v>0</v>
      </c>
      <c r="D1200" s="69">
        <f>precio_alta!C167</f>
        <v>0</v>
      </c>
      <c r="E1200" s="69">
        <f>precio_alta!D167</f>
        <v>0</v>
      </c>
      <c r="F1200" s="69">
        <f>precio_alta!E167</f>
        <v>0</v>
      </c>
      <c r="G1200" s="69">
        <f>precio_alta!F167</f>
        <v>0</v>
      </c>
      <c r="H1200" s="69" t="s">
        <v>187</v>
      </c>
      <c r="I1200" t="s">
        <v>197</v>
      </c>
      <c r="J1200" s="69">
        <f>precio_alta!J167</f>
        <v>0</v>
      </c>
    </row>
    <row r="1201" spans="1:10" x14ac:dyDescent="0.3">
      <c r="A1201" t="str">
        <f t="shared" si="18"/>
        <v>0Max Negocios + Ilimitado 69.90CONTADO</v>
      </c>
      <c r="B1201" s="69">
        <f>precio_alta!A168</f>
        <v>0</v>
      </c>
      <c r="C1201" s="69">
        <f>precio_alta!B168</f>
        <v>0</v>
      </c>
      <c r="D1201" s="69">
        <f>precio_alta!C168</f>
        <v>0</v>
      </c>
      <c r="E1201" s="69">
        <f>precio_alta!D168</f>
        <v>0</v>
      </c>
      <c r="F1201" s="69">
        <f>precio_alta!E168</f>
        <v>0</v>
      </c>
      <c r="G1201" s="69">
        <f>precio_alta!F168</f>
        <v>0</v>
      </c>
      <c r="H1201" s="69" t="s">
        <v>187</v>
      </c>
      <c r="I1201" t="s">
        <v>197</v>
      </c>
      <c r="J1201" s="69">
        <f>precio_alta!J168</f>
        <v>0</v>
      </c>
    </row>
    <row r="1202" spans="1:10" x14ac:dyDescent="0.3">
      <c r="A1202" t="str">
        <f t="shared" si="18"/>
        <v>0Max Negocios + Ilimitado 69.90CONTADO</v>
      </c>
      <c r="B1202" s="69">
        <f>precio_alta!A169</f>
        <v>0</v>
      </c>
      <c r="C1202" s="69">
        <f>precio_alta!B169</f>
        <v>0</v>
      </c>
      <c r="D1202" s="69">
        <f>precio_alta!C169</f>
        <v>0</v>
      </c>
      <c r="E1202" s="69">
        <f>precio_alta!D169</f>
        <v>0</v>
      </c>
      <c r="F1202" s="69">
        <f>precio_alta!E169</f>
        <v>0</v>
      </c>
      <c r="G1202" s="69">
        <f>precio_alta!F169</f>
        <v>0</v>
      </c>
      <c r="H1202" s="69" t="s">
        <v>187</v>
      </c>
      <c r="I1202" t="s">
        <v>197</v>
      </c>
      <c r="J1202" s="69">
        <f>precio_alta!J169</f>
        <v>0</v>
      </c>
    </row>
    <row r="1203" spans="1:10" x14ac:dyDescent="0.3">
      <c r="A1203" t="str">
        <f t="shared" si="18"/>
        <v>0Max Negocios + Ilimitado 69.90CONTADO</v>
      </c>
      <c r="B1203" s="69">
        <f>precio_alta!A170</f>
        <v>0</v>
      </c>
      <c r="C1203" s="69">
        <f>precio_alta!B170</f>
        <v>0</v>
      </c>
      <c r="D1203" s="69">
        <f>precio_alta!C170</f>
        <v>0</v>
      </c>
      <c r="E1203" s="69">
        <f>precio_alta!D170</f>
        <v>0</v>
      </c>
      <c r="F1203" s="69">
        <f>precio_alta!E170</f>
        <v>0</v>
      </c>
      <c r="G1203" s="69">
        <f>precio_alta!F170</f>
        <v>0</v>
      </c>
      <c r="H1203" s="69" t="s">
        <v>187</v>
      </c>
      <c r="I1203" t="s">
        <v>197</v>
      </c>
      <c r="J1203" s="69">
        <f>precio_alta!J170</f>
        <v>0</v>
      </c>
    </row>
    <row r="1204" spans="1:10" x14ac:dyDescent="0.3">
      <c r="A1204" t="str">
        <f t="shared" si="18"/>
        <v>0Max Negocios + Ilimitado 69.90CONTADO</v>
      </c>
      <c r="B1204" s="69">
        <f>precio_alta!A171</f>
        <v>0</v>
      </c>
      <c r="C1204" s="69">
        <f>precio_alta!B171</f>
        <v>0</v>
      </c>
      <c r="D1204" s="69">
        <f>precio_alta!C171</f>
        <v>0</v>
      </c>
      <c r="E1204" s="69">
        <f>precio_alta!D171</f>
        <v>0</v>
      </c>
      <c r="F1204" s="69">
        <f>precio_alta!E171</f>
        <v>0</v>
      </c>
      <c r="G1204" s="69">
        <f>precio_alta!F171</f>
        <v>0</v>
      </c>
      <c r="H1204" s="69" t="s">
        <v>187</v>
      </c>
      <c r="I1204" t="s">
        <v>197</v>
      </c>
      <c r="J1204" s="69">
        <f>precio_alta!J171</f>
        <v>0</v>
      </c>
    </row>
    <row r="1205" spans="1:10" x14ac:dyDescent="0.3">
      <c r="A1205" t="str">
        <f t="shared" si="18"/>
        <v>0Max Negocios + Ilimitado 69.90CONTADO</v>
      </c>
      <c r="B1205" s="69">
        <f>precio_alta!A172</f>
        <v>0</v>
      </c>
      <c r="C1205" s="69">
        <f>precio_alta!B172</f>
        <v>0</v>
      </c>
      <c r="D1205" s="69">
        <f>precio_alta!C172</f>
        <v>0</v>
      </c>
      <c r="E1205" s="69">
        <f>precio_alta!D172</f>
        <v>0</v>
      </c>
      <c r="F1205" s="69">
        <f>precio_alta!E172</f>
        <v>0</v>
      </c>
      <c r="G1205" s="69">
        <f>precio_alta!F172</f>
        <v>0</v>
      </c>
      <c r="H1205" s="69" t="s">
        <v>187</v>
      </c>
      <c r="I1205" t="s">
        <v>197</v>
      </c>
      <c r="J1205" s="69">
        <f>precio_alta!J172</f>
        <v>0</v>
      </c>
    </row>
    <row r="1206" spans="1:10" x14ac:dyDescent="0.3">
      <c r="A1206" t="str">
        <f t="shared" si="18"/>
        <v>0Max Negocios + Ilimitado 69.90CONTADO</v>
      </c>
      <c r="B1206" s="69">
        <f>precio_alta!A173</f>
        <v>0</v>
      </c>
      <c r="C1206" s="69">
        <f>precio_alta!B173</f>
        <v>0</v>
      </c>
      <c r="D1206" s="69">
        <f>precio_alta!C173</f>
        <v>0</v>
      </c>
      <c r="E1206" s="69">
        <f>precio_alta!D173</f>
        <v>0</v>
      </c>
      <c r="F1206" s="69">
        <f>precio_alta!E173</f>
        <v>0</v>
      </c>
      <c r="G1206" s="69">
        <f>precio_alta!F173</f>
        <v>0</v>
      </c>
      <c r="H1206" s="69" t="s">
        <v>187</v>
      </c>
      <c r="I1206" t="s">
        <v>197</v>
      </c>
      <c r="J1206" s="69">
        <f>precio_alta!J173</f>
        <v>0</v>
      </c>
    </row>
    <row r="1207" spans="1:10" x14ac:dyDescent="0.3">
      <c r="A1207" t="str">
        <f t="shared" si="18"/>
        <v>0Max Negocios + Ilimitado 69.90CONTADO</v>
      </c>
      <c r="B1207" s="69">
        <f>precio_alta!A174</f>
        <v>0</v>
      </c>
      <c r="C1207" s="69">
        <f>precio_alta!B174</f>
        <v>0</v>
      </c>
      <c r="D1207" s="69">
        <f>precio_alta!C174</f>
        <v>0</v>
      </c>
      <c r="E1207" s="69">
        <f>precio_alta!D174</f>
        <v>0</v>
      </c>
      <c r="F1207" s="69">
        <f>precio_alta!E174</f>
        <v>0</v>
      </c>
      <c r="G1207" s="69">
        <f>precio_alta!F174</f>
        <v>0</v>
      </c>
      <c r="H1207" s="69" t="s">
        <v>187</v>
      </c>
      <c r="I1207" t="s">
        <v>197</v>
      </c>
      <c r="J1207" s="69">
        <f>precio_alta!J174</f>
        <v>0</v>
      </c>
    </row>
    <row r="1208" spans="1:10" x14ac:dyDescent="0.3">
      <c r="A1208" t="str">
        <f t="shared" si="18"/>
        <v>0Max Negocios + Ilimitado 69.90CONTADO</v>
      </c>
      <c r="B1208" s="69">
        <f>precio_alta!A175</f>
        <v>0</v>
      </c>
      <c r="C1208" s="69">
        <f>precio_alta!B175</f>
        <v>0</v>
      </c>
      <c r="D1208" s="69">
        <f>precio_alta!C175</f>
        <v>0</v>
      </c>
      <c r="E1208" s="69">
        <f>precio_alta!D175</f>
        <v>0</v>
      </c>
      <c r="F1208" s="69">
        <f>precio_alta!E175</f>
        <v>0</v>
      </c>
      <c r="G1208" s="69">
        <f>precio_alta!F175</f>
        <v>0</v>
      </c>
      <c r="H1208" s="69" t="s">
        <v>187</v>
      </c>
      <c r="I1208" t="s">
        <v>197</v>
      </c>
      <c r="J1208" s="69">
        <f>precio_alta!J175</f>
        <v>0</v>
      </c>
    </row>
    <row r="1209" spans="1:10" x14ac:dyDescent="0.3">
      <c r="A1209" t="str">
        <f t="shared" si="18"/>
        <v>0Max Negocios + Ilimitado 69.90CONTADO</v>
      </c>
      <c r="B1209" s="69">
        <f>precio_alta!A176</f>
        <v>0</v>
      </c>
      <c r="C1209" s="69">
        <f>precio_alta!B176</f>
        <v>0</v>
      </c>
      <c r="D1209" s="69">
        <f>precio_alta!C176</f>
        <v>0</v>
      </c>
      <c r="E1209" s="69">
        <f>precio_alta!D176</f>
        <v>0</v>
      </c>
      <c r="F1209" s="69">
        <f>precio_alta!E176</f>
        <v>0</v>
      </c>
      <c r="G1209" s="69">
        <f>precio_alta!F176</f>
        <v>0</v>
      </c>
      <c r="H1209" s="69" t="s">
        <v>187</v>
      </c>
      <c r="I1209" t="s">
        <v>197</v>
      </c>
      <c r="J1209" s="69">
        <f>precio_alta!J176</f>
        <v>0</v>
      </c>
    </row>
    <row r="1210" spans="1:10" x14ac:dyDescent="0.3">
      <c r="A1210" t="str">
        <f t="shared" si="18"/>
        <v>0Max Negocios + Ilimitado 69.90CONTADO</v>
      </c>
      <c r="B1210" s="69">
        <f>precio_alta!A177</f>
        <v>0</v>
      </c>
      <c r="C1210" s="69">
        <f>precio_alta!B177</f>
        <v>0</v>
      </c>
      <c r="D1210" s="69">
        <f>precio_alta!C177</f>
        <v>0</v>
      </c>
      <c r="E1210" s="69">
        <f>precio_alta!D177</f>
        <v>0</v>
      </c>
      <c r="F1210" s="69">
        <f>precio_alta!E177</f>
        <v>0</v>
      </c>
      <c r="G1210" s="69">
        <f>precio_alta!F177</f>
        <v>0</v>
      </c>
      <c r="H1210" s="69" t="s">
        <v>187</v>
      </c>
      <c r="I1210" t="s">
        <v>197</v>
      </c>
      <c r="J1210" s="69">
        <f>precio_alta!J177</f>
        <v>0</v>
      </c>
    </row>
    <row r="1211" spans="1:10" x14ac:dyDescent="0.3">
      <c r="A1211" t="str">
        <f t="shared" si="18"/>
        <v>0Max Negocios + Ilimitado 69.90CONTADO</v>
      </c>
      <c r="B1211" s="69">
        <f>precio_alta!A178</f>
        <v>0</v>
      </c>
      <c r="C1211" s="69">
        <f>precio_alta!B178</f>
        <v>0</v>
      </c>
      <c r="D1211" s="69">
        <f>precio_alta!C178</f>
        <v>0</v>
      </c>
      <c r="E1211" s="69">
        <f>precio_alta!D178</f>
        <v>0</v>
      </c>
      <c r="F1211" s="69">
        <f>precio_alta!E178</f>
        <v>0</v>
      </c>
      <c r="G1211" s="69">
        <f>precio_alta!F178</f>
        <v>0</v>
      </c>
      <c r="H1211" s="69" t="s">
        <v>187</v>
      </c>
      <c r="I1211" t="s">
        <v>197</v>
      </c>
      <c r="J1211" s="69">
        <f>precio_alta!J178</f>
        <v>0</v>
      </c>
    </row>
    <row r="1212" spans="1:10" x14ac:dyDescent="0.3">
      <c r="A1212" t="str">
        <f t="shared" si="18"/>
        <v>0Max Negocios + Ilimitado 69.90CONTADO</v>
      </c>
      <c r="B1212" s="69">
        <f>precio_alta!A179</f>
        <v>0</v>
      </c>
      <c r="C1212" s="69">
        <f>precio_alta!B179</f>
        <v>0</v>
      </c>
      <c r="D1212" s="69">
        <f>precio_alta!C179</f>
        <v>0</v>
      </c>
      <c r="E1212" s="69">
        <f>precio_alta!D179</f>
        <v>0</v>
      </c>
      <c r="F1212" s="69">
        <f>precio_alta!E179</f>
        <v>0</v>
      </c>
      <c r="G1212" s="69">
        <f>precio_alta!F179</f>
        <v>0</v>
      </c>
      <c r="H1212" s="69" t="s">
        <v>187</v>
      </c>
      <c r="I1212" t="s">
        <v>197</v>
      </c>
      <c r="J1212" s="69">
        <f>precio_alta!J179</f>
        <v>0</v>
      </c>
    </row>
    <row r="1213" spans="1:10" x14ac:dyDescent="0.3">
      <c r="A1213" t="str">
        <f t="shared" si="18"/>
        <v>0Max Negocios + Ilimitado 69.90CONTADO</v>
      </c>
      <c r="B1213" s="69">
        <f>precio_alta!A180</f>
        <v>0</v>
      </c>
      <c r="C1213" s="69">
        <f>precio_alta!B180</f>
        <v>0</v>
      </c>
      <c r="D1213" s="69">
        <f>precio_alta!C180</f>
        <v>0</v>
      </c>
      <c r="E1213" s="69">
        <f>precio_alta!D180</f>
        <v>0</v>
      </c>
      <c r="F1213" s="69">
        <f>precio_alta!E180</f>
        <v>0</v>
      </c>
      <c r="G1213" s="69">
        <f>precio_alta!F180</f>
        <v>0</v>
      </c>
      <c r="H1213" s="69" t="s">
        <v>187</v>
      </c>
      <c r="I1213" t="s">
        <v>197</v>
      </c>
      <c r="J1213" s="69">
        <f>precio_alta!J180</f>
        <v>0</v>
      </c>
    </row>
    <row r="1214" spans="1:10" x14ac:dyDescent="0.3">
      <c r="A1214" t="str">
        <f t="shared" si="18"/>
        <v>0Max Negocios + Ilimitado 69.90CONTADO</v>
      </c>
      <c r="B1214" s="69">
        <f>precio_alta!A181</f>
        <v>0</v>
      </c>
      <c r="C1214" s="69">
        <f>precio_alta!B181</f>
        <v>0</v>
      </c>
      <c r="D1214" s="69">
        <f>precio_alta!C181</f>
        <v>0</v>
      </c>
      <c r="E1214" s="69">
        <f>precio_alta!D181</f>
        <v>0</v>
      </c>
      <c r="F1214" s="69">
        <f>precio_alta!E181</f>
        <v>0</v>
      </c>
      <c r="G1214" s="69">
        <f>precio_alta!F181</f>
        <v>0</v>
      </c>
      <c r="H1214" s="69" t="s">
        <v>187</v>
      </c>
      <c r="I1214" t="s">
        <v>197</v>
      </c>
      <c r="J1214" s="69">
        <f>precio_alta!J181</f>
        <v>0</v>
      </c>
    </row>
    <row r="1215" spans="1:10" x14ac:dyDescent="0.3">
      <c r="A1215" t="str">
        <f t="shared" si="18"/>
        <v>0Max Negocios + Ilimitado 69.90CONTADO</v>
      </c>
      <c r="B1215" s="69">
        <f>precio_alta!A182</f>
        <v>0</v>
      </c>
      <c r="C1215" s="69">
        <f>precio_alta!B182</f>
        <v>0</v>
      </c>
      <c r="D1215" s="69">
        <f>precio_alta!C182</f>
        <v>0</v>
      </c>
      <c r="E1215" s="69">
        <f>precio_alta!D182</f>
        <v>0</v>
      </c>
      <c r="F1215" s="69">
        <f>precio_alta!E182</f>
        <v>0</v>
      </c>
      <c r="G1215" s="69">
        <f>precio_alta!F182</f>
        <v>0</v>
      </c>
      <c r="H1215" s="69" t="s">
        <v>187</v>
      </c>
      <c r="I1215" t="s">
        <v>197</v>
      </c>
      <c r="J1215" s="69">
        <f>precio_alta!J182</f>
        <v>0</v>
      </c>
    </row>
    <row r="1216" spans="1:10" x14ac:dyDescent="0.3">
      <c r="A1216" t="str">
        <f t="shared" si="18"/>
        <v>0Max Negocios + Ilimitado 69.90CONTADO</v>
      </c>
      <c r="B1216" s="69">
        <f>precio_alta!A183</f>
        <v>0</v>
      </c>
      <c r="C1216" s="69">
        <f>precio_alta!B183</f>
        <v>0</v>
      </c>
      <c r="D1216" s="69">
        <f>precio_alta!C183</f>
        <v>0</v>
      </c>
      <c r="E1216" s="69">
        <f>precio_alta!D183</f>
        <v>0</v>
      </c>
      <c r="F1216" s="69">
        <f>precio_alta!E183</f>
        <v>0</v>
      </c>
      <c r="G1216" s="69">
        <f>precio_alta!F183</f>
        <v>0</v>
      </c>
      <c r="H1216" s="69" t="s">
        <v>187</v>
      </c>
      <c r="I1216" t="s">
        <v>197</v>
      </c>
      <c r="J1216" s="69">
        <f>precio_alta!J183</f>
        <v>0</v>
      </c>
    </row>
    <row r="1217" spans="1:10" x14ac:dyDescent="0.3">
      <c r="A1217" t="str">
        <f t="shared" si="18"/>
        <v>0Max Negocios + Ilimitado 69.90CONTADO</v>
      </c>
      <c r="B1217" s="69">
        <f>precio_alta!A184</f>
        <v>0</v>
      </c>
      <c r="C1217" s="69">
        <f>precio_alta!B184</f>
        <v>0</v>
      </c>
      <c r="D1217" s="69">
        <f>precio_alta!C184</f>
        <v>0</v>
      </c>
      <c r="E1217" s="69">
        <f>precio_alta!D184</f>
        <v>0</v>
      </c>
      <c r="F1217" s="69">
        <f>precio_alta!E184</f>
        <v>0</v>
      </c>
      <c r="G1217" s="69">
        <f>precio_alta!F184</f>
        <v>0</v>
      </c>
      <c r="H1217" s="69" t="s">
        <v>187</v>
      </c>
      <c r="I1217" t="s">
        <v>197</v>
      </c>
      <c r="J1217" s="69">
        <f>precio_alta!J184</f>
        <v>0</v>
      </c>
    </row>
    <row r="1218" spans="1:10" x14ac:dyDescent="0.3">
      <c r="A1218" t="str">
        <f t="shared" si="18"/>
        <v>0Max Negocios + Ilimitado 69.90CONTADO</v>
      </c>
      <c r="B1218" s="69">
        <f>precio_alta!A185</f>
        <v>0</v>
      </c>
      <c r="C1218" s="69">
        <f>precio_alta!B185</f>
        <v>0</v>
      </c>
      <c r="D1218" s="69">
        <f>precio_alta!C185</f>
        <v>0</v>
      </c>
      <c r="E1218" s="69">
        <f>precio_alta!D185</f>
        <v>0</v>
      </c>
      <c r="F1218" s="69">
        <f>precio_alta!E185</f>
        <v>0</v>
      </c>
      <c r="G1218" s="69">
        <f>precio_alta!F185</f>
        <v>0</v>
      </c>
      <c r="H1218" s="69" t="s">
        <v>187</v>
      </c>
      <c r="I1218" t="s">
        <v>197</v>
      </c>
      <c r="J1218" s="69">
        <f>precio_alta!J185</f>
        <v>0</v>
      </c>
    </row>
    <row r="1219" spans="1:10" x14ac:dyDescent="0.3">
      <c r="A1219" t="str">
        <f t="shared" ref="A1219:A1282" si="19">CONCATENATE(E1219,I1219,H1219)</f>
        <v>0Max Negocios + Ilimitado 69.90CONTADO</v>
      </c>
      <c r="B1219" s="69">
        <f>precio_alta!A186</f>
        <v>0</v>
      </c>
      <c r="C1219" s="69">
        <f>precio_alta!B186</f>
        <v>0</v>
      </c>
      <c r="D1219" s="69">
        <f>precio_alta!C186</f>
        <v>0</v>
      </c>
      <c r="E1219" s="69">
        <f>precio_alta!D186</f>
        <v>0</v>
      </c>
      <c r="F1219" s="69">
        <f>precio_alta!E186</f>
        <v>0</v>
      </c>
      <c r="G1219" s="69">
        <f>precio_alta!F186</f>
        <v>0</v>
      </c>
      <c r="H1219" s="69" t="s">
        <v>187</v>
      </c>
      <c r="I1219" t="s">
        <v>197</v>
      </c>
      <c r="J1219" s="69">
        <f>precio_alta!J186</f>
        <v>0</v>
      </c>
    </row>
    <row r="1220" spans="1:10" x14ac:dyDescent="0.3">
      <c r="A1220" t="str">
        <f t="shared" si="19"/>
        <v>0Max Negocios + Ilimitado 69.90CONTADO</v>
      </c>
      <c r="B1220" s="69">
        <f>precio_alta!A187</f>
        <v>0</v>
      </c>
      <c r="C1220" s="69">
        <f>precio_alta!B187</f>
        <v>0</v>
      </c>
      <c r="D1220" s="69">
        <f>precio_alta!C187</f>
        <v>0</v>
      </c>
      <c r="E1220" s="69">
        <f>precio_alta!D187</f>
        <v>0</v>
      </c>
      <c r="F1220" s="69">
        <f>precio_alta!E187</f>
        <v>0</v>
      </c>
      <c r="G1220" s="69">
        <f>precio_alta!F187</f>
        <v>0</v>
      </c>
      <c r="H1220" s="69" t="s">
        <v>187</v>
      </c>
      <c r="I1220" t="s">
        <v>197</v>
      </c>
      <c r="J1220" s="69">
        <f>precio_alta!J187</f>
        <v>0</v>
      </c>
    </row>
    <row r="1221" spans="1:10" x14ac:dyDescent="0.3">
      <c r="A1221" t="str">
        <f t="shared" si="19"/>
        <v>0Max Negocios + Ilimitado 69.90CONTADO</v>
      </c>
      <c r="B1221" s="69">
        <f>precio_alta!A188</f>
        <v>0</v>
      </c>
      <c r="C1221" s="69">
        <f>precio_alta!B188</f>
        <v>0</v>
      </c>
      <c r="D1221" s="69">
        <f>precio_alta!C188</f>
        <v>0</v>
      </c>
      <c r="E1221" s="69">
        <f>precio_alta!D188</f>
        <v>0</v>
      </c>
      <c r="F1221" s="69">
        <f>precio_alta!E188</f>
        <v>0</v>
      </c>
      <c r="G1221" s="69">
        <f>precio_alta!F188</f>
        <v>0</v>
      </c>
      <c r="H1221" s="69" t="s">
        <v>187</v>
      </c>
      <c r="I1221" t="s">
        <v>197</v>
      </c>
      <c r="J1221" s="69">
        <f>precio_alta!J188</f>
        <v>0</v>
      </c>
    </row>
    <row r="1222" spans="1:10" x14ac:dyDescent="0.3">
      <c r="A1222" t="str">
        <f t="shared" si="19"/>
        <v>0Max Negocios + Ilimitado 69.90CONTADO</v>
      </c>
      <c r="B1222" s="69">
        <f>precio_alta!A189</f>
        <v>0</v>
      </c>
      <c r="C1222" s="69">
        <f>precio_alta!B189</f>
        <v>0</v>
      </c>
      <c r="D1222" s="69">
        <f>precio_alta!C189</f>
        <v>0</v>
      </c>
      <c r="E1222" s="69">
        <f>precio_alta!D189</f>
        <v>0</v>
      </c>
      <c r="F1222" s="69">
        <f>precio_alta!E189</f>
        <v>0</v>
      </c>
      <c r="G1222" s="69">
        <f>precio_alta!F189</f>
        <v>0</v>
      </c>
      <c r="H1222" s="69" t="s">
        <v>187</v>
      </c>
      <c r="I1222" t="s">
        <v>197</v>
      </c>
      <c r="J1222" s="69">
        <f>precio_alta!J189</f>
        <v>0</v>
      </c>
    </row>
    <row r="1223" spans="1:10" x14ac:dyDescent="0.3">
      <c r="A1223" t="str">
        <f t="shared" si="19"/>
        <v>0Max Negocios + Ilimitado 69.90CONTADO</v>
      </c>
      <c r="B1223" s="69">
        <f>precio_alta!A190</f>
        <v>0</v>
      </c>
      <c r="C1223" s="69">
        <f>precio_alta!B190</f>
        <v>0</v>
      </c>
      <c r="D1223" s="69">
        <f>precio_alta!C190</f>
        <v>0</v>
      </c>
      <c r="E1223" s="69">
        <f>precio_alta!D190</f>
        <v>0</v>
      </c>
      <c r="F1223" s="69">
        <f>precio_alta!E190</f>
        <v>0</v>
      </c>
      <c r="G1223" s="69">
        <f>precio_alta!F190</f>
        <v>0</v>
      </c>
      <c r="H1223" s="69" t="s">
        <v>187</v>
      </c>
      <c r="I1223" t="s">
        <v>197</v>
      </c>
      <c r="J1223" s="69">
        <f>precio_alta!J190</f>
        <v>0</v>
      </c>
    </row>
    <row r="1224" spans="1:10" x14ac:dyDescent="0.3">
      <c r="A1224" t="str">
        <f t="shared" si="19"/>
        <v>0Max Negocios + Ilimitado 69.90CONTADO</v>
      </c>
      <c r="B1224" s="69">
        <f>precio_alta!A191</f>
        <v>0</v>
      </c>
      <c r="C1224" s="69">
        <f>precio_alta!B191</f>
        <v>0</v>
      </c>
      <c r="D1224" s="69">
        <f>precio_alta!C191</f>
        <v>0</v>
      </c>
      <c r="E1224" s="69">
        <f>precio_alta!D191</f>
        <v>0</v>
      </c>
      <c r="F1224" s="69">
        <f>precio_alta!E191</f>
        <v>0</v>
      </c>
      <c r="G1224" s="69">
        <f>precio_alta!F191</f>
        <v>0</v>
      </c>
      <c r="H1224" s="69" t="s">
        <v>187</v>
      </c>
      <c r="I1224" t="s">
        <v>197</v>
      </c>
      <c r="J1224" s="69">
        <f>precio_alta!J191</f>
        <v>0</v>
      </c>
    </row>
    <row r="1225" spans="1:10" x14ac:dyDescent="0.3">
      <c r="A1225" t="str">
        <f t="shared" si="19"/>
        <v>0Max Negocios + Ilimitado 69.90CONTADO</v>
      </c>
      <c r="B1225" s="69">
        <f>precio_alta!A192</f>
        <v>0</v>
      </c>
      <c r="C1225" s="69">
        <f>precio_alta!B192</f>
        <v>0</v>
      </c>
      <c r="D1225" s="69">
        <f>precio_alta!C192</f>
        <v>0</v>
      </c>
      <c r="E1225" s="69">
        <f>precio_alta!D192</f>
        <v>0</v>
      </c>
      <c r="F1225" s="69">
        <f>precio_alta!E192</f>
        <v>0</v>
      </c>
      <c r="G1225" s="69">
        <f>precio_alta!F192</f>
        <v>0</v>
      </c>
      <c r="H1225" s="69" t="s">
        <v>187</v>
      </c>
      <c r="I1225" t="s">
        <v>197</v>
      </c>
      <c r="J1225" s="69">
        <f>precio_alta!J192</f>
        <v>0</v>
      </c>
    </row>
    <row r="1226" spans="1:10" x14ac:dyDescent="0.3">
      <c r="A1226" t="str">
        <f t="shared" si="19"/>
        <v>0Max Negocios + Ilimitado 69.90CONTADO</v>
      </c>
      <c r="B1226" s="69">
        <f>precio_alta!A193</f>
        <v>0</v>
      </c>
      <c r="C1226" s="69">
        <f>precio_alta!B193</f>
        <v>0</v>
      </c>
      <c r="D1226" s="69">
        <f>precio_alta!C193</f>
        <v>0</v>
      </c>
      <c r="E1226" s="69">
        <f>precio_alta!D193</f>
        <v>0</v>
      </c>
      <c r="F1226" s="69">
        <f>precio_alta!E193</f>
        <v>0</v>
      </c>
      <c r="G1226" s="69">
        <f>precio_alta!F193</f>
        <v>0</v>
      </c>
      <c r="H1226" s="69" t="s">
        <v>187</v>
      </c>
      <c r="I1226" t="s">
        <v>197</v>
      </c>
      <c r="J1226" s="69">
        <f>precio_alta!J193</f>
        <v>0</v>
      </c>
    </row>
    <row r="1227" spans="1:10" x14ac:dyDescent="0.3">
      <c r="A1227" t="str">
        <f t="shared" si="19"/>
        <v>0Max Negocios + Ilimitado 69.90CONTADO</v>
      </c>
      <c r="B1227" s="69">
        <f>precio_alta!A194</f>
        <v>0</v>
      </c>
      <c r="C1227" s="69">
        <f>precio_alta!B194</f>
        <v>0</v>
      </c>
      <c r="D1227" s="69">
        <f>precio_alta!C194</f>
        <v>0</v>
      </c>
      <c r="E1227" s="69">
        <f>precio_alta!D194</f>
        <v>0</v>
      </c>
      <c r="F1227" s="69">
        <f>precio_alta!E194</f>
        <v>0</v>
      </c>
      <c r="G1227" s="69">
        <f>precio_alta!F194</f>
        <v>0</v>
      </c>
      <c r="H1227" s="69" t="s">
        <v>187</v>
      </c>
      <c r="I1227" t="s">
        <v>197</v>
      </c>
      <c r="J1227" s="69">
        <f>precio_alta!J194</f>
        <v>0</v>
      </c>
    </row>
    <row r="1228" spans="1:10" x14ac:dyDescent="0.3">
      <c r="A1228" t="str">
        <f t="shared" si="19"/>
        <v>0Max Negocios + Ilimitado 69.90CONTADO</v>
      </c>
      <c r="B1228" s="69">
        <f>precio_alta!A195</f>
        <v>0</v>
      </c>
      <c r="C1228" s="69">
        <f>precio_alta!B195</f>
        <v>0</v>
      </c>
      <c r="D1228" s="69">
        <f>precio_alta!C195</f>
        <v>0</v>
      </c>
      <c r="E1228" s="69">
        <f>precio_alta!D195</f>
        <v>0</v>
      </c>
      <c r="F1228" s="69">
        <f>precio_alta!E195</f>
        <v>0</v>
      </c>
      <c r="G1228" s="69">
        <f>precio_alta!F195</f>
        <v>0</v>
      </c>
      <c r="H1228" s="69" t="s">
        <v>187</v>
      </c>
      <c r="I1228" t="s">
        <v>197</v>
      </c>
      <c r="J1228" s="69">
        <f>precio_alta!J195</f>
        <v>0</v>
      </c>
    </row>
    <row r="1229" spans="1:10" x14ac:dyDescent="0.3">
      <c r="A1229" t="str">
        <f t="shared" si="19"/>
        <v>0Max Negocios + Ilimitado 69.90CONTADO</v>
      </c>
      <c r="B1229" s="69">
        <f>precio_alta!A196</f>
        <v>0</v>
      </c>
      <c r="C1229" s="69">
        <f>precio_alta!B196</f>
        <v>0</v>
      </c>
      <c r="D1229" s="69">
        <f>precio_alta!C196</f>
        <v>0</v>
      </c>
      <c r="E1229" s="69">
        <f>precio_alta!D196</f>
        <v>0</v>
      </c>
      <c r="F1229" s="69">
        <f>precio_alta!E196</f>
        <v>0</v>
      </c>
      <c r="G1229" s="69">
        <f>precio_alta!F196</f>
        <v>0</v>
      </c>
      <c r="H1229" s="69" t="s">
        <v>187</v>
      </c>
      <c r="I1229" t="s">
        <v>197</v>
      </c>
      <c r="J1229" s="69">
        <f>precio_alta!J196</f>
        <v>0</v>
      </c>
    </row>
    <row r="1230" spans="1:10" x14ac:dyDescent="0.3">
      <c r="A1230" t="str">
        <f t="shared" si="19"/>
        <v>0Max Negocios + Ilimitado 69.90CONTADO</v>
      </c>
      <c r="B1230" s="69">
        <f>precio_alta!A197</f>
        <v>0</v>
      </c>
      <c r="C1230" s="69">
        <f>precio_alta!B197</f>
        <v>0</v>
      </c>
      <c r="D1230" s="69">
        <f>precio_alta!C197</f>
        <v>0</v>
      </c>
      <c r="E1230" s="69">
        <f>precio_alta!D197</f>
        <v>0</v>
      </c>
      <c r="F1230" s="69">
        <f>precio_alta!E197</f>
        <v>0</v>
      </c>
      <c r="G1230" s="69">
        <f>precio_alta!F197</f>
        <v>0</v>
      </c>
      <c r="H1230" s="69" t="s">
        <v>187</v>
      </c>
      <c r="I1230" t="s">
        <v>197</v>
      </c>
      <c r="J1230" s="69">
        <f>precio_alta!J197</f>
        <v>0</v>
      </c>
    </row>
    <row r="1231" spans="1:10" x14ac:dyDescent="0.3">
      <c r="A1231" t="str">
        <f t="shared" si="19"/>
        <v>0Max Negocios + Ilimitado 69.90CONTADO</v>
      </c>
      <c r="B1231" s="69">
        <f>precio_alta!A198</f>
        <v>0</v>
      </c>
      <c r="C1231" s="69">
        <f>precio_alta!B198</f>
        <v>0</v>
      </c>
      <c r="D1231" s="69">
        <f>precio_alta!C198</f>
        <v>0</v>
      </c>
      <c r="E1231" s="69">
        <f>precio_alta!D198</f>
        <v>0</v>
      </c>
      <c r="F1231" s="69">
        <f>precio_alta!E198</f>
        <v>0</v>
      </c>
      <c r="G1231" s="69">
        <f>precio_alta!F198</f>
        <v>0</v>
      </c>
      <c r="H1231" s="69" t="s">
        <v>187</v>
      </c>
      <c r="I1231" t="s">
        <v>197</v>
      </c>
      <c r="J1231" s="69">
        <f>precio_alta!J198</f>
        <v>0</v>
      </c>
    </row>
    <row r="1232" spans="1:10" x14ac:dyDescent="0.3">
      <c r="A1232" t="str">
        <f t="shared" si="19"/>
        <v>0Max Negocios + Ilimitado 69.90CONTADO</v>
      </c>
      <c r="B1232" s="69">
        <f>precio_alta!A199</f>
        <v>0</v>
      </c>
      <c r="C1232" s="69">
        <f>precio_alta!B199</f>
        <v>0</v>
      </c>
      <c r="D1232" s="69">
        <f>precio_alta!C199</f>
        <v>0</v>
      </c>
      <c r="E1232" s="69">
        <f>precio_alta!D199</f>
        <v>0</v>
      </c>
      <c r="F1232" s="69">
        <f>precio_alta!E199</f>
        <v>0</v>
      </c>
      <c r="G1232" s="69">
        <f>precio_alta!F199</f>
        <v>0</v>
      </c>
      <c r="H1232" s="69" t="s">
        <v>187</v>
      </c>
      <c r="I1232" t="s">
        <v>197</v>
      </c>
      <c r="J1232" s="69">
        <f>precio_alta!J199</f>
        <v>0</v>
      </c>
    </row>
    <row r="1233" spans="1:10" x14ac:dyDescent="0.3">
      <c r="A1233" t="str">
        <f t="shared" si="19"/>
        <v>0Max Negocios + Ilimitado 69.90CONTADO</v>
      </c>
      <c r="B1233" s="69">
        <f>precio_alta!A200</f>
        <v>0</v>
      </c>
      <c r="C1233" s="69">
        <f>precio_alta!B200</f>
        <v>0</v>
      </c>
      <c r="D1233" s="69">
        <f>precio_alta!C200</f>
        <v>0</v>
      </c>
      <c r="E1233" s="69">
        <f>precio_alta!D200</f>
        <v>0</v>
      </c>
      <c r="F1233" s="69">
        <f>precio_alta!E200</f>
        <v>0</v>
      </c>
      <c r="G1233" s="69">
        <f>precio_alta!F200</f>
        <v>0</v>
      </c>
      <c r="H1233" s="69" t="s">
        <v>187</v>
      </c>
      <c r="I1233" t="s">
        <v>197</v>
      </c>
      <c r="J1233" s="69">
        <f>precio_alta!J200</f>
        <v>0</v>
      </c>
    </row>
    <row r="1234" spans="1:10" x14ac:dyDescent="0.3">
      <c r="A1234" t="str">
        <f t="shared" si="19"/>
        <v>0Max Negocios + Ilimitado 69.90CONTADO</v>
      </c>
      <c r="B1234" s="69">
        <f>precio_alta!A201</f>
        <v>0</v>
      </c>
      <c r="C1234" s="69">
        <f>precio_alta!B201</f>
        <v>0</v>
      </c>
      <c r="D1234" s="69">
        <f>precio_alta!C201</f>
        <v>0</v>
      </c>
      <c r="E1234" s="69">
        <f>precio_alta!D201</f>
        <v>0</v>
      </c>
      <c r="F1234" s="69">
        <f>precio_alta!E201</f>
        <v>0</v>
      </c>
      <c r="G1234" s="69">
        <f>precio_alta!F201</f>
        <v>0</v>
      </c>
      <c r="H1234" s="69" t="s">
        <v>187</v>
      </c>
      <c r="I1234" t="s">
        <v>197</v>
      </c>
      <c r="J1234" s="69">
        <f>precio_alta!J201</f>
        <v>0</v>
      </c>
    </row>
    <row r="1235" spans="1:10" x14ac:dyDescent="0.3">
      <c r="A1235" t="str">
        <f t="shared" si="19"/>
        <v>0Max Negocios + Ilimitado 69.90CONTADO</v>
      </c>
      <c r="B1235" s="69">
        <f>precio_alta!A202</f>
        <v>0</v>
      </c>
      <c r="C1235" s="69">
        <f>precio_alta!B202</f>
        <v>0</v>
      </c>
      <c r="D1235" s="69">
        <f>precio_alta!C202</f>
        <v>0</v>
      </c>
      <c r="E1235" s="69">
        <f>precio_alta!D202</f>
        <v>0</v>
      </c>
      <c r="F1235" s="69">
        <f>precio_alta!E202</f>
        <v>0</v>
      </c>
      <c r="G1235" s="69">
        <f>precio_alta!F202</f>
        <v>0</v>
      </c>
      <c r="H1235" s="69" t="s">
        <v>187</v>
      </c>
      <c r="I1235" t="s">
        <v>197</v>
      </c>
      <c r="J1235" s="69">
        <f>precio_alta!J202</f>
        <v>0</v>
      </c>
    </row>
    <row r="1236" spans="1:10" x14ac:dyDescent="0.3">
      <c r="A1236" t="str">
        <f t="shared" si="19"/>
        <v>0Max Negocios + Ilimitado 69.90CONTADO</v>
      </c>
      <c r="B1236" s="69">
        <f>precio_alta!A203</f>
        <v>0</v>
      </c>
      <c r="C1236" s="69">
        <f>precio_alta!B203</f>
        <v>0</v>
      </c>
      <c r="D1236" s="69">
        <f>precio_alta!C203</f>
        <v>0</v>
      </c>
      <c r="E1236" s="69">
        <f>precio_alta!D203</f>
        <v>0</v>
      </c>
      <c r="F1236" s="69">
        <f>precio_alta!E203</f>
        <v>0</v>
      </c>
      <c r="G1236" s="69">
        <f>precio_alta!F203</f>
        <v>0</v>
      </c>
      <c r="H1236" s="69" t="s">
        <v>187</v>
      </c>
      <c r="I1236" t="s">
        <v>197</v>
      </c>
      <c r="J1236" s="69">
        <f>precio_alta!J203</f>
        <v>0</v>
      </c>
    </row>
    <row r="1237" spans="1:10" x14ac:dyDescent="0.3">
      <c r="A1237" t="str">
        <f t="shared" si="19"/>
        <v>0Max Negocios + Ilimitado 69.90CONTADO</v>
      </c>
      <c r="B1237" s="69">
        <f>precio_alta!A204</f>
        <v>0</v>
      </c>
      <c r="C1237" s="69">
        <f>precio_alta!B204</f>
        <v>0</v>
      </c>
      <c r="D1237" s="69">
        <f>precio_alta!C204</f>
        <v>0</v>
      </c>
      <c r="E1237" s="69">
        <f>precio_alta!D204</f>
        <v>0</v>
      </c>
      <c r="F1237" s="69">
        <f>precio_alta!E204</f>
        <v>0</v>
      </c>
      <c r="G1237" s="69">
        <f>precio_alta!F204</f>
        <v>0</v>
      </c>
      <c r="H1237" s="69" t="s">
        <v>187</v>
      </c>
      <c r="I1237" t="s">
        <v>197</v>
      </c>
      <c r="J1237" s="69">
        <f>precio_alta!J204</f>
        <v>0</v>
      </c>
    </row>
    <row r="1238" spans="1:10" x14ac:dyDescent="0.3">
      <c r="A1238" t="str">
        <f t="shared" si="19"/>
        <v>0Max Negocios + Ilimitado 69.90CONTADO</v>
      </c>
      <c r="B1238" s="69">
        <f>precio_alta!A205</f>
        <v>0</v>
      </c>
      <c r="C1238" s="69">
        <f>precio_alta!B205</f>
        <v>0</v>
      </c>
      <c r="D1238" s="69">
        <f>precio_alta!C205</f>
        <v>0</v>
      </c>
      <c r="E1238" s="69">
        <f>precio_alta!D205</f>
        <v>0</v>
      </c>
      <c r="F1238" s="69">
        <f>precio_alta!E205</f>
        <v>0</v>
      </c>
      <c r="G1238" s="69">
        <f>precio_alta!F205</f>
        <v>0</v>
      </c>
      <c r="H1238" s="69" t="s">
        <v>187</v>
      </c>
      <c r="I1238" t="s">
        <v>197</v>
      </c>
      <c r="J1238" s="69">
        <f>precio_alta!J205</f>
        <v>0</v>
      </c>
    </row>
    <row r="1239" spans="1:10" x14ac:dyDescent="0.3">
      <c r="A1239" t="str">
        <f t="shared" si="19"/>
        <v>0Max Negocios + Ilimitado 69.90CONTADO</v>
      </c>
      <c r="B1239" s="69">
        <f>precio_alta!A206</f>
        <v>0</v>
      </c>
      <c r="C1239" s="69">
        <f>precio_alta!B206</f>
        <v>0</v>
      </c>
      <c r="D1239" s="69">
        <f>precio_alta!C206</f>
        <v>0</v>
      </c>
      <c r="E1239" s="69">
        <f>precio_alta!D206</f>
        <v>0</v>
      </c>
      <c r="F1239" s="69">
        <f>precio_alta!E206</f>
        <v>0</v>
      </c>
      <c r="G1239" s="69">
        <f>precio_alta!F206</f>
        <v>0</v>
      </c>
      <c r="H1239" s="69" t="s">
        <v>187</v>
      </c>
      <c r="I1239" t="s">
        <v>197</v>
      </c>
      <c r="J1239" s="69">
        <f>precio_alta!J206</f>
        <v>0</v>
      </c>
    </row>
    <row r="1240" spans="1:10" x14ac:dyDescent="0.3">
      <c r="A1240" t="str">
        <f t="shared" si="19"/>
        <v>0Max Negocios + Ilimitado 69.90CONTADO</v>
      </c>
      <c r="B1240" s="69">
        <f>precio_alta!A207</f>
        <v>0</v>
      </c>
      <c r="C1240" s="69">
        <f>precio_alta!B207</f>
        <v>0</v>
      </c>
      <c r="D1240" s="69">
        <f>precio_alta!C207</f>
        <v>0</v>
      </c>
      <c r="E1240" s="69">
        <f>precio_alta!D207</f>
        <v>0</v>
      </c>
      <c r="F1240" s="69">
        <f>precio_alta!E207</f>
        <v>0</v>
      </c>
      <c r="G1240" s="69">
        <f>precio_alta!F207</f>
        <v>0</v>
      </c>
      <c r="H1240" s="69" t="s">
        <v>187</v>
      </c>
      <c r="I1240" t="s">
        <v>197</v>
      </c>
      <c r="J1240" s="69">
        <f>precio_alta!J207</f>
        <v>0</v>
      </c>
    </row>
    <row r="1241" spans="1:10" x14ac:dyDescent="0.3">
      <c r="A1241" t="str">
        <f t="shared" si="19"/>
        <v>0Max Negocios + Ilimitado 69.90CONTADO</v>
      </c>
      <c r="B1241" s="69">
        <f>precio_alta!A208</f>
        <v>0</v>
      </c>
      <c r="C1241" s="69">
        <f>precio_alta!B208</f>
        <v>0</v>
      </c>
      <c r="D1241" s="69">
        <f>precio_alta!C208</f>
        <v>0</v>
      </c>
      <c r="E1241" s="69">
        <f>precio_alta!D208</f>
        <v>0</v>
      </c>
      <c r="F1241" s="69">
        <f>precio_alta!E208</f>
        <v>0</v>
      </c>
      <c r="G1241" s="69">
        <f>precio_alta!F208</f>
        <v>0</v>
      </c>
      <c r="H1241" s="69" t="s">
        <v>187</v>
      </c>
      <c r="I1241" t="s">
        <v>197</v>
      </c>
      <c r="J1241" s="69">
        <f>precio_alta!J208</f>
        <v>0</v>
      </c>
    </row>
    <row r="1242" spans="1:10" x14ac:dyDescent="0.3">
      <c r="A1242" t="str">
        <f t="shared" si="19"/>
        <v>0Max Negocios + Ilimitado 69.90CONTADO</v>
      </c>
      <c r="B1242" s="69">
        <f>precio_alta!A209</f>
        <v>0</v>
      </c>
      <c r="C1242" s="69">
        <f>precio_alta!B209</f>
        <v>0</v>
      </c>
      <c r="D1242" s="69">
        <f>precio_alta!C209</f>
        <v>0</v>
      </c>
      <c r="E1242" s="69">
        <f>precio_alta!D209</f>
        <v>0</v>
      </c>
      <c r="F1242" s="69">
        <f>precio_alta!E209</f>
        <v>0</v>
      </c>
      <c r="G1242" s="69">
        <f>precio_alta!F209</f>
        <v>0</v>
      </c>
      <c r="H1242" s="69" t="s">
        <v>187</v>
      </c>
      <c r="I1242" t="s">
        <v>197</v>
      </c>
      <c r="J1242" s="69">
        <f>precio_alta!J209</f>
        <v>0</v>
      </c>
    </row>
    <row r="1243" spans="1:10" x14ac:dyDescent="0.3">
      <c r="A1243" t="str">
        <f t="shared" si="19"/>
        <v>0Max Negocios + Ilimitado 69.90CONTADO</v>
      </c>
      <c r="B1243" s="69">
        <f>precio_alta!A210</f>
        <v>0</v>
      </c>
      <c r="C1243" s="69">
        <f>precio_alta!B210</f>
        <v>0</v>
      </c>
      <c r="D1243" s="69">
        <f>precio_alta!C210</f>
        <v>0</v>
      </c>
      <c r="E1243" s="69">
        <f>precio_alta!D210</f>
        <v>0</v>
      </c>
      <c r="F1243" s="69">
        <f>precio_alta!E210</f>
        <v>0</v>
      </c>
      <c r="G1243" s="69">
        <f>precio_alta!F210</f>
        <v>0</v>
      </c>
      <c r="H1243" s="69" t="s">
        <v>187</v>
      </c>
      <c r="I1243" t="s">
        <v>197</v>
      </c>
      <c r="J1243" s="69">
        <f>precio_alta!J210</f>
        <v>0</v>
      </c>
    </row>
    <row r="1244" spans="1:10" x14ac:dyDescent="0.3">
      <c r="A1244" t="str">
        <f t="shared" si="19"/>
        <v>0Max Negocios + Ilimitado 69.90CONTADO</v>
      </c>
      <c r="B1244" s="69">
        <f>precio_alta!A211</f>
        <v>0</v>
      </c>
      <c r="C1244" s="69">
        <f>precio_alta!B211</f>
        <v>0</v>
      </c>
      <c r="D1244" s="69">
        <f>precio_alta!C211</f>
        <v>0</v>
      </c>
      <c r="E1244" s="69">
        <f>precio_alta!D211</f>
        <v>0</v>
      </c>
      <c r="F1244" s="69">
        <f>precio_alta!E211</f>
        <v>0</v>
      </c>
      <c r="G1244" s="69">
        <f>precio_alta!F211</f>
        <v>0</v>
      </c>
      <c r="H1244" s="69" t="s">
        <v>187</v>
      </c>
      <c r="I1244" t="s">
        <v>197</v>
      </c>
      <c r="J1244" s="69">
        <f>precio_alta!J211</f>
        <v>0</v>
      </c>
    </row>
    <row r="1245" spans="1:10" x14ac:dyDescent="0.3">
      <c r="A1245" t="str">
        <f t="shared" si="19"/>
        <v>0Max Negocios + Ilimitado 69.90CONTADO</v>
      </c>
      <c r="B1245" s="69">
        <f>precio_alta!A212</f>
        <v>0</v>
      </c>
      <c r="C1245" s="69">
        <f>precio_alta!B212</f>
        <v>0</v>
      </c>
      <c r="D1245" s="69">
        <f>precio_alta!C212</f>
        <v>0</v>
      </c>
      <c r="E1245" s="69">
        <f>precio_alta!D212</f>
        <v>0</v>
      </c>
      <c r="F1245" s="69">
        <f>precio_alta!E212</f>
        <v>0</v>
      </c>
      <c r="G1245" s="69">
        <f>precio_alta!F212</f>
        <v>0</v>
      </c>
      <c r="H1245" s="69" t="s">
        <v>187</v>
      </c>
      <c r="I1245" t="s">
        <v>197</v>
      </c>
      <c r="J1245" s="69">
        <f>precio_alta!J212</f>
        <v>0</v>
      </c>
    </row>
    <row r="1246" spans="1:10" x14ac:dyDescent="0.3">
      <c r="A1246" t="str">
        <f t="shared" si="19"/>
        <v>0Max Negocios + Ilimitado 69.90CONTADO</v>
      </c>
      <c r="B1246" s="69">
        <f>precio_alta!A213</f>
        <v>0</v>
      </c>
      <c r="C1246" s="69">
        <f>precio_alta!B213</f>
        <v>0</v>
      </c>
      <c r="D1246" s="69">
        <f>precio_alta!C213</f>
        <v>0</v>
      </c>
      <c r="E1246" s="69">
        <f>precio_alta!D213</f>
        <v>0</v>
      </c>
      <c r="F1246" s="69">
        <f>precio_alta!E213</f>
        <v>0</v>
      </c>
      <c r="G1246" s="69">
        <f>precio_alta!F213</f>
        <v>0</v>
      </c>
      <c r="H1246" s="69" t="s">
        <v>187</v>
      </c>
      <c r="I1246" t="s">
        <v>197</v>
      </c>
      <c r="J1246" s="69">
        <f>precio_alta!J213</f>
        <v>0</v>
      </c>
    </row>
    <row r="1247" spans="1:10" x14ac:dyDescent="0.3">
      <c r="A1247" t="str">
        <f t="shared" si="19"/>
        <v>0Max Negocios + Ilimitado 69.90CONTADO</v>
      </c>
      <c r="B1247" s="69">
        <f>precio_alta!A214</f>
        <v>0</v>
      </c>
      <c r="C1247" s="69">
        <f>precio_alta!B214</f>
        <v>0</v>
      </c>
      <c r="D1247" s="69">
        <f>precio_alta!C214</f>
        <v>0</v>
      </c>
      <c r="E1247" s="69">
        <f>precio_alta!D214</f>
        <v>0</v>
      </c>
      <c r="F1247" s="69">
        <f>precio_alta!E214</f>
        <v>0</v>
      </c>
      <c r="G1247" s="69">
        <f>precio_alta!F214</f>
        <v>0</v>
      </c>
      <c r="H1247" s="69" t="s">
        <v>187</v>
      </c>
      <c r="I1247" t="s">
        <v>197</v>
      </c>
      <c r="J1247" s="69">
        <f>precio_alta!J214</f>
        <v>0</v>
      </c>
    </row>
    <row r="1248" spans="1:10" x14ac:dyDescent="0.3">
      <c r="A1248" t="str">
        <f t="shared" si="19"/>
        <v>0Max Negocios + Ilimitado 69.90CONTADO</v>
      </c>
      <c r="B1248" s="69">
        <f>precio_alta!A215</f>
        <v>0</v>
      </c>
      <c r="C1248" s="69">
        <f>precio_alta!B215</f>
        <v>0</v>
      </c>
      <c r="D1248" s="69">
        <f>precio_alta!C215</f>
        <v>0</v>
      </c>
      <c r="E1248" s="69">
        <f>precio_alta!D215</f>
        <v>0</v>
      </c>
      <c r="F1248" s="69">
        <f>precio_alta!E215</f>
        <v>0</v>
      </c>
      <c r="G1248" s="69">
        <f>precio_alta!F215</f>
        <v>0</v>
      </c>
      <c r="H1248" s="69" t="s">
        <v>187</v>
      </c>
      <c r="I1248" t="s">
        <v>197</v>
      </c>
      <c r="J1248" s="69">
        <f>precio_alta!J215</f>
        <v>0</v>
      </c>
    </row>
    <row r="1249" spans="1:10" x14ac:dyDescent="0.3">
      <c r="A1249" t="str">
        <f t="shared" si="19"/>
        <v>0Max Negocios + Ilimitado 69.90CONTADO</v>
      </c>
      <c r="B1249" s="69">
        <f>precio_alta!A216</f>
        <v>0</v>
      </c>
      <c r="C1249" s="69">
        <f>precio_alta!B216</f>
        <v>0</v>
      </c>
      <c r="D1249" s="69">
        <f>precio_alta!C216</f>
        <v>0</v>
      </c>
      <c r="E1249" s="69">
        <f>precio_alta!D216</f>
        <v>0</v>
      </c>
      <c r="F1249" s="69">
        <f>precio_alta!E216</f>
        <v>0</v>
      </c>
      <c r="G1249" s="69">
        <f>precio_alta!F216</f>
        <v>0</v>
      </c>
      <c r="H1249" s="69" t="s">
        <v>187</v>
      </c>
      <c r="I1249" t="s">
        <v>197</v>
      </c>
      <c r="J1249" s="69">
        <f>precio_alta!J216</f>
        <v>0</v>
      </c>
    </row>
    <row r="1250" spans="1:10" x14ac:dyDescent="0.3">
      <c r="A1250" t="str">
        <f t="shared" si="19"/>
        <v>0Max Negocios + Ilimitado 69.90CONTADO</v>
      </c>
      <c r="B1250" s="69">
        <f>precio_alta!A217</f>
        <v>0</v>
      </c>
      <c r="C1250" s="69">
        <f>precio_alta!B217</f>
        <v>0</v>
      </c>
      <c r="D1250" s="69">
        <f>precio_alta!C217</f>
        <v>0</v>
      </c>
      <c r="E1250" s="69">
        <f>precio_alta!D217</f>
        <v>0</v>
      </c>
      <c r="F1250" s="69">
        <f>precio_alta!E217</f>
        <v>0</v>
      </c>
      <c r="G1250" s="69">
        <f>precio_alta!F217</f>
        <v>0</v>
      </c>
      <c r="H1250" s="69" t="s">
        <v>187</v>
      </c>
      <c r="I1250" t="s">
        <v>197</v>
      </c>
      <c r="J1250" s="69">
        <f>precio_alta!J217</f>
        <v>0</v>
      </c>
    </row>
    <row r="1251" spans="1:10" x14ac:dyDescent="0.3">
      <c r="A1251" t="str">
        <f t="shared" si="19"/>
        <v>0Max Negocios + Ilimitado 69.90CONTADO</v>
      </c>
      <c r="B1251" s="69">
        <f>precio_alta!A218</f>
        <v>0</v>
      </c>
      <c r="C1251" s="69">
        <f>precio_alta!B218</f>
        <v>0</v>
      </c>
      <c r="D1251" s="69">
        <f>precio_alta!C218</f>
        <v>0</v>
      </c>
      <c r="E1251" s="69">
        <f>precio_alta!D218</f>
        <v>0</v>
      </c>
      <c r="F1251" s="69">
        <f>precio_alta!E218</f>
        <v>0</v>
      </c>
      <c r="G1251" s="69">
        <f>precio_alta!F218</f>
        <v>0</v>
      </c>
      <c r="H1251" s="69" t="s">
        <v>187</v>
      </c>
      <c r="I1251" t="s">
        <v>197</v>
      </c>
      <c r="J1251" s="69">
        <f>precio_alta!J218</f>
        <v>0</v>
      </c>
    </row>
    <row r="1252" spans="1:10" x14ac:dyDescent="0.3">
      <c r="A1252" t="str">
        <f t="shared" si="19"/>
        <v>0Max Negocios + Ilimitado 69.90CONTADO</v>
      </c>
      <c r="B1252" s="69">
        <f>precio_alta!A219</f>
        <v>0</v>
      </c>
      <c r="C1252" s="69">
        <f>precio_alta!B219</f>
        <v>0</v>
      </c>
      <c r="D1252" s="69">
        <f>precio_alta!C219</f>
        <v>0</v>
      </c>
      <c r="E1252" s="69">
        <f>precio_alta!D219</f>
        <v>0</v>
      </c>
      <c r="F1252" s="69">
        <f>precio_alta!E219</f>
        <v>0</v>
      </c>
      <c r="G1252" s="69">
        <f>precio_alta!F219</f>
        <v>0</v>
      </c>
      <c r="H1252" s="69" t="s">
        <v>187</v>
      </c>
      <c r="I1252" t="s">
        <v>197</v>
      </c>
      <c r="J1252" s="69">
        <f>precio_alta!J219</f>
        <v>0</v>
      </c>
    </row>
    <row r="1253" spans="1:10" x14ac:dyDescent="0.3">
      <c r="A1253" t="str">
        <f t="shared" si="19"/>
        <v>0Max Negocios + Ilimitado 69.90CONTADO</v>
      </c>
      <c r="B1253" s="69">
        <f>precio_alta!A220</f>
        <v>0</v>
      </c>
      <c r="C1253" s="69">
        <f>precio_alta!B220</f>
        <v>0</v>
      </c>
      <c r="D1253" s="69">
        <f>precio_alta!C220</f>
        <v>0</v>
      </c>
      <c r="E1253" s="69">
        <f>precio_alta!D220</f>
        <v>0</v>
      </c>
      <c r="F1253" s="69">
        <f>precio_alta!E220</f>
        <v>0</v>
      </c>
      <c r="G1253" s="69">
        <f>precio_alta!F220</f>
        <v>0</v>
      </c>
      <c r="H1253" s="69" t="s">
        <v>187</v>
      </c>
      <c r="I1253" t="s">
        <v>197</v>
      </c>
      <c r="J1253" s="69">
        <f>precio_alta!J220</f>
        <v>0</v>
      </c>
    </row>
    <row r="1254" spans="1:10" x14ac:dyDescent="0.3">
      <c r="A1254" t="str">
        <f t="shared" si="19"/>
        <v>0Max Negocios + Ilimitado 69.90CONTADO</v>
      </c>
      <c r="B1254" s="69">
        <f>precio_alta!A221</f>
        <v>0</v>
      </c>
      <c r="C1254" s="69">
        <f>precio_alta!B221</f>
        <v>0</v>
      </c>
      <c r="D1254" s="69">
        <f>precio_alta!C221</f>
        <v>0</v>
      </c>
      <c r="E1254" s="69">
        <f>precio_alta!D221</f>
        <v>0</v>
      </c>
      <c r="F1254" s="69">
        <f>precio_alta!E221</f>
        <v>0</v>
      </c>
      <c r="G1254" s="69">
        <f>precio_alta!F221</f>
        <v>0</v>
      </c>
      <c r="H1254" s="69" t="s">
        <v>187</v>
      </c>
      <c r="I1254" t="s">
        <v>197</v>
      </c>
      <c r="J1254" s="69">
        <f>precio_alta!J221</f>
        <v>0</v>
      </c>
    </row>
    <row r="1255" spans="1:10" x14ac:dyDescent="0.3">
      <c r="A1255" t="str">
        <f t="shared" si="19"/>
        <v>0Max Negocios + Ilimitado 69.90CONTADO</v>
      </c>
      <c r="B1255" s="69">
        <f>precio_alta!A222</f>
        <v>0</v>
      </c>
      <c r="C1255" s="69">
        <f>precio_alta!B222</f>
        <v>0</v>
      </c>
      <c r="D1255" s="69">
        <f>precio_alta!C222</f>
        <v>0</v>
      </c>
      <c r="E1255" s="69">
        <f>precio_alta!D222</f>
        <v>0</v>
      </c>
      <c r="F1255" s="69">
        <f>precio_alta!E222</f>
        <v>0</v>
      </c>
      <c r="G1255" s="69">
        <f>precio_alta!F222</f>
        <v>0</v>
      </c>
      <c r="H1255" s="69" t="s">
        <v>187</v>
      </c>
      <c r="I1255" t="s">
        <v>197</v>
      </c>
      <c r="J1255" s="69">
        <f>precio_alta!J222</f>
        <v>0</v>
      </c>
    </row>
    <row r="1256" spans="1:10" x14ac:dyDescent="0.3">
      <c r="A1256" t="str">
        <f t="shared" si="19"/>
        <v>0Max Negocios + Ilimitado 69.90CONTADO</v>
      </c>
      <c r="B1256" s="69">
        <f>precio_alta!A223</f>
        <v>0</v>
      </c>
      <c r="C1256" s="69">
        <f>precio_alta!B223</f>
        <v>0</v>
      </c>
      <c r="D1256" s="69">
        <f>precio_alta!C223</f>
        <v>0</v>
      </c>
      <c r="E1256" s="69">
        <f>precio_alta!D223</f>
        <v>0</v>
      </c>
      <c r="F1256" s="69">
        <f>precio_alta!E223</f>
        <v>0</v>
      </c>
      <c r="G1256" s="69">
        <f>precio_alta!F223</f>
        <v>0</v>
      </c>
      <c r="H1256" s="69" t="s">
        <v>187</v>
      </c>
      <c r="I1256" t="s">
        <v>197</v>
      </c>
      <c r="J1256" s="69">
        <f>precio_alta!J223</f>
        <v>0</v>
      </c>
    </row>
    <row r="1257" spans="1:10" x14ac:dyDescent="0.3">
      <c r="A1257" t="str">
        <f t="shared" si="19"/>
        <v>0Max Negocios + Ilimitado 69.90CONTADO</v>
      </c>
      <c r="B1257" s="69">
        <f>precio_alta!A224</f>
        <v>0</v>
      </c>
      <c r="C1257" s="69">
        <f>precio_alta!B224</f>
        <v>0</v>
      </c>
      <c r="D1257" s="69">
        <f>precio_alta!C224</f>
        <v>0</v>
      </c>
      <c r="E1257" s="69">
        <f>precio_alta!D224</f>
        <v>0</v>
      </c>
      <c r="F1257" s="69">
        <f>precio_alta!E224</f>
        <v>0</v>
      </c>
      <c r="G1257" s="69">
        <f>precio_alta!F224</f>
        <v>0</v>
      </c>
      <c r="H1257" s="69" t="s">
        <v>187</v>
      </c>
      <c r="I1257" t="s">
        <v>197</v>
      </c>
      <c r="J1257" s="69">
        <f>precio_alta!J224</f>
        <v>0</v>
      </c>
    </row>
    <row r="1258" spans="1:10" x14ac:dyDescent="0.3">
      <c r="A1258" t="str">
        <f t="shared" si="19"/>
        <v>0Max Negocios + Ilimitado 69.90CONTADO</v>
      </c>
      <c r="B1258" s="69">
        <f>precio_alta!A225</f>
        <v>0</v>
      </c>
      <c r="C1258" s="69">
        <f>precio_alta!B225</f>
        <v>0</v>
      </c>
      <c r="D1258" s="69">
        <f>precio_alta!C225</f>
        <v>0</v>
      </c>
      <c r="E1258" s="69">
        <f>precio_alta!D225</f>
        <v>0</v>
      </c>
      <c r="F1258" s="69">
        <f>precio_alta!E225</f>
        <v>0</v>
      </c>
      <c r="G1258" s="69">
        <f>precio_alta!F225</f>
        <v>0</v>
      </c>
      <c r="H1258" s="69" t="s">
        <v>187</v>
      </c>
      <c r="I1258" t="s">
        <v>197</v>
      </c>
      <c r="J1258" s="69">
        <f>precio_alta!J225</f>
        <v>0</v>
      </c>
    </row>
    <row r="1259" spans="1:10" x14ac:dyDescent="0.3">
      <c r="A1259" t="str">
        <f t="shared" si="19"/>
        <v>0Max Negocios + Ilimitado 69.90CONTADO</v>
      </c>
      <c r="B1259" s="69">
        <f>precio_alta!A226</f>
        <v>0</v>
      </c>
      <c r="C1259" s="69">
        <f>precio_alta!B226</f>
        <v>0</v>
      </c>
      <c r="D1259" s="69">
        <f>precio_alta!C226</f>
        <v>0</v>
      </c>
      <c r="E1259" s="69">
        <f>precio_alta!D226</f>
        <v>0</v>
      </c>
      <c r="F1259" s="69">
        <f>precio_alta!E226</f>
        <v>0</v>
      </c>
      <c r="G1259" s="69">
        <f>precio_alta!F226</f>
        <v>0</v>
      </c>
      <c r="H1259" s="69" t="s">
        <v>187</v>
      </c>
      <c r="I1259" t="s">
        <v>197</v>
      </c>
      <c r="J1259" s="69">
        <f>precio_alta!J226</f>
        <v>0</v>
      </c>
    </row>
    <row r="1260" spans="1:10" x14ac:dyDescent="0.3">
      <c r="A1260" t="str">
        <f t="shared" si="19"/>
        <v>0Max Negocios + Ilimitado 69.90CONTADO</v>
      </c>
      <c r="B1260" s="69">
        <f>precio_alta!A227</f>
        <v>0</v>
      </c>
      <c r="C1260" s="69">
        <f>precio_alta!B227</f>
        <v>0</v>
      </c>
      <c r="D1260" s="69">
        <f>precio_alta!C227</f>
        <v>0</v>
      </c>
      <c r="E1260" s="69">
        <f>precio_alta!D227</f>
        <v>0</v>
      </c>
      <c r="F1260" s="69">
        <f>precio_alta!E227</f>
        <v>0</v>
      </c>
      <c r="G1260" s="69">
        <f>precio_alta!F227</f>
        <v>0</v>
      </c>
      <c r="H1260" s="69" t="s">
        <v>187</v>
      </c>
      <c r="I1260" t="s">
        <v>197</v>
      </c>
      <c r="J1260" s="69">
        <f>precio_alta!J227</f>
        <v>0</v>
      </c>
    </row>
    <row r="1261" spans="1:10" x14ac:dyDescent="0.3">
      <c r="A1261" t="str">
        <f t="shared" si="19"/>
        <v>0Max Negocios + Ilimitado 69.90CONTADO</v>
      </c>
      <c r="B1261" s="69">
        <f>precio_alta!A228</f>
        <v>0</v>
      </c>
      <c r="C1261" s="69">
        <f>precio_alta!B228</f>
        <v>0</v>
      </c>
      <c r="D1261" s="69">
        <f>precio_alta!C228</f>
        <v>0</v>
      </c>
      <c r="E1261" s="69">
        <f>precio_alta!D228</f>
        <v>0</v>
      </c>
      <c r="F1261" s="69">
        <f>precio_alta!E228</f>
        <v>0</v>
      </c>
      <c r="G1261" s="69">
        <f>precio_alta!F228</f>
        <v>0</v>
      </c>
      <c r="H1261" s="69" t="s">
        <v>187</v>
      </c>
      <c r="I1261" t="s">
        <v>197</v>
      </c>
      <c r="J1261" s="69">
        <f>precio_alta!J228</f>
        <v>0</v>
      </c>
    </row>
    <row r="1262" spans="1:10" x14ac:dyDescent="0.3">
      <c r="A1262" t="str">
        <f t="shared" si="19"/>
        <v>0Max Negocios + Ilimitado 69.90CONTADO</v>
      </c>
      <c r="B1262" s="69">
        <f>precio_alta!A229</f>
        <v>0</v>
      </c>
      <c r="C1262" s="69">
        <f>precio_alta!B229</f>
        <v>0</v>
      </c>
      <c r="D1262" s="69">
        <f>precio_alta!C229</f>
        <v>0</v>
      </c>
      <c r="E1262" s="69">
        <f>precio_alta!D229</f>
        <v>0</v>
      </c>
      <c r="F1262" s="69">
        <f>precio_alta!E229</f>
        <v>0</v>
      </c>
      <c r="G1262" s="69">
        <f>precio_alta!F229</f>
        <v>0</v>
      </c>
      <c r="H1262" s="69" t="s">
        <v>187</v>
      </c>
      <c r="I1262" t="s">
        <v>197</v>
      </c>
      <c r="J1262" s="69">
        <f>precio_alta!J229</f>
        <v>0</v>
      </c>
    </row>
    <row r="1263" spans="1:10" x14ac:dyDescent="0.3">
      <c r="A1263" t="str">
        <f t="shared" si="19"/>
        <v>0Max Negocios + Ilimitado 69.90CONTADO</v>
      </c>
      <c r="B1263" s="69">
        <f>precio_alta!A230</f>
        <v>0</v>
      </c>
      <c r="C1263" s="69">
        <f>precio_alta!B230</f>
        <v>0</v>
      </c>
      <c r="D1263" s="69">
        <f>precio_alta!C230</f>
        <v>0</v>
      </c>
      <c r="E1263" s="69">
        <f>precio_alta!D230</f>
        <v>0</v>
      </c>
      <c r="F1263" s="69">
        <f>precio_alta!E230</f>
        <v>0</v>
      </c>
      <c r="G1263" s="69">
        <f>precio_alta!F230</f>
        <v>0</v>
      </c>
      <c r="H1263" s="69" t="s">
        <v>187</v>
      </c>
      <c r="I1263" t="s">
        <v>197</v>
      </c>
      <c r="J1263" s="69">
        <f>precio_alta!J230</f>
        <v>0</v>
      </c>
    </row>
    <row r="1264" spans="1:10" x14ac:dyDescent="0.3">
      <c r="A1264" t="str">
        <f t="shared" si="19"/>
        <v>0Max Negocios + Ilimitado 69.90CONTADO</v>
      </c>
      <c r="B1264" s="69">
        <f>precio_alta!A231</f>
        <v>0</v>
      </c>
      <c r="C1264" s="69">
        <f>precio_alta!B231</f>
        <v>0</v>
      </c>
      <c r="D1264" s="69">
        <f>precio_alta!C231</f>
        <v>0</v>
      </c>
      <c r="E1264" s="69">
        <f>precio_alta!D231</f>
        <v>0</v>
      </c>
      <c r="F1264" s="69">
        <f>precio_alta!E231</f>
        <v>0</v>
      </c>
      <c r="G1264" s="69">
        <f>precio_alta!F231</f>
        <v>0</v>
      </c>
      <c r="H1264" s="69" t="s">
        <v>187</v>
      </c>
      <c r="I1264" t="s">
        <v>197</v>
      </c>
      <c r="J1264" s="69">
        <f>precio_alta!J231</f>
        <v>0</v>
      </c>
    </row>
    <row r="1265" spans="1:10" x14ac:dyDescent="0.3">
      <c r="A1265" t="str">
        <f t="shared" si="19"/>
        <v>0Max Negocios + Ilimitado 69.90CONTADO</v>
      </c>
      <c r="B1265" s="69">
        <f>precio_alta!A232</f>
        <v>0</v>
      </c>
      <c r="C1265" s="69">
        <f>precio_alta!B232</f>
        <v>0</v>
      </c>
      <c r="D1265" s="69">
        <f>precio_alta!C232</f>
        <v>0</v>
      </c>
      <c r="E1265" s="69">
        <f>precio_alta!D232</f>
        <v>0</v>
      </c>
      <c r="F1265" s="69">
        <f>precio_alta!E232</f>
        <v>0</v>
      </c>
      <c r="G1265" s="69">
        <f>precio_alta!F232</f>
        <v>0</v>
      </c>
      <c r="H1265" s="69" t="s">
        <v>187</v>
      </c>
      <c r="I1265" t="s">
        <v>197</v>
      </c>
      <c r="J1265" s="69">
        <f>precio_alta!J232</f>
        <v>0</v>
      </c>
    </row>
    <row r="1266" spans="1:10" x14ac:dyDescent="0.3">
      <c r="A1266" t="str">
        <f t="shared" si="19"/>
        <v>0Max Negocios + Ilimitado 69.90CONTADO</v>
      </c>
      <c r="B1266" s="69">
        <f>precio_alta!A233</f>
        <v>0</v>
      </c>
      <c r="C1266" s="69">
        <f>precio_alta!B233</f>
        <v>0</v>
      </c>
      <c r="D1266" s="69">
        <f>precio_alta!C233</f>
        <v>0</v>
      </c>
      <c r="E1266" s="69">
        <f>precio_alta!D233</f>
        <v>0</v>
      </c>
      <c r="F1266" s="69">
        <f>precio_alta!E233</f>
        <v>0</v>
      </c>
      <c r="G1266" s="69">
        <f>precio_alta!F233</f>
        <v>0</v>
      </c>
      <c r="H1266" s="69" t="s">
        <v>187</v>
      </c>
      <c r="I1266" t="s">
        <v>197</v>
      </c>
      <c r="J1266" s="69">
        <f>precio_alta!J233</f>
        <v>0</v>
      </c>
    </row>
    <row r="1267" spans="1:10" x14ac:dyDescent="0.3">
      <c r="A1267" t="str">
        <f t="shared" si="19"/>
        <v>0Max Negocios + Ilimitado 69.90CONTADO</v>
      </c>
      <c r="B1267" s="69">
        <f>precio_alta!A234</f>
        <v>0</v>
      </c>
      <c r="C1267" s="69">
        <f>precio_alta!B234</f>
        <v>0</v>
      </c>
      <c r="D1267" s="69">
        <f>precio_alta!C234</f>
        <v>0</v>
      </c>
      <c r="E1267" s="69">
        <f>precio_alta!D234</f>
        <v>0</v>
      </c>
      <c r="F1267" s="69">
        <f>precio_alta!E234</f>
        <v>0</v>
      </c>
      <c r="G1267" s="69">
        <f>precio_alta!F234</f>
        <v>0</v>
      </c>
      <c r="H1267" s="69" t="s">
        <v>187</v>
      </c>
      <c r="I1267" t="s">
        <v>197</v>
      </c>
      <c r="J1267" s="69">
        <f>precio_alta!J234</f>
        <v>0</v>
      </c>
    </row>
    <row r="1268" spans="1:10" x14ac:dyDescent="0.3">
      <c r="A1268" t="str">
        <f t="shared" si="19"/>
        <v>0Max Negocios + Ilimitado 69.90CONTADO</v>
      </c>
      <c r="B1268" s="69">
        <f>precio_alta!A235</f>
        <v>0</v>
      </c>
      <c r="C1268" s="69">
        <f>precio_alta!B235</f>
        <v>0</v>
      </c>
      <c r="D1268" s="69">
        <f>precio_alta!C235</f>
        <v>0</v>
      </c>
      <c r="E1268" s="69">
        <f>precio_alta!D235</f>
        <v>0</v>
      </c>
      <c r="F1268" s="69">
        <f>precio_alta!E235</f>
        <v>0</v>
      </c>
      <c r="G1268" s="69">
        <f>precio_alta!F235</f>
        <v>0</v>
      </c>
      <c r="H1268" s="69" t="s">
        <v>187</v>
      </c>
      <c r="I1268" t="s">
        <v>197</v>
      </c>
      <c r="J1268" s="69">
        <f>precio_alta!J235</f>
        <v>0</v>
      </c>
    </row>
    <row r="1269" spans="1:10" x14ac:dyDescent="0.3">
      <c r="A1269" t="str">
        <f t="shared" si="19"/>
        <v>0Max Negocios + Ilimitado 69.90CONTADO</v>
      </c>
      <c r="B1269" s="69">
        <f>precio_alta!A236</f>
        <v>0</v>
      </c>
      <c r="C1269" s="69">
        <f>precio_alta!B236</f>
        <v>0</v>
      </c>
      <c r="D1269" s="69">
        <f>precio_alta!C236</f>
        <v>0</v>
      </c>
      <c r="E1269" s="69">
        <f>precio_alta!D236</f>
        <v>0</v>
      </c>
      <c r="F1269" s="69">
        <f>precio_alta!E236</f>
        <v>0</v>
      </c>
      <c r="G1269" s="69">
        <f>precio_alta!F236</f>
        <v>0</v>
      </c>
      <c r="H1269" s="69" t="s">
        <v>187</v>
      </c>
      <c r="I1269" t="s">
        <v>197</v>
      </c>
      <c r="J1269" s="69">
        <f>precio_alta!J236</f>
        <v>0</v>
      </c>
    </row>
    <row r="1270" spans="1:10" x14ac:dyDescent="0.3">
      <c r="A1270" t="str">
        <f t="shared" si="19"/>
        <v>0Max Negocios + Ilimitado 69.90CONTADO</v>
      </c>
      <c r="B1270" s="69">
        <f>precio_alta!A237</f>
        <v>0</v>
      </c>
      <c r="C1270" s="69">
        <f>precio_alta!B237</f>
        <v>0</v>
      </c>
      <c r="D1270" s="69">
        <f>precio_alta!C237</f>
        <v>0</v>
      </c>
      <c r="E1270" s="69">
        <f>precio_alta!D237</f>
        <v>0</v>
      </c>
      <c r="F1270" s="69">
        <f>precio_alta!E237</f>
        <v>0</v>
      </c>
      <c r="G1270" s="69">
        <f>precio_alta!F237</f>
        <v>0</v>
      </c>
      <c r="H1270" s="69" t="s">
        <v>187</v>
      </c>
      <c r="I1270" t="s">
        <v>197</v>
      </c>
      <c r="J1270" s="69">
        <f>precio_alta!J237</f>
        <v>0</v>
      </c>
    </row>
    <row r="1271" spans="1:10" x14ac:dyDescent="0.3">
      <c r="A1271" t="str">
        <f t="shared" si="19"/>
        <v>0Max Negocios + Ilimitado 69.90CONTADO</v>
      </c>
      <c r="B1271" s="69">
        <f>precio_alta!A238</f>
        <v>0</v>
      </c>
      <c r="C1271" s="69">
        <f>precio_alta!B238</f>
        <v>0</v>
      </c>
      <c r="D1271" s="69">
        <f>precio_alta!C238</f>
        <v>0</v>
      </c>
      <c r="E1271" s="69">
        <f>precio_alta!D238</f>
        <v>0</v>
      </c>
      <c r="F1271" s="69">
        <f>precio_alta!E238</f>
        <v>0</v>
      </c>
      <c r="G1271" s="69">
        <f>precio_alta!F238</f>
        <v>0</v>
      </c>
      <c r="H1271" s="69" t="s">
        <v>187</v>
      </c>
      <c r="I1271" t="s">
        <v>197</v>
      </c>
      <c r="J1271" s="69">
        <f>precio_alta!J238</f>
        <v>0</v>
      </c>
    </row>
    <row r="1272" spans="1:10" x14ac:dyDescent="0.3">
      <c r="A1272" t="str">
        <f t="shared" si="19"/>
        <v>0Max Negocios + Ilimitado 69.90CONTADO</v>
      </c>
      <c r="B1272" s="69">
        <f>precio_alta!A239</f>
        <v>0</v>
      </c>
      <c r="C1272" s="69">
        <f>precio_alta!B239</f>
        <v>0</v>
      </c>
      <c r="D1272" s="69">
        <f>precio_alta!C239</f>
        <v>0</v>
      </c>
      <c r="E1272" s="69">
        <f>precio_alta!D239</f>
        <v>0</v>
      </c>
      <c r="F1272" s="69">
        <f>precio_alta!E239</f>
        <v>0</v>
      </c>
      <c r="G1272" s="69">
        <f>precio_alta!F239</f>
        <v>0</v>
      </c>
      <c r="H1272" s="69" t="s">
        <v>187</v>
      </c>
      <c r="I1272" t="s">
        <v>197</v>
      </c>
      <c r="J1272" s="69">
        <f>precio_alta!J239</f>
        <v>0</v>
      </c>
    </row>
    <row r="1273" spans="1:10" x14ac:dyDescent="0.3">
      <c r="A1273" t="str">
        <f t="shared" si="19"/>
        <v>0Max Negocios + Ilimitado 69.90CONTADO</v>
      </c>
      <c r="B1273" s="69">
        <f>precio_alta!A240</f>
        <v>0</v>
      </c>
      <c r="C1273" s="69">
        <f>precio_alta!B240</f>
        <v>0</v>
      </c>
      <c r="D1273" s="69">
        <f>precio_alta!C240</f>
        <v>0</v>
      </c>
      <c r="E1273" s="69">
        <f>precio_alta!D240</f>
        <v>0</v>
      </c>
      <c r="F1273" s="69">
        <f>precio_alta!E240</f>
        <v>0</v>
      </c>
      <c r="G1273" s="69">
        <f>precio_alta!F240</f>
        <v>0</v>
      </c>
      <c r="H1273" s="69" t="s">
        <v>187</v>
      </c>
      <c r="I1273" t="s">
        <v>197</v>
      </c>
      <c r="J1273" s="69">
        <f>precio_alta!J240</f>
        <v>0</v>
      </c>
    </row>
    <row r="1274" spans="1:10" x14ac:dyDescent="0.3">
      <c r="A1274" t="str">
        <f t="shared" si="19"/>
        <v>0Max Negocios + Ilimitado 69.90CONTADO</v>
      </c>
      <c r="B1274" s="69">
        <f>precio_alta!A241</f>
        <v>0</v>
      </c>
      <c r="C1274" s="69">
        <f>precio_alta!B241</f>
        <v>0</v>
      </c>
      <c r="D1274" s="69">
        <f>precio_alta!C241</f>
        <v>0</v>
      </c>
      <c r="E1274" s="69">
        <f>precio_alta!D241</f>
        <v>0</v>
      </c>
      <c r="F1274" s="69">
        <f>precio_alta!E241</f>
        <v>0</v>
      </c>
      <c r="G1274" s="69">
        <f>precio_alta!F241</f>
        <v>0</v>
      </c>
      <c r="H1274" s="69" t="s">
        <v>187</v>
      </c>
      <c r="I1274" t="s">
        <v>197</v>
      </c>
      <c r="J1274" s="69">
        <f>precio_alta!J241</f>
        <v>0</v>
      </c>
    </row>
    <row r="1275" spans="1:10" x14ac:dyDescent="0.3">
      <c r="A1275" t="str">
        <f t="shared" si="19"/>
        <v>0Max Negocios + Ilimitado 69.90CONTADO</v>
      </c>
      <c r="B1275" s="69">
        <f>precio_alta!A242</f>
        <v>0</v>
      </c>
      <c r="C1275" s="69">
        <f>precio_alta!B242</f>
        <v>0</v>
      </c>
      <c r="D1275" s="69">
        <f>precio_alta!C242</f>
        <v>0</v>
      </c>
      <c r="E1275" s="69">
        <f>precio_alta!D242</f>
        <v>0</v>
      </c>
      <c r="F1275" s="69">
        <f>precio_alta!E242</f>
        <v>0</v>
      </c>
      <c r="G1275" s="69">
        <f>precio_alta!F242</f>
        <v>0</v>
      </c>
      <c r="H1275" s="69" t="s">
        <v>187</v>
      </c>
      <c r="I1275" t="s">
        <v>197</v>
      </c>
      <c r="J1275" s="69">
        <f>precio_alta!J242</f>
        <v>0</v>
      </c>
    </row>
    <row r="1276" spans="1:10" x14ac:dyDescent="0.3">
      <c r="A1276" t="str">
        <f t="shared" si="19"/>
        <v>0Max Negocios + Ilimitado 69.90CONTADO</v>
      </c>
      <c r="B1276" s="69">
        <f>precio_alta!A243</f>
        <v>0</v>
      </c>
      <c r="C1276" s="69">
        <f>precio_alta!B243</f>
        <v>0</v>
      </c>
      <c r="D1276" s="69">
        <f>precio_alta!C243</f>
        <v>0</v>
      </c>
      <c r="E1276" s="69">
        <f>precio_alta!D243</f>
        <v>0</v>
      </c>
      <c r="F1276" s="69">
        <f>precio_alta!E243</f>
        <v>0</v>
      </c>
      <c r="G1276" s="69">
        <f>precio_alta!F243</f>
        <v>0</v>
      </c>
      <c r="H1276" s="69" t="s">
        <v>187</v>
      </c>
      <c r="I1276" t="s">
        <v>197</v>
      </c>
      <c r="J1276" s="69">
        <f>precio_alta!J243</f>
        <v>0</v>
      </c>
    </row>
    <row r="1277" spans="1:10" x14ac:dyDescent="0.3">
      <c r="A1277" t="str">
        <f t="shared" si="19"/>
        <v>0Max Negocios + Ilimitado 69.90CONTADO</v>
      </c>
      <c r="B1277" s="69">
        <f>precio_alta!A244</f>
        <v>0</v>
      </c>
      <c r="C1277" s="69">
        <f>precio_alta!B244</f>
        <v>0</v>
      </c>
      <c r="D1277" s="69">
        <f>precio_alta!C244</f>
        <v>0</v>
      </c>
      <c r="E1277" s="69">
        <f>precio_alta!D244</f>
        <v>0</v>
      </c>
      <c r="F1277" s="69">
        <f>precio_alta!E244</f>
        <v>0</v>
      </c>
      <c r="G1277" s="69">
        <f>precio_alta!F244</f>
        <v>0</v>
      </c>
      <c r="H1277" s="69" t="s">
        <v>187</v>
      </c>
      <c r="I1277" t="s">
        <v>197</v>
      </c>
      <c r="J1277" s="69">
        <f>precio_alta!J244</f>
        <v>0</v>
      </c>
    </row>
    <row r="1278" spans="1:10" x14ac:dyDescent="0.3">
      <c r="A1278" t="str">
        <f t="shared" si="19"/>
        <v>0Max Negocios + Ilimitado 69.90CONTADO</v>
      </c>
      <c r="B1278" s="69">
        <f>precio_alta!A245</f>
        <v>0</v>
      </c>
      <c r="C1278" s="69">
        <f>precio_alta!B245</f>
        <v>0</v>
      </c>
      <c r="D1278" s="69">
        <f>precio_alta!C245</f>
        <v>0</v>
      </c>
      <c r="E1278" s="69">
        <f>precio_alta!D245</f>
        <v>0</v>
      </c>
      <c r="F1278" s="69">
        <f>precio_alta!E245</f>
        <v>0</v>
      </c>
      <c r="G1278" s="69">
        <f>precio_alta!F245</f>
        <v>0</v>
      </c>
      <c r="H1278" s="69" t="s">
        <v>187</v>
      </c>
      <c r="I1278" t="s">
        <v>197</v>
      </c>
      <c r="J1278" s="69">
        <f>precio_alta!J245</f>
        <v>0</v>
      </c>
    </row>
    <row r="1279" spans="1:10" x14ac:dyDescent="0.3">
      <c r="A1279" t="str">
        <f t="shared" si="19"/>
        <v>0Max Negocios + Ilimitado 69.90CONTADO</v>
      </c>
      <c r="B1279" s="69">
        <f>precio_alta!A246</f>
        <v>0</v>
      </c>
      <c r="C1279" s="69">
        <f>precio_alta!B246</f>
        <v>0</v>
      </c>
      <c r="D1279" s="69">
        <f>precio_alta!C246</f>
        <v>0</v>
      </c>
      <c r="E1279" s="69">
        <f>precio_alta!D246</f>
        <v>0</v>
      </c>
      <c r="F1279" s="69">
        <f>precio_alta!E246</f>
        <v>0</v>
      </c>
      <c r="G1279" s="69">
        <f>precio_alta!F246</f>
        <v>0</v>
      </c>
      <c r="H1279" s="69" t="s">
        <v>187</v>
      </c>
      <c r="I1279" t="s">
        <v>197</v>
      </c>
      <c r="J1279" s="69">
        <f>precio_alta!J246</f>
        <v>0</v>
      </c>
    </row>
    <row r="1280" spans="1:10" x14ac:dyDescent="0.3">
      <c r="A1280" t="str">
        <f t="shared" si="19"/>
        <v>0Max Negocios + Ilimitado 69.90CONTADO</v>
      </c>
      <c r="B1280" s="69">
        <f>precio_alta!A247</f>
        <v>0</v>
      </c>
      <c r="C1280" s="69">
        <f>precio_alta!B247</f>
        <v>0</v>
      </c>
      <c r="D1280" s="69">
        <f>precio_alta!C247</f>
        <v>0</v>
      </c>
      <c r="E1280" s="69">
        <f>precio_alta!D247</f>
        <v>0</v>
      </c>
      <c r="F1280" s="69">
        <f>precio_alta!E247</f>
        <v>0</v>
      </c>
      <c r="G1280" s="69">
        <f>precio_alta!F247</f>
        <v>0</v>
      </c>
      <c r="H1280" s="69" t="s">
        <v>187</v>
      </c>
      <c r="I1280" t="s">
        <v>197</v>
      </c>
      <c r="J1280" s="69">
        <f>precio_alta!J247</f>
        <v>0</v>
      </c>
    </row>
    <row r="1281" spans="1:10" x14ac:dyDescent="0.3">
      <c r="A1281" t="str">
        <f t="shared" si="19"/>
        <v>0Max Negocios + Ilimitado 69.90CONTADO</v>
      </c>
      <c r="B1281" s="69">
        <f>precio_alta!A248</f>
        <v>0</v>
      </c>
      <c r="C1281" s="69">
        <f>precio_alta!B248</f>
        <v>0</v>
      </c>
      <c r="D1281" s="69">
        <f>precio_alta!C248</f>
        <v>0</v>
      </c>
      <c r="E1281" s="69">
        <f>precio_alta!D248</f>
        <v>0</v>
      </c>
      <c r="F1281" s="69">
        <f>precio_alta!E248</f>
        <v>0</v>
      </c>
      <c r="G1281" s="69">
        <f>precio_alta!F248</f>
        <v>0</v>
      </c>
      <c r="H1281" s="69" t="s">
        <v>187</v>
      </c>
      <c r="I1281" t="s">
        <v>197</v>
      </c>
      <c r="J1281" s="69">
        <f>precio_alta!J248</f>
        <v>0</v>
      </c>
    </row>
    <row r="1282" spans="1:10" x14ac:dyDescent="0.3">
      <c r="A1282" t="str">
        <f t="shared" si="19"/>
        <v>0Max Negocios + Ilimitado 69.90CONTADO</v>
      </c>
      <c r="B1282" s="69">
        <f>precio_alta!A249</f>
        <v>0</v>
      </c>
      <c r="C1282" s="69">
        <f>precio_alta!B249</f>
        <v>0</v>
      </c>
      <c r="D1282" s="69">
        <f>precio_alta!C249</f>
        <v>0</v>
      </c>
      <c r="E1282" s="69">
        <f>precio_alta!D249</f>
        <v>0</v>
      </c>
      <c r="F1282" s="69">
        <f>precio_alta!E249</f>
        <v>0</v>
      </c>
      <c r="G1282" s="69">
        <f>precio_alta!F249</f>
        <v>0</v>
      </c>
      <c r="H1282" s="69" t="s">
        <v>187</v>
      </c>
      <c r="I1282" t="s">
        <v>197</v>
      </c>
      <c r="J1282" s="69">
        <f>precio_alta!J249</f>
        <v>0</v>
      </c>
    </row>
    <row r="1283" spans="1:10" x14ac:dyDescent="0.3">
      <c r="A1283" t="str">
        <f t="shared" ref="A1283:A1346" si="20">CONCATENATE(E1283,I1283,H1283)</f>
        <v>0Max Negocios + Ilimitado 69.90CONTADO</v>
      </c>
      <c r="B1283" s="69">
        <f>precio_alta!A250</f>
        <v>0</v>
      </c>
      <c r="C1283" s="69">
        <f>precio_alta!B250</f>
        <v>0</v>
      </c>
      <c r="D1283" s="69">
        <f>precio_alta!C250</f>
        <v>0</v>
      </c>
      <c r="E1283" s="69">
        <f>precio_alta!D250</f>
        <v>0</v>
      </c>
      <c r="F1283" s="69">
        <f>precio_alta!E250</f>
        <v>0</v>
      </c>
      <c r="G1283" s="69">
        <f>precio_alta!F250</f>
        <v>0</v>
      </c>
      <c r="H1283" s="69" t="s">
        <v>187</v>
      </c>
      <c r="I1283" t="s">
        <v>197</v>
      </c>
      <c r="J1283" s="69">
        <f>precio_alta!J250</f>
        <v>0</v>
      </c>
    </row>
    <row r="1284" spans="1:10" x14ac:dyDescent="0.3">
      <c r="A1284" t="str">
        <f t="shared" si="20"/>
        <v>0Max Negocios + Ilimitado 69.90CONTADO</v>
      </c>
      <c r="B1284" s="69">
        <f>precio_alta!A251</f>
        <v>0</v>
      </c>
      <c r="C1284" s="69">
        <f>precio_alta!B251</f>
        <v>0</v>
      </c>
      <c r="D1284" s="69">
        <f>precio_alta!C251</f>
        <v>0</v>
      </c>
      <c r="E1284" s="69">
        <f>precio_alta!D251</f>
        <v>0</v>
      </c>
      <c r="F1284" s="69">
        <f>precio_alta!E251</f>
        <v>0</v>
      </c>
      <c r="G1284" s="69">
        <f>precio_alta!F251</f>
        <v>0</v>
      </c>
      <c r="H1284" s="69" t="s">
        <v>187</v>
      </c>
      <c r="I1284" t="s">
        <v>197</v>
      </c>
      <c r="J1284" s="69">
        <f>precio_alta!J251</f>
        <v>0</v>
      </c>
    </row>
    <row r="1285" spans="1:10" x14ac:dyDescent="0.3">
      <c r="A1285" t="str">
        <f t="shared" si="20"/>
        <v>0Max Negocios + Ilimitado 69.90CONTADO</v>
      </c>
      <c r="B1285" s="69">
        <f>precio_alta!A252</f>
        <v>0</v>
      </c>
      <c r="C1285" s="69">
        <f>precio_alta!B252</f>
        <v>0</v>
      </c>
      <c r="D1285" s="69">
        <f>precio_alta!C252</f>
        <v>0</v>
      </c>
      <c r="E1285" s="69">
        <f>precio_alta!D252</f>
        <v>0</v>
      </c>
      <c r="F1285" s="69">
        <f>precio_alta!E252</f>
        <v>0</v>
      </c>
      <c r="G1285" s="69">
        <f>precio_alta!F252</f>
        <v>0</v>
      </c>
      <c r="H1285" s="69" t="s">
        <v>187</v>
      </c>
      <c r="I1285" t="s">
        <v>197</v>
      </c>
      <c r="J1285" s="69">
        <f>precio_alta!J252</f>
        <v>0</v>
      </c>
    </row>
    <row r="1286" spans="1:10" x14ac:dyDescent="0.3">
      <c r="A1286" t="str">
        <f t="shared" si="20"/>
        <v>0Max Negocios + Ilimitado 69.90CONTADO</v>
      </c>
      <c r="B1286" s="69">
        <f>precio_alta!A253</f>
        <v>0</v>
      </c>
      <c r="C1286" s="69">
        <f>precio_alta!B253</f>
        <v>0</v>
      </c>
      <c r="D1286" s="69">
        <f>precio_alta!C253</f>
        <v>0</v>
      </c>
      <c r="E1286" s="69">
        <f>precio_alta!D253</f>
        <v>0</v>
      </c>
      <c r="F1286" s="69">
        <f>precio_alta!E253</f>
        <v>0</v>
      </c>
      <c r="G1286" s="69">
        <f>precio_alta!F253</f>
        <v>0</v>
      </c>
      <c r="H1286" s="69" t="s">
        <v>187</v>
      </c>
      <c r="I1286" t="s">
        <v>197</v>
      </c>
      <c r="J1286" s="69">
        <f>precio_alta!J253</f>
        <v>0</v>
      </c>
    </row>
    <row r="1287" spans="1:10" x14ac:dyDescent="0.3">
      <c r="A1287" t="str">
        <f t="shared" si="20"/>
        <v>0Max Negocios + Ilimitado 69.90CONTADO</v>
      </c>
      <c r="B1287" s="69">
        <f>precio_alta!A254</f>
        <v>0</v>
      </c>
      <c r="C1287" s="69">
        <f>precio_alta!B254</f>
        <v>0</v>
      </c>
      <c r="D1287" s="69">
        <f>precio_alta!C254</f>
        <v>0</v>
      </c>
      <c r="E1287" s="69">
        <f>precio_alta!D254</f>
        <v>0</v>
      </c>
      <c r="F1287" s="69">
        <f>precio_alta!E254</f>
        <v>0</v>
      </c>
      <c r="G1287" s="69">
        <f>precio_alta!F254</f>
        <v>0</v>
      </c>
      <c r="H1287" s="69" t="s">
        <v>187</v>
      </c>
      <c r="I1287" t="s">
        <v>197</v>
      </c>
      <c r="J1287" s="69">
        <f>precio_alta!J254</f>
        <v>0</v>
      </c>
    </row>
    <row r="1288" spans="1:10" x14ac:dyDescent="0.3">
      <c r="A1288" t="str">
        <f t="shared" si="20"/>
        <v>0Max Negocios + Ilimitado 69.90CONTADO</v>
      </c>
      <c r="B1288" s="69">
        <f>precio_alta!A255</f>
        <v>0</v>
      </c>
      <c r="C1288" s="69">
        <f>precio_alta!B255</f>
        <v>0</v>
      </c>
      <c r="D1288" s="69">
        <f>precio_alta!C255</f>
        <v>0</v>
      </c>
      <c r="E1288" s="69">
        <f>precio_alta!D255</f>
        <v>0</v>
      </c>
      <c r="F1288" s="69">
        <f>precio_alta!E255</f>
        <v>0</v>
      </c>
      <c r="G1288" s="69">
        <f>precio_alta!F255</f>
        <v>0</v>
      </c>
      <c r="H1288" s="69" t="s">
        <v>187</v>
      </c>
      <c r="I1288" t="s">
        <v>197</v>
      </c>
      <c r="J1288" s="69">
        <f>precio_alta!J255</f>
        <v>0</v>
      </c>
    </row>
    <row r="1289" spans="1:10" x14ac:dyDescent="0.3">
      <c r="A1289" t="str">
        <f t="shared" si="20"/>
        <v>0Max Negocios + Ilimitado 69.90CONTADO</v>
      </c>
      <c r="B1289" s="69">
        <f>precio_alta!A256</f>
        <v>0</v>
      </c>
      <c r="C1289" s="69">
        <f>precio_alta!B256</f>
        <v>0</v>
      </c>
      <c r="D1289" s="69">
        <f>precio_alta!C256</f>
        <v>0</v>
      </c>
      <c r="E1289" s="69">
        <f>precio_alta!D256</f>
        <v>0</v>
      </c>
      <c r="F1289" s="69">
        <f>precio_alta!E256</f>
        <v>0</v>
      </c>
      <c r="G1289" s="69">
        <f>precio_alta!F256</f>
        <v>0</v>
      </c>
      <c r="H1289" s="69" t="s">
        <v>187</v>
      </c>
      <c r="I1289" t="s">
        <v>197</v>
      </c>
      <c r="J1289" s="69">
        <f>precio_alta!J256</f>
        <v>0</v>
      </c>
    </row>
    <row r="1290" spans="1:10" x14ac:dyDescent="0.3">
      <c r="A1290" t="str">
        <f t="shared" si="20"/>
        <v>0Max Negocios + Ilimitado 69.90CONTADO</v>
      </c>
      <c r="B1290" s="69">
        <f>precio_alta!A257</f>
        <v>0</v>
      </c>
      <c r="C1290" s="69">
        <f>precio_alta!B257</f>
        <v>0</v>
      </c>
      <c r="D1290" s="69">
        <f>precio_alta!C257</f>
        <v>0</v>
      </c>
      <c r="E1290" s="69">
        <f>precio_alta!D257</f>
        <v>0</v>
      </c>
      <c r="F1290" s="69">
        <f>precio_alta!E257</f>
        <v>0</v>
      </c>
      <c r="G1290" s="69">
        <f>precio_alta!F257</f>
        <v>0</v>
      </c>
      <c r="H1290" s="69" t="s">
        <v>187</v>
      </c>
      <c r="I1290" t="s">
        <v>197</v>
      </c>
      <c r="J1290" s="69">
        <f>precio_alta!J257</f>
        <v>0</v>
      </c>
    </row>
    <row r="1291" spans="1:10" x14ac:dyDescent="0.3">
      <c r="A1291" t="str">
        <f t="shared" si="20"/>
        <v>0Max Negocios + Ilimitado 69.90CONTADO</v>
      </c>
      <c r="B1291" s="69">
        <f>precio_alta!A258</f>
        <v>0</v>
      </c>
      <c r="C1291" s="69">
        <f>precio_alta!B258</f>
        <v>0</v>
      </c>
      <c r="D1291" s="69">
        <f>precio_alta!C258</f>
        <v>0</v>
      </c>
      <c r="E1291" s="69">
        <f>precio_alta!D258</f>
        <v>0</v>
      </c>
      <c r="F1291" s="69">
        <f>precio_alta!E258</f>
        <v>0</v>
      </c>
      <c r="G1291" s="69">
        <f>precio_alta!F258</f>
        <v>0</v>
      </c>
      <c r="H1291" s="69" t="s">
        <v>187</v>
      </c>
      <c r="I1291" t="s">
        <v>197</v>
      </c>
      <c r="J1291" s="69">
        <f>precio_alta!J258</f>
        <v>0</v>
      </c>
    </row>
    <row r="1292" spans="1:10" x14ac:dyDescent="0.3">
      <c r="A1292" t="str">
        <f t="shared" si="20"/>
        <v>0Max Negocios + Ilimitado 69.90CONTADO</v>
      </c>
      <c r="B1292" s="69">
        <f>precio_alta!A259</f>
        <v>0</v>
      </c>
      <c r="C1292" s="69">
        <f>precio_alta!B259</f>
        <v>0</v>
      </c>
      <c r="D1292" s="69">
        <f>precio_alta!C259</f>
        <v>0</v>
      </c>
      <c r="E1292" s="69">
        <f>precio_alta!D259</f>
        <v>0</v>
      </c>
      <c r="F1292" s="69">
        <f>precio_alta!E259</f>
        <v>0</v>
      </c>
      <c r="G1292" s="69">
        <f>precio_alta!F259</f>
        <v>0</v>
      </c>
      <c r="H1292" s="69" t="s">
        <v>187</v>
      </c>
      <c r="I1292" t="s">
        <v>197</v>
      </c>
      <c r="J1292" s="69">
        <f>precio_alta!J259</f>
        <v>0</v>
      </c>
    </row>
    <row r="1293" spans="1:10" x14ac:dyDescent="0.3">
      <c r="A1293" t="str">
        <f t="shared" si="20"/>
        <v>0Max Negocios + Ilimitado 69.90CONTADO</v>
      </c>
      <c r="B1293" s="69">
        <f>precio_alta!A260</f>
        <v>0</v>
      </c>
      <c r="C1293" s="69">
        <f>precio_alta!B260</f>
        <v>0</v>
      </c>
      <c r="D1293" s="69">
        <f>precio_alta!C260</f>
        <v>0</v>
      </c>
      <c r="E1293" s="69">
        <f>precio_alta!D260</f>
        <v>0</v>
      </c>
      <c r="F1293" s="69">
        <f>precio_alta!E260</f>
        <v>0</v>
      </c>
      <c r="G1293" s="69">
        <f>precio_alta!F260</f>
        <v>0</v>
      </c>
      <c r="H1293" s="69" t="s">
        <v>187</v>
      </c>
      <c r="I1293" t="s">
        <v>197</v>
      </c>
      <c r="J1293" s="69">
        <f>precio_alta!J260</f>
        <v>0</v>
      </c>
    </row>
    <row r="1294" spans="1:10" x14ac:dyDescent="0.3">
      <c r="A1294" t="str">
        <f t="shared" si="20"/>
        <v>0Max Negocios + Ilimitado 69.90CONTADO</v>
      </c>
      <c r="B1294" s="69">
        <f>precio_alta!A261</f>
        <v>0</v>
      </c>
      <c r="C1294" s="69">
        <f>precio_alta!B261</f>
        <v>0</v>
      </c>
      <c r="D1294" s="69">
        <f>precio_alta!C261</f>
        <v>0</v>
      </c>
      <c r="E1294" s="69">
        <f>precio_alta!D261</f>
        <v>0</v>
      </c>
      <c r="F1294" s="69">
        <f>precio_alta!E261</f>
        <v>0</v>
      </c>
      <c r="G1294" s="69">
        <f>precio_alta!F261</f>
        <v>0</v>
      </c>
      <c r="H1294" s="69" t="s">
        <v>187</v>
      </c>
      <c r="I1294" t="s">
        <v>197</v>
      </c>
      <c r="J1294" s="69">
        <f>precio_alta!J261</f>
        <v>0</v>
      </c>
    </row>
    <row r="1295" spans="1:10" x14ac:dyDescent="0.3">
      <c r="A1295" t="str">
        <f t="shared" si="20"/>
        <v>APPLE IPHONE 15 128GBMax Negocios + Ilimitado 79.90CONTADO</v>
      </c>
      <c r="B1295" s="69" t="str">
        <f>precio_alta!A3</f>
        <v>Corriente</v>
      </c>
      <c r="C1295" s="69" t="str">
        <f>precio_alta!B3</f>
        <v>5G</v>
      </c>
      <c r="D1295" s="69" t="str">
        <f>precio_alta!C3</f>
        <v>APPLE</v>
      </c>
      <c r="E1295" s="69" t="str">
        <f>precio_alta!D3</f>
        <v>APPLE IPHONE 15 128GB</v>
      </c>
      <c r="F1295" s="69">
        <f>precio_alta!E3</f>
        <v>3769</v>
      </c>
      <c r="G1295" s="69" t="str">
        <f>precio_alta!F3</f>
        <v>iOS</v>
      </c>
      <c r="H1295" s="69" t="s">
        <v>187</v>
      </c>
      <c r="I1295" t="s">
        <v>41</v>
      </c>
      <c r="J1295" s="69">
        <f>precio_alta!K3</f>
        <v>3619</v>
      </c>
    </row>
    <row r="1296" spans="1:10" x14ac:dyDescent="0.3">
      <c r="A1296" t="str">
        <f t="shared" si="20"/>
        <v>APPLE IPHONE 15 256GBMax Negocios + Ilimitado 79.90CONTADO</v>
      </c>
      <c r="B1296" s="69" t="str">
        <f>precio_alta!A4</f>
        <v>Corriente</v>
      </c>
      <c r="C1296" s="69" t="str">
        <f>precio_alta!B4</f>
        <v>5G</v>
      </c>
      <c r="D1296" s="69" t="str">
        <f>precio_alta!C4</f>
        <v>APPLE</v>
      </c>
      <c r="E1296" s="69" t="str">
        <f>precio_alta!D4</f>
        <v>APPLE IPHONE 15 256GB</v>
      </c>
      <c r="F1296" s="69">
        <f>precio_alta!E4</f>
        <v>5029</v>
      </c>
      <c r="G1296" s="69" t="str">
        <f>precio_alta!F4</f>
        <v>iOS</v>
      </c>
      <c r="H1296" s="69" t="s">
        <v>187</v>
      </c>
      <c r="I1296" t="s">
        <v>41</v>
      </c>
      <c r="J1296" s="69">
        <f>precio_alta!K4</f>
        <v>4819</v>
      </c>
    </row>
    <row r="1297" spans="1:10" x14ac:dyDescent="0.3">
      <c r="A1297" t="str">
        <f t="shared" si="20"/>
        <v>APPLE IPHONE 16 128GBMax Negocios + Ilimitado 79.90CONTADO</v>
      </c>
      <c r="B1297" s="69" t="str">
        <f>precio_alta!A5</f>
        <v>Corriente</v>
      </c>
      <c r="C1297" s="69" t="str">
        <f>precio_alta!B5</f>
        <v>5G</v>
      </c>
      <c r="D1297" s="69" t="str">
        <f>precio_alta!C5</f>
        <v>APPLE</v>
      </c>
      <c r="E1297" s="69" t="str">
        <f>precio_alta!D5</f>
        <v>APPLE IPHONE 16 128GB</v>
      </c>
      <c r="F1297" s="69">
        <f>precio_alta!E5</f>
        <v>4399</v>
      </c>
      <c r="G1297" s="69" t="str">
        <f>precio_alta!F5</f>
        <v>iOS</v>
      </c>
      <c r="H1297" s="69" t="s">
        <v>187</v>
      </c>
      <c r="I1297" t="s">
        <v>41</v>
      </c>
      <c r="J1297" s="69">
        <f>precio_alta!K5</f>
        <v>4219</v>
      </c>
    </row>
    <row r="1298" spans="1:10" x14ac:dyDescent="0.3">
      <c r="A1298" t="str">
        <f t="shared" si="20"/>
        <v>APPLE IPHONE 16 PRO 1TBMax Negocios + Ilimitado 79.90CONTADO</v>
      </c>
      <c r="B1298" s="69" t="str">
        <f>precio_alta!A6</f>
        <v>Corriente</v>
      </c>
      <c r="C1298" s="69" t="str">
        <f>precio_alta!B6</f>
        <v>5G</v>
      </c>
      <c r="D1298" s="69" t="str">
        <f>precio_alta!C6</f>
        <v>APPLE</v>
      </c>
      <c r="E1298" s="69" t="str">
        <f>precio_alta!D6</f>
        <v>APPLE IPHONE 16 PRO 1TB</v>
      </c>
      <c r="F1298" s="69">
        <f>precio_alta!E6</f>
        <v>9419</v>
      </c>
      <c r="G1298" s="69" t="str">
        <f>precio_alta!F6</f>
        <v>iOS</v>
      </c>
      <c r="H1298" s="69" t="s">
        <v>187</v>
      </c>
      <c r="I1298" t="s">
        <v>41</v>
      </c>
      <c r="J1298" s="69">
        <f>precio_alta!K6</f>
        <v>9039</v>
      </c>
    </row>
    <row r="1299" spans="1:10" x14ac:dyDescent="0.3">
      <c r="A1299" t="str">
        <f t="shared" si="20"/>
        <v>APPLE IPHONE 16 PRO 512GBMax Negocios + Ilimitado 79.90CONTADO</v>
      </c>
      <c r="B1299" s="69" t="str">
        <f>precio_alta!A7</f>
        <v>Corriente</v>
      </c>
      <c r="C1299" s="69" t="str">
        <f>precio_alta!B7</f>
        <v>5G</v>
      </c>
      <c r="D1299" s="69" t="str">
        <f>precio_alta!C7</f>
        <v>APPLE</v>
      </c>
      <c r="E1299" s="69" t="str">
        <f>precio_alta!D7</f>
        <v>APPLE IPHONE 16 PRO 512GB</v>
      </c>
      <c r="F1299" s="69">
        <f>precio_alta!E7</f>
        <v>8169</v>
      </c>
      <c r="G1299" s="69" t="str">
        <f>precio_alta!F7</f>
        <v>iOS</v>
      </c>
      <c r="H1299" s="69" t="s">
        <v>187</v>
      </c>
      <c r="I1299" t="s">
        <v>41</v>
      </c>
      <c r="J1299" s="69">
        <f>precio_alta!K7</f>
        <v>7839</v>
      </c>
    </row>
    <row r="1300" spans="1:10" x14ac:dyDescent="0.3">
      <c r="A1300" t="str">
        <f t="shared" si="20"/>
        <v>APPLE IPHONE 16 PRO MAX 1TBMax Negocios + Ilimitado 79.90CONTADO</v>
      </c>
      <c r="B1300" s="69" t="str">
        <f>precio_alta!A8</f>
        <v>Corriente</v>
      </c>
      <c r="C1300" s="69" t="str">
        <f>precio_alta!B8</f>
        <v>5G</v>
      </c>
      <c r="D1300" s="69" t="str">
        <f>precio_alta!C8</f>
        <v>APPLE</v>
      </c>
      <c r="E1300" s="69" t="str">
        <f>precio_alta!D8</f>
        <v>APPLE IPHONE 16 PRO MAX 1TB</v>
      </c>
      <c r="F1300" s="69">
        <f>precio_alta!E8</f>
        <v>10049</v>
      </c>
      <c r="G1300" s="69" t="str">
        <f>precio_alta!F8</f>
        <v>iOS</v>
      </c>
      <c r="H1300" s="69" t="s">
        <v>187</v>
      </c>
      <c r="I1300" t="s">
        <v>41</v>
      </c>
      <c r="J1300" s="69">
        <f>precio_alta!K8</f>
        <v>9649</v>
      </c>
    </row>
    <row r="1301" spans="1:10" x14ac:dyDescent="0.3">
      <c r="A1301" t="str">
        <f t="shared" si="20"/>
        <v>APPLE IPHONE 16 PRO MAX 512GBMax Negocios + Ilimitado 79.90CONTADO</v>
      </c>
      <c r="B1301" s="69" t="str">
        <f>precio_alta!A9</f>
        <v>Corriente</v>
      </c>
      <c r="C1301" s="69" t="str">
        <f>precio_alta!B9</f>
        <v>5G</v>
      </c>
      <c r="D1301" s="69" t="str">
        <f>precio_alta!C9</f>
        <v>APPLE</v>
      </c>
      <c r="E1301" s="69" t="str">
        <f>precio_alta!D9</f>
        <v>APPLE IPHONE 16 PRO MAX 512GB</v>
      </c>
      <c r="F1301" s="69">
        <f>precio_alta!E9</f>
        <v>8799</v>
      </c>
      <c r="G1301" s="69" t="str">
        <f>precio_alta!F9</f>
        <v>iOS</v>
      </c>
      <c r="H1301" s="69" t="s">
        <v>187</v>
      </c>
      <c r="I1301" t="s">
        <v>41</v>
      </c>
      <c r="J1301" s="69">
        <f>precio_alta!K9</f>
        <v>8439</v>
      </c>
    </row>
    <row r="1302" spans="1:10" x14ac:dyDescent="0.3">
      <c r="A1302" t="str">
        <f t="shared" si="20"/>
        <v>APPLE IPHONE 16e 128GBMax Negocios + Ilimitado 79.90CONTADO</v>
      </c>
      <c r="B1302" s="69" t="str">
        <f>precio_alta!A10</f>
        <v>Corriente</v>
      </c>
      <c r="C1302" s="69" t="str">
        <f>precio_alta!B10</f>
        <v>5G</v>
      </c>
      <c r="D1302" s="69" t="str">
        <f>precio_alta!C10</f>
        <v>APPLE</v>
      </c>
      <c r="E1302" s="69" t="str">
        <f>precio_alta!D10</f>
        <v>APPLE IPHONE 16e 128GB</v>
      </c>
      <c r="F1302" s="69">
        <f>precio_alta!E10</f>
        <v>3119</v>
      </c>
      <c r="G1302" s="69" t="str">
        <f>precio_alta!F10</f>
        <v>iOS</v>
      </c>
      <c r="H1302" s="69" t="s">
        <v>187</v>
      </c>
      <c r="I1302" t="s">
        <v>41</v>
      </c>
      <c r="J1302" s="69">
        <f>precio_alta!K10</f>
        <v>2989</v>
      </c>
    </row>
    <row r="1303" spans="1:10" x14ac:dyDescent="0.3">
      <c r="A1303" t="str">
        <f t="shared" si="20"/>
        <v>APPLE IPHONE 17 256GBMax Negocios + Ilimitado 79.90CONTADO</v>
      </c>
      <c r="B1303" s="69" t="str">
        <f>precio_alta!A11</f>
        <v>Corriente</v>
      </c>
      <c r="C1303" s="69" t="str">
        <f>precio_alta!B11</f>
        <v>5G</v>
      </c>
      <c r="D1303" s="69" t="str">
        <f>precio_alta!C11</f>
        <v>APPLE</v>
      </c>
      <c r="E1303" s="69" t="str">
        <f>precio_alta!D11</f>
        <v>APPLE IPHONE 17 256GB</v>
      </c>
      <c r="F1303" s="69">
        <f>precio_alta!E11</f>
        <v>5029</v>
      </c>
      <c r="G1303" s="69" t="str">
        <f>precio_alta!F11</f>
        <v>iOS</v>
      </c>
      <c r="H1303" s="69" t="s">
        <v>187</v>
      </c>
      <c r="I1303" t="s">
        <v>41</v>
      </c>
      <c r="J1303" s="69">
        <f>precio_alta!K11</f>
        <v>4819</v>
      </c>
    </row>
    <row r="1304" spans="1:10" x14ac:dyDescent="0.3">
      <c r="A1304" t="str">
        <f t="shared" si="20"/>
        <v>APPLE IPHONE 17 512GBMax Negocios + Ilimitado 79.90CONTADO</v>
      </c>
      <c r="B1304" s="69" t="str">
        <f>precio_alta!A12</f>
        <v>Corriente</v>
      </c>
      <c r="C1304" s="69" t="str">
        <f>precio_alta!B12</f>
        <v>5G</v>
      </c>
      <c r="D1304" s="69" t="str">
        <f>precio_alta!C12</f>
        <v>APPLE</v>
      </c>
      <c r="E1304" s="69" t="str">
        <f>precio_alta!D12</f>
        <v>APPLE IPHONE 17 512GB</v>
      </c>
      <c r="F1304" s="69">
        <f>precio_alta!E12</f>
        <v>6279</v>
      </c>
      <c r="G1304" s="69" t="str">
        <f>precio_alta!F12</f>
        <v>iOS</v>
      </c>
      <c r="H1304" s="69" t="s">
        <v>187</v>
      </c>
      <c r="I1304" t="s">
        <v>41</v>
      </c>
      <c r="J1304" s="69">
        <f>precio_alta!K12</f>
        <v>6029</v>
      </c>
    </row>
    <row r="1305" spans="1:10" x14ac:dyDescent="0.3">
      <c r="A1305" t="str">
        <f t="shared" si="20"/>
        <v>APPLE IPHONE 17 PRO 1TBMax Negocios + Ilimitado 79.90CONTADO</v>
      </c>
      <c r="B1305" s="69" t="str">
        <f>precio_alta!A13</f>
        <v>Corriente</v>
      </c>
      <c r="C1305" s="69" t="str">
        <f>precio_alta!B13</f>
        <v>5G</v>
      </c>
      <c r="D1305" s="69" t="str">
        <f>precio_alta!C13</f>
        <v>APPLE</v>
      </c>
      <c r="E1305" s="69" t="str">
        <f>precio_alta!D13</f>
        <v>APPLE IPHONE 17 PRO 1TB</v>
      </c>
      <c r="F1305" s="69">
        <f>precio_alta!E13</f>
        <v>9419</v>
      </c>
      <c r="G1305" s="69" t="str">
        <f>precio_alta!F13</f>
        <v>iOS</v>
      </c>
      <c r="H1305" s="69" t="s">
        <v>187</v>
      </c>
      <c r="I1305" t="s">
        <v>41</v>
      </c>
      <c r="J1305" s="69">
        <f>precio_alta!K13</f>
        <v>9039</v>
      </c>
    </row>
    <row r="1306" spans="1:10" x14ac:dyDescent="0.3">
      <c r="A1306" t="str">
        <f t="shared" si="20"/>
        <v>APPLE IPHONE 17 PRO 256GBMax Negocios + Ilimitado 79.90CONTADO</v>
      </c>
      <c r="B1306" s="69" t="str">
        <f>precio_alta!A14</f>
        <v>Corriente</v>
      </c>
      <c r="C1306" s="69" t="str">
        <f>precio_alta!B14</f>
        <v>5G</v>
      </c>
      <c r="D1306" s="69" t="str">
        <f>precio_alta!C14</f>
        <v>APPLE</v>
      </c>
      <c r="E1306" s="69" t="str">
        <f>precio_alta!D14</f>
        <v>APPLE IPHONE 17 PRO 256GB</v>
      </c>
      <c r="F1306" s="69">
        <f>precio_alta!E14</f>
        <v>6909</v>
      </c>
      <c r="G1306" s="69" t="str">
        <f>precio_alta!F14</f>
        <v>iOS</v>
      </c>
      <c r="H1306" s="69" t="s">
        <v>187</v>
      </c>
      <c r="I1306" t="s">
        <v>41</v>
      </c>
      <c r="J1306" s="69">
        <f>precio_alta!K14</f>
        <v>6629</v>
      </c>
    </row>
    <row r="1307" spans="1:10" x14ac:dyDescent="0.3">
      <c r="A1307" t="str">
        <f t="shared" si="20"/>
        <v>APPLE IPHONE 17 PRO 512GBMax Negocios + Ilimitado 79.90CONTADO</v>
      </c>
      <c r="B1307" s="69" t="str">
        <f>precio_alta!A15</f>
        <v>Corriente</v>
      </c>
      <c r="C1307" s="69" t="str">
        <f>precio_alta!B15</f>
        <v>5G</v>
      </c>
      <c r="D1307" s="69" t="str">
        <f>precio_alta!C15</f>
        <v>APPLE</v>
      </c>
      <c r="E1307" s="69" t="str">
        <f>precio_alta!D15</f>
        <v>APPLE IPHONE 17 PRO 512GB</v>
      </c>
      <c r="F1307" s="69">
        <f>precio_alta!E15</f>
        <v>8169</v>
      </c>
      <c r="G1307" s="69" t="str">
        <f>precio_alta!F15</f>
        <v>iOS</v>
      </c>
      <c r="H1307" s="69" t="s">
        <v>187</v>
      </c>
      <c r="I1307" t="s">
        <v>41</v>
      </c>
      <c r="J1307" s="69">
        <f>precio_alta!K15</f>
        <v>7839</v>
      </c>
    </row>
    <row r="1308" spans="1:10" x14ac:dyDescent="0.3">
      <c r="A1308" t="str">
        <f t="shared" si="20"/>
        <v>APPLE IPHONE 17 PRO MAX 1TBMax Negocios + Ilimitado 79.90CONTADO</v>
      </c>
      <c r="B1308" s="69" t="str">
        <f>precio_alta!A16</f>
        <v>Corriente</v>
      </c>
      <c r="C1308" s="69" t="str">
        <f>precio_alta!B16</f>
        <v>5G</v>
      </c>
      <c r="D1308" s="69" t="str">
        <f>precio_alta!C16</f>
        <v>APPLE</v>
      </c>
      <c r="E1308" s="69" t="str">
        <f>precio_alta!D16</f>
        <v>APPLE IPHONE 17 PRO MAX 1TB</v>
      </c>
      <c r="F1308" s="69">
        <f>precio_alta!E16</f>
        <v>10049</v>
      </c>
      <c r="G1308" s="69" t="str">
        <f>precio_alta!F16</f>
        <v>iOS</v>
      </c>
      <c r="H1308" s="69" t="s">
        <v>187</v>
      </c>
      <c r="I1308" t="s">
        <v>41</v>
      </c>
      <c r="J1308" s="69">
        <f>precio_alta!K16</f>
        <v>9649</v>
      </c>
    </row>
    <row r="1309" spans="1:10" x14ac:dyDescent="0.3">
      <c r="A1309" t="str">
        <f t="shared" si="20"/>
        <v>APPLE IPHONE 17 PRO MAX 256GBMax Negocios + Ilimitado 79.90CONTADO</v>
      </c>
      <c r="B1309" s="69" t="str">
        <f>precio_alta!A17</f>
        <v>Corriente</v>
      </c>
      <c r="C1309" s="69" t="str">
        <f>precio_alta!B17</f>
        <v>5G</v>
      </c>
      <c r="D1309" s="69" t="str">
        <f>precio_alta!C17</f>
        <v>APPLE</v>
      </c>
      <c r="E1309" s="69" t="str">
        <f>precio_alta!D17</f>
        <v>APPLE IPHONE 17 PRO MAX 256GB</v>
      </c>
      <c r="F1309" s="69">
        <f>precio_alta!E17</f>
        <v>7539</v>
      </c>
      <c r="G1309" s="69" t="str">
        <f>precio_alta!F17</f>
        <v>iOS</v>
      </c>
      <c r="H1309" s="69" t="s">
        <v>187</v>
      </c>
      <c r="I1309" t="s">
        <v>41</v>
      </c>
      <c r="J1309" s="69">
        <f>precio_alta!K17</f>
        <v>7229</v>
      </c>
    </row>
    <row r="1310" spans="1:10" x14ac:dyDescent="0.3">
      <c r="A1310" t="str">
        <f t="shared" si="20"/>
        <v>APPLE IPHONE 17 PRO MAX 2TBMax Negocios + Ilimitado 79.90CONTADO</v>
      </c>
      <c r="B1310" s="69" t="str">
        <f>precio_alta!A18</f>
        <v>Corriente</v>
      </c>
      <c r="C1310" s="69" t="str">
        <f>precio_alta!B18</f>
        <v>5G</v>
      </c>
      <c r="D1310" s="69" t="str">
        <f>precio_alta!C18</f>
        <v>APPLE</v>
      </c>
      <c r="E1310" s="69" t="str">
        <f>precio_alta!D18</f>
        <v>APPLE IPHONE 17 PRO MAX 2TB</v>
      </c>
      <c r="F1310" s="69">
        <f>precio_alta!E18</f>
        <v>12569</v>
      </c>
      <c r="G1310" s="69" t="str">
        <f>precio_alta!F18</f>
        <v>iOS</v>
      </c>
      <c r="H1310" s="69" t="s">
        <v>187</v>
      </c>
      <c r="I1310" t="s">
        <v>41</v>
      </c>
      <c r="J1310" s="69">
        <f>precio_alta!K18</f>
        <v>12059</v>
      </c>
    </row>
    <row r="1311" spans="1:10" x14ac:dyDescent="0.3">
      <c r="A1311" t="str">
        <f t="shared" si="20"/>
        <v>APPLE IPHONE 17 PRO MAX 512GBMax Negocios + Ilimitado 79.90CONTADO</v>
      </c>
      <c r="B1311" s="69" t="str">
        <f>precio_alta!A19</f>
        <v>Corriente</v>
      </c>
      <c r="C1311" s="69" t="str">
        <f>precio_alta!B19</f>
        <v>5G</v>
      </c>
      <c r="D1311" s="69" t="str">
        <f>precio_alta!C19</f>
        <v>APPLE</v>
      </c>
      <c r="E1311" s="69" t="str">
        <f>precio_alta!D19</f>
        <v>APPLE IPHONE 17 PRO MAX 512GB</v>
      </c>
      <c r="F1311" s="69">
        <f>precio_alta!E19</f>
        <v>8799</v>
      </c>
      <c r="G1311" s="69" t="str">
        <f>precio_alta!F19</f>
        <v>iOS</v>
      </c>
      <c r="H1311" s="69" t="s">
        <v>187</v>
      </c>
      <c r="I1311" t="s">
        <v>41</v>
      </c>
      <c r="J1311" s="69">
        <f>precio_alta!K19</f>
        <v>8439</v>
      </c>
    </row>
    <row r="1312" spans="1:10" x14ac:dyDescent="0.3">
      <c r="A1312" t="str">
        <f t="shared" si="20"/>
        <v>APPLE IPHONE 17E 256GBMax Negocios + Ilimitado 79.90CONTADO</v>
      </c>
      <c r="B1312" s="69" t="str">
        <f>precio_alta!A20</f>
        <v>Corriente</v>
      </c>
      <c r="C1312" s="69" t="str">
        <f>precio_alta!B20</f>
        <v>5G</v>
      </c>
      <c r="D1312" s="69" t="str">
        <f>precio_alta!C20</f>
        <v>APPLE</v>
      </c>
      <c r="E1312" s="69" t="str">
        <f>precio_alta!D20</f>
        <v>APPLE IPHONE 17E 256GB</v>
      </c>
      <c r="F1312" s="69">
        <f>precio_alta!E20</f>
        <v>3769</v>
      </c>
      <c r="G1312" s="69" t="str">
        <f>precio_alta!F20</f>
        <v>iOS</v>
      </c>
      <c r="H1312" s="69" t="s">
        <v>187</v>
      </c>
      <c r="I1312" t="s">
        <v>41</v>
      </c>
      <c r="J1312" s="69">
        <f>precio_alta!K20</f>
        <v>3619</v>
      </c>
    </row>
    <row r="1313" spans="1:10" x14ac:dyDescent="0.3">
      <c r="A1313" t="str">
        <f t="shared" si="20"/>
        <v>HONOR 400 512GB 5GMax Negocios + Ilimitado 79.90CONTADO</v>
      </c>
      <c r="B1313" s="69" t="str">
        <f>precio_alta!A21</f>
        <v>Corriente</v>
      </c>
      <c r="C1313" s="69" t="str">
        <f>precio_alta!B21</f>
        <v>5G</v>
      </c>
      <c r="D1313" s="69" t="str">
        <f>precio_alta!C21</f>
        <v>HONOR</v>
      </c>
      <c r="E1313" s="69" t="str">
        <f>precio_alta!D21</f>
        <v>HONOR 400 512GB 5G</v>
      </c>
      <c r="F1313" s="69">
        <f>precio_alta!E21</f>
        <v>2099</v>
      </c>
      <c r="G1313" s="69" t="str">
        <f>precio_alta!F21</f>
        <v>Android</v>
      </c>
      <c r="H1313" s="69" t="s">
        <v>187</v>
      </c>
      <c r="I1313" t="s">
        <v>41</v>
      </c>
      <c r="J1313" s="69">
        <f>precio_alta!K21</f>
        <v>2019</v>
      </c>
    </row>
    <row r="1314" spans="1:10" x14ac:dyDescent="0.3">
      <c r="A1314" t="str">
        <f t="shared" si="20"/>
        <v>HONOR 400 LITE 256GB 5GMax Negocios + Ilimitado 79.90CONTADO</v>
      </c>
      <c r="B1314" s="69" t="str">
        <f>precio_alta!A22</f>
        <v>Corriente</v>
      </c>
      <c r="C1314" s="69" t="str">
        <f>precio_alta!B22</f>
        <v>5G</v>
      </c>
      <c r="D1314" s="69" t="str">
        <f>precio_alta!C22</f>
        <v>HONOR</v>
      </c>
      <c r="E1314" s="69" t="str">
        <f>precio_alta!D22</f>
        <v>HONOR 400 LITE 256GB 5G</v>
      </c>
      <c r="F1314" s="69">
        <f>precio_alta!E22</f>
        <v>1519</v>
      </c>
      <c r="G1314" s="69" t="str">
        <f>precio_alta!F22</f>
        <v>Android</v>
      </c>
      <c r="H1314" s="69" t="s">
        <v>187</v>
      </c>
      <c r="I1314" t="s">
        <v>41</v>
      </c>
      <c r="J1314" s="69">
        <f>precio_alta!K22</f>
        <v>1449</v>
      </c>
    </row>
    <row r="1315" spans="1:10" x14ac:dyDescent="0.3">
      <c r="A1315" t="str">
        <f t="shared" si="20"/>
        <v>HONOR 400 PRO 512GB 5GMax Negocios + Ilimitado 79.90CONTADO</v>
      </c>
      <c r="B1315" s="69" t="str">
        <f>precio_alta!A23</f>
        <v>Corriente</v>
      </c>
      <c r="C1315" s="69" t="str">
        <f>precio_alta!B23</f>
        <v>5G</v>
      </c>
      <c r="D1315" s="69" t="str">
        <f>precio_alta!C23</f>
        <v>HONOR</v>
      </c>
      <c r="E1315" s="69" t="str">
        <f>precio_alta!D23</f>
        <v>HONOR 400 PRO 512GB 5G</v>
      </c>
      <c r="F1315" s="69">
        <f>precio_alta!E23</f>
        <v>3349</v>
      </c>
      <c r="G1315" s="69" t="str">
        <f>precio_alta!F23</f>
        <v>Android</v>
      </c>
      <c r="H1315" s="69" t="s">
        <v>187</v>
      </c>
      <c r="I1315" t="s">
        <v>41</v>
      </c>
      <c r="J1315" s="69">
        <f>precio_alta!K23</f>
        <v>3209</v>
      </c>
    </row>
    <row r="1316" spans="1:10" x14ac:dyDescent="0.3">
      <c r="A1316" t="str">
        <f t="shared" si="20"/>
        <v>HONOR 600 512GB 5GMax Negocios + Ilimitado 79.90CONTADO</v>
      </c>
      <c r="B1316" s="69" t="str">
        <f>precio_alta!A24</f>
        <v>Corriente</v>
      </c>
      <c r="C1316" s="69" t="str">
        <f>precio_alta!B24</f>
        <v>5G</v>
      </c>
      <c r="D1316" s="69" t="str">
        <f>precio_alta!C24</f>
        <v>HONOR</v>
      </c>
      <c r="E1316" s="69" t="str">
        <f>precio_alta!D24</f>
        <v>HONOR 600 512GB 5G</v>
      </c>
      <c r="F1316" s="69">
        <f>precio_alta!E24</f>
        <v>2959</v>
      </c>
      <c r="G1316" s="69" t="str">
        <f>precio_alta!F24</f>
        <v>Android</v>
      </c>
      <c r="H1316" s="69" t="s">
        <v>187</v>
      </c>
      <c r="I1316" t="s">
        <v>41</v>
      </c>
      <c r="J1316" s="69">
        <f>precio_alta!K24</f>
        <v>2839</v>
      </c>
    </row>
    <row r="1317" spans="1:10" x14ac:dyDescent="0.3">
      <c r="A1317" t="str">
        <f t="shared" si="20"/>
        <v>HONOR 600 PRO 512GB 5GMax Negocios + Ilimitado 79.90CONTADO</v>
      </c>
      <c r="B1317" s="69" t="str">
        <f>precio_alta!A25</f>
        <v>Corriente</v>
      </c>
      <c r="C1317" s="69" t="str">
        <f>precio_alta!B25</f>
        <v>5G</v>
      </c>
      <c r="D1317" s="69" t="str">
        <f>precio_alta!C25</f>
        <v>HONOR</v>
      </c>
      <c r="E1317" s="69" t="str">
        <f>precio_alta!D25</f>
        <v>HONOR 600 PRO 512GB 5G</v>
      </c>
      <c r="F1317" s="69">
        <f>precio_alta!E25</f>
        <v>3909</v>
      </c>
      <c r="G1317" s="69" t="str">
        <f>precio_alta!F25</f>
        <v>Android</v>
      </c>
      <c r="H1317" s="69" t="s">
        <v>187</v>
      </c>
      <c r="I1317" t="s">
        <v>41</v>
      </c>
      <c r="J1317" s="69">
        <f>precio_alta!K25</f>
        <v>3749</v>
      </c>
    </row>
    <row r="1318" spans="1:10" x14ac:dyDescent="0.3">
      <c r="A1318" t="str">
        <f t="shared" si="20"/>
        <v>HONOR 600 SMART 256GB 5GMax Negocios + Ilimitado 79.90CONTADO</v>
      </c>
      <c r="B1318" s="69" t="str">
        <f>precio_alta!A26</f>
        <v>Corriente</v>
      </c>
      <c r="C1318" s="69" t="str">
        <f>precio_alta!B26</f>
        <v>5G</v>
      </c>
      <c r="D1318" s="69" t="str">
        <f>precio_alta!C26</f>
        <v>HONOR</v>
      </c>
      <c r="E1318" s="69" t="str">
        <f>precio_alta!D26</f>
        <v>HONOR 600 SMART 256GB 5G</v>
      </c>
      <c r="F1318" s="69">
        <f>precio_alta!E26</f>
        <v>1659</v>
      </c>
      <c r="G1318" s="69" t="str">
        <f>precio_alta!F26</f>
        <v>Android</v>
      </c>
      <c r="H1318" s="69" t="s">
        <v>187</v>
      </c>
      <c r="I1318" t="s">
        <v>41</v>
      </c>
      <c r="J1318" s="69">
        <f>precio_alta!K26</f>
        <v>1589</v>
      </c>
    </row>
    <row r="1319" spans="1:10" x14ac:dyDescent="0.3">
      <c r="A1319" t="str">
        <f t="shared" si="20"/>
        <v>HONOR 600E 512GB 5GMax Negocios + Ilimitado 79.90CONTADO</v>
      </c>
      <c r="B1319" s="69" t="str">
        <f>precio_alta!A27</f>
        <v>Corriente</v>
      </c>
      <c r="C1319" s="69" t="str">
        <f>precio_alta!B27</f>
        <v>5G</v>
      </c>
      <c r="D1319" s="69" t="str">
        <f>precio_alta!C27</f>
        <v>HONOR</v>
      </c>
      <c r="E1319" s="69" t="str">
        <f>precio_alta!D27</f>
        <v>HONOR 600E 512GB 5G</v>
      </c>
      <c r="F1319" s="69">
        <f>precio_alta!E27</f>
        <v>2149</v>
      </c>
      <c r="G1319" s="69" t="str">
        <f>precio_alta!F27</f>
        <v>Android</v>
      </c>
      <c r="H1319" s="69" t="s">
        <v>187</v>
      </c>
      <c r="I1319" t="s">
        <v>41</v>
      </c>
      <c r="J1319" s="69">
        <f>precio_alta!K27</f>
        <v>2059</v>
      </c>
    </row>
    <row r="1320" spans="1:10" x14ac:dyDescent="0.3">
      <c r="A1320" t="str">
        <f t="shared" si="20"/>
        <v>HONOR 70 256GBMax Negocios + Ilimitado 79.90CONTADO</v>
      </c>
      <c r="B1320" s="69" t="str">
        <f>precio_alta!A28</f>
        <v>Corriente</v>
      </c>
      <c r="C1320" s="69" t="str">
        <f>precio_alta!B28</f>
        <v>5G</v>
      </c>
      <c r="D1320" s="69" t="str">
        <f>precio_alta!C28</f>
        <v>HONOR</v>
      </c>
      <c r="E1320" s="69" t="str">
        <f>precio_alta!D28</f>
        <v>HONOR 70 256GB</v>
      </c>
      <c r="F1320" s="69">
        <f>precio_alta!E28</f>
        <v>2859</v>
      </c>
      <c r="G1320" s="69" t="str">
        <f>precio_alta!F28</f>
        <v>Android</v>
      </c>
      <c r="H1320" s="69" t="s">
        <v>187</v>
      </c>
      <c r="I1320" t="s">
        <v>41</v>
      </c>
      <c r="J1320" s="69">
        <f>precio_alta!K28</f>
        <v>2749</v>
      </c>
    </row>
    <row r="1321" spans="1:10" x14ac:dyDescent="0.3">
      <c r="A1321" t="str">
        <f t="shared" si="20"/>
        <v>HONOR MAGIC 7 LITE 512GB 5GMax Negocios + Ilimitado 79.90CONTADO</v>
      </c>
      <c r="B1321" s="69" t="str">
        <f>precio_alta!A29</f>
        <v>Corriente</v>
      </c>
      <c r="C1321" s="69" t="str">
        <f>precio_alta!B29</f>
        <v>5G</v>
      </c>
      <c r="D1321" s="69" t="str">
        <f>precio_alta!C29</f>
        <v>HONOR</v>
      </c>
      <c r="E1321" s="69" t="str">
        <f>precio_alta!D29</f>
        <v>HONOR MAGIC 7 LITE 512GB 5G</v>
      </c>
      <c r="F1321" s="69">
        <f>precio_alta!E29</f>
        <v>1849</v>
      </c>
      <c r="G1321" s="69" t="str">
        <f>precio_alta!F29</f>
        <v>Android</v>
      </c>
      <c r="H1321" s="69" t="s">
        <v>187</v>
      </c>
      <c r="I1321" t="s">
        <v>41</v>
      </c>
      <c r="J1321" s="69">
        <f>precio_alta!K29</f>
        <v>1779</v>
      </c>
    </row>
    <row r="1322" spans="1:10" x14ac:dyDescent="0.3">
      <c r="A1322" t="str">
        <f t="shared" si="20"/>
        <v>HONOR MAGIC 8 LITE 512GB 5GMax Negocios + Ilimitado 79.90CONTADO</v>
      </c>
      <c r="B1322" s="69" t="str">
        <f>precio_alta!A30</f>
        <v>Corriente</v>
      </c>
      <c r="C1322" s="69" t="str">
        <f>precio_alta!B30</f>
        <v>5G</v>
      </c>
      <c r="D1322" s="69" t="str">
        <f>precio_alta!C30</f>
        <v>HONOR</v>
      </c>
      <c r="E1322" s="69" t="str">
        <f>precio_alta!D30</f>
        <v>HONOR MAGIC 8 LITE 512GB 5G</v>
      </c>
      <c r="F1322" s="69">
        <f>precio_alta!E30</f>
        <v>1779</v>
      </c>
      <c r="G1322" s="69" t="str">
        <f>precio_alta!F30</f>
        <v>Android</v>
      </c>
      <c r="H1322" s="69" t="s">
        <v>187</v>
      </c>
      <c r="I1322" t="s">
        <v>41</v>
      </c>
      <c r="J1322" s="69">
        <f>precio_alta!K30</f>
        <v>1709</v>
      </c>
    </row>
    <row r="1323" spans="1:10" x14ac:dyDescent="0.3">
      <c r="A1323" t="str">
        <f t="shared" si="20"/>
        <v>HONOR MAGIC 8 PRO 512GB 5GMax Negocios + Ilimitado 79.90CONTADO</v>
      </c>
      <c r="B1323" s="69" t="str">
        <f>precio_alta!A31</f>
        <v>Corriente</v>
      </c>
      <c r="C1323" s="69" t="str">
        <f>precio_alta!B31</f>
        <v>5G</v>
      </c>
      <c r="D1323" s="69" t="str">
        <f>precio_alta!C31</f>
        <v>HONOR</v>
      </c>
      <c r="E1323" s="69" t="str">
        <f>precio_alta!D31</f>
        <v>HONOR MAGIC 8 PRO 512GB 5G</v>
      </c>
      <c r="F1323" s="69">
        <f>precio_alta!E31</f>
        <v>5789</v>
      </c>
      <c r="G1323" s="69" t="str">
        <f>precio_alta!F31</f>
        <v>Android</v>
      </c>
      <c r="H1323" s="69" t="s">
        <v>187</v>
      </c>
      <c r="I1323" t="s">
        <v>41</v>
      </c>
      <c r="J1323" s="69">
        <f>precio_alta!K31</f>
        <v>5549</v>
      </c>
    </row>
    <row r="1324" spans="1:10" x14ac:dyDescent="0.3">
      <c r="A1324" t="str">
        <f t="shared" si="20"/>
        <v>HONOR X5C 128GBMax Negocios + Ilimitado 79.90CONTADO</v>
      </c>
      <c r="B1324" s="69" t="str">
        <f>precio_alta!A32</f>
        <v>Corriente</v>
      </c>
      <c r="C1324" s="69" t="str">
        <f>precio_alta!B32</f>
        <v>4G</v>
      </c>
      <c r="D1324" s="69" t="str">
        <f>precio_alta!C32</f>
        <v>HONOR</v>
      </c>
      <c r="E1324" s="69" t="str">
        <f>precio_alta!D32</f>
        <v>HONOR X5C 128GB</v>
      </c>
      <c r="F1324" s="69">
        <f>precio_alta!E32</f>
        <v>399</v>
      </c>
      <c r="G1324" s="69" t="str">
        <f>precio_alta!F32</f>
        <v>Android</v>
      </c>
      <c r="H1324" s="69" t="s">
        <v>187</v>
      </c>
      <c r="I1324" t="s">
        <v>41</v>
      </c>
      <c r="J1324" s="69">
        <f>precio_alta!K32</f>
        <v>379</v>
      </c>
    </row>
    <row r="1325" spans="1:10" x14ac:dyDescent="0.3">
      <c r="A1325" t="str">
        <f t="shared" si="20"/>
        <v>HONOR X5C PLUS 256GBMax Negocios + Ilimitado 79.90CONTADO</v>
      </c>
      <c r="B1325" s="69" t="str">
        <f>precio_alta!A33</f>
        <v>Corriente</v>
      </c>
      <c r="C1325" s="69" t="str">
        <f>precio_alta!B33</f>
        <v>4G</v>
      </c>
      <c r="D1325" s="69" t="str">
        <f>precio_alta!C33</f>
        <v>HONOR</v>
      </c>
      <c r="E1325" s="69" t="str">
        <f>precio_alta!D33</f>
        <v>HONOR X5C PLUS 256GB</v>
      </c>
      <c r="F1325" s="69">
        <f>precio_alta!E33</f>
        <v>499</v>
      </c>
      <c r="G1325" s="69" t="str">
        <f>precio_alta!F33</f>
        <v>Android</v>
      </c>
      <c r="H1325" s="69" t="s">
        <v>187</v>
      </c>
      <c r="I1325" t="s">
        <v>41</v>
      </c>
      <c r="J1325" s="69">
        <f>precio_alta!K33</f>
        <v>479</v>
      </c>
    </row>
    <row r="1326" spans="1:10" x14ac:dyDescent="0.3">
      <c r="A1326" t="str">
        <f t="shared" si="20"/>
        <v>HONOR X5D 128GBMax Negocios + Ilimitado 79.90CONTADO</v>
      </c>
      <c r="B1326" s="69" t="str">
        <f>precio_alta!A34</f>
        <v>Corriente</v>
      </c>
      <c r="C1326" s="69" t="str">
        <f>precio_alta!B34</f>
        <v>4G</v>
      </c>
      <c r="D1326" s="69" t="str">
        <f>precio_alta!C34</f>
        <v>HONOR</v>
      </c>
      <c r="E1326" s="69" t="str">
        <f>precio_alta!D34</f>
        <v>HONOR X5D 128GB</v>
      </c>
      <c r="F1326" s="69">
        <f>precio_alta!E34</f>
        <v>449</v>
      </c>
      <c r="G1326" s="69" t="str">
        <f>precio_alta!F34</f>
        <v>Android</v>
      </c>
      <c r="H1326" s="69" t="s">
        <v>187</v>
      </c>
      <c r="I1326" t="s">
        <v>41</v>
      </c>
      <c r="J1326" s="69">
        <f>precio_alta!K34</f>
        <v>429</v>
      </c>
    </row>
    <row r="1327" spans="1:10" x14ac:dyDescent="0.3">
      <c r="A1327" t="str">
        <f t="shared" si="20"/>
        <v>HONOR X5D 256GBMax Negocios + Ilimitado 79.90CONTADO</v>
      </c>
      <c r="B1327" s="69" t="str">
        <f>precio_alta!A35</f>
        <v>Corriente</v>
      </c>
      <c r="C1327" s="69" t="str">
        <f>precio_alta!B35</f>
        <v>4G</v>
      </c>
      <c r="D1327" s="69" t="str">
        <f>precio_alta!C35</f>
        <v>HONOR</v>
      </c>
      <c r="E1327" s="69" t="str">
        <f>precio_alta!D35</f>
        <v>HONOR X5D 256GB</v>
      </c>
      <c r="F1327" s="69">
        <f>precio_alta!E35</f>
        <v>589</v>
      </c>
      <c r="G1327" s="69" t="str">
        <f>precio_alta!F35</f>
        <v>Android</v>
      </c>
      <c r="H1327" s="69" t="s">
        <v>187</v>
      </c>
      <c r="I1327" t="s">
        <v>41</v>
      </c>
      <c r="J1327" s="69">
        <f>precio_alta!K35</f>
        <v>559</v>
      </c>
    </row>
    <row r="1328" spans="1:10" x14ac:dyDescent="0.3">
      <c r="A1328" t="str">
        <f t="shared" si="20"/>
        <v>HONOR X6C 256GBMax Negocios + Ilimitado 79.90CONTADO</v>
      </c>
      <c r="B1328" s="69" t="str">
        <f>precio_alta!A36</f>
        <v>Corriente</v>
      </c>
      <c r="C1328" s="69" t="str">
        <f>precio_alta!B36</f>
        <v>4G</v>
      </c>
      <c r="D1328" s="69" t="str">
        <f>precio_alta!C36</f>
        <v>HONOR</v>
      </c>
      <c r="E1328" s="69" t="str">
        <f>precio_alta!D36</f>
        <v>HONOR X6C 256GB</v>
      </c>
      <c r="F1328" s="69">
        <f>precio_alta!E36</f>
        <v>699</v>
      </c>
      <c r="G1328" s="69" t="str">
        <f>precio_alta!F36</f>
        <v>Android</v>
      </c>
      <c r="H1328" s="69" t="s">
        <v>187</v>
      </c>
      <c r="I1328" t="s">
        <v>41</v>
      </c>
      <c r="J1328" s="69">
        <f>precio_alta!K36</f>
        <v>669</v>
      </c>
    </row>
    <row r="1329" spans="1:10" x14ac:dyDescent="0.3">
      <c r="A1329" t="str">
        <f t="shared" si="20"/>
        <v>HONOR X6D 256GB 5GMax Negocios + Ilimitado 79.90CONTADO</v>
      </c>
      <c r="B1329" s="69" t="str">
        <f>precio_alta!A37</f>
        <v>Corriente</v>
      </c>
      <c r="C1329" s="69" t="str">
        <f>precio_alta!B37</f>
        <v>5G</v>
      </c>
      <c r="D1329" s="69" t="str">
        <f>precio_alta!C37</f>
        <v>HONOR</v>
      </c>
      <c r="E1329" s="69" t="str">
        <f>precio_alta!D37</f>
        <v>HONOR X6D 256GB 5G</v>
      </c>
      <c r="F1329" s="69">
        <f>precio_alta!E37</f>
        <v>829</v>
      </c>
      <c r="G1329" s="69" t="str">
        <f>precio_alta!F37</f>
        <v>Android</v>
      </c>
      <c r="H1329" s="69" t="s">
        <v>187</v>
      </c>
      <c r="I1329" t="s">
        <v>41</v>
      </c>
      <c r="J1329" s="69">
        <f>precio_alta!K37</f>
        <v>799</v>
      </c>
    </row>
    <row r="1330" spans="1:10" x14ac:dyDescent="0.3">
      <c r="A1330" t="str">
        <f t="shared" si="20"/>
        <v>HONOR X7D 256GB 5GMax Negocios + Ilimitado 79.90CONTADO</v>
      </c>
      <c r="B1330" s="69" t="str">
        <f>precio_alta!A38</f>
        <v>Corriente</v>
      </c>
      <c r="C1330" s="69" t="str">
        <f>precio_alta!B38</f>
        <v>5G</v>
      </c>
      <c r="D1330" s="69" t="str">
        <f>precio_alta!C38</f>
        <v>HONOR</v>
      </c>
      <c r="E1330" s="69" t="str">
        <f>precio_alta!D38</f>
        <v>HONOR X7D 256GB 5G</v>
      </c>
      <c r="F1330" s="69">
        <f>precio_alta!E38</f>
        <v>879</v>
      </c>
      <c r="G1330" s="69" t="str">
        <f>precio_alta!F38</f>
        <v>Android</v>
      </c>
      <c r="H1330" s="69" t="s">
        <v>187</v>
      </c>
      <c r="I1330" t="s">
        <v>41</v>
      </c>
      <c r="J1330" s="69">
        <f>precio_alta!K38</f>
        <v>849</v>
      </c>
    </row>
    <row r="1331" spans="1:10" x14ac:dyDescent="0.3">
      <c r="A1331" t="str">
        <f t="shared" si="20"/>
        <v>HONOR X7E PLUS 256GB 5GMax Negocios + Ilimitado 79.90CONTADO</v>
      </c>
      <c r="B1331" s="69" t="str">
        <f>precio_alta!A39</f>
        <v>Corriente</v>
      </c>
      <c r="C1331" s="69" t="str">
        <f>precio_alta!B39</f>
        <v>5G</v>
      </c>
      <c r="D1331" s="69" t="str">
        <f>precio_alta!C39</f>
        <v>HONOR</v>
      </c>
      <c r="E1331" s="69" t="str">
        <f>precio_alta!D39</f>
        <v>HONOR X7E PLUS 256GB 5G</v>
      </c>
      <c r="F1331" s="69">
        <f>precio_alta!E39</f>
        <v>1179</v>
      </c>
      <c r="G1331" s="69" t="str">
        <f>precio_alta!F39</f>
        <v>Android</v>
      </c>
      <c r="H1331" s="69" t="s">
        <v>187</v>
      </c>
      <c r="I1331" t="s">
        <v>41</v>
      </c>
      <c r="J1331" s="69">
        <f>precio_alta!K39</f>
        <v>1139</v>
      </c>
    </row>
    <row r="1332" spans="1:10" x14ac:dyDescent="0.3">
      <c r="A1332" t="str">
        <f t="shared" si="20"/>
        <v>HONOR X8C 256GB 5GMax Negocios + Ilimitado 79.90CONTADO</v>
      </c>
      <c r="B1332" s="69" t="str">
        <f>precio_alta!A40</f>
        <v>Corriente</v>
      </c>
      <c r="C1332" s="69" t="str">
        <f>precio_alta!B40</f>
        <v>5G</v>
      </c>
      <c r="D1332" s="69" t="str">
        <f>precio_alta!C40</f>
        <v>HONOR</v>
      </c>
      <c r="E1332" s="69" t="str">
        <f>precio_alta!D40</f>
        <v>HONOR X8C 256GB 5G</v>
      </c>
      <c r="F1332" s="69">
        <f>precio_alta!E40</f>
        <v>1189</v>
      </c>
      <c r="G1332" s="69" t="str">
        <f>precio_alta!F40</f>
        <v>Android</v>
      </c>
      <c r="H1332" s="69" t="s">
        <v>187</v>
      </c>
      <c r="I1332" t="s">
        <v>41</v>
      </c>
      <c r="J1332" s="69">
        <f>precio_alta!K40</f>
        <v>1139</v>
      </c>
    </row>
    <row r="1333" spans="1:10" x14ac:dyDescent="0.3">
      <c r="A1333" t="str">
        <f t="shared" si="20"/>
        <v>HUAWEI WATCH KIDS 4 PROMax Negocios + Ilimitado 79.90CONTADO</v>
      </c>
      <c r="B1333" s="69" t="str">
        <f>precio_alta!A41</f>
        <v>Corriente</v>
      </c>
      <c r="C1333" s="69" t="str">
        <f>precio_alta!B41</f>
        <v>4G</v>
      </c>
      <c r="D1333" s="69" t="str">
        <f>precio_alta!C41</f>
        <v>HUAWEI</v>
      </c>
      <c r="E1333" s="69" t="str">
        <f>precio_alta!D41</f>
        <v>HUAWEI WATCH KIDS 4 PRO</v>
      </c>
      <c r="F1333" s="69">
        <f>precio_alta!E41</f>
        <v>649</v>
      </c>
      <c r="G1333" s="69" t="str">
        <f>precio_alta!F41</f>
        <v>Android</v>
      </c>
      <c r="H1333" s="69" t="s">
        <v>187</v>
      </c>
      <c r="I1333" t="s">
        <v>41</v>
      </c>
      <c r="J1333" s="69">
        <f>precio_alta!K41</f>
        <v>619</v>
      </c>
    </row>
    <row r="1334" spans="1:10" x14ac:dyDescent="0.3">
      <c r="A1334" t="str">
        <f t="shared" si="20"/>
        <v>MOTOROLA MOTO EDGE 60 512GB 5GMax Negocios + Ilimitado 79.90CONTADO</v>
      </c>
      <c r="B1334" s="69" t="str">
        <f>precio_alta!A42</f>
        <v>Corriente</v>
      </c>
      <c r="C1334" s="69" t="str">
        <f>precio_alta!B42</f>
        <v>5G</v>
      </c>
      <c r="D1334" s="69" t="str">
        <f>precio_alta!C42</f>
        <v>MOTOROLA</v>
      </c>
      <c r="E1334" s="69" t="str">
        <f>precio_alta!D42</f>
        <v>MOTOROLA MOTO EDGE 60 512GB 5G</v>
      </c>
      <c r="F1334" s="69">
        <f>precio_alta!E42</f>
        <v>1989</v>
      </c>
      <c r="G1334" s="69" t="str">
        <f>precio_alta!F42</f>
        <v>Android</v>
      </c>
      <c r="H1334" s="69" t="s">
        <v>187</v>
      </c>
      <c r="I1334" t="s">
        <v>41</v>
      </c>
      <c r="J1334" s="69">
        <f>precio_alta!K42</f>
        <v>1909</v>
      </c>
    </row>
    <row r="1335" spans="1:10" x14ac:dyDescent="0.3">
      <c r="A1335" t="str">
        <f t="shared" si="20"/>
        <v>MOTOROLA MOTO EDGE 60 FUSION 256GB 5GMax Negocios + Ilimitado 79.90CONTADO</v>
      </c>
      <c r="B1335" s="69" t="str">
        <f>precio_alta!A43</f>
        <v>Corriente</v>
      </c>
      <c r="C1335" s="69" t="str">
        <f>precio_alta!B43</f>
        <v>5G</v>
      </c>
      <c r="D1335" s="69" t="str">
        <f>precio_alta!C43</f>
        <v>MOTOROLA</v>
      </c>
      <c r="E1335" s="69" t="str">
        <f>precio_alta!D43</f>
        <v>MOTOROLA MOTO EDGE 60 FUSION 256GB 5G</v>
      </c>
      <c r="F1335" s="69">
        <f>precio_alta!E43</f>
        <v>1439</v>
      </c>
      <c r="G1335" s="69" t="str">
        <f>precio_alta!F43</f>
        <v>Android</v>
      </c>
      <c r="H1335" s="69" t="s">
        <v>187</v>
      </c>
      <c r="I1335" t="s">
        <v>41</v>
      </c>
      <c r="J1335" s="69">
        <f>precio_alta!K43</f>
        <v>1379</v>
      </c>
    </row>
    <row r="1336" spans="1:10" x14ac:dyDescent="0.3">
      <c r="A1336" t="str">
        <f t="shared" si="20"/>
        <v>MOTOROLA MOTO EDGE 60 PRO 512GB 5GMax Negocios + Ilimitado 79.90CONTADO</v>
      </c>
      <c r="B1336" s="69" t="str">
        <f>precio_alta!A44</f>
        <v>Corriente</v>
      </c>
      <c r="C1336" s="69" t="str">
        <f>precio_alta!B44</f>
        <v>5G</v>
      </c>
      <c r="D1336" s="69" t="str">
        <f>precio_alta!C44</f>
        <v>MOTOROLA</v>
      </c>
      <c r="E1336" s="69" t="str">
        <f>precio_alta!D44</f>
        <v>MOTOROLA MOTO EDGE 60 PRO 512GB 5G</v>
      </c>
      <c r="F1336" s="69">
        <f>precio_alta!E44</f>
        <v>2649</v>
      </c>
      <c r="G1336" s="69" t="str">
        <f>precio_alta!F44</f>
        <v>Android</v>
      </c>
      <c r="H1336" s="69" t="s">
        <v>187</v>
      </c>
      <c r="I1336" t="s">
        <v>41</v>
      </c>
      <c r="J1336" s="69">
        <f>precio_alta!K44</f>
        <v>2539</v>
      </c>
    </row>
    <row r="1337" spans="1:10" x14ac:dyDescent="0.3">
      <c r="A1337" t="str">
        <f t="shared" si="20"/>
        <v>MOTOROLA MOTO EDGE 70 512GB 5GMax Negocios + Ilimitado 79.90CONTADO</v>
      </c>
      <c r="B1337" s="69" t="str">
        <f>precio_alta!A45</f>
        <v>Corriente</v>
      </c>
      <c r="C1337" s="69" t="str">
        <f>precio_alta!B45</f>
        <v>5G</v>
      </c>
      <c r="D1337" s="69" t="str">
        <f>precio_alta!C45</f>
        <v>MOTOROLA</v>
      </c>
      <c r="E1337" s="69" t="str">
        <f>precio_alta!D45</f>
        <v>MOTOROLA MOTO EDGE 70 512GB 5G</v>
      </c>
      <c r="F1337" s="69">
        <f>precio_alta!E45</f>
        <v>2549</v>
      </c>
      <c r="G1337" s="69" t="str">
        <f>precio_alta!F45</f>
        <v>Android</v>
      </c>
      <c r="H1337" s="69" t="s">
        <v>187</v>
      </c>
      <c r="I1337" t="s">
        <v>41</v>
      </c>
      <c r="J1337" s="69">
        <f>precio_alta!K45</f>
        <v>2439</v>
      </c>
    </row>
    <row r="1338" spans="1:10" x14ac:dyDescent="0.3">
      <c r="A1338" t="str">
        <f t="shared" si="20"/>
        <v>MOTOROLA MOTO EDGE 70 FUSION 256GB 5GMax Negocios + Ilimitado 79.90CONTADO</v>
      </c>
      <c r="B1338" s="69" t="str">
        <f>precio_alta!A46</f>
        <v>Corriente</v>
      </c>
      <c r="C1338" s="69" t="str">
        <f>precio_alta!B46</f>
        <v>5G</v>
      </c>
      <c r="D1338" s="69" t="str">
        <f>precio_alta!C46</f>
        <v>MOTOROLA</v>
      </c>
      <c r="E1338" s="69" t="str">
        <f>precio_alta!D46</f>
        <v>MOTOROLA MOTO EDGE 70 FUSION 256GB 5G</v>
      </c>
      <c r="F1338" s="69">
        <f>precio_alta!E46</f>
        <v>1899</v>
      </c>
      <c r="G1338" s="69" t="str">
        <f>precio_alta!F46</f>
        <v>Android</v>
      </c>
      <c r="H1338" s="69" t="s">
        <v>187</v>
      </c>
      <c r="I1338" t="s">
        <v>41</v>
      </c>
      <c r="J1338" s="69">
        <f>precio_alta!K46</f>
        <v>1819</v>
      </c>
    </row>
    <row r="1339" spans="1:10" x14ac:dyDescent="0.3">
      <c r="A1339" t="str">
        <f t="shared" si="20"/>
        <v>MOTOROLA MOTO EDGE 70 PRO 512GB 5GMax Negocios + Ilimitado 79.90CONTADO</v>
      </c>
      <c r="B1339" s="69" t="str">
        <f>precio_alta!A47</f>
        <v>Corriente</v>
      </c>
      <c r="C1339" s="69" t="str">
        <f>precio_alta!B47</f>
        <v>5G</v>
      </c>
      <c r="D1339" s="69" t="str">
        <f>precio_alta!C47</f>
        <v>MOTOROLA</v>
      </c>
      <c r="E1339" s="69" t="str">
        <f>precio_alta!D47</f>
        <v>MOTOROLA MOTO EDGE 70 PRO 512GB 5G</v>
      </c>
      <c r="F1339" s="69">
        <f>precio_alta!E47</f>
        <v>3619</v>
      </c>
      <c r="G1339" s="69" t="str">
        <f>precio_alta!F47</f>
        <v>Android</v>
      </c>
      <c r="H1339" s="69" t="s">
        <v>187</v>
      </c>
      <c r="I1339" t="s">
        <v>41</v>
      </c>
      <c r="J1339" s="69">
        <f>precio_alta!K47</f>
        <v>3469</v>
      </c>
    </row>
    <row r="1340" spans="1:10" x14ac:dyDescent="0.3">
      <c r="A1340" t="str">
        <f t="shared" si="20"/>
        <v>MOTOROLA MOTO G06 128GBMax Negocios + Ilimitado 79.90CONTADO</v>
      </c>
      <c r="B1340" s="69" t="str">
        <f>precio_alta!A48</f>
        <v>Corriente</v>
      </c>
      <c r="C1340" s="69" t="str">
        <f>precio_alta!B48</f>
        <v>4G</v>
      </c>
      <c r="D1340" s="69" t="str">
        <f>precio_alta!C48</f>
        <v>MOTOROLA</v>
      </c>
      <c r="E1340" s="69" t="str">
        <f>precio_alta!D48</f>
        <v>MOTOROLA MOTO G06 128GB</v>
      </c>
      <c r="F1340" s="69">
        <f>precio_alta!E48</f>
        <v>619</v>
      </c>
      <c r="G1340" s="69" t="str">
        <f>precio_alta!F48</f>
        <v>Android</v>
      </c>
      <c r="H1340" s="69" t="s">
        <v>187</v>
      </c>
      <c r="I1340" t="s">
        <v>41</v>
      </c>
      <c r="J1340" s="69">
        <f>precio_alta!K48</f>
        <v>599</v>
      </c>
    </row>
    <row r="1341" spans="1:10" x14ac:dyDescent="0.3">
      <c r="A1341" t="str">
        <f t="shared" si="20"/>
        <v>MOTOROLA MOTO G06 256GBMax Negocios + Ilimitado 79.90CONTADO</v>
      </c>
      <c r="B1341" s="69" t="str">
        <f>precio_alta!A49</f>
        <v>Corriente</v>
      </c>
      <c r="C1341" s="69" t="str">
        <f>precio_alta!B49</f>
        <v>4G</v>
      </c>
      <c r="D1341" s="69" t="str">
        <f>precio_alta!C49</f>
        <v>MOTOROLA</v>
      </c>
      <c r="E1341" s="69" t="str">
        <f>precio_alta!D49</f>
        <v>MOTOROLA MOTO G06 256GB</v>
      </c>
      <c r="F1341" s="69">
        <f>precio_alta!E49</f>
        <v>649</v>
      </c>
      <c r="G1341" s="69" t="str">
        <f>precio_alta!F49</f>
        <v>Android</v>
      </c>
      <c r="H1341" s="69" t="s">
        <v>187</v>
      </c>
      <c r="I1341" t="s">
        <v>41</v>
      </c>
      <c r="J1341" s="69">
        <f>precio_alta!K49</f>
        <v>619</v>
      </c>
    </row>
    <row r="1342" spans="1:10" x14ac:dyDescent="0.3">
      <c r="A1342" t="str">
        <f t="shared" si="20"/>
        <v>MOTOROLA MOTO G15 256GBMax Negocios + Ilimitado 79.90CONTADO</v>
      </c>
      <c r="B1342" s="69" t="str">
        <f>precio_alta!A50</f>
        <v>Corriente</v>
      </c>
      <c r="C1342" s="69" t="str">
        <f>precio_alta!B50</f>
        <v>4G</v>
      </c>
      <c r="D1342" s="69" t="str">
        <f>precio_alta!C50</f>
        <v>MOTOROLA</v>
      </c>
      <c r="E1342" s="69" t="str">
        <f>precio_alta!D50</f>
        <v>MOTOROLA MOTO G15 256GB</v>
      </c>
      <c r="F1342" s="69">
        <f>precio_alta!E50</f>
        <v>719</v>
      </c>
      <c r="G1342" s="69" t="str">
        <f>precio_alta!F50</f>
        <v>Android</v>
      </c>
      <c r="H1342" s="69" t="s">
        <v>187</v>
      </c>
      <c r="I1342" t="s">
        <v>41</v>
      </c>
      <c r="J1342" s="69">
        <f>precio_alta!K50</f>
        <v>689</v>
      </c>
    </row>
    <row r="1343" spans="1:10" x14ac:dyDescent="0.3">
      <c r="A1343" t="str">
        <f t="shared" si="20"/>
        <v>MOTOROLA MOTO G17 256GBMax Negocios + Ilimitado 79.90CONTADO</v>
      </c>
      <c r="B1343" s="69" t="str">
        <f>precio_alta!A51</f>
        <v>Corriente</v>
      </c>
      <c r="C1343" s="69" t="str">
        <f>precio_alta!B51</f>
        <v>4G</v>
      </c>
      <c r="D1343" s="69" t="str">
        <f>precio_alta!C51</f>
        <v>MOTOROLA</v>
      </c>
      <c r="E1343" s="69" t="str">
        <f>precio_alta!D51</f>
        <v>MOTOROLA MOTO G17 256GB</v>
      </c>
      <c r="F1343" s="69">
        <f>precio_alta!E51</f>
        <v>779</v>
      </c>
      <c r="G1343" s="69" t="str">
        <f>precio_alta!F51</f>
        <v>Android</v>
      </c>
      <c r="H1343" s="69" t="s">
        <v>187</v>
      </c>
      <c r="I1343" t="s">
        <v>41</v>
      </c>
      <c r="J1343" s="69">
        <f>precio_alta!K51</f>
        <v>749</v>
      </c>
    </row>
    <row r="1344" spans="1:10" x14ac:dyDescent="0.3">
      <c r="A1344" t="str">
        <f t="shared" si="20"/>
        <v>MOTOROLA MOTO G47 128GB 5GMax Negocios + Ilimitado 79.90CONTADO</v>
      </c>
      <c r="B1344" s="69" t="str">
        <f>precio_alta!A52</f>
        <v>Corriente</v>
      </c>
      <c r="C1344" s="69" t="str">
        <f>precio_alta!B52</f>
        <v>5G</v>
      </c>
      <c r="D1344" s="69" t="str">
        <f>precio_alta!C52</f>
        <v>MOTOROLA</v>
      </c>
      <c r="E1344" s="69" t="str">
        <f>precio_alta!D52</f>
        <v>MOTOROLA MOTO G47 128GB 5G</v>
      </c>
      <c r="F1344" s="69">
        <f>precio_alta!E52</f>
        <v>949</v>
      </c>
      <c r="G1344" s="69" t="str">
        <f>precio_alta!F52</f>
        <v>Android</v>
      </c>
      <c r="H1344" s="69" t="s">
        <v>187</v>
      </c>
      <c r="I1344" t="s">
        <v>41</v>
      </c>
      <c r="J1344" s="69">
        <f>precio_alta!K52</f>
        <v>909</v>
      </c>
    </row>
    <row r="1345" spans="1:10" x14ac:dyDescent="0.3">
      <c r="A1345" t="str">
        <f t="shared" si="20"/>
        <v>MOTOROLA MOTO G56 256GB 5GMax Negocios + Ilimitado 79.90CONTADO</v>
      </c>
      <c r="B1345" s="69" t="str">
        <f>precio_alta!A53</f>
        <v>Corriente</v>
      </c>
      <c r="C1345" s="69" t="str">
        <f>precio_alta!B53</f>
        <v>5G</v>
      </c>
      <c r="D1345" s="69" t="str">
        <f>precio_alta!C53</f>
        <v>MOTOROLA</v>
      </c>
      <c r="E1345" s="69" t="str">
        <f>precio_alta!D53</f>
        <v>MOTOROLA MOTO G56 256GB 5G</v>
      </c>
      <c r="F1345" s="69">
        <f>precio_alta!E53</f>
        <v>969</v>
      </c>
      <c r="G1345" s="69" t="str">
        <f>precio_alta!F53</f>
        <v>Android</v>
      </c>
      <c r="H1345" s="69" t="s">
        <v>187</v>
      </c>
      <c r="I1345" t="s">
        <v>41</v>
      </c>
      <c r="J1345" s="69">
        <f>precio_alta!K53</f>
        <v>929</v>
      </c>
    </row>
    <row r="1346" spans="1:10" x14ac:dyDescent="0.3">
      <c r="A1346" t="str">
        <f t="shared" si="20"/>
        <v>MOTOROLA MOTO G67 256GB 5GMax Negocios + Ilimitado 79.90CONTADO</v>
      </c>
      <c r="B1346" s="69" t="str">
        <f>precio_alta!A54</f>
        <v>Corriente</v>
      </c>
      <c r="C1346" s="69" t="str">
        <f>precio_alta!B54</f>
        <v>5G</v>
      </c>
      <c r="D1346" s="69" t="str">
        <f>precio_alta!C54</f>
        <v>MOTOROLA</v>
      </c>
      <c r="E1346" s="69" t="str">
        <f>precio_alta!D54</f>
        <v>MOTOROLA MOTO G67 256GB 5G</v>
      </c>
      <c r="F1346" s="69">
        <f>precio_alta!E54</f>
        <v>1269</v>
      </c>
      <c r="G1346" s="69" t="str">
        <f>precio_alta!F54</f>
        <v>Android</v>
      </c>
      <c r="H1346" s="69" t="s">
        <v>187</v>
      </c>
      <c r="I1346" t="s">
        <v>41</v>
      </c>
      <c r="J1346" s="69">
        <f>precio_alta!K54</f>
        <v>1219</v>
      </c>
    </row>
    <row r="1347" spans="1:10" x14ac:dyDescent="0.3">
      <c r="A1347" t="str">
        <f t="shared" ref="A1347:A1410" si="21">CONCATENATE(E1347,I1347,H1347)</f>
        <v>MOTOROLA MOTO G77 256GB 5GMax Negocios + Ilimitado 79.90CONTADO</v>
      </c>
      <c r="B1347" s="69" t="str">
        <f>precio_alta!A55</f>
        <v>Corriente</v>
      </c>
      <c r="C1347" s="69" t="str">
        <f>precio_alta!B55</f>
        <v>5G</v>
      </c>
      <c r="D1347" s="69" t="str">
        <f>precio_alta!C55</f>
        <v>MOTOROLA</v>
      </c>
      <c r="E1347" s="69" t="str">
        <f>precio_alta!D55</f>
        <v>MOTOROLA MOTO G77 256GB 5G</v>
      </c>
      <c r="F1347" s="69">
        <f>precio_alta!E55</f>
        <v>1519</v>
      </c>
      <c r="G1347" s="69" t="str">
        <f>precio_alta!F55</f>
        <v>Android</v>
      </c>
      <c r="H1347" s="69" t="s">
        <v>187</v>
      </c>
      <c r="I1347" t="s">
        <v>41</v>
      </c>
      <c r="J1347" s="69">
        <f>precio_alta!K55</f>
        <v>1459</v>
      </c>
    </row>
    <row r="1348" spans="1:10" x14ac:dyDescent="0.3">
      <c r="A1348" t="str">
        <f t="shared" si="21"/>
        <v>MOTOROLA MOTO RAZR 60 512GB 5GMax Negocios + Ilimitado 79.90CONTADO</v>
      </c>
      <c r="B1348" s="69" t="str">
        <f>precio_alta!A56</f>
        <v>Corriente</v>
      </c>
      <c r="C1348" s="69" t="str">
        <f>precio_alta!B56</f>
        <v>5G</v>
      </c>
      <c r="D1348" s="69" t="str">
        <f>precio_alta!C56</f>
        <v>MOTOROLA</v>
      </c>
      <c r="E1348" s="69" t="str">
        <f>precio_alta!D56</f>
        <v>MOTOROLA MOTO RAZR 60 512GB 5G</v>
      </c>
      <c r="F1348" s="69">
        <f>precio_alta!E56</f>
        <v>3789</v>
      </c>
      <c r="G1348" s="69" t="str">
        <f>precio_alta!F56</f>
        <v>Android</v>
      </c>
      <c r="H1348" s="69" t="s">
        <v>187</v>
      </c>
      <c r="I1348" t="s">
        <v>41</v>
      </c>
      <c r="J1348" s="69">
        <f>precio_alta!K56</f>
        <v>3639</v>
      </c>
    </row>
    <row r="1349" spans="1:10" x14ac:dyDescent="0.3">
      <c r="A1349" t="str">
        <f t="shared" si="21"/>
        <v>MOTOROLA MOTO RAZR 70 512GB 5GMax Negocios + Ilimitado 79.90CONTADO</v>
      </c>
      <c r="B1349" s="69" t="str">
        <f>precio_alta!A57</f>
        <v>Corriente</v>
      </c>
      <c r="C1349" s="69" t="str">
        <f>precio_alta!B57</f>
        <v>5G</v>
      </c>
      <c r="D1349" s="69" t="str">
        <f>precio_alta!C57</f>
        <v>MOTOROLA</v>
      </c>
      <c r="E1349" s="69" t="str">
        <f>precio_alta!D57</f>
        <v>MOTOROLA MOTO RAZR 70 512GB 5G</v>
      </c>
      <c r="F1349" s="69">
        <f>precio_alta!E57</f>
        <v>4089</v>
      </c>
      <c r="G1349" s="69" t="str">
        <f>precio_alta!F57</f>
        <v>Android</v>
      </c>
      <c r="H1349" s="69" t="s">
        <v>187</v>
      </c>
      <c r="I1349" t="s">
        <v>41</v>
      </c>
      <c r="J1349" s="69">
        <f>precio_alta!K57</f>
        <v>3919</v>
      </c>
    </row>
    <row r="1350" spans="1:10" x14ac:dyDescent="0.3">
      <c r="A1350" t="str">
        <f t="shared" si="21"/>
        <v>OPPO A5 256GBMax Negocios + Ilimitado 79.90CONTADO</v>
      </c>
      <c r="B1350" s="69" t="str">
        <f>precio_alta!A58</f>
        <v>Corriente</v>
      </c>
      <c r="C1350" s="69" t="str">
        <f>precio_alta!B58</f>
        <v>4G</v>
      </c>
      <c r="D1350" s="69" t="str">
        <f>precio_alta!C58</f>
        <v>OPPO</v>
      </c>
      <c r="E1350" s="69" t="str">
        <f>precio_alta!D58</f>
        <v>OPPO A5 256GB</v>
      </c>
      <c r="F1350" s="69">
        <f>precio_alta!E58</f>
        <v>849</v>
      </c>
      <c r="G1350" s="69" t="str">
        <f>precio_alta!F58</f>
        <v>Android</v>
      </c>
      <c r="H1350" s="69" t="s">
        <v>187</v>
      </c>
      <c r="I1350" t="s">
        <v>41</v>
      </c>
      <c r="J1350" s="69">
        <f>precio_alta!K58</f>
        <v>809</v>
      </c>
    </row>
    <row r="1351" spans="1:10" x14ac:dyDescent="0.3">
      <c r="A1351" t="str">
        <f t="shared" si="21"/>
        <v>OPPO A5 256GB 5GMax Negocios + Ilimitado 79.90CONTADO</v>
      </c>
      <c r="B1351" s="69" t="str">
        <f>precio_alta!A59</f>
        <v>Corriente</v>
      </c>
      <c r="C1351" s="69" t="str">
        <f>precio_alta!B59</f>
        <v>5G</v>
      </c>
      <c r="D1351" s="69" t="str">
        <f>precio_alta!C59</f>
        <v>OPPO</v>
      </c>
      <c r="E1351" s="69" t="str">
        <f>precio_alta!D59</f>
        <v>OPPO A5 256GB 5G</v>
      </c>
      <c r="F1351" s="69">
        <f>precio_alta!E59</f>
        <v>1319</v>
      </c>
      <c r="G1351" s="69" t="str">
        <f>precio_alta!F59</f>
        <v>Android</v>
      </c>
      <c r="H1351" s="69" t="s">
        <v>187</v>
      </c>
      <c r="I1351" t="s">
        <v>41</v>
      </c>
      <c r="J1351" s="69">
        <f>precio_alta!K59</f>
        <v>1259</v>
      </c>
    </row>
    <row r="1352" spans="1:10" x14ac:dyDescent="0.3">
      <c r="A1352" t="str">
        <f t="shared" si="21"/>
        <v>OPPO A5X 128GBMax Negocios + Ilimitado 79.90CONTADO</v>
      </c>
      <c r="B1352" s="69" t="str">
        <f>precio_alta!A60</f>
        <v>Corriente</v>
      </c>
      <c r="C1352" s="69" t="str">
        <f>precio_alta!B60</f>
        <v>4G</v>
      </c>
      <c r="D1352" s="69" t="str">
        <f>precio_alta!C60</f>
        <v>OPPO</v>
      </c>
      <c r="E1352" s="69" t="str">
        <f>precio_alta!D60</f>
        <v>OPPO A5X 128GB</v>
      </c>
      <c r="F1352" s="69">
        <f>precio_alta!E60</f>
        <v>659</v>
      </c>
      <c r="G1352" s="69" t="str">
        <f>precio_alta!F60</f>
        <v>Android</v>
      </c>
      <c r="H1352" s="69" t="s">
        <v>187</v>
      </c>
      <c r="I1352" t="s">
        <v>41</v>
      </c>
      <c r="J1352" s="69">
        <f>precio_alta!K60</f>
        <v>629</v>
      </c>
    </row>
    <row r="1353" spans="1:10" x14ac:dyDescent="0.3">
      <c r="A1353" t="str">
        <f t="shared" si="21"/>
        <v>OPPO A6 PRO 256GB 5GMax Negocios + Ilimitado 79.90CONTADO</v>
      </c>
      <c r="B1353" s="69" t="str">
        <f>precio_alta!A61</f>
        <v>Corriente</v>
      </c>
      <c r="C1353" s="69" t="str">
        <f>precio_alta!B61</f>
        <v>5G</v>
      </c>
      <c r="D1353" s="69" t="str">
        <f>precio_alta!C61</f>
        <v>OPPO</v>
      </c>
      <c r="E1353" s="69" t="str">
        <f>precio_alta!D61</f>
        <v>OPPO A6 PRO 256GB 5G</v>
      </c>
      <c r="F1353" s="69">
        <f>precio_alta!E61</f>
        <v>1779</v>
      </c>
      <c r="G1353" s="69" t="str">
        <f>precio_alta!F61</f>
        <v>Android</v>
      </c>
      <c r="H1353" s="69" t="s">
        <v>187</v>
      </c>
      <c r="I1353" t="s">
        <v>41</v>
      </c>
      <c r="J1353" s="69">
        <f>precio_alta!K61</f>
        <v>1709</v>
      </c>
    </row>
    <row r="1354" spans="1:10" x14ac:dyDescent="0.3">
      <c r="A1354" t="str">
        <f t="shared" si="21"/>
        <v>OPPO A6T 128GBMax Negocios + Ilimitado 79.90CONTADO</v>
      </c>
      <c r="B1354" s="69" t="str">
        <f>precio_alta!A62</f>
        <v>Corriente</v>
      </c>
      <c r="C1354" s="69" t="str">
        <f>precio_alta!B62</f>
        <v>4G</v>
      </c>
      <c r="D1354" s="69" t="str">
        <f>precio_alta!C62</f>
        <v>OPPO</v>
      </c>
      <c r="E1354" s="69" t="str">
        <f>precio_alta!D62</f>
        <v>OPPO A6T 128GB</v>
      </c>
      <c r="F1354" s="69">
        <f>precio_alta!E62</f>
        <v>789</v>
      </c>
      <c r="G1354" s="69" t="str">
        <f>precio_alta!F62</f>
        <v>Android</v>
      </c>
      <c r="H1354" s="69" t="s">
        <v>187</v>
      </c>
      <c r="I1354" t="s">
        <v>41</v>
      </c>
      <c r="J1354" s="69">
        <f>precio_alta!K62</f>
        <v>749</v>
      </c>
    </row>
    <row r="1355" spans="1:10" x14ac:dyDescent="0.3">
      <c r="A1355" t="str">
        <f t="shared" si="21"/>
        <v>OPPO A6X 256GB 5GMax Negocios + Ilimitado 79.90CONTADO</v>
      </c>
      <c r="B1355" s="69" t="str">
        <f>precio_alta!A63</f>
        <v>Corriente</v>
      </c>
      <c r="C1355" s="69" t="str">
        <f>precio_alta!B63</f>
        <v>5G</v>
      </c>
      <c r="D1355" s="69" t="str">
        <f>precio_alta!C63</f>
        <v>OPPO</v>
      </c>
      <c r="E1355" s="69" t="str">
        <f>precio_alta!D63</f>
        <v>OPPO A6X 256GB 5G</v>
      </c>
      <c r="F1355" s="69">
        <f>precio_alta!E63</f>
        <v>1159</v>
      </c>
      <c r="G1355" s="69" t="str">
        <f>precio_alta!F63</f>
        <v>Android</v>
      </c>
      <c r="H1355" s="69" t="s">
        <v>187</v>
      </c>
      <c r="I1355" t="s">
        <v>41</v>
      </c>
      <c r="J1355" s="69">
        <f>precio_alta!K63</f>
        <v>1109</v>
      </c>
    </row>
    <row r="1356" spans="1:10" x14ac:dyDescent="0.3">
      <c r="A1356" t="str">
        <f t="shared" si="21"/>
        <v>OPPO RENO 14F 256GB 5GMax Negocios + Ilimitado 79.90CONTADO</v>
      </c>
      <c r="B1356" s="69" t="str">
        <f>precio_alta!A64</f>
        <v>Corriente</v>
      </c>
      <c r="C1356" s="69" t="str">
        <f>precio_alta!B64</f>
        <v>4G</v>
      </c>
      <c r="D1356" s="69" t="str">
        <f>precio_alta!C64</f>
        <v>OPPO</v>
      </c>
      <c r="E1356" s="69" t="str">
        <f>precio_alta!D64</f>
        <v>OPPO RENO 14F 256GB 5G</v>
      </c>
      <c r="F1356" s="69">
        <f>precio_alta!E64</f>
        <v>2229</v>
      </c>
      <c r="G1356" s="69" t="str">
        <f>precio_alta!F64</f>
        <v>Android</v>
      </c>
      <c r="H1356" s="69" t="s">
        <v>187</v>
      </c>
      <c r="I1356" t="s">
        <v>41</v>
      </c>
      <c r="J1356" s="69">
        <f>precio_alta!K64</f>
        <v>2139</v>
      </c>
    </row>
    <row r="1357" spans="1:10" x14ac:dyDescent="0.3">
      <c r="A1357" t="str">
        <f t="shared" si="21"/>
        <v>OPPO RENO 14F 512GB 5GMax Negocios + Ilimitado 79.90CONTADO</v>
      </c>
      <c r="B1357" s="69" t="str">
        <f>precio_alta!A65</f>
        <v>Corriente</v>
      </c>
      <c r="C1357" s="69" t="str">
        <f>precio_alta!B65</f>
        <v>5G</v>
      </c>
      <c r="D1357" s="69" t="str">
        <f>precio_alta!C65</f>
        <v>OPPO</v>
      </c>
      <c r="E1357" s="69" t="str">
        <f>precio_alta!D65</f>
        <v>OPPO RENO 14F 512GB 5G</v>
      </c>
      <c r="F1357" s="69">
        <f>precio_alta!E65</f>
        <v>2439</v>
      </c>
      <c r="G1357" s="69" t="str">
        <f>precio_alta!F65</f>
        <v>Android</v>
      </c>
      <c r="H1357" s="69" t="s">
        <v>187</v>
      </c>
      <c r="I1357" t="s">
        <v>41</v>
      </c>
      <c r="J1357" s="69">
        <f>precio_alta!K65</f>
        <v>2339</v>
      </c>
    </row>
    <row r="1358" spans="1:10" x14ac:dyDescent="0.3">
      <c r="A1358" t="str">
        <f t="shared" si="21"/>
        <v>OPPO RENO 16 256GB 5GMax Negocios + Ilimitado 79.90CONTADO</v>
      </c>
      <c r="B1358" s="69" t="str">
        <f>precio_alta!A66</f>
        <v>Corriente</v>
      </c>
      <c r="C1358" s="69" t="str">
        <f>precio_alta!B66</f>
        <v>5G</v>
      </c>
      <c r="D1358" s="69" t="str">
        <f>precio_alta!C66</f>
        <v>OPPO</v>
      </c>
      <c r="E1358" s="69" t="str">
        <f>precio_alta!D66</f>
        <v>OPPO RENO 16 256GB 5G</v>
      </c>
      <c r="F1358" s="69">
        <f>precio_alta!E66</f>
        <v>3839</v>
      </c>
      <c r="G1358" s="69" t="str">
        <f>precio_alta!F66</f>
        <v>Android</v>
      </c>
      <c r="H1358" s="69" t="s">
        <v>187</v>
      </c>
      <c r="I1358" t="s">
        <v>41</v>
      </c>
      <c r="J1358" s="69">
        <f>precio_alta!K66</f>
        <v>3679</v>
      </c>
    </row>
    <row r="1359" spans="1:10" x14ac:dyDescent="0.3">
      <c r="A1359" t="str">
        <f t="shared" si="21"/>
        <v>OPPO RENO 16F 256GB 5GMax Negocios + Ilimitado 79.90CONTADO</v>
      </c>
      <c r="B1359" s="69" t="str">
        <f>precio_alta!A67</f>
        <v>Corriente</v>
      </c>
      <c r="C1359" s="69" t="str">
        <f>precio_alta!B67</f>
        <v>5G</v>
      </c>
      <c r="D1359" s="69" t="str">
        <f>precio_alta!C67</f>
        <v>OPPO</v>
      </c>
      <c r="E1359" s="69" t="str">
        <f>precio_alta!D67</f>
        <v>OPPO RENO 16F 256GB 5G</v>
      </c>
      <c r="F1359" s="69">
        <f>precio_alta!E67</f>
        <v>3129</v>
      </c>
      <c r="G1359" s="69" t="str">
        <f>precio_alta!F67</f>
        <v>Android</v>
      </c>
      <c r="H1359" s="69" t="s">
        <v>187</v>
      </c>
      <c r="I1359" t="s">
        <v>41</v>
      </c>
      <c r="J1359" s="69">
        <f>precio_alta!K67</f>
        <v>2999</v>
      </c>
    </row>
    <row r="1360" spans="1:10" x14ac:dyDescent="0.3">
      <c r="A1360" t="str">
        <f t="shared" si="21"/>
        <v>SAMSUNG GALAXY A07 128GBMax Negocios + Ilimitado 79.90CONTADO</v>
      </c>
      <c r="B1360" s="69" t="str">
        <f>precio_alta!A68</f>
        <v>Corriente</v>
      </c>
      <c r="C1360" s="69" t="str">
        <f>precio_alta!B68</f>
        <v>4G</v>
      </c>
      <c r="D1360" s="69" t="str">
        <f>precio_alta!C68</f>
        <v>SAMSUNG</v>
      </c>
      <c r="E1360" s="69" t="str">
        <f>precio_alta!D68</f>
        <v>SAMSUNG GALAXY A07 128GB</v>
      </c>
      <c r="F1360" s="69">
        <f>precio_alta!E68</f>
        <v>599</v>
      </c>
      <c r="G1360" s="69" t="str">
        <f>precio_alta!F68</f>
        <v>Android</v>
      </c>
      <c r="H1360" s="69" t="s">
        <v>187</v>
      </c>
      <c r="I1360" t="s">
        <v>41</v>
      </c>
      <c r="J1360" s="69">
        <f>precio_alta!K68</f>
        <v>569</v>
      </c>
    </row>
    <row r="1361" spans="1:10" x14ac:dyDescent="0.3">
      <c r="A1361" t="str">
        <f t="shared" si="21"/>
        <v>SAMSUNG GALAXY A16 128GBMax Negocios + Ilimitado 79.90CONTADO</v>
      </c>
      <c r="B1361" s="69" t="str">
        <f>precio_alta!A69</f>
        <v>Corriente</v>
      </c>
      <c r="C1361" s="69" t="str">
        <f>precio_alta!B69</f>
        <v>4G</v>
      </c>
      <c r="D1361" s="69" t="str">
        <f>precio_alta!C69</f>
        <v>SAMSUNG</v>
      </c>
      <c r="E1361" s="69" t="str">
        <f>precio_alta!D69</f>
        <v>SAMSUNG GALAXY A16 128GB</v>
      </c>
      <c r="F1361" s="69">
        <f>precio_alta!E69</f>
        <v>659</v>
      </c>
      <c r="G1361" s="69" t="str">
        <f>precio_alta!F69</f>
        <v>Android</v>
      </c>
      <c r="H1361" s="69" t="s">
        <v>187</v>
      </c>
      <c r="I1361" t="s">
        <v>41</v>
      </c>
      <c r="J1361" s="69">
        <f>precio_alta!K69</f>
        <v>629</v>
      </c>
    </row>
    <row r="1362" spans="1:10" x14ac:dyDescent="0.3">
      <c r="A1362" t="str">
        <f t="shared" si="21"/>
        <v>SAMSUNG GALAXY A17 128GB 5GMax Negocios + Ilimitado 79.90CONTADO</v>
      </c>
      <c r="B1362" s="69" t="str">
        <f>precio_alta!A70</f>
        <v>Corriente</v>
      </c>
      <c r="C1362" s="69" t="str">
        <f>precio_alta!B70</f>
        <v>5G</v>
      </c>
      <c r="D1362" s="69" t="str">
        <f>precio_alta!C70</f>
        <v>SAMSUNG</v>
      </c>
      <c r="E1362" s="69" t="str">
        <f>precio_alta!D70</f>
        <v>SAMSUNG GALAXY A17 128GB 5G</v>
      </c>
      <c r="F1362" s="69">
        <f>precio_alta!E70</f>
        <v>1179</v>
      </c>
      <c r="G1362" s="69" t="str">
        <f>precio_alta!F70</f>
        <v>Android</v>
      </c>
      <c r="H1362" s="69" t="s">
        <v>187</v>
      </c>
      <c r="I1362" t="s">
        <v>41</v>
      </c>
      <c r="J1362" s="69">
        <f>precio_alta!K70</f>
        <v>1129</v>
      </c>
    </row>
    <row r="1363" spans="1:10" x14ac:dyDescent="0.3">
      <c r="A1363" t="str">
        <f t="shared" si="21"/>
        <v>SAMSUNG GALAXY A17 256GB 5GMax Negocios + Ilimitado 79.90CONTADO</v>
      </c>
      <c r="B1363" s="69" t="str">
        <f>precio_alta!A71</f>
        <v>Corriente</v>
      </c>
      <c r="C1363" s="69" t="str">
        <f>precio_alta!B71</f>
        <v>5G</v>
      </c>
      <c r="D1363" s="69" t="str">
        <f>precio_alta!C71</f>
        <v>SAMSUNG</v>
      </c>
      <c r="E1363" s="69" t="str">
        <f>precio_alta!D71</f>
        <v>SAMSUNG GALAXY A17 256GB 5G</v>
      </c>
      <c r="F1363" s="69">
        <f>precio_alta!E71</f>
        <v>1309</v>
      </c>
      <c r="G1363" s="69" t="str">
        <f>precio_alta!F71</f>
        <v>Android</v>
      </c>
      <c r="H1363" s="69" t="s">
        <v>187</v>
      </c>
      <c r="I1363" t="s">
        <v>41</v>
      </c>
      <c r="J1363" s="69">
        <f>precio_alta!K71</f>
        <v>1259</v>
      </c>
    </row>
    <row r="1364" spans="1:10" x14ac:dyDescent="0.3">
      <c r="A1364" t="str">
        <f t="shared" si="21"/>
        <v>SAMSUNG GALAXY A26 128GB 5GMax Negocios + Ilimitado 79.90CONTADO</v>
      </c>
      <c r="B1364" s="69" t="str">
        <f>precio_alta!A72</f>
        <v>Corriente</v>
      </c>
      <c r="C1364" s="69" t="str">
        <f>precio_alta!B72</f>
        <v>5G</v>
      </c>
      <c r="D1364" s="69" t="str">
        <f>precio_alta!C72</f>
        <v>SAMSUNG</v>
      </c>
      <c r="E1364" s="69" t="str">
        <f>precio_alta!D72</f>
        <v>SAMSUNG GALAXY A26 128GB 5G</v>
      </c>
      <c r="F1364" s="69">
        <f>precio_alta!E72</f>
        <v>1169</v>
      </c>
      <c r="G1364" s="69" t="str">
        <f>precio_alta!F72</f>
        <v>Android</v>
      </c>
      <c r="H1364" s="69" t="s">
        <v>187</v>
      </c>
      <c r="I1364" t="s">
        <v>41</v>
      </c>
      <c r="J1364" s="69">
        <f>precio_alta!K72</f>
        <v>1119</v>
      </c>
    </row>
    <row r="1365" spans="1:10" x14ac:dyDescent="0.3">
      <c r="A1365" t="str">
        <f t="shared" si="21"/>
        <v>SAMSUNG GALAXY A27 256GB 5GMax Negocios + Ilimitado 79.90CONTADO</v>
      </c>
      <c r="B1365" s="69" t="str">
        <f>precio_alta!A73</f>
        <v>Corriente</v>
      </c>
      <c r="C1365" s="69" t="str">
        <f>precio_alta!B73</f>
        <v>5G</v>
      </c>
      <c r="D1365" s="69" t="str">
        <f>precio_alta!C73</f>
        <v>SAMSUNG</v>
      </c>
      <c r="E1365" s="69" t="str">
        <f>precio_alta!D73</f>
        <v>SAMSUNG GALAXY A27 256GB 5G</v>
      </c>
      <c r="F1365" s="69">
        <f>precio_alta!E73</f>
        <v>2009</v>
      </c>
      <c r="G1365" s="69" t="str">
        <f>precio_alta!F73</f>
        <v>Android</v>
      </c>
      <c r="H1365" s="69" t="s">
        <v>187</v>
      </c>
      <c r="I1365" t="s">
        <v>41</v>
      </c>
      <c r="J1365" s="69">
        <f>precio_alta!K73</f>
        <v>1929</v>
      </c>
    </row>
    <row r="1366" spans="1:10" x14ac:dyDescent="0.3">
      <c r="A1366" t="str">
        <f t="shared" si="21"/>
        <v>SAMSUNG GALAXY A36 128GB 5GMax Negocios + Ilimitado 79.90CONTADO</v>
      </c>
      <c r="B1366" s="69" t="str">
        <f>precio_alta!A74</f>
        <v>Corriente</v>
      </c>
      <c r="C1366" s="69" t="str">
        <f>precio_alta!B74</f>
        <v>5G</v>
      </c>
      <c r="D1366" s="69" t="str">
        <f>precio_alta!C74</f>
        <v>SAMSUNG</v>
      </c>
      <c r="E1366" s="69" t="str">
        <f>precio_alta!D74</f>
        <v>SAMSUNG GALAXY A36 128GB 5G</v>
      </c>
      <c r="F1366" s="69">
        <f>precio_alta!E74</f>
        <v>1519</v>
      </c>
      <c r="G1366" s="69" t="str">
        <f>precio_alta!F74</f>
        <v>Android</v>
      </c>
      <c r="H1366" s="69" t="s">
        <v>187</v>
      </c>
      <c r="I1366" t="s">
        <v>41</v>
      </c>
      <c r="J1366" s="69">
        <f>precio_alta!K74</f>
        <v>1459</v>
      </c>
    </row>
    <row r="1367" spans="1:10" x14ac:dyDescent="0.3">
      <c r="A1367" t="str">
        <f t="shared" si="21"/>
        <v>SAMSUNG GALAXY A37 256GB 5GMax Negocios + Ilimitado 79.90CONTADO</v>
      </c>
      <c r="B1367" s="69" t="str">
        <f>precio_alta!A75</f>
        <v>Corriente</v>
      </c>
      <c r="C1367" s="69" t="str">
        <f>precio_alta!B75</f>
        <v>5G</v>
      </c>
      <c r="D1367" s="69" t="str">
        <f>precio_alta!C75</f>
        <v>SAMSUNG</v>
      </c>
      <c r="E1367" s="69" t="str">
        <f>precio_alta!D75</f>
        <v>SAMSUNG GALAXY A37 256GB 5G</v>
      </c>
      <c r="F1367" s="69">
        <f>precio_alta!E75</f>
        <v>2249</v>
      </c>
      <c r="G1367" s="69" t="str">
        <f>precio_alta!F75</f>
        <v>Android</v>
      </c>
      <c r="H1367" s="69" t="s">
        <v>187</v>
      </c>
      <c r="I1367" t="s">
        <v>41</v>
      </c>
      <c r="J1367" s="69">
        <f>precio_alta!K75</f>
        <v>2149</v>
      </c>
    </row>
    <row r="1368" spans="1:10" x14ac:dyDescent="0.3">
      <c r="A1368" t="str">
        <f t="shared" si="21"/>
        <v>SAMSUNG GALAXY A56 256GB 5GMax Negocios + Ilimitado 79.90CONTADO</v>
      </c>
      <c r="B1368" s="69" t="str">
        <f>precio_alta!A76</f>
        <v>Corriente</v>
      </c>
      <c r="C1368" s="69" t="str">
        <f>precio_alta!B76</f>
        <v>5G</v>
      </c>
      <c r="D1368" s="69" t="str">
        <f>precio_alta!C76</f>
        <v>SAMSUNG</v>
      </c>
      <c r="E1368" s="69" t="str">
        <f>precio_alta!D76</f>
        <v>SAMSUNG GALAXY A56 256GB 5G</v>
      </c>
      <c r="F1368" s="69">
        <f>precio_alta!E76</f>
        <v>2109</v>
      </c>
      <c r="G1368" s="69" t="str">
        <f>precio_alta!F76</f>
        <v>Android</v>
      </c>
      <c r="H1368" s="69" t="s">
        <v>187</v>
      </c>
      <c r="I1368" t="s">
        <v>41</v>
      </c>
      <c r="J1368" s="69">
        <f>precio_alta!K76</f>
        <v>2019</v>
      </c>
    </row>
    <row r="1369" spans="1:10" x14ac:dyDescent="0.3">
      <c r="A1369" t="str">
        <f t="shared" si="21"/>
        <v>SAMSUNG GALAXY A57 256GB 5GMax Negocios + Ilimitado 79.90CONTADO</v>
      </c>
      <c r="B1369" s="69" t="str">
        <f>precio_alta!A77</f>
        <v>Corriente</v>
      </c>
      <c r="C1369" s="69" t="str">
        <f>precio_alta!B77</f>
        <v>5G</v>
      </c>
      <c r="D1369" s="69" t="str">
        <f>precio_alta!C77</f>
        <v>SAMSUNG</v>
      </c>
      <c r="E1369" s="69" t="str">
        <f>precio_alta!D77</f>
        <v>SAMSUNG GALAXY A57 256GB 5G</v>
      </c>
      <c r="F1369" s="69">
        <f>precio_alta!E77</f>
        <v>2509</v>
      </c>
      <c r="G1369" s="69" t="str">
        <f>precio_alta!F77</f>
        <v>Android</v>
      </c>
      <c r="H1369" s="69" t="s">
        <v>187</v>
      </c>
      <c r="I1369" t="s">
        <v>41</v>
      </c>
      <c r="J1369" s="69">
        <f>precio_alta!K77</f>
        <v>2409</v>
      </c>
    </row>
    <row r="1370" spans="1:10" x14ac:dyDescent="0.3">
      <c r="A1370" t="str">
        <f t="shared" si="21"/>
        <v>SAMSUNG GALAXY A57 512GB 5GMax Negocios + Ilimitado 79.90CONTADO</v>
      </c>
      <c r="B1370" s="69" t="str">
        <f>precio_alta!A78</f>
        <v>Corriente</v>
      </c>
      <c r="C1370" s="69" t="str">
        <f>precio_alta!B78</f>
        <v>5G</v>
      </c>
      <c r="D1370" s="69" t="str">
        <f>precio_alta!C78</f>
        <v>SAMSUNG</v>
      </c>
      <c r="E1370" s="69" t="str">
        <f>precio_alta!D78</f>
        <v>SAMSUNG GALAXY A57 512GB 5G</v>
      </c>
      <c r="F1370" s="69">
        <f>precio_alta!E78</f>
        <v>3449</v>
      </c>
      <c r="G1370" s="69" t="str">
        <f>precio_alta!F78</f>
        <v>Android</v>
      </c>
      <c r="H1370" s="69" t="s">
        <v>187</v>
      </c>
      <c r="I1370" t="s">
        <v>41</v>
      </c>
      <c r="J1370" s="69">
        <f>precio_alta!K78</f>
        <v>3309</v>
      </c>
    </row>
    <row r="1371" spans="1:10" x14ac:dyDescent="0.3">
      <c r="A1371" t="str">
        <f t="shared" si="21"/>
        <v>SAMSUNG GALAXY S25 128GBMax Negocios + Ilimitado 79.90CONTADO</v>
      </c>
      <c r="B1371" s="69" t="str">
        <f>precio_alta!A79</f>
        <v>Corriente</v>
      </c>
      <c r="C1371" s="69" t="str">
        <f>precio_alta!B79</f>
        <v>5G</v>
      </c>
      <c r="D1371" s="69" t="str">
        <f>precio_alta!C79</f>
        <v>SAMSUNG</v>
      </c>
      <c r="E1371" s="69" t="str">
        <f>precio_alta!D79</f>
        <v>SAMSUNG GALAXY S25 128GB</v>
      </c>
      <c r="F1371" s="69">
        <f>precio_alta!E79</f>
        <v>4529</v>
      </c>
      <c r="G1371" s="69" t="str">
        <f>precio_alta!F79</f>
        <v>Android</v>
      </c>
      <c r="H1371" s="69" t="s">
        <v>187</v>
      </c>
      <c r="I1371" t="s">
        <v>41</v>
      </c>
      <c r="J1371" s="69">
        <f>precio_alta!K79</f>
        <v>4349</v>
      </c>
    </row>
    <row r="1372" spans="1:10" x14ac:dyDescent="0.3">
      <c r="A1372" t="str">
        <f t="shared" si="21"/>
        <v>SAMSUNG GALAXY S25 FE 256GB 5GMax Negocios + Ilimitado 79.90CONTADO</v>
      </c>
      <c r="B1372" s="69" t="str">
        <f>precio_alta!A80</f>
        <v>Corriente</v>
      </c>
      <c r="C1372" s="69" t="str">
        <f>precio_alta!B80</f>
        <v>5G</v>
      </c>
      <c r="D1372" s="69" t="str">
        <f>precio_alta!C80</f>
        <v>SAMSUNG</v>
      </c>
      <c r="E1372" s="69" t="str">
        <f>precio_alta!D80</f>
        <v>SAMSUNG GALAXY S25 FE 256GB 5G</v>
      </c>
      <c r="F1372" s="69">
        <f>precio_alta!E80</f>
        <v>3429</v>
      </c>
      <c r="G1372" s="69" t="str">
        <f>precio_alta!F80</f>
        <v>Android</v>
      </c>
      <c r="H1372" s="69" t="s">
        <v>187</v>
      </c>
      <c r="I1372" t="s">
        <v>41</v>
      </c>
      <c r="J1372" s="69">
        <f>precio_alta!K80</f>
        <v>3289</v>
      </c>
    </row>
    <row r="1373" spans="1:10" x14ac:dyDescent="0.3">
      <c r="A1373" t="str">
        <f t="shared" si="21"/>
        <v>SAMSUNG GALAXY S25 ULTRA 256GBMax Negocios + Ilimitado 79.90CONTADO</v>
      </c>
      <c r="B1373" s="69" t="str">
        <f>precio_alta!A81</f>
        <v>Corriente</v>
      </c>
      <c r="C1373" s="69" t="str">
        <f>precio_alta!B81</f>
        <v>5G</v>
      </c>
      <c r="D1373" s="69" t="str">
        <f>precio_alta!C81</f>
        <v>SAMSUNG</v>
      </c>
      <c r="E1373" s="69" t="str">
        <f>precio_alta!D81</f>
        <v>SAMSUNG GALAXY S25 ULTRA 256GB</v>
      </c>
      <c r="F1373" s="69">
        <f>precio_alta!E81</f>
        <v>6219</v>
      </c>
      <c r="G1373" s="69" t="str">
        <f>precio_alta!F81</f>
        <v>Android</v>
      </c>
      <c r="H1373" s="69" t="s">
        <v>187</v>
      </c>
      <c r="I1373" t="s">
        <v>41</v>
      </c>
      <c r="J1373" s="69">
        <f>precio_alta!K81</f>
        <v>5969</v>
      </c>
    </row>
    <row r="1374" spans="1:10" x14ac:dyDescent="0.3">
      <c r="A1374" t="str">
        <f t="shared" si="21"/>
        <v>SAMSUNG GALAXY S26 256GB 5GMax Negocios + Ilimitado 79.90CONTADO</v>
      </c>
      <c r="B1374" s="69" t="str">
        <f>precio_alta!A82</f>
        <v>Corriente</v>
      </c>
      <c r="C1374" s="69" t="str">
        <f>precio_alta!B82</f>
        <v>5G</v>
      </c>
      <c r="D1374" s="69" t="str">
        <f>precio_alta!C82</f>
        <v>SAMSUNG</v>
      </c>
      <c r="E1374" s="69" t="str">
        <f>precio_alta!D82</f>
        <v>SAMSUNG GALAXY S26 256GB 5G</v>
      </c>
      <c r="F1374" s="69">
        <f>precio_alta!E82</f>
        <v>5029</v>
      </c>
      <c r="G1374" s="69" t="str">
        <f>precio_alta!F82</f>
        <v>Android</v>
      </c>
      <c r="H1374" s="69" t="s">
        <v>187</v>
      </c>
      <c r="I1374" t="s">
        <v>41</v>
      </c>
      <c r="J1374" s="69">
        <f>precio_alta!K82</f>
        <v>4829</v>
      </c>
    </row>
    <row r="1375" spans="1:10" x14ac:dyDescent="0.3">
      <c r="A1375" t="str">
        <f t="shared" si="21"/>
        <v>SAMSUNG GALAXY S26 PLUS 256GB 5GMax Negocios + Ilimitado 79.90CONTADO</v>
      </c>
      <c r="B1375" s="69" t="str">
        <f>precio_alta!A83</f>
        <v>Corriente</v>
      </c>
      <c r="C1375" s="69" t="str">
        <f>precio_alta!B83</f>
        <v>5G</v>
      </c>
      <c r="D1375" s="69" t="str">
        <f>precio_alta!C83</f>
        <v>SAMSUNG</v>
      </c>
      <c r="E1375" s="69" t="str">
        <f>precio_alta!D83</f>
        <v>SAMSUNG GALAXY S26 PLUS 256GB 5G</v>
      </c>
      <c r="F1375" s="69">
        <f>precio_alta!E83</f>
        <v>6039</v>
      </c>
      <c r="G1375" s="69" t="str">
        <f>precio_alta!F83</f>
        <v>Android</v>
      </c>
      <c r="H1375" s="69" t="s">
        <v>187</v>
      </c>
      <c r="I1375" t="s">
        <v>41</v>
      </c>
      <c r="J1375" s="69">
        <f>precio_alta!K83</f>
        <v>5789</v>
      </c>
    </row>
    <row r="1376" spans="1:10" x14ac:dyDescent="0.3">
      <c r="A1376" t="str">
        <f t="shared" si="21"/>
        <v>SAMSUNG GALAXY S26 ULTRA 256GB 5GMax Negocios + Ilimitado 79.90CONTADO</v>
      </c>
      <c r="B1376" s="69" t="str">
        <f>precio_alta!A84</f>
        <v>Corriente</v>
      </c>
      <c r="C1376" s="69" t="str">
        <f>precio_alta!B84</f>
        <v>5G</v>
      </c>
      <c r="D1376" s="69" t="str">
        <f>precio_alta!C84</f>
        <v>SAMSUNG</v>
      </c>
      <c r="E1376" s="69" t="str">
        <f>precio_alta!D84</f>
        <v>SAMSUNG GALAXY S26 ULTRA 256GB 5G</v>
      </c>
      <c r="F1376" s="69">
        <f>precio_alta!E84</f>
        <v>7039</v>
      </c>
      <c r="G1376" s="69" t="str">
        <f>precio_alta!F84</f>
        <v>Android</v>
      </c>
      <c r="H1376" s="69" t="s">
        <v>187</v>
      </c>
      <c r="I1376" t="s">
        <v>41</v>
      </c>
      <c r="J1376" s="69">
        <f>precio_alta!K84</f>
        <v>6759</v>
      </c>
    </row>
    <row r="1377" spans="1:10" x14ac:dyDescent="0.3">
      <c r="A1377" t="str">
        <f t="shared" si="21"/>
        <v>SAMSUNG GALAXY S26FE 256GB 5GMax Negocios + Ilimitado 79.90CONTADO</v>
      </c>
      <c r="B1377" s="69" t="str">
        <f>precio_alta!A85</f>
        <v>Corriente</v>
      </c>
      <c r="C1377" s="69" t="str">
        <f>precio_alta!B85</f>
        <v>5G</v>
      </c>
      <c r="D1377" s="69" t="str">
        <f>precio_alta!C85</f>
        <v>SAMSUNG</v>
      </c>
      <c r="E1377" s="69" t="str">
        <f>precio_alta!D85</f>
        <v>SAMSUNG GALAXY S26FE 256GB 5G</v>
      </c>
      <c r="F1377" s="69">
        <f>precio_alta!E85</f>
        <v>3999</v>
      </c>
      <c r="G1377" s="69" t="str">
        <f>precio_alta!F85</f>
        <v>Android</v>
      </c>
      <c r="H1377" s="69" t="s">
        <v>187</v>
      </c>
      <c r="I1377" t="s">
        <v>41</v>
      </c>
      <c r="J1377" s="69">
        <f>precio_alta!K85</f>
        <v>3829</v>
      </c>
    </row>
    <row r="1378" spans="1:10" x14ac:dyDescent="0.3">
      <c r="A1378" t="str">
        <f t="shared" si="21"/>
        <v>SAMSUNG GALAXY Z FLIP 7 256GB 5GMax Negocios + Ilimitado 79.90CONTADO</v>
      </c>
      <c r="B1378" s="69" t="str">
        <f>precio_alta!A86</f>
        <v>Corriente</v>
      </c>
      <c r="C1378" s="69" t="str">
        <f>precio_alta!B86</f>
        <v>5G</v>
      </c>
      <c r="D1378" s="69" t="str">
        <f>precio_alta!C86</f>
        <v>SAMSUNG</v>
      </c>
      <c r="E1378" s="69" t="str">
        <f>precio_alta!D86</f>
        <v>SAMSUNG GALAXY Z FLIP 7 256GB 5G</v>
      </c>
      <c r="F1378" s="69">
        <f>precio_alta!E86</f>
        <v>5279</v>
      </c>
      <c r="G1378" s="69" t="str">
        <f>precio_alta!F86</f>
        <v>Android</v>
      </c>
      <c r="H1378" s="69" t="s">
        <v>187</v>
      </c>
      <c r="I1378" t="s">
        <v>41</v>
      </c>
      <c r="J1378" s="69">
        <f>precio_alta!K86</f>
        <v>5069</v>
      </c>
    </row>
    <row r="1379" spans="1:10" x14ac:dyDescent="0.3">
      <c r="A1379" t="str">
        <f t="shared" si="21"/>
        <v>SAMSUNG GALAXY Z FLIP 7 FE 128GB 5GMax Negocios + Ilimitado 79.90CONTADO</v>
      </c>
      <c r="B1379" s="69" t="str">
        <f>precio_alta!A87</f>
        <v>Corriente</v>
      </c>
      <c r="C1379" s="69" t="str">
        <f>precio_alta!B87</f>
        <v>5G</v>
      </c>
      <c r="D1379" s="69" t="str">
        <f>precio_alta!C87</f>
        <v>SAMSUNG</v>
      </c>
      <c r="E1379" s="69" t="str">
        <f>precio_alta!D87</f>
        <v>SAMSUNG GALAXY Z FLIP 7 FE 128GB 5G</v>
      </c>
      <c r="F1379" s="69">
        <f>precio_alta!E87</f>
        <v>3929</v>
      </c>
      <c r="G1379" s="69" t="str">
        <f>precio_alta!F87</f>
        <v>Android</v>
      </c>
      <c r="H1379" s="69" t="s">
        <v>187</v>
      </c>
      <c r="I1379" t="s">
        <v>41</v>
      </c>
      <c r="J1379" s="69">
        <f>precio_alta!K87</f>
        <v>3769</v>
      </c>
    </row>
    <row r="1380" spans="1:10" x14ac:dyDescent="0.3">
      <c r="A1380" t="str">
        <f t="shared" si="21"/>
        <v>SAMSUNG GALAXY Z FOLD 5 256GBMax Negocios + Ilimitado 79.90CONTADO</v>
      </c>
      <c r="B1380" s="69" t="str">
        <f>precio_alta!A88</f>
        <v>Corriente</v>
      </c>
      <c r="C1380" s="69" t="str">
        <f>precio_alta!B88</f>
        <v>5G</v>
      </c>
      <c r="D1380" s="69" t="str">
        <f>precio_alta!C88</f>
        <v>SAMSUNG</v>
      </c>
      <c r="E1380" s="69" t="str">
        <f>precio_alta!D88</f>
        <v>SAMSUNG GALAXY Z FOLD 5 256GB</v>
      </c>
      <c r="F1380" s="69">
        <f>precio_alta!E88</f>
        <v>9299</v>
      </c>
      <c r="G1380" s="69" t="str">
        <f>precio_alta!F88</f>
        <v>Android</v>
      </c>
      <c r="H1380" s="69" t="s">
        <v>187</v>
      </c>
      <c r="I1380" t="s">
        <v>41</v>
      </c>
      <c r="J1380" s="69">
        <f>precio_alta!K88</f>
        <v>8929</v>
      </c>
    </row>
    <row r="1381" spans="1:10" x14ac:dyDescent="0.3">
      <c r="A1381" t="str">
        <f t="shared" si="21"/>
        <v>SAMSUNG GALAXY Z FOLD 7 512GB 5GMax Negocios + Ilimitado 79.90CONTADO</v>
      </c>
      <c r="B1381" s="69" t="str">
        <f>precio_alta!A89</f>
        <v>Corriente</v>
      </c>
      <c r="C1381" s="69" t="str">
        <f>precio_alta!B89</f>
        <v>5G</v>
      </c>
      <c r="D1381" s="69" t="str">
        <f>precio_alta!C89</f>
        <v>SAMSUNG</v>
      </c>
      <c r="E1381" s="69" t="str">
        <f>precio_alta!D89</f>
        <v>SAMSUNG GALAXY Z FOLD 7 512GB 5G</v>
      </c>
      <c r="F1381" s="69">
        <f>precio_alta!E89</f>
        <v>9739</v>
      </c>
      <c r="G1381" s="69" t="str">
        <f>precio_alta!F89</f>
        <v>Android</v>
      </c>
      <c r="H1381" s="69" t="s">
        <v>187</v>
      </c>
      <c r="I1381" t="s">
        <v>41</v>
      </c>
      <c r="J1381" s="69">
        <f>precio_alta!K89</f>
        <v>9349</v>
      </c>
    </row>
    <row r="1382" spans="1:10" x14ac:dyDescent="0.3">
      <c r="A1382" t="str">
        <f t="shared" si="21"/>
        <v>VIVO V60 LITE 256GB 5GMax Negocios + Ilimitado 79.90CONTADO</v>
      </c>
      <c r="B1382" s="69" t="str">
        <f>precio_alta!A90</f>
        <v>Corriente</v>
      </c>
      <c r="C1382" s="69" t="str">
        <f>precio_alta!B90</f>
        <v>5G</v>
      </c>
      <c r="D1382" s="69" t="str">
        <f>precio_alta!C90</f>
        <v>VIVO</v>
      </c>
      <c r="E1382" s="69" t="str">
        <f>precio_alta!D90</f>
        <v>VIVO V60 LITE 256GB 5G</v>
      </c>
      <c r="F1382" s="69">
        <f>precio_alta!E90</f>
        <v>1729</v>
      </c>
      <c r="G1382" s="69" t="str">
        <f>precio_alta!F90</f>
        <v>Android</v>
      </c>
      <c r="H1382" s="69" t="s">
        <v>187</v>
      </c>
      <c r="I1382" t="s">
        <v>41</v>
      </c>
      <c r="J1382" s="69">
        <f>precio_alta!K90</f>
        <v>1659</v>
      </c>
    </row>
    <row r="1383" spans="1:10" x14ac:dyDescent="0.3">
      <c r="A1383" t="str">
        <f t="shared" si="21"/>
        <v>VIVO V70 512GB 5GMax Negocios + Ilimitado 79.90CONTADO</v>
      </c>
      <c r="B1383" s="69" t="str">
        <f>precio_alta!A91</f>
        <v>Corriente</v>
      </c>
      <c r="C1383" s="69" t="str">
        <f>precio_alta!B91</f>
        <v>5G</v>
      </c>
      <c r="D1383" s="69" t="str">
        <f>precio_alta!C91</f>
        <v>VIVO</v>
      </c>
      <c r="E1383" s="69" t="str">
        <f>precio_alta!D91</f>
        <v>VIVO V70 512GB 5G</v>
      </c>
      <c r="F1383" s="69">
        <f>precio_alta!E91</f>
        <v>3069</v>
      </c>
      <c r="G1383" s="69" t="str">
        <f>precio_alta!F91</f>
        <v>Android</v>
      </c>
      <c r="H1383" s="69" t="s">
        <v>187</v>
      </c>
      <c r="I1383" t="s">
        <v>41</v>
      </c>
      <c r="J1383" s="69">
        <f>precio_alta!K91</f>
        <v>2939</v>
      </c>
    </row>
    <row r="1384" spans="1:10" x14ac:dyDescent="0.3">
      <c r="A1384" t="str">
        <f t="shared" si="21"/>
        <v>VIVO V70FE 256GB 5GMax Negocios + Ilimitado 79.90CONTADO</v>
      </c>
      <c r="B1384" s="69" t="str">
        <f>precio_alta!A92</f>
        <v>Corriente</v>
      </c>
      <c r="C1384" s="69" t="str">
        <f>precio_alta!B92</f>
        <v>5G</v>
      </c>
      <c r="D1384" s="69" t="str">
        <f>precio_alta!C92</f>
        <v>VIVO</v>
      </c>
      <c r="E1384" s="69" t="str">
        <f>precio_alta!D92</f>
        <v>VIVO V70FE 256GB 5G</v>
      </c>
      <c r="F1384" s="69">
        <f>precio_alta!E92</f>
        <v>2609</v>
      </c>
      <c r="G1384" s="69" t="str">
        <f>precio_alta!F92</f>
        <v>Android</v>
      </c>
      <c r="H1384" s="69" t="s">
        <v>187</v>
      </c>
      <c r="I1384" t="s">
        <v>41</v>
      </c>
      <c r="J1384" s="69">
        <f>precio_alta!K92</f>
        <v>2499</v>
      </c>
    </row>
    <row r="1385" spans="1:10" x14ac:dyDescent="0.3">
      <c r="A1385" t="str">
        <f t="shared" si="21"/>
        <v>VIVO X300 PRO 512GB 5GMax Negocios + Ilimitado 79.90CONTADO</v>
      </c>
      <c r="B1385" s="69" t="str">
        <f>precio_alta!A93</f>
        <v>Corriente</v>
      </c>
      <c r="C1385" s="69" t="str">
        <f>precio_alta!B93</f>
        <v>5G</v>
      </c>
      <c r="D1385" s="69" t="str">
        <f>precio_alta!C93</f>
        <v>VIVO</v>
      </c>
      <c r="E1385" s="69" t="str">
        <f>precio_alta!D93</f>
        <v>VIVO X300 PRO 512GB 5G</v>
      </c>
      <c r="F1385" s="69">
        <f>precio_alta!E93</f>
        <v>6219</v>
      </c>
      <c r="G1385" s="69" t="str">
        <f>precio_alta!F93</f>
        <v>Android</v>
      </c>
      <c r="H1385" s="69" t="s">
        <v>187</v>
      </c>
      <c r="I1385" t="s">
        <v>41</v>
      </c>
      <c r="J1385" s="69">
        <f>precio_alta!K93</f>
        <v>5969</v>
      </c>
    </row>
    <row r="1386" spans="1:10" x14ac:dyDescent="0.3">
      <c r="A1386" t="str">
        <f t="shared" si="21"/>
        <v>VIVO Y04 128GBMax Negocios + Ilimitado 79.90CONTADO</v>
      </c>
      <c r="B1386" s="69" t="str">
        <f>precio_alta!A94</f>
        <v>Corriente</v>
      </c>
      <c r="C1386" s="69" t="str">
        <f>precio_alta!B94</f>
        <v>4G</v>
      </c>
      <c r="D1386" s="69" t="str">
        <f>precio_alta!C94</f>
        <v>VIVO</v>
      </c>
      <c r="E1386" s="69" t="str">
        <f>precio_alta!D94</f>
        <v>VIVO Y04 128GB</v>
      </c>
      <c r="F1386" s="69">
        <f>precio_alta!E94</f>
        <v>489</v>
      </c>
      <c r="G1386" s="69" t="str">
        <f>precio_alta!F94</f>
        <v>Android</v>
      </c>
      <c r="H1386" s="69" t="s">
        <v>187</v>
      </c>
      <c r="I1386" t="s">
        <v>41</v>
      </c>
      <c r="J1386" s="69">
        <f>precio_alta!K94</f>
        <v>469</v>
      </c>
    </row>
    <row r="1387" spans="1:10" x14ac:dyDescent="0.3">
      <c r="A1387" t="str">
        <f t="shared" si="21"/>
        <v>VIVO Y11 128GB 5GMax Negocios + Ilimitado 79.90CONTADO</v>
      </c>
      <c r="B1387" s="69" t="str">
        <f>precio_alta!A95</f>
        <v>Corriente</v>
      </c>
      <c r="C1387" s="69" t="str">
        <f>precio_alta!B95</f>
        <v>5G</v>
      </c>
      <c r="D1387" s="69" t="str">
        <f>precio_alta!C95</f>
        <v>VIVO</v>
      </c>
      <c r="E1387" s="69" t="str">
        <f>precio_alta!D95</f>
        <v>VIVO Y11 128GB 5G</v>
      </c>
      <c r="F1387" s="69">
        <f>precio_alta!E95</f>
        <v>819</v>
      </c>
      <c r="G1387" s="69" t="str">
        <f>precio_alta!F95</f>
        <v>Android</v>
      </c>
      <c r="H1387" s="69" t="s">
        <v>187</v>
      </c>
      <c r="I1387" t="s">
        <v>41</v>
      </c>
      <c r="J1387" s="69">
        <f>precio_alta!K95</f>
        <v>789</v>
      </c>
    </row>
    <row r="1388" spans="1:10" x14ac:dyDescent="0.3">
      <c r="A1388" t="str">
        <f t="shared" si="21"/>
        <v>VIVO Y21 256GB 5GMax Negocios + Ilimitado 79.90CONTADO</v>
      </c>
      <c r="B1388" s="69" t="str">
        <f>precio_alta!A96</f>
        <v>Corriente</v>
      </c>
      <c r="C1388" s="69" t="str">
        <f>precio_alta!B96</f>
        <v>5G</v>
      </c>
      <c r="D1388" s="69" t="str">
        <f>precio_alta!C96</f>
        <v>VIVO</v>
      </c>
      <c r="E1388" s="69" t="str">
        <f>precio_alta!D96</f>
        <v>VIVO Y21 256GB 5G</v>
      </c>
      <c r="F1388" s="69">
        <f>precio_alta!E96</f>
        <v>1029</v>
      </c>
      <c r="G1388" s="69" t="str">
        <f>precio_alta!F96</f>
        <v>Android</v>
      </c>
      <c r="H1388" s="69" t="s">
        <v>187</v>
      </c>
      <c r="I1388" t="s">
        <v>41</v>
      </c>
      <c r="J1388" s="69">
        <f>precio_alta!K96</f>
        <v>989</v>
      </c>
    </row>
    <row r="1389" spans="1:10" x14ac:dyDescent="0.3">
      <c r="A1389" t="str">
        <f t="shared" si="21"/>
        <v>VIVO Y21D 256GBMax Negocios + Ilimitado 79.90CONTADO</v>
      </c>
      <c r="B1389" s="69" t="str">
        <f>precio_alta!A97</f>
        <v>Corriente</v>
      </c>
      <c r="C1389" s="69" t="str">
        <f>precio_alta!B97</f>
        <v>4G</v>
      </c>
      <c r="D1389" s="69" t="str">
        <f>precio_alta!C97</f>
        <v>VIVO</v>
      </c>
      <c r="E1389" s="69" t="str">
        <f>precio_alta!D97</f>
        <v>VIVO Y21D 256GB</v>
      </c>
      <c r="F1389" s="69">
        <f>precio_alta!E97</f>
        <v>849</v>
      </c>
      <c r="G1389" s="69" t="str">
        <f>precio_alta!F97</f>
        <v>Android</v>
      </c>
      <c r="H1389" s="69" t="s">
        <v>187</v>
      </c>
      <c r="I1389" t="s">
        <v>41</v>
      </c>
      <c r="J1389" s="69">
        <f>precio_alta!K97</f>
        <v>809</v>
      </c>
    </row>
    <row r="1390" spans="1:10" x14ac:dyDescent="0.3">
      <c r="A1390" t="str">
        <f t="shared" si="21"/>
        <v>VIVO Y31 256GB 5GMax Negocios + Ilimitado 79.90CONTADO</v>
      </c>
      <c r="B1390" s="69" t="str">
        <f>precio_alta!A98</f>
        <v>Corriente</v>
      </c>
      <c r="C1390" s="69" t="str">
        <f>precio_alta!B98</f>
        <v>5G</v>
      </c>
      <c r="D1390" s="69" t="str">
        <f>precio_alta!C98</f>
        <v>VIVO</v>
      </c>
      <c r="E1390" s="69" t="str">
        <f>precio_alta!D98</f>
        <v>VIVO Y31 256GB 5G</v>
      </c>
      <c r="F1390" s="69">
        <f>precio_alta!E98</f>
        <v>1309</v>
      </c>
      <c r="G1390" s="69" t="str">
        <f>precio_alta!F98</f>
        <v>Android</v>
      </c>
      <c r="H1390" s="69" t="s">
        <v>187</v>
      </c>
      <c r="I1390" t="s">
        <v>41</v>
      </c>
      <c r="J1390" s="69">
        <f>precio_alta!K98</f>
        <v>1259</v>
      </c>
    </row>
    <row r="1391" spans="1:10" x14ac:dyDescent="0.3">
      <c r="A1391" t="str">
        <f t="shared" si="21"/>
        <v>VIVO Y31 256GB 5G NEWMax Negocios + Ilimitado 79.90CONTADO</v>
      </c>
      <c r="B1391" s="69" t="str">
        <f>precio_alta!A99</f>
        <v>Corriente</v>
      </c>
      <c r="C1391" s="69" t="str">
        <f>precio_alta!B99</f>
        <v>5G</v>
      </c>
      <c r="D1391" s="69" t="str">
        <f>precio_alta!C99</f>
        <v>VIVO</v>
      </c>
      <c r="E1391" s="69" t="str">
        <f>precio_alta!D99</f>
        <v>VIVO Y31 256GB 5G NEW</v>
      </c>
      <c r="F1391" s="69">
        <f>precio_alta!E99</f>
        <v>1289</v>
      </c>
      <c r="G1391" s="69" t="str">
        <f>precio_alta!F99</f>
        <v>Android</v>
      </c>
      <c r="H1391" s="69" t="s">
        <v>187</v>
      </c>
      <c r="I1391" t="s">
        <v>41</v>
      </c>
      <c r="J1391" s="69">
        <f>precio_alta!K99</f>
        <v>1239</v>
      </c>
    </row>
    <row r="1392" spans="1:10" x14ac:dyDescent="0.3">
      <c r="A1392" t="str">
        <f t="shared" si="21"/>
        <v>XIAOMI 14T 512GB 5GMax Negocios + Ilimitado 79.90CONTADO</v>
      </c>
      <c r="B1392" s="69" t="str">
        <f>precio_alta!A100</f>
        <v>Corriente</v>
      </c>
      <c r="C1392" s="69" t="str">
        <f>precio_alta!B100</f>
        <v>5G</v>
      </c>
      <c r="D1392" s="69" t="str">
        <f>precio_alta!C100</f>
        <v>XIAOMI</v>
      </c>
      <c r="E1392" s="69" t="str">
        <f>precio_alta!D100</f>
        <v>XIAOMI 14T 512GB 5G</v>
      </c>
      <c r="F1392" s="69">
        <f>precio_alta!E100</f>
        <v>2659</v>
      </c>
      <c r="G1392" s="69" t="str">
        <f>precio_alta!F100</f>
        <v>Android</v>
      </c>
      <c r="H1392" s="69" t="s">
        <v>187</v>
      </c>
      <c r="I1392" t="s">
        <v>41</v>
      </c>
      <c r="J1392" s="69">
        <f>precio_alta!K100</f>
        <v>2549</v>
      </c>
    </row>
    <row r="1393" spans="1:10" x14ac:dyDescent="0.3">
      <c r="A1393" t="str">
        <f t="shared" si="21"/>
        <v>XIAOMI 15T 512GB 5GMax Negocios + Ilimitado 79.90CONTADO</v>
      </c>
      <c r="B1393" s="69" t="str">
        <f>precio_alta!A101</f>
        <v>Corriente</v>
      </c>
      <c r="C1393" s="69" t="str">
        <f>precio_alta!B101</f>
        <v>5G</v>
      </c>
      <c r="D1393" s="69" t="str">
        <f>precio_alta!C101</f>
        <v>XIAOMI</v>
      </c>
      <c r="E1393" s="69" t="str">
        <f>precio_alta!D101</f>
        <v>XIAOMI 15T 512GB 5G</v>
      </c>
      <c r="F1393" s="69">
        <f>precio_alta!E101</f>
        <v>2569</v>
      </c>
      <c r="G1393" s="69" t="str">
        <f>precio_alta!F101</f>
        <v>Android</v>
      </c>
      <c r="H1393" s="69" t="s">
        <v>187</v>
      </c>
      <c r="I1393" t="s">
        <v>41</v>
      </c>
      <c r="J1393" s="69">
        <f>precio_alta!K101</f>
        <v>2469</v>
      </c>
    </row>
    <row r="1394" spans="1:10" x14ac:dyDescent="0.3">
      <c r="A1394" t="str">
        <f t="shared" si="21"/>
        <v>XIAOMI 15T PRO 512GB 5GMax Negocios + Ilimitado 79.90CONTADO</v>
      </c>
      <c r="B1394" s="69" t="str">
        <f>precio_alta!A102</f>
        <v>Corriente</v>
      </c>
      <c r="C1394" s="69" t="str">
        <f>precio_alta!B102</f>
        <v>5G</v>
      </c>
      <c r="D1394" s="69" t="str">
        <f>precio_alta!C102</f>
        <v>XIAOMI</v>
      </c>
      <c r="E1394" s="69" t="str">
        <f>precio_alta!D102</f>
        <v>XIAOMI 15T PRO 512GB 5G</v>
      </c>
      <c r="F1394" s="69">
        <f>precio_alta!E102</f>
        <v>3619</v>
      </c>
      <c r="G1394" s="69" t="str">
        <f>precio_alta!F102</f>
        <v>Android</v>
      </c>
      <c r="H1394" s="69" t="s">
        <v>187</v>
      </c>
      <c r="I1394" t="s">
        <v>41</v>
      </c>
      <c r="J1394" s="69">
        <f>precio_alta!K102</f>
        <v>3469</v>
      </c>
    </row>
    <row r="1395" spans="1:10" x14ac:dyDescent="0.3">
      <c r="A1395" t="str">
        <f t="shared" si="21"/>
        <v>XIAOMI 17 ULTRA 512GB 5GMax Negocios + Ilimitado 79.90CONTADO</v>
      </c>
      <c r="B1395" s="69" t="str">
        <f>precio_alta!A103</f>
        <v>Corriente</v>
      </c>
      <c r="C1395" s="69" t="str">
        <f>precio_alta!B103</f>
        <v>5G</v>
      </c>
      <c r="D1395" s="69" t="str">
        <f>precio_alta!C103</f>
        <v>XIAOMI</v>
      </c>
      <c r="E1395" s="69" t="str">
        <f>precio_alta!D103</f>
        <v>XIAOMI 17 ULTRA 512GB 5G</v>
      </c>
      <c r="F1395" s="69">
        <f>precio_alta!E103</f>
        <v>6169</v>
      </c>
      <c r="G1395" s="69" t="str">
        <f>precio_alta!F103</f>
        <v>Android</v>
      </c>
      <c r="H1395" s="69" t="s">
        <v>187</v>
      </c>
      <c r="I1395" t="s">
        <v>41</v>
      </c>
      <c r="J1395" s="69">
        <f>precio_alta!K103</f>
        <v>5919</v>
      </c>
    </row>
    <row r="1396" spans="1:10" x14ac:dyDescent="0.3">
      <c r="A1396" t="str">
        <f t="shared" si="21"/>
        <v>XIAOMI 17T 512GB 5GMax Negocios + Ilimitado 79.90CONTADO</v>
      </c>
      <c r="B1396" s="69" t="str">
        <f>precio_alta!A104</f>
        <v>Corriente</v>
      </c>
      <c r="C1396" s="69" t="str">
        <f>precio_alta!B104</f>
        <v>5G</v>
      </c>
      <c r="D1396" s="69" t="str">
        <f>precio_alta!C104</f>
        <v>XIAOMI</v>
      </c>
      <c r="E1396" s="69" t="str">
        <f>precio_alta!D104</f>
        <v>XIAOMI 17T 512GB 5G</v>
      </c>
      <c r="F1396" s="69">
        <f>precio_alta!E104</f>
        <v>3089</v>
      </c>
      <c r="G1396" s="69" t="str">
        <f>precio_alta!F104</f>
        <v>Android</v>
      </c>
      <c r="H1396" s="69" t="s">
        <v>187</v>
      </c>
      <c r="I1396" t="s">
        <v>41</v>
      </c>
      <c r="J1396" s="69">
        <f>precio_alta!K104</f>
        <v>2969</v>
      </c>
    </row>
    <row r="1397" spans="1:10" x14ac:dyDescent="0.3">
      <c r="A1397" t="str">
        <f t="shared" si="21"/>
        <v>XIAOMI 17T PRO 512GB 5GMax Negocios + Ilimitado 79.90CONTADO</v>
      </c>
      <c r="B1397" s="69" t="str">
        <f>precio_alta!A105</f>
        <v>Corriente</v>
      </c>
      <c r="C1397" s="69" t="str">
        <f>precio_alta!B105</f>
        <v>5G</v>
      </c>
      <c r="D1397" s="69" t="str">
        <f>precio_alta!C105</f>
        <v>XIAOMI</v>
      </c>
      <c r="E1397" s="69" t="str">
        <f>precio_alta!D105</f>
        <v>XIAOMI 17T PRO 512GB 5G</v>
      </c>
      <c r="F1397" s="69">
        <f>precio_alta!E105</f>
        <v>3929</v>
      </c>
      <c r="G1397" s="69" t="str">
        <f>precio_alta!F105</f>
        <v>Android</v>
      </c>
      <c r="H1397" s="69" t="s">
        <v>187</v>
      </c>
      <c r="I1397" t="s">
        <v>41</v>
      </c>
      <c r="J1397" s="69">
        <f>precio_alta!K105</f>
        <v>3769</v>
      </c>
    </row>
    <row r="1398" spans="1:10" x14ac:dyDescent="0.3">
      <c r="A1398" t="str">
        <f t="shared" si="21"/>
        <v>XIAOMI REDMI 15 256GBMax Negocios + Ilimitado 79.90CONTADO</v>
      </c>
      <c r="B1398" s="69" t="str">
        <f>precio_alta!A106</f>
        <v>Corriente</v>
      </c>
      <c r="C1398" s="69" t="str">
        <f>precio_alta!B106</f>
        <v>4G</v>
      </c>
      <c r="D1398" s="69" t="str">
        <f>precio_alta!C106</f>
        <v>XIAOMI</v>
      </c>
      <c r="E1398" s="69" t="str">
        <f>precio_alta!D106</f>
        <v>XIAOMI REDMI 15 256GB</v>
      </c>
      <c r="F1398" s="69">
        <f>precio_alta!E106</f>
        <v>939</v>
      </c>
      <c r="G1398" s="69" t="str">
        <f>precio_alta!F106</f>
        <v>Android</v>
      </c>
      <c r="H1398" s="69" t="s">
        <v>187</v>
      </c>
      <c r="I1398" t="s">
        <v>41</v>
      </c>
      <c r="J1398" s="69">
        <f>precio_alta!K106</f>
        <v>899</v>
      </c>
    </row>
    <row r="1399" spans="1:10" x14ac:dyDescent="0.3">
      <c r="A1399" t="str">
        <f t="shared" si="21"/>
        <v>XIAOMI REDMI 15C 256GBMax Negocios + Ilimitado 79.90CONTADO</v>
      </c>
      <c r="B1399" s="69" t="str">
        <f>precio_alta!A107</f>
        <v>Corriente</v>
      </c>
      <c r="C1399" s="69" t="str">
        <f>precio_alta!B107</f>
        <v>4G</v>
      </c>
      <c r="D1399" s="69" t="str">
        <f>precio_alta!C107</f>
        <v>XIAOMI</v>
      </c>
      <c r="E1399" s="69" t="str">
        <f>precio_alta!D107</f>
        <v>XIAOMI REDMI 15C 256GB</v>
      </c>
      <c r="F1399" s="69">
        <f>precio_alta!E107</f>
        <v>709</v>
      </c>
      <c r="G1399" s="69" t="str">
        <f>precio_alta!F107</f>
        <v>Android</v>
      </c>
      <c r="H1399" s="69" t="s">
        <v>187</v>
      </c>
      <c r="I1399" t="s">
        <v>41</v>
      </c>
      <c r="J1399" s="69">
        <f>precio_alta!K107</f>
        <v>679</v>
      </c>
    </row>
    <row r="1400" spans="1:10" x14ac:dyDescent="0.3">
      <c r="A1400" t="str">
        <f t="shared" si="21"/>
        <v>XIAOMI REDMI A5 128GBMax Negocios + Ilimitado 79.90CONTADO</v>
      </c>
      <c r="B1400" s="69" t="str">
        <f>precio_alta!A108</f>
        <v>Corriente</v>
      </c>
      <c r="C1400" s="69" t="str">
        <f>precio_alta!B108</f>
        <v>4G</v>
      </c>
      <c r="D1400" s="69" t="str">
        <f>precio_alta!C108</f>
        <v>XIAOMI</v>
      </c>
      <c r="E1400" s="69" t="str">
        <f>precio_alta!D108</f>
        <v>XIAOMI REDMI A5 128GB</v>
      </c>
      <c r="F1400" s="69">
        <f>precio_alta!E108</f>
        <v>379</v>
      </c>
      <c r="G1400" s="69" t="str">
        <f>precio_alta!F108</f>
        <v>Android</v>
      </c>
      <c r="H1400" s="69" t="s">
        <v>187</v>
      </c>
      <c r="I1400" t="s">
        <v>41</v>
      </c>
      <c r="J1400" s="69">
        <f>precio_alta!K108</f>
        <v>359</v>
      </c>
    </row>
    <row r="1401" spans="1:10" x14ac:dyDescent="0.3">
      <c r="A1401" t="str">
        <f t="shared" si="21"/>
        <v>XIAOMI REDMI A7 PRO 128GBMax Negocios + Ilimitado 79.90CONTADO</v>
      </c>
      <c r="B1401" s="69" t="str">
        <f>precio_alta!A109</f>
        <v>Corriente</v>
      </c>
      <c r="C1401" s="69" t="str">
        <f>precio_alta!B109</f>
        <v>4G</v>
      </c>
      <c r="D1401" s="69" t="str">
        <f>precio_alta!C109</f>
        <v>XIAOMI</v>
      </c>
      <c r="E1401" s="69" t="str">
        <f>precio_alta!D109</f>
        <v>XIAOMI REDMI A7 PRO 128GB</v>
      </c>
      <c r="F1401" s="69">
        <f>precio_alta!E109</f>
        <v>489</v>
      </c>
      <c r="G1401" s="69" t="str">
        <f>precio_alta!F109</f>
        <v>Android</v>
      </c>
      <c r="H1401" s="69" t="s">
        <v>187</v>
      </c>
      <c r="I1401" t="s">
        <v>41</v>
      </c>
      <c r="J1401" s="69">
        <f>precio_alta!K109</f>
        <v>469</v>
      </c>
    </row>
    <row r="1402" spans="1:10" x14ac:dyDescent="0.3">
      <c r="A1402" t="str">
        <f t="shared" si="21"/>
        <v>XIAOMI REDMI NOTE 10 PRO 128GB SEMax Negocios + Ilimitado 79.90CONTADO</v>
      </c>
      <c r="B1402" s="69" t="str">
        <f>precio_alta!A110</f>
        <v>Corriente</v>
      </c>
      <c r="C1402" s="69" t="str">
        <f>precio_alta!B110</f>
        <v>4.5G</v>
      </c>
      <c r="D1402" s="69" t="str">
        <f>precio_alta!C110</f>
        <v>XIAOMI</v>
      </c>
      <c r="E1402" s="69" t="str">
        <f>precio_alta!D110</f>
        <v>XIAOMI REDMI NOTE 10 PRO 128GB SE</v>
      </c>
      <c r="F1402" s="69">
        <f>precio_alta!E110</f>
        <v>1369</v>
      </c>
      <c r="G1402" s="69" t="str">
        <f>precio_alta!F110</f>
        <v>Android</v>
      </c>
      <c r="H1402" s="69" t="s">
        <v>187</v>
      </c>
      <c r="I1402" t="s">
        <v>41</v>
      </c>
      <c r="J1402" s="69">
        <f>precio_alta!K110</f>
        <v>1319</v>
      </c>
    </row>
    <row r="1403" spans="1:10" x14ac:dyDescent="0.3">
      <c r="A1403" t="str">
        <f t="shared" si="21"/>
        <v>XIAOMI REDMI NOTE 12 PRO PLUS 256GB 5GMax Negocios + Ilimitado 79.90CONTADO</v>
      </c>
      <c r="B1403" s="69" t="str">
        <f>precio_alta!A111</f>
        <v>Corriente</v>
      </c>
      <c r="C1403" s="69" t="str">
        <f>precio_alta!B111</f>
        <v>5G</v>
      </c>
      <c r="D1403" s="69" t="str">
        <f>precio_alta!C111</f>
        <v>XIAOMI</v>
      </c>
      <c r="E1403" s="69" t="str">
        <f>precio_alta!D111</f>
        <v>XIAOMI REDMI NOTE 12 PRO PLUS 256GB 5G</v>
      </c>
      <c r="F1403" s="69">
        <f>precio_alta!E111</f>
        <v>2039</v>
      </c>
      <c r="G1403" s="69" t="str">
        <f>precio_alta!F111</f>
        <v>Android</v>
      </c>
      <c r="H1403" s="69" t="s">
        <v>187</v>
      </c>
      <c r="I1403" t="s">
        <v>41</v>
      </c>
      <c r="J1403" s="69">
        <f>precio_alta!K111</f>
        <v>1959</v>
      </c>
    </row>
    <row r="1404" spans="1:10" x14ac:dyDescent="0.3">
      <c r="A1404" t="str">
        <f t="shared" si="21"/>
        <v>XIAOMI REDMI NOTE 15 256GB 5GMax Negocios + Ilimitado 79.90CONTADO</v>
      </c>
      <c r="B1404" s="69" t="str">
        <f>precio_alta!A112</f>
        <v>Corriente</v>
      </c>
      <c r="C1404" s="69" t="str">
        <f>precio_alta!B112</f>
        <v>5G</v>
      </c>
      <c r="D1404" s="69" t="str">
        <f>precio_alta!C112</f>
        <v>XIAOMI</v>
      </c>
      <c r="E1404" s="69" t="str">
        <f>precio_alta!D112</f>
        <v>XIAOMI REDMI NOTE 15 256GB 5G</v>
      </c>
      <c r="F1404" s="69">
        <f>precio_alta!E112</f>
        <v>1109</v>
      </c>
      <c r="G1404" s="69" t="str">
        <f>precio_alta!F112</f>
        <v>Android</v>
      </c>
      <c r="H1404" s="69" t="s">
        <v>187</v>
      </c>
      <c r="I1404" t="s">
        <v>41</v>
      </c>
      <c r="J1404" s="69">
        <f>precio_alta!K112</f>
        <v>1059</v>
      </c>
    </row>
    <row r="1405" spans="1:10" x14ac:dyDescent="0.3">
      <c r="A1405" t="str">
        <f t="shared" si="21"/>
        <v>XIAOMI REDMI NOTE 15 PRO 512GB 5GMax Negocios + Ilimitado 79.90CONTADO</v>
      </c>
      <c r="B1405" s="69" t="str">
        <f>precio_alta!A113</f>
        <v>Corriente</v>
      </c>
      <c r="C1405" s="69" t="str">
        <f>precio_alta!B113</f>
        <v>5G</v>
      </c>
      <c r="D1405" s="69" t="str">
        <f>precio_alta!C113</f>
        <v>XIAOMI</v>
      </c>
      <c r="E1405" s="69" t="str">
        <f>precio_alta!D113</f>
        <v>XIAOMI REDMI NOTE 15 PRO 512GB 5G</v>
      </c>
      <c r="F1405" s="69">
        <f>precio_alta!E113</f>
        <v>1659</v>
      </c>
      <c r="G1405" s="69" t="str">
        <f>precio_alta!F113</f>
        <v>Android</v>
      </c>
      <c r="H1405" s="69" t="s">
        <v>187</v>
      </c>
      <c r="I1405" t="s">
        <v>41</v>
      </c>
      <c r="J1405" s="69">
        <f>precio_alta!K113</f>
        <v>1589</v>
      </c>
    </row>
    <row r="1406" spans="1:10" x14ac:dyDescent="0.3">
      <c r="A1406" t="str">
        <f t="shared" si="21"/>
        <v>XIAOMI REDMI NOTE 15 PRO PLUS 512GB 5GMax Negocios + Ilimitado 79.90CONTADO</v>
      </c>
      <c r="B1406" s="69" t="str">
        <f>precio_alta!A114</f>
        <v>Corriente</v>
      </c>
      <c r="C1406" s="69" t="str">
        <f>precio_alta!B114</f>
        <v>5G</v>
      </c>
      <c r="D1406" s="69" t="str">
        <f>precio_alta!C114</f>
        <v>XIAOMI</v>
      </c>
      <c r="E1406" s="69" t="str">
        <f>precio_alta!D114</f>
        <v>XIAOMI REDMI NOTE 15 PRO PLUS 512GB 5G</v>
      </c>
      <c r="F1406" s="69">
        <f>precio_alta!E114</f>
        <v>1879</v>
      </c>
      <c r="G1406" s="69" t="str">
        <f>precio_alta!F114</f>
        <v>Android</v>
      </c>
      <c r="H1406" s="69" t="s">
        <v>187</v>
      </c>
      <c r="I1406" t="s">
        <v>41</v>
      </c>
      <c r="J1406" s="69">
        <f>precio_alta!K114</f>
        <v>1809</v>
      </c>
    </row>
    <row r="1407" spans="1:10" x14ac:dyDescent="0.3">
      <c r="A1407" t="str">
        <f t="shared" si="21"/>
        <v>ZTE BLADE A36 64GBMax Negocios + Ilimitado 79.90CONTADO</v>
      </c>
      <c r="B1407" s="69" t="str">
        <f>precio_alta!A115</f>
        <v>Corriente</v>
      </c>
      <c r="C1407" s="69" t="str">
        <f>precio_alta!B115</f>
        <v>4G</v>
      </c>
      <c r="D1407" s="69" t="str">
        <f>precio_alta!C115</f>
        <v>ZTE</v>
      </c>
      <c r="E1407" s="69" t="str">
        <f>precio_alta!D115</f>
        <v>ZTE BLADE A36 64GB</v>
      </c>
      <c r="F1407" s="69">
        <f>precio_alta!E115</f>
        <v>439</v>
      </c>
      <c r="G1407" s="69" t="str">
        <f>precio_alta!F115</f>
        <v>Android</v>
      </c>
      <c r="H1407" s="69" t="s">
        <v>187</v>
      </c>
      <c r="I1407" t="s">
        <v>41</v>
      </c>
      <c r="J1407" s="69">
        <f>precio_alta!K115</f>
        <v>419</v>
      </c>
    </row>
    <row r="1408" spans="1:10" x14ac:dyDescent="0.3">
      <c r="A1408" t="str">
        <f t="shared" si="21"/>
        <v>ZTE BLADE A56 PRO 128GBMax Negocios + Ilimitado 79.90CONTADO</v>
      </c>
      <c r="B1408" s="69" t="str">
        <f>precio_alta!A116</f>
        <v>Corriente</v>
      </c>
      <c r="C1408" s="69" t="str">
        <f>precio_alta!B116</f>
        <v>4G</v>
      </c>
      <c r="D1408" s="69" t="str">
        <f>precio_alta!C116</f>
        <v>ZTE</v>
      </c>
      <c r="E1408" s="69" t="str">
        <f>precio_alta!D116</f>
        <v>ZTE BLADE A56 PRO 128GB</v>
      </c>
      <c r="F1408" s="69">
        <f>precio_alta!E116</f>
        <v>439</v>
      </c>
      <c r="G1408" s="69" t="str">
        <f>precio_alta!F116</f>
        <v>Android</v>
      </c>
      <c r="H1408" s="69" t="s">
        <v>187</v>
      </c>
      <c r="I1408" t="s">
        <v>41</v>
      </c>
      <c r="J1408" s="69">
        <f>precio_alta!K116</f>
        <v>419</v>
      </c>
    </row>
    <row r="1409" spans="1:10" x14ac:dyDescent="0.3">
      <c r="A1409" t="str">
        <f t="shared" si="21"/>
        <v>ZTE BLADE A57 PRO 128GBMax Negocios + Ilimitado 79.90CONTADO</v>
      </c>
      <c r="B1409" s="69" t="str">
        <f>precio_alta!A117</f>
        <v>Corriente</v>
      </c>
      <c r="C1409" s="69" t="str">
        <f>precio_alta!B117</f>
        <v>4G</v>
      </c>
      <c r="D1409" s="69" t="str">
        <f>precio_alta!C117</f>
        <v>ZTE</v>
      </c>
      <c r="E1409" s="69" t="str">
        <f>precio_alta!D117</f>
        <v>ZTE BLADE A57 PRO 128GB</v>
      </c>
      <c r="F1409" s="69">
        <f>precio_alta!E117</f>
        <v>559</v>
      </c>
      <c r="G1409" s="69" t="str">
        <f>precio_alta!F117</f>
        <v>Android</v>
      </c>
      <c r="H1409" s="69" t="s">
        <v>187</v>
      </c>
      <c r="I1409" t="s">
        <v>41</v>
      </c>
      <c r="J1409" s="69">
        <f>precio_alta!K117</f>
        <v>529</v>
      </c>
    </row>
    <row r="1410" spans="1:10" x14ac:dyDescent="0.3">
      <c r="A1410" t="str">
        <f t="shared" si="21"/>
        <v>ZTE BLADE A76 256GB 5GMax Negocios + Ilimitado 79.90CONTADO</v>
      </c>
      <c r="B1410" s="69" t="str">
        <f>precio_alta!A118</f>
        <v>Corriente</v>
      </c>
      <c r="C1410" s="69" t="str">
        <f>precio_alta!B118</f>
        <v>5G</v>
      </c>
      <c r="D1410" s="69" t="str">
        <f>precio_alta!C118</f>
        <v>ZTE</v>
      </c>
      <c r="E1410" s="69" t="str">
        <f>precio_alta!D118</f>
        <v>ZTE BLADE A76 256GB 5G</v>
      </c>
      <c r="F1410" s="69">
        <f>precio_alta!E118</f>
        <v>709</v>
      </c>
      <c r="G1410" s="69" t="str">
        <f>precio_alta!F118</f>
        <v>Android</v>
      </c>
      <c r="H1410" s="69" t="s">
        <v>187</v>
      </c>
      <c r="I1410" t="s">
        <v>41</v>
      </c>
      <c r="J1410" s="69">
        <f>precio_alta!K118</f>
        <v>679</v>
      </c>
    </row>
    <row r="1411" spans="1:10" x14ac:dyDescent="0.3">
      <c r="A1411" t="str">
        <f t="shared" ref="A1411:A1474" si="22">CONCATENATE(E1411,I1411,H1411)</f>
        <v>ZTE BLADE V70 MAX 256GBMax Negocios + Ilimitado 79.90CONTADO</v>
      </c>
      <c r="B1411" s="69" t="str">
        <f>precio_alta!A119</f>
        <v>Corriente</v>
      </c>
      <c r="C1411" s="69" t="str">
        <f>precio_alta!B119</f>
        <v>4G</v>
      </c>
      <c r="D1411" s="69" t="str">
        <f>precio_alta!C119</f>
        <v>ZTE</v>
      </c>
      <c r="E1411" s="69" t="str">
        <f>precio_alta!D119</f>
        <v>ZTE BLADE V70 MAX 256GB</v>
      </c>
      <c r="F1411" s="69">
        <f>precio_alta!E119</f>
        <v>599</v>
      </c>
      <c r="G1411" s="69" t="str">
        <f>precio_alta!F119</f>
        <v>Android</v>
      </c>
      <c r="H1411" s="69" t="s">
        <v>187</v>
      </c>
      <c r="I1411" t="s">
        <v>41</v>
      </c>
      <c r="J1411" s="69">
        <f>precio_alta!K119</f>
        <v>569</v>
      </c>
    </row>
    <row r="1412" spans="1:10" x14ac:dyDescent="0.3">
      <c r="A1412" t="str">
        <f t="shared" si="22"/>
        <v>ZTE NUBIA AIR 256GB 5GMax Negocios + Ilimitado 79.90CONTADO</v>
      </c>
      <c r="B1412" s="69" t="str">
        <f>precio_alta!A120</f>
        <v>Corriente</v>
      </c>
      <c r="C1412" s="69" t="str">
        <f>precio_alta!B120</f>
        <v>5G</v>
      </c>
      <c r="D1412" s="69" t="str">
        <f>precio_alta!C120</f>
        <v>ZTE</v>
      </c>
      <c r="E1412" s="69" t="str">
        <f>precio_alta!D120</f>
        <v>ZTE NUBIA AIR 256GB 5G</v>
      </c>
      <c r="F1412" s="69">
        <f>precio_alta!E120</f>
        <v>1069</v>
      </c>
      <c r="G1412" s="69" t="str">
        <f>precio_alta!F120</f>
        <v>Android</v>
      </c>
      <c r="H1412" s="69" t="s">
        <v>187</v>
      </c>
      <c r="I1412" t="s">
        <v>41</v>
      </c>
      <c r="J1412" s="69">
        <f>precio_alta!K120</f>
        <v>1019</v>
      </c>
    </row>
    <row r="1413" spans="1:10" x14ac:dyDescent="0.3">
      <c r="A1413" t="str">
        <f t="shared" si="22"/>
        <v>ZTE NUBIA AIR 512GB 5GMax Negocios + Ilimitado 79.90CONTADO</v>
      </c>
      <c r="B1413" s="69" t="str">
        <f>precio_alta!A121</f>
        <v>Corriente</v>
      </c>
      <c r="C1413" s="69" t="str">
        <f>precio_alta!B121</f>
        <v>5G</v>
      </c>
      <c r="D1413" s="69" t="str">
        <f>precio_alta!C121</f>
        <v>ZTE</v>
      </c>
      <c r="E1413" s="69" t="str">
        <f>precio_alta!D121</f>
        <v>ZTE NUBIA AIR 512GB 5G</v>
      </c>
      <c r="F1413" s="69">
        <f>precio_alta!E121</f>
        <v>1369</v>
      </c>
      <c r="G1413" s="69" t="str">
        <f>precio_alta!F121</f>
        <v>Android</v>
      </c>
      <c r="H1413" s="69" t="s">
        <v>187</v>
      </c>
      <c r="I1413" t="s">
        <v>41</v>
      </c>
      <c r="J1413" s="69">
        <f>precio_alta!K121</f>
        <v>1309</v>
      </c>
    </row>
    <row r="1414" spans="1:10" x14ac:dyDescent="0.3">
      <c r="A1414" t="str">
        <f t="shared" si="22"/>
        <v>ZTE NUBIA NEO3 256GB 5GMax Negocios + Ilimitado 79.90CONTADO</v>
      </c>
      <c r="B1414" s="69" t="str">
        <f>precio_alta!A122</f>
        <v>Corriente</v>
      </c>
      <c r="C1414" s="69" t="str">
        <f>precio_alta!B122</f>
        <v>5G</v>
      </c>
      <c r="D1414" s="69" t="str">
        <f>precio_alta!C122</f>
        <v>ZTE</v>
      </c>
      <c r="E1414" s="69" t="str">
        <f>precio_alta!D122</f>
        <v>ZTE NUBIA NEO3 256GB 5G</v>
      </c>
      <c r="F1414" s="69">
        <f>precio_alta!E122</f>
        <v>919</v>
      </c>
      <c r="G1414" s="69" t="str">
        <f>precio_alta!F122</f>
        <v>Android</v>
      </c>
      <c r="H1414" s="69" t="s">
        <v>187</v>
      </c>
      <c r="I1414" t="s">
        <v>41</v>
      </c>
      <c r="J1414" s="69">
        <f>precio_alta!K122</f>
        <v>879</v>
      </c>
    </row>
    <row r="1415" spans="1:10" x14ac:dyDescent="0.3">
      <c r="A1415" t="str">
        <f t="shared" si="22"/>
        <v>ZTE NUBIA NEO5 256GB 5GMax Negocios + Ilimitado 79.90CONTADO</v>
      </c>
      <c r="B1415" s="69" t="str">
        <f>precio_alta!A123</f>
        <v>Corriente</v>
      </c>
      <c r="C1415" s="69" t="str">
        <f>precio_alta!B123</f>
        <v>5G</v>
      </c>
      <c r="D1415" s="69" t="str">
        <f>precio_alta!C123</f>
        <v>ZTE</v>
      </c>
      <c r="E1415" s="69" t="str">
        <f>precio_alta!D123</f>
        <v>ZTE NUBIA NEO5 256GB 5G</v>
      </c>
      <c r="F1415" s="69">
        <f>precio_alta!E123</f>
        <v>1109</v>
      </c>
      <c r="G1415" s="69" t="str">
        <f>precio_alta!F123</f>
        <v>Android</v>
      </c>
      <c r="H1415" s="69" t="s">
        <v>187</v>
      </c>
      <c r="I1415" t="s">
        <v>41</v>
      </c>
      <c r="J1415" s="69">
        <f>precio_alta!K123</f>
        <v>1059</v>
      </c>
    </row>
    <row r="1416" spans="1:10" x14ac:dyDescent="0.3">
      <c r="A1416" t="str">
        <f t="shared" si="22"/>
        <v>ZTE NUBIA V80 MAX 256GBMax Negocios + Ilimitado 79.90CONTADO</v>
      </c>
      <c r="B1416" s="69" t="str">
        <f>precio_alta!A124</f>
        <v>Corriente</v>
      </c>
      <c r="C1416" s="69" t="str">
        <f>precio_alta!B124</f>
        <v>4G</v>
      </c>
      <c r="D1416" s="69" t="str">
        <f>precio_alta!C124</f>
        <v>ZTE</v>
      </c>
      <c r="E1416" s="69" t="str">
        <f>precio_alta!D124</f>
        <v>ZTE NUBIA V80 MAX 256GB</v>
      </c>
      <c r="F1416" s="69">
        <f>precio_alta!E124</f>
        <v>629</v>
      </c>
      <c r="G1416" s="69" t="str">
        <f>precio_alta!F124</f>
        <v>Android</v>
      </c>
      <c r="H1416" s="69" t="s">
        <v>187</v>
      </c>
      <c r="I1416" t="s">
        <v>41</v>
      </c>
      <c r="J1416" s="69">
        <f>precio_alta!K124</f>
        <v>599</v>
      </c>
    </row>
    <row r="1417" spans="1:10" x14ac:dyDescent="0.3">
      <c r="A1417" t="str">
        <f t="shared" si="22"/>
        <v>ZTE NUBIA V80 PRO 256GBMax Negocios + Ilimitado 79.90CONTADO</v>
      </c>
      <c r="B1417" s="69" t="str">
        <f>precio_alta!A125</f>
        <v>Corriente</v>
      </c>
      <c r="C1417" s="69" t="str">
        <f>precio_alta!B125</f>
        <v>4G</v>
      </c>
      <c r="D1417" s="69" t="str">
        <f>precio_alta!C125</f>
        <v>ZTE</v>
      </c>
      <c r="E1417" s="69" t="str">
        <f>precio_alta!D125</f>
        <v>ZTE NUBIA V80 PRO 256GB</v>
      </c>
      <c r="F1417" s="69">
        <f>precio_alta!E125</f>
        <v>659</v>
      </c>
      <c r="G1417" s="69" t="str">
        <f>precio_alta!F125</f>
        <v>Android</v>
      </c>
      <c r="H1417" s="69" t="s">
        <v>187</v>
      </c>
      <c r="I1417" t="s">
        <v>41</v>
      </c>
      <c r="J1417" s="69">
        <f>precio_alta!K125</f>
        <v>629</v>
      </c>
    </row>
    <row r="1418" spans="1:10" x14ac:dyDescent="0.3">
      <c r="A1418" t="e">
        <f t="shared" si="22"/>
        <v>#REF!</v>
      </c>
      <c r="B1418" s="69" t="e">
        <f>precio_alta!#REF!</f>
        <v>#REF!</v>
      </c>
      <c r="C1418" s="69" t="e">
        <f>precio_alta!#REF!</f>
        <v>#REF!</v>
      </c>
      <c r="D1418" s="69" t="e">
        <f>precio_alta!#REF!</f>
        <v>#REF!</v>
      </c>
      <c r="E1418" s="69" t="e">
        <f>precio_alta!#REF!</f>
        <v>#REF!</v>
      </c>
      <c r="F1418" s="69" t="e">
        <f>precio_alta!#REF!</f>
        <v>#REF!</v>
      </c>
      <c r="G1418" s="69" t="e">
        <f>precio_alta!#REF!</f>
        <v>#REF!</v>
      </c>
      <c r="H1418" s="69" t="s">
        <v>187</v>
      </c>
      <c r="I1418" t="s">
        <v>41</v>
      </c>
      <c r="J1418" s="69" t="e">
        <f>precio_alta!#REF!</f>
        <v>#REF!</v>
      </c>
    </row>
    <row r="1419" spans="1:10" x14ac:dyDescent="0.3">
      <c r="A1419" t="e">
        <f t="shared" si="22"/>
        <v>#REF!</v>
      </c>
      <c r="B1419" s="69" t="e">
        <f>precio_alta!#REF!</f>
        <v>#REF!</v>
      </c>
      <c r="C1419" s="69" t="e">
        <f>precio_alta!#REF!</f>
        <v>#REF!</v>
      </c>
      <c r="D1419" s="69" t="e">
        <f>precio_alta!#REF!</f>
        <v>#REF!</v>
      </c>
      <c r="E1419" s="69" t="e">
        <f>precio_alta!#REF!</f>
        <v>#REF!</v>
      </c>
      <c r="F1419" s="69" t="e">
        <f>precio_alta!#REF!</f>
        <v>#REF!</v>
      </c>
      <c r="G1419" s="69" t="e">
        <f>precio_alta!#REF!</f>
        <v>#REF!</v>
      </c>
      <c r="H1419" s="69" t="s">
        <v>187</v>
      </c>
      <c r="I1419" t="s">
        <v>41</v>
      </c>
      <c r="J1419" s="69" t="e">
        <f>precio_alta!#REF!</f>
        <v>#REF!</v>
      </c>
    </row>
    <row r="1420" spans="1:10" x14ac:dyDescent="0.3">
      <c r="A1420" t="e">
        <f t="shared" si="22"/>
        <v>#REF!</v>
      </c>
      <c r="B1420" s="69" t="e">
        <f>precio_alta!#REF!</f>
        <v>#REF!</v>
      </c>
      <c r="C1420" s="69" t="e">
        <f>precio_alta!#REF!</f>
        <v>#REF!</v>
      </c>
      <c r="D1420" s="69" t="e">
        <f>precio_alta!#REF!</f>
        <v>#REF!</v>
      </c>
      <c r="E1420" s="69" t="e">
        <f>precio_alta!#REF!</f>
        <v>#REF!</v>
      </c>
      <c r="F1420" s="69" t="e">
        <f>precio_alta!#REF!</f>
        <v>#REF!</v>
      </c>
      <c r="G1420" s="69" t="e">
        <f>precio_alta!#REF!</f>
        <v>#REF!</v>
      </c>
      <c r="H1420" s="69" t="s">
        <v>187</v>
      </c>
      <c r="I1420" t="s">
        <v>41</v>
      </c>
      <c r="J1420" s="69" t="e">
        <f>precio_alta!#REF!</f>
        <v>#REF!</v>
      </c>
    </row>
    <row r="1421" spans="1:10" x14ac:dyDescent="0.3">
      <c r="A1421" t="e">
        <f t="shared" si="22"/>
        <v>#REF!</v>
      </c>
      <c r="B1421" s="69" t="e">
        <f>precio_alta!#REF!</f>
        <v>#REF!</v>
      </c>
      <c r="C1421" s="69" t="e">
        <f>precio_alta!#REF!</f>
        <v>#REF!</v>
      </c>
      <c r="D1421" s="69" t="e">
        <f>precio_alta!#REF!</f>
        <v>#REF!</v>
      </c>
      <c r="E1421" s="69" t="e">
        <f>precio_alta!#REF!</f>
        <v>#REF!</v>
      </c>
      <c r="F1421" s="69" t="e">
        <f>precio_alta!#REF!</f>
        <v>#REF!</v>
      </c>
      <c r="G1421" s="69" t="e">
        <f>precio_alta!#REF!</f>
        <v>#REF!</v>
      </c>
      <c r="H1421" s="69" t="s">
        <v>187</v>
      </c>
      <c r="I1421" t="s">
        <v>41</v>
      </c>
      <c r="J1421" s="69" t="e">
        <f>precio_alta!#REF!</f>
        <v>#REF!</v>
      </c>
    </row>
    <row r="1422" spans="1:10" x14ac:dyDescent="0.3">
      <c r="A1422" t="e">
        <f t="shared" si="22"/>
        <v>#REF!</v>
      </c>
      <c r="B1422" s="69" t="e">
        <f>precio_alta!#REF!</f>
        <v>#REF!</v>
      </c>
      <c r="C1422" s="69" t="e">
        <f>precio_alta!#REF!</f>
        <v>#REF!</v>
      </c>
      <c r="D1422" s="69" t="e">
        <f>precio_alta!#REF!</f>
        <v>#REF!</v>
      </c>
      <c r="E1422" s="69" t="e">
        <f>precio_alta!#REF!</f>
        <v>#REF!</v>
      </c>
      <c r="F1422" s="69" t="e">
        <f>precio_alta!#REF!</f>
        <v>#REF!</v>
      </c>
      <c r="G1422" s="69" t="e">
        <f>precio_alta!#REF!</f>
        <v>#REF!</v>
      </c>
      <c r="H1422" s="69" t="s">
        <v>187</v>
      </c>
      <c r="I1422" t="s">
        <v>41</v>
      </c>
      <c r="J1422" s="69" t="e">
        <f>precio_alta!#REF!</f>
        <v>#REF!</v>
      </c>
    </row>
    <row r="1423" spans="1:10" x14ac:dyDescent="0.3">
      <c r="A1423" t="e">
        <f t="shared" si="22"/>
        <v>#REF!</v>
      </c>
      <c r="B1423" s="69" t="e">
        <f>precio_alta!#REF!</f>
        <v>#REF!</v>
      </c>
      <c r="C1423" s="69" t="e">
        <f>precio_alta!#REF!</f>
        <v>#REF!</v>
      </c>
      <c r="D1423" s="69" t="e">
        <f>precio_alta!#REF!</f>
        <v>#REF!</v>
      </c>
      <c r="E1423" s="69" t="e">
        <f>precio_alta!#REF!</f>
        <v>#REF!</v>
      </c>
      <c r="F1423" s="69" t="e">
        <f>precio_alta!#REF!</f>
        <v>#REF!</v>
      </c>
      <c r="G1423" s="69" t="e">
        <f>precio_alta!#REF!</f>
        <v>#REF!</v>
      </c>
      <c r="H1423" s="69" t="s">
        <v>187</v>
      </c>
      <c r="I1423" t="s">
        <v>41</v>
      </c>
      <c r="J1423" s="69" t="e">
        <f>precio_alta!#REF!</f>
        <v>#REF!</v>
      </c>
    </row>
    <row r="1424" spans="1:10" x14ac:dyDescent="0.3">
      <c r="A1424" t="e">
        <f t="shared" si="22"/>
        <v>#REF!</v>
      </c>
      <c r="B1424" s="69" t="e">
        <f>precio_alta!#REF!</f>
        <v>#REF!</v>
      </c>
      <c r="C1424" s="69" t="e">
        <f>precio_alta!#REF!</f>
        <v>#REF!</v>
      </c>
      <c r="D1424" s="69" t="e">
        <f>precio_alta!#REF!</f>
        <v>#REF!</v>
      </c>
      <c r="E1424" s="69" t="e">
        <f>precio_alta!#REF!</f>
        <v>#REF!</v>
      </c>
      <c r="F1424" s="69" t="e">
        <f>precio_alta!#REF!</f>
        <v>#REF!</v>
      </c>
      <c r="G1424" s="69" t="e">
        <f>precio_alta!#REF!</f>
        <v>#REF!</v>
      </c>
      <c r="H1424" s="69" t="s">
        <v>187</v>
      </c>
      <c r="I1424" t="s">
        <v>41</v>
      </c>
      <c r="J1424" s="69" t="e">
        <f>precio_alta!#REF!</f>
        <v>#REF!</v>
      </c>
    </row>
    <row r="1425" spans="1:10" x14ac:dyDescent="0.3">
      <c r="A1425" t="e">
        <f t="shared" si="22"/>
        <v>#REF!</v>
      </c>
      <c r="B1425" s="69" t="e">
        <f>precio_alta!#REF!</f>
        <v>#REF!</v>
      </c>
      <c r="C1425" s="69" t="e">
        <f>precio_alta!#REF!</f>
        <v>#REF!</v>
      </c>
      <c r="D1425" s="69" t="e">
        <f>precio_alta!#REF!</f>
        <v>#REF!</v>
      </c>
      <c r="E1425" s="69" t="e">
        <f>precio_alta!#REF!</f>
        <v>#REF!</v>
      </c>
      <c r="F1425" s="69" t="e">
        <f>precio_alta!#REF!</f>
        <v>#REF!</v>
      </c>
      <c r="G1425" s="69" t="e">
        <f>precio_alta!#REF!</f>
        <v>#REF!</v>
      </c>
      <c r="H1425" s="69" t="s">
        <v>187</v>
      </c>
      <c r="I1425" t="s">
        <v>41</v>
      </c>
      <c r="J1425" s="69" t="e">
        <f>precio_alta!#REF!</f>
        <v>#REF!</v>
      </c>
    </row>
    <row r="1426" spans="1:10" x14ac:dyDescent="0.3">
      <c r="A1426" t="e">
        <f t="shared" si="22"/>
        <v>#REF!</v>
      </c>
      <c r="B1426" s="69" t="e">
        <f>precio_alta!#REF!</f>
        <v>#REF!</v>
      </c>
      <c r="C1426" s="69" t="e">
        <f>precio_alta!#REF!</f>
        <v>#REF!</v>
      </c>
      <c r="D1426" s="69" t="e">
        <f>precio_alta!#REF!</f>
        <v>#REF!</v>
      </c>
      <c r="E1426" s="69" t="e">
        <f>precio_alta!#REF!</f>
        <v>#REF!</v>
      </c>
      <c r="F1426" s="69" t="e">
        <f>precio_alta!#REF!</f>
        <v>#REF!</v>
      </c>
      <c r="G1426" s="69" t="e">
        <f>precio_alta!#REF!</f>
        <v>#REF!</v>
      </c>
      <c r="H1426" s="69" t="s">
        <v>187</v>
      </c>
      <c r="I1426" t="s">
        <v>41</v>
      </c>
      <c r="J1426" s="69" t="e">
        <f>precio_alta!#REF!</f>
        <v>#REF!</v>
      </c>
    </row>
    <row r="1427" spans="1:10" x14ac:dyDescent="0.3">
      <c r="A1427" t="e">
        <f t="shared" si="22"/>
        <v>#REF!</v>
      </c>
      <c r="B1427" s="69" t="e">
        <f>precio_alta!#REF!</f>
        <v>#REF!</v>
      </c>
      <c r="C1427" s="69" t="e">
        <f>precio_alta!#REF!</f>
        <v>#REF!</v>
      </c>
      <c r="D1427" s="69" t="e">
        <f>precio_alta!#REF!</f>
        <v>#REF!</v>
      </c>
      <c r="E1427" s="69" t="e">
        <f>precio_alta!#REF!</f>
        <v>#REF!</v>
      </c>
      <c r="F1427" s="69" t="e">
        <f>precio_alta!#REF!</f>
        <v>#REF!</v>
      </c>
      <c r="G1427" s="69" t="e">
        <f>precio_alta!#REF!</f>
        <v>#REF!</v>
      </c>
      <c r="H1427" s="69" t="s">
        <v>187</v>
      </c>
      <c r="I1427" t="s">
        <v>41</v>
      </c>
      <c r="J1427" s="69" t="e">
        <f>precio_alta!#REF!</f>
        <v>#REF!</v>
      </c>
    </row>
    <row r="1428" spans="1:10" x14ac:dyDescent="0.3">
      <c r="A1428" t="e">
        <f t="shared" si="22"/>
        <v>#REF!</v>
      </c>
      <c r="B1428" s="69" t="e">
        <f>precio_alta!#REF!</f>
        <v>#REF!</v>
      </c>
      <c r="C1428" s="69" t="e">
        <f>precio_alta!#REF!</f>
        <v>#REF!</v>
      </c>
      <c r="D1428" s="69" t="e">
        <f>precio_alta!#REF!</f>
        <v>#REF!</v>
      </c>
      <c r="E1428" s="69" t="e">
        <f>precio_alta!#REF!</f>
        <v>#REF!</v>
      </c>
      <c r="F1428" s="69" t="e">
        <f>precio_alta!#REF!</f>
        <v>#REF!</v>
      </c>
      <c r="G1428" s="69" t="e">
        <f>precio_alta!#REF!</f>
        <v>#REF!</v>
      </c>
      <c r="H1428" s="69" t="s">
        <v>187</v>
      </c>
      <c r="I1428" t="s">
        <v>41</v>
      </c>
      <c r="J1428" s="69" t="e">
        <f>precio_alta!#REF!</f>
        <v>#REF!</v>
      </c>
    </row>
    <row r="1429" spans="1:10" x14ac:dyDescent="0.3">
      <c r="A1429" t="e">
        <f t="shared" si="22"/>
        <v>#REF!</v>
      </c>
      <c r="B1429" s="69" t="e">
        <f>precio_alta!#REF!</f>
        <v>#REF!</v>
      </c>
      <c r="C1429" s="69" t="e">
        <f>precio_alta!#REF!</f>
        <v>#REF!</v>
      </c>
      <c r="D1429" s="69" t="e">
        <f>precio_alta!#REF!</f>
        <v>#REF!</v>
      </c>
      <c r="E1429" s="69" t="e">
        <f>precio_alta!#REF!</f>
        <v>#REF!</v>
      </c>
      <c r="F1429" s="69" t="e">
        <f>precio_alta!#REF!</f>
        <v>#REF!</v>
      </c>
      <c r="G1429" s="69" t="e">
        <f>precio_alta!#REF!</f>
        <v>#REF!</v>
      </c>
      <c r="H1429" s="69" t="s">
        <v>187</v>
      </c>
      <c r="I1429" t="s">
        <v>41</v>
      </c>
      <c r="J1429" s="69" t="e">
        <f>precio_alta!#REF!</f>
        <v>#REF!</v>
      </c>
    </row>
    <row r="1430" spans="1:10" x14ac:dyDescent="0.3">
      <c r="A1430" t="e">
        <f t="shared" si="22"/>
        <v>#REF!</v>
      </c>
      <c r="B1430" s="69" t="e">
        <f>precio_alta!#REF!</f>
        <v>#REF!</v>
      </c>
      <c r="C1430" s="69" t="e">
        <f>precio_alta!#REF!</f>
        <v>#REF!</v>
      </c>
      <c r="D1430" s="69" t="e">
        <f>precio_alta!#REF!</f>
        <v>#REF!</v>
      </c>
      <c r="E1430" s="69" t="e">
        <f>precio_alta!#REF!</f>
        <v>#REF!</v>
      </c>
      <c r="F1430" s="69" t="e">
        <f>precio_alta!#REF!</f>
        <v>#REF!</v>
      </c>
      <c r="G1430" s="69" t="e">
        <f>precio_alta!#REF!</f>
        <v>#REF!</v>
      </c>
      <c r="H1430" s="69" t="s">
        <v>187</v>
      </c>
      <c r="I1430" t="s">
        <v>41</v>
      </c>
      <c r="J1430" s="69" t="e">
        <f>precio_alta!#REF!</f>
        <v>#REF!</v>
      </c>
    </row>
    <row r="1431" spans="1:10" x14ac:dyDescent="0.3">
      <c r="A1431" t="str">
        <f t="shared" si="22"/>
        <v>0Max Negocios + Ilimitado 79.90CONTADO</v>
      </c>
      <c r="B1431" s="69">
        <f>precio_alta!A127</f>
        <v>0</v>
      </c>
      <c r="C1431" s="69">
        <f>precio_alta!B127</f>
        <v>0</v>
      </c>
      <c r="D1431" s="69">
        <f>precio_alta!C127</f>
        <v>0</v>
      </c>
      <c r="E1431" s="69">
        <f>precio_alta!D127</f>
        <v>0</v>
      </c>
      <c r="F1431" s="69">
        <f>precio_alta!E127</f>
        <v>0</v>
      </c>
      <c r="G1431" s="69">
        <f>precio_alta!F127</f>
        <v>0</v>
      </c>
      <c r="H1431" s="69" t="s">
        <v>187</v>
      </c>
      <c r="I1431" t="s">
        <v>41</v>
      </c>
      <c r="J1431" s="69">
        <f>precio_alta!K127</f>
        <v>0</v>
      </c>
    </row>
    <row r="1432" spans="1:10" x14ac:dyDescent="0.3">
      <c r="A1432" t="str">
        <f t="shared" si="22"/>
        <v>0Max Negocios + Ilimitado 79.90CONTADO</v>
      </c>
      <c r="B1432" s="69">
        <f>precio_alta!A128</f>
        <v>0</v>
      </c>
      <c r="C1432" s="69">
        <f>precio_alta!B128</f>
        <v>0</v>
      </c>
      <c r="D1432" s="69">
        <f>precio_alta!C128</f>
        <v>0</v>
      </c>
      <c r="E1432" s="69">
        <f>precio_alta!D128</f>
        <v>0</v>
      </c>
      <c r="F1432" s="69">
        <f>precio_alta!E128</f>
        <v>0</v>
      </c>
      <c r="G1432" s="69">
        <f>precio_alta!F128</f>
        <v>0</v>
      </c>
      <c r="H1432" s="69" t="s">
        <v>187</v>
      </c>
      <c r="I1432" t="s">
        <v>41</v>
      </c>
      <c r="J1432" s="69">
        <f>precio_alta!K128</f>
        <v>0</v>
      </c>
    </row>
    <row r="1433" spans="1:10" x14ac:dyDescent="0.3">
      <c r="A1433" t="str">
        <f t="shared" si="22"/>
        <v>0Max Negocios + Ilimitado 79.90CONTADO</v>
      </c>
      <c r="B1433" s="69">
        <f>precio_alta!A129</f>
        <v>0</v>
      </c>
      <c r="C1433" s="69">
        <f>precio_alta!B129</f>
        <v>0</v>
      </c>
      <c r="D1433" s="69">
        <f>precio_alta!C129</f>
        <v>0</v>
      </c>
      <c r="E1433" s="69">
        <f>precio_alta!D129</f>
        <v>0</v>
      </c>
      <c r="F1433" s="69">
        <f>precio_alta!E129</f>
        <v>0</v>
      </c>
      <c r="G1433" s="69">
        <f>precio_alta!F129</f>
        <v>0</v>
      </c>
      <c r="H1433" s="69" t="s">
        <v>187</v>
      </c>
      <c r="I1433" t="s">
        <v>41</v>
      </c>
      <c r="J1433" s="69">
        <f>precio_alta!K129</f>
        <v>0</v>
      </c>
    </row>
    <row r="1434" spans="1:10" x14ac:dyDescent="0.3">
      <c r="A1434" t="str">
        <f t="shared" si="22"/>
        <v>0Max Negocios + Ilimitado 79.90CONTADO</v>
      </c>
      <c r="B1434" s="69">
        <f>precio_alta!A130</f>
        <v>0</v>
      </c>
      <c r="C1434" s="69">
        <f>precio_alta!B130</f>
        <v>0</v>
      </c>
      <c r="D1434" s="69">
        <f>precio_alta!C130</f>
        <v>0</v>
      </c>
      <c r="E1434" s="69">
        <f>precio_alta!D130</f>
        <v>0</v>
      </c>
      <c r="F1434" s="69">
        <f>precio_alta!E130</f>
        <v>0</v>
      </c>
      <c r="G1434" s="69">
        <f>precio_alta!F130</f>
        <v>0</v>
      </c>
      <c r="H1434" s="69" t="s">
        <v>187</v>
      </c>
      <c r="I1434" t="s">
        <v>41</v>
      </c>
      <c r="J1434" s="69">
        <f>precio_alta!K130</f>
        <v>0</v>
      </c>
    </row>
    <row r="1435" spans="1:10" x14ac:dyDescent="0.3">
      <c r="A1435" t="str">
        <f t="shared" si="22"/>
        <v>0Max Negocios + Ilimitado 79.90CONTADO</v>
      </c>
      <c r="B1435" s="69">
        <f>precio_alta!A131</f>
        <v>0</v>
      </c>
      <c r="C1435" s="69">
        <f>precio_alta!B131</f>
        <v>0</v>
      </c>
      <c r="D1435" s="69">
        <f>precio_alta!C131</f>
        <v>0</v>
      </c>
      <c r="E1435" s="69">
        <f>precio_alta!D131</f>
        <v>0</v>
      </c>
      <c r="F1435" s="69">
        <f>precio_alta!E131</f>
        <v>0</v>
      </c>
      <c r="G1435" s="69">
        <f>precio_alta!F131</f>
        <v>0</v>
      </c>
      <c r="H1435" s="69" t="s">
        <v>187</v>
      </c>
      <c r="I1435" t="s">
        <v>41</v>
      </c>
      <c r="J1435" s="69">
        <f>precio_alta!K131</f>
        <v>0</v>
      </c>
    </row>
    <row r="1436" spans="1:10" x14ac:dyDescent="0.3">
      <c r="A1436" t="str">
        <f t="shared" si="22"/>
        <v>0Max Negocios + Ilimitado 79.90CONTADO</v>
      </c>
      <c r="B1436" s="69">
        <f>precio_alta!A132</f>
        <v>0</v>
      </c>
      <c r="C1436" s="69">
        <f>precio_alta!B132</f>
        <v>0</v>
      </c>
      <c r="D1436" s="69">
        <f>precio_alta!C132</f>
        <v>0</v>
      </c>
      <c r="E1436" s="69">
        <f>precio_alta!D132</f>
        <v>0</v>
      </c>
      <c r="F1436" s="69">
        <f>precio_alta!E132</f>
        <v>0</v>
      </c>
      <c r="G1436" s="69">
        <f>precio_alta!F132</f>
        <v>0</v>
      </c>
      <c r="H1436" s="69" t="s">
        <v>187</v>
      </c>
      <c r="I1436" t="s">
        <v>41</v>
      </c>
      <c r="J1436" s="69">
        <f>precio_alta!K132</f>
        <v>0</v>
      </c>
    </row>
    <row r="1437" spans="1:10" x14ac:dyDescent="0.3">
      <c r="A1437" t="str">
        <f t="shared" si="22"/>
        <v>0Max Negocios + Ilimitado 79.90CONTADO</v>
      </c>
      <c r="B1437" s="69">
        <f>precio_alta!A133</f>
        <v>0</v>
      </c>
      <c r="C1437" s="69">
        <f>precio_alta!B133</f>
        <v>0</v>
      </c>
      <c r="D1437" s="69">
        <f>precio_alta!C133</f>
        <v>0</v>
      </c>
      <c r="E1437" s="69">
        <f>precio_alta!D133</f>
        <v>0</v>
      </c>
      <c r="F1437" s="69">
        <f>precio_alta!E133</f>
        <v>0</v>
      </c>
      <c r="G1437" s="69">
        <f>precio_alta!F133</f>
        <v>0</v>
      </c>
      <c r="H1437" s="69" t="s">
        <v>187</v>
      </c>
      <c r="I1437" t="s">
        <v>41</v>
      </c>
      <c r="J1437" s="69">
        <f>precio_alta!K133</f>
        <v>0</v>
      </c>
    </row>
    <row r="1438" spans="1:10" x14ac:dyDescent="0.3">
      <c r="A1438" t="str">
        <f t="shared" si="22"/>
        <v>0Max Negocios + Ilimitado 79.90CONTADO</v>
      </c>
      <c r="B1438" s="69">
        <f>precio_alta!A134</f>
        <v>0</v>
      </c>
      <c r="C1438" s="69">
        <f>precio_alta!B134</f>
        <v>0</v>
      </c>
      <c r="D1438" s="69">
        <f>precio_alta!C134</f>
        <v>0</v>
      </c>
      <c r="E1438" s="69">
        <f>precio_alta!D134</f>
        <v>0</v>
      </c>
      <c r="F1438" s="69">
        <f>precio_alta!E134</f>
        <v>0</v>
      </c>
      <c r="G1438" s="69">
        <f>precio_alta!F134</f>
        <v>0</v>
      </c>
      <c r="H1438" s="69" t="s">
        <v>187</v>
      </c>
      <c r="I1438" t="s">
        <v>41</v>
      </c>
      <c r="J1438" s="69">
        <f>precio_alta!K134</f>
        <v>0</v>
      </c>
    </row>
    <row r="1439" spans="1:10" x14ac:dyDescent="0.3">
      <c r="A1439" t="str">
        <f t="shared" si="22"/>
        <v>0Max Negocios + Ilimitado 79.90CONTADO</v>
      </c>
      <c r="B1439" s="69">
        <f>precio_alta!A135</f>
        <v>0</v>
      </c>
      <c r="C1439" s="69">
        <f>precio_alta!B135</f>
        <v>0</v>
      </c>
      <c r="D1439" s="69">
        <f>precio_alta!C135</f>
        <v>0</v>
      </c>
      <c r="E1439" s="69">
        <f>precio_alta!D135</f>
        <v>0</v>
      </c>
      <c r="F1439" s="69">
        <f>precio_alta!E135</f>
        <v>0</v>
      </c>
      <c r="G1439" s="69">
        <f>precio_alta!F135</f>
        <v>0</v>
      </c>
      <c r="H1439" s="69" t="s">
        <v>187</v>
      </c>
      <c r="I1439" t="s">
        <v>41</v>
      </c>
      <c r="J1439" s="69">
        <f>precio_alta!K135</f>
        <v>0</v>
      </c>
    </row>
    <row r="1440" spans="1:10" x14ac:dyDescent="0.3">
      <c r="A1440" t="str">
        <f t="shared" si="22"/>
        <v>0Max Negocios + Ilimitado 79.90CONTADO</v>
      </c>
      <c r="B1440" s="69">
        <f>precio_alta!A136</f>
        <v>0</v>
      </c>
      <c r="C1440" s="69">
        <f>precio_alta!B136</f>
        <v>0</v>
      </c>
      <c r="D1440" s="69">
        <f>precio_alta!C136</f>
        <v>0</v>
      </c>
      <c r="E1440" s="69">
        <f>precio_alta!D136</f>
        <v>0</v>
      </c>
      <c r="F1440" s="69">
        <f>precio_alta!E136</f>
        <v>0</v>
      </c>
      <c r="G1440" s="69">
        <f>precio_alta!F136</f>
        <v>0</v>
      </c>
      <c r="H1440" s="69" t="s">
        <v>187</v>
      </c>
      <c r="I1440" t="s">
        <v>41</v>
      </c>
      <c r="J1440" s="69">
        <f>precio_alta!K136</f>
        <v>0</v>
      </c>
    </row>
    <row r="1441" spans="1:10" x14ac:dyDescent="0.3">
      <c r="A1441" t="str">
        <f t="shared" si="22"/>
        <v>0Max Negocios + Ilimitado 79.90CONTADO</v>
      </c>
      <c r="B1441" s="69">
        <f>precio_alta!A137</f>
        <v>0</v>
      </c>
      <c r="C1441" s="69">
        <f>precio_alta!B137</f>
        <v>0</v>
      </c>
      <c r="D1441" s="69">
        <f>precio_alta!C137</f>
        <v>0</v>
      </c>
      <c r="E1441" s="69">
        <f>precio_alta!D137</f>
        <v>0</v>
      </c>
      <c r="F1441" s="69">
        <f>precio_alta!E137</f>
        <v>0</v>
      </c>
      <c r="G1441" s="69">
        <f>precio_alta!F137</f>
        <v>0</v>
      </c>
      <c r="H1441" s="69" t="s">
        <v>187</v>
      </c>
      <c r="I1441" t="s">
        <v>41</v>
      </c>
      <c r="J1441" s="69">
        <f>precio_alta!K137</f>
        <v>0</v>
      </c>
    </row>
    <row r="1442" spans="1:10" x14ac:dyDescent="0.3">
      <c r="A1442" t="str">
        <f t="shared" si="22"/>
        <v>0Max Negocios + Ilimitado 79.90CONTADO</v>
      </c>
      <c r="B1442" s="69">
        <f>precio_alta!A138</f>
        <v>0</v>
      </c>
      <c r="C1442" s="69">
        <f>precio_alta!B138</f>
        <v>0</v>
      </c>
      <c r="D1442" s="69">
        <f>precio_alta!C138</f>
        <v>0</v>
      </c>
      <c r="E1442" s="69">
        <f>precio_alta!D138</f>
        <v>0</v>
      </c>
      <c r="F1442" s="69">
        <f>precio_alta!E138</f>
        <v>0</v>
      </c>
      <c r="G1442" s="69">
        <f>precio_alta!F138</f>
        <v>0</v>
      </c>
      <c r="H1442" s="69" t="s">
        <v>187</v>
      </c>
      <c r="I1442" t="s">
        <v>41</v>
      </c>
      <c r="J1442" s="69">
        <f>precio_alta!K138</f>
        <v>0</v>
      </c>
    </row>
    <row r="1443" spans="1:10" x14ac:dyDescent="0.3">
      <c r="A1443" t="str">
        <f t="shared" si="22"/>
        <v>0Max Negocios + Ilimitado 79.90CONTADO</v>
      </c>
      <c r="B1443" s="69">
        <f>precio_alta!A139</f>
        <v>0</v>
      </c>
      <c r="C1443" s="69">
        <f>precio_alta!B139</f>
        <v>0</v>
      </c>
      <c r="D1443" s="69">
        <f>precio_alta!C139</f>
        <v>0</v>
      </c>
      <c r="E1443" s="69">
        <f>precio_alta!D139</f>
        <v>0</v>
      </c>
      <c r="F1443" s="69">
        <f>precio_alta!E139</f>
        <v>0</v>
      </c>
      <c r="G1443" s="69">
        <f>precio_alta!F139</f>
        <v>0</v>
      </c>
      <c r="H1443" s="69" t="s">
        <v>187</v>
      </c>
      <c r="I1443" t="s">
        <v>41</v>
      </c>
      <c r="J1443" s="69">
        <f>precio_alta!K139</f>
        <v>0</v>
      </c>
    </row>
    <row r="1444" spans="1:10" x14ac:dyDescent="0.3">
      <c r="A1444" t="str">
        <f t="shared" si="22"/>
        <v>0Max Negocios + Ilimitado 79.90CONTADO</v>
      </c>
      <c r="B1444" s="69">
        <f>precio_alta!A140</f>
        <v>0</v>
      </c>
      <c r="C1444" s="69">
        <f>precio_alta!B140</f>
        <v>0</v>
      </c>
      <c r="D1444" s="69">
        <f>precio_alta!C140</f>
        <v>0</v>
      </c>
      <c r="E1444" s="69">
        <f>precio_alta!D140</f>
        <v>0</v>
      </c>
      <c r="F1444" s="69">
        <f>precio_alta!E140</f>
        <v>0</v>
      </c>
      <c r="G1444" s="69">
        <f>precio_alta!F140</f>
        <v>0</v>
      </c>
      <c r="H1444" s="69" t="s">
        <v>187</v>
      </c>
      <c r="I1444" t="s">
        <v>41</v>
      </c>
      <c r="J1444" s="69">
        <f>precio_alta!K140</f>
        <v>0</v>
      </c>
    </row>
    <row r="1445" spans="1:10" x14ac:dyDescent="0.3">
      <c r="A1445" t="str">
        <f t="shared" si="22"/>
        <v>0Max Negocios + Ilimitado 79.90CONTADO</v>
      </c>
      <c r="B1445" s="69">
        <f>precio_alta!A141</f>
        <v>0</v>
      </c>
      <c r="C1445" s="69">
        <f>precio_alta!B141</f>
        <v>0</v>
      </c>
      <c r="D1445" s="69">
        <f>precio_alta!C141</f>
        <v>0</v>
      </c>
      <c r="E1445" s="69">
        <f>precio_alta!D141</f>
        <v>0</v>
      </c>
      <c r="F1445" s="69">
        <f>precio_alta!E141</f>
        <v>0</v>
      </c>
      <c r="G1445" s="69">
        <f>precio_alta!F141</f>
        <v>0</v>
      </c>
      <c r="H1445" s="69" t="s">
        <v>187</v>
      </c>
      <c r="I1445" t="s">
        <v>41</v>
      </c>
      <c r="J1445" s="69">
        <f>precio_alta!K141</f>
        <v>0</v>
      </c>
    </row>
    <row r="1446" spans="1:10" x14ac:dyDescent="0.3">
      <c r="A1446" t="str">
        <f t="shared" si="22"/>
        <v>0Max Negocios + Ilimitado 79.90CONTADO</v>
      </c>
      <c r="B1446" s="69">
        <f>precio_alta!A142</f>
        <v>0</v>
      </c>
      <c r="C1446" s="69">
        <f>precio_alta!B142</f>
        <v>0</v>
      </c>
      <c r="D1446" s="69">
        <f>precio_alta!C142</f>
        <v>0</v>
      </c>
      <c r="E1446" s="69">
        <f>precio_alta!D142</f>
        <v>0</v>
      </c>
      <c r="F1446" s="69">
        <f>precio_alta!E142</f>
        <v>0</v>
      </c>
      <c r="G1446" s="69">
        <f>precio_alta!F142</f>
        <v>0</v>
      </c>
      <c r="H1446" s="69" t="s">
        <v>187</v>
      </c>
      <c r="I1446" t="s">
        <v>41</v>
      </c>
      <c r="J1446" s="69">
        <f>precio_alta!K142</f>
        <v>0</v>
      </c>
    </row>
    <row r="1447" spans="1:10" x14ac:dyDescent="0.3">
      <c r="A1447" t="str">
        <f t="shared" si="22"/>
        <v>0Max Negocios + Ilimitado 79.90CONTADO</v>
      </c>
      <c r="B1447" s="69">
        <f>precio_alta!A143</f>
        <v>0</v>
      </c>
      <c r="C1447" s="69">
        <f>precio_alta!B143</f>
        <v>0</v>
      </c>
      <c r="D1447" s="69">
        <f>precio_alta!C143</f>
        <v>0</v>
      </c>
      <c r="E1447" s="69">
        <f>precio_alta!D143</f>
        <v>0</v>
      </c>
      <c r="F1447" s="69">
        <f>precio_alta!E143</f>
        <v>0</v>
      </c>
      <c r="G1447" s="69">
        <f>precio_alta!F143</f>
        <v>0</v>
      </c>
      <c r="H1447" s="69" t="s">
        <v>187</v>
      </c>
      <c r="I1447" t="s">
        <v>41</v>
      </c>
      <c r="J1447" s="69">
        <f>precio_alta!K143</f>
        <v>0</v>
      </c>
    </row>
    <row r="1448" spans="1:10" x14ac:dyDescent="0.3">
      <c r="A1448" t="str">
        <f t="shared" si="22"/>
        <v>0Max Negocios + Ilimitado 79.90CONTADO</v>
      </c>
      <c r="B1448" s="69">
        <f>precio_alta!A144</f>
        <v>0</v>
      </c>
      <c r="C1448" s="69">
        <f>precio_alta!B144</f>
        <v>0</v>
      </c>
      <c r="D1448" s="69">
        <f>precio_alta!C144</f>
        <v>0</v>
      </c>
      <c r="E1448" s="69">
        <f>precio_alta!D144</f>
        <v>0</v>
      </c>
      <c r="F1448" s="69">
        <f>precio_alta!E144</f>
        <v>0</v>
      </c>
      <c r="G1448" s="69">
        <f>precio_alta!F144</f>
        <v>0</v>
      </c>
      <c r="H1448" s="69" t="s">
        <v>187</v>
      </c>
      <c r="I1448" t="s">
        <v>41</v>
      </c>
      <c r="J1448" s="69">
        <f>precio_alta!K144</f>
        <v>0</v>
      </c>
    </row>
    <row r="1449" spans="1:10" x14ac:dyDescent="0.3">
      <c r="A1449" t="str">
        <f t="shared" si="22"/>
        <v>0Max Negocios + Ilimitado 79.90CONTADO</v>
      </c>
      <c r="B1449" s="69">
        <f>precio_alta!A145</f>
        <v>0</v>
      </c>
      <c r="C1449" s="69">
        <f>precio_alta!B145</f>
        <v>0</v>
      </c>
      <c r="D1449" s="69">
        <f>precio_alta!C145</f>
        <v>0</v>
      </c>
      <c r="E1449" s="69">
        <f>precio_alta!D145</f>
        <v>0</v>
      </c>
      <c r="F1449" s="69">
        <f>precio_alta!E145</f>
        <v>0</v>
      </c>
      <c r="G1449" s="69">
        <f>precio_alta!F145</f>
        <v>0</v>
      </c>
      <c r="H1449" s="69" t="s">
        <v>187</v>
      </c>
      <c r="I1449" t="s">
        <v>41</v>
      </c>
      <c r="J1449" s="69">
        <f>precio_alta!K145</f>
        <v>0</v>
      </c>
    </row>
    <row r="1450" spans="1:10" x14ac:dyDescent="0.3">
      <c r="A1450" t="str">
        <f t="shared" si="22"/>
        <v>0Max Negocios + Ilimitado 79.90CONTADO</v>
      </c>
      <c r="B1450" s="69">
        <f>precio_alta!A146</f>
        <v>0</v>
      </c>
      <c r="C1450" s="69">
        <f>precio_alta!B146</f>
        <v>0</v>
      </c>
      <c r="D1450" s="69">
        <f>precio_alta!C146</f>
        <v>0</v>
      </c>
      <c r="E1450" s="69">
        <f>precio_alta!D146</f>
        <v>0</v>
      </c>
      <c r="F1450" s="69">
        <f>precio_alta!E146</f>
        <v>0</v>
      </c>
      <c r="G1450" s="69">
        <f>precio_alta!F146</f>
        <v>0</v>
      </c>
      <c r="H1450" s="69" t="s">
        <v>187</v>
      </c>
      <c r="I1450" t="s">
        <v>41</v>
      </c>
      <c r="J1450" s="69">
        <f>precio_alta!K146</f>
        <v>0</v>
      </c>
    </row>
    <row r="1451" spans="1:10" x14ac:dyDescent="0.3">
      <c r="A1451" t="str">
        <f t="shared" si="22"/>
        <v>0Max Negocios + Ilimitado 79.90CONTADO</v>
      </c>
      <c r="B1451" s="69">
        <f>precio_alta!A147</f>
        <v>0</v>
      </c>
      <c r="C1451" s="69">
        <f>precio_alta!B147</f>
        <v>0</v>
      </c>
      <c r="D1451" s="69">
        <f>precio_alta!C147</f>
        <v>0</v>
      </c>
      <c r="E1451" s="69">
        <f>precio_alta!D147</f>
        <v>0</v>
      </c>
      <c r="F1451" s="69">
        <f>precio_alta!E147</f>
        <v>0</v>
      </c>
      <c r="G1451" s="69">
        <f>precio_alta!F147</f>
        <v>0</v>
      </c>
      <c r="H1451" s="69" t="s">
        <v>187</v>
      </c>
      <c r="I1451" t="s">
        <v>41</v>
      </c>
      <c r="J1451" s="69">
        <f>precio_alta!K147</f>
        <v>0</v>
      </c>
    </row>
    <row r="1452" spans="1:10" x14ac:dyDescent="0.3">
      <c r="A1452" t="str">
        <f t="shared" si="22"/>
        <v>0Max Negocios + Ilimitado 79.90CONTADO</v>
      </c>
      <c r="B1452" s="69">
        <f>precio_alta!A148</f>
        <v>0</v>
      </c>
      <c r="C1452" s="69">
        <f>precio_alta!B148</f>
        <v>0</v>
      </c>
      <c r="D1452" s="69">
        <f>precio_alta!C148</f>
        <v>0</v>
      </c>
      <c r="E1452" s="69">
        <f>precio_alta!D148</f>
        <v>0</v>
      </c>
      <c r="F1452" s="69">
        <f>precio_alta!E148</f>
        <v>0</v>
      </c>
      <c r="G1452" s="69">
        <f>precio_alta!F148</f>
        <v>0</v>
      </c>
      <c r="H1452" s="69" t="s">
        <v>187</v>
      </c>
      <c r="I1452" t="s">
        <v>41</v>
      </c>
      <c r="J1452" s="69">
        <f>precio_alta!K148</f>
        <v>0</v>
      </c>
    </row>
    <row r="1453" spans="1:10" x14ac:dyDescent="0.3">
      <c r="A1453" t="str">
        <f t="shared" si="22"/>
        <v>0Max Negocios + Ilimitado 79.90CONTADO</v>
      </c>
      <c r="B1453" s="69">
        <f>precio_alta!A149</f>
        <v>0</v>
      </c>
      <c r="C1453" s="69">
        <f>precio_alta!B149</f>
        <v>0</v>
      </c>
      <c r="D1453" s="69">
        <f>precio_alta!C149</f>
        <v>0</v>
      </c>
      <c r="E1453" s="69">
        <f>precio_alta!D149</f>
        <v>0</v>
      </c>
      <c r="F1453" s="69">
        <f>precio_alta!E149</f>
        <v>0</v>
      </c>
      <c r="G1453" s="69">
        <f>precio_alta!F149</f>
        <v>0</v>
      </c>
      <c r="H1453" s="69" t="s">
        <v>187</v>
      </c>
      <c r="I1453" t="s">
        <v>41</v>
      </c>
      <c r="J1453" s="69">
        <f>precio_alta!K149</f>
        <v>0</v>
      </c>
    </row>
    <row r="1454" spans="1:10" x14ac:dyDescent="0.3">
      <c r="A1454" t="str">
        <f t="shared" si="22"/>
        <v>0Max Negocios + Ilimitado 79.90CONTADO</v>
      </c>
      <c r="B1454" s="69">
        <f>precio_alta!A150</f>
        <v>0</v>
      </c>
      <c r="C1454" s="69">
        <f>precio_alta!B150</f>
        <v>0</v>
      </c>
      <c r="D1454" s="69">
        <f>precio_alta!C150</f>
        <v>0</v>
      </c>
      <c r="E1454" s="69">
        <f>precio_alta!D150</f>
        <v>0</v>
      </c>
      <c r="F1454" s="69">
        <f>precio_alta!E150</f>
        <v>0</v>
      </c>
      <c r="G1454" s="69">
        <f>precio_alta!F150</f>
        <v>0</v>
      </c>
      <c r="H1454" s="69" t="s">
        <v>187</v>
      </c>
      <c r="I1454" t="s">
        <v>41</v>
      </c>
      <c r="J1454" s="69">
        <f>precio_alta!K150</f>
        <v>0</v>
      </c>
    </row>
    <row r="1455" spans="1:10" x14ac:dyDescent="0.3">
      <c r="A1455" t="str">
        <f t="shared" si="22"/>
        <v>0Max Negocios + Ilimitado 79.90CONTADO</v>
      </c>
      <c r="B1455" s="69">
        <f>precio_alta!A151</f>
        <v>0</v>
      </c>
      <c r="C1455" s="69">
        <f>precio_alta!B151</f>
        <v>0</v>
      </c>
      <c r="D1455" s="69">
        <f>precio_alta!C151</f>
        <v>0</v>
      </c>
      <c r="E1455" s="69">
        <f>precio_alta!D151</f>
        <v>0</v>
      </c>
      <c r="F1455" s="69">
        <f>precio_alta!E151</f>
        <v>0</v>
      </c>
      <c r="G1455" s="69">
        <f>precio_alta!F151</f>
        <v>0</v>
      </c>
      <c r="H1455" s="69" t="s">
        <v>187</v>
      </c>
      <c r="I1455" t="s">
        <v>41</v>
      </c>
      <c r="J1455" s="69">
        <f>precio_alta!K151</f>
        <v>0</v>
      </c>
    </row>
    <row r="1456" spans="1:10" x14ac:dyDescent="0.3">
      <c r="A1456" t="str">
        <f t="shared" si="22"/>
        <v>0Max Negocios + Ilimitado 79.90CONTADO</v>
      </c>
      <c r="B1456" s="69">
        <f>precio_alta!A152</f>
        <v>0</v>
      </c>
      <c r="C1456" s="69">
        <f>precio_alta!B152</f>
        <v>0</v>
      </c>
      <c r="D1456" s="69">
        <f>precio_alta!C152</f>
        <v>0</v>
      </c>
      <c r="E1456" s="69">
        <f>precio_alta!D152</f>
        <v>0</v>
      </c>
      <c r="F1456" s="69">
        <f>precio_alta!E152</f>
        <v>0</v>
      </c>
      <c r="G1456" s="69">
        <f>precio_alta!F152</f>
        <v>0</v>
      </c>
      <c r="H1456" s="69" t="s">
        <v>187</v>
      </c>
      <c r="I1456" t="s">
        <v>41</v>
      </c>
      <c r="J1456" s="69">
        <f>precio_alta!K152</f>
        <v>0</v>
      </c>
    </row>
    <row r="1457" spans="1:10" x14ac:dyDescent="0.3">
      <c r="A1457" t="str">
        <f t="shared" si="22"/>
        <v>0Max Negocios + Ilimitado 79.90CONTADO</v>
      </c>
      <c r="B1457" s="69">
        <f>precio_alta!A153</f>
        <v>0</v>
      </c>
      <c r="C1457" s="69">
        <f>precio_alta!B153</f>
        <v>0</v>
      </c>
      <c r="D1457" s="69">
        <f>precio_alta!C153</f>
        <v>0</v>
      </c>
      <c r="E1457" s="69">
        <f>precio_alta!D153</f>
        <v>0</v>
      </c>
      <c r="F1457" s="69">
        <f>precio_alta!E153</f>
        <v>0</v>
      </c>
      <c r="G1457" s="69">
        <f>precio_alta!F153</f>
        <v>0</v>
      </c>
      <c r="H1457" s="69" t="s">
        <v>187</v>
      </c>
      <c r="I1457" t="s">
        <v>41</v>
      </c>
      <c r="J1457" s="69">
        <f>precio_alta!K153</f>
        <v>0</v>
      </c>
    </row>
    <row r="1458" spans="1:10" x14ac:dyDescent="0.3">
      <c r="A1458" t="str">
        <f t="shared" si="22"/>
        <v>0Max Negocios + Ilimitado 79.90CONTADO</v>
      </c>
      <c r="B1458" s="69">
        <f>precio_alta!A154</f>
        <v>0</v>
      </c>
      <c r="C1458" s="69">
        <f>precio_alta!B154</f>
        <v>0</v>
      </c>
      <c r="D1458" s="69">
        <f>precio_alta!C154</f>
        <v>0</v>
      </c>
      <c r="E1458" s="69">
        <f>precio_alta!D154</f>
        <v>0</v>
      </c>
      <c r="F1458" s="69">
        <f>precio_alta!E154</f>
        <v>0</v>
      </c>
      <c r="G1458" s="69">
        <f>precio_alta!F154</f>
        <v>0</v>
      </c>
      <c r="H1458" s="69" t="s">
        <v>187</v>
      </c>
      <c r="I1458" t="s">
        <v>41</v>
      </c>
      <c r="J1458" s="69">
        <f>precio_alta!K154</f>
        <v>0</v>
      </c>
    </row>
    <row r="1459" spans="1:10" x14ac:dyDescent="0.3">
      <c r="A1459" t="str">
        <f t="shared" si="22"/>
        <v>0Max Negocios + Ilimitado 79.90CONTADO</v>
      </c>
      <c r="B1459" s="69">
        <f>precio_alta!A155</f>
        <v>0</v>
      </c>
      <c r="C1459" s="69">
        <f>precio_alta!B155</f>
        <v>0</v>
      </c>
      <c r="D1459" s="69">
        <f>precio_alta!C155</f>
        <v>0</v>
      </c>
      <c r="E1459" s="69">
        <f>precio_alta!D155</f>
        <v>0</v>
      </c>
      <c r="F1459" s="69">
        <f>precio_alta!E155</f>
        <v>0</v>
      </c>
      <c r="G1459" s="69">
        <f>precio_alta!F155</f>
        <v>0</v>
      </c>
      <c r="H1459" s="69" t="s">
        <v>187</v>
      </c>
      <c r="I1459" t="s">
        <v>41</v>
      </c>
      <c r="J1459" s="69">
        <f>precio_alta!K155</f>
        <v>0</v>
      </c>
    </row>
    <row r="1460" spans="1:10" x14ac:dyDescent="0.3">
      <c r="A1460" t="str">
        <f t="shared" si="22"/>
        <v>0Max Negocios + Ilimitado 79.90CONTADO</v>
      </c>
      <c r="B1460" s="69">
        <f>precio_alta!A156</f>
        <v>0</v>
      </c>
      <c r="C1460" s="69">
        <f>precio_alta!B156</f>
        <v>0</v>
      </c>
      <c r="D1460" s="69">
        <f>precio_alta!C156</f>
        <v>0</v>
      </c>
      <c r="E1460" s="69">
        <f>precio_alta!D156</f>
        <v>0</v>
      </c>
      <c r="F1460" s="69">
        <f>precio_alta!E156</f>
        <v>0</v>
      </c>
      <c r="G1460" s="69">
        <f>precio_alta!F156</f>
        <v>0</v>
      </c>
      <c r="H1460" s="69" t="s">
        <v>187</v>
      </c>
      <c r="I1460" t="s">
        <v>41</v>
      </c>
      <c r="J1460" s="69">
        <f>precio_alta!K156</f>
        <v>0</v>
      </c>
    </row>
    <row r="1461" spans="1:10" x14ac:dyDescent="0.3">
      <c r="A1461" t="str">
        <f t="shared" si="22"/>
        <v>0Max Negocios + Ilimitado 79.90CONTADO</v>
      </c>
      <c r="B1461" s="69">
        <f>precio_alta!A157</f>
        <v>0</v>
      </c>
      <c r="C1461" s="69">
        <f>precio_alta!B157</f>
        <v>0</v>
      </c>
      <c r="D1461" s="69">
        <f>precio_alta!C157</f>
        <v>0</v>
      </c>
      <c r="E1461" s="69">
        <f>precio_alta!D157</f>
        <v>0</v>
      </c>
      <c r="F1461" s="69">
        <f>precio_alta!E157</f>
        <v>0</v>
      </c>
      <c r="G1461" s="69">
        <f>precio_alta!F157</f>
        <v>0</v>
      </c>
      <c r="H1461" s="69" t="s">
        <v>187</v>
      </c>
      <c r="I1461" t="s">
        <v>41</v>
      </c>
      <c r="J1461" s="69">
        <f>precio_alta!K157</f>
        <v>0</v>
      </c>
    </row>
    <row r="1462" spans="1:10" x14ac:dyDescent="0.3">
      <c r="A1462" t="str">
        <f t="shared" si="22"/>
        <v>0Max Negocios + Ilimitado 79.90CONTADO</v>
      </c>
      <c r="B1462" s="69">
        <f>precio_alta!A158</f>
        <v>0</v>
      </c>
      <c r="C1462" s="69">
        <f>precio_alta!B158</f>
        <v>0</v>
      </c>
      <c r="D1462" s="69">
        <f>precio_alta!C158</f>
        <v>0</v>
      </c>
      <c r="E1462" s="69">
        <f>precio_alta!D158</f>
        <v>0</v>
      </c>
      <c r="F1462" s="69">
        <f>precio_alta!E158</f>
        <v>0</v>
      </c>
      <c r="G1462" s="69">
        <f>precio_alta!F158</f>
        <v>0</v>
      </c>
      <c r="H1462" s="69" t="s">
        <v>187</v>
      </c>
      <c r="I1462" t="s">
        <v>41</v>
      </c>
      <c r="J1462" s="69">
        <f>precio_alta!K158</f>
        <v>0</v>
      </c>
    </row>
    <row r="1463" spans="1:10" x14ac:dyDescent="0.3">
      <c r="A1463" t="str">
        <f t="shared" si="22"/>
        <v>0Max Negocios + Ilimitado 79.90CONTADO</v>
      </c>
      <c r="B1463" s="69">
        <f>precio_alta!A159</f>
        <v>0</v>
      </c>
      <c r="C1463" s="69">
        <f>precio_alta!B159</f>
        <v>0</v>
      </c>
      <c r="D1463" s="69">
        <f>precio_alta!C159</f>
        <v>0</v>
      </c>
      <c r="E1463" s="69">
        <f>precio_alta!D159</f>
        <v>0</v>
      </c>
      <c r="F1463" s="69">
        <f>precio_alta!E159</f>
        <v>0</v>
      </c>
      <c r="G1463" s="69">
        <f>precio_alta!F159</f>
        <v>0</v>
      </c>
      <c r="H1463" s="69" t="s">
        <v>187</v>
      </c>
      <c r="I1463" t="s">
        <v>41</v>
      </c>
      <c r="J1463" s="69">
        <f>precio_alta!K159</f>
        <v>0</v>
      </c>
    </row>
    <row r="1464" spans="1:10" x14ac:dyDescent="0.3">
      <c r="A1464" t="str">
        <f t="shared" si="22"/>
        <v>0Max Negocios + Ilimitado 79.90CONTADO</v>
      </c>
      <c r="B1464" s="69">
        <f>precio_alta!A160</f>
        <v>0</v>
      </c>
      <c r="C1464" s="69">
        <f>precio_alta!B160</f>
        <v>0</v>
      </c>
      <c r="D1464" s="69">
        <f>precio_alta!C160</f>
        <v>0</v>
      </c>
      <c r="E1464" s="69">
        <f>precio_alta!D160</f>
        <v>0</v>
      </c>
      <c r="F1464" s="69">
        <f>precio_alta!E160</f>
        <v>0</v>
      </c>
      <c r="G1464" s="69">
        <f>precio_alta!F160</f>
        <v>0</v>
      </c>
      <c r="H1464" s="69" t="s">
        <v>187</v>
      </c>
      <c r="I1464" t="s">
        <v>41</v>
      </c>
      <c r="J1464" s="69">
        <f>precio_alta!K160</f>
        <v>0</v>
      </c>
    </row>
    <row r="1465" spans="1:10" x14ac:dyDescent="0.3">
      <c r="A1465" t="str">
        <f t="shared" si="22"/>
        <v>0Max Negocios + Ilimitado 79.90CONTADO</v>
      </c>
      <c r="B1465" s="69">
        <f>precio_alta!A161</f>
        <v>0</v>
      </c>
      <c r="C1465" s="69">
        <f>precio_alta!B161</f>
        <v>0</v>
      </c>
      <c r="D1465" s="69">
        <f>precio_alta!C161</f>
        <v>0</v>
      </c>
      <c r="E1465" s="69">
        <f>precio_alta!D161</f>
        <v>0</v>
      </c>
      <c r="F1465" s="69">
        <f>precio_alta!E161</f>
        <v>0</v>
      </c>
      <c r="G1465" s="69">
        <f>precio_alta!F161</f>
        <v>0</v>
      </c>
      <c r="H1465" s="69" t="s">
        <v>187</v>
      </c>
      <c r="I1465" t="s">
        <v>41</v>
      </c>
      <c r="J1465" s="69">
        <f>precio_alta!K161</f>
        <v>0</v>
      </c>
    </row>
    <row r="1466" spans="1:10" x14ac:dyDescent="0.3">
      <c r="A1466" t="str">
        <f t="shared" si="22"/>
        <v>0Max Negocios + Ilimitado 79.90CONTADO</v>
      </c>
      <c r="B1466" s="69">
        <f>precio_alta!A162</f>
        <v>0</v>
      </c>
      <c r="C1466" s="69">
        <f>precio_alta!B162</f>
        <v>0</v>
      </c>
      <c r="D1466" s="69">
        <f>precio_alta!C162</f>
        <v>0</v>
      </c>
      <c r="E1466" s="69">
        <f>precio_alta!D162</f>
        <v>0</v>
      </c>
      <c r="F1466" s="69">
        <f>precio_alta!E162</f>
        <v>0</v>
      </c>
      <c r="G1466" s="69">
        <f>precio_alta!F162</f>
        <v>0</v>
      </c>
      <c r="H1466" s="69" t="s">
        <v>187</v>
      </c>
      <c r="I1466" t="s">
        <v>41</v>
      </c>
      <c r="J1466" s="69">
        <f>precio_alta!K162</f>
        <v>0</v>
      </c>
    </row>
    <row r="1467" spans="1:10" x14ac:dyDescent="0.3">
      <c r="A1467" t="str">
        <f t="shared" si="22"/>
        <v>0Max Negocios + Ilimitado 79.90CONTADO</v>
      </c>
      <c r="B1467" s="69">
        <f>precio_alta!A163</f>
        <v>0</v>
      </c>
      <c r="C1467" s="69">
        <f>precio_alta!B163</f>
        <v>0</v>
      </c>
      <c r="D1467" s="69">
        <f>precio_alta!C163</f>
        <v>0</v>
      </c>
      <c r="E1467" s="69">
        <f>precio_alta!D163</f>
        <v>0</v>
      </c>
      <c r="F1467" s="69">
        <f>precio_alta!E163</f>
        <v>0</v>
      </c>
      <c r="G1467" s="69">
        <f>precio_alta!F163</f>
        <v>0</v>
      </c>
      <c r="H1467" s="69" t="s">
        <v>187</v>
      </c>
      <c r="I1467" t="s">
        <v>41</v>
      </c>
      <c r="J1467" s="69">
        <f>precio_alta!K163</f>
        <v>0</v>
      </c>
    </row>
    <row r="1468" spans="1:10" x14ac:dyDescent="0.3">
      <c r="A1468" t="str">
        <f t="shared" si="22"/>
        <v>0Max Negocios + Ilimitado 79.90CONTADO</v>
      </c>
      <c r="B1468" s="69">
        <f>precio_alta!A164</f>
        <v>0</v>
      </c>
      <c r="C1468" s="69">
        <f>precio_alta!B164</f>
        <v>0</v>
      </c>
      <c r="D1468" s="69">
        <f>precio_alta!C164</f>
        <v>0</v>
      </c>
      <c r="E1468" s="69">
        <f>precio_alta!D164</f>
        <v>0</v>
      </c>
      <c r="F1468" s="69">
        <f>precio_alta!E164</f>
        <v>0</v>
      </c>
      <c r="G1468" s="69">
        <f>precio_alta!F164</f>
        <v>0</v>
      </c>
      <c r="H1468" s="69" t="s">
        <v>187</v>
      </c>
      <c r="I1468" t="s">
        <v>41</v>
      </c>
      <c r="J1468" s="69">
        <f>precio_alta!K164</f>
        <v>0</v>
      </c>
    </row>
    <row r="1469" spans="1:10" x14ac:dyDescent="0.3">
      <c r="A1469" t="str">
        <f t="shared" si="22"/>
        <v>0Max Negocios + Ilimitado 79.90CONTADO</v>
      </c>
      <c r="B1469" s="69">
        <f>precio_alta!A165</f>
        <v>0</v>
      </c>
      <c r="C1469" s="69">
        <f>precio_alta!B165</f>
        <v>0</v>
      </c>
      <c r="D1469" s="69">
        <f>precio_alta!C165</f>
        <v>0</v>
      </c>
      <c r="E1469" s="69">
        <f>precio_alta!D165</f>
        <v>0</v>
      </c>
      <c r="F1469" s="69">
        <f>precio_alta!E165</f>
        <v>0</v>
      </c>
      <c r="G1469" s="69">
        <f>precio_alta!F165</f>
        <v>0</v>
      </c>
      <c r="H1469" s="69" t="s">
        <v>187</v>
      </c>
      <c r="I1469" t="s">
        <v>41</v>
      </c>
      <c r="J1469" s="69">
        <f>precio_alta!K165</f>
        <v>0</v>
      </c>
    </row>
    <row r="1470" spans="1:10" x14ac:dyDescent="0.3">
      <c r="A1470" t="str">
        <f t="shared" si="22"/>
        <v>0Max Negocios + Ilimitado 79.90CONTADO</v>
      </c>
      <c r="B1470" s="69">
        <f>precio_alta!A166</f>
        <v>0</v>
      </c>
      <c r="C1470" s="69">
        <f>precio_alta!B166</f>
        <v>0</v>
      </c>
      <c r="D1470" s="69">
        <f>precio_alta!C166</f>
        <v>0</v>
      </c>
      <c r="E1470" s="69">
        <f>precio_alta!D166</f>
        <v>0</v>
      </c>
      <c r="F1470" s="69">
        <f>precio_alta!E166</f>
        <v>0</v>
      </c>
      <c r="G1470" s="69">
        <f>precio_alta!F166</f>
        <v>0</v>
      </c>
      <c r="H1470" s="69" t="s">
        <v>187</v>
      </c>
      <c r="I1470" t="s">
        <v>41</v>
      </c>
      <c r="J1470" s="69">
        <f>precio_alta!K166</f>
        <v>0</v>
      </c>
    </row>
    <row r="1471" spans="1:10" x14ac:dyDescent="0.3">
      <c r="A1471" t="str">
        <f t="shared" si="22"/>
        <v>0Max Negocios + Ilimitado 79.90CONTADO</v>
      </c>
      <c r="B1471" s="69">
        <f>precio_alta!A167</f>
        <v>0</v>
      </c>
      <c r="C1471" s="69">
        <f>precio_alta!B167</f>
        <v>0</v>
      </c>
      <c r="D1471" s="69">
        <f>precio_alta!C167</f>
        <v>0</v>
      </c>
      <c r="E1471" s="69">
        <f>precio_alta!D167</f>
        <v>0</v>
      </c>
      <c r="F1471" s="69">
        <f>precio_alta!E167</f>
        <v>0</v>
      </c>
      <c r="G1471" s="69">
        <f>precio_alta!F167</f>
        <v>0</v>
      </c>
      <c r="H1471" s="69" t="s">
        <v>187</v>
      </c>
      <c r="I1471" t="s">
        <v>41</v>
      </c>
      <c r="J1471" s="69">
        <f>precio_alta!K167</f>
        <v>0</v>
      </c>
    </row>
    <row r="1472" spans="1:10" x14ac:dyDescent="0.3">
      <c r="A1472" t="str">
        <f t="shared" si="22"/>
        <v>0Max Negocios + Ilimitado 79.90CONTADO</v>
      </c>
      <c r="B1472" s="69">
        <f>precio_alta!A168</f>
        <v>0</v>
      </c>
      <c r="C1472" s="69">
        <f>precio_alta!B168</f>
        <v>0</v>
      </c>
      <c r="D1472" s="69">
        <f>precio_alta!C168</f>
        <v>0</v>
      </c>
      <c r="E1472" s="69">
        <f>precio_alta!D168</f>
        <v>0</v>
      </c>
      <c r="F1472" s="69">
        <f>precio_alta!E168</f>
        <v>0</v>
      </c>
      <c r="G1472" s="69">
        <f>precio_alta!F168</f>
        <v>0</v>
      </c>
      <c r="H1472" s="69" t="s">
        <v>187</v>
      </c>
      <c r="I1472" t="s">
        <v>41</v>
      </c>
      <c r="J1472" s="69">
        <f>precio_alta!K168</f>
        <v>0</v>
      </c>
    </row>
    <row r="1473" spans="1:10" x14ac:dyDescent="0.3">
      <c r="A1473" t="str">
        <f t="shared" si="22"/>
        <v>0Max Negocios + Ilimitado 79.90CONTADO</v>
      </c>
      <c r="B1473" s="69">
        <f>precio_alta!A169</f>
        <v>0</v>
      </c>
      <c r="C1473" s="69">
        <f>precio_alta!B169</f>
        <v>0</v>
      </c>
      <c r="D1473" s="69">
        <f>precio_alta!C169</f>
        <v>0</v>
      </c>
      <c r="E1473" s="69">
        <f>precio_alta!D169</f>
        <v>0</v>
      </c>
      <c r="F1473" s="69">
        <f>precio_alta!E169</f>
        <v>0</v>
      </c>
      <c r="G1473" s="69">
        <f>precio_alta!F169</f>
        <v>0</v>
      </c>
      <c r="H1473" s="69" t="s">
        <v>187</v>
      </c>
      <c r="I1473" t="s">
        <v>41</v>
      </c>
      <c r="J1473" s="69">
        <f>precio_alta!K169</f>
        <v>0</v>
      </c>
    </row>
    <row r="1474" spans="1:10" x14ac:dyDescent="0.3">
      <c r="A1474" t="str">
        <f t="shared" si="22"/>
        <v>0Max Negocios + Ilimitado 79.90CONTADO</v>
      </c>
      <c r="B1474" s="69">
        <f>precio_alta!A170</f>
        <v>0</v>
      </c>
      <c r="C1474" s="69">
        <f>precio_alta!B170</f>
        <v>0</v>
      </c>
      <c r="D1474" s="69">
        <f>precio_alta!C170</f>
        <v>0</v>
      </c>
      <c r="E1474" s="69">
        <f>precio_alta!D170</f>
        <v>0</v>
      </c>
      <c r="F1474" s="69">
        <f>precio_alta!E170</f>
        <v>0</v>
      </c>
      <c r="G1474" s="69">
        <f>precio_alta!F170</f>
        <v>0</v>
      </c>
      <c r="H1474" s="69" t="s">
        <v>187</v>
      </c>
      <c r="I1474" t="s">
        <v>41</v>
      </c>
      <c r="J1474" s="69">
        <f>precio_alta!K170</f>
        <v>0</v>
      </c>
    </row>
    <row r="1475" spans="1:10" x14ac:dyDescent="0.3">
      <c r="A1475" t="str">
        <f t="shared" ref="A1475:A1538" si="23">CONCATENATE(E1475,I1475,H1475)</f>
        <v>0Max Negocios + Ilimitado 79.90CONTADO</v>
      </c>
      <c r="B1475" s="69">
        <f>precio_alta!A171</f>
        <v>0</v>
      </c>
      <c r="C1475" s="69">
        <f>precio_alta!B171</f>
        <v>0</v>
      </c>
      <c r="D1475" s="69">
        <f>precio_alta!C171</f>
        <v>0</v>
      </c>
      <c r="E1475" s="69">
        <f>precio_alta!D171</f>
        <v>0</v>
      </c>
      <c r="F1475" s="69">
        <f>precio_alta!E171</f>
        <v>0</v>
      </c>
      <c r="G1475" s="69">
        <f>precio_alta!F171</f>
        <v>0</v>
      </c>
      <c r="H1475" s="69" t="s">
        <v>187</v>
      </c>
      <c r="I1475" t="s">
        <v>41</v>
      </c>
      <c r="J1475" s="69">
        <f>precio_alta!K171</f>
        <v>0</v>
      </c>
    </row>
    <row r="1476" spans="1:10" x14ac:dyDescent="0.3">
      <c r="A1476" t="str">
        <f t="shared" si="23"/>
        <v>0Max Negocios + Ilimitado 79.90CONTADO</v>
      </c>
      <c r="B1476" s="69">
        <f>precio_alta!A172</f>
        <v>0</v>
      </c>
      <c r="C1476" s="69">
        <f>precio_alta!B172</f>
        <v>0</v>
      </c>
      <c r="D1476" s="69">
        <f>precio_alta!C172</f>
        <v>0</v>
      </c>
      <c r="E1476" s="69">
        <f>precio_alta!D172</f>
        <v>0</v>
      </c>
      <c r="F1476" s="69">
        <f>precio_alta!E172</f>
        <v>0</v>
      </c>
      <c r="G1476" s="69">
        <f>precio_alta!F172</f>
        <v>0</v>
      </c>
      <c r="H1476" s="69" t="s">
        <v>187</v>
      </c>
      <c r="I1476" t="s">
        <v>41</v>
      </c>
      <c r="J1476" s="69">
        <f>precio_alta!K172</f>
        <v>0</v>
      </c>
    </row>
    <row r="1477" spans="1:10" x14ac:dyDescent="0.3">
      <c r="A1477" t="str">
        <f t="shared" si="23"/>
        <v>0Max Negocios + Ilimitado 79.90CONTADO</v>
      </c>
      <c r="B1477" s="69">
        <f>precio_alta!A173</f>
        <v>0</v>
      </c>
      <c r="C1477" s="69">
        <f>precio_alta!B173</f>
        <v>0</v>
      </c>
      <c r="D1477" s="69">
        <f>precio_alta!C173</f>
        <v>0</v>
      </c>
      <c r="E1477" s="69">
        <f>precio_alta!D173</f>
        <v>0</v>
      </c>
      <c r="F1477" s="69">
        <f>precio_alta!E173</f>
        <v>0</v>
      </c>
      <c r="G1477" s="69">
        <f>precio_alta!F173</f>
        <v>0</v>
      </c>
      <c r="H1477" s="69" t="s">
        <v>187</v>
      </c>
      <c r="I1477" t="s">
        <v>41</v>
      </c>
      <c r="J1477" s="69">
        <f>precio_alta!K173</f>
        <v>0</v>
      </c>
    </row>
    <row r="1478" spans="1:10" x14ac:dyDescent="0.3">
      <c r="A1478" t="str">
        <f t="shared" si="23"/>
        <v>0Max Negocios + Ilimitado 79.90CONTADO</v>
      </c>
      <c r="B1478" s="69">
        <f>precio_alta!A174</f>
        <v>0</v>
      </c>
      <c r="C1478" s="69">
        <f>precio_alta!B174</f>
        <v>0</v>
      </c>
      <c r="D1478" s="69">
        <f>precio_alta!C174</f>
        <v>0</v>
      </c>
      <c r="E1478" s="69">
        <f>precio_alta!D174</f>
        <v>0</v>
      </c>
      <c r="F1478" s="69">
        <f>precio_alta!E174</f>
        <v>0</v>
      </c>
      <c r="G1478" s="69">
        <f>precio_alta!F174</f>
        <v>0</v>
      </c>
      <c r="H1478" s="69" t="s">
        <v>187</v>
      </c>
      <c r="I1478" t="s">
        <v>41</v>
      </c>
      <c r="J1478" s="69">
        <f>precio_alta!K174</f>
        <v>0</v>
      </c>
    </row>
    <row r="1479" spans="1:10" x14ac:dyDescent="0.3">
      <c r="A1479" t="str">
        <f t="shared" si="23"/>
        <v>0Max Negocios + Ilimitado 79.90CONTADO</v>
      </c>
      <c r="B1479" s="69">
        <f>precio_alta!A175</f>
        <v>0</v>
      </c>
      <c r="C1479" s="69">
        <f>precio_alta!B175</f>
        <v>0</v>
      </c>
      <c r="D1479" s="69">
        <f>precio_alta!C175</f>
        <v>0</v>
      </c>
      <c r="E1479" s="69">
        <f>precio_alta!D175</f>
        <v>0</v>
      </c>
      <c r="F1479" s="69">
        <f>precio_alta!E175</f>
        <v>0</v>
      </c>
      <c r="G1479" s="69">
        <f>precio_alta!F175</f>
        <v>0</v>
      </c>
      <c r="H1479" s="69" t="s">
        <v>187</v>
      </c>
      <c r="I1479" t="s">
        <v>41</v>
      </c>
      <c r="J1479" s="69">
        <f>precio_alta!K175</f>
        <v>0</v>
      </c>
    </row>
    <row r="1480" spans="1:10" x14ac:dyDescent="0.3">
      <c r="A1480" t="str">
        <f t="shared" si="23"/>
        <v>0Max Negocios + Ilimitado 79.90CONTADO</v>
      </c>
      <c r="B1480" s="69">
        <f>precio_alta!A176</f>
        <v>0</v>
      </c>
      <c r="C1480" s="69">
        <f>precio_alta!B176</f>
        <v>0</v>
      </c>
      <c r="D1480" s="69">
        <f>precio_alta!C176</f>
        <v>0</v>
      </c>
      <c r="E1480" s="69">
        <f>precio_alta!D176</f>
        <v>0</v>
      </c>
      <c r="F1480" s="69">
        <f>precio_alta!E176</f>
        <v>0</v>
      </c>
      <c r="G1480" s="69">
        <f>precio_alta!F176</f>
        <v>0</v>
      </c>
      <c r="H1480" s="69" t="s">
        <v>187</v>
      </c>
      <c r="I1480" t="s">
        <v>41</v>
      </c>
      <c r="J1480" s="69">
        <f>precio_alta!K176</f>
        <v>0</v>
      </c>
    </row>
    <row r="1481" spans="1:10" x14ac:dyDescent="0.3">
      <c r="A1481" t="str">
        <f t="shared" si="23"/>
        <v>0Max Negocios + Ilimitado 79.90CONTADO</v>
      </c>
      <c r="B1481" s="69">
        <f>precio_alta!A177</f>
        <v>0</v>
      </c>
      <c r="C1481" s="69">
        <f>precio_alta!B177</f>
        <v>0</v>
      </c>
      <c r="D1481" s="69">
        <f>precio_alta!C177</f>
        <v>0</v>
      </c>
      <c r="E1481" s="69">
        <f>precio_alta!D177</f>
        <v>0</v>
      </c>
      <c r="F1481" s="69">
        <f>precio_alta!E177</f>
        <v>0</v>
      </c>
      <c r="G1481" s="69">
        <f>precio_alta!F177</f>
        <v>0</v>
      </c>
      <c r="H1481" s="69" t="s">
        <v>187</v>
      </c>
      <c r="I1481" t="s">
        <v>41</v>
      </c>
      <c r="J1481" s="69">
        <f>precio_alta!K177</f>
        <v>0</v>
      </c>
    </row>
    <row r="1482" spans="1:10" x14ac:dyDescent="0.3">
      <c r="A1482" t="str">
        <f t="shared" si="23"/>
        <v>0Max Negocios + Ilimitado 79.90CONTADO</v>
      </c>
      <c r="B1482" s="69">
        <f>precio_alta!A178</f>
        <v>0</v>
      </c>
      <c r="C1482" s="69">
        <f>precio_alta!B178</f>
        <v>0</v>
      </c>
      <c r="D1482" s="69">
        <f>precio_alta!C178</f>
        <v>0</v>
      </c>
      <c r="E1482" s="69">
        <f>precio_alta!D178</f>
        <v>0</v>
      </c>
      <c r="F1482" s="69">
        <f>precio_alta!E178</f>
        <v>0</v>
      </c>
      <c r="G1482" s="69">
        <f>precio_alta!F178</f>
        <v>0</v>
      </c>
      <c r="H1482" s="69" t="s">
        <v>187</v>
      </c>
      <c r="I1482" t="s">
        <v>41</v>
      </c>
      <c r="J1482" s="69">
        <f>precio_alta!K178</f>
        <v>0</v>
      </c>
    </row>
    <row r="1483" spans="1:10" x14ac:dyDescent="0.3">
      <c r="A1483" t="str">
        <f t="shared" si="23"/>
        <v>0Max Negocios + Ilimitado 79.90CONTADO</v>
      </c>
      <c r="B1483" s="69">
        <f>precio_alta!A179</f>
        <v>0</v>
      </c>
      <c r="C1483" s="69">
        <f>precio_alta!B179</f>
        <v>0</v>
      </c>
      <c r="D1483" s="69">
        <f>precio_alta!C179</f>
        <v>0</v>
      </c>
      <c r="E1483" s="69">
        <f>precio_alta!D179</f>
        <v>0</v>
      </c>
      <c r="F1483" s="69">
        <f>precio_alta!E179</f>
        <v>0</v>
      </c>
      <c r="G1483" s="69">
        <f>precio_alta!F179</f>
        <v>0</v>
      </c>
      <c r="H1483" s="69" t="s">
        <v>187</v>
      </c>
      <c r="I1483" t="s">
        <v>41</v>
      </c>
      <c r="J1483" s="69">
        <f>precio_alta!K179</f>
        <v>0</v>
      </c>
    </row>
    <row r="1484" spans="1:10" x14ac:dyDescent="0.3">
      <c r="A1484" t="str">
        <f t="shared" si="23"/>
        <v>0Max Negocios + Ilimitado 79.90CONTADO</v>
      </c>
      <c r="B1484" s="69">
        <f>precio_alta!A180</f>
        <v>0</v>
      </c>
      <c r="C1484" s="69">
        <f>precio_alta!B180</f>
        <v>0</v>
      </c>
      <c r="D1484" s="69">
        <f>precio_alta!C180</f>
        <v>0</v>
      </c>
      <c r="E1484" s="69">
        <f>precio_alta!D180</f>
        <v>0</v>
      </c>
      <c r="F1484" s="69">
        <f>precio_alta!E180</f>
        <v>0</v>
      </c>
      <c r="G1484" s="69">
        <f>precio_alta!F180</f>
        <v>0</v>
      </c>
      <c r="H1484" s="69" t="s">
        <v>187</v>
      </c>
      <c r="I1484" t="s">
        <v>41</v>
      </c>
      <c r="J1484" s="69">
        <f>precio_alta!K180</f>
        <v>0</v>
      </c>
    </row>
    <row r="1485" spans="1:10" x14ac:dyDescent="0.3">
      <c r="A1485" t="str">
        <f t="shared" si="23"/>
        <v>0Max Negocios + Ilimitado 79.90CONTADO</v>
      </c>
      <c r="B1485" s="69">
        <f>precio_alta!A181</f>
        <v>0</v>
      </c>
      <c r="C1485" s="69">
        <f>precio_alta!B181</f>
        <v>0</v>
      </c>
      <c r="D1485" s="69">
        <f>precio_alta!C181</f>
        <v>0</v>
      </c>
      <c r="E1485" s="69">
        <f>precio_alta!D181</f>
        <v>0</v>
      </c>
      <c r="F1485" s="69">
        <f>precio_alta!E181</f>
        <v>0</v>
      </c>
      <c r="G1485" s="69">
        <f>precio_alta!F181</f>
        <v>0</v>
      </c>
      <c r="H1485" s="69" t="s">
        <v>187</v>
      </c>
      <c r="I1485" t="s">
        <v>41</v>
      </c>
      <c r="J1485" s="69">
        <f>precio_alta!K181</f>
        <v>0</v>
      </c>
    </row>
    <row r="1486" spans="1:10" x14ac:dyDescent="0.3">
      <c r="A1486" t="str">
        <f t="shared" si="23"/>
        <v>0Max Negocios + Ilimitado 79.90CONTADO</v>
      </c>
      <c r="B1486" s="69">
        <f>precio_alta!A182</f>
        <v>0</v>
      </c>
      <c r="C1486" s="69">
        <f>precio_alta!B182</f>
        <v>0</v>
      </c>
      <c r="D1486" s="69">
        <f>precio_alta!C182</f>
        <v>0</v>
      </c>
      <c r="E1486" s="69">
        <f>precio_alta!D182</f>
        <v>0</v>
      </c>
      <c r="F1486" s="69">
        <f>precio_alta!E182</f>
        <v>0</v>
      </c>
      <c r="G1486" s="69">
        <f>precio_alta!F182</f>
        <v>0</v>
      </c>
      <c r="H1486" s="69" t="s">
        <v>187</v>
      </c>
      <c r="I1486" t="s">
        <v>41</v>
      </c>
      <c r="J1486" s="69">
        <f>precio_alta!K182</f>
        <v>0</v>
      </c>
    </row>
    <row r="1487" spans="1:10" x14ac:dyDescent="0.3">
      <c r="A1487" t="str">
        <f t="shared" si="23"/>
        <v>0Max Negocios + Ilimitado 79.90CONTADO</v>
      </c>
      <c r="B1487" s="69">
        <f>precio_alta!A183</f>
        <v>0</v>
      </c>
      <c r="C1487" s="69">
        <f>precio_alta!B183</f>
        <v>0</v>
      </c>
      <c r="D1487" s="69">
        <f>precio_alta!C183</f>
        <v>0</v>
      </c>
      <c r="E1487" s="69">
        <f>precio_alta!D183</f>
        <v>0</v>
      </c>
      <c r="F1487" s="69">
        <f>precio_alta!E183</f>
        <v>0</v>
      </c>
      <c r="G1487" s="69">
        <f>precio_alta!F183</f>
        <v>0</v>
      </c>
      <c r="H1487" s="69" t="s">
        <v>187</v>
      </c>
      <c r="I1487" t="s">
        <v>41</v>
      </c>
      <c r="J1487" s="69">
        <f>precio_alta!K183</f>
        <v>0</v>
      </c>
    </row>
    <row r="1488" spans="1:10" x14ac:dyDescent="0.3">
      <c r="A1488" t="str">
        <f t="shared" si="23"/>
        <v>0Max Negocios + Ilimitado 79.90CONTADO</v>
      </c>
      <c r="B1488" s="69">
        <f>precio_alta!A184</f>
        <v>0</v>
      </c>
      <c r="C1488" s="69">
        <f>precio_alta!B184</f>
        <v>0</v>
      </c>
      <c r="D1488" s="69">
        <f>precio_alta!C184</f>
        <v>0</v>
      </c>
      <c r="E1488" s="69">
        <f>precio_alta!D184</f>
        <v>0</v>
      </c>
      <c r="F1488" s="69">
        <f>precio_alta!E184</f>
        <v>0</v>
      </c>
      <c r="G1488" s="69">
        <f>precio_alta!F184</f>
        <v>0</v>
      </c>
      <c r="H1488" s="69" t="s">
        <v>187</v>
      </c>
      <c r="I1488" t="s">
        <v>41</v>
      </c>
      <c r="J1488" s="69">
        <f>precio_alta!K184</f>
        <v>0</v>
      </c>
    </row>
    <row r="1489" spans="1:10" x14ac:dyDescent="0.3">
      <c r="A1489" t="str">
        <f t="shared" si="23"/>
        <v>0Max Negocios + Ilimitado 79.90CONTADO</v>
      </c>
      <c r="B1489" s="69">
        <f>precio_alta!A185</f>
        <v>0</v>
      </c>
      <c r="C1489" s="69">
        <f>precio_alta!B185</f>
        <v>0</v>
      </c>
      <c r="D1489" s="69">
        <f>precio_alta!C185</f>
        <v>0</v>
      </c>
      <c r="E1489" s="69">
        <f>precio_alta!D185</f>
        <v>0</v>
      </c>
      <c r="F1489" s="69">
        <f>precio_alta!E185</f>
        <v>0</v>
      </c>
      <c r="G1489" s="69">
        <f>precio_alta!F185</f>
        <v>0</v>
      </c>
      <c r="H1489" s="69" t="s">
        <v>187</v>
      </c>
      <c r="I1489" t="s">
        <v>41</v>
      </c>
      <c r="J1489" s="69">
        <f>precio_alta!K185</f>
        <v>0</v>
      </c>
    </row>
    <row r="1490" spans="1:10" x14ac:dyDescent="0.3">
      <c r="A1490" t="str">
        <f t="shared" si="23"/>
        <v>0Max Negocios + Ilimitado 79.90CONTADO</v>
      </c>
      <c r="B1490" s="69">
        <f>precio_alta!A186</f>
        <v>0</v>
      </c>
      <c r="C1490" s="69">
        <f>precio_alta!B186</f>
        <v>0</v>
      </c>
      <c r="D1490" s="69">
        <f>precio_alta!C186</f>
        <v>0</v>
      </c>
      <c r="E1490" s="69">
        <f>precio_alta!D186</f>
        <v>0</v>
      </c>
      <c r="F1490" s="69">
        <f>precio_alta!E186</f>
        <v>0</v>
      </c>
      <c r="G1490" s="69">
        <f>precio_alta!F186</f>
        <v>0</v>
      </c>
      <c r="H1490" s="69" t="s">
        <v>187</v>
      </c>
      <c r="I1490" t="s">
        <v>41</v>
      </c>
      <c r="J1490" s="69">
        <f>precio_alta!K186</f>
        <v>0</v>
      </c>
    </row>
    <row r="1491" spans="1:10" x14ac:dyDescent="0.3">
      <c r="A1491" t="str">
        <f t="shared" si="23"/>
        <v>0Max Negocios + Ilimitado 79.90CONTADO</v>
      </c>
      <c r="B1491" s="69">
        <f>precio_alta!A187</f>
        <v>0</v>
      </c>
      <c r="C1491" s="69">
        <f>precio_alta!B187</f>
        <v>0</v>
      </c>
      <c r="D1491" s="69">
        <f>precio_alta!C187</f>
        <v>0</v>
      </c>
      <c r="E1491" s="69">
        <f>precio_alta!D187</f>
        <v>0</v>
      </c>
      <c r="F1491" s="69">
        <f>precio_alta!E187</f>
        <v>0</v>
      </c>
      <c r="G1491" s="69">
        <f>precio_alta!F187</f>
        <v>0</v>
      </c>
      <c r="H1491" s="69" t="s">
        <v>187</v>
      </c>
      <c r="I1491" t="s">
        <v>41</v>
      </c>
      <c r="J1491" s="69">
        <f>precio_alta!K187</f>
        <v>0</v>
      </c>
    </row>
    <row r="1492" spans="1:10" x14ac:dyDescent="0.3">
      <c r="A1492" t="str">
        <f t="shared" si="23"/>
        <v>0Max Negocios + Ilimitado 79.90CONTADO</v>
      </c>
      <c r="B1492" s="69">
        <f>precio_alta!A188</f>
        <v>0</v>
      </c>
      <c r="C1492" s="69">
        <f>precio_alta!B188</f>
        <v>0</v>
      </c>
      <c r="D1492" s="69">
        <f>precio_alta!C188</f>
        <v>0</v>
      </c>
      <c r="E1492" s="69">
        <f>precio_alta!D188</f>
        <v>0</v>
      </c>
      <c r="F1492" s="69">
        <f>precio_alta!E188</f>
        <v>0</v>
      </c>
      <c r="G1492" s="69">
        <f>precio_alta!F188</f>
        <v>0</v>
      </c>
      <c r="H1492" s="69" t="s">
        <v>187</v>
      </c>
      <c r="I1492" t="s">
        <v>41</v>
      </c>
      <c r="J1492" s="69">
        <f>precio_alta!K188</f>
        <v>0</v>
      </c>
    </row>
    <row r="1493" spans="1:10" x14ac:dyDescent="0.3">
      <c r="A1493" t="str">
        <f t="shared" si="23"/>
        <v>0Max Negocios + Ilimitado 79.90CONTADO</v>
      </c>
      <c r="B1493" s="69">
        <f>precio_alta!A189</f>
        <v>0</v>
      </c>
      <c r="C1493" s="69">
        <f>precio_alta!B189</f>
        <v>0</v>
      </c>
      <c r="D1493" s="69">
        <f>precio_alta!C189</f>
        <v>0</v>
      </c>
      <c r="E1493" s="69">
        <f>precio_alta!D189</f>
        <v>0</v>
      </c>
      <c r="F1493" s="69">
        <f>precio_alta!E189</f>
        <v>0</v>
      </c>
      <c r="G1493" s="69">
        <f>precio_alta!F189</f>
        <v>0</v>
      </c>
      <c r="H1493" s="69" t="s">
        <v>187</v>
      </c>
      <c r="I1493" t="s">
        <v>41</v>
      </c>
      <c r="J1493" s="69">
        <f>precio_alta!K189</f>
        <v>0</v>
      </c>
    </row>
    <row r="1494" spans="1:10" x14ac:dyDescent="0.3">
      <c r="A1494" t="str">
        <f t="shared" si="23"/>
        <v>0Max Negocios + Ilimitado 79.90CONTADO</v>
      </c>
      <c r="B1494" s="69">
        <f>precio_alta!A190</f>
        <v>0</v>
      </c>
      <c r="C1494" s="69">
        <f>precio_alta!B190</f>
        <v>0</v>
      </c>
      <c r="D1494" s="69">
        <f>precio_alta!C190</f>
        <v>0</v>
      </c>
      <c r="E1494" s="69">
        <f>precio_alta!D190</f>
        <v>0</v>
      </c>
      <c r="F1494" s="69">
        <f>precio_alta!E190</f>
        <v>0</v>
      </c>
      <c r="G1494" s="69">
        <f>precio_alta!F190</f>
        <v>0</v>
      </c>
      <c r="H1494" s="69" t="s">
        <v>187</v>
      </c>
      <c r="I1494" t="s">
        <v>41</v>
      </c>
      <c r="J1494" s="69">
        <f>precio_alta!K190</f>
        <v>0</v>
      </c>
    </row>
    <row r="1495" spans="1:10" x14ac:dyDescent="0.3">
      <c r="A1495" t="str">
        <f t="shared" si="23"/>
        <v>0Max Negocios + Ilimitado 79.90CONTADO</v>
      </c>
      <c r="B1495" s="69">
        <f>precio_alta!A191</f>
        <v>0</v>
      </c>
      <c r="C1495" s="69">
        <f>precio_alta!B191</f>
        <v>0</v>
      </c>
      <c r="D1495" s="69">
        <f>precio_alta!C191</f>
        <v>0</v>
      </c>
      <c r="E1495" s="69">
        <f>precio_alta!D191</f>
        <v>0</v>
      </c>
      <c r="F1495" s="69">
        <f>precio_alta!E191</f>
        <v>0</v>
      </c>
      <c r="G1495" s="69">
        <f>precio_alta!F191</f>
        <v>0</v>
      </c>
      <c r="H1495" s="69" t="s">
        <v>187</v>
      </c>
      <c r="I1495" t="s">
        <v>41</v>
      </c>
      <c r="J1495" s="69">
        <f>precio_alta!K191</f>
        <v>0</v>
      </c>
    </row>
    <row r="1496" spans="1:10" x14ac:dyDescent="0.3">
      <c r="A1496" t="str">
        <f t="shared" si="23"/>
        <v>0Max Negocios + Ilimitado 79.90CONTADO</v>
      </c>
      <c r="B1496" s="69">
        <f>precio_alta!A192</f>
        <v>0</v>
      </c>
      <c r="C1496" s="69">
        <f>precio_alta!B192</f>
        <v>0</v>
      </c>
      <c r="D1496" s="69">
        <f>precio_alta!C192</f>
        <v>0</v>
      </c>
      <c r="E1496" s="69">
        <f>precio_alta!D192</f>
        <v>0</v>
      </c>
      <c r="F1496" s="69">
        <f>precio_alta!E192</f>
        <v>0</v>
      </c>
      <c r="G1496" s="69">
        <f>precio_alta!F192</f>
        <v>0</v>
      </c>
      <c r="H1496" s="69" t="s">
        <v>187</v>
      </c>
      <c r="I1496" t="s">
        <v>41</v>
      </c>
      <c r="J1496" s="69">
        <f>precio_alta!K192</f>
        <v>0</v>
      </c>
    </row>
    <row r="1497" spans="1:10" x14ac:dyDescent="0.3">
      <c r="A1497" t="str">
        <f t="shared" si="23"/>
        <v>0Max Negocios + Ilimitado 79.90CONTADO</v>
      </c>
      <c r="B1497" s="69">
        <f>precio_alta!A193</f>
        <v>0</v>
      </c>
      <c r="C1497" s="69">
        <f>precio_alta!B193</f>
        <v>0</v>
      </c>
      <c r="D1497" s="69">
        <f>precio_alta!C193</f>
        <v>0</v>
      </c>
      <c r="E1497" s="69">
        <f>precio_alta!D193</f>
        <v>0</v>
      </c>
      <c r="F1497" s="69">
        <f>precio_alta!E193</f>
        <v>0</v>
      </c>
      <c r="G1497" s="69">
        <f>precio_alta!F193</f>
        <v>0</v>
      </c>
      <c r="H1497" s="69" t="s">
        <v>187</v>
      </c>
      <c r="I1497" t="s">
        <v>41</v>
      </c>
      <c r="J1497" s="69">
        <f>precio_alta!K193</f>
        <v>0</v>
      </c>
    </row>
    <row r="1498" spans="1:10" x14ac:dyDescent="0.3">
      <c r="A1498" t="str">
        <f t="shared" si="23"/>
        <v>0Max Negocios + Ilimitado 79.90CONTADO</v>
      </c>
      <c r="B1498" s="69">
        <f>precio_alta!A194</f>
        <v>0</v>
      </c>
      <c r="C1498" s="69">
        <f>precio_alta!B194</f>
        <v>0</v>
      </c>
      <c r="D1498" s="69">
        <f>precio_alta!C194</f>
        <v>0</v>
      </c>
      <c r="E1498" s="69">
        <f>precio_alta!D194</f>
        <v>0</v>
      </c>
      <c r="F1498" s="69">
        <f>precio_alta!E194</f>
        <v>0</v>
      </c>
      <c r="G1498" s="69">
        <f>precio_alta!F194</f>
        <v>0</v>
      </c>
      <c r="H1498" s="69" t="s">
        <v>187</v>
      </c>
      <c r="I1498" t="s">
        <v>41</v>
      </c>
      <c r="J1498" s="69">
        <f>precio_alta!K194</f>
        <v>0</v>
      </c>
    </row>
    <row r="1499" spans="1:10" x14ac:dyDescent="0.3">
      <c r="A1499" t="str">
        <f t="shared" si="23"/>
        <v>0Max Negocios + Ilimitado 79.90CONTADO</v>
      </c>
      <c r="B1499" s="69">
        <f>precio_alta!A195</f>
        <v>0</v>
      </c>
      <c r="C1499" s="69">
        <f>precio_alta!B195</f>
        <v>0</v>
      </c>
      <c r="D1499" s="69">
        <f>precio_alta!C195</f>
        <v>0</v>
      </c>
      <c r="E1499" s="69">
        <f>precio_alta!D195</f>
        <v>0</v>
      </c>
      <c r="F1499" s="69">
        <f>precio_alta!E195</f>
        <v>0</v>
      </c>
      <c r="G1499" s="69">
        <f>precio_alta!F195</f>
        <v>0</v>
      </c>
      <c r="H1499" s="69" t="s">
        <v>187</v>
      </c>
      <c r="I1499" t="s">
        <v>41</v>
      </c>
      <c r="J1499" s="69">
        <f>precio_alta!K195</f>
        <v>0</v>
      </c>
    </row>
    <row r="1500" spans="1:10" x14ac:dyDescent="0.3">
      <c r="A1500" t="str">
        <f t="shared" si="23"/>
        <v>0Max Negocios + Ilimitado 79.90CONTADO</v>
      </c>
      <c r="B1500" s="69">
        <f>precio_alta!A196</f>
        <v>0</v>
      </c>
      <c r="C1500" s="69">
        <f>precio_alta!B196</f>
        <v>0</v>
      </c>
      <c r="D1500" s="69">
        <f>precio_alta!C196</f>
        <v>0</v>
      </c>
      <c r="E1500" s="69">
        <f>precio_alta!D196</f>
        <v>0</v>
      </c>
      <c r="F1500" s="69">
        <f>precio_alta!E196</f>
        <v>0</v>
      </c>
      <c r="G1500" s="69">
        <f>precio_alta!F196</f>
        <v>0</v>
      </c>
      <c r="H1500" s="69" t="s">
        <v>187</v>
      </c>
      <c r="I1500" t="s">
        <v>41</v>
      </c>
      <c r="J1500" s="69">
        <f>precio_alta!K196</f>
        <v>0</v>
      </c>
    </row>
    <row r="1501" spans="1:10" x14ac:dyDescent="0.3">
      <c r="A1501" t="str">
        <f t="shared" si="23"/>
        <v>0Max Negocios + Ilimitado 79.90CONTADO</v>
      </c>
      <c r="B1501" s="69">
        <f>precio_alta!A197</f>
        <v>0</v>
      </c>
      <c r="C1501" s="69">
        <f>precio_alta!B197</f>
        <v>0</v>
      </c>
      <c r="D1501" s="69">
        <f>precio_alta!C197</f>
        <v>0</v>
      </c>
      <c r="E1501" s="69">
        <f>precio_alta!D197</f>
        <v>0</v>
      </c>
      <c r="F1501" s="69">
        <f>precio_alta!E197</f>
        <v>0</v>
      </c>
      <c r="G1501" s="69">
        <f>precio_alta!F197</f>
        <v>0</v>
      </c>
      <c r="H1501" s="69" t="s">
        <v>187</v>
      </c>
      <c r="I1501" t="s">
        <v>41</v>
      </c>
      <c r="J1501" s="69">
        <f>precio_alta!K197</f>
        <v>0</v>
      </c>
    </row>
    <row r="1502" spans="1:10" x14ac:dyDescent="0.3">
      <c r="A1502" t="str">
        <f t="shared" si="23"/>
        <v>0Max Negocios + Ilimitado 79.90CONTADO</v>
      </c>
      <c r="B1502" s="69">
        <f>precio_alta!A198</f>
        <v>0</v>
      </c>
      <c r="C1502" s="69">
        <f>precio_alta!B198</f>
        <v>0</v>
      </c>
      <c r="D1502" s="69">
        <f>precio_alta!C198</f>
        <v>0</v>
      </c>
      <c r="E1502" s="69">
        <f>precio_alta!D198</f>
        <v>0</v>
      </c>
      <c r="F1502" s="69">
        <f>precio_alta!E198</f>
        <v>0</v>
      </c>
      <c r="G1502" s="69">
        <f>precio_alta!F198</f>
        <v>0</v>
      </c>
      <c r="H1502" s="69" t="s">
        <v>187</v>
      </c>
      <c r="I1502" t="s">
        <v>41</v>
      </c>
      <c r="J1502" s="69">
        <f>precio_alta!K198</f>
        <v>0</v>
      </c>
    </row>
    <row r="1503" spans="1:10" x14ac:dyDescent="0.3">
      <c r="A1503" t="str">
        <f t="shared" si="23"/>
        <v>0Max Negocios + Ilimitado 79.90CONTADO</v>
      </c>
      <c r="B1503" s="69">
        <f>precio_alta!A199</f>
        <v>0</v>
      </c>
      <c r="C1503" s="69">
        <f>precio_alta!B199</f>
        <v>0</v>
      </c>
      <c r="D1503" s="69">
        <f>precio_alta!C199</f>
        <v>0</v>
      </c>
      <c r="E1503" s="69">
        <f>precio_alta!D199</f>
        <v>0</v>
      </c>
      <c r="F1503" s="69">
        <f>precio_alta!E199</f>
        <v>0</v>
      </c>
      <c r="G1503" s="69">
        <f>precio_alta!F199</f>
        <v>0</v>
      </c>
      <c r="H1503" s="69" t="s">
        <v>187</v>
      </c>
      <c r="I1503" t="s">
        <v>41</v>
      </c>
      <c r="J1503" s="69">
        <f>precio_alta!K199</f>
        <v>0</v>
      </c>
    </row>
    <row r="1504" spans="1:10" x14ac:dyDescent="0.3">
      <c r="A1504" t="str">
        <f t="shared" si="23"/>
        <v>0Max Negocios + Ilimitado 79.90CONTADO</v>
      </c>
      <c r="B1504" s="69">
        <f>precio_alta!A200</f>
        <v>0</v>
      </c>
      <c r="C1504" s="69">
        <f>precio_alta!B200</f>
        <v>0</v>
      </c>
      <c r="D1504" s="69">
        <f>precio_alta!C200</f>
        <v>0</v>
      </c>
      <c r="E1504" s="69">
        <f>precio_alta!D200</f>
        <v>0</v>
      </c>
      <c r="F1504" s="69">
        <f>precio_alta!E200</f>
        <v>0</v>
      </c>
      <c r="G1504" s="69">
        <f>precio_alta!F200</f>
        <v>0</v>
      </c>
      <c r="H1504" s="69" t="s">
        <v>187</v>
      </c>
      <c r="I1504" t="s">
        <v>41</v>
      </c>
      <c r="J1504" s="69">
        <f>precio_alta!K200</f>
        <v>0</v>
      </c>
    </row>
    <row r="1505" spans="1:10" x14ac:dyDescent="0.3">
      <c r="A1505" t="str">
        <f t="shared" si="23"/>
        <v>0Max Negocios + Ilimitado 79.90CONTADO</v>
      </c>
      <c r="B1505" s="69">
        <f>precio_alta!A201</f>
        <v>0</v>
      </c>
      <c r="C1505" s="69">
        <f>precio_alta!B201</f>
        <v>0</v>
      </c>
      <c r="D1505" s="69">
        <f>precio_alta!C201</f>
        <v>0</v>
      </c>
      <c r="E1505" s="69">
        <f>precio_alta!D201</f>
        <v>0</v>
      </c>
      <c r="F1505" s="69">
        <f>precio_alta!E201</f>
        <v>0</v>
      </c>
      <c r="G1505" s="69">
        <f>precio_alta!F201</f>
        <v>0</v>
      </c>
      <c r="H1505" s="69" t="s">
        <v>187</v>
      </c>
      <c r="I1505" t="s">
        <v>41</v>
      </c>
      <c r="J1505" s="69">
        <f>precio_alta!K201</f>
        <v>0</v>
      </c>
    </row>
    <row r="1506" spans="1:10" x14ac:dyDescent="0.3">
      <c r="A1506" t="str">
        <f t="shared" si="23"/>
        <v>0Max Negocios + Ilimitado 79.90CONTADO</v>
      </c>
      <c r="B1506" s="69">
        <f>precio_alta!A202</f>
        <v>0</v>
      </c>
      <c r="C1506" s="69">
        <f>precio_alta!B202</f>
        <v>0</v>
      </c>
      <c r="D1506" s="69">
        <f>precio_alta!C202</f>
        <v>0</v>
      </c>
      <c r="E1506" s="69">
        <f>precio_alta!D202</f>
        <v>0</v>
      </c>
      <c r="F1506" s="69">
        <f>precio_alta!E202</f>
        <v>0</v>
      </c>
      <c r="G1506" s="69">
        <f>precio_alta!F202</f>
        <v>0</v>
      </c>
      <c r="H1506" s="69" t="s">
        <v>187</v>
      </c>
      <c r="I1506" t="s">
        <v>41</v>
      </c>
      <c r="J1506" s="69">
        <f>precio_alta!K202</f>
        <v>0</v>
      </c>
    </row>
    <row r="1507" spans="1:10" x14ac:dyDescent="0.3">
      <c r="A1507" t="str">
        <f t="shared" si="23"/>
        <v>0Max Negocios + Ilimitado 79.90CONTADO</v>
      </c>
      <c r="B1507" s="69">
        <f>precio_alta!A203</f>
        <v>0</v>
      </c>
      <c r="C1507" s="69">
        <f>precio_alta!B203</f>
        <v>0</v>
      </c>
      <c r="D1507" s="69">
        <f>precio_alta!C203</f>
        <v>0</v>
      </c>
      <c r="E1507" s="69">
        <f>precio_alta!D203</f>
        <v>0</v>
      </c>
      <c r="F1507" s="69">
        <f>precio_alta!E203</f>
        <v>0</v>
      </c>
      <c r="G1507" s="69">
        <f>precio_alta!F203</f>
        <v>0</v>
      </c>
      <c r="H1507" s="69" t="s">
        <v>187</v>
      </c>
      <c r="I1507" t="s">
        <v>41</v>
      </c>
      <c r="J1507" s="69">
        <f>precio_alta!K203</f>
        <v>0</v>
      </c>
    </row>
    <row r="1508" spans="1:10" x14ac:dyDescent="0.3">
      <c r="A1508" t="str">
        <f t="shared" si="23"/>
        <v>0Max Negocios + Ilimitado 79.90CONTADO</v>
      </c>
      <c r="B1508" s="69">
        <f>precio_alta!A204</f>
        <v>0</v>
      </c>
      <c r="C1508" s="69">
        <f>precio_alta!B204</f>
        <v>0</v>
      </c>
      <c r="D1508" s="69">
        <f>precio_alta!C204</f>
        <v>0</v>
      </c>
      <c r="E1508" s="69">
        <f>precio_alta!D204</f>
        <v>0</v>
      </c>
      <c r="F1508" s="69">
        <f>precio_alta!E204</f>
        <v>0</v>
      </c>
      <c r="G1508" s="69">
        <f>precio_alta!F204</f>
        <v>0</v>
      </c>
      <c r="H1508" s="69" t="s">
        <v>187</v>
      </c>
      <c r="I1508" t="s">
        <v>41</v>
      </c>
      <c r="J1508" s="69">
        <f>precio_alta!K204</f>
        <v>0</v>
      </c>
    </row>
    <row r="1509" spans="1:10" x14ac:dyDescent="0.3">
      <c r="A1509" t="str">
        <f t="shared" si="23"/>
        <v>0Max Negocios + Ilimitado 79.90CONTADO</v>
      </c>
      <c r="B1509" s="69">
        <f>precio_alta!A205</f>
        <v>0</v>
      </c>
      <c r="C1509" s="69">
        <f>precio_alta!B205</f>
        <v>0</v>
      </c>
      <c r="D1509" s="69">
        <f>precio_alta!C205</f>
        <v>0</v>
      </c>
      <c r="E1509" s="69">
        <f>precio_alta!D205</f>
        <v>0</v>
      </c>
      <c r="F1509" s="69">
        <f>precio_alta!E205</f>
        <v>0</v>
      </c>
      <c r="G1509" s="69">
        <f>precio_alta!F205</f>
        <v>0</v>
      </c>
      <c r="H1509" s="69" t="s">
        <v>187</v>
      </c>
      <c r="I1509" t="s">
        <v>41</v>
      </c>
      <c r="J1509" s="69">
        <f>precio_alta!K205</f>
        <v>0</v>
      </c>
    </row>
    <row r="1510" spans="1:10" x14ac:dyDescent="0.3">
      <c r="A1510" t="str">
        <f t="shared" si="23"/>
        <v>0Max Negocios + Ilimitado 79.90CONTADO</v>
      </c>
      <c r="B1510" s="69">
        <f>precio_alta!A206</f>
        <v>0</v>
      </c>
      <c r="C1510" s="69">
        <f>precio_alta!B206</f>
        <v>0</v>
      </c>
      <c r="D1510" s="69">
        <f>precio_alta!C206</f>
        <v>0</v>
      </c>
      <c r="E1510" s="69">
        <f>precio_alta!D206</f>
        <v>0</v>
      </c>
      <c r="F1510" s="69">
        <f>precio_alta!E206</f>
        <v>0</v>
      </c>
      <c r="G1510" s="69">
        <f>precio_alta!F206</f>
        <v>0</v>
      </c>
      <c r="H1510" s="69" t="s">
        <v>187</v>
      </c>
      <c r="I1510" t="s">
        <v>41</v>
      </c>
      <c r="J1510" s="69">
        <f>precio_alta!K206</f>
        <v>0</v>
      </c>
    </row>
    <row r="1511" spans="1:10" x14ac:dyDescent="0.3">
      <c r="A1511" t="str">
        <f t="shared" si="23"/>
        <v>0Max Negocios + Ilimitado 79.90CONTADO</v>
      </c>
      <c r="B1511" s="69">
        <f>precio_alta!A207</f>
        <v>0</v>
      </c>
      <c r="C1511" s="69">
        <f>precio_alta!B207</f>
        <v>0</v>
      </c>
      <c r="D1511" s="69">
        <f>precio_alta!C207</f>
        <v>0</v>
      </c>
      <c r="E1511" s="69">
        <f>precio_alta!D207</f>
        <v>0</v>
      </c>
      <c r="F1511" s="69">
        <f>precio_alta!E207</f>
        <v>0</v>
      </c>
      <c r="G1511" s="69">
        <f>precio_alta!F207</f>
        <v>0</v>
      </c>
      <c r="H1511" s="69" t="s">
        <v>187</v>
      </c>
      <c r="I1511" t="s">
        <v>41</v>
      </c>
      <c r="J1511" s="69">
        <f>precio_alta!K207</f>
        <v>0</v>
      </c>
    </row>
    <row r="1512" spans="1:10" x14ac:dyDescent="0.3">
      <c r="A1512" t="str">
        <f t="shared" si="23"/>
        <v>0Max Negocios + Ilimitado 79.90CONTADO</v>
      </c>
      <c r="B1512" s="69">
        <f>precio_alta!A208</f>
        <v>0</v>
      </c>
      <c r="C1512" s="69">
        <f>precio_alta!B208</f>
        <v>0</v>
      </c>
      <c r="D1512" s="69">
        <f>precio_alta!C208</f>
        <v>0</v>
      </c>
      <c r="E1512" s="69">
        <f>precio_alta!D208</f>
        <v>0</v>
      </c>
      <c r="F1512" s="69">
        <f>precio_alta!E208</f>
        <v>0</v>
      </c>
      <c r="G1512" s="69">
        <f>precio_alta!F208</f>
        <v>0</v>
      </c>
      <c r="H1512" s="69" t="s">
        <v>187</v>
      </c>
      <c r="I1512" t="s">
        <v>41</v>
      </c>
      <c r="J1512" s="69">
        <f>precio_alta!K208</f>
        <v>0</v>
      </c>
    </row>
    <row r="1513" spans="1:10" x14ac:dyDescent="0.3">
      <c r="A1513" t="str">
        <f t="shared" si="23"/>
        <v>0Max Negocios + Ilimitado 79.90CONTADO</v>
      </c>
      <c r="B1513" s="69">
        <f>precio_alta!A209</f>
        <v>0</v>
      </c>
      <c r="C1513" s="69">
        <f>precio_alta!B209</f>
        <v>0</v>
      </c>
      <c r="D1513" s="69">
        <f>precio_alta!C209</f>
        <v>0</v>
      </c>
      <c r="E1513" s="69">
        <f>precio_alta!D209</f>
        <v>0</v>
      </c>
      <c r="F1513" s="69">
        <f>precio_alta!E209</f>
        <v>0</v>
      </c>
      <c r="G1513" s="69">
        <f>precio_alta!F209</f>
        <v>0</v>
      </c>
      <c r="H1513" s="69" t="s">
        <v>187</v>
      </c>
      <c r="I1513" t="s">
        <v>41</v>
      </c>
      <c r="J1513" s="69">
        <f>precio_alta!K209</f>
        <v>0</v>
      </c>
    </row>
    <row r="1514" spans="1:10" x14ac:dyDescent="0.3">
      <c r="A1514" t="str">
        <f t="shared" si="23"/>
        <v>0Max Negocios + Ilimitado 79.90CONTADO</v>
      </c>
      <c r="B1514" s="69">
        <f>precio_alta!A210</f>
        <v>0</v>
      </c>
      <c r="C1514" s="69">
        <f>precio_alta!B210</f>
        <v>0</v>
      </c>
      <c r="D1514" s="69">
        <f>precio_alta!C210</f>
        <v>0</v>
      </c>
      <c r="E1514" s="69">
        <f>precio_alta!D210</f>
        <v>0</v>
      </c>
      <c r="F1514" s="69">
        <f>precio_alta!E210</f>
        <v>0</v>
      </c>
      <c r="G1514" s="69">
        <f>precio_alta!F210</f>
        <v>0</v>
      </c>
      <c r="H1514" s="69" t="s">
        <v>187</v>
      </c>
      <c r="I1514" t="s">
        <v>41</v>
      </c>
      <c r="J1514" s="69">
        <f>precio_alta!K210</f>
        <v>0</v>
      </c>
    </row>
    <row r="1515" spans="1:10" x14ac:dyDescent="0.3">
      <c r="A1515" t="str">
        <f t="shared" si="23"/>
        <v>0Max Negocios + Ilimitado 79.90CONTADO</v>
      </c>
      <c r="B1515" s="69">
        <f>precio_alta!A211</f>
        <v>0</v>
      </c>
      <c r="C1515" s="69">
        <f>precio_alta!B211</f>
        <v>0</v>
      </c>
      <c r="D1515" s="69">
        <f>precio_alta!C211</f>
        <v>0</v>
      </c>
      <c r="E1515" s="69">
        <f>precio_alta!D211</f>
        <v>0</v>
      </c>
      <c r="F1515" s="69">
        <f>precio_alta!E211</f>
        <v>0</v>
      </c>
      <c r="G1515" s="69">
        <f>precio_alta!F211</f>
        <v>0</v>
      </c>
      <c r="H1515" s="69" t="s">
        <v>187</v>
      </c>
      <c r="I1515" t="s">
        <v>41</v>
      </c>
      <c r="J1515" s="69">
        <f>precio_alta!K211</f>
        <v>0</v>
      </c>
    </row>
    <row r="1516" spans="1:10" x14ac:dyDescent="0.3">
      <c r="A1516" t="str">
        <f t="shared" si="23"/>
        <v>0Max Negocios + Ilimitado 79.90CONTADO</v>
      </c>
      <c r="B1516" s="69">
        <f>precio_alta!A212</f>
        <v>0</v>
      </c>
      <c r="C1516" s="69">
        <f>precio_alta!B212</f>
        <v>0</v>
      </c>
      <c r="D1516" s="69">
        <f>precio_alta!C212</f>
        <v>0</v>
      </c>
      <c r="E1516" s="69">
        <f>precio_alta!D212</f>
        <v>0</v>
      </c>
      <c r="F1516" s="69">
        <f>precio_alta!E212</f>
        <v>0</v>
      </c>
      <c r="G1516" s="69">
        <f>precio_alta!F212</f>
        <v>0</v>
      </c>
      <c r="H1516" s="69" t="s">
        <v>187</v>
      </c>
      <c r="I1516" t="s">
        <v>41</v>
      </c>
      <c r="J1516" s="69">
        <f>precio_alta!K212</f>
        <v>0</v>
      </c>
    </row>
    <row r="1517" spans="1:10" x14ac:dyDescent="0.3">
      <c r="A1517" t="str">
        <f t="shared" si="23"/>
        <v>0Max Negocios + Ilimitado 79.90CONTADO</v>
      </c>
      <c r="B1517" s="69">
        <f>precio_alta!A213</f>
        <v>0</v>
      </c>
      <c r="C1517" s="69">
        <f>precio_alta!B213</f>
        <v>0</v>
      </c>
      <c r="D1517" s="69">
        <f>precio_alta!C213</f>
        <v>0</v>
      </c>
      <c r="E1517" s="69">
        <f>precio_alta!D213</f>
        <v>0</v>
      </c>
      <c r="F1517" s="69">
        <f>precio_alta!E213</f>
        <v>0</v>
      </c>
      <c r="G1517" s="69">
        <f>precio_alta!F213</f>
        <v>0</v>
      </c>
      <c r="H1517" s="69" t="s">
        <v>187</v>
      </c>
      <c r="I1517" t="s">
        <v>41</v>
      </c>
      <c r="J1517" s="69">
        <f>precio_alta!K213</f>
        <v>0</v>
      </c>
    </row>
    <row r="1518" spans="1:10" x14ac:dyDescent="0.3">
      <c r="A1518" t="str">
        <f t="shared" si="23"/>
        <v>0Max Negocios + Ilimitado 79.90CONTADO</v>
      </c>
      <c r="B1518" s="69">
        <f>precio_alta!A214</f>
        <v>0</v>
      </c>
      <c r="C1518" s="69">
        <f>precio_alta!B214</f>
        <v>0</v>
      </c>
      <c r="D1518" s="69">
        <f>precio_alta!C214</f>
        <v>0</v>
      </c>
      <c r="E1518" s="69">
        <f>precio_alta!D214</f>
        <v>0</v>
      </c>
      <c r="F1518" s="69">
        <f>precio_alta!E214</f>
        <v>0</v>
      </c>
      <c r="G1518" s="69">
        <f>precio_alta!F214</f>
        <v>0</v>
      </c>
      <c r="H1518" s="69" t="s">
        <v>187</v>
      </c>
      <c r="I1518" t="s">
        <v>41</v>
      </c>
      <c r="J1518" s="69">
        <f>precio_alta!K214</f>
        <v>0</v>
      </c>
    </row>
    <row r="1519" spans="1:10" x14ac:dyDescent="0.3">
      <c r="A1519" t="str">
        <f t="shared" si="23"/>
        <v>0Max Negocios + Ilimitado 79.90CONTADO</v>
      </c>
      <c r="B1519" s="69">
        <f>precio_alta!A215</f>
        <v>0</v>
      </c>
      <c r="C1519" s="69">
        <f>precio_alta!B215</f>
        <v>0</v>
      </c>
      <c r="D1519" s="69">
        <f>precio_alta!C215</f>
        <v>0</v>
      </c>
      <c r="E1519" s="69">
        <f>precio_alta!D215</f>
        <v>0</v>
      </c>
      <c r="F1519" s="69">
        <f>precio_alta!E215</f>
        <v>0</v>
      </c>
      <c r="G1519" s="69">
        <f>precio_alta!F215</f>
        <v>0</v>
      </c>
      <c r="H1519" s="69" t="s">
        <v>187</v>
      </c>
      <c r="I1519" t="s">
        <v>41</v>
      </c>
      <c r="J1519" s="69">
        <f>precio_alta!K215</f>
        <v>0</v>
      </c>
    </row>
    <row r="1520" spans="1:10" x14ac:dyDescent="0.3">
      <c r="A1520" t="str">
        <f t="shared" si="23"/>
        <v>0Max Negocios + Ilimitado 79.90CONTADO</v>
      </c>
      <c r="B1520" s="69">
        <f>precio_alta!A216</f>
        <v>0</v>
      </c>
      <c r="C1520" s="69">
        <f>precio_alta!B216</f>
        <v>0</v>
      </c>
      <c r="D1520" s="69">
        <f>precio_alta!C216</f>
        <v>0</v>
      </c>
      <c r="E1520" s="69">
        <f>precio_alta!D216</f>
        <v>0</v>
      </c>
      <c r="F1520" s="69">
        <f>precio_alta!E216</f>
        <v>0</v>
      </c>
      <c r="G1520" s="69">
        <f>precio_alta!F216</f>
        <v>0</v>
      </c>
      <c r="H1520" s="69" t="s">
        <v>187</v>
      </c>
      <c r="I1520" t="s">
        <v>41</v>
      </c>
      <c r="J1520" s="69">
        <f>precio_alta!K216</f>
        <v>0</v>
      </c>
    </row>
    <row r="1521" spans="1:10" x14ac:dyDescent="0.3">
      <c r="A1521" t="str">
        <f t="shared" si="23"/>
        <v>0Max Negocios + Ilimitado 79.90CONTADO</v>
      </c>
      <c r="B1521" s="69">
        <f>precio_alta!A217</f>
        <v>0</v>
      </c>
      <c r="C1521" s="69">
        <f>precio_alta!B217</f>
        <v>0</v>
      </c>
      <c r="D1521" s="69">
        <f>precio_alta!C217</f>
        <v>0</v>
      </c>
      <c r="E1521" s="69">
        <f>precio_alta!D217</f>
        <v>0</v>
      </c>
      <c r="F1521" s="69">
        <f>precio_alta!E217</f>
        <v>0</v>
      </c>
      <c r="G1521" s="69">
        <f>precio_alta!F217</f>
        <v>0</v>
      </c>
      <c r="H1521" s="69" t="s">
        <v>187</v>
      </c>
      <c r="I1521" t="s">
        <v>41</v>
      </c>
      <c r="J1521" s="69">
        <f>precio_alta!K217</f>
        <v>0</v>
      </c>
    </row>
    <row r="1522" spans="1:10" x14ac:dyDescent="0.3">
      <c r="A1522" t="str">
        <f t="shared" si="23"/>
        <v>0Max Negocios + Ilimitado 79.90CONTADO</v>
      </c>
      <c r="B1522" s="69">
        <f>precio_alta!A218</f>
        <v>0</v>
      </c>
      <c r="C1522" s="69">
        <f>precio_alta!B218</f>
        <v>0</v>
      </c>
      <c r="D1522" s="69">
        <f>precio_alta!C218</f>
        <v>0</v>
      </c>
      <c r="E1522" s="69">
        <f>precio_alta!D218</f>
        <v>0</v>
      </c>
      <c r="F1522" s="69">
        <f>precio_alta!E218</f>
        <v>0</v>
      </c>
      <c r="G1522" s="69">
        <f>precio_alta!F218</f>
        <v>0</v>
      </c>
      <c r="H1522" s="69" t="s">
        <v>187</v>
      </c>
      <c r="I1522" t="s">
        <v>41</v>
      </c>
      <c r="J1522" s="69">
        <f>precio_alta!K218</f>
        <v>0</v>
      </c>
    </row>
    <row r="1523" spans="1:10" x14ac:dyDescent="0.3">
      <c r="A1523" t="str">
        <f t="shared" si="23"/>
        <v>0Max Negocios + Ilimitado 79.90CONTADO</v>
      </c>
      <c r="B1523" s="69">
        <f>precio_alta!A219</f>
        <v>0</v>
      </c>
      <c r="C1523" s="69">
        <f>precio_alta!B219</f>
        <v>0</v>
      </c>
      <c r="D1523" s="69">
        <f>precio_alta!C219</f>
        <v>0</v>
      </c>
      <c r="E1523" s="69">
        <f>precio_alta!D219</f>
        <v>0</v>
      </c>
      <c r="F1523" s="69">
        <f>precio_alta!E219</f>
        <v>0</v>
      </c>
      <c r="G1523" s="69">
        <f>precio_alta!F219</f>
        <v>0</v>
      </c>
      <c r="H1523" s="69" t="s">
        <v>187</v>
      </c>
      <c r="I1523" t="s">
        <v>41</v>
      </c>
      <c r="J1523" s="69">
        <f>precio_alta!K219</f>
        <v>0</v>
      </c>
    </row>
    <row r="1524" spans="1:10" x14ac:dyDescent="0.3">
      <c r="A1524" t="str">
        <f t="shared" si="23"/>
        <v>0Max Negocios + Ilimitado 79.90CONTADO</v>
      </c>
      <c r="B1524" s="69">
        <f>precio_alta!A220</f>
        <v>0</v>
      </c>
      <c r="C1524" s="69">
        <f>precio_alta!B220</f>
        <v>0</v>
      </c>
      <c r="D1524" s="69">
        <f>precio_alta!C220</f>
        <v>0</v>
      </c>
      <c r="E1524" s="69">
        <f>precio_alta!D220</f>
        <v>0</v>
      </c>
      <c r="F1524" s="69">
        <f>precio_alta!E220</f>
        <v>0</v>
      </c>
      <c r="G1524" s="69">
        <f>precio_alta!F220</f>
        <v>0</v>
      </c>
      <c r="H1524" s="69" t="s">
        <v>187</v>
      </c>
      <c r="I1524" t="s">
        <v>41</v>
      </c>
      <c r="J1524" s="69">
        <f>precio_alta!K220</f>
        <v>0</v>
      </c>
    </row>
    <row r="1525" spans="1:10" x14ac:dyDescent="0.3">
      <c r="A1525" t="str">
        <f t="shared" si="23"/>
        <v>0Max Negocios + Ilimitado 79.90CONTADO</v>
      </c>
      <c r="B1525" s="69">
        <f>precio_alta!A221</f>
        <v>0</v>
      </c>
      <c r="C1525" s="69">
        <f>precio_alta!B221</f>
        <v>0</v>
      </c>
      <c r="D1525" s="69">
        <f>precio_alta!C221</f>
        <v>0</v>
      </c>
      <c r="E1525" s="69">
        <f>precio_alta!D221</f>
        <v>0</v>
      </c>
      <c r="F1525" s="69">
        <f>precio_alta!E221</f>
        <v>0</v>
      </c>
      <c r="G1525" s="69">
        <f>precio_alta!F221</f>
        <v>0</v>
      </c>
      <c r="H1525" s="69" t="s">
        <v>187</v>
      </c>
      <c r="I1525" t="s">
        <v>41</v>
      </c>
      <c r="J1525" s="69">
        <f>precio_alta!K221</f>
        <v>0</v>
      </c>
    </row>
    <row r="1526" spans="1:10" x14ac:dyDescent="0.3">
      <c r="A1526" t="str">
        <f t="shared" si="23"/>
        <v>0Max Negocios + Ilimitado 79.90CONTADO</v>
      </c>
      <c r="B1526" s="69">
        <f>precio_alta!A222</f>
        <v>0</v>
      </c>
      <c r="C1526" s="69">
        <f>precio_alta!B222</f>
        <v>0</v>
      </c>
      <c r="D1526" s="69">
        <f>precio_alta!C222</f>
        <v>0</v>
      </c>
      <c r="E1526" s="69">
        <f>precio_alta!D222</f>
        <v>0</v>
      </c>
      <c r="F1526" s="69">
        <f>precio_alta!E222</f>
        <v>0</v>
      </c>
      <c r="G1526" s="69">
        <f>precio_alta!F222</f>
        <v>0</v>
      </c>
      <c r="H1526" s="69" t="s">
        <v>187</v>
      </c>
      <c r="I1526" t="s">
        <v>41</v>
      </c>
      <c r="J1526" s="69">
        <f>precio_alta!K222</f>
        <v>0</v>
      </c>
    </row>
    <row r="1527" spans="1:10" x14ac:dyDescent="0.3">
      <c r="A1527" t="str">
        <f t="shared" si="23"/>
        <v>0Max Negocios + Ilimitado 79.90CONTADO</v>
      </c>
      <c r="B1527" s="69">
        <f>precio_alta!A223</f>
        <v>0</v>
      </c>
      <c r="C1527" s="69">
        <f>precio_alta!B223</f>
        <v>0</v>
      </c>
      <c r="D1527" s="69">
        <f>precio_alta!C223</f>
        <v>0</v>
      </c>
      <c r="E1527" s="69">
        <f>precio_alta!D223</f>
        <v>0</v>
      </c>
      <c r="F1527" s="69">
        <f>precio_alta!E223</f>
        <v>0</v>
      </c>
      <c r="G1527" s="69">
        <f>precio_alta!F223</f>
        <v>0</v>
      </c>
      <c r="H1527" s="69" t="s">
        <v>187</v>
      </c>
      <c r="I1527" t="s">
        <v>41</v>
      </c>
      <c r="J1527" s="69">
        <f>precio_alta!K223</f>
        <v>0</v>
      </c>
    </row>
    <row r="1528" spans="1:10" x14ac:dyDescent="0.3">
      <c r="A1528" t="str">
        <f t="shared" si="23"/>
        <v>0Max Negocios + Ilimitado 79.90CONTADO</v>
      </c>
      <c r="B1528" s="69">
        <f>precio_alta!A224</f>
        <v>0</v>
      </c>
      <c r="C1528" s="69">
        <f>precio_alta!B224</f>
        <v>0</v>
      </c>
      <c r="D1528" s="69">
        <f>precio_alta!C224</f>
        <v>0</v>
      </c>
      <c r="E1528" s="69">
        <f>precio_alta!D224</f>
        <v>0</v>
      </c>
      <c r="F1528" s="69">
        <f>precio_alta!E224</f>
        <v>0</v>
      </c>
      <c r="G1528" s="69">
        <f>precio_alta!F224</f>
        <v>0</v>
      </c>
      <c r="H1528" s="69" t="s">
        <v>187</v>
      </c>
      <c r="I1528" t="s">
        <v>41</v>
      </c>
      <c r="J1528" s="69">
        <f>precio_alta!K224</f>
        <v>0</v>
      </c>
    </row>
    <row r="1529" spans="1:10" x14ac:dyDescent="0.3">
      <c r="A1529" t="str">
        <f t="shared" si="23"/>
        <v>0Max Negocios + Ilimitado 79.90CONTADO</v>
      </c>
      <c r="B1529" s="69">
        <f>precio_alta!A225</f>
        <v>0</v>
      </c>
      <c r="C1529" s="69">
        <f>precio_alta!B225</f>
        <v>0</v>
      </c>
      <c r="D1529" s="69">
        <f>precio_alta!C225</f>
        <v>0</v>
      </c>
      <c r="E1529" s="69">
        <f>precio_alta!D225</f>
        <v>0</v>
      </c>
      <c r="F1529" s="69">
        <f>precio_alta!E225</f>
        <v>0</v>
      </c>
      <c r="G1529" s="69">
        <f>precio_alta!F225</f>
        <v>0</v>
      </c>
      <c r="H1529" s="69" t="s">
        <v>187</v>
      </c>
      <c r="I1529" t="s">
        <v>41</v>
      </c>
      <c r="J1529" s="69">
        <f>precio_alta!K225</f>
        <v>0</v>
      </c>
    </row>
    <row r="1530" spans="1:10" x14ac:dyDescent="0.3">
      <c r="A1530" t="str">
        <f t="shared" si="23"/>
        <v>0Max Negocios + Ilimitado 79.90CONTADO</v>
      </c>
      <c r="B1530" s="69">
        <f>precio_alta!A226</f>
        <v>0</v>
      </c>
      <c r="C1530" s="69">
        <f>precio_alta!B226</f>
        <v>0</v>
      </c>
      <c r="D1530" s="69">
        <f>precio_alta!C226</f>
        <v>0</v>
      </c>
      <c r="E1530" s="69">
        <f>precio_alta!D226</f>
        <v>0</v>
      </c>
      <c r="F1530" s="69">
        <f>precio_alta!E226</f>
        <v>0</v>
      </c>
      <c r="G1530" s="69">
        <f>precio_alta!F226</f>
        <v>0</v>
      </c>
      <c r="H1530" s="69" t="s">
        <v>187</v>
      </c>
      <c r="I1530" t="s">
        <v>41</v>
      </c>
      <c r="J1530" s="69">
        <f>precio_alta!K226</f>
        <v>0</v>
      </c>
    </row>
    <row r="1531" spans="1:10" x14ac:dyDescent="0.3">
      <c r="A1531" t="str">
        <f t="shared" si="23"/>
        <v>0Max Negocios + Ilimitado 79.90CONTADO</v>
      </c>
      <c r="B1531" s="69">
        <f>precio_alta!A227</f>
        <v>0</v>
      </c>
      <c r="C1531" s="69">
        <f>precio_alta!B227</f>
        <v>0</v>
      </c>
      <c r="D1531" s="69">
        <f>precio_alta!C227</f>
        <v>0</v>
      </c>
      <c r="E1531" s="69">
        <f>precio_alta!D227</f>
        <v>0</v>
      </c>
      <c r="F1531" s="69">
        <f>precio_alta!E227</f>
        <v>0</v>
      </c>
      <c r="G1531" s="69">
        <f>precio_alta!F227</f>
        <v>0</v>
      </c>
      <c r="H1531" s="69" t="s">
        <v>187</v>
      </c>
      <c r="I1531" t="s">
        <v>41</v>
      </c>
      <c r="J1531" s="69">
        <f>precio_alta!K227</f>
        <v>0</v>
      </c>
    </row>
    <row r="1532" spans="1:10" x14ac:dyDescent="0.3">
      <c r="A1532" t="str">
        <f t="shared" si="23"/>
        <v>0Max Negocios + Ilimitado 79.90CONTADO</v>
      </c>
      <c r="B1532" s="69">
        <f>precio_alta!A228</f>
        <v>0</v>
      </c>
      <c r="C1532" s="69">
        <f>precio_alta!B228</f>
        <v>0</v>
      </c>
      <c r="D1532" s="69">
        <f>precio_alta!C228</f>
        <v>0</v>
      </c>
      <c r="E1532" s="69">
        <f>precio_alta!D228</f>
        <v>0</v>
      </c>
      <c r="F1532" s="69">
        <f>precio_alta!E228</f>
        <v>0</v>
      </c>
      <c r="G1532" s="69">
        <f>precio_alta!F228</f>
        <v>0</v>
      </c>
      <c r="H1532" s="69" t="s">
        <v>187</v>
      </c>
      <c r="I1532" t="s">
        <v>41</v>
      </c>
      <c r="J1532" s="69">
        <f>precio_alta!K228</f>
        <v>0</v>
      </c>
    </row>
    <row r="1533" spans="1:10" x14ac:dyDescent="0.3">
      <c r="A1533" t="str">
        <f t="shared" si="23"/>
        <v>0Max Negocios + Ilimitado 79.90CONTADO</v>
      </c>
      <c r="B1533" s="69">
        <f>precio_alta!A229</f>
        <v>0</v>
      </c>
      <c r="C1533" s="69">
        <f>precio_alta!B229</f>
        <v>0</v>
      </c>
      <c r="D1533" s="69">
        <f>precio_alta!C229</f>
        <v>0</v>
      </c>
      <c r="E1533" s="69">
        <f>precio_alta!D229</f>
        <v>0</v>
      </c>
      <c r="F1533" s="69">
        <f>precio_alta!E229</f>
        <v>0</v>
      </c>
      <c r="G1533" s="69">
        <f>precio_alta!F229</f>
        <v>0</v>
      </c>
      <c r="H1533" s="69" t="s">
        <v>187</v>
      </c>
      <c r="I1533" t="s">
        <v>41</v>
      </c>
      <c r="J1533" s="69">
        <f>precio_alta!K229</f>
        <v>0</v>
      </c>
    </row>
    <row r="1534" spans="1:10" x14ac:dyDescent="0.3">
      <c r="A1534" t="str">
        <f t="shared" si="23"/>
        <v>0Max Negocios + Ilimitado 79.90CONTADO</v>
      </c>
      <c r="B1534" s="69">
        <f>precio_alta!A230</f>
        <v>0</v>
      </c>
      <c r="C1534" s="69">
        <f>precio_alta!B230</f>
        <v>0</v>
      </c>
      <c r="D1534" s="69">
        <f>precio_alta!C230</f>
        <v>0</v>
      </c>
      <c r="E1534" s="69">
        <f>precio_alta!D230</f>
        <v>0</v>
      </c>
      <c r="F1534" s="69">
        <f>precio_alta!E230</f>
        <v>0</v>
      </c>
      <c r="G1534" s="69">
        <f>precio_alta!F230</f>
        <v>0</v>
      </c>
      <c r="H1534" s="69" t="s">
        <v>187</v>
      </c>
      <c r="I1534" t="s">
        <v>41</v>
      </c>
      <c r="J1534" s="69">
        <f>precio_alta!K230</f>
        <v>0</v>
      </c>
    </row>
    <row r="1535" spans="1:10" x14ac:dyDescent="0.3">
      <c r="A1535" t="str">
        <f t="shared" si="23"/>
        <v>0Max Negocios + Ilimitado 79.90CONTADO</v>
      </c>
      <c r="B1535" s="69">
        <f>precio_alta!A231</f>
        <v>0</v>
      </c>
      <c r="C1535" s="69">
        <f>precio_alta!B231</f>
        <v>0</v>
      </c>
      <c r="D1535" s="69">
        <f>precio_alta!C231</f>
        <v>0</v>
      </c>
      <c r="E1535" s="69">
        <f>precio_alta!D231</f>
        <v>0</v>
      </c>
      <c r="F1535" s="69">
        <f>precio_alta!E231</f>
        <v>0</v>
      </c>
      <c r="G1535" s="69">
        <f>precio_alta!F231</f>
        <v>0</v>
      </c>
      <c r="H1535" s="69" t="s">
        <v>187</v>
      </c>
      <c r="I1535" t="s">
        <v>41</v>
      </c>
      <c r="J1535" s="69">
        <f>precio_alta!K231</f>
        <v>0</v>
      </c>
    </row>
    <row r="1536" spans="1:10" x14ac:dyDescent="0.3">
      <c r="A1536" t="str">
        <f t="shared" si="23"/>
        <v>0Max Negocios + Ilimitado 79.90CONTADO</v>
      </c>
      <c r="B1536" s="69">
        <f>precio_alta!A232</f>
        <v>0</v>
      </c>
      <c r="C1536" s="69">
        <f>precio_alta!B232</f>
        <v>0</v>
      </c>
      <c r="D1536" s="69">
        <f>precio_alta!C232</f>
        <v>0</v>
      </c>
      <c r="E1536" s="69">
        <f>precio_alta!D232</f>
        <v>0</v>
      </c>
      <c r="F1536" s="69">
        <f>precio_alta!E232</f>
        <v>0</v>
      </c>
      <c r="G1536" s="69">
        <f>precio_alta!F232</f>
        <v>0</v>
      </c>
      <c r="H1536" s="69" t="s">
        <v>187</v>
      </c>
      <c r="I1536" t="s">
        <v>41</v>
      </c>
      <c r="J1536" s="69">
        <f>precio_alta!K232</f>
        <v>0</v>
      </c>
    </row>
    <row r="1537" spans="1:10" x14ac:dyDescent="0.3">
      <c r="A1537" t="str">
        <f t="shared" si="23"/>
        <v>0Max Negocios + Ilimitado 79.90CONTADO</v>
      </c>
      <c r="B1537" s="69">
        <f>precio_alta!A233</f>
        <v>0</v>
      </c>
      <c r="C1537" s="69">
        <f>precio_alta!B233</f>
        <v>0</v>
      </c>
      <c r="D1537" s="69">
        <f>precio_alta!C233</f>
        <v>0</v>
      </c>
      <c r="E1537" s="69">
        <f>precio_alta!D233</f>
        <v>0</v>
      </c>
      <c r="F1537" s="69">
        <f>precio_alta!E233</f>
        <v>0</v>
      </c>
      <c r="G1537" s="69">
        <f>precio_alta!F233</f>
        <v>0</v>
      </c>
      <c r="H1537" s="69" t="s">
        <v>187</v>
      </c>
      <c r="I1537" t="s">
        <v>41</v>
      </c>
      <c r="J1537" s="69">
        <f>precio_alta!K233</f>
        <v>0</v>
      </c>
    </row>
    <row r="1538" spans="1:10" x14ac:dyDescent="0.3">
      <c r="A1538" t="str">
        <f t="shared" si="23"/>
        <v>0Max Negocios + Ilimitado 79.90CONTADO</v>
      </c>
      <c r="B1538" s="69">
        <f>precio_alta!A234</f>
        <v>0</v>
      </c>
      <c r="C1538" s="69">
        <f>precio_alta!B234</f>
        <v>0</v>
      </c>
      <c r="D1538" s="69">
        <f>precio_alta!C234</f>
        <v>0</v>
      </c>
      <c r="E1538" s="69">
        <f>precio_alta!D234</f>
        <v>0</v>
      </c>
      <c r="F1538" s="69">
        <f>precio_alta!E234</f>
        <v>0</v>
      </c>
      <c r="G1538" s="69">
        <f>precio_alta!F234</f>
        <v>0</v>
      </c>
      <c r="H1538" s="69" t="s">
        <v>187</v>
      </c>
      <c r="I1538" t="s">
        <v>41</v>
      </c>
      <c r="J1538" s="69">
        <f>precio_alta!K234</f>
        <v>0</v>
      </c>
    </row>
    <row r="1539" spans="1:10" x14ac:dyDescent="0.3">
      <c r="A1539" t="str">
        <f t="shared" ref="A1539:A1602" si="24">CONCATENATE(E1539,I1539,H1539)</f>
        <v>0Max Negocios + Ilimitado 79.90CONTADO</v>
      </c>
      <c r="B1539" s="69">
        <f>precio_alta!A235</f>
        <v>0</v>
      </c>
      <c r="C1539" s="69">
        <f>precio_alta!B235</f>
        <v>0</v>
      </c>
      <c r="D1539" s="69">
        <f>precio_alta!C235</f>
        <v>0</v>
      </c>
      <c r="E1539" s="69">
        <f>precio_alta!D235</f>
        <v>0</v>
      </c>
      <c r="F1539" s="69">
        <f>precio_alta!E235</f>
        <v>0</v>
      </c>
      <c r="G1539" s="69">
        <f>precio_alta!F235</f>
        <v>0</v>
      </c>
      <c r="H1539" s="69" t="s">
        <v>187</v>
      </c>
      <c r="I1539" t="s">
        <v>41</v>
      </c>
      <c r="J1539" s="69">
        <f>precio_alta!K235</f>
        <v>0</v>
      </c>
    </row>
    <row r="1540" spans="1:10" x14ac:dyDescent="0.3">
      <c r="A1540" t="str">
        <f t="shared" si="24"/>
        <v>0Max Negocios + Ilimitado 79.90CONTADO</v>
      </c>
      <c r="B1540" s="69">
        <f>precio_alta!A236</f>
        <v>0</v>
      </c>
      <c r="C1540" s="69">
        <f>precio_alta!B236</f>
        <v>0</v>
      </c>
      <c r="D1540" s="69">
        <f>precio_alta!C236</f>
        <v>0</v>
      </c>
      <c r="E1540" s="69">
        <f>precio_alta!D236</f>
        <v>0</v>
      </c>
      <c r="F1540" s="69">
        <f>precio_alta!E236</f>
        <v>0</v>
      </c>
      <c r="G1540" s="69">
        <f>precio_alta!F236</f>
        <v>0</v>
      </c>
      <c r="H1540" s="69" t="s">
        <v>187</v>
      </c>
      <c r="I1540" t="s">
        <v>41</v>
      </c>
      <c r="J1540" s="69">
        <f>precio_alta!K236</f>
        <v>0</v>
      </c>
    </row>
    <row r="1541" spans="1:10" x14ac:dyDescent="0.3">
      <c r="A1541" t="str">
        <f t="shared" si="24"/>
        <v>0Max Negocios + Ilimitado 79.90CONTADO</v>
      </c>
      <c r="B1541" s="69">
        <f>precio_alta!A237</f>
        <v>0</v>
      </c>
      <c r="C1541" s="69">
        <f>precio_alta!B237</f>
        <v>0</v>
      </c>
      <c r="D1541" s="69">
        <f>precio_alta!C237</f>
        <v>0</v>
      </c>
      <c r="E1541" s="69">
        <f>precio_alta!D237</f>
        <v>0</v>
      </c>
      <c r="F1541" s="69">
        <f>precio_alta!E237</f>
        <v>0</v>
      </c>
      <c r="G1541" s="69">
        <f>precio_alta!F237</f>
        <v>0</v>
      </c>
      <c r="H1541" s="69" t="s">
        <v>187</v>
      </c>
      <c r="I1541" t="s">
        <v>41</v>
      </c>
      <c r="J1541" s="69">
        <f>precio_alta!K237</f>
        <v>0</v>
      </c>
    </row>
    <row r="1542" spans="1:10" x14ac:dyDescent="0.3">
      <c r="A1542" t="str">
        <f t="shared" si="24"/>
        <v>0Max Negocios + Ilimitado 79.90CONTADO</v>
      </c>
      <c r="B1542" s="69">
        <f>precio_alta!A238</f>
        <v>0</v>
      </c>
      <c r="C1542" s="69">
        <f>precio_alta!B238</f>
        <v>0</v>
      </c>
      <c r="D1542" s="69">
        <f>precio_alta!C238</f>
        <v>0</v>
      </c>
      <c r="E1542" s="69">
        <f>precio_alta!D238</f>
        <v>0</v>
      </c>
      <c r="F1542" s="69">
        <f>precio_alta!E238</f>
        <v>0</v>
      </c>
      <c r="G1542" s="69">
        <f>precio_alta!F238</f>
        <v>0</v>
      </c>
      <c r="H1542" s="69" t="s">
        <v>187</v>
      </c>
      <c r="I1542" t="s">
        <v>41</v>
      </c>
      <c r="J1542" s="69">
        <f>precio_alta!K238</f>
        <v>0</v>
      </c>
    </row>
    <row r="1543" spans="1:10" x14ac:dyDescent="0.3">
      <c r="A1543" t="str">
        <f t="shared" si="24"/>
        <v>0Max Negocios + Ilimitado 79.90CONTADO</v>
      </c>
      <c r="B1543" s="69">
        <f>precio_alta!A239</f>
        <v>0</v>
      </c>
      <c r="C1543" s="69">
        <f>precio_alta!B239</f>
        <v>0</v>
      </c>
      <c r="D1543" s="69">
        <f>precio_alta!C239</f>
        <v>0</v>
      </c>
      <c r="E1543" s="69">
        <f>precio_alta!D239</f>
        <v>0</v>
      </c>
      <c r="F1543" s="69">
        <f>precio_alta!E239</f>
        <v>0</v>
      </c>
      <c r="G1543" s="69">
        <f>precio_alta!F239</f>
        <v>0</v>
      </c>
      <c r="H1543" s="69" t="s">
        <v>187</v>
      </c>
      <c r="I1543" t="s">
        <v>41</v>
      </c>
      <c r="J1543" s="69">
        <f>precio_alta!K239</f>
        <v>0</v>
      </c>
    </row>
    <row r="1544" spans="1:10" x14ac:dyDescent="0.3">
      <c r="A1544" t="str">
        <f t="shared" si="24"/>
        <v>0Max Negocios + Ilimitado 79.90CONTADO</v>
      </c>
      <c r="B1544" s="69">
        <f>precio_alta!A240</f>
        <v>0</v>
      </c>
      <c r="C1544" s="69">
        <f>precio_alta!B240</f>
        <v>0</v>
      </c>
      <c r="D1544" s="69">
        <f>precio_alta!C240</f>
        <v>0</v>
      </c>
      <c r="E1544" s="69">
        <f>precio_alta!D240</f>
        <v>0</v>
      </c>
      <c r="F1544" s="69">
        <f>precio_alta!E240</f>
        <v>0</v>
      </c>
      <c r="G1544" s="69">
        <f>precio_alta!F240</f>
        <v>0</v>
      </c>
      <c r="H1544" s="69" t="s">
        <v>187</v>
      </c>
      <c r="I1544" t="s">
        <v>41</v>
      </c>
      <c r="J1544" s="69">
        <f>precio_alta!K240</f>
        <v>0</v>
      </c>
    </row>
    <row r="1545" spans="1:10" x14ac:dyDescent="0.3">
      <c r="A1545" t="str">
        <f t="shared" si="24"/>
        <v>0Max Negocios + Ilimitado 79.90CONTADO</v>
      </c>
      <c r="B1545" s="69">
        <f>precio_alta!A241</f>
        <v>0</v>
      </c>
      <c r="C1545" s="69">
        <f>precio_alta!B241</f>
        <v>0</v>
      </c>
      <c r="D1545" s="69">
        <f>precio_alta!C241</f>
        <v>0</v>
      </c>
      <c r="E1545" s="69">
        <f>precio_alta!D241</f>
        <v>0</v>
      </c>
      <c r="F1545" s="69">
        <f>precio_alta!E241</f>
        <v>0</v>
      </c>
      <c r="G1545" s="69">
        <f>precio_alta!F241</f>
        <v>0</v>
      </c>
      <c r="H1545" s="69" t="s">
        <v>187</v>
      </c>
      <c r="I1545" t="s">
        <v>41</v>
      </c>
      <c r="J1545" s="69">
        <f>precio_alta!K241</f>
        <v>0</v>
      </c>
    </row>
    <row r="1546" spans="1:10" x14ac:dyDescent="0.3">
      <c r="A1546" t="str">
        <f t="shared" si="24"/>
        <v>0Max Negocios + Ilimitado 79.90CONTADO</v>
      </c>
      <c r="B1546" s="69">
        <f>precio_alta!A242</f>
        <v>0</v>
      </c>
      <c r="C1546" s="69">
        <f>precio_alta!B242</f>
        <v>0</v>
      </c>
      <c r="D1546" s="69">
        <f>precio_alta!C242</f>
        <v>0</v>
      </c>
      <c r="E1546" s="69">
        <f>precio_alta!D242</f>
        <v>0</v>
      </c>
      <c r="F1546" s="69">
        <f>precio_alta!E242</f>
        <v>0</v>
      </c>
      <c r="G1546" s="69">
        <f>precio_alta!F242</f>
        <v>0</v>
      </c>
      <c r="H1546" s="69" t="s">
        <v>187</v>
      </c>
      <c r="I1546" t="s">
        <v>41</v>
      </c>
      <c r="J1546" s="69">
        <f>precio_alta!K242</f>
        <v>0</v>
      </c>
    </row>
    <row r="1547" spans="1:10" x14ac:dyDescent="0.3">
      <c r="A1547" t="str">
        <f t="shared" si="24"/>
        <v>0Max Negocios + Ilimitado 79.90CONTADO</v>
      </c>
      <c r="B1547" s="69">
        <f>precio_alta!A243</f>
        <v>0</v>
      </c>
      <c r="C1547" s="69">
        <f>precio_alta!B243</f>
        <v>0</v>
      </c>
      <c r="D1547" s="69">
        <f>precio_alta!C243</f>
        <v>0</v>
      </c>
      <c r="E1547" s="69">
        <f>precio_alta!D243</f>
        <v>0</v>
      </c>
      <c r="F1547" s="69">
        <f>precio_alta!E243</f>
        <v>0</v>
      </c>
      <c r="G1547" s="69">
        <f>precio_alta!F243</f>
        <v>0</v>
      </c>
      <c r="H1547" s="69" t="s">
        <v>187</v>
      </c>
      <c r="I1547" t="s">
        <v>41</v>
      </c>
      <c r="J1547" s="69">
        <f>precio_alta!K243</f>
        <v>0</v>
      </c>
    </row>
    <row r="1548" spans="1:10" x14ac:dyDescent="0.3">
      <c r="A1548" t="str">
        <f t="shared" si="24"/>
        <v>0Max Negocios + Ilimitado 79.90CONTADO</v>
      </c>
      <c r="B1548" s="69">
        <f>precio_alta!A244</f>
        <v>0</v>
      </c>
      <c r="C1548" s="69">
        <f>precio_alta!B244</f>
        <v>0</v>
      </c>
      <c r="D1548" s="69">
        <f>precio_alta!C244</f>
        <v>0</v>
      </c>
      <c r="E1548" s="69">
        <f>precio_alta!D244</f>
        <v>0</v>
      </c>
      <c r="F1548" s="69">
        <f>precio_alta!E244</f>
        <v>0</v>
      </c>
      <c r="G1548" s="69">
        <f>precio_alta!F244</f>
        <v>0</v>
      </c>
      <c r="H1548" s="69" t="s">
        <v>187</v>
      </c>
      <c r="I1548" t="s">
        <v>41</v>
      </c>
      <c r="J1548" s="69">
        <f>precio_alta!K244</f>
        <v>0</v>
      </c>
    </row>
    <row r="1549" spans="1:10" x14ac:dyDescent="0.3">
      <c r="A1549" t="str">
        <f t="shared" si="24"/>
        <v>0Max Negocios + Ilimitado 79.90CONTADO</v>
      </c>
      <c r="B1549" s="69">
        <f>precio_alta!A245</f>
        <v>0</v>
      </c>
      <c r="C1549" s="69">
        <f>precio_alta!B245</f>
        <v>0</v>
      </c>
      <c r="D1549" s="69">
        <f>precio_alta!C245</f>
        <v>0</v>
      </c>
      <c r="E1549" s="69">
        <f>precio_alta!D245</f>
        <v>0</v>
      </c>
      <c r="F1549" s="69">
        <f>precio_alta!E245</f>
        <v>0</v>
      </c>
      <c r="G1549" s="69">
        <f>precio_alta!F245</f>
        <v>0</v>
      </c>
      <c r="H1549" s="69" t="s">
        <v>187</v>
      </c>
      <c r="I1549" t="s">
        <v>41</v>
      </c>
      <c r="J1549" s="69">
        <f>precio_alta!K245</f>
        <v>0</v>
      </c>
    </row>
    <row r="1550" spans="1:10" x14ac:dyDescent="0.3">
      <c r="A1550" t="str">
        <f t="shared" si="24"/>
        <v>0Max Negocios + Ilimitado 79.90CONTADO</v>
      </c>
      <c r="B1550" s="69">
        <f>precio_alta!A246</f>
        <v>0</v>
      </c>
      <c r="C1550" s="69">
        <f>precio_alta!B246</f>
        <v>0</v>
      </c>
      <c r="D1550" s="69">
        <f>precio_alta!C246</f>
        <v>0</v>
      </c>
      <c r="E1550" s="69">
        <f>precio_alta!D246</f>
        <v>0</v>
      </c>
      <c r="F1550" s="69">
        <f>precio_alta!E246</f>
        <v>0</v>
      </c>
      <c r="G1550" s="69">
        <f>precio_alta!F246</f>
        <v>0</v>
      </c>
      <c r="H1550" s="69" t="s">
        <v>187</v>
      </c>
      <c r="I1550" t="s">
        <v>41</v>
      </c>
      <c r="J1550" s="69">
        <f>precio_alta!K246</f>
        <v>0</v>
      </c>
    </row>
    <row r="1551" spans="1:10" x14ac:dyDescent="0.3">
      <c r="A1551" t="str">
        <f t="shared" si="24"/>
        <v>0Max Negocios + Ilimitado 79.90CONTADO</v>
      </c>
      <c r="B1551" s="69">
        <f>precio_alta!A247</f>
        <v>0</v>
      </c>
      <c r="C1551" s="69">
        <f>precio_alta!B247</f>
        <v>0</v>
      </c>
      <c r="D1551" s="69">
        <f>precio_alta!C247</f>
        <v>0</v>
      </c>
      <c r="E1551" s="69">
        <f>precio_alta!D247</f>
        <v>0</v>
      </c>
      <c r="F1551" s="69">
        <f>precio_alta!E247</f>
        <v>0</v>
      </c>
      <c r="G1551" s="69">
        <f>precio_alta!F247</f>
        <v>0</v>
      </c>
      <c r="H1551" s="69" t="s">
        <v>187</v>
      </c>
      <c r="I1551" t="s">
        <v>41</v>
      </c>
      <c r="J1551" s="69">
        <f>precio_alta!K247</f>
        <v>0</v>
      </c>
    </row>
    <row r="1552" spans="1:10" x14ac:dyDescent="0.3">
      <c r="A1552" t="str">
        <f t="shared" si="24"/>
        <v>0Max Negocios + Ilimitado 79.90CONTADO</v>
      </c>
      <c r="B1552" s="69">
        <f>precio_alta!A248</f>
        <v>0</v>
      </c>
      <c r="C1552" s="69">
        <f>precio_alta!B248</f>
        <v>0</v>
      </c>
      <c r="D1552" s="69">
        <f>precio_alta!C248</f>
        <v>0</v>
      </c>
      <c r="E1552" s="69">
        <f>precio_alta!D248</f>
        <v>0</v>
      </c>
      <c r="F1552" s="69">
        <f>precio_alta!E248</f>
        <v>0</v>
      </c>
      <c r="G1552" s="69">
        <f>precio_alta!F248</f>
        <v>0</v>
      </c>
      <c r="H1552" s="69" t="s">
        <v>187</v>
      </c>
      <c r="I1552" t="s">
        <v>41</v>
      </c>
      <c r="J1552" s="69">
        <f>precio_alta!K248</f>
        <v>0</v>
      </c>
    </row>
    <row r="1553" spans="1:10" x14ac:dyDescent="0.3">
      <c r="A1553" t="str">
        <f t="shared" si="24"/>
        <v>0Max Negocios + Ilimitado 79.90CONTADO</v>
      </c>
      <c r="B1553" s="69">
        <f>precio_alta!A249</f>
        <v>0</v>
      </c>
      <c r="C1553" s="69">
        <f>precio_alta!B249</f>
        <v>0</v>
      </c>
      <c r="D1553" s="69">
        <f>precio_alta!C249</f>
        <v>0</v>
      </c>
      <c r="E1553" s="69">
        <f>precio_alta!D249</f>
        <v>0</v>
      </c>
      <c r="F1553" s="69">
        <f>precio_alta!E249</f>
        <v>0</v>
      </c>
      <c r="G1553" s="69">
        <f>precio_alta!F249</f>
        <v>0</v>
      </c>
      <c r="H1553" s="69" t="s">
        <v>187</v>
      </c>
      <c r="I1553" t="s">
        <v>41</v>
      </c>
      <c r="J1553" s="69">
        <f>precio_alta!K249</f>
        <v>0</v>
      </c>
    </row>
    <row r="1554" spans="1:10" x14ac:dyDescent="0.3">
      <c r="A1554" t="str">
        <f t="shared" si="24"/>
        <v>0Max Negocios + Ilimitado 79.90CONTADO</v>
      </c>
      <c r="B1554" s="69">
        <f>precio_alta!A250</f>
        <v>0</v>
      </c>
      <c r="C1554" s="69">
        <f>precio_alta!B250</f>
        <v>0</v>
      </c>
      <c r="D1554" s="69">
        <f>precio_alta!C250</f>
        <v>0</v>
      </c>
      <c r="E1554" s="69">
        <f>precio_alta!D250</f>
        <v>0</v>
      </c>
      <c r="F1554" s="69">
        <f>precio_alta!E250</f>
        <v>0</v>
      </c>
      <c r="G1554" s="69">
        <f>precio_alta!F250</f>
        <v>0</v>
      </c>
      <c r="H1554" s="69" t="s">
        <v>187</v>
      </c>
      <c r="I1554" t="s">
        <v>41</v>
      </c>
      <c r="J1554" s="69">
        <f>precio_alta!K250</f>
        <v>0</v>
      </c>
    </row>
    <row r="1555" spans="1:10" x14ac:dyDescent="0.3">
      <c r="A1555" t="str">
        <f t="shared" si="24"/>
        <v>0Max Negocios + Ilimitado 79.90CONTADO</v>
      </c>
      <c r="B1555" s="69">
        <f>precio_alta!A251</f>
        <v>0</v>
      </c>
      <c r="C1555" s="69">
        <f>precio_alta!B251</f>
        <v>0</v>
      </c>
      <c r="D1555" s="69">
        <f>precio_alta!C251</f>
        <v>0</v>
      </c>
      <c r="E1555" s="69">
        <f>precio_alta!D251</f>
        <v>0</v>
      </c>
      <c r="F1555" s="69">
        <f>precio_alta!E251</f>
        <v>0</v>
      </c>
      <c r="G1555" s="69">
        <f>precio_alta!F251</f>
        <v>0</v>
      </c>
      <c r="H1555" s="69" t="s">
        <v>187</v>
      </c>
      <c r="I1555" t="s">
        <v>41</v>
      </c>
      <c r="J1555" s="69">
        <f>precio_alta!K251</f>
        <v>0</v>
      </c>
    </row>
    <row r="1556" spans="1:10" x14ac:dyDescent="0.3">
      <c r="A1556" t="str">
        <f t="shared" si="24"/>
        <v>0Max Negocios + Ilimitado 79.90CONTADO</v>
      </c>
      <c r="B1556" s="69">
        <f>precio_alta!A252</f>
        <v>0</v>
      </c>
      <c r="C1556" s="69">
        <f>precio_alta!B252</f>
        <v>0</v>
      </c>
      <c r="D1556" s="69">
        <f>precio_alta!C252</f>
        <v>0</v>
      </c>
      <c r="E1556" s="69">
        <f>precio_alta!D252</f>
        <v>0</v>
      </c>
      <c r="F1556" s="69">
        <f>precio_alta!E252</f>
        <v>0</v>
      </c>
      <c r="G1556" s="69">
        <f>precio_alta!F252</f>
        <v>0</v>
      </c>
      <c r="H1556" s="69" t="s">
        <v>187</v>
      </c>
      <c r="I1556" t="s">
        <v>41</v>
      </c>
      <c r="J1556" s="69">
        <f>precio_alta!K252</f>
        <v>0</v>
      </c>
    </row>
    <row r="1557" spans="1:10" x14ac:dyDescent="0.3">
      <c r="A1557" t="str">
        <f t="shared" si="24"/>
        <v>0Max Negocios + Ilimitado 79.90CONTADO</v>
      </c>
      <c r="B1557" s="69">
        <f>precio_alta!A253</f>
        <v>0</v>
      </c>
      <c r="C1557" s="69">
        <f>precio_alta!B253</f>
        <v>0</v>
      </c>
      <c r="D1557" s="69">
        <f>precio_alta!C253</f>
        <v>0</v>
      </c>
      <c r="E1557" s="69">
        <f>precio_alta!D253</f>
        <v>0</v>
      </c>
      <c r="F1557" s="69">
        <f>precio_alta!E253</f>
        <v>0</v>
      </c>
      <c r="G1557" s="69">
        <f>precio_alta!F253</f>
        <v>0</v>
      </c>
      <c r="H1557" s="69" t="s">
        <v>187</v>
      </c>
      <c r="I1557" t="s">
        <v>41</v>
      </c>
      <c r="J1557" s="69">
        <f>precio_alta!K253</f>
        <v>0</v>
      </c>
    </row>
    <row r="1558" spans="1:10" x14ac:dyDescent="0.3">
      <c r="A1558" t="str">
        <f t="shared" si="24"/>
        <v>0Max Negocios + Ilimitado 79.90CONTADO</v>
      </c>
      <c r="B1558" s="69">
        <f>precio_alta!A254</f>
        <v>0</v>
      </c>
      <c r="C1558" s="69">
        <f>precio_alta!B254</f>
        <v>0</v>
      </c>
      <c r="D1558" s="69">
        <f>precio_alta!C254</f>
        <v>0</v>
      </c>
      <c r="E1558" s="69">
        <f>precio_alta!D254</f>
        <v>0</v>
      </c>
      <c r="F1558" s="69">
        <f>precio_alta!E254</f>
        <v>0</v>
      </c>
      <c r="G1558" s="69">
        <f>precio_alta!F254</f>
        <v>0</v>
      </c>
      <c r="H1558" s="69" t="s">
        <v>187</v>
      </c>
      <c r="I1558" t="s">
        <v>41</v>
      </c>
      <c r="J1558" s="69">
        <f>precio_alta!K254</f>
        <v>0</v>
      </c>
    </row>
    <row r="1559" spans="1:10" x14ac:dyDescent="0.3">
      <c r="A1559" t="str">
        <f t="shared" si="24"/>
        <v>0Max Negocios + Ilimitado 79.90CONTADO</v>
      </c>
      <c r="B1559" s="69">
        <f>precio_alta!A255</f>
        <v>0</v>
      </c>
      <c r="C1559" s="69">
        <f>precio_alta!B255</f>
        <v>0</v>
      </c>
      <c r="D1559" s="69">
        <f>precio_alta!C255</f>
        <v>0</v>
      </c>
      <c r="E1559" s="69">
        <f>precio_alta!D255</f>
        <v>0</v>
      </c>
      <c r="F1559" s="69">
        <f>precio_alta!E255</f>
        <v>0</v>
      </c>
      <c r="G1559" s="69">
        <f>precio_alta!F255</f>
        <v>0</v>
      </c>
      <c r="H1559" s="69" t="s">
        <v>187</v>
      </c>
      <c r="I1559" t="s">
        <v>41</v>
      </c>
      <c r="J1559" s="69">
        <f>precio_alta!K255</f>
        <v>0</v>
      </c>
    </row>
    <row r="1560" spans="1:10" x14ac:dyDescent="0.3">
      <c r="A1560" t="str">
        <f t="shared" si="24"/>
        <v>0Max Negocios + Ilimitado 79.90CONTADO</v>
      </c>
      <c r="B1560" s="69">
        <f>precio_alta!A256</f>
        <v>0</v>
      </c>
      <c r="C1560" s="69">
        <f>precio_alta!B256</f>
        <v>0</v>
      </c>
      <c r="D1560" s="69">
        <f>precio_alta!C256</f>
        <v>0</v>
      </c>
      <c r="E1560" s="69">
        <f>precio_alta!D256</f>
        <v>0</v>
      </c>
      <c r="F1560" s="69">
        <f>precio_alta!E256</f>
        <v>0</v>
      </c>
      <c r="G1560" s="69">
        <f>precio_alta!F256</f>
        <v>0</v>
      </c>
      <c r="H1560" s="69" t="s">
        <v>187</v>
      </c>
      <c r="I1560" t="s">
        <v>41</v>
      </c>
      <c r="J1560" s="69">
        <f>precio_alta!K256</f>
        <v>0</v>
      </c>
    </row>
    <row r="1561" spans="1:10" x14ac:dyDescent="0.3">
      <c r="A1561" t="str">
        <f t="shared" si="24"/>
        <v>0Max Negocios + Ilimitado 79.90CONTADO</v>
      </c>
      <c r="B1561" s="69">
        <f>precio_alta!A257</f>
        <v>0</v>
      </c>
      <c r="C1561" s="69">
        <f>precio_alta!B257</f>
        <v>0</v>
      </c>
      <c r="D1561" s="69">
        <f>precio_alta!C257</f>
        <v>0</v>
      </c>
      <c r="E1561" s="69">
        <f>precio_alta!D257</f>
        <v>0</v>
      </c>
      <c r="F1561" s="69">
        <f>precio_alta!E257</f>
        <v>0</v>
      </c>
      <c r="G1561" s="69">
        <f>precio_alta!F257</f>
        <v>0</v>
      </c>
      <c r="H1561" s="69" t="s">
        <v>187</v>
      </c>
      <c r="I1561" t="s">
        <v>41</v>
      </c>
      <c r="J1561" s="69">
        <f>precio_alta!K257</f>
        <v>0</v>
      </c>
    </row>
    <row r="1562" spans="1:10" x14ac:dyDescent="0.3">
      <c r="A1562" t="str">
        <f t="shared" si="24"/>
        <v>0Max Negocios + Ilimitado 79.90CONTADO</v>
      </c>
      <c r="B1562" s="69">
        <f>precio_alta!A258</f>
        <v>0</v>
      </c>
      <c r="C1562" s="69">
        <f>precio_alta!B258</f>
        <v>0</v>
      </c>
      <c r="D1562" s="69">
        <f>precio_alta!C258</f>
        <v>0</v>
      </c>
      <c r="E1562" s="69">
        <f>precio_alta!D258</f>
        <v>0</v>
      </c>
      <c r="F1562" s="69">
        <f>precio_alta!E258</f>
        <v>0</v>
      </c>
      <c r="G1562" s="69">
        <f>precio_alta!F258</f>
        <v>0</v>
      </c>
      <c r="H1562" s="69" t="s">
        <v>187</v>
      </c>
      <c r="I1562" t="s">
        <v>41</v>
      </c>
      <c r="J1562" s="69">
        <f>precio_alta!K258</f>
        <v>0</v>
      </c>
    </row>
    <row r="1563" spans="1:10" x14ac:dyDescent="0.3">
      <c r="A1563" t="str">
        <f t="shared" si="24"/>
        <v>0Max Negocios + Ilimitado 79.90CONTADO</v>
      </c>
      <c r="B1563" s="69">
        <f>precio_alta!A259</f>
        <v>0</v>
      </c>
      <c r="C1563" s="69">
        <f>precio_alta!B259</f>
        <v>0</v>
      </c>
      <c r="D1563" s="69">
        <f>precio_alta!C259</f>
        <v>0</v>
      </c>
      <c r="E1563" s="69">
        <f>precio_alta!D259</f>
        <v>0</v>
      </c>
      <c r="F1563" s="69">
        <f>precio_alta!E259</f>
        <v>0</v>
      </c>
      <c r="G1563" s="69">
        <f>precio_alta!F259</f>
        <v>0</v>
      </c>
      <c r="H1563" s="69" t="s">
        <v>187</v>
      </c>
      <c r="I1563" t="s">
        <v>41</v>
      </c>
      <c r="J1563" s="69">
        <f>precio_alta!K259</f>
        <v>0</v>
      </c>
    </row>
    <row r="1564" spans="1:10" x14ac:dyDescent="0.3">
      <c r="A1564" t="str">
        <f t="shared" si="24"/>
        <v>0Max Negocios + Ilimitado 79.90CONTADO</v>
      </c>
      <c r="B1564" s="69">
        <f>precio_alta!A260</f>
        <v>0</v>
      </c>
      <c r="C1564" s="69">
        <f>precio_alta!B260</f>
        <v>0</v>
      </c>
      <c r="D1564" s="69">
        <f>precio_alta!C260</f>
        <v>0</v>
      </c>
      <c r="E1564" s="69">
        <f>precio_alta!D260</f>
        <v>0</v>
      </c>
      <c r="F1564" s="69">
        <f>precio_alta!E260</f>
        <v>0</v>
      </c>
      <c r="G1564" s="69">
        <f>precio_alta!F260</f>
        <v>0</v>
      </c>
      <c r="H1564" s="69" t="s">
        <v>187</v>
      </c>
      <c r="I1564" t="s">
        <v>41</v>
      </c>
      <c r="J1564" s="69">
        <f>precio_alta!K260</f>
        <v>0</v>
      </c>
    </row>
    <row r="1565" spans="1:10" x14ac:dyDescent="0.3">
      <c r="A1565" t="str">
        <f t="shared" si="24"/>
        <v>0Max Negocios + Ilimitado 79.90CONTADO</v>
      </c>
      <c r="B1565" s="69">
        <f>precio_alta!A261</f>
        <v>0</v>
      </c>
      <c r="C1565" s="69">
        <f>precio_alta!B261</f>
        <v>0</v>
      </c>
      <c r="D1565" s="69">
        <f>precio_alta!C261</f>
        <v>0</v>
      </c>
      <c r="E1565" s="69">
        <f>precio_alta!D261</f>
        <v>0</v>
      </c>
      <c r="F1565" s="69">
        <f>precio_alta!E261</f>
        <v>0</v>
      </c>
      <c r="G1565" s="69">
        <f>precio_alta!F261</f>
        <v>0</v>
      </c>
      <c r="H1565" s="69" t="s">
        <v>187</v>
      </c>
      <c r="I1565" t="s">
        <v>41</v>
      </c>
      <c r="J1565" s="69">
        <f>precio_alta!K261</f>
        <v>0</v>
      </c>
    </row>
    <row r="1566" spans="1:10" x14ac:dyDescent="0.3">
      <c r="A1566" t="str">
        <f t="shared" si="24"/>
        <v>0Max Negocios + Ilimitado 79.90CONTADO</v>
      </c>
      <c r="B1566" s="69">
        <f>precio_alta!A262</f>
        <v>0</v>
      </c>
      <c r="C1566" s="69">
        <f>precio_alta!B262</f>
        <v>0</v>
      </c>
      <c r="D1566" s="69">
        <f>precio_alta!C262</f>
        <v>0</v>
      </c>
      <c r="E1566" s="69">
        <f>precio_alta!D262</f>
        <v>0</v>
      </c>
      <c r="F1566" s="69">
        <f>precio_alta!E262</f>
        <v>0</v>
      </c>
      <c r="G1566" s="69">
        <f>precio_alta!F262</f>
        <v>0</v>
      </c>
      <c r="H1566" s="69" t="s">
        <v>187</v>
      </c>
      <c r="I1566" t="s">
        <v>41</v>
      </c>
      <c r="J1566" s="69">
        <f>precio_alta!K262</f>
        <v>0</v>
      </c>
    </row>
    <row r="1567" spans="1:10" x14ac:dyDescent="0.3">
      <c r="A1567" t="str">
        <f t="shared" si="24"/>
        <v>0Max Negocios + Ilimitado 79.90CONTADO</v>
      </c>
      <c r="B1567" s="69">
        <f>precio_alta!A263</f>
        <v>0</v>
      </c>
      <c r="C1567" s="69">
        <f>precio_alta!B263</f>
        <v>0</v>
      </c>
      <c r="D1567" s="69">
        <f>precio_alta!C263</f>
        <v>0</v>
      </c>
      <c r="E1567" s="69">
        <f>precio_alta!D263</f>
        <v>0</v>
      </c>
      <c r="F1567" s="69">
        <f>precio_alta!E263</f>
        <v>0</v>
      </c>
      <c r="G1567" s="69">
        <f>precio_alta!F263</f>
        <v>0</v>
      </c>
      <c r="H1567" s="69" t="s">
        <v>187</v>
      </c>
      <c r="I1567" t="s">
        <v>41</v>
      </c>
      <c r="J1567" s="69">
        <f>precio_alta!K263</f>
        <v>0</v>
      </c>
    </row>
    <row r="1568" spans="1:10" x14ac:dyDescent="0.3">
      <c r="A1568" t="str">
        <f t="shared" si="24"/>
        <v>0Max Negocios + Ilimitado 79.90CONTADO</v>
      </c>
      <c r="B1568" s="69">
        <f>precio_alta!A264</f>
        <v>0</v>
      </c>
      <c r="C1568" s="69">
        <f>precio_alta!B264</f>
        <v>0</v>
      </c>
      <c r="D1568" s="69">
        <f>precio_alta!C264</f>
        <v>0</v>
      </c>
      <c r="E1568" s="69">
        <f>precio_alta!D264</f>
        <v>0</v>
      </c>
      <c r="F1568" s="69">
        <f>precio_alta!E264</f>
        <v>0</v>
      </c>
      <c r="G1568" s="69">
        <f>precio_alta!F264</f>
        <v>0</v>
      </c>
      <c r="H1568" s="69" t="s">
        <v>187</v>
      </c>
      <c r="I1568" t="s">
        <v>41</v>
      </c>
      <c r="J1568" s="69">
        <f>precio_alta!K264</f>
        <v>0</v>
      </c>
    </row>
    <row r="1569" spans="1:10" x14ac:dyDescent="0.3">
      <c r="A1569" t="str">
        <f t="shared" si="24"/>
        <v>0Max Negocios + Ilimitado 79.90CONTADO</v>
      </c>
      <c r="B1569" s="69">
        <f>precio_alta!A265</f>
        <v>0</v>
      </c>
      <c r="C1569" s="69">
        <f>precio_alta!B265</f>
        <v>0</v>
      </c>
      <c r="D1569" s="69">
        <f>precio_alta!C265</f>
        <v>0</v>
      </c>
      <c r="E1569" s="69">
        <f>precio_alta!D265</f>
        <v>0</v>
      </c>
      <c r="F1569" s="69">
        <f>precio_alta!E265</f>
        <v>0</v>
      </c>
      <c r="G1569" s="69">
        <f>precio_alta!F265</f>
        <v>0</v>
      </c>
      <c r="H1569" s="69" t="s">
        <v>187</v>
      </c>
      <c r="I1569" t="s">
        <v>41</v>
      </c>
      <c r="J1569" s="69">
        <f>precio_alta!K265</f>
        <v>0</v>
      </c>
    </row>
    <row r="1570" spans="1:10" x14ac:dyDescent="0.3">
      <c r="A1570" t="str">
        <f t="shared" si="24"/>
        <v>0Max Negocios + Ilimitado 79.90CONTADO</v>
      </c>
      <c r="B1570" s="69">
        <f>precio_alta!A266</f>
        <v>0</v>
      </c>
      <c r="C1570" s="69">
        <f>precio_alta!B266</f>
        <v>0</v>
      </c>
      <c r="D1570" s="69">
        <f>precio_alta!C266</f>
        <v>0</v>
      </c>
      <c r="E1570" s="69">
        <f>precio_alta!D266</f>
        <v>0</v>
      </c>
      <c r="F1570" s="69">
        <f>precio_alta!E266</f>
        <v>0</v>
      </c>
      <c r="G1570" s="69">
        <f>precio_alta!F266</f>
        <v>0</v>
      </c>
      <c r="H1570" s="69" t="s">
        <v>187</v>
      </c>
      <c r="I1570" t="s">
        <v>41</v>
      </c>
      <c r="J1570" s="69">
        <f>precio_alta!K266</f>
        <v>0</v>
      </c>
    </row>
    <row r="1571" spans="1:10" x14ac:dyDescent="0.3">
      <c r="A1571" t="str">
        <f t="shared" si="24"/>
        <v>0Max Negocios + Ilimitado 79.90CONTADO</v>
      </c>
      <c r="B1571" s="69">
        <f>precio_alta!A267</f>
        <v>0</v>
      </c>
      <c r="C1571" s="69">
        <f>precio_alta!B267</f>
        <v>0</v>
      </c>
      <c r="D1571" s="69">
        <f>precio_alta!C267</f>
        <v>0</v>
      </c>
      <c r="E1571" s="69">
        <f>precio_alta!D267</f>
        <v>0</v>
      </c>
      <c r="F1571" s="69">
        <f>precio_alta!E267</f>
        <v>0</v>
      </c>
      <c r="G1571" s="69">
        <f>precio_alta!F267</f>
        <v>0</v>
      </c>
      <c r="H1571" s="69" t="s">
        <v>187</v>
      </c>
      <c r="I1571" t="s">
        <v>41</v>
      </c>
      <c r="J1571" s="69">
        <f>precio_alta!K267</f>
        <v>0</v>
      </c>
    </row>
    <row r="1572" spans="1:10" x14ac:dyDescent="0.3">
      <c r="A1572" t="str">
        <f t="shared" si="24"/>
        <v>0Max Negocios + Ilimitado 79.90CONTADO</v>
      </c>
      <c r="B1572" s="69">
        <f>precio_alta!A268</f>
        <v>0</v>
      </c>
      <c r="C1572" s="69">
        <f>precio_alta!B268</f>
        <v>0</v>
      </c>
      <c r="D1572" s="69">
        <f>precio_alta!C268</f>
        <v>0</v>
      </c>
      <c r="E1572" s="69">
        <f>precio_alta!D268</f>
        <v>0</v>
      </c>
      <c r="F1572" s="69">
        <f>precio_alta!E268</f>
        <v>0</v>
      </c>
      <c r="G1572" s="69">
        <f>precio_alta!F268</f>
        <v>0</v>
      </c>
      <c r="H1572" s="69" t="s">
        <v>187</v>
      </c>
      <c r="I1572" t="s">
        <v>41</v>
      </c>
      <c r="J1572" s="69">
        <f>precio_alta!K268</f>
        <v>0</v>
      </c>
    </row>
    <row r="1573" spans="1:10" x14ac:dyDescent="0.3">
      <c r="A1573" t="str">
        <f t="shared" si="24"/>
        <v>0Max Negocios + Ilimitado 79.90CONTADO</v>
      </c>
      <c r="B1573" s="69">
        <f>precio_alta!A269</f>
        <v>0</v>
      </c>
      <c r="C1573" s="69">
        <f>precio_alta!B269</f>
        <v>0</v>
      </c>
      <c r="D1573" s="69">
        <f>precio_alta!C269</f>
        <v>0</v>
      </c>
      <c r="E1573" s="69">
        <f>precio_alta!D269</f>
        <v>0</v>
      </c>
      <c r="F1573" s="69">
        <f>precio_alta!E269</f>
        <v>0</v>
      </c>
      <c r="G1573" s="69">
        <f>precio_alta!F269</f>
        <v>0</v>
      </c>
      <c r="H1573" s="69" t="s">
        <v>187</v>
      </c>
      <c r="I1573" t="s">
        <v>41</v>
      </c>
      <c r="J1573" s="69">
        <f>precio_alta!K269</f>
        <v>0</v>
      </c>
    </row>
    <row r="1574" spans="1:10" x14ac:dyDescent="0.3">
      <c r="A1574" t="str">
        <f t="shared" si="24"/>
        <v>0Max Negocios + Ilimitado 79.90CONTADO</v>
      </c>
      <c r="B1574" s="69">
        <f>precio_alta!A270</f>
        <v>0</v>
      </c>
      <c r="C1574" s="69">
        <f>precio_alta!B270</f>
        <v>0</v>
      </c>
      <c r="D1574" s="69">
        <f>precio_alta!C270</f>
        <v>0</v>
      </c>
      <c r="E1574" s="69">
        <f>precio_alta!D270</f>
        <v>0</v>
      </c>
      <c r="F1574" s="69">
        <f>precio_alta!E270</f>
        <v>0</v>
      </c>
      <c r="G1574" s="69">
        <f>precio_alta!F270</f>
        <v>0</v>
      </c>
      <c r="H1574" s="69" t="s">
        <v>187</v>
      </c>
      <c r="I1574" t="s">
        <v>41</v>
      </c>
      <c r="J1574" s="69">
        <f>precio_alta!K270</f>
        <v>0</v>
      </c>
    </row>
    <row r="1575" spans="1:10" x14ac:dyDescent="0.3">
      <c r="A1575" t="str">
        <f t="shared" si="24"/>
        <v>0Max Negocios + Ilimitado 79.90CONTADO</v>
      </c>
      <c r="B1575" s="69">
        <f>precio_alta!A271</f>
        <v>0</v>
      </c>
      <c r="C1575" s="69">
        <f>precio_alta!B271</f>
        <v>0</v>
      </c>
      <c r="D1575" s="69">
        <f>precio_alta!C271</f>
        <v>0</v>
      </c>
      <c r="E1575" s="69">
        <f>precio_alta!D271</f>
        <v>0</v>
      </c>
      <c r="F1575" s="69">
        <f>precio_alta!E271</f>
        <v>0</v>
      </c>
      <c r="G1575" s="69">
        <f>precio_alta!F271</f>
        <v>0</v>
      </c>
      <c r="H1575" s="69" t="s">
        <v>187</v>
      </c>
      <c r="I1575" t="s">
        <v>41</v>
      </c>
      <c r="J1575" s="69">
        <f>precio_alta!K271</f>
        <v>0</v>
      </c>
    </row>
    <row r="1576" spans="1:10" x14ac:dyDescent="0.3">
      <c r="A1576" t="str">
        <f t="shared" si="24"/>
        <v>0Max Negocios + Ilimitado 79.90CONTADO</v>
      </c>
      <c r="B1576" s="69">
        <f>precio_alta!A272</f>
        <v>0</v>
      </c>
      <c r="C1576" s="69">
        <f>precio_alta!B272</f>
        <v>0</v>
      </c>
      <c r="D1576" s="69">
        <f>precio_alta!C272</f>
        <v>0</v>
      </c>
      <c r="E1576" s="69">
        <f>precio_alta!D272</f>
        <v>0</v>
      </c>
      <c r="F1576" s="69">
        <f>precio_alta!E272</f>
        <v>0</v>
      </c>
      <c r="G1576" s="69">
        <f>precio_alta!F272</f>
        <v>0</v>
      </c>
      <c r="H1576" s="69" t="s">
        <v>187</v>
      </c>
      <c r="I1576" t="s">
        <v>41</v>
      </c>
      <c r="J1576" s="69">
        <f>precio_alta!K272</f>
        <v>0</v>
      </c>
    </row>
    <row r="1577" spans="1:10" x14ac:dyDescent="0.3">
      <c r="A1577" t="str">
        <f t="shared" si="24"/>
        <v>0Max Negocios + Ilimitado 79.90CONTADO</v>
      </c>
      <c r="B1577" s="69">
        <f>precio_alta!A273</f>
        <v>0</v>
      </c>
      <c r="C1577" s="69">
        <f>precio_alta!B273</f>
        <v>0</v>
      </c>
      <c r="D1577" s="69">
        <f>precio_alta!C273</f>
        <v>0</v>
      </c>
      <c r="E1577" s="69">
        <f>precio_alta!D273</f>
        <v>0</v>
      </c>
      <c r="F1577" s="69">
        <f>precio_alta!E273</f>
        <v>0</v>
      </c>
      <c r="G1577" s="69">
        <f>precio_alta!F273</f>
        <v>0</v>
      </c>
      <c r="H1577" s="69" t="s">
        <v>187</v>
      </c>
      <c r="I1577" t="s">
        <v>41</v>
      </c>
      <c r="J1577" s="69">
        <f>precio_alta!K273</f>
        <v>0</v>
      </c>
    </row>
    <row r="1578" spans="1:10" x14ac:dyDescent="0.3">
      <c r="A1578" t="str">
        <f t="shared" si="24"/>
        <v>0Max Negocios + Ilimitado 79.90CONTADO</v>
      </c>
      <c r="B1578" s="69">
        <f>precio_alta!A274</f>
        <v>0</v>
      </c>
      <c r="C1578" s="69">
        <f>precio_alta!B274</f>
        <v>0</v>
      </c>
      <c r="D1578" s="69">
        <f>precio_alta!C274</f>
        <v>0</v>
      </c>
      <c r="E1578" s="69">
        <f>precio_alta!D274</f>
        <v>0</v>
      </c>
      <c r="F1578" s="69">
        <f>precio_alta!E274</f>
        <v>0</v>
      </c>
      <c r="G1578" s="69">
        <f>precio_alta!F274</f>
        <v>0</v>
      </c>
      <c r="H1578" s="69" t="s">
        <v>187</v>
      </c>
      <c r="I1578" t="s">
        <v>41</v>
      </c>
      <c r="J1578" s="69">
        <f>precio_alta!K274</f>
        <v>0</v>
      </c>
    </row>
    <row r="1579" spans="1:10" x14ac:dyDescent="0.3">
      <c r="A1579" t="str">
        <f t="shared" si="24"/>
        <v>0Max Negocios + Ilimitado 79.90CONTADO</v>
      </c>
      <c r="B1579" s="69">
        <f>precio_alta!A275</f>
        <v>0</v>
      </c>
      <c r="C1579" s="69">
        <f>precio_alta!B275</f>
        <v>0</v>
      </c>
      <c r="D1579" s="69">
        <f>precio_alta!C275</f>
        <v>0</v>
      </c>
      <c r="E1579" s="69">
        <f>precio_alta!D275</f>
        <v>0</v>
      </c>
      <c r="F1579" s="69">
        <f>precio_alta!E275</f>
        <v>0</v>
      </c>
      <c r="G1579" s="69">
        <f>precio_alta!F275</f>
        <v>0</v>
      </c>
      <c r="H1579" s="69" t="s">
        <v>187</v>
      </c>
      <c r="I1579" t="s">
        <v>41</v>
      </c>
      <c r="J1579" s="69">
        <f>precio_alta!K275</f>
        <v>0</v>
      </c>
    </row>
    <row r="1580" spans="1:10" x14ac:dyDescent="0.3">
      <c r="A1580" t="str">
        <f t="shared" si="24"/>
        <v>0Max Negocios + Ilimitado 79.90CONTADO</v>
      </c>
      <c r="B1580" s="69">
        <f>precio_alta!A276</f>
        <v>0</v>
      </c>
      <c r="C1580" s="69">
        <f>precio_alta!B276</f>
        <v>0</v>
      </c>
      <c r="D1580" s="69">
        <f>precio_alta!C276</f>
        <v>0</v>
      </c>
      <c r="E1580" s="69">
        <f>precio_alta!D276</f>
        <v>0</v>
      </c>
      <c r="F1580" s="69">
        <f>precio_alta!E276</f>
        <v>0</v>
      </c>
      <c r="G1580" s="69">
        <f>precio_alta!F276</f>
        <v>0</v>
      </c>
      <c r="H1580" s="69" t="s">
        <v>187</v>
      </c>
      <c r="I1580" t="s">
        <v>41</v>
      </c>
      <c r="J1580" s="69">
        <f>precio_alta!K276</f>
        <v>0</v>
      </c>
    </row>
    <row r="1581" spans="1:10" x14ac:dyDescent="0.3">
      <c r="A1581" t="str">
        <f t="shared" si="24"/>
        <v>0Max Negocios + Ilimitado 79.90CONTADO</v>
      </c>
      <c r="B1581" s="69">
        <f>precio_alta!A277</f>
        <v>0</v>
      </c>
      <c r="C1581" s="69">
        <f>precio_alta!B277</f>
        <v>0</v>
      </c>
      <c r="D1581" s="69">
        <f>precio_alta!C277</f>
        <v>0</v>
      </c>
      <c r="E1581" s="69">
        <f>precio_alta!D277</f>
        <v>0</v>
      </c>
      <c r="F1581" s="69">
        <f>precio_alta!E277</f>
        <v>0</v>
      </c>
      <c r="G1581" s="69">
        <f>precio_alta!F277</f>
        <v>0</v>
      </c>
      <c r="H1581" s="69" t="s">
        <v>187</v>
      </c>
      <c r="I1581" t="s">
        <v>41</v>
      </c>
      <c r="J1581" s="69">
        <f>precio_alta!K277</f>
        <v>0</v>
      </c>
    </row>
    <row r="1582" spans="1:10" x14ac:dyDescent="0.3">
      <c r="A1582" t="str">
        <f t="shared" si="24"/>
        <v>0Max Negocios + Ilimitado 79.90CONTADO</v>
      </c>
      <c r="B1582" s="69">
        <f>precio_alta!A278</f>
        <v>0</v>
      </c>
      <c r="C1582" s="69">
        <f>precio_alta!B278</f>
        <v>0</v>
      </c>
      <c r="D1582" s="69">
        <f>precio_alta!C278</f>
        <v>0</v>
      </c>
      <c r="E1582" s="69">
        <f>precio_alta!D278</f>
        <v>0</v>
      </c>
      <c r="F1582" s="69">
        <f>precio_alta!E278</f>
        <v>0</v>
      </c>
      <c r="G1582" s="69">
        <f>precio_alta!F278</f>
        <v>0</v>
      </c>
      <c r="H1582" s="69" t="s">
        <v>187</v>
      </c>
      <c r="I1582" t="s">
        <v>41</v>
      </c>
      <c r="J1582" s="69">
        <f>precio_alta!K278</f>
        <v>0</v>
      </c>
    </row>
    <row r="1583" spans="1:10" x14ac:dyDescent="0.3">
      <c r="A1583" t="str">
        <f t="shared" si="24"/>
        <v>0Max Negocios + Ilimitado 79.90CONTADO</v>
      </c>
      <c r="B1583" s="69">
        <f>precio_alta!A279</f>
        <v>0</v>
      </c>
      <c r="C1583" s="69">
        <f>precio_alta!B279</f>
        <v>0</v>
      </c>
      <c r="D1583" s="69">
        <f>precio_alta!C279</f>
        <v>0</v>
      </c>
      <c r="E1583" s="69">
        <f>precio_alta!D279</f>
        <v>0</v>
      </c>
      <c r="F1583" s="69">
        <f>precio_alta!E279</f>
        <v>0</v>
      </c>
      <c r="G1583" s="69">
        <f>precio_alta!F279</f>
        <v>0</v>
      </c>
      <c r="H1583" s="69" t="s">
        <v>187</v>
      </c>
      <c r="I1583" t="s">
        <v>41</v>
      </c>
      <c r="J1583" s="69">
        <f>precio_alta!K279</f>
        <v>0</v>
      </c>
    </row>
    <row r="1584" spans="1:10" x14ac:dyDescent="0.3">
      <c r="A1584" t="str">
        <f t="shared" si="24"/>
        <v>0Max Negocios + Ilimitado 79.90CONTADO</v>
      </c>
      <c r="B1584" s="69">
        <f>precio_alta!A280</f>
        <v>0</v>
      </c>
      <c r="C1584" s="69">
        <f>precio_alta!B280</f>
        <v>0</v>
      </c>
      <c r="D1584" s="69">
        <f>precio_alta!C280</f>
        <v>0</v>
      </c>
      <c r="E1584" s="69">
        <f>precio_alta!D280</f>
        <v>0</v>
      </c>
      <c r="F1584" s="69">
        <f>precio_alta!E280</f>
        <v>0</v>
      </c>
      <c r="G1584" s="69">
        <f>precio_alta!F280</f>
        <v>0</v>
      </c>
      <c r="H1584" s="69" t="s">
        <v>187</v>
      </c>
      <c r="I1584" t="s">
        <v>41</v>
      </c>
      <c r="J1584" s="69">
        <f>precio_alta!K280</f>
        <v>0</v>
      </c>
    </row>
    <row r="1585" spans="1:10" x14ac:dyDescent="0.3">
      <c r="A1585" t="str">
        <f t="shared" si="24"/>
        <v>0Max Negocios + Ilimitado 79.90CONTADO</v>
      </c>
      <c r="B1585" s="69">
        <f>precio_alta!A281</f>
        <v>0</v>
      </c>
      <c r="C1585" s="69">
        <f>precio_alta!B281</f>
        <v>0</v>
      </c>
      <c r="D1585" s="69">
        <f>precio_alta!C281</f>
        <v>0</v>
      </c>
      <c r="E1585" s="69">
        <f>precio_alta!D281</f>
        <v>0</v>
      </c>
      <c r="F1585" s="69">
        <f>precio_alta!E281</f>
        <v>0</v>
      </c>
      <c r="G1585" s="69">
        <f>precio_alta!F281</f>
        <v>0</v>
      </c>
      <c r="H1585" s="69" t="s">
        <v>187</v>
      </c>
      <c r="I1585" t="s">
        <v>41</v>
      </c>
      <c r="J1585" s="69">
        <f>precio_alta!K281</f>
        <v>0</v>
      </c>
    </row>
    <row r="1586" spans="1:10" x14ac:dyDescent="0.3">
      <c r="A1586" t="str">
        <f t="shared" si="24"/>
        <v>0Max Negocios + Ilimitado 79.90CONTADO</v>
      </c>
      <c r="B1586" s="69">
        <f>precio_alta!A282</f>
        <v>0</v>
      </c>
      <c r="C1586" s="69">
        <f>precio_alta!B282</f>
        <v>0</v>
      </c>
      <c r="D1586" s="69">
        <f>precio_alta!C282</f>
        <v>0</v>
      </c>
      <c r="E1586" s="69">
        <f>precio_alta!D282</f>
        <v>0</v>
      </c>
      <c r="F1586" s="69">
        <f>precio_alta!E282</f>
        <v>0</v>
      </c>
      <c r="G1586" s="69">
        <f>precio_alta!F282</f>
        <v>0</v>
      </c>
      <c r="H1586" s="69" t="s">
        <v>187</v>
      </c>
      <c r="I1586" t="s">
        <v>41</v>
      </c>
      <c r="J1586" s="69">
        <f>precio_alta!K282</f>
        <v>0</v>
      </c>
    </row>
    <row r="1587" spans="1:10" x14ac:dyDescent="0.3">
      <c r="A1587" t="str">
        <f t="shared" si="24"/>
        <v>0Max Negocios + Ilimitado 79.90CONTADO</v>
      </c>
      <c r="B1587" s="69">
        <f>precio_alta!A283</f>
        <v>0</v>
      </c>
      <c r="C1587" s="69">
        <f>precio_alta!B283</f>
        <v>0</v>
      </c>
      <c r="D1587" s="69">
        <f>precio_alta!C283</f>
        <v>0</v>
      </c>
      <c r="E1587" s="69">
        <f>precio_alta!D283</f>
        <v>0</v>
      </c>
      <c r="F1587" s="69">
        <f>precio_alta!E283</f>
        <v>0</v>
      </c>
      <c r="G1587" s="69">
        <f>precio_alta!F283</f>
        <v>0</v>
      </c>
      <c r="H1587" s="69" t="s">
        <v>187</v>
      </c>
      <c r="I1587" t="s">
        <v>41</v>
      </c>
      <c r="J1587" s="69">
        <f>precio_alta!K283</f>
        <v>0</v>
      </c>
    </row>
    <row r="1588" spans="1:10" x14ac:dyDescent="0.3">
      <c r="A1588" t="str">
        <f t="shared" si="24"/>
        <v>0Max Negocios + Ilimitado 79.90CONTADO</v>
      </c>
      <c r="B1588" s="69">
        <f>precio_alta!A284</f>
        <v>0</v>
      </c>
      <c r="C1588" s="69">
        <f>precio_alta!B284</f>
        <v>0</v>
      </c>
      <c r="D1588" s="69">
        <f>precio_alta!C284</f>
        <v>0</v>
      </c>
      <c r="E1588" s="69">
        <f>precio_alta!D284</f>
        <v>0</v>
      </c>
      <c r="F1588" s="69">
        <f>precio_alta!E284</f>
        <v>0</v>
      </c>
      <c r="G1588" s="69">
        <f>precio_alta!F284</f>
        <v>0</v>
      </c>
      <c r="H1588" s="69" t="s">
        <v>187</v>
      </c>
      <c r="I1588" t="s">
        <v>41</v>
      </c>
      <c r="J1588" s="69">
        <f>precio_alta!K284</f>
        <v>0</v>
      </c>
    </row>
    <row r="1589" spans="1:10" x14ac:dyDescent="0.3">
      <c r="A1589" t="str">
        <f t="shared" si="24"/>
        <v>0Max Negocios + Ilimitado 79.90CONTADO</v>
      </c>
      <c r="B1589" s="69">
        <f>precio_alta!A285</f>
        <v>0</v>
      </c>
      <c r="C1589" s="69">
        <f>precio_alta!B285</f>
        <v>0</v>
      </c>
      <c r="D1589" s="69">
        <f>precio_alta!C285</f>
        <v>0</v>
      </c>
      <c r="E1589" s="69">
        <f>precio_alta!D285</f>
        <v>0</v>
      </c>
      <c r="F1589" s="69">
        <f>precio_alta!E285</f>
        <v>0</v>
      </c>
      <c r="G1589" s="69">
        <f>precio_alta!F285</f>
        <v>0</v>
      </c>
      <c r="H1589" s="69" t="s">
        <v>187</v>
      </c>
      <c r="I1589" t="s">
        <v>41</v>
      </c>
      <c r="J1589" s="69">
        <f>precio_alta!K285</f>
        <v>0</v>
      </c>
    </row>
    <row r="1590" spans="1:10" x14ac:dyDescent="0.3">
      <c r="A1590" t="str">
        <f t="shared" si="24"/>
        <v>0Max Negocios + Ilimitado 79.90CONTADO</v>
      </c>
      <c r="B1590" s="69">
        <f>precio_alta!A286</f>
        <v>0</v>
      </c>
      <c r="C1590" s="69">
        <f>precio_alta!B286</f>
        <v>0</v>
      </c>
      <c r="D1590" s="69">
        <f>precio_alta!C286</f>
        <v>0</v>
      </c>
      <c r="E1590" s="69">
        <f>precio_alta!D286</f>
        <v>0</v>
      </c>
      <c r="F1590" s="69">
        <f>precio_alta!E286</f>
        <v>0</v>
      </c>
      <c r="G1590" s="69">
        <f>precio_alta!F286</f>
        <v>0</v>
      </c>
      <c r="H1590" s="69" t="s">
        <v>187</v>
      </c>
      <c r="I1590" t="s">
        <v>41</v>
      </c>
      <c r="J1590" s="69">
        <f>precio_alta!K286</f>
        <v>0</v>
      </c>
    </row>
    <row r="1591" spans="1:10" x14ac:dyDescent="0.3">
      <c r="A1591" t="str">
        <f t="shared" si="24"/>
        <v>0Max Negocios + Ilimitado 79.90CONTADO</v>
      </c>
      <c r="B1591" s="69">
        <f>precio_alta!A287</f>
        <v>0</v>
      </c>
      <c r="C1591" s="69">
        <f>precio_alta!B287</f>
        <v>0</v>
      </c>
      <c r="D1591" s="69">
        <f>precio_alta!C287</f>
        <v>0</v>
      </c>
      <c r="E1591" s="69">
        <f>precio_alta!D287</f>
        <v>0</v>
      </c>
      <c r="F1591" s="69">
        <f>precio_alta!E287</f>
        <v>0</v>
      </c>
      <c r="G1591" s="69">
        <f>precio_alta!F287</f>
        <v>0</v>
      </c>
      <c r="H1591" s="69" t="s">
        <v>187</v>
      </c>
      <c r="I1591" t="s">
        <v>41</v>
      </c>
      <c r="J1591" s="69">
        <f>precio_alta!K287</f>
        <v>0</v>
      </c>
    </row>
    <row r="1592" spans="1:10" x14ac:dyDescent="0.3">
      <c r="A1592" t="str">
        <f t="shared" si="24"/>
        <v>0Max Negocios + Ilimitado 79.90CONTADO</v>
      </c>
      <c r="B1592" s="69">
        <f>precio_alta!A288</f>
        <v>0</v>
      </c>
      <c r="C1592" s="69">
        <f>precio_alta!B288</f>
        <v>0</v>
      </c>
      <c r="D1592" s="69">
        <f>precio_alta!C288</f>
        <v>0</v>
      </c>
      <c r="E1592" s="69">
        <f>precio_alta!D288</f>
        <v>0</v>
      </c>
      <c r="F1592" s="69">
        <f>precio_alta!E288</f>
        <v>0</v>
      </c>
      <c r="G1592" s="69">
        <f>precio_alta!F288</f>
        <v>0</v>
      </c>
      <c r="H1592" s="69" t="s">
        <v>187</v>
      </c>
      <c r="I1592" t="s">
        <v>41</v>
      </c>
      <c r="J1592" s="69">
        <f>precio_alta!K288</f>
        <v>0</v>
      </c>
    </row>
    <row r="1593" spans="1:10" x14ac:dyDescent="0.3">
      <c r="A1593" t="str">
        <f t="shared" si="24"/>
        <v>0Max Negocios + Ilimitado 79.90CONTADO</v>
      </c>
      <c r="B1593" s="69">
        <f>precio_alta!A289</f>
        <v>0</v>
      </c>
      <c r="C1593" s="69">
        <f>precio_alta!B289</f>
        <v>0</v>
      </c>
      <c r="D1593" s="69">
        <f>precio_alta!C289</f>
        <v>0</v>
      </c>
      <c r="E1593" s="69">
        <f>precio_alta!D289</f>
        <v>0</v>
      </c>
      <c r="F1593" s="69">
        <f>precio_alta!E289</f>
        <v>0</v>
      </c>
      <c r="G1593" s="69">
        <f>precio_alta!F289</f>
        <v>0</v>
      </c>
      <c r="H1593" s="69" t="s">
        <v>187</v>
      </c>
      <c r="I1593" t="s">
        <v>41</v>
      </c>
      <c r="J1593" s="69">
        <f>precio_alta!K289</f>
        <v>0</v>
      </c>
    </row>
    <row r="1594" spans="1:10" x14ac:dyDescent="0.3">
      <c r="A1594" t="str">
        <f t="shared" si="24"/>
        <v>0Max Negocios + Ilimitado 79.90CONTADO</v>
      </c>
      <c r="B1594" s="69">
        <f>precio_alta!A290</f>
        <v>0</v>
      </c>
      <c r="C1594" s="69">
        <f>precio_alta!B290</f>
        <v>0</v>
      </c>
      <c r="D1594" s="69">
        <f>precio_alta!C290</f>
        <v>0</v>
      </c>
      <c r="E1594" s="69">
        <f>precio_alta!D290</f>
        <v>0</v>
      </c>
      <c r="F1594" s="69">
        <f>precio_alta!E290</f>
        <v>0</v>
      </c>
      <c r="G1594" s="69">
        <f>precio_alta!F290</f>
        <v>0</v>
      </c>
      <c r="H1594" s="69" t="s">
        <v>187</v>
      </c>
      <c r="I1594" t="s">
        <v>41</v>
      </c>
      <c r="J1594" s="69">
        <f>precio_alta!K290</f>
        <v>0</v>
      </c>
    </row>
    <row r="1595" spans="1:10" x14ac:dyDescent="0.3">
      <c r="A1595" t="str">
        <f t="shared" si="24"/>
        <v>0Max Negocios + Ilimitado 79.90CONTADO</v>
      </c>
      <c r="B1595" s="69">
        <f>precio_alta!A291</f>
        <v>0</v>
      </c>
      <c r="C1595" s="69">
        <f>precio_alta!B291</f>
        <v>0</v>
      </c>
      <c r="D1595" s="69">
        <f>precio_alta!C291</f>
        <v>0</v>
      </c>
      <c r="E1595" s="69">
        <f>precio_alta!D291</f>
        <v>0</v>
      </c>
      <c r="F1595" s="69">
        <f>precio_alta!E291</f>
        <v>0</v>
      </c>
      <c r="G1595" s="69">
        <f>precio_alta!F291</f>
        <v>0</v>
      </c>
      <c r="H1595" s="69" t="s">
        <v>187</v>
      </c>
      <c r="I1595" t="s">
        <v>41</v>
      </c>
      <c r="J1595" s="69">
        <f>precio_alta!K291</f>
        <v>0</v>
      </c>
    </row>
    <row r="1596" spans="1:10" x14ac:dyDescent="0.3">
      <c r="A1596" t="str">
        <f t="shared" si="24"/>
        <v>0Max Negocios + Ilimitado 79.90CONTADO</v>
      </c>
      <c r="B1596" s="69">
        <f>precio_alta!A292</f>
        <v>0</v>
      </c>
      <c r="C1596" s="69">
        <f>precio_alta!B292</f>
        <v>0</v>
      </c>
      <c r="D1596" s="69">
        <f>precio_alta!C292</f>
        <v>0</v>
      </c>
      <c r="E1596" s="69">
        <f>precio_alta!D292</f>
        <v>0</v>
      </c>
      <c r="F1596" s="69">
        <f>precio_alta!E292</f>
        <v>0</v>
      </c>
      <c r="G1596" s="69">
        <f>precio_alta!F292</f>
        <v>0</v>
      </c>
      <c r="H1596" s="69" t="s">
        <v>187</v>
      </c>
      <c r="I1596" t="s">
        <v>41</v>
      </c>
      <c r="J1596" s="69">
        <f>precio_alta!K292</f>
        <v>0</v>
      </c>
    </row>
    <row r="1597" spans="1:10" x14ac:dyDescent="0.3">
      <c r="A1597" t="str">
        <f t="shared" si="24"/>
        <v>0Max Negocios + Ilimitado 79.90CONTADO</v>
      </c>
      <c r="B1597" s="69">
        <f>precio_alta!A293</f>
        <v>0</v>
      </c>
      <c r="C1597" s="69">
        <f>precio_alta!B293</f>
        <v>0</v>
      </c>
      <c r="D1597" s="69">
        <f>precio_alta!C293</f>
        <v>0</v>
      </c>
      <c r="E1597" s="69">
        <f>precio_alta!D293</f>
        <v>0</v>
      </c>
      <c r="F1597" s="69">
        <f>precio_alta!E293</f>
        <v>0</v>
      </c>
      <c r="G1597" s="69">
        <f>precio_alta!F293</f>
        <v>0</v>
      </c>
      <c r="H1597" s="69" t="s">
        <v>187</v>
      </c>
      <c r="I1597" t="s">
        <v>41</v>
      </c>
      <c r="J1597" s="69">
        <f>precio_alta!K293</f>
        <v>0</v>
      </c>
    </row>
    <row r="1598" spans="1:10" x14ac:dyDescent="0.3">
      <c r="A1598" t="str">
        <f t="shared" si="24"/>
        <v>0Max Negocios + Ilimitado 79.90CONTADO</v>
      </c>
      <c r="B1598" s="69">
        <f>precio_alta!A294</f>
        <v>0</v>
      </c>
      <c r="C1598" s="69">
        <f>precio_alta!B294</f>
        <v>0</v>
      </c>
      <c r="D1598" s="69">
        <f>precio_alta!C294</f>
        <v>0</v>
      </c>
      <c r="E1598" s="69">
        <f>precio_alta!D294</f>
        <v>0</v>
      </c>
      <c r="F1598" s="69">
        <f>precio_alta!E294</f>
        <v>0</v>
      </c>
      <c r="G1598" s="69">
        <f>precio_alta!F294</f>
        <v>0</v>
      </c>
      <c r="H1598" s="69" t="s">
        <v>187</v>
      </c>
      <c r="I1598" t="s">
        <v>41</v>
      </c>
      <c r="J1598" s="69">
        <f>precio_alta!K294</f>
        <v>0</v>
      </c>
    </row>
    <row r="1599" spans="1:10" x14ac:dyDescent="0.3">
      <c r="A1599" t="str">
        <f t="shared" si="24"/>
        <v>0Max Negocios + Ilimitado 79.90CONTADO</v>
      </c>
      <c r="B1599" s="69">
        <f>precio_alta!A295</f>
        <v>0</v>
      </c>
      <c r="C1599" s="69">
        <f>precio_alta!B295</f>
        <v>0</v>
      </c>
      <c r="D1599" s="69">
        <f>precio_alta!C295</f>
        <v>0</v>
      </c>
      <c r="E1599" s="69">
        <f>precio_alta!D295</f>
        <v>0</v>
      </c>
      <c r="F1599" s="69">
        <f>precio_alta!E295</f>
        <v>0</v>
      </c>
      <c r="G1599" s="69">
        <f>precio_alta!F295</f>
        <v>0</v>
      </c>
      <c r="H1599" s="69" t="s">
        <v>187</v>
      </c>
      <c r="I1599" t="s">
        <v>41</v>
      </c>
      <c r="J1599" s="69">
        <f>precio_alta!K295</f>
        <v>0</v>
      </c>
    </row>
    <row r="1600" spans="1:10" x14ac:dyDescent="0.3">
      <c r="A1600" t="str">
        <f t="shared" si="24"/>
        <v>APPLE IPHONE 15 128GBMax Negocios + Ilimitado 95.90CONTADO</v>
      </c>
      <c r="B1600" s="74" t="str">
        <f>precio_alta!A3</f>
        <v>Corriente</v>
      </c>
      <c r="C1600" s="74" t="str">
        <f>precio_alta!B3</f>
        <v>5G</v>
      </c>
      <c r="D1600" s="74" t="str">
        <f>precio_alta!C3</f>
        <v>APPLE</v>
      </c>
      <c r="E1600" s="74" t="str">
        <f>precio_alta!D3</f>
        <v>APPLE IPHONE 15 128GB</v>
      </c>
      <c r="F1600" s="74">
        <f>precio_alta!E3</f>
        <v>3769</v>
      </c>
      <c r="G1600" s="74" t="str">
        <f>precio_alta!F3</f>
        <v>iOS</v>
      </c>
      <c r="H1600" s="69" t="s">
        <v>187</v>
      </c>
      <c r="I1600" t="s">
        <v>8</v>
      </c>
      <c r="J1600" s="69">
        <f>precio_alta!L3</f>
        <v>3539</v>
      </c>
    </row>
    <row r="1601" spans="1:10" x14ac:dyDescent="0.3">
      <c r="A1601" t="str">
        <f t="shared" si="24"/>
        <v>APPLE IPHONE 15 256GBMax Negocios + Ilimitado 95.90CONTADO</v>
      </c>
      <c r="B1601" s="74" t="str">
        <f>precio_alta!A4</f>
        <v>Corriente</v>
      </c>
      <c r="C1601" s="74" t="str">
        <f>precio_alta!B4</f>
        <v>5G</v>
      </c>
      <c r="D1601" s="74" t="str">
        <f>precio_alta!C4</f>
        <v>APPLE</v>
      </c>
      <c r="E1601" s="74" t="str">
        <f>precio_alta!D4</f>
        <v>APPLE IPHONE 15 256GB</v>
      </c>
      <c r="F1601" s="74">
        <f>precio_alta!E4</f>
        <v>5029</v>
      </c>
      <c r="G1601" s="74" t="str">
        <f>precio_alta!F4</f>
        <v>iOS</v>
      </c>
      <c r="H1601" s="69" t="s">
        <v>187</v>
      </c>
      <c r="I1601" t="s">
        <v>8</v>
      </c>
      <c r="J1601" s="69">
        <f>precio_alta!L4</f>
        <v>4719</v>
      </c>
    </row>
    <row r="1602" spans="1:10" x14ac:dyDescent="0.3">
      <c r="A1602" t="str">
        <f t="shared" si="24"/>
        <v>APPLE IPHONE 16 128GBMax Negocios + Ilimitado 95.90CONTADO</v>
      </c>
      <c r="B1602" s="74" t="str">
        <f>precio_alta!A5</f>
        <v>Corriente</v>
      </c>
      <c r="C1602" s="74" t="str">
        <f>precio_alta!B5</f>
        <v>5G</v>
      </c>
      <c r="D1602" s="74" t="str">
        <f>precio_alta!C5</f>
        <v>APPLE</v>
      </c>
      <c r="E1602" s="74" t="str">
        <f>precio_alta!D5</f>
        <v>APPLE IPHONE 16 128GB</v>
      </c>
      <c r="F1602" s="74">
        <f>precio_alta!E5</f>
        <v>4399</v>
      </c>
      <c r="G1602" s="74" t="str">
        <f>precio_alta!F5</f>
        <v>iOS</v>
      </c>
      <c r="H1602" s="69" t="s">
        <v>187</v>
      </c>
      <c r="I1602" t="s">
        <v>8</v>
      </c>
      <c r="J1602" s="69">
        <f>precio_alta!L5</f>
        <v>4129</v>
      </c>
    </row>
    <row r="1603" spans="1:10" x14ac:dyDescent="0.3">
      <c r="A1603" t="str">
        <f t="shared" ref="A1603:A1666" si="25">CONCATENATE(E1603,I1603,H1603)</f>
        <v>APPLE IPHONE 16 PRO 1TBMax Negocios + Ilimitado 95.90CONTADO</v>
      </c>
      <c r="B1603" s="74" t="str">
        <f>precio_alta!A6</f>
        <v>Corriente</v>
      </c>
      <c r="C1603" s="74" t="str">
        <f>precio_alta!B6</f>
        <v>5G</v>
      </c>
      <c r="D1603" s="74" t="str">
        <f>precio_alta!C6</f>
        <v>APPLE</v>
      </c>
      <c r="E1603" s="74" t="str">
        <f>precio_alta!D6</f>
        <v>APPLE IPHONE 16 PRO 1TB</v>
      </c>
      <c r="F1603" s="74">
        <f>precio_alta!E6</f>
        <v>9419</v>
      </c>
      <c r="G1603" s="74" t="str">
        <f>precio_alta!F6</f>
        <v>iOS</v>
      </c>
      <c r="H1603" s="69" t="s">
        <v>187</v>
      </c>
      <c r="I1603" t="s">
        <v>8</v>
      </c>
      <c r="J1603" s="69">
        <f>precio_alta!L6</f>
        <v>8849</v>
      </c>
    </row>
    <row r="1604" spans="1:10" x14ac:dyDescent="0.3">
      <c r="A1604" t="str">
        <f t="shared" si="25"/>
        <v>APPLE IPHONE 16 PRO 512GBMax Negocios + Ilimitado 95.90CONTADO</v>
      </c>
      <c r="B1604" s="74" t="str">
        <f>precio_alta!A7</f>
        <v>Corriente</v>
      </c>
      <c r="C1604" s="74" t="str">
        <f>precio_alta!B7</f>
        <v>5G</v>
      </c>
      <c r="D1604" s="74" t="str">
        <f>precio_alta!C7</f>
        <v>APPLE</v>
      </c>
      <c r="E1604" s="74" t="str">
        <f>precio_alta!D7</f>
        <v>APPLE IPHONE 16 PRO 512GB</v>
      </c>
      <c r="F1604" s="74">
        <f>precio_alta!E7</f>
        <v>8169</v>
      </c>
      <c r="G1604" s="74" t="str">
        <f>precio_alta!F7</f>
        <v>iOS</v>
      </c>
      <c r="H1604" s="69" t="s">
        <v>187</v>
      </c>
      <c r="I1604" t="s">
        <v>8</v>
      </c>
      <c r="J1604" s="69">
        <f>precio_alta!L7</f>
        <v>7669</v>
      </c>
    </row>
    <row r="1605" spans="1:10" x14ac:dyDescent="0.3">
      <c r="A1605" t="str">
        <f t="shared" si="25"/>
        <v>APPLE IPHONE 16 PRO MAX 1TBMax Negocios + Ilimitado 95.90CONTADO</v>
      </c>
      <c r="B1605" s="74" t="str">
        <f>precio_alta!A8</f>
        <v>Corriente</v>
      </c>
      <c r="C1605" s="74" t="str">
        <f>precio_alta!B8</f>
        <v>5G</v>
      </c>
      <c r="D1605" s="74" t="str">
        <f>precio_alta!C8</f>
        <v>APPLE</v>
      </c>
      <c r="E1605" s="74" t="str">
        <f>precio_alta!D8</f>
        <v>APPLE IPHONE 16 PRO MAX 1TB</v>
      </c>
      <c r="F1605" s="74">
        <f>precio_alta!E8</f>
        <v>10049</v>
      </c>
      <c r="G1605" s="74" t="str">
        <f>precio_alta!F8</f>
        <v>iOS</v>
      </c>
      <c r="H1605" s="69" t="s">
        <v>187</v>
      </c>
      <c r="I1605" t="s">
        <v>8</v>
      </c>
      <c r="J1605" s="69">
        <f>precio_alta!L8</f>
        <v>9439</v>
      </c>
    </row>
    <row r="1606" spans="1:10" x14ac:dyDescent="0.3">
      <c r="A1606" t="str">
        <f t="shared" si="25"/>
        <v>APPLE IPHONE 16 PRO MAX 512GBMax Negocios + Ilimitado 95.90CONTADO</v>
      </c>
      <c r="B1606" s="74" t="str">
        <f>precio_alta!A9</f>
        <v>Corriente</v>
      </c>
      <c r="C1606" s="74" t="str">
        <f>precio_alta!B9</f>
        <v>5G</v>
      </c>
      <c r="D1606" s="74" t="str">
        <f>precio_alta!C9</f>
        <v>APPLE</v>
      </c>
      <c r="E1606" s="74" t="str">
        <f>precio_alta!D9</f>
        <v>APPLE IPHONE 16 PRO MAX 512GB</v>
      </c>
      <c r="F1606" s="74">
        <f>precio_alta!E9</f>
        <v>8799</v>
      </c>
      <c r="G1606" s="74" t="str">
        <f>precio_alta!F9</f>
        <v>iOS</v>
      </c>
      <c r="H1606" s="69" t="s">
        <v>187</v>
      </c>
      <c r="I1606" t="s">
        <v>8</v>
      </c>
      <c r="J1606" s="69">
        <f>precio_alta!L9</f>
        <v>8259</v>
      </c>
    </row>
    <row r="1607" spans="1:10" x14ac:dyDescent="0.3">
      <c r="A1607" t="str">
        <f t="shared" si="25"/>
        <v>APPLE IPHONE 16e 128GBMax Negocios + Ilimitado 95.90CONTADO</v>
      </c>
      <c r="B1607" s="74" t="str">
        <f>precio_alta!A10</f>
        <v>Corriente</v>
      </c>
      <c r="C1607" s="74" t="str">
        <f>precio_alta!B10</f>
        <v>5G</v>
      </c>
      <c r="D1607" s="74" t="str">
        <f>precio_alta!C10</f>
        <v>APPLE</v>
      </c>
      <c r="E1607" s="74" t="str">
        <f>precio_alta!D10</f>
        <v>APPLE IPHONE 16e 128GB</v>
      </c>
      <c r="F1607" s="74">
        <f>precio_alta!E10</f>
        <v>3119</v>
      </c>
      <c r="G1607" s="74" t="str">
        <f>precio_alta!F10</f>
        <v>iOS</v>
      </c>
      <c r="H1607" s="69" t="s">
        <v>187</v>
      </c>
      <c r="I1607" t="s">
        <v>8</v>
      </c>
      <c r="J1607" s="69">
        <f>precio_alta!L10</f>
        <v>2929</v>
      </c>
    </row>
    <row r="1608" spans="1:10" x14ac:dyDescent="0.3">
      <c r="A1608" t="str">
        <f t="shared" si="25"/>
        <v>APPLE IPHONE 17 256GBMax Negocios + Ilimitado 95.90CONTADO</v>
      </c>
      <c r="B1608" s="74" t="str">
        <f>precio_alta!A11</f>
        <v>Corriente</v>
      </c>
      <c r="C1608" s="74" t="str">
        <f>precio_alta!B11</f>
        <v>5G</v>
      </c>
      <c r="D1608" s="74" t="str">
        <f>precio_alta!C11</f>
        <v>APPLE</v>
      </c>
      <c r="E1608" s="74" t="str">
        <f>precio_alta!D11</f>
        <v>APPLE IPHONE 17 256GB</v>
      </c>
      <c r="F1608" s="74">
        <f>precio_alta!E11</f>
        <v>5029</v>
      </c>
      <c r="G1608" s="74" t="str">
        <f>precio_alta!F11</f>
        <v>iOS</v>
      </c>
      <c r="H1608" s="69" t="s">
        <v>187</v>
      </c>
      <c r="I1608" t="s">
        <v>8</v>
      </c>
      <c r="J1608" s="69">
        <f>precio_alta!L11</f>
        <v>4719</v>
      </c>
    </row>
    <row r="1609" spans="1:10" x14ac:dyDescent="0.3">
      <c r="A1609" t="str">
        <f t="shared" si="25"/>
        <v>APPLE IPHONE 17 512GBMax Negocios + Ilimitado 95.90CONTADO</v>
      </c>
      <c r="B1609" s="74" t="str">
        <f>precio_alta!A12</f>
        <v>Corriente</v>
      </c>
      <c r="C1609" s="74" t="str">
        <f>precio_alta!B12</f>
        <v>5G</v>
      </c>
      <c r="D1609" s="74" t="str">
        <f>precio_alta!C12</f>
        <v>APPLE</v>
      </c>
      <c r="E1609" s="74" t="str">
        <f>precio_alta!D12</f>
        <v>APPLE IPHONE 17 512GB</v>
      </c>
      <c r="F1609" s="74">
        <f>precio_alta!E12</f>
        <v>6279</v>
      </c>
      <c r="G1609" s="74" t="str">
        <f>precio_alta!F12</f>
        <v>iOS</v>
      </c>
      <c r="H1609" s="69" t="s">
        <v>187</v>
      </c>
      <c r="I1609" t="s">
        <v>8</v>
      </c>
      <c r="J1609" s="69">
        <f>precio_alta!L12</f>
        <v>5899</v>
      </c>
    </row>
    <row r="1610" spans="1:10" x14ac:dyDescent="0.3">
      <c r="A1610" t="str">
        <f t="shared" si="25"/>
        <v>APPLE IPHONE 17 PRO 1TBMax Negocios + Ilimitado 95.90CONTADO</v>
      </c>
      <c r="B1610" s="74" t="str">
        <f>precio_alta!A13</f>
        <v>Corriente</v>
      </c>
      <c r="C1610" s="74" t="str">
        <f>precio_alta!B13</f>
        <v>5G</v>
      </c>
      <c r="D1610" s="74" t="str">
        <f>precio_alta!C13</f>
        <v>APPLE</v>
      </c>
      <c r="E1610" s="74" t="str">
        <f>precio_alta!D13</f>
        <v>APPLE IPHONE 17 PRO 1TB</v>
      </c>
      <c r="F1610" s="74">
        <f>precio_alta!E13</f>
        <v>9419</v>
      </c>
      <c r="G1610" s="74" t="str">
        <f>precio_alta!F13</f>
        <v>iOS</v>
      </c>
      <c r="H1610" s="69" t="s">
        <v>187</v>
      </c>
      <c r="I1610" t="s">
        <v>8</v>
      </c>
      <c r="J1610" s="69">
        <f>precio_alta!L13</f>
        <v>8849</v>
      </c>
    </row>
    <row r="1611" spans="1:10" x14ac:dyDescent="0.3">
      <c r="A1611" t="str">
        <f t="shared" si="25"/>
        <v>APPLE IPHONE 17 PRO 256GBMax Negocios + Ilimitado 95.90CONTADO</v>
      </c>
      <c r="B1611" s="74" t="str">
        <f>precio_alta!A14</f>
        <v>Corriente</v>
      </c>
      <c r="C1611" s="74" t="str">
        <f>precio_alta!B14</f>
        <v>5G</v>
      </c>
      <c r="D1611" s="74" t="str">
        <f>precio_alta!C14</f>
        <v>APPLE</v>
      </c>
      <c r="E1611" s="74" t="str">
        <f>precio_alta!D14</f>
        <v>APPLE IPHONE 17 PRO 256GB</v>
      </c>
      <c r="F1611" s="74">
        <f>precio_alta!E14</f>
        <v>6909</v>
      </c>
      <c r="G1611" s="74" t="str">
        <f>precio_alta!F14</f>
        <v>iOS</v>
      </c>
      <c r="H1611" s="69" t="s">
        <v>187</v>
      </c>
      <c r="I1611" t="s">
        <v>8</v>
      </c>
      <c r="J1611" s="69">
        <f>precio_alta!L14</f>
        <v>6489</v>
      </c>
    </row>
    <row r="1612" spans="1:10" x14ac:dyDescent="0.3">
      <c r="A1612" t="str">
        <f t="shared" si="25"/>
        <v>APPLE IPHONE 17 PRO 512GBMax Negocios + Ilimitado 95.90CONTADO</v>
      </c>
      <c r="B1612" s="74" t="str">
        <f>precio_alta!A15</f>
        <v>Corriente</v>
      </c>
      <c r="C1612" s="74" t="str">
        <f>precio_alta!B15</f>
        <v>5G</v>
      </c>
      <c r="D1612" s="74" t="str">
        <f>precio_alta!C15</f>
        <v>APPLE</v>
      </c>
      <c r="E1612" s="74" t="str">
        <f>precio_alta!D15</f>
        <v>APPLE IPHONE 17 PRO 512GB</v>
      </c>
      <c r="F1612" s="74">
        <f>precio_alta!E15</f>
        <v>8169</v>
      </c>
      <c r="G1612" s="74" t="str">
        <f>precio_alta!F15</f>
        <v>iOS</v>
      </c>
      <c r="H1612" s="69" t="s">
        <v>187</v>
      </c>
      <c r="I1612" t="s">
        <v>8</v>
      </c>
      <c r="J1612" s="69">
        <f>precio_alta!L15</f>
        <v>7669</v>
      </c>
    </row>
    <row r="1613" spans="1:10" x14ac:dyDescent="0.3">
      <c r="A1613" t="str">
        <f t="shared" si="25"/>
        <v>APPLE IPHONE 17 PRO MAX 1TBMax Negocios + Ilimitado 95.90CONTADO</v>
      </c>
      <c r="B1613" s="74" t="str">
        <f>precio_alta!A16</f>
        <v>Corriente</v>
      </c>
      <c r="C1613" s="74" t="str">
        <f>precio_alta!B16</f>
        <v>5G</v>
      </c>
      <c r="D1613" s="74" t="str">
        <f>precio_alta!C16</f>
        <v>APPLE</v>
      </c>
      <c r="E1613" s="74" t="str">
        <f>precio_alta!D16</f>
        <v>APPLE IPHONE 17 PRO MAX 1TB</v>
      </c>
      <c r="F1613" s="74">
        <f>precio_alta!E16</f>
        <v>10049</v>
      </c>
      <c r="G1613" s="74" t="str">
        <f>precio_alta!F16</f>
        <v>iOS</v>
      </c>
      <c r="H1613" s="69" t="s">
        <v>187</v>
      </c>
      <c r="I1613" t="s">
        <v>8</v>
      </c>
      <c r="J1613" s="69">
        <f>precio_alta!L16</f>
        <v>9439</v>
      </c>
    </row>
    <row r="1614" spans="1:10" x14ac:dyDescent="0.3">
      <c r="A1614" t="str">
        <f t="shared" si="25"/>
        <v>APPLE IPHONE 17 PRO MAX 256GBMax Negocios + Ilimitado 95.90CONTADO</v>
      </c>
      <c r="B1614" s="74" t="str">
        <f>precio_alta!A17</f>
        <v>Corriente</v>
      </c>
      <c r="C1614" s="74" t="str">
        <f>precio_alta!B17</f>
        <v>5G</v>
      </c>
      <c r="D1614" s="74" t="str">
        <f>precio_alta!C17</f>
        <v>APPLE</v>
      </c>
      <c r="E1614" s="74" t="str">
        <f>precio_alta!D17</f>
        <v>APPLE IPHONE 17 PRO MAX 256GB</v>
      </c>
      <c r="F1614" s="74">
        <f>precio_alta!E17</f>
        <v>7539</v>
      </c>
      <c r="G1614" s="74" t="str">
        <f>precio_alta!F17</f>
        <v>iOS</v>
      </c>
      <c r="H1614" s="69" t="s">
        <v>187</v>
      </c>
      <c r="I1614" t="s">
        <v>8</v>
      </c>
      <c r="J1614" s="69">
        <f>precio_alta!L17</f>
        <v>7079</v>
      </c>
    </row>
    <row r="1615" spans="1:10" x14ac:dyDescent="0.3">
      <c r="A1615" t="str">
        <f t="shared" si="25"/>
        <v>APPLE IPHONE 17 PRO MAX 2TBMax Negocios + Ilimitado 95.90CONTADO</v>
      </c>
      <c r="B1615" s="74" t="str">
        <f>precio_alta!A18</f>
        <v>Corriente</v>
      </c>
      <c r="C1615" s="74" t="str">
        <f>precio_alta!B18</f>
        <v>5G</v>
      </c>
      <c r="D1615" s="74" t="str">
        <f>precio_alta!C18</f>
        <v>APPLE</v>
      </c>
      <c r="E1615" s="74" t="str">
        <f>precio_alta!D18</f>
        <v>APPLE IPHONE 17 PRO MAX 2TB</v>
      </c>
      <c r="F1615" s="74">
        <f>precio_alta!E18</f>
        <v>12569</v>
      </c>
      <c r="G1615" s="74" t="str">
        <f>precio_alta!F18</f>
        <v>iOS</v>
      </c>
      <c r="H1615" s="69" t="s">
        <v>187</v>
      </c>
      <c r="I1615" t="s">
        <v>8</v>
      </c>
      <c r="J1615" s="69">
        <f>precio_alta!L18</f>
        <v>11799</v>
      </c>
    </row>
    <row r="1616" spans="1:10" x14ac:dyDescent="0.3">
      <c r="A1616" t="str">
        <f t="shared" si="25"/>
        <v>APPLE IPHONE 17 PRO MAX 512GBMax Negocios + Ilimitado 95.90CONTADO</v>
      </c>
      <c r="B1616" s="74" t="str">
        <f>precio_alta!A19</f>
        <v>Corriente</v>
      </c>
      <c r="C1616" s="74" t="str">
        <f>precio_alta!B19</f>
        <v>5G</v>
      </c>
      <c r="D1616" s="74" t="str">
        <f>precio_alta!C19</f>
        <v>APPLE</v>
      </c>
      <c r="E1616" s="74" t="str">
        <f>precio_alta!D19</f>
        <v>APPLE IPHONE 17 PRO MAX 512GB</v>
      </c>
      <c r="F1616" s="74">
        <f>precio_alta!E19</f>
        <v>8799</v>
      </c>
      <c r="G1616" s="74" t="str">
        <f>precio_alta!F19</f>
        <v>iOS</v>
      </c>
      <c r="H1616" s="69" t="s">
        <v>187</v>
      </c>
      <c r="I1616" t="s">
        <v>8</v>
      </c>
      <c r="J1616" s="69">
        <f>precio_alta!L19</f>
        <v>8259</v>
      </c>
    </row>
    <row r="1617" spans="1:10" x14ac:dyDescent="0.3">
      <c r="A1617" t="str">
        <f t="shared" si="25"/>
        <v>APPLE IPHONE 17E 256GBMax Negocios + Ilimitado 95.90CONTADO</v>
      </c>
      <c r="B1617" s="74" t="str">
        <f>precio_alta!A20</f>
        <v>Corriente</v>
      </c>
      <c r="C1617" s="74" t="str">
        <f>precio_alta!B20</f>
        <v>5G</v>
      </c>
      <c r="D1617" s="74" t="str">
        <f>precio_alta!C20</f>
        <v>APPLE</v>
      </c>
      <c r="E1617" s="74" t="str">
        <f>precio_alta!D20</f>
        <v>APPLE IPHONE 17E 256GB</v>
      </c>
      <c r="F1617" s="74">
        <f>precio_alta!E20</f>
        <v>3769</v>
      </c>
      <c r="G1617" s="74" t="str">
        <f>precio_alta!F20</f>
        <v>iOS</v>
      </c>
      <c r="H1617" s="69" t="s">
        <v>187</v>
      </c>
      <c r="I1617" t="s">
        <v>8</v>
      </c>
      <c r="J1617" s="69">
        <f>precio_alta!L20</f>
        <v>3539</v>
      </c>
    </row>
    <row r="1618" spans="1:10" x14ac:dyDescent="0.3">
      <c r="A1618" t="str">
        <f t="shared" si="25"/>
        <v>HONOR 400 512GB 5GMax Negocios + Ilimitado 95.90CONTADO</v>
      </c>
      <c r="B1618" s="74" t="str">
        <f>precio_alta!A21</f>
        <v>Corriente</v>
      </c>
      <c r="C1618" s="74" t="str">
        <f>precio_alta!B21</f>
        <v>5G</v>
      </c>
      <c r="D1618" s="74" t="str">
        <f>precio_alta!C21</f>
        <v>HONOR</v>
      </c>
      <c r="E1618" s="74" t="str">
        <f>precio_alta!D21</f>
        <v>HONOR 400 512GB 5G</v>
      </c>
      <c r="F1618" s="74">
        <f>precio_alta!E21</f>
        <v>2099</v>
      </c>
      <c r="G1618" s="74" t="str">
        <f>precio_alta!F21</f>
        <v>Android</v>
      </c>
      <c r="H1618" s="69" t="s">
        <v>187</v>
      </c>
      <c r="I1618" t="s">
        <v>8</v>
      </c>
      <c r="J1618" s="69">
        <f>precio_alta!L21</f>
        <v>1969</v>
      </c>
    </row>
    <row r="1619" spans="1:10" x14ac:dyDescent="0.3">
      <c r="A1619" t="str">
        <f t="shared" si="25"/>
        <v>HONOR 400 LITE 256GB 5GMax Negocios + Ilimitado 95.90CONTADO</v>
      </c>
      <c r="B1619" s="74" t="str">
        <f>precio_alta!A22</f>
        <v>Corriente</v>
      </c>
      <c r="C1619" s="74" t="str">
        <f>precio_alta!B22</f>
        <v>5G</v>
      </c>
      <c r="D1619" s="74" t="str">
        <f>precio_alta!C22</f>
        <v>HONOR</v>
      </c>
      <c r="E1619" s="74" t="str">
        <f>precio_alta!D22</f>
        <v>HONOR 400 LITE 256GB 5G</v>
      </c>
      <c r="F1619" s="74">
        <f>precio_alta!E22</f>
        <v>1519</v>
      </c>
      <c r="G1619" s="74" t="str">
        <f>precio_alta!F22</f>
        <v>Android</v>
      </c>
      <c r="H1619" s="69" t="s">
        <v>187</v>
      </c>
      <c r="I1619" t="s">
        <v>8</v>
      </c>
      <c r="J1619" s="69">
        <f>precio_alta!L22</f>
        <v>1419</v>
      </c>
    </row>
    <row r="1620" spans="1:10" x14ac:dyDescent="0.3">
      <c r="A1620" t="str">
        <f t="shared" si="25"/>
        <v>HONOR 400 PRO 512GB 5GMax Negocios + Ilimitado 95.90CONTADO</v>
      </c>
      <c r="B1620" s="74" t="str">
        <f>precio_alta!A23</f>
        <v>Corriente</v>
      </c>
      <c r="C1620" s="74" t="str">
        <f>precio_alta!B23</f>
        <v>5G</v>
      </c>
      <c r="D1620" s="74" t="str">
        <f>precio_alta!C23</f>
        <v>HONOR</v>
      </c>
      <c r="E1620" s="74" t="str">
        <f>precio_alta!D23</f>
        <v>HONOR 400 PRO 512GB 5G</v>
      </c>
      <c r="F1620" s="74">
        <f>precio_alta!E23</f>
        <v>3349</v>
      </c>
      <c r="G1620" s="74" t="str">
        <f>precio_alta!F23</f>
        <v>Android</v>
      </c>
      <c r="H1620" s="69" t="s">
        <v>187</v>
      </c>
      <c r="I1620" t="s">
        <v>8</v>
      </c>
      <c r="J1620" s="69">
        <f>precio_alta!L23</f>
        <v>3149</v>
      </c>
    </row>
    <row r="1621" spans="1:10" x14ac:dyDescent="0.3">
      <c r="A1621" t="str">
        <f t="shared" si="25"/>
        <v>HONOR 600 512GB 5GMax Negocios + Ilimitado 95.90CONTADO</v>
      </c>
      <c r="B1621" s="74" t="str">
        <f>precio_alta!A24</f>
        <v>Corriente</v>
      </c>
      <c r="C1621" s="74" t="str">
        <f>precio_alta!B24</f>
        <v>5G</v>
      </c>
      <c r="D1621" s="74" t="str">
        <f>precio_alta!C24</f>
        <v>HONOR</v>
      </c>
      <c r="E1621" s="74" t="str">
        <f>precio_alta!D24</f>
        <v>HONOR 600 512GB 5G</v>
      </c>
      <c r="F1621" s="74">
        <f>precio_alta!E24</f>
        <v>2959</v>
      </c>
      <c r="G1621" s="74" t="str">
        <f>precio_alta!F24</f>
        <v>Android</v>
      </c>
      <c r="H1621" s="69" t="s">
        <v>187</v>
      </c>
      <c r="I1621" t="s">
        <v>8</v>
      </c>
      <c r="J1621" s="69">
        <f>precio_alta!L24</f>
        <v>2779</v>
      </c>
    </row>
    <row r="1622" spans="1:10" x14ac:dyDescent="0.3">
      <c r="A1622" t="str">
        <f t="shared" si="25"/>
        <v>HONOR 600 PRO 512GB 5GMax Negocios + Ilimitado 95.90CONTADO</v>
      </c>
      <c r="B1622" s="74" t="str">
        <f>precio_alta!A25</f>
        <v>Corriente</v>
      </c>
      <c r="C1622" s="74" t="str">
        <f>precio_alta!B25</f>
        <v>5G</v>
      </c>
      <c r="D1622" s="74" t="str">
        <f>precio_alta!C25</f>
        <v>HONOR</v>
      </c>
      <c r="E1622" s="74" t="str">
        <f>precio_alta!D25</f>
        <v>HONOR 600 PRO 512GB 5G</v>
      </c>
      <c r="F1622" s="74">
        <f>precio_alta!E25</f>
        <v>3909</v>
      </c>
      <c r="G1622" s="74" t="str">
        <f>precio_alta!F25</f>
        <v>Android</v>
      </c>
      <c r="H1622" s="69" t="s">
        <v>187</v>
      </c>
      <c r="I1622" t="s">
        <v>8</v>
      </c>
      <c r="J1622" s="69">
        <f>precio_alta!L25</f>
        <v>3669</v>
      </c>
    </row>
    <row r="1623" spans="1:10" x14ac:dyDescent="0.3">
      <c r="A1623" t="str">
        <f t="shared" si="25"/>
        <v>HONOR 600 SMART 256GB 5GMax Negocios + Ilimitado 95.90CONTADO</v>
      </c>
      <c r="B1623" s="74" t="str">
        <f>precio_alta!A26</f>
        <v>Corriente</v>
      </c>
      <c r="C1623" s="74" t="str">
        <f>precio_alta!B26</f>
        <v>5G</v>
      </c>
      <c r="D1623" s="74" t="str">
        <f>precio_alta!C26</f>
        <v>HONOR</v>
      </c>
      <c r="E1623" s="74" t="str">
        <f>precio_alta!D26</f>
        <v>HONOR 600 SMART 256GB 5G</v>
      </c>
      <c r="F1623" s="74">
        <f>precio_alta!E26</f>
        <v>1659</v>
      </c>
      <c r="G1623" s="74" t="str">
        <f>precio_alta!F26</f>
        <v>Android</v>
      </c>
      <c r="H1623" s="69" t="s">
        <v>187</v>
      </c>
      <c r="I1623" t="s">
        <v>8</v>
      </c>
      <c r="J1623" s="69">
        <f>precio_alta!L26</f>
        <v>1559</v>
      </c>
    </row>
    <row r="1624" spans="1:10" x14ac:dyDescent="0.3">
      <c r="A1624" t="str">
        <f t="shared" si="25"/>
        <v>HONOR 600E 512GB 5GMax Negocios + Ilimitado 95.90CONTADO</v>
      </c>
      <c r="B1624" s="74" t="str">
        <f>precio_alta!A27</f>
        <v>Corriente</v>
      </c>
      <c r="C1624" s="74" t="str">
        <f>precio_alta!B27</f>
        <v>5G</v>
      </c>
      <c r="D1624" s="74" t="str">
        <f>precio_alta!C27</f>
        <v>HONOR</v>
      </c>
      <c r="E1624" s="74" t="str">
        <f>precio_alta!D27</f>
        <v>HONOR 600E 512GB 5G</v>
      </c>
      <c r="F1624" s="74">
        <f>precio_alta!E27</f>
        <v>2149</v>
      </c>
      <c r="G1624" s="74" t="str">
        <f>precio_alta!F27</f>
        <v>Android</v>
      </c>
      <c r="H1624" s="69" t="s">
        <v>187</v>
      </c>
      <c r="I1624" t="s">
        <v>8</v>
      </c>
      <c r="J1624" s="69">
        <f>precio_alta!L27</f>
        <v>2009</v>
      </c>
    </row>
    <row r="1625" spans="1:10" x14ac:dyDescent="0.3">
      <c r="A1625" t="str">
        <f t="shared" si="25"/>
        <v>HONOR 70 256GBMax Negocios + Ilimitado 95.90CONTADO</v>
      </c>
      <c r="B1625" s="74" t="str">
        <f>precio_alta!A28</f>
        <v>Corriente</v>
      </c>
      <c r="C1625" s="74" t="str">
        <f>precio_alta!B28</f>
        <v>5G</v>
      </c>
      <c r="D1625" s="74" t="str">
        <f>precio_alta!C28</f>
        <v>HONOR</v>
      </c>
      <c r="E1625" s="74" t="str">
        <f>precio_alta!D28</f>
        <v>HONOR 70 256GB</v>
      </c>
      <c r="F1625" s="74">
        <f>precio_alta!E28</f>
        <v>2859</v>
      </c>
      <c r="G1625" s="74" t="str">
        <f>precio_alta!F28</f>
        <v>Android</v>
      </c>
      <c r="H1625" s="69" t="s">
        <v>187</v>
      </c>
      <c r="I1625" t="s">
        <v>8</v>
      </c>
      <c r="J1625" s="69">
        <f>precio_alta!L28</f>
        <v>2689</v>
      </c>
    </row>
    <row r="1626" spans="1:10" x14ac:dyDescent="0.3">
      <c r="A1626" t="str">
        <f t="shared" si="25"/>
        <v>HONOR MAGIC 7 LITE 512GB 5GMax Negocios + Ilimitado 95.90CONTADO</v>
      </c>
      <c r="B1626" s="74" t="str">
        <f>precio_alta!A29</f>
        <v>Corriente</v>
      </c>
      <c r="C1626" s="74" t="str">
        <f>precio_alta!B29</f>
        <v>5G</v>
      </c>
      <c r="D1626" s="74" t="str">
        <f>precio_alta!C29</f>
        <v>HONOR</v>
      </c>
      <c r="E1626" s="74" t="str">
        <f>precio_alta!D29</f>
        <v>HONOR MAGIC 7 LITE 512GB 5G</v>
      </c>
      <c r="F1626" s="74">
        <f>precio_alta!E29</f>
        <v>1849</v>
      </c>
      <c r="G1626" s="74" t="str">
        <f>precio_alta!F29</f>
        <v>Android</v>
      </c>
      <c r="H1626" s="69" t="s">
        <v>187</v>
      </c>
      <c r="I1626" t="s">
        <v>8</v>
      </c>
      <c r="J1626" s="69">
        <f>precio_alta!L29</f>
        <v>1739</v>
      </c>
    </row>
    <row r="1627" spans="1:10" x14ac:dyDescent="0.3">
      <c r="A1627" t="str">
        <f t="shared" si="25"/>
        <v>HONOR MAGIC 8 LITE 512GB 5GMax Negocios + Ilimitado 95.90CONTADO</v>
      </c>
      <c r="B1627" s="74" t="str">
        <f>precio_alta!A30</f>
        <v>Corriente</v>
      </c>
      <c r="C1627" s="74" t="str">
        <f>precio_alta!B30</f>
        <v>5G</v>
      </c>
      <c r="D1627" s="74" t="str">
        <f>precio_alta!C30</f>
        <v>HONOR</v>
      </c>
      <c r="E1627" s="74" t="str">
        <f>precio_alta!D30</f>
        <v>HONOR MAGIC 8 LITE 512GB 5G</v>
      </c>
      <c r="F1627" s="74">
        <f>precio_alta!E30</f>
        <v>1779</v>
      </c>
      <c r="G1627" s="74" t="str">
        <f>precio_alta!F30</f>
        <v>Android</v>
      </c>
      <c r="H1627" s="69" t="s">
        <v>187</v>
      </c>
      <c r="I1627" t="s">
        <v>8</v>
      </c>
      <c r="J1627" s="69">
        <f>precio_alta!L30</f>
        <v>1669</v>
      </c>
    </row>
    <row r="1628" spans="1:10" x14ac:dyDescent="0.3">
      <c r="A1628" t="str">
        <f t="shared" si="25"/>
        <v>HONOR MAGIC 8 PRO 512GB 5GMax Negocios + Ilimitado 95.90CONTADO</v>
      </c>
      <c r="B1628" s="74" t="str">
        <f>precio_alta!A31</f>
        <v>Corriente</v>
      </c>
      <c r="C1628" s="74" t="str">
        <f>precio_alta!B31</f>
        <v>5G</v>
      </c>
      <c r="D1628" s="74" t="str">
        <f>precio_alta!C31</f>
        <v>HONOR</v>
      </c>
      <c r="E1628" s="74" t="str">
        <f>precio_alta!D31</f>
        <v>HONOR MAGIC 8 PRO 512GB 5G</v>
      </c>
      <c r="F1628" s="74">
        <f>precio_alta!E31</f>
        <v>5789</v>
      </c>
      <c r="G1628" s="74" t="str">
        <f>precio_alta!F31</f>
        <v>Android</v>
      </c>
      <c r="H1628" s="69" t="s">
        <v>187</v>
      </c>
      <c r="I1628" t="s">
        <v>8</v>
      </c>
      <c r="J1628" s="69">
        <f>precio_alta!L31</f>
        <v>5429</v>
      </c>
    </row>
    <row r="1629" spans="1:10" x14ac:dyDescent="0.3">
      <c r="A1629" t="str">
        <f t="shared" si="25"/>
        <v>HONOR X5C 128GBMax Negocios + Ilimitado 95.90CONTADO</v>
      </c>
      <c r="B1629" s="74" t="str">
        <f>precio_alta!A32</f>
        <v>Corriente</v>
      </c>
      <c r="C1629" s="74" t="str">
        <f>precio_alta!B32</f>
        <v>4G</v>
      </c>
      <c r="D1629" s="74" t="str">
        <f>precio_alta!C32</f>
        <v>HONOR</v>
      </c>
      <c r="E1629" s="74" t="str">
        <f>precio_alta!D32</f>
        <v>HONOR X5C 128GB</v>
      </c>
      <c r="F1629" s="74">
        <f>precio_alta!E32</f>
        <v>399</v>
      </c>
      <c r="G1629" s="74" t="str">
        <f>precio_alta!F32</f>
        <v>Android</v>
      </c>
      <c r="H1629" s="69" t="s">
        <v>187</v>
      </c>
      <c r="I1629" t="s">
        <v>8</v>
      </c>
      <c r="J1629" s="69">
        <f>precio_alta!L32</f>
        <v>369</v>
      </c>
    </row>
    <row r="1630" spans="1:10" x14ac:dyDescent="0.3">
      <c r="A1630" t="str">
        <f t="shared" si="25"/>
        <v>HONOR X5C PLUS 256GBMax Negocios + Ilimitado 95.90CONTADO</v>
      </c>
      <c r="B1630" s="74" t="str">
        <f>precio_alta!A33</f>
        <v>Corriente</v>
      </c>
      <c r="C1630" s="74" t="str">
        <f>precio_alta!B33</f>
        <v>4G</v>
      </c>
      <c r="D1630" s="74" t="str">
        <f>precio_alta!C33</f>
        <v>HONOR</v>
      </c>
      <c r="E1630" s="74" t="str">
        <f>precio_alta!D33</f>
        <v>HONOR X5C PLUS 256GB</v>
      </c>
      <c r="F1630" s="74">
        <f>precio_alta!E33</f>
        <v>499</v>
      </c>
      <c r="G1630" s="74" t="str">
        <f>precio_alta!F33</f>
        <v>Android</v>
      </c>
      <c r="H1630" s="69" t="s">
        <v>187</v>
      </c>
      <c r="I1630" t="s">
        <v>8</v>
      </c>
      <c r="J1630" s="69">
        <f>precio_alta!L33</f>
        <v>469</v>
      </c>
    </row>
    <row r="1631" spans="1:10" x14ac:dyDescent="0.3">
      <c r="A1631" t="str">
        <f t="shared" si="25"/>
        <v>HONOR X5D 128GBMax Negocios + Ilimitado 95.90CONTADO</v>
      </c>
      <c r="B1631" s="74" t="str">
        <f>precio_alta!A34</f>
        <v>Corriente</v>
      </c>
      <c r="C1631" s="74" t="str">
        <f>precio_alta!B34</f>
        <v>4G</v>
      </c>
      <c r="D1631" s="74" t="str">
        <f>precio_alta!C34</f>
        <v>HONOR</v>
      </c>
      <c r="E1631" s="74" t="str">
        <f>precio_alta!D34</f>
        <v>HONOR X5D 128GB</v>
      </c>
      <c r="F1631" s="74">
        <f>precio_alta!E34</f>
        <v>449</v>
      </c>
      <c r="G1631" s="74" t="str">
        <f>precio_alta!F34</f>
        <v>Android</v>
      </c>
      <c r="H1631" s="69" t="s">
        <v>187</v>
      </c>
      <c r="I1631" t="s">
        <v>8</v>
      </c>
      <c r="J1631" s="69">
        <f>precio_alta!L34</f>
        <v>419</v>
      </c>
    </row>
    <row r="1632" spans="1:10" x14ac:dyDescent="0.3">
      <c r="A1632" t="str">
        <f t="shared" si="25"/>
        <v>HONOR X5D 256GBMax Negocios + Ilimitado 95.90CONTADO</v>
      </c>
      <c r="B1632" s="74" t="str">
        <f>precio_alta!A35</f>
        <v>Corriente</v>
      </c>
      <c r="C1632" s="74" t="str">
        <f>precio_alta!B35</f>
        <v>4G</v>
      </c>
      <c r="D1632" s="74" t="str">
        <f>precio_alta!C35</f>
        <v>HONOR</v>
      </c>
      <c r="E1632" s="74" t="str">
        <f>precio_alta!D35</f>
        <v>HONOR X5D 256GB</v>
      </c>
      <c r="F1632" s="74">
        <f>precio_alta!E35</f>
        <v>589</v>
      </c>
      <c r="G1632" s="74" t="str">
        <f>precio_alta!F35</f>
        <v>Android</v>
      </c>
      <c r="H1632" s="69" t="s">
        <v>187</v>
      </c>
      <c r="I1632" t="s">
        <v>8</v>
      </c>
      <c r="J1632" s="69">
        <f>precio_alta!L35</f>
        <v>549</v>
      </c>
    </row>
    <row r="1633" spans="1:10" x14ac:dyDescent="0.3">
      <c r="A1633" t="str">
        <f t="shared" si="25"/>
        <v>HONOR X6C 256GBMax Negocios + Ilimitado 95.90CONTADO</v>
      </c>
      <c r="B1633" s="74" t="str">
        <f>precio_alta!A36</f>
        <v>Corriente</v>
      </c>
      <c r="C1633" s="74" t="str">
        <f>precio_alta!B36</f>
        <v>4G</v>
      </c>
      <c r="D1633" s="74" t="str">
        <f>precio_alta!C36</f>
        <v>HONOR</v>
      </c>
      <c r="E1633" s="74" t="str">
        <f>precio_alta!D36</f>
        <v>HONOR X6C 256GB</v>
      </c>
      <c r="F1633" s="74">
        <f>precio_alta!E36</f>
        <v>699</v>
      </c>
      <c r="G1633" s="74" t="str">
        <f>precio_alta!F36</f>
        <v>Android</v>
      </c>
      <c r="H1633" s="69" t="s">
        <v>187</v>
      </c>
      <c r="I1633" t="s">
        <v>8</v>
      </c>
      <c r="J1633" s="69">
        <f>precio_alta!L36</f>
        <v>659</v>
      </c>
    </row>
    <row r="1634" spans="1:10" x14ac:dyDescent="0.3">
      <c r="A1634" t="str">
        <f t="shared" si="25"/>
        <v>HONOR X6D 256GB 5GMax Negocios + Ilimitado 95.90CONTADO</v>
      </c>
      <c r="B1634" s="74" t="str">
        <f>precio_alta!A37</f>
        <v>Corriente</v>
      </c>
      <c r="C1634" s="74" t="str">
        <f>precio_alta!B37</f>
        <v>5G</v>
      </c>
      <c r="D1634" s="74" t="str">
        <f>precio_alta!C37</f>
        <v>HONOR</v>
      </c>
      <c r="E1634" s="74" t="str">
        <f>precio_alta!D37</f>
        <v>HONOR X6D 256GB 5G</v>
      </c>
      <c r="F1634" s="74">
        <f>precio_alta!E37</f>
        <v>829</v>
      </c>
      <c r="G1634" s="74" t="str">
        <f>precio_alta!F37</f>
        <v>Android</v>
      </c>
      <c r="H1634" s="69" t="s">
        <v>187</v>
      </c>
      <c r="I1634" t="s">
        <v>8</v>
      </c>
      <c r="J1634" s="69">
        <f>precio_alta!L37</f>
        <v>779</v>
      </c>
    </row>
    <row r="1635" spans="1:10" x14ac:dyDescent="0.3">
      <c r="A1635" t="str">
        <f t="shared" si="25"/>
        <v>HONOR X7D 256GB 5GMax Negocios + Ilimitado 95.90CONTADO</v>
      </c>
      <c r="B1635" s="74" t="str">
        <f>precio_alta!A38</f>
        <v>Corriente</v>
      </c>
      <c r="C1635" s="74" t="str">
        <f>precio_alta!B38</f>
        <v>5G</v>
      </c>
      <c r="D1635" s="74" t="str">
        <f>precio_alta!C38</f>
        <v>HONOR</v>
      </c>
      <c r="E1635" s="74" t="str">
        <f>precio_alta!D38</f>
        <v>HONOR X7D 256GB 5G</v>
      </c>
      <c r="F1635" s="74">
        <f>precio_alta!E38</f>
        <v>879</v>
      </c>
      <c r="G1635" s="74" t="str">
        <f>precio_alta!F38</f>
        <v>Android</v>
      </c>
      <c r="H1635" s="69" t="s">
        <v>187</v>
      </c>
      <c r="I1635" t="s">
        <v>8</v>
      </c>
      <c r="J1635" s="69">
        <f>precio_alta!L38</f>
        <v>829</v>
      </c>
    </row>
    <row r="1636" spans="1:10" x14ac:dyDescent="0.3">
      <c r="A1636" t="str">
        <f t="shared" si="25"/>
        <v>HONOR X7E PLUS 256GB 5GMax Negocios + Ilimitado 95.90CONTADO</v>
      </c>
      <c r="B1636" s="74" t="str">
        <f>precio_alta!A39</f>
        <v>Corriente</v>
      </c>
      <c r="C1636" s="74" t="str">
        <f>precio_alta!B39</f>
        <v>5G</v>
      </c>
      <c r="D1636" s="74" t="str">
        <f>precio_alta!C39</f>
        <v>HONOR</v>
      </c>
      <c r="E1636" s="74" t="str">
        <f>precio_alta!D39</f>
        <v>HONOR X7E PLUS 256GB 5G</v>
      </c>
      <c r="F1636" s="74">
        <f>precio_alta!E39</f>
        <v>1179</v>
      </c>
      <c r="G1636" s="74" t="str">
        <f>precio_alta!F39</f>
        <v>Android</v>
      </c>
      <c r="H1636" s="69" t="s">
        <v>187</v>
      </c>
      <c r="I1636" t="s">
        <v>8</v>
      </c>
      <c r="J1636" s="69">
        <f>precio_alta!L39</f>
        <v>1109</v>
      </c>
    </row>
    <row r="1637" spans="1:10" x14ac:dyDescent="0.3">
      <c r="A1637" t="str">
        <f t="shared" si="25"/>
        <v>HONOR X8C 256GB 5GMax Negocios + Ilimitado 95.90CONTADO</v>
      </c>
      <c r="B1637" s="74" t="str">
        <f>precio_alta!A40</f>
        <v>Corriente</v>
      </c>
      <c r="C1637" s="74" t="str">
        <f>precio_alta!B40</f>
        <v>5G</v>
      </c>
      <c r="D1637" s="74" t="str">
        <f>precio_alta!C40</f>
        <v>HONOR</v>
      </c>
      <c r="E1637" s="74" t="str">
        <f>precio_alta!D40</f>
        <v>HONOR X8C 256GB 5G</v>
      </c>
      <c r="F1637" s="74">
        <f>precio_alta!E40</f>
        <v>1189</v>
      </c>
      <c r="G1637" s="74" t="str">
        <f>precio_alta!F40</f>
        <v>Android</v>
      </c>
      <c r="H1637" s="69" t="s">
        <v>187</v>
      </c>
      <c r="I1637" t="s">
        <v>8</v>
      </c>
      <c r="J1637" s="69">
        <f>precio_alta!L40</f>
        <v>1119</v>
      </c>
    </row>
    <row r="1638" spans="1:10" x14ac:dyDescent="0.3">
      <c r="A1638" t="str">
        <f t="shared" si="25"/>
        <v>HUAWEI WATCH KIDS 4 PROMax Negocios + Ilimitado 95.90CONTADO</v>
      </c>
      <c r="B1638" s="74" t="str">
        <f>precio_alta!A41</f>
        <v>Corriente</v>
      </c>
      <c r="C1638" s="74" t="str">
        <f>precio_alta!B41</f>
        <v>4G</v>
      </c>
      <c r="D1638" s="74" t="str">
        <f>precio_alta!C41</f>
        <v>HUAWEI</v>
      </c>
      <c r="E1638" s="74" t="str">
        <f>precio_alta!D41</f>
        <v>HUAWEI WATCH KIDS 4 PRO</v>
      </c>
      <c r="F1638" s="74">
        <f>precio_alta!E41</f>
        <v>649</v>
      </c>
      <c r="G1638" s="74" t="str">
        <f>precio_alta!F41</f>
        <v>Android</v>
      </c>
      <c r="H1638" s="69" t="s">
        <v>187</v>
      </c>
      <c r="I1638" t="s">
        <v>8</v>
      </c>
      <c r="J1638" s="69">
        <f>precio_alta!L41</f>
        <v>609</v>
      </c>
    </row>
    <row r="1639" spans="1:10" x14ac:dyDescent="0.3">
      <c r="A1639" t="str">
        <f t="shared" si="25"/>
        <v>MOTOROLA MOTO EDGE 60 512GB 5GMax Negocios + Ilimitado 95.90CONTADO</v>
      </c>
      <c r="B1639" s="74" t="str">
        <f>precio_alta!A42</f>
        <v>Corriente</v>
      </c>
      <c r="C1639" s="74" t="str">
        <f>precio_alta!B42</f>
        <v>5G</v>
      </c>
      <c r="D1639" s="74" t="str">
        <f>precio_alta!C42</f>
        <v>MOTOROLA</v>
      </c>
      <c r="E1639" s="74" t="str">
        <f>precio_alta!D42</f>
        <v>MOTOROLA MOTO EDGE 60 512GB 5G</v>
      </c>
      <c r="F1639" s="74">
        <f>precio_alta!E42</f>
        <v>1989</v>
      </c>
      <c r="G1639" s="74" t="str">
        <f>precio_alta!F42</f>
        <v>Android</v>
      </c>
      <c r="H1639" s="69" t="s">
        <v>187</v>
      </c>
      <c r="I1639" t="s">
        <v>8</v>
      </c>
      <c r="J1639" s="69">
        <f>precio_alta!L42</f>
        <v>1869</v>
      </c>
    </row>
    <row r="1640" spans="1:10" x14ac:dyDescent="0.3">
      <c r="A1640" t="str">
        <f t="shared" si="25"/>
        <v>MOTOROLA MOTO EDGE 60 FUSION 256GB 5GMax Negocios + Ilimitado 95.90CONTADO</v>
      </c>
      <c r="B1640" s="74" t="str">
        <f>precio_alta!A43</f>
        <v>Corriente</v>
      </c>
      <c r="C1640" s="74" t="str">
        <f>precio_alta!B43</f>
        <v>5G</v>
      </c>
      <c r="D1640" s="74" t="str">
        <f>precio_alta!C43</f>
        <v>MOTOROLA</v>
      </c>
      <c r="E1640" s="74" t="str">
        <f>precio_alta!D43</f>
        <v>MOTOROLA MOTO EDGE 60 FUSION 256GB 5G</v>
      </c>
      <c r="F1640" s="74">
        <f>precio_alta!E43</f>
        <v>1439</v>
      </c>
      <c r="G1640" s="74" t="str">
        <f>precio_alta!F43</f>
        <v>Android</v>
      </c>
      <c r="H1640" s="69" t="s">
        <v>187</v>
      </c>
      <c r="I1640" t="s">
        <v>8</v>
      </c>
      <c r="J1640" s="69">
        <f>precio_alta!L43</f>
        <v>1349</v>
      </c>
    </row>
    <row r="1641" spans="1:10" x14ac:dyDescent="0.3">
      <c r="A1641" t="str">
        <f t="shared" si="25"/>
        <v>MOTOROLA MOTO EDGE 60 PRO 512GB 5GMax Negocios + Ilimitado 95.90CONTADO</v>
      </c>
      <c r="B1641" s="74" t="str">
        <f>precio_alta!A44</f>
        <v>Corriente</v>
      </c>
      <c r="C1641" s="74" t="str">
        <f>precio_alta!B44</f>
        <v>5G</v>
      </c>
      <c r="D1641" s="74" t="str">
        <f>precio_alta!C44</f>
        <v>MOTOROLA</v>
      </c>
      <c r="E1641" s="74" t="str">
        <f>precio_alta!D44</f>
        <v>MOTOROLA MOTO EDGE 60 PRO 512GB 5G</v>
      </c>
      <c r="F1641" s="74">
        <f>precio_alta!E44</f>
        <v>2649</v>
      </c>
      <c r="G1641" s="74" t="str">
        <f>precio_alta!F44</f>
        <v>Android</v>
      </c>
      <c r="H1641" s="69" t="s">
        <v>187</v>
      </c>
      <c r="I1641" t="s">
        <v>8</v>
      </c>
      <c r="J1641" s="69">
        <f>precio_alta!L44</f>
        <v>2489</v>
      </c>
    </row>
    <row r="1642" spans="1:10" x14ac:dyDescent="0.3">
      <c r="A1642" t="str">
        <f t="shared" si="25"/>
        <v>MOTOROLA MOTO EDGE 70 512GB 5GMax Negocios + Ilimitado 95.90CONTADO</v>
      </c>
      <c r="B1642" s="74" t="str">
        <f>precio_alta!A45</f>
        <v>Corriente</v>
      </c>
      <c r="C1642" s="74" t="str">
        <f>precio_alta!B45</f>
        <v>5G</v>
      </c>
      <c r="D1642" s="74" t="str">
        <f>precio_alta!C45</f>
        <v>MOTOROLA</v>
      </c>
      <c r="E1642" s="74" t="str">
        <f>precio_alta!D45</f>
        <v>MOTOROLA MOTO EDGE 70 512GB 5G</v>
      </c>
      <c r="F1642" s="74">
        <f>precio_alta!E45</f>
        <v>2549</v>
      </c>
      <c r="G1642" s="74" t="str">
        <f>precio_alta!F45</f>
        <v>Android</v>
      </c>
      <c r="H1642" s="69" t="s">
        <v>187</v>
      </c>
      <c r="I1642" t="s">
        <v>8</v>
      </c>
      <c r="J1642" s="69">
        <f>precio_alta!L45</f>
        <v>2389</v>
      </c>
    </row>
    <row r="1643" spans="1:10" x14ac:dyDescent="0.3">
      <c r="A1643" t="str">
        <f t="shared" si="25"/>
        <v>MOTOROLA MOTO EDGE 70 FUSION 256GB 5GMax Negocios + Ilimitado 95.90CONTADO</v>
      </c>
      <c r="B1643" s="74" t="str">
        <f>precio_alta!A46</f>
        <v>Corriente</v>
      </c>
      <c r="C1643" s="74" t="str">
        <f>precio_alta!B46</f>
        <v>5G</v>
      </c>
      <c r="D1643" s="74" t="str">
        <f>precio_alta!C46</f>
        <v>MOTOROLA</v>
      </c>
      <c r="E1643" s="74" t="str">
        <f>precio_alta!D46</f>
        <v>MOTOROLA MOTO EDGE 70 FUSION 256GB 5G</v>
      </c>
      <c r="F1643" s="74">
        <f>precio_alta!E46</f>
        <v>1899</v>
      </c>
      <c r="G1643" s="74" t="str">
        <f>precio_alta!F46</f>
        <v>Android</v>
      </c>
      <c r="H1643" s="69" t="s">
        <v>187</v>
      </c>
      <c r="I1643" t="s">
        <v>8</v>
      </c>
      <c r="J1643" s="69">
        <f>precio_alta!L46</f>
        <v>1779</v>
      </c>
    </row>
    <row r="1644" spans="1:10" x14ac:dyDescent="0.3">
      <c r="A1644" t="str">
        <f t="shared" si="25"/>
        <v>MOTOROLA MOTO EDGE 70 PRO 512GB 5GMax Negocios + Ilimitado 95.90CONTADO</v>
      </c>
      <c r="B1644" s="74" t="str">
        <f>precio_alta!A47</f>
        <v>Corriente</v>
      </c>
      <c r="C1644" s="74" t="str">
        <f>precio_alta!B47</f>
        <v>5G</v>
      </c>
      <c r="D1644" s="74" t="str">
        <f>precio_alta!C47</f>
        <v>MOTOROLA</v>
      </c>
      <c r="E1644" s="74" t="str">
        <f>precio_alta!D47</f>
        <v>MOTOROLA MOTO EDGE 70 PRO 512GB 5G</v>
      </c>
      <c r="F1644" s="74">
        <f>precio_alta!E47</f>
        <v>3619</v>
      </c>
      <c r="G1644" s="74" t="str">
        <f>precio_alta!F47</f>
        <v>Android</v>
      </c>
      <c r="H1644" s="69" t="s">
        <v>187</v>
      </c>
      <c r="I1644" t="s">
        <v>8</v>
      </c>
      <c r="J1644" s="69">
        <f>precio_alta!L47</f>
        <v>3399</v>
      </c>
    </row>
    <row r="1645" spans="1:10" x14ac:dyDescent="0.3">
      <c r="A1645" t="str">
        <f t="shared" si="25"/>
        <v>MOTOROLA MOTO G06 128GBMax Negocios + Ilimitado 95.90CONTADO</v>
      </c>
      <c r="B1645" s="74" t="str">
        <f>precio_alta!A48</f>
        <v>Corriente</v>
      </c>
      <c r="C1645" s="74" t="str">
        <f>precio_alta!B48</f>
        <v>4G</v>
      </c>
      <c r="D1645" s="74" t="str">
        <f>precio_alta!C48</f>
        <v>MOTOROLA</v>
      </c>
      <c r="E1645" s="74" t="str">
        <f>precio_alta!D48</f>
        <v>MOTOROLA MOTO G06 128GB</v>
      </c>
      <c r="F1645" s="74">
        <f>precio_alta!E48</f>
        <v>619</v>
      </c>
      <c r="G1645" s="74" t="str">
        <f>precio_alta!F48</f>
        <v>Android</v>
      </c>
      <c r="H1645" s="69" t="s">
        <v>187</v>
      </c>
      <c r="I1645" t="s">
        <v>8</v>
      </c>
      <c r="J1645" s="69">
        <f>precio_alta!L48</f>
        <v>589</v>
      </c>
    </row>
    <row r="1646" spans="1:10" x14ac:dyDescent="0.3">
      <c r="A1646" t="str">
        <f t="shared" si="25"/>
        <v>MOTOROLA MOTO G06 256GBMax Negocios + Ilimitado 95.90CONTADO</v>
      </c>
      <c r="B1646" s="74" t="str">
        <f>precio_alta!A49</f>
        <v>Corriente</v>
      </c>
      <c r="C1646" s="74" t="str">
        <f>precio_alta!B49</f>
        <v>4G</v>
      </c>
      <c r="D1646" s="74" t="str">
        <f>precio_alta!C49</f>
        <v>MOTOROLA</v>
      </c>
      <c r="E1646" s="74" t="str">
        <f>precio_alta!D49</f>
        <v>MOTOROLA MOTO G06 256GB</v>
      </c>
      <c r="F1646" s="74">
        <f>precio_alta!E49</f>
        <v>649</v>
      </c>
      <c r="G1646" s="74" t="str">
        <f>precio_alta!F49</f>
        <v>Android</v>
      </c>
      <c r="H1646" s="69" t="s">
        <v>187</v>
      </c>
      <c r="I1646" t="s">
        <v>8</v>
      </c>
      <c r="J1646" s="69">
        <f>precio_alta!L49</f>
        <v>609</v>
      </c>
    </row>
    <row r="1647" spans="1:10" x14ac:dyDescent="0.3">
      <c r="A1647" t="str">
        <f t="shared" si="25"/>
        <v>MOTOROLA MOTO G15 256GBMax Negocios + Ilimitado 95.90CONTADO</v>
      </c>
      <c r="B1647" s="74" t="str">
        <f>precio_alta!A50</f>
        <v>Corriente</v>
      </c>
      <c r="C1647" s="74" t="str">
        <f>precio_alta!B50</f>
        <v>4G</v>
      </c>
      <c r="D1647" s="74" t="str">
        <f>precio_alta!C50</f>
        <v>MOTOROLA</v>
      </c>
      <c r="E1647" s="74" t="str">
        <f>precio_alta!D50</f>
        <v>MOTOROLA MOTO G15 256GB</v>
      </c>
      <c r="F1647" s="74">
        <f>precio_alta!E50</f>
        <v>719</v>
      </c>
      <c r="G1647" s="74" t="str">
        <f>precio_alta!F50</f>
        <v>Android</v>
      </c>
      <c r="H1647" s="69" t="s">
        <v>187</v>
      </c>
      <c r="I1647" t="s">
        <v>8</v>
      </c>
      <c r="J1647" s="69">
        <f>precio_alta!L50</f>
        <v>669</v>
      </c>
    </row>
    <row r="1648" spans="1:10" x14ac:dyDescent="0.3">
      <c r="A1648" t="str">
        <f t="shared" si="25"/>
        <v>MOTOROLA MOTO G17 256GBMax Negocios + Ilimitado 95.90CONTADO</v>
      </c>
      <c r="B1648" s="74" t="str">
        <f>precio_alta!A51</f>
        <v>Corriente</v>
      </c>
      <c r="C1648" s="74" t="str">
        <f>precio_alta!B51</f>
        <v>4G</v>
      </c>
      <c r="D1648" s="74" t="str">
        <f>precio_alta!C51</f>
        <v>MOTOROLA</v>
      </c>
      <c r="E1648" s="74" t="str">
        <f>precio_alta!D51</f>
        <v>MOTOROLA MOTO G17 256GB</v>
      </c>
      <c r="F1648" s="74">
        <f>precio_alta!E51</f>
        <v>779</v>
      </c>
      <c r="G1648" s="74" t="str">
        <f>precio_alta!F51</f>
        <v>Android</v>
      </c>
      <c r="H1648" s="69" t="s">
        <v>187</v>
      </c>
      <c r="I1648" t="s">
        <v>8</v>
      </c>
      <c r="J1648" s="69">
        <f>precio_alta!L51</f>
        <v>729</v>
      </c>
    </row>
    <row r="1649" spans="1:10" x14ac:dyDescent="0.3">
      <c r="A1649" t="str">
        <f t="shared" si="25"/>
        <v>MOTOROLA MOTO G47 128GB 5GMax Negocios + Ilimitado 95.90CONTADO</v>
      </c>
      <c r="B1649" s="74" t="str">
        <f>precio_alta!A52</f>
        <v>Corriente</v>
      </c>
      <c r="C1649" s="74" t="str">
        <f>precio_alta!B52</f>
        <v>5G</v>
      </c>
      <c r="D1649" s="74" t="str">
        <f>precio_alta!C52</f>
        <v>MOTOROLA</v>
      </c>
      <c r="E1649" s="74" t="str">
        <f>precio_alta!D52</f>
        <v>MOTOROLA MOTO G47 128GB 5G</v>
      </c>
      <c r="F1649" s="74">
        <f>precio_alta!E52</f>
        <v>949</v>
      </c>
      <c r="G1649" s="74" t="str">
        <f>precio_alta!F52</f>
        <v>Android</v>
      </c>
      <c r="H1649" s="69" t="s">
        <v>187</v>
      </c>
      <c r="I1649" t="s">
        <v>8</v>
      </c>
      <c r="J1649" s="69">
        <f>precio_alta!L52</f>
        <v>889</v>
      </c>
    </row>
    <row r="1650" spans="1:10" x14ac:dyDescent="0.3">
      <c r="A1650" t="str">
        <f t="shared" si="25"/>
        <v>MOTOROLA MOTO G56 256GB 5GMax Negocios + Ilimitado 95.90CONTADO</v>
      </c>
      <c r="B1650" s="74" t="str">
        <f>precio_alta!A53</f>
        <v>Corriente</v>
      </c>
      <c r="C1650" s="74" t="str">
        <f>precio_alta!B53</f>
        <v>5G</v>
      </c>
      <c r="D1650" s="74" t="str">
        <f>precio_alta!C53</f>
        <v>MOTOROLA</v>
      </c>
      <c r="E1650" s="74" t="str">
        <f>precio_alta!D53</f>
        <v>MOTOROLA MOTO G56 256GB 5G</v>
      </c>
      <c r="F1650" s="74">
        <f>precio_alta!E53</f>
        <v>969</v>
      </c>
      <c r="G1650" s="74" t="str">
        <f>precio_alta!F53</f>
        <v>Android</v>
      </c>
      <c r="H1650" s="69" t="s">
        <v>187</v>
      </c>
      <c r="I1650" t="s">
        <v>8</v>
      </c>
      <c r="J1650" s="69">
        <f>precio_alta!L53</f>
        <v>909</v>
      </c>
    </row>
    <row r="1651" spans="1:10" x14ac:dyDescent="0.3">
      <c r="A1651" t="str">
        <f t="shared" si="25"/>
        <v>MOTOROLA MOTO G67 256GB 5GMax Negocios + Ilimitado 95.90CONTADO</v>
      </c>
      <c r="B1651" s="74" t="str">
        <f>precio_alta!A54</f>
        <v>Corriente</v>
      </c>
      <c r="C1651" s="74" t="str">
        <f>precio_alta!B54</f>
        <v>5G</v>
      </c>
      <c r="D1651" s="74" t="str">
        <f>precio_alta!C54</f>
        <v>MOTOROLA</v>
      </c>
      <c r="E1651" s="74" t="str">
        <f>precio_alta!D54</f>
        <v>MOTOROLA MOTO G67 256GB 5G</v>
      </c>
      <c r="F1651" s="74">
        <f>precio_alta!E54</f>
        <v>1269</v>
      </c>
      <c r="G1651" s="74" t="str">
        <f>precio_alta!F54</f>
        <v>Android</v>
      </c>
      <c r="H1651" s="69" t="s">
        <v>187</v>
      </c>
      <c r="I1651" t="s">
        <v>8</v>
      </c>
      <c r="J1651" s="69">
        <f>precio_alta!L54</f>
        <v>1189</v>
      </c>
    </row>
    <row r="1652" spans="1:10" x14ac:dyDescent="0.3">
      <c r="A1652" t="str">
        <f t="shared" si="25"/>
        <v>MOTOROLA MOTO G77 256GB 5GMax Negocios + Ilimitado 95.90CONTADO</v>
      </c>
      <c r="B1652" s="74" t="str">
        <f>precio_alta!A55</f>
        <v>Corriente</v>
      </c>
      <c r="C1652" s="74" t="str">
        <f>precio_alta!B55</f>
        <v>5G</v>
      </c>
      <c r="D1652" s="74" t="str">
        <f>precio_alta!C55</f>
        <v>MOTOROLA</v>
      </c>
      <c r="E1652" s="74" t="str">
        <f>precio_alta!D55</f>
        <v>MOTOROLA MOTO G77 256GB 5G</v>
      </c>
      <c r="F1652" s="74">
        <f>precio_alta!E55</f>
        <v>1519</v>
      </c>
      <c r="G1652" s="74" t="str">
        <f>precio_alta!F55</f>
        <v>Android</v>
      </c>
      <c r="H1652" s="69" t="s">
        <v>187</v>
      </c>
      <c r="I1652" t="s">
        <v>8</v>
      </c>
      <c r="J1652" s="69">
        <f>precio_alta!L55</f>
        <v>1429</v>
      </c>
    </row>
    <row r="1653" spans="1:10" x14ac:dyDescent="0.3">
      <c r="A1653" t="str">
        <f t="shared" si="25"/>
        <v>MOTOROLA MOTO RAZR 60 512GB 5GMax Negocios + Ilimitado 95.90CONTADO</v>
      </c>
      <c r="B1653" s="74" t="str">
        <f>precio_alta!A56</f>
        <v>Corriente</v>
      </c>
      <c r="C1653" s="74" t="str">
        <f>precio_alta!B56</f>
        <v>5G</v>
      </c>
      <c r="D1653" s="74" t="str">
        <f>precio_alta!C56</f>
        <v>MOTOROLA</v>
      </c>
      <c r="E1653" s="74" t="str">
        <f>precio_alta!D56</f>
        <v>MOTOROLA MOTO RAZR 60 512GB 5G</v>
      </c>
      <c r="F1653" s="74">
        <f>precio_alta!E56</f>
        <v>3789</v>
      </c>
      <c r="G1653" s="74" t="str">
        <f>precio_alta!F56</f>
        <v>Android</v>
      </c>
      <c r="H1653" s="69" t="s">
        <v>187</v>
      </c>
      <c r="I1653" t="s">
        <v>8</v>
      </c>
      <c r="J1653" s="69">
        <f>precio_alta!L56</f>
        <v>3559</v>
      </c>
    </row>
    <row r="1654" spans="1:10" x14ac:dyDescent="0.3">
      <c r="A1654" t="str">
        <f t="shared" si="25"/>
        <v>MOTOROLA MOTO RAZR 70 512GB 5GMax Negocios + Ilimitado 95.90CONTADO</v>
      </c>
      <c r="B1654" s="74" t="str">
        <f>precio_alta!A57</f>
        <v>Corriente</v>
      </c>
      <c r="C1654" s="74" t="str">
        <f>precio_alta!B57</f>
        <v>5G</v>
      </c>
      <c r="D1654" s="74" t="str">
        <f>precio_alta!C57</f>
        <v>MOTOROLA</v>
      </c>
      <c r="E1654" s="74" t="str">
        <f>precio_alta!D57</f>
        <v>MOTOROLA MOTO RAZR 70 512GB 5G</v>
      </c>
      <c r="F1654" s="74">
        <f>precio_alta!E57</f>
        <v>4089</v>
      </c>
      <c r="G1654" s="74" t="str">
        <f>precio_alta!F57</f>
        <v>Android</v>
      </c>
      <c r="H1654" s="69" t="s">
        <v>187</v>
      </c>
      <c r="I1654" t="s">
        <v>8</v>
      </c>
      <c r="J1654" s="69">
        <f>precio_alta!L57</f>
        <v>3839</v>
      </c>
    </row>
    <row r="1655" spans="1:10" x14ac:dyDescent="0.3">
      <c r="A1655" t="str">
        <f t="shared" si="25"/>
        <v>OPPO A5 256GBMax Negocios + Ilimitado 95.90CONTADO</v>
      </c>
      <c r="B1655" s="74" t="str">
        <f>precio_alta!A58</f>
        <v>Corriente</v>
      </c>
      <c r="C1655" s="74" t="str">
        <f>precio_alta!B58</f>
        <v>4G</v>
      </c>
      <c r="D1655" s="74" t="str">
        <f>precio_alta!C58</f>
        <v>OPPO</v>
      </c>
      <c r="E1655" s="74" t="str">
        <f>precio_alta!D58</f>
        <v>OPPO A5 256GB</v>
      </c>
      <c r="F1655" s="74">
        <f>precio_alta!E58</f>
        <v>849</v>
      </c>
      <c r="G1655" s="74" t="str">
        <f>precio_alta!F58</f>
        <v>Android</v>
      </c>
      <c r="H1655" s="69" t="s">
        <v>187</v>
      </c>
      <c r="I1655" t="s">
        <v>8</v>
      </c>
      <c r="J1655" s="69">
        <f>precio_alta!L58</f>
        <v>799</v>
      </c>
    </row>
    <row r="1656" spans="1:10" x14ac:dyDescent="0.3">
      <c r="A1656" t="str">
        <f t="shared" si="25"/>
        <v>OPPO A5 256GB 5GMax Negocios + Ilimitado 95.90CONTADO</v>
      </c>
      <c r="B1656" s="74" t="str">
        <f>precio_alta!A59</f>
        <v>Corriente</v>
      </c>
      <c r="C1656" s="74" t="str">
        <f>precio_alta!B59</f>
        <v>5G</v>
      </c>
      <c r="D1656" s="74" t="str">
        <f>precio_alta!C59</f>
        <v>OPPO</v>
      </c>
      <c r="E1656" s="74" t="str">
        <f>precio_alta!D59</f>
        <v>OPPO A5 256GB 5G</v>
      </c>
      <c r="F1656" s="74">
        <f>precio_alta!E59</f>
        <v>1319</v>
      </c>
      <c r="G1656" s="74" t="str">
        <f>precio_alta!F59</f>
        <v>Android</v>
      </c>
      <c r="H1656" s="69" t="s">
        <v>187</v>
      </c>
      <c r="I1656" t="s">
        <v>8</v>
      </c>
      <c r="J1656" s="69">
        <f>precio_alta!L59</f>
        <v>1239</v>
      </c>
    </row>
    <row r="1657" spans="1:10" x14ac:dyDescent="0.3">
      <c r="A1657" t="str">
        <f t="shared" si="25"/>
        <v>OPPO A5X 128GBMax Negocios + Ilimitado 95.90CONTADO</v>
      </c>
      <c r="B1657" s="74" t="str">
        <f>precio_alta!A60</f>
        <v>Corriente</v>
      </c>
      <c r="C1657" s="74" t="str">
        <f>precio_alta!B60</f>
        <v>4G</v>
      </c>
      <c r="D1657" s="74" t="str">
        <f>precio_alta!C60</f>
        <v>OPPO</v>
      </c>
      <c r="E1657" s="74" t="str">
        <f>precio_alta!D60</f>
        <v>OPPO A5X 128GB</v>
      </c>
      <c r="F1657" s="74">
        <f>precio_alta!E60</f>
        <v>659</v>
      </c>
      <c r="G1657" s="74" t="str">
        <f>precio_alta!F60</f>
        <v>Android</v>
      </c>
      <c r="H1657" s="69" t="s">
        <v>187</v>
      </c>
      <c r="I1657" t="s">
        <v>8</v>
      </c>
      <c r="J1657" s="69">
        <f>precio_alta!L60</f>
        <v>619</v>
      </c>
    </row>
    <row r="1658" spans="1:10" x14ac:dyDescent="0.3">
      <c r="A1658" t="str">
        <f t="shared" si="25"/>
        <v>OPPO A6 PRO 256GB 5GMax Negocios + Ilimitado 95.90CONTADO</v>
      </c>
      <c r="B1658" s="74" t="str">
        <f>precio_alta!A61</f>
        <v>Corriente</v>
      </c>
      <c r="C1658" s="74" t="str">
        <f>precio_alta!B61</f>
        <v>5G</v>
      </c>
      <c r="D1658" s="74" t="str">
        <f>precio_alta!C61</f>
        <v>OPPO</v>
      </c>
      <c r="E1658" s="74" t="str">
        <f>precio_alta!D61</f>
        <v>OPPO A6 PRO 256GB 5G</v>
      </c>
      <c r="F1658" s="74">
        <f>precio_alta!E61</f>
        <v>1779</v>
      </c>
      <c r="G1658" s="74" t="str">
        <f>precio_alta!F61</f>
        <v>Android</v>
      </c>
      <c r="H1658" s="69" t="s">
        <v>187</v>
      </c>
      <c r="I1658" t="s">
        <v>8</v>
      </c>
      <c r="J1658" s="69">
        <f>precio_alta!L61</f>
        <v>1669</v>
      </c>
    </row>
    <row r="1659" spans="1:10" x14ac:dyDescent="0.3">
      <c r="A1659" t="str">
        <f t="shared" si="25"/>
        <v>OPPO A6T 128GBMax Negocios + Ilimitado 95.90CONTADO</v>
      </c>
      <c r="B1659" s="74" t="str">
        <f>precio_alta!A62</f>
        <v>Corriente</v>
      </c>
      <c r="C1659" s="74" t="str">
        <f>precio_alta!B62</f>
        <v>4G</v>
      </c>
      <c r="D1659" s="74" t="str">
        <f>precio_alta!C62</f>
        <v>OPPO</v>
      </c>
      <c r="E1659" s="74" t="str">
        <f>precio_alta!D62</f>
        <v>OPPO A6T 128GB</v>
      </c>
      <c r="F1659" s="74">
        <f>precio_alta!E62</f>
        <v>789</v>
      </c>
      <c r="G1659" s="74" t="str">
        <f>precio_alta!F62</f>
        <v>Android</v>
      </c>
      <c r="H1659" s="69" t="s">
        <v>187</v>
      </c>
      <c r="I1659" t="s">
        <v>8</v>
      </c>
      <c r="J1659" s="69">
        <f>precio_alta!L62</f>
        <v>739</v>
      </c>
    </row>
    <row r="1660" spans="1:10" x14ac:dyDescent="0.3">
      <c r="A1660" t="str">
        <f t="shared" si="25"/>
        <v>OPPO A6X 256GB 5GMax Negocios + Ilimitado 95.90CONTADO</v>
      </c>
      <c r="B1660" s="74" t="str">
        <f>precio_alta!A63</f>
        <v>Corriente</v>
      </c>
      <c r="C1660" s="74" t="str">
        <f>precio_alta!B63</f>
        <v>5G</v>
      </c>
      <c r="D1660" s="74" t="str">
        <f>precio_alta!C63</f>
        <v>OPPO</v>
      </c>
      <c r="E1660" s="74" t="str">
        <f>precio_alta!D63</f>
        <v>OPPO A6X 256GB 5G</v>
      </c>
      <c r="F1660" s="74">
        <f>precio_alta!E63</f>
        <v>1159</v>
      </c>
      <c r="G1660" s="74" t="str">
        <f>precio_alta!F63</f>
        <v>Android</v>
      </c>
      <c r="H1660" s="69" t="s">
        <v>187</v>
      </c>
      <c r="I1660" t="s">
        <v>8</v>
      </c>
      <c r="J1660" s="69">
        <f>precio_alta!L63</f>
        <v>1089</v>
      </c>
    </row>
    <row r="1661" spans="1:10" x14ac:dyDescent="0.3">
      <c r="A1661" t="str">
        <f t="shared" si="25"/>
        <v>OPPO RENO 14F 256GB 5GMax Negocios + Ilimitado 95.90CONTADO</v>
      </c>
      <c r="B1661" s="74" t="str">
        <f>precio_alta!A64</f>
        <v>Corriente</v>
      </c>
      <c r="C1661" s="74" t="str">
        <f>precio_alta!B64</f>
        <v>4G</v>
      </c>
      <c r="D1661" s="74" t="str">
        <f>precio_alta!C64</f>
        <v>OPPO</v>
      </c>
      <c r="E1661" s="74" t="str">
        <f>precio_alta!D64</f>
        <v>OPPO RENO 14F 256GB 5G</v>
      </c>
      <c r="F1661" s="74">
        <f>precio_alta!E64</f>
        <v>2229</v>
      </c>
      <c r="G1661" s="74" t="str">
        <f>precio_alta!F64</f>
        <v>Android</v>
      </c>
      <c r="H1661" s="69" t="s">
        <v>187</v>
      </c>
      <c r="I1661" t="s">
        <v>8</v>
      </c>
      <c r="J1661" s="69">
        <f>precio_alta!L64</f>
        <v>2089</v>
      </c>
    </row>
    <row r="1662" spans="1:10" x14ac:dyDescent="0.3">
      <c r="A1662" t="str">
        <f t="shared" si="25"/>
        <v>OPPO RENO 14F 512GB 5GMax Negocios + Ilimitado 95.90CONTADO</v>
      </c>
      <c r="B1662" s="74" t="str">
        <f>precio_alta!A65</f>
        <v>Corriente</v>
      </c>
      <c r="C1662" s="74" t="str">
        <f>precio_alta!B65</f>
        <v>5G</v>
      </c>
      <c r="D1662" s="74" t="str">
        <f>precio_alta!C65</f>
        <v>OPPO</v>
      </c>
      <c r="E1662" s="74" t="str">
        <f>precio_alta!D65</f>
        <v>OPPO RENO 14F 512GB 5G</v>
      </c>
      <c r="F1662" s="74">
        <f>precio_alta!E65</f>
        <v>2439</v>
      </c>
      <c r="G1662" s="74" t="str">
        <f>precio_alta!F65</f>
        <v>Android</v>
      </c>
      <c r="H1662" s="69" t="s">
        <v>187</v>
      </c>
      <c r="I1662" t="s">
        <v>8</v>
      </c>
      <c r="J1662" s="69">
        <f>precio_alta!L65</f>
        <v>2289</v>
      </c>
    </row>
    <row r="1663" spans="1:10" x14ac:dyDescent="0.3">
      <c r="A1663" t="str">
        <f t="shared" si="25"/>
        <v>OPPO RENO 16 256GB 5GMax Negocios + Ilimitado 95.90CONTADO</v>
      </c>
      <c r="B1663" s="74" t="str">
        <f>precio_alta!A66</f>
        <v>Corriente</v>
      </c>
      <c r="C1663" s="74" t="str">
        <f>precio_alta!B66</f>
        <v>5G</v>
      </c>
      <c r="D1663" s="74" t="str">
        <f>precio_alta!C66</f>
        <v>OPPO</v>
      </c>
      <c r="E1663" s="74" t="str">
        <f>precio_alta!D66</f>
        <v>OPPO RENO 16 256GB 5G</v>
      </c>
      <c r="F1663" s="74">
        <f>precio_alta!E66</f>
        <v>3839</v>
      </c>
      <c r="G1663" s="74" t="str">
        <f>precio_alta!F66</f>
        <v>Android</v>
      </c>
      <c r="H1663" s="69" t="s">
        <v>187</v>
      </c>
      <c r="I1663" t="s">
        <v>8</v>
      </c>
      <c r="J1663" s="69">
        <f>precio_alta!L66</f>
        <v>3599</v>
      </c>
    </row>
    <row r="1664" spans="1:10" x14ac:dyDescent="0.3">
      <c r="A1664" t="str">
        <f t="shared" si="25"/>
        <v>OPPO RENO 16F 256GB 5GMax Negocios + Ilimitado 95.90CONTADO</v>
      </c>
      <c r="B1664" s="74" t="str">
        <f>precio_alta!A67</f>
        <v>Corriente</v>
      </c>
      <c r="C1664" s="74" t="str">
        <f>precio_alta!B67</f>
        <v>5G</v>
      </c>
      <c r="D1664" s="74" t="str">
        <f>precio_alta!C67</f>
        <v>OPPO</v>
      </c>
      <c r="E1664" s="74" t="str">
        <f>precio_alta!D67</f>
        <v>OPPO RENO 16F 256GB 5G</v>
      </c>
      <c r="F1664" s="74">
        <f>precio_alta!E67</f>
        <v>3129</v>
      </c>
      <c r="G1664" s="74" t="str">
        <f>precio_alta!F67</f>
        <v>Android</v>
      </c>
      <c r="H1664" s="69" t="s">
        <v>187</v>
      </c>
      <c r="I1664" t="s">
        <v>8</v>
      </c>
      <c r="J1664" s="69">
        <f>precio_alta!L67</f>
        <v>2929</v>
      </c>
    </row>
    <row r="1665" spans="1:10" x14ac:dyDescent="0.3">
      <c r="A1665" t="str">
        <f t="shared" si="25"/>
        <v>SAMSUNG GALAXY A07 128GBMax Negocios + Ilimitado 95.90CONTADO</v>
      </c>
      <c r="B1665" s="74" t="str">
        <f>precio_alta!A68</f>
        <v>Corriente</v>
      </c>
      <c r="C1665" s="74" t="str">
        <f>precio_alta!B68</f>
        <v>4G</v>
      </c>
      <c r="D1665" s="74" t="str">
        <f>precio_alta!C68</f>
        <v>SAMSUNG</v>
      </c>
      <c r="E1665" s="74" t="str">
        <f>precio_alta!D68</f>
        <v>SAMSUNG GALAXY A07 128GB</v>
      </c>
      <c r="F1665" s="74">
        <f>precio_alta!E68</f>
        <v>599</v>
      </c>
      <c r="G1665" s="74" t="str">
        <f>precio_alta!F68</f>
        <v>Android</v>
      </c>
      <c r="H1665" s="69" t="s">
        <v>187</v>
      </c>
      <c r="I1665" t="s">
        <v>8</v>
      </c>
      <c r="J1665" s="69">
        <f>precio_alta!L68</f>
        <v>559</v>
      </c>
    </row>
    <row r="1666" spans="1:10" x14ac:dyDescent="0.3">
      <c r="A1666" t="str">
        <f t="shared" si="25"/>
        <v>SAMSUNG GALAXY A16 128GBMax Negocios + Ilimitado 95.90CONTADO</v>
      </c>
      <c r="B1666" s="74" t="str">
        <f>precio_alta!A69</f>
        <v>Corriente</v>
      </c>
      <c r="C1666" s="74" t="str">
        <f>precio_alta!B69</f>
        <v>4G</v>
      </c>
      <c r="D1666" s="74" t="str">
        <f>precio_alta!C69</f>
        <v>SAMSUNG</v>
      </c>
      <c r="E1666" s="74" t="str">
        <f>precio_alta!D69</f>
        <v>SAMSUNG GALAXY A16 128GB</v>
      </c>
      <c r="F1666" s="74">
        <f>precio_alta!E69</f>
        <v>659</v>
      </c>
      <c r="G1666" s="74" t="str">
        <f>precio_alta!F69</f>
        <v>Android</v>
      </c>
      <c r="H1666" s="69" t="s">
        <v>187</v>
      </c>
      <c r="I1666" t="s">
        <v>8</v>
      </c>
      <c r="J1666" s="69">
        <f>precio_alta!L69</f>
        <v>619</v>
      </c>
    </row>
    <row r="1667" spans="1:10" x14ac:dyDescent="0.3">
      <c r="A1667" t="str">
        <f t="shared" ref="A1667:A1730" si="26">CONCATENATE(E1667,I1667,H1667)</f>
        <v>SAMSUNG GALAXY A17 128GB 5GMax Negocios + Ilimitado 95.90CONTADO</v>
      </c>
      <c r="B1667" s="74" t="str">
        <f>precio_alta!A70</f>
        <v>Corriente</v>
      </c>
      <c r="C1667" s="74" t="str">
        <f>precio_alta!B70</f>
        <v>5G</v>
      </c>
      <c r="D1667" s="74" t="str">
        <f>precio_alta!C70</f>
        <v>SAMSUNG</v>
      </c>
      <c r="E1667" s="74" t="str">
        <f>precio_alta!D70</f>
        <v>SAMSUNG GALAXY A17 128GB 5G</v>
      </c>
      <c r="F1667" s="74">
        <f>precio_alta!E70</f>
        <v>1179</v>
      </c>
      <c r="G1667" s="74" t="str">
        <f>precio_alta!F70</f>
        <v>Android</v>
      </c>
      <c r="H1667" s="69" t="s">
        <v>187</v>
      </c>
      <c r="I1667" t="s">
        <v>8</v>
      </c>
      <c r="J1667" s="69">
        <f>precio_alta!L70</f>
        <v>1109</v>
      </c>
    </row>
    <row r="1668" spans="1:10" x14ac:dyDescent="0.3">
      <c r="A1668" t="str">
        <f t="shared" si="26"/>
        <v>SAMSUNG GALAXY A17 256GB 5GMax Negocios + Ilimitado 95.90CONTADO</v>
      </c>
      <c r="B1668" s="74" t="str">
        <f>precio_alta!A71</f>
        <v>Corriente</v>
      </c>
      <c r="C1668" s="74" t="str">
        <f>precio_alta!B71</f>
        <v>5G</v>
      </c>
      <c r="D1668" s="74" t="str">
        <f>precio_alta!C71</f>
        <v>SAMSUNG</v>
      </c>
      <c r="E1668" s="74" t="str">
        <f>precio_alta!D71</f>
        <v>SAMSUNG GALAXY A17 256GB 5G</v>
      </c>
      <c r="F1668" s="74">
        <f>precio_alta!E71</f>
        <v>1309</v>
      </c>
      <c r="G1668" s="74" t="str">
        <f>precio_alta!F71</f>
        <v>Android</v>
      </c>
      <c r="H1668" s="69" t="s">
        <v>187</v>
      </c>
      <c r="I1668" t="s">
        <v>8</v>
      </c>
      <c r="J1668" s="69">
        <f>precio_alta!L71</f>
        <v>1209</v>
      </c>
    </row>
    <row r="1669" spans="1:10" x14ac:dyDescent="0.3">
      <c r="A1669" t="str">
        <f t="shared" si="26"/>
        <v>SAMSUNG GALAXY A26 128GB 5GMax Negocios + Ilimitado 95.90CONTADO</v>
      </c>
      <c r="B1669" s="74" t="str">
        <f>precio_alta!A72</f>
        <v>Corriente</v>
      </c>
      <c r="C1669" s="74" t="str">
        <f>precio_alta!B72</f>
        <v>5G</v>
      </c>
      <c r="D1669" s="74" t="str">
        <f>precio_alta!C72</f>
        <v>SAMSUNG</v>
      </c>
      <c r="E1669" s="74" t="str">
        <f>precio_alta!D72</f>
        <v>SAMSUNG GALAXY A26 128GB 5G</v>
      </c>
      <c r="F1669" s="74">
        <f>precio_alta!E72</f>
        <v>1169</v>
      </c>
      <c r="G1669" s="74" t="str">
        <f>precio_alta!F72</f>
        <v>Android</v>
      </c>
      <c r="H1669" s="69" t="s">
        <v>187</v>
      </c>
      <c r="I1669" t="s">
        <v>8</v>
      </c>
      <c r="J1669" s="69">
        <f>precio_alta!L72</f>
        <v>1099</v>
      </c>
    </row>
    <row r="1670" spans="1:10" x14ac:dyDescent="0.3">
      <c r="A1670" t="str">
        <f t="shared" si="26"/>
        <v>SAMSUNG GALAXY A27 256GB 5GMax Negocios + Ilimitado 95.90CONTADO</v>
      </c>
      <c r="B1670" s="74" t="str">
        <f>precio_alta!A73</f>
        <v>Corriente</v>
      </c>
      <c r="C1670" s="74" t="str">
        <f>precio_alta!B73</f>
        <v>5G</v>
      </c>
      <c r="D1670" s="74" t="str">
        <f>precio_alta!C73</f>
        <v>SAMSUNG</v>
      </c>
      <c r="E1670" s="74" t="str">
        <f>precio_alta!D73</f>
        <v>SAMSUNG GALAXY A27 256GB 5G</v>
      </c>
      <c r="F1670" s="74">
        <f>precio_alta!E73</f>
        <v>2009</v>
      </c>
      <c r="G1670" s="74" t="str">
        <f>precio_alta!F73</f>
        <v>Android</v>
      </c>
      <c r="H1670" s="69" t="s">
        <v>187</v>
      </c>
      <c r="I1670" t="s">
        <v>8</v>
      </c>
      <c r="J1670" s="69">
        <f>precio_alta!L73</f>
        <v>1889</v>
      </c>
    </row>
    <row r="1671" spans="1:10" x14ac:dyDescent="0.3">
      <c r="A1671" t="str">
        <f t="shared" si="26"/>
        <v>SAMSUNG GALAXY A36 128GB 5GMax Negocios + Ilimitado 95.90CONTADO</v>
      </c>
      <c r="B1671" s="74" t="str">
        <f>precio_alta!A74</f>
        <v>Corriente</v>
      </c>
      <c r="C1671" s="74" t="str">
        <f>precio_alta!B74</f>
        <v>5G</v>
      </c>
      <c r="D1671" s="74" t="str">
        <f>precio_alta!C74</f>
        <v>SAMSUNG</v>
      </c>
      <c r="E1671" s="74" t="str">
        <f>precio_alta!D74</f>
        <v>SAMSUNG GALAXY A36 128GB 5G</v>
      </c>
      <c r="F1671" s="74">
        <f>precio_alta!E74</f>
        <v>1519</v>
      </c>
      <c r="G1671" s="74" t="str">
        <f>precio_alta!F74</f>
        <v>Android</v>
      </c>
      <c r="H1671" s="69" t="s">
        <v>187</v>
      </c>
      <c r="I1671" t="s">
        <v>8</v>
      </c>
      <c r="J1671" s="69">
        <f>precio_alta!L74</f>
        <v>1429</v>
      </c>
    </row>
    <row r="1672" spans="1:10" x14ac:dyDescent="0.3">
      <c r="A1672" t="str">
        <f t="shared" si="26"/>
        <v>SAMSUNG GALAXY A37 256GB 5GMax Negocios + Ilimitado 95.90CONTADO</v>
      </c>
      <c r="B1672" s="74" t="str">
        <f>precio_alta!A75</f>
        <v>Corriente</v>
      </c>
      <c r="C1672" s="74" t="str">
        <f>precio_alta!B75</f>
        <v>5G</v>
      </c>
      <c r="D1672" s="74" t="str">
        <f>precio_alta!C75</f>
        <v>SAMSUNG</v>
      </c>
      <c r="E1672" s="74" t="str">
        <f>precio_alta!D75</f>
        <v>SAMSUNG GALAXY A37 256GB 5G</v>
      </c>
      <c r="F1672" s="74">
        <f>precio_alta!E75</f>
        <v>2249</v>
      </c>
      <c r="G1672" s="74" t="str">
        <f>precio_alta!F75</f>
        <v>Android</v>
      </c>
      <c r="H1672" s="69" t="s">
        <v>187</v>
      </c>
      <c r="I1672" t="s">
        <v>8</v>
      </c>
      <c r="J1672" s="69">
        <f>precio_alta!L75</f>
        <v>2109</v>
      </c>
    </row>
    <row r="1673" spans="1:10" x14ac:dyDescent="0.3">
      <c r="A1673" t="str">
        <f t="shared" si="26"/>
        <v>SAMSUNG GALAXY A56 256GB 5GMax Negocios + Ilimitado 95.90CONTADO</v>
      </c>
      <c r="B1673" s="74" t="str">
        <f>precio_alta!A76</f>
        <v>Corriente</v>
      </c>
      <c r="C1673" s="74" t="str">
        <f>precio_alta!B76</f>
        <v>5G</v>
      </c>
      <c r="D1673" s="74" t="str">
        <f>precio_alta!C76</f>
        <v>SAMSUNG</v>
      </c>
      <c r="E1673" s="74" t="str">
        <f>precio_alta!D76</f>
        <v>SAMSUNG GALAXY A56 256GB 5G</v>
      </c>
      <c r="F1673" s="74">
        <f>precio_alta!E76</f>
        <v>2109</v>
      </c>
      <c r="G1673" s="74" t="str">
        <f>precio_alta!F76</f>
        <v>Android</v>
      </c>
      <c r="H1673" s="69" t="s">
        <v>187</v>
      </c>
      <c r="I1673" t="s">
        <v>8</v>
      </c>
      <c r="J1673" s="69">
        <f>precio_alta!L76</f>
        <v>1979</v>
      </c>
    </row>
    <row r="1674" spans="1:10" x14ac:dyDescent="0.3">
      <c r="A1674" t="str">
        <f t="shared" si="26"/>
        <v>SAMSUNG GALAXY A57 256GB 5GMax Negocios + Ilimitado 95.90CONTADO</v>
      </c>
      <c r="B1674" s="74" t="str">
        <f>precio_alta!A77</f>
        <v>Corriente</v>
      </c>
      <c r="C1674" s="74" t="str">
        <f>precio_alta!B77</f>
        <v>5G</v>
      </c>
      <c r="D1674" s="74" t="str">
        <f>precio_alta!C77</f>
        <v>SAMSUNG</v>
      </c>
      <c r="E1674" s="74" t="str">
        <f>precio_alta!D77</f>
        <v>SAMSUNG GALAXY A57 256GB 5G</v>
      </c>
      <c r="F1674" s="74">
        <f>precio_alta!E77</f>
        <v>2509</v>
      </c>
      <c r="G1674" s="74" t="str">
        <f>precio_alta!F77</f>
        <v>Android</v>
      </c>
      <c r="H1674" s="69" t="s">
        <v>187</v>
      </c>
      <c r="I1674" t="s">
        <v>8</v>
      </c>
      <c r="J1674" s="69">
        <f>precio_alta!L77</f>
        <v>2349</v>
      </c>
    </row>
    <row r="1675" spans="1:10" x14ac:dyDescent="0.3">
      <c r="A1675" t="str">
        <f t="shared" si="26"/>
        <v>SAMSUNG GALAXY A57 512GB 5GMax Negocios + Ilimitado 95.90CONTADO</v>
      </c>
      <c r="B1675" s="74" t="str">
        <f>precio_alta!A78</f>
        <v>Corriente</v>
      </c>
      <c r="C1675" s="74" t="str">
        <f>precio_alta!B78</f>
        <v>5G</v>
      </c>
      <c r="D1675" s="74" t="str">
        <f>precio_alta!C78</f>
        <v>SAMSUNG</v>
      </c>
      <c r="E1675" s="74" t="str">
        <f>precio_alta!D78</f>
        <v>SAMSUNG GALAXY A57 512GB 5G</v>
      </c>
      <c r="F1675" s="74">
        <f>precio_alta!E78</f>
        <v>3449</v>
      </c>
      <c r="G1675" s="74" t="str">
        <f>precio_alta!F78</f>
        <v>Android</v>
      </c>
      <c r="H1675" s="69" t="s">
        <v>187</v>
      </c>
      <c r="I1675" t="s">
        <v>8</v>
      </c>
      <c r="J1675" s="69">
        <f>precio_alta!L78</f>
        <v>3239</v>
      </c>
    </row>
    <row r="1676" spans="1:10" x14ac:dyDescent="0.3">
      <c r="A1676" t="str">
        <f t="shared" si="26"/>
        <v>SAMSUNG GALAXY S25 128GBMax Negocios + Ilimitado 95.90CONTADO</v>
      </c>
      <c r="B1676" s="74" t="str">
        <f>precio_alta!A79</f>
        <v>Corriente</v>
      </c>
      <c r="C1676" s="74" t="str">
        <f>precio_alta!B79</f>
        <v>5G</v>
      </c>
      <c r="D1676" s="74" t="str">
        <f>precio_alta!C79</f>
        <v>SAMSUNG</v>
      </c>
      <c r="E1676" s="74" t="str">
        <f>precio_alta!D79</f>
        <v>SAMSUNG GALAXY S25 128GB</v>
      </c>
      <c r="F1676" s="74">
        <f>precio_alta!E79</f>
        <v>4529</v>
      </c>
      <c r="G1676" s="74" t="str">
        <f>precio_alta!F79</f>
        <v>Android</v>
      </c>
      <c r="H1676" s="69" t="s">
        <v>187</v>
      </c>
      <c r="I1676" t="s">
        <v>8</v>
      </c>
      <c r="J1676" s="69">
        <f>precio_alta!L79</f>
        <v>4249</v>
      </c>
    </row>
    <row r="1677" spans="1:10" x14ac:dyDescent="0.3">
      <c r="A1677" t="str">
        <f t="shared" si="26"/>
        <v>SAMSUNG GALAXY S25 FE 256GB 5GMax Negocios + Ilimitado 95.90CONTADO</v>
      </c>
      <c r="B1677" s="74" t="str">
        <f>precio_alta!A80</f>
        <v>Corriente</v>
      </c>
      <c r="C1677" s="74" t="str">
        <f>precio_alta!B80</f>
        <v>5G</v>
      </c>
      <c r="D1677" s="74" t="str">
        <f>precio_alta!C80</f>
        <v>SAMSUNG</v>
      </c>
      <c r="E1677" s="74" t="str">
        <f>precio_alta!D80</f>
        <v>SAMSUNG GALAXY S25 FE 256GB 5G</v>
      </c>
      <c r="F1677" s="74">
        <f>precio_alta!E80</f>
        <v>3429</v>
      </c>
      <c r="G1677" s="74" t="str">
        <f>precio_alta!F80</f>
        <v>Android</v>
      </c>
      <c r="H1677" s="69" t="s">
        <v>187</v>
      </c>
      <c r="I1677" t="s">
        <v>8</v>
      </c>
      <c r="J1677" s="69">
        <f>precio_alta!L80</f>
        <v>3219</v>
      </c>
    </row>
    <row r="1678" spans="1:10" x14ac:dyDescent="0.3">
      <c r="A1678" t="str">
        <f t="shared" si="26"/>
        <v>SAMSUNG GALAXY S25 ULTRA 256GBMax Negocios + Ilimitado 95.90CONTADO</v>
      </c>
      <c r="B1678" s="74" t="str">
        <f>precio_alta!A81</f>
        <v>Corriente</v>
      </c>
      <c r="C1678" s="74" t="str">
        <f>precio_alta!B81</f>
        <v>5G</v>
      </c>
      <c r="D1678" s="74" t="str">
        <f>precio_alta!C81</f>
        <v>SAMSUNG</v>
      </c>
      <c r="E1678" s="74" t="str">
        <f>precio_alta!D81</f>
        <v>SAMSUNG GALAXY S25 ULTRA 256GB</v>
      </c>
      <c r="F1678" s="74">
        <f>precio_alta!E81</f>
        <v>6219</v>
      </c>
      <c r="G1678" s="74" t="str">
        <f>precio_alta!F81</f>
        <v>Android</v>
      </c>
      <c r="H1678" s="69" t="s">
        <v>187</v>
      </c>
      <c r="I1678" t="s">
        <v>8</v>
      </c>
      <c r="J1678" s="69">
        <f>precio_alta!L81</f>
        <v>5839</v>
      </c>
    </row>
    <row r="1679" spans="1:10" x14ac:dyDescent="0.3">
      <c r="A1679" t="str">
        <f t="shared" si="26"/>
        <v>SAMSUNG GALAXY S26 256GB 5GMax Negocios + Ilimitado 95.90CONTADO</v>
      </c>
      <c r="B1679" s="74" t="str">
        <f>precio_alta!A82</f>
        <v>Corriente</v>
      </c>
      <c r="C1679" s="74" t="str">
        <f>precio_alta!B82</f>
        <v>5G</v>
      </c>
      <c r="D1679" s="74" t="str">
        <f>precio_alta!C82</f>
        <v>SAMSUNG</v>
      </c>
      <c r="E1679" s="74" t="str">
        <f>precio_alta!D82</f>
        <v>SAMSUNG GALAXY S26 256GB 5G</v>
      </c>
      <c r="F1679" s="74">
        <f>precio_alta!E82</f>
        <v>5029</v>
      </c>
      <c r="G1679" s="74" t="str">
        <f>precio_alta!F82</f>
        <v>Android</v>
      </c>
      <c r="H1679" s="69" t="s">
        <v>187</v>
      </c>
      <c r="I1679" t="s">
        <v>8</v>
      </c>
      <c r="J1679" s="69">
        <f>precio_alta!L82</f>
        <v>4729</v>
      </c>
    </row>
    <row r="1680" spans="1:10" x14ac:dyDescent="0.3">
      <c r="A1680" t="str">
        <f t="shared" si="26"/>
        <v>SAMSUNG GALAXY S26 PLUS 256GB 5GMax Negocios + Ilimitado 95.90CONTADO</v>
      </c>
      <c r="B1680" s="74" t="str">
        <f>precio_alta!A83</f>
        <v>Corriente</v>
      </c>
      <c r="C1680" s="74" t="str">
        <f>precio_alta!B83</f>
        <v>5G</v>
      </c>
      <c r="D1680" s="74" t="str">
        <f>precio_alta!C83</f>
        <v>SAMSUNG</v>
      </c>
      <c r="E1680" s="74" t="str">
        <f>precio_alta!D83</f>
        <v>SAMSUNG GALAXY S26 PLUS 256GB 5G</v>
      </c>
      <c r="F1680" s="74">
        <f>precio_alta!E83</f>
        <v>6039</v>
      </c>
      <c r="G1680" s="74" t="str">
        <f>precio_alta!F83</f>
        <v>Android</v>
      </c>
      <c r="H1680" s="69" t="s">
        <v>187</v>
      </c>
      <c r="I1680" t="s">
        <v>8</v>
      </c>
      <c r="J1680" s="69">
        <f>precio_alta!L83</f>
        <v>5669</v>
      </c>
    </row>
    <row r="1681" spans="1:10" x14ac:dyDescent="0.3">
      <c r="A1681" t="str">
        <f t="shared" si="26"/>
        <v>SAMSUNG GALAXY S26 ULTRA 256GB 5GMax Negocios + Ilimitado 95.90CONTADO</v>
      </c>
      <c r="B1681" s="74" t="str">
        <f>precio_alta!A84</f>
        <v>Corriente</v>
      </c>
      <c r="C1681" s="74" t="str">
        <f>precio_alta!B84</f>
        <v>5G</v>
      </c>
      <c r="D1681" s="74" t="str">
        <f>precio_alta!C84</f>
        <v>SAMSUNG</v>
      </c>
      <c r="E1681" s="74" t="str">
        <f>precio_alta!D84</f>
        <v>SAMSUNG GALAXY S26 ULTRA 256GB 5G</v>
      </c>
      <c r="F1681" s="74">
        <f>precio_alta!E84</f>
        <v>7039</v>
      </c>
      <c r="G1681" s="74" t="str">
        <f>precio_alta!F84</f>
        <v>Android</v>
      </c>
      <c r="H1681" s="69" t="s">
        <v>187</v>
      </c>
      <c r="I1681" t="s">
        <v>8</v>
      </c>
      <c r="J1681" s="69">
        <f>precio_alta!L84</f>
        <v>6609</v>
      </c>
    </row>
    <row r="1682" spans="1:10" x14ac:dyDescent="0.3">
      <c r="A1682" t="str">
        <f t="shared" si="26"/>
        <v>SAMSUNG GALAXY S26FE 256GB 5GMax Negocios + Ilimitado 95.90CONTADO</v>
      </c>
      <c r="B1682" s="74" t="str">
        <f>precio_alta!A85</f>
        <v>Corriente</v>
      </c>
      <c r="C1682" s="74" t="str">
        <f>precio_alta!B85</f>
        <v>5G</v>
      </c>
      <c r="D1682" s="74" t="str">
        <f>precio_alta!C85</f>
        <v>SAMSUNG</v>
      </c>
      <c r="E1682" s="74" t="str">
        <f>precio_alta!D85</f>
        <v>SAMSUNG GALAXY S26FE 256GB 5G</v>
      </c>
      <c r="F1682" s="74">
        <f>precio_alta!E85</f>
        <v>3999</v>
      </c>
      <c r="G1682" s="74" t="str">
        <f>precio_alta!F85</f>
        <v>Android</v>
      </c>
      <c r="H1682" s="69" t="s">
        <v>187</v>
      </c>
      <c r="I1682" t="s">
        <v>8</v>
      </c>
      <c r="J1682" s="69">
        <f>precio_alta!L85</f>
        <v>3749</v>
      </c>
    </row>
    <row r="1683" spans="1:10" x14ac:dyDescent="0.3">
      <c r="A1683" t="str">
        <f t="shared" si="26"/>
        <v>SAMSUNG GALAXY Z FLIP 7 256GB 5GMax Negocios + Ilimitado 95.90CONTADO</v>
      </c>
      <c r="B1683" s="74" t="str">
        <f>precio_alta!A86</f>
        <v>Corriente</v>
      </c>
      <c r="C1683" s="74" t="str">
        <f>precio_alta!B86</f>
        <v>5G</v>
      </c>
      <c r="D1683" s="74" t="str">
        <f>precio_alta!C86</f>
        <v>SAMSUNG</v>
      </c>
      <c r="E1683" s="74" t="str">
        <f>precio_alta!D86</f>
        <v>SAMSUNG GALAXY Z FLIP 7 256GB 5G</v>
      </c>
      <c r="F1683" s="74">
        <f>precio_alta!E86</f>
        <v>5279</v>
      </c>
      <c r="G1683" s="74" t="str">
        <f>precio_alta!F86</f>
        <v>Android</v>
      </c>
      <c r="H1683" s="69" t="s">
        <v>187</v>
      </c>
      <c r="I1683" t="s">
        <v>8</v>
      </c>
      <c r="J1683" s="69">
        <f>precio_alta!L86</f>
        <v>4959</v>
      </c>
    </row>
    <row r="1684" spans="1:10" x14ac:dyDescent="0.3">
      <c r="A1684" t="str">
        <f t="shared" si="26"/>
        <v>SAMSUNG GALAXY Z FLIP 7 FE 128GB 5GMax Negocios + Ilimitado 95.90CONTADO</v>
      </c>
      <c r="B1684" s="74" t="str">
        <f>precio_alta!A87</f>
        <v>Corriente</v>
      </c>
      <c r="C1684" s="74" t="str">
        <f>precio_alta!B87</f>
        <v>5G</v>
      </c>
      <c r="D1684" s="74" t="str">
        <f>precio_alta!C87</f>
        <v>SAMSUNG</v>
      </c>
      <c r="E1684" s="74" t="str">
        <f>precio_alta!D87</f>
        <v>SAMSUNG GALAXY Z FLIP 7 FE 128GB 5G</v>
      </c>
      <c r="F1684" s="74">
        <f>precio_alta!E87</f>
        <v>3929</v>
      </c>
      <c r="G1684" s="74" t="str">
        <f>precio_alta!F87</f>
        <v>Android</v>
      </c>
      <c r="H1684" s="69" t="s">
        <v>187</v>
      </c>
      <c r="I1684" t="s">
        <v>8</v>
      </c>
      <c r="J1684" s="69">
        <f>precio_alta!L87</f>
        <v>3689</v>
      </c>
    </row>
    <row r="1685" spans="1:10" x14ac:dyDescent="0.3">
      <c r="A1685" t="str">
        <f t="shared" si="26"/>
        <v>SAMSUNG GALAXY Z FOLD 5 256GBMax Negocios + Ilimitado 95.90CONTADO</v>
      </c>
      <c r="B1685" s="74" t="str">
        <f>precio_alta!A88</f>
        <v>Corriente</v>
      </c>
      <c r="C1685" s="74" t="str">
        <f>precio_alta!B88</f>
        <v>5G</v>
      </c>
      <c r="D1685" s="74" t="str">
        <f>precio_alta!C88</f>
        <v>SAMSUNG</v>
      </c>
      <c r="E1685" s="74" t="str">
        <f>precio_alta!D88</f>
        <v>SAMSUNG GALAXY Z FOLD 5 256GB</v>
      </c>
      <c r="F1685" s="74">
        <f>precio_alta!E88</f>
        <v>9299</v>
      </c>
      <c r="G1685" s="74" t="str">
        <f>precio_alta!F88</f>
        <v>Android</v>
      </c>
      <c r="H1685" s="69" t="s">
        <v>187</v>
      </c>
      <c r="I1685" t="s">
        <v>8</v>
      </c>
      <c r="J1685" s="69">
        <f>precio_alta!L88</f>
        <v>8739</v>
      </c>
    </row>
    <row r="1686" spans="1:10" x14ac:dyDescent="0.3">
      <c r="A1686" t="str">
        <f t="shared" si="26"/>
        <v>SAMSUNG GALAXY Z FOLD 7 512GB 5GMax Negocios + Ilimitado 95.90CONTADO</v>
      </c>
      <c r="B1686" s="74" t="str">
        <f>precio_alta!A89</f>
        <v>Corriente</v>
      </c>
      <c r="C1686" s="74" t="str">
        <f>precio_alta!B89</f>
        <v>5G</v>
      </c>
      <c r="D1686" s="74" t="str">
        <f>precio_alta!C89</f>
        <v>SAMSUNG</v>
      </c>
      <c r="E1686" s="74" t="str">
        <f>precio_alta!D89</f>
        <v>SAMSUNG GALAXY Z FOLD 7 512GB 5G</v>
      </c>
      <c r="F1686" s="74">
        <f>precio_alta!E89</f>
        <v>9739</v>
      </c>
      <c r="G1686" s="74" t="str">
        <f>precio_alta!F89</f>
        <v>Android</v>
      </c>
      <c r="H1686" s="69" t="s">
        <v>187</v>
      </c>
      <c r="I1686" t="s">
        <v>8</v>
      </c>
      <c r="J1686" s="69">
        <f>precio_alta!L89</f>
        <v>9149</v>
      </c>
    </row>
    <row r="1687" spans="1:10" x14ac:dyDescent="0.3">
      <c r="A1687" t="str">
        <f t="shared" si="26"/>
        <v>VIVO V60 LITE 256GB 5GMax Negocios + Ilimitado 95.90CONTADO</v>
      </c>
      <c r="B1687" s="74" t="str">
        <f>precio_alta!A90</f>
        <v>Corriente</v>
      </c>
      <c r="C1687" s="74" t="str">
        <f>precio_alta!B90</f>
        <v>5G</v>
      </c>
      <c r="D1687" s="74" t="str">
        <f>precio_alta!C90</f>
        <v>VIVO</v>
      </c>
      <c r="E1687" s="74" t="str">
        <f>precio_alta!D90</f>
        <v>VIVO V60 LITE 256GB 5G</v>
      </c>
      <c r="F1687" s="74">
        <f>precio_alta!E90</f>
        <v>1729</v>
      </c>
      <c r="G1687" s="74" t="str">
        <f>precio_alta!F90</f>
        <v>Android</v>
      </c>
      <c r="H1687" s="69" t="s">
        <v>187</v>
      </c>
      <c r="I1687" t="s">
        <v>8</v>
      </c>
      <c r="J1687" s="69">
        <f>precio_alta!L90</f>
        <v>1619</v>
      </c>
    </row>
    <row r="1688" spans="1:10" x14ac:dyDescent="0.3">
      <c r="A1688" t="str">
        <f t="shared" si="26"/>
        <v>VIVO V70 512GB 5GMax Negocios + Ilimitado 95.90CONTADO</v>
      </c>
      <c r="B1688" s="74" t="str">
        <f>precio_alta!A91</f>
        <v>Corriente</v>
      </c>
      <c r="C1688" s="74" t="str">
        <f>precio_alta!B91</f>
        <v>5G</v>
      </c>
      <c r="D1688" s="74" t="str">
        <f>precio_alta!C91</f>
        <v>VIVO</v>
      </c>
      <c r="E1688" s="74" t="str">
        <f>precio_alta!D91</f>
        <v>VIVO V70 512GB 5G</v>
      </c>
      <c r="F1688" s="74">
        <f>precio_alta!E91</f>
        <v>3069</v>
      </c>
      <c r="G1688" s="74" t="str">
        <f>precio_alta!F91</f>
        <v>Android</v>
      </c>
      <c r="H1688" s="69" t="s">
        <v>187</v>
      </c>
      <c r="I1688" t="s">
        <v>8</v>
      </c>
      <c r="J1688" s="69">
        <f>precio_alta!L91</f>
        <v>2879</v>
      </c>
    </row>
    <row r="1689" spans="1:10" x14ac:dyDescent="0.3">
      <c r="A1689" t="str">
        <f t="shared" si="26"/>
        <v>VIVO V70FE 256GB 5GMax Negocios + Ilimitado 95.90CONTADO</v>
      </c>
      <c r="B1689" s="74" t="str">
        <f>precio_alta!A92</f>
        <v>Corriente</v>
      </c>
      <c r="C1689" s="74" t="str">
        <f>precio_alta!B92</f>
        <v>5G</v>
      </c>
      <c r="D1689" s="74" t="str">
        <f>precio_alta!C92</f>
        <v>VIVO</v>
      </c>
      <c r="E1689" s="74" t="str">
        <f>precio_alta!D92</f>
        <v>VIVO V70FE 256GB 5G</v>
      </c>
      <c r="F1689" s="74">
        <f>precio_alta!E92</f>
        <v>2609</v>
      </c>
      <c r="G1689" s="74" t="str">
        <f>precio_alta!F92</f>
        <v>Android</v>
      </c>
      <c r="H1689" s="69" t="s">
        <v>187</v>
      </c>
      <c r="I1689" t="s">
        <v>8</v>
      </c>
      <c r="J1689" s="69">
        <f>precio_alta!L92</f>
        <v>2449</v>
      </c>
    </row>
    <row r="1690" spans="1:10" x14ac:dyDescent="0.3">
      <c r="A1690" t="str">
        <f t="shared" si="26"/>
        <v>VIVO X300 PRO 512GB 5GMax Negocios + Ilimitado 95.90CONTADO</v>
      </c>
      <c r="B1690" s="74" t="str">
        <f>precio_alta!A93</f>
        <v>Corriente</v>
      </c>
      <c r="C1690" s="74" t="str">
        <f>precio_alta!B93</f>
        <v>5G</v>
      </c>
      <c r="D1690" s="74" t="str">
        <f>precio_alta!C93</f>
        <v>VIVO</v>
      </c>
      <c r="E1690" s="74" t="str">
        <f>precio_alta!D93</f>
        <v>VIVO X300 PRO 512GB 5G</v>
      </c>
      <c r="F1690" s="74">
        <f>precio_alta!E93</f>
        <v>6219</v>
      </c>
      <c r="G1690" s="74" t="str">
        <f>precio_alta!F93</f>
        <v>Android</v>
      </c>
      <c r="H1690" s="69" t="s">
        <v>187</v>
      </c>
      <c r="I1690" t="s">
        <v>8</v>
      </c>
      <c r="J1690" s="69">
        <f>precio_alta!L93</f>
        <v>5839</v>
      </c>
    </row>
    <row r="1691" spans="1:10" x14ac:dyDescent="0.3">
      <c r="A1691" t="str">
        <f t="shared" si="26"/>
        <v>VIVO Y04 128GBMax Negocios + Ilimitado 95.90CONTADO</v>
      </c>
      <c r="B1691" s="74" t="str">
        <f>precio_alta!A94</f>
        <v>Corriente</v>
      </c>
      <c r="C1691" s="74" t="str">
        <f>precio_alta!B94</f>
        <v>4G</v>
      </c>
      <c r="D1691" s="74" t="str">
        <f>precio_alta!C94</f>
        <v>VIVO</v>
      </c>
      <c r="E1691" s="74" t="str">
        <f>precio_alta!D94</f>
        <v>VIVO Y04 128GB</v>
      </c>
      <c r="F1691" s="74">
        <f>precio_alta!E94</f>
        <v>489</v>
      </c>
      <c r="G1691" s="74" t="str">
        <f>precio_alta!F94</f>
        <v>Android</v>
      </c>
      <c r="H1691" s="69" t="s">
        <v>187</v>
      </c>
      <c r="I1691" t="s">
        <v>8</v>
      </c>
      <c r="J1691" s="69">
        <f>precio_alta!L94</f>
        <v>459</v>
      </c>
    </row>
    <row r="1692" spans="1:10" x14ac:dyDescent="0.3">
      <c r="A1692" t="str">
        <f t="shared" si="26"/>
        <v>VIVO Y11 128GB 5GMax Negocios + Ilimitado 95.90CONTADO</v>
      </c>
      <c r="B1692" s="74" t="str">
        <f>precio_alta!A95</f>
        <v>Corriente</v>
      </c>
      <c r="C1692" s="74" t="str">
        <f>precio_alta!B95</f>
        <v>5G</v>
      </c>
      <c r="D1692" s="74" t="str">
        <f>precio_alta!C95</f>
        <v>VIVO</v>
      </c>
      <c r="E1692" s="74" t="str">
        <f>precio_alta!D95</f>
        <v>VIVO Y11 128GB 5G</v>
      </c>
      <c r="F1692" s="74">
        <f>precio_alta!E95</f>
        <v>819</v>
      </c>
      <c r="G1692" s="74" t="str">
        <f>precio_alta!F95</f>
        <v>Android</v>
      </c>
      <c r="H1692" s="69" t="s">
        <v>187</v>
      </c>
      <c r="I1692" t="s">
        <v>8</v>
      </c>
      <c r="J1692" s="69">
        <f>precio_alta!L95</f>
        <v>769</v>
      </c>
    </row>
    <row r="1693" spans="1:10" x14ac:dyDescent="0.3">
      <c r="A1693" t="str">
        <f t="shared" si="26"/>
        <v>VIVO Y21 256GB 5GMax Negocios + Ilimitado 95.90CONTADO</v>
      </c>
      <c r="B1693" s="74" t="str">
        <f>precio_alta!A96</f>
        <v>Corriente</v>
      </c>
      <c r="C1693" s="74" t="str">
        <f>precio_alta!B96</f>
        <v>5G</v>
      </c>
      <c r="D1693" s="74" t="str">
        <f>precio_alta!C96</f>
        <v>VIVO</v>
      </c>
      <c r="E1693" s="74" t="str">
        <f>precio_alta!D96</f>
        <v>VIVO Y21 256GB 5G</v>
      </c>
      <c r="F1693" s="74">
        <f>precio_alta!E96</f>
        <v>1029</v>
      </c>
      <c r="G1693" s="74" t="str">
        <f>precio_alta!F96</f>
        <v>Android</v>
      </c>
      <c r="H1693" s="69" t="s">
        <v>187</v>
      </c>
      <c r="I1693" t="s">
        <v>8</v>
      </c>
      <c r="J1693" s="69">
        <f>precio_alta!L96</f>
        <v>969</v>
      </c>
    </row>
    <row r="1694" spans="1:10" x14ac:dyDescent="0.3">
      <c r="A1694" t="str">
        <f t="shared" si="26"/>
        <v>VIVO Y21D 256GBMax Negocios + Ilimitado 95.90CONTADO</v>
      </c>
      <c r="B1694" s="74" t="str">
        <f>precio_alta!A97</f>
        <v>Corriente</v>
      </c>
      <c r="C1694" s="74" t="str">
        <f>precio_alta!B97</f>
        <v>4G</v>
      </c>
      <c r="D1694" s="74" t="str">
        <f>precio_alta!C97</f>
        <v>VIVO</v>
      </c>
      <c r="E1694" s="74" t="str">
        <f>precio_alta!D97</f>
        <v>VIVO Y21D 256GB</v>
      </c>
      <c r="F1694" s="74">
        <f>precio_alta!E97</f>
        <v>849</v>
      </c>
      <c r="G1694" s="74" t="str">
        <f>precio_alta!F97</f>
        <v>Android</v>
      </c>
      <c r="H1694" s="69" t="s">
        <v>187</v>
      </c>
      <c r="I1694" t="s">
        <v>8</v>
      </c>
      <c r="J1694" s="69">
        <f>precio_alta!L97</f>
        <v>799</v>
      </c>
    </row>
    <row r="1695" spans="1:10" x14ac:dyDescent="0.3">
      <c r="A1695" t="str">
        <f t="shared" si="26"/>
        <v>VIVO Y31 256GB 5GMax Negocios + Ilimitado 95.90CONTADO</v>
      </c>
      <c r="B1695" s="74" t="str">
        <f>precio_alta!A98</f>
        <v>Corriente</v>
      </c>
      <c r="C1695" s="74" t="str">
        <f>precio_alta!B98</f>
        <v>5G</v>
      </c>
      <c r="D1695" s="74" t="str">
        <f>precio_alta!C98</f>
        <v>VIVO</v>
      </c>
      <c r="E1695" s="74" t="str">
        <f>precio_alta!D98</f>
        <v>VIVO Y31 256GB 5G</v>
      </c>
      <c r="F1695" s="74">
        <f>precio_alta!E98</f>
        <v>1309</v>
      </c>
      <c r="G1695" s="74" t="str">
        <f>precio_alta!F98</f>
        <v>Android</v>
      </c>
      <c r="H1695" s="69" t="s">
        <v>187</v>
      </c>
      <c r="I1695" t="s">
        <v>8</v>
      </c>
      <c r="J1695" s="69">
        <f>precio_alta!L98</f>
        <v>1229</v>
      </c>
    </row>
    <row r="1696" spans="1:10" x14ac:dyDescent="0.3">
      <c r="A1696" t="str">
        <f t="shared" si="26"/>
        <v>VIVO Y31 256GB 5G NEWMax Negocios + Ilimitado 95.90CONTADO</v>
      </c>
      <c r="B1696" s="74" t="str">
        <f>precio_alta!A99</f>
        <v>Corriente</v>
      </c>
      <c r="C1696" s="74" t="str">
        <f>precio_alta!B99</f>
        <v>5G</v>
      </c>
      <c r="D1696" s="74" t="str">
        <f>precio_alta!C99</f>
        <v>VIVO</v>
      </c>
      <c r="E1696" s="74" t="str">
        <f>precio_alta!D99</f>
        <v>VIVO Y31 256GB 5G NEW</v>
      </c>
      <c r="F1696" s="74">
        <f>precio_alta!E99</f>
        <v>1289</v>
      </c>
      <c r="G1696" s="74" t="str">
        <f>precio_alta!F99</f>
        <v>Android</v>
      </c>
      <c r="H1696" s="69" t="s">
        <v>187</v>
      </c>
      <c r="I1696" t="s">
        <v>8</v>
      </c>
      <c r="J1696" s="69">
        <f>precio_alta!L99</f>
        <v>1209</v>
      </c>
    </row>
    <row r="1697" spans="1:10" x14ac:dyDescent="0.3">
      <c r="A1697" t="str">
        <f t="shared" si="26"/>
        <v>XIAOMI 14T 512GB 5GMax Negocios + Ilimitado 95.90CONTADO</v>
      </c>
      <c r="B1697" s="74" t="str">
        <f>precio_alta!A100</f>
        <v>Corriente</v>
      </c>
      <c r="C1697" s="74" t="str">
        <f>precio_alta!B100</f>
        <v>5G</v>
      </c>
      <c r="D1697" s="74" t="str">
        <f>precio_alta!C100</f>
        <v>XIAOMI</v>
      </c>
      <c r="E1697" s="74" t="str">
        <f>precio_alta!D100</f>
        <v>XIAOMI 14T 512GB 5G</v>
      </c>
      <c r="F1697" s="74">
        <f>precio_alta!E100</f>
        <v>2659</v>
      </c>
      <c r="G1697" s="74" t="str">
        <f>precio_alta!F100</f>
        <v>Android</v>
      </c>
      <c r="H1697" s="69" t="s">
        <v>187</v>
      </c>
      <c r="I1697" t="s">
        <v>8</v>
      </c>
      <c r="J1697" s="69">
        <f>precio_alta!L100</f>
        <v>2499</v>
      </c>
    </row>
    <row r="1698" spans="1:10" x14ac:dyDescent="0.3">
      <c r="A1698" t="str">
        <f t="shared" si="26"/>
        <v>XIAOMI 15T 512GB 5GMax Negocios + Ilimitado 95.90CONTADO</v>
      </c>
      <c r="B1698" s="74" t="str">
        <f>precio_alta!A101</f>
        <v>Corriente</v>
      </c>
      <c r="C1698" s="74" t="str">
        <f>precio_alta!B101</f>
        <v>5G</v>
      </c>
      <c r="D1698" s="74" t="str">
        <f>precio_alta!C101</f>
        <v>XIAOMI</v>
      </c>
      <c r="E1698" s="74" t="str">
        <f>precio_alta!D101</f>
        <v>XIAOMI 15T 512GB 5G</v>
      </c>
      <c r="F1698" s="74">
        <f>precio_alta!E101</f>
        <v>2569</v>
      </c>
      <c r="G1698" s="74" t="str">
        <f>precio_alta!F101</f>
        <v>Android</v>
      </c>
      <c r="H1698" s="69" t="s">
        <v>187</v>
      </c>
      <c r="I1698" t="s">
        <v>8</v>
      </c>
      <c r="J1698" s="69">
        <f>precio_alta!L101</f>
        <v>2409</v>
      </c>
    </row>
    <row r="1699" spans="1:10" x14ac:dyDescent="0.3">
      <c r="A1699" t="str">
        <f t="shared" si="26"/>
        <v>XIAOMI 15T PRO 512GB 5GMax Negocios + Ilimitado 95.90CONTADO</v>
      </c>
      <c r="B1699" s="74" t="str">
        <f>precio_alta!A102</f>
        <v>Corriente</v>
      </c>
      <c r="C1699" s="74" t="str">
        <f>precio_alta!B102</f>
        <v>5G</v>
      </c>
      <c r="D1699" s="74" t="str">
        <f>precio_alta!C102</f>
        <v>XIAOMI</v>
      </c>
      <c r="E1699" s="74" t="str">
        <f>precio_alta!D102</f>
        <v>XIAOMI 15T PRO 512GB 5G</v>
      </c>
      <c r="F1699" s="74">
        <f>precio_alta!E102</f>
        <v>3619</v>
      </c>
      <c r="G1699" s="74" t="str">
        <f>precio_alta!F102</f>
        <v>Android</v>
      </c>
      <c r="H1699" s="69" t="s">
        <v>187</v>
      </c>
      <c r="I1699" t="s">
        <v>8</v>
      </c>
      <c r="J1699" s="69">
        <f>precio_alta!L102</f>
        <v>3399</v>
      </c>
    </row>
    <row r="1700" spans="1:10" x14ac:dyDescent="0.3">
      <c r="A1700" t="str">
        <f t="shared" si="26"/>
        <v>XIAOMI 17 ULTRA 512GB 5GMax Negocios + Ilimitado 95.90CONTADO</v>
      </c>
      <c r="B1700" s="74" t="str">
        <f>precio_alta!A103</f>
        <v>Corriente</v>
      </c>
      <c r="C1700" s="74" t="str">
        <f>precio_alta!B103</f>
        <v>5G</v>
      </c>
      <c r="D1700" s="74" t="str">
        <f>precio_alta!C103</f>
        <v>XIAOMI</v>
      </c>
      <c r="E1700" s="74" t="str">
        <f>precio_alta!D103</f>
        <v>XIAOMI 17 ULTRA 512GB 5G</v>
      </c>
      <c r="F1700" s="74">
        <f>precio_alta!E103</f>
        <v>6169</v>
      </c>
      <c r="G1700" s="74" t="str">
        <f>precio_alta!F103</f>
        <v>Android</v>
      </c>
      <c r="H1700" s="69" t="s">
        <v>187</v>
      </c>
      <c r="I1700" t="s">
        <v>8</v>
      </c>
      <c r="J1700" s="69">
        <f>precio_alta!L103</f>
        <v>5789</v>
      </c>
    </row>
    <row r="1701" spans="1:10" x14ac:dyDescent="0.3">
      <c r="A1701" t="str">
        <f t="shared" si="26"/>
        <v>XIAOMI 17T 512GB 5GMax Negocios + Ilimitado 95.90CONTADO</v>
      </c>
      <c r="B1701" s="74" t="str">
        <f>precio_alta!A104</f>
        <v>Corriente</v>
      </c>
      <c r="C1701" s="74" t="str">
        <f>precio_alta!B104</f>
        <v>5G</v>
      </c>
      <c r="D1701" s="74" t="str">
        <f>precio_alta!C104</f>
        <v>XIAOMI</v>
      </c>
      <c r="E1701" s="74" t="str">
        <f>precio_alta!D104</f>
        <v>XIAOMI 17T 512GB 5G</v>
      </c>
      <c r="F1701" s="74">
        <f>precio_alta!E104</f>
        <v>3089</v>
      </c>
      <c r="G1701" s="74" t="str">
        <f>precio_alta!F104</f>
        <v>Android</v>
      </c>
      <c r="H1701" s="69" t="s">
        <v>187</v>
      </c>
      <c r="I1701" t="s">
        <v>8</v>
      </c>
      <c r="J1701" s="69">
        <f>precio_alta!L104</f>
        <v>2909</v>
      </c>
    </row>
    <row r="1702" spans="1:10" x14ac:dyDescent="0.3">
      <c r="A1702" t="str">
        <f t="shared" si="26"/>
        <v>XIAOMI 17T PRO 512GB 5GMax Negocios + Ilimitado 95.90CONTADO</v>
      </c>
      <c r="B1702" s="74" t="str">
        <f>precio_alta!A105</f>
        <v>Corriente</v>
      </c>
      <c r="C1702" s="74" t="str">
        <f>precio_alta!B105</f>
        <v>5G</v>
      </c>
      <c r="D1702" s="74" t="str">
        <f>precio_alta!C105</f>
        <v>XIAOMI</v>
      </c>
      <c r="E1702" s="74" t="str">
        <f>precio_alta!D105</f>
        <v>XIAOMI 17T PRO 512GB 5G</v>
      </c>
      <c r="F1702" s="74">
        <f>precio_alta!E105</f>
        <v>3929</v>
      </c>
      <c r="G1702" s="74" t="str">
        <f>precio_alta!F105</f>
        <v>Android</v>
      </c>
      <c r="H1702" s="69" t="s">
        <v>187</v>
      </c>
      <c r="I1702" t="s">
        <v>8</v>
      </c>
      <c r="J1702" s="69">
        <f>precio_alta!L105</f>
        <v>3689</v>
      </c>
    </row>
    <row r="1703" spans="1:10" x14ac:dyDescent="0.3">
      <c r="A1703" t="str">
        <f t="shared" si="26"/>
        <v>XIAOMI REDMI 15 256GBMax Negocios + Ilimitado 95.90CONTADO</v>
      </c>
      <c r="B1703" s="74" t="str">
        <f>precio_alta!A106</f>
        <v>Corriente</v>
      </c>
      <c r="C1703" s="74" t="str">
        <f>precio_alta!B106</f>
        <v>4G</v>
      </c>
      <c r="D1703" s="74" t="str">
        <f>precio_alta!C106</f>
        <v>XIAOMI</v>
      </c>
      <c r="E1703" s="74" t="str">
        <f>precio_alta!D106</f>
        <v>XIAOMI REDMI 15 256GB</v>
      </c>
      <c r="F1703" s="74">
        <f>precio_alta!E106</f>
        <v>939</v>
      </c>
      <c r="G1703" s="74" t="str">
        <f>precio_alta!F106</f>
        <v>Android</v>
      </c>
      <c r="H1703" s="69" t="s">
        <v>187</v>
      </c>
      <c r="I1703" t="s">
        <v>8</v>
      </c>
      <c r="J1703" s="69">
        <f>precio_alta!L106</f>
        <v>879</v>
      </c>
    </row>
    <row r="1704" spans="1:10" x14ac:dyDescent="0.3">
      <c r="A1704" t="str">
        <f t="shared" si="26"/>
        <v>XIAOMI REDMI 15C 256GBMax Negocios + Ilimitado 95.90CONTADO</v>
      </c>
      <c r="B1704" s="74" t="str">
        <f>precio_alta!A107</f>
        <v>Corriente</v>
      </c>
      <c r="C1704" s="74" t="str">
        <f>precio_alta!B107</f>
        <v>4G</v>
      </c>
      <c r="D1704" s="74" t="str">
        <f>precio_alta!C107</f>
        <v>XIAOMI</v>
      </c>
      <c r="E1704" s="74" t="str">
        <f>precio_alta!D107</f>
        <v>XIAOMI REDMI 15C 256GB</v>
      </c>
      <c r="F1704" s="74">
        <f>precio_alta!E107</f>
        <v>709</v>
      </c>
      <c r="G1704" s="74" t="str">
        <f>precio_alta!F107</f>
        <v>Android</v>
      </c>
      <c r="H1704" s="69" t="s">
        <v>187</v>
      </c>
      <c r="I1704" t="s">
        <v>8</v>
      </c>
      <c r="J1704" s="69">
        <f>precio_alta!L107</f>
        <v>669</v>
      </c>
    </row>
    <row r="1705" spans="1:10" x14ac:dyDescent="0.3">
      <c r="A1705" t="str">
        <f t="shared" si="26"/>
        <v>XIAOMI REDMI A5 128GBMax Negocios + Ilimitado 95.90CONTADO</v>
      </c>
      <c r="B1705" s="74" t="str">
        <f>precio_alta!A108</f>
        <v>Corriente</v>
      </c>
      <c r="C1705" s="74" t="str">
        <f>precio_alta!B108</f>
        <v>4G</v>
      </c>
      <c r="D1705" s="74" t="str">
        <f>precio_alta!C108</f>
        <v>XIAOMI</v>
      </c>
      <c r="E1705" s="74" t="str">
        <f>precio_alta!D108</f>
        <v>XIAOMI REDMI A5 128GB</v>
      </c>
      <c r="F1705" s="74">
        <f>precio_alta!E108</f>
        <v>379</v>
      </c>
      <c r="G1705" s="74" t="str">
        <f>precio_alta!F108</f>
        <v>Android</v>
      </c>
      <c r="H1705" s="69" t="s">
        <v>187</v>
      </c>
      <c r="I1705" t="s">
        <v>8</v>
      </c>
      <c r="J1705" s="69">
        <f>precio_alta!L108</f>
        <v>349</v>
      </c>
    </row>
    <row r="1706" spans="1:10" x14ac:dyDescent="0.3">
      <c r="A1706" t="str">
        <f t="shared" si="26"/>
        <v>XIAOMI REDMI A7 PRO 128GBMax Negocios + Ilimitado 95.90CONTADO</v>
      </c>
      <c r="B1706" s="74" t="str">
        <f>precio_alta!A109</f>
        <v>Corriente</v>
      </c>
      <c r="C1706" s="74" t="str">
        <f>precio_alta!B109</f>
        <v>4G</v>
      </c>
      <c r="D1706" s="74" t="str">
        <f>precio_alta!C109</f>
        <v>XIAOMI</v>
      </c>
      <c r="E1706" s="74" t="str">
        <f>precio_alta!D109</f>
        <v>XIAOMI REDMI A7 PRO 128GB</v>
      </c>
      <c r="F1706" s="74">
        <f>precio_alta!E109</f>
        <v>489</v>
      </c>
      <c r="G1706" s="74" t="str">
        <f>precio_alta!F109</f>
        <v>Android</v>
      </c>
      <c r="H1706" s="69" t="s">
        <v>187</v>
      </c>
      <c r="I1706" t="s">
        <v>8</v>
      </c>
      <c r="J1706" s="69">
        <f>precio_alta!L109</f>
        <v>459</v>
      </c>
    </row>
    <row r="1707" spans="1:10" x14ac:dyDescent="0.3">
      <c r="A1707" t="str">
        <f t="shared" si="26"/>
        <v>XIAOMI REDMI NOTE 10 PRO 128GB SEMax Negocios + Ilimitado 95.90CONTADO</v>
      </c>
      <c r="B1707" s="74" t="str">
        <f>precio_alta!A110</f>
        <v>Corriente</v>
      </c>
      <c r="C1707" s="74" t="str">
        <f>precio_alta!B110</f>
        <v>4.5G</v>
      </c>
      <c r="D1707" s="74" t="str">
        <f>precio_alta!C110</f>
        <v>XIAOMI</v>
      </c>
      <c r="E1707" s="74" t="str">
        <f>precio_alta!D110</f>
        <v>XIAOMI REDMI NOTE 10 PRO 128GB SE</v>
      </c>
      <c r="F1707" s="74">
        <f>precio_alta!E110</f>
        <v>1369</v>
      </c>
      <c r="G1707" s="74" t="str">
        <f>precio_alta!F110</f>
        <v>Android</v>
      </c>
      <c r="H1707" s="69" t="s">
        <v>187</v>
      </c>
      <c r="I1707" t="s">
        <v>8</v>
      </c>
      <c r="J1707" s="69">
        <f>precio_alta!L110</f>
        <v>1289</v>
      </c>
    </row>
    <row r="1708" spans="1:10" x14ac:dyDescent="0.3">
      <c r="A1708" t="str">
        <f t="shared" si="26"/>
        <v>XIAOMI REDMI NOTE 12 PRO PLUS 256GB 5GMax Negocios + Ilimitado 95.90CONTADO</v>
      </c>
      <c r="B1708" s="74" t="str">
        <f>precio_alta!A111</f>
        <v>Corriente</v>
      </c>
      <c r="C1708" s="74" t="str">
        <f>precio_alta!B111</f>
        <v>5G</v>
      </c>
      <c r="D1708" s="74" t="str">
        <f>precio_alta!C111</f>
        <v>XIAOMI</v>
      </c>
      <c r="E1708" s="74" t="str">
        <f>precio_alta!D111</f>
        <v>XIAOMI REDMI NOTE 12 PRO PLUS 256GB 5G</v>
      </c>
      <c r="F1708" s="74">
        <f>precio_alta!E111</f>
        <v>2039</v>
      </c>
      <c r="G1708" s="74" t="str">
        <f>precio_alta!F111</f>
        <v>Android</v>
      </c>
      <c r="H1708" s="69" t="s">
        <v>187</v>
      </c>
      <c r="I1708" t="s">
        <v>8</v>
      </c>
      <c r="J1708" s="69">
        <f>precio_alta!L111</f>
        <v>1919</v>
      </c>
    </row>
    <row r="1709" spans="1:10" x14ac:dyDescent="0.3">
      <c r="A1709" t="str">
        <f t="shared" si="26"/>
        <v>XIAOMI REDMI NOTE 15 256GB 5GMax Negocios + Ilimitado 95.90CONTADO</v>
      </c>
      <c r="B1709" s="74" t="str">
        <f>precio_alta!A112</f>
        <v>Corriente</v>
      </c>
      <c r="C1709" s="74" t="str">
        <f>precio_alta!B112</f>
        <v>5G</v>
      </c>
      <c r="D1709" s="74" t="str">
        <f>precio_alta!C112</f>
        <v>XIAOMI</v>
      </c>
      <c r="E1709" s="74" t="str">
        <f>precio_alta!D112</f>
        <v>XIAOMI REDMI NOTE 15 256GB 5G</v>
      </c>
      <c r="F1709" s="74">
        <f>precio_alta!E112</f>
        <v>1109</v>
      </c>
      <c r="G1709" s="74" t="str">
        <f>precio_alta!F112</f>
        <v>Android</v>
      </c>
      <c r="H1709" s="69" t="s">
        <v>187</v>
      </c>
      <c r="I1709" t="s">
        <v>8</v>
      </c>
      <c r="J1709" s="69">
        <f>precio_alta!L112</f>
        <v>1039</v>
      </c>
    </row>
    <row r="1710" spans="1:10" x14ac:dyDescent="0.3">
      <c r="A1710" t="str">
        <f t="shared" si="26"/>
        <v>XIAOMI REDMI NOTE 15 PRO 512GB 5GMax Negocios + Ilimitado 95.90CONTADO</v>
      </c>
      <c r="B1710" s="74" t="str">
        <f>precio_alta!A113</f>
        <v>Corriente</v>
      </c>
      <c r="C1710" s="74" t="str">
        <f>precio_alta!B113</f>
        <v>5G</v>
      </c>
      <c r="D1710" s="74" t="str">
        <f>precio_alta!C113</f>
        <v>XIAOMI</v>
      </c>
      <c r="E1710" s="74" t="str">
        <f>precio_alta!D113</f>
        <v>XIAOMI REDMI NOTE 15 PRO 512GB 5G</v>
      </c>
      <c r="F1710" s="74">
        <f>precio_alta!E113</f>
        <v>1659</v>
      </c>
      <c r="G1710" s="74" t="str">
        <f>precio_alta!F113</f>
        <v>Android</v>
      </c>
      <c r="H1710" s="69" t="s">
        <v>187</v>
      </c>
      <c r="I1710" t="s">
        <v>8</v>
      </c>
      <c r="J1710" s="69">
        <f>precio_alta!L113</f>
        <v>1559</v>
      </c>
    </row>
    <row r="1711" spans="1:10" x14ac:dyDescent="0.3">
      <c r="A1711" t="str">
        <f t="shared" si="26"/>
        <v>XIAOMI REDMI NOTE 15 PRO PLUS 512GB 5GMax Negocios + Ilimitado 95.90CONTADO</v>
      </c>
      <c r="B1711" s="74" t="str">
        <f>precio_alta!A114</f>
        <v>Corriente</v>
      </c>
      <c r="C1711" s="74" t="str">
        <f>precio_alta!B114</f>
        <v>5G</v>
      </c>
      <c r="D1711" s="74" t="str">
        <f>precio_alta!C114</f>
        <v>XIAOMI</v>
      </c>
      <c r="E1711" s="74" t="str">
        <f>precio_alta!D114</f>
        <v>XIAOMI REDMI NOTE 15 PRO PLUS 512GB 5G</v>
      </c>
      <c r="F1711" s="74">
        <f>precio_alta!E114</f>
        <v>1879</v>
      </c>
      <c r="G1711" s="74" t="str">
        <f>precio_alta!F114</f>
        <v>Android</v>
      </c>
      <c r="H1711" s="69" t="s">
        <v>187</v>
      </c>
      <c r="I1711" t="s">
        <v>8</v>
      </c>
      <c r="J1711" s="69">
        <f>precio_alta!L114</f>
        <v>1769</v>
      </c>
    </row>
    <row r="1712" spans="1:10" x14ac:dyDescent="0.3">
      <c r="A1712" t="str">
        <f t="shared" si="26"/>
        <v>ZTE BLADE A36 64GBMax Negocios + Ilimitado 95.90CONTADO</v>
      </c>
      <c r="B1712" s="74" t="str">
        <f>precio_alta!A115</f>
        <v>Corriente</v>
      </c>
      <c r="C1712" s="74" t="str">
        <f>precio_alta!B115</f>
        <v>4G</v>
      </c>
      <c r="D1712" s="74" t="str">
        <f>precio_alta!C115</f>
        <v>ZTE</v>
      </c>
      <c r="E1712" s="74" t="str">
        <f>precio_alta!D115</f>
        <v>ZTE BLADE A36 64GB</v>
      </c>
      <c r="F1712" s="74">
        <f>precio_alta!E115</f>
        <v>439</v>
      </c>
      <c r="G1712" s="74" t="str">
        <f>precio_alta!F115</f>
        <v>Android</v>
      </c>
      <c r="H1712" s="69" t="s">
        <v>187</v>
      </c>
      <c r="I1712" t="s">
        <v>8</v>
      </c>
      <c r="J1712" s="69">
        <f>precio_alta!L115</f>
        <v>409</v>
      </c>
    </row>
    <row r="1713" spans="1:10" x14ac:dyDescent="0.3">
      <c r="A1713" t="str">
        <f t="shared" si="26"/>
        <v>ZTE BLADE A56 PRO 128GBMax Negocios + Ilimitado 95.90CONTADO</v>
      </c>
      <c r="B1713" s="74" t="str">
        <f>precio_alta!A116</f>
        <v>Corriente</v>
      </c>
      <c r="C1713" s="74" t="str">
        <f>precio_alta!B116</f>
        <v>4G</v>
      </c>
      <c r="D1713" s="74" t="str">
        <f>precio_alta!C116</f>
        <v>ZTE</v>
      </c>
      <c r="E1713" s="74" t="str">
        <f>precio_alta!D116</f>
        <v>ZTE BLADE A56 PRO 128GB</v>
      </c>
      <c r="F1713" s="74">
        <f>precio_alta!E116</f>
        <v>439</v>
      </c>
      <c r="G1713" s="74" t="str">
        <f>precio_alta!F116</f>
        <v>Android</v>
      </c>
      <c r="H1713" s="69" t="s">
        <v>187</v>
      </c>
      <c r="I1713" t="s">
        <v>8</v>
      </c>
      <c r="J1713" s="69">
        <f>precio_alta!L116</f>
        <v>409</v>
      </c>
    </row>
    <row r="1714" spans="1:10" x14ac:dyDescent="0.3">
      <c r="A1714" t="str">
        <f t="shared" si="26"/>
        <v>ZTE BLADE A57 PRO 128GBMax Negocios + Ilimitado 95.90CONTADO</v>
      </c>
      <c r="B1714" s="74" t="str">
        <f>precio_alta!A117</f>
        <v>Corriente</v>
      </c>
      <c r="C1714" s="74" t="str">
        <f>precio_alta!B117</f>
        <v>4G</v>
      </c>
      <c r="D1714" s="74" t="str">
        <f>precio_alta!C117</f>
        <v>ZTE</v>
      </c>
      <c r="E1714" s="74" t="str">
        <f>precio_alta!D117</f>
        <v>ZTE BLADE A57 PRO 128GB</v>
      </c>
      <c r="F1714" s="74">
        <f>precio_alta!E117</f>
        <v>559</v>
      </c>
      <c r="G1714" s="74" t="str">
        <f>precio_alta!F117</f>
        <v>Android</v>
      </c>
      <c r="H1714" s="69" t="s">
        <v>187</v>
      </c>
      <c r="I1714" t="s">
        <v>8</v>
      </c>
      <c r="J1714" s="69">
        <f>precio_alta!L117</f>
        <v>519</v>
      </c>
    </row>
    <row r="1715" spans="1:10" x14ac:dyDescent="0.3">
      <c r="A1715" t="str">
        <f t="shared" si="26"/>
        <v>ZTE BLADE A76 256GB 5GMax Negocios + Ilimitado 95.90CONTADO</v>
      </c>
      <c r="B1715" s="74" t="str">
        <f>precio_alta!A118</f>
        <v>Corriente</v>
      </c>
      <c r="C1715" s="74" t="str">
        <f>precio_alta!B118</f>
        <v>5G</v>
      </c>
      <c r="D1715" s="74" t="str">
        <f>precio_alta!C118</f>
        <v>ZTE</v>
      </c>
      <c r="E1715" s="74" t="str">
        <f>precio_alta!D118</f>
        <v>ZTE BLADE A76 256GB 5G</v>
      </c>
      <c r="F1715" s="74">
        <f>precio_alta!E118</f>
        <v>709</v>
      </c>
      <c r="G1715" s="74" t="str">
        <f>precio_alta!F118</f>
        <v>Android</v>
      </c>
      <c r="H1715" s="69" t="s">
        <v>187</v>
      </c>
      <c r="I1715" t="s">
        <v>8</v>
      </c>
      <c r="J1715" s="69">
        <f>precio_alta!L118</f>
        <v>669</v>
      </c>
    </row>
    <row r="1716" spans="1:10" x14ac:dyDescent="0.3">
      <c r="A1716" t="str">
        <f t="shared" si="26"/>
        <v>ZTE BLADE V70 MAX 256GBMax Negocios + Ilimitado 95.90CONTADO</v>
      </c>
      <c r="B1716" s="74" t="str">
        <f>precio_alta!A119</f>
        <v>Corriente</v>
      </c>
      <c r="C1716" s="74" t="str">
        <f>precio_alta!B119</f>
        <v>4G</v>
      </c>
      <c r="D1716" s="74" t="str">
        <f>precio_alta!C119</f>
        <v>ZTE</v>
      </c>
      <c r="E1716" s="74" t="str">
        <f>precio_alta!D119</f>
        <v>ZTE BLADE V70 MAX 256GB</v>
      </c>
      <c r="F1716" s="74">
        <f>precio_alta!E119</f>
        <v>599</v>
      </c>
      <c r="G1716" s="74" t="str">
        <f>precio_alta!F119</f>
        <v>Android</v>
      </c>
      <c r="H1716" s="69" t="s">
        <v>187</v>
      </c>
      <c r="I1716" t="s">
        <v>8</v>
      </c>
      <c r="J1716" s="69">
        <f>precio_alta!L119</f>
        <v>559</v>
      </c>
    </row>
    <row r="1717" spans="1:10" x14ac:dyDescent="0.3">
      <c r="A1717" t="str">
        <f t="shared" si="26"/>
        <v>ZTE NUBIA AIR 256GB 5GMax Negocios + Ilimitado 95.90CONTADO</v>
      </c>
      <c r="B1717" s="74" t="str">
        <f>precio_alta!A120</f>
        <v>Corriente</v>
      </c>
      <c r="C1717" s="74" t="str">
        <f>precio_alta!B120</f>
        <v>5G</v>
      </c>
      <c r="D1717" s="74" t="str">
        <f>precio_alta!C120</f>
        <v>ZTE</v>
      </c>
      <c r="E1717" s="74" t="str">
        <f>precio_alta!D120</f>
        <v>ZTE NUBIA AIR 256GB 5G</v>
      </c>
      <c r="F1717" s="74">
        <f>precio_alta!E120</f>
        <v>1069</v>
      </c>
      <c r="G1717" s="74" t="str">
        <f>precio_alta!F120</f>
        <v>Android</v>
      </c>
      <c r="H1717" s="69" t="s">
        <v>187</v>
      </c>
      <c r="I1717" t="s">
        <v>8</v>
      </c>
      <c r="J1717" s="69">
        <f>precio_alta!L120</f>
        <v>999</v>
      </c>
    </row>
    <row r="1718" spans="1:10" x14ac:dyDescent="0.3">
      <c r="A1718" t="str">
        <f t="shared" si="26"/>
        <v>ZTE NUBIA AIR 512GB 5GMax Negocios + Ilimitado 95.90CONTADO</v>
      </c>
      <c r="B1718" s="74" t="str">
        <f>precio_alta!A121</f>
        <v>Corriente</v>
      </c>
      <c r="C1718" s="74" t="str">
        <f>precio_alta!B121</f>
        <v>5G</v>
      </c>
      <c r="D1718" s="74" t="str">
        <f>precio_alta!C121</f>
        <v>ZTE</v>
      </c>
      <c r="E1718" s="74" t="str">
        <f>precio_alta!D121</f>
        <v>ZTE NUBIA AIR 512GB 5G</v>
      </c>
      <c r="F1718" s="74">
        <f>precio_alta!E121</f>
        <v>1369</v>
      </c>
      <c r="G1718" s="74" t="str">
        <f>precio_alta!F121</f>
        <v>Android</v>
      </c>
      <c r="H1718" s="69" t="s">
        <v>187</v>
      </c>
      <c r="I1718" t="s">
        <v>8</v>
      </c>
      <c r="J1718" s="69">
        <f>precio_alta!L121</f>
        <v>1279</v>
      </c>
    </row>
    <row r="1719" spans="1:10" x14ac:dyDescent="0.3">
      <c r="A1719" t="str">
        <f t="shared" si="26"/>
        <v>ZTE NUBIA NEO3 256GB 5GMax Negocios + Ilimitado 95.90CONTADO</v>
      </c>
      <c r="B1719" s="74" t="str">
        <f>precio_alta!A122</f>
        <v>Corriente</v>
      </c>
      <c r="C1719" s="74" t="str">
        <f>precio_alta!B122</f>
        <v>5G</v>
      </c>
      <c r="D1719" s="74" t="str">
        <f>precio_alta!C122</f>
        <v>ZTE</v>
      </c>
      <c r="E1719" s="74" t="str">
        <f>precio_alta!D122</f>
        <v>ZTE NUBIA NEO3 256GB 5G</v>
      </c>
      <c r="F1719" s="74">
        <f>precio_alta!E122</f>
        <v>919</v>
      </c>
      <c r="G1719" s="74" t="str">
        <f>precio_alta!F122</f>
        <v>Android</v>
      </c>
      <c r="H1719" s="69" t="s">
        <v>187</v>
      </c>
      <c r="I1719" t="s">
        <v>8</v>
      </c>
      <c r="J1719" s="69">
        <f>precio_alta!L122</f>
        <v>869</v>
      </c>
    </row>
    <row r="1720" spans="1:10" x14ac:dyDescent="0.3">
      <c r="A1720" t="str">
        <f t="shared" si="26"/>
        <v>ZTE NUBIA NEO5 256GB 5GMax Negocios + Ilimitado 95.90CONTADO</v>
      </c>
      <c r="B1720" s="74" t="str">
        <f>precio_alta!A123</f>
        <v>Corriente</v>
      </c>
      <c r="C1720" s="74" t="str">
        <f>precio_alta!B123</f>
        <v>5G</v>
      </c>
      <c r="D1720" s="74" t="str">
        <f>precio_alta!C123</f>
        <v>ZTE</v>
      </c>
      <c r="E1720" s="74" t="str">
        <f>precio_alta!D123</f>
        <v>ZTE NUBIA NEO5 256GB 5G</v>
      </c>
      <c r="F1720" s="74">
        <f>precio_alta!E123</f>
        <v>1109</v>
      </c>
      <c r="G1720" s="74" t="str">
        <f>precio_alta!F123</f>
        <v>Android</v>
      </c>
      <c r="H1720" s="69" t="s">
        <v>187</v>
      </c>
      <c r="I1720" t="s">
        <v>8</v>
      </c>
      <c r="J1720" s="69">
        <f>precio_alta!L123</f>
        <v>1039</v>
      </c>
    </row>
    <row r="1721" spans="1:10" x14ac:dyDescent="0.3">
      <c r="A1721" t="str">
        <f t="shared" si="26"/>
        <v>ZTE NUBIA V80 MAX 256GBMax Negocios + Ilimitado 95.90CONTADO</v>
      </c>
      <c r="B1721" s="74" t="str">
        <f>precio_alta!A124</f>
        <v>Corriente</v>
      </c>
      <c r="C1721" s="74" t="str">
        <f>precio_alta!B124</f>
        <v>4G</v>
      </c>
      <c r="D1721" s="74" t="str">
        <f>precio_alta!C124</f>
        <v>ZTE</v>
      </c>
      <c r="E1721" s="74" t="str">
        <f>precio_alta!D124</f>
        <v>ZTE NUBIA V80 MAX 256GB</v>
      </c>
      <c r="F1721" s="74">
        <f>precio_alta!E124</f>
        <v>629</v>
      </c>
      <c r="G1721" s="74" t="str">
        <f>precio_alta!F124</f>
        <v>Android</v>
      </c>
      <c r="H1721" s="69" t="s">
        <v>187</v>
      </c>
      <c r="I1721" t="s">
        <v>8</v>
      </c>
      <c r="J1721" s="69">
        <f>precio_alta!L124</f>
        <v>589</v>
      </c>
    </row>
    <row r="1722" spans="1:10" x14ac:dyDescent="0.3">
      <c r="A1722" t="str">
        <f t="shared" si="26"/>
        <v>ZTE NUBIA V80 PRO 256GBMax Negocios + Ilimitado 95.90CONTADO</v>
      </c>
      <c r="B1722" s="74" t="str">
        <f>precio_alta!A125</f>
        <v>Corriente</v>
      </c>
      <c r="C1722" s="74" t="str">
        <f>precio_alta!B125</f>
        <v>4G</v>
      </c>
      <c r="D1722" s="74" t="str">
        <f>precio_alta!C125</f>
        <v>ZTE</v>
      </c>
      <c r="E1722" s="74" t="str">
        <f>precio_alta!D125</f>
        <v>ZTE NUBIA V80 PRO 256GB</v>
      </c>
      <c r="F1722" s="74">
        <f>precio_alta!E125</f>
        <v>659</v>
      </c>
      <c r="G1722" s="74" t="str">
        <f>precio_alta!F125</f>
        <v>Android</v>
      </c>
      <c r="H1722" s="69" t="s">
        <v>187</v>
      </c>
      <c r="I1722" t="s">
        <v>8</v>
      </c>
      <c r="J1722" s="69">
        <f>precio_alta!L125</f>
        <v>619</v>
      </c>
    </row>
    <row r="1723" spans="1:10" x14ac:dyDescent="0.3">
      <c r="A1723" t="e">
        <f t="shared" si="26"/>
        <v>#REF!</v>
      </c>
      <c r="B1723" s="74" t="e">
        <f>precio_alta!#REF!</f>
        <v>#REF!</v>
      </c>
      <c r="C1723" s="74" t="e">
        <f>precio_alta!#REF!</f>
        <v>#REF!</v>
      </c>
      <c r="D1723" s="74" t="e">
        <f>precio_alta!#REF!</f>
        <v>#REF!</v>
      </c>
      <c r="E1723" s="74" t="e">
        <f>precio_alta!#REF!</f>
        <v>#REF!</v>
      </c>
      <c r="F1723" s="74" t="e">
        <f>precio_alta!#REF!</f>
        <v>#REF!</v>
      </c>
      <c r="G1723" s="74" t="e">
        <f>precio_alta!#REF!</f>
        <v>#REF!</v>
      </c>
      <c r="H1723" s="69" t="s">
        <v>187</v>
      </c>
      <c r="I1723" t="s">
        <v>8</v>
      </c>
      <c r="J1723" s="69" t="e">
        <f>precio_alta!#REF!</f>
        <v>#REF!</v>
      </c>
    </row>
    <row r="1724" spans="1:10" x14ac:dyDescent="0.3">
      <c r="A1724" t="e">
        <f t="shared" si="26"/>
        <v>#REF!</v>
      </c>
      <c r="B1724" s="74" t="e">
        <f>precio_alta!#REF!</f>
        <v>#REF!</v>
      </c>
      <c r="C1724" s="74" t="e">
        <f>precio_alta!#REF!</f>
        <v>#REF!</v>
      </c>
      <c r="D1724" s="74" t="e">
        <f>precio_alta!#REF!</f>
        <v>#REF!</v>
      </c>
      <c r="E1724" s="74" t="e">
        <f>precio_alta!#REF!</f>
        <v>#REF!</v>
      </c>
      <c r="F1724" s="74" t="e">
        <f>precio_alta!#REF!</f>
        <v>#REF!</v>
      </c>
      <c r="G1724" s="74" t="e">
        <f>precio_alta!#REF!</f>
        <v>#REF!</v>
      </c>
      <c r="H1724" s="69" t="s">
        <v>187</v>
      </c>
      <c r="I1724" t="s">
        <v>8</v>
      </c>
      <c r="J1724" s="69" t="e">
        <f>precio_alta!#REF!</f>
        <v>#REF!</v>
      </c>
    </row>
    <row r="1725" spans="1:10" x14ac:dyDescent="0.3">
      <c r="A1725" t="e">
        <f t="shared" si="26"/>
        <v>#REF!</v>
      </c>
      <c r="B1725" s="74" t="e">
        <f>precio_alta!#REF!</f>
        <v>#REF!</v>
      </c>
      <c r="C1725" s="74" t="e">
        <f>precio_alta!#REF!</f>
        <v>#REF!</v>
      </c>
      <c r="D1725" s="74" t="e">
        <f>precio_alta!#REF!</f>
        <v>#REF!</v>
      </c>
      <c r="E1725" s="74" t="e">
        <f>precio_alta!#REF!</f>
        <v>#REF!</v>
      </c>
      <c r="F1725" s="74" t="e">
        <f>precio_alta!#REF!</f>
        <v>#REF!</v>
      </c>
      <c r="G1725" s="74" t="e">
        <f>precio_alta!#REF!</f>
        <v>#REF!</v>
      </c>
      <c r="H1725" s="69" t="s">
        <v>187</v>
      </c>
      <c r="I1725" t="s">
        <v>8</v>
      </c>
      <c r="J1725" s="69" t="e">
        <f>precio_alta!#REF!</f>
        <v>#REF!</v>
      </c>
    </row>
    <row r="1726" spans="1:10" x14ac:dyDescent="0.3">
      <c r="A1726" t="e">
        <f t="shared" si="26"/>
        <v>#REF!</v>
      </c>
      <c r="B1726" s="74" t="e">
        <f>precio_alta!#REF!</f>
        <v>#REF!</v>
      </c>
      <c r="C1726" s="74" t="e">
        <f>precio_alta!#REF!</f>
        <v>#REF!</v>
      </c>
      <c r="D1726" s="74" t="e">
        <f>precio_alta!#REF!</f>
        <v>#REF!</v>
      </c>
      <c r="E1726" s="74" t="e">
        <f>precio_alta!#REF!</f>
        <v>#REF!</v>
      </c>
      <c r="F1726" s="74" t="e">
        <f>precio_alta!#REF!</f>
        <v>#REF!</v>
      </c>
      <c r="G1726" s="74" t="e">
        <f>precio_alta!#REF!</f>
        <v>#REF!</v>
      </c>
      <c r="H1726" s="69" t="s">
        <v>187</v>
      </c>
      <c r="I1726" t="s">
        <v>8</v>
      </c>
      <c r="J1726" s="69" t="e">
        <f>precio_alta!#REF!</f>
        <v>#REF!</v>
      </c>
    </row>
    <row r="1727" spans="1:10" x14ac:dyDescent="0.3">
      <c r="A1727" t="e">
        <f t="shared" si="26"/>
        <v>#REF!</v>
      </c>
      <c r="B1727" s="74" t="e">
        <f>precio_alta!#REF!</f>
        <v>#REF!</v>
      </c>
      <c r="C1727" s="74" t="e">
        <f>precio_alta!#REF!</f>
        <v>#REF!</v>
      </c>
      <c r="D1727" s="74" t="e">
        <f>precio_alta!#REF!</f>
        <v>#REF!</v>
      </c>
      <c r="E1727" s="74" t="e">
        <f>precio_alta!#REF!</f>
        <v>#REF!</v>
      </c>
      <c r="F1727" s="74" t="e">
        <f>precio_alta!#REF!</f>
        <v>#REF!</v>
      </c>
      <c r="G1727" s="74" t="e">
        <f>precio_alta!#REF!</f>
        <v>#REF!</v>
      </c>
      <c r="H1727" s="69" t="s">
        <v>187</v>
      </c>
      <c r="I1727" t="s">
        <v>8</v>
      </c>
      <c r="J1727" s="69" t="e">
        <f>precio_alta!#REF!</f>
        <v>#REF!</v>
      </c>
    </row>
    <row r="1728" spans="1:10" x14ac:dyDescent="0.3">
      <c r="A1728" t="e">
        <f t="shared" si="26"/>
        <v>#REF!</v>
      </c>
      <c r="B1728" s="74" t="e">
        <f>precio_alta!#REF!</f>
        <v>#REF!</v>
      </c>
      <c r="C1728" s="74" t="e">
        <f>precio_alta!#REF!</f>
        <v>#REF!</v>
      </c>
      <c r="D1728" s="74" t="e">
        <f>precio_alta!#REF!</f>
        <v>#REF!</v>
      </c>
      <c r="E1728" s="74" t="e">
        <f>precio_alta!#REF!</f>
        <v>#REF!</v>
      </c>
      <c r="F1728" s="74" t="e">
        <f>precio_alta!#REF!</f>
        <v>#REF!</v>
      </c>
      <c r="G1728" s="74" t="e">
        <f>precio_alta!#REF!</f>
        <v>#REF!</v>
      </c>
      <c r="H1728" s="69" t="s">
        <v>187</v>
      </c>
      <c r="I1728" t="s">
        <v>8</v>
      </c>
      <c r="J1728" s="69" t="e">
        <f>precio_alta!#REF!</f>
        <v>#REF!</v>
      </c>
    </row>
    <row r="1729" spans="1:10" x14ac:dyDescent="0.3">
      <c r="A1729" t="e">
        <f t="shared" si="26"/>
        <v>#REF!</v>
      </c>
      <c r="B1729" s="74" t="e">
        <f>precio_alta!#REF!</f>
        <v>#REF!</v>
      </c>
      <c r="C1729" s="74" t="e">
        <f>precio_alta!#REF!</f>
        <v>#REF!</v>
      </c>
      <c r="D1729" s="74" t="e">
        <f>precio_alta!#REF!</f>
        <v>#REF!</v>
      </c>
      <c r="E1729" s="74" t="e">
        <f>precio_alta!#REF!</f>
        <v>#REF!</v>
      </c>
      <c r="F1729" s="74" t="e">
        <f>precio_alta!#REF!</f>
        <v>#REF!</v>
      </c>
      <c r="G1729" s="74" t="e">
        <f>precio_alta!#REF!</f>
        <v>#REF!</v>
      </c>
      <c r="H1729" s="69" t="s">
        <v>187</v>
      </c>
      <c r="I1729" t="s">
        <v>8</v>
      </c>
      <c r="J1729" s="69" t="e">
        <f>precio_alta!#REF!</f>
        <v>#REF!</v>
      </c>
    </row>
    <row r="1730" spans="1:10" x14ac:dyDescent="0.3">
      <c r="A1730" t="e">
        <f t="shared" si="26"/>
        <v>#REF!</v>
      </c>
      <c r="B1730" s="74" t="e">
        <f>precio_alta!#REF!</f>
        <v>#REF!</v>
      </c>
      <c r="C1730" s="74" t="e">
        <f>precio_alta!#REF!</f>
        <v>#REF!</v>
      </c>
      <c r="D1730" s="74" t="e">
        <f>precio_alta!#REF!</f>
        <v>#REF!</v>
      </c>
      <c r="E1730" s="74" t="e">
        <f>precio_alta!#REF!</f>
        <v>#REF!</v>
      </c>
      <c r="F1730" s="74" t="e">
        <f>precio_alta!#REF!</f>
        <v>#REF!</v>
      </c>
      <c r="G1730" s="74" t="e">
        <f>precio_alta!#REF!</f>
        <v>#REF!</v>
      </c>
      <c r="H1730" s="69" t="s">
        <v>187</v>
      </c>
      <c r="I1730" t="s">
        <v>8</v>
      </c>
      <c r="J1730" s="69" t="e">
        <f>precio_alta!#REF!</f>
        <v>#REF!</v>
      </c>
    </row>
    <row r="1731" spans="1:10" x14ac:dyDescent="0.3">
      <c r="A1731" t="e">
        <f t="shared" ref="A1731:A1794" si="27">CONCATENATE(E1731,I1731,H1731)</f>
        <v>#REF!</v>
      </c>
      <c r="B1731" s="74" t="e">
        <f>precio_alta!#REF!</f>
        <v>#REF!</v>
      </c>
      <c r="C1731" s="74" t="e">
        <f>precio_alta!#REF!</f>
        <v>#REF!</v>
      </c>
      <c r="D1731" s="74" t="e">
        <f>precio_alta!#REF!</f>
        <v>#REF!</v>
      </c>
      <c r="E1731" s="74" t="e">
        <f>precio_alta!#REF!</f>
        <v>#REF!</v>
      </c>
      <c r="F1731" s="74" t="e">
        <f>precio_alta!#REF!</f>
        <v>#REF!</v>
      </c>
      <c r="G1731" s="74" t="e">
        <f>precio_alta!#REF!</f>
        <v>#REF!</v>
      </c>
      <c r="H1731" s="69" t="s">
        <v>187</v>
      </c>
      <c r="I1731" t="s">
        <v>8</v>
      </c>
      <c r="J1731" s="69" t="e">
        <f>precio_alta!#REF!</f>
        <v>#REF!</v>
      </c>
    </row>
    <row r="1732" spans="1:10" x14ac:dyDescent="0.3">
      <c r="A1732" t="e">
        <f t="shared" si="27"/>
        <v>#REF!</v>
      </c>
      <c r="B1732" s="74" t="e">
        <f>precio_alta!#REF!</f>
        <v>#REF!</v>
      </c>
      <c r="C1732" s="74" t="e">
        <f>precio_alta!#REF!</f>
        <v>#REF!</v>
      </c>
      <c r="D1732" s="74" t="e">
        <f>precio_alta!#REF!</f>
        <v>#REF!</v>
      </c>
      <c r="E1732" s="74" t="e">
        <f>precio_alta!#REF!</f>
        <v>#REF!</v>
      </c>
      <c r="F1732" s="74" t="e">
        <f>precio_alta!#REF!</f>
        <v>#REF!</v>
      </c>
      <c r="G1732" s="74" t="e">
        <f>precio_alta!#REF!</f>
        <v>#REF!</v>
      </c>
      <c r="H1732" s="69" t="s">
        <v>187</v>
      </c>
      <c r="I1732" t="s">
        <v>8</v>
      </c>
      <c r="J1732" s="69" t="e">
        <f>precio_alta!#REF!</f>
        <v>#REF!</v>
      </c>
    </row>
    <row r="1733" spans="1:10" x14ac:dyDescent="0.3">
      <c r="A1733" t="e">
        <f t="shared" si="27"/>
        <v>#REF!</v>
      </c>
      <c r="B1733" s="74" t="e">
        <f>precio_alta!#REF!</f>
        <v>#REF!</v>
      </c>
      <c r="C1733" s="74" t="e">
        <f>precio_alta!#REF!</f>
        <v>#REF!</v>
      </c>
      <c r="D1733" s="74" t="e">
        <f>precio_alta!#REF!</f>
        <v>#REF!</v>
      </c>
      <c r="E1733" s="74" t="e">
        <f>precio_alta!#REF!</f>
        <v>#REF!</v>
      </c>
      <c r="F1733" s="74" t="e">
        <f>precio_alta!#REF!</f>
        <v>#REF!</v>
      </c>
      <c r="G1733" s="74" t="e">
        <f>precio_alta!#REF!</f>
        <v>#REF!</v>
      </c>
      <c r="H1733" s="69" t="s">
        <v>187</v>
      </c>
      <c r="I1733" t="s">
        <v>8</v>
      </c>
      <c r="J1733" s="69" t="e">
        <f>precio_alta!#REF!</f>
        <v>#REF!</v>
      </c>
    </row>
    <row r="1734" spans="1:10" x14ac:dyDescent="0.3">
      <c r="A1734" t="e">
        <f t="shared" si="27"/>
        <v>#REF!</v>
      </c>
      <c r="B1734" s="74" t="e">
        <f>precio_alta!#REF!</f>
        <v>#REF!</v>
      </c>
      <c r="C1734" s="74" t="e">
        <f>precio_alta!#REF!</f>
        <v>#REF!</v>
      </c>
      <c r="D1734" s="74" t="e">
        <f>precio_alta!#REF!</f>
        <v>#REF!</v>
      </c>
      <c r="E1734" s="74" t="e">
        <f>precio_alta!#REF!</f>
        <v>#REF!</v>
      </c>
      <c r="F1734" s="74" t="e">
        <f>precio_alta!#REF!</f>
        <v>#REF!</v>
      </c>
      <c r="G1734" s="74" t="e">
        <f>precio_alta!#REF!</f>
        <v>#REF!</v>
      </c>
      <c r="H1734" s="69" t="s">
        <v>187</v>
      </c>
      <c r="I1734" t="s">
        <v>8</v>
      </c>
      <c r="J1734" s="69" t="e">
        <f>precio_alta!#REF!</f>
        <v>#REF!</v>
      </c>
    </row>
    <row r="1735" spans="1:10" x14ac:dyDescent="0.3">
      <c r="A1735" t="e">
        <f t="shared" si="27"/>
        <v>#REF!</v>
      </c>
      <c r="B1735" s="74" t="e">
        <f>precio_alta!#REF!</f>
        <v>#REF!</v>
      </c>
      <c r="C1735" s="74" t="e">
        <f>precio_alta!#REF!</f>
        <v>#REF!</v>
      </c>
      <c r="D1735" s="74" t="e">
        <f>precio_alta!#REF!</f>
        <v>#REF!</v>
      </c>
      <c r="E1735" s="74" t="e">
        <f>precio_alta!#REF!</f>
        <v>#REF!</v>
      </c>
      <c r="F1735" s="74" t="e">
        <f>precio_alta!#REF!</f>
        <v>#REF!</v>
      </c>
      <c r="G1735" s="74" t="e">
        <f>precio_alta!#REF!</f>
        <v>#REF!</v>
      </c>
      <c r="H1735" s="69" t="s">
        <v>187</v>
      </c>
      <c r="I1735" t="s">
        <v>8</v>
      </c>
      <c r="J1735" s="69" t="e">
        <f>precio_alta!#REF!</f>
        <v>#REF!</v>
      </c>
    </row>
    <row r="1736" spans="1:10" x14ac:dyDescent="0.3">
      <c r="A1736" t="str">
        <f t="shared" si="27"/>
        <v>0Max Negocios + Ilimitado 95.90CONTADO</v>
      </c>
      <c r="B1736" s="74">
        <f>precio_alta!A127</f>
        <v>0</v>
      </c>
      <c r="C1736" s="74">
        <f>precio_alta!B127</f>
        <v>0</v>
      </c>
      <c r="D1736" s="74">
        <f>precio_alta!C127</f>
        <v>0</v>
      </c>
      <c r="E1736" s="74">
        <f>precio_alta!D127</f>
        <v>0</v>
      </c>
      <c r="F1736" s="74">
        <f>precio_alta!E127</f>
        <v>0</v>
      </c>
      <c r="G1736" s="74">
        <f>precio_alta!F127</f>
        <v>0</v>
      </c>
      <c r="H1736" s="69" t="s">
        <v>187</v>
      </c>
      <c r="I1736" t="s">
        <v>8</v>
      </c>
      <c r="J1736" s="69">
        <f>precio_alta!L127</f>
        <v>0</v>
      </c>
    </row>
    <row r="1737" spans="1:10" x14ac:dyDescent="0.3">
      <c r="A1737" t="str">
        <f t="shared" si="27"/>
        <v>0Max Negocios + Ilimitado 95.90CONTADO</v>
      </c>
      <c r="B1737" s="74">
        <f>precio_alta!A128</f>
        <v>0</v>
      </c>
      <c r="C1737" s="74">
        <f>precio_alta!B128</f>
        <v>0</v>
      </c>
      <c r="D1737" s="74">
        <f>precio_alta!C128</f>
        <v>0</v>
      </c>
      <c r="E1737" s="74">
        <f>precio_alta!D128</f>
        <v>0</v>
      </c>
      <c r="F1737" s="74">
        <f>precio_alta!E128</f>
        <v>0</v>
      </c>
      <c r="G1737" s="74">
        <f>precio_alta!F128</f>
        <v>0</v>
      </c>
      <c r="H1737" s="69" t="s">
        <v>187</v>
      </c>
      <c r="I1737" t="s">
        <v>8</v>
      </c>
      <c r="J1737" s="69">
        <f>precio_alta!L128</f>
        <v>0</v>
      </c>
    </row>
    <row r="1738" spans="1:10" x14ac:dyDescent="0.3">
      <c r="A1738" t="str">
        <f t="shared" si="27"/>
        <v>0Max Negocios + Ilimitado 95.90CONTADO</v>
      </c>
      <c r="B1738" s="74">
        <f>precio_alta!A129</f>
        <v>0</v>
      </c>
      <c r="C1738" s="74">
        <f>precio_alta!B129</f>
        <v>0</v>
      </c>
      <c r="D1738" s="74">
        <f>precio_alta!C129</f>
        <v>0</v>
      </c>
      <c r="E1738" s="74">
        <f>precio_alta!D129</f>
        <v>0</v>
      </c>
      <c r="F1738" s="74">
        <f>precio_alta!E129</f>
        <v>0</v>
      </c>
      <c r="G1738" s="74">
        <f>precio_alta!F129</f>
        <v>0</v>
      </c>
      <c r="H1738" s="69" t="s">
        <v>187</v>
      </c>
      <c r="I1738" t="s">
        <v>8</v>
      </c>
      <c r="J1738" s="69">
        <f>precio_alta!L129</f>
        <v>0</v>
      </c>
    </row>
    <row r="1739" spans="1:10" x14ac:dyDescent="0.3">
      <c r="A1739" t="str">
        <f t="shared" si="27"/>
        <v>0Max Negocios + Ilimitado 95.90CONTADO</v>
      </c>
      <c r="B1739" s="74">
        <f>precio_alta!A130</f>
        <v>0</v>
      </c>
      <c r="C1739" s="74">
        <f>precio_alta!B130</f>
        <v>0</v>
      </c>
      <c r="D1739" s="74">
        <f>precio_alta!C130</f>
        <v>0</v>
      </c>
      <c r="E1739" s="74">
        <f>precio_alta!D130</f>
        <v>0</v>
      </c>
      <c r="F1739" s="74">
        <f>precio_alta!E130</f>
        <v>0</v>
      </c>
      <c r="G1739" s="74">
        <f>precio_alta!F130</f>
        <v>0</v>
      </c>
      <c r="H1739" s="69" t="s">
        <v>187</v>
      </c>
      <c r="I1739" t="s">
        <v>8</v>
      </c>
      <c r="J1739" s="69">
        <f>precio_alta!L130</f>
        <v>0</v>
      </c>
    </row>
    <row r="1740" spans="1:10" x14ac:dyDescent="0.3">
      <c r="A1740" t="str">
        <f t="shared" si="27"/>
        <v>0Max Negocios + Ilimitado 95.90CONTADO</v>
      </c>
      <c r="B1740" s="74">
        <f>precio_alta!A131</f>
        <v>0</v>
      </c>
      <c r="C1740" s="74">
        <f>precio_alta!B131</f>
        <v>0</v>
      </c>
      <c r="D1740" s="74">
        <f>precio_alta!C131</f>
        <v>0</v>
      </c>
      <c r="E1740" s="74">
        <f>precio_alta!D131</f>
        <v>0</v>
      </c>
      <c r="F1740" s="74">
        <f>precio_alta!E131</f>
        <v>0</v>
      </c>
      <c r="G1740" s="74">
        <f>precio_alta!F131</f>
        <v>0</v>
      </c>
      <c r="H1740" s="69" t="s">
        <v>187</v>
      </c>
      <c r="I1740" t="s">
        <v>8</v>
      </c>
      <c r="J1740" s="69">
        <f>precio_alta!L131</f>
        <v>0</v>
      </c>
    </row>
    <row r="1741" spans="1:10" x14ac:dyDescent="0.3">
      <c r="A1741" t="str">
        <f t="shared" si="27"/>
        <v>0Max Negocios + Ilimitado 95.90CONTADO</v>
      </c>
      <c r="B1741" s="74">
        <f>precio_alta!A132</f>
        <v>0</v>
      </c>
      <c r="C1741" s="74">
        <f>precio_alta!B132</f>
        <v>0</v>
      </c>
      <c r="D1741" s="74">
        <f>precio_alta!C132</f>
        <v>0</v>
      </c>
      <c r="E1741" s="74">
        <f>precio_alta!D132</f>
        <v>0</v>
      </c>
      <c r="F1741" s="74">
        <f>precio_alta!E132</f>
        <v>0</v>
      </c>
      <c r="G1741" s="74">
        <f>precio_alta!F132</f>
        <v>0</v>
      </c>
      <c r="H1741" s="69" t="s">
        <v>187</v>
      </c>
      <c r="I1741" t="s">
        <v>8</v>
      </c>
      <c r="J1741" s="69">
        <f>precio_alta!L132</f>
        <v>0</v>
      </c>
    </row>
    <row r="1742" spans="1:10" x14ac:dyDescent="0.3">
      <c r="A1742" t="str">
        <f t="shared" si="27"/>
        <v>0Max Negocios + Ilimitado 95.90CONTADO</v>
      </c>
      <c r="B1742" s="74">
        <f>precio_alta!A133</f>
        <v>0</v>
      </c>
      <c r="C1742" s="74">
        <f>precio_alta!B133</f>
        <v>0</v>
      </c>
      <c r="D1742" s="74">
        <f>precio_alta!C133</f>
        <v>0</v>
      </c>
      <c r="E1742" s="74">
        <f>precio_alta!D133</f>
        <v>0</v>
      </c>
      <c r="F1742" s="74">
        <f>precio_alta!E133</f>
        <v>0</v>
      </c>
      <c r="G1742" s="74">
        <f>precio_alta!F133</f>
        <v>0</v>
      </c>
      <c r="H1742" s="69" t="s">
        <v>187</v>
      </c>
      <c r="I1742" t="s">
        <v>8</v>
      </c>
      <c r="J1742" s="69">
        <f>precio_alta!L133</f>
        <v>0</v>
      </c>
    </row>
    <row r="1743" spans="1:10" x14ac:dyDescent="0.3">
      <c r="A1743" t="str">
        <f t="shared" si="27"/>
        <v>0Max Negocios + Ilimitado 95.90CONTADO</v>
      </c>
      <c r="B1743" s="74">
        <f>precio_alta!A134</f>
        <v>0</v>
      </c>
      <c r="C1743" s="74">
        <f>precio_alta!B134</f>
        <v>0</v>
      </c>
      <c r="D1743" s="74">
        <f>precio_alta!C134</f>
        <v>0</v>
      </c>
      <c r="E1743" s="74">
        <f>precio_alta!D134</f>
        <v>0</v>
      </c>
      <c r="F1743" s="74">
        <f>precio_alta!E134</f>
        <v>0</v>
      </c>
      <c r="G1743" s="74">
        <f>precio_alta!F134</f>
        <v>0</v>
      </c>
      <c r="H1743" s="69" t="s">
        <v>187</v>
      </c>
      <c r="I1743" t="s">
        <v>8</v>
      </c>
      <c r="J1743" s="69">
        <f>precio_alta!L134</f>
        <v>0</v>
      </c>
    </row>
    <row r="1744" spans="1:10" x14ac:dyDescent="0.3">
      <c r="A1744" t="str">
        <f t="shared" si="27"/>
        <v>0Max Negocios + Ilimitado 95.90CONTADO</v>
      </c>
      <c r="B1744" s="74">
        <f>precio_alta!A135</f>
        <v>0</v>
      </c>
      <c r="C1744" s="74">
        <f>precio_alta!B135</f>
        <v>0</v>
      </c>
      <c r="D1744" s="74">
        <f>precio_alta!C135</f>
        <v>0</v>
      </c>
      <c r="E1744" s="74">
        <f>precio_alta!D135</f>
        <v>0</v>
      </c>
      <c r="F1744" s="74">
        <f>precio_alta!E135</f>
        <v>0</v>
      </c>
      <c r="G1744" s="74">
        <f>precio_alta!F135</f>
        <v>0</v>
      </c>
      <c r="H1744" s="69" t="s">
        <v>187</v>
      </c>
      <c r="I1744" t="s">
        <v>8</v>
      </c>
      <c r="J1744" s="69">
        <f>precio_alta!L135</f>
        <v>0</v>
      </c>
    </row>
    <row r="1745" spans="1:10" x14ac:dyDescent="0.3">
      <c r="A1745" t="str">
        <f t="shared" si="27"/>
        <v>0Max Negocios + Ilimitado 95.90CONTADO</v>
      </c>
      <c r="B1745" s="74">
        <f>precio_alta!A136</f>
        <v>0</v>
      </c>
      <c r="C1745" s="74">
        <f>precio_alta!B136</f>
        <v>0</v>
      </c>
      <c r="D1745" s="74">
        <f>precio_alta!C136</f>
        <v>0</v>
      </c>
      <c r="E1745" s="74">
        <f>precio_alta!D136</f>
        <v>0</v>
      </c>
      <c r="F1745" s="74">
        <f>precio_alta!E136</f>
        <v>0</v>
      </c>
      <c r="G1745" s="74">
        <f>precio_alta!F136</f>
        <v>0</v>
      </c>
      <c r="H1745" s="69" t="s">
        <v>187</v>
      </c>
      <c r="I1745" t="s">
        <v>8</v>
      </c>
      <c r="J1745" s="69">
        <f>precio_alta!L136</f>
        <v>0</v>
      </c>
    </row>
    <row r="1746" spans="1:10" x14ac:dyDescent="0.3">
      <c r="A1746" t="str">
        <f t="shared" si="27"/>
        <v>0Max Negocios + Ilimitado 95.90CONTADO</v>
      </c>
      <c r="B1746" s="74">
        <f>precio_alta!A137</f>
        <v>0</v>
      </c>
      <c r="C1746" s="74">
        <f>precio_alta!B137</f>
        <v>0</v>
      </c>
      <c r="D1746" s="74">
        <f>precio_alta!C137</f>
        <v>0</v>
      </c>
      <c r="E1746" s="74">
        <f>precio_alta!D137</f>
        <v>0</v>
      </c>
      <c r="F1746" s="74">
        <f>precio_alta!E137</f>
        <v>0</v>
      </c>
      <c r="G1746" s="74">
        <f>precio_alta!F137</f>
        <v>0</v>
      </c>
      <c r="H1746" s="69" t="s">
        <v>187</v>
      </c>
      <c r="I1746" t="s">
        <v>8</v>
      </c>
      <c r="J1746" s="69">
        <f>precio_alta!L137</f>
        <v>0</v>
      </c>
    </row>
    <row r="1747" spans="1:10" x14ac:dyDescent="0.3">
      <c r="A1747" t="str">
        <f t="shared" si="27"/>
        <v>0Max Negocios + Ilimitado 95.90CONTADO</v>
      </c>
      <c r="B1747" s="74">
        <f>precio_alta!A138</f>
        <v>0</v>
      </c>
      <c r="C1747" s="74">
        <f>precio_alta!B138</f>
        <v>0</v>
      </c>
      <c r="D1747" s="74">
        <f>precio_alta!C138</f>
        <v>0</v>
      </c>
      <c r="E1747" s="74">
        <f>precio_alta!D138</f>
        <v>0</v>
      </c>
      <c r="F1747" s="74">
        <f>precio_alta!E138</f>
        <v>0</v>
      </c>
      <c r="G1747" s="74">
        <f>precio_alta!F138</f>
        <v>0</v>
      </c>
      <c r="H1747" s="69" t="s">
        <v>187</v>
      </c>
      <c r="I1747" t="s">
        <v>8</v>
      </c>
      <c r="J1747" s="69">
        <f>precio_alta!L138</f>
        <v>0</v>
      </c>
    </row>
    <row r="1748" spans="1:10" x14ac:dyDescent="0.3">
      <c r="A1748" t="str">
        <f t="shared" si="27"/>
        <v>0Max Negocios + Ilimitado 95.90CONTADO</v>
      </c>
      <c r="B1748" s="74">
        <f>precio_alta!A139</f>
        <v>0</v>
      </c>
      <c r="C1748" s="74">
        <f>precio_alta!B139</f>
        <v>0</v>
      </c>
      <c r="D1748" s="74">
        <f>precio_alta!C139</f>
        <v>0</v>
      </c>
      <c r="E1748" s="74">
        <f>precio_alta!D139</f>
        <v>0</v>
      </c>
      <c r="F1748" s="74">
        <f>precio_alta!E139</f>
        <v>0</v>
      </c>
      <c r="G1748" s="74">
        <f>precio_alta!F139</f>
        <v>0</v>
      </c>
      <c r="H1748" s="69" t="s">
        <v>187</v>
      </c>
      <c r="I1748" t="s">
        <v>8</v>
      </c>
      <c r="J1748" s="69">
        <f>precio_alta!L139</f>
        <v>0</v>
      </c>
    </row>
    <row r="1749" spans="1:10" x14ac:dyDescent="0.3">
      <c r="A1749" t="str">
        <f t="shared" si="27"/>
        <v>0Max Negocios + Ilimitado 95.90CONTADO</v>
      </c>
      <c r="B1749" s="74">
        <f>precio_alta!A140</f>
        <v>0</v>
      </c>
      <c r="C1749" s="74">
        <f>precio_alta!B140</f>
        <v>0</v>
      </c>
      <c r="D1749" s="74">
        <f>precio_alta!C140</f>
        <v>0</v>
      </c>
      <c r="E1749" s="74">
        <f>precio_alta!D140</f>
        <v>0</v>
      </c>
      <c r="F1749" s="74">
        <f>precio_alta!E140</f>
        <v>0</v>
      </c>
      <c r="G1749" s="74">
        <f>precio_alta!F140</f>
        <v>0</v>
      </c>
      <c r="H1749" s="69" t="s">
        <v>187</v>
      </c>
      <c r="I1749" t="s">
        <v>8</v>
      </c>
      <c r="J1749" s="69">
        <f>precio_alta!L140</f>
        <v>0</v>
      </c>
    </row>
    <row r="1750" spans="1:10" x14ac:dyDescent="0.3">
      <c r="A1750" t="str">
        <f t="shared" si="27"/>
        <v>0Max Negocios + Ilimitado 95.90CONTADO</v>
      </c>
      <c r="B1750" s="74">
        <f>precio_alta!A141</f>
        <v>0</v>
      </c>
      <c r="C1750" s="74">
        <f>precio_alta!B141</f>
        <v>0</v>
      </c>
      <c r="D1750" s="74">
        <f>precio_alta!C141</f>
        <v>0</v>
      </c>
      <c r="E1750" s="74">
        <f>precio_alta!D141</f>
        <v>0</v>
      </c>
      <c r="F1750" s="74">
        <f>precio_alta!E141</f>
        <v>0</v>
      </c>
      <c r="G1750" s="74">
        <f>precio_alta!F141</f>
        <v>0</v>
      </c>
      <c r="H1750" s="69" t="s">
        <v>187</v>
      </c>
      <c r="I1750" t="s">
        <v>8</v>
      </c>
      <c r="J1750" s="69">
        <f>precio_alta!L141</f>
        <v>0</v>
      </c>
    </row>
    <row r="1751" spans="1:10" x14ac:dyDescent="0.3">
      <c r="A1751" t="str">
        <f t="shared" si="27"/>
        <v>0Max Negocios + Ilimitado 95.90CONTADO</v>
      </c>
      <c r="B1751" s="74">
        <f>precio_alta!A142</f>
        <v>0</v>
      </c>
      <c r="C1751" s="74">
        <f>precio_alta!B142</f>
        <v>0</v>
      </c>
      <c r="D1751" s="74">
        <f>precio_alta!C142</f>
        <v>0</v>
      </c>
      <c r="E1751" s="74">
        <f>precio_alta!D142</f>
        <v>0</v>
      </c>
      <c r="F1751" s="74">
        <f>precio_alta!E142</f>
        <v>0</v>
      </c>
      <c r="G1751" s="74">
        <f>precio_alta!F142</f>
        <v>0</v>
      </c>
      <c r="H1751" s="69" t="s">
        <v>187</v>
      </c>
      <c r="I1751" t="s">
        <v>8</v>
      </c>
      <c r="J1751" s="69">
        <f>precio_alta!L142</f>
        <v>0</v>
      </c>
    </row>
    <row r="1752" spans="1:10" x14ac:dyDescent="0.3">
      <c r="A1752" t="str">
        <f t="shared" si="27"/>
        <v>0Max Negocios + Ilimitado 95.90CONTADO</v>
      </c>
      <c r="B1752" s="74">
        <f>precio_alta!A143</f>
        <v>0</v>
      </c>
      <c r="C1752" s="74">
        <f>precio_alta!B143</f>
        <v>0</v>
      </c>
      <c r="D1752" s="74">
        <f>precio_alta!C143</f>
        <v>0</v>
      </c>
      <c r="E1752" s="74">
        <f>precio_alta!D143</f>
        <v>0</v>
      </c>
      <c r="F1752" s="74">
        <f>precio_alta!E143</f>
        <v>0</v>
      </c>
      <c r="G1752" s="74">
        <f>precio_alta!F143</f>
        <v>0</v>
      </c>
      <c r="H1752" s="69" t="s">
        <v>187</v>
      </c>
      <c r="I1752" t="s">
        <v>8</v>
      </c>
      <c r="J1752" s="69">
        <f>precio_alta!L143</f>
        <v>0</v>
      </c>
    </row>
    <row r="1753" spans="1:10" x14ac:dyDescent="0.3">
      <c r="A1753" t="str">
        <f t="shared" si="27"/>
        <v>0Max Negocios + Ilimitado 95.90CONTADO</v>
      </c>
      <c r="B1753" s="74">
        <f>precio_alta!A144</f>
        <v>0</v>
      </c>
      <c r="C1753" s="74">
        <f>precio_alta!B144</f>
        <v>0</v>
      </c>
      <c r="D1753" s="74">
        <f>precio_alta!C144</f>
        <v>0</v>
      </c>
      <c r="E1753" s="74">
        <f>precio_alta!D144</f>
        <v>0</v>
      </c>
      <c r="F1753" s="74">
        <f>precio_alta!E144</f>
        <v>0</v>
      </c>
      <c r="G1753" s="74">
        <f>precio_alta!F144</f>
        <v>0</v>
      </c>
      <c r="H1753" s="69" t="s">
        <v>187</v>
      </c>
      <c r="I1753" t="s">
        <v>8</v>
      </c>
      <c r="J1753" s="69">
        <f>precio_alta!L144</f>
        <v>0</v>
      </c>
    </row>
    <row r="1754" spans="1:10" x14ac:dyDescent="0.3">
      <c r="A1754" t="str">
        <f t="shared" si="27"/>
        <v>0Max Negocios + Ilimitado 95.90CONTADO</v>
      </c>
      <c r="B1754" s="74">
        <f>precio_alta!A145</f>
        <v>0</v>
      </c>
      <c r="C1754" s="74">
        <f>precio_alta!B145</f>
        <v>0</v>
      </c>
      <c r="D1754" s="74">
        <f>precio_alta!C145</f>
        <v>0</v>
      </c>
      <c r="E1754" s="74">
        <f>precio_alta!D145</f>
        <v>0</v>
      </c>
      <c r="F1754" s="74">
        <f>precio_alta!E145</f>
        <v>0</v>
      </c>
      <c r="G1754" s="74">
        <f>precio_alta!F145</f>
        <v>0</v>
      </c>
      <c r="H1754" s="69" t="s">
        <v>187</v>
      </c>
      <c r="I1754" t="s">
        <v>8</v>
      </c>
      <c r="J1754" s="69">
        <f>precio_alta!L145</f>
        <v>0</v>
      </c>
    </row>
    <row r="1755" spans="1:10" x14ac:dyDescent="0.3">
      <c r="A1755" t="str">
        <f t="shared" si="27"/>
        <v>0Max Negocios + Ilimitado 95.90CONTADO</v>
      </c>
      <c r="B1755" s="74">
        <f>precio_alta!A146</f>
        <v>0</v>
      </c>
      <c r="C1755" s="74">
        <f>precio_alta!B146</f>
        <v>0</v>
      </c>
      <c r="D1755" s="74">
        <f>precio_alta!C146</f>
        <v>0</v>
      </c>
      <c r="E1755" s="74">
        <f>precio_alta!D146</f>
        <v>0</v>
      </c>
      <c r="F1755" s="74">
        <f>precio_alta!E146</f>
        <v>0</v>
      </c>
      <c r="G1755" s="74">
        <f>precio_alta!F146</f>
        <v>0</v>
      </c>
      <c r="H1755" s="69" t="s">
        <v>187</v>
      </c>
      <c r="I1755" t="s">
        <v>8</v>
      </c>
      <c r="J1755" s="69">
        <f>precio_alta!L146</f>
        <v>0</v>
      </c>
    </row>
    <row r="1756" spans="1:10" x14ac:dyDescent="0.3">
      <c r="A1756" t="str">
        <f t="shared" si="27"/>
        <v>0Max Negocios + Ilimitado 95.90CONTADO</v>
      </c>
      <c r="B1756" s="74">
        <f>precio_alta!A147</f>
        <v>0</v>
      </c>
      <c r="C1756" s="74">
        <f>precio_alta!B147</f>
        <v>0</v>
      </c>
      <c r="D1756" s="74">
        <f>precio_alta!C147</f>
        <v>0</v>
      </c>
      <c r="E1756" s="74">
        <f>precio_alta!D147</f>
        <v>0</v>
      </c>
      <c r="F1756" s="74">
        <f>precio_alta!E147</f>
        <v>0</v>
      </c>
      <c r="G1756" s="74">
        <f>precio_alta!F147</f>
        <v>0</v>
      </c>
      <c r="H1756" s="69" t="s">
        <v>187</v>
      </c>
      <c r="I1756" t="s">
        <v>8</v>
      </c>
      <c r="J1756" s="69">
        <f>precio_alta!L147</f>
        <v>0</v>
      </c>
    </row>
    <row r="1757" spans="1:10" x14ac:dyDescent="0.3">
      <c r="A1757" t="str">
        <f t="shared" si="27"/>
        <v>0Max Negocios + Ilimitado 95.90CONTADO</v>
      </c>
      <c r="B1757" s="74">
        <f>precio_alta!A148</f>
        <v>0</v>
      </c>
      <c r="C1757" s="74">
        <f>precio_alta!B148</f>
        <v>0</v>
      </c>
      <c r="D1757" s="74">
        <f>precio_alta!C148</f>
        <v>0</v>
      </c>
      <c r="E1757" s="74">
        <f>precio_alta!D148</f>
        <v>0</v>
      </c>
      <c r="F1757" s="74">
        <f>precio_alta!E148</f>
        <v>0</v>
      </c>
      <c r="G1757" s="74">
        <f>precio_alta!F148</f>
        <v>0</v>
      </c>
      <c r="H1757" s="69" t="s">
        <v>187</v>
      </c>
      <c r="I1757" t="s">
        <v>8</v>
      </c>
      <c r="J1757" s="69">
        <f>precio_alta!L148</f>
        <v>0</v>
      </c>
    </row>
    <row r="1758" spans="1:10" x14ac:dyDescent="0.3">
      <c r="A1758" t="str">
        <f t="shared" si="27"/>
        <v>0Max Negocios + Ilimitado 95.90CONTADO</v>
      </c>
      <c r="B1758" s="74">
        <f>precio_alta!A149</f>
        <v>0</v>
      </c>
      <c r="C1758" s="74">
        <f>precio_alta!B149</f>
        <v>0</v>
      </c>
      <c r="D1758" s="74">
        <f>precio_alta!C149</f>
        <v>0</v>
      </c>
      <c r="E1758" s="74">
        <f>precio_alta!D149</f>
        <v>0</v>
      </c>
      <c r="F1758" s="74">
        <f>precio_alta!E149</f>
        <v>0</v>
      </c>
      <c r="G1758" s="74">
        <f>precio_alta!F149</f>
        <v>0</v>
      </c>
      <c r="H1758" s="69" t="s">
        <v>187</v>
      </c>
      <c r="I1758" t="s">
        <v>8</v>
      </c>
      <c r="J1758" s="69">
        <f>precio_alta!L149</f>
        <v>0</v>
      </c>
    </row>
    <row r="1759" spans="1:10" x14ac:dyDescent="0.3">
      <c r="A1759" t="str">
        <f t="shared" si="27"/>
        <v>0Max Negocios + Ilimitado 95.90CONTADO</v>
      </c>
      <c r="B1759" s="74">
        <f>precio_alta!A150</f>
        <v>0</v>
      </c>
      <c r="C1759" s="74">
        <f>precio_alta!B150</f>
        <v>0</v>
      </c>
      <c r="D1759" s="74">
        <f>precio_alta!C150</f>
        <v>0</v>
      </c>
      <c r="E1759" s="74">
        <f>precio_alta!D150</f>
        <v>0</v>
      </c>
      <c r="F1759" s="74">
        <f>precio_alta!E150</f>
        <v>0</v>
      </c>
      <c r="G1759" s="74">
        <f>precio_alta!F150</f>
        <v>0</v>
      </c>
      <c r="H1759" s="69" t="s">
        <v>187</v>
      </c>
      <c r="I1759" t="s">
        <v>8</v>
      </c>
      <c r="J1759" s="69">
        <f>precio_alta!L150</f>
        <v>0</v>
      </c>
    </row>
    <row r="1760" spans="1:10" x14ac:dyDescent="0.3">
      <c r="A1760" t="str">
        <f t="shared" si="27"/>
        <v>0Max Negocios + Ilimitado 95.90CONTADO</v>
      </c>
      <c r="B1760" s="74">
        <f>precio_alta!A151</f>
        <v>0</v>
      </c>
      <c r="C1760" s="74">
        <f>precio_alta!B151</f>
        <v>0</v>
      </c>
      <c r="D1760" s="74">
        <f>precio_alta!C151</f>
        <v>0</v>
      </c>
      <c r="E1760" s="74">
        <f>precio_alta!D151</f>
        <v>0</v>
      </c>
      <c r="F1760" s="74">
        <f>precio_alta!E151</f>
        <v>0</v>
      </c>
      <c r="G1760" s="74">
        <f>precio_alta!F151</f>
        <v>0</v>
      </c>
      <c r="H1760" s="69" t="s">
        <v>187</v>
      </c>
      <c r="I1760" t="s">
        <v>8</v>
      </c>
      <c r="J1760" s="69">
        <f>precio_alta!L151</f>
        <v>0</v>
      </c>
    </row>
    <row r="1761" spans="1:10" x14ac:dyDescent="0.3">
      <c r="A1761" t="str">
        <f t="shared" si="27"/>
        <v>0Max Negocios + Ilimitado 95.90CONTADO</v>
      </c>
      <c r="B1761" s="74">
        <f>precio_alta!A152</f>
        <v>0</v>
      </c>
      <c r="C1761" s="74">
        <f>precio_alta!B152</f>
        <v>0</v>
      </c>
      <c r="D1761" s="74">
        <f>precio_alta!C152</f>
        <v>0</v>
      </c>
      <c r="E1761" s="74">
        <f>precio_alta!D152</f>
        <v>0</v>
      </c>
      <c r="F1761" s="74">
        <f>precio_alta!E152</f>
        <v>0</v>
      </c>
      <c r="G1761" s="74">
        <f>precio_alta!F152</f>
        <v>0</v>
      </c>
      <c r="H1761" s="69" t="s">
        <v>187</v>
      </c>
      <c r="I1761" t="s">
        <v>8</v>
      </c>
      <c r="J1761" s="69">
        <f>precio_alta!L152</f>
        <v>0</v>
      </c>
    </row>
    <row r="1762" spans="1:10" x14ac:dyDescent="0.3">
      <c r="A1762" t="str">
        <f t="shared" si="27"/>
        <v>0Max Negocios + Ilimitado 95.90CONTADO</v>
      </c>
      <c r="B1762" s="74">
        <f>precio_alta!A153</f>
        <v>0</v>
      </c>
      <c r="C1762" s="74">
        <f>precio_alta!B153</f>
        <v>0</v>
      </c>
      <c r="D1762" s="74">
        <f>precio_alta!C153</f>
        <v>0</v>
      </c>
      <c r="E1762" s="74">
        <f>precio_alta!D153</f>
        <v>0</v>
      </c>
      <c r="F1762" s="74">
        <f>precio_alta!E153</f>
        <v>0</v>
      </c>
      <c r="G1762" s="74">
        <f>precio_alta!F153</f>
        <v>0</v>
      </c>
      <c r="H1762" s="69" t="s">
        <v>187</v>
      </c>
      <c r="I1762" t="s">
        <v>8</v>
      </c>
      <c r="J1762" s="69">
        <f>precio_alta!L153</f>
        <v>0</v>
      </c>
    </row>
    <row r="1763" spans="1:10" x14ac:dyDescent="0.3">
      <c r="A1763" t="str">
        <f t="shared" si="27"/>
        <v>0Max Negocios + Ilimitado 95.90CONTADO</v>
      </c>
      <c r="B1763" s="74">
        <f>precio_alta!A154</f>
        <v>0</v>
      </c>
      <c r="C1763" s="74">
        <f>precio_alta!B154</f>
        <v>0</v>
      </c>
      <c r="D1763" s="74">
        <f>precio_alta!C154</f>
        <v>0</v>
      </c>
      <c r="E1763" s="74">
        <f>precio_alta!D154</f>
        <v>0</v>
      </c>
      <c r="F1763" s="74">
        <f>precio_alta!E154</f>
        <v>0</v>
      </c>
      <c r="G1763" s="74">
        <f>precio_alta!F154</f>
        <v>0</v>
      </c>
      <c r="H1763" s="69" t="s">
        <v>187</v>
      </c>
      <c r="I1763" t="s">
        <v>8</v>
      </c>
      <c r="J1763" s="69">
        <f>precio_alta!L154</f>
        <v>0</v>
      </c>
    </row>
    <row r="1764" spans="1:10" x14ac:dyDescent="0.3">
      <c r="A1764" t="str">
        <f t="shared" si="27"/>
        <v>0Max Negocios + Ilimitado 95.90CONTADO</v>
      </c>
      <c r="B1764" s="74">
        <f>precio_alta!A155</f>
        <v>0</v>
      </c>
      <c r="C1764" s="74">
        <f>precio_alta!B155</f>
        <v>0</v>
      </c>
      <c r="D1764" s="74">
        <f>precio_alta!C155</f>
        <v>0</v>
      </c>
      <c r="E1764" s="74">
        <f>precio_alta!D155</f>
        <v>0</v>
      </c>
      <c r="F1764" s="74">
        <f>precio_alta!E155</f>
        <v>0</v>
      </c>
      <c r="G1764" s="74">
        <f>precio_alta!F155</f>
        <v>0</v>
      </c>
      <c r="H1764" s="69" t="s">
        <v>187</v>
      </c>
      <c r="I1764" t="s">
        <v>8</v>
      </c>
      <c r="J1764" s="69">
        <f>precio_alta!L155</f>
        <v>0</v>
      </c>
    </row>
    <row r="1765" spans="1:10" x14ac:dyDescent="0.3">
      <c r="A1765" t="str">
        <f t="shared" si="27"/>
        <v>0Max Negocios + Ilimitado 95.90CONTADO</v>
      </c>
      <c r="B1765" s="74">
        <f>precio_alta!A156</f>
        <v>0</v>
      </c>
      <c r="C1765" s="74">
        <f>precio_alta!B156</f>
        <v>0</v>
      </c>
      <c r="D1765" s="74">
        <f>precio_alta!C156</f>
        <v>0</v>
      </c>
      <c r="E1765" s="74">
        <f>precio_alta!D156</f>
        <v>0</v>
      </c>
      <c r="F1765" s="74">
        <f>precio_alta!E156</f>
        <v>0</v>
      </c>
      <c r="G1765" s="74">
        <f>precio_alta!F156</f>
        <v>0</v>
      </c>
      <c r="H1765" s="69" t="s">
        <v>187</v>
      </c>
      <c r="I1765" t="s">
        <v>8</v>
      </c>
      <c r="J1765" s="69">
        <f>precio_alta!L156</f>
        <v>0</v>
      </c>
    </row>
    <row r="1766" spans="1:10" x14ac:dyDescent="0.3">
      <c r="A1766" t="str">
        <f t="shared" si="27"/>
        <v>0Max Negocios + Ilimitado 95.90CONTADO</v>
      </c>
      <c r="B1766" s="74">
        <f>precio_alta!A157</f>
        <v>0</v>
      </c>
      <c r="C1766" s="74">
        <f>precio_alta!B157</f>
        <v>0</v>
      </c>
      <c r="D1766" s="74">
        <f>precio_alta!C157</f>
        <v>0</v>
      </c>
      <c r="E1766" s="74">
        <f>precio_alta!D157</f>
        <v>0</v>
      </c>
      <c r="F1766" s="74">
        <f>precio_alta!E157</f>
        <v>0</v>
      </c>
      <c r="G1766" s="74">
        <f>precio_alta!F157</f>
        <v>0</v>
      </c>
      <c r="H1766" s="69" t="s">
        <v>187</v>
      </c>
      <c r="I1766" t="s">
        <v>8</v>
      </c>
      <c r="J1766" s="69">
        <f>precio_alta!L157</f>
        <v>0</v>
      </c>
    </row>
    <row r="1767" spans="1:10" x14ac:dyDescent="0.3">
      <c r="A1767" t="str">
        <f t="shared" si="27"/>
        <v>0Max Negocios + Ilimitado 95.90CONTADO</v>
      </c>
      <c r="B1767" s="74">
        <f>precio_alta!A158</f>
        <v>0</v>
      </c>
      <c r="C1767" s="74">
        <f>precio_alta!B158</f>
        <v>0</v>
      </c>
      <c r="D1767" s="74">
        <f>precio_alta!C158</f>
        <v>0</v>
      </c>
      <c r="E1767" s="74">
        <f>precio_alta!D158</f>
        <v>0</v>
      </c>
      <c r="F1767" s="74">
        <f>precio_alta!E158</f>
        <v>0</v>
      </c>
      <c r="G1767" s="74">
        <f>precio_alta!F158</f>
        <v>0</v>
      </c>
      <c r="H1767" s="69" t="s">
        <v>187</v>
      </c>
      <c r="I1767" t="s">
        <v>8</v>
      </c>
      <c r="J1767" s="69">
        <f>precio_alta!L158</f>
        <v>0</v>
      </c>
    </row>
    <row r="1768" spans="1:10" x14ac:dyDescent="0.3">
      <c r="A1768" t="str">
        <f t="shared" si="27"/>
        <v>0Max Negocios + Ilimitado 95.90CONTADO</v>
      </c>
      <c r="B1768" s="74">
        <f>precio_alta!A159</f>
        <v>0</v>
      </c>
      <c r="C1768" s="74">
        <f>precio_alta!B159</f>
        <v>0</v>
      </c>
      <c r="D1768" s="74">
        <f>precio_alta!C159</f>
        <v>0</v>
      </c>
      <c r="E1768" s="74">
        <f>precio_alta!D159</f>
        <v>0</v>
      </c>
      <c r="F1768" s="74">
        <f>precio_alta!E159</f>
        <v>0</v>
      </c>
      <c r="G1768" s="74">
        <f>precio_alta!F159</f>
        <v>0</v>
      </c>
      <c r="H1768" s="69" t="s">
        <v>187</v>
      </c>
      <c r="I1768" t="s">
        <v>8</v>
      </c>
      <c r="J1768" s="69">
        <f>precio_alta!L159</f>
        <v>0</v>
      </c>
    </row>
    <row r="1769" spans="1:10" x14ac:dyDescent="0.3">
      <c r="A1769" t="str">
        <f t="shared" si="27"/>
        <v>0Max Negocios + Ilimitado 95.90CONTADO</v>
      </c>
      <c r="B1769" s="74">
        <f>precio_alta!A160</f>
        <v>0</v>
      </c>
      <c r="C1769" s="74">
        <f>precio_alta!B160</f>
        <v>0</v>
      </c>
      <c r="D1769" s="74">
        <f>precio_alta!C160</f>
        <v>0</v>
      </c>
      <c r="E1769" s="74">
        <f>precio_alta!D160</f>
        <v>0</v>
      </c>
      <c r="F1769" s="74">
        <f>precio_alta!E160</f>
        <v>0</v>
      </c>
      <c r="G1769" s="74">
        <f>precio_alta!F160</f>
        <v>0</v>
      </c>
      <c r="H1769" s="69" t="s">
        <v>187</v>
      </c>
      <c r="I1769" t="s">
        <v>8</v>
      </c>
      <c r="J1769" s="69">
        <f>precio_alta!L160</f>
        <v>0</v>
      </c>
    </row>
    <row r="1770" spans="1:10" x14ac:dyDescent="0.3">
      <c r="A1770" t="str">
        <f t="shared" si="27"/>
        <v>0Max Negocios + Ilimitado 95.90CONTADO</v>
      </c>
      <c r="B1770" s="74">
        <f>precio_alta!A161</f>
        <v>0</v>
      </c>
      <c r="C1770" s="74">
        <f>precio_alta!B161</f>
        <v>0</v>
      </c>
      <c r="D1770" s="74">
        <f>precio_alta!C161</f>
        <v>0</v>
      </c>
      <c r="E1770" s="74">
        <f>precio_alta!D161</f>
        <v>0</v>
      </c>
      <c r="F1770" s="74">
        <f>precio_alta!E161</f>
        <v>0</v>
      </c>
      <c r="G1770" s="74">
        <f>precio_alta!F161</f>
        <v>0</v>
      </c>
      <c r="H1770" s="69" t="s">
        <v>187</v>
      </c>
      <c r="I1770" t="s">
        <v>8</v>
      </c>
      <c r="J1770" s="69">
        <f>precio_alta!L161</f>
        <v>0</v>
      </c>
    </row>
    <row r="1771" spans="1:10" x14ac:dyDescent="0.3">
      <c r="A1771" t="str">
        <f t="shared" si="27"/>
        <v>0Max Negocios + Ilimitado 95.90CONTADO</v>
      </c>
      <c r="B1771" s="74">
        <f>precio_alta!A162</f>
        <v>0</v>
      </c>
      <c r="C1771" s="74">
        <f>precio_alta!B162</f>
        <v>0</v>
      </c>
      <c r="D1771" s="74">
        <f>precio_alta!C162</f>
        <v>0</v>
      </c>
      <c r="E1771" s="74">
        <f>precio_alta!D162</f>
        <v>0</v>
      </c>
      <c r="F1771" s="74">
        <f>precio_alta!E162</f>
        <v>0</v>
      </c>
      <c r="G1771" s="74">
        <f>precio_alta!F162</f>
        <v>0</v>
      </c>
      <c r="H1771" s="69" t="s">
        <v>187</v>
      </c>
      <c r="I1771" t="s">
        <v>8</v>
      </c>
      <c r="J1771" s="69">
        <f>precio_alta!L162</f>
        <v>0</v>
      </c>
    </row>
    <row r="1772" spans="1:10" x14ac:dyDescent="0.3">
      <c r="A1772" t="str">
        <f t="shared" si="27"/>
        <v>0Max Negocios + Ilimitado 95.90CONTADO</v>
      </c>
      <c r="B1772" s="74">
        <f>precio_alta!A163</f>
        <v>0</v>
      </c>
      <c r="C1772" s="74">
        <f>precio_alta!B163</f>
        <v>0</v>
      </c>
      <c r="D1772" s="74">
        <f>precio_alta!C163</f>
        <v>0</v>
      </c>
      <c r="E1772" s="74">
        <f>precio_alta!D163</f>
        <v>0</v>
      </c>
      <c r="F1772" s="74">
        <f>precio_alta!E163</f>
        <v>0</v>
      </c>
      <c r="G1772" s="74">
        <f>precio_alta!F163</f>
        <v>0</v>
      </c>
      <c r="H1772" s="69" t="s">
        <v>187</v>
      </c>
      <c r="I1772" t="s">
        <v>8</v>
      </c>
      <c r="J1772" s="69">
        <f>precio_alta!L163</f>
        <v>0</v>
      </c>
    </row>
    <row r="1773" spans="1:10" x14ac:dyDescent="0.3">
      <c r="A1773" t="str">
        <f t="shared" si="27"/>
        <v>0Max Negocios + Ilimitado 95.90CONTADO</v>
      </c>
      <c r="B1773" s="74">
        <f>precio_alta!A164</f>
        <v>0</v>
      </c>
      <c r="C1773" s="74">
        <f>precio_alta!B164</f>
        <v>0</v>
      </c>
      <c r="D1773" s="74">
        <f>precio_alta!C164</f>
        <v>0</v>
      </c>
      <c r="E1773" s="74">
        <f>precio_alta!D164</f>
        <v>0</v>
      </c>
      <c r="F1773" s="74">
        <f>precio_alta!E164</f>
        <v>0</v>
      </c>
      <c r="G1773" s="74">
        <f>precio_alta!F164</f>
        <v>0</v>
      </c>
      <c r="H1773" s="69" t="s">
        <v>187</v>
      </c>
      <c r="I1773" t="s">
        <v>8</v>
      </c>
      <c r="J1773" s="69">
        <f>precio_alta!L164</f>
        <v>0</v>
      </c>
    </row>
    <row r="1774" spans="1:10" x14ac:dyDescent="0.3">
      <c r="A1774" t="str">
        <f t="shared" si="27"/>
        <v>0Max Negocios + Ilimitado 95.90CONTADO</v>
      </c>
      <c r="B1774" s="74">
        <f>precio_alta!A165</f>
        <v>0</v>
      </c>
      <c r="C1774" s="74">
        <f>precio_alta!B165</f>
        <v>0</v>
      </c>
      <c r="D1774" s="74">
        <f>precio_alta!C165</f>
        <v>0</v>
      </c>
      <c r="E1774" s="74">
        <f>precio_alta!D165</f>
        <v>0</v>
      </c>
      <c r="F1774" s="74">
        <f>precio_alta!E165</f>
        <v>0</v>
      </c>
      <c r="G1774" s="74">
        <f>precio_alta!F165</f>
        <v>0</v>
      </c>
      <c r="H1774" s="69" t="s">
        <v>187</v>
      </c>
      <c r="I1774" t="s">
        <v>8</v>
      </c>
      <c r="J1774" s="69">
        <f>precio_alta!L165</f>
        <v>0</v>
      </c>
    </row>
    <row r="1775" spans="1:10" x14ac:dyDescent="0.3">
      <c r="A1775" t="str">
        <f t="shared" si="27"/>
        <v>0Max Negocios + Ilimitado 95.90CONTADO</v>
      </c>
      <c r="B1775" s="74">
        <f>precio_alta!A166</f>
        <v>0</v>
      </c>
      <c r="C1775" s="74">
        <f>precio_alta!B166</f>
        <v>0</v>
      </c>
      <c r="D1775" s="74">
        <f>precio_alta!C166</f>
        <v>0</v>
      </c>
      <c r="E1775" s="74">
        <f>precio_alta!D166</f>
        <v>0</v>
      </c>
      <c r="F1775" s="74">
        <f>precio_alta!E166</f>
        <v>0</v>
      </c>
      <c r="G1775" s="74">
        <f>precio_alta!F166</f>
        <v>0</v>
      </c>
      <c r="H1775" s="69" t="s">
        <v>187</v>
      </c>
      <c r="I1775" t="s">
        <v>8</v>
      </c>
      <c r="J1775" s="69">
        <f>precio_alta!L166</f>
        <v>0</v>
      </c>
    </row>
    <row r="1776" spans="1:10" x14ac:dyDescent="0.3">
      <c r="A1776" t="str">
        <f t="shared" si="27"/>
        <v>0Max Negocios + Ilimitado 95.90CONTADO</v>
      </c>
      <c r="B1776" s="74">
        <f>precio_alta!A167</f>
        <v>0</v>
      </c>
      <c r="C1776" s="74">
        <f>precio_alta!B167</f>
        <v>0</v>
      </c>
      <c r="D1776" s="74">
        <f>precio_alta!C167</f>
        <v>0</v>
      </c>
      <c r="E1776" s="74">
        <f>precio_alta!D167</f>
        <v>0</v>
      </c>
      <c r="F1776" s="74">
        <f>precio_alta!E167</f>
        <v>0</v>
      </c>
      <c r="G1776" s="74">
        <f>precio_alta!F167</f>
        <v>0</v>
      </c>
      <c r="H1776" s="69" t="s">
        <v>187</v>
      </c>
      <c r="I1776" t="s">
        <v>8</v>
      </c>
      <c r="J1776" s="69">
        <f>precio_alta!L167</f>
        <v>0</v>
      </c>
    </row>
    <row r="1777" spans="1:10" x14ac:dyDescent="0.3">
      <c r="A1777" t="str">
        <f t="shared" si="27"/>
        <v>0Max Negocios + Ilimitado 95.90CONTADO</v>
      </c>
      <c r="B1777" s="74">
        <f>precio_alta!A168</f>
        <v>0</v>
      </c>
      <c r="C1777" s="74">
        <f>precio_alta!B168</f>
        <v>0</v>
      </c>
      <c r="D1777" s="74">
        <f>precio_alta!C168</f>
        <v>0</v>
      </c>
      <c r="E1777" s="74">
        <f>precio_alta!D168</f>
        <v>0</v>
      </c>
      <c r="F1777" s="74">
        <f>precio_alta!E168</f>
        <v>0</v>
      </c>
      <c r="G1777" s="74">
        <f>precio_alta!F168</f>
        <v>0</v>
      </c>
      <c r="H1777" s="69" t="s">
        <v>187</v>
      </c>
      <c r="I1777" t="s">
        <v>8</v>
      </c>
      <c r="J1777" s="69">
        <f>precio_alta!L168</f>
        <v>0</v>
      </c>
    </row>
    <row r="1778" spans="1:10" x14ac:dyDescent="0.3">
      <c r="A1778" t="str">
        <f t="shared" si="27"/>
        <v>0Max Negocios + Ilimitado 95.90CONTADO</v>
      </c>
      <c r="B1778" s="74">
        <f>precio_alta!A169</f>
        <v>0</v>
      </c>
      <c r="C1778" s="74">
        <f>precio_alta!B169</f>
        <v>0</v>
      </c>
      <c r="D1778" s="74">
        <f>precio_alta!C169</f>
        <v>0</v>
      </c>
      <c r="E1778" s="74">
        <f>precio_alta!D169</f>
        <v>0</v>
      </c>
      <c r="F1778" s="74">
        <f>precio_alta!E169</f>
        <v>0</v>
      </c>
      <c r="G1778" s="74">
        <f>precio_alta!F169</f>
        <v>0</v>
      </c>
      <c r="H1778" s="69" t="s">
        <v>187</v>
      </c>
      <c r="I1778" t="s">
        <v>8</v>
      </c>
      <c r="J1778" s="69">
        <f>precio_alta!L169</f>
        <v>0</v>
      </c>
    </row>
    <row r="1779" spans="1:10" x14ac:dyDescent="0.3">
      <c r="A1779" t="str">
        <f t="shared" si="27"/>
        <v>0Max Negocios + Ilimitado 95.90CONTADO</v>
      </c>
      <c r="B1779" s="74">
        <f>precio_alta!A170</f>
        <v>0</v>
      </c>
      <c r="C1779" s="74">
        <f>precio_alta!B170</f>
        <v>0</v>
      </c>
      <c r="D1779" s="74">
        <f>precio_alta!C170</f>
        <v>0</v>
      </c>
      <c r="E1779" s="74">
        <f>precio_alta!D170</f>
        <v>0</v>
      </c>
      <c r="F1779" s="74">
        <f>precio_alta!E170</f>
        <v>0</v>
      </c>
      <c r="G1779" s="74">
        <f>precio_alta!F170</f>
        <v>0</v>
      </c>
      <c r="H1779" s="69" t="s">
        <v>187</v>
      </c>
      <c r="I1779" t="s">
        <v>8</v>
      </c>
      <c r="J1779" s="69">
        <f>precio_alta!L170</f>
        <v>0</v>
      </c>
    </row>
    <row r="1780" spans="1:10" x14ac:dyDescent="0.3">
      <c r="A1780" t="str">
        <f t="shared" si="27"/>
        <v>0Max Negocios + Ilimitado 95.90CONTADO</v>
      </c>
      <c r="B1780" s="74">
        <f>precio_alta!A171</f>
        <v>0</v>
      </c>
      <c r="C1780" s="74">
        <f>precio_alta!B171</f>
        <v>0</v>
      </c>
      <c r="D1780" s="74">
        <f>precio_alta!C171</f>
        <v>0</v>
      </c>
      <c r="E1780" s="74">
        <f>precio_alta!D171</f>
        <v>0</v>
      </c>
      <c r="F1780" s="74">
        <f>precio_alta!E171</f>
        <v>0</v>
      </c>
      <c r="G1780" s="74">
        <f>precio_alta!F171</f>
        <v>0</v>
      </c>
      <c r="H1780" s="69" t="s">
        <v>187</v>
      </c>
      <c r="I1780" t="s">
        <v>8</v>
      </c>
      <c r="J1780" s="69">
        <f>precio_alta!L171</f>
        <v>0</v>
      </c>
    </row>
    <row r="1781" spans="1:10" x14ac:dyDescent="0.3">
      <c r="A1781" t="str">
        <f t="shared" si="27"/>
        <v>0Max Negocios + Ilimitado 95.90CONTADO</v>
      </c>
      <c r="B1781" s="74">
        <f>precio_alta!A172</f>
        <v>0</v>
      </c>
      <c r="C1781" s="74">
        <f>precio_alta!B172</f>
        <v>0</v>
      </c>
      <c r="D1781" s="74">
        <f>precio_alta!C172</f>
        <v>0</v>
      </c>
      <c r="E1781" s="74">
        <f>precio_alta!D172</f>
        <v>0</v>
      </c>
      <c r="F1781" s="74">
        <f>precio_alta!E172</f>
        <v>0</v>
      </c>
      <c r="G1781" s="74">
        <f>precio_alta!F172</f>
        <v>0</v>
      </c>
      <c r="H1781" s="69" t="s">
        <v>187</v>
      </c>
      <c r="I1781" t="s">
        <v>8</v>
      </c>
      <c r="J1781" s="69">
        <f>precio_alta!L172</f>
        <v>0</v>
      </c>
    </row>
    <row r="1782" spans="1:10" x14ac:dyDescent="0.3">
      <c r="A1782" t="str">
        <f t="shared" si="27"/>
        <v>0Max Negocios + Ilimitado 95.90CONTADO</v>
      </c>
      <c r="B1782" s="74">
        <f>precio_alta!A173</f>
        <v>0</v>
      </c>
      <c r="C1782" s="74">
        <f>precio_alta!B173</f>
        <v>0</v>
      </c>
      <c r="D1782" s="74">
        <f>precio_alta!C173</f>
        <v>0</v>
      </c>
      <c r="E1782" s="74">
        <f>precio_alta!D173</f>
        <v>0</v>
      </c>
      <c r="F1782" s="74">
        <f>precio_alta!E173</f>
        <v>0</v>
      </c>
      <c r="G1782" s="74">
        <f>precio_alta!F173</f>
        <v>0</v>
      </c>
      <c r="H1782" s="69" t="s">
        <v>187</v>
      </c>
      <c r="I1782" t="s">
        <v>8</v>
      </c>
      <c r="J1782" s="69">
        <f>precio_alta!L173</f>
        <v>0</v>
      </c>
    </row>
    <row r="1783" spans="1:10" x14ac:dyDescent="0.3">
      <c r="A1783" t="str">
        <f t="shared" si="27"/>
        <v>0Max Negocios + Ilimitado 95.90CONTADO</v>
      </c>
      <c r="B1783" s="74">
        <f>precio_alta!A174</f>
        <v>0</v>
      </c>
      <c r="C1783" s="74">
        <f>precio_alta!B174</f>
        <v>0</v>
      </c>
      <c r="D1783" s="74">
        <f>precio_alta!C174</f>
        <v>0</v>
      </c>
      <c r="E1783" s="74">
        <f>precio_alta!D174</f>
        <v>0</v>
      </c>
      <c r="F1783" s="74">
        <f>precio_alta!E174</f>
        <v>0</v>
      </c>
      <c r="G1783" s="74">
        <f>precio_alta!F174</f>
        <v>0</v>
      </c>
      <c r="H1783" s="69" t="s">
        <v>187</v>
      </c>
      <c r="I1783" t="s">
        <v>8</v>
      </c>
      <c r="J1783" s="69">
        <f>precio_alta!L174</f>
        <v>0</v>
      </c>
    </row>
    <row r="1784" spans="1:10" x14ac:dyDescent="0.3">
      <c r="A1784" t="str">
        <f t="shared" si="27"/>
        <v>0Max Negocios + Ilimitado 95.90CONTADO</v>
      </c>
      <c r="B1784" s="74">
        <f>precio_alta!A175</f>
        <v>0</v>
      </c>
      <c r="C1784" s="74">
        <f>precio_alta!B175</f>
        <v>0</v>
      </c>
      <c r="D1784" s="74">
        <f>precio_alta!C175</f>
        <v>0</v>
      </c>
      <c r="E1784" s="74">
        <f>precio_alta!D175</f>
        <v>0</v>
      </c>
      <c r="F1784" s="74">
        <f>precio_alta!E175</f>
        <v>0</v>
      </c>
      <c r="G1784" s="74">
        <f>precio_alta!F175</f>
        <v>0</v>
      </c>
      <c r="H1784" s="69" t="s">
        <v>187</v>
      </c>
      <c r="I1784" t="s">
        <v>8</v>
      </c>
      <c r="J1784" s="69">
        <f>precio_alta!L175</f>
        <v>0</v>
      </c>
    </row>
    <row r="1785" spans="1:10" x14ac:dyDescent="0.3">
      <c r="A1785" t="str">
        <f t="shared" si="27"/>
        <v>0Max Negocios + Ilimitado 95.90CONTADO</v>
      </c>
      <c r="B1785" s="74">
        <f>precio_alta!A176</f>
        <v>0</v>
      </c>
      <c r="C1785" s="74">
        <f>precio_alta!B176</f>
        <v>0</v>
      </c>
      <c r="D1785" s="74">
        <f>precio_alta!C176</f>
        <v>0</v>
      </c>
      <c r="E1785" s="74">
        <f>precio_alta!D176</f>
        <v>0</v>
      </c>
      <c r="F1785" s="74">
        <f>precio_alta!E176</f>
        <v>0</v>
      </c>
      <c r="G1785" s="74">
        <f>precio_alta!F176</f>
        <v>0</v>
      </c>
      <c r="H1785" s="69" t="s">
        <v>187</v>
      </c>
      <c r="I1785" t="s">
        <v>8</v>
      </c>
      <c r="J1785" s="69">
        <f>precio_alta!L176</f>
        <v>0</v>
      </c>
    </row>
    <row r="1786" spans="1:10" x14ac:dyDescent="0.3">
      <c r="A1786" t="str">
        <f t="shared" si="27"/>
        <v>0Max Negocios + Ilimitado 95.90CONTADO</v>
      </c>
      <c r="B1786" s="74">
        <f>precio_alta!A177</f>
        <v>0</v>
      </c>
      <c r="C1786" s="74">
        <f>precio_alta!B177</f>
        <v>0</v>
      </c>
      <c r="D1786" s="74">
        <f>precio_alta!C177</f>
        <v>0</v>
      </c>
      <c r="E1786" s="74">
        <f>precio_alta!D177</f>
        <v>0</v>
      </c>
      <c r="F1786" s="74">
        <f>precio_alta!E177</f>
        <v>0</v>
      </c>
      <c r="G1786" s="74">
        <f>precio_alta!F177</f>
        <v>0</v>
      </c>
      <c r="H1786" s="69" t="s">
        <v>187</v>
      </c>
      <c r="I1786" t="s">
        <v>8</v>
      </c>
      <c r="J1786" s="69">
        <f>precio_alta!L177</f>
        <v>0</v>
      </c>
    </row>
    <row r="1787" spans="1:10" x14ac:dyDescent="0.3">
      <c r="A1787" t="str">
        <f t="shared" si="27"/>
        <v>0Max Negocios + Ilimitado 95.90CONTADO</v>
      </c>
      <c r="B1787" s="74">
        <f>precio_alta!A178</f>
        <v>0</v>
      </c>
      <c r="C1787" s="74">
        <f>precio_alta!B178</f>
        <v>0</v>
      </c>
      <c r="D1787" s="74">
        <f>precio_alta!C178</f>
        <v>0</v>
      </c>
      <c r="E1787" s="74">
        <f>precio_alta!D178</f>
        <v>0</v>
      </c>
      <c r="F1787" s="74">
        <f>precio_alta!E178</f>
        <v>0</v>
      </c>
      <c r="G1787" s="74">
        <f>precio_alta!F178</f>
        <v>0</v>
      </c>
      <c r="H1787" s="69" t="s">
        <v>187</v>
      </c>
      <c r="I1787" t="s">
        <v>8</v>
      </c>
      <c r="J1787" s="69">
        <f>precio_alta!L178</f>
        <v>0</v>
      </c>
    </row>
    <row r="1788" spans="1:10" x14ac:dyDescent="0.3">
      <c r="A1788" t="str">
        <f t="shared" si="27"/>
        <v>0Max Negocios + Ilimitado 95.90CONTADO</v>
      </c>
      <c r="B1788" s="74">
        <f>precio_alta!A179</f>
        <v>0</v>
      </c>
      <c r="C1788" s="74">
        <f>precio_alta!B179</f>
        <v>0</v>
      </c>
      <c r="D1788" s="74">
        <f>precio_alta!C179</f>
        <v>0</v>
      </c>
      <c r="E1788" s="74">
        <f>precio_alta!D179</f>
        <v>0</v>
      </c>
      <c r="F1788" s="74">
        <f>precio_alta!E179</f>
        <v>0</v>
      </c>
      <c r="G1788" s="74">
        <f>precio_alta!F179</f>
        <v>0</v>
      </c>
      <c r="H1788" s="69" t="s">
        <v>187</v>
      </c>
      <c r="I1788" t="s">
        <v>8</v>
      </c>
      <c r="J1788" s="69">
        <f>precio_alta!L179</f>
        <v>0</v>
      </c>
    </row>
    <row r="1789" spans="1:10" x14ac:dyDescent="0.3">
      <c r="A1789" t="str">
        <f t="shared" si="27"/>
        <v>0Max Negocios + Ilimitado 95.90CONTADO</v>
      </c>
      <c r="B1789" s="74">
        <f>precio_alta!A180</f>
        <v>0</v>
      </c>
      <c r="C1789" s="74">
        <f>precio_alta!B180</f>
        <v>0</v>
      </c>
      <c r="D1789" s="74">
        <f>precio_alta!C180</f>
        <v>0</v>
      </c>
      <c r="E1789" s="74">
        <f>precio_alta!D180</f>
        <v>0</v>
      </c>
      <c r="F1789" s="74">
        <f>precio_alta!E180</f>
        <v>0</v>
      </c>
      <c r="G1789" s="74">
        <f>precio_alta!F180</f>
        <v>0</v>
      </c>
      <c r="H1789" s="69" t="s">
        <v>187</v>
      </c>
      <c r="I1789" t="s">
        <v>8</v>
      </c>
      <c r="J1789" s="69">
        <f>precio_alta!L180</f>
        <v>0</v>
      </c>
    </row>
    <row r="1790" spans="1:10" x14ac:dyDescent="0.3">
      <c r="A1790" t="str">
        <f t="shared" si="27"/>
        <v>0Max Negocios + Ilimitado 95.90CONTADO</v>
      </c>
      <c r="B1790" s="74">
        <f>precio_alta!A181</f>
        <v>0</v>
      </c>
      <c r="C1790" s="74">
        <f>precio_alta!B181</f>
        <v>0</v>
      </c>
      <c r="D1790" s="74">
        <f>precio_alta!C181</f>
        <v>0</v>
      </c>
      <c r="E1790" s="74">
        <f>precio_alta!D181</f>
        <v>0</v>
      </c>
      <c r="F1790" s="74">
        <f>precio_alta!E181</f>
        <v>0</v>
      </c>
      <c r="G1790" s="74">
        <f>precio_alta!F181</f>
        <v>0</v>
      </c>
      <c r="H1790" s="69" t="s">
        <v>187</v>
      </c>
      <c r="I1790" t="s">
        <v>8</v>
      </c>
      <c r="J1790" s="69">
        <f>precio_alta!L181</f>
        <v>0</v>
      </c>
    </row>
    <row r="1791" spans="1:10" x14ac:dyDescent="0.3">
      <c r="A1791" t="str">
        <f t="shared" si="27"/>
        <v>0Max Negocios + Ilimitado 95.90CONTADO</v>
      </c>
      <c r="B1791" s="74">
        <f>precio_alta!A182</f>
        <v>0</v>
      </c>
      <c r="C1791" s="74">
        <f>precio_alta!B182</f>
        <v>0</v>
      </c>
      <c r="D1791" s="74">
        <f>precio_alta!C182</f>
        <v>0</v>
      </c>
      <c r="E1791" s="74">
        <f>precio_alta!D182</f>
        <v>0</v>
      </c>
      <c r="F1791" s="74">
        <f>precio_alta!E182</f>
        <v>0</v>
      </c>
      <c r="G1791" s="74">
        <f>precio_alta!F182</f>
        <v>0</v>
      </c>
      <c r="H1791" s="69" t="s">
        <v>187</v>
      </c>
      <c r="I1791" t="s">
        <v>8</v>
      </c>
      <c r="J1791" s="69">
        <f>precio_alta!L182</f>
        <v>0</v>
      </c>
    </row>
    <row r="1792" spans="1:10" x14ac:dyDescent="0.3">
      <c r="A1792" t="str">
        <f t="shared" si="27"/>
        <v>0Max Negocios + Ilimitado 95.90CONTADO</v>
      </c>
      <c r="B1792" s="74">
        <f>precio_alta!A183</f>
        <v>0</v>
      </c>
      <c r="C1792" s="74">
        <f>precio_alta!B183</f>
        <v>0</v>
      </c>
      <c r="D1792" s="74">
        <f>precio_alta!C183</f>
        <v>0</v>
      </c>
      <c r="E1792" s="74">
        <f>precio_alta!D183</f>
        <v>0</v>
      </c>
      <c r="F1792" s="74">
        <f>precio_alta!E183</f>
        <v>0</v>
      </c>
      <c r="G1792" s="74">
        <f>precio_alta!F183</f>
        <v>0</v>
      </c>
      <c r="H1792" s="69" t="s">
        <v>187</v>
      </c>
      <c r="I1792" t="s">
        <v>8</v>
      </c>
      <c r="J1792" s="69">
        <f>precio_alta!L183</f>
        <v>0</v>
      </c>
    </row>
    <row r="1793" spans="1:10" x14ac:dyDescent="0.3">
      <c r="A1793" t="str">
        <f t="shared" si="27"/>
        <v>0Max Negocios + Ilimitado 95.90CONTADO</v>
      </c>
      <c r="B1793" s="74">
        <f>precio_alta!A184</f>
        <v>0</v>
      </c>
      <c r="C1793" s="74">
        <f>precio_alta!B184</f>
        <v>0</v>
      </c>
      <c r="D1793" s="74">
        <f>precio_alta!C184</f>
        <v>0</v>
      </c>
      <c r="E1793" s="74">
        <f>precio_alta!D184</f>
        <v>0</v>
      </c>
      <c r="F1793" s="74">
        <f>precio_alta!E184</f>
        <v>0</v>
      </c>
      <c r="G1793" s="74">
        <f>precio_alta!F184</f>
        <v>0</v>
      </c>
      <c r="H1793" s="69" t="s">
        <v>187</v>
      </c>
      <c r="I1793" t="s">
        <v>8</v>
      </c>
      <c r="J1793" s="69">
        <f>precio_alta!L184</f>
        <v>0</v>
      </c>
    </row>
    <row r="1794" spans="1:10" x14ac:dyDescent="0.3">
      <c r="A1794" t="str">
        <f t="shared" si="27"/>
        <v>0Max Negocios + Ilimitado 95.90CONTADO</v>
      </c>
      <c r="B1794" s="74">
        <f>precio_alta!A185</f>
        <v>0</v>
      </c>
      <c r="C1794" s="74">
        <f>precio_alta!B185</f>
        <v>0</v>
      </c>
      <c r="D1794" s="74">
        <f>precio_alta!C185</f>
        <v>0</v>
      </c>
      <c r="E1794" s="74">
        <f>precio_alta!D185</f>
        <v>0</v>
      </c>
      <c r="F1794" s="74">
        <f>precio_alta!E185</f>
        <v>0</v>
      </c>
      <c r="G1794" s="74">
        <f>precio_alta!F185</f>
        <v>0</v>
      </c>
      <c r="H1794" s="69" t="s">
        <v>187</v>
      </c>
      <c r="I1794" t="s">
        <v>8</v>
      </c>
      <c r="J1794" s="69">
        <f>precio_alta!L185</f>
        <v>0</v>
      </c>
    </row>
    <row r="1795" spans="1:10" x14ac:dyDescent="0.3">
      <c r="A1795" t="str">
        <f t="shared" ref="A1795:A1858" si="28">CONCATENATE(E1795,I1795,H1795)</f>
        <v>0Max Negocios + Ilimitado 95.90CONTADO</v>
      </c>
      <c r="B1795" s="74">
        <f>precio_alta!A186</f>
        <v>0</v>
      </c>
      <c r="C1795" s="74">
        <f>precio_alta!B186</f>
        <v>0</v>
      </c>
      <c r="D1795" s="74">
        <f>precio_alta!C186</f>
        <v>0</v>
      </c>
      <c r="E1795" s="74">
        <f>precio_alta!D186</f>
        <v>0</v>
      </c>
      <c r="F1795" s="74">
        <f>precio_alta!E186</f>
        <v>0</v>
      </c>
      <c r="G1795" s="74">
        <f>precio_alta!F186</f>
        <v>0</v>
      </c>
      <c r="H1795" s="69" t="s">
        <v>187</v>
      </c>
      <c r="I1795" t="s">
        <v>8</v>
      </c>
      <c r="J1795" s="69">
        <f>precio_alta!L186</f>
        <v>0</v>
      </c>
    </row>
    <row r="1796" spans="1:10" x14ac:dyDescent="0.3">
      <c r="A1796" t="str">
        <f t="shared" si="28"/>
        <v>0Max Negocios + Ilimitado 95.90CONTADO</v>
      </c>
      <c r="B1796" s="74">
        <f>precio_alta!A187</f>
        <v>0</v>
      </c>
      <c r="C1796" s="74">
        <f>precio_alta!B187</f>
        <v>0</v>
      </c>
      <c r="D1796" s="74">
        <f>precio_alta!C187</f>
        <v>0</v>
      </c>
      <c r="E1796" s="74">
        <f>precio_alta!D187</f>
        <v>0</v>
      </c>
      <c r="F1796" s="74">
        <f>precio_alta!E187</f>
        <v>0</v>
      </c>
      <c r="G1796" s="74">
        <f>precio_alta!F187</f>
        <v>0</v>
      </c>
      <c r="H1796" s="69" t="s">
        <v>187</v>
      </c>
      <c r="I1796" t="s">
        <v>8</v>
      </c>
      <c r="J1796" s="69">
        <f>precio_alta!L187</f>
        <v>0</v>
      </c>
    </row>
    <row r="1797" spans="1:10" x14ac:dyDescent="0.3">
      <c r="A1797" t="str">
        <f t="shared" si="28"/>
        <v>0Max Negocios + Ilimitado 95.90CONTADO</v>
      </c>
      <c r="B1797" s="74">
        <f>precio_alta!A188</f>
        <v>0</v>
      </c>
      <c r="C1797" s="74">
        <f>precio_alta!B188</f>
        <v>0</v>
      </c>
      <c r="D1797" s="74">
        <f>precio_alta!C188</f>
        <v>0</v>
      </c>
      <c r="E1797" s="74">
        <f>precio_alta!D188</f>
        <v>0</v>
      </c>
      <c r="F1797" s="74">
        <f>precio_alta!E188</f>
        <v>0</v>
      </c>
      <c r="G1797" s="74">
        <f>precio_alta!F188</f>
        <v>0</v>
      </c>
      <c r="H1797" s="69" t="s">
        <v>187</v>
      </c>
      <c r="I1797" t="s">
        <v>8</v>
      </c>
      <c r="J1797" s="69">
        <f>precio_alta!L188</f>
        <v>0</v>
      </c>
    </row>
    <row r="1798" spans="1:10" x14ac:dyDescent="0.3">
      <c r="A1798" t="str">
        <f t="shared" si="28"/>
        <v>0Max Negocios + Ilimitado 95.90CONTADO</v>
      </c>
      <c r="B1798" s="74">
        <f>precio_alta!A189</f>
        <v>0</v>
      </c>
      <c r="C1798" s="74">
        <f>precio_alta!B189</f>
        <v>0</v>
      </c>
      <c r="D1798" s="74">
        <f>precio_alta!C189</f>
        <v>0</v>
      </c>
      <c r="E1798" s="74">
        <f>precio_alta!D189</f>
        <v>0</v>
      </c>
      <c r="F1798" s="74">
        <f>precio_alta!E189</f>
        <v>0</v>
      </c>
      <c r="G1798" s="74">
        <f>precio_alta!F189</f>
        <v>0</v>
      </c>
      <c r="H1798" s="69" t="s">
        <v>187</v>
      </c>
      <c r="I1798" t="s">
        <v>8</v>
      </c>
      <c r="J1798" s="69">
        <f>precio_alta!L189</f>
        <v>0</v>
      </c>
    </row>
    <row r="1799" spans="1:10" x14ac:dyDescent="0.3">
      <c r="A1799" t="str">
        <f t="shared" si="28"/>
        <v>0Max Negocios + Ilimitado 95.90CONTADO</v>
      </c>
      <c r="B1799" s="74">
        <f>precio_alta!A190</f>
        <v>0</v>
      </c>
      <c r="C1799" s="74">
        <f>precio_alta!B190</f>
        <v>0</v>
      </c>
      <c r="D1799" s="74">
        <f>precio_alta!C190</f>
        <v>0</v>
      </c>
      <c r="E1799" s="74">
        <f>precio_alta!D190</f>
        <v>0</v>
      </c>
      <c r="F1799" s="74">
        <f>precio_alta!E190</f>
        <v>0</v>
      </c>
      <c r="G1799" s="74">
        <f>precio_alta!F190</f>
        <v>0</v>
      </c>
      <c r="H1799" s="69" t="s">
        <v>187</v>
      </c>
      <c r="I1799" t="s">
        <v>8</v>
      </c>
      <c r="J1799" s="69">
        <f>precio_alta!L190</f>
        <v>0</v>
      </c>
    </row>
    <row r="1800" spans="1:10" x14ac:dyDescent="0.3">
      <c r="A1800" t="str">
        <f t="shared" si="28"/>
        <v>0Max Negocios + Ilimitado 95.90CONTADO</v>
      </c>
      <c r="B1800" s="74">
        <f>precio_alta!A191</f>
        <v>0</v>
      </c>
      <c r="C1800" s="74">
        <f>precio_alta!B191</f>
        <v>0</v>
      </c>
      <c r="D1800" s="74">
        <f>precio_alta!C191</f>
        <v>0</v>
      </c>
      <c r="E1800" s="74">
        <f>precio_alta!D191</f>
        <v>0</v>
      </c>
      <c r="F1800" s="74">
        <f>precio_alta!E191</f>
        <v>0</v>
      </c>
      <c r="G1800" s="74">
        <f>precio_alta!F191</f>
        <v>0</v>
      </c>
      <c r="H1800" s="69" t="s">
        <v>187</v>
      </c>
      <c r="I1800" t="s">
        <v>8</v>
      </c>
      <c r="J1800" s="69">
        <f>precio_alta!L191</f>
        <v>0</v>
      </c>
    </row>
    <row r="1801" spans="1:10" x14ac:dyDescent="0.3">
      <c r="A1801" t="str">
        <f t="shared" si="28"/>
        <v>0Max Negocios + Ilimitado 95.90CONTADO</v>
      </c>
      <c r="B1801" s="74">
        <f>precio_alta!A192</f>
        <v>0</v>
      </c>
      <c r="C1801" s="74">
        <f>precio_alta!B192</f>
        <v>0</v>
      </c>
      <c r="D1801" s="74">
        <f>precio_alta!C192</f>
        <v>0</v>
      </c>
      <c r="E1801" s="74">
        <f>precio_alta!D192</f>
        <v>0</v>
      </c>
      <c r="F1801" s="74">
        <f>precio_alta!E192</f>
        <v>0</v>
      </c>
      <c r="G1801" s="74">
        <f>precio_alta!F192</f>
        <v>0</v>
      </c>
      <c r="H1801" s="69" t="s">
        <v>187</v>
      </c>
      <c r="I1801" t="s">
        <v>8</v>
      </c>
      <c r="J1801" s="69">
        <f>precio_alta!L192</f>
        <v>0</v>
      </c>
    </row>
    <row r="1802" spans="1:10" x14ac:dyDescent="0.3">
      <c r="A1802" t="str">
        <f t="shared" si="28"/>
        <v>0Max Negocios + Ilimitado 95.90CONTADO</v>
      </c>
      <c r="B1802" s="74">
        <f>precio_alta!A193</f>
        <v>0</v>
      </c>
      <c r="C1802" s="74">
        <f>precio_alta!B193</f>
        <v>0</v>
      </c>
      <c r="D1802" s="74">
        <f>precio_alta!C193</f>
        <v>0</v>
      </c>
      <c r="E1802" s="74">
        <f>precio_alta!D193</f>
        <v>0</v>
      </c>
      <c r="F1802" s="74">
        <f>precio_alta!E193</f>
        <v>0</v>
      </c>
      <c r="G1802" s="74">
        <f>precio_alta!F193</f>
        <v>0</v>
      </c>
      <c r="H1802" s="69" t="s">
        <v>187</v>
      </c>
      <c r="I1802" t="s">
        <v>8</v>
      </c>
      <c r="J1802" s="69">
        <f>precio_alta!L193</f>
        <v>0</v>
      </c>
    </row>
    <row r="1803" spans="1:10" x14ac:dyDescent="0.3">
      <c r="A1803" t="str">
        <f t="shared" si="28"/>
        <v>0Max Negocios + Ilimitado 95.90CONTADO</v>
      </c>
      <c r="B1803" s="74">
        <f>precio_alta!A194</f>
        <v>0</v>
      </c>
      <c r="C1803" s="74">
        <f>precio_alta!B194</f>
        <v>0</v>
      </c>
      <c r="D1803" s="74">
        <f>precio_alta!C194</f>
        <v>0</v>
      </c>
      <c r="E1803" s="74">
        <f>precio_alta!D194</f>
        <v>0</v>
      </c>
      <c r="F1803" s="74">
        <f>precio_alta!E194</f>
        <v>0</v>
      </c>
      <c r="G1803" s="74">
        <f>precio_alta!F194</f>
        <v>0</v>
      </c>
      <c r="H1803" s="69" t="s">
        <v>187</v>
      </c>
      <c r="I1803" t="s">
        <v>8</v>
      </c>
      <c r="J1803" s="69">
        <f>precio_alta!L194</f>
        <v>0</v>
      </c>
    </row>
    <row r="1804" spans="1:10" x14ac:dyDescent="0.3">
      <c r="A1804" t="str">
        <f t="shared" si="28"/>
        <v>0Max Negocios + Ilimitado 95.90CONTADO</v>
      </c>
      <c r="B1804" s="74">
        <f>precio_alta!A195</f>
        <v>0</v>
      </c>
      <c r="C1804" s="74">
        <f>precio_alta!B195</f>
        <v>0</v>
      </c>
      <c r="D1804" s="74">
        <f>precio_alta!C195</f>
        <v>0</v>
      </c>
      <c r="E1804" s="74">
        <f>precio_alta!D195</f>
        <v>0</v>
      </c>
      <c r="F1804" s="74">
        <f>precio_alta!E195</f>
        <v>0</v>
      </c>
      <c r="G1804" s="74">
        <f>precio_alta!F195</f>
        <v>0</v>
      </c>
      <c r="H1804" s="69" t="s">
        <v>187</v>
      </c>
      <c r="I1804" t="s">
        <v>8</v>
      </c>
      <c r="J1804" s="69">
        <f>precio_alta!L195</f>
        <v>0</v>
      </c>
    </row>
    <row r="1805" spans="1:10" x14ac:dyDescent="0.3">
      <c r="A1805" t="str">
        <f t="shared" si="28"/>
        <v>0Max Negocios + Ilimitado 95.90CONTADO</v>
      </c>
      <c r="B1805" s="74">
        <f>precio_alta!A196</f>
        <v>0</v>
      </c>
      <c r="C1805" s="74">
        <f>precio_alta!B196</f>
        <v>0</v>
      </c>
      <c r="D1805" s="74">
        <f>precio_alta!C196</f>
        <v>0</v>
      </c>
      <c r="E1805" s="74">
        <f>precio_alta!D196</f>
        <v>0</v>
      </c>
      <c r="F1805" s="74">
        <f>precio_alta!E196</f>
        <v>0</v>
      </c>
      <c r="G1805" s="74">
        <f>precio_alta!F196</f>
        <v>0</v>
      </c>
      <c r="H1805" s="69" t="s">
        <v>187</v>
      </c>
      <c r="I1805" t="s">
        <v>8</v>
      </c>
      <c r="J1805" s="69">
        <f>precio_alta!L196</f>
        <v>0</v>
      </c>
    </row>
    <row r="1806" spans="1:10" x14ac:dyDescent="0.3">
      <c r="A1806" t="str">
        <f t="shared" si="28"/>
        <v>0Max Negocios + Ilimitado 95.90CONTADO</v>
      </c>
      <c r="B1806" s="74">
        <f>precio_alta!A197</f>
        <v>0</v>
      </c>
      <c r="C1806" s="74">
        <f>precio_alta!B197</f>
        <v>0</v>
      </c>
      <c r="D1806" s="74">
        <f>precio_alta!C197</f>
        <v>0</v>
      </c>
      <c r="E1806" s="74">
        <f>precio_alta!D197</f>
        <v>0</v>
      </c>
      <c r="F1806" s="74">
        <f>precio_alta!E197</f>
        <v>0</v>
      </c>
      <c r="G1806" s="74">
        <f>precio_alta!F197</f>
        <v>0</v>
      </c>
      <c r="H1806" s="69" t="s">
        <v>187</v>
      </c>
      <c r="I1806" t="s">
        <v>8</v>
      </c>
      <c r="J1806" s="69">
        <f>precio_alta!L197</f>
        <v>0</v>
      </c>
    </row>
    <row r="1807" spans="1:10" x14ac:dyDescent="0.3">
      <c r="A1807" t="str">
        <f t="shared" si="28"/>
        <v>0Max Negocios + Ilimitado 95.90CONTADO</v>
      </c>
      <c r="B1807" s="74">
        <f>precio_alta!A198</f>
        <v>0</v>
      </c>
      <c r="C1807" s="74">
        <f>precio_alta!B198</f>
        <v>0</v>
      </c>
      <c r="D1807" s="74">
        <f>precio_alta!C198</f>
        <v>0</v>
      </c>
      <c r="E1807" s="74">
        <f>precio_alta!D198</f>
        <v>0</v>
      </c>
      <c r="F1807" s="74">
        <f>precio_alta!E198</f>
        <v>0</v>
      </c>
      <c r="G1807" s="74">
        <f>precio_alta!F198</f>
        <v>0</v>
      </c>
      <c r="H1807" s="69" t="s">
        <v>187</v>
      </c>
      <c r="I1807" t="s">
        <v>8</v>
      </c>
      <c r="J1807" s="69">
        <f>precio_alta!L198</f>
        <v>0</v>
      </c>
    </row>
    <row r="1808" spans="1:10" x14ac:dyDescent="0.3">
      <c r="A1808" t="str">
        <f t="shared" si="28"/>
        <v>0Max Negocios + Ilimitado 95.90CONTADO</v>
      </c>
      <c r="B1808" s="74">
        <f>precio_alta!A199</f>
        <v>0</v>
      </c>
      <c r="C1808" s="74">
        <f>precio_alta!B199</f>
        <v>0</v>
      </c>
      <c r="D1808" s="74">
        <f>precio_alta!C199</f>
        <v>0</v>
      </c>
      <c r="E1808" s="74">
        <f>precio_alta!D199</f>
        <v>0</v>
      </c>
      <c r="F1808" s="74">
        <f>precio_alta!E199</f>
        <v>0</v>
      </c>
      <c r="G1808" s="74">
        <f>precio_alta!F199</f>
        <v>0</v>
      </c>
      <c r="H1808" s="69" t="s">
        <v>187</v>
      </c>
      <c r="I1808" t="s">
        <v>8</v>
      </c>
      <c r="J1808" s="69">
        <f>precio_alta!L199</f>
        <v>0</v>
      </c>
    </row>
    <row r="1809" spans="1:10" x14ac:dyDescent="0.3">
      <c r="A1809" t="str">
        <f t="shared" si="28"/>
        <v>0Max Negocios + Ilimitado 95.90CONTADO</v>
      </c>
      <c r="B1809" s="74">
        <f>precio_alta!A200</f>
        <v>0</v>
      </c>
      <c r="C1809" s="74">
        <f>precio_alta!B200</f>
        <v>0</v>
      </c>
      <c r="D1809" s="74">
        <f>precio_alta!C200</f>
        <v>0</v>
      </c>
      <c r="E1809" s="74">
        <f>precio_alta!D200</f>
        <v>0</v>
      </c>
      <c r="F1809" s="74">
        <f>precio_alta!E200</f>
        <v>0</v>
      </c>
      <c r="G1809" s="74">
        <f>precio_alta!F200</f>
        <v>0</v>
      </c>
      <c r="H1809" s="69" t="s">
        <v>187</v>
      </c>
      <c r="I1809" t="s">
        <v>8</v>
      </c>
      <c r="J1809" s="69">
        <f>precio_alta!L200</f>
        <v>0</v>
      </c>
    </row>
    <row r="1810" spans="1:10" x14ac:dyDescent="0.3">
      <c r="A1810" t="str">
        <f t="shared" si="28"/>
        <v>0Max Negocios + Ilimitado 95.90CONTADO</v>
      </c>
      <c r="B1810" s="74">
        <f>precio_alta!A201</f>
        <v>0</v>
      </c>
      <c r="C1810" s="74">
        <f>precio_alta!B201</f>
        <v>0</v>
      </c>
      <c r="D1810" s="74">
        <f>precio_alta!C201</f>
        <v>0</v>
      </c>
      <c r="E1810" s="74">
        <f>precio_alta!D201</f>
        <v>0</v>
      </c>
      <c r="F1810" s="74">
        <f>precio_alta!E201</f>
        <v>0</v>
      </c>
      <c r="G1810" s="74">
        <f>precio_alta!F201</f>
        <v>0</v>
      </c>
      <c r="H1810" s="69" t="s">
        <v>187</v>
      </c>
      <c r="I1810" t="s">
        <v>8</v>
      </c>
      <c r="J1810" s="69">
        <f>precio_alta!L201</f>
        <v>0</v>
      </c>
    </row>
    <row r="1811" spans="1:10" x14ac:dyDescent="0.3">
      <c r="A1811" t="str">
        <f t="shared" si="28"/>
        <v>0Max Negocios + Ilimitado 95.90CONTADO</v>
      </c>
      <c r="B1811" s="74">
        <f>precio_alta!A202</f>
        <v>0</v>
      </c>
      <c r="C1811" s="74">
        <f>precio_alta!B202</f>
        <v>0</v>
      </c>
      <c r="D1811" s="74">
        <f>precio_alta!C202</f>
        <v>0</v>
      </c>
      <c r="E1811" s="74">
        <f>precio_alta!D202</f>
        <v>0</v>
      </c>
      <c r="F1811" s="74">
        <f>precio_alta!E202</f>
        <v>0</v>
      </c>
      <c r="G1811" s="74">
        <f>precio_alta!F202</f>
        <v>0</v>
      </c>
      <c r="H1811" s="69" t="s">
        <v>187</v>
      </c>
      <c r="I1811" t="s">
        <v>8</v>
      </c>
      <c r="J1811" s="69">
        <f>precio_alta!L202</f>
        <v>0</v>
      </c>
    </row>
    <row r="1812" spans="1:10" x14ac:dyDescent="0.3">
      <c r="A1812" t="str">
        <f t="shared" si="28"/>
        <v>0Max Negocios + Ilimitado 95.90CONTADO</v>
      </c>
      <c r="B1812" s="74">
        <f>precio_alta!A203</f>
        <v>0</v>
      </c>
      <c r="C1812" s="74">
        <f>precio_alta!B203</f>
        <v>0</v>
      </c>
      <c r="D1812" s="74">
        <f>precio_alta!C203</f>
        <v>0</v>
      </c>
      <c r="E1812" s="74">
        <f>precio_alta!D203</f>
        <v>0</v>
      </c>
      <c r="F1812" s="74">
        <f>precio_alta!E203</f>
        <v>0</v>
      </c>
      <c r="G1812" s="74">
        <f>precio_alta!F203</f>
        <v>0</v>
      </c>
      <c r="H1812" s="69" t="s">
        <v>187</v>
      </c>
      <c r="I1812" t="s">
        <v>8</v>
      </c>
      <c r="J1812" s="69">
        <f>precio_alta!L203</f>
        <v>0</v>
      </c>
    </row>
    <row r="1813" spans="1:10" x14ac:dyDescent="0.3">
      <c r="A1813" t="str">
        <f t="shared" si="28"/>
        <v>0Max Negocios + Ilimitado 95.90CONTADO</v>
      </c>
      <c r="B1813" s="74">
        <f>precio_alta!A204</f>
        <v>0</v>
      </c>
      <c r="C1813" s="74">
        <f>precio_alta!B204</f>
        <v>0</v>
      </c>
      <c r="D1813" s="74">
        <f>precio_alta!C204</f>
        <v>0</v>
      </c>
      <c r="E1813" s="74">
        <f>precio_alta!D204</f>
        <v>0</v>
      </c>
      <c r="F1813" s="74">
        <f>precio_alta!E204</f>
        <v>0</v>
      </c>
      <c r="G1813" s="74">
        <f>precio_alta!F204</f>
        <v>0</v>
      </c>
      <c r="H1813" s="69" t="s">
        <v>187</v>
      </c>
      <c r="I1813" t="s">
        <v>8</v>
      </c>
      <c r="J1813" s="69">
        <f>precio_alta!L204</f>
        <v>0</v>
      </c>
    </row>
    <row r="1814" spans="1:10" x14ac:dyDescent="0.3">
      <c r="A1814" t="str">
        <f t="shared" si="28"/>
        <v>0Max Negocios + Ilimitado 95.90CONTADO</v>
      </c>
      <c r="B1814" s="74">
        <f>precio_alta!A205</f>
        <v>0</v>
      </c>
      <c r="C1814" s="74">
        <f>precio_alta!B205</f>
        <v>0</v>
      </c>
      <c r="D1814" s="74">
        <f>precio_alta!C205</f>
        <v>0</v>
      </c>
      <c r="E1814" s="74">
        <f>precio_alta!D205</f>
        <v>0</v>
      </c>
      <c r="F1814" s="74">
        <f>precio_alta!E205</f>
        <v>0</v>
      </c>
      <c r="G1814" s="74">
        <f>precio_alta!F205</f>
        <v>0</v>
      </c>
      <c r="H1814" s="69" t="s">
        <v>187</v>
      </c>
      <c r="I1814" t="s">
        <v>8</v>
      </c>
      <c r="J1814" s="69">
        <f>precio_alta!L205</f>
        <v>0</v>
      </c>
    </row>
    <row r="1815" spans="1:10" x14ac:dyDescent="0.3">
      <c r="A1815" t="str">
        <f t="shared" si="28"/>
        <v>0Max Negocios + Ilimitado 95.90CONTADO</v>
      </c>
      <c r="B1815" s="74">
        <f>precio_alta!A206</f>
        <v>0</v>
      </c>
      <c r="C1815" s="74">
        <f>precio_alta!B206</f>
        <v>0</v>
      </c>
      <c r="D1815" s="74">
        <f>precio_alta!C206</f>
        <v>0</v>
      </c>
      <c r="E1815" s="74">
        <f>precio_alta!D206</f>
        <v>0</v>
      </c>
      <c r="F1815" s="74">
        <f>precio_alta!E206</f>
        <v>0</v>
      </c>
      <c r="G1815" s="74">
        <f>precio_alta!F206</f>
        <v>0</v>
      </c>
      <c r="H1815" s="69" t="s">
        <v>187</v>
      </c>
      <c r="I1815" t="s">
        <v>8</v>
      </c>
      <c r="J1815" s="69">
        <f>precio_alta!L206</f>
        <v>0</v>
      </c>
    </row>
    <row r="1816" spans="1:10" x14ac:dyDescent="0.3">
      <c r="A1816" t="str">
        <f t="shared" si="28"/>
        <v>0Max Negocios + Ilimitado 95.90CONTADO</v>
      </c>
      <c r="B1816" s="74">
        <f>precio_alta!A207</f>
        <v>0</v>
      </c>
      <c r="C1816" s="74">
        <f>precio_alta!B207</f>
        <v>0</v>
      </c>
      <c r="D1816" s="74">
        <f>precio_alta!C207</f>
        <v>0</v>
      </c>
      <c r="E1816" s="74">
        <f>precio_alta!D207</f>
        <v>0</v>
      </c>
      <c r="F1816" s="74">
        <f>precio_alta!E207</f>
        <v>0</v>
      </c>
      <c r="G1816" s="74">
        <f>precio_alta!F207</f>
        <v>0</v>
      </c>
      <c r="H1816" s="69" t="s">
        <v>187</v>
      </c>
      <c r="I1816" t="s">
        <v>8</v>
      </c>
      <c r="J1816" s="69">
        <f>precio_alta!L207</f>
        <v>0</v>
      </c>
    </row>
    <row r="1817" spans="1:10" x14ac:dyDescent="0.3">
      <c r="A1817" t="str">
        <f t="shared" si="28"/>
        <v>0Max Negocios + Ilimitado 95.90CONTADO</v>
      </c>
      <c r="B1817" s="74">
        <f>precio_alta!A208</f>
        <v>0</v>
      </c>
      <c r="C1817" s="74">
        <f>precio_alta!B208</f>
        <v>0</v>
      </c>
      <c r="D1817" s="74">
        <f>precio_alta!C208</f>
        <v>0</v>
      </c>
      <c r="E1817" s="74">
        <f>precio_alta!D208</f>
        <v>0</v>
      </c>
      <c r="F1817" s="74">
        <f>precio_alta!E208</f>
        <v>0</v>
      </c>
      <c r="G1817" s="74">
        <f>precio_alta!F208</f>
        <v>0</v>
      </c>
      <c r="H1817" s="69" t="s">
        <v>187</v>
      </c>
      <c r="I1817" t="s">
        <v>8</v>
      </c>
      <c r="J1817" s="69">
        <f>precio_alta!L208</f>
        <v>0</v>
      </c>
    </row>
    <row r="1818" spans="1:10" x14ac:dyDescent="0.3">
      <c r="A1818" t="str">
        <f t="shared" si="28"/>
        <v>0Max Negocios + Ilimitado 95.90CONTADO</v>
      </c>
      <c r="B1818" s="74">
        <f>precio_alta!A209</f>
        <v>0</v>
      </c>
      <c r="C1818" s="74">
        <f>precio_alta!B209</f>
        <v>0</v>
      </c>
      <c r="D1818" s="74">
        <f>precio_alta!C209</f>
        <v>0</v>
      </c>
      <c r="E1818" s="74">
        <f>precio_alta!D209</f>
        <v>0</v>
      </c>
      <c r="F1818" s="74">
        <f>precio_alta!E209</f>
        <v>0</v>
      </c>
      <c r="G1818" s="74">
        <f>precio_alta!F209</f>
        <v>0</v>
      </c>
      <c r="H1818" s="69" t="s">
        <v>187</v>
      </c>
      <c r="I1818" t="s">
        <v>8</v>
      </c>
      <c r="J1818" s="69">
        <f>precio_alta!L209</f>
        <v>0</v>
      </c>
    </row>
    <row r="1819" spans="1:10" x14ac:dyDescent="0.3">
      <c r="A1819" t="str">
        <f t="shared" si="28"/>
        <v>0Max Negocios + Ilimitado 95.90CONTADO</v>
      </c>
      <c r="B1819" s="74">
        <f>precio_alta!A210</f>
        <v>0</v>
      </c>
      <c r="C1819" s="74">
        <f>precio_alta!B210</f>
        <v>0</v>
      </c>
      <c r="D1819" s="74">
        <f>precio_alta!C210</f>
        <v>0</v>
      </c>
      <c r="E1819" s="74">
        <f>precio_alta!D210</f>
        <v>0</v>
      </c>
      <c r="F1819" s="74">
        <f>precio_alta!E210</f>
        <v>0</v>
      </c>
      <c r="G1819" s="74">
        <f>precio_alta!F210</f>
        <v>0</v>
      </c>
      <c r="H1819" s="69" t="s">
        <v>187</v>
      </c>
      <c r="I1819" t="s">
        <v>8</v>
      </c>
      <c r="J1819" s="69">
        <f>precio_alta!L210</f>
        <v>0</v>
      </c>
    </row>
    <row r="1820" spans="1:10" x14ac:dyDescent="0.3">
      <c r="A1820" t="str">
        <f t="shared" si="28"/>
        <v>0Max Negocios + Ilimitado 95.90CONTADO</v>
      </c>
      <c r="B1820" s="74">
        <f>precio_alta!A211</f>
        <v>0</v>
      </c>
      <c r="C1820" s="74">
        <f>precio_alta!B211</f>
        <v>0</v>
      </c>
      <c r="D1820" s="74">
        <f>precio_alta!C211</f>
        <v>0</v>
      </c>
      <c r="E1820" s="74">
        <f>precio_alta!D211</f>
        <v>0</v>
      </c>
      <c r="F1820" s="74">
        <f>precio_alta!E211</f>
        <v>0</v>
      </c>
      <c r="G1820" s="74">
        <f>precio_alta!F211</f>
        <v>0</v>
      </c>
      <c r="H1820" s="69" t="s">
        <v>187</v>
      </c>
      <c r="I1820" t="s">
        <v>8</v>
      </c>
      <c r="J1820" s="69">
        <f>precio_alta!L211</f>
        <v>0</v>
      </c>
    </row>
    <row r="1821" spans="1:10" x14ac:dyDescent="0.3">
      <c r="A1821" t="str">
        <f t="shared" si="28"/>
        <v>0Max Negocios + Ilimitado 95.90CONTADO</v>
      </c>
      <c r="B1821" s="74">
        <f>precio_alta!A212</f>
        <v>0</v>
      </c>
      <c r="C1821" s="74">
        <f>precio_alta!B212</f>
        <v>0</v>
      </c>
      <c r="D1821" s="74">
        <f>precio_alta!C212</f>
        <v>0</v>
      </c>
      <c r="E1821" s="74">
        <f>precio_alta!D212</f>
        <v>0</v>
      </c>
      <c r="F1821" s="74">
        <f>precio_alta!E212</f>
        <v>0</v>
      </c>
      <c r="G1821" s="74">
        <f>precio_alta!F212</f>
        <v>0</v>
      </c>
      <c r="H1821" s="69" t="s">
        <v>187</v>
      </c>
      <c r="I1821" t="s">
        <v>8</v>
      </c>
      <c r="J1821" s="69">
        <f>precio_alta!L212</f>
        <v>0</v>
      </c>
    </row>
    <row r="1822" spans="1:10" x14ac:dyDescent="0.3">
      <c r="A1822" t="str">
        <f t="shared" si="28"/>
        <v>0Max Negocios + Ilimitado 95.90CONTADO</v>
      </c>
      <c r="B1822" s="74">
        <f>precio_alta!A213</f>
        <v>0</v>
      </c>
      <c r="C1822" s="74">
        <f>precio_alta!B213</f>
        <v>0</v>
      </c>
      <c r="D1822" s="74">
        <f>precio_alta!C213</f>
        <v>0</v>
      </c>
      <c r="E1822" s="74">
        <f>precio_alta!D213</f>
        <v>0</v>
      </c>
      <c r="F1822" s="74">
        <f>precio_alta!E213</f>
        <v>0</v>
      </c>
      <c r="G1822" s="74">
        <f>precio_alta!F213</f>
        <v>0</v>
      </c>
      <c r="H1822" s="69" t="s">
        <v>187</v>
      </c>
      <c r="I1822" t="s">
        <v>8</v>
      </c>
      <c r="J1822" s="69">
        <f>precio_alta!L213</f>
        <v>0</v>
      </c>
    </row>
    <row r="1823" spans="1:10" x14ac:dyDescent="0.3">
      <c r="A1823" t="str">
        <f t="shared" si="28"/>
        <v>0Max Negocios + Ilimitado 95.90CONTADO</v>
      </c>
      <c r="B1823" s="74">
        <f>precio_alta!A214</f>
        <v>0</v>
      </c>
      <c r="C1823" s="74">
        <f>precio_alta!B214</f>
        <v>0</v>
      </c>
      <c r="D1823" s="74">
        <f>precio_alta!C214</f>
        <v>0</v>
      </c>
      <c r="E1823" s="74">
        <f>precio_alta!D214</f>
        <v>0</v>
      </c>
      <c r="F1823" s="74">
        <f>precio_alta!E214</f>
        <v>0</v>
      </c>
      <c r="G1823" s="74">
        <f>precio_alta!F214</f>
        <v>0</v>
      </c>
      <c r="H1823" s="69" t="s">
        <v>187</v>
      </c>
      <c r="I1823" t="s">
        <v>8</v>
      </c>
      <c r="J1823" s="69">
        <f>precio_alta!L214</f>
        <v>0</v>
      </c>
    </row>
    <row r="1824" spans="1:10" x14ac:dyDescent="0.3">
      <c r="A1824" t="str">
        <f t="shared" si="28"/>
        <v>0Max Negocios + Ilimitado 95.90CONTADO</v>
      </c>
      <c r="B1824" s="74">
        <f>precio_alta!A215</f>
        <v>0</v>
      </c>
      <c r="C1824" s="74">
        <f>precio_alta!B215</f>
        <v>0</v>
      </c>
      <c r="D1824" s="74">
        <f>precio_alta!C215</f>
        <v>0</v>
      </c>
      <c r="E1824" s="74">
        <f>precio_alta!D215</f>
        <v>0</v>
      </c>
      <c r="F1824" s="74">
        <f>precio_alta!E215</f>
        <v>0</v>
      </c>
      <c r="G1824" s="74">
        <f>precio_alta!F215</f>
        <v>0</v>
      </c>
      <c r="H1824" s="69" t="s">
        <v>187</v>
      </c>
      <c r="I1824" t="s">
        <v>8</v>
      </c>
      <c r="J1824" s="69">
        <f>precio_alta!L215</f>
        <v>0</v>
      </c>
    </row>
    <row r="1825" spans="1:10" x14ac:dyDescent="0.3">
      <c r="A1825" t="str">
        <f t="shared" si="28"/>
        <v>0Max Negocios + Ilimitado 95.90CONTADO</v>
      </c>
      <c r="B1825" s="74">
        <f>precio_alta!A216</f>
        <v>0</v>
      </c>
      <c r="C1825" s="74">
        <f>precio_alta!B216</f>
        <v>0</v>
      </c>
      <c r="D1825" s="74">
        <f>precio_alta!C216</f>
        <v>0</v>
      </c>
      <c r="E1825" s="74">
        <f>precio_alta!D216</f>
        <v>0</v>
      </c>
      <c r="F1825" s="74">
        <f>precio_alta!E216</f>
        <v>0</v>
      </c>
      <c r="G1825" s="74">
        <f>precio_alta!F216</f>
        <v>0</v>
      </c>
      <c r="H1825" s="69" t="s">
        <v>187</v>
      </c>
      <c r="I1825" t="s">
        <v>8</v>
      </c>
      <c r="J1825" s="69">
        <f>precio_alta!L216</f>
        <v>0</v>
      </c>
    </row>
    <row r="1826" spans="1:10" x14ac:dyDescent="0.3">
      <c r="A1826" t="str">
        <f t="shared" si="28"/>
        <v>0Max Negocios + Ilimitado 95.90CONTADO</v>
      </c>
      <c r="B1826" s="74">
        <f>precio_alta!A217</f>
        <v>0</v>
      </c>
      <c r="C1826" s="74">
        <f>precio_alta!B217</f>
        <v>0</v>
      </c>
      <c r="D1826" s="74">
        <f>precio_alta!C217</f>
        <v>0</v>
      </c>
      <c r="E1826" s="74">
        <f>precio_alta!D217</f>
        <v>0</v>
      </c>
      <c r="F1826" s="74">
        <f>precio_alta!E217</f>
        <v>0</v>
      </c>
      <c r="G1826" s="74">
        <f>precio_alta!F217</f>
        <v>0</v>
      </c>
      <c r="H1826" s="69" t="s">
        <v>187</v>
      </c>
      <c r="I1826" t="s">
        <v>8</v>
      </c>
      <c r="J1826" s="69">
        <f>precio_alta!L217</f>
        <v>0</v>
      </c>
    </row>
    <row r="1827" spans="1:10" x14ac:dyDescent="0.3">
      <c r="A1827" t="str">
        <f t="shared" si="28"/>
        <v>0Max Negocios + Ilimitado 95.90CONTADO</v>
      </c>
      <c r="B1827" s="74">
        <f>precio_alta!A218</f>
        <v>0</v>
      </c>
      <c r="C1827" s="74">
        <f>precio_alta!B218</f>
        <v>0</v>
      </c>
      <c r="D1827" s="74">
        <f>precio_alta!C218</f>
        <v>0</v>
      </c>
      <c r="E1827" s="74">
        <f>precio_alta!D218</f>
        <v>0</v>
      </c>
      <c r="F1827" s="74">
        <f>precio_alta!E218</f>
        <v>0</v>
      </c>
      <c r="G1827" s="74">
        <f>precio_alta!F218</f>
        <v>0</v>
      </c>
      <c r="H1827" s="69" t="s">
        <v>187</v>
      </c>
      <c r="I1827" t="s">
        <v>8</v>
      </c>
      <c r="J1827" s="69">
        <f>precio_alta!L218</f>
        <v>0</v>
      </c>
    </row>
    <row r="1828" spans="1:10" x14ac:dyDescent="0.3">
      <c r="A1828" t="str">
        <f t="shared" si="28"/>
        <v>0Max Negocios + Ilimitado 95.90CONTADO</v>
      </c>
      <c r="B1828" s="74">
        <f>precio_alta!A219</f>
        <v>0</v>
      </c>
      <c r="C1828" s="74">
        <f>precio_alta!B219</f>
        <v>0</v>
      </c>
      <c r="D1828" s="74">
        <f>precio_alta!C219</f>
        <v>0</v>
      </c>
      <c r="E1828" s="74">
        <f>precio_alta!D219</f>
        <v>0</v>
      </c>
      <c r="F1828" s="74">
        <f>precio_alta!E219</f>
        <v>0</v>
      </c>
      <c r="G1828" s="74">
        <f>precio_alta!F219</f>
        <v>0</v>
      </c>
      <c r="H1828" s="69" t="s">
        <v>187</v>
      </c>
      <c r="I1828" t="s">
        <v>8</v>
      </c>
      <c r="J1828" s="69">
        <f>precio_alta!L219</f>
        <v>0</v>
      </c>
    </row>
    <row r="1829" spans="1:10" x14ac:dyDescent="0.3">
      <c r="A1829" t="str">
        <f t="shared" si="28"/>
        <v>0Max Negocios + Ilimitado 95.90CONTADO</v>
      </c>
      <c r="B1829" s="74">
        <f>precio_alta!A220</f>
        <v>0</v>
      </c>
      <c r="C1829" s="74">
        <f>precio_alta!B220</f>
        <v>0</v>
      </c>
      <c r="D1829" s="74">
        <f>precio_alta!C220</f>
        <v>0</v>
      </c>
      <c r="E1829" s="74">
        <f>precio_alta!D220</f>
        <v>0</v>
      </c>
      <c r="F1829" s="74">
        <f>precio_alta!E220</f>
        <v>0</v>
      </c>
      <c r="G1829" s="74">
        <f>precio_alta!F220</f>
        <v>0</v>
      </c>
      <c r="H1829" s="69" t="s">
        <v>187</v>
      </c>
      <c r="I1829" t="s">
        <v>8</v>
      </c>
      <c r="J1829" s="69">
        <f>precio_alta!L220</f>
        <v>0</v>
      </c>
    </row>
    <row r="1830" spans="1:10" x14ac:dyDescent="0.3">
      <c r="A1830" t="str">
        <f t="shared" si="28"/>
        <v>0Max Negocios + Ilimitado 95.90CONTADO</v>
      </c>
      <c r="B1830" s="74">
        <f>precio_alta!A221</f>
        <v>0</v>
      </c>
      <c r="C1830" s="74">
        <f>precio_alta!B221</f>
        <v>0</v>
      </c>
      <c r="D1830" s="74">
        <f>precio_alta!C221</f>
        <v>0</v>
      </c>
      <c r="E1830" s="74">
        <f>precio_alta!D221</f>
        <v>0</v>
      </c>
      <c r="F1830" s="74">
        <f>precio_alta!E221</f>
        <v>0</v>
      </c>
      <c r="G1830" s="74">
        <f>precio_alta!F221</f>
        <v>0</v>
      </c>
      <c r="H1830" s="69" t="s">
        <v>187</v>
      </c>
      <c r="I1830" t="s">
        <v>8</v>
      </c>
      <c r="J1830" s="69">
        <f>precio_alta!L221</f>
        <v>0</v>
      </c>
    </row>
    <row r="1831" spans="1:10" x14ac:dyDescent="0.3">
      <c r="A1831" t="str">
        <f t="shared" si="28"/>
        <v>0Max Negocios + Ilimitado 95.90CONTADO</v>
      </c>
      <c r="B1831" s="74">
        <f>precio_alta!A222</f>
        <v>0</v>
      </c>
      <c r="C1831" s="74">
        <f>precio_alta!B222</f>
        <v>0</v>
      </c>
      <c r="D1831" s="74">
        <f>precio_alta!C222</f>
        <v>0</v>
      </c>
      <c r="E1831" s="74">
        <f>precio_alta!D222</f>
        <v>0</v>
      </c>
      <c r="F1831" s="74">
        <f>precio_alta!E222</f>
        <v>0</v>
      </c>
      <c r="G1831" s="74">
        <f>precio_alta!F222</f>
        <v>0</v>
      </c>
      <c r="H1831" s="69" t="s">
        <v>187</v>
      </c>
      <c r="I1831" t="s">
        <v>8</v>
      </c>
      <c r="J1831" s="69">
        <f>precio_alta!L222</f>
        <v>0</v>
      </c>
    </row>
    <row r="1832" spans="1:10" x14ac:dyDescent="0.3">
      <c r="A1832" t="str">
        <f t="shared" si="28"/>
        <v>0Max Negocios + Ilimitado 95.90CONTADO</v>
      </c>
      <c r="B1832" s="74">
        <f>precio_alta!A223</f>
        <v>0</v>
      </c>
      <c r="C1832" s="74">
        <f>precio_alta!B223</f>
        <v>0</v>
      </c>
      <c r="D1832" s="74">
        <f>precio_alta!C223</f>
        <v>0</v>
      </c>
      <c r="E1832" s="74">
        <f>precio_alta!D223</f>
        <v>0</v>
      </c>
      <c r="F1832" s="74">
        <f>precio_alta!E223</f>
        <v>0</v>
      </c>
      <c r="G1832" s="74">
        <f>precio_alta!F223</f>
        <v>0</v>
      </c>
      <c r="H1832" s="69" t="s">
        <v>187</v>
      </c>
      <c r="I1832" t="s">
        <v>8</v>
      </c>
      <c r="J1832" s="69">
        <f>precio_alta!L223</f>
        <v>0</v>
      </c>
    </row>
    <row r="1833" spans="1:10" x14ac:dyDescent="0.3">
      <c r="A1833" t="str">
        <f t="shared" si="28"/>
        <v>0Max Negocios + Ilimitado 95.90CONTADO</v>
      </c>
      <c r="B1833" s="74">
        <f>precio_alta!A224</f>
        <v>0</v>
      </c>
      <c r="C1833" s="74">
        <f>precio_alta!B224</f>
        <v>0</v>
      </c>
      <c r="D1833" s="74">
        <f>precio_alta!C224</f>
        <v>0</v>
      </c>
      <c r="E1833" s="74">
        <f>precio_alta!D224</f>
        <v>0</v>
      </c>
      <c r="F1833" s="74">
        <f>precio_alta!E224</f>
        <v>0</v>
      </c>
      <c r="G1833" s="74">
        <f>precio_alta!F224</f>
        <v>0</v>
      </c>
      <c r="H1833" s="69" t="s">
        <v>187</v>
      </c>
      <c r="I1833" t="s">
        <v>8</v>
      </c>
      <c r="J1833" s="69">
        <f>precio_alta!L224</f>
        <v>0</v>
      </c>
    </row>
    <row r="1834" spans="1:10" x14ac:dyDescent="0.3">
      <c r="A1834" t="str">
        <f t="shared" si="28"/>
        <v>0Max Negocios + Ilimitado 95.90CONTADO</v>
      </c>
      <c r="B1834" s="74">
        <f>precio_alta!A225</f>
        <v>0</v>
      </c>
      <c r="C1834" s="74">
        <f>precio_alta!B225</f>
        <v>0</v>
      </c>
      <c r="D1834" s="74">
        <f>precio_alta!C225</f>
        <v>0</v>
      </c>
      <c r="E1834" s="74">
        <f>precio_alta!D225</f>
        <v>0</v>
      </c>
      <c r="F1834" s="74">
        <f>precio_alta!E225</f>
        <v>0</v>
      </c>
      <c r="G1834" s="74">
        <f>precio_alta!F225</f>
        <v>0</v>
      </c>
      <c r="H1834" s="69" t="s">
        <v>187</v>
      </c>
      <c r="I1834" t="s">
        <v>8</v>
      </c>
      <c r="J1834" s="69">
        <f>precio_alta!L225</f>
        <v>0</v>
      </c>
    </row>
    <row r="1835" spans="1:10" x14ac:dyDescent="0.3">
      <c r="A1835" t="str">
        <f t="shared" si="28"/>
        <v>0Max Negocios + Ilimitado 95.90CONTADO</v>
      </c>
      <c r="B1835" s="74">
        <f>precio_alta!A226</f>
        <v>0</v>
      </c>
      <c r="C1835" s="74">
        <f>precio_alta!B226</f>
        <v>0</v>
      </c>
      <c r="D1835" s="74">
        <f>precio_alta!C226</f>
        <v>0</v>
      </c>
      <c r="E1835" s="74">
        <f>precio_alta!D226</f>
        <v>0</v>
      </c>
      <c r="F1835" s="74">
        <f>precio_alta!E226</f>
        <v>0</v>
      </c>
      <c r="G1835" s="74">
        <f>precio_alta!F226</f>
        <v>0</v>
      </c>
      <c r="H1835" s="69" t="s">
        <v>187</v>
      </c>
      <c r="I1835" t="s">
        <v>8</v>
      </c>
      <c r="J1835" s="69">
        <f>precio_alta!L226</f>
        <v>0</v>
      </c>
    </row>
    <row r="1836" spans="1:10" x14ac:dyDescent="0.3">
      <c r="A1836" t="str">
        <f t="shared" si="28"/>
        <v>0Max Negocios + Ilimitado 95.90CONTADO</v>
      </c>
      <c r="B1836" s="74">
        <f>precio_alta!A227</f>
        <v>0</v>
      </c>
      <c r="C1836" s="74">
        <f>precio_alta!B227</f>
        <v>0</v>
      </c>
      <c r="D1836" s="74">
        <f>precio_alta!C227</f>
        <v>0</v>
      </c>
      <c r="E1836" s="74">
        <f>precio_alta!D227</f>
        <v>0</v>
      </c>
      <c r="F1836" s="74">
        <f>precio_alta!E227</f>
        <v>0</v>
      </c>
      <c r="G1836" s="74">
        <f>precio_alta!F227</f>
        <v>0</v>
      </c>
      <c r="H1836" s="69" t="s">
        <v>187</v>
      </c>
      <c r="I1836" t="s">
        <v>8</v>
      </c>
      <c r="J1836" s="69">
        <f>precio_alta!L227</f>
        <v>0</v>
      </c>
    </row>
    <row r="1837" spans="1:10" x14ac:dyDescent="0.3">
      <c r="A1837" t="str">
        <f t="shared" si="28"/>
        <v>0Max Negocios + Ilimitado 95.90CONTADO</v>
      </c>
      <c r="B1837" s="74">
        <f>precio_alta!A228</f>
        <v>0</v>
      </c>
      <c r="C1837" s="74">
        <f>precio_alta!B228</f>
        <v>0</v>
      </c>
      <c r="D1837" s="74">
        <f>precio_alta!C228</f>
        <v>0</v>
      </c>
      <c r="E1837" s="74">
        <f>precio_alta!D228</f>
        <v>0</v>
      </c>
      <c r="F1837" s="74">
        <f>precio_alta!E228</f>
        <v>0</v>
      </c>
      <c r="G1837" s="74">
        <f>precio_alta!F228</f>
        <v>0</v>
      </c>
      <c r="H1837" s="69" t="s">
        <v>187</v>
      </c>
      <c r="I1837" t="s">
        <v>8</v>
      </c>
      <c r="J1837" s="69">
        <f>precio_alta!L228</f>
        <v>0</v>
      </c>
    </row>
    <row r="1838" spans="1:10" x14ac:dyDescent="0.3">
      <c r="A1838" t="str">
        <f t="shared" si="28"/>
        <v>0Max Negocios + Ilimitado 95.90CONTADO</v>
      </c>
      <c r="B1838" s="74">
        <f>precio_alta!A229</f>
        <v>0</v>
      </c>
      <c r="C1838" s="74">
        <f>precio_alta!B229</f>
        <v>0</v>
      </c>
      <c r="D1838" s="74">
        <f>precio_alta!C229</f>
        <v>0</v>
      </c>
      <c r="E1838" s="74">
        <f>precio_alta!D229</f>
        <v>0</v>
      </c>
      <c r="F1838" s="74">
        <f>precio_alta!E229</f>
        <v>0</v>
      </c>
      <c r="G1838" s="74">
        <f>precio_alta!F229</f>
        <v>0</v>
      </c>
      <c r="H1838" s="69" t="s">
        <v>187</v>
      </c>
      <c r="I1838" t="s">
        <v>8</v>
      </c>
      <c r="J1838" s="69">
        <f>precio_alta!L229</f>
        <v>0</v>
      </c>
    </row>
    <row r="1839" spans="1:10" x14ac:dyDescent="0.3">
      <c r="A1839" t="str">
        <f t="shared" si="28"/>
        <v>0Max Negocios + Ilimitado 95.90CONTADO</v>
      </c>
      <c r="B1839" s="74">
        <f>precio_alta!A230</f>
        <v>0</v>
      </c>
      <c r="C1839" s="74">
        <f>precio_alta!B230</f>
        <v>0</v>
      </c>
      <c r="D1839" s="74">
        <f>precio_alta!C230</f>
        <v>0</v>
      </c>
      <c r="E1839" s="74">
        <f>precio_alta!D230</f>
        <v>0</v>
      </c>
      <c r="F1839" s="74">
        <f>precio_alta!E230</f>
        <v>0</v>
      </c>
      <c r="G1839" s="74">
        <f>precio_alta!F230</f>
        <v>0</v>
      </c>
      <c r="H1839" s="69" t="s">
        <v>187</v>
      </c>
      <c r="I1839" t="s">
        <v>8</v>
      </c>
      <c r="J1839" s="69">
        <f>precio_alta!L230</f>
        <v>0</v>
      </c>
    </row>
    <row r="1840" spans="1:10" x14ac:dyDescent="0.3">
      <c r="A1840" t="str">
        <f t="shared" si="28"/>
        <v>0Max Negocios + Ilimitado 95.90CONTADO</v>
      </c>
      <c r="B1840" s="74">
        <f>precio_alta!A231</f>
        <v>0</v>
      </c>
      <c r="C1840" s="74">
        <f>precio_alta!B231</f>
        <v>0</v>
      </c>
      <c r="D1840" s="74">
        <f>precio_alta!C231</f>
        <v>0</v>
      </c>
      <c r="E1840" s="74">
        <f>precio_alta!D231</f>
        <v>0</v>
      </c>
      <c r="F1840" s="74">
        <f>precio_alta!E231</f>
        <v>0</v>
      </c>
      <c r="G1840" s="74">
        <f>precio_alta!F231</f>
        <v>0</v>
      </c>
      <c r="H1840" s="69" t="s">
        <v>187</v>
      </c>
      <c r="I1840" t="s">
        <v>8</v>
      </c>
      <c r="J1840" s="69">
        <f>precio_alta!L231</f>
        <v>0</v>
      </c>
    </row>
    <row r="1841" spans="1:10" x14ac:dyDescent="0.3">
      <c r="A1841" t="str">
        <f t="shared" si="28"/>
        <v>0Max Negocios + Ilimitado 95.90CONTADO</v>
      </c>
      <c r="B1841" s="74">
        <f>precio_alta!A232</f>
        <v>0</v>
      </c>
      <c r="C1841" s="74">
        <f>precio_alta!B232</f>
        <v>0</v>
      </c>
      <c r="D1841" s="74">
        <f>precio_alta!C232</f>
        <v>0</v>
      </c>
      <c r="E1841" s="74">
        <f>precio_alta!D232</f>
        <v>0</v>
      </c>
      <c r="F1841" s="74">
        <f>precio_alta!E232</f>
        <v>0</v>
      </c>
      <c r="G1841" s="74">
        <f>precio_alta!F232</f>
        <v>0</v>
      </c>
      <c r="H1841" s="69" t="s">
        <v>187</v>
      </c>
      <c r="I1841" t="s">
        <v>8</v>
      </c>
      <c r="J1841" s="69">
        <f>precio_alta!L232</f>
        <v>0</v>
      </c>
    </row>
    <row r="1842" spans="1:10" x14ac:dyDescent="0.3">
      <c r="A1842" t="str">
        <f t="shared" si="28"/>
        <v>0Max Negocios + Ilimitado 95.90CONTADO</v>
      </c>
      <c r="B1842" s="74">
        <f>precio_alta!A233</f>
        <v>0</v>
      </c>
      <c r="C1842" s="74">
        <f>precio_alta!B233</f>
        <v>0</v>
      </c>
      <c r="D1842" s="74">
        <f>precio_alta!C233</f>
        <v>0</v>
      </c>
      <c r="E1842" s="74">
        <f>precio_alta!D233</f>
        <v>0</v>
      </c>
      <c r="F1842" s="74">
        <f>precio_alta!E233</f>
        <v>0</v>
      </c>
      <c r="G1842" s="74">
        <f>precio_alta!F233</f>
        <v>0</v>
      </c>
      <c r="H1842" s="69" t="s">
        <v>187</v>
      </c>
      <c r="I1842" t="s">
        <v>8</v>
      </c>
      <c r="J1842" s="69">
        <f>precio_alta!L233</f>
        <v>0</v>
      </c>
    </row>
    <row r="1843" spans="1:10" x14ac:dyDescent="0.3">
      <c r="A1843" t="str">
        <f t="shared" si="28"/>
        <v>0Max Negocios + Ilimitado 95.90CONTADO</v>
      </c>
      <c r="B1843" s="74">
        <f>precio_alta!A234</f>
        <v>0</v>
      </c>
      <c r="C1843" s="74">
        <f>precio_alta!B234</f>
        <v>0</v>
      </c>
      <c r="D1843" s="74">
        <f>precio_alta!C234</f>
        <v>0</v>
      </c>
      <c r="E1843" s="74">
        <f>precio_alta!D234</f>
        <v>0</v>
      </c>
      <c r="F1843" s="74">
        <f>precio_alta!E234</f>
        <v>0</v>
      </c>
      <c r="G1843" s="74">
        <f>precio_alta!F234</f>
        <v>0</v>
      </c>
      <c r="H1843" s="69" t="s">
        <v>187</v>
      </c>
      <c r="I1843" t="s">
        <v>8</v>
      </c>
      <c r="J1843" s="69">
        <f>precio_alta!L234</f>
        <v>0</v>
      </c>
    </row>
    <row r="1844" spans="1:10" x14ac:dyDescent="0.3">
      <c r="A1844" t="str">
        <f t="shared" si="28"/>
        <v>APPLE IPHONE 15 128GBMax Negocios + Ilimitado 109.90CONTADO</v>
      </c>
      <c r="B1844" s="69" t="str">
        <f>precio_alta!A3</f>
        <v>Corriente</v>
      </c>
      <c r="C1844" s="69" t="str">
        <f>precio_alta!B3</f>
        <v>5G</v>
      </c>
      <c r="D1844" s="69" t="str">
        <f>precio_alta!C3</f>
        <v>APPLE</v>
      </c>
      <c r="E1844" s="69" t="str">
        <f>precio_alta!D3</f>
        <v>APPLE IPHONE 15 128GB</v>
      </c>
      <c r="F1844" s="69">
        <f>precio_alta!E3</f>
        <v>3769</v>
      </c>
      <c r="G1844" s="69" t="str">
        <f>precio_alta!F3</f>
        <v>iOS</v>
      </c>
      <c r="H1844" s="69" t="s">
        <v>187</v>
      </c>
      <c r="I1844" t="s">
        <v>42</v>
      </c>
      <c r="J1844" s="69">
        <f>precio_alta!M3</f>
        <v>3459</v>
      </c>
    </row>
    <row r="1845" spans="1:10" x14ac:dyDescent="0.3">
      <c r="A1845" t="str">
        <f t="shared" si="28"/>
        <v>APPLE IPHONE 15 256GBMax Negocios + Ilimitado 109.90CONTADO</v>
      </c>
      <c r="B1845" s="69" t="str">
        <f>precio_alta!A4</f>
        <v>Corriente</v>
      </c>
      <c r="C1845" s="69" t="str">
        <f>precio_alta!B4</f>
        <v>5G</v>
      </c>
      <c r="D1845" s="69" t="str">
        <f>precio_alta!C4</f>
        <v>APPLE</v>
      </c>
      <c r="E1845" s="69" t="str">
        <f>precio_alta!D4</f>
        <v>APPLE IPHONE 15 256GB</v>
      </c>
      <c r="F1845" s="69">
        <f>precio_alta!E4</f>
        <v>5029</v>
      </c>
      <c r="G1845" s="69" t="str">
        <f>precio_alta!F4</f>
        <v>iOS</v>
      </c>
      <c r="H1845" s="69" t="s">
        <v>187</v>
      </c>
      <c r="I1845" t="s">
        <v>42</v>
      </c>
      <c r="J1845" s="69">
        <f>precio_alta!M4</f>
        <v>4619</v>
      </c>
    </row>
    <row r="1846" spans="1:10" x14ac:dyDescent="0.3">
      <c r="A1846" t="str">
        <f t="shared" si="28"/>
        <v>APPLE IPHONE 16 128GBMax Negocios + Ilimitado 109.90CONTADO</v>
      </c>
      <c r="B1846" s="69" t="str">
        <f>precio_alta!A5</f>
        <v>Corriente</v>
      </c>
      <c r="C1846" s="69" t="str">
        <f>precio_alta!B5</f>
        <v>5G</v>
      </c>
      <c r="D1846" s="69" t="str">
        <f>precio_alta!C5</f>
        <v>APPLE</v>
      </c>
      <c r="E1846" s="69" t="str">
        <f>precio_alta!D5</f>
        <v>APPLE IPHONE 16 128GB</v>
      </c>
      <c r="F1846" s="69">
        <f>precio_alta!E5</f>
        <v>4399</v>
      </c>
      <c r="G1846" s="69" t="str">
        <f>precio_alta!F5</f>
        <v>iOS</v>
      </c>
      <c r="H1846" s="69" t="s">
        <v>187</v>
      </c>
      <c r="I1846" t="s">
        <v>42</v>
      </c>
      <c r="J1846" s="69">
        <f>precio_alta!M5</f>
        <v>4039</v>
      </c>
    </row>
    <row r="1847" spans="1:10" x14ac:dyDescent="0.3">
      <c r="A1847" t="str">
        <f t="shared" si="28"/>
        <v>APPLE IPHONE 16 PRO 1TBMax Negocios + Ilimitado 109.90CONTADO</v>
      </c>
      <c r="B1847" s="69" t="str">
        <f>precio_alta!A6</f>
        <v>Corriente</v>
      </c>
      <c r="C1847" s="69" t="str">
        <f>precio_alta!B6</f>
        <v>5G</v>
      </c>
      <c r="D1847" s="69" t="str">
        <f>precio_alta!C6</f>
        <v>APPLE</v>
      </c>
      <c r="E1847" s="69" t="str">
        <f>precio_alta!D6</f>
        <v>APPLE IPHONE 16 PRO 1TB</v>
      </c>
      <c r="F1847" s="69">
        <f>precio_alta!E6</f>
        <v>9419</v>
      </c>
      <c r="G1847" s="69" t="str">
        <f>precio_alta!F6</f>
        <v>iOS</v>
      </c>
      <c r="H1847" s="69" t="s">
        <v>187</v>
      </c>
      <c r="I1847" t="s">
        <v>42</v>
      </c>
      <c r="J1847" s="69">
        <f>precio_alta!M6</f>
        <v>8659</v>
      </c>
    </row>
    <row r="1848" spans="1:10" x14ac:dyDescent="0.3">
      <c r="A1848" t="str">
        <f t="shared" si="28"/>
        <v>APPLE IPHONE 16 PRO 512GBMax Negocios + Ilimitado 109.90CONTADO</v>
      </c>
      <c r="B1848" s="69" t="str">
        <f>precio_alta!A7</f>
        <v>Corriente</v>
      </c>
      <c r="C1848" s="69" t="str">
        <f>precio_alta!B7</f>
        <v>5G</v>
      </c>
      <c r="D1848" s="69" t="str">
        <f>precio_alta!C7</f>
        <v>APPLE</v>
      </c>
      <c r="E1848" s="69" t="str">
        <f>precio_alta!D7</f>
        <v>APPLE IPHONE 16 PRO 512GB</v>
      </c>
      <c r="F1848" s="69">
        <f>precio_alta!E7</f>
        <v>8169</v>
      </c>
      <c r="G1848" s="69" t="str">
        <f>precio_alta!F7</f>
        <v>iOS</v>
      </c>
      <c r="H1848" s="69" t="s">
        <v>187</v>
      </c>
      <c r="I1848" t="s">
        <v>42</v>
      </c>
      <c r="J1848" s="69">
        <f>precio_alta!M7</f>
        <v>7509</v>
      </c>
    </row>
    <row r="1849" spans="1:10" x14ac:dyDescent="0.3">
      <c r="A1849" t="str">
        <f t="shared" si="28"/>
        <v>APPLE IPHONE 16 PRO MAX 1TBMax Negocios + Ilimitado 109.90CONTADO</v>
      </c>
      <c r="B1849" s="69" t="str">
        <f>precio_alta!A8</f>
        <v>Corriente</v>
      </c>
      <c r="C1849" s="69" t="str">
        <f>precio_alta!B8</f>
        <v>5G</v>
      </c>
      <c r="D1849" s="69" t="str">
        <f>precio_alta!C8</f>
        <v>APPLE</v>
      </c>
      <c r="E1849" s="69" t="str">
        <f>precio_alta!D8</f>
        <v>APPLE IPHONE 16 PRO MAX 1TB</v>
      </c>
      <c r="F1849" s="69">
        <f>precio_alta!E8</f>
        <v>10049</v>
      </c>
      <c r="G1849" s="69" t="str">
        <f>precio_alta!F8</f>
        <v>iOS</v>
      </c>
      <c r="H1849" s="69" t="s">
        <v>187</v>
      </c>
      <c r="I1849" t="s">
        <v>42</v>
      </c>
      <c r="J1849" s="69">
        <f>precio_alta!M8</f>
        <v>9239</v>
      </c>
    </row>
    <row r="1850" spans="1:10" x14ac:dyDescent="0.3">
      <c r="A1850" t="str">
        <f t="shared" si="28"/>
        <v>APPLE IPHONE 16 PRO MAX 512GBMax Negocios + Ilimitado 109.90CONTADO</v>
      </c>
      <c r="B1850" s="69" t="str">
        <f>precio_alta!A9</f>
        <v>Corriente</v>
      </c>
      <c r="C1850" s="69" t="str">
        <f>precio_alta!B9</f>
        <v>5G</v>
      </c>
      <c r="D1850" s="69" t="str">
        <f>precio_alta!C9</f>
        <v>APPLE</v>
      </c>
      <c r="E1850" s="69" t="str">
        <f>precio_alta!D9</f>
        <v>APPLE IPHONE 16 PRO MAX 512GB</v>
      </c>
      <c r="F1850" s="69">
        <f>precio_alta!E9</f>
        <v>8799</v>
      </c>
      <c r="G1850" s="69" t="str">
        <f>precio_alta!F9</f>
        <v>iOS</v>
      </c>
      <c r="H1850" s="69" t="s">
        <v>187</v>
      </c>
      <c r="I1850" t="s">
        <v>42</v>
      </c>
      <c r="J1850" s="69">
        <f>precio_alta!M9</f>
        <v>8079</v>
      </c>
    </row>
    <row r="1851" spans="1:10" x14ac:dyDescent="0.3">
      <c r="A1851" t="str">
        <f t="shared" si="28"/>
        <v>APPLE IPHONE 16e 128GBMax Negocios + Ilimitado 109.90CONTADO</v>
      </c>
      <c r="B1851" s="69" t="str">
        <f>precio_alta!A10</f>
        <v>Corriente</v>
      </c>
      <c r="C1851" s="69" t="str">
        <f>precio_alta!B10</f>
        <v>5G</v>
      </c>
      <c r="D1851" s="69" t="str">
        <f>precio_alta!C10</f>
        <v>APPLE</v>
      </c>
      <c r="E1851" s="69" t="str">
        <f>precio_alta!D10</f>
        <v>APPLE IPHONE 16e 128GB</v>
      </c>
      <c r="F1851" s="69">
        <f>precio_alta!E10</f>
        <v>3119</v>
      </c>
      <c r="G1851" s="69" t="str">
        <f>precio_alta!F10</f>
        <v>iOS</v>
      </c>
      <c r="H1851" s="69" t="s">
        <v>187</v>
      </c>
      <c r="I1851" t="s">
        <v>42</v>
      </c>
      <c r="J1851" s="69">
        <f>precio_alta!M10</f>
        <v>2869</v>
      </c>
    </row>
    <row r="1852" spans="1:10" x14ac:dyDescent="0.3">
      <c r="A1852" t="str">
        <f t="shared" si="28"/>
        <v>APPLE IPHONE 17 256GBMax Negocios + Ilimitado 109.90CONTADO</v>
      </c>
      <c r="B1852" s="69" t="str">
        <f>precio_alta!A11</f>
        <v>Corriente</v>
      </c>
      <c r="C1852" s="69" t="str">
        <f>precio_alta!B11</f>
        <v>5G</v>
      </c>
      <c r="D1852" s="69" t="str">
        <f>precio_alta!C11</f>
        <v>APPLE</v>
      </c>
      <c r="E1852" s="69" t="str">
        <f>precio_alta!D11</f>
        <v>APPLE IPHONE 17 256GB</v>
      </c>
      <c r="F1852" s="69">
        <f>precio_alta!E11</f>
        <v>5029</v>
      </c>
      <c r="G1852" s="69" t="str">
        <f>precio_alta!F11</f>
        <v>iOS</v>
      </c>
      <c r="H1852" s="69" t="s">
        <v>187</v>
      </c>
      <c r="I1852" t="s">
        <v>42</v>
      </c>
      <c r="J1852" s="69">
        <f>precio_alta!M11</f>
        <v>4619</v>
      </c>
    </row>
    <row r="1853" spans="1:10" x14ac:dyDescent="0.3">
      <c r="A1853" t="str">
        <f t="shared" si="28"/>
        <v>APPLE IPHONE 17 512GBMax Negocios + Ilimitado 109.90CONTADO</v>
      </c>
      <c r="B1853" s="69" t="str">
        <f>precio_alta!A12</f>
        <v>Corriente</v>
      </c>
      <c r="C1853" s="69" t="str">
        <f>precio_alta!B12</f>
        <v>5G</v>
      </c>
      <c r="D1853" s="69" t="str">
        <f>precio_alta!C12</f>
        <v>APPLE</v>
      </c>
      <c r="E1853" s="69" t="str">
        <f>precio_alta!D12</f>
        <v>APPLE IPHONE 17 512GB</v>
      </c>
      <c r="F1853" s="69">
        <f>precio_alta!E12</f>
        <v>6279</v>
      </c>
      <c r="G1853" s="69" t="str">
        <f>precio_alta!F12</f>
        <v>iOS</v>
      </c>
      <c r="H1853" s="69" t="s">
        <v>187</v>
      </c>
      <c r="I1853" t="s">
        <v>42</v>
      </c>
      <c r="J1853" s="69">
        <f>precio_alta!M12</f>
        <v>5769</v>
      </c>
    </row>
    <row r="1854" spans="1:10" x14ac:dyDescent="0.3">
      <c r="A1854" t="str">
        <f t="shared" si="28"/>
        <v>APPLE IPHONE 17 PRO 1TBMax Negocios + Ilimitado 109.90CONTADO</v>
      </c>
      <c r="B1854" s="69" t="str">
        <f>precio_alta!A13</f>
        <v>Corriente</v>
      </c>
      <c r="C1854" s="69" t="str">
        <f>precio_alta!B13</f>
        <v>5G</v>
      </c>
      <c r="D1854" s="69" t="str">
        <f>precio_alta!C13</f>
        <v>APPLE</v>
      </c>
      <c r="E1854" s="69" t="str">
        <f>precio_alta!D13</f>
        <v>APPLE IPHONE 17 PRO 1TB</v>
      </c>
      <c r="F1854" s="69">
        <f>precio_alta!E13</f>
        <v>9419</v>
      </c>
      <c r="G1854" s="69" t="str">
        <f>precio_alta!F13</f>
        <v>iOS</v>
      </c>
      <c r="H1854" s="69" t="s">
        <v>187</v>
      </c>
      <c r="I1854" t="s">
        <v>42</v>
      </c>
      <c r="J1854" s="69">
        <f>precio_alta!M13</f>
        <v>8659</v>
      </c>
    </row>
    <row r="1855" spans="1:10" x14ac:dyDescent="0.3">
      <c r="A1855" t="str">
        <f t="shared" si="28"/>
        <v>APPLE IPHONE 17 PRO 256GBMax Negocios + Ilimitado 109.90CONTADO</v>
      </c>
      <c r="B1855" s="69" t="str">
        <f>precio_alta!A14</f>
        <v>Corriente</v>
      </c>
      <c r="C1855" s="69" t="str">
        <f>precio_alta!B14</f>
        <v>5G</v>
      </c>
      <c r="D1855" s="69" t="str">
        <f>precio_alta!C14</f>
        <v>APPLE</v>
      </c>
      <c r="E1855" s="69" t="str">
        <f>precio_alta!D14</f>
        <v>APPLE IPHONE 17 PRO 256GB</v>
      </c>
      <c r="F1855" s="69">
        <f>precio_alta!E14</f>
        <v>6909</v>
      </c>
      <c r="G1855" s="69" t="str">
        <f>precio_alta!F14</f>
        <v>iOS</v>
      </c>
      <c r="H1855" s="69" t="s">
        <v>187</v>
      </c>
      <c r="I1855" t="s">
        <v>42</v>
      </c>
      <c r="J1855" s="69">
        <f>precio_alta!M14</f>
        <v>6349</v>
      </c>
    </row>
    <row r="1856" spans="1:10" x14ac:dyDescent="0.3">
      <c r="A1856" t="str">
        <f t="shared" si="28"/>
        <v>APPLE IPHONE 17 PRO 512GBMax Negocios + Ilimitado 109.90CONTADO</v>
      </c>
      <c r="B1856" s="69" t="str">
        <f>precio_alta!A15</f>
        <v>Corriente</v>
      </c>
      <c r="C1856" s="69" t="str">
        <f>precio_alta!B15</f>
        <v>5G</v>
      </c>
      <c r="D1856" s="69" t="str">
        <f>precio_alta!C15</f>
        <v>APPLE</v>
      </c>
      <c r="E1856" s="69" t="str">
        <f>precio_alta!D15</f>
        <v>APPLE IPHONE 17 PRO 512GB</v>
      </c>
      <c r="F1856" s="69">
        <f>precio_alta!E15</f>
        <v>8169</v>
      </c>
      <c r="G1856" s="69" t="str">
        <f>precio_alta!F15</f>
        <v>iOS</v>
      </c>
      <c r="H1856" s="69" t="s">
        <v>187</v>
      </c>
      <c r="I1856" t="s">
        <v>42</v>
      </c>
      <c r="J1856" s="69">
        <f>precio_alta!M15</f>
        <v>7509</v>
      </c>
    </row>
    <row r="1857" spans="1:10" x14ac:dyDescent="0.3">
      <c r="A1857" t="str">
        <f t="shared" si="28"/>
        <v>APPLE IPHONE 17 PRO MAX 1TBMax Negocios + Ilimitado 109.90CONTADO</v>
      </c>
      <c r="B1857" s="69" t="str">
        <f>precio_alta!A16</f>
        <v>Corriente</v>
      </c>
      <c r="C1857" s="69" t="str">
        <f>precio_alta!B16</f>
        <v>5G</v>
      </c>
      <c r="D1857" s="69" t="str">
        <f>precio_alta!C16</f>
        <v>APPLE</v>
      </c>
      <c r="E1857" s="69" t="str">
        <f>precio_alta!D16</f>
        <v>APPLE IPHONE 17 PRO MAX 1TB</v>
      </c>
      <c r="F1857" s="69">
        <f>precio_alta!E16</f>
        <v>10049</v>
      </c>
      <c r="G1857" s="69" t="str">
        <f>precio_alta!F16</f>
        <v>iOS</v>
      </c>
      <c r="H1857" s="69" t="s">
        <v>187</v>
      </c>
      <c r="I1857" t="s">
        <v>42</v>
      </c>
      <c r="J1857" s="69">
        <f>precio_alta!M16</f>
        <v>9239</v>
      </c>
    </row>
    <row r="1858" spans="1:10" x14ac:dyDescent="0.3">
      <c r="A1858" t="str">
        <f t="shared" si="28"/>
        <v>APPLE IPHONE 17 PRO MAX 256GBMax Negocios + Ilimitado 109.90CONTADO</v>
      </c>
      <c r="B1858" s="69" t="str">
        <f>precio_alta!A17</f>
        <v>Corriente</v>
      </c>
      <c r="C1858" s="69" t="str">
        <f>precio_alta!B17</f>
        <v>5G</v>
      </c>
      <c r="D1858" s="69" t="str">
        <f>precio_alta!C17</f>
        <v>APPLE</v>
      </c>
      <c r="E1858" s="69" t="str">
        <f>precio_alta!D17</f>
        <v>APPLE IPHONE 17 PRO MAX 256GB</v>
      </c>
      <c r="F1858" s="69">
        <f>precio_alta!E17</f>
        <v>7539</v>
      </c>
      <c r="G1858" s="69" t="str">
        <f>precio_alta!F17</f>
        <v>iOS</v>
      </c>
      <c r="H1858" s="69" t="s">
        <v>187</v>
      </c>
      <c r="I1858" t="s">
        <v>42</v>
      </c>
      <c r="J1858" s="69">
        <f>precio_alta!M17</f>
        <v>6929</v>
      </c>
    </row>
    <row r="1859" spans="1:10" x14ac:dyDescent="0.3">
      <c r="A1859" t="str">
        <f t="shared" ref="A1859:A1922" si="29">CONCATENATE(E1859,I1859,H1859)</f>
        <v>APPLE IPHONE 17 PRO MAX 2TBMax Negocios + Ilimitado 109.90CONTADO</v>
      </c>
      <c r="B1859" s="69" t="str">
        <f>precio_alta!A18</f>
        <v>Corriente</v>
      </c>
      <c r="C1859" s="69" t="str">
        <f>precio_alta!B18</f>
        <v>5G</v>
      </c>
      <c r="D1859" s="69" t="str">
        <f>precio_alta!C18</f>
        <v>APPLE</v>
      </c>
      <c r="E1859" s="69" t="str">
        <f>precio_alta!D18</f>
        <v>APPLE IPHONE 17 PRO MAX 2TB</v>
      </c>
      <c r="F1859" s="69">
        <f>precio_alta!E18</f>
        <v>12569</v>
      </c>
      <c r="G1859" s="69" t="str">
        <f>precio_alta!F18</f>
        <v>iOS</v>
      </c>
      <c r="H1859" s="69" t="s">
        <v>187</v>
      </c>
      <c r="I1859" t="s">
        <v>42</v>
      </c>
      <c r="J1859" s="69">
        <f>precio_alta!M18</f>
        <v>11549</v>
      </c>
    </row>
    <row r="1860" spans="1:10" x14ac:dyDescent="0.3">
      <c r="A1860" t="str">
        <f t="shared" si="29"/>
        <v>APPLE IPHONE 17 PRO MAX 512GBMax Negocios + Ilimitado 109.90CONTADO</v>
      </c>
      <c r="B1860" s="69" t="str">
        <f>precio_alta!A19</f>
        <v>Corriente</v>
      </c>
      <c r="C1860" s="69" t="str">
        <f>precio_alta!B19</f>
        <v>5G</v>
      </c>
      <c r="D1860" s="69" t="str">
        <f>precio_alta!C19</f>
        <v>APPLE</v>
      </c>
      <c r="E1860" s="69" t="str">
        <f>precio_alta!D19</f>
        <v>APPLE IPHONE 17 PRO MAX 512GB</v>
      </c>
      <c r="F1860" s="69">
        <f>precio_alta!E19</f>
        <v>8799</v>
      </c>
      <c r="G1860" s="69" t="str">
        <f>precio_alta!F19</f>
        <v>iOS</v>
      </c>
      <c r="H1860" s="69" t="s">
        <v>187</v>
      </c>
      <c r="I1860" t="s">
        <v>42</v>
      </c>
      <c r="J1860" s="69">
        <f>precio_alta!M19</f>
        <v>8079</v>
      </c>
    </row>
    <row r="1861" spans="1:10" x14ac:dyDescent="0.3">
      <c r="A1861" t="str">
        <f t="shared" si="29"/>
        <v>APPLE IPHONE 17E 256GBMax Negocios + Ilimitado 109.90CONTADO</v>
      </c>
      <c r="B1861" s="69" t="str">
        <f>precio_alta!A20</f>
        <v>Corriente</v>
      </c>
      <c r="C1861" s="69" t="str">
        <f>precio_alta!B20</f>
        <v>5G</v>
      </c>
      <c r="D1861" s="69" t="str">
        <f>precio_alta!C20</f>
        <v>APPLE</v>
      </c>
      <c r="E1861" s="69" t="str">
        <f>precio_alta!D20</f>
        <v>APPLE IPHONE 17E 256GB</v>
      </c>
      <c r="F1861" s="69">
        <f>precio_alta!E20</f>
        <v>3769</v>
      </c>
      <c r="G1861" s="69" t="str">
        <f>precio_alta!F20</f>
        <v>iOS</v>
      </c>
      <c r="H1861" s="69" t="s">
        <v>187</v>
      </c>
      <c r="I1861" t="s">
        <v>42</v>
      </c>
      <c r="J1861" s="69">
        <f>precio_alta!M20</f>
        <v>3459</v>
      </c>
    </row>
    <row r="1862" spans="1:10" x14ac:dyDescent="0.3">
      <c r="A1862" t="str">
        <f t="shared" si="29"/>
        <v>HONOR 400 512GB 5GMax Negocios + Ilimitado 109.90CONTADO</v>
      </c>
      <c r="B1862" s="69" t="str">
        <f>precio_alta!A21</f>
        <v>Corriente</v>
      </c>
      <c r="C1862" s="69" t="str">
        <f>precio_alta!B21</f>
        <v>5G</v>
      </c>
      <c r="D1862" s="69" t="str">
        <f>precio_alta!C21</f>
        <v>HONOR</v>
      </c>
      <c r="E1862" s="69" t="str">
        <f>precio_alta!D21</f>
        <v>HONOR 400 512GB 5G</v>
      </c>
      <c r="F1862" s="69">
        <f>precio_alta!E21</f>
        <v>2099</v>
      </c>
      <c r="G1862" s="69" t="str">
        <f>precio_alta!F21</f>
        <v>Android</v>
      </c>
      <c r="H1862" s="69" t="s">
        <v>187</v>
      </c>
      <c r="I1862" t="s">
        <v>42</v>
      </c>
      <c r="J1862" s="69">
        <f>precio_alta!M21</f>
        <v>1929</v>
      </c>
    </row>
    <row r="1863" spans="1:10" x14ac:dyDescent="0.3">
      <c r="A1863" t="str">
        <f t="shared" si="29"/>
        <v>HONOR 400 LITE 256GB 5GMax Negocios + Ilimitado 109.90CONTADO</v>
      </c>
      <c r="B1863" s="69" t="str">
        <f>precio_alta!A22</f>
        <v>Corriente</v>
      </c>
      <c r="C1863" s="69" t="str">
        <f>precio_alta!B22</f>
        <v>5G</v>
      </c>
      <c r="D1863" s="69" t="str">
        <f>precio_alta!C22</f>
        <v>HONOR</v>
      </c>
      <c r="E1863" s="69" t="str">
        <f>precio_alta!D22</f>
        <v>HONOR 400 LITE 256GB 5G</v>
      </c>
      <c r="F1863" s="69">
        <f>precio_alta!E22</f>
        <v>1519</v>
      </c>
      <c r="G1863" s="69" t="str">
        <f>precio_alta!F22</f>
        <v>Android</v>
      </c>
      <c r="H1863" s="69" t="s">
        <v>187</v>
      </c>
      <c r="I1863" t="s">
        <v>42</v>
      </c>
      <c r="J1863" s="69">
        <f>precio_alta!M22</f>
        <v>1389</v>
      </c>
    </row>
    <row r="1864" spans="1:10" x14ac:dyDescent="0.3">
      <c r="A1864" t="str">
        <f t="shared" si="29"/>
        <v>HONOR 400 PRO 512GB 5GMax Negocios + Ilimitado 109.90CONTADO</v>
      </c>
      <c r="B1864" s="69" t="str">
        <f>precio_alta!A23</f>
        <v>Corriente</v>
      </c>
      <c r="C1864" s="69" t="str">
        <f>precio_alta!B23</f>
        <v>5G</v>
      </c>
      <c r="D1864" s="69" t="str">
        <f>precio_alta!C23</f>
        <v>HONOR</v>
      </c>
      <c r="E1864" s="69" t="str">
        <f>precio_alta!D23</f>
        <v>HONOR 400 PRO 512GB 5G</v>
      </c>
      <c r="F1864" s="69">
        <f>precio_alta!E23</f>
        <v>3349</v>
      </c>
      <c r="G1864" s="69" t="str">
        <f>precio_alta!F23</f>
        <v>Android</v>
      </c>
      <c r="H1864" s="69" t="s">
        <v>187</v>
      </c>
      <c r="I1864" t="s">
        <v>42</v>
      </c>
      <c r="J1864" s="69">
        <f>precio_alta!M23</f>
        <v>3079</v>
      </c>
    </row>
    <row r="1865" spans="1:10" x14ac:dyDescent="0.3">
      <c r="A1865" t="str">
        <f t="shared" si="29"/>
        <v>HONOR 600 512GB 5GMax Negocios + Ilimitado 109.90CONTADO</v>
      </c>
      <c r="B1865" s="69" t="str">
        <f>precio_alta!A24</f>
        <v>Corriente</v>
      </c>
      <c r="C1865" s="69" t="str">
        <f>precio_alta!B24</f>
        <v>5G</v>
      </c>
      <c r="D1865" s="69" t="str">
        <f>precio_alta!C24</f>
        <v>HONOR</v>
      </c>
      <c r="E1865" s="69" t="str">
        <f>precio_alta!D24</f>
        <v>HONOR 600 512GB 5G</v>
      </c>
      <c r="F1865" s="69">
        <f>precio_alta!E24</f>
        <v>2959</v>
      </c>
      <c r="G1865" s="69" t="str">
        <f>precio_alta!F24</f>
        <v>Android</v>
      </c>
      <c r="H1865" s="69" t="s">
        <v>187</v>
      </c>
      <c r="I1865" t="s">
        <v>42</v>
      </c>
      <c r="J1865" s="69">
        <f>precio_alta!M24</f>
        <v>2719</v>
      </c>
    </row>
    <row r="1866" spans="1:10" x14ac:dyDescent="0.3">
      <c r="A1866" t="str">
        <f t="shared" si="29"/>
        <v>HONOR 600 PRO 512GB 5GMax Negocios + Ilimitado 109.90CONTADO</v>
      </c>
      <c r="B1866" s="69" t="str">
        <f>precio_alta!A25</f>
        <v>Corriente</v>
      </c>
      <c r="C1866" s="69" t="str">
        <f>precio_alta!B25</f>
        <v>5G</v>
      </c>
      <c r="D1866" s="69" t="str">
        <f>precio_alta!C25</f>
        <v>HONOR</v>
      </c>
      <c r="E1866" s="69" t="str">
        <f>precio_alta!D25</f>
        <v>HONOR 600 PRO 512GB 5G</v>
      </c>
      <c r="F1866" s="69">
        <f>precio_alta!E25</f>
        <v>3909</v>
      </c>
      <c r="G1866" s="69" t="str">
        <f>precio_alta!F25</f>
        <v>Android</v>
      </c>
      <c r="H1866" s="69" t="s">
        <v>187</v>
      </c>
      <c r="I1866" t="s">
        <v>42</v>
      </c>
      <c r="J1866" s="69">
        <f>precio_alta!M25</f>
        <v>3589</v>
      </c>
    </row>
    <row r="1867" spans="1:10" x14ac:dyDescent="0.3">
      <c r="A1867" t="str">
        <f t="shared" si="29"/>
        <v>HONOR 600 SMART 256GB 5GMax Negocios + Ilimitado 109.90CONTADO</v>
      </c>
      <c r="B1867" s="69" t="str">
        <f>precio_alta!A26</f>
        <v>Corriente</v>
      </c>
      <c r="C1867" s="69" t="str">
        <f>precio_alta!B26</f>
        <v>5G</v>
      </c>
      <c r="D1867" s="69" t="str">
        <f>precio_alta!C26</f>
        <v>HONOR</v>
      </c>
      <c r="E1867" s="69" t="str">
        <f>precio_alta!D26</f>
        <v>HONOR 600 SMART 256GB 5G</v>
      </c>
      <c r="F1867" s="69">
        <f>precio_alta!E26</f>
        <v>1659</v>
      </c>
      <c r="G1867" s="69" t="str">
        <f>precio_alta!F26</f>
        <v>Android</v>
      </c>
      <c r="H1867" s="69" t="s">
        <v>187</v>
      </c>
      <c r="I1867" t="s">
        <v>42</v>
      </c>
      <c r="J1867" s="69">
        <f>precio_alta!M26</f>
        <v>1519</v>
      </c>
    </row>
    <row r="1868" spans="1:10" x14ac:dyDescent="0.3">
      <c r="A1868" t="str">
        <f t="shared" si="29"/>
        <v>HONOR 600E 512GB 5GMax Negocios + Ilimitado 109.90CONTADO</v>
      </c>
      <c r="B1868" s="69" t="str">
        <f>precio_alta!A27</f>
        <v>Corriente</v>
      </c>
      <c r="C1868" s="69" t="str">
        <f>precio_alta!B27</f>
        <v>5G</v>
      </c>
      <c r="D1868" s="69" t="str">
        <f>precio_alta!C27</f>
        <v>HONOR</v>
      </c>
      <c r="E1868" s="69" t="str">
        <f>precio_alta!D27</f>
        <v>HONOR 600E 512GB 5G</v>
      </c>
      <c r="F1868" s="69">
        <f>precio_alta!E27</f>
        <v>2149</v>
      </c>
      <c r="G1868" s="69" t="str">
        <f>precio_alta!F27</f>
        <v>Android</v>
      </c>
      <c r="H1868" s="69" t="s">
        <v>187</v>
      </c>
      <c r="I1868" t="s">
        <v>42</v>
      </c>
      <c r="J1868" s="69">
        <f>precio_alta!M27</f>
        <v>1969</v>
      </c>
    </row>
    <row r="1869" spans="1:10" x14ac:dyDescent="0.3">
      <c r="A1869" t="str">
        <f t="shared" si="29"/>
        <v>HONOR 70 256GBMax Negocios + Ilimitado 109.90CONTADO</v>
      </c>
      <c r="B1869" s="69" t="str">
        <f>precio_alta!A28</f>
        <v>Corriente</v>
      </c>
      <c r="C1869" s="69" t="str">
        <f>precio_alta!B28</f>
        <v>5G</v>
      </c>
      <c r="D1869" s="69" t="str">
        <f>precio_alta!C28</f>
        <v>HONOR</v>
      </c>
      <c r="E1869" s="69" t="str">
        <f>precio_alta!D28</f>
        <v>HONOR 70 256GB</v>
      </c>
      <c r="F1869" s="69">
        <f>precio_alta!E28</f>
        <v>2859</v>
      </c>
      <c r="G1869" s="69" t="str">
        <f>precio_alta!F28</f>
        <v>Android</v>
      </c>
      <c r="H1869" s="69" t="s">
        <v>187</v>
      </c>
      <c r="I1869" t="s">
        <v>42</v>
      </c>
      <c r="J1869" s="69">
        <f>precio_alta!M28</f>
        <v>2629</v>
      </c>
    </row>
    <row r="1870" spans="1:10" x14ac:dyDescent="0.3">
      <c r="A1870" t="str">
        <f t="shared" si="29"/>
        <v>HONOR MAGIC 7 LITE 512GB 5GMax Negocios + Ilimitado 109.90CONTADO</v>
      </c>
      <c r="B1870" s="69" t="str">
        <f>precio_alta!A29</f>
        <v>Corriente</v>
      </c>
      <c r="C1870" s="69" t="str">
        <f>precio_alta!B29</f>
        <v>5G</v>
      </c>
      <c r="D1870" s="69" t="str">
        <f>precio_alta!C29</f>
        <v>HONOR</v>
      </c>
      <c r="E1870" s="69" t="str">
        <f>precio_alta!D29</f>
        <v>HONOR MAGIC 7 LITE 512GB 5G</v>
      </c>
      <c r="F1870" s="69">
        <f>precio_alta!E29</f>
        <v>1849</v>
      </c>
      <c r="G1870" s="69" t="str">
        <f>precio_alta!F29</f>
        <v>Android</v>
      </c>
      <c r="H1870" s="69" t="s">
        <v>187</v>
      </c>
      <c r="I1870" t="s">
        <v>42</v>
      </c>
      <c r="J1870" s="69">
        <f>precio_alta!M29</f>
        <v>1699</v>
      </c>
    </row>
    <row r="1871" spans="1:10" x14ac:dyDescent="0.3">
      <c r="A1871" t="str">
        <f t="shared" si="29"/>
        <v>HONOR MAGIC 8 LITE 512GB 5GMax Negocios + Ilimitado 109.90CONTADO</v>
      </c>
      <c r="B1871" s="69" t="str">
        <f>precio_alta!A30</f>
        <v>Corriente</v>
      </c>
      <c r="C1871" s="69" t="str">
        <f>precio_alta!B30</f>
        <v>5G</v>
      </c>
      <c r="D1871" s="69" t="str">
        <f>precio_alta!C30</f>
        <v>HONOR</v>
      </c>
      <c r="E1871" s="69" t="str">
        <f>precio_alta!D30</f>
        <v>HONOR MAGIC 8 LITE 512GB 5G</v>
      </c>
      <c r="F1871" s="69">
        <f>precio_alta!E30</f>
        <v>1779</v>
      </c>
      <c r="G1871" s="69" t="str">
        <f>precio_alta!F30</f>
        <v>Android</v>
      </c>
      <c r="H1871" s="69" t="s">
        <v>187</v>
      </c>
      <c r="I1871" t="s">
        <v>42</v>
      </c>
      <c r="J1871" s="69">
        <f>precio_alta!M30</f>
        <v>1629</v>
      </c>
    </row>
    <row r="1872" spans="1:10" x14ac:dyDescent="0.3">
      <c r="A1872" t="str">
        <f t="shared" si="29"/>
        <v>HONOR MAGIC 8 PRO 512GB 5GMax Negocios + Ilimitado 109.90CONTADO</v>
      </c>
      <c r="B1872" s="69" t="str">
        <f>precio_alta!A31</f>
        <v>Corriente</v>
      </c>
      <c r="C1872" s="69" t="str">
        <f>precio_alta!B31</f>
        <v>5G</v>
      </c>
      <c r="D1872" s="69" t="str">
        <f>precio_alta!C31</f>
        <v>HONOR</v>
      </c>
      <c r="E1872" s="69" t="str">
        <f>precio_alta!D31</f>
        <v>HONOR MAGIC 8 PRO 512GB 5G</v>
      </c>
      <c r="F1872" s="69">
        <f>precio_alta!E31</f>
        <v>5789</v>
      </c>
      <c r="G1872" s="69" t="str">
        <f>precio_alta!F31</f>
        <v>Android</v>
      </c>
      <c r="H1872" s="69" t="s">
        <v>187</v>
      </c>
      <c r="I1872" t="s">
        <v>42</v>
      </c>
      <c r="J1872" s="69">
        <f>precio_alta!M31</f>
        <v>5319</v>
      </c>
    </row>
    <row r="1873" spans="1:10" x14ac:dyDescent="0.3">
      <c r="A1873" t="str">
        <f t="shared" si="29"/>
        <v>HONOR X5C 128GBMax Negocios + Ilimitado 109.90CONTADO</v>
      </c>
      <c r="B1873" s="69" t="str">
        <f>precio_alta!A32</f>
        <v>Corriente</v>
      </c>
      <c r="C1873" s="69" t="str">
        <f>precio_alta!B32</f>
        <v>4G</v>
      </c>
      <c r="D1873" s="69" t="str">
        <f>precio_alta!C32</f>
        <v>HONOR</v>
      </c>
      <c r="E1873" s="69" t="str">
        <f>precio_alta!D32</f>
        <v>HONOR X5C 128GB</v>
      </c>
      <c r="F1873" s="69">
        <f>precio_alta!E32</f>
        <v>399</v>
      </c>
      <c r="G1873" s="69" t="str">
        <f>precio_alta!F32</f>
        <v>Android</v>
      </c>
      <c r="H1873" s="69" t="s">
        <v>187</v>
      </c>
      <c r="I1873" t="s">
        <v>42</v>
      </c>
      <c r="J1873" s="69">
        <f>precio_alta!M32</f>
        <v>359</v>
      </c>
    </row>
    <row r="1874" spans="1:10" x14ac:dyDescent="0.3">
      <c r="A1874" t="str">
        <f t="shared" si="29"/>
        <v>HONOR X5C PLUS 256GBMax Negocios + Ilimitado 109.90CONTADO</v>
      </c>
      <c r="B1874" s="69" t="str">
        <f>precio_alta!A33</f>
        <v>Corriente</v>
      </c>
      <c r="C1874" s="69" t="str">
        <f>precio_alta!B33</f>
        <v>4G</v>
      </c>
      <c r="D1874" s="69" t="str">
        <f>precio_alta!C33</f>
        <v>HONOR</v>
      </c>
      <c r="E1874" s="69" t="str">
        <f>precio_alta!D33</f>
        <v>HONOR X5C PLUS 256GB</v>
      </c>
      <c r="F1874" s="69">
        <f>precio_alta!E33</f>
        <v>499</v>
      </c>
      <c r="G1874" s="69" t="str">
        <f>precio_alta!F33</f>
        <v>Android</v>
      </c>
      <c r="H1874" s="69" t="s">
        <v>187</v>
      </c>
      <c r="I1874" t="s">
        <v>42</v>
      </c>
      <c r="J1874" s="69">
        <f>precio_alta!M33</f>
        <v>459</v>
      </c>
    </row>
    <row r="1875" spans="1:10" x14ac:dyDescent="0.3">
      <c r="A1875" t="str">
        <f t="shared" si="29"/>
        <v>HONOR X5D 128GBMax Negocios + Ilimitado 109.90CONTADO</v>
      </c>
      <c r="B1875" s="69" t="str">
        <f>precio_alta!A34</f>
        <v>Corriente</v>
      </c>
      <c r="C1875" s="69" t="str">
        <f>precio_alta!B34</f>
        <v>4G</v>
      </c>
      <c r="D1875" s="69" t="str">
        <f>precio_alta!C34</f>
        <v>HONOR</v>
      </c>
      <c r="E1875" s="69" t="str">
        <f>precio_alta!D34</f>
        <v>HONOR X5D 128GB</v>
      </c>
      <c r="F1875" s="69">
        <f>precio_alta!E34</f>
        <v>449</v>
      </c>
      <c r="G1875" s="69" t="str">
        <f>precio_alta!F34</f>
        <v>Android</v>
      </c>
      <c r="H1875" s="69" t="s">
        <v>187</v>
      </c>
      <c r="I1875" t="s">
        <v>42</v>
      </c>
      <c r="J1875" s="69">
        <f>precio_alta!M34</f>
        <v>409</v>
      </c>
    </row>
    <row r="1876" spans="1:10" x14ac:dyDescent="0.3">
      <c r="A1876" t="str">
        <f t="shared" si="29"/>
        <v>HONOR X5D 256GBMax Negocios + Ilimitado 109.90CONTADO</v>
      </c>
      <c r="B1876" s="69" t="str">
        <f>precio_alta!A35</f>
        <v>Corriente</v>
      </c>
      <c r="C1876" s="69" t="str">
        <f>precio_alta!B35</f>
        <v>4G</v>
      </c>
      <c r="D1876" s="69" t="str">
        <f>precio_alta!C35</f>
        <v>HONOR</v>
      </c>
      <c r="E1876" s="69" t="str">
        <f>precio_alta!D35</f>
        <v>HONOR X5D 256GB</v>
      </c>
      <c r="F1876" s="69">
        <f>precio_alta!E35</f>
        <v>589</v>
      </c>
      <c r="G1876" s="69" t="str">
        <f>precio_alta!F35</f>
        <v>Android</v>
      </c>
      <c r="H1876" s="69" t="s">
        <v>187</v>
      </c>
      <c r="I1876" t="s">
        <v>42</v>
      </c>
      <c r="J1876" s="69">
        <f>precio_alta!M35</f>
        <v>539</v>
      </c>
    </row>
    <row r="1877" spans="1:10" x14ac:dyDescent="0.3">
      <c r="A1877" t="str">
        <f t="shared" si="29"/>
        <v>HONOR X6C 256GBMax Negocios + Ilimitado 109.90CONTADO</v>
      </c>
      <c r="B1877" s="69" t="str">
        <f>precio_alta!A36</f>
        <v>Corriente</v>
      </c>
      <c r="C1877" s="69" t="str">
        <f>precio_alta!B36</f>
        <v>4G</v>
      </c>
      <c r="D1877" s="69" t="str">
        <f>precio_alta!C36</f>
        <v>HONOR</v>
      </c>
      <c r="E1877" s="69" t="str">
        <f>precio_alta!D36</f>
        <v>HONOR X6C 256GB</v>
      </c>
      <c r="F1877" s="69">
        <f>precio_alta!E36</f>
        <v>699</v>
      </c>
      <c r="G1877" s="69" t="str">
        <f>precio_alta!F36</f>
        <v>Android</v>
      </c>
      <c r="H1877" s="69" t="s">
        <v>187</v>
      </c>
      <c r="I1877" t="s">
        <v>42</v>
      </c>
      <c r="J1877" s="69">
        <f>precio_alta!M36</f>
        <v>639</v>
      </c>
    </row>
    <row r="1878" spans="1:10" x14ac:dyDescent="0.3">
      <c r="A1878" t="str">
        <f t="shared" si="29"/>
        <v>HONOR X6D 256GB 5GMax Negocios + Ilimitado 109.90CONTADO</v>
      </c>
      <c r="B1878" s="69" t="str">
        <f>precio_alta!A37</f>
        <v>Corriente</v>
      </c>
      <c r="C1878" s="69" t="str">
        <f>precio_alta!B37</f>
        <v>5G</v>
      </c>
      <c r="D1878" s="69" t="str">
        <f>precio_alta!C37</f>
        <v>HONOR</v>
      </c>
      <c r="E1878" s="69" t="str">
        <f>precio_alta!D37</f>
        <v>HONOR X6D 256GB 5G</v>
      </c>
      <c r="F1878" s="69">
        <f>precio_alta!E37</f>
        <v>829</v>
      </c>
      <c r="G1878" s="69" t="str">
        <f>precio_alta!F37</f>
        <v>Android</v>
      </c>
      <c r="H1878" s="69" t="s">
        <v>187</v>
      </c>
      <c r="I1878" t="s">
        <v>42</v>
      </c>
      <c r="J1878" s="69">
        <f>precio_alta!M37</f>
        <v>759</v>
      </c>
    </row>
    <row r="1879" spans="1:10" x14ac:dyDescent="0.3">
      <c r="A1879" t="str">
        <f t="shared" si="29"/>
        <v>HONOR X7D 256GB 5GMax Negocios + Ilimitado 109.90CONTADO</v>
      </c>
      <c r="B1879" s="69" t="str">
        <f>precio_alta!A38</f>
        <v>Corriente</v>
      </c>
      <c r="C1879" s="69" t="str">
        <f>precio_alta!B38</f>
        <v>5G</v>
      </c>
      <c r="D1879" s="69" t="str">
        <f>precio_alta!C38</f>
        <v>HONOR</v>
      </c>
      <c r="E1879" s="69" t="str">
        <f>precio_alta!D38</f>
        <v>HONOR X7D 256GB 5G</v>
      </c>
      <c r="F1879" s="69">
        <f>precio_alta!E38</f>
        <v>879</v>
      </c>
      <c r="G1879" s="69" t="str">
        <f>precio_alta!F38</f>
        <v>Android</v>
      </c>
      <c r="H1879" s="69" t="s">
        <v>187</v>
      </c>
      <c r="I1879" t="s">
        <v>42</v>
      </c>
      <c r="J1879" s="69">
        <f>precio_alta!M38</f>
        <v>809</v>
      </c>
    </row>
    <row r="1880" spans="1:10" x14ac:dyDescent="0.3">
      <c r="A1880" t="str">
        <f t="shared" si="29"/>
        <v>HONOR X7E PLUS 256GB 5GMax Negocios + Ilimitado 109.90CONTADO</v>
      </c>
      <c r="B1880" s="69" t="str">
        <f>precio_alta!A39</f>
        <v>Corriente</v>
      </c>
      <c r="C1880" s="69" t="str">
        <f>precio_alta!B39</f>
        <v>5G</v>
      </c>
      <c r="D1880" s="69" t="str">
        <f>precio_alta!C39</f>
        <v>HONOR</v>
      </c>
      <c r="E1880" s="69" t="str">
        <f>precio_alta!D39</f>
        <v>HONOR X7E PLUS 256GB 5G</v>
      </c>
      <c r="F1880" s="69">
        <f>precio_alta!E39</f>
        <v>1179</v>
      </c>
      <c r="G1880" s="69" t="str">
        <f>precio_alta!F39</f>
        <v>Android</v>
      </c>
      <c r="H1880" s="69" t="s">
        <v>187</v>
      </c>
      <c r="I1880" t="s">
        <v>42</v>
      </c>
      <c r="J1880" s="69">
        <f>precio_alta!M39</f>
        <v>1089</v>
      </c>
    </row>
    <row r="1881" spans="1:10" x14ac:dyDescent="0.3">
      <c r="A1881" t="str">
        <f t="shared" si="29"/>
        <v>HONOR X8C 256GB 5GMax Negocios + Ilimitado 109.90CONTADO</v>
      </c>
      <c r="B1881" s="69" t="str">
        <f>precio_alta!A40</f>
        <v>Corriente</v>
      </c>
      <c r="C1881" s="69" t="str">
        <f>precio_alta!B40</f>
        <v>5G</v>
      </c>
      <c r="D1881" s="69" t="str">
        <f>precio_alta!C40</f>
        <v>HONOR</v>
      </c>
      <c r="E1881" s="69" t="str">
        <f>precio_alta!D40</f>
        <v>HONOR X8C 256GB 5G</v>
      </c>
      <c r="F1881" s="69">
        <f>precio_alta!E40</f>
        <v>1189</v>
      </c>
      <c r="G1881" s="69" t="str">
        <f>precio_alta!F40</f>
        <v>Android</v>
      </c>
      <c r="H1881" s="69" t="s">
        <v>187</v>
      </c>
      <c r="I1881" t="s">
        <v>42</v>
      </c>
      <c r="J1881" s="69">
        <f>precio_alta!M40</f>
        <v>1089</v>
      </c>
    </row>
    <row r="1882" spans="1:10" x14ac:dyDescent="0.3">
      <c r="A1882" t="str">
        <f t="shared" si="29"/>
        <v>HUAWEI WATCH KIDS 4 PROMax Negocios + Ilimitado 109.90CONTADO</v>
      </c>
      <c r="B1882" s="69" t="str">
        <f>precio_alta!A41</f>
        <v>Corriente</v>
      </c>
      <c r="C1882" s="69" t="str">
        <f>precio_alta!B41</f>
        <v>4G</v>
      </c>
      <c r="D1882" s="69" t="str">
        <f>precio_alta!C41</f>
        <v>HUAWEI</v>
      </c>
      <c r="E1882" s="69" t="str">
        <f>precio_alta!D41</f>
        <v>HUAWEI WATCH KIDS 4 PRO</v>
      </c>
      <c r="F1882" s="69">
        <f>precio_alta!E41</f>
        <v>649</v>
      </c>
      <c r="G1882" s="69" t="str">
        <f>precio_alta!F41</f>
        <v>Android</v>
      </c>
      <c r="H1882" s="69" t="s">
        <v>187</v>
      </c>
      <c r="I1882" t="s">
        <v>42</v>
      </c>
      <c r="J1882" s="69">
        <f>precio_alta!M41</f>
        <v>599</v>
      </c>
    </row>
    <row r="1883" spans="1:10" x14ac:dyDescent="0.3">
      <c r="A1883" t="str">
        <f t="shared" si="29"/>
        <v>MOTOROLA MOTO EDGE 60 512GB 5GMax Negocios + Ilimitado 109.90CONTADO</v>
      </c>
      <c r="B1883" s="69" t="str">
        <f>precio_alta!A42</f>
        <v>Corriente</v>
      </c>
      <c r="C1883" s="69" t="str">
        <f>precio_alta!B42</f>
        <v>5G</v>
      </c>
      <c r="D1883" s="69" t="str">
        <f>precio_alta!C42</f>
        <v>MOTOROLA</v>
      </c>
      <c r="E1883" s="69" t="str">
        <f>precio_alta!D42</f>
        <v>MOTOROLA MOTO EDGE 60 512GB 5G</v>
      </c>
      <c r="F1883" s="69">
        <f>precio_alta!E42</f>
        <v>1989</v>
      </c>
      <c r="G1883" s="69" t="str">
        <f>precio_alta!F42</f>
        <v>Android</v>
      </c>
      <c r="H1883" s="69" t="s">
        <v>187</v>
      </c>
      <c r="I1883" t="s">
        <v>42</v>
      </c>
      <c r="J1883" s="69">
        <f>precio_alta!M42</f>
        <v>1829</v>
      </c>
    </row>
    <row r="1884" spans="1:10" x14ac:dyDescent="0.3">
      <c r="A1884" t="str">
        <f t="shared" si="29"/>
        <v>MOTOROLA MOTO EDGE 60 FUSION 256GB 5GMax Negocios + Ilimitado 109.90CONTADO</v>
      </c>
      <c r="B1884" s="69" t="str">
        <f>precio_alta!A43</f>
        <v>Corriente</v>
      </c>
      <c r="C1884" s="69" t="str">
        <f>precio_alta!B43</f>
        <v>5G</v>
      </c>
      <c r="D1884" s="69" t="str">
        <f>precio_alta!C43</f>
        <v>MOTOROLA</v>
      </c>
      <c r="E1884" s="69" t="str">
        <f>precio_alta!D43</f>
        <v>MOTOROLA MOTO EDGE 60 FUSION 256GB 5G</v>
      </c>
      <c r="F1884" s="69">
        <f>precio_alta!E43</f>
        <v>1439</v>
      </c>
      <c r="G1884" s="69" t="str">
        <f>precio_alta!F43</f>
        <v>Android</v>
      </c>
      <c r="H1884" s="69" t="s">
        <v>187</v>
      </c>
      <c r="I1884" t="s">
        <v>42</v>
      </c>
      <c r="J1884" s="69">
        <f>precio_alta!M43</f>
        <v>1319</v>
      </c>
    </row>
    <row r="1885" spans="1:10" x14ac:dyDescent="0.3">
      <c r="A1885" t="str">
        <f t="shared" si="29"/>
        <v>MOTOROLA MOTO EDGE 60 PRO 512GB 5GMax Negocios + Ilimitado 109.90CONTADO</v>
      </c>
      <c r="B1885" s="69" t="str">
        <f>precio_alta!A44</f>
        <v>Corriente</v>
      </c>
      <c r="C1885" s="69" t="str">
        <f>precio_alta!B44</f>
        <v>5G</v>
      </c>
      <c r="D1885" s="69" t="str">
        <f>precio_alta!C44</f>
        <v>MOTOROLA</v>
      </c>
      <c r="E1885" s="69" t="str">
        <f>precio_alta!D44</f>
        <v>MOTOROLA MOTO EDGE 60 PRO 512GB 5G</v>
      </c>
      <c r="F1885" s="69">
        <f>precio_alta!E44</f>
        <v>2649</v>
      </c>
      <c r="G1885" s="69" t="str">
        <f>precio_alta!F44</f>
        <v>Android</v>
      </c>
      <c r="H1885" s="69" t="s">
        <v>187</v>
      </c>
      <c r="I1885" t="s">
        <v>42</v>
      </c>
      <c r="J1885" s="69">
        <f>precio_alta!M44</f>
        <v>2439</v>
      </c>
    </row>
    <row r="1886" spans="1:10" x14ac:dyDescent="0.3">
      <c r="A1886" t="str">
        <f t="shared" si="29"/>
        <v>MOTOROLA MOTO EDGE 70 512GB 5GMax Negocios + Ilimitado 109.90CONTADO</v>
      </c>
      <c r="B1886" s="69" t="str">
        <f>precio_alta!A45</f>
        <v>Corriente</v>
      </c>
      <c r="C1886" s="69" t="str">
        <f>precio_alta!B45</f>
        <v>5G</v>
      </c>
      <c r="D1886" s="69" t="str">
        <f>precio_alta!C45</f>
        <v>MOTOROLA</v>
      </c>
      <c r="E1886" s="69" t="str">
        <f>precio_alta!D45</f>
        <v>MOTOROLA MOTO EDGE 70 512GB 5G</v>
      </c>
      <c r="F1886" s="69">
        <f>precio_alta!E45</f>
        <v>2549</v>
      </c>
      <c r="G1886" s="69" t="str">
        <f>precio_alta!F45</f>
        <v>Android</v>
      </c>
      <c r="H1886" s="69" t="s">
        <v>187</v>
      </c>
      <c r="I1886" t="s">
        <v>42</v>
      </c>
      <c r="J1886" s="69">
        <f>precio_alta!M45</f>
        <v>2339</v>
      </c>
    </row>
    <row r="1887" spans="1:10" x14ac:dyDescent="0.3">
      <c r="A1887" t="str">
        <f t="shared" si="29"/>
        <v>MOTOROLA MOTO EDGE 70 FUSION 256GB 5GMax Negocios + Ilimitado 109.90CONTADO</v>
      </c>
      <c r="B1887" s="69" t="str">
        <f>precio_alta!A46</f>
        <v>Corriente</v>
      </c>
      <c r="C1887" s="69" t="str">
        <f>precio_alta!B46</f>
        <v>5G</v>
      </c>
      <c r="D1887" s="69" t="str">
        <f>precio_alta!C46</f>
        <v>MOTOROLA</v>
      </c>
      <c r="E1887" s="69" t="str">
        <f>precio_alta!D46</f>
        <v>MOTOROLA MOTO EDGE 70 FUSION 256GB 5G</v>
      </c>
      <c r="F1887" s="69">
        <f>precio_alta!E46</f>
        <v>1899</v>
      </c>
      <c r="G1887" s="69" t="str">
        <f>precio_alta!F46</f>
        <v>Android</v>
      </c>
      <c r="H1887" s="69" t="s">
        <v>187</v>
      </c>
      <c r="I1887" t="s">
        <v>42</v>
      </c>
      <c r="J1887" s="69">
        <f>precio_alta!M46</f>
        <v>1739</v>
      </c>
    </row>
    <row r="1888" spans="1:10" x14ac:dyDescent="0.3">
      <c r="A1888" t="str">
        <f t="shared" si="29"/>
        <v>MOTOROLA MOTO EDGE 70 PRO 512GB 5GMax Negocios + Ilimitado 109.90CONTADO</v>
      </c>
      <c r="B1888" s="69" t="str">
        <f>precio_alta!A47</f>
        <v>Corriente</v>
      </c>
      <c r="C1888" s="69" t="str">
        <f>precio_alta!B47</f>
        <v>5G</v>
      </c>
      <c r="D1888" s="69" t="str">
        <f>precio_alta!C47</f>
        <v>MOTOROLA</v>
      </c>
      <c r="E1888" s="69" t="str">
        <f>precio_alta!D47</f>
        <v>MOTOROLA MOTO EDGE 70 PRO 512GB 5G</v>
      </c>
      <c r="F1888" s="69">
        <f>precio_alta!E47</f>
        <v>3619</v>
      </c>
      <c r="G1888" s="69" t="str">
        <f>precio_alta!F47</f>
        <v>Android</v>
      </c>
      <c r="H1888" s="69" t="s">
        <v>187</v>
      </c>
      <c r="I1888" t="s">
        <v>42</v>
      </c>
      <c r="J1888" s="69">
        <f>precio_alta!M47</f>
        <v>3329</v>
      </c>
    </row>
    <row r="1889" spans="1:10" x14ac:dyDescent="0.3">
      <c r="A1889" t="str">
        <f t="shared" si="29"/>
        <v>MOTOROLA MOTO G06 128GBMax Negocios + Ilimitado 109.90CONTADO</v>
      </c>
      <c r="B1889" s="69" t="str">
        <f>precio_alta!A48</f>
        <v>Corriente</v>
      </c>
      <c r="C1889" s="69" t="str">
        <f>precio_alta!B48</f>
        <v>4G</v>
      </c>
      <c r="D1889" s="69" t="str">
        <f>precio_alta!C48</f>
        <v>MOTOROLA</v>
      </c>
      <c r="E1889" s="69" t="str">
        <f>precio_alta!D48</f>
        <v>MOTOROLA MOTO G06 128GB</v>
      </c>
      <c r="F1889" s="69">
        <f>precio_alta!E48</f>
        <v>619</v>
      </c>
      <c r="G1889" s="69" t="str">
        <f>precio_alta!F48</f>
        <v>Android</v>
      </c>
      <c r="H1889" s="69" t="s">
        <v>187</v>
      </c>
      <c r="I1889" t="s">
        <v>42</v>
      </c>
      <c r="J1889" s="69">
        <f>precio_alta!M48</f>
        <v>569</v>
      </c>
    </row>
    <row r="1890" spans="1:10" x14ac:dyDescent="0.3">
      <c r="A1890" t="str">
        <f t="shared" si="29"/>
        <v>MOTOROLA MOTO G06 256GBMax Negocios + Ilimitado 109.90CONTADO</v>
      </c>
      <c r="B1890" s="69" t="str">
        <f>precio_alta!A49</f>
        <v>Corriente</v>
      </c>
      <c r="C1890" s="69" t="str">
        <f>precio_alta!B49</f>
        <v>4G</v>
      </c>
      <c r="D1890" s="69" t="str">
        <f>precio_alta!C49</f>
        <v>MOTOROLA</v>
      </c>
      <c r="E1890" s="69" t="str">
        <f>precio_alta!D49</f>
        <v>MOTOROLA MOTO G06 256GB</v>
      </c>
      <c r="F1890" s="69">
        <f>precio_alta!E49</f>
        <v>649</v>
      </c>
      <c r="G1890" s="69" t="str">
        <f>precio_alta!F49</f>
        <v>Android</v>
      </c>
      <c r="H1890" s="69" t="s">
        <v>187</v>
      </c>
      <c r="I1890" t="s">
        <v>42</v>
      </c>
      <c r="J1890" s="69">
        <f>precio_alta!M49</f>
        <v>599</v>
      </c>
    </row>
    <row r="1891" spans="1:10" x14ac:dyDescent="0.3">
      <c r="A1891" t="str">
        <f t="shared" si="29"/>
        <v>MOTOROLA MOTO G15 256GBMax Negocios + Ilimitado 109.90CONTADO</v>
      </c>
      <c r="B1891" s="69" t="str">
        <f>precio_alta!A50</f>
        <v>Corriente</v>
      </c>
      <c r="C1891" s="69" t="str">
        <f>precio_alta!B50</f>
        <v>4G</v>
      </c>
      <c r="D1891" s="69" t="str">
        <f>precio_alta!C50</f>
        <v>MOTOROLA</v>
      </c>
      <c r="E1891" s="69" t="str">
        <f>precio_alta!D50</f>
        <v>MOTOROLA MOTO G15 256GB</v>
      </c>
      <c r="F1891" s="69">
        <f>precio_alta!E50</f>
        <v>719</v>
      </c>
      <c r="G1891" s="69" t="str">
        <f>precio_alta!F50</f>
        <v>Android</v>
      </c>
      <c r="H1891" s="69" t="s">
        <v>187</v>
      </c>
      <c r="I1891" t="s">
        <v>42</v>
      </c>
      <c r="J1891" s="69">
        <f>precio_alta!M50</f>
        <v>659</v>
      </c>
    </row>
    <row r="1892" spans="1:10" x14ac:dyDescent="0.3">
      <c r="A1892" t="str">
        <f t="shared" si="29"/>
        <v>MOTOROLA MOTO G17 256GBMax Negocios + Ilimitado 109.90CONTADO</v>
      </c>
      <c r="B1892" s="69" t="str">
        <f>precio_alta!A51</f>
        <v>Corriente</v>
      </c>
      <c r="C1892" s="69" t="str">
        <f>precio_alta!B51</f>
        <v>4G</v>
      </c>
      <c r="D1892" s="69" t="str">
        <f>precio_alta!C51</f>
        <v>MOTOROLA</v>
      </c>
      <c r="E1892" s="69" t="str">
        <f>precio_alta!D51</f>
        <v>MOTOROLA MOTO G17 256GB</v>
      </c>
      <c r="F1892" s="69">
        <f>precio_alta!E51</f>
        <v>779</v>
      </c>
      <c r="G1892" s="69" t="str">
        <f>precio_alta!F51</f>
        <v>Android</v>
      </c>
      <c r="H1892" s="69" t="s">
        <v>187</v>
      </c>
      <c r="I1892" t="s">
        <v>42</v>
      </c>
      <c r="J1892" s="69">
        <f>precio_alta!M51</f>
        <v>719</v>
      </c>
    </row>
    <row r="1893" spans="1:10" x14ac:dyDescent="0.3">
      <c r="A1893" t="str">
        <f t="shared" si="29"/>
        <v>MOTOROLA MOTO G47 128GB 5GMax Negocios + Ilimitado 109.90CONTADO</v>
      </c>
      <c r="B1893" s="69" t="str">
        <f>precio_alta!A52</f>
        <v>Corriente</v>
      </c>
      <c r="C1893" s="69" t="str">
        <f>precio_alta!B52</f>
        <v>5G</v>
      </c>
      <c r="D1893" s="69" t="str">
        <f>precio_alta!C52</f>
        <v>MOTOROLA</v>
      </c>
      <c r="E1893" s="69" t="str">
        <f>precio_alta!D52</f>
        <v>MOTOROLA MOTO G47 128GB 5G</v>
      </c>
      <c r="F1893" s="69">
        <f>precio_alta!E52</f>
        <v>949</v>
      </c>
      <c r="G1893" s="69" t="str">
        <f>precio_alta!F52</f>
        <v>Android</v>
      </c>
      <c r="H1893" s="69" t="s">
        <v>187</v>
      </c>
      <c r="I1893" t="s">
        <v>42</v>
      </c>
      <c r="J1893" s="69">
        <f>precio_alta!M52</f>
        <v>869</v>
      </c>
    </row>
    <row r="1894" spans="1:10" x14ac:dyDescent="0.3">
      <c r="A1894" t="str">
        <f t="shared" si="29"/>
        <v>MOTOROLA MOTO G56 256GB 5GMax Negocios + Ilimitado 109.90CONTADO</v>
      </c>
      <c r="B1894" s="69" t="str">
        <f>precio_alta!A53</f>
        <v>Corriente</v>
      </c>
      <c r="C1894" s="69" t="str">
        <f>precio_alta!B53</f>
        <v>5G</v>
      </c>
      <c r="D1894" s="69" t="str">
        <f>precio_alta!C53</f>
        <v>MOTOROLA</v>
      </c>
      <c r="E1894" s="69" t="str">
        <f>precio_alta!D53</f>
        <v>MOTOROLA MOTO G56 256GB 5G</v>
      </c>
      <c r="F1894" s="69">
        <f>precio_alta!E53</f>
        <v>969</v>
      </c>
      <c r="G1894" s="69" t="str">
        <f>precio_alta!F53</f>
        <v>Android</v>
      </c>
      <c r="H1894" s="69" t="s">
        <v>187</v>
      </c>
      <c r="I1894" t="s">
        <v>42</v>
      </c>
      <c r="J1894" s="69">
        <f>precio_alta!M53</f>
        <v>889</v>
      </c>
    </row>
    <row r="1895" spans="1:10" x14ac:dyDescent="0.3">
      <c r="A1895" t="str">
        <f t="shared" si="29"/>
        <v>MOTOROLA MOTO G67 256GB 5GMax Negocios + Ilimitado 109.90CONTADO</v>
      </c>
      <c r="B1895" s="69" t="str">
        <f>precio_alta!A54</f>
        <v>Corriente</v>
      </c>
      <c r="C1895" s="69" t="str">
        <f>precio_alta!B54</f>
        <v>5G</v>
      </c>
      <c r="D1895" s="69" t="str">
        <f>precio_alta!C54</f>
        <v>MOTOROLA</v>
      </c>
      <c r="E1895" s="69" t="str">
        <f>precio_alta!D54</f>
        <v>MOTOROLA MOTO G67 256GB 5G</v>
      </c>
      <c r="F1895" s="69">
        <f>precio_alta!E54</f>
        <v>1269</v>
      </c>
      <c r="G1895" s="69" t="str">
        <f>precio_alta!F54</f>
        <v>Android</v>
      </c>
      <c r="H1895" s="69" t="s">
        <v>187</v>
      </c>
      <c r="I1895" t="s">
        <v>42</v>
      </c>
      <c r="J1895" s="69">
        <f>precio_alta!M54</f>
        <v>1169</v>
      </c>
    </row>
    <row r="1896" spans="1:10" x14ac:dyDescent="0.3">
      <c r="A1896" t="str">
        <f t="shared" si="29"/>
        <v>MOTOROLA MOTO G77 256GB 5GMax Negocios + Ilimitado 109.90CONTADO</v>
      </c>
      <c r="B1896" s="69" t="str">
        <f>precio_alta!A55</f>
        <v>Corriente</v>
      </c>
      <c r="C1896" s="69" t="str">
        <f>precio_alta!B55</f>
        <v>5G</v>
      </c>
      <c r="D1896" s="69" t="str">
        <f>precio_alta!C55</f>
        <v>MOTOROLA</v>
      </c>
      <c r="E1896" s="69" t="str">
        <f>precio_alta!D55</f>
        <v>MOTOROLA MOTO G77 256GB 5G</v>
      </c>
      <c r="F1896" s="69">
        <f>precio_alta!E55</f>
        <v>1519</v>
      </c>
      <c r="G1896" s="69" t="str">
        <f>precio_alta!F55</f>
        <v>Android</v>
      </c>
      <c r="H1896" s="69" t="s">
        <v>187</v>
      </c>
      <c r="I1896" t="s">
        <v>42</v>
      </c>
      <c r="J1896" s="69">
        <f>precio_alta!M55</f>
        <v>1389</v>
      </c>
    </row>
    <row r="1897" spans="1:10" x14ac:dyDescent="0.3">
      <c r="A1897" t="str">
        <f t="shared" si="29"/>
        <v>MOTOROLA MOTO RAZR 60 512GB 5GMax Negocios + Ilimitado 109.90CONTADO</v>
      </c>
      <c r="B1897" s="69" t="str">
        <f>precio_alta!A56</f>
        <v>Corriente</v>
      </c>
      <c r="C1897" s="69" t="str">
        <f>precio_alta!B56</f>
        <v>5G</v>
      </c>
      <c r="D1897" s="69" t="str">
        <f>precio_alta!C56</f>
        <v>MOTOROLA</v>
      </c>
      <c r="E1897" s="69" t="str">
        <f>precio_alta!D56</f>
        <v>MOTOROLA MOTO RAZR 60 512GB 5G</v>
      </c>
      <c r="F1897" s="69">
        <f>precio_alta!E56</f>
        <v>3789</v>
      </c>
      <c r="G1897" s="69" t="str">
        <f>precio_alta!F56</f>
        <v>Android</v>
      </c>
      <c r="H1897" s="69" t="s">
        <v>187</v>
      </c>
      <c r="I1897" t="s">
        <v>42</v>
      </c>
      <c r="J1897" s="69">
        <f>precio_alta!M56</f>
        <v>3489</v>
      </c>
    </row>
    <row r="1898" spans="1:10" x14ac:dyDescent="0.3">
      <c r="A1898" t="str">
        <f t="shared" si="29"/>
        <v>MOTOROLA MOTO RAZR 70 512GB 5GMax Negocios + Ilimitado 109.90CONTADO</v>
      </c>
      <c r="B1898" s="69" t="str">
        <f>precio_alta!A57</f>
        <v>Corriente</v>
      </c>
      <c r="C1898" s="69" t="str">
        <f>precio_alta!B57</f>
        <v>5G</v>
      </c>
      <c r="D1898" s="69" t="str">
        <f>precio_alta!C57</f>
        <v>MOTOROLA</v>
      </c>
      <c r="E1898" s="69" t="str">
        <f>precio_alta!D57</f>
        <v>MOTOROLA MOTO RAZR 70 512GB 5G</v>
      </c>
      <c r="F1898" s="69">
        <f>precio_alta!E57</f>
        <v>4089</v>
      </c>
      <c r="G1898" s="69" t="str">
        <f>precio_alta!F57</f>
        <v>Android</v>
      </c>
      <c r="H1898" s="69" t="s">
        <v>187</v>
      </c>
      <c r="I1898" t="s">
        <v>42</v>
      </c>
      <c r="J1898" s="69">
        <f>precio_alta!M57</f>
        <v>3759</v>
      </c>
    </row>
    <row r="1899" spans="1:10" x14ac:dyDescent="0.3">
      <c r="A1899" t="str">
        <f t="shared" si="29"/>
        <v>OPPO A5 256GBMax Negocios + Ilimitado 109.90CONTADO</v>
      </c>
      <c r="B1899" s="69" t="str">
        <f>precio_alta!A58</f>
        <v>Corriente</v>
      </c>
      <c r="C1899" s="69" t="str">
        <f>precio_alta!B58</f>
        <v>4G</v>
      </c>
      <c r="D1899" s="69" t="str">
        <f>precio_alta!C58</f>
        <v>OPPO</v>
      </c>
      <c r="E1899" s="69" t="str">
        <f>precio_alta!D58</f>
        <v>OPPO A5 256GB</v>
      </c>
      <c r="F1899" s="69">
        <f>precio_alta!E58</f>
        <v>849</v>
      </c>
      <c r="G1899" s="69" t="str">
        <f>precio_alta!F58</f>
        <v>Android</v>
      </c>
      <c r="H1899" s="69" t="s">
        <v>187</v>
      </c>
      <c r="I1899" t="s">
        <v>42</v>
      </c>
      <c r="J1899" s="69">
        <f>precio_alta!M58</f>
        <v>779</v>
      </c>
    </row>
    <row r="1900" spans="1:10" x14ac:dyDescent="0.3">
      <c r="A1900" t="str">
        <f t="shared" si="29"/>
        <v>OPPO A5 256GB 5GMax Negocios + Ilimitado 109.90CONTADO</v>
      </c>
      <c r="B1900" s="69" t="str">
        <f>precio_alta!A59</f>
        <v>Corriente</v>
      </c>
      <c r="C1900" s="69" t="str">
        <f>precio_alta!B59</f>
        <v>5G</v>
      </c>
      <c r="D1900" s="69" t="str">
        <f>precio_alta!C59</f>
        <v>OPPO</v>
      </c>
      <c r="E1900" s="69" t="str">
        <f>precio_alta!D59</f>
        <v>OPPO A5 256GB 5G</v>
      </c>
      <c r="F1900" s="69">
        <f>precio_alta!E59</f>
        <v>1319</v>
      </c>
      <c r="G1900" s="69" t="str">
        <f>precio_alta!F59</f>
        <v>Android</v>
      </c>
      <c r="H1900" s="69" t="s">
        <v>187</v>
      </c>
      <c r="I1900" t="s">
        <v>42</v>
      </c>
      <c r="J1900" s="69">
        <f>precio_alta!M59</f>
        <v>1209</v>
      </c>
    </row>
    <row r="1901" spans="1:10" x14ac:dyDescent="0.3">
      <c r="A1901" t="str">
        <f t="shared" si="29"/>
        <v>OPPO A5X 128GBMax Negocios + Ilimitado 109.90CONTADO</v>
      </c>
      <c r="B1901" s="69" t="str">
        <f>precio_alta!A60</f>
        <v>Corriente</v>
      </c>
      <c r="C1901" s="69" t="str">
        <f>precio_alta!B60</f>
        <v>4G</v>
      </c>
      <c r="D1901" s="69" t="str">
        <f>precio_alta!C60</f>
        <v>OPPO</v>
      </c>
      <c r="E1901" s="69" t="str">
        <f>precio_alta!D60</f>
        <v>OPPO A5X 128GB</v>
      </c>
      <c r="F1901" s="69">
        <f>precio_alta!E60</f>
        <v>659</v>
      </c>
      <c r="G1901" s="69" t="str">
        <f>precio_alta!F60</f>
        <v>Android</v>
      </c>
      <c r="H1901" s="69" t="s">
        <v>187</v>
      </c>
      <c r="I1901" t="s">
        <v>42</v>
      </c>
      <c r="J1901" s="69">
        <f>precio_alta!M60</f>
        <v>609</v>
      </c>
    </row>
    <row r="1902" spans="1:10" x14ac:dyDescent="0.3">
      <c r="A1902" t="str">
        <f t="shared" si="29"/>
        <v>OPPO A6 PRO 256GB 5GMax Negocios + Ilimitado 109.90CONTADO</v>
      </c>
      <c r="B1902" s="69" t="str">
        <f>precio_alta!A61</f>
        <v>Corriente</v>
      </c>
      <c r="C1902" s="69" t="str">
        <f>precio_alta!B61</f>
        <v>5G</v>
      </c>
      <c r="D1902" s="69" t="str">
        <f>precio_alta!C61</f>
        <v>OPPO</v>
      </c>
      <c r="E1902" s="69" t="str">
        <f>precio_alta!D61</f>
        <v>OPPO A6 PRO 256GB 5G</v>
      </c>
      <c r="F1902" s="69">
        <f>precio_alta!E61</f>
        <v>1779</v>
      </c>
      <c r="G1902" s="69" t="str">
        <f>precio_alta!F61</f>
        <v>Android</v>
      </c>
      <c r="H1902" s="69" t="s">
        <v>187</v>
      </c>
      <c r="I1902" t="s">
        <v>42</v>
      </c>
      <c r="J1902" s="69">
        <f>precio_alta!M61</f>
        <v>1629</v>
      </c>
    </row>
    <row r="1903" spans="1:10" x14ac:dyDescent="0.3">
      <c r="A1903" t="str">
        <f t="shared" si="29"/>
        <v>OPPO A6T 128GBMax Negocios + Ilimitado 109.90CONTADO</v>
      </c>
      <c r="B1903" s="69" t="str">
        <f>precio_alta!A62</f>
        <v>Corriente</v>
      </c>
      <c r="C1903" s="69" t="str">
        <f>precio_alta!B62</f>
        <v>4G</v>
      </c>
      <c r="D1903" s="69" t="str">
        <f>precio_alta!C62</f>
        <v>OPPO</v>
      </c>
      <c r="E1903" s="69" t="str">
        <f>precio_alta!D62</f>
        <v>OPPO A6T 128GB</v>
      </c>
      <c r="F1903" s="69">
        <f>precio_alta!E62</f>
        <v>789</v>
      </c>
      <c r="G1903" s="69" t="str">
        <f>precio_alta!F62</f>
        <v>Android</v>
      </c>
      <c r="H1903" s="69" t="s">
        <v>187</v>
      </c>
      <c r="I1903" t="s">
        <v>42</v>
      </c>
      <c r="J1903" s="69">
        <f>precio_alta!M62</f>
        <v>719</v>
      </c>
    </row>
    <row r="1904" spans="1:10" x14ac:dyDescent="0.3">
      <c r="A1904" t="str">
        <f t="shared" si="29"/>
        <v>OPPO A6X 256GB 5GMax Negocios + Ilimitado 109.90CONTADO</v>
      </c>
      <c r="B1904" s="69" t="str">
        <f>precio_alta!A63</f>
        <v>Corriente</v>
      </c>
      <c r="C1904" s="69" t="str">
        <f>precio_alta!B63</f>
        <v>5G</v>
      </c>
      <c r="D1904" s="69" t="str">
        <f>precio_alta!C63</f>
        <v>OPPO</v>
      </c>
      <c r="E1904" s="69" t="str">
        <f>precio_alta!D63</f>
        <v>OPPO A6X 256GB 5G</v>
      </c>
      <c r="F1904" s="69">
        <f>precio_alta!E63</f>
        <v>1159</v>
      </c>
      <c r="G1904" s="69" t="str">
        <f>precio_alta!F63</f>
        <v>Android</v>
      </c>
      <c r="H1904" s="69" t="s">
        <v>187</v>
      </c>
      <c r="I1904" t="s">
        <v>42</v>
      </c>
      <c r="J1904" s="69">
        <f>precio_alta!M63</f>
        <v>1069</v>
      </c>
    </row>
    <row r="1905" spans="1:10" x14ac:dyDescent="0.3">
      <c r="A1905" t="str">
        <f t="shared" si="29"/>
        <v>OPPO RENO 14F 256GB 5GMax Negocios + Ilimitado 109.90CONTADO</v>
      </c>
      <c r="B1905" s="69" t="str">
        <f>precio_alta!A64</f>
        <v>Corriente</v>
      </c>
      <c r="C1905" s="69" t="str">
        <f>precio_alta!B64</f>
        <v>4G</v>
      </c>
      <c r="D1905" s="69" t="str">
        <f>precio_alta!C64</f>
        <v>OPPO</v>
      </c>
      <c r="E1905" s="69" t="str">
        <f>precio_alta!D64</f>
        <v>OPPO RENO 14F 256GB 5G</v>
      </c>
      <c r="F1905" s="69">
        <f>precio_alta!E64</f>
        <v>2229</v>
      </c>
      <c r="G1905" s="69" t="str">
        <f>precio_alta!F64</f>
        <v>Android</v>
      </c>
      <c r="H1905" s="69" t="s">
        <v>187</v>
      </c>
      <c r="I1905" t="s">
        <v>42</v>
      </c>
      <c r="J1905" s="69">
        <f>precio_alta!M64</f>
        <v>2049</v>
      </c>
    </row>
    <row r="1906" spans="1:10" x14ac:dyDescent="0.3">
      <c r="A1906" t="str">
        <f t="shared" si="29"/>
        <v>OPPO RENO 14F 512GB 5GMax Negocios + Ilimitado 109.90CONTADO</v>
      </c>
      <c r="B1906" s="69" t="str">
        <f>precio_alta!A65</f>
        <v>Corriente</v>
      </c>
      <c r="C1906" s="69" t="str">
        <f>precio_alta!B65</f>
        <v>5G</v>
      </c>
      <c r="D1906" s="69" t="str">
        <f>precio_alta!C65</f>
        <v>OPPO</v>
      </c>
      <c r="E1906" s="69" t="str">
        <f>precio_alta!D65</f>
        <v>OPPO RENO 14F 512GB 5G</v>
      </c>
      <c r="F1906" s="69">
        <f>precio_alta!E65</f>
        <v>2439</v>
      </c>
      <c r="G1906" s="69" t="str">
        <f>precio_alta!F65</f>
        <v>Android</v>
      </c>
      <c r="H1906" s="69" t="s">
        <v>187</v>
      </c>
      <c r="I1906" t="s">
        <v>42</v>
      </c>
      <c r="J1906" s="69">
        <f>precio_alta!M65</f>
        <v>2239</v>
      </c>
    </row>
    <row r="1907" spans="1:10" x14ac:dyDescent="0.3">
      <c r="A1907" t="str">
        <f t="shared" si="29"/>
        <v>OPPO RENO 16 256GB 5GMax Negocios + Ilimitado 109.90CONTADO</v>
      </c>
      <c r="B1907" s="69" t="str">
        <f>precio_alta!A66</f>
        <v>Corriente</v>
      </c>
      <c r="C1907" s="69" t="str">
        <f>precio_alta!B66</f>
        <v>5G</v>
      </c>
      <c r="D1907" s="69" t="str">
        <f>precio_alta!C66</f>
        <v>OPPO</v>
      </c>
      <c r="E1907" s="69" t="str">
        <f>precio_alta!D66</f>
        <v>OPPO RENO 16 256GB 5G</v>
      </c>
      <c r="F1907" s="69">
        <f>precio_alta!E66</f>
        <v>3839</v>
      </c>
      <c r="G1907" s="69" t="str">
        <f>precio_alta!F66</f>
        <v>Android</v>
      </c>
      <c r="H1907" s="69" t="s">
        <v>187</v>
      </c>
      <c r="I1907" t="s">
        <v>42</v>
      </c>
      <c r="J1907" s="69">
        <f>precio_alta!M66</f>
        <v>3529</v>
      </c>
    </row>
    <row r="1908" spans="1:10" x14ac:dyDescent="0.3">
      <c r="A1908" t="str">
        <f t="shared" si="29"/>
        <v>OPPO RENO 16F 256GB 5GMax Negocios + Ilimitado 109.90CONTADO</v>
      </c>
      <c r="B1908" s="69" t="str">
        <f>precio_alta!A67</f>
        <v>Corriente</v>
      </c>
      <c r="C1908" s="69" t="str">
        <f>precio_alta!B67</f>
        <v>5G</v>
      </c>
      <c r="D1908" s="69" t="str">
        <f>precio_alta!C67</f>
        <v>OPPO</v>
      </c>
      <c r="E1908" s="69" t="str">
        <f>precio_alta!D67</f>
        <v>OPPO RENO 16F 256GB 5G</v>
      </c>
      <c r="F1908" s="69">
        <f>precio_alta!E67</f>
        <v>3129</v>
      </c>
      <c r="G1908" s="69" t="str">
        <f>precio_alta!F67</f>
        <v>Android</v>
      </c>
      <c r="H1908" s="69" t="s">
        <v>187</v>
      </c>
      <c r="I1908" t="s">
        <v>42</v>
      </c>
      <c r="J1908" s="69">
        <f>precio_alta!M67</f>
        <v>2869</v>
      </c>
    </row>
    <row r="1909" spans="1:10" x14ac:dyDescent="0.3">
      <c r="A1909" t="str">
        <f t="shared" si="29"/>
        <v>SAMSUNG GALAXY A07 128GBMax Negocios + Ilimitado 109.90CONTADO</v>
      </c>
      <c r="B1909" s="69" t="str">
        <f>precio_alta!A68</f>
        <v>Corriente</v>
      </c>
      <c r="C1909" s="69" t="str">
        <f>precio_alta!B68</f>
        <v>4G</v>
      </c>
      <c r="D1909" s="69" t="str">
        <f>precio_alta!C68</f>
        <v>SAMSUNG</v>
      </c>
      <c r="E1909" s="69" t="str">
        <f>precio_alta!D68</f>
        <v>SAMSUNG GALAXY A07 128GB</v>
      </c>
      <c r="F1909" s="69">
        <f>precio_alta!E68</f>
        <v>599</v>
      </c>
      <c r="G1909" s="69" t="str">
        <f>precio_alta!F68</f>
        <v>Android</v>
      </c>
      <c r="H1909" s="69" t="s">
        <v>187</v>
      </c>
      <c r="I1909" t="s">
        <v>42</v>
      </c>
      <c r="J1909" s="69">
        <f>precio_alta!M68</f>
        <v>549</v>
      </c>
    </row>
    <row r="1910" spans="1:10" x14ac:dyDescent="0.3">
      <c r="A1910" t="str">
        <f t="shared" si="29"/>
        <v>SAMSUNG GALAXY A16 128GBMax Negocios + Ilimitado 109.90CONTADO</v>
      </c>
      <c r="B1910" s="69" t="str">
        <f>precio_alta!A69</f>
        <v>Corriente</v>
      </c>
      <c r="C1910" s="69" t="str">
        <f>precio_alta!B69</f>
        <v>4G</v>
      </c>
      <c r="D1910" s="69" t="str">
        <f>precio_alta!C69</f>
        <v>SAMSUNG</v>
      </c>
      <c r="E1910" s="69" t="str">
        <f>precio_alta!D69</f>
        <v>SAMSUNG GALAXY A16 128GB</v>
      </c>
      <c r="F1910" s="69">
        <f>precio_alta!E69</f>
        <v>659</v>
      </c>
      <c r="G1910" s="69" t="str">
        <f>precio_alta!F69</f>
        <v>Android</v>
      </c>
      <c r="H1910" s="69" t="s">
        <v>187</v>
      </c>
      <c r="I1910" t="s">
        <v>42</v>
      </c>
      <c r="J1910" s="69">
        <f>precio_alta!M69</f>
        <v>609</v>
      </c>
    </row>
    <row r="1911" spans="1:10" x14ac:dyDescent="0.3">
      <c r="A1911" t="str">
        <f t="shared" si="29"/>
        <v>SAMSUNG GALAXY A17 128GB 5GMax Negocios + Ilimitado 109.90CONTADO</v>
      </c>
      <c r="B1911" s="69" t="str">
        <f>precio_alta!A70</f>
        <v>Corriente</v>
      </c>
      <c r="C1911" s="69" t="str">
        <f>precio_alta!B70</f>
        <v>5G</v>
      </c>
      <c r="D1911" s="69" t="str">
        <f>precio_alta!C70</f>
        <v>SAMSUNG</v>
      </c>
      <c r="E1911" s="69" t="str">
        <f>precio_alta!D70</f>
        <v>SAMSUNG GALAXY A17 128GB 5G</v>
      </c>
      <c r="F1911" s="69">
        <f>precio_alta!E70</f>
        <v>1179</v>
      </c>
      <c r="G1911" s="69" t="str">
        <f>precio_alta!F70</f>
        <v>Android</v>
      </c>
      <c r="H1911" s="69" t="s">
        <v>187</v>
      </c>
      <c r="I1911" t="s">
        <v>42</v>
      </c>
      <c r="J1911" s="69">
        <f>precio_alta!M70</f>
        <v>1079</v>
      </c>
    </row>
    <row r="1912" spans="1:10" x14ac:dyDescent="0.3">
      <c r="A1912" t="str">
        <f t="shared" si="29"/>
        <v>SAMSUNG GALAXY A17 256GB 5GMax Negocios + Ilimitado 109.90CONTADO</v>
      </c>
      <c r="B1912" s="69" t="str">
        <f>precio_alta!A71</f>
        <v>Corriente</v>
      </c>
      <c r="C1912" s="69" t="str">
        <f>precio_alta!B71</f>
        <v>5G</v>
      </c>
      <c r="D1912" s="69" t="str">
        <f>precio_alta!C71</f>
        <v>SAMSUNG</v>
      </c>
      <c r="E1912" s="69" t="str">
        <f>precio_alta!D71</f>
        <v>SAMSUNG GALAXY A17 256GB 5G</v>
      </c>
      <c r="F1912" s="69">
        <f>precio_alta!E71</f>
        <v>1309</v>
      </c>
      <c r="G1912" s="69" t="str">
        <f>precio_alta!F71</f>
        <v>Android</v>
      </c>
      <c r="H1912" s="69" t="s">
        <v>187</v>
      </c>
      <c r="I1912" t="s">
        <v>42</v>
      </c>
      <c r="J1912" s="69">
        <f>precio_alta!M71</f>
        <v>1189</v>
      </c>
    </row>
    <row r="1913" spans="1:10" x14ac:dyDescent="0.3">
      <c r="A1913" t="str">
        <f t="shared" si="29"/>
        <v>SAMSUNG GALAXY A26 128GB 5GMax Negocios + Ilimitado 109.90CONTADO</v>
      </c>
      <c r="B1913" s="69" t="str">
        <f>precio_alta!A72</f>
        <v>Corriente</v>
      </c>
      <c r="C1913" s="69" t="str">
        <f>precio_alta!B72</f>
        <v>5G</v>
      </c>
      <c r="D1913" s="69" t="str">
        <f>precio_alta!C72</f>
        <v>SAMSUNG</v>
      </c>
      <c r="E1913" s="69" t="str">
        <f>precio_alta!D72</f>
        <v>SAMSUNG GALAXY A26 128GB 5G</v>
      </c>
      <c r="F1913" s="69">
        <f>precio_alta!E72</f>
        <v>1169</v>
      </c>
      <c r="G1913" s="69" t="str">
        <f>precio_alta!F72</f>
        <v>Android</v>
      </c>
      <c r="H1913" s="69" t="s">
        <v>187</v>
      </c>
      <c r="I1913" t="s">
        <v>42</v>
      </c>
      <c r="J1913" s="69">
        <f>precio_alta!M72</f>
        <v>1079</v>
      </c>
    </row>
    <row r="1914" spans="1:10" x14ac:dyDescent="0.3">
      <c r="A1914" t="str">
        <f t="shared" si="29"/>
        <v>SAMSUNG GALAXY A27 256GB 5GMax Negocios + Ilimitado 109.90CONTADO</v>
      </c>
      <c r="B1914" s="69" t="str">
        <f>precio_alta!A73</f>
        <v>Corriente</v>
      </c>
      <c r="C1914" s="69" t="str">
        <f>precio_alta!B73</f>
        <v>5G</v>
      </c>
      <c r="D1914" s="69" t="str">
        <f>precio_alta!C73</f>
        <v>SAMSUNG</v>
      </c>
      <c r="E1914" s="69" t="str">
        <f>precio_alta!D73</f>
        <v>SAMSUNG GALAXY A27 256GB 5G</v>
      </c>
      <c r="F1914" s="69">
        <f>precio_alta!E73</f>
        <v>2009</v>
      </c>
      <c r="G1914" s="69" t="str">
        <f>precio_alta!F73</f>
        <v>Android</v>
      </c>
      <c r="H1914" s="69" t="s">
        <v>187</v>
      </c>
      <c r="I1914" t="s">
        <v>42</v>
      </c>
      <c r="J1914" s="69">
        <f>precio_alta!M73</f>
        <v>1849</v>
      </c>
    </row>
    <row r="1915" spans="1:10" x14ac:dyDescent="0.3">
      <c r="A1915" t="str">
        <f t="shared" si="29"/>
        <v>SAMSUNG GALAXY A36 128GB 5GMax Negocios + Ilimitado 109.90CONTADO</v>
      </c>
      <c r="B1915" s="69" t="str">
        <f>precio_alta!A74</f>
        <v>Corriente</v>
      </c>
      <c r="C1915" s="69" t="str">
        <f>precio_alta!B74</f>
        <v>5G</v>
      </c>
      <c r="D1915" s="69" t="str">
        <f>precio_alta!C74</f>
        <v>SAMSUNG</v>
      </c>
      <c r="E1915" s="69" t="str">
        <f>precio_alta!D74</f>
        <v>SAMSUNG GALAXY A36 128GB 5G</v>
      </c>
      <c r="F1915" s="69">
        <f>precio_alta!E74</f>
        <v>1519</v>
      </c>
      <c r="G1915" s="69" t="str">
        <f>precio_alta!F74</f>
        <v>Android</v>
      </c>
      <c r="H1915" s="69" t="s">
        <v>187</v>
      </c>
      <c r="I1915" t="s">
        <v>42</v>
      </c>
      <c r="J1915" s="69">
        <f>precio_alta!M74</f>
        <v>1399</v>
      </c>
    </row>
    <row r="1916" spans="1:10" x14ac:dyDescent="0.3">
      <c r="A1916" t="str">
        <f t="shared" si="29"/>
        <v>SAMSUNG GALAXY A37 256GB 5GMax Negocios + Ilimitado 109.90CONTADO</v>
      </c>
      <c r="B1916" s="69" t="str">
        <f>precio_alta!A75</f>
        <v>Corriente</v>
      </c>
      <c r="C1916" s="69" t="str">
        <f>precio_alta!B75</f>
        <v>5G</v>
      </c>
      <c r="D1916" s="69" t="str">
        <f>precio_alta!C75</f>
        <v>SAMSUNG</v>
      </c>
      <c r="E1916" s="69" t="str">
        <f>precio_alta!D75</f>
        <v>SAMSUNG GALAXY A37 256GB 5G</v>
      </c>
      <c r="F1916" s="69">
        <f>precio_alta!E75</f>
        <v>2249</v>
      </c>
      <c r="G1916" s="69" t="str">
        <f>precio_alta!F75</f>
        <v>Android</v>
      </c>
      <c r="H1916" s="69" t="s">
        <v>187</v>
      </c>
      <c r="I1916" t="s">
        <v>42</v>
      </c>
      <c r="J1916" s="69">
        <f>precio_alta!M75</f>
        <v>2059</v>
      </c>
    </row>
    <row r="1917" spans="1:10" x14ac:dyDescent="0.3">
      <c r="A1917" t="str">
        <f t="shared" si="29"/>
        <v>SAMSUNG GALAXY A56 256GB 5GMax Negocios + Ilimitado 109.90CONTADO</v>
      </c>
      <c r="B1917" s="69" t="str">
        <f>precio_alta!A76</f>
        <v>Corriente</v>
      </c>
      <c r="C1917" s="69" t="str">
        <f>precio_alta!B76</f>
        <v>5G</v>
      </c>
      <c r="D1917" s="69" t="str">
        <f>precio_alta!C76</f>
        <v>SAMSUNG</v>
      </c>
      <c r="E1917" s="69" t="str">
        <f>precio_alta!D76</f>
        <v>SAMSUNG GALAXY A56 256GB 5G</v>
      </c>
      <c r="F1917" s="69">
        <f>precio_alta!E76</f>
        <v>2109</v>
      </c>
      <c r="G1917" s="69" t="str">
        <f>precio_alta!F76</f>
        <v>Android</v>
      </c>
      <c r="H1917" s="69" t="s">
        <v>187</v>
      </c>
      <c r="I1917" t="s">
        <v>42</v>
      </c>
      <c r="J1917" s="69">
        <f>precio_alta!M76</f>
        <v>1939</v>
      </c>
    </row>
    <row r="1918" spans="1:10" x14ac:dyDescent="0.3">
      <c r="A1918" t="str">
        <f t="shared" si="29"/>
        <v>SAMSUNG GALAXY A57 256GB 5GMax Negocios + Ilimitado 109.90CONTADO</v>
      </c>
      <c r="B1918" s="69" t="str">
        <f>precio_alta!A77</f>
        <v>Corriente</v>
      </c>
      <c r="C1918" s="69" t="str">
        <f>precio_alta!B77</f>
        <v>5G</v>
      </c>
      <c r="D1918" s="69" t="str">
        <f>precio_alta!C77</f>
        <v>SAMSUNG</v>
      </c>
      <c r="E1918" s="69" t="str">
        <f>precio_alta!D77</f>
        <v>SAMSUNG GALAXY A57 256GB 5G</v>
      </c>
      <c r="F1918" s="69">
        <f>precio_alta!E77</f>
        <v>2509</v>
      </c>
      <c r="G1918" s="69" t="str">
        <f>precio_alta!F77</f>
        <v>Android</v>
      </c>
      <c r="H1918" s="69" t="s">
        <v>187</v>
      </c>
      <c r="I1918" t="s">
        <v>42</v>
      </c>
      <c r="J1918" s="69">
        <f>precio_alta!M77</f>
        <v>2299</v>
      </c>
    </row>
    <row r="1919" spans="1:10" x14ac:dyDescent="0.3">
      <c r="A1919" t="str">
        <f t="shared" si="29"/>
        <v>SAMSUNG GALAXY A57 512GB 5GMax Negocios + Ilimitado 109.90CONTADO</v>
      </c>
      <c r="B1919" s="69" t="str">
        <f>precio_alta!A78</f>
        <v>Corriente</v>
      </c>
      <c r="C1919" s="69" t="str">
        <f>precio_alta!B78</f>
        <v>5G</v>
      </c>
      <c r="D1919" s="69" t="str">
        <f>precio_alta!C78</f>
        <v>SAMSUNG</v>
      </c>
      <c r="E1919" s="69" t="str">
        <f>precio_alta!D78</f>
        <v>SAMSUNG GALAXY A57 512GB 5G</v>
      </c>
      <c r="F1919" s="69">
        <f>precio_alta!E78</f>
        <v>3449</v>
      </c>
      <c r="G1919" s="69" t="str">
        <f>precio_alta!F78</f>
        <v>Android</v>
      </c>
      <c r="H1919" s="69" t="s">
        <v>187</v>
      </c>
      <c r="I1919" t="s">
        <v>42</v>
      </c>
      <c r="J1919" s="69">
        <f>precio_alta!M78</f>
        <v>3169</v>
      </c>
    </row>
    <row r="1920" spans="1:10" x14ac:dyDescent="0.3">
      <c r="A1920" t="str">
        <f t="shared" si="29"/>
        <v>SAMSUNG GALAXY S25 128GBMax Negocios + Ilimitado 109.90CONTADO</v>
      </c>
      <c r="B1920" s="69" t="str">
        <f>precio_alta!A79</f>
        <v>Corriente</v>
      </c>
      <c r="C1920" s="69" t="str">
        <f>precio_alta!B79</f>
        <v>5G</v>
      </c>
      <c r="D1920" s="69" t="str">
        <f>precio_alta!C79</f>
        <v>SAMSUNG</v>
      </c>
      <c r="E1920" s="69" t="str">
        <f>precio_alta!D79</f>
        <v>SAMSUNG GALAXY S25 128GB</v>
      </c>
      <c r="F1920" s="69">
        <f>precio_alta!E79</f>
        <v>4529</v>
      </c>
      <c r="G1920" s="69" t="str">
        <f>precio_alta!F79</f>
        <v>Android</v>
      </c>
      <c r="H1920" s="69" t="s">
        <v>187</v>
      </c>
      <c r="I1920" t="s">
        <v>42</v>
      </c>
      <c r="J1920" s="69">
        <f>precio_alta!M79</f>
        <v>4159</v>
      </c>
    </row>
    <row r="1921" spans="1:10" x14ac:dyDescent="0.3">
      <c r="A1921" t="str">
        <f t="shared" si="29"/>
        <v>SAMSUNG GALAXY S25 FE 256GB 5GMax Negocios + Ilimitado 109.90CONTADO</v>
      </c>
      <c r="B1921" s="69" t="str">
        <f>precio_alta!A80</f>
        <v>Corriente</v>
      </c>
      <c r="C1921" s="69" t="str">
        <f>precio_alta!B80</f>
        <v>5G</v>
      </c>
      <c r="D1921" s="69" t="str">
        <f>precio_alta!C80</f>
        <v>SAMSUNG</v>
      </c>
      <c r="E1921" s="69" t="str">
        <f>precio_alta!D80</f>
        <v>SAMSUNG GALAXY S25 FE 256GB 5G</v>
      </c>
      <c r="F1921" s="69">
        <f>precio_alta!E80</f>
        <v>3429</v>
      </c>
      <c r="G1921" s="69" t="str">
        <f>precio_alta!F80</f>
        <v>Android</v>
      </c>
      <c r="H1921" s="69" t="s">
        <v>187</v>
      </c>
      <c r="I1921" t="s">
        <v>42</v>
      </c>
      <c r="J1921" s="69">
        <f>precio_alta!M80</f>
        <v>3149</v>
      </c>
    </row>
    <row r="1922" spans="1:10" x14ac:dyDescent="0.3">
      <c r="A1922" t="str">
        <f t="shared" si="29"/>
        <v>SAMSUNG GALAXY S25 ULTRA 256GBMax Negocios + Ilimitado 109.90CONTADO</v>
      </c>
      <c r="B1922" s="69" t="str">
        <f>precio_alta!A81</f>
        <v>Corriente</v>
      </c>
      <c r="C1922" s="69" t="str">
        <f>precio_alta!B81</f>
        <v>5G</v>
      </c>
      <c r="D1922" s="69" t="str">
        <f>precio_alta!C81</f>
        <v>SAMSUNG</v>
      </c>
      <c r="E1922" s="69" t="str">
        <f>precio_alta!D81</f>
        <v>SAMSUNG GALAXY S25 ULTRA 256GB</v>
      </c>
      <c r="F1922" s="69">
        <f>precio_alta!E81</f>
        <v>6219</v>
      </c>
      <c r="G1922" s="69" t="str">
        <f>precio_alta!F81</f>
        <v>Android</v>
      </c>
      <c r="H1922" s="69" t="s">
        <v>187</v>
      </c>
      <c r="I1922" t="s">
        <v>42</v>
      </c>
      <c r="J1922" s="69">
        <f>precio_alta!M81</f>
        <v>5719</v>
      </c>
    </row>
    <row r="1923" spans="1:10" x14ac:dyDescent="0.3">
      <c r="A1923" t="str">
        <f t="shared" ref="A1923:A1986" si="30">CONCATENATE(E1923,I1923,H1923)</f>
        <v>SAMSUNG GALAXY S26 256GB 5GMax Negocios + Ilimitado 109.90CONTADO</v>
      </c>
      <c r="B1923" s="69" t="str">
        <f>precio_alta!A82</f>
        <v>Corriente</v>
      </c>
      <c r="C1923" s="69" t="str">
        <f>precio_alta!B82</f>
        <v>5G</v>
      </c>
      <c r="D1923" s="69" t="str">
        <f>precio_alta!C82</f>
        <v>SAMSUNG</v>
      </c>
      <c r="E1923" s="69" t="str">
        <f>precio_alta!D82</f>
        <v>SAMSUNG GALAXY S26 256GB 5G</v>
      </c>
      <c r="F1923" s="69">
        <f>precio_alta!E82</f>
        <v>5029</v>
      </c>
      <c r="G1923" s="69" t="str">
        <f>precio_alta!F82</f>
        <v>Android</v>
      </c>
      <c r="H1923" s="69" t="s">
        <v>187</v>
      </c>
      <c r="I1923" t="s">
        <v>42</v>
      </c>
      <c r="J1923" s="69">
        <f>precio_alta!M82</f>
        <v>4619</v>
      </c>
    </row>
    <row r="1924" spans="1:10" x14ac:dyDescent="0.3">
      <c r="A1924" t="str">
        <f t="shared" si="30"/>
        <v>SAMSUNG GALAXY S26 PLUS 256GB 5GMax Negocios + Ilimitado 109.90CONTADO</v>
      </c>
      <c r="B1924" s="69" t="str">
        <f>precio_alta!A83</f>
        <v>Corriente</v>
      </c>
      <c r="C1924" s="69" t="str">
        <f>precio_alta!B83</f>
        <v>5G</v>
      </c>
      <c r="D1924" s="69" t="str">
        <f>precio_alta!C83</f>
        <v>SAMSUNG</v>
      </c>
      <c r="E1924" s="69" t="str">
        <f>precio_alta!D83</f>
        <v>SAMSUNG GALAXY S26 PLUS 256GB 5G</v>
      </c>
      <c r="F1924" s="69">
        <f>precio_alta!E83</f>
        <v>6039</v>
      </c>
      <c r="G1924" s="69" t="str">
        <f>precio_alta!F83</f>
        <v>Android</v>
      </c>
      <c r="H1924" s="69" t="s">
        <v>187</v>
      </c>
      <c r="I1924" t="s">
        <v>42</v>
      </c>
      <c r="J1924" s="69">
        <f>precio_alta!M83</f>
        <v>5549</v>
      </c>
    </row>
    <row r="1925" spans="1:10" x14ac:dyDescent="0.3">
      <c r="A1925" t="str">
        <f t="shared" si="30"/>
        <v>SAMSUNG GALAXY S26 ULTRA 256GB 5GMax Negocios + Ilimitado 109.90CONTADO</v>
      </c>
      <c r="B1925" s="69" t="str">
        <f>precio_alta!A84</f>
        <v>Corriente</v>
      </c>
      <c r="C1925" s="69" t="str">
        <f>precio_alta!B84</f>
        <v>5G</v>
      </c>
      <c r="D1925" s="69" t="str">
        <f>precio_alta!C84</f>
        <v>SAMSUNG</v>
      </c>
      <c r="E1925" s="69" t="str">
        <f>precio_alta!D84</f>
        <v>SAMSUNG GALAXY S26 ULTRA 256GB 5G</v>
      </c>
      <c r="F1925" s="69">
        <f>precio_alta!E84</f>
        <v>7039</v>
      </c>
      <c r="G1925" s="69" t="str">
        <f>precio_alta!F84</f>
        <v>Android</v>
      </c>
      <c r="H1925" s="69" t="s">
        <v>187</v>
      </c>
      <c r="I1925" t="s">
        <v>42</v>
      </c>
      <c r="J1925" s="69">
        <f>precio_alta!M84</f>
        <v>6469</v>
      </c>
    </row>
    <row r="1926" spans="1:10" x14ac:dyDescent="0.3">
      <c r="A1926" t="str">
        <f t="shared" si="30"/>
        <v>SAMSUNG GALAXY S26FE 256GB 5GMax Negocios + Ilimitado 109.90CONTADO</v>
      </c>
      <c r="B1926" s="69" t="str">
        <f>precio_alta!A85</f>
        <v>Corriente</v>
      </c>
      <c r="C1926" s="69" t="str">
        <f>precio_alta!B85</f>
        <v>5G</v>
      </c>
      <c r="D1926" s="69" t="str">
        <f>precio_alta!C85</f>
        <v>SAMSUNG</v>
      </c>
      <c r="E1926" s="69" t="str">
        <f>precio_alta!D85</f>
        <v>SAMSUNG GALAXY S26FE 256GB 5G</v>
      </c>
      <c r="F1926" s="69">
        <f>precio_alta!E85</f>
        <v>3999</v>
      </c>
      <c r="G1926" s="69" t="str">
        <f>precio_alta!F85</f>
        <v>Android</v>
      </c>
      <c r="H1926" s="69" t="s">
        <v>187</v>
      </c>
      <c r="I1926" t="s">
        <v>42</v>
      </c>
      <c r="J1926" s="69">
        <f>precio_alta!M85</f>
        <v>3669</v>
      </c>
    </row>
    <row r="1927" spans="1:10" x14ac:dyDescent="0.3">
      <c r="A1927" t="str">
        <f t="shared" si="30"/>
        <v>SAMSUNG GALAXY Z FLIP 7 256GB 5GMax Negocios + Ilimitado 109.90CONTADO</v>
      </c>
      <c r="B1927" s="69" t="str">
        <f>precio_alta!A86</f>
        <v>Corriente</v>
      </c>
      <c r="C1927" s="69" t="str">
        <f>precio_alta!B86</f>
        <v>5G</v>
      </c>
      <c r="D1927" s="69" t="str">
        <f>precio_alta!C86</f>
        <v>SAMSUNG</v>
      </c>
      <c r="E1927" s="69" t="str">
        <f>precio_alta!D86</f>
        <v>SAMSUNG GALAXY Z FLIP 7 256GB 5G</v>
      </c>
      <c r="F1927" s="69">
        <f>precio_alta!E86</f>
        <v>5279</v>
      </c>
      <c r="G1927" s="69" t="str">
        <f>precio_alta!F86</f>
        <v>Android</v>
      </c>
      <c r="H1927" s="69" t="s">
        <v>187</v>
      </c>
      <c r="I1927" t="s">
        <v>42</v>
      </c>
      <c r="J1927" s="69">
        <f>precio_alta!M86</f>
        <v>4859</v>
      </c>
    </row>
    <row r="1928" spans="1:10" x14ac:dyDescent="0.3">
      <c r="A1928" t="str">
        <f t="shared" si="30"/>
        <v>SAMSUNG GALAXY Z FLIP 7 FE 128GB 5GMax Negocios + Ilimitado 109.90CONTADO</v>
      </c>
      <c r="B1928" s="69" t="str">
        <f>precio_alta!A87</f>
        <v>Corriente</v>
      </c>
      <c r="C1928" s="69" t="str">
        <f>precio_alta!B87</f>
        <v>5G</v>
      </c>
      <c r="D1928" s="69" t="str">
        <f>precio_alta!C87</f>
        <v>SAMSUNG</v>
      </c>
      <c r="E1928" s="69" t="str">
        <f>precio_alta!D87</f>
        <v>SAMSUNG GALAXY Z FLIP 7 FE 128GB 5G</v>
      </c>
      <c r="F1928" s="69">
        <f>precio_alta!E87</f>
        <v>3929</v>
      </c>
      <c r="G1928" s="69" t="str">
        <f>precio_alta!F87</f>
        <v>Android</v>
      </c>
      <c r="H1928" s="69" t="s">
        <v>187</v>
      </c>
      <c r="I1928" t="s">
        <v>42</v>
      </c>
      <c r="J1928" s="69">
        <f>precio_alta!M87</f>
        <v>3609</v>
      </c>
    </row>
    <row r="1929" spans="1:10" x14ac:dyDescent="0.3">
      <c r="A1929" t="str">
        <f t="shared" si="30"/>
        <v>SAMSUNG GALAXY Z FOLD 5 256GBMax Negocios + Ilimitado 109.90CONTADO</v>
      </c>
      <c r="B1929" s="69" t="str">
        <f>precio_alta!A88</f>
        <v>Corriente</v>
      </c>
      <c r="C1929" s="69" t="str">
        <f>precio_alta!B88</f>
        <v>5G</v>
      </c>
      <c r="D1929" s="69" t="str">
        <f>precio_alta!C88</f>
        <v>SAMSUNG</v>
      </c>
      <c r="E1929" s="69" t="str">
        <f>precio_alta!D88</f>
        <v>SAMSUNG GALAXY Z FOLD 5 256GB</v>
      </c>
      <c r="F1929" s="69">
        <f>precio_alta!E88</f>
        <v>9299</v>
      </c>
      <c r="G1929" s="69" t="str">
        <f>precio_alta!F88</f>
        <v>Android</v>
      </c>
      <c r="H1929" s="69" t="s">
        <v>187</v>
      </c>
      <c r="I1929" t="s">
        <v>42</v>
      </c>
      <c r="J1929" s="69">
        <f>precio_alta!M88</f>
        <v>8549</v>
      </c>
    </row>
    <row r="1930" spans="1:10" x14ac:dyDescent="0.3">
      <c r="A1930" t="str">
        <f t="shared" si="30"/>
        <v>SAMSUNG GALAXY Z FOLD 7 512GB 5GMax Negocios + Ilimitado 109.90CONTADO</v>
      </c>
      <c r="B1930" s="69" t="str">
        <f>precio_alta!A89</f>
        <v>Corriente</v>
      </c>
      <c r="C1930" s="69" t="str">
        <f>precio_alta!B89</f>
        <v>5G</v>
      </c>
      <c r="D1930" s="69" t="str">
        <f>precio_alta!C89</f>
        <v>SAMSUNG</v>
      </c>
      <c r="E1930" s="69" t="str">
        <f>precio_alta!D89</f>
        <v>SAMSUNG GALAXY Z FOLD 7 512GB 5G</v>
      </c>
      <c r="F1930" s="69">
        <f>precio_alta!E89</f>
        <v>9739</v>
      </c>
      <c r="G1930" s="69" t="str">
        <f>precio_alta!F89</f>
        <v>Android</v>
      </c>
      <c r="H1930" s="69" t="s">
        <v>187</v>
      </c>
      <c r="I1930" t="s">
        <v>42</v>
      </c>
      <c r="J1930" s="69">
        <f>precio_alta!M89</f>
        <v>8949</v>
      </c>
    </row>
    <row r="1931" spans="1:10" x14ac:dyDescent="0.3">
      <c r="A1931" t="str">
        <f t="shared" si="30"/>
        <v>VIVO V60 LITE 256GB 5GMax Negocios + Ilimitado 109.90CONTADO</v>
      </c>
      <c r="B1931" s="69" t="str">
        <f>precio_alta!A90</f>
        <v>Corriente</v>
      </c>
      <c r="C1931" s="69" t="str">
        <f>precio_alta!B90</f>
        <v>5G</v>
      </c>
      <c r="D1931" s="69" t="str">
        <f>precio_alta!C90</f>
        <v>VIVO</v>
      </c>
      <c r="E1931" s="69" t="str">
        <f>precio_alta!D90</f>
        <v>VIVO V60 LITE 256GB 5G</v>
      </c>
      <c r="F1931" s="69">
        <f>precio_alta!E90</f>
        <v>1729</v>
      </c>
      <c r="G1931" s="69" t="str">
        <f>precio_alta!F90</f>
        <v>Android</v>
      </c>
      <c r="H1931" s="69" t="s">
        <v>187</v>
      </c>
      <c r="I1931" t="s">
        <v>42</v>
      </c>
      <c r="J1931" s="69">
        <f>precio_alta!M90</f>
        <v>1589</v>
      </c>
    </row>
    <row r="1932" spans="1:10" x14ac:dyDescent="0.3">
      <c r="A1932" t="str">
        <f t="shared" si="30"/>
        <v>VIVO V70 512GB 5GMax Negocios + Ilimitado 109.90CONTADO</v>
      </c>
      <c r="B1932" s="69" t="str">
        <f>precio_alta!A91</f>
        <v>Corriente</v>
      </c>
      <c r="C1932" s="69" t="str">
        <f>precio_alta!B91</f>
        <v>5G</v>
      </c>
      <c r="D1932" s="69" t="str">
        <f>precio_alta!C91</f>
        <v>VIVO</v>
      </c>
      <c r="E1932" s="69" t="str">
        <f>precio_alta!D91</f>
        <v>VIVO V70 512GB 5G</v>
      </c>
      <c r="F1932" s="69">
        <f>precio_alta!E91</f>
        <v>3069</v>
      </c>
      <c r="G1932" s="69" t="str">
        <f>precio_alta!F91</f>
        <v>Android</v>
      </c>
      <c r="H1932" s="69" t="s">
        <v>187</v>
      </c>
      <c r="I1932" t="s">
        <v>42</v>
      </c>
      <c r="J1932" s="69">
        <f>precio_alta!M91</f>
        <v>2819</v>
      </c>
    </row>
    <row r="1933" spans="1:10" x14ac:dyDescent="0.3">
      <c r="A1933" t="str">
        <f t="shared" si="30"/>
        <v>VIVO V70FE 256GB 5GMax Negocios + Ilimitado 109.90CONTADO</v>
      </c>
      <c r="B1933" s="69" t="str">
        <f>precio_alta!A92</f>
        <v>Corriente</v>
      </c>
      <c r="C1933" s="69" t="str">
        <f>precio_alta!B92</f>
        <v>5G</v>
      </c>
      <c r="D1933" s="69" t="str">
        <f>precio_alta!C92</f>
        <v>VIVO</v>
      </c>
      <c r="E1933" s="69" t="str">
        <f>precio_alta!D92</f>
        <v>VIVO V70FE 256GB 5G</v>
      </c>
      <c r="F1933" s="69">
        <f>precio_alta!E92</f>
        <v>2609</v>
      </c>
      <c r="G1933" s="69" t="str">
        <f>precio_alta!F92</f>
        <v>Android</v>
      </c>
      <c r="H1933" s="69" t="s">
        <v>187</v>
      </c>
      <c r="I1933" t="s">
        <v>42</v>
      </c>
      <c r="J1933" s="69">
        <f>precio_alta!M92</f>
        <v>2399</v>
      </c>
    </row>
    <row r="1934" spans="1:10" x14ac:dyDescent="0.3">
      <c r="A1934" t="str">
        <f t="shared" si="30"/>
        <v>VIVO X300 PRO 512GB 5GMax Negocios + Ilimitado 109.90CONTADO</v>
      </c>
      <c r="B1934" s="69" t="str">
        <f>precio_alta!A93</f>
        <v>Corriente</v>
      </c>
      <c r="C1934" s="69" t="str">
        <f>precio_alta!B93</f>
        <v>5G</v>
      </c>
      <c r="D1934" s="69" t="str">
        <f>precio_alta!C93</f>
        <v>VIVO</v>
      </c>
      <c r="E1934" s="69" t="str">
        <f>precio_alta!D93</f>
        <v>VIVO X300 PRO 512GB 5G</v>
      </c>
      <c r="F1934" s="69">
        <f>precio_alta!E93</f>
        <v>6219</v>
      </c>
      <c r="G1934" s="69" t="str">
        <f>precio_alta!F93</f>
        <v>Android</v>
      </c>
      <c r="H1934" s="69" t="s">
        <v>187</v>
      </c>
      <c r="I1934" t="s">
        <v>42</v>
      </c>
      <c r="J1934" s="69">
        <f>precio_alta!M93</f>
        <v>5719</v>
      </c>
    </row>
    <row r="1935" spans="1:10" x14ac:dyDescent="0.3">
      <c r="A1935" t="str">
        <f t="shared" si="30"/>
        <v>VIVO Y04 128GBMax Negocios + Ilimitado 109.90CONTADO</v>
      </c>
      <c r="B1935" s="69" t="str">
        <f>precio_alta!A94</f>
        <v>Corriente</v>
      </c>
      <c r="C1935" s="69" t="str">
        <f>precio_alta!B94</f>
        <v>4G</v>
      </c>
      <c r="D1935" s="69" t="str">
        <f>precio_alta!C94</f>
        <v>VIVO</v>
      </c>
      <c r="E1935" s="69" t="str">
        <f>precio_alta!D94</f>
        <v>VIVO Y04 128GB</v>
      </c>
      <c r="F1935" s="69">
        <f>precio_alta!E94</f>
        <v>489</v>
      </c>
      <c r="G1935" s="69" t="str">
        <f>precio_alta!F94</f>
        <v>Android</v>
      </c>
      <c r="H1935" s="69" t="s">
        <v>187</v>
      </c>
      <c r="I1935" t="s">
        <v>42</v>
      </c>
      <c r="J1935" s="69">
        <f>precio_alta!M94</f>
        <v>449</v>
      </c>
    </row>
    <row r="1936" spans="1:10" x14ac:dyDescent="0.3">
      <c r="A1936" t="str">
        <f t="shared" si="30"/>
        <v>VIVO Y11 128GB 5GMax Negocios + Ilimitado 109.90CONTADO</v>
      </c>
      <c r="B1936" s="69" t="str">
        <f>precio_alta!A95</f>
        <v>Corriente</v>
      </c>
      <c r="C1936" s="69" t="str">
        <f>precio_alta!B95</f>
        <v>5G</v>
      </c>
      <c r="D1936" s="69" t="str">
        <f>precio_alta!C95</f>
        <v>VIVO</v>
      </c>
      <c r="E1936" s="69" t="str">
        <f>precio_alta!D95</f>
        <v>VIVO Y11 128GB 5G</v>
      </c>
      <c r="F1936" s="69">
        <f>precio_alta!E95</f>
        <v>819</v>
      </c>
      <c r="G1936" s="69" t="str">
        <f>precio_alta!F95</f>
        <v>Android</v>
      </c>
      <c r="H1936" s="69" t="s">
        <v>187</v>
      </c>
      <c r="I1936" t="s">
        <v>42</v>
      </c>
      <c r="J1936" s="69">
        <f>precio_alta!M95</f>
        <v>759</v>
      </c>
    </row>
    <row r="1937" spans="1:10" x14ac:dyDescent="0.3">
      <c r="A1937" t="str">
        <f t="shared" si="30"/>
        <v>VIVO Y21 256GB 5GMax Negocios + Ilimitado 109.90CONTADO</v>
      </c>
      <c r="B1937" s="69" t="str">
        <f>precio_alta!A96</f>
        <v>Corriente</v>
      </c>
      <c r="C1937" s="69" t="str">
        <f>precio_alta!B96</f>
        <v>5G</v>
      </c>
      <c r="D1937" s="69" t="str">
        <f>precio_alta!C96</f>
        <v>VIVO</v>
      </c>
      <c r="E1937" s="69" t="str">
        <f>precio_alta!D96</f>
        <v>VIVO Y21 256GB 5G</v>
      </c>
      <c r="F1937" s="69">
        <f>precio_alta!E96</f>
        <v>1029</v>
      </c>
      <c r="G1937" s="69" t="str">
        <f>precio_alta!F96</f>
        <v>Android</v>
      </c>
      <c r="H1937" s="69" t="s">
        <v>187</v>
      </c>
      <c r="I1937" t="s">
        <v>42</v>
      </c>
      <c r="J1937" s="69">
        <f>precio_alta!M96</f>
        <v>949</v>
      </c>
    </row>
    <row r="1938" spans="1:10" x14ac:dyDescent="0.3">
      <c r="A1938" t="str">
        <f t="shared" si="30"/>
        <v>VIVO Y21D 256GBMax Negocios + Ilimitado 109.90CONTADO</v>
      </c>
      <c r="B1938" s="69" t="str">
        <f>precio_alta!A97</f>
        <v>Corriente</v>
      </c>
      <c r="C1938" s="69" t="str">
        <f>precio_alta!B97</f>
        <v>4G</v>
      </c>
      <c r="D1938" s="69" t="str">
        <f>precio_alta!C97</f>
        <v>VIVO</v>
      </c>
      <c r="E1938" s="69" t="str">
        <f>precio_alta!D97</f>
        <v>VIVO Y21D 256GB</v>
      </c>
      <c r="F1938" s="69">
        <f>precio_alta!E97</f>
        <v>849</v>
      </c>
      <c r="G1938" s="69" t="str">
        <f>precio_alta!F97</f>
        <v>Android</v>
      </c>
      <c r="H1938" s="69" t="s">
        <v>187</v>
      </c>
      <c r="I1938" t="s">
        <v>42</v>
      </c>
      <c r="J1938" s="69">
        <f>precio_alta!M97</f>
        <v>779</v>
      </c>
    </row>
    <row r="1939" spans="1:10" x14ac:dyDescent="0.3">
      <c r="A1939" t="str">
        <f t="shared" si="30"/>
        <v>VIVO Y31 256GB 5GMax Negocios + Ilimitado 109.90CONTADO</v>
      </c>
      <c r="B1939" s="69" t="str">
        <f>precio_alta!A98</f>
        <v>Corriente</v>
      </c>
      <c r="C1939" s="69" t="str">
        <f>precio_alta!B98</f>
        <v>5G</v>
      </c>
      <c r="D1939" s="69" t="str">
        <f>precio_alta!C98</f>
        <v>VIVO</v>
      </c>
      <c r="E1939" s="69" t="str">
        <f>precio_alta!D98</f>
        <v>VIVO Y31 256GB 5G</v>
      </c>
      <c r="F1939" s="69">
        <f>precio_alta!E98</f>
        <v>1309</v>
      </c>
      <c r="G1939" s="69" t="str">
        <f>precio_alta!F98</f>
        <v>Android</v>
      </c>
      <c r="H1939" s="69" t="s">
        <v>187</v>
      </c>
      <c r="I1939" t="s">
        <v>42</v>
      </c>
      <c r="J1939" s="69">
        <f>precio_alta!M98</f>
        <v>1199</v>
      </c>
    </row>
    <row r="1940" spans="1:10" x14ac:dyDescent="0.3">
      <c r="A1940" t="str">
        <f t="shared" si="30"/>
        <v>VIVO Y31 256GB 5G NEWMax Negocios + Ilimitado 109.90CONTADO</v>
      </c>
      <c r="B1940" s="69" t="str">
        <f>precio_alta!A99</f>
        <v>Corriente</v>
      </c>
      <c r="C1940" s="69" t="str">
        <f>precio_alta!B99</f>
        <v>5G</v>
      </c>
      <c r="D1940" s="69" t="str">
        <f>precio_alta!C99</f>
        <v>VIVO</v>
      </c>
      <c r="E1940" s="69" t="str">
        <f>precio_alta!D99</f>
        <v>VIVO Y31 256GB 5G NEW</v>
      </c>
      <c r="F1940" s="69">
        <f>precio_alta!E99</f>
        <v>1289</v>
      </c>
      <c r="G1940" s="69" t="str">
        <f>precio_alta!F99</f>
        <v>Android</v>
      </c>
      <c r="H1940" s="69" t="s">
        <v>187</v>
      </c>
      <c r="I1940" t="s">
        <v>42</v>
      </c>
      <c r="J1940" s="69">
        <f>precio_alta!M99</f>
        <v>1189</v>
      </c>
    </row>
    <row r="1941" spans="1:10" x14ac:dyDescent="0.3">
      <c r="A1941" t="str">
        <f t="shared" si="30"/>
        <v>XIAOMI 14T 512GB 5GMax Negocios + Ilimitado 109.90CONTADO</v>
      </c>
      <c r="B1941" s="69" t="str">
        <f>precio_alta!A100</f>
        <v>Corriente</v>
      </c>
      <c r="C1941" s="69" t="str">
        <f>precio_alta!B100</f>
        <v>5G</v>
      </c>
      <c r="D1941" s="69" t="str">
        <f>precio_alta!C100</f>
        <v>XIAOMI</v>
      </c>
      <c r="E1941" s="69" t="str">
        <f>precio_alta!D100</f>
        <v>XIAOMI 14T 512GB 5G</v>
      </c>
      <c r="F1941" s="69">
        <f>precio_alta!E100</f>
        <v>2659</v>
      </c>
      <c r="G1941" s="69" t="str">
        <f>precio_alta!F100</f>
        <v>Android</v>
      </c>
      <c r="H1941" s="69" t="s">
        <v>187</v>
      </c>
      <c r="I1941" t="s">
        <v>42</v>
      </c>
      <c r="J1941" s="69">
        <f>precio_alta!M100</f>
        <v>2439</v>
      </c>
    </row>
    <row r="1942" spans="1:10" x14ac:dyDescent="0.3">
      <c r="A1942" t="str">
        <f t="shared" si="30"/>
        <v>XIAOMI 15T 512GB 5GMax Negocios + Ilimitado 109.90CONTADO</v>
      </c>
      <c r="B1942" s="69" t="str">
        <f>precio_alta!A101</f>
        <v>Corriente</v>
      </c>
      <c r="C1942" s="69" t="str">
        <f>precio_alta!B101</f>
        <v>5G</v>
      </c>
      <c r="D1942" s="69" t="str">
        <f>precio_alta!C101</f>
        <v>XIAOMI</v>
      </c>
      <c r="E1942" s="69" t="str">
        <f>precio_alta!D101</f>
        <v>XIAOMI 15T 512GB 5G</v>
      </c>
      <c r="F1942" s="69">
        <f>precio_alta!E101</f>
        <v>2569</v>
      </c>
      <c r="G1942" s="69" t="str">
        <f>precio_alta!F101</f>
        <v>Android</v>
      </c>
      <c r="H1942" s="69" t="s">
        <v>187</v>
      </c>
      <c r="I1942" t="s">
        <v>42</v>
      </c>
      <c r="J1942" s="69">
        <f>precio_alta!M101</f>
        <v>2359</v>
      </c>
    </row>
    <row r="1943" spans="1:10" x14ac:dyDescent="0.3">
      <c r="A1943" t="str">
        <f t="shared" si="30"/>
        <v>XIAOMI 15T PRO 512GB 5GMax Negocios + Ilimitado 109.90CONTADO</v>
      </c>
      <c r="B1943" s="69" t="str">
        <f>precio_alta!A102</f>
        <v>Corriente</v>
      </c>
      <c r="C1943" s="69" t="str">
        <f>precio_alta!B102</f>
        <v>5G</v>
      </c>
      <c r="D1943" s="69" t="str">
        <f>precio_alta!C102</f>
        <v>XIAOMI</v>
      </c>
      <c r="E1943" s="69" t="str">
        <f>precio_alta!D102</f>
        <v>XIAOMI 15T PRO 512GB 5G</v>
      </c>
      <c r="F1943" s="69">
        <f>precio_alta!E102</f>
        <v>3619</v>
      </c>
      <c r="G1943" s="69" t="str">
        <f>precio_alta!F102</f>
        <v>Android</v>
      </c>
      <c r="H1943" s="69" t="s">
        <v>187</v>
      </c>
      <c r="I1943" t="s">
        <v>42</v>
      </c>
      <c r="J1943" s="69">
        <f>precio_alta!M102</f>
        <v>3329</v>
      </c>
    </row>
    <row r="1944" spans="1:10" x14ac:dyDescent="0.3">
      <c r="A1944" t="str">
        <f t="shared" si="30"/>
        <v>XIAOMI 17 ULTRA 512GB 5GMax Negocios + Ilimitado 109.90CONTADO</v>
      </c>
      <c r="B1944" s="69" t="str">
        <f>precio_alta!A103</f>
        <v>Corriente</v>
      </c>
      <c r="C1944" s="69" t="str">
        <f>precio_alta!B103</f>
        <v>5G</v>
      </c>
      <c r="D1944" s="69" t="str">
        <f>precio_alta!C103</f>
        <v>XIAOMI</v>
      </c>
      <c r="E1944" s="69" t="str">
        <f>precio_alta!D103</f>
        <v>XIAOMI 17 ULTRA 512GB 5G</v>
      </c>
      <c r="F1944" s="69">
        <f>precio_alta!E103</f>
        <v>6169</v>
      </c>
      <c r="G1944" s="69" t="str">
        <f>precio_alta!F103</f>
        <v>Android</v>
      </c>
      <c r="H1944" s="69" t="s">
        <v>187</v>
      </c>
      <c r="I1944" t="s">
        <v>42</v>
      </c>
      <c r="J1944" s="69">
        <f>precio_alta!M103</f>
        <v>5669</v>
      </c>
    </row>
    <row r="1945" spans="1:10" x14ac:dyDescent="0.3">
      <c r="A1945" t="str">
        <f t="shared" si="30"/>
        <v>XIAOMI 17T 512GB 5GMax Negocios + Ilimitado 109.90CONTADO</v>
      </c>
      <c r="B1945" s="69" t="str">
        <f>precio_alta!A104</f>
        <v>Corriente</v>
      </c>
      <c r="C1945" s="69" t="str">
        <f>precio_alta!B104</f>
        <v>5G</v>
      </c>
      <c r="D1945" s="69" t="str">
        <f>precio_alta!C104</f>
        <v>XIAOMI</v>
      </c>
      <c r="E1945" s="69" t="str">
        <f>precio_alta!D104</f>
        <v>XIAOMI 17T 512GB 5G</v>
      </c>
      <c r="F1945" s="69">
        <f>precio_alta!E104</f>
        <v>3089</v>
      </c>
      <c r="G1945" s="69" t="str">
        <f>precio_alta!F104</f>
        <v>Android</v>
      </c>
      <c r="H1945" s="69" t="s">
        <v>187</v>
      </c>
      <c r="I1945" t="s">
        <v>42</v>
      </c>
      <c r="J1945" s="69">
        <f>precio_alta!M104</f>
        <v>2839</v>
      </c>
    </row>
    <row r="1946" spans="1:10" x14ac:dyDescent="0.3">
      <c r="A1946" t="str">
        <f t="shared" si="30"/>
        <v>XIAOMI 17T PRO 512GB 5GMax Negocios + Ilimitado 109.90CONTADO</v>
      </c>
      <c r="B1946" s="69" t="str">
        <f>precio_alta!A105</f>
        <v>Corriente</v>
      </c>
      <c r="C1946" s="69" t="str">
        <f>precio_alta!B105</f>
        <v>5G</v>
      </c>
      <c r="D1946" s="69" t="str">
        <f>precio_alta!C105</f>
        <v>XIAOMI</v>
      </c>
      <c r="E1946" s="69" t="str">
        <f>precio_alta!D105</f>
        <v>XIAOMI 17T PRO 512GB 5G</v>
      </c>
      <c r="F1946" s="69">
        <f>precio_alta!E105</f>
        <v>3929</v>
      </c>
      <c r="G1946" s="69" t="str">
        <f>precio_alta!F105</f>
        <v>Android</v>
      </c>
      <c r="H1946" s="69" t="s">
        <v>187</v>
      </c>
      <c r="I1946" t="s">
        <v>42</v>
      </c>
      <c r="J1946" s="69">
        <f>precio_alta!M105</f>
        <v>3609</v>
      </c>
    </row>
    <row r="1947" spans="1:10" x14ac:dyDescent="0.3">
      <c r="A1947" t="str">
        <f t="shared" si="30"/>
        <v>XIAOMI REDMI 15 256GBMax Negocios + Ilimitado 109.90CONTADO</v>
      </c>
      <c r="B1947" s="69" t="str">
        <f>precio_alta!A106</f>
        <v>Corriente</v>
      </c>
      <c r="C1947" s="69" t="str">
        <f>precio_alta!B106</f>
        <v>4G</v>
      </c>
      <c r="D1947" s="69" t="str">
        <f>precio_alta!C106</f>
        <v>XIAOMI</v>
      </c>
      <c r="E1947" s="69" t="str">
        <f>precio_alta!D106</f>
        <v>XIAOMI REDMI 15 256GB</v>
      </c>
      <c r="F1947" s="69">
        <f>precio_alta!E106</f>
        <v>939</v>
      </c>
      <c r="G1947" s="69" t="str">
        <f>precio_alta!F106</f>
        <v>Android</v>
      </c>
      <c r="H1947" s="69" t="s">
        <v>187</v>
      </c>
      <c r="I1947" t="s">
        <v>42</v>
      </c>
      <c r="J1947" s="69">
        <f>precio_alta!M106</f>
        <v>859</v>
      </c>
    </row>
    <row r="1948" spans="1:10" x14ac:dyDescent="0.3">
      <c r="A1948" t="str">
        <f t="shared" si="30"/>
        <v>XIAOMI REDMI 15C 256GBMax Negocios + Ilimitado 109.90CONTADO</v>
      </c>
      <c r="B1948" s="69" t="str">
        <f>precio_alta!A107</f>
        <v>Corriente</v>
      </c>
      <c r="C1948" s="69" t="str">
        <f>precio_alta!B107</f>
        <v>4G</v>
      </c>
      <c r="D1948" s="69" t="str">
        <f>precio_alta!C107</f>
        <v>XIAOMI</v>
      </c>
      <c r="E1948" s="69" t="str">
        <f>precio_alta!D107</f>
        <v>XIAOMI REDMI 15C 256GB</v>
      </c>
      <c r="F1948" s="69">
        <f>precio_alta!E107</f>
        <v>709</v>
      </c>
      <c r="G1948" s="69" t="str">
        <f>precio_alta!F107</f>
        <v>Android</v>
      </c>
      <c r="H1948" s="69" t="s">
        <v>187</v>
      </c>
      <c r="I1948" t="s">
        <v>42</v>
      </c>
      <c r="J1948" s="69">
        <f>precio_alta!M107</f>
        <v>649</v>
      </c>
    </row>
    <row r="1949" spans="1:10" x14ac:dyDescent="0.3">
      <c r="A1949" t="str">
        <f t="shared" si="30"/>
        <v>XIAOMI REDMI A5 128GBMax Negocios + Ilimitado 109.90CONTADO</v>
      </c>
      <c r="B1949" s="69" t="str">
        <f>precio_alta!A108</f>
        <v>Corriente</v>
      </c>
      <c r="C1949" s="69" t="str">
        <f>precio_alta!B108</f>
        <v>4G</v>
      </c>
      <c r="D1949" s="69" t="str">
        <f>precio_alta!C108</f>
        <v>XIAOMI</v>
      </c>
      <c r="E1949" s="69" t="str">
        <f>precio_alta!D108</f>
        <v>XIAOMI REDMI A5 128GB</v>
      </c>
      <c r="F1949" s="69">
        <f>precio_alta!E108</f>
        <v>379</v>
      </c>
      <c r="G1949" s="69" t="str">
        <f>precio_alta!F108</f>
        <v>Android</v>
      </c>
      <c r="H1949" s="69" t="s">
        <v>187</v>
      </c>
      <c r="I1949" t="s">
        <v>42</v>
      </c>
      <c r="J1949" s="69">
        <f>precio_alta!M108</f>
        <v>349</v>
      </c>
    </row>
    <row r="1950" spans="1:10" x14ac:dyDescent="0.3">
      <c r="A1950" t="str">
        <f t="shared" si="30"/>
        <v>XIAOMI REDMI A7 PRO 128GBMax Negocios + Ilimitado 109.90CONTADO</v>
      </c>
      <c r="B1950" s="69" t="str">
        <f>precio_alta!A109</f>
        <v>Corriente</v>
      </c>
      <c r="C1950" s="69" t="str">
        <f>precio_alta!B109</f>
        <v>4G</v>
      </c>
      <c r="D1950" s="69" t="str">
        <f>precio_alta!C109</f>
        <v>XIAOMI</v>
      </c>
      <c r="E1950" s="69" t="str">
        <f>precio_alta!D109</f>
        <v>XIAOMI REDMI A7 PRO 128GB</v>
      </c>
      <c r="F1950" s="69">
        <f>precio_alta!E109</f>
        <v>489</v>
      </c>
      <c r="G1950" s="69" t="str">
        <f>precio_alta!F109</f>
        <v>Android</v>
      </c>
      <c r="H1950" s="69" t="s">
        <v>187</v>
      </c>
      <c r="I1950" t="s">
        <v>42</v>
      </c>
      <c r="J1950" s="69">
        <f>precio_alta!M109</f>
        <v>449</v>
      </c>
    </row>
    <row r="1951" spans="1:10" x14ac:dyDescent="0.3">
      <c r="A1951" t="str">
        <f t="shared" si="30"/>
        <v>XIAOMI REDMI NOTE 10 PRO 128GB SEMax Negocios + Ilimitado 109.90CONTADO</v>
      </c>
      <c r="B1951" s="69" t="str">
        <f>precio_alta!A110</f>
        <v>Corriente</v>
      </c>
      <c r="C1951" s="69" t="str">
        <f>precio_alta!B110</f>
        <v>4.5G</v>
      </c>
      <c r="D1951" s="69" t="str">
        <f>precio_alta!C110</f>
        <v>XIAOMI</v>
      </c>
      <c r="E1951" s="69" t="str">
        <f>precio_alta!D110</f>
        <v>XIAOMI REDMI NOTE 10 PRO 128GB SE</v>
      </c>
      <c r="F1951" s="69">
        <f>precio_alta!E110</f>
        <v>1369</v>
      </c>
      <c r="G1951" s="69" t="str">
        <f>precio_alta!F110</f>
        <v>Android</v>
      </c>
      <c r="H1951" s="69" t="s">
        <v>187</v>
      </c>
      <c r="I1951" t="s">
        <v>42</v>
      </c>
      <c r="J1951" s="69">
        <f>precio_alta!M110</f>
        <v>1259</v>
      </c>
    </row>
    <row r="1952" spans="1:10" x14ac:dyDescent="0.3">
      <c r="A1952" t="str">
        <f t="shared" si="30"/>
        <v>XIAOMI REDMI NOTE 12 PRO PLUS 256GB 5GMax Negocios + Ilimitado 109.90CONTADO</v>
      </c>
      <c r="B1952" s="69" t="str">
        <f>precio_alta!A111</f>
        <v>Corriente</v>
      </c>
      <c r="C1952" s="69" t="str">
        <f>precio_alta!B111</f>
        <v>5G</v>
      </c>
      <c r="D1952" s="69" t="str">
        <f>precio_alta!C111</f>
        <v>XIAOMI</v>
      </c>
      <c r="E1952" s="69" t="str">
        <f>precio_alta!D111</f>
        <v>XIAOMI REDMI NOTE 12 PRO PLUS 256GB 5G</v>
      </c>
      <c r="F1952" s="69">
        <f>precio_alta!E111</f>
        <v>2039</v>
      </c>
      <c r="G1952" s="69" t="str">
        <f>precio_alta!F111</f>
        <v>Android</v>
      </c>
      <c r="H1952" s="69" t="s">
        <v>187</v>
      </c>
      <c r="I1952" t="s">
        <v>42</v>
      </c>
      <c r="J1952" s="69">
        <f>precio_alta!M111</f>
        <v>1869</v>
      </c>
    </row>
    <row r="1953" spans="1:10" x14ac:dyDescent="0.3">
      <c r="A1953" t="str">
        <f t="shared" si="30"/>
        <v>XIAOMI REDMI NOTE 15 256GB 5GMax Negocios + Ilimitado 109.90CONTADO</v>
      </c>
      <c r="B1953" s="69" t="str">
        <f>precio_alta!A112</f>
        <v>Corriente</v>
      </c>
      <c r="C1953" s="69" t="str">
        <f>precio_alta!B112</f>
        <v>5G</v>
      </c>
      <c r="D1953" s="69" t="str">
        <f>precio_alta!C112</f>
        <v>XIAOMI</v>
      </c>
      <c r="E1953" s="69" t="str">
        <f>precio_alta!D112</f>
        <v>XIAOMI REDMI NOTE 15 256GB 5G</v>
      </c>
      <c r="F1953" s="69">
        <f>precio_alta!E112</f>
        <v>1109</v>
      </c>
      <c r="G1953" s="69" t="str">
        <f>precio_alta!F112</f>
        <v>Android</v>
      </c>
      <c r="H1953" s="69" t="s">
        <v>187</v>
      </c>
      <c r="I1953" t="s">
        <v>42</v>
      </c>
      <c r="J1953" s="69">
        <f>precio_alta!M112</f>
        <v>1019</v>
      </c>
    </row>
    <row r="1954" spans="1:10" x14ac:dyDescent="0.3">
      <c r="A1954" t="str">
        <f t="shared" si="30"/>
        <v>XIAOMI REDMI NOTE 15 PRO 512GB 5GMax Negocios + Ilimitado 109.90CONTADO</v>
      </c>
      <c r="B1954" s="69" t="str">
        <f>precio_alta!A113</f>
        <v>Corriente</v>
      </c>
      <c r="C1954" s="69" t="str">
        <f>precio_alta!B113</f>
        <v>5G</v>
      </c>
      <c r="D1954" s="69" t="str">
        <f>precio_alta!C113</f>
        <v>XIAOMI</v>
      </c>
      <c r="E1954" s="69" t="str">
        <f>precio_alta!D113</f>
        <v>XIAOMI REDMI NOTE 15 PRO 512GB 5G</v>
      </c>
      <c r="F1954" s="69">
        <f>precio_alta!E113</f>
        <v>1659</v>
      </c>
      <c r="G1954" s="69" t="str">
        <f>precio_alta!F113</f>
        <v>Android</v>
      </c>
      <c r="H1954" s="69" t="s">
        <v>187</v>
      </c>
      <c r="I1954" t="s">
        <v>42</v>
      </c>
      <c r="J1954" s="69">
        <f>precio_alta!M113</f>
        <v>1519</v>
      </c>
    </row>
    <row r="1955" spans="1:10" x14ac:dyDescent="0.3">
      <c r="A1955" t="str">
        <f t="shared" si="30"/>
        <v>XIAOMI REDMI NOTE 15 PRO PLUS 512GB 5GMax Negocios + Ilimitado 109.90CONTADO</v>
      </c>
      <c r="B1955" s="69" t="str">
        <f>precio_alta!A114</f>
        <v>Corriente</v>
      </c>
      <c r="C1955" s="69" t="str">
        <f>precio_alta!B114</f>
        <v>5G</v>
      </c>
      <c r="D1955" s="69" t="str">
        <f>precio_alta!C114</f>
        <v>XIAOMI</v>
      </c>
      <c r="E1955" s="69" t="str">
        <f>precio_alta!D114</f>
        <v>XIAOMI REDMI NOTE 15 PRO PLUS 512GB 5G</v>
      </c>
      <c r="F1955" s="69">
        <f>precio_alta!E114</f>
        <v>1879</v>
      </c>
      <c r="G1955" s="69" t="str">
        <f>precio_alta!F114</f>
        <v>Android</v>
      </c>
      <c r="H1955" s="69" t="s">
        <v>187</v>
      </c>
      <c r="I1955" t="s">
        <v>42</v>
      </c>
      <c r="J1955" s="69">
        <f>precio_alta!M114</f>
        <v>1729</v>
      </c>
    </row>
    <row r="1956" spans="1:10" x14ac:dyDescent="0.3">
      <c r="A1956" t="str">
        <f t="shared" si="30"/>
        <v>ZTE BLADE A36 64GBMax Negocios + Ilimitado 109.90CONTADO</v>
      </c>
      <c r="B1956" s="69" t="str">
        <f>precio_alta!A115</f>
        <v>Corriente</v>
      </c>
      <c r="C1956" s="69" t="str">
        <f>precio_alta!B115</f>
        <v>4G</v>
      </c>
      <c r="D1956" s="69" t="str">
        <f>precio_alta!C115</f>
        <v>ZTE</v>
      </c>
      <c r="E1956" s="69" t="str">
        <f>precio_alta!D115</f>
        <v>ZTE BLADE A36 64GB</v>
      </c>
      <c r="F1956" s="69">
        <f>precio_alta!E115</f>
        <v>439</v>
      </c>
      <c r="G1956" s="69" t="str">
        <f>precio_alta!F115</f>
        <v>Android</v>
      </c>
      <c r="H1956" s="69" t="s">
        <v>187</v>
      </c>
      <c r="I1956" t="s">
        <v>42</v>
      </c>
      <c r="J1956" s="69">
        <f>precio_alta!M115</f>
        <v>409</v>
      </c>
    </row>
    <row r="1957" spans="1:10" x14ac:dyDescent="0.3">
      <c r="A1957" t="str">
        <f t="shared" si="30"/>
        <v>ZTE BLADE A56 PRO 128GBMax Negocios + Ilimitado 109.90CONTADO</v>
      </c>
      <c r="B1957" s="69" t="str">
        <f>precio_alta!A116</f>
        <v>Corriente</v>
      </c>
      <c r="C1957" s="69" t="str">
        <f>precio_alta!B116</f>
        <v>4G</v>
      </c>
      <c r="D1957" s="69" t="str">
        <f>precio_alta!C116</f>
        <v>ZTE</v>
      </c>
      <c r="E1957" s="69" t="str">
        <f>precio_alta!D116</f>
        <v>ZTE BLADE A56 PRO 128GB</v>
      </c>
      <c r="F1957" s="69">
        <f>precio_alta!E116</f>
        <v>439</v>
      </c>
      <c r="G1957" s="69" t="str">
        <f>precio_alta!F116</f>
        <v>Android</v>
      </c>
      <c r="H1957" s="69" t="s">
        <v>187</v>
      </c>
      <c r="I1957" t="s">
        <v>42</v>
      </c>
      <c r="J1957" s="69">
        <f>precio_alta!M116</f>
        <v>399</v>
      </c>
    </row>
    <row r="1958" spans="1:10" x14ac:dyDescent="0.3">
      <c r="A1958" t="str">
        <f t="shared" si="30"/>
        <v>ZTE BLADE A57 PRO 128GBMax Negocios + Ilimitado 109.90CONTADO</v>
      </c>
      <c r="B1958" s="69" t="str">
        <f>precio_alta!A117</f>
        <v>Corriente</v>
      </c>
      <c r="C1958" s="69" t="str">
        <f>precio_alta!B117</f>
        <v>4G</v>
      </c>
      <c r="D1958" s="69" t="str">
        <f>precio_alta!C117</f>
        <v>ZTE</v>
      </c>
      <c r="E1958" s="69" t="str">
        <f>precio_alta!D117</f>
        <v>ZTE BLADE A57 PRO 128GB</v>
      </c>
      <c r="F1958" s="69">
        <f>precio_alta!E117</f>
        <v>559</v>
      </c>
      <c r="G1958" s="69" t="str">
        <f>precio_alta!F117</f>
        <v>Android</v>
      </c>
      <c r="H1958" s="69" t="s">
        <v>187</v>
      </c>
      <c r="I1958" t="s">
        <v>42</v>
      </c>
      <c r="J1958" s="69">
        <f>precio_alta!M117</f>
        <v>509</v>
      </c>
    </row>
    <row r="1959" spans="1:10" x14ac:dyDescent="0.3">
      <c r="A1959" t="str">
        <f t="shared" si="30"/>
        <v>ZTE BLADE A76 256GB 5GMax Negocios + Ilimitado 109.90CONTADO</v>
      </c>
      <c r="B1959" s="69" t="str">
        <f>precio_alta!A118</f>
        <v>Corriente</v>
      </c>
      <c r="C1959" s="69" t="str">
        <f>precio_alta!B118</f>
        <v>5G</v>
      </c>
      <c r="D1959" s="69" t="str">
        <f>precio_alta!C118</f>
        <v>ZTE</v>
      </c>
      <c r="E1959" s="69" t="str">
        <f>precio_alta!D118</f>
        <v>ZTE BLADE A76 256GB 5G</v>
      </c>
      <c r="F1959" s="69">
        <f>precio_alta!E118</f>
        <v>709</v>
      </c>
      <c r="G1959" s="69" t="str">
        <f>precio_alta!F118</f>
        <v>Android</v>
      </c>
      <c r="H1959" s="69" t="s">
        <v>187</v>
      </c>
      <c r="I1959" t="s">
        <v>42</v>
      </c>
      <c r="J1959" s="69">
        <f>precio_alta!M118</f>
        <v>649</v>
      </c>
    </row>
    <row r="1960" spans="1:10" x14ac:dyDescent="0.3">
      <c r="A1960" t="str">
        <f t="shared" si="30"/>
        <v>ZTE BLADE V70 MAX 256GBMax Negocios + Ilimitado 109.90CONTADO</v>
      </c>
      <c r="B1960" s="69" t="str">
        <f>precio_alta!A119</f>
        <v>Corriente</v>
      </c>
      <c r="C1960" s="69" t="str">
        <f>precio_alta!B119</f>
        <v>4G</v>
      </c>
      <c r="D1960" s="69" t="str">
        <f>precio_alta!C119</f>
        <v>ZTE</v>
      </c>
      <c r="E1960" s="69" t="str">
        <f>precio_alta!D119</f>
        <v>ZTE BLADE V70 MAX 256GB</v>
      </c>
      <c r="F1960" s="69">
        <f>precio_alta!E119</f>
        <v>599</v>
      </c>
      <c r="G1960" s="69" t="str">
        <f>precio_alta!F119</f>
        <v>Android</v>
      </c>
      <c r="H1960" s="69" t="s">
        <v>187</v>
      </c>
      <c r="I1960" t="s">
        <v>42</v>
      </c>
      <c r="J1960" s="69">
        <f>precio_alta!M119</f>
        <v>549</v>
      </c>
    </row>
    <row r="1961" spans="1:10" x14ac:dyDescent="0.3">
      <c r="A1961" t="str">
        <f t="shared" si="30"/>
        <v>ZTE NUBIA AIR 256GB 5GMax Negocios + Ilimitado 109.90CONTADO</v>
      </c>
      <c r="B1961" s="69" t="str">
        <f>precio_alta!A120</f>
        <v>Corriente</v>
      </c>
      <c r="C1961" s="69" t="str">
        <f>precio_alta!B120</f>
        <v>5G</v>
      </c>
      <c r="D1961" s="69" t="str">
        <f>precio_alta!C120</f>
        <v>ZTE</v>
      </c>
      <c r="E1961" s="69" t="str">
        <f>precio_alta!D120</f>
        <v>ZTE NUBIA AIR 256GB 5G</v>
      </c>
      <c r="F1961" s="69">
        <f>precio_alta!E120</f>
        <v>1069</v>
      </c>
      <c r="G1961" s="69" t="str">
        <f>precio_alta!F120</f>
        <v>Android</v>
      </c>
      <c r="H1961" s="69" t="s">
        <v>187</v>
      </c>
      <c r="I1961" t="s">
        <v>42</v>
      </c>
      <c r="J1961" s="69">
        <f>precio_alta!M120</f>
        <v>979</v>
      </c>
    </row>
    <row r="1962" spans="1:10" x14ac:dyDescent="0.3">
      <c r="A1962" t="str">
        <f t="shared" si="30"/>
        <v>ZTE NUBIA AIR 512GB 5GMax Negocios + Ilimitado 109.90CONTADO</v>
      </c>
      <c r="B1962" s="69" t="str">
        <f>precio_alta!A121</f>
        <v>Corriente</v>
      </c>
      <c r="C1962" s="69" t="str">
        <f>precio_alta!B121</f>
        <v>5G</v>
      </c>
      <c r="D1962" s="69" t="str">
        <f>precio_alta!C121</f>
        <v>ZTE</v>
      </c>
      <c r="E1962" s="69" t="str">
        <f>precio_alta!D121</f>
        <v>ZTE NUBIA AIR 512GB 5G</v>
      </c>
      <c r="F1962" s="69">
        <f>precio_alta!E121</f>
        <v>1369</v>
      </c>
      <c r="G1962" s="69" t="str">
        <f>precio_alta!F121</f>
        <v>Android</v>
      </c>
      <c r="H1962" s="69" t="s">
        <v>187</v>
      </c>
      <c r="I1962" t="s">
        <v>42</v>
      </c>
      <c r="J1962" s="69">
        <f>precio_alta!M121</f>
        <v>1249</v>
      </c>
    </row>
    <row r="1963" spans="1:10" x14ac:dyDescent="0.3">
      <c r="A1963" t="str">
        <f t="shared" si="30"/>
        <v>ZTE NUBIA NEO3 256GB 5GMax Negocios + Ilimitado 109.90CONTADO</v>
      </c>
      <c r="B1963" s="69" t="str">
        <f>precio_alta!A122</f>
        <v>Corriente</v>
      </c>
      <c r="C1963" s="69" t="str">
        <f>precio_alta!B122</f>
        <v>5G</v>
      </c>
      <c r="D1963" s="69" t="str">
        <f>precio_alta!C122</f>
        <v>ZTE</v>
      </c>
      <c r="E1963" s="69" t="str">
        <f>precio_alta!D122</f>
        <v>ZTE NUBIA NEO3 256GB 5G</v>
      </c>
      <c r="F1963" s="69">
        <f>precio_alta!E122</f>
        <v>919</v>
      </c>
      <c r="G1963" s="69" t="str">
        <f>precio_alta!F122</f>
        <v>Android</v>
      </c>
      <c r="H1963" s="69" t="s">
        <v>187</v>
      </c>
      <c r="I1963" t="s">
        <v>42</v>
      </c>
      <c r="J1963" s="69">
        <f>precio_alta!M122</f>
        <v>849</v>
      </c>
    </row>
    <row r="1964" spans="1:10" x14ac:dyDescent="0.3">
      <c r="A1964" t="str">
        <f t="shared" si="30"/>
        <v>ZTE NUBIA NEO5 256GB 5GMax Negocios + Ilimitado 109.90CONTADO</v>
      </c>
      <c r="B1964" s="69" t="str">
        <f>precio_alta!A123</f>
        <v>Corriente</v>
      </c>
      <c r="C1964" s="69" t="str">
        <f>precio_alta!B123</f>
        <v>5G</v>
      </c>
      <c r="D1964" s="69" t="str">
        <f>precio_alta!C123</f>
        <v>ZTE</v>
      </c>
      <c r="E1964" s="69" t="str">
        <f>precio_alta!D123</f>
        <v>ZTE NUBIA NEO5 256GB 5G</v>
      </c>
      <c r="F1964" s="69">
        <f>precio_alta!E123</f>
        <v>1109</v>
      </c>
      <c r="G1964" s="69" t="str">
        <f>precio_alta!F123</f>
        <v>Android</v>
      </c>
      <c r="H1964" s="69" t="s">
        <v>187</v>
      </c>
      <c r="I1964" t="s">
        <v>42</v>
      </c>
      <c r="J1964" s="69">
        <f>precio_alta!M123</f>
        <v>1019</v>
      </c>
    </row>
    <row r="1965" spans="1:10" x14ac:dyDescent="0.3">
      <c r="A1965" t="str">
        <f t="shared" si="30"/>
        <v>ZTE NUBIA V80 MAX 256GBMax Negocios + Ilimitado 109.90CONTADO</v>
      </c>
      <c r="B1965" s="69" t="str">
        <f>precio_alta!A124</f>
        <v>Corriente</v>
      </c>
      <c r="C1965" s="69" t="str">
        <f>precio_alta!B124</f>
        <v>4G</v>
      </c>
      <c r="D1965" s="69" t="str">
        <f>precio_alta!C124</f>
        <v>ZTE</v>
      </c>
      <c r="E1965" s="69" t="str">
        <f>precio_alta!D124</f>
        <v>ZTE NUBIA V80 MAX 256GB</v>
      </c>
      <c r="F1965" s="69">
        <f>precio_alta!E124</f>
        <v>629</v>
      </c>
      <c r="G1965" s="69" t="str">
        <f>precio_alta!F124</f>
        <v>Android</v>
      </c>
      <c r="H1965" s="69" t="s">
        <v>187</v>
      </c>
      <c r="I1965" t="s">
        <v>42</v>
      </c>
      <c r="J1965" s="69">
        <f>precio_alta!M124</f>
        <v>579</v>
      </c>
    </row>
    <row r="1966" spans="1:10" x14ac:dyDescent="0.3">
      <c r="A1966" t="str">
        <f t="shared" si="30"/>
        <v>ZTE NUBIA V80 PRO 256GBMax Negocios + Ilimitado 109.90CONTADO</v>
      </c>
      <c r="B1966" s="69" t="str">
        <f>precio_alta!A125</f>
        <v>Corriente</v>
      </c>
      <c r="C1966" s="69" t="str">
        <f>precio_alta!B125</f>
        <v>4G</v>
      </c>
      <c r="D1966" s="69" t="str">
        <f>precio_alta!C125</f>
        <v>ZTE</v>
      </c>
      <c r="E1966" s="69" t="str">
        <f>precio_alta!D125</f>
        <v>ZTE NUBIA V80 PRO 256GB</v>
      </c>
      <c r="F1966" s="69">
        <f>precio_alta!E125</f>
        <v>659</v>
      </c>
      <c r="G1966" s="69" t="str">
        <f>precio_alta!F125</f>
        <v>Android</v>
      </c>
      <c r="H1966" s="69" t="s">
        <v>187</v>
      </c>
      <c r="I1966" t="s">
        <v>42</v>
      </c>
      <c r="J1966" s="69">
        <f>precio_alta!M125</f>
        <v>609</v>
      </c>
    </row>
    <row r="1967" spans="1:10" x14ac:dyDescent="0.3">
      <c r="A1967" t="e">
        <f t="shared" si="30"/>
        <v>#REF!</v>
      </c>
      <c r="B1967" s="69" t="e">
        <f>precio_alta!#REF!</f>
        <v>#REF!</v>
      </c>
      <c r="C1967" s="69" t="e">
        <f>precio_alta!#REF!</f>
        <v>#REF!</v>
      </c>
      <c r="D1967" s="69" t="e">
        <f>precio_alta!#REF!</f>
        <v>#REF!</v>
      </c>
      <c r="E1967" s="69" t="e">
        <f>precio_alta!#REF!</f>
        <v>#REF!</v>
      </c>
      <c r="F1967" s="69" t="e">
        <f>precio_alta!#REF!</f>
        <v>#REF!</v>
      </c>
      <c r="G1967" s="69" t="e">
        <f>precio_alta!#REF!</f>
        <v>#REF!</v>
      </c>
      <c r="H1967" s="69" t="s">
        <v>187</v>
      </c>
      <c r="I1967" t="s">
        <v>42</v>
      </c>
      <c r="J1967" s="69" t="e">
        <f>precio_alta!#REF!</f>
        <v>#REF!</v>
      </c>
    </row>
    <row r="1968" spans="1:10" x14ac:dyDescent="0.3">
      <c r="A1968" t="e">
        <f t="shared" si="30"/>
        <v>#REF!</v>
      </c>
      <c r="B1968" s="69" t="e">
        <f>precio_alta!#REF!</f>
        <v>#REF!</v>
      </c>
      <c r="C1968" s="69" t="e">
        <f>precio_alta!#REF!</f>
        <v>#REF!</v>
      </c>
      <c r="D1968" s="69" t="e">
        <f>precio_alta!#REF!</f>
        <v>#REF!</v>
      </c>
      <c r="E1968" s="69" t="e">
        <f>precio_alta!#REF!</f>
        <v>#REF!</v>
      </c>
      <c r="F1968" s="69" t="e">
        <f>precio_alta!#REF!</f>
        <v>#REF!</v>
      </c>
      <c r="G1968" s="69" t="e">
        <f>precio_alta!#REF!</f>
        <v>#REF!</v>
      </c>
      <c r="H1968" s="69" t="s">
        <v>187</v>
      </c>
      <c r="I1968" t="s">
        <v>42</v>
      </c>
      <c r="J1968" s="69" t="e">
        <f>precio_alta!#REF!</f>
        <v>#REF!</v>
      </c>
    </row>
    <row r="1969" spans="1:10" x14ac:dyDescent="0.3">
      <c r="A1969" t="e">
        <f t="shared" si="30"/>
        <v>#REF!</v>
      </c>
      <c r="B1969" s="69" t="e">
        <f>precio_alta!#REF!</f>
        <v>#REF!</v>
      </c>
      <c r="C1969" s="69" t="e">
        <f>precio_alta!#REF!</f>
        <v>#REF!</v>
      </c>
      <c r="D1969" s="69" t="e">
        <f>precio_alta!#REF!</f>
        <v>#REF!</v>
      </c>
      <c r="E1969" s="69" t="e">
        <f>precio_alta!#REF!</f>
        <v>#REF!</v>
      </c>
      <c r="F1969" s="69" t="e">
        <f>precio_alta!#REF!</f>
        <v>#REF!</v>
      </c>
      <c r="G1969" s="69" t="e">
        <f>precio_alta!#REF!</f>
        <v>#REF!</v>
      </c>
      <c r="H1969" s="69" t="s">
        <v>187</v>
      </c>
      <c r="I1969" t="s">
        <v>42</v>
      </c>
      <c r="J1969" s="69" t="e">
        <f>precio_alta!#REF!</f>
        <v>#REF!</v>
      </c>
    </row>
    <row r="1970" spans="1:10" x14ac:dyDescent="0.3">
      <c r="A1970" t="e">
        <f t="shared" si="30"/>
        <v>#REF!</v>
      </c>
      <c r="B1970" s="69" t="e">
        <f>precio_alta!#REF!</f>
        <v>#REF!</v>
      </c>
      <c r="C1970" s="69" t="e">
        <f>precio_alta!#REF!</f>
        <v>#REF!</v>
      </c>
      <c r="D1970" s="69" t="e">
        <f>precio_alta!#REF!</f>
        <v>#REF!</v>
      </c>
      <c r="E1970" s="69" t="e">
        <f>precio_alta!#REF!</f>
        <v>#REF!</v>
      </c>
      <c r="F1970" s="69" t="e">
        <f>precio_alta!#REF!</f>
        <v>#REF!</v>
      </c>
      <c r="G1970" s="69" t="e">
        <f>precio_alta!#REF!</f>
        <v>#REF!</v>
      </c>
      <c r="H1970" s="69" t="s">
        <v>187</v>
      </c>
      <c r="I1970" t="s">
        <v>42</v>
      </c>
      <c r="J1970" s="69" t="e">
        <f>precio_alta!#REF!</f>
        <v>#REF!</v>
      </c>
    </row>
    <row r="1971" spans="1:10" x14ac:dyDescent="0.3">
      <c r="A1971" t="e">
        <f t="shared" si="30"/>
        <v>#REF!</v>
      </c>
      <c r="B1971" s="69" t="e">
        <f>precio_alta!#REF!</f>
        <v>#REF!</v>
      </c>
      <c r="C1971" s="69" t="e">
        <f>precio_alta!#REF!</f>
        <v>#REF!</v>
      </c>
      <c r="D1971" s="69" t="e">
        <f>precio_alta!#REF!</f>
        <v>#REF!</v>
      </c>
      <c r="E1971" s="69" t="e">
        <f>precio_alta!#REF!</f>
        <v>#REF!</v>
      </c>
      <c r="F1971" s="69" t="e">
        <f>precio_alta!#REF!</f>
        <v>#REF!</v>
      </c>
      <c r="G1971" s="69" t="e">
        <f>precio_alta!#REF!</f>
        <v>#REF!</v>
      </c>
      <c r="H1971" s="69" t="s">
        <v>187</v>
      </c>
      <c r="I1971" t="s">
        <v>42</v>
      </c>
      <c r="J1971" s="69" t="e">
        <f>precio_alta!#REF!</f>
        <v>#REF!</v>
      </c>
    </row>
    <row r="1972" spans="1:10" x14ac:dyDescent="0.3">
      <c r="A1972" t="e">
        <f t="shared" si="30"/>
        <v>#REF!</v>
      </c>
      <c r="B1972" s="69" t="e">
        <f>precio_alta!#REF!</f>
        <v>#REF!</v>
      </c>
      <c r="C1972" s="69" t="e">
        <f>precio_alta!#REF!</f>
        <v>#REF!</v>
      </c>
      <c r="D1972" s="69" t="e">
        <f>precio_alta!#REF!</f>
        <v>#REF!</v>
      </c>
      <c r="E1972" s="69" t="e">
        <f>precio_alta!#REF!</f>
        <v>#REF!</v>
      </c>
      <c r="F1972" s="69" t="e">
        <f>precio_alta!#REF!</f>
        <v>#REF!</v>
      </c>
      <c r="G1972" s="69" t="e">
        <f>precio_alta!#REF!</f>
        <v>#REF!</v>
      </c>
      <c r="H1972" s="69" t="s">
        <v>187</v>
      </c>
      <c r="I1972" t="s">
        <v>42</v>
      </c>
      <c r="J1972" s="69" t="e">
        <f>precio_alta!#REF!</f>
        <v>#REF!</v>
      </c>
    </row>
    <row r="1973" spans="1:10" x14ac:dyDescent="0.3">
      <c r="A1973" t="e">
        <f t="shared" si="30"/>
        <v>#REF!</v>
      </c>
      <c r="B1973" s="69" t="e">
        <f>precio_alta!#REF!</f>
        <v>#REF!</v>
      </c>
      <c r="C1973" s="69" t="e">
        <f>precio_alta!#REF!</f>
        <v>#REF!</v>
      </c>
      <c r="D1973" s="69" t="e">
        <f>precio_alta!#REF!</f>
        <v>#REF!</v>
      </c>
      <c r="E1973" s="69" t="e">
        <f>precio_alta!#REF!</f>
        <v>#REF!</v>
      </c>
      <c r="F1973" s="69" t="e">
        <f>precio_alta!#REF!</f>
        <v>#REF!</v>
      </c>
      <c r="G1973" s="69" t="e">
        <f>precio_alta!#REF!</f>
        <v>#REF!</v>
      </c>
      <c r="H1973" s="69" t="s">
        <v>187</v>
      </c>
      <c r="I1973" t="s">
        <v>42</v>
      </c>
      <c r="J1973" s="69" t="e">
        <f>precio_alta!#REF!</f>
        <v>#REF!</v>
      </c>
    </row>
    <row r="1974" spans="1:10" x14ac:dyDescent="0.3">
      <c r="A1974" t="e">
        <f t="shared" si="30"/>
        <v>#REF!</v>
      </c>
      <c r="B1974" s="69" t="e">
        <f>precio_alta!#REF!</f>
        <v>#REF!</v>
      </c>
      <c r="C1974" s="69" t="e">
        <f>precio_alta!#REF!</f>
        <v>#REF!</v>
      </c>
      <c r="D1974" s="69" t="e">
        <f>precio_alta!#REF!</f>
        <v>#REF!</v>
      </c>
      <c r="E1974" s="69" t="e">
        <f>precio_alta!#REF!</f>
        <v>#REF!</v>
      </c>
      <c r="F1974" s="69" t="e">
        <f>precio_alta!#REF!</f>
        <v>#REF!</v>
      </c>
      <c r="G1974" s="69" t="e">
        <f>precio_alta!#REF!</f>
        <v>#REF!</v>
      </c>
      <c r="H1974" s="69" t="s">
        <v>187</v>
      </c>
      <c r="I1974" t="s">
        <v>42</v>
      </c>
      <c r="J1974" s="69" t="e">
        <f>precio_alta!#REF!</f>
        <v>#REF!</v>
      </c>
    </row>
    <row r="1975" spans="1:10" x14ac:dyDescent="0.3">
      <c r="A1975" t="e">
        <f t="shared" si="30"/>
        <v>#REF!</v>
      </c>
      <c r="B1975" s="69" t="e">
        <f>precio_alta!#REF!</f>
        <v>#REF!</v>
      </c>
      <c r="C1975" s="69" t="e">
        <f>precio_alta!#REF!</f>
        <v>#REF!</v>
      </c>
      <c r="D1975" s="69" t="e">
        <f>precio_alta!#REF!</f>
        <v>#REF!</v>
      </c>
      <c r="E1975" s="69" t="e">
        <f>precio_alta!#REF!</f>
        <v>#REF!</v>
      </c>
      <c r="F1975" s="69" t="e">
        <f>precio_alta!#REF!</f>
        <v>#REF!</v>
      </c>
      <c r="G1975" s="69" t="e">
        <f>precio_alta!#REF!</f>
        <v>#REF!</v>
      </c>
      <c r="H1975" s="69" t="s">
        <v>187</v>
      </c>
      <c r="I1975" t="s">
        <v>42</v>
      </c>
      <c r="J1975" s="69" t="e">
        <f>precio_alta!#REF!</f>
        <v>#REF!</v>
      </c>
    </row>
    <row r="1976" spans="1:10" x14ac:dyDescent="0.3">
      <c r="A1976" t="e">
        <f t="shared" si="30"/>
        <v>#REF!</v>
      </c>
      <c r="B1976" s="69" t="e">
        <f>precio_alta!#REF!</f>
        <v>#REF!</v>
      </c>
      <c r="C1976" s="69" t="e">
        <f>precio_alta!#REF!</f>
        <v>#REF!</v>
      </c>
      <c r="D1976" s="69" t="e">
        <f>precio_alta!#REF!</f>
        <v>#REF!</v>
      </c>
      <c r="E1976" s="69" t="e">
        <f>precio_alta!#REF!</f>
        <v>#REF!</v>
      </c>
      <c r="F1976" s="69" t="e">
        <f>precio_alta!#REF!</f>
        <v>#REF!</v>
      </c>
      <c r="G1976" s="69" t="e">
        <f>precio_alta!#REF!</f>
        <v>#REF!</v>
      </c>
      <c r="H1976" s="69" t="s">
        <v>187</v>
      </c>
      <c r="I1976" t="s">
        <v>42</v>
      </c>
      <c r="J1976" s="69" t="e">
        <f>precio_alta!#REF!</f>
        <v>#REF!</v>
      </c>
    </row>
    <row r="1977" spans="1:10" x14ac:dyDescent="0.3">
      <c r="A1977" t="e">
        <f t="shared" si="30"/>
        <v>#REF!</v>
      </c>
      <c r="B1977" s="69" t="e">
        <f>precio_alta!#REF!</f>
        <v>#REF!</v>
      </c>
      <c r="C1977" s="69" t="e">
        <f>precio_alta!#REF!</f>
        <v>#REF!</v>
      </c>
      <c r="D1977" s="69" t="e">
        <f>precio_alta!#REF!</f>
        <v>#REF!</v>
      </c>
      <c r="E1977" s="69" t="e">
        <f>precio_alta!#REF!</f>
        <v>#REF!</v>
      </c>
      <c r="F1977" s="69" t="e">
        <f>precio_alta!#REF!</f>
        <v>#REF!</v>
      </c>
      <c r="G1977" s="69" t="e">
        <f>precio_alta!#REF!</f>
        <v>#REF!</v>
      </c>
      <c r="H1977" s="69" t="s">
        <v>187</v>
      </c>
      <c r="I1977" t="s">
        <v>42</v>
      </c>
      <c r="J1977" s="69" t="e">
        <f>precio_alta!#REF!</f>
        <v>#REF!</v>
      </c>
    </row>
    <row r="1978" spans="1:10" x14ac:dyDescent="0.3">
      <c r="A1978" t="e">
        <f t="shared" si="30"/>
        <v>#REF!</v>
      </c>
      <c r="B1978" s="69" t="e">
        <f>precio_alta!#REF!</f>
        <v>#REF!</v>
      </c>
      <c r="C1978" s="69" t="e">
        <f>precio_alta!#REF!</f>
        <v>#REF!</v>
      </c>
      <c r="D1978" s="69" t="e">
        <f>precio_alta!#REF!</f>
        <v>#REF!</v>
      </c>
      <c r="E1978" s="69" t="e">
        <f>precio_alta!#REF!</f>
        <v>#REF!</v>
      </c>
      <c r="F1978" s="69" t="e">
        <f>precio_alta!#REF!</f>
        <v>#REF!</v>
      </c>
      <c r="G1978" s="69" t="e">
        <f>precio_alta!#REF!</f>
        <v>#REF!</v>
      </c>
      <c r="H1978" s="69" t="s">
        <v>187</v>
      </c>
      <c r="I1978" t="s">
        <v>42</v>
      </c>
      <c r="J1978" s="69" t="e">
        <f>precio_alta!#REF!</f>
        <v>#REF!</v>
      </c>
    </row>
    <row r="1979" spans="1:10" x14ac:dyDescent="0.3">
      <c r="A1979" t="e">
        <f t="shared" si="30"/>
        <v>#REF!</v>
      </c>
      <c r="B1979" s="69" t="e">
        <f>precio_alta!#REF!</f>
        <v>#REF!</v>
      </c>
      <c r="C1979" s="69" t="e">
        <f>precio_alta!#REF!</f>
        <v>#REF!</v>
      </c>
      <c r="D1979" s="69" t="e">
        <f>precio_alta!#REF!</f>
        <v>#REF!</v>
      </c>
      <c r="E1979" s="69" t="e">
        <f>precio_alta!#REF!</f>
        <v>#REF!</v>
      </c>
      <c r="F1979" s="69" t="e">
        <f>precio_alta!#REF!</f>
        <v>#REF!</v>
      </c>
      <c r="G1979" s="69" t="e">
        <f>precio_alta!#REF!</f>
        <v>#REF!</v>
      </c>
      <c r="H1979" s="69" t="s">
        <v>187</v>
      </c>
      <c r="I1979" t="s">
        <v>42</v>
      </c>
      <c r="J1979" s="69" t="e">
        <f>precio_alta!#REF!</f>
        <v>#REF!</v>
      </c>
    </row>
    <row r="1980" spans="1:10" x14ac:dyDescent="0.3">
      <c r="A1980" t="str">
        <f t="shared" si="30"/>
        <v>0Max Negocios + Ilimitado 109.90CONTADO</v>
      </c>
      <c r="B1980" s="69">
        <f>precio_alta!A127</f>
        <v>0</v>
      </c>
      <c r="C1980" s="69">
        <f>precio_alta!B127</f>
        <v>0</v>
      </c>
      <c r="D1980" s="69">
        <f>precio_alta!C127</f>
        <v>0</v>
      </c>
      <c r="E1980" s="69">
        <f>precio_alta!D127</f>
        <v>0</v>
      </c>
      <c r="F1980" s="69">
        <f>precio_alta!E127</f>
        <v>0</v>
      </c>
      <c r="G1980" s="69">
        <f>precio_alta!F127</f>
        <v>0</v>
      </c>
      <c r="H1980" s="69" t="s">
        <v>187</v>
      </c>
      <c r="I1980" t="s">
        <v>42</v>
      </c>
      <c r="J1980" s="69">
        <f>precio_alta!M127</f>
        <v>0</v>
      </c>
    </row>
    <row r="1981" spans="1:10" x14ac:dyDescent="0.3">
      <c r="A1981" t="str">
        <f t="shared" si="30"/>
        <v>0Max Negocios + Ilimitado 109.90CONTADO</v>
      </c>
      <c r="B1981" s="69">
        <f>precio_alta!A128</f>
        <v>0</v>
      </c>
      <c r="C1981" s="69">
        <f>precio_alta!B128</f>
        <v>0</v>
      </c>
      <c r="D1981" s="69">
        <f>precio_alta!C128</f>
        <v>0</v>
      </c>
      <c r="E1981" s="69">
        <f>precio_alta!D128</f>
        <v>0</v>
      </c>
      <c r="F1981" s="69">
        <f>precio_alta!E128</f>
        <v>0</v>
      </c>
      <c r="G1981" s="69">
        <f>precio_alta!F128</f>
        <v>0</v>
      </c>
      <c r="H1981" s="69" t="s">
        <v>187</v>
      </c>
      <c r="I1981" t="s">
        <v>42</v>
      </c>
      <c r="J1981" s="69">
        <f>precio_alta!M128</f>
        <v>0</v>
      </c>
    </row>
    <row r="1982" spans="1:10" x14ac:dyDescent="0.3">
      <c r="A1982" t="str">
        <f t="shared" si="30"/>
        <v>0Max Negocios + Ilimitado 109.90CONTADO</v>
      </c>
      <c r="B1982" s="69">
        <f>precio_alta!A129</f>
        <v>0</v>
      </c>
      <c r="C1982" s="69">
        <f>precio_alta!B129</f>
        <v>0</v>
      </c>
      <c r="D1982" s="69">
        <f>precio_alta!C129</f>
        <v>0</v>
      </c>
      <c r="E1982" s="69">
        <f>precio_alta!D129</f>
        <v>0</v>
      </c>
      <c r="F1982" s="69">
        <f>precio_alta!E129</f>
        <v>0</v>
      </c>
      <c r="G1982" s="69">
        <f>precio_alta!F129</f>
        <v>0</v>
      </c>
      <c r="H1982" s="69" t="s">
        <v>187</v>
      </c>
      <c r="I1982" t="s">
        <v>42</v>
      </c>
      <c r="J1982" s="69">
        <f>precio_alta!M129</f>
        <v>0</v>
      </c>
    </row>
    <row r="1983" spans="1:10" x14ac:dyDescent="0.3">
      <c r="A1983" t="str">
        <f t="shared" si="30"/>
        <v>0Max Negocios + Ilimitado 109.90CONTADO</v>
      </c>
      <c r="B1983" s="69">
        <f>precio_alta!A130</f>
        <v>0</v>
      </c>
      <c r="C1983" s="69">
        <f>precio_alta!B130</f>
        <v>0</v>
      </c>
      <c r="D1983" s="69">
        <f>precio_alta!C130</f>
        <v>0</v>
      </c>
      <c r="E1983" s="69">
        <f>precio_alta!D130</f>
        <v>0</v>
      </c>
      <c r="F1983" s="69">
        <f>precio_alta!E130</f>
        <v>0</v>
      </c>
      <c r="G1983" s="69">
        <f>precio_alta!F130</f>
        <v>0</v>
      </c>
      <c r="H1983" s="69" t="s">
        <v>187</v>
      </c>
      <c r="I1983" t="s">
        <v>42</v>
      </c>
      <c r="J1983" s="69">
        <f>precio_alta!M130</f>
        <v>0</v>
      </c>
    </row>
    <row r="1984" spans="1:10" x14ac:dyDescent="0.3">
      <c r="A1984" t="str">
        <f t="shared" si="30"/>
        <v>0Max Negocios + Ilimitado 109.90CONTADO</v>
      </c>
      <c r="B1984" s="69">
        <f>precio_alta!A131</f>
        <v>0</v>
      </c>
      <c r="C1984" s="69">
        <f>precio_alta!B131</f>
        <v>0</v>
      </c>
      <c r="D1984" s="69">
        <f>precio_alta!C131</f>
        <v>0</v>
      </c>
      <c r="E1984" s="69">
        <f>precio_alta!D131</f>
        <v>0</v>
      </c>
      <c r="F1984" s="69">
        <f>precio_alta!E131</f>
        <v>0</v>
      </c>
      <c r="G1984" s="69">
        <f>precio_alta!F131</f>
        <v>0</v>
      </c>
      <c r="H1984" s="69" t="s">
        <v>187</v>
      </c>
      <c r="I1984" t="s">
        <v>42</v>
      </c>
      <c r="J1984" s="69">
        <f>precio_alta!M131</f>
        <v>0</v>
      </c>
    </row>
    <row r="1985" spans="1:10" x14ac:dyDescent="0.3">
      <c r="A1985" t="str">
        <f t="shared" si="30"/>
        <v>0Max Negocios + Ilimitado 109.90CONTADO</v>
      </c>
      <c r="B1985" s="69">
        <f>precio_alta!A132</f>
        <v>0</v>
      </c>
      <c r="C1985" s="69">
        <f>precio_alta!B132</f>
        <v>0</v>
      </c>
      <c r="D1985" s="69">
        <f>precio_alta!C132</f>
        <v>0</v>
      </c>
      <c r="E1985" s="69">
        <f>precio_alta!D132</f>
        <v>0</v>
      </c>
      <c r="F1985" s="69">
        <f>precio_alta!E132</f>
        <v>0</v>
      </c>
      <c r="G1985" s="69">
        <f>precio_alta!F132</f>
        <v>0</v>
      </c>
      <c r="H1985" s="69" t="s">
        <v>187</v>
      </c>
      <c r="I1985" t="s">
        <v>42</v>
      </c>
      <c r="J1985" s="69">
        <f>precio_alta!M132</f>
        <v>0</v>
      </c>
    </row>
    <row r="1986" spans="1:10" x14ac:dyDescent="0.3">
      <c r="A1986" t="str">
        <f t="shared" si="30"/>
        <v>0Max Negocios + Ilimitado 109.90CONTADO</v>
      </c>
      <c r="B1986" s="69">
        <f>precio_alta!A133</f>
        <v>0</v>
      </c>
      <c r="C1986" s="69">
        <f>precio_alta!B133</f>
        <v>0</v>
      </c>
      <c r="D1986" s="69">
        <f>precio_alta!C133</f>
        <v>0</v>
      </c>
      <c r="E1986" s="69">
        <f>precio_alta!D133</f>
        <v>0</v>
      </c>
      <c r="F1986" s="69">
        <f>precio_alta!E133</f>
        <v>0</v>
      </c>
      <c r="G1986" s="69">
        <f>precio_alta!F133</f>
        <v>0</v>
      </c>
      <c r="H1986" s="69" t="s">
        <v>187</v>
      </c>
      <c r="I1986" t="s">
        <v>42</v>
      </c>
      <c r="J1986" s="69">
        <f>precio_alta!M133</f>
        <v>0</v>
      </c>
    </row>
    <row r="1987" spans="1:10" x14ac:dyDescent="0.3">
      <c r="A1987" t="str">
        <f t="shared" ref="A1987:A2050" si="31">CONCATENATE(E1987,I1987,H1987)</f>
        <v>0Max Negocios + Ilimitado 109.90CONTADO</v>
      </c>
      <c r="B1987" s="69">
        <f>precio_alta!A134</f>
        <v>0</v>
      </c>
      <c r="C1987" s="69">
        <f>precio_alta!B134</f>
        <v>0</v>
      </c>
      <c r="D1987" s="69">
        <f>precio_alta!C134</f>
        <v>0</v>
      </c>
      <c r="E1987" s="69">
        <f>precio_alta!D134</f>
        <v>0</v>
      </c>
      <c r="F1987" s="69">
        <f>precio_alta!E134</f>
        <v>0</v>
      </c>
      <c r="G1987" s="69">
        <f>precio_alta!F134</f>
        <v>0</v>
      </c>
      <c r="H1987" s="69" t="s">
        <v>187</v>
      </c>
      <c r="I1987" t="s">
        <v>42</v>
      </c>
      <c r="J1987" s="69">
        <f>precio_alta!M134</f>
        <v>0</v>
      </c>
    </row>
    <row r="1988" spans="1:10" x14ac:dyDescent="0.3">
      <c r="A1988" t="str">
        <f t="shared" si="31"/>
        <v>0Max Negocios + Ilimitado 109.90CONTADO</v>
      </c>
      <c r="B1988" s="69">
        <f>precio_alta!A135</f>
        <v>0</v>
      </c>
      <c r="C1988" s="69">
        <f>precio_alta!B135</f>
        <v>0</v>
      </c>
      <c r="D1988" s="69">
        <f>precio_alta!C135</f>
        <v>0</v>
      </c>
      <c r="E1988" s="69">
        <f>precio_alta!D135</f>
        <v>0</v>
      </c>
      <c r="F1988" s="69">
        <f>precio_alta!E135</f>
        <v>0</v>
      </c>
      <c r="G1988" s="69">
        <f>precio_alta!F135</f>
        <v>0</v>
      </c>
      <c r="H1988" s="69" t="s">
        <v>187</v>
      </c>
      <c r="I1988" t="s">
        <v>42</v>
      </c>
      <c r="J1988" s="69">
        <f>precio_alta!M135</f>
        <v>0</v>
      </c>
    </row>
    <row r="1989" spans="1:10" x14ac:dyDescent="0.3">
      <c r="A1989" t="str">
        <f t="shared" si="31"/>
        <v>0Max Negocios + Ilimitado 109.90CONTADO</v>
      </c>
      <c r="B1989" s="69">
        <f>precio_alta!A136</f>
        <v>0</v>
      </c>
      <c r="C1989" s="69">
        <f>precio_alta!B136</f>
        <v>0</v>
      </c>
      <c r="D1989" s="69">
        <f>precio_alta!C136</f>
        <v>0</v>
      </c>
      <c r="E1989" s="69">
        <f>precio_alta!D136</f>
        <v>0</v>
      </c>
      <c r="F1989" s="69">
        <f>precio_alta!E136</f>
        <v>0</v>
      </c>
      <c r="G1989" s="69">
        <f>precio_alta!F136</f>
        <v>0</v>
      </c>
      <c r="H1989" s="69" t="s">
        <v>187</v>
      </c>
      <c r="I1989" t="s">
        <v>42</v>
      </c>
      <c r="J1989" s="69">
        <f>precio_alta!M136</f>
        <v>0</v>
      </c>
    </row>
    <row r="1990" spans="1:10" x14ac:dyDescent="0.3">
      <c r="A1990" t="str">
        <f t="shared" si="31"/>
        <v>0Max Negocios + Ilimitado 109.90CONTADO</v>
      </c>
      <c r="B1990" s="69">
        <f>precio_alta!A137</f>
        <v>0</v>
      </c>
      <c r="C1990" s="69">
        <f>precio_alta!B137</f>
        <v>0</v>
      </c>
      <c r="D1990" s="69">
        <f>precio_alta!C137</f>
        <v>0</v>
      </c>
      <c r="E1990" s="69">
        <f>precio_alta!D137</f>
        <v>0</v>
      </c>
      <c r="F1990" s="69">
        <f>precio_alta!E137</f>
        <v>0</v>
      </c>
      <c r="G1990" s="69">
        <f>precio_alta!F137</f>
        <v>0</v>
      </c>
      <c r="H1990" s="69" t="s">
        <v>187</v>
      </c>
      <c r="I1990" t="s">
        <v>42</v>
      </c>
      <c r="J1990" s="69">
        <f>precio_alta!M137</f>
        <v>0</v>
      </c>
    </row>
    <row r="1991" spans="1:10" x14ac:dyDescent="0.3">
      <c r="A1991" t="str">
        <f t="shared" si="31"/>
        <v>0Max Negocios + Ilimitado 109.90CONTADO</v>
      </c>
      <c r="B1991" s="69">
        <f>precio_alta!A138</f>
        <v>0</v>
      </c>
      <c r="C1991" s="69">
        <f>precio_alta!B138</f>
        <v>0</v>
      </c>
      <c r="D1991" s="69">
        <f>precio_alta!C138</f>
        <v>0</v>
      </c>
      <c r="E1991" s="69">
        <f>precio_alta!D138</f>
        <v>0</v>
      </c>
      <c r="F1991" s="69">
        <f>precio_alta!E138</f>
        <v>0</v>
      </c>
      <c r="G1991" s="69">
        <f>precio_alta!F138</f>
        <v>0</v>
      </c>
      <c r="H1991" s="69" t="s">
        <v>187</v>
      </c>
      <c r="I1991" t="s">
        <v>42</v>
      </c>
      <c r="J1991" s="69">
        <f>precio_alta!M138</f>
        <v>0</v>
      </c>
    </row>
    <row r="1992" spans="1:10" x14ac:dyDescent="0.3">
      <c r="A1992" t="str">
        <f t="shared" si="31"/>
        <v>0Max Negocios + Ilimitado 109.90CONTADO</v>
      </c>
      <c r="B1992" s="69">
        <f>precio_alta!A139</f>
        <v>0</v>
      </c>
      <c r="C1992" s="69">
        <f>precio_alta!B139</f>
        <v>0</v>
      </c>
      <c r="D1992" s="69">
        <f>precio_alta!C139</f>
        <v>0</v>
      </c>
      <c r="E1992" s="69">
        <f>precio_alta!D139</f>
        <v>0</v>
      </c>
      <c r="F1992" s="69">
        <f>precio_alta!E139</f>
        <v>0</v>
      </c>
      <c r="G1992" s="69">
        <f>precio_alta!F139</f>
        <v>0</v>
      </c>
      <c r="H1992" s="69" t="s">
        <v>187</v>
      </c>
      <c r="I1992" t="s">
        <v>42</v>
      </c>
      <c r="J1992" s="69">
        <f>precio_alta!M139</f>
        <v>0</v>
      </c>
    </row>
    <row r="1993" spans="1:10" x14ac:dyDescent="0.3">
      <c r="A1993" t="str">
        <f t="shared" si="31"/>
        <v>0Max Negocios + Ilimitado 109.90CONTADO</v>
      </c>
      <c r="B1993" s="69">
        <f>precio_alta!A140</f>
        <v>0</v>
      </c>
      <c r="C1993" s="69">
        <f>precio_alta!B140</f>
        <v>0</v>
      </c>
      <c r="D1993" s="69">
        <f>precio_alta!C140</f>
        <v>0</v>
      </c>
      <c r="E1993" s="69">
        <f>precio_alta!D140</f>
        <v>0</v>
      </c>
      <c r="F1993" s="69">
        <f>precio_alta!E140</f>
        <v>0</v>
      </c>
      <c r="G1993" s="69">
        <f>precio_alta!F140</f>
        <v>0</v>
      </c>
      <c r="H1993" s="69" t="s">
        <v>187</v>
      </c>
      <c r="I1993" t="s">
        <v>42</v>
      </c>
      <c r="J1993" s="69">
        <f>precio_alta!M140</f>
        <v>0</v>
      </c>
    </row>
    <row r="1994" spans="1:10" x14ac:dyDescent="0.3">
      <c r="A1994" t="str">
        <f t="shared" si="31"/>
        <v>0Max Negocios + Ilimitado 109.90CONTADO</v>
      </c>
      <c r="B1994" s="69">
        <f>precio_alta!A141</f>
        <v>0</v>
      </c>
      <c r="C1994" s="69">
        <f>precio_alta!B141</f>
        <v>0</v>
      </c>
      <c r="D1994" s="69">
        <f>precio_alta!C141</f>
        <v>0</v>
      </c>
      <c r="E1994" s="69">
        <f>precio_alta!D141</f>
        <v>0</v>
      </c>
      <c r="F1994" s="69">
        <f>precio_alta!E141</f>
        <v>0</v>
      </c>
      <c r="G1994" s="69">
        <f>precio_alta!F141</f>
        <v>0</v>
      </c>
      <c r="H1994" s="69" t="s">
        <v>187</v>
      </c>
      <c r="I1994" t="s">
        <v>42</v>
      </c>
      <c r="J1994" s="69">
        <f>precio_alta!M141</f>
        <v>0</v>
      </c>
    </row>
    <row r="1995" spans="1:10" x14ac:dyDescent="0.3">
      <c r="A1995" t="str">
        <f t="shared" si="31"/>
        <v>0Max Negocios + Ilimitado 109.90CONTADO</v>
      </c>
      <c r="B1995" s="69">
        <f>precio_alta!A142</f>
        <v>0</v>
      </c>
      <c r="C1995" s="69">
        <f>precio_alta!B142</f>
        <v>0</v>
      </c>
      <c r="D1995" s="69">
        <f>precio_alta!C142</f>
        <v>0</v>
      </c>
      <c r="E1995" s="69">
        <f>precio_alta!D142</f>
        <v>0</v>
      </c>
      <c r="F1995" s="69">
        <f>precio_alta!E142</f>
        <v>0</v>
      </c>
      <c r="G1995" s="69">
        <f>precio_alta!F142</f>
        <v>0</v>
      </c>
      <c r="H1995" s="69" t="s">
        <v>187</v>
      </c>
      <c r="I1995" t="s">
        <v>42</v>
      </c>
      <c r="J1995" s="69">
        <f>precio_alta!M142</f>
        <v>0</v>
      </c>
    </row>
    <row r="1996" spans="1:10" x14ac:dyDescent="0.3">
      <c r="A1996" t="str">
        <f t="shared" si="31"/>
        <v>0Max Negocios + Ilimitado 109.90CONTADO</v>
      </c>
      <c r="B1996" s="69">
        <f>precio_alta!A143</f>
        <v>0</v>
      </c>
      <c r="C1996" s="69">
        <f>precio_alta!B143</f>
        <v>0</v>
      </c>
      <c r="D1996" s="69">
        <f>precio_alta!C143</f>
        <v>0</v>
      </c>
      <c r="E1996" s="69">
        <f>precio_alta!D143</f>
        <v>0</v>
      </c>
      <c r="F1996" s="69">
        <f>precio_alta!E143</f>
        <v>0</v>
      </c>
      <c r="G1996" s="69">
        <f>precio_alta!F143</f>
        <v>0</v>
      </c>
      <c r="H1996" s="69" t="s">
        <v>187</v>
      </c>
      <c r="I1996" t="s">
        <v>42</v>
      </c>
      <c r="J1996" s="69">
        <f>precio_alta!M143</f>
        <v>0</v>
      </c>
    </row>
    <row r="1997" spans="1:10" x14ac:dyDescent="0.3">
      <c r="A1997" t="str">
        <f t="shared" si="31"/>
        <v>0Max Negocios + Ilimitado 109.90CONTADO</v>
      </c>
      <c r="B1997" s="69">
        <f>precio_alta!A144</f>
        <v>0</v>
      </c>
      <c r="C1997" s="69">
        <f>precio_alta!B144</f>
        <v>0</v>
      </c>
      <c r="D1997" s="69">
        <f>precio_alta!C144</f>
        <v>0</v>
      </c>
      <c r="E1997" s="69">
        <f>precio_alta!D144</f>
        <v>0</v>
      </c>
      <c r="F1997" s="69">
        <f>precio_alta!E144</f>
        <v>0</v>
      </c>
      <c r="G1997" s="69">
        <f>precio_alta!F144</f>
        <v>0</v>
      </c>
      <c r="H1997" s="69" t="s">
        <v>187</v>
      </c>
      <c r="I1997" t="s">
        <v>42</v>
      </c>
      <c r="J1997" s="69">
        <f>precio_alta!M144</f>
        <v>0</v>
      </c>
    </row>
    <row r="1998" spans="1:10" x14ac:dyDescent="0.3">
      <c r="A1998" t="str">
        <f t="shared" si="31"/>
        <v>0Max Negocios + Ilimitado 109.90CONTADO</v>
      </c>
      <c r="B1998" s="69">
        <f>precio_alta!A145</f>
        <v>0</v>
      </c>
      <c r="C1998" s="69">
        <f>precio_alta!B145</f>
        <v>0</v>
      </c>
      <c r="D1998" s="69">
        <f>precio_alta!C145</f>
        <v>0</v>
      </c>
      <c r="E1998" s="69">
        <f>precio_alta!D145</f>
        <v>0</v>
      </c>
      <c r="F1998" s="69">
        <f>precio_alta!E145</f>
        <v>0</v>
      </c>
      <c r="G1998" s="69">
        <f>precio_alta!F145</f>
        <v>0</v>
      </c>
      <c r="H1998" s="69" t="s">
        <v>187</v>
      </c>
      <c r="I1998" t="s">
        <v>42</v>
      </c>
      <c r="J1998" s="69">
        <f>precio_alta!M145</f>
        <v>0</v>
      </c>
    </row>
    <row r="1999" spans="1:10" x14ac:dyDescent="0.3">
      <c r="A1999" t="str">
        <f t="shared" si="31"/>
        <v>0Max Negocios + Ilimitado 109.90CONTADO</v>
      </c>
      <c r="B1999" s="69">
        <f>precio_alta!A146</f>
        <v>0</v>
      </c>
      <c r="C1999" s="69">
        <f>precio_alta!B146</f>
        <v>0</v>
      </c>
      <c r="D1999" s="69">
        <f>precio_alta!C146</f>
        <v>0</v>
      </c>
      <c r="E1999" s="69">
        <f>precio_alta!D146</f>
        <v>0</v>
      </c>
      <c r="F1999" s="69">
        <f>precio_alta!E146</f>
        <v>0</v>
      </c>
      <c r="G1999" s="69">
        <f>precio_alta!F146</f>
        <v>0</v>
      </c>
      <c r="H1999" s="69" t="s">
        <v>187</v>
      </c>
      <c r="I1999" t="s">
        <v>42</v>
      </c>
      <c r="J1999" s="69">
        <f>precio_alta!M146</f>
        <v>0</v>
      </c>
    </row>
    <row r="2000" spans="1:10" x14ac:dyDescent="0.3">
      <c r="A2000" t="str">
        <f t="shared" si="31"/>
        <v>0Max Negocios + Ilimitado 109.90CONTADO</v>
      </c>
      <c r="B2000" s="69">
        <f>precio_alta!A147</f>
        <v>0</v>
      </c>
      <c r="C2000" s="69">
        <f>precio_alta!B147</f>
        <v>0</v>
      </c>
      <c r="D2000" s="69">
        <f>precio_alta!C147</f>
        <v>0</v>
      </c>
      <c r="E2000" s="69">
        <f>precio_alta!D147</f>
        <v>0</v>
      </c>
      <c r="F2000" s="69">
        <f>precio_alta!E147</f>
        <v>0</v>
      </c>
      <c r="G2000" s="69">
        <f>precio_alta!F147</f>
        <v>0</v>
      </c>
      <c r="H2000" s="69" t="s">
        <v>187</v>
      </c>
      <c r="I2000" t="s">
        <v>42</v>
      </c>
      <c r="J2000" s="69">
        <f>precio_alta!M147</f>
        <v>0</v>
      </c>
    </row>
    <row r="2001" spans="1:10" x14ac:dyDescent="0.3">
      <c r="A2001" t="str">
        <f t="shared" si="31"/>
        <v>0Max Negocios + Ilimitado 109.90CONTADO</v>
      </c>
      <c r="B2001" s="69">
        <f>precio_alta!A148</f>
        <v>0</v>
      </c>
      <c r="C2001" s="69">
        <f>precio_alta!B148</f>
        <v>0</v>
      </c>
      <c r="D2001" s="69">
        <f>precio_alta!C148</f>
        <v>0</v>
      </c>
      <c r="E2001" s="69">
        <f>precio_alta!D148</f>
        <v>0</v>
      </c>
      <c r="F2001" s="69">
        <f>precio_alta!E148</f>
        <v>0</v>
      </c>
      <c r="G2001" s="69">
        <f>precio_alta!F148</f>
        <v>0</v>
      </c>
      <c r="H2001" s="69" t="s">
        <v>187</v>
      </c>
      <c r="I2001" t="s">
        <v>42</v>
      </c>
      <c r="J2001" s="69">
        <f>precio_alta!M148</f>
        <v>0</v>
      </c>
    </row>
    <row r="2002" spans="1:10" x14ac:dyDescent="0.3">
      <c r="A2002" t="str">
        <f t="shared" si="31"/>
        <v>0Max Negocios + Ilimitado 109.90CONTADO</v>
      </c>
      <c r="B2002" s="69">
        <f>precio_alta!A149</f>
        <v>0</v>
      </c>
      <c r="C2002" s="69">
        <f>precio_alta!B149</f>
        <v>0</v>
      </c>
      <c r="D2002" s="69">
        <f>precio_alta!C149</f>
        <v>0</v>
      </c>
      <c r="E2002" s="69">
        <f>precio_alta!D149</f>
        <v>0</v>
      </c>
      <c r="F2002" s="69">
        <f>precio_alta!E149</f>
        <v>0</v>
      </c>
      <c r="G2002" s="69">
        <f>precio_alta!F149</f>
        <v>0</v>
      </c>
      <c r="H2002" s="69" t="s">
        <v>187</v>
      </c>
      <c r="I2002" t="s">
        <v>42</v>
      </c>
      <c r="J2002" s="69">
        <f>precio_alta!M149</f>
        <v>0</v>
      </c>
    </row>
    <row r="2003" spans="1:10" x14ac:dyDescent="0.3">
      <c r="A2003" t="str">
        <f t="shared" si="31"/>
        <v>0Max Negocios + Ilimitado 109.90CONTADO</v>
      </c>
      <c r="B2003" s="69">
        <f>precio_alta!A150</f>
        <v>0</v>
      </c>
      <c r="C2003" s="69">
        <f>precio_alta!B150</f>
        <v>0</v>
      </c>
      <c r="D2003" s="69">
        <f>precio_alta!C150</f>
        <v>0</v>
      </c>
      <c r="E2003" s="69">
        <f>precio_alta!D150</f>
        <v>0</v>
      </c>
      <c r="F2003" s="69">
        <f>precio_alta!E150</f>
        <v>0</v>
      </c>
      <c r="G2003" s="69">
        <f>precio_alta!F150</f>
        <v>0</v>
      </c>
      <c r="H2003" s="69" t="s">
        <v>187</v>
      </c>
      <c r="I2003" t="s">
        <v>42</v>
      </c>
      <c r="J2003" s="69">
        <f>precio_alta!M150</f>
        <v>0</v>
      </c>
    </row>
    <row r="2004" spans="1:10" x14ac:dyDescent="0.3">
      <c r="A2004" t="str">
        <f t="shared" si="31"/>
        <v>0Max Negocios + Ilimitado 109.90CONTADO</v>
      </c>
      <c r="B2004" s="69">
        <f>precio_alta!A151</f>
        <v>0</v>
      </c>
      <c r="C2004" s="69">
        <f>precio_alta!B151</f>
        <v>0</v>
      </c>
      <c r="D2004" s="69">
        <f>precio_alta!C151</f>
        <v>0</v>
      </c>
      <c r="E2004" s="69">
        <f>precio_alta!D151</f>
        <v>0</v>
      </c>
      <c r="F2004" s="69">
        <f>precio_alta!E151</f>
        <v>0</v>
      </c>
      <c r="G2004" s="69">
        <f>precio_alta!F151</f>
        <v>0</v>
      </c>
      <c r="H2004" s="69" t="s">
        <v>187</v>
      </c>
      <c r="I2004" t="s">
        <v>42</v>
      </c>
      <c r="J2004" s="69">
        <f>precio_alta!M151</f>
        <v>0</v>
      </c>
    </row>
    <row r="2005" spans="1:10" x14ac:dyDescent="0.3">
      <c r="A2005" t="str">
        <f t="shared" si="31"/>
        <v>0Max Negocios + Ilimitado 109.90CONTADO</v>
      </c>
      <c r="B2005" s="69">
        <f>precio_alta!A152</f>
        <v>0</v>
      </c>
      <c r="C2005" s="69">
        <f>precio_alta!B152</f>
        <v>0</v>
      </c>
      <c r="D2005" s="69">
        <f>precio_alta!C152</f>
        <v>0</v>
      </c>
      <c r="E2005" s="69">
        <f>precio_alta!D152</f>
        <v>0</v>
      </c>
      <c r="F2005" s="69">
        <f>precio_alta!E152</f>
        <v>0</v>
      </c>
      <c r="G2005" s="69">
        <f>precio_alta!F152</f>
        <v>0</v>
      </c>
      <c r="H2005" s="69" t="s">
        <v>187</v>
      </c>
      <c r="I2005" t="s">
        <v>42</v>
      </c>
      <c r="J2005" s="69">
        <f>precio_alta!M152</f>
        <v>0</v>
      </c>
    </row>
    <row r="2006" spans="1:10" x14ac:dyDescent="0.3">
      <c r="A2006" t="str">
        <f t="shared" si="31"/>
        <v>0Max Negocios + Ilimitado 109.90CONTADO</v>
      </c>
      <c r="B2006" s="69">
        <f>precio_alta!A153</f>
        <v>0</v>
      </c>
      <c r="C2006" s="69">
        <f>precio_alta!B153</f>
        <v>0</v>
      </c>
      <c r="D2006" s="69">
        <f>precio_alta!C153</f>
        <v>0</v>
      </c>
      <c r="E2006" s="69">
        <f>precio_alta!D153</f>
        <v>0</v>
      </c>
      <c r="F2006" s="69">
        <f>precio_alta!E153</f>
        <v>0</v>
      </c>
      <c r="G2006" s="69">
        <f>precio_alta!F153</f>
        <v>0</v>
      </c>
      <c r="H2006" s="69" t="s">
        <v>187</v>
      </c>
      <c r="I2006" t="s">
        <v>42</v>
      </c>
      <c r="J2006" s="69">
        <f>precio_alta!M153</f>
        <v>0</v>
      </c>
    </row>
    <row r="2007" spans="1:10" x14ac:dyDescent="0.3">
      <c r="A2007" t="str">
        <f t="shared" si="31"/>
        <v>0Max Negocios + Ilimitado 109.90CONTADO</v>
      </c>
      <c r="B2007" s="69">
        <f>precio_alta!A154</f>
        <v>0</v>
      </c>
      <c r="C2007" s="69">
        <f>precio_alta!B154</f>
        <v>0</v>
      </c>
      <c r="D2007" s="69">
        <f>precio_alta!C154</f>
        <v>0</v>
      </c>
      <c r="E2007" s="69">
        <f>precio_alta!D154</f>
        <v>0</v>
      </c>
      <c r="F2007" s="69">
        <f>precio_alta!E154</f>
        <v>0</v>
      </c>
      <c r="G2007" s="69">
        <f>precio_alta!F154</f>
        <v>0</v>
      </c>
      <c r="H2007" s="69" t="s">
        <v>187</v>
      </c>
      <c r="I2007" t="s">
        <v>42</v>
      </c>
      <c r="J2007" s="69">
        <f>precio_alta!M154</f>
        <v>0</v>
      </c>
    </row>
    <row r="2008" spans="1:10" x14ac:dyDescent="0.3">
      <c r="A2008" t="str">
        <f t="shared" si="31"/>
        <v>0Max Negocios + Ilimitado 109.90CONTADO</v>
      </c>
      <c r="B2008" s="69">
        <f>precio_alta!A155</f>
        <v>0</v>
      </c>
      <c r="C2008" s="69">
        <f>precio_alta!B155</f>
        <v>0</v>
      </c>
      <c r="D2008" s="69">
        <f>precio_alta!C155</f>
        <v>0</v>
      </c>
      <c r="E2008" s="69">
        <f>precio_alta!D155</f>
        <v>0</v>
      </c>
      <c r="F2008" s="69">
        <f>precio_alta!E155</f>
        <v>0</v>
      </c>
      <c r="G2008" s="69">
        <f>precio_alta!F155</f>
        <v>0</v>
      </c>
      <c r="H2008" s="69" t="s">
        <v>187</v>
      </c>
      <c r="I2008" t="s">
        <v>42</v>
      </c>
      <c r="J2008" s="69">
        <f>precio_alta!M155</f>
        <v>0</v>
      </c>
    </row>
    <row r="2009" spans="1:10" x14ac:dyDescent="0.3">
      <c r="A2009" t="str">
        <f t="shared" si="31"/>
        <v>0Max Negocios + Ilimitado 109.90CONTADO</v>
      </c>
      <c r="B2009" s="69">
        <f>precio_alta!A156</f>
        <v>0</v>
      </c>
      <c r="C2009" s="69">
        <f>precio_alta!B156</f>
        <v>0</v>
      </c>
      <c r="D2009" s="69">
        <f>precio_alta!C156</f>
        <v>0</v>
      </c>
      <c r="E2009" s="69">
        <f>precio_alta!D156</f>
        <v>0</v>
      </c>
      <c r="F2009" s="69">
        <f>precio_alta!E156</f>
        <v>0</v>
      </c>
      <c r="G2009" s="69">
        <f>precio_alta!F156</f>
        <v>0</v>
      </c>
      <c r="H2009" s="69" t="s">
        <v>187</v>
      </c>
      <c r="I2009" t="s">
        <v>42</v>
      </c>
      <c r="J2009" s="69">
        <f>precio_alta!M156</f>
        <v>0</v>
      </c>
    </row>
    <row r="2010" spans="1:10" x14ac:dyDescent="0.3">
      <c r="A2010" t="str">
        <f t="shared" si="31"/>
        <v>0Max Negocios + Ilimitado 109.90CONTADO</v>
      </c>
      <c r="B2010" s="69">
        <f>precio_alta!A157</f>
        <v>0</v>
      </c>
      <c r="C2010" s="69">
        <f>precio_alta!B157</f>
        <v>0</v>
      </c>
      <c r="D2010" s="69">
        <f>precio_alta!C157</f>
        <v>0</v>
      </c>
      <c r="E2010" s="69">
        <f>precio_alta!D157</f>
        <v>0</v>
      </c>
      <c r="F2010" s="69">
        <f>precio_alta!E157</f>
        <v>0</v>
      </c>
      <c r="G2010" s="69">
        <f>precio_alta!F157</f>
        <v>0</v>
      </c>
      <c r="H2010" s="69" t="s">
        <v>187</v>
      </c>
      <c r="I2010" t="s">
        <v>42</v>
      </c>
      <c r="J2010" s="69">
        <f>precio_alta!M157</f>
        <v>0</v>
      </c>
    </row>
    <row r="2011" spans="1:10" x14ac:dyDescent="0.3">
      <c r="A2011" t="str">
        <f t="shared" si="31"/>
        <v>0Max Negocios + Ilimitado 109.90CONTADO</v>
      </c>
      <c r="B2011" s="69">
        <f>precio_alta!A158</f>
        <v>0</v>
      </c>
      <c r="C2011" s="69">
        <f>precio_alta!B158</f>
        <v>0</v>
      </c>
      <c r="D2011" s="69">
        <f>precio_alta!C158</f>
        <v>0</v>
      </c>
      <c r="E2011" s="69">
        <f>precio_alta!D158</f>
        <v>0</v>
      </c>
      <c r="F2011" s="69">
        <f>precio_alta!E158</f>
        <v>0</v>
      </c>
      <c r="G2011" s="69">
        <f>precio_alta!F158</f>
        <v>0</v>
      </c>
      <c r="H2011" s="69" t="s">
        <v>187</v>
      </c>
      <c r="I2011" t="s">
        <v>42</v>
      </c>
      <c r="J2011" s="69">
        <f>precio_alta!M158</f>
        <v>0</v>
      </c>
    </row>
    <row r="2012" spans="1:10" x14ac:dyDescent="0.3">
      <c r="A2012" t="str">
        <f t="shared" si="31"/>
        <v>0Max Negocios + Ilimitado 109.90CONTADO</v>
      </c>
      <c r="B2012" s="69">
        <f>precio_alta!A159</f>
        <v>0</v>
      </c>
      <c r="C2012" s="69">
        <f>precio_alta!B159</f>
        <v>0</v>
      </c>
      <c r="D2012" s="69">
        <f>precio_alta!C159</f>
        <v>0</v>
      </c>
      <c r="E2012" s="69">
        <f>precio_alta!D159</f>
        <v>0</v>
      </c>
      <c r="F2012" s="69">
        <f>precio_alta!E159</f>
        <v>0</v>
      </c>
      <c r="G2012" s="69">
        <f>precio_alta!F159</f>
        <v>0</v>
      </c>
      <c r="H2012" s="69" t="s">
        <v>187</v>
      </c>
      <c r="I2012" t="s">
        <v>42</v>
      </c>
      <c r="J2012" s="69">
        <f>precio_alta!M159</f>
        <v>0</v>
      </c>
    </row>
    <row r="2013" spans="1:10" x14ac:dyDescent="0.3">
      <c r="A2013" t="str">
        <f t="shared" si="31"/>
        <v>0Max Negocios + Ilimitado 109.90CONTADO</v>
      </c>
      <c r="B2013" s="69">
        <f>precio_alta!A160</f>
        <v>0</v>
      </c>
      <c r="C2013" s="69">
        <f>precio_alta!B160</f>
        <v>0</v>
      </c>
      <c r="D2013" s="69">
        <f>precio_alta!C160</f>
        <v>0</v>
      </c>
      <c r="E2013" s="69">
        <f>precio_alta!D160</f>
        <v>0</v>
      </c>
      <c r="F2013" s="69">
        <f>precio_alta!E160</f>
        <v>0</v>
      </c>
      <c r="G2013" s="69">
        <f>precio_alta!F160</f>
        <v>0</v>
      </c>
      <c r="H2013" s="69" t="s">
        <v>187</v>
      </c>
      <c r="I2013" t="s">
        <v>42</v>
      </c>
      <c r="J2013" s="69">
        <f>precio_alta!M160</f>
        <v>0</v>
      </c>
    </row>
    <row r="2014" spans="1:10" x14ac:dyDescent="0.3">
      <c r="A2014" t="str">
        <f t="shared" si="31"/>
        <v>0Max Negocios + Ilimitado 109.90CONTADO</v>
      </c>
      <c r="B2014" s="69">
        <f>precio_alta!A161</f>
        <v>0</v>
      </c>
      <c r="C2014" s="69">
        <f>precio_alta!B161</f>
        <v>0</v>
      </c>
      <c r="D2014" s="69">
        <f>precio_alta!C161</f>
        <v>0</v>
      </c>
      <c r="E2014" s="69">
        <f>precio_alta!D161</f>
        <v>0</v>
      </c>
      <c r="F2014" s="69">
        <f>precio_alta!E161</f>
        <v>0</v>
      </c>
      <c r="G2014" s="69">
        <f>precio_alta!F161</f>
        <v>0</v>
      </c>
      <c r="H2014" s="69" t="s">
        <v>187</v>
      </c>
      <c r="I2014" t="s">
        <v>42</v>
      </c>
      <c r="J2014" s="69">
        <f>precio_alta!M161</f>
        <v>0</v>
      </c>
    </row>
    <row r="2015" spans="1:10" x14ac:dyDescent="0.3">
      <c r="A2015" t="str">
        <f t="shared" si="31"/>
        <v>0Max Negocios + Ilimitado 109.90CONTADO</v>
      </c>
      <c r="B2015" s="69">
        <f>precio_alta!A162</f>
        <v>0</v>
      </c>
      <c r="C2015" s="69">
        <f>precio_alta!B162</f>
        <v>0</v>
      </c>
      <c r="D2015" s="69">
        <f>precio_alta!C162</f>
        <v>0</v>
      </c>
      <c r="E2015" s="69">
        <f>precio_alta!D162</f>
        <v>0</v>
      </c>
      <c r="F2015" s="69">
        <f>precio_alta!E162</f>
        <v>0</v>
      </c>
      <c r="G2015" s="69">
        <f>precio_alta!F162</f>
        <v>0</v>
      </c>
      <c r="H2015" s="69" t="s">
        <v>187</v>
      </c>
      <c r="I2015" t="s">
        <v>42</v>
      </c>
      <c r="J2015" s="69">
        <f>precio_alta!M162</f>
        <v>0</v>
      </c>
    </row>
    <row r="2016" spans="1:10" x14ac:dyDescent="0.3">
      <c r="A2016" t="str">
        <f t="shared" si="31"/>
        <v>0Max Negocios + Ilimitado 109.90CONTADO</v>
      </c>
      <c r="B2016" s="69">
        <f>precio_alta!A163</f>
        <v>0</v>
      </c>
      <c r="C2016" s="69">
        <f>precio_alta!B163</f>
        <v>0</v>
      </c>
      <c r="D2016" s="69">
        <f>precio_alta!C163</f>
        <v>0</v>
      </c>
      <c r="E2016" s="69">
        <f>precio_alta!D163</f>
        <v>0</v>
      </c>
      <c r="F2016" s="69">
        <f>precio_alta!E163</f>
        <v>0</v>
      </c>
      <c r="G2016" s="69">
        <f>precio_alta!F163</f>
        <v>0</v>
      </c>
      <c r="H2016" s="69" t="s">
        <v>187</v>
      </c>
      <c r="I2016" t="s">
        <v>42</v>
      </c>
      <c r="J2016" s="69">
        <f>precio_alta!M163</f>
        <v>0</v>
      </c>
    </row>
    <row r="2017" spans="1:10" x14ac:dyDescent="0.3">
      <c r="A2017" t="str">
        <f t="shared" si="31"/>
        <v>0Max Negocios + Ilimitado 109.90CONTADO</v>
      </c>
      <c r="B2017" s="69">
        <f>precio_alta!A164</f>
        <v>0</v>
      </c>
      <c r="C2017" s="69">
        <f>precio_alta!B164</f>
        <v>0</v>
      </c>
      <c r="D2017" s="69">
        <f>precio_alta!C164</f>
        <v>0</v>
      </c>
      <c r="E2017" s="69">
        <f>precio_alta!D164</f>
        <v>0</v>
      </c>
      <c r="F2017" s="69">
        <f>precio_alta!E164</f>
        <v>0</v>
      </c>
      <c r="G2017" s="69">
        <f>precio_alta!F164</f>
        <v>0</v>
      </c>
      <c r="H2017" s="69" t="s">
        <v>187</v>
      </c>
      <c r="I2017" t="s">
        <v>42</v>
      </c>
      <c r="J2017" s="69">
        <f>precio_alta!M164</f>
        <v>0</v>
      </c>
    </row>
    <row r="2018" spans="1:10" x14ac:dyDescent="0.3">
      <c r="A2018" t="str">
        <f t="shared" si="31"/>
        <v>0Max Negocios + Ilimitado 109.90CONTADO</v>
      </c>
      <c r="B2018" s="69">
        <f>precio_alta!A165</f>
        <v>0</v>
      </c>
      <c r="C2018" s="69">
        <f>precio_alta!B165</f>
        <v>0</v>
      </c>
      <c r="D2018" s="69">
        <f>precio_alta!C165</f>
        <v>0</v>
      </c>
      <c r="E2018" s="69">
        <f>precio_alta!D165</f>
        <v>0</v>
      </c>
      <c r="F2018" s="69">
        <f>precio_alta!E165</f>
        <v>0</v>
      </c>
      <c r="G2018" s="69">
        <f>precio_alta!F165</f>
        <v>0</v>
      </c>
      <c r="H2018" s="69" t="s">
        <v>187</v>
      </c>
      <c r="I2018" t="s">
        <v>42</v>
      </c>
      <c r="J2018" s="69">
        <f>precio_alta!M165</f>
        <v>0</v>
      </c>
    </row>
    <row r="2019" spans="1:10" x14ac:dyDescent="0.3">
      <c r="A2019" t="str">
        <f t="shared" si="31"/>
        <v>0Max Negocios + Ilimitado 109.90CONTADO</v>
      </c>
      <c r="B2019" s="69">
        <f>precio_alta!A166</f>
        <v>0</v>
      </c>
      <c r="C2019" s="69">
        <f>precio_alta!B166</f>
        <v>0</v>
      </c>
      <c r="D2019" s="69">
        <f>precio_alta!C166</f>
        <v>0</v>
      </c>
      <c r="E2019" s="69">
        <f>precio_alta!D166</f>
        <v>0</v>
      </c>
      <c r="F2019" s="69">
        <f>precio_alta!E166</f>
        <v>0</v>
      </c>
      <c r="G2019" s="69">
        <f>precio_alta!F166</f>
        <v>0</v>
      </c>
      <c r="H2019" s="69" t="s">
        <v>187</v>
      </c>
      <c r="I2019" t="s">
        <v>42</v>
      </c>
      <c r="J2019" s="69">
        <f>precio_alta!M166</f>
        <v>0</v>
      </c>
    </row>
    <row r="2020" spans="1:10" x14ac:dyDescent="0.3">
      <c r="A2020" t="str">
        <f t="shared" si="31"/>
        <v>0Max Negocios + Ilimitado 109.90CONTADO</v>
      </c>
      <c r="B2020" s="69">
        <f>precio_alta!A167</f>
        <v>0</v>
      </c>
      <c r="C2020" s="69">
        <f>precio_alta!B167</f>
        <v>0</v>
      </c>
      <c r="D2020" s="69">
        <f>precio_alta!C167</f>
        <v>0</v>
      </c>
      <c r="E2020" s="69">
        <f>precio_alta!D167</f>
        <v>0</v>
      </c>
      <c r="F2020" s="69">
        <f>precio_alta!E167</f>
        <v>0</v>
      </c>
      <c r="G2020" s="69">
        <f>precio_alta!F167</f>
        <v>0</v>
      </c>
      <c r="H2020" s="69" t="s">
        <v>187</v>
      </c>
      <c r="I2020" t="s">
        <v>42</v>
      </c>
      <c r="J2020" s="69">
        <f>precio_alta!M167</f>
        <v>0</v>
      </c>
    </row>
    <row r="2021" spans="1:10" x14ac:dyDescent="0.3">
      <c r="A2021" t="str">
        <f t="shared" si="31"/>
        <v>0Max Negocios + Ilimitado 109.90CONTADO</v>
      </c>
      <c r="B2021" s="69">
        <f>precio_alta!A168</f>
        <v>0</v>
      </c>
      <c r="C2021" s="69">
        <f>precio_alta!B168</f>
        <v>0</v>
      </c>
      <c r="D2021" s="69">
        <f>precio_alta!C168</f>
        <v>0</v>
      </c>
      <c r="E2021" s="69">
        <f>precio_alta!D168</f>
        <v>0</v>
      </c>
      <c r="F2021" s="69">
        <f>precio_alta!E168</f>
        <v>0</v>
      </c>
      <c r="G2021" s="69">
        <f>precio_alta!F168</f>
        <v>0</v>
      </c>
      <c r="H2021" s="69" t="s">
        <v>187</v>
      </c>
      <c r="I2021" t="s">
        <v>42</v>
      </c>
      <c r="J2021" s="69">
        <f>precio_alta!M168</f>
        <v>0</v>
      </c>
    </row>
    <row r="2022" spans="1:10" x14ac:dyDescent="0.3">
      <c r="A2022" t="str">
        <f t="shared" si="31"/>
        <v>0Max Negocios + Ilimitado 109.90CONTADO</v>
      </c>
      <c r="B2022" s="69">
        <f>precio_alta!A169</f>
        <v>0</v>
      </c>
      <c r="C2022" s="69">
        <f>precio_alta!B169</f>
        <v>0</v>
      </c>
      <c r="D2022" s="69">
        <f>precio_alta!C169</f>
        <v>0</v>
      </c>
      <c r="E2022" s="69">
        <f>precio_alta!D169</f>
        <v>0</v>
      </c>
      <c r="F2022" s="69">
        <f>precio_alta!E169</f>
        <v>0</v>
      </c>
      <c r="G2022" s="69">
        <f>precio_alta!F169</f>
        <v>0</v>
      </c>
      <c r="H2022" s="69" t="s">
        <v>187</v>
      </c>
      <c r="I2022" t="s">
        <v>42</v>
      </c>
      <c r="J2022" s="69">
        <f>precio_alta!M169</f>
        <v>0</v>
      </c>
    </row>
    <row r="2023" spans="1:10" x14ac:dyDescent="0.3">
      <c r="A2023" t="str">
        <f t="shared" si="31"/>
        <v>0Max Negocios + Ilimitado 109.90CONTADO</v>
      </c>
      <c r="B2023" s="69">
        <f>precio_alta!A170</f>
        <v>0</v>
      </c>
      <c r="C2023" s="69">
        <f>precio_alta!B170</f>
        <v>0</v>
      </c>
      <c r="D2023" s="69">
        <f>precio_alta!C170</f>
        <v>0</v>
      </c>
      <c r="E2023" s="69">
        <f>precio_alta!D170</f>
        <v>0</v>
      </c>
      <c r="F2023" s="69">
        <f>precio_alta!E170</f>
        <v>0</v>
      </c>
      <c r="G2023" s="69">
        <f>precio_alta!F170</f>
        <v>0</v>
      </c>
      <c r="H2023" s="69" t="s">
        <v>187</v>
      </c>
      <c r="I2023" t="s">
        <v>42</v>
      </c>
      <c r="J2023" s="69">
        <f>precio_alta!M170</f>
        <v>0</v>
      </c>
    </row>
    <row r="2024" spans="1:10" x14ac:dyDescent="0.3">
      <c r="A2024" t="str">
        <f t="shared" si="31"/>
        <v>0Max Negocios + Ilimitado 109.90CONTADO</v>
      </c>
      <c r="B2024" s="69">
        <f>precio_alta!A171</f>
        <v>0</v>
      </c>
      <c r="C2024" s="69">
        <f>precio_alta!B171</f>
        <v>0</v>
      </c>
      <c r="D2024" s="69">
        <f>precio_alta!C171</f>
        <v>0</v>
      </c>
      <c r="E2024" s="69">
        <f>precio_alta!D171</f>
        <v>0</v>
      </c>
      <c r="F2024" s="69">
        <f>precio_alta!E171</f>
        <v>0</v>
      </c>
      <c r="G2024" s="69">
        <f>precio_alta!F171</f>
        <v>0</v>
      </c>
      <c r="H2024" s="69" t="s">
        <v>187</v>
      </c>
      <c r="I2024" t="s">
        <v>42</v>
      </c>
      <c r="J2024" s="69">
        <f>precio_alta!M171</f>
        <v>0</v>
      </c>
    </row>
    <row r="2025" spans="1:10" x14ac:dyDescent="0.3">
      <c r="A2025" t="str">
        <f t="shared" si="31"/>
        <v>0Max Negocios + Ilimitado 109.90CONTADO</v>
      </c>
      <c r="B2025" s="69">
        <f>precio_alta!A172</f>
        <v>0</v>
      </c>
      <c r="C2025" s="69">
        <f>precio_alta!B172</f>
        <v>0</v>
      </c>
      <c r="D2025" s="69">
        <f>precio_alta!C172</f>
        <v>0</v>
      </c>
      <c r="E2025" s="69">
        <f>precio_alta!D172</f>
        <v>0</v>
      </c>
      <c r="F2025" s="69">
        <f>precio_alta!E172</f>
        <v>0</v>
      </c>
      <c r="G2025" s="69">
        <f>precio_alta!F172</f>
        <v>0</v>
      </c>
      <c r="H2025" s="69" t="s">
        <v>187</v>
      </c>
      <c r="I2025" t="s">
        <v>42</v>
      </c>
      <c r="J2025" s="69">
        <f>precio_alta!M172</f>
        <v>0</v>
      </c>
    </row>
    <row r="2026" spans="1:10" x14ac:dyDescent="0.3">
      <c r="A2026" t="str">
        <f t="shared" si="31"/>
        <v>0Max Negocios + Ilimitado 109.90CONTADO</v>
      </c>
      <c r="B2026" s="69">
        <f>precio_alta!A173</f>
        <v>0</v>
      </c>
      <c r="C2026" s="69">
        <f>precio_alta!B173</f>
        <v>0</v>
      </c>
      <c r="D2026" s="69">
        <f>precio_alta!C173</f>
        <v>0</v>
      </c>
      <c r="E2026" s="69">
        <f>precio_alta!D173</f>
        <v>0</v>
      </c>
      <c r="F2026" s="69">
        <f>precio_alta!E173</f>
        <v>0</v>
      </c>
      <c r="G2026" s="69">
        <f>precio_alta!F173</f>
        <v>0</v>
      </c>
      <c r="H2026" s="69" t="s">
        <v>187</v>
      </c>
      <c r="I2026" t="s">
        <v>42</v>
      </c>
      <c r="J2026" s="69">
        <f>precio_alta!M173</f>
        <v>0</v>
      </c>
    </row>
    <row r="2027" spans="1:10" x14ac:dyDescent="0.3">
      <c r="A2027" t="str">
        <f t="shared" si="31"/>
        <v>0Max Negocios + Ilimitado 109.90CONTADO</v>
      </c>
      <c r="B2027" s="69">
        <f>precio_alta!A174</f>
        <v>0</v>
      </c>
      <c r="C2027" s="69">
        <f>precio_alta!B174</f>
        <v>0</v>
      </c>
      <c r="D2027" s="69">
        <f>precio_alta!C174</f>
        <v>0</v>
      </c>
      <c r="E2027" s="69">
        <f>precio_alta!D174</f>
        <v>0</v>
      </c>
      <c r="F2027" s="69">
        <f>precio_alta!E174</f>
        <v>0</v>
      </c>
      <c r="G2027" s="69">
        <f>precio_alta!F174</f>
        <v>0</v>
      </c>
      <c r="H2027" s="69" t="s">
        <v>187</v>
      </c>
      <c r="I2027" t="s">
        <v>42</v>
      </c>
      <c r="J2027" s="69">
        <f>precio_alta!M174</f>
        <v>0</v>
      </c>
    </row>
    <row r="2028" spans="1:10" x14ac:dyDescent="0.3">
      <c r="A2028" t="str">
        <f t="shared" si="31"/>
        <v>0Max Negocios + Ilimitado 109.90CONTADO</v>
      </c>
      <c r="B2028" s="69">
        <f>precio_alta!A175</f>
        <v>0</v>
      </c>
      <c r="C2028" s="69">
        <f>precio_alta!B175</f>
        <v>0</v>
      </c>
      <c r="D2028" s="69">
        <f>precio_alta!C175</f>
        <v>0</v>
      </c>
      <c r="E2028" s="69">
        <f>precio_alta!D175</f>
        <v>0</v>
      </c>
      <c r="F2028" s="69">
        <f>precio_alta!E175</f>
        <v>0</v>
      </c>
      <c r="G2028" s="69">
        <f>precio_alta!F175</f>
        <v>0</v>
      </c>
      <c r="H2028" s="69" t="s">
        <v>187</v>
      </c>
      <c r="I2028" t="s">
        <v>42</v>
      </c>
      <c r="J2028" s="69">
        <f>precio_alta!M175</f>
        <v>0</v>
      </c>
    </row>
    <row r="2029" spans="1:10" x14ac:dyDescent="0.3">
      <c r="A2029" t="str">
        <f t="shared" si="31"/>
        <v>0Max Negocios + Ilimitado 109.90CONTADO</v>
      </c>
      <c r="B2029" s="69">
        <f>precio_alta!A176</f>
        <v>0</v>
      </c>
      <c r="C2029" s="69">
        <f>precio_alta!B176</f>
        <v>0</v>
      </c>
      <c r="D2029" s="69">
        <f>precio_alta!C176</f>
        <v>0</v>
      </c>
      <c r="E2029" s="69">
        <f>precio_alta!D176</f>
        <v>0</v>
      </c>
      <c r="F2029" s="69">
        <f>precio_alta!E176</f>
        <v>0</v>
      </c>
      <c r="G2029" s="69">
        <f>precio_alta!F176</f>
        <v>0</v>
      </c>
      <c r="H2029" s="69" t="s">
        <v>187</v>
      </c>
      <c r="I2029" t="s">
        <v>42</v>
      </c>
      <c r="J2029" s="69">
        <f>precio_alta!M176</f>
        <v>0</v>
      </c>
    </row>
    <row r="2030" spans="1:10" x14ac:dyDescent="0.3">
      <c r="A2030" t="str">
        <f t="shared" si="31"/>
        <v>0Max Negocios + Ilimitado 109.90CONTADO</v>
      </c>
      <c r="B2030" s="69">
        <f>precio_alta!A177</f>
        <v>0</v>
      </c>
      <c r="C2030" s="69">
        <f>precio_alta!B177</f>
        <v>0</v>
      </c>
      <c r="D2030" s="69">
        <f>precio_alta!C177</f>
        <v>0</v>
      </c>
      <c r="E2030" s="69">
        <f>precio_alta!D177</f>
        <v>0</v>
      </c>
      <c r="F2030" s="69">
        <f>precio_alta!E177</f>
        <v>0</v>
      </c>
      <c r="G2030" s="69">
        <f>precio_alta!F177</f>
        <v>0</v>
      </c>
      <c r="H2030" s="69" t="s">
        <v>187</v>
      </c>
      <c r="I2030" t="s">
        <v>42</v>
      </c>
      <c r="J2030" s="69">
        <f>precio_alta!M177</f>
        <v>0</v>
      </c>
    </row>
    <row r="2031" spans="1:10" x14ac:dyDescent="0.3">
      <c r="A2031" t="str">
        <f t="shared" si="31"/>
        <v>0Max Negocios + Ilimitado 109.90CONTADO</v>
      </c>
      <c r="B2031" s="69">
        <f>precio_alta!A178</f>
        <v>0</v>
      </c>
      <c r="C2031" s="69">
        <f>precio_alta!B178</f>
        <v>0</v>
      </c>
      <c r="D2031" s="69">
        <f>precio_alta!C178</f>
        <v>0</v>
      </c>
      <c r="E2031" s="69">
        <f>precio_alta!D178</f>
        <v>0</v>
      </c>
      <c r="F2031" s="69">
        <f>precio_alta!E178</f>
        <v>0</v>
      </c>
      <c r="G2031" s="69">
        <f>precio_alta!F178</f>
        <v>0</v>
      </c>
      <c r="H2031" s="69" t="s">
        <v>187</v>
      </c>
      <c r="I2031" t="s">
        <v>42</v>
      </c>
      <c r="J2031" s="69">
        <f>precio_alta!M178</f>
        <v>0</v>
      </c>
    </row>
    <row r="2032" spans="1:10" x14ac:dyDescent="0.3">
      <c r="A2032" t="str">
        <f t="shared" si="31"/>
        <v>0Max Negocios + Ilimitado 109.90CONTADO</v>
      </c>
      <c r="B2032" s="69">
        <f>precio_alta!A179</f>
        <v>0</v>
      </c>
      <c r="C2032" s="69">
        <f>precio_alta!B179</f>
        <v>0</v>
      </c>
      <c r="D2032" s="69">
        <f>precio_alta!C179</f>
        <v>0</v>
      </c>
      <c r="E2032" s="69">
        <f>precio_alta!D179</f>
        <v>0</v>
      </c>
      <c r="F2032" s="69">
        <f>precio_alta!E179</f>
        <v>0</v>
      </c>
      <c r="G2032" s="69">
        <f>precio_alta!F179</f>
        <v>0</v>
      </c>
      <c r="H2032" s="69" t="s">
        <v>187</v>
      </c>
      <c r="I2032" t="s">
        <v>42</v>
      </c>
      <c r="J2032" s="69">
        <f>precio_alta!M179</f>
        <v>0</v>
      </c>
    </row>
    <row r="2033" spans="1:10" x14ac:dyDescent="0.3">
      <c r="A2033" t="str">
        <f t="shared" si="31"/>
        <v>0Max Negocios + Ilimitado 109.90CONTADO</v>
      </c>
      <c r="B2033" s="69">
        <f>precio_alta!A180</f>
        <v>0</v>
      </c>
      <c r="C2033" s="69">
        <f>precio_alta!B180</f>
        <v>0</v>
      </c>
      <c r="D2033" s="69">
        <f>precio_alta!C180</f>
        <v>0</v>
      </c>
      <c r="E2033" s="69">
        <f>precio_alta!D180</f>
        <v>0</v>
      </c>
      <c r="F2033" s="69">
        <f>precio_alta!E180</f>
        <v>0</v>
      </c>
      <c r="G2033" s="69">
        <f>precio_alta!F180</f>
        <v>0</v>
      </c>
      <c r="H2033" s="69" t="s">
        <v>187</v>
      </c>
      <c r="I2033" t="s">
        <v>42</v>
      </c>
      <c r="J2033" s="69">
        <f>precio_alta!M180</f>
        <v>0</v>
      </c>
    </row>
    <row r="2034" spans="1:10" x14ac:dyDescent="0.3">
      <c r="A2034" t="str">
        <f t="shared" si="31"/>
        <v>0Max Negocios + Ilimitado 109.90CONTADO</v>
      </c>
      <c r="B2034" s="69">
        <f>precio_alta!A181</f>
        <v>0</v>
      </c>
      <c r="C2034" s="69">
        <f>precio_alta!B181</f>
        <v>0</v>
      </c>
      <c r="D2034" s="69">
        <f>precio_alta!C181</f>
        <v>0</v>
      </c>
      <c r="E2034" s="69">
        <f>precio_alta!D181</f>
        <v>0</v>
      </c>
      <c r="F2034" s="69">
        <f>precio_alta!E181</f>
        <v>0</v>
      </c>
      <c r="G2034" s="69">
        <f>precio_alta!F181</f>
        <v>0</v>
      </c>
      <c r="H2034" s="69" t="s">
        <v>187</v>
      </c>
      <c r="I2034" t="s">
        <v>42</v>
      </c>
      <c r="J2034" s="69">
        <f>precio_alta!M181</f>
        <v>0</v>
      </c>
    </row>
    <row r="2035" spans="1:10" x14ac:dyDescent="0.3">
      <c r="A2035" t="str">
        <f t="shared" si="31"/>
        <v>0Max Negocios + Ilimitado 109.90CONTADO</v>
      </c>
      <c r="B2035" s="69">
        <f>precio_alta!A182</f>
        <v>0</v>
      </c>
      <c r="C2035" s="69">
        <f>precio_alta!B182</f>
        <v>0</v>
      </c>
      <c r="D2035" s="69">
        <f>precio_alta!C182</f>
        <v>0</v>
      </c>
      <c r="E2035" s="69">
        <f>precio_alta!D182</f>
        <v>0</v>
      </c>
      <c r="F2035" s="69">
        <f>precio_alta!E182</f>
        <v>0</v>
      </c>
      <c r="G2035" s="69">
        <f>precio_alta!F182</f>
        <v>0</v>
      </c>
      <c r="H2035" s="69" t="s">
        <v>187</v>
      </c>
      <c r="I2035" t="s">
        <v>42</v>
      </c>
      <c r="J2035" s="69">
        <f>precio_alta!M182</f>
        <v>0</v>
      </c>
    </row>
    <row r="2036" spans="1:10" x14ac:dyDescent="0.3">
      <c r="A2036" t="str">
        <f t="shared" si="31"/>
        <v>0Max Negocios + Ilimitado 109.90CONTADO</v>
      </c>
      <c r="B2036" s="69">
        <f>precio_alta!A183</f>
        <v>0</v>
      </c>
      <c r="C2036" s="69">
        <f>precio_alta!B183</f>
        <v>0</v>
      </c>
      <c r="D2036" s="69">
        <f>precio_alta!C183</f>
        <v>0</v>
      </c>
      <c r="E2036" s="69">
        <f>precio_alta!D183</f>
        <v>0</v>
      </c>
      <c r="F2036" s="69">
        <f>precio_alta!E183</f>
        <v>0</v>
      </c>
      <c r="G2036" s="69">
        <f>precio_alta!F183</f>
        <v>0</v>
      </c>
      <c r="H2036" s="69" t="s">
        <v>187</v>
      </c>
      <c r="I2036" t="s">
        <v>42</v>
      </c>
      <c r="J2036" s="69">
        <f>precio_alta!M183</f>
        <v>0</v>
      </c>
    </row>
    <row r="2037" spans="1:10" x14ac:dyDescent="0.3">
      <c r="A2037" t="str">
        <f t="shared" si="31"/>
        <v>0Max Negocios + Ilimitado 109.90CONTADO</v>
      </c>
      <c r="B2037" s="69">
        <f>precio_alta!A184</f>
        <v>0</v>
      </c>
      <c r="C2037" s="69">
        <f>precio_alta!B184</f>
        <v>0</v>
      </c>
      <c r="D2037" s="69">
        <f>precio_alta!C184</f>
        <v>0</v>
      </c>
      <c r="E2037" s="69">
        <f>precio_alta!D184</f>
        <v>0</v>
      </c>
      <c r="F2037" s="69">
        <f>precio_alta!E184</f>
        <v>0</v>
      </c>
      <c r="G2037" s="69">
        <f>precio_alta!F184</f>
        <v>0</v>
      </c>
      <c r="H2037" s="69" t="s">
        <v>187</v>
      </c>
      <c r="I2037" t="s">
        <v>42</v>
      </c>
      <c r="J2037" s="69">
        <f>precio_alta!M184</f>
        <v>0</v>
      </c>
    </row>
    <row r="2038" spans="1:10" x14ac:dyDescent="0.3">
      <c r="A2038" t="str">
        <f t="shared" si="31"/>
        <v>0Max Negocios + Ilimitado 109.90CONTADO</v>
      </c>
      <c r="B2038" s="69">
        <f>precio_alta!A185</f>
        <v>0</v>
      </c>
      <c r="C2038" s="69">
        <f>precio_alta!B185</f>
        <v>0</v>
      </c>
      <c r="D2038" s="69">
        <f>precio_alta!C185</f>
        <v>0</v>
      </c>
      <c r="E2038" s="69">
        <f>precio_alta!D185</f>
        <v>0</v>
      </c>
      <c r="F2038" s="69">
        <f>precio_alta!E185</f>
        <v>0</v>
      </c>
      <c r="G2038" s="69">
        <f>precio_alta!F185</f>
        <v>0</v>
      </c>
      <c r="H2038" s="69" t="s">
        <v>187</v>
      </c>
      <c r="I2038" t="s">
        <v>42</v>
      </c>
      <c r="J2038" s="69">
        <f>precio_alta!M185</f>
        <v>0</v>
      </c>
    </row>
    <row r="2039" spans="1:10" x14ac:dyDescent="0.3">
      <c r="A2039" t="str">
        <f t="shared" si="31"/>
        <v>0Max Negocios + Ilimitado 109.90CONTADO</v>
      </c>
      <c r="B2039" s="69">
        <f>precio_alta!A186</f>
        <v>0</v>
      </c>
      <c r="C2039" s="69">
        <f>precio_alta!B186</f>
        <v>0</v>
      </c>
      <c r="D2039" s="69">
        <f>precio_alta!C186</f>
        <v>0</v>
      </c>
      <c r="E2039" s="69">
        <f>precio_alta!D186</f>
        <v>0</v>
      </c>
      <c r="F2039" s="69">
        <f>precio_alta!E186</f>
        <v>0</v>
      </c>
      <c r="G2039" s="69">
        <f>precio_alta!F186</f>
        <v>0</v>
      </c>
      <c r="H2039" s="69" t="s">
        <v>187</v>
      </c>
      <c r="I2039" t="s">
        <v>42</v>
      </c>
      <c r="J2039" s="69">
        <f>precio_alta!M186</f>
        <v>0</v>
      </c>
    </row>
    <row r="2040" spans="1:10" x14ac:dyDescent="0.3">
      <c r="A2040" t="str">
        <f t="shared" si="31"/>
        <v>0Max Negocios + Ilimitado 109.90CONTADO</v>
      </c>
      <c r="B2040" s="69">
        <f>precio_alta!A187</f>
        <v>0</v>
      </c>
      <c r="C2040" s="69">
        <f>precio_alta!B187</f>
        <v>0</v>
      </c>
      <c r="D2040" s="69">
        <f>precio_alta!C187</f>
        <v>0</v>
      </c>
      <c r="E2040" s="69">
        <f>precio_alta!D187</f>
        <v>0</v>
      </c>
      <c r="F2040" s="69">
        <f>precio_alta!E187</f>
        <v>0</v>
      </c>
      <c r="G2040" s="69">
        <f>precio_alta!F187</f>
        <v>0</v>
      </c>
      <c r="H2040" s="69" t="s">
        <v>187</v>
      </c>
      <c r="I2040" t="s">
        <v>42</v>
      </c>
      <c r="J2040" s="69">
        <f>precio_alta!M187</f>
        <v>0</v>
      </c>
    </row>
    <row r="2041" spans="1:10" x14ac:dyDescent="0.3">
      <c r="A2041" t="str">
        <f t="shared" si="31"/>
        <v>0Max Negocios + Ilimitado 109.90CONTADO</v>
      </c>
      <c r="B2041" s="69">
        <f>precio_alta!A188</f>
        <v>0</v>
      </c>
      <c r="C2041" s="69">
        <f>precio_alta!B188</f>
        <v>0</v>
      </c>
      <c r="D2041" s="69">
        <f>precio_alta!C188</f>
        <v>0</v>
      </c>
      <c r="E2041" s="69">
        <f>precio_alta!D188</f>
        <v>0</v>
      </c>
      <c r="F2041" s="69">
        <f>precio_alta!E188</f>
        <v>0</v>
      </c>
      <c r="G2041" s="69">
        <f>precio_alta!F188</f>
        <v>0</v>
      </c>
      <c r="H2041" s="69" t="s">
        <v>187</v>
      </c>
      <c r="I2041" t="s">
        <v>42</v>
      </c>
      <c r="J2041" s="69">
        <f>precio_alta!M188</f>
        <v>0</v>
      </c>
    </row>
    <row r="2042" spans="1:10" x14ac:dyDescent="0.3">
      <c r="A2042" t="str">
        <f t="shared" si="31"/>
        <v>0Max Negocios + Ilimitado 109.90CONTADO</v>
      </c>
      <c r="B2042" s="69">
        <f>precio_alta!A189</f>
        <v>0</v>
      </c>
      <c r="C2042" s="69">
        <f>precio_alta!B189</f>
        <v>0</v>
      </c>
      <c r="D2042" s="69">
        <f>precio_alta!C189</f>
        <v>0</v>
      </c>
      <c r="E2042" s="69">
        <f>precio_alta!D189</f>
        <v>0</v>
      </c>
      <c r="F2042" s="69">
        <f>precio_alta!E189</f>
        <v>0</v>
      </c>
      <c r="G2042" s="69">
        <f>precio_alta!F189</f>
        <v>0</v>
      </c>
      <c r="H2042" s="69" t="s">
        <v>187</v>
      </c>
      <c r="I2042" t="s">
        <v>42</v>
      </c>
      <c r="J2042" s="69">
        <f>precio_alta!M189</f>
        <v>0</v>
      </c>
    </row>
    <row r="2043" spans="1:10" x14ac:dyDescent="0.3">
      <c r="A2043" t="str">
        <f t="shared" si="31"/>
        <v>0Max Negocios + Ilimitado 109.90CONTADO</v>
      </c>
      <c r="B2043" s="69">
        <f>precio_alta!A190</f>
        <v>0</v>
      </c>
      <c r="C2043" s="69">
        <f>precio_alta!B190</f>
        <v>0</v>
      </c>
      <c r="D2043" s="69">
        <f>precio_alta!C190</f>
        <v>0</v>
      </c>
      <c r="E2043" s="69">
        <f>precio_alta!D190</f>
        <v>0</v>
      </c>
      <c r="F2043" s="69">
        <f>precio_alta!E190</f>
        <v>0</v>
      </c>
      <c r="G2043" s="69">
        <f>precio_alta!F190</f>
        <v>0</v>
      </c>
      <c r="H2043" s="69" t="s">
        <v>187</v>
      </c>
      <c r="I2043" t="s">
        <v>42</v>
      </c>
      <c r="J2043" s="69">
        <f>precio_alta!M190</f>
        <v>0</v>
      </c>
    </row>
    <row r="2044" spans="1:10" x14ac:dyDescent="0.3">
      <c r="A2044" t="str">
        <f t="shared" si="31"/>
        <v>0Max Negocios + Ilimitado 109.90CONTADO</v>
      </c>
      <c r="B2044" s="69">
        <f>precio_alta!A191</f>
        <v>0</v>
      </c>
      <c r="C2044" s="69">
        <f>precio_alta!B191</f>
        <v>0</v>
      </c>
      <c r="D2044" s="69">
        <f>precio_alta!C191</f>
        <v>0</v>
      </c>
      <c r="E2044" s="69">
        <f>precio_alta!D191</f>
        <v>0</v>
      </c>
      <c r="F2044" s="69">
        <f>precio_alta!E191</f>
        <v>0</v>
      </c>
      <c r="G2044" s="69">
        <f>precio_alta!F191</f>
        <v>0</v>
      </c>
      <c r="H2044" s="69" t="s">
        <v>187</v>
      </c>
      <c r="I2044" t="s">
        <v>42</v>
      </c>
      <c r="J2044" s="69">
        <f>precio_alta!M191</f>
        <v>0</v>
      </c>
    </row>
    <row r="2045" spans="1:10" x14ac:dyDescent="0.3">
      <c r="A2045" t="str">
        <f t="shared" si="31"/>
        <v>0Max Negocios + Ilimitado 109.90CONTADO</v>
      </c>
      <c r="B2045" s="69">
        <f>precio_alta!A192</f>
        <v>0</v>
      </c>
      <c r="C2045" s="69">
        <f>precio_alta!B192</f>
        <v>0</v>
      </c>
      <c r="D2045" s="69">
        <f>precio_alta!C192</f>
        <v>0</v>
      </c>
      <c r="E2045" s="69">
        <f>precio_alta!D192</f>
        <v>0</v>
      </c>
      <c r="F2045" s="69">
        <f>precio_alta!E192</f>
        <v>0</v>
      </c>
      <c r="G2045" s="69">
        <f>precio_alta!F192</f>
        <v>0</v>
      </c>
      <c r="H2045" s="69" t="s">
        <v>187</v>
      </c>
      <c r="I2045" t="s">
        <v>42</v>
      </c>
      <c r="J2045" s="69">
        <f>precio_alta!M192</f>
        <v>0</v>
      </c>
    </row>
    <row r="2046" spans="1:10" x14ac:dyDescent="0.3">
      <c r="A2046" t="str">
        <f t="shared" si="31"/>
        <v>0Max Negocios + Ilimitado 109.90CONTADO</v>
      </c>
      <c r="B2046" s="69">
        <f>precio_alta!A193</f>
        <v>0</v>
      </c>
      <c r="C2046" s="69">
        <f>precio_alta!B193</f>
        <v>0</v>
      </c>
      <c r="D2046" s="69">
        <f>precio_alta!C193</f>
        <v>0</v>
      </c>
      <c r="E2046" s="69">
        <f>precio_alta!D193</f>
        <v>0</v>
      </c>
      <c r="F2046" s="69">
        <f>precio_alta!E193</f>
        <v>0</v>
      </c>
      <c r="G2046" s="69">
        <f>precio_alta!F193</f>
        <v>0</v>
      </c>
      <c r="H2046" s="69" t="s">
        <v>187</v>
      </c>
      <c r="I2046" t="s">
        <v>42</v>
      </c>
      <c r="J2046" s="69">
        <f>precio_alta!M193</f>
        <v>0</v>
      </c>
    </row>
    <row r="2047" spans="1:10" x14ac:dyDescent="0.3">
      <c r="A2047" t="str">
        <f t="shared" si="31"/>
        <v>0Max Negocios + Ilimitado 109.90CONTADO</v>
      </c>
      <c r="B2047" s="69">
        <f>precio_alta!A194</f>
        <v>0</v>
      </c>
      <c r="C2047" s="69">
        <f>precio_alta!B194</f>
        <v>0</v>
      </c>
      <c r="D2047" s="69">
        <f>precio_alta!C194</f>
        <v>0</v>
      </c>
      <c r="E2047" s="69">
        <f>precio_alta!D194</f>
        <v>0</v>
      </c>
      <c r="F2047" s="69">
        <f>precio_alta!E194</f>
        <v>0</v>
      </c>
      <c r="G2047" s="69">
        <f>precio_alta!F194</f>
        <v>0</v>
      </c>
      <c r="H2047" s="69" t="s">
        <v>187</v>
      </c>
      <c r="I2047" t="s">
        <v>42</v>
      </c>
      <c r="J2047" s="69">
        <f>precio_alta!M194</f>
        <v>0</v>
      </c>
    </row>
    <row r="2048" spans="1:10" x14ac:dyDescent="0.3">
      <c r="A2048" t="str">
        <f t="shared" si="31"/>
        <v>0Max Negocios + Ilimitado 109.90CONTADO</v>
      </c>
      <c r="B2048" s="69">
        <f>precio_alta!A195</f>
        <v>0</v>
      </c>
      <c r="C2048" s="69">
        <f>precio_alta!B195</f>
        <v>0</v>
      </c>
      <c r="D2048" s="69">
        <f>precio_alta!C195</f>
        <v>0</v>
      </c>
      <c r="E2048" s="69">
        <f>precio_alta!D195</f>
        <v>0</v>
      </c>
      <c r="F2048" s="69">
        <f>precio_alta!E195</f>
        <v>0</v>
      </c>
      <c r="G2048" s="69">
        <f>precio_alta!F195</f>
        <v>0</v>
      </c>
      <c r="H2048" s="69" t="s">
        <v>187</v>
      </c>
      <c r="I2048" t="s">
        <v>42</v>
      </c>
      <c r="J2048" s="69">
        <f>precio_alta!M195</f>
        <v>0</v>
      </c>
    </row>
    <row r="2049" spans="1:10" x14ac:dyDescent="0.3">
      <c r="A2049" t="str">
        <f t="shared" si="31"/>
        <v>0Max Negocios + Ilimitado 109.90CONTADO</v>
      </c>
      <c r="B2049" s="69">
        <f>precio_alta!A196</f>
        <v>0</v>
      </c>
      <c r="C2049" s="69">
        <f>precio_alta!B196</f>
        <v>0</v>
      </c>
      <c r="D2049" s="69">
        <f>precio_alta!C196</f>
        <v>0</v>
      </c>
      <c r="E2049" s="69">
        <f>precio_alta!D196</f>
        <v>0</v>
      </c>
      <c r="F2049" s="69">
        <f>precio_alta!E196</f>
        <v>0</v>
      </c>
      <c r="G2049" s="69">
        <f>precio_alta!F196</f>
        <v>0</v>
      </c>
      <c r="H2049" s="69" t="s">
        <v>187</v>
      </c>
      <c r="I2049" t="s">
        <v>42</v>
      </c>
      <c r="J2049" s="69">
        <f>precio_alta!M196</f>
        <v>0</v>
      </c>
    </row>
    <row r="2050" spans="1:10" x14ac:dyDescent="0.3">
      <c r="A2050" t="str">
        <f t="shared" si="31"/>
        <v>0Max Negocios + Ilimitado 109.90CONTADO</v>
      </c>
      <c r="B2050" s="69">
        <f>precio_alta!A197</f>
        <v>0</v>
      </c>
      <c r="C2050" s="69">
        <f>precio_alta!B197</f>
        <v>0</v>
      </c>
      <c r="D2050" s="69">
        <f>precio_alta!C197</f>
        <v>0</v>
      </c>
      <c r="E2050" s="69">
        <f>precio_alta!D197</f>
        <v>0</v>
      </c>
      <c r="F2050" s="69">
        <f>precio_alta!E197</f>
        <v>0</v>
      </c>
      <c r="G2050" s="69">
        <f>precio_alta!F197</f>
        <v>0</v>
      </c>
      <c r="H2050" s="69" t="s">
        <v>187</v>
      </c>
      <c r="I2050" t="s">
        <v>42</v>
      </c>
      <c r="J2050" s="69">
        <f>precio_alta!M197</f>
        <v>0</v>
      </c>
    </row>
    <row r="2051" spans="1:10" x14ac:dyDescent="0.3">
      <c r="A2051" t="str">
        <f t="shared" ref="A2051:A2114" si="32">CONCATENATE(E2051,I2051,H2051)</f>
        <v>0Max Negocios + Ilimitado 109.90CONTADO</v>
      </c>
      <c r="B2051" s="69">
        <f>precio_alta!A198</f>
        <v>0</v>
      </c>
      <c r="C2051" s="69">
        <f>precio_alta!B198</f>
        <v>0</v>
      </c>
      <c r="D2051" s="69">
        <f>precio_alta!C198</f>
        <v>0</v>
      </c>
      <c r="E2051" s="69">
        <f>precio_alta!D198</f>
        <v>0</v>
      </c>
      <c r="F2051" s="69">
        <f>precio_alta!E198</f>
        <v>0</v>
      </c>
      <c r="G2051" s="69">
        <f>precio_alta!F198</f>
        <v>0</v>
      </c>
      <c r="H2051" s="69" t="s">
        <v>187</v>
      </c>
      <c r="I2051" t="s">
        <v>42</v>
      </c>
      <c r="J2051" s="69">
        <f>precio_alta!M198</f>
        <v>0</v>
      </c>
    </row>
    <row r="2052" spans="1:10" x14ac:dyDescent="0.3">
      <c r="A2052" t="str">
        <f t="shared" si="32"/>
        <v>0Max Negocios + Ilimitado 109.90CONTADO</v>
      </c>
      <c r="B2052" s="69">
        <f>precio_alta!A199</f>
        <v>0</v>
      </c>
      <c r="C2052" s="69">
        <f>precio_alta!B199</f>
        <v>0</v>
      </c>
      <c r="D2052" s="69">
        <f>precio_alta!C199</f>
        <v>0</v>
      </c>
      <c r="E2052" s="69">
        <f>precio_alta!D199</f>
        <v>0</v>
      </c>
      <c r="F2052" s="69">
        <f>precio_alta!E199</f>
        <v>0</v>
      </c>
      <c r="G2052" s="69">
        <f>precio_alta!F199</f>
        <v>0</v>
      </c>
      <c r="H2052" s="69" t="s">
        <v>187</v>
      </c>
      <c r="I2052" t="s">
        <v>42</v>
      </c>
      <c r="J2052" s="69">
        <f>precio_alta!M199</f>
        <v>0</v>
      </c>
    </row>
    <row r="2053" spans="1:10" x14ac:dyDescent="0.3">
      <c r="A2053" t="str">
        <f t="shared" si="32"/>
        <v>0Max Negocios + Ilimitado 109.90CONTADO</v>
      </c>
      <c r="B2053" s="69">
        <f>precio_alta!A200</f>
        <v>0</v>
      </c>
      <c r="C2053" s="69">
        <f>precio_alta!B200</f>
        <v>0</v>
      </c>
      <c r="D2053" s="69">
        <f>precio_alta!C200</f>
        <v>0</v>
      </c>
      <c r="E2053" s="69">
        <f>precio_alta!D200</f>
        <v>0</v>
      </c>
      <c r="F2053" s="69">
        <f>precio_alta!E200</f>
        <v>0</v>
      </c>
      <c r="G2053" s="69">
        <f>precio_alta!F200</f>
        <v>0</v>
      </c>
      <c r="H2053" s="69" t="s">
        <v>187</v>
      </c>
      <c r="I2053" t="s">
        <v>42</v>
      </c>
      <c r="J2053" s="69">
        <f>precio_alta!M200</f>
        <v>0</v>
      </c>
    </row>
    <row r="2054" spans="1:10" x14ac:dyDescent="0.3">
      <c r="A2054" t="str">
        <f t="shared" si="32"/>
        <v>0Max Negocios + Ilimitado 109.90CONTADO</v>
      </c>
      <c r="B2054" s="69">
        <f>precio_alta!A201</f>
        <v>0</v>
      </c>
      <c r="C2054" s="69">
        <f>precio_alta!B201</f>
        <v>0</v>
      </c>
      <c r="D2054" s="69">
        <f>precio_alta!C201</f>
        <v>0</v>
      </c>
      <c r="E2054" s="69">
        <f>precio_alta!D201</f>
        <v>0</v>
      </c>
      <c r="F2054" s="69">
        <f>precio_alta!E201</f>
        <v>0</v>
      </c>
      <c r="G2054" s="69">
        <f>precio_alta!F201</f>
        <v>0</v>
      </c>
      <c r="H2054" s="69" t="s">
        <v>187</v>
      </c>
      <c r="I2054" t="s">
        <v>42</v>
      </c>
      <c r="J2054" s="69">
        <f>precio_alta!M201</f>
        <v>0</v>
      </c>
    </row>
    <row r="2055" spans="1:10" x14ac:dyDescent="0.3">
      <c r="A2055" t="str">
        <f t="shared" si="32"/>
        <v>0Max Negocios + Ilimitado 109.90CONTADO</v>
      </c>
      <c r="B2055" s="69">
        <f>precio_alta!A202</f>
        <v>0</v>
      </c>
      <c r="C2055" s="69">
        <f>precio_alta!B202</f>
        <v>0</v>
      </c>
      <c r="D2055" s="69">
        <f>precio_alta!C202</f>
        <v>0</v>
      </c>
      <c r="E2055" s="69">
        <f>precio_alta!D202</f>
        <v>0</v>
      </c>
      <c r="F2055" s="69">
        <f>precio_alta!E202</f>
        <v>0</v>
      </c>
      <c r="G2055" s="69">
        <f>precio_alta!F202</f>
        <v>0</v>
      </c>
      <c r="H2055" s="69" t="s">
        <v>187</v>
      </c>
      <c r="I2055" t="s">
        <v>42</v>
      </c>
      <c r="J2055" s="69">
        <f>precio_alta!M202</f>
        <v>0</v>
      </c>
    </row>
    <row r="2056" spans="1:10" x14ac:dyDescent="0.3">
      <c r="A2056" t="str">
        <f t="shared" si="32"/>
        <v>0Max Negocios + Ilimitado 109.90CONTADO</v>
      </c>
      <c r="B2056" s="69">
        <f>precio_alta!A203</f>
        <v>0</v>
      </c>
      <c r="C2056" s="69">
        <f>precio_alta!B203</f>
        <v>0</v>
      </c>
      <c r="D2056" s="69">
        <f>precio_alta!C203</f>
        <v>0</v>
      </c>
      <c r="E2056" s="69">
        <f>precio_alta!D203</f>
        <v>0</v>
      </c>
      <c r="F2056" s="69">
        <f>precio_alta!E203</f>
        <v>0</v>
      </c>
      <c r="G2056" s="69">
        <f>precio_alta!F203</f>
        <v>0</v>
      </c>
      <c r="H2056" s="69" t="s">
        <v>187</v>
      </c>
      <c r="I2056" t="s">
        <v>42</v>
      </c>
      <c r="J2056" s="69">
        <f>precio_alta!M203</f>
        <v>0</v>
      </c>
    </row>
    <row r="2057" spans="1:10" x14ac:dyDescent="0.3">
      <c r="A2057" t="str">
        <f t="shared" si="32"/>
        <v>0Max Negocios + Ilimitado 109.90CONTADO</v>
      </c>
      <c r="B2057" s="69">
        <f>precio_alta!A204</f>
        <v>0</v>
      </c>
      <c r="C2057" s="69">
        <f>precio_alta!B204</f>
        <v>0</v>
      </c>
      <c r="D2057" s="69">
        <f>precio_alta!C204</f>
        <v>0</v>
      </c>
      <c r="E2057" s="69">
        <f>precio_alta!D204</f>
        <v>0</v>
      </c>
      <c r="F2057" s="69">
        <f>precio_alta!E204</f>
        <v>0</v>
      </c>
      <c r="G2057" s="69">
        <f>precio_alta!F204</f>
        <v>0</v>
      </c>
      <c r="H2057" s="69" t="s">
        <v>187</v>
      </c>
      <c r="I2057" t="s">
        <v>42</v>
      </c>
      <c r="J2057" s="69">
        <f>precio_alta!M204</f>
        <v>0</v>
      </c>
    </row>
    <row r="2058" spans="1:10" x14ac:dyDescent="0.3">
      <c r="A2058" t="str">
        <f t="shared" si="32"/>
        <v>0Max Negocios + Ilimitado 109.90CONTADO</v>
      </c>
      <c r="B2058" s="69">
        <f>precio_alta!A205</f>
        <v>0</v>
      </c>
      <c r="C2058" s="69">
        <f>precio_alta!B205</f>
        <v>0</v>
      </c>
      <c r="D2058" s="69">
        <f>precio_alta!C205</f>
        <v>0</v>
      </c>
      <c r="E2058" s="69">
        <f>precio_alta!D205</f>
        <v>0</v>
      </c>
      <c r="F2058" s="69">
        <f>precio_alta!E205</f>
        <v>0</v>
      </c>
      <c r="G2058" s="69">
        <f>precio_alta!F205</f>
        <v>0</v>
      </c>
      <c r="H2058" s="69" t="s">
        <v>187</v>
      </c>
      <c r="I2058" t="s">
        <v>42</v>
      </c>
      <c r="J2058" s="69">
        <f>precio_alta!M205</f>
        <v>0</v>
      </c>
    </row>
    <row r="2059" spans="1:10" x14ac:dyDescent="0.3">
      <c r="A2059" t="str">
        <f t="shared" si="32"/>
        <v>0Max Negocios + Ilimitado 109.90CONTADO</v>
      </c>
      <c r="B2059" s="69">
        <f>precio_alta!A206</f>
        <v>0</v>
      </c>
      <c r="C2059" s="69">
        <f>precio_alta!B206</f>
        <v>0</v>
      </c>
      <c r="D2059" s="69">
        <f>precio_alta!C206</f>
        <v>0</v>
      </c>
      <c r="E2059" s="69">
        <f>precio_alta!D206</f>
        <v>0</v>
      </c>
      <c r="F2059" s="69">
        <f>precio_alta!E206</f>
        <v>0</v>
      </c>
      <c r="G2059" s="69">
        <f>precio_alta!F206</f>
        <v>0</v>
      </c>
      <c r="H2059" s="69" t="s">
        <v>187</v>
      </c>
      <c r="I2059" t="s">
        <v>42</v>
      </c>
      <c r="J2059" s="69">
        <f>precio_alta!M206</f>
        <v>0</v>
      </c>
    </row>
    <row r="2060" spans="1:10" x14ac:dyDescent="0.3">
      <c r="A2060" t="str">
        <f t="shared" si="32"/>
        <v>0Max Negocios + Ilimitado 109.90CONTADO</v>
      </c>
      <c r="B2060" s="69">
        <f>precio_alta!A207</f>
        <v>0</v>
      </c>
      <c r="C2060" s="69">
        <f>precio_alta!B207</f>
        <v>0</v>
      </c>
      <c r="D2060" s="69">
        <f>precio_alta!C207</f>
        <v>0</v>
      </c>
      <c r="E2060" s="69">
        <f>precio_alta!D207</f>
        <v>0</v>
      </c>
      <c r="F2060" s="69">
        <f>precio_alta!E207</f>
        <v>0</v>
      </c>
      <c r="G2060" s="69">
        <f>precio_alta!F207</f>
        <v>0</v>
      </c>
      <c r="H2060" s="69" t="s">
        <v>187</v>
      </c>
      <c r="I2060" t="s">
        <v>42</v>
      </c>
      <c r="J2060" s="69">
        <f>precio_alta!M207</f>
        <v>0</v>
      </c>
    </row>
    <row r="2061" spans="1:10" x14ac:dyDescent="0.3">
      <c r="A2061" t="str">
        <f t="shared" si="32"/>
        <v>0Max Negocios + Ilimitado 109.90CONTADO</v>
      </c>
      <c r="B2061" s="69">
        <f>precio_alta!A208</f>
        <v>0</v>
      </c>
      <c r="C2061" s="69">
        <f>precio_alta!B208</f>
        <v>0</v>
      </c>
      <c r="D2061" s="69">
        <f>precio_alta!C208</f>
        <v>0</v>
      </c>
      <c r="E2061" s="69">
        <f>precio_alta!D208</f>
        <v>0</v>
      </c>
      <c r="F2061" s="69">
        <f>precio_alta!E208</f>
        <v>0</v>
      </c>
      <c r="G2061" s="69">
        <f>precio_alta!F208</f>
        <v>0</v>
      </c>
      <c r="H2061" s="69" t="s">
        <v>187</v>
      </c>
      <c r="I2061" t="s">
        <v>42</v>
      </c>
      <c r="J2061" s="69">
        <f>precio_alta!M208</f>
        <v>0</v>
      </c>
    </row>
    <row r="2062" spans="1:10" x14ac:dyDescent="0.3">
      <c r="A2062" t="str">
        <f t="shared" si="32"/>
        <v>0Max Negocios + Ilimitado 109.90CONTADO</v>
      </c>
      <c r="B2062" s="69">
        <f>precio_alta!A209</f>
        <v>0</v>
      </c>
      <c r="C2062" s="69">
        <f>precio_alta!B209</f>
        <v>0</v>
      </c>
      <c r="D2062" s="69">
        <f>precio_alta!C209</f>
        <v>0</v>
      </c>
      <c r="E2062" s="69">
        <f>precio_alta!D209</f>
        <v>0</v>
      </c>
      <c r="F2062" s="69">
        <f>precio_alta!E209</f>
        <v>0</v>
      </c>
      <c r="G2062" s="69">
        <f>precio_alta!F209</f>
        <v>0</v>
      </c>
      <c r="H2062" s="69" t="s">
        <v>187</v>
      </c>
      <c r="I2062" t="s">
        <v>42</v>
      </c>
      <c r="J2062" s="69">
        <f>precio_alta!M209</f>
        <v>0</v>
      </c>
    </row>
    <row r="2063" spans="1:10" x14ac:dyDescent="0.3">
      <c r="A2063" t="str">
        <f t="shared" si="32"/>
        <v>0Max Negocios + Ilimitado 109.90CONTADO</v>
      </c>
      <c r="B2063" s="69">
        <f>precio_alta!A210</f>
        <v>0</v>
      </c>
      <c r="C2063" s="69">
        <f>precio_alta!B210</f>
        <v>0</v>
      </c>
      <c r="D2063" s="69">
        <f>precio_alta!C210</f>
        <v>0</v>
      </c>
      <c r="E2063" s="69">
        <f>precio_alta!D210</f>
        <v>0</v>
      </c>
      <c r="F2063" s="69">
        <f>precio_alta!E210</f>
        <v>0</v>
      </c>
      <c r="G2063" s="69">
        <f>precio_alta!F210</f>
        <v>0</v>
      </c>
      <c r="H2063" s="69" t="s">
        <v>187</v>
      </c>
      <c r="I2063" t="s">
        <v>42</v>
      </c>
      <c r="J2063" s="69">
        <f>precio_alta!M210</f>
        <v>0</v>
      </c>
    </row>
    <row r="2064" spans="1:10" x14ac:dyDescent="0.3">
      <c r="A2064" t="str">
        <f t="shared" si="32"/>
        <v>0Max Negocios + Ilimitado 109.90CONTADO</v>
      </c>
      <c r="B2064" s="69">
        <f>precio_alta!A211</f>
        <v>0</v>
      </c>
      <c r="C2064" s="69">
        <f>precio_alta!B211</f>
        <v>0</v>
      </c>
      <c r="D2064" s="69">
        <f>precio_alta!C211</f>
        <v>0</v>
      </c>
      <c r="E2064" s="69">
        <f>precio_alta!D211</f>
        <v>0</v>
      </c>
      <c r="F2064" s="69">
        <f>precio_alta!E211</f>
        <v>0</v>
      </c>
      <c r="G2064" s="69">
        <f>precio_alta!F211</f>
        <v>0</v>
      </c>
      <c r="H2064" s="69" t="s">
        <v>187</v>
      </c>
      <c r="I2064" t="s">
        <v>42</v>
      </c>
      <c r="J2064" s="69">
        <f>precio_alta!M211</f>
        <v>0</v>
      </c>
    </row>
    <row r="2065" spans="1:10" x14ac:dyDescent="0.3">
      <c r="A2065" t="str">
        <f t="shared" si="32"/>
        <v>0Max Negocios + Ilimitado 109.90CONTADO</v>
      </c>
      <c r="B2065" s="69">
        <f>precio_alta!A212</f>
        <v>0</v>
      </c>
      <c r="C2065" s="69">
        <f>precio_alta!B212</f>
        <v>0</v>
      </c>
      <c r="D2065" s="69">
        <f>precio_alta!C212</f>
        <v>0</v>
      </c>
      <c r="E2065" s="69">
        <f>precio_alta!D212</f>
        <v>0</v>
      </c>
      <c r="F2065" s="69">
        <f>precio_alta!E212</f>
        <v>0</v>
      </c>
      <c r="G2065" s="69">
        <f>precio_alta!F212</f>
        <v>0</v>
      </c>
      <c r="H2065" s="69" t="s">
        <v>187</v>
      </c>
      <c r="I2065" t="s">
        <v>42</v>
      </c>
      <c r="J2065" s="69">
        <f>precio_alta!M212</f>
        <v>0</v>
      </c>
    </row>
    <row r="2066" spans="1:10" x14ac:dyDescent="0.3">
      <c r="A2066" t="str">
        <f t="shared" si="32"/>
        <v>0Max Negocios + Ilimitado 109.90CONTADO</v>
      </c>
      <c r="B2066" s="69">
        <f>precio_alta!A213</f>
        <v>0</v>
      </c>
      <c r="C2066" s="69">
        <f>precio_alta!B213</f>
        <v>0</v>
      </c>
      <c r="D2066" s="69">
        <f>precio_alta!C213</f>
        <v>0</v>
      </c>
      <c r="E2066" s="69">
        <f>precio_alta!D213</f>
        <v>0</v>
      </c>
      <c r="F2066" s="69">
        <f>precio_alta!E213</f>
        <v>0</v>
      </c>
      <c r="G2066" s="69">
        <f>precio_alta!F213</f>
        <v>0</v>
      </c>
      <c r="H2066" s="69" t="s">
        <v>187</v>
      </c>
      <c r="I2066" t="s">
        <v>42</v>
      </c>
      <c r="J2066" s="69">
        <f>precio_alta!M213</f>
        <v>0</v>
      </c>
    </row>
    <row r="2067" spans="1:10" x14ac:dyDescent="0.3">
      <c r="A2067" t="str">
        <f t="shared" si="32"/>
        <v>0Max Negocios + Ilimitado 109.90CONTADO</v>
      </c>
      <c r="B2067" s="69">
        <f>precio_alta!A214</f>
        <v>0</v>
      </c>
      <c r="C2067" s="69">
        <f>precio_alta!B214</f>
        <v>0</v>
      </c>
      <c r="D2067" s="69">
        <f>precio_alta!C214</f>
        <v>0</v>
      </c>
      <c r="E2067" s="69">
        <f>precio_alta!D214</f>
        <v>0</v>
      </c>
      <c r="F2067" s="69">
        <f>precio_alta!E214</f>
        <v>0</v>
      </c>
      <c r="G2067" s="69">
        <f>precio_alta!F214</f>
        <v>0</v>
      </c>
      <c r="H2067" s="69" t="s">
        <v>187</v>
      </c>
      <c r="I2067" t="s">
        <v>42</v>
      </c>
      <c r="J2067" s="69">
        <f>precio_alta!M214</f>
        <v>0</v>
      </c>
    </row>
    <row r="2068" spans="1:10" x14ac:dyDescent="0.3">
      <c r="A2068" t="str">
        <f t="shared" si="32"/>
        <v>0Max Negocios + Ilimitado 109.90CONTADO</v>
      </c>
      <c r="B2068" s="69">
        <f>precio_alta!A215</f>
        <v>0</v>
      </c>
      <c r="C2068" s="69">
        <f>precio_alta!B215</f>
        <v>0</v>
      </c>
      <c r="D2068" s="69">
        <f>precio_alta!C215</f>
        <v>0</v>
      </c>
      <c r="E2068" s="69">
        <f>precio_alta!D215</f>
        <v>0</v>
      </c>
      <c r="F2068" s="69">
        <f>precio_alta!E215</f>
        <v>0</v>
      </c>
      <c r="G2068" s="69">
        <f>precio_alta!F215</f>
        <v>0</v>
      </c>
      <c r="H2068" s="69" t="s">
        <v>187</v>
      </c>
      <c r="I2068" t="s">
        <v>42</v>
      </c>
      <c r="J2068" s="69">
        <f>precio_alta!M215</f>
        <v>0</v>
      </c>
    </row>
    <row r="2069" spans="1:10" x14ac:dyDescent="0.3">
      <c r="A2069" t="str">
        <f t="shared" si="32"/>
        <v>0Max Negocios + Ilimitado 109.90CONTADO</v>
      </c>
      <c r="B2069" s="69">
        <f>precio_alta!A216</f>
        <v>0</v>
      </c>
      <c r="C2069" s="69">
        <f>precio_alta!B216</f>
        <v>0</v>
      </c>
      <c r="D2069" s="69">
        <f>precio_alta!C216</f>
        <v>0</v>
      </c>
      <c r="E2069" s="69">
        <f>precio_alta!D216</f>
        <v>0</v>
      </c>
      <c r="F2069" s="69">
        <f>precio_alta!E216</f>
        <v>0</v>
      </c>
      <c r="G2069" s="69">
        <f>precio_alta!F216</f>
        <v>0</v>
      </c>
      <c r="H2069" s="69" t="s">
        <v>187</v>
      </c>
      <c r="I2069" t="s">
        <v>42</v>
      </c>
      <c r="J2069" s="69">
        <f>precio_alta!M216</f>
        <v>0</v>
      </c>
    </row>
    <row r="2070" spans="1:10" x14ac:dyDescent="0.3">
      <c r="A2070" t="str">
        <f t="shared" si="32"/>
        <v>0Max Negocios + Ilimitado 109.90CONTADO</v>
      </c>
      <c r="B2070" s="69">
        <f>precio_alta!A217</f>
        <v>0</v>
      </c>
      <c r="C2070" s="69">
        <f>precio_alta!B217</f>
        <v>0</v>
      </c>
      <c r="D2070" s="69">
        <f>precio_alta!C217</f>
        <v>0</v>
      </c>
      <c r="E2070" s="69">
        <f>precio_alta!D217</f>
        <v>0</v>
      </c>
      <c r="F2070" s="69">
        <f>precio_alta!E217</f>
        <v>0</v>
      </c>
      <c r="G2070" s="69">
        <f>precio_alta!F217</f>
        <v>0</v>
      </c>
      <c r="H2070" s="69" t="s">
        <v>187</v>
      </c>
      <c r="I2070" t="s">
        <v>42</v>
      </c>
      <c r="J2070" s="69">
        <f>precio_alta!M217</f>
        <v>0</v>
      </c>
    </row>
    <row r="2071" spans="1:10" x14ac:dyDescent="0.3">
      <c r="A2071" t="str">
        <f t="shared" si="32"/>
        <v>0Max Negocios + Ilimitado 109.90CONTADO</v>
      </c>
      <c r="B2071" s="69">
        <f>precio_alta!A218</f>
        <v>0</v>
      </c>
      <c r="C2071" s="69">
        <f>precio_alta!B218</f>
        <v>0</v>
      </c>
      <c r="D2071" s="69">
        <f>precio_alta!C218</f>
        <v>0</v>
      </c>
      <c r="E2071" s="69">
        <f>precio_alta!D218</f>
        <v>0</v>
      </c>
      <c r="F2071" s="69">
        <f>precio_alta!E218</f>
        <v>0</v>
      </c>
      <c r="G2071" s="69">
        <f>precio_alta!F218</f>
        <v>0</v>
      </c>
      <c r="H2071" s="69" t="s">
        <v>187</v>
      </c>
      <c r="I2071" t="s">
        <v>42</v>
      </c>
      <c r="J2071" s="69">
        <f>precio_alta!M218</f>
        <v>0</v>
      </c>
    </row>
    <row r="2072" spans="1:10" x14ac:dyDescent="0.3">
      <c r="A2072" t="str">
        <f t="shared" si="32"/>
        <v>0Max Negocios + Ilimitado 109.90CONTADO</v>
      </c>
      <c r="B2072" s="69">
        <f>precio_alta!A219</f>
        <v>0</v>
      </c>
      <c r="C2072" s="69">
        <f>precio_alta!B219</f>
        <v>0</v>
      </c>
      <c r="D2072" s="69">
        <f>precio_alta!C219</f>
        <v>0</v>
      </c>
      <c r="E2072" s="69">
        <f>precio_alta!D219</f>
        <v>0</v>
      </c>
      <c r="F2072" s="69">
        <f>precio_alta!E219</f>
        <v>0</v>
      </c>
      <c r="G2072" s="69">
        <f>precio_alta!F219</f>
        <v>0</v>
      </c>
      <c r="H2072" s="69" t="s">
        <v>187</v>
      </c>
      <c r="I2072" t="s">
        <v>42</v>
      </c>
      <c r="J2072" s="69">
        <f>precio_alta!M219</f>
        <v>0</v>
      </c>
    </row>
    <row r="2073" spans="1:10" x14ac:dyDescent="0.3">
      <c r="A2073" t="str">
        <f t="shared" si="32"/>
        <v>0Max Negocios + Ilimitado 109.90CONTADO</v>
      </c>
      <c r="B2073" s="69">
        <f>precio_alta!A220</f>
        <v>0</v>
      </c>
      <c r="C2073" s="69">
        <f>precio_alta!B220</f>
        <v>0</v>
      </c>
      <c r="D2073" s="69">
        <f>precio_alta!C220</f>
        <v>0</v>
      </c>
      <c r="E2073" s="69">
        <f>precio_alta!D220</f>
        <v>0</v>
      </c>
      <c r="F2073" s="69">
        <f>precio_alta!E220</f>
        <v>0</v>
      </c>
      <c r="G2073" s="69">
        <f>precio_alta!F220</f>
        <v>0</v>
      </c>
      <c r="H2073" s="69" t="s">
        <v>187</v>
      </c>
      <c r="I2073" t="s">
        <v>42</v>
      </c>
      <c r="J2073" s="69">
        <f>precio_alta!M220</f>
        <v>0</v>
      </c>
    </row>
    <row r="2074" spans="1:10" x14ac:dyDescent="0.3">
      <c r="A2074" t="str">
        <f t="shared" si="32"/>
        <v>0Max Negocios + Ilimitado 109.90CONTADO</v>
      </c>
      <c r="B2074" s="69">
        <f>precio_alta!A221</f>
        <v>0</v>
      </c>
      <c r="C2074" s="69">
        <f>precio_alta!B221</f>
        <v>0</v>
      </c>
      <c r="D2074" s="69">
        <f>precio_alta!C221</f>
        <v>0</v>
      </c>
      <c r="E2074" s="69">
        <f>precio_alta!D221</f>
        <v>0</v>
      </c>
      <c r="F2074" s="69">
        <f>precio_alta!E221</f>
        <v>0</v>
      </c>
      <c r="G2074" s="69">
        <f>precio_alta!F221</f>
        <v>0</v>
      </c>
      <c r="H2074" s="69" t="s">
        <v>187</v>
      </c>
      <c r="I2074" t="s">
        <v>42</v>
      </c>
      <c r="J2074" s="69">
        <f>precio_alta!M221</f>
        <v>0</v>
      </c>
    </row>
    <row r="2075" spans="1:10" x14ac:dyDescent="0.3">
      <c r="A2075" t="str">
        <f t="shared" si="32"/>
        <v>0Max Negocios + Ilimitado 109.90CONTADO</v>
      </c>
      <c r="B2075" s="69">
        <f>precio_alta!A222</f>
        <v>0</v>
      </c>
      <c r="C2075" s="69">
        <f>precio_alta!B222</f>
        <v>0</v>
      </c>
      <c r="D2075" s="69">
        <f>precio_alta!C222</f>
        <v>0</v>
      </c>
      <c r="E2075" s="69">
        <f>precio_alta!D222</f>
        <v>0</v>
      </c>
      <c r="F2075" s="69">
        <f>precio_alta!E222</f>
        <v>0</v>
      </c>
      <c r="G2075" s="69">
        <f>precio_alta!F222</f>
        <v>0</v>
      </c>
      <c r="H2075" s="69" t="s">
        <v>187</v>
      </c>
      <c r="I2075" t="s">
        <v>42</v>
      </c>
      <c r="J2075" s="69">
        <f>precio_alta!M222</f>
        <v>0</v>
      </c>
    </row>
    <row r="2076" spans="1:10" x14ac:dyDescent="0.3">
      <c r="A2076" t="str">
        <f t="shared" si="32"/>
        <v>0Max Negocios + Ilimitado 109.90CONTADO</v>
      </c>
      <c r="B2076" s="69">
        <f>precio_alta!A223</f>
        <v>0</v>
      </c>
      <c r="C2076" s="69">
        <f>precio_alta!B223</f>
        <v>0</v>
      </c>
      <c r="D2076" s="69">
        <f>precio_alta!C223</f>
        <v>0</v>
      </c>
      <c r="E2076" s="69">
        <f>precio_alta!D223</f>
        <v>0</v>
      </c>
      <c r="F2076" s="69">
        <f>precio_alta!E223</f>
        <v>0</v>
      </c>
      <c r="G2076" s="69">
        <f>precio_alta!F223</f>
        <v>0</v>
      </c>
      <c r="H2076" s="69" t="s">
        <v>187</v>
      </c>
      <c r="I2076" t="s">
        <v>42</v>
      </c>
      <c r="J2076" s="69">
        <f>precio_alta!M223</f>
        <v>0</v>
      </c>
    </row>
    <row r="2077" spans="1:10" x14ac:dyDescent="0.3">
      <c r="A2077" t="str">
        <f t="shared" si="32"/>
        <v>0Max Negocios + Ilimitado 109.90CONTADO</v>
      </c>
      <c r="B2077" s="69">
        <f>precio_alta!A224</f>
        <v>0</v>
      </c>
      <c r="C2077" s="69">
        <f>precio_alta!B224</f>
        <v>0</v>
      </c>
      <c r="D2077" s="69">
        <f>precio_alta!C224</f>
        <v>0</v>
      </c>
      <c r="E2077" s="69">
        <f>precio_alta!D224</f>
        <v>0</v>
      </c>
      <c r="F2077" s="69">
        <f>precio_alta!E224</f>
        <v>0</v>
      </c>
      <c r="G2077" s="69">
        <f>precio_alta!F224</f>
        <v>0</v>
      </c>
      <c r="H2077" s="69" t="s">
        <v>187</v>
      </c>
      <c r="I2077" t="s">
        <v>42</v>
      </c>
      <c r="J2077" s="69">
        <f>precio_alta!M224</f>
        <v>0</v>
      </c>
    </row>
    <row r="2078" spans="1:10" x14ac:dyDescent="0.3">
      <c r="A2078" t="str">
        <f t="shared" si="32"/>
        <v>0Max Negocios + Ilimitado 109.90CONTADO</v>
      </c>
      <c r="B2078" s="69">
        <f>precio_alta!A225</f>
        <v>0</v>
      </c>
      <c r="C2078" s="69">
        <f>precio_alta!B225</f>
        <v>0</v>
      </c>
      <c r="D2078" s="69">
        <f>precio_alta!C225</f>
        <v>0</v>
      </c>
      <c r="E2078" s="69">
        <f>precio_alta!D225</f>
        <v>0</v>
      </c>
      <c r="F2078" s="69">
        <f>precio_alta!E225</f>
        <v>0</v>
      </c>
      <c r="G2078" s="69">
        <f>precio_alta!F225</f>
        <v>0</v>
      </c>
      <c r="H2078" s="69" t="s">
        <v>187</v>
      </c>
      <c r="I2078" t="s">
        <v>42</v>
      </c>
      <c r="J2078" s="69">
        <f>precio_alta!M225</f>
        <v>0</v>
      </c>
    </row>
    <row r="2079" spans="1:10" x14ac:dyDescent="0.3">
      <c r="A2079" t="str">
        <f t="shared" si="32"/>
        <v>0Max Negocios + Ilimitado 109.90CONTADO</v>
      </c>
      <c r="B2079" s="69">
        <f>precio_alta!A226</f>
        <v>0</v>
      </c>
      <c r="C2079" s="69">
        <f>precio_alta!B226</f>
        <v>0</v>
      </c>
      <c r="D2079" s="69">
        <f>precio_alta!C226</f>
        <v>0</v>
      </c>
      <c r="E2079" s="69">
        <f>precio_alta!D226</f>
        <v>0</v>
      </c>
      <c r="F2079" s="69">
        <f>precio_alta!E226</f>
        <v>0</v>
      </c>
      <c r="G2079" s="69">
        <f>precio_alta!F226</f>
        <v>0</v>
      </c>
      <c r="H2079" s="69" t="s">
        <v>187</v>
      </c>
      <c r="I2079" t="s">
        <v>42</v>
      </c>
      <c r="J2079" s="69">
        <f>precio_alta!M226</f>
        <v>0</v>
      </c>
    </row>
    <row r="2080" spans="1:10" x14ac:dyDescent="0.3">
      <c r="A2080" t="str">
        <f t="shared" si="32"/>
        <v>0Max Negocios + Ilimitado 109.90CONTADO</v>
      </c>
      <c r="B2080" s="69">
        <f>precio_alta!A227</f>
        <v>0</v>
      </c>
      <c r="C2080" s="69">
        <f>precio_alta!B227</f>
        <v>0</v>
      </c>
      <c r="D2080" s="69">
        <f>precio_alta!C227</f>
        <v>0</v>
      </c>
      <c r="E2080" s="69">
        <f>precio_alta!D227</f>
        <v>0</v>
      </c>
      <c r="F2080" s="69">
        <f>precio_alta!E227</f>
        <v>0</v>
      </c>
      <c r="G2080" s="69">
        <f>precio_alta!F227</f>
        <v>0</v>
      </c>
      <c r="H2080" s="69" t="s">
        <v>187</v>
      </c>
      <c r="I2080" t="s">
        <v>42</v>
      </c>
      <c r="J2080" s="69">
        <f>precio_alta!M227</f>
        <v>0</v>
      </c>
    </row>
    <row r="2081" spans="1:10" x14ac:dyDescent="0.3">
      <c r="A2081" t="str">
        <f t="shared" si="32"/>
        <v>0Max Negocios + Ilimitado 109.90CONTADO</v>
      </c>
      <c r="B2081" s="69">
        <f>precio_alta!A228</f>
        <v>0</v>
      </c>
      <c r="C2081" s="69">
        <f>precio_alta!B228</f>
        <v>0</v>
      </c>
      <c r="D2081" s="69">
        <f>precio_alta!C228</f>
        <v>0</v>
      </c>
      <c r="E2081" s="69">
        <f>precio_alta!D228</f>
        <v>0</v>
      </c>
      <c r="F2081" s="69">
        <f>precio_alta!E228</f>
        <v>0</v>
      </c>
      <c r="G2081" s="69">
        <f>precio_alta!F228</f>
        <v>0</v>
      </c>
      <c r="H2081" s="69" t="s">
        <v>187</v>
      </c>
      <c r="I2081" t="s">
        <v>42</v>
      </c>
      <c r="J2081" s="69">
        <f>precio_alta!M228</f>
        <v>0</v>
      </c>
    </row>
    <row r="2082" spans="1:10" x14ac:dyDescent="0.3">
      <c r="A2082" t="str">
        <f t="shared" si="32"/>
        <v>0Max Negocios + Ilimitado 109.90CONTADO</v>
      </c>
      <c r="B2082" s="69">
        <f>precio_alta!A229</f>
        <v>0</v>
      </c>
      <c r="C2082" s="69">
        <f>precio_alta!B229</f>
        <v>0</v>
      </c>
      <c r="D2082" s="69">
        <f>precio_alta!C229</f>
        <v>0</v>
      </c>
      <c r="E2082" s="69">
        <f>precio_alta!D229</f>
        <v>0</v>
      </c>
      <c r="F2082" s="69">
        <f>precio_alta!E229</f>
        <v>0</v>
      </c>
      <c r="G2082" s="69">
        <f>precio_alta!F229</f>
        <v>0</v>
      </c>
      <c r="H2082" s="69" t="s">
        <v>187</v>
      </c>
      <c r="I2082" t="s">
        <v>42</v>
      </c>
      <c r="J2082" s="69">
        <f>precio_alta!M229</f>
        <v>0</v>
      </c>
    </row>
    <row r="2083" spans="1:10" x14ac:dyDescent="0.3">
      <c r="A2083" t="str">
        <f t="shared" si="32"/>
        <v>0Max Negocios + Ilimitado 109.90CONTADO</v>
      </c>
      <c r="B2083" s="69">
        <f>precio_alta!A230</f>
        <v>0</v>
      </c>
      <c r="C2083" s="69">
        <f>precio_alta!B230</f>
        <v>0</v>
      </c>
      <c r="D2083" s="69">
        <f>precio_alta!C230</f>
        <v>0</v>
      </c>
      <c r="E2083" s="69">
        <f>precio_alta!D230</f>
        <v>0</v>
      </c>
      <c r="F2083" s="69">
        <f>precio_alta!E230</f>
        <v>0</v>
      </c>
      <c r="G2083" s="69">
        <f>precio_alta!F230</f>
        <v>0</v>
      </c>
      <c r="H2083" s="69" t="s">
        <v>187</v>
      </c>
      <c r="I2083" t="s">
        <v>42</v>
      </c>
      <c r="J2083" s="69">
        <f>precio_alta!M230</f>
        <v>0</v>
      </c>
    </row>
    <row r="2084" spans="1:10" x14ac:dyDescent="0.3">
      <c r="A2084" t="str">
        <f t="shared" si="32"/>
        <v>0Max Negocios + Ilimitado 109.90CONTADO</v>
      </c>
      <c r="B2084" s="69">
        <f>precio_alta!A231</f>
        <v>0</v>
      </c>
      <c r="C2084" s="69">
        <f>precio_alta!B231</f>
        <v>0</v>
      </c>
      <c r="D2084" s="69">
        <f>precio_alta!C231</f>
        <v>0</v>
      </c>
      <c r="E2084" s="69">
        <f>precio_alta!D231</f>
        <v>0</v>
      </c>
      <c r="F2084" s="69">
        <f>precio_alta!E231</f>
        <v>0</v>
      </c>
      <c r="G2084" s="69">
        <f>precio_alta!F231</f>
        <v>0</v>
      </c>
      <c r="H2084" s="69" t="s">
        <v>187</v>
      </c>
      <c r="I2084" t="s">
        <v>42</v>
      </c>
      <c r="J2084" s="69">
        <f>precio_alta!M231</f>
        <v>0</v>
      </c>
    </row>
    <row r="2085" spans="1:10" x14ac:dyDescent="0.3">
      <c r="A2085" t="str">
        <f t="shared" si="32"/>
        <v>0Max Negocios + Ilimitado 109.90CONTADO</v>
      </c>
      <c r="B2085" s="69">
        <f>precio_alta!A232</f>
        <v>0</v>
      </c>
      <c r="C2085" s="69">
        <f>precio_alta!B232</f>
        <v>0</v>
      </c>
      <c r="D2085" s="69">
        <f>precio_alta!C232</f>
        <v>0</v>
      </c>
      <c r="E2085" s="69">
        <f>precio_alta!D232</f>
        <v>0</v>
      </c>
      <c r="F2085" s="69">
        <f>precio_alta!E232</f>
        <v>0</v>
      </c>
      <c r="G2085" s="69">
        <f>precio_alta!F232</f>
        <v>0</v>
      </c>
      <c r="H2085" s="69" t="s">
        <v>187</v>
      </c>
      <c r="I2085" t="s">
        <v>42</v>
      </c>
      <c r="J2085" s="69">
        <f>precio_alta!M232</f>
        <v>0</v>
      </c>
    </row>
    <row r="2086" spans="1:10" x14ac:dyDescent="0.3">
      <c r="A2086" t="str">
        <f t="shared" si="32"/>
        <v>0Max Negocios + Ilimitado 109.90CONTADO</v>
      </c>
      <c r="B2086" s="69">
        <f>precio_alta!A233</f>
        <v>0</v>
      </c>
      <c r="C2086" s="69">
        <f>precio_alta!B233</f>
        <v>0</v>
      </c>
      <c r="D2086" s="69">
        <f>precio_alta!C233</f>
        <v>0</v>
      </c>
      <c r="E2086" s="69">
        <f>precio_alta!D233</f>
        <v>0</v>
      </c>
      <c r="F2086" s="69">
        <f>precio_alta!E233</f>
        <v>0</v>
      </c>
      <c r="G2086" s="69">
        <f>precio_alta!F233</f>
        <v>0</v>
      </c>
      <c r="H2086" s="69" t="s">
        <v>187</v>
      </c>
      <c r="I2086" t="s">
        <v>42</v>
      </c>
      <c r="J2086" s="69">
        <f>precio_alta!M233</f>
        <v>0</v>
      </c>
    </row>
    <row r="2087" spans="1:10" x14ac:dyDescent="0.3">
      <c r="A2087" t="str">
        <f t="shared" si="32"/>
        <v>0Max Negocios + Ilimitado 109.90CONTADO</v>
      </c>
      <c r="B2087" s="69">
        <f>precio_alta!A234</f>
        <v>0</v>
      </c>
      <c r="C2087" s="69">
        <f>precio_alta!B234</f>
        <v>0</v>
      </c>
      <c r="D2087" s="69">
        <f>precio_alta!C234</f>
        <v>0</v>
      </c>
      <c r="E2087" s="69">
        <f>precio_alta!D234</f>
        <v>0</v>
      </c>
      <c r="F2087" s="69">
        <f>precio_alta!E234</f>
        <v>0</v>
      </c>
      <c r="G2087" s="69">
        <f>precio_alta!F234</f>
        <v>0</v>
      </c>
      <c r="H2087" s="69" t="s">
        <v>187</v>
      </c>
      <c r="I2087" t="s">
        <v>42</v>
      </c>
      <c r="J2087" s="69">
        <f>precio_alta!M234</f>
        <v>0</v>
      </c>
    </row>
    <row r="2088" spans="1:10" x14ac:dyDescent="0.3">
      <c r="A2088" t="str">
        <f t="shared" si="32"/>
        <v>0Max Negocios + Ilimitado 109.90CONTADO</v>
      </c>
      <c r="B2088" s="69">
        <f>precio_alta!A235</f>
        <v>0</v>
      </c>
      <c r="C2088" s="69">
        <f>precio_alta!B235</f>
        <v>0</v>
      </c>
      <c r="D2088" s="69">
        <f>precio_alta!C235</f>
        <v>0</v>
      </c>
      <c r="E2088" s="69">
        <f>precio_alta!D235</f>
        <v>0</v>
      </c>
      <c r="F2088" s="69">
        <f>precio_alta!E235</f>
        <v>0</v>
      </c>
      <c r="G2088" s="69">
        <f>precio_alta!F235</f>
        <v>0</v>
      </c>
      <c r="H2088" s="69" t="s">
        <v>187</v>
      </c>
      <c r="I2088" t="s">
        <v>42</v>
      </c>
      <c r="J2088" s="69">
        <f>precio_alta!M235</f>
        <v>0</v>
      </c>
    </row>
    <row r="2089" spans="1:10" x14ac:dyDescent="0.3">
      <c r="A2089" t="str">
        <f t="shared" si="32"/>
        <v>0Max Negocios + Ilimitado 109.90CONTADO</v>
      </c>
      <c r="B2089" s="69">
        <f>precio_alta!A236</f>
        <v>0</v>
      </c>
      <c r="C2089" s="69">
        <f>precio_alta!B236</f>
        <v>0</v>
      </c>
      <c r="D2089" s="69">
        <f>precio_alta!C236</f>
        <v>0</v>
      </c>
      <c r="E2089" s="69">
        <f>precio_alta!D236</f>
        <v>0</v>
      </c>
      <c r="F2089" s="69">
        <f>precio_alta!E236</f>
        <v>0</v>
      </c>
      <c r="G2089" s="69">
        <f>precio_alta!F236</f>
        <v>0</v>
      </c>
      <c r="H2089" s="69" t="s">
        <v>187</v>
      </c>
      <c r="I2089" t="s">
        <v>42</v>
      </c>
      <c r="J2089" s="69">
        <f>precio_alta!M236</f>
        <v>0</v>
      </c>
    </row>
    <row r="2090" spans="1:10" x14ac:dyDescent="0.3">
      <c r="A2090" t="str">
        <f t="shared" si="32"/>
        <v>0Max Negocios + Ilimitado 109.90CONTADO</v>
      </c>
      <c r="B2090" s="69">
        <f>precio_alta!A237</f>
        <v>0</v>
      </c>
      <c r="C2090" s="69">
        <f>precio_alta!B237</f>
        <v>0</v>
      </c>
      <c r="D2090" s="69">
        <f>precio_alta!C237</f>
        <v>0</v>
      </c>
      <c r="E2090" s="69">
        <f>precio_alta!D237</f>
        <v>0</v>
      </c>
      <c r="F2090" s="69">
        <f>precio_alta!E237</f>
        <v>0</v>
      </c>
      <c r="G2090" s="69">
        <f>precio_alta!F237</f>
        <v>0</v>
      </c>
      <c r="H2090" s="69" t="s">
        <v>187</v>
      </c>
      <c r="I2090" t="s">
        <v>42</v>
      </c>
      <c r="J2090" s="69">
        <f>precio_alta!M237</f>
        <v>0</v>
      </c>
    </row>
    <row r="2091" spans="1:10" x14ac:dyDescent="0.3">
      <c r="A2091" t="str">
        <f t="shared" si="32"/>
        <v>0Max Negocios + Ilimitado 109.90CONTADO</v>
      </c>
      <c r="B2091" s="69">
        <f>precio_alta!A238</f>
        <v>0</v>
      </c>
      <c r="C2091" s="69">
        <f>precio_alta!B238</f>
        <v>0</v>
      </c>
      <c r="D2091" s="69">
        <f>precio_alta!C238</f>
        <v>0</v>
      </c>
      <c r="E2091" s="69">
        <f>precio_alta!D238</f>
        <v>0</v>
      </c>
      <c r="F2091" s="69">
        <f>precio_alta!E238</f>
        <v>0</v>
      </c>
      <c r="G2091" s="69">
        <f>precio_alta!F238</f>
        <v>0</v>
      </c>
      <c r="H2091" s="69" t="s">
        <v>187</v>
      </c>
      <c r="I2091" t="s">
        <v>42</v>
      </c>
      <c r="J2091" s="69">
        <f>precio_alta!M238</f>
        <v>0</v>
      </c>
    </row>
    <row r="2092" spans="1:10" x14ac:dyDescent="0.3">
      <c r="A2092" t="str">
        <f t="shared" si="32"/>
        <v>0Max Negocios + Ilimitado 109.90CONTADO</v>
      </c>
      <c r="B2092" s="69">
        <f>precio_alta!A239</f>
        <v>0</v>
      </c>
      <c r="C2092" s="69">
        <f>precio_alta!B239</f>
        <v>0</v>
      </c>
      <c r="D2092" s="69">
        <f>precio_alta!C239</f>
        <v>0</v>
      </c>
      <c r="E2092" s="69">
        <f>precio_alta!D239</f>
        <v>0</v>
      </c>
      <c r="F2092" s="69">
        <f>precio_alta!E239</f>
        <v>0</v>
      </c>
      <c r="G2092" s="69">
        <f>precio_alta!F239</f>
        <v>0</v>
      </c>
      <c r="H2092" s="69" t="s">
        <v>187</v>
      </c>
      <c r="I2092" t="s">
        <v>42</v>
      </c>
      <c r="J2092" s="69">
        <f>precio_alta!M239</f>
        <v>0</v>
      </c>
    </row>
    <row r="2093" spans="1:10" x14ac:dyDescent="0.3">
      <c r="A2093" t="str">
        <f t="shared" si="32"/>
        <v>0Max Negocios + Ilimitado 109.90CONTADO</v>
      </c>
      <c r="B2093" s="69">
        <f>precio_alta!A240</f>
        <v>0</v>
      </c>
      <c r="C2093" s="69">
        <f>precio_alta!B240</f>
        <v>0</v>
      </c>
      <c r="D2093" s="69">
        <f>precio_alta!C240</f>
        <v>0</v>
      </c>
      <c r="E2093" s="69">
        <f>precio_alta!D240</f>
        <v>0</v>
      </c>
      <c r="F2093" s="69">
        <f>precio_alta!E240</f>
        <v>0</v>
      </c>
      <c r="G2093" s="69">
        <f>precio_alta!F240</f>
        <v>0</v>
      </c>
      <c r="H2093" s="69" t="s">
        <v>187</v>
      </c>
      <c r="I2093" t="s">
        <v>42</v>
      </c>
      <c r="J2093" s="69">
        <f>precio_alta!M240</f>
        <v>0</v>
      </c>
    </row>
    <row r="2094" spans="1:10" x14ac:dyDescent="0.3">
      <c r="A2094" t="str">
        <f t="shared" si="32"/>
        <v>0Max Negocios + Ilimitado 109.90CONTADO</v>
      </c>
      <c r="B2094" s="69">
        <f>precio_alta!A241</f>
        <v>0</v>
      </c>
      <c r="C2094" s="69">
        <f>precio_alta!B241</f>
        <v>0</v>
      </c>
      <c r="D2094" s="69">
        <f>precio_alta!C241</f>
        <v>0</v>
      </c>
      <c r="E2094" s="69">
        <f>precio_alta!D241</f>
        <v>0</v>
      </c>
      <c r="F2094" s="69">
        <f>precio_alta!E241</f>
        <v>0</v>
      </c>
      <c r="G2094" s="69">
        <f>precio_alta!F241</f>
        <v>0</v>
      </c>
      <c r="H2094" s="69" t="s">
        <v>187</v>
      </c>
      <c r="I2094" t="s">
        <v>42</v>
      </c>
      <c r="J2094" s="69">
        <f>precio_alta!M241</f>
        <v>0</v>
      </c>
    </row>
    <row r="2095" spans="1:10" x14ac:dyDescent="0.3">
      <c r="A2095" t="str">
        <f t="shared" si="32"/>
        <v>0Max Negocios + Ilimitado 109.90CONTADO</v>
      </c>
      <c r="B2095" s="69">
        <f>precio_alta!A242</f>
        <v>0</v>
      </c>
      <c r="C2095" s="69">
        <f>precio_alta!B242</f>
        <v>0</v>
      </c>
      <c r="D2095" s="69">
        <f>precio_alta!C242</f>
        <v>0</v>
      </c>
      <c r="E2095" s="69">
        <f>precio_alta!D242</f>
        <v>0</v>
      </c>
      <c r="F2095" s="69">
        <f>precio_alta!E242</f>
        <v>0</v>
      </c>
      <c r="G2095" s="69">
        <f>precio_alta!F242</f>
        <v>0</v>
      </c>
      <c r="H2095" s="69" t="s">
        <v>187</v>
      </c>
      <c r="I2095" t="s">
        <v>42</v>
      </c>
      <c r="J2095" s="69">
        <f>precio_alta!M242</f>
        <v>0</v>
      </c>
    </row>
    <row r="2096" spans="1:10" x14ac:dyDescent="0.3">
      <c r="A2096" t="str">
        <f t="shared" si="32"/>
        <v>0Max Negocios + Ilimitado 109.90CONTADO</v>
      </c>
      <c r="B2096" s="69">
        <f>precio_alta!A243</f>
        <v>0</v>
      </c>
      <c r="C2096" s="69">
        <f>precio_alta!B243</f>
        <v>0</v>
      </c>
      <c r="D2096" s="69">
        <f>precio_alta!C243</f>
        <v>0</v>
      </c>
      <c r="E2096" s="69">
        <f>precio_alta!D243</f>
        <v>0</v>
      </c>
      <c r="F2096" s="69">
        <f>precio_alta!E243</f>
        <v>0</v>
      </c>
      <c r="G2096" s="69">
        <f>precio_alta!F243</f>
        <v>0</v>
      </c>
      <c r="H2096" s="69" t="s">
        <v>187</v>
      </c>
      <c r="I2096" t="s">
        <v>42</v>
      </c>
      <c r="J2096" s="69">
        <f>precio_alta!M243</f>
        <v>0</v>
      </c>
    </row>
    <row r="2097" spans="1:10" x14ac:dyDescent="0.3">
      <c r="A2097" t="str">
        <f t="shared" si="32"/>
        <v>0Max Negocios + Ilimitado 109.90CONTADO</v>
      </c>
      <c r="B2097" s="69">
        <f>precio_alta!A244</f>
        <v>0</v>
      </c>
      <c r="C2097" s="69">
        <f>precio_alta!B244</f>
        <v>0</v>
      </c>
      <c r="D2097" s="69">
        <f>precio_alta!C244</f>
        <v>0</v>
      </c>
      <c r="E2097" s="69">
        <f>precio_alta!D244</f>
        <v>0</v>
      </c>
      <c r="F2097" s="69">
        <f>precio_alta!E244</f>
        <v>0</v>
      </c>
      <c r="G2097" s="69">
        <f>precio_alta!F244</f>
        <v>0</v>
      </c>
      <c r="H2097" s="69" t="s">
        <v>187</v>
      </c>
      <c r="I2097" t="s">
        <v>42</v>
      </c>
      <c r="J2097" s="69">
        <f>precio_alta!M244</f>
        <v>0</v>
      </c>
    </row>
    <row r="2098" spans="1:10" x14ac:dyDescent="0.3">
      <c r="A2098" t="str">
        <f t="shared" si="32"/>
        <v>0Max Negocios + Ilimitado 109.90CONTADO</v>
      </c>
      <c r="B2098" s="69">
        <f>precio_alta!A245</f>
        <v>0</v>
      </c>
      <c r="C2098" s="69">
        <f>precio_alta!B245</f>
        <v>0</v>
      </c>
      <c r="D2098" s="69">
        <f>precio_alta!C245</f>
        <v>0</v>
      </c>
      <c r="E2098" s="69">
        <f>precio_alta!D245</f>
        <v>0</v>
      </c>
      <c r="F2098" s="69">
        <f>precio_alta!E245</f>
        <v>0</v>
      </c>
      <c r="G2098" s="69">
        <f>precio_alta!F245</f>
        <v>0</v>
      </c>
      <c r="H2098" s="69" t="s">
        <v>187</v>
      </c>
      <c r="I2098" t="s">
        <v>42</v>
      </c>
      <c r="J2098" s="69">
        <f>precio_alta!M245</f>
        <v>0</v>
      </c>
    </row>
    <row r="2099" spans="1:10" x14ac:dyDescent="0.3">
      <c r="A2099" t="str">
        <f t="shared" si="32"/>
        <v>0Max Negocios + Ilimitado 109.90CONTADO</v>
      </c>
      <c r="B2099" s="69">
        <f>precio_alta!A246</f>
        <v>0</v>
      </c>
      <c r="C2099" s="69">
        <f>precio_alta!B246</f>
        <v>0</v>
      </c>
      <c r="D2099" s="69">
        <f>precio_alta!C246</f>
        <v>0</v>
      </c>
      <c r="E2099" s="69">
        <f>precio_alta!D246</f>
        <v>0</v>
      </c>
      <c r="F2099" s="69">
        <f>precio_alta!E246</f>
        <v>0</v>
      </c>
      <c r="G2099" s="69">
        <f>precio_alta!F246</f>
        <v>0</v>
      </c>
      <c r="H2099" s="69" t="s">
        <v>187</v>
      </c>
      <c r="I2099" t="s">
        <v>42</v>
      </c>
      <c r="J2099" s="69">
        <f>precio_alta!M246</f>
        <v>0</v>
      </c>
    </row>
    <row r="2100" spans="1:10" x14ac:dyDescent="0.3">
      <c r="A2100" t="str">
        <f t="shared" si="32"/>
        <v>0Max Negocios + Ilimitado 109.90CONTADO</v>
      </c>
      <c r="B2100" s="69">
        <f>precio_alta!A247</f>
        <v>0</v>
      </c>
      <c r="C2100" s="69">
        <f>precio_alta!B247</f>
        <v>0</v>
      </c>
      <c r="D2100" s="69">
        <f>precio_alta!C247</f>
        <v>0</v>
      </c>
      <c r="E2100" s="69">
        <f>precio_alta!D247</f>
        <v>0</v>
      </c>
      <c r="F2100" s="69">
        <f>precio_alta!E247</f>
        <v>0</v>
      </c>
      <c r="G2100" s="69">
        <f>precio_alta!F247</f>
        <v>0</v>
      </c>
      <c r="H2100" s="69" t="s">
        <v>187</v>
      </c>
      <c r="I2100" t="s">
        <v>42</v>
      </c>
      <c r="J2100" s="69">
        <f>precio_alta!M247</f>
        <v>0</v>
      </c>
    </row>
    <row r="2101" spans="1:10" x14ac:dyDescent="0.3">
      <c r="A2101" t="str">
        <f t="shared" si="32"/>
        <v>0Max Negocios + Ilimitado 109.90CONTADO</v>
      </c>
      <c r="B2101" s="69">
        <f>precio_alta!A248</f>
        <v>0</v>
      </c>
      <c r="C2101" s="69">
        <f>precio_alta!B248</f>
        <v>0</v>
      </c>
      <c r="D2101" s="69">
        <f>precio_alta!C248</f>
        <v>0</v>
      </c>
      <c r="E2101" s="69">
        <f>precio_alta!D248</f>
        <v>0</v>
      </c>
      <c r="F2101" s="69">
        <f>precio_alta!E248</f>
        <v>0</v>
      </c>
      <c r="G2101" s="69">
        <f>precio_alta!F248</f>
        <v>0</v>
      </c>
      <c r="H2101" s="69" t="s">
        <v>187</v>
      </c>
      <c r="I2101" t="s">
        <v>42</v>
      </c>
      <c r="J2101" s="69">
        <f>precio_alta!M248</f>
        <v>0</v>
      </c>
    </row>
    <row r="2102" spans="1:10" x14ac:dyDescent="0.3">
      <c r="A2102" t="str">
        <f t="shared" si="32"/>
        <v>0Max Negocios + Ilimitado 109.90CONTADO</v>
      </c>
      <c r="B2102" s="69">
        <f>precio_alta!A249</f>
        <v>0</v>
      </c>
      <c r="C2102" s="69">
        <f>precio_alta!B249</f>
        <v>0</v>
      </c>
      <c r="D2102" s="69">
        <f>precio_alta!C249</f>
        <v>0</v>
      </c>
      <c r="E2102" s="69">
        <f>precio_alta!D249</f>
        <v>0</v>
      </c>
      <c r="F2102" s="69">
        <f>precio_alta!E249</f>
        <v>0</v>
      </c>
      <c r="G2102" s="69">
        <f>precio_alta!F249</f>
        <v>0</v>
      </c>
      <c r="H2102" s="69" t="s">
        <v>187</v>
      </c>
      <c r="I2102" t="s">
        <v>42</v>
      </c>
      <c r="J2102" s="69">
        <f>precio_alta!M249</f>
        <v>0</v>
      </c>
    </row>
    <row r="2103" spans="1:10" x14ac:dyDescent="0.3">
      <c r="A2103" t="str">
        <f t="shared" si="32"/>
        <v>0Max Negocios + Ilimitado 109.90CONTADO</v>
      </c>
      <c r="B2103" s="69">
        <f>precio_alta!A250</f>
        <v>0</v>
      </c>
      <c r="C2103" s="69">
        <f>precio_alta!B250</f>
        <v>0</v>
      </c>
      <c r="D2103" s="69">
        <f>precio_alta!C250</f>
        <v>0</v>
      </c>
      <c r="E2103" s="69">
        <f>precio_alta!D250</f>
        <v>0</v>
      </c>
      <c r="F2103" s="69">
        <f>precio_alta!E250</f>
        <v>0</v>
      </c>
      <c r="G2103" s="69">
        <f>precio_alta!F250</f>
        <v>0</v>
      </c>
      <c r="H2103" s="69" t="s">
        <v>187</v>
      </c>
      <c r="I2103" t="s">
        <v>42</v>
      </c>
      <c r="J2103" s="69">
        <f>precio_alta!M250</f>
        <v>0</v>
      </c>
    </row>
    <row r="2104" spans="1:10" x14ac:dyDescent="0.3">
      <c r="A2104" t="str">
        <f t="shared" si="32"/>
        <v>0Max Negocios + Ilimitado 109.90CONTADO</v>
      </c>
      <c r="B2104" s="69">
        <f>precio_alta!A251</f>
        <v>0</v>
      </c>
      <c r="C2104" s="69">
        <f>precio_alta!B251</f>
        <v>0</v>
      </c>
      <c r="D2104" s="69">
        <f>precio_alta!C251</f>
        <v>0</v>
      </c>
      <c r="E2104" s="69">
        <f>precio_alta!D251</f>
        <v>0</v>
      </c>
      <c r="F2104" s="69">
        <f>precio_alta!E251</f>
        <v>0</v>
      </c>
      <c r="G2104" s="69">
        <f>precio_alta!F251</f>
        <v>0</v>
      </c>
      <c r="H2104" s="69" t="s">
        <v>187</v>
      </c>
      <c r="I2104" t="s">
        <v>42</v>
      </c>
      <c r="J2104" s="69">
        <f>precio_alta!M251</f>
        <v>0</v>
      </c>
    </row>
    <row r="2105" spans="1:10" x14ac:dyDescent="0.3">
      <c r="A2105" t="str">
        <f t="shared" si="32"/>
        <v>0Max Negocios + Ilimitado 109.90CONTADO</v>
      </c>
      <c r="B2105" s="69">
        <f>precio_alta!A252</f>
        <v>0</v>
      </c>
      <c r="C2105" s="69">
        <f>precio_alta!B252</f>
        <v>0</v>
      </c>
      <c r="D2105" s="69">
        <f>precio_alta!C252</f>
        <v>0</v>
      </c>
      <c r="E2105" s="69">
        <f>precio_alta!D252</f>
        <v>0</v>
      </c>
      <c r="F2105" s="69">
        <f>precio_alta!E252</f>
        <v>0</v>
      </c>
      <c r="G2105" s="69">
        <f>precio_alta!F252</f>
        <v>0</v>
      </c>
      <c r="H2105" s="69" t="s">
        <v>187</v>
      </c>
      <c r="I2105" t="s">
        <v>42</v>
      </c>
      <c r="J2105" s="69">
        <f>precio_alta!M252</f>
        <v>0</v>
      </c>
    </row>
    <row r="2106" spans="1:10" x14ac:dyDescent="0.3">
      <c r="A2106" t="str">
        <f t="shared" si="32"/>
        <v>0Max Negocios + Ilimitado 109.90CONTADO</v>
      </c>
      <c r="B2106" s="69">
        <f>precio_alta!A253</f>
        <v>0</v>
      </c>
      <c r="C2106" s="69">
        <f>precio_alta!B253</f>
        <v>0</v>
      </c>
      <c r="D2106" s="69">
        <f>precio_alta!C253</f>
        <v>0</v>
      </c>
      <c r="E2106" s="69">
        <f>precio_alta!D253</f>
        <v>0</v>
      </c>
      <c r="F2106" s="69">
        <f>precio_alta!E253</f>
        <v>0</v>
      </c>
      <c r="G2106" s="69">
        <f>precio_alta!F253</f>
        <v>0</v>
      </c>
      <c r="H2106" s="69" t="s">
        <v>187</v>
      </c>
      <c r="I2106" t="s">
        <v>42</v>
      </c>
      <c r="J2106" s="69">
        <f>precio_alta!M253</f>
        <v>0</v>
      </c>
    </row>
    <row r="2107" spans="1:10" x14ac:dyDescent="0.3">
      <c r="A2107" t="str">
        <f t="shared" si="32"/>
        <v>0Max Negocios + Ilimitado 109.90CONTADO</v>
      </c>
      <c r="B2107" s="69">
        <f>precio_alta!A254</f>
        <v>0</v>
      </c>
      <c r="C2107" s="69">
        <f>precio_alta!B254</f>
        <v>0</v>
      </c>
      <c r="D2107" s="69">
        <f>precio_alta!C254</f>
        <v>0</v>
      </c>
      <c r="E2107" s="69">
        <f>precio_alta!D254</f>
        <v>0</v>
      </c>
      <c r="F2107" s="69">
        <f>precio_alta!E254</f>
        <v>0</v>
      </c>
      <c r="G2107" s="69">
        <f>precio_alta!F254</f>
        <v>0</v>
      </c>
      <c r="H2107" s="69" t="s">
        <v>187</v>
      </c>
      <c r="I2107" t="s">
        <v>42</v>
      </c>
      <c r="J2107" s="69">
        <f>precio_alta!M254</f>
        <v>0</v>
      </c>
    </row>
    <row r="2108" spans="1:10" x14ac:dyDescent="0.3">
      <c r="A2108" t="str">
        <f t="shared" si="32"/>
        <v>0Max Negocios + Ilimitado 109.90CONTADO</v>
      </c>
      <c r="B2108" s="69">
        <f>precio_alta!A255</f>
        <v>0</v>
      </c>
      <c r="C2108" s="69">
        <f>precio_alta!B255</f>
        <v>0</v>
      </c>
      <c r="D2108" s="69">
        <f>precio_alta!C255</f>
        <v>0</v>
      </c>
      <c r="E2108" s="69">
        <f>precio_alta!D255</f>
        <v>0</v>
      </c>
      <c r="F2108" s="69">
        <f>precio_alta!E255</f>
        <v>0</v>
      </c>
      <c r="G2108" s="69">
        <f>precio_alta!F255</f>
        <v>0</v>
      </c>
      <c r="H2108" s="69" t="s">
        <v>187</v>
      </c>
      <c r="I2108" t="s">
        <v>42</v>
      </c>
      <c r="J2108" s="69">
        <f>precio_alta!M255</f>
        <v>0</v>
      </c>
    </row>
    <row r="2109" spans="1:10" x14ac:dyDescent="0.3">
      <c r="A2109" t="str">
        <f t="shared" si="32"/>
        <v>0Max Negocios + Ilimitado 109.90CONTADO</v>
      </c>
      <c r="B2109" s="69">
        <f>precio_alta!A256</f>
        <v>0</v>
      </c>
      <c r="C2109" s="69">
        <f>precio_alta!B256</f>
        <v>0</v>
      </c>
      <c r="D2109" s="69">
        <f>precio_alta!C256</f>
        <v>0</v>
      </c>
      <c r="E2109" s="69">
        <f>precio_alta!D256</f>
        <v>0</v>
      </c>
      <c r="F2109" s="69">
        <f>precio_alta!E256</f>
        <v>0</v>
      </c>
      <c r="G2109" s="69">
        <f>precio_alta!F256</f>
        <v>0</v>
      </c>
      <c r="H2109" s="69" t="s">
        <v>187</v>
      </c>
      <c r="I2109" t="s">
        <v>42</v>
      </c>
      <c r="J2109" s="69">
        <f>precio_alta!M256</f>
        <v>0</v>
      </c>
    </row>
    <row r="2110" spans="1:10" x14ac:dyDescent="0.3">
      <c r="A2110" t="str">
        <f t="shared" si="32"/>
        <v>0Max Negocios + Ilimitado 109.90CONTADO</v>
      </c>
      <c r="B2110" s="69">
        <f>precio_alta!A257</f>
        <v>0</v>
      </c>
      <c r="C2110" s="69">
        <f>precio_alta!B257</f>
        <v>0</v>
      </c>
      <c r="D2110" s="69">
        <f>precio_alta!C257</f>
        <v>0</v>
      </c>
      <c r="E2110" s="69">
        <f>precio_alta!D257</f>
        <v>0</v>
      </c>
      <c r="F2110" s="69">
        <f>precio_alta!E257</f>
        <v>0</v>
      </c>
      <c r="G2110" s="69">
        <f>precio_alta!F257</f>
        <v>0</v>
      </c>
      <c r="H2110" s="69" t="s">
        <v>187</v>
      </c>
      <c r="I2110" t="s">
        <v>42</v>
      </c>
      <c r="J2110" s="69">
        <f>precio_alta!M257</f>
        <v>0</v>
      </c>
    </row>
    <row r="2111" spans="1:10" x14ac:dyDescent="0.3">
      <c r="A2111" t="str">
        <f t="shared" si="32"/>
        <v>0Max Negocios + Ilimitado 109.90CONTADO</v>
      </c>
      <c r="B2111" s="69">
        <f>precio_alta!A258</f>
        <v>0</v>
      </c>
      <c r="C2111" s="69">
        <f>precio_alta!B258</f>
        <v>0</v>
      </c>
      <c r="D2111" s="69">
        <f>precio_alta!C258</f>
        <v>0</v>
      </c>
      <c r="E2111" s="69">
        <f>precio_alta!D258</f>
        <v>0</v>
      </c>
      <c r="F2111" s="69">
        <f>precio_alta!E258</f>
        <v>0</v>
      </c>
      <c r="G2111" s="69">
        <f>precio_alta!F258</f>
        <v>0</v>
      </c>
      <c r="H2111" s="69" t="s">
        <v>187</v>
      </c>
      <c r="I2111" t="s">
        <v>42</v>
      </c>
      <c r="J2111" s="69">
        <f>precio_alta!M258</f>
        <v>0</v>
      </c>
    </row>
    <row r="2112" spans="1:10" x14ac:dyDescent="0.3">
      <c r="A2112" t="str">
        <f t="shared" si="32"/>
        <v>0Max Negocios + Ilimitado 109.90CONTADO</v>
      </c>
      <c r="B2112" s="69">
        <f>precio_alta!A259</f>
        <v>0</v>
      </c>
      <c r="C2112" s="69">
        <f>precio_alta!B259</f>
        <v>0</v>
      </c>
      <c r="D2112" s="69">
        <f>precio_alta!C259</f>
        <v>0</v>
      </c>
      <c r="E2112" s="69">
        <f>precio_alta!D259</f>
        <v>0</v>
      </c>
      <c r="F2112" s="69">
        <f>precio_alta!E259</f>
        <v>0</v>
      </c>
      <c r="G2112" s="69">
        <f>precio_alta!F259</f>
        <v>0</v>
      </c>
      <c r="H2112" s="69" t="s">
        <v>187</v>
      </c>
      <c r="I2112" t="s">
        <v>42</v>
      </c>
      <c r="J2112" s="69">
        <f>precio_alta!M259</f>
        <v>0</v>
      </c>
    </row>
    <row r="2113" spans="1:10" x14ac:dyDescent="0.3">
      <c r="A2113" t="str">
        <f t="shared" si="32"/>
        <v>0Max Negocios + Ilimitado 109.90CONTADO</v>
      </c>
      <c r="B2113" s="69">
        <f>precio_alta!A260</f>
        <v>0</v>
      </c>
      <c r="C2113" s="69">
        <f>precio_alta!B260</f>
        <v>0</v>
      </c>
      <c r="D2113" s="69">
        <f>precio_alta!C260</f>
        <v>0</v>
      </c>
      <c r="E2113" s="69">
        <f>precio_alta!D260</f>
        <v>0</v>
      </c>
      <c r="F2113" s="69">
        <f>precio_alta!E260</f>
        <v>0</v>
      </c>
      <c r="G2113" s="69">
        <f>precio_alta!F260</f>
        <v>0</v>
      </c>
      <c r="H2113" s="69" t="s">
        <v>187</v>
      </c>
      <c r="I2113" t="s">
        <v>42</v>
      </c>
      <c r="J2113" s="69">
        <f>precio_alta!M260</f>
        <v>0</v>
      </c>
    </row>
    <row r="2114" spans="1:10" x14ac:dyDescent="0.3">
      <c r="A2114" t="str">
        <f t="shared" si="32"/>
        <v>0Max Negocios + Ilimitado 109.90CONTADO</v>
      </c>
      <c r="B2114" s="69">
        <f>precio_alta!A261</f>
        <v>0</v>
      </c>
      <c r="C2114" s="69">
        <f>precio_alta!B261</f>
        <v>0</v>
      </c>
      <c r="D2114" s="69">
        <f>precio_alta!C261</f>
        <v>0</v>
      </c>
      <c r="E2114" s="69">
        <f>precio_alta!D261</f>
        <v>0</v>
      </c>
      <c r="F2114" s="69">
        <f>precio_alta!E261</f>
        <v>0</v>
      </c>
      <c r="G2114" s="69">
        <f>precio_alta!F261</f>
        <v>0</v>
      </c>
      <c r="H2114" s="69" t="s">
        <v>187</v>
      </c>
      <c r="I2114" t="s">
        <v>42</v>
      </c>
      <c r="J2114" s="69">
        <f>precio_alta!M261</f>
        <v>0</v>
      </c>
    </row>
    <row r="2115" spans="1:10" x14ac:dyDescent="0.3">
      <c r="A2115" t="str">
        <f t="shared" ref="A2115:A2178" si="33">CONCATENATE(E2115,I2115,H2115)</f>
        <v>0Max Negocios + Ilimitado 109.90CONTADO</v>
      </c>
      <c r="B2115" s="69">
        <f>precio_alta!A262</f>
        <v>0</v>
      </c>
      <c r="C2115" s="69">
        <f>precio_alta!B262</f>
        <v>0</v>
      </c>
      <c r="D2115" s="69">
        <f>precio_alta!C262</f>
        <v>0</v>
      </c>
      <c r="E2115" s="69">
        <f>precio_alta!D262</f>
        <v>0</v>
      </c>
      <c r="F2115" s="69">
        <f>precio_alta!E262</f>
        <v>0</v>
      </c>
      <c r="G2115" s="69">
        <f>precio_alta!F262</f>
        <v>0</v>
      </c>
      <c r="H2115" s="69" t="s">
        <v>187</v>
      </c>
      <c r="I2115" t="s">
        <v>42</v>
      </c>
      <c r="J2115" s="69">
        <f>precio_alta!M262</f>
        <v>0</v>
      </c>
    </row>
    <row r="2116" spans="1:10" x14ac:dyDescent="0.3">
      <c r="A2116" t="str">
        <f t="shared" si="33"/>
        <v>0Max Negocios + Ilimitado 109.90CONTADO</v>
      </c>
      <c r="B2116" s="69">
        <f>precio_alta!A263</f>
        <v>0</v>
      </c>
      <c r="C2116" s="69">
        <f>precio_alta!B263</f>
        <v>0</v>
      </c>
      <c r="D2116" s="69">
        <f>precio_alta!C263</f>
        <v>0</v>
      </c>
      <c r="E2116" s="69">
        <f>precio_alta!D263</f>
        <v>0</v>
      </c>
      <c r="F2116" s="69">
        <f>precio_alta!E263</f>
        <v>0</v>
      </c>
      <c r="G2116" s="69">
        <f>precio_alta!F263</f>
        <v>0</v>
      </c>
      <c r="H2116" s="69" t="s">
        <v>187</v>
      </c>
      <c r="I2116" t="s">
        <v>42</v>
      </c>
      <c r="J2116" s="69">
        <f>precio_alta!M263</f>
        <v>0</v>
      </c>
    </row>
    <row r="2117" spans="1:10" x14ac:dyDescent="0.3">
      <c r="A2117" t="str">
        <f t="shared" si="33"/>
        <v>0Max Negocios + Ilimitado 109.90CONTADO</v>
      </c>
      <c r="B2117" s="69">
        <f>precio_alta!A264</f>
        <v>0</v>
      </c>
      <c r="C2117" s="69">
        <f>precio_alta!B264</f>
        <v>0</v>
      </c>
      <c r="D2117" s="69">
        <f>precio_alta!C264</f>
        <v>0</v>
      </c>
      <c r="E2117" s="69">
        <f>precio_alta!D264</f>
        <v>0</v>
      </c>
      <c r="F2117" s="69">
        <f>precio_alta!E264</f>
        <v>0</v>
      </c>
      <c r="G2117" s="69">
        <f>precio_alta!F264</f>
        <v>0</v>
      </c>
      <c r="H2117" s="69" t="s">
        <v>187</v>
      </c>
      <c r="I2117" t="s">
        <v>42</v>
      </c>
      <c r="J2117" s="69">
        <f>precio_alta!M264</f>
        <v>0</v>
      </c>
    </row>
    <row r="2118" spans="1:10" x14ac:dyDescent="0.3">
      <c r="A2118" t="str">
        <f t="shared" si="33"/>
        <v>0Max Negocios + Ilimitado 109.90CONTADO</v>
      </c>
      <c r="B2118" s="69">
        <f>precio_alta!A265</f>
        <v>0</v>
      </c>
      <c r="C2118" s="69">
        <f>precio_alta!B265</f>
        <v>0</v>
      </c>
      <c r="D2118" s="69">
        <f>precio_alta!C265</f>
        <v>0</v>
      </c>
      <c r="E2118" s="69">
        <f>precio_alta!D265</f>
        <v>0</v>
      </c>
      <c r="F2118" s="69">
        <f>precio_alta!E265</f>
        <v>0</v>
      </c>
      <c r="G2118" s="69">
        <f>precio_alta!F265</f>
        <v>0</v>
      </c>
      <c r="H2118" s="69" t="s">
        <v>187</v>
      </c>
      <c r="I2118" t="s">
        <v>42</v>
      </c>
      <c r="J2118" s="69">
        <f>precio_alta!M265</f>
        <v>0</v>
      </c>
    </row>
    <row r="2119" spans="1:10" x14ac:dyDescent="0.3">
      <c r="A2119" t="str">
        <f t="shared" si="33"/>
        <v>0Max Negocios + Ilimitado 109.90CONTADO</v>
      </c>
      <c r="B2119" s="69">
        <f>precio_alta!A266</f>
        <v>0</v>
      </c>
      <c r="C2119" s="69">
        <f>precio_alta!B266</f>
        <v>0</v>
      </c>
      <c r="D2119" s="69">
        <f>precio_alta!C266</f>
        <v>0</v>
      </c>
      <c r="E2119" s="69">
        <f>precio_alta!D266</f>
        <v>0</v>
      </c>
      <c r="F2119" s="69">
        <f>precio_alta!E266</f>
        <v>0</v>
      </c>
      <c r="G2119" s="69">
        <f>precio_alta!F266</f>
        <v>0</v>
      </c>
      <c r="H2119" s="69" t="s">
        <v>187</v>
      </c>
      <c r="I2119" t="s">
        <v>42</v>
      </c>
      <c r="J2119" s="69">
        <f>precio_alta!M266</f>
        <v>0</v>
      </c>
    </row>
    <row r="2120" spans="1:10" x14ac:dyDescent="0.3">
      <c r="A2120" t="str">
        <f t="shared" si="33"/>
        <v>0Max Negocios + Ilimitado 109.90CONTADO</v>
      </c>
      <c r="B2120" s="69">
        <f>precio_alta!A267</f>
        <v>0</v>
      </c>
      <c r="C2120" s="69">
        <f>precio_alta!B267</f>
        <v>0</v>
      </c>
      <c r="D2120" s="69">
        <f>precio_alta!C267</f>
        <v>0</v>
      </c>
      <c r="E2120" s="69">
        <f>precio_alta!D267</f>
        <v>0</v>
      </c>
      <c r="F2120" s="69">
        <f>precio_alta!E267</f>
        <v>0</v>
      </c>
      <c r="G2120" s="69">
        <f>precio_alta!F267</f>
        <v>0</v>
      </c>
      <c r="H2120" s="69" t="s">
        <v>187</v>
      </c>
      <c r="I2120" t="s">
        <v>42</v>
      </c>
      <c r="J2120" s="69">
        <f>precio_alta!M267</f>
        <v>0</v>
      </c>
    </row>
    <row r="2121" spans="1:10" x14ac:dyDescent="0.3">
      <c r="A2121" t="str">
        <f t="shared" si="33"/>
        <v>APPLE IPHONE 15 128GBMax Negocios + Ilimitado 125CONTADO</v>
      </c>
      <c r="B2121" s="69" t="str">
        <f>precio_alta!A3</f>
        <v>Corriente</v>
      </c>
      <c r="C2121" s="69" t="str">
        <f>precio_alta!B3</f>
        <v>5G</v>
      </c>
      <c r="D2121" s="69" t="str">
        <f>precio_alta!C3</f>
        <v>APPLE</v>
      </c>
      <c r="E2121" s="69" t="str">
        <f>precio_alta!D3</f>
        <v>APPLE IPHONE 15 128GB</v>
      </c>
      <c r="F2121" s="69">
        <f>precio_alta!E3</f>
        <v>3769</v>
      </c>
      <c r="G2121" s="69" t="str">
        <f>precio_alta!F3</f>
        <v>iOS</v>
      </c>
      <c r="H2121" s="69" t="s">
        <v>187</v>
      </c>
      <c r="I2121" t="s">
        <v>43</v>
      </c>
      <c r="J2121" s="69">
        <f>precio_alta!N3</f>
        <v>3389</v>
      </c>
    </row>
    <row r="2122" spans="1:10" x14ac:dyDescent="0.3">
      <c r="A2122" t="str">
        <f t="shared" si="33"/>
        <v>APPLE IPHONE 15 256GBMax Negocios + Ilimitado 125CONTADO</v>
      </c>
      <c r="B2122" s="69" t="str">
        <f>precio_alta!A4</f>
        <v>Corriente</v>
      </c>
      <c r="C2122" s="69" t="str">
        <f>precio_alta!B4</f>
        <v>5G</v>
      </c>
      <c r="D2122" s="69" t="str">
        <f>precio_alta!C4</f>
        <v>APPLE</v>
      </c>
      <c r="E2122" s="69" t="str">
        <f>precio_alta!D4</f>
        <v>APPLE IPHONE 15 256GB</v>
      </c>
      <c r="F2122" s="69">
        <f>precio_alta!E4</f>
        <v>5029</v>
      </c>
      <c r="G2122" s="69" t="str">
        <f>precio_alta!F4</f>
        <v>iOS</v>
      </c>
      <c r="H2122" s="69" t="s">
        <v>187</v>
      </c>
      <c r="I2122" t="s">
        <v>43</v>
      </c>
      <c r="J2122" s="69">
        <f>precio_alta!N4</f>
        <v>4519</v>
      </c>
    </row>
    <row r="2123" spans="1:10" x14ac:dyDescent="0.3">
      <c r="A2123" t="str">
        <f t="shared" si="33"/>
        <v>APPLE IPHONE 16 128GBMax Negocios + Ilimitado 125CONTADO</v>
      </c>
      <c r="B2123" s="69" t="str">
        <f>precio_alta!A5</f>
        <v>Corriente</v>
      </c>
      <c r="C2123" s="69" t="str">
        <f>precio_alta!B5</f>
        <v>5G</v>
      </c>
      <c r="D2123" s="69" t="str">
        <f>precio_alta!C5</f>
        <v>APPLE</v>
      </c>
      <c r="E2123" s="69" t="str">
        <f>precio_alta!D5</f>
        <v>APPLE IPHONE 16 128GB</v>
      </c>
      <c r="F2123" s="69">
        <f>precio_alta!E5</f>
        <v>4399</v>
      </c>
      <c r="G2123" s="69" t="str">
        <f>precio_alta!F5</f>
        <v>iOS</v>
      </c>
      <c r="H2123" s="69" t="s">
        <v>187</v>
      </c>
      <c r="I2123" t="s">
        <v>43</v>
      </c>
      <c r="J2123" s="69">
        <f>precio_alta!N5</f>
        <v>3949</v>
      </c>
    </row>
    <row r="2124" spans="1:10" x14ac:dyDescent="0.3">
      <c r="A2124" t="str">
        <f t="shared" si="33"/>
        <v>APPLE IPHONE 16 PRO 1TBMax Negocios + Ilimitado 125CONTADO</v>
      </c>
      <c r="B2124" s="69" t="str">
        <f>precio_alta!A6</f>
        <v>Corriente</v>
      </c>
      <c r="C2124" s="69" t="str">
        <f>precio_alta!B6</f>
        <v>5G</v>
      </c>
      <c r="D2124" s="69" t="str">
        <f>precio_alta!C6</f>
        <v>APPLE</v>
      </c>
      <c r="E2124" s="69" t="str">
        <f>precio_alta!D6</f>
        <v>APPLE IPHONE 16 PRO 1TB</v>
      </c>
      <c r="F2124" s="69">
        <f>precio_alta!E6</f>
        <v>9419</v>
      </c>
      <c r="G2124" s="69" t="str">
        <f>precio_alta!F6</f>
        <v>iOS</v>
      </c>
      <c r="H2124" s="69" t="s">
        <v>187</v>
      </c>
      <c r="I2124" t="s">
        <v>43</v>
      </c>
      <c r="J2124" s="69">
        <f>precio_alta!N6</f>
        <v>8469</v>
      </c>
    </row>
    <row r="2125" spans="1:10" x14ac:dyDescent="0.3">
      <c r="A2125" t="str">
        <f t="shared" si="33"/>
        <v>APPLE IPHONE 16 PRO 512GBMax Negocios + Ilimitado 125CONTADO</v>
      </c>
      <c r="B2125" s="69" t="str">
        <f>precio_alta!A7</f>
        <v>Corriente</v>
      </c>
      <c r="C2125" s="69" t="str">
        <f>precio_alta!B7</f>
        <v>5G</v>
      </c>
      <c r="D2125" s="69" t="str">
        <f>precio_alta!C7</f>
        <v>APPLE</v>
      </c>
      <c r="E2125" s="69" t="str">
        <f>precio_alta!D7</f>
        <v>APPLE IPHONE 16 PRO 512GB</v>
      </c>
      <c r="F2125" s="69">
        <f>precio_alta!E7</f>
        <v>8169</v>
      </c>
      <c r="G2125" s="69" t="str">
        <f>precio_alta!F7</f>
        <v>iOS</v>
      </c>
      <c r="H2125" s="69" t="s">
        <v>187</v>
      </c>
      <c r="I2125" t="s">
        <v>43</v>
      </c>
      <c r="J2125" s="69">
        <f>precio_alta!N7</f>
        <v>7339</v>
      </c>
    </row>
    <row r="2126" spans="1:10" x14ac:dyDescent="0.3">
      <c r="A2126" t="str">
        <f t="shared" si="33"/>
        <v>APPLE IPHONE 16 PRO MAX 1TBMax Negocios + Ilimitado 125CONTADO</v>
      </c>
      <c r="B2126" s="69" t="str">
        <f>precio_alta!A8</f>
        <v>Corriente</v>
      </c>
      <c r="C2126" s="69" t="str">
        <f>precio_alta!B8</f>
        <v>5G</v>
      </c>
      <c r="D2126" s="69" t="str">
        <f>precio_alta!C8</f>
        <v>APPLE</v>
      </c>
      <c r="E2126" s="69" t="str">
        <f>precio_alta!D8</f>
        <v>APPLE IPHONE 16 PRO MAX 1TB</v>
      </c>
      <c r="F2126" s="69">
        <f>precio_alta!E8</f>
        <v>10049</v>
      </c>
      <c r="G2126" s="69" t="str">
        <f>precio_alta!F8</f>
        <v>iOS</v>
      </c>
      <c r="H2126" s="69" t="s">
        <v>187</v>
      </c>
      <c r="I2126" t="s">
        <v>43</v>
      </c>
      <c r="J2126" s="69">
        <f>precio_alta!N8</f>
        <v>9029</v>
      </c>
    </row>
    <row r="2127" spans="1:10" x14ac:dyDescent="0.3">
      <c r="A2127" t="str">
        <f t="shared" si="33"/>
        <v>APPLE IPHONE 16 PRO MAX 512GBMax Negocios + Ilimitado 125CONTADO</v>
      </c>
      <c r="B2127" s="69" t="str">
        <f>precio_alta!A9</f>
        <v>Corriente</v>
      </c>
      <c r="C2127" s="69" t="str">
        <f>precio_alta!B9</f>
        <v>5G</v>
      </c>
      <c r="D2127" s="69" t="str">
        <f>precio_alta!C9</f>
        <v>APPLE</v>
      </c>
      <c r="E2127" s="69" t="str">
        <f>precio_alta!D9</f>
        <v>APPLE IPHONE 16 PRO MAX 512GB</v>
      </c>
      <c r="F2127" s="69">
        <f>precio_alta!E9</f>
        <v>8799</v>
      </c>
      <c r="G2127" s="69" t="str">
        <f>precio_alta!F9</f>
        <v>iOS</v>
      </c>
      <c r="H2127" s="69" t="s">
        <v>187</v>
      </c>
      <c r="I2127" t="s">
        <v>43</v>
      </c>
      <c r="J2127" s="69">
        <f>precio_alta!N9</f>
        <v>7899</v>
      </c>
    </row>
    <row r="2128" spans="1:10" x14ac:dyDescent="0.3">
      <c r="A2128" t="str">
        <f t="shared" si="33"/>
        <v>APPLE IPHONE 16e 128GBMax Negocios + Ilimitado 125CONTADO</v>
      </c>
      <c r="B2128" s="69" t="str">
        <f>precio_alta!A10</f>
        <v>Corriente</v>
      </c>
      <c r="C2128" s="69" t="str">
        <f>precio_alta!B10</f>
        <v>5G</v>
      </c>
      <c r="D2128" s="69" t="str">
        <f>precio_alta!C10</f>
        <v>APPLE</v>
      </c>
      <c r="E2128" s="69" t="str">
        <f>precio_alta!D10</f>
        <v>APPLE IPHONE 16e 128GB</v>
      </c>
      <c r="F2128" s="69">
        <f>precio_alta!E10</f>
        <v>3119</v>
      </c>
      <c r="G2128" s="69" t="str">
        <f>precio_alta!F10</f>
        <v>iOS</v>
      </c>
      <c r="H2128" s="69" t="s">
        <v>187</v>
      </c>
      <c r="I2128" t="s">
        <v>43</v>
      </c>
      <c r="J2128" s="69">
        <f>precio_alta!N10</f>
        <v>2799</v>
      </c>
    </row>
    <row r="2129" spans="1:10" x14ac:dyDescent="0.3">
      <c r="A2129" t="str">
        <f t="shared" si="33"/>
        <v>APPLE IPHONE 17 256GBMax Negocios + Ilimitado 125CONTADO</v>
      </c>
      <c r="B2129" s="69" t="str">
        <f>precio_alta!A11</f>
        <v>Corriente</v>
      </c>
      <c r="C2129" s="69" t="str">
        <f>precio_alta!B11</f>
        <v>5G</v>
      </c>
      <c r="D2129" s="69" t="str">
        <f>precio_alta!C11</f>
        <v>APPLE</v>
      </c>
      <c r="E2129" s="69" t="str">
        <f>precio_alta!D11</f>
        <v>APPLE IPHONE 17 256GB</v>
      </c>
      <c r="F2129" s="69">
        <f>precio_alta!E11</f>
        <v>5029</v>
      </c>
      <c r="G2129" s="69" t="str">
        <f>precio_alta!F11</f>
        <v>iOS</v>
      </c>
      <c r="H2129" s="69" t="s">
        <v>187</v>
      </c>
      <c r="I2129" t="s">
        <v>43</v>
      </c>
      <c r="J2129" s="69">
        <f>precio_alta!N11</f>
        <v>4519</v>
      </c>
    </row>
    <row r="2130" spans="1:10" x14ac:dyDescent="0.3">
      <c r="A2130" t="str">
        <f t="shared" si="33"/>
        <v>APPLE IPHONE 17 512GBMax Negocios + Ilimitado 125CONTADO</v>
      </c>
      <c r="B2130" s="69" t="str">
        <f>precio_alta!A12</f>
        <v>Corriente</v>
      </c>
      <c r="C2130" s="69" t="str">
        <f>precio_alta!B12</f>
        <v>5G</v>
      </c>
      <c r="D2130" s="69" t="str">
        <f>precio_alta!C12</f>
        <v>APPLE</v>
      </c>
      <c r="E2130" s="69" t="str">
        <f>precio_alta!D12</f>
        <v>APPLE IPHONE 17 512GB</v>
      </c>
      <c r="F2130" s="69">
        <f>precio_alta!E12</f>
        <v>6279</v>
      </c>
      <c r="G2130" s="69" t="str">
        <f>precio_alta!F12</f>
        <v>iOS</v>
      </c>
      <c r="H2130" s="69" t="s">
        <v>187</v>
      </c>
      <c r="I2130" t="s">
        <v>43</v>
      </c>
      <c r="J2130" s="69">
        <f>precio_alta!N12</f>
        <v>5649</v>
      </c>
    </row>
    <row r="2131" spans="1:10" x14ac:dyDescent="0.3">
      <c r="A2131" t="str">
        <f t="shared" si="33"/>
        <v>APPLE IPHONE 17 PRO 1TBMax Negocios + Ilimitado 125CONTADO</v>
      </c>
      <c r="B2131" s="69" t="str">
        <f>precio_alta!A13</f>
        <v>Corriente</v>
      </c>
      <c r="C2131" s="69" t="str">
        <f>precio_alta!B13</f>
        <v>5G</v>
      </c>
      <c r="D2131" s="69" t="str">
        <f>precio_alta!C13</f>
        <v>APPLE</v>
      </c>
      <c r="E2131" s="69" t="str">
        <f>precio_alta!D13</f>
        <v>APPLE IPHONE 17 PRO 1TB</v>
      </c>
      <c r="F2131" s="69">
        <f>precio_alta!E13</f>
        <v>9419</v>
      </c>
      <c r="G2131" s="69" t="str">
        <f>precio_alta!F13</f>
        <v>iOS</v>
      </c>
      <c r="H2131" s="69" t="s">
        <v>187</v>
      </c>
      <c r="I2131" t="s">
        <v>43</v>
      </c>
      <c r="J2131" s="69">
        <f>precio_alta!N13</f>
        <v>8469</v>
      </c>
    </row>
    <row r="2132" spans="1:10" x14ac:dyDescent="0.3">
      <c r="A2132" t="str">
        <f t="shared" si="33"/>
        <v>APPLE IPHONE 17 PRO 256GBMax Negocios + Ilimitado 125CONTADO</v>
      </c>
      <c r="B2132" s="69" t="str">
        <f>precio_alta!A14</f>
        <v>Corriente</v>
      </c>
      <c r="C2132" s="69" t="str">
        <f>precio_alta!B14</f>
        <v>5G</v>
      </c>
      <c r="D2132" s="69" t="str">
        <f>precio_alta!C14</f>
        <v>APPLE</v>
      </c>
      <c r="E2132" s="69" t="str">
        <f>precio_alta!D14</f>
        <v>APPLE IPHONE 17 PRO 256GB</v>
      </c>
      <c r="F2132" s="69">
        <f>precio_alta!E14</f>
        <v>6909</v>
      </c>
      <c r="G2132" s="69" t="str">
        <f>precio_alta!F14</f>
        <v>iOS</v>
      </c>
      <c r="H2132" s="69" t="s">
        <v>187</v>
      </c>
      <c r="I2132" t="s">
        <v>43</v>
      </c>
      <c r="J2132" s="69">
        <f>precio_alta!N14</f>
        <v>6209</v>
      </c>
    </row>
    <row r="2133" spans="1:10" x14ac:dyDescent="0.3">
      <c r="A2133" t="str">
        <f t="shared" si="33"/>
        <v>APPLE IPHONE 17 PRO 512GBMax Negocios + Ilimitado 125CONTADO</v>
      </c>
      <c r="B2133" s="69" t="str">
        <f>precio_alta!A15</f>
        <v>Corriente</v>
      </c>
      <c r="C2133" s="69" t="str">
        <f>precio_alta!B15</f>
        <v>5G</v>
      </c>
      <c r="D2133" s="69" t="str">
        <f>precio_alta!C15</f>
        <v>APPLE</v>
      </c>
      <c r="E2133" s="69" t="str">
        <f>precio_alta!D15</f>
        <v>APPLE IPHONE 17 PRO 512GB</v>
      </c>
      <c r="F2133" s="69">
        <f>precio_alta!E15</f>
        <v>8169</v>
      </c>
      <c r="G2133" s="69" t="str">
        <f>precio_alta!F15</f>
        <v>iOS</v>
      </c>
      <c r="H2133" s="69" t="s">
        <v>187</v>
      </c>
      <c r="I2133" t="s">
        <v>43</v>
      </c>
      <c r="J2133" s="69">
        <f>precio_alta!N15</f>
        <v>7339</v>
      </c>
    </row>
    <row r="2134" spans="1:10" x14ac:dyDescent="0.3">
      <c r="A2134" t="str">
        <f t="shared" si="33"/>
        <v>APPLE IPHONE 17 PRO MAX 1TBMax Negocios + Ilimitado 125CONTADO</v>
      </c>
      <c r="B2134" s="69" t="str">
        <f>precio_alta!A16</f>
        <v>Corriente</v>
      </c>
      <c r="C2134" s="69" t="str">
        <f>precio_alta!B16</f>
        <v>5G</v>
      </c>
      <c r="D2134" s="69" t="str">
        <f>precio_alta!C16</f>
        <v>APPLE</v>
      </c>
      <c r="E2134" s="69" t="str">
        <f>precio_alta!D16</f>
        <v>APPLE IPHONE 17 PRO MAX 1TB</v>
      </c>
      <c r="F2134" s="69">
        <f>precio_alta!E16</f>
        <v>10049</v>
      </c>
      <c r="G2134" s="69" t="str">
        <f>precio_alta!F16</f>
        <v>iOS</v>
      </c>
      <c r="H2134" s="69" t="s">
        <v>187</v>
      </c>
      <c r="I2134" t="s">
        <v>43</v>
      </c>
      <c r="J2134" s="69">
        <f>precio_alta!N16</f>
        <v>9029</v>
      </c>
    </row>
    <row r="2135" spans="1:10" x14ac:dyDescent="0.3">
      <c r="A2135" t="str">
        <f t="shared" si="33"/>
        <v>APPLE IPHONE 17 PRO MAX 256GBMax Negocios + Ilimitado 125CONTADO</v>
      </c>
      <c r="B2135" s="69" t="str">
        <f>precio_alta!A17</f>
        <v>Corriente</v>
      </c>
      <c r="C2135" s="69" t="str">
        <f>precio_alta!B17</f>
        <v>5G</v>
      </c>
      <c r="D2135" s="69" t="str">
        <f>precio_alta!C17</f>
        <v>APPLE</v>
      </c>
      <c r="E2135" s="69" t="str">
        <f>precio_alta!D17</f>
        <v>APPLE IPHONE 17 PRO MAX 256GB</v>
      </c>
      <c r="F2135" s="69">
        <f>precio_alta!E17</f>
        <v>7539</v>
      </c>
      <c r="G2135" s="69" t="str">
        <f>precio_alta!F17</f>
        <v>iOS</v>
      </c>
      <c r="H2135" s="69" t="s">
        <v>187</v>
      </c>
      <c r="I2135" t="s">
        <v>43</v>
      </c>
      <c r="J2135" s="69">
        <f>precio_alta!N17</f>
        <v>6779</v>
      </c>
    </row>
    <row r="2136" spans="1:10" x14ac:dyDescent="0.3">
      <c r="A2136" t="str">
        <f t="shared" si="33"/>
        <v>APPLE IPHONE 17 PRO MAX 2TBMax Negocios + Ilimitado 125CONTADO</v>
      </c>
      <c r="B2136" s="69" t="str">
        <f>precio_alta!A18</f>
        <v>Corriente</v>
      </c>
      <c r="C2136" s="69" t="str">
        <f>precio_alta!B18</f>
        <v>5G</v>
      </c>
      <c r="D2136" s="69" t="str">
        <f>precio_alta!C18</f>
        <v>APPLE</v>
      </c>
      <c r="E2136" s="69" t="str">
        <f>precio_alta!D18</f>
        <v>APPLE IPHONE 17 PRO MAX 2TB</v>
      </c>
      <c r="F2136" s="69">
        <f>precio_alta!E18</f>
        <v>12569</v>
      </c>
      <c r="G2136" s="69" t="str">
        <f>precio_alta!F18</f>
        <v>iOS</v>
      </c>
      <c r="H2136" s="69" t="s">
        <v>187</v>
      </c>
      <c r="I2136" t="s">
        <v>43</v>
      </c>
      <c r="J2136" s="69">
        <f>precio_alta!N18</f>
        <v>11289</v>
      </c>
    </row>
    <row r="2137" spans="1:10" x14ac:dyDescent="0.3">
      <c r="A2137" t="str">
        <f t="shared" si="33"/>
        <v>APPLE IPHONE 17 PRO MAX 512GBMax Negocios + Ilimitado 125CONTADO</v>
      </c>
      <c r="B2137" s="69" t="str">
        <f>precio_alta!A19</f>
        <v>Corriente</v>
      </c>
      <c r="C2137" s="69" t="str">
        <f>precio_alta!B19</f>
        <v>5G</v>
      </c>
      <c r="D2137" s="69" t="str">
        <f>precio_alta!C19</f>
        <v>APPLE</v>
      </c>
      <c r="E2137" s="69" t="str">
        <f>precio_alta!D19</f>
        <v>APPLE IPHONE 17 PRO MAX 512GB</v>
      </c>
      <c r="F2137" s="69">
        <f>precio_alta!E19</f>
        <v>8799</v>
      </c>
      <c r="G2137" s="69" t="str">
        <f>precio_alta!F19</f>
        <v>iOS</v>
      </c>
      <c r="H2137" s="69" t="s">
        <v>187</v>
      </c>
      <c r="I2137" t="s">
        <v>43</v>
      </c>
      <c r="J2137" s="69">
        <f>precio_alta!N19</f>
        <v>7899</v>
      </c>
    </row>
    <row r="2138" spans="1:10" x14ac:dyDescent="0.3">
      <c r="A2138" t="str">
        <f t="shared" si="33"/>
        <v>APPLE IPHONE 17E 256GBMax Negocios + Ilimitado 125CONTADO</v>
      </c>
      <c r="B2138" s="69" t="str">
        <f>precio_alta!A20</f>
        <v>Corriente</v>
      </c>
      <c r="C2138" s="69" t="str">
        <f>precio_alta!B20</f>
        <v>5G</v>
      </c>
      <c r="D2138" s="69" t="str">
        <f>precio_alta!C20</f>
        <v>APPLE</v>
      </c>
      <c r="E2138" s="69" t="str">
        <f>precio_alta!D20</f>
        <v>APPLE IPHONE 17E 256GB</v>
      </c>
      <c r="F2138" s="69">
        <f>precio_alta!E20</f>
        <v>3769</v>
      </c>
      <c r="G2138" s="69" t="str">
        <f>precio_alta!F20</f>
        <v>iOS</v>
      </c>
      <c r="H2138" s="69" t="s">
        <v>187</v>
      </c>
      <c r="I2138" t="s">
        <v>43</v>
      </c>
      <c r="J2138" s="69">
        <f>precio_alta!N20</f>
        <v>3389</v>
      </c>
    </row>
    <row r="2139" spans="1:10" x14ac:dyDescent="0.3">
      <c r="A2139" t="str">
        <f t="shared" si="33"/>
        <v>HONOR 400 512GB 5GMax Negocios + Ilimitado 125CONTADO</v>
      </c>
      <c r="B2139" s="69" t="str">
        <f>precio_alta!A21</f>
        <v>Corriente</v>
      </c>
      <c r="C2139" s="69" t="str">
        <f>precio_alta!B21</f>
        <v>5G</v>
      </c>
      <c r="D2139" s="69" t="str">
        <f>precio_alta!C21</f>
        <v>HONOR</v>
      </c>
      <c r="E2139" s="69" t="str">
        <f>precio_alta!D21</f>
        <v>HONOR 400 512GB 5G</v>
      </c>
      <c r="F2139" s="69">
        <f>precio_alta!E21</f>
        <v>2099</v>
      </c>
      <c r="G2139" s="69" t="str">
        <f>precio_alta!F21</f>
        <v>Android</v>
      </c>
      <c r="H2139" s="69" t="s">
        <v>187</v>
      </c>
      <c r="I2139" t="s">
        <v>43</v>
      </c>
      <c r="J2139" s="69">
        <f>precio_alta!N21</f>
        <v>1889</v>
      </c>
    </row>
    <row r="2140" spans="1:10" x14ac:dyDescent="0.3">
      <c r="A2140" t="str">
        <f t="shared" si="33"/>
        <v>HONOR 400 LITE 256GB 5GMax Negocios + Ilimitado 125CONTADO</v>
      </c>
      <c r="B2140" s="69" t="str">
        <f>precio_alta!A22</f>
        <v>Corriente</v>
      </c>
      <c r="C2140" s="69" t="str">
        <f>precio_alta!B22</f>
        <v>5G</v>
      </c>
      <c r="D2140" s="69" t="str">
        <f>precio_alta!C22</f>
        <v>HONOR</v>
      </c>
      <c r="E2140" s="69" t="str">
        <f>precio_alta!D22</f>
        <v>HONOR 400 LITE 256GB 5G</v>
      </c>
      <c r="F2140" s="69">
        <f>precio_alta!E22</f>
        <v>1519</v>
      </c>
      <c r="G2140" s="69" t="str">
        <f>precio_alta!F22</f>
        <v>Android</v>
      </c>
      <c r="H2140" s="69" t="s">
        <v>187</v>
      </c>
      <c r="I2140" t="s">
        <v>43</v>
      </c>
      <c r="J2140" s="69">
        <f>precio_alta!N22</f>
        <v>1359</v>
      </c>
    </row>
    <row r="2141" spans="1:10" x14ac:dyDescent="0.3">
      <c r="A2141" t="str">
        <f t="shared" si="33"/>
        <v>HONOR 400 PRO 512GB 5GMax Negocios + Ilimitado 125CONTADO</v>
      </c>
      <c r="B2141" s="69" t="str">
        <f>precio_alta!A23</f>
        <v>Corriente</v>
      </c>
      <c r="C2141" s="69" t="str">
        <f>precio_alta!B23</f>
        <v>5G</v>
      </c>
      <c r="D2141" s="69" t="str">
        <f>precio_alta!C23</f>
        <v>HONOR</v>
      </c>
      <c r="E2141" s="69" t="str">
        <f>precio_alta!D23</f>
        <v>HONOR 400 PRO 512GB 5G</v>
      </c>
      <c r="F2141" s="69">
        <f>precio_alta!E23</f>
        <v>3349</v>
      </c>
      <c r="G2141" s="69" t="str">
        <f>precio_alta!F23</f>
        <v>Android</v>
      </c>
      <c r="H2141" s="69" t="s">
        <v>187</v>
      </c>
      <c r="I2141" t="s">
        <v>43</v>
      </c>
      <c r="J2141" s="69">
        <f>precio_alta!N23</f>
        <v>3009</v>
      </c>
    </row>
    <row r="2142" spans="1:10" x14ac:dyDescent="0.3">
      <c r="A2142" t="str">
        <f t="shared" si="33"/>
        <v>HONOR 600 512GB 5GMax Negocios + Ilimitado 125CONTADO</v>
      </c>
      <c r="B2142" s="69" t="str">
        <f>precio_alta!A24</f>
        <v>Corriente</v>
      </c>
      <c r="C2142" s="69" t="str">
        <f>precio_alta!B24</f>
        <v>5G</v>
      </c>
      <c r="D2142" s="69" t="str">
        <f>precio_alta!C24</f>
        <v>HONOR</v>
      </c>
      <c r="E2142" s="69" t="str">
        <f>precio_alta!D24</f>
        <v>HONOR 600 512GB 5G</v>
      </c>
      <c r="F2142" s="69">
        <f>precio_alta!E24</f>
        <v>2959</v>
      </c>
      <c r="G2142" s="69" t="str">
        <f>precio_alta!F24</f>
        <v>Android</v>
      </c>
      <c r="H2142" s="69" t="s">
        <v>187</v>
      </c>
      <c r="I2142" t="s">
        <v>43</v>
      </c>
      <c r="J2142" s="69">
        <f>precio_alta!N24</f>
        <v>2659</v>
      </c>
    </row>
    <row r="2143" spans="1:10" x14ac:dyDescent="0.3">
      <c r="A2143" t="str">
        <f t="shared" si="33"/>
        <v>HONOR 600 PRO 512GB 5GMax Negocios + Ilimitado 125CONTADO</v>
      </c>
      <c r="B2143" s="69" t="str">
        <f>precio_alta!A25</f>
        <v>Corriente</v>
      </c>
      <c r="C2143" s="69" t="str">
        <f>precio_alta!B25</f>
        <v>5G</v>
      </c>
      <c r="D2143" s="69" t="str">
        <f>precio_alta!C25</f>
        <v>HONOR</v>
      </c>
      <c r="E2143" s="69" t="str">
        <f>precio_alta!D25</f>
        <v>HONOR 600 PRO 512GB 5G</v>
      </c>
      <c r="F2143" s="69">
        <f>precio_alta!E25</f>
        <v>3909</v>
      </c>
      <c r="G2143" s="69" t="str">
        <f>precio_alta!F25</f>
        <v>Android</v>
      </c>
      <c r="H2143" s="69" t="s">
        <v>187</v>
      </c>
      <c r="I2143" t="s">
        <v>43</v>
      </c>
      <c r="J2143" s="69">
        <f>precio_alta!N25</f>
        <v>3509</v>
      </c>
    </row>
    <row r="2144" spans="1:10" x14ac:dyDescent="0.3">
      <c r="A2144" t="str">
        <f t="shared" si="33"/>
        <v>HONOR 600 SMART 256GB 5GMax Negocios + Ilimitado 125CONTADO</v>
      </c>
      <c r="B2144" s="69" t="str">
        <f>precio_alta!A26</f>
        <v>Corriente</v>
      </c>
      <c r="C2144" s="69" t="str">
        <f>precio_alta!B26</f>
        <v>5G</v>
      </c>
      <c r="D2144" s="69" t="str">
        <f>precio_alta!C26</f>
        <v>HONOR</v>
      </c>
      <c r="E2144" s="69" t="str">
        <f>precio_alta!D26</f>
        <v>HONOR 600 SMART 256GB 5G</v>
      </c>
      <c r="F2144" s="69">
        <f>precio_alta!E26</f>
        <v>1659</v>
      </c>
      <c r="G2144" s="69" t="str">
        <f>precio_alta!F26</f>
        <v>Android</v>
      </c>
      <c r="H2144" s="69" t="s">
        <v>187</v>
      </c>
      <c r="I2144" t="s">
        <v>43</v>
      </c>
      <c r="J2144" s="69">
        <f>precio_alta!N26</f>
        <v>1489</v>
      </c>
    </row>
    <row r="2145" spans="1:10" x14ac:dyDescent="0.3">
      <c r="A2145" t="str">
        <f t="shared" si="33"/>
        <v>HONOR 600E 512GB 5GMax Negocios + Ilimitado 125CONTADO</v>
      </c>
      <c r="B2145" s="69" t="str">
        <f>precio_alta!A27</f>
        <v>Corriente</v>
      </c>
      <c r="C2145" s="69" t="str">
        <f>precio_alta!B27</f>
        <v>5G</v>
      </c>
      <c r="D2145" s="69" t="str">
        <f>precio_alta!C27</f>
        <v>HONOR</v>
      </c>
      <c r="E2145" s="69" t="str">
        <f>precio_alta!D27</f>
        <v>HONOR 600E 512GB 5G</v>
      </c>
      <c r="F2145" s="69">
        <f>precio_alta!E27</f>
        <v>2149</v>
      </c>
      <c r="G2145" s="69" t="str">
        <f>precio_alta!F27</f>
        <v>Android</v>
      </c>
      <c r="H2145" s="69" t="s">
        <v>187</v>
      </c>
      <c r="I2145" t="s">
        <v>43</v>
      </c>
      <c r="J2145" s="69">
        <f>precio_alta!N27</f>
        <v>1929</v>
      </c>
    </row>
    <row r="2146" spans="1:10" x14ac:dyDescent="0.3">
      <c r="A2146" t="str">
        <f t="shared" si="33"/>
        <v>HONOR 70 256GBMax Negocios + Ilimitado 125CONTADO</v>
      </c>
      <c r="B2146" s="69" t="str">
        <f>precio_alta!A28</f>
        <v>Corriente</v>
      </c>
      <c r="C2146" s="69" t="str">
        <f>precio_alta!B28</f>
        <v>5G</v>
      </c>
      <c r="D2146" s="69" t="str">
        <f>precio_alta!C28</f>
        <v>HONOR</v>
      </c>
      <c r="E2146" s="69" t="str">
        <f>precio_alta!D28</f>
        <v>HONOR 70 256GB</v>
      </c>
      <c r="F2146" s="69">
        <f>precio_alta!E28</f>
        <v>2859</v>
      </c>
      <c r="G2146" s="69" t="str">
        <f>precio_alta!F28</f>
        <v>Android</v>
      </c>
      <c r="H2146" s="69" t="s">
        <v>187</v>
      </c>
      <c r="I2146" t="s">
        <v>43</v>
      </c>
      <c r="J2146" s="69">
        <f>precio_alta!N28</f>
        <v>2569</v>
      </c>
    </row>
    <row r="2147" spans="1:10" x14ac:dyDescent="0.3">
      <c r="A2147" t="str">
        <f t="shared" si="33"/>
        <v>HONOR MAGIC 7 LITE 512GB 5GMax Negocios + Ilimitado 125CONTADO</v>
      </c>
      <c r="B2147" s="69" t="str">
        <f>precio_alta!A29</f>
        <v>Corriente</v>
      </c>
      <c r="C2147" s="69" t="str">
        <f>precio_alta!B29</f>
        <v>5G</v>
      </c>
      <c r="D2147" s="69" t="str">
        <f>precio_alta!C29</f>
        <v>HONOR</v>
      </c>
      <c r="E2147" s="69" t="str">
        <f>precio_alta!D29</f>
        <v>HONOR MAGIC 7 LITE 512GB 5G</v>
      </c>
      <c r="F2147" s="69">
        <f>precio_alta!E29</f>
        <v>1849</v>
      </c>
      <c r="G2147" s="69" t="str">
        <f>precio_alta!F29</f>
        <v>Android</v>
      </c>
      <c r="H2147" s="69" t="s">
        <v>187</v>
      </c>
      <c r="I2147" t="s">
        <v>43</v>
      </c>
      <c r="J2147" s="69">
        <f>precio_alta!N29</f>
        <v>1659</v>
      </c>
    </row>
    <row r="2148" spans="1:10" x14ac:dyDescent="0.3">
      <c r="A2148" t="str">
        <f t="shared" si="33"/>
        <v>HONOR MAGIC 8 LITE 512GB 5GMax Negocios + Ilimitado 125CONTADO</v>
      </c>
      <c r="B2148" s="69" t="str">
        <f>precio_alta!A30</f>
        <v>Corriente</v>
      </c>
      <c r="C2148" s="69" t="str">
        <f>precio_alta!B30</f>
        <v>5G</v>
      </c>
      <c r="D2148" s="69" t="str">
        <f>precio_alta!C30</f>
        <v>HONOR</v>
      </c>
      <c r="E2148" s="69" t="str">
        <f>precio_alta!D30</f>
        <v>HONOR MAGIC 8 LITE 512GB 5G</v>
      </c>
      <c r="F2148" s="69">
        <f>precio_alta!E30</f>
        <v>1779</v>
      </c>
      <c r="G2148" s="69" t="str">
        <f>precio_alta!F30</f>
        <v>Android</v>
      </c>
      <c r="H2148" s="69" t="s">
        <v>187</v>
      </c>
      <c r="I2148" t="s">
        <v>43</v>
      </c>
      <c r="J2148" s="69">
        <f>precio_alta!N30</f>
        <v>1599</v>
      </c>
    </row>
    <row r="2149" spans="1:10" x14ac:dyDescent="0.3">
      <c r="A2149" t="str">
        <f t="shared" si="33"/>
        <v>HONOR MAGIC 8 PRO 512GB 5GMax Negocios + Ilimitado 125CONTADO</v>
      </c>
      <c r="B2149" s="69" t="str">
        <f>precio_alta!A31</f>
        <v>Corriente</v>
      </c>
      <c r="C2149" s="69" t="str">
        <f>precio_alta!B31</f>
        <v>5G</v>
      </c>
      <c r="D2149" s="69" t="str">
        <f>precio_alta!C31</f>
        <v>HONOR</v>
      </c>
      <c r="E2149" s="69" t="str">
        <f>precio_alta!D31</f>
        <v>HONOR MAGIC 8 PRO 512GB 5G</v>
      </c>
      <c r="F2149" s="69">
        <f>precio_alta!E31</f>
        <v>5789</v>
      </c>
      <c r="G2149" s="69" t="str">
        <f>precio_alta!F31</f>
        <v>Android</v>
      </c>
      <c r="H2149" s="69" t="s">
        <v>187</v>
      </c>
      <c r="I2149" t="s">
        <v>43</v>
      </c>
      <c r="J2149" s="69">
        <f>precio_alta!N31</f>
        <v>5199</v>
      </c>
    </row>
    <row r="2150" spans="1:10" x14ac:dyDescent="0.3">
      <c r="A2150" t="str">
        <f t="shared" si="33"/>
        <v>HONOR X5C 128GBMax Negocios + Ilimitado 125CONTADO</v>
      </c>
      <c r="B2150" s="69" t="str">
        <f>precio_alta!A32</f>
        <v>Corriente</v>
      </c>
      <c r="C2150" s="69" t="str">
        <f>precio_alta!B32</f>
        <v>4G</v>
      </c>
      <c r="D2150" s="69" t="str">
        <f>precio_alta!C32</f>
        <v>HONOR</v>
      </c>
      <c r="E2150" s="69" t="str">
        <f>precio_alta!D32</f>
        <v>HONOR X5C 128GB</v>
      </c>
      <c r="F2150" s="69">
        <f>precio_alta!E32</f>
        <v>399</v>
      </c>
      <c r="G2150" s="69" t="str">
        <f>precio_alta!F32</f>
        <v>Android</v>
      </c>
      <c r="H2150" s="69" t="s">
        <v>187</v>
      </c>
      <c r="I2150" t="s">
        <v>43</v>
      </c>
      <c r="J2150" s="69">
        <f>precio_alta!N32</f>
        <v>359</v>
      </c>
    </row>
    <row r="2151" spans="1:10" x14ac:dyDescent="0.3">
      <c r="A2151" t="str">
        <f t="shared" si="33"/>
        <v>HONOR X5C PLUS 256GBMax Negocios + Ilimitado 125CONTADO</v>
      </c>
      <c r="B2151" s="69" t="str">
        <f>precio_alta!A33</f>
        <v>Corriente</v>
      </c>
      <c r="C2151" s="69" t="str">
        <f>precio_alta!B33</f>
        <v>4G</v>
      </c>
      <c r="D2151" s="69" t="str">
        <f>precio_alta!C33</f>
        <v>HONOR</v>
      </c>
      <c r="E2151" s="69" t="str">
        <f>precio_alta!D33</f>
        <v>HONOR X5C PLUS 256GB</v>
      </c>
      <c r="F2151" s="69">
        <f>precio_alta!E33</f>
        <v>499</v>
      </c>
      <c r="G2151" s="69" t="str">
        <f>precio_alta!F33</f>
        <v>Android</v>
      </c>
      <c r="H2151" s="69" t="s">
        <v>187</v>
      </c>
      <c r="I2151" t="s">
        <v>43</v>
      </c>
      <c r="J2151" s="69">
        <f>precio_alta!N33</f>
        <v>449</v>
      </c>
    </row>
    <row r="2152" spans="1:10" x14ac:dyDescent="0.3">
      <c r="A2152" t="str">
        <f t="shared" si="33"/>
        <v>HONOR X5D 128GBMax Negocios + Ilimitado 125CONTADO</v>
      </c>
      <c r="B2152" s="69" t="str">
        <f>precio_alta!A34</f>
        <v>Corriente</v>
      </c>
      <c r="C2152" s="69" t="str">
        <f>precio_alta!B34</f>
        <v>4G</v>
      </c>
      <c r="D2152" s="69" t="str">
        <f>precio_alta!C34</f>
        <v>HONOR</v>
      </c>
      <c r="E2152" s="69" t="str">
        <f>precio_alta!D34</f>
        <v>HONOR X5D 128GB</v>
      </c>
      <c r="F2152" s="69">
        <f>precio_alta!E34</f>
        <v>449</v>
      </c>
      <c r="G2152" s="69" t="str">
        <f>precio_alta!F34</f>
        <v>Android</v>
      </c>
      <c r="H2152" s="69" t="s">
        <v>187</v>
      </c>
      <c r="I2152" t="s">
        <v>43</v>
      </c>
      <c r="J2152" s="69">
        <f>precio_alta!N34</f>
        <v>399</v>
      </c>
    </row>
    <row r="2153" spans="1:10" x14ac:dyDescent="0.3">
      <c r="A2153" t="str">
        <f t="shared" si="33"/>
        <v>HONOR X5D 256GBMax Negocios + Ilimitado 125CONTADO</v>
      </c>
      <c r="B2153" s="69" t="str">
        <f>precio_alta!A35</f>
        <v>Corriente</v>
      </c>
      <c r="C2153" s="69" t="str">
        <f>precio_alta!B35</f>
        <v>4G</v>
      </c>
      <c r="D2153" s="69" t="str">
        <f>precio_alta!C35</f>
        <v>HONOR</v>
      </c>
      <c r="E2153" s="69" t="str">
        <f>precio_alta!D35</f>
        <v>HONOR X5D 256GB</v>
      </c>
      <c r="F2153" s="69">
        <f>precio_alta!E35</f>
        <v>589</v>
      </c>
      <c r="G2153" s="69" t="str">
        <f>precio_alta!F35</f>
        <v>Android</v>
      </c>
      <c r="H2153" s="69" t="s">
        <v>187</v>
      </c>
      <c r="I2153" t="s">
        <v>43</v>
      </c>
      <c r="J2153" s="69">
        <f>precio_alta!N35</f>
        <v>529</v>
      </c>
    </row>
    <row r="2154" spans="1:10" x14ac:dyDescent="0.3">
      <c r="A2154" t="str">
        <f t="shared" si="33"/>
        <v>HONOR X6C 256GBMax Negocios + Ilimitado 125CONTADO</v>
      </c>
      <c r="B2154" s="69" t="str">
        <f>precio_alta!A36</f>
        <v>Corriente</v>
      </c>
      <c r="C2154" s="69" t="str">
        <f>precio_alta!B36</f>
        <v>4G</v>
      </c>
      <c r="D2154" s="69" t="str">
        <f>precio_alta!C36</f>
        <v>HONOR</v>
      </c>
      <c r="E2154" s="69" t="str">
        <f>precio_alta!D36</f>
        <v>HONOR X6C 256GB</v>
      </c>
      <c r="F2154" s="69">
        <f>precio_alta!E36</f>
        <v>699</v>
      </c>
      <c r="G2154" s="69" t="str">
        <f>precio_alta!F36</f>
        <v>Android</v>
      </c>
      <c r="H2154" s="69" t="s">
        <v>187</v>
      </c>
      <c r="I2154" t="s">
        <v>43</v>
      </c>
      <c r="J2154" s="69">
        <f>precio_alta!N36</f>
        <v>629</v>
      </c>
    </row>
    <row r="2155" spans="1:10" x14ac:dyDescent="0.3">
      <c r="A2155" t="str">
        <f t="shared" si="33"/>
        <v>HONOR X6D 256GB 5GMax Negocios + Ilimitado 125CONTADO</v>
      </c>
      <c r="B2155" s="69" t="str">
        <f>precio_alta!A37</f>
        <v>Corriente</v>
      </c>
      <c r="C2155" s="69" t="str">
        <f>precio_alta!B37</f>
        <v>5G</v>
      </c>
      <c r="D2155" s="69" t="str">
        <f>precio_alta!C37</f>
        <v>HONOR</v>
      </c>
      <c r="E2155" s="69" t="str">
        <f>precio_alta!D37</f>
        <v>HONOR X6D 256GB 5G</v>
      </c>
      <c r="F2155" s="69">
        <f>precio_alta!E37</f>
        <v>829</v>
      </c>
      <c r="G2155" s="69" t="str">
        <f>precio_alta!F37</f>
        <v>Android</v>
      </c>
      <c r="H2155" s="69" t="s">
        <v>187</v>
      </c>
      <c r="I2155" t="s">
        <v>43</v>
      </c>
      <c r="J2155" s="69">
        <f>precio_alta!N37</f>
        <v>739</v>
      </c>
    </row>
    <row r="2156" spans="1:10" x14ac:dyDescent="0.3">
      <c r="A2156" t="str">
        <f t="shared" si="33"/>
        <v>HONOR X7D 256GB 5GMax Negocios + Ilimitado 125CONTADO</v>
      </c>
      <c r="B2156" s="69" t="str">
        <f>precio_alta!A38</f>
        <v>Corriente</v>
      </c>
      <c r="C2156" s="69" t="str">
        <f>precio_alta!B38</f>
        <v>5G</v>
      </c>
      <c r="D2156" s="69" t="str">
        <f>precio_alta!C38</f>
        <v>HONOR</v>
      </c>
      <c r="E2156" s="69" t="str">
        <f>precio_alta!D38</f>
        <v>HONOR X7D 256GB 5G</v>
      </c>
      <c r="F2156" s="69">
        <f>precio_alta!E38</f>
        <v>879</v>
      </c>
      <c r="G2156" s="69" t="str">
        <f>precio_alta!F38</f>
        <v>Android</v>
      </c>
      <c r="H2156" s="69" t="s">
        <v>187</v>
      </c>
      <c r="I2156" t="s">
        <v>43</v>
      </c>
      <c r="J2156" s="69">
        <f>precio_alta!N38</f>
        <v>799</v>
      </c>
    </row>
    <row r="2157" spans="1:10" x14ac:dyDescent="0.3">
      <c r="A2157" t="str">
        <f t="shared" si="33"/>
        <v>HONOR X7E PLUS 256GB 5GMax Negocios + Ilimitado 125CONTADO</v>
      </c>
      <c r="B2157" s="69" t="str">
        <f>precio_alta!A39</f>
        <v>Corriente</v>
      </c>
      <c r="C2157" s="69" t="str">
        <f>precio_alta!B39</f>
        <v>5G</v>
      </c>
      <c r="D2157" s="69" t="str">
        <f>precio_alta!C39</f>
        <v>HONOR</v>
      </c>
      <c r="E2157" s="69" t="str">
        <f>precio_alta!D39</f>
        <v>HONOR X7E PLUS 256GB 5G</v>
      </c>
      <c r="F2157" s="69">
        <f>precio_alta!E39</f>
        <v>1179</v>
      </c>
      <c r="G2157" s="69" t="str">
        <f>precio_alta!F39</f>
        <v>Android</v>
      </c>
      <c r="H2157" s="69" t="s">
        <v>187</v>
      </c>
      <c r="I2157" t="s">
        <v>43</v>
      </c>
      <c r="J2157" s="69">
        <f>precio_alta!N39</f>
        <v>1059</v>
      </c>
    </row>
    <row r="2158" spans="1:10" x14ac:dyDescent="0.3">
      <c r="A2158" t="str">
        <f t="shared" si="33"/>
        <v>HONOR X8C 256GB 5GMax Negocios + Ilimitado 125CONTADO</v>
      </c>
      <c r="B2158" s="69" t="str">
        <f>precio_alta!A40</f>
        <v>Corriente</v>
      </c>
      <c r="C2158" s="69" t="str">
        <f>precio_alta!B40</f>
        <v>5G</v>
      </c>
      <c r="D2158" s="69" t="str">
        <f>precio_alta!C40</f>
        <v>HONOR</v>
      </c>
      <c r="E2158" s="69" t="str">
        <f>precio_alta!D40</f>
        <v>HONOR X8C 256GB 5G</v>
      </c>
      <c r="F2158" s="69">
        <f>precio_alta!E40</f>
        <v>1189</v>
      </c>
      <c r="G2158" s="69" t="str">
        <f>precio_alta!F40</f>
        <v>Android</v>
      </c>
      <c r="H2158" s="69" t="s">
        <v>187</v>
      </c>
      <c r="I2158" t="s">
        <v>43</v>
      </c>
      <c r="J2158" s="69">
        <f>precio_alta!N40</f>
        <v>1069</v>
      </c>
    </row>
    <row r="2159" spans="1:10" x14ac:dyDescent="0.3">
      <c r="A2159" t="str">
        <f t="shared" si="33"/>
        <v>HUAWEI WATCH KIDS 4 PROMax Negocios + Ilimitado 125CONTADO</v>
      </c>
      <c r="B2159" s="69" t="str">
        <f>precio_alta!A41</f>
        <v>Corriente</v>
      </c>
      <c r="C2159" s="69" t="str">
        <f>precio_alta!B41</f>
        <v>4G</v>
      </c>
      <c r="D2159" s="69" t="str">
        <f>precio_alta!C41</f>
        <v>HUAWEI</v>
      </c>
      <c r="E2159" s="69" t="str">
        <f>precio_alta!D41</f>
        <v>HUAWEI WATCH KIDS 4 PRO</v>
      </c>
      <c r="F2159" s="69">
        <f>precio_alta!E41</f>
        <v>649</v>
      </c>
      <c r="G2159" s="69" t="str">
        <f>precio_alta!F41</f>
        <v>Android</v>
      </c>
      <c r="H2159" s="69" t="s">
        <v>187</v>
      </c>
      <c r="I2159" t="s">
        <v>43</v>
      </c>
      <c r="J2159" s="69">
        <f>precio_alta!N41</f>
        <v>579</v>
      </c>
    </row>
    <row r="2160" spans="1:10" x14ac:dyDescent="0.3">
      <c r="A2160" t="str">
        <f t="shared" si="33"/>
        <v>MOTOROLA MOTO EDGE 60 512GB 5GMax Negocios + Ilimitado 125CONTADO</v>
      </c>
      <c r="B2160" s="69" t="str">
        <f>precio_alta!A42</f>
        <v>Corriente</v>
      </c>
      <c r="C2160" s="69" t="str">
        <f>precio_alta!B42</f>
        <v>5G</v>
      </c>
      <c r="D2160" s="69" t="str">
        <f>precio_alta!C42</f>
        <v>MOTOROLA</v>
      </c>
      <c r="E2160" s="69" t="str">
        <f>precio_alta!D42</f>
        <v>MOTOROLA MOTO EDGE 60 512GB 5G</v>
      </c>
      <c r="F2160" s="69">
        <f>precio_alta!E42</f>
        <v>1989</v>
      </c>
      <c r="G2160" s="69" t="str">
        <f>precio_alta!F42</f>
        <v>Android</v>
      </c>
      <c r="H2160" s="69" t="s">
        <v>187</v>
      </c>
      <c r="I2160" t="s">
        <v>43</v>
      </c>
      <c r="J2160" s="69">
        <f>precio_alta!N42</f>
        <v>1789</v>
      </c>
    </row>
    <row r="2161" spans="1:10" x14ac:dyDescent="0.3">
      <c r="A2161" t="str">
        <f t="shared" si="33"/>
        <v>MOTOROLA MOTO EDGE 60 FUSION 256GB 5GMax Negocios + Ilimitado 125CONTADO</v>
      </c>
      <c r="B2161" s="69" t="str">
        <f>precio_alta!A43</f>
        <v>Corriente</v>
      </c>
      <c r="C2161" s="69" t="str">
        <f>precio_alta!B43</f>
        <v>5G</v>
      </c>
      <c r="D2161" s="69" t="str">
        <f>precio_alta!C43</f>
        <v>MOTOROLA</v>
      </c>
      <c r="E2161" s="69" t="str">
        <f>precio_alta!D43</f>
        <v>MOTOROLA MOTO EDGE 60 FUSION 256GB 5G</v>
      </c>
      <c r="F2161" s="69">
        <f>precio_alta!E43</f>
        <v>1439</v>
      </c>
      <c r="G2161" s="69" t="str">
        <f>precio_alta!F43</f>
        <v>Android</v>
      </c>
      <c r="H2161" s="69" t="s">
        <v>187</v>
      </c>
      <c r="I2161" t="s">
        <v>43</v>
      </c>
      <c r="J2161" s="69">
        <f>precio_alta!N43</f>
        <v>1289</v>
      </c>
    </row>
    <row r="2162" spans="1:10" x14ac:dyDescent="0.3">
      <c r="A2162" t="str">
        <f t="shared" si="33"/>
        <v>MOTOROLA MOTO EDGE 60 PRO 512GB 5GMax Negocios + Ilimitado 125CONTADO</v>
      </c>
      <c r="B2162" s="69" t="str">
        <f>precio_alta!A44</f>
        <v>Corriente</v>
      </c>
      <c r="C2162" s="69" t="str">
        <f>precio_alta!B44</f>
        <v>5G</v>
      </c>
      <c r="D2162" s="69" t="str">
        <f>precio_alta!C44</f>
        <v>MOTOROLA</v>
      </c>
      <c r="E2162" s="69" t="str">
        <f>precio_alta!D44</f>
        <v>MOTOROLA MOTO EDGE 60 PRO 512GB 5G</v>
      </c>
      <c r="F2162" s="69">
        <f>precio_alta!E44</f>
        <v>2649</v>
      </c>
      <c r="G2162" s="69" t="str">
        <f>precio_alta!F44</f>
        <v>Android</v>
      </c>
      <c r="H2162" s="69" t="s">
        <v>187</v>
      </c>
      <c r="I2162" t="s">
        <v>43</v>
      </c>
      <c r="J2162" s="69">
        <f>precio_alta!N44</f>
        <v>2379</v>
      </c>
    </row>
    <row r="2163" spans="1:10" x14ac:dyDescent="0.3">
      <c r="A2163" t="str">
        <f t="shared" si="33"/>
        <v>MOTOROLA MOTO EDGE 70 512GB 5GMax Negocios + Ilimitado 125CONTADO</v>
      </c>
      <c r="B2163" s="69" t="str">
        <f>precio_alta!A45</f>
        <v>Corriente</v>
      </c>
      <c r="C2163" s="69" t="str">
        <f>precio_alta!B45</f>
        <v>5G</v>
      </c>
      <c r="D2163" s="69" t="str">
        <f>precio_alta!C45</f>
        <v>MOTOROLA</v>
      </c>
      <c r="E2163" s="69" t="str">
        <f>precio_alta!D45</f>
        <v>MOTOROLA MOTO EDGE 70 512GB 5G</v>
      </c>
      <c r="F2163" s="69">
        <f>precio_alta!E45</f>
        <v>2549</v>
      </c>
      <c r="G2163" s="69" t="str">
        <f>precio_alta!F45</f>
        <v>Android</v>
      </c>
      <c r="H2163" s="69" t="s">
        <v>187</v>
      </c>
      <c r="I2163" t="s">
        <v>43</v>
      </c>
      <c r="J2163" s="69">
        <f>precio_alta!N45</f>
        <v>2289</v>
      </c>
    </row>
    <row r="2164" spans="1:10" x14ac:dyDescent="0.3">
      <c r="A2164" t="str">
        <f t="shared" si="33"/>
        <v>MOTOROLA MOTO EDGE 70 FUSION 256GB 5GMax Negocios + Ilimitado 125CONTADO</v>
      </c>
      <c r="B2164" s="69" t="str">
        <f>precio_alta!A46</f>
        <v>Corriente</v>
      </c>
      <c r="C2164" s="69" t="str">
        <f>precio_alta!B46</f>
        <v>5G</v>
      </c>
      <c r="D2164" s="69" t="str">
        <f>precio_alta!C46</f>
        <v>MOTOROLA</v>
      </c>
      <c r="E2164" s="69" t="str">
        <f>precio_alta!D46</f>
        <v>MOTOROLA MOTO EDGE 70 FUSION 256GB 5G</v>
      </c>
      <c r="F2164" s="69">
        <f>precio_alta!E46</f>
        <v>1899</v>
      </c>
      <c r="G2164" s="69" t="str">
        <f>precio_alta!F46</f>
        <v>Android</v>
      </c>
      <c r="H2164" s="69" t="s">
        <v>187</v>
      </c>
      <c r="I2164" t="s">
        <v>43</v>
      </c>
      <c r="J2164" s="69">
        <f>precio_alta!N46</f>
        <v>1699</v>
      </c>
    </row>
    <row r="2165" spans="1:10" x14ac:dyDescent="0.3">
      <c r="A2165" t="str">
        <f t="shared" si="33"/>
        <v>MOTOROLA MOTO EDGE 70 PRO 512GB 5GMax Negocios + Ilimitado 125CONTADO</v>
      </c>
      <c r="B2165" s="69" t="str">
        <f>precio_alta!A47</f>
        <v>Corriente</v>
      </c>
      <c r="C2165" s="69" t="str">
        <f>precio_alta!B47</f>
        <v>5G</v>
      </c>
      <c r="D2165" s="69" t="str">
        <f>precio_alta!C47</f>
        <v>MOTOROLA</v>
      </c>
      <c r="E2165" s="69" t="str">
        <f>precio_alta!D47</f>
        <v>MOTOROLA MOTO EDGE 70 PRO 512GB 5G</v>
      </c>
      <c r="F2165" s="69">
        <f>precio_alta!E47</f>
        <v>3619</v>
      </c>
      <c r="G2165" s="69" t="str">
        <f>precio_alta!F47</f>
        <v>Android</v>
      </c>
      <c r="H2165" s="69" t="s">
        <v>187</v>
      </c>
      <c r="I2165" t="s">
        <v>43</v>
      </c>
      <c r="J2165" s="69">
        <f>precio_alta!N47</f>
        <v>3249</v>
      </c>
    </row>
    <row r="2166" spans="1:10" x14ac:dyDescent="0.3">
      <c r="A2166" t="str">
        <f t="shared" si="33"/>
        <v>MOTOROLA MOTO G06 128GBMax Negocios + Ilimitado 125CONTADO</v>
      </c>
      <c r="B2166" s="69" t="str">
        <f>precio_alta!A48</f>
        <v>Corriente</v>
      </c>
      <c r="C2166" s="69" t="str">
        <f>precio_alta!B48</f>
        <v>4G</v>
      </c>
      <c r="D2166" s="69" t="str">
        <f>precio_alta!C48</f>
        <v>MOTOROLA</v>
      </c>
      <c r="E2166" s="69" t="str">
        <f>precio_alta!D48</f>
        <v>MOTOROLA MOTO G06 128GB</v>
      </c>
      <c r="F2166" s="69">
        <f>precio_alta!E48</f>
        <v>619</v>
      </c>
      <c r="G2166" s="69" t="str">
        <f>precio_alta!F48</f>
        <v>Android</v>
      </c>
      <c r="H2166" s="69" t="s">
        <v>187</v>
      </c>
      <c r="I2166" t="s">
        <v>43</v>
      </c>
      <c r="J2166" s="69">
        <f>precio_alta!N48</f>
        <v>559</v>
      </c>
    </row>
    <row r="2167" spans="1:10" x14ac:dyDescent="0.3">
      <c r="A2167" t="str">
        <f t="shared" si="33"/>
        <v>MOTOROLA MOTO G06 256GBMax Negocios + Ilimitado 125CONTADO</v>
      </c>
      <c r="B2167" s="69" t="str">
        <f>precio_alta!A49</f>
        <v>Corriente</v>
      </c>
      <c r="C2167" s="69" t="str">
        <f>precio_alta!B49</f>
        <v>4G</v>
      </c>
      <c r="D2167" s="69" t="str">
        <f>precio_alta!C49</f>
        <v>MOTOROLA</v>
      </c>
      <c r="E2167" s="69" t="str">
        <f>precio_alta!D49</f>
        <v>MOTOROLA MOTO G06 256GB</v>
      </c>
      <c r="F2167" s="69">
        <f>precio_alta!E49</f>
        <v>649</v>
      </c>
      <c r="G2167" s="69" t="str">
        <f>precio_alta!F49</f>
        <v>Android</v>
      </c>
      <c r="H2167" s="69" t="s">
        <v>187</v>
      </c>
      <c r="I2167" t="s">
        <v>43</v>
      </c>
      <c r="J2167" s="69">
        <f>precio_alta!N49</f>
        <v>579</v>
      </c>
    </row>
    <row r="2168" spans="1:10" x14ac:dyDescent="0.3">
      <c r="A2168" t="str">
        <f t="shared" si="33"/>
        <v>MOTOROLA MOTO G15 256GBMax Negocios + Ilimitado 125CONTADO</v>
      </c>
      <c r="B2168" s="69" t="str">
        <f>precio_alta!A50</f>
        <v>Corriente</v>
      </c>
      <c r="C2168" s="69" t="str">
        <f>precio_alta!B50</f>
        <v>4G</v>
      </c>
      <c r="D2168" s="69" t="str">
        <f>precio_alta!C50</f>
        <v>MOTOROLA</v>
      </c>
      <c r="E2168" s="69" t="str">
        <f>precio_alta!D50</f>
        <v>MOTOROLA MOTO G15 256GB</v>
      </c>
      <c r="F2168" s="69">
        <f>precio_alta!E50</f>
        <v>719</v>
      </c>
      <c r="G2168" s="69" t="str">
        <f>precio_alta!F50</f>
        <v>Android</v>
      </c>
      <c r="H2168" s="69" t="s">
        <v>187</v>
      </c>
      <c r="I2168" t="s">
        <v>43</v>
      </c>
      <c r="J2168" s="69">
        <f>precio_alta!N50</f>
        <v>639</v>
      </c>
    </row>
    <row r="2169" spans="1:10" x14ac:dyDescent="0.3">
      <c r="A2169" t="str">
        <f t="shared" si="33"/>
        <v>MOTOROLA MOTO G17 256GBMax Negocios + Ilimitado 125CONTADO</v>
      </c>
      <c r="B2169" s="69" t="str">
        <f>precio_alta!A51</f>
        <v>Corriente</v>
      </c>
      <c r="C2169" s="69" t="str">
        <f>precio_alta!B51</f>
        <v>4G</v>
      </c>
      <c r="D2169" s="69" t="str">
        <f>precio_alta!C51</f>
        <v>MOTOROLA</v>
      </c>
      <c r="E2169" s="69" t="str">
        <f>precio_alta!D51</f>
        <v>MOTOROLA MOTO G17 256GB</v>
      </c>
      <c r="F2169" s="69">
        <f>precio_alta!E51</f>
        <v>779</v>
      </c>
      <c r="G2169" s="69" t="str">
        <f>precio_alta!F51</f>
        <v>Android</v>
      </c>
      <c r="H2169" s="69" t="s">
        <v>187</v>
      </c>
      <c r="I2169" t="s">
        <v>43</v>
      </c>
      <c r="J2169" s="69">
        <f>precio_alta!N51</f>
        <v>699</v>
      </c>
    </row>
    <row r="2170" spans="1:10" x14ac:dyDescent="0.3">
      <c r="A2170" t="str">
        <f t="shared" si="33"/>
        <v>MOTOROLA MOTO G47 128GB 5GMax Negocios + Ilimitado 125CONTADO</v>
      </c>
      <c r="B2170" s="69" t="str">
        <f>precio_alta!A52</f>
        <v>Corriente</v>
      </c>
      <c r="C2170" s="69" t="str">
        <f>precio_alta!B52</f>
        <v>5G</v>
      </c>
      <c r="D2170" s="69" t="str">
        <f>precio_alta!C52</f>
        <v>MOTOROLA</v>
      </c>
      <c r="E2170" s="69" t="str">
        <f>precio_alta!D52</f>
        <v>MOTOROLA MOTO G47 128GB 5G</v>
      </c>
      <c r="F2170" s="69">
        <f>precio_alta!E52</f>
        <v>949</v>
      </c>
      <c r="G2170" s="69" t="str">
        <f>precio_alta!F52</f>
        <v>Android</v>
      </c>
      <c r="H2170" s="69" t="s">
        <v>187</v>
      </c>
      <c r="I2170" t="s">
        <v>43</v>
      </c>
      <c r="J2170" s="69">
        <f>precio_alta!N52</f>
        <v>849</v>
      </c>
    </row>
    <row r="2171" spans="1:10" x14ac:dyDescent="0.3">
      <c r="A2171" t="str">
        <f t="shared" si="33"/>
        <v>MOTOROLA MOTO G56 256GB 5GMax Negocios + Ilimitado 125CONTADO</v>
      </c>
      <c r="B2171" s="69" t="str">
        <f>precio_alta!A53</f>
        <v>Corriente</v>
      </c>
      <c r="C2171" s="69" t="str">
        <f>precio_alta!B53</f>
        <v>5G</v>
      </c>
      <c r="D2171" s="69" t="str">
        <f>precio_alta!C53</f>
        <v>MOTOROLA</v>
      </c>
      <c r="E2171" s="69" t="str">
        <f>precio_alta!D53</f>
        <v>MOTOROLA MOTO G56 256GB 5G</v>
      </c>
      <c r="F2171" s="69">
        <f>precio_alta!E53</f>
        <v>969</v>
      </c>
      <c r="G2171" s="69" t="str">
        <f>precio_alta!F53</f>
        <v>Android</v>
      </c>
      <c r="H2171" s="69" t="s">
        <v>187</v>
      </c>
      <c r="I2171" t="s">
        <v>43</v>
      </c>
      <c r="J2171" s="69">
        <f>precio_alta!N53</f>
        <v>869</v>
      </c>
    </row>
    <row r="2172" spans="1:10" x14ac:dyDescent="0.3">
      <c r="A2172" t="str">
        <f t="shared" si="33"/>
        <v>MOTOROLA MOTO G67 256GB 5GMax Negocios + Ilimitado 125CONTADO</v>
      </c>
      <c r="B2172" s="69" t="str">
        <f>precio_alta!A54</f>
        <v>Corriente</v>
      </c>
      <c r="C2172" s="69" t="str">
        <f>precio_alta!B54</f>
        <v>5G</v>
      </c>
      <c r="D2172" s="69" t="str">
        <f>precio_alta!C54</f>
        <v>MOTOROLA</v>
      </c>
      <c r="E2172" s="69" t="str">
        <f>precio_alta!D54</f>
        <v>MOTOROLA MOTO G67 256GB 5G</v>
      </c>
      <c r="F2172" s="69">
        <f>precio_alta!E54</f>
        <v>1269</v>
      </c>
      <c r="G2172" s="69" t="str">
        <f>precio_alta!F54</f>
        <v>Android</v>
      </c>
      <c r="H2172" s="69" t="s">
        <v>187</v>
      </c>
      <c r="I2172" t="s">
        <v>43</v>
      </c>
      <c r="J2172" s="69">
        <f>precio_alta!N54</f>
        <v>1139</v>
      </c>
    </row>
    <row r="2173" spans="1:10" x14ac:dyDescent="0.3">
      <c r="A2173" t="str">
        <f t="shared" si="33"/>
        <v>MOTOROLA MOTO G77 256GB 5GMax Negocios + Ilimitado 125CONTADO</v>
      </c>
      <c r="B2173" s="69" t="str">
        <f>precio_alta!A55</f>
        <v>Corriente</v>
      </c>
      <c r="C2173" s="69" t="str">
        <f>precio_alta!B55</f>
        <v>5G</v>
      </c>
      <c r="D2173" s="69" t="str">
        <f>precio_alta!C55</f>
        <v>MOTOROLA</v>
      </c>
      <c r="E2173" s="69" t="str">
        <f>precio_alta!D55</f>
        <v>MOTOROLA MOTO G77 256GB 5G</v>
      </c>
      <c r="F2173" s="69">
        <f>precio_alta!E55</f>
        <v>1519</v>
      </c>
      <c r="G2173" s="69" t="str">
        <f>precio_alta!F55</f>
        <v>Android</v>
      </c>
      <c r="H2173" s="69" t="s">
        <v>187</v>
      </c>
      <c r="I2173" t="s">
        <v>43</v>
      </c>
      <c r="J2173" s="69">
        <f>precio_alta!N55</f>
        <v>1359</v>
      </c>
    </row>
    <row r="2174" spans="1:10" x14ac:dyDescent="0.3">
      <c r="A2174" t="str">
        <f t="shared" si="33"/>
        <v>MOTOROLA MOTO RAZR 60 512GB 5GMax Negocios + Ilimitado 125CONTADO</v>
      </c>
      <c r="B2174" s="69" t="str">
        <f>precio_alta!A56</f>
        <v>Corriente</v>
      </c>
      <c r="C2174" s="69" t="str">
        <f>precio_alta!B56</f>
        <v>5G</v>
      </c>
      <c r="D2174" s="69" t="str">
        <f>precio_alta!C56</f>
        <v>MOTOROLA</v>
      </c>
      <c r="E2174" s="69" t="str">
        <f>precio_alta!D56</f>
        <v>MOTOROLA MOTO RAZR 60 512GB 5G</v>
      </c>
      <c r="F2174" s="69">
        <f>precio_alta!E56</f>
        <v>3789</v>
      </c>
      <c r="G2174" s="69" t="str">
        <f>precio_alta!F56</f>
        <v>Android</v>
      </c>
      <c r="H2174" s="69" t="s">
        <v>187</v>
      </c>
      <c r="I2174" t="s">
        <v>43</v>
      </c>
      <c r="J2174" s="69">
        <f>precio_alta!N56</f>
        <v>3409</v>
      </c>
    </row>
    <row r="2175" spans="1:10" x14ac:dyDescent="0.3">
      <c r="A2175" t="str">
        <f t="shared" si="33"/>
        <v>MOTOROLA MOTO RAZR 70 512GB 5GMax Negocios + Ilimitado 125CONTADO</v>
      </c>
      <c r="B2175" s="69" t="str">
        <f>precio_alta!A57</f>
        <v>Corriente</v>
      </c>
      <c r="C2175" s="69" t="str">
        <f>precio_alta!B57</f>
        <v>5G</v>
      </c>
      <c r="D2175" s="69" t="str">
        <f>precio_alta!C57</f>
        <v>MOTOROLA</v>
      </c>
      <c r="E2175" s="69" t="str">
        <f>precio_alta!D57</f>
        <v>MOTOROLA MOTO RAZR 70 512GB 5G</v>
      </c>
      <c r="F2175" s="69">
        <f>precio_alta!E57</f>
        <v>4089</v>
      </c>
      <c r="G2175" s="69" t="str">
        <f>precio_alta!F57</f>
        <v>Android</v>
      </c>
      <c r="H2175" s="69" t="s">
        <v>187</v>
      </c>
      <c r="I2175" t="s">
        <v>43</v>
      </c>
      <c r="J2175" s="69">
        <f>precio_alta!N57</f>
        <v>3679</v>
      </c>
    </row>
    <row r="2176" spans="1:10" x14ac:dyDescent="0.3">
      <c r="A2176" t="str">
        <f t="shared" si="33"/>
        <v>OPPO A5 256GBMax Negocios + Ilimitado 125CONTADO</v>
      </c>
      <c r="B2176" s="69" t="str">
        <f>precio_alta!A58</f>
        <v>Corriente</v>
      </c>
      <c r="C2176" s="69" t="str">
        <f>precio_alta!B58</f>
        <v>4G</v>
      </c>
      <c r="D2176" s="69" t="str">
        <f>precio_alta!C58</f>
        <v>OPPO</v>
      </c>
      <c r="E2176" s="69" t="str">
        <f>precio_alta!D58</f>
        <v>OPPO A5 256GB</v>
      </c>
      <c r="F2176" s="69">
        <f>precio_alta!E58</f>
        <v>849</v>
      </c>
      <c r="G2176" s="69" t="str">
        <f>precio_alta!F58</f>
        <v>Android</v>
      </c>
      <c r="H2176" s="69" t="s">
        <v>187</v>
      </c>
      <c r="I2176" t="s">
        <v>43</v>
      </c>
      <c r="J2176" s="69">
        <f>precio_alta!N58</f>
        <v>759</v>
      </c>
    </row>
    <row r="2177" spans="1:10" x14ac:dyDescent="0.3">
      <c r="A2177" t="str">
        <f t="shared" si="33"/>
        <v>OPPO A5 256GB 5GMax Negocios + Ilimitado 125CONTADO</v>
      </c>
      <c r="B2177" s="69" t="str">
        <f>precio_alta!A59</f>
        <v>Corriente</v>
      </c>
      <c r="C2177" s="69" t="str">
        <f>precio_alta!B59</f>
        <v>5G</v>
      </c>
      <c r="D2177" s="69" t="str">
        <f>precio_alta!C59</f>
        <v>OPPO</v>
      </c>
      <c r="E2177" s="69" t="str">
        <f>precio_alta!D59</f>
        <v>OPPO A5 256GB 5G</v>
      </c>
      <c r="F2177" s="69">
        <f>precio_alta!E59</f>
        <v>1319</v>
      </c>
      <c r="G2177" s="69" t="str">
        <f>precio_alta!F59</f>
        <v>Android</v>
      </c>
      <c r="H2177" s="69" t="s">
        <v>187</v>
      </c>
      <c r="I2177" t="s">
        <v>43</v>
      </c>
      <c r="J2177" s="69">
        <f>precio_alta!N59</f>
        <v>1179</v>
      </c>
    </row>
    <row r="2178" spans="1:10" x14ac:dyDescent="0.3">
      <c r="A2178" t="str">
        <f t="shared" si="33"/>
        <v>OPPO A5X 128GBMax Negocios + Ilimitado 125CONTADO</v>
      </c>
      <c r="B2178" s="69" t="str">
        <f>precio_alta!A60</f>
        <v>Corriente</v>
      </c>
      <c r="C2178" s="69" t="str">
        <f>precio_alta!B60</f>
        <v>4G</v>
      </c>
      <c r="D2178" s="69" t="str">
        <f>precio_alta!C60</f>
        <v>OPPO</v>
      </c>
      <c r="E2178" s="69" t="str">
        <f>precio_alta!D60</f>
        <v>OPPO A5X 128GB</v>
      </c>
      <c r="F2178" s="69">
        <f>precio_alta!E60</f>
        <v>659</v>
      </c>
      <c r="G2178" s="69" t="str">
        <f>precio_alta!F60</f>
        <v>Android</v>
      </c>
      <c r="H2178" s="69" t="s">
        <v>187</v>
      </c>
      <c r="I2178" t="s">
        <v>43</v>
      </c>
      <c r="J2178" s="69">
        <f>precio_alta!N60</f>
        <v>589</v>
      </c>
    </row>
    <row r="2179" spans="1:10" x14ac:dyDescent="0.3">
      <c r="A2179" t="str">
        <f t="shared" ref="A2179:A2242" si="34">CONCATENATE(E2179,I2179,H2179)</f>
        <v>OPPO A6 PRO 256GB 5GMax Negocios + Ilimitado 125CONTADO</v>
      </c>
      <c r="B2179" s="69" t="str">
        <f>precio_alta!A61</f>
        <v>Corriente</v>
      </c>
      <c r="C2179" s="69" t="str">
        <f>precio_alta!B61</f>
        <v>5G</v>
      </c>
      <c r="D2179" s="69" t="str">
        <f>precio_alta!C61</f>
        <v>OPPO</v>
      </c>
      <c r="E2179" s="69" t="str">
        <f>precio_alta!D61</f>
        <v>OPPO A6 PRO 256GB 5G</v>
      </c>
      <c r="F2179" s="69">
        <f>precio_alta!E61</f>
        <v>1779</v>
      </c>
      <c r="G2179" s="69" t="str">
        <f>precio_alta!F61</f>
        <v>Android</v>
      </c>
      <c r="H2179" s="69" t="s">
        <v>187</v>
      </c>
      <c r="I2179" t="s">
        <v>43</v>
      </c>
      <c r="J2179" s="69">
        <f>precio_alta!N61</f>
        <v>1599</v>
      </c>
    </row>
    <row r="2180" spans="1:10" x14ac:dyDescent="0.3">
      <c r="A2180" t="str">
        <f t="shared" si="34"/>
        <v>OPPO A6T 128GBMax Negocios + Ilimitado 125CONTADO</v>
      </c>
      <c r="B2180" s="69" t="str">
        <f>precio_alta!A62</f>
        <v>Corriente</v>
      </c>
      <c r="C2180" s="69" t="str">
        <f>precio_alta!B62</f>
        <v>4G</v>
      </c>
      <c r="D2180" s="69" t="str">
        <f>precio_alta!C62</f>
        <v>OPPO</v>
      </c>
      <c r="E2180" s="69" t="str">
        <f>precio_alta!D62</f>
        <v>OPPO A6T 128GB</v>
      </c>
      <c r="F2180" s="69">
        <f>precio_alta!E62</f>
        <v>789</v>
      </c>
      <c r="G2180" s="69" t="str">
        <f>precio_alta!F62</f>
        <v>Android</v>
      </c>
      <c r="H2180" s="69" t="s">
        <v>187</v>
      </c>
      <c r="I2180" t="s">
        <v>43</v>
      </c>
      <c r="J2180" s="69">
        <f>precio_alta!N62</f>
        <v>709</v>
      </c>
    </row>
    <row r="2181" spans="1:10" x14ac:dyDescent="0.3">
      <c r="A2181" t="str">
        <f t="shared" si="34"/>
        <v>OPPO A6X 256GB 5GMax Negocios + Ilimitado 125CONTADO</v>
      </c>
      <c r="B2181" s="69" t="str">
        <f>precio_alta!A63</f>
        <v>Corriente</v>
      </c>
      <c r="C2181" s="69" t="str">
        <f>precio_alta!B63</f>
        <v>5G</v>
      </c>
      <c r="D2181" s="69" t="str">
        <f>precio_alta!C63</f>
        <v>OPPO</v>
      </c>
      <c r="E2181" s="69" t="str">
        <f>precio_alta!D63</f>
        <v>OPPO A6X 256GB 5G</v>
      </c>
      <c r="F2181" s="69">
        <f>precio_alta!E63</f>
        <v>1159</v>
      </c>
      <c r="G2181" s="69" t="str">
        <f>precio_alta!F63</f>
        <v>Android</v>
      </c>
      <c r="H2181" s="69" t="s">
        <v>187</v>
      </c>
      <c r="I2181" t="s">
        <v>43</v>
      </c>
      <c r="J2181" s="69">
        <f>precio_alta!N63</f>
        <v>1039</v>
      </c>
    </row>
    <row r="2182" spans="1:10" x14ac:dyDescent="0.3">
      <c r="A2182" t="str">
        <f t="shared" si="34"/>
        <v>OPPO RENO 14F 256GB 5GMax Negocios + Ilimitado 125CONTADO</v>
      </c>
      <c r="B2182" s="69" t="str">
        <f>precio_alta!A64</f>
        <v>Corriente</v>
      </c>
      <c r="C2182" s="69" t="str">
        <f>precio_alta!B64</f>
        <v>4G</v>
      </c>
      <c r="D2182" s="69" t="str">
        <f>precio_alta!C64</f>
        <v>OPPO</v>
      </c>
      <c r="E2182" s="69" t="str">
        <f>precio_alta!D64</f>
        <v>OPPO RENO 14F 256GB 5G</v>
      </c>
      <c r="F2182" s="69">
        <f>precio_alta!E64</f>
        <v>2229</v>
      </c>
      <c r="G2182" s="69" t="str">
        <f>precio_alta!F64</f>
        <v>Android</v>
      </c>
      <c r="H2182" s="69" t="s">
        <v>187</v>
      </c>
      <c r="I2182" t="s">
        <v>43</v>
      </c>
      <c r="J2182" s="69">
        <f>precio_alta!N64</f>
        <v>1999</v>
      </c>
    </row>
    <row r="2183" spans="1:10" x14ac:dyDescent="0.3">
      <c r="A2183" t="str">
        <f t="shared" si="34"/>
        <v>OPPO RENO 14F 512GB 5GMax Negocios + Ilimitado 125CONTADO</v>
      </c>
      <c r="B2183" s="69" t="str">
        <f>precio_alta!A65</f>
        <v>Corriente</v>
      </c>
      <c r="C2183" s="69" t="str">
        <f>precio_alta!B65</f>
        <v>5G</v>
      </c>
      <c r="D2183" s="69" t="str">
        <f>precio_alta!C65</f>
        <v>OPPO</v>
      </c>
      <c r="E2183" s="69" t="str">
        <f>precio_alta!D65</f>
        <v>OPPO RENO 14F 512GB 5G</v>
      </c>
      <c r="F2183" s="69">
        <f>precio_alta!E65</f>
        <v>2439</v>
      </c>
      <c r="G2183" s="69" t="str">
        <f>precio_alta!F65</f>
        <v>Android</v>
      </c>
      <c r="H2183" s="69" t="s">
        <v>187</v>
      </c>
      <c r="I2183" t="s">
        <v>43</v>
      </c>
      <c r="J2183" s="69">
        <f>precio_alta!N65</f>
        <v>2189</v>
      </c>
    </row>
    <row r="2184" spans="1:10" x14ac:dyDescent="0.3">
      <c r="A2184" t="str">
        <f t="shared" si="34"/>
        <v>OPPO RENO 16 256GB 5GMax Negocios + Ilimitado 125CONTADO</v>
      </c>
      <c r="B2184" s="69" t="str">
        <f>precio_alta!A66</f>
        <v>Corriente</v>
      </c>
      <c r="C2184" s="69" t="str">
        <f>precio_alta!B66</f>
        <v>5G</v>
      </c>
      <c r="D2184" s="69" t="str">
        <f>precio_alta!C66</f>
        <v>OPPO</v>
      </c>
      <c r="E2184" s="69" t="str">
        <f>precio_alta!D66</f>
        <v>OPPO RENO 16 256GB 5G</v>
      </c>
      <c r="F2184" s="69">
        <f>precio_alta!E66</f>
        <v>3839</v>
      </c>
      <c r="G2184" s="69" t="str">
        <f>precio_alta!F66</f>
        <v>Android</v>
      </c>
      <c r="H2184" s="69" t="s">
        <v>187</v>
      </c>
      <c r="I2184" t="s">
        <v>43</v>
      </c>
      <c r="J2184" s="69">
        <f>precio_alta!N66</f>
        <v>3449</v>
      </c>
    </row>
    <row r="2185" spans="1:10" x14ac:dyDescent="0.3">
      <c r="A2185" t="str">
        <f t="shared" si="34"/>
        <v>OPPO RENO 16F 256GB 5GMax Negocios + Ilimitado 125CONTADO</v>
      </c>
      <c r="B2185" s="69" t="str">
        <f>precio_alta!A67</f>
        <v>Corriente</v>
      </c>
      <c r="C2185" s="69" t="str">
        <f>precio_alta!B67</f>
        <v>5G</v>
      </c>
      <c r="D2185" s="69" t="str">
        <f>precio_alta!C67</f>
        <v>OPPO</v>
      </c>
      <c r="E2185" s="69" t="str">
        <f>precio_alta!D67</f>
        <v>OPPO RENO 16F 256GB 5G</v>
      </c>
      <c r="F2185" s="69">
        <f>precio_alta!E67</f>
        <v>3129</v>
      </c>
      <c r="G2185" s="69" t="str">
        <f>precio_alta!F67</f>
        <v>Android</v>
      </c>
      <c r="H2185" s="69" t="s">
        <v>187</v>
      </c>
      <c r="I2185" t="s">
        <v>43</v>
      </c>
      <c r="J2185" s="69">
        <f>precio_alta!N67</f>
        <v>2809</v>
      </c>
    </row>
    <row r="2186" spans="1:10" x14ac:dyDescent="0.3">
      <c r="A2186" t="str">
        <f t="shared" si="34"/>
        <v>SAMSUNG GALAXY A07 128GBMax Negocios + Ilimitado 125CONTADO</v>
      </c>
      <c r="B2186" s="69" t="str">
        <f>precio_alta!A68</f>
        <v>Corriente</v>
      </c>
      <c r="C2186" s="69" t="str">
        <f>precio_alta!B68</f>
        <v>4G</v>
      </c>
      <c r="D2186" s="69" t="str">
        <f>precio_alta!C68</f>
        <v>SAMSUNG</v>
      </c>
      <c r="E2186" s="69" t="str">
        <f>precio_alta!D68</f>
        <v>SAMSUNG GALAXY A07 128GB</v>
      </c>
      <c r="F2186" s="69">
        <f>precio_alta!E68</f>
        <v>599</v>
      </c>
      <c r="G2186" s="69" t="str">
        <f>precio_alta!F68</f>
        <v>Android</v>
      </c>
      <c r="H2186" s="69" t="s">
        <v>187</v>
      </c>
      <c r="I2186" t="s">
        <v>43</v>
      </c>
      <c r="J2186" s="69">
        <f>precio_alta!N68</f>
        <v>539</v>
      </c>
    </row>
    <row r="2187" spans="1:10" x14ac:dyDescent="0.3">
      <c r="A2187" t="str">
        <f t="shared" si="34"/>
        <v>SAMSUNG GALAXY A16 128GBMax Negocios + Ilimitado 125CONTADO</v>
      </c>
      <c r="B2187" s="69" t="str">
        <f>precio_alta!A69</f>
        <v>Corriente</v>
      </c>
      <c r="C2187" s="69" t="str">
        <f>precio_alta!B69</f>
        <v>4G</v>
      </c>
      <c r="D2187" s="69" t="str">
        <f>precio_alta!C69</f>
        <v>SAMSUNG</v>
      </c>
      <c r="E2187" s="69" t="str">
        <f>precio_alta!D69</f>
        <v>SAMSUNG GALAXY A16 128GB</v>
      </c>
      <c r="F2187" s="69">
        <f>precio_alta!E69</f>
        <v>659</v>
      </c>
      <c r="G2187" s="69" t="str">
        <f>precio_alta!F69</f>
        <v>Android</v>
      </c>
      <c r="H2187" s="69" t="s">
        <v>187</v>
      </c>
      <c r="I2187" t="s">
        <v>43</v>
      </c>
      <c r="J2187" s="69">
        <f>precio_alta!N69</f>
        <v>589</v>
      </c>
    </row>
    <row r="2188" spans="1:10" x14ac:dyDescent="0.3">
      <c r="A2188" t="str">
        <f t="shared" si="34"/>
        <v>SAMSUNG GALAXY A17 128GB 5GMax Negocios + Ilimitado 125CONTADO</v>
      </c>
      <c r="B2188" s="69" t="str">
        <f>precio_alta!A70</f>
        <v>Corriente</v>
      </c>
      <c r="C2188" s="69" t="str">
        <f>precio_alta!B70</f>
        <v>5G</v>
      </c>
      <c r="D2188" s="69" t="str">
        <f>precio_alta!C70</f>
        <v>SAMSUNG</v>
      </c>
      <c r="E2188" s="69" t="str">
        <f>precio_alta!D70</f>
        <v>SAMSUNG GALAXY A17 128GB 5G</v>
      </c>
      <c r="F2188" s="69">
        <f>precio_alta!E70</f>
        <v>1179</v>
      </c>
      <c r="G2188" s="69" t="str">
        <f>precio_alta!F70</f>
        <v>Android</v>
      </c>
      <c r="H2188" s="69" t="s">
        <v>187</v>
      </c>
      <c r="I2188" t="s">
        <v>43</v>
      </c>
      <c r="J2188" s="69">
        <f>precio_alta!N70</f>
        <v>1059</v>
      </c>
    </row>
    <row r="2189" spans="1:10" x14ac:dyDescent="0.3">
      <c r="A2189" t="str">
        <f t="shared" si="34"/>
        <v>SAMSUNG GALAXY A17 256GB 5GMax Negocios + Ilimitado 125CONTADO</v>
      </c>
      <c r="B2189" s="69" t="str">
        <f>precio_alta!A71</f>
        <v>Corriente</v>
      </c>
      <c r="C2189" s="69" t="str">
        <f>precio_alta!B71</f>
        <v>5G</v>
      </c>
      <c r="D2189" s="69" t="str">
        <f>precio_alta!C71</f>
        <v>SAMSUNG</v>
      </c>
      <c r="E2189" s="69" t="str">
        <f>precio_alta!D71</f>
        <v>SAMSUNG GALAXY A17 256GB 5G</v>
      </c>
      <c r="F2189" s="69">
        <f>precio_alta!E71</f>
        <v>1309</v>
      </c>
      <c r="G2189" s="69" t="str">
        <f>precio_alta!F71</f>
        <v>Android</v>
      </c>
      <c r="H2189" s="69" t="s">
        <v>187</v>
      </c>
      <c r="I2189" t="s">
        <v>43</v>
      </c>
      <c r="J2189" s="69">
        <f>precio_alta!N71</f>
        <v>1189</v>
      </c>
    </row>
    <row r="2190" spans="1:10" x14ac:dyDescent="0.3">
      <c r="A2190" t="str">
        <f t="shared" si="34"/>
        <v>SAMSUNG GALAXY A26 128GB 5GMax Negocios + Ilimitado 125CONTADO</v>
      </c>
      <c r="B2190" s="69" t="str">
        <f>precio_alta!A72</f>
        <v>Corriente</v>
      </c>
      <c r="C2190" s="69" t="str">
        <f>precio_alta!B72</f>
        <v>5G</v>
      </c>
      <c r="D2190" s="69" t="str">
        <f>precio_alta!C72</f>
        <v>SAMSUNG</v>
      </c>
      <c r="E2190" s="69" t="str">
        <f>precio_alta!D72</f>
        <v>SAMSUNG GALAXY A26 128GB 5G</v>
      </c>
      <c r="F2190" s="69">
        <f>precio_alta!E72</f>
        <v>1169</v>
      </c>
      <c r="G2190" s="69" t="str">
        <f>precio_alta!F72</f>
        <v>Android</v>
      </c>
      <c r="H2190" s="69" t="s">
        <v>187</v>
      </c>
      <c r="I2190" t="s">
        <v>43</v>
      </c>
      <c r="J2190" s="69">
        <f>precio_alta!N72</f>
        <v>1049</v>
      </c>
    </row>
    <row r="2191" spans="1:10" x14ac:dyDescent="0.3">
      <c r="A2191" t="str">
        <f t="shared" si="34"/>
        <v>SAMSUNG GALAXY A27 256GB 5GMax Negocios + Ilimitado 125CONTADO</v>
      </c>
      <c r="B2191" s="69" t="str">
        <f>precio_alta!A73</f>
        <v>Corriente</v>
      </c>
      <c r="C2191" s="69" t="str">
        <f>precio_alta!B73</f>
        <v>5G</v>
      </c>
      <c r="D2191" s="69" t="str">
        <f>precio_alta!C73</f>
        <v>SAMSUNG</v>
      </c>
      <c r="E2191" s="69" t="str">
        <f>precio_alta!D73</f>
        <v>SAMSUNG GALAXY A27 256GB 5G</v>
      </c>
      <c r="F2191" s="69">
        <f>precio_alta!E73</f>
        <v>2009</v>
      </c>
      <c r="G2191" s="69" t="str">
        <f>precio_alta!F73</f>
        <v>Android</v>
      </c>
      <c r="H2191" s="69" t="s">
        <v>187</v>
      </c>
      <c r="I2191" t="s">
        <v>43</v>
      </c>
      <c r="J2191" s="69">
        <f>precio_alta!N73</f>
        <v>1809</v>
      </c>
    </row>
    <row r="2192" spans="1:10" x14ac:dyDescent="0.3">
      <c r="A2192" t="str">
        <f t="shared" si="34"/>
        <v>SAMSUNG GALAXY A36 128GB 5GMax Negocios + Ilimitado 125CONTADO</v>
      </c>
      <c r="B2192" s="69" t="str">
        <f>precio_alta!A74</f>
        <v>Corriente</v>
      </c>
      <c r="C2192" s="69" t="str">
        <f>precio_alta!B74</f>
        <v>5G</v>
      </c>
      <c r="D2192" s="69" t="str">
        <f>precio_alta!C74</f>
        <v>SAMSUNG</v>
      </c>
      <c r="E2192" s="69" t="str">
        <f>precio_alta!D74</f>
        <v>SAMSUNG GALAXY A36 128GB 5G</v>
      </c>
      <c r="F2192" s="69">
        <f>precio_alta!E74</f>
        <v>1519</v>
      </c>
      <c r="G2192" s="69" t="str">
        <f>precio_alta!F74</f>
        <v>Android</v>
      </c>
      <c r="H2192" s="69" t="s">
        <v>187</v>
      </c>
      <c r="I2192" t="s">
        <v>43</v>
      </c>
      <c r="J2192" s="69">
        <f>precio_alta!N74</f>
        <v>1369</v>
      </c>
    </row>
    <row r="2193" spans="1:10" x14ac:dyDescent="0.3">
      <c r="A2193" t="str">
        <f t="shared" si="34"/>
        <v>SAMSUNG GALAXY A37 256GB 5GMax Negocios + Ilimitado 125CONTADO</v>
      </c>
      <c r="B2193" s="69" t="str">
        <f>precio_alta!A75</f>
        <v>Corriente</v>
      </c>
      <c r="C2193" s="69" t="str">
        <f>precio_alta!B75</f>
        <v>5G</v>
      </c>
      <c r="D2193" s="69" t="str">
        <f>precio_alta!C75</f>
        <v>SAMSUNG</v>
      </c>
      <c r="E2193" s="69" t="str">
        <f>precio_alta!D75</f>
        <v>SAMSUNG GALAXY A37 256GB 5G</v>
      </c>
      <c r="F2193" s="69">
        <f>precio_alta!E75</f>
        <v>2249</v>
      </c>
      <c r="G2193" s="69" t="str">
        <f>precio_alta!F75</f>
        <v>Android</v>
      </c>
      <c r="H2193" s="69" t="s">
        <v>187</v>
      </c>
      <c r="I2193" t="s">
        <v>43</v>
      </c>
      <c r="J2193" s="69">
        <f>precio_alta!N75</f>
        <v>2019</v>
      </c>
    </row>
    <row r="2194" spans="1:10" x14ac:dyDescent="0.3">
      <c r="A2194" t="str">
        <f t="shared" si="34"/>
        <v>SAMSUNG GALAXY A56 256GB 5GMax Negocios + Ilimitado 125CONTADO</v>
      </c>
      <c r="B2194" s="69" t="str">
        <f>precio_alta!A76</f>
        <v>Corriente</v>
      </c>
      <c r="C2194" s="69" t="str">
        <f>precio_alta!B76</f>
        <v>5G</v>
      </c>
      <c r="D2194" s="69" t="str">
        <f>precio_alta!C76</f>
        <v>SAMSUNG</v>
      </c>
      <c r="E2194" s="69" t="str">
        <f>precio_alta!D76</f>
        <v>SAMSUNG GALAXY A56 256GB 5G</v>
      </c>
      <c r="F2194" s="69">
        <f>precio_alta!E76</f>
        <v>2109</v>
      </c>
      <c r="G2194" s="69" t="str">
        <f>precio_alta!F76</f>
        <v>Android</v>
      </c>
      <c r="H2194" s="69" t="s">
        <v>187</v>
      </c>
      <c r="I2194" t="s">
        <v>43</v>
      </c>
      <c r="J2194" s="69">
        <f>precio_alta!N76</f>
        <v>1889</v>
      </c>
    </row>
    <row r="2195" spans="1:10" x14ac:dyDescent="0.3">
      <c r="A2195" t="str">
        <f t="shared" si="34"/>
        <v>SAMSUNG GALAXY A57 256GB 5GMax Negocios + Ilimitado 125CONTADO</v>
      </c>
      <c r="B2195" s="69" t="str">
        <f>precio_alta!A77</f>
        <v>Corriente</v>
      </c>
      <c r="C2195" s="69" t="str">
        <f>precio_alta!B77</f>
        <v>5G</v>
      </c>
      <c r="D2195" s="69" t="str">
        <f>precio_alta!C77</f>
        <v>SAMSUNG</v>
      </c>
      <c r="E2195" s="69" t="str">
        <f>precio_alta!D77</f>
        <v>SAMSUNG GALAXY A57 256GB 5G</v>
      </c>
      <c r="F2195" s="69">
        <f>precio_alta!E77</f>
        <v>2509</v>
      </c>
      <c r="G2195" s="69" t="str">
        <f>precio_alta!F77</f>
        <v>Android</v>
      </c>
      <c r="H2195" s="69" t="s">
        <v>187</v>
      </c>
      <c r="I2195" t="s">
        <v>43</v>
      </c>
      <c r="J2195" s="69">
        <f>precio_alta!N77</f>
        <v>2249</v>
      </c>
    </row>
    <row r="2196" spans="1:10" x14ac:dyDescent="0.3">
      <c r="A2196" t="str">
        <f t="shared" si="34"/>
        <v>SAMSUNG GALAXY A57 512GB 5GMax Negocios + Ilimitado 125CONTADO</v>
      </c>
      <c r="B2196" s="69" t="str">
        <f>precio_alta!A78</f>
        <v>Corriente</v>
      </c>
      <c r="C2196" s="69" t="str">
        <f>precio_alta!B78</f>
        <v>5G</v>
      </c>
      <c r="D2196" s="69" t="str">
        <f>precio_alta!C78</f>
        <v>SAMSUNG</v>
      </c>
      <c r="E2196" s="69" t="str">
        <f>precio_alta!D78</f>
        <v>SAMSUNG GALAXY A57 512GB 5G</v>
      </c>
      <c r="F2196" s="69">
        <f>precio_alta!E78</f>
        <v>3449</v>
      </c>
      <c r="G2196" s="69" t="str">
        <f>precio_alta!F78</f>
        <v>Android</v>
      </c>
      <c r="H2196" s="69" t="s">
        <v>187</v>
      </c>
      <c r="I2196" t="s">
        <v>43</v>
      </c>
      <c r="J2196" s="69">
        <f>precio_alta!N78</f>
        <v>3099</v>
      </c>
    </row>
    <row r="2197" spans="1:10" x14ac:dyDescent="0.3">
      <c r="A2197" t="str">
        <f t="shared" si="34"/>
        <v>SAMSUNG GALAXY S25 128GBMax Negocios + Ilimitado 125CONTADO</v>
      </c>
      <c r="B2197" s="69" t="str">
        <f>precio_alta!A79</f>
        <v>Corriente</v>
      </c>
      <c r="C2197" s="69" t="str">
        <f>precio_alta!B79</f>
        <v>5G</v>
      </c>
      <c r="D2197" s="69" t="str">
        <f>precio_alta!C79</f>
        <v>SAMSUNG</v>
      </c>
      <c r="E2197" s="69" t="str">
        <f>precio_alta!D79</f>
        <v>SAMSUNG GALAXY S25 128GB</v>
      </c>
      <c r="F2197" s="69">
        <f>precio_alta!E79</f>
        <v>4529</v>
      </c>
      <c r="G2197" s="69" t="str">
        <f>precio_alta!F79</f>
        <v>Android</v>
      </c>
      <c r="H2197" s="69" t="s">
        <v>187</v>
      </c>
      <c r="I2197" t="s">
        <v>43</v>
      </c>
      <c r="J2197" s="69">
        <f>precio_alta!N79</f>
        <v>4069</v>
      </c>
    </row>
    <row r="2198" spans="1:10" x14ac:dyDescent="0.3">
      <c r="A2198" t="str">
        <f t="shared" si="34"/>
        <v>SAMSUNG GALAXY S25 FE 256GB 5GMax Negocios + Ilimitado 125CONTADO</v>
      </c>
      <c r="B2198" s="69" t="str">
        <f>precio_alta!A80</f>
        <v>Corriente</v>
      </c>
      <c r="C2198" s="69" t="str">
        <f>precio_alta!B80</f>
        <v>5G</v>
      </c>
      <c r="D2198" s="69" t="str">
        <f>precio_alta!C80</f>
        <v>SAMSUNG</v>
      </c>
      <c r="E2198" s="69" t="str">
        <f>precio_alta!D80</f>
        <v>SAMSUNG GALAXY S25 FE 256GB 5G</v>
      </c>
      <c r="F2198" s="69">
        <f>precio_alta!E80</f>
        <v>3429</v>
      </c>
      <c r="G2198" s="69" t="str">
        <f>precio_alta!F80</f>
        <v>Android</v>
      </c>
      <c r="H2198" s="69" t="s">
        <v>187</v>
      </c>
      <c r="I2198" t="s">
        <v>43</v>
      </c>
      <c r="J2198" s="69">
        <f>precio_alta!N80</f>
        <v>3079</v>
      </c>
    </row>
    <row r="2199" spans="1:10" x14ac:dyDescent="0.3">
      <c r="A2199" t="str">
        <f t="shared" si="34"/>
        <v>SAMSUNG GALAXY S25 ULTRA 256GBMax Negocios + Ilimitado 125CONTADO</v>
      </c>
      <c r="B2199" s="69" t="str">
        <f>precio_alta!A81</f>
        <v>Corriente</v>
      </c>
      <c r="C2199" s="69" t="str">
        <f>precio_alta!B81</f>
        <v>5G</v>
      </c>
      <c r="D2199" s="69" t="str">
        <f>precio_alta!C81</f>
        <v>SAMSUNG</v>
      </c>
      <c r="E2199" s="69" t="str">
        <f>precio_alta!D81</f>
        <v>SAMSUNG GALAXY S25 ULTRA 256GB</v>
      </c>
      <c r="F2199" s="69">
        <f>precio_alta!E81</f>
        <v>6219</v>
      </c>
      <c r="G2199" s="69" t="str">
        <f>precio_alta!F81</f>
        <v>Android</v>
      </c>
      <c r="H2199" s="69" t="s">
        <v>187</v>
      </c>
      <c r="I2199" t="s">
        <v>43</v>
      </c>
      <c r="J2199" s="69">
        <f>precio_alta!N81</f>
        <v>5589</v>
      </c>
    </row>
    <row r="2200" spans="1:10" x14ac:dyDescent="0.3">
      <c r="A2200" t="str">
        <f t="shared" si="34"/>
        <v>SAMSUNG GALAXY S26 256GB 5GMax Negocios + Ilimitado 125CONTADO</v>
      </c>
      <c r="B2200" s="69" t="str">
        <f>precio_alta!A82</f>
        <v>Corriente</v>
      </c>
      <c r="C2200" s="69" t="str">
        <f>precio_alta!B82</f>
        <v>5G</v>
      </c>
      <c r="D2200" s="69" t="str">
        <f>precio_alta!C82</f>
        <v>SAMSUNG</v>
      </c>
      <c r="E2200" s="69" t="str">
        <f>precio_alta!D82</f>
        <v>SAMSUNG GALAXY S26 256GB 5G</v>
      </c>
      <c r="F2200" s="69">
        <f>precio_alta!E82</f>
        <v>5029</v>
      </c>
      <c r="G2200" s="69" t="str">
        <f>precio_alta!F82</f>
        <v>Android</v>
      </c>
      <c r="H2200" s="69" t="s">
        <v>187</v>
      </c>
      <c r="I2200" t="s">
        <v>43</v>
      </c>
      <c r="J2200" s="69">
        <f>precio_alta!N82</f>
        <v>4519</v>
      </c>
    </row>
    <row r="2201" spans="1:10" x14ac:dyDescent="0.3">
      <c r="A2201" t="str">
        <f t="shared" si="34"/>
        <v>SAMSUNG GALAXY S26 PLUS 256GB 5GMax Negocios + Ilimitado 125CONTADO</v>
      </c>
      <c r="B2201" s="69" t="str">
        <f>precio_alta!A83</f>
        <v>Corriente</v>
      </c>
      <c r="C2201" s="69" t="str">
        <f>precio_alta!B83</f>
        <v>5G</v>
      </c>
      <c r="D2201" s="69" t="str">
        <f>precio_alta!C83</f>
        <v>SAMSUNG</v>
      </c>
      <c r="E2201" s="69" t="str">
        <f>precio_alta!D83</f>
        <v>SAMSUNG GALAXY S26 PLUS 256GB 5G</v>
      </c>
      <c r="F2201" s="69">
        <f>precio_alta!E83</f>
        <v>6039</v>
      </c>
      <c r="G2201" s="69" t="str">
        <f>precio_alta!F83</f>
        <v>Android</v>
      </c>
      <c r="H2201" s="69" t="s">
        <v>187</v>
      </c>
      <c r="I2201" t="s">
        <v>43</v>
      </c>
      <c r="J2201" s="69">
        <f>precio_alta!N83</f>
        <v>5429</v>
      </c>
    </row>
    <row r="2202" spans="1:10" x14ac:dyDescent="0.3">
      <c r="A2202" t="str">
        <f t="shared" si="34"/>
        <v>SAMSUNG GALAXY S26 ULTRA 256GB 5GMax Negocios + Ilimitado 125CONTADO</v>
      </c>
      <c r="B2202" s="69" t="str">
        <f>precio_alta!A84</f>
        <v>Corriente</v>
      </c>
      <c r="C2202" s="69" t="str">
        <f>precio_alta!B84</f>
        <v>5G</v>
      </c>
      <c r="D2202" s="69" t="str">
        <f>precio_alta!C84</f>
        <v>SAMSUNG</v>
      </c>
      <c r="E2202" s="69" t="str">
        <f>precio_alta!D84</f>
        <v>SAMSUNG GALAXY S26 ULTRA 256GB 5G</v>
      </c>
      <c r="F2202" s="69">
        <f>precio_alta!E84</f>
        <v>7039</v>
      </c>
      <c r="G2202" s="69" t="str">
        <f>precio_alta!F84</f>
        <v>Android</v>
      </c>
      <c r="H2202" s="69" t="s">
        <v>187</v>
      </c>
      <c r="I2202" t="s">
        <v>43</v>
      </c>
      <c r="J2202" s="69">
        <f>precio_alta!N84</f>
        <v>6329</v>
      </c>
    </row>
    <row r="2203" spans="1:10" x14ac:dyDescent="0.3">
      <c r="A2203" t="str">
        <f t="shared" si="34"/>
        <v>SAMSUNG GALAXY S26FE 256GB 5GMax Negocios + Ilimitado 125CONTADO</v>
      </c>
      <c r="B2203" s="69" t="str">
        <f>precio_alta!A85</f>
        <v>Corriente</v>
      </c>
      <c r="C2203" s="69" t="str">
        <f>precio_alta!B85</f>
        <v>5G</v>
      </c>
      <c r="D2203" s="69" t="str">
        <f>precio_alta!C85</f>
        <v>SAMSUNG</v>
      </c>
      <c r="E2203" s="69" t="str">
        <f>precio_alta!D85</f>
        <v>SAMSUNG GALAXY S26FE 256GB 5G</v>
      </c>
      <c r="F2203" s="69">
        <f>precio_alta!E85</f>
        <v>3999</v>
      </c>
      <c r="G2203" s="69" t="str">
        <f>precio_alta!F85</f>
        <v>Android</v>
      </c>
      <c r="H2203" s="69" t="s">
        <v>187</v>
      </c>
      <c r="I2203" t="s">
        <v>43</v>
      </c>
      <c r="J2203" s="69">
        <f>precio_alta!N85</f>
        <v>3589</v>
      </c>
    </row>
    <row r="2204" spans="1:10" x14ac:dyDescent="0.3">
      <c r="A2204" t="str">
        <f t="shared" si="34"/>
        <v>SAMSUNG GALAXY Z FLIP 7 256GB 5GMax Negocios + Ilimitado 125CONTADO</v>
      </c>
      <c r="B2204" s="69" t="str">
        <f>precio_alta!A86</f>
        <v>Corriente</v>
      </c>
      <c r="C2204" s="69" t="str">
        <f>precio_alta!B86</f>
        <v>5G</v>
      </c>
      <c r="D2204" s="69" t="str">
        <f>precio_alta!C86</f>
        <v>SAMSUNG</v>
      </c>
      <c r="E2204" s="69" t="str">
        <f>precio_alta!D86</f>
        <v>SAMSUNG GALAXY Z FLIP 7 256GB 5G</v>
      </c>
      <c r="F2204" s="69">
        <f>precio_alta!E86</f>
        <v>5279</v>
      </c>
      <c r="G2204" s="69" t="str">
        <f>precio_alta!F86</f>
        <v>Android</v>
      </c>
      <c r="H2204" s="69" t="s">
        <v>187</v>
      </c>
      <c r="I2204" t="s">
        <v>43</v>
      </c>
      <c r="J2204" s="69">
        <f>precio_alta!N86</f>
        <v>4749</v>
      </c>
    </row>
    <row r="2205" spans="1:10" x14ac:dyDescent="0.3">
      <c r="A2205" t="str">
        <f t="shared" si="34"/>
        <v>SAMSUNG GALAXY Z FLIP 7 FE 128GB 5GMax Negocios + Ilimitado 125CONTADO</v>
      </c>
      <c r="B2205" s="69" t="str">
        <f>precio_alta!A87</f>
        <v>Corriente</v>
      </c>
      <c r="C2205" s="69" t="str">
        <f>precio_alta!B87</f>
        <v>5G</v>
      </c>
      <c r="D2205" s="69" t="str">
        <f>precio_alta!C87</f>
        <v>SAMSUNG</v>
      </c>
      <c r="E2205" s="69" t="str">
        <f>precio_alta!D87</f>
        <v>SAMSUNG GALAXY Z FLIP 7 FE 128GB 5G</v>
      </c>
      <c r="F2205" s="69">
        <f>precio_alta!E87</f>
        <v>3929</v>
      </c>
      <c r="G2205" s="69" t="str">
        <f>precio_alta!F87</f>
        <v>Android</v>
      </c>
      <c r="H2205" s="69" t="s">
        <v>187</v>
      </c>
      <c r="I2205" t="s">
        <v>43</v>
      </c>
      <c r="J2205" s="69">
        <f>precio_alta!N87</f>
        <v>3529</v>
      </c>
    </row>
    <row r="2206" spans="1:10" x14ac:dyDescent="0.3">
      <c r="A2206" t="str">
        <f t="shared" si="34"/>
        <v>SAMSUNG GALAXY Z FOLD 5 256GBMax Negocios + Ilimitado 125CONTADO</v>
      </c>
      <c r="B2206" s="69" t="str">
        <f>precio_alta!A88</f>
        <v>Corriente</v>
      </c>
      <c r="C2206" s="69" t="str">
        <f>precio_alta!B88</f>
        <v>5G</v>
      </c>
      <c r="D2206" s="69" t="str">
        <f>precio_alta!C88</f>
        <v>SAMSUNG</v>
      </c>
      <c r="E2206" s="69" t="str">
        <f>precio_alta!D88</f>
        <v>SAMSUNG GALAXY Z FOLD 5 256GB</v>
      </c>
      <c r="F2206" s="69">
        <f>precio_alta!E88</f>
        <v>9299</v>
      </c>
      <c r="G2206" s="69" t="str">
        <f>precio_alta!F88</f>
        <v>Android</v>
      </c>
      <c r="H2206" s="69" t="s">
        <v>187</v>
      </c>
      <c r="I2206" t="s">
        <v>43</v>
      </c>
      <c r="J2206" s="69">
        <f>precio_alta!N88</f>
        <v>8359</v>
      </c>
    </row>
    <row r="2207" spans="1:10" x14ac:dyDescent="0.3">
      <c r="A2207" t="str">
        <f t="shared" si="34"/>
        <v>SAMSUNG GALAXY Z FOLD 7 512GB 5GMax Negocios + Ilimitado 125CONTADO</v>
      </c>
      <c r="B2207" s="69" t="str">
        <f>precio_alta!A89</f>
        <v>Corriente</v>
      </c>
      <c r="C2207" s="69" t="str">
        <f>precio_alta!B89</f>
        <v>5G</v>
      </c>
      <c r="D2207" s="69" t="str">
        <f>precio_alta!C89</f>
        <v>SAMSUNG</v>
      </c>
      <c r="E2207" s="69" t="str">
        <f>precio_alta!D89</f>
        <v>SAMSUNG GALAXY Z FOLD 7 512GB 5G</v>
      </c>
      <c r="F2207" s="69">
        <f>precio_alta!E89</f>
        <v>9739</v>
      </c>
      <c r="G2207" s="69" t="str">
        <f>precio_alta!F89</f>
        <v>Android</v>
      </c>
      <c r="H2207" s="69" t="s">
        <v>187</v>
      </c>
      <c r="I2207" t="s">
        <v>43</v>
      </c>
      <c r="J2207" s="69">
        <f>precio_alta!N89</f>
        <v>8759</v>
      </c>
    </row>
    <row r="2208" spans="1:10" x14ac:dyDescent="0.3">
      <c r="A2208" t="str">
        <f t="shared" si="34"/>
        <v>VIVO V60 LITE 256GB 5GMax Negocios + Ilimitado 125CONTADO</v>
      </c>
      <c r="B2208" s="69" t="str">
        <f>precio_alta!A90</f>
        <v>Corriente</v>
      </c>
      <c r="C2208" s="69" t="str">
        <f>precio_alta!B90</f>
        <v>5G</v>
      </c>
      <c r="D2208" s="69" t="str">
        <f>precio_alta!C90</f>
        <v>VIVO</v>
      </c>
      <c r="E2208" s="69" t="str">
        <f>precio_alta!D90</f>
        <v>VIVO V60 LITE 256GB 5G</v>
      </c>
      <c r="F2208" s="69">
        <f>precio_alta!E90</f>
        <v>1729</v>
      </c>
      <c r="G2208" s="69" t="str">
        <f>precio_alta!F90</f>
        <v>Android</v>
      </c>
      <c r="H2208" s="69" t="s">
        <v>187</v>
      </c>
      <c r="I2208" t="s">
        <v>43</v>
      </c>
      <c r="J2208" s="69">
        <f>precio_alta!N90</f>
        <v>1549</v>
      </c>
    </row>
    <row r="2209" spans="1:10" x14ac:dyDescent="0.3">
      <c r="A2209" t="str">
        <f t="shared" si="34"/>
        <v>VIVO V70 512GB 5GMax Negocios + Ilimitado 125CONTADO</v>
      </c>
      <c r="B2209" s="69" t="str">
        <f>precio_alta!A91</f>
        <v>Corriente</v>
      </c>
      <c r="C2209" s="69" t="str">
        <f>precio_alta!B91</f>
        <v>5G</v>
      </c>
      <c r="D2209" s="69" t="str">
        <f>precio_alta!C91</f>
        <v>VIVO</v>
      </c>
      <c r="E2209" s="69" t="str">
        <f>precio_alta!D91</f>
        <v>VIVO V70 512GB 5G</v>
      </c>
      <c r="F2209" s="69">
        <f>precio_alta!E91</f>
        <v>3069</v>
      </c>
      <c r="G2209" s="69" t="str">
        <f>precio_alta!F91</f>
        <v>Android</v>
      </c>
      <c r="H2209" s="69" t="s">
        <v>187</v>
      </c>
      <c r="I2209" t="s">
        <v>43</v>
      </c>
      <c r="J2209" s="69">
        <f>precio_alta!N91</f>
        <v>2759</v>
      </c>
    </row>
    <row r="2210" spans="1:10" x14ac:dyDescent="0.3">
      <c r="A2210" t="str">
        <f t="shared" si="34"/>
        <v>VIVO V70FE 256GB 5GMax Negocios + Ilimitado 125CONTADO</v>
      </c>
      <c r="B2210" s="69" t="str">
        <f>precio_alta!A92</f>
        <v>Corriente</v>
      </c>
      <c r="C2210" s="69" t="str">
        <f>precio_alta!B92</f>
        <v>5G</v>
      </c>
      <c r="D2210" s="69" t="str">
        <f>precio_alta!C92</f>
        <v>VIVO</v>
      </c>
      <c r="E2210" s="69" t="str">
        <f>precio_alta!D92</f>
        <v>VIVO V70FE 256GB 5G</v>
      </c>
      <c r="F2210" s="69">
        <f>precio_alta!E92</f>
        <v>2609</v>
      </c>
      <c r="G2210" s="69" t="str">
        <f>precio_alta!F92</f>
        <v>Android</v>
      </c>
      <c r="H2210" s="69" t="s">
        <v>187</v>
      </c>
      <c r="I2210" t="s">
        <v>43</v>
      </c>
      <c r="J2210" s="69">
        <f>precio_alta!N92</f>
        <v>2339</v>
      </c>
    </row>
    <row r="2211" spans="1:10" x14ac:dyDescent="0.3">
      <c r="A2211" t="str">
        <f t="shared" si="34"/>
        <v>VIVO X300 PRO 512GB 5GMax Negocios + Ilimitado 125CONTADO</v>
      </c>
      <c r="B2211" s="69" t="str">
        <f>precio_alta!A93</f>
        <v>Corriente</v>
      </c>
      <c r="C2211" s="69" t="str">
        <f>precio_alta!B93</f>
        <v>5G</v>
      </c>
      <c r="D2211" s="69" t="str">
        <f>precio_alta!C93</f>
        <v>VIVO</v>
      </c>
      <c r="E2211" s="69" t="str">
        <f>precio_alta!D93</f>
        <v>VIVO X300 PRO 512GB 5G</v>
      </c>
      <c r="F2211" s="69">
        <f>precio_alta!E93</f>
        <v>6219</v>
      </c>
      <c r="G2211" s="69" t="str">
        <f>precio_alta!F93</f>
        <v>Android</v>
      </c>
      <c r="H2211" s="69" t="s">
        <v>187</v>
      </c>
      <c r="I2211" t="s">
        <v>43</v>
      </c>
      <c r="J2211" s="69">
        <f>precio_alta!N93</f>
        <v>5589</v>
      </c>
    </row>
    <row r="2212" spans="1:10" x14ac:dyDescent="0.3">
      <c r="A2212" t="str">
        <f t="shared" si="34"/>
        <v>VIVO Y04 128GBMax Negocios + Ilimitado 125CONTADO</v>
      </c>
      <c r="B2212" s="69" t="str">
        <f>precio_alta!A94</f>
        <v>Corriente</v>
      </c>
      <c r="C2212" s="69" t="str">
        <f>precio_alta!B94</f>
        <v>4G</v>
      </c>
      <c r="D2212" s="69" t="str">
        <f>precio_alta!C94</f>
        <v>VIVO</v>
      </c>
      <c r="E2212" s="69" t="str">
        <f>precio_alta!D94</f>
        <v>VIVO Y04 128GB</v>
      </c>
      <c r="F2212" s="69">
        <f>precio_alta!E94</f>
        <v>489</v>
      </c>
      <c r="G2212" s="69" t="str">
        <f>precio_alta!F94</f>
        <v>Android</v>
      </c>
      <c r="H2212" s="69" t="s">
        <v>187</v>
      </c>
      <c r="I2212" t="s">
        <v>43</v>
      </c>
      <c r="J2212" s="69">
        <f>precio_alta!N94</f>
        <v>439</v>
      </c>
    </row>
    <row r="2213" spans="1:10" x14ac:dyDescent="0.3">
      <c r="A2213" t="str">
        <f t="shared" si="34"/>
        <v>VIVO Y11 128GB 5GMax Negocios + Ilimitado 125CONTADO</v>
      </c>
      <c r="B2213" s="69" t="str">
        <f>precio_alta!A95</f>
        <v>Corriente</v>
      </c>
      <c r="C2213" s="69" t="str">
        <f>precio_alta!B95</f>
        <v>5G</v>
      </c>
      <c r="D2213" s="69" t="str">
        <f>precio_alta!C95</f>
        <v>VIVO</v>
      </c>
      <c r="E2213" s="69" t="str">
        <f>precio_alta!D95</f>
        <v>VIVO Y11 128GB 5G</v>
      </c>
      <c r="F2213" s="69">
        <f>precio_alta!E95</f>
        <v>819</v>
      </c>
      <c r="G2213" s="69" t="str">
        <f>precio_alta!F95</f>
        <v>Android</v>
      </c>
      <c r="H2213" s="69" t="s">
        <v>187</v>
      </c>
      <c r="I2213" t="s">
        <v>43</v>
      </c>
      <c r="J2213" s="69">
        <f>precio_alta!N95</f>
        <v>739</v>
      </c>
    </row>
    <row r="2214" spans="1:10" x14ac:dyDescent="0.3">
      <c r="A2214" t="str">
        <f t="shared" si="34"/>
        <v>VIVO Y21 256GB 5GMax Negocios + Ilimitado 125CONTADO</v>
      </c>
      <c r="B2214" s="69" t="str">
        <f>precio_alta!A96</f>
        <v>Corriente</v>
      </c>
      <c r="C2214" s="69" t="str">
        <f>precio_alta!B96</f>
        <v>5G</v>
      </c>
      <c r="D2214" s="69" t="str">
        <f>precio_alta!C96</f>
        <v>VIVO</v>
      </c>
      <c r="E2214" s="69" t="str">
        <f>precio_alta!D96</f>
        <v>VIVO Y21 256GB 5G</v>
      </c>
      <c r="F2214" s="69">
        <f>precio_alta!E96</f>
        <v>1029</v>
      </c>
      <c r="G2214" s="69" t="str">
        <f>precio_alta!F96</f>
        <v>Android</v>
      </c>
      <c r="H2214" s="69" t="s">
        <v>187</v>
      </c>
      <c r="I2214" t="s">
        <v>43</v>
      </c>
      <c r="J2214" s="69">
        <f>precio_alta!N96</f>
        <v>929</v>
      </c>
    </row>
    <row r="2215" spans="1:10" x14ac:dyDescent="0.3">
      <c r="A2215" t="str">
        <f t="shared" si="34"/>
        <v>VIVO Y21D 256GBMax Negocios + Ilimitado 125CONTADO</v>
      </c>
      <c r="B2215" s="69" t="str">
        <f>precio_alta!A97</f>
        <v>Corriente</v>
      </c>
      <c r="C2215" s="69" t="str">
        <f>precio_alta!B97</f>
        <v>4G</v>
      </c>
      <c r="D2215" s="69" t="str">
        <f>precio_alta!C97</f>
        <v>VIVO</v>
      </c>
      <c r="E2215" s="69" t="str">
        <f>precio_alta!D97</f>
        <v>VIVO Y21D 256GB</v>
      </c>
      <c r="F2215" s="69">
        <f>precio_alta!E97</f>
        <v>849</v>
      </c>
      <c r="G2215" s="69" t="str">
        <f>precio_alta!F97</f>
        <v>Android</v>
      </c>
      <c r="H2215" s="69" t="s">
        <v>187</v>
      </c>
      <c r="I2215" t="s">
        <v>43</v>
      </c>
      <c r="J2215" s="69">
        <f>precio_alta!N97</f>
        <v>759</v>
      </c>
    </row>
    <row r="2216" spans="1:10" x14ac:dyDescent="0.3">
      <c r="A2216" t="str">
        <f t="shared" si="34"/>
        <v>VIVO Y31 256GB 5GMax Negocios + Ilimitado 125CONTADO</v>
      </c>
      <c r="B2216" s="69" t="str">
        <f>precio_alta!A98</f>
        <v>Corriente</v>
      </c>
      <c r="C2216" s="69" t="str">
        <f>precio_alta!B98</f>
        <v>5G</v>
      </c>
      <c r="D2216" s="69" t="str">
        <f>precio_alta!C98</f>
        <v>VIVO</v>
      </c>
      <c r="E2216" s="69" t="str">
        <f>precio_alta!D98</f>
        <v>VIVO Y31 256GB 5G</v>
      </c>
      <c r="F2216" s="69">
        <f>precio_alta!E98</f>
        <v>1309</v>
      </c>
      <c r="G2216" s="69" t="str">
        <f>precio_alta!F98</f>
        <v>Android</v>
      </c>
      <c r="H2216" s="69" t="s">
        <v>187</v>
      </c>
      <c r="I2216" t="s">
        <v>43</v>
      </c>
      <c r="J2216" s="69">
        <f>precio_alta!N98</f>
        <v>1179</v>
      </c>
    </row>
    <row r="2217" spans="1:10" x14ac:dyDescent="0.3">
      <c r="A2217" t="str">
        <f t="shared" si="34"/>
        <v>VIVO Y31 256GB 5G NEWMax Negocios + Ilimitado 125CONTADO</v>
      </c>
      <c r="B2217" s="69" t="str">
        <f>precio_alta!A99</f>
        <v>Corriente</v>
      </c>
      <c r="C2217" s="69" t="str">
        <f>precio_alta!B99</f>
        <v>5G</v>
      </c>
      <c r="D2217" s="69" t="str">
        <f>precio_alta!C99</f>
        <v>VIVO</v>
      </c>
      <c r="E2217" s="69" t="str">
        <f>precio_alta!D99</f>
        <v>VIVO Y31 256GB 5G NEW</v>
      </c>
      <c r="F2217" s="69">
        <f>precio_alta!E99</f>
        <v>1289</v>
      </c>
      <c r="G2217" s="69" t="str">
        <f>precio_alta!F99</f>
        <v>Android</v>
      </c>
      <c r="H2217" s="69" t="s">
        <v>187</v>
      </c>
      <c r="I2217" t="s">
        <v>43</v>
      </c>
      <c r="J2217" s="69">
        <f>precio_alta!N99</f>
        <v>1159</v>
      </c>
    </row>
    <row r="2218" spans="1:10" x14ac:dyDescent="0.3">
      <c r="A2218" t="str">
        <f t="shared" si="34"/>
        <v>XIAOMI 14T 512GB 5GMax Negocios + Ilimitado 125CONTADO</v>
      </c>
      <c r="B2218" s="69" t="str">
        <f>precio_alta!A100</f>
        <v>Corriente</v>
      </c>
      <c r="C2218" s="69" t="str">
        <f>precio_alta!B100</f>
        <v>5G</v>
      </c>
      <c r="D2218" s="69" t="str">
        <f>precio_alta!C100</f>
        <v>XIAOMI</v>
      </c>
      <c r="E2218" s="69" t="str">
        <f>precio_alta!D100</f>
        <v>XIAOMI 14T 512GB 5G</v>
      </c>
      <c r="F2218" s="69">
        <f>precio_alta!E100</f>
        <v>2659</v>
      </c>
      <c r="G2218" s="69" t="str">
        <f>precio_alta!F100</f>
        <v>Android</v>
      </c>
      <c r="H2218" s="69" t="s">
        <v>187</v>
      </c>
      <c r="I2218" t="s">
        <v>43</v>
      </c>
      <c r="J2218" s="69">
        <f>precio_alta!N100</f>
        <v>2389</v>
      </c>
    </row>
    <row r="2219" spans="1:10" x14ac:dyDescent="0.3">
      <c r="A2219" t="str">
        <f t="shared" si="34"/>
        <v>XIAOMI 15T 512GB 5GMax Negocios + Ilimitado 125CONTADO</v>
      </c>
      <c r="B2219" s="69" t="str">
        <f>precio_alta!A101</f>
        <v>Corriente</v>
      </c>
      <c r="C2219" s="69" t="str">
        <f>precio_alta!B101</f>
        <v>5G</v>
      </c>
      <c r="D2219" s="69" t="str">
        <f>precio_alta!C101</f>
        <v>XIAOMI</v>
      </c>
      <c r="E2219" s="69" t="str">
        <f>precio_alta!D101</f>
        <v>XIAOMI 15T 512GB 5G</v>
      </c>
      <c r="F2219" s="69">
        <f>precio_alta!E101</f>
        <v>2569</v>
      </c>
      <c r="G2219" s="69" t="str">
        <f>precio_alta!F101</f>
        <v>Android</v>
      </c>
      <c r="H2219" s="69" t="s">
        <v>187</v>
      </c>
      <c r="I2219" t="s">
        <v>43</v>
      </c>
      <c r="J2219" s="69">
        <f>precio_alta!N101</f>
        <v>2309</v>
      </c>
    </row>
    <row r="2220" spans="1:10" x14ac:dyDescent="0.3">
      <c r="A2220" t="str">
        <f t="shared" si="34"/>
        <v>XIAOMI 15T PRO 512GB 5GMax Negocios + Ilimitado 125CONTADO</v>
      </c>
      <c r="B2220" s="69" t="str">
        <f>precio_alta!A102</f>
        <v>Corriente</v>
      </c>
      <c r="C2220" s="69" t="str">
        <f>precio_alta!B102</f>
        <v>5G</v>
      </c>
      <c r="D2220" s="69" t="str">
        <f>precio_alta!C102</f>
        <v>XIAOMI</v>
      </c>
      <c r="E2220" s="69" t="str">
        <f>precio_alta!D102</f>
        <v>XIAOMI 15T PRO 512GB 5G</v>
      </c>
      <c r="F2220" s="69">
        <f>precio_alta!E102</f>
        <v>3619</v>
      </c>
      <c r="G2220" s="69" t="str">
        <f>precio_alta!F102</f>
        <v>Android</v>
      </c>
      <c r="H2220" s="69" t="s">
        <v>187</v>
      </c>
      <c r="I2220" t="s">
        <v>43</v>
      </c>
      <c r="J2220" s="69">
        <f>precio_alta!N102</f>
        <v>3249</v>
      </c>
    </row>
    <row r="2221" spans="1:10" x14ac:dyDescent="0.3">
      <c r="A2221" t="str">
        <f t="shared" si="34"/>
        <v>XIAOMI 17 ULTRA 512GB 5GMax Negocios + Ilimitado 125CONTADO</v>
      </c>
      <c r="B2221" s="69" t="str">
        <f>precio_alta!A103</f>
        <v>Corriente</v>
      </c>
      <c r="C2221" s="69" t="str">
        <f>precio_alta!B103</f>
        <v>5G</v>
      </c>
      <c r="D2221" s="69" t="str">
        <f>precio_alta!C103</f>
        <v>XIAOMI</v>
      </c>
      <c r="E2221" s="69" t="str">
        <f>precio_alta!D103</f>
        <v>XIAOMI 17 ULTRA 512GB 5G</v>
      </c>
      <c r="F2221" s="69">
        <f>precio_alta!E103</f>
        <v>6169</v>
      </c>
      <c r="G2221" s="69" t="str">
        <f>precio_alta!F103</f>
        <v>Android</v>
      </c>
      <c r="H2221" s="69" t="s">
        <v>187</v>
      </c>
      <c r="I2221" t="s">
        <v>43</v>
      </c>
      <c r="J2221" s="69">
        <f>precio_alta!N103</f>
        <v>5539</v>
      </c>
    </row>
    <row r="2222" spans="1:10" x14ac:dyDescent="0.3">
      <c r="A2222" t="str">
        <f t="shared" si="34"/>
        <v>XIAOMI 17T 512GB 5GMax Negocios + Ilimitado 125CONTADO</v>
      </c>
      <c r="B2222" s="69" t="str">
        <f>precio_alta!A104</f>
        <v>Corriente</v>
      </c>
      <c r="C2222" s="69" t="str">
        <f>precio_alta!B104</f>
        <v>5G</v>
      </c>
      <c r="D2222" s="69" t="str">
        <f>precio_alta!C104</f>
        <v>XIAOMI</v>
      </c>
      <c r="E2222" s="69" t="str">
        <f>precio_alta!D104</f>
        <v>XIAOMI 17T 512GB 5G</v>
      </c>
      <c r="F2222" s="69">
        <f>precio_alta!E104</f>
        <v>3089</v>
      </c>
      <c r="G2222" s="69" t="str">
        <f>precio_alta!F104</f>
        <v>Android</v>
      </c>
      <c r="H2222" s="69" t="s">
        <v>187</v>
      </c>
      <c r="I2222" t="s">
        <v>43</v>
      </c>
      <c r="J2222" s="69">
        <f>precio_alta!N104</f>
        <v>2779</v>
      </c>
    </row>
    <row r="2223" spans="1:10" x14ac:dyDescent="0.3">
      <c r="A2223" t="str">
        <f t="shared" si="34"/>
        <v>XIAOMI 17T PRO 512GB 5GMax Negocios + Ilimitado 125CONTADO</v>
      </c>
      <c r="B2223" s="69" t="str">
        <f>precio_alta!A105</f>
        <v>Corriente</v>
      </c>
      <c r="C2223" s="69" t="str">
        <f>precio_alta!B105</f>
        <v>5G</v>
      </c>
      <c r="D2223" s="69" t="str">
        <f>precio_alta!C105</f>
        <v>XIAOMI</v>
      </c>
      <c r="E2223" s="69" t="str">
        <f>precio_alta!D105</f>
        <v>XIAOMI 17T PRO 512GB 5G</v>
      </c>
      <c r="F2223" s="69">
        <f>precio_alta!E105</f>
        <v>3929</v>
      </c>
      <c r="G2223" s="69" t="str">
        <f>precio_alta!F105</f>
        <v>Android</v>
      </c>
      <c r="H2223" s="69" t="s">
        <v>187</v>
      </c>
      <c r="I2223" t="s">
        <v>43</v>
      </c>
      <c r="J2223" s="69">
        <f>precio_alta!N105</f>
        <v>3529</v>
      </c>
    </row>
    <row r="2224" spans="1:10" x14ac:dyDescent="0.3">
      <c r="A2224" t="str">
        <f t="shared" si="34"/>
        <v>XIAOMI REDMI 15 256GBMax Negocios + Ilimitado 125CONTADO</v>
      </c>
      <c r="B2224" s="69" t="str">
        <f>precio_alta!A106</f>
        <v>Corriente</v>
      </c>
      <c r="C2224" s="69" t="str">
        <f>precio_alta!B106</f>
        <v>4G</v>
      </c>
      <c r="D2224" s="69" t="str">
        <f>precio_alta!C106</f>
        <v>XIAOMI</v>
      </c>
      <c r="E2224" s="69" t="str">
        <f>precio_alta!D106</f>
        <v>XIAOMI REDMI 15 256GB</v>
      </c>
      <c r="F2224" s="69">
        <f>precio_alta!E106</f>
        <v>939</v>
      </c>
      <c r="G2224" s="69" t="str">
        <f>precio_alta!F106</f>
        <v>Android</v>
      </c>
      <c r="H2224" s="69" t="s">
        <v>187</v>
      </c>
      <c r="I2224" t="s">
        <v>43</v>
      </c>
      <c r="J2224" s="69">
        <f>precio_alta!N106</f>
        <v>849</v>
      </c>
    </row>
    <row r="2225" spans="1:10" x14ac:dyDescent="0.3">
      <c r="A2225" t="str">
        <f t="shared" si="34"/>
        <v>XIAOMI REDMI 15C 256GBMax Negocios + Ilimitado 125CONTADO</v>
      </c>
      <c r="B2225" s="69" t="str">
        <f>precio_alta!A107</f>
        <v>Corriente</v>
      </c>
      <c r="C2225" s="69" t="str">
        <f>precio_alta!B107</f>
        <v>4G</v>
      </c>
      <c r="D2225" s="69" t="str">
        <f>precio_alta!C107</f>
        <v>XIAOMI</v>
      </c>
      <c r="E2225" s="69" t="str">
        <f>precio_alta!D107</f>
        <v>XIAOMI REDMI 15C 256GB</v>
      </c>
      <c r="F2225" s="69">
        <f>precio_alta!E107</f>
        <v>709</v>
      </c>
      <c r="G2225" s="69" t="str">
        <f>precio_alta!F107</f>
        <v>Android</v>
      </c>
      <c r="H2225" s="69" t="s">
        <v>187</v>
      </c>
      <c r="I2225" t="s">
        <v>43</v>
      </c>
      <c r="J2225" s="69">
        <f>precio_alta!N107</f>
        <v>639</v>
      </c>
    </row>
    <row r="2226" spans="1:10" x14ac:dyDescent="0.3">
      <c r="A2226" t="str">
        <f t="shared" si="34"/>
        <v>XIAOMI REDMI A5 128GBMax Negocios + Ilimitado 125CONTADO</v>
      </c>
      <c r="B2226" s="69" t="str">
        <f>precio_alta!A108</f>
        <v>Corriente</v>
      </c>
      <c r="C2226" s="69" t="str">
        <f>precio_alta!B108</f>
        <v>4G</v>
      </c>
      <c r="D2226" s="69" t="str">
        <f>precio_alta!C108</f>
        <v>XIAOMI</v>
      </c>
      <c r="E2226" s="69" t="str">
        <f>precio_alta!D108</f>
        <v>XIAOMI REDMI A5 128GB</v>
      </c>
      <c r="F2226" s="69">
        <f>precio_alta!E108</f>
        <v>379</v>
      </c>
      <c r="G2226" s="69" t="str">
        <f>precio_alta!F108</f>
        <v>Android</v>
      </c>
      <c r="H2226" s="69" t="s">
        <v>187</v>
      </c>
      <c r="I2226" t="s">
        <v>43</v>
      </c>
      <c r="J2226" s="69">
        <f>precio_alta!N108</f>
        <v>339</v>
      </c>
    </row>
    <row r="2227" spans="1:10" x14ac:dyDescent="0.3">
      <c r="A2227" t="str">
        <f t="shared" si="34"/>
        <v>XIAOMI REDMI A7 PRO 128GBMax Negocios + Ilimitado 125CONTADO</v>
      </c>
      <c r="B2227" s="69" t="str">
        <f>precio_alta!A109</f>
        <v>Corriente</v>
      </c>
      <c r="C2227" s="69" t="str">
        <f>precio_alta!B109</f>
        <v>4G</v>
      </c>
      <c r="D2227" s="69" t="str">
        <f>precio_alta!C109</f>
        <v>XIAOMI</v>
      </c>
      <c r="E2227" s="69" t="str">
        <f>precio_alta!D109</f>
        <v>XIAOMI REDMI A7 PRO 128GB</v>
      </c>
      <c r="F2227" s="69">
        <f>precio_alta!E109</f>
        <v>489</v>
      </c>
      <c r="G2227" s="69" t="str">
        <f>precio_alta!F109</f>
        <v>Android</v>
      </c>
      <c r="H2227" s="69" t="s">
        <v>187</v>
      </c>
      <c r="I2227" t="s">
        <v>43</v>
      </c>
      <c r="J2227" s="69">
        <f>precio_alta!N109</f>
        <v>439</v>
      </c>
    </row>
    <row r="2228" spans="1:10" x14ac:dyDescent="0.3">
      <c r="A2228" t="str">
        <f t="shared" si="34"/>
        <v>XIAOMI REDMI NOTE 10 PRO 128GB SEMax Negocios + Ilimitado 125CONTADO</v>
      </c>
      <c r="B2228" s="69" t="str">
        <f>precio_alta!A110</f>
        <v>Corriente</v>
      </c>
      <c r="C2228" s="69" t="str">
        <f>precio_alta!B110</f>
        <v>4.5G</v>
      </c>
      <c r="D2228" s="69" t="str">
        <f>precio_alta!C110</f>
        <v>XIAOMI</v>
      </c>
      <c r="E2228" s="69" t="str">
        <f>precio_alta!D110</f>
        <v>XIAOMI REDMI NOTE 10 PRO 128GB SE</v>
      </c>
      <c r="F2228" s="69">
        <f>precio_alta!E110</f>
        <v>1369</v>
      </c>
      <c r="G2228" s="69" t="str">
        <f>precio_alta!F110</f>
        <v>Android</v>
      </c>
      <c r="H2228" s="69" t="s">
        <v>187</v>
      </c>
      <c r="I2228" t="s">
        <v>43</v>
      </c>
      <c r="J2228" s="69">
        <f>precio_alta!N110</f>
        <v>1229</v>
      </c>
    </row>
    <row r="2229" spans="1:10" x14ac:dyDescent="0.3">
      <c r="A2229" t="str">
        <f t="shared" si="34"/>
        <v>XIAOMI REDMI NOTE 12 PRO PLUS 256GB 5GMax Negocios + Ilimitado 125CONTADO</v>
      </c>
      <c r="B2229" s="69" t="str">
        <f>precio_alta!A111</f>
        <v>Corriente</v>
      </c>
      <c r="C2229" s="69" t="str">
        <f>precio_alta!B111</f>
        <v>5G</v>
      </c>
      <c r="D2229" s="69" t="str">
        <f>precio_alta!C111</f>
        <v>XIAOMI</v>
      </c>
      <c r="E2229" s="69" t="str">
        <f>precio_alta!D111</f>
        <v>XIAOMI REDMI NOTE 12 PRO PLUS 256GB 5G</v>
      </c>
      <c r="F2229" s="69">
        <f>precio_alta!E111</f>
        <v>2039</v>
      </c>
      <c r="G2229" s="69" t="str">
        <f>precio_alta!F111</f>
        <v>Android</v>
      </c>
      <c r="H2229" s="69" t="s">
        <v>187</v>
      </c>
      <c r="I2229" t="s">
        <v>43</v>
      </c>
      <c r="J2229" s="69">
        <f>precio_alta!N111</f>
        <v>1829</v>
      </c>
    </row>
    <row r="2230" spans="1:10" x14ac:dyDescent="0.3">
      <c r="A2230" t="str">
        <f t="shared" si="34"/>
        <v>XIAOMI REDMI NOTE 15 256GB 5GMax Negocios + Ilimitado 125CONTADO</v>
      </c>
      <c r="B2230" s="69" t="str">
        <f>precio_alta!A112</f>
        <v>Corriente</v>
      </c>
      <c r="C2230" s="69" t="str">
        <f>precio_alta!B112</f>
        <v>5G</v>
      </c>
      <c r="D2230" s="69" t="str">
        <f>precio_alta!C112</f>
        <v>XIAOMI</v>
      </c>
      <c r="E2230" s="69" t="str">
        <f>precio_alta!D112</f>
        <v>XIAOMI REDMI NOTE 15 256GB 5G</v>
      </c>
      <c r="F2230" s="69">
        <f>precio_alta!E112</f>
        <v>1109</v>
      </c>
      <c r="G2230" s="69" t="str">
        <f>precio_alta!F112</f>
        <v>Android</v>
      </c>
      <c r="H2230" s="69" t="s">
        <v>187</v>
      </c>
      <c r="I2230" t="s">
        <v>43</v>
      </c>
      <c r="J2230" s="69">
        <f>precio_alta!N112</f>
        <v>999</v>
      </c>
    </row>
    <row r="2231" spans="1:10" x14ac:dyDescent="0.3">
      <c r="A2231" t="str">
        <f t="shared" si="34"/>
        <v>XIAOMI REDMI NOTE 15 PRO 512GB 5GMax Negocios + Ilimitado 125CONTADO</v>
      </c>
      <c r="B2231" s="69" t="str">
        <f>precio_alta!A113</f>
        <v>Corriente</v>
      </c>
      <c r="C2231" s="69" t="str">
        <f>precio_alta!B113</f>
        <v>5G</v>
      </c>
      <c r="D2231" s="69" t="str">
        <f>precio_alta!C113</f>
        <v>XIAOMI</v>
      </c>
      <c r="E2231" s="69" t="str">
        <f>precio_alta!D113</f>
        <v>XIAOMI REDMI NOTE 15 PRO 512GB 5G</v>
      </c>
      <c r="F2231" s="69">
        <f>precio_alta!E113</f>
        <v>1659</v>
      </c>
      <c r="G2231" s="69" t="str">
        <f>precio_alta!F113</f>
        <v>Android</v>
      </c>
      <c r="H2231" s="69" t="s">
        <v>187</v>
      </c>
      <c r="I2231" t="s">
        <v>43</v>
      </c>
      <c r="J2231" s="69">
        <f>precio_alta!N113</f>
        <v>1489</v>
      </c>
    </row>
    <row r="2232" spans="1:10" x14ac:dyDescent="0.3">
      <c r="A2232" t="str">
        <f t="shared" si="34"/>
        <v>XIAOMI REDMI NOTE 15 PRO PLUS 512GB 5GMax Negocios + Ilimitado 125CONTADO</v>
      </c>
      <c r="B2232" s="69" t="str">
        <f>precio_alta!A114</f>
        <v>Corriente</v>
      </c>
      <c r="C2232" s="69" t="str">
        <f>precio_alta!B114</f>
        <v>5G</v>
      </c>
      <c r="D2232" s="69" t="str">
        <f>precio_alta!C114</f>
        <v>XIAOMI</v>
      </c>
      <c r="E2232" s="69" t="str">
        <f>precio_alta!D114</f>
        <v>XIAOMI REDMI NOTE 15 PRO PLUS 512GB 5G</v>
      </c>
      <c r="F2232" s="69">
        <f>precio_alta!E114</f>
        <v>1879</v>
      </c>
      <c r="G2232" s="69" t="str">
        <f>precio_alta!F114</f>
        <v>Android</v>
      </c>
      <c r="H2232" s="69" t="s">
        <v>187</v>
      </c>
      <c r="I2232" t="s">
        <v>43</v>
      </c>
      <c r="J2232" s="69">
        <f>precio_alta!N114</f>
        <v>1689</v>
      </c>
    </row>
    <row r="2233" spans="1:10" x14ac:dyDescent="0.3">
      <c r="A2233" t="str">
        <f t="shared" si="34"/>
        <v>ZTE BLADE A36 64GBMax Negocios + Ilimitado 125CONTADO</v>
      </c>
      <c r="B2233" s="69" t="str">
        <f>precio_alta!A115</f>
        <v>Corriente</v>
      </c>
      <c r="C2233" s="69" t="str">
        <f>precio_alta!B115</f>
        <v>4G</v>
      </c>
      <c r="D2233" s="69" t="str">
        <f>precio_alta!C115</f>
        <v>ZTE</v>
      </c>
      <c r="E2233" s="69" t="str">
        <f>precio_alta!D115</f>
        <v>ZTE BLADE A36 64GB</v>
      </c>
      <c r="F2233" s="69">
        <f>precio_alta!E115</f>
        <v>439</v>
      </c>
      <c r="G2233" s="69" t="str">
        <f>precio_alta!F115</f>
        <v>Android</v>
      </c>
      <c r="H2233" s="69" t="s">
        <v>187</v>
      </c>
      <c r="I2233" t="s">
        <v>43</v>
      </c>
      <c r="J2233" s="69">
        <f>precio_alta!N115</f>
        <v>399</v>
      </c>
    </row>
    <row r="2234" spans="1:10" x14ac:dyDescent="0.3">
      <c r="A2234" t="str">
        <f t="shared" si="34"/>
        <v>ZTE BLADE A56 PRO 128GBMax Negocios + Ilimitado 125CONTADO</v>
      </c>
      <c r="B2234" s="69" t="str">
        <f>precio_alta!A116</f>
        <v>Corriente</v>
      </c>
      <c r="C2234" s="69" t="str">
        <f>precio_alta!B116</f>
        <v>4G</v>
      </c>
      <c r="D2234" s="69" t="str">
        <f>precio_alta!C116</f>
        <v>ZTE</v>
      </c>
      <c r="E2234" s="69" t="str">
        <f>precio_alta!D116</f>
        <v>ZTE BLADE A56 PRO 128GB</v>
      </c>
      <c r="F2234" s="69">
        <f>precio_alta!E116</f>
        <v>439</v>
      </c>
      <c r="G2234" s="69" t="str">
        <f>precio_alta!F116</f>
        <v>Android</v>
      </c>
      <c r="H2234" s="69" t="s">
        <v>187</v>
      </c>
      <c r="I2234" t="s">
        <v>43</v>
      </c>
      <c r="J2234" s="69">
        <f>precio_alta!N116</f>
        <v>389</v>
      </c>
    </row>
    <row r="2235" spans="1:10" x14ac:dyDescent="0.3">
      <c r="A2235" t="str">
        <f t="shared" si="34"/>
        <v>ZTE BLADE A57 PRO 128GBMax Negocios + Ilimitado 125CONTADO</v>
      </c>
      <c r="B2235" s="69" t="str">
        <f>precio_alta!A117</f>
        <v>Corriente</v>
      </c>
      <c r="C2235" s="69" t="str">
        <f>precio_alta!B117</f>
        <v>4G</v>
      </c>
      <c r="D2235" s="69" t="str">
        <f>precio_alta!C117</f>
        <v>ZTE</v>
      </c>
      <c r="E2235" s="69" t="str">
        <f>precio_alta!D117</f>
        <v>ZTE BLADE A57 PRO 128GB</v>
      </c>
      <c r="F2235" s="69">
        <f>precio_alta!E117</f>
        <v>559</v>
      </c>
      <c r="G2235" s="69" t="str">
        <f>precio_alta!F117</f>
        <v>Android</v>
      </c>
      <c r="H2235" s="69" t="s">
        <v>187</v>
      </c>
      <c r="I2235" t="s">
        <v>43</v>
      </c>
      <c r="J2235" s="69">
        <f>precio_alta!N117</f>
        <v>499</v>
      </c>
    </row>
    <row r="2236" spans="1:10" x14ac:dyDescent="0.3">
      <c r="A2236" t="str">
        <f t="shared" si="34"/>
        <v>ZTE BLADE A76 256GB 5GMax Negocios + Ilimitado 125CONTADO</v>
      </c>
      <c r="B2236" s="69" t="str">
        <f>precio_alta!A118</f>
        <v>Corriente</v>
      </c>
      <c r="C2236" s="69" t="str">
        <f>precio_alta!B118</f>
        <v>5G</v>
      </c>
      <c r="D2236" s="69" t="str">
        <f>precio_alta!C118</f>
        <v>ZTE</v>
      </c>
      <c r="E2236" s="69" t="str">
        <f>precio_alta!D118</f>
        <v>ZTE BLADE A76 256GB 5G</v>
      </c>
      <c r="F2236" s="69">
        <f>precio_alta!E118</f>
        <v>709</v>
      </c>
      <c r="G2236" s="69" t="str">
        <f>precio_alta!F118</f>
        <v>Android</v>
      </c>
      <c r="H2236" s="69" t="s">
        <v>187</v>
      </c>
      <c r="I2236" t="s">
        <v>43</v>
      </c>
      <c r="J2236" s="69">
        <f>precio_alta!N118</f>
        <v>639</v>
      </c>
    </row>
    <row r="2237" spans="1:10" x14ac:dyDescent="0.3">
      <c r="A2237" t="str">
        <f t="shared" si="34"/>
        <v>ZTE BLADE V70 MAX 256GBMax Negocios + Ilimitado 125CONTADO</v>
      </c>
      <c r="B2237" s="69" t="str">
        <f>precio_alta!A119</f>
        <v>Corriente</v>
      </c>
      <c r="C2237" s="69" t="str">
        <f>precio_alta!B119</f>
        <v>4G</v>
      </c>
      <c r="D2237" s="69" t="str">
        <f>precio_alta!C119</f>
        <v>ZTE</v>
      </c>
      <c r="E2237" s="69" t="str">
        <f>precio_alta!D119</f>
        <v>ZTE BLADE V70 MAX 256GB</v>
      </c>
      <c r="F2237" s="69">
        <f>precio_alta!E119</f>
        <v>599</v>
      </c>
      <c r="G2237" s="69" t="str">
        <f>precio_alta!F119</f>
        <v>Android</v>
      </c>
      <c r="H2237" s="69" t="s">
        <v>187</v>
      </c>
      <c r="I2237" t="s">
        <v>43</v>
      </c>
      <c r="J2237" s="69">
        <f>precio_alta!N119</f>
        <v>539</v>
      </c>
    </row>
    <row r="2238" spans="1:10" x14ac:dyDescent="0.3">
      <c r="A2238" t="str">
        <f t="shared" si="34"/>
        <v>ZTE NUBIA AIR 256GB 5GMax Negocios + Ilimitado 125CONTADO</v>
      </c>
      <c r="B2238" s="69" t="str">
        <f>precio_alta!A120</f>
        <v>Corriente</v>
      </c>
      <c r="C2238" s="69" t="str">
        <f>precio_alta!B120</f>
        <v>5G</v>
      </c>
      <c r="D2238" s="69" t="str">
        <f>precio_alta!C120</f>
        <v>ZTE</v>
      </c>
      <c r="E2238" s="69" t="str">
        <f>precio_alta!D120</f>
        <v>ZTE NUBIA AIR 256GB 5G</v>
      </c>
      <c r="F2238" s="69">
        <f>precio_alta!E120</f>
        <v>1069</v>
      </c>
      <c r="G2238" s="69" t="str">
        <f>precio_alta!F120</f>
        <v>Android</v>
      </c>
      <c r="H2238" s="69" t="s">
        <v>187</v>
      </c>
      <c r="I2238" t="s">
        <v>43</v>
      </c>
      <c r="J2238" s="69">
        <f>precio_alta!N120</f>
        <v>959</v>
      </c>
    </row>
    <row r="2239" spans="1:10" x14ac:dyDescent="0.3">
      <c r="A2239" t="str">
        <f t="shared" si="34"/>
        <v>ZTE NUBIA AIR 512GB 5GMax Negocios + Ilimitado 125CONTADO</v>
      </c>
      <c r="B2239" s="69" t="str">
        <f>precio_alta!A121</f>
        <v>Corriente</v>
      </c>
      <c r="C2239" s="69" t="str">
        <f>precio_alta!B121</f>
        <v>5G</v>
      </c>
      <c r="D2239" s="69" t="str">
        <f>precio_alta!C121</f>
        <v>ZTE</v>
      </c>
      <c r="E2239" s="69" t="str">
        <f>precio_alta!D121</f>
        <v>ZTE NUBIA AIR 512GB 5G</v>
      </c>
      <c r="F2239" s="69">
        <f>precio_alta!E121</f>
        <v>1369</v>
      </c>
      <c r="G2239" s="69" t="str">
        <f>precio_alta!F121</f>
        <v>Android</v>
      </c>
      <c r="H2239" s="69" t="s">
        <v>187</v>
      </c>
      <c r="I2239" t="s">
        <v>43</v>
      </c>
      <c r="J2239" s="69">
        <f>precio_alta!N121</f>
        <v>1229</v>
      </c>
    </row>
    <row r="2240" spans="1:10" x14ac:dyDescent="0.3">
      <c r="A2240" t="str">
        <f t="shared" si="34"/>
        <v>ZTE NUBIA NEO3 256GB 5GMax Negocios + Ilimitado 125CONTADO</v>
      </c>
      <c r="B2240" s="69" t="str">
        <f>precio_alta!A122</f>
        <v>Corriente</v>
      </c>
      <c r="C2240" s="69" t="str">
        <f>precio_alta!B122</f>
        <v>5G</v>
      </c>
      <c r="D2240" s="69" t="str">
        <f>precio_alta!C122</f>
        <v>ZTE</v>
      </c>
      <c r="E2240" s="69" t="str">
        <f>precio_alta!D122</f>
        <v>ZTE NUBIA NEO3 256GB 5G</v>
      </c>
      <c r="F2240" s="69">
        <f>precio_alta!E122</f>
        <v>919</v>
      </c>
      <c r="G2240" s="69" t="str">
        <f>precio_alta!F122</f>
        <v>Android</v>
      </c>
      <c r="H2240" s="69" t="s">
        <v>187</v>
      </c>
      <c r="I2240" t="s">
        <v>43</v>
      </c>
      <c r="J2240" s="69">
        <f>precio_alta!N122</f>
        <v>829</v>
      </c>
    </row>
    <row r="2241" spans="1:10" x14ac:dyDescent="0.3">
      <c r="A2241" t="str">
        <f t="shared" si="34"/>
        <v>ZTE NUBIA NEO5 256GB 5GMax Negocios + Ilimitado 125CONTADO</v>
      </c>
      <c r="B2241" s="69" t="str">
        <f>precio_alta!A123</f>
        <v>Corriente</v>
      </c>
      <c r="C2241" s="69" t="str">
        <f>precio_alta!B123</f>
        <v>5G</v>
      </c>
      <c r="D2241" s="69" t="str">
        <f>precio_alta!C123</f>
        <v>ZTE</v>
      </c>
      <c r="E2241" s="69" t="str">
        <f>precio_alta!D123</f>
        <v>ZTE NUBIA NEO5 256GB 5G</v>
      </c>
      <c r="F2241" s="69">
        <f>precio_alta!E123</f>
        <v>1109</v>
      </c>
      <c r="G2241" s="69" t="str">
        <f>precio_alta!F123</f>
        <v>Android</v>
      </c>
      <c r="H2241" s="69" t="s">
        <v>187</v>
      </c>
      <c r="I2241" t="s">
        <v>43</v>
      </c>
      <c r="J2241" s="69">
        <f>precio_alta!N123</f>
        <v>999</v>
      </c>
    </row>
    <row r="2242" spans="1:10" x14ac:dyDescent="0.3">
      <c r="A2242" t="str">
        <f t="shared" si="34"/>
        <v>ZTE NUBIA V80 MAX 256GBMax Negocios + Ilimitado 125CONTADO</v>
      </c>
      <c r="B2242" s="69" t="str">
        <f>precio_alta!A124</f>
        <v>Corriente</v>
      </c>
      <c r="C2242" s="69" t="str">
        <f>precio_alta!B124</f>
        <v>4G</v>
      </c>
      <c r="D2242" s="69" t="str">
        <f>precio_alta!C124</f>
        <v>ZTE</v>
      </c>
      <c r="E2242" s="69" t="str">
        <f>precio_alta!D124</f>
        <v>ZTE NUBIA V80 MAX 256GB</v>
      </c>
      <c r="F2242" s="69">
        <f>precio_alta!E124</f>
        <v>629</v>
      </c>
      <c r="G2242" s="69" t="str">
        <f>precio_alta!F124</f>
        <v>Android</v>
      </c>
      <c r="H2242" s="69" t="s">
        <v>187</v>
      </c>
      <c r="I2242" t="s">
        <v>43</v>
      </c>
      <c r="J2242" s="69">
        <f>precio_alta!N124</f>
        <v>569</v>
      </c>
    </row>
    <row r="2243" spans="1:10" x14ac:dyDescent="0.3">
      <c r="A2243" t="str">
        <f t="shared" ref="A2243:A2306" si="35">CONCATENATE(E2243,I2243,H2243)</f>
        <v>ZTE NUBIA V80 PRO 256GBMax Negocios + Ilimitado 125CONTADO</v>
      </c>
      <c r="B2243" s="69" t="str">
        <f>precio_alta!A125</f>
        <v>Corriente</v>
      </c>
      <c r="C2243" s="69" t="str">
        <f>precio_alta!B125</f>
        <v>4G</v>
      </c>
      <c r="D2243" s="69" t="str">
        <f>precio_alta!C125</f>
        <v>ZTE</v>
      </c>
      <c r="E2243" s="69" t="str">
        <f>precio_alta!D125</f>
        <v>ZTE NUBIA V80 PRO 256GB</v>
      </c>
      <c r="F2243" s="69">
        <f>precio_alta!E125</f>
        <v>659</v>
      </c>
      <c r="G2243" s="69" t="str">
        <f>precio_alta!F125</f>
        <v>Android</v>
      </c>
      <c r="H2243" s="69" t="s">
        <v>187</v>
      </c>
      <c r="I2243" t="s">
        <v>43</v>
      </c>
      <c r="J2243" s="69">
        <f>precio_alta!N125</f>
        <v>589</v>
      </c>
    </row>
    <row r="2244" spans="1:10" x14ac:dyDescent="0.3">
      <c r="A2244" t="e">
        <f t="shared" si="35"/>
        <v>#REF!</v>
      </c>
      <c r="B2244" s="69" t="e">
        <f>precio_alta!#REF!</f>
        <v>#REF!</v>
      </c>
      <c r="C2244" s="69" t="e">
        <f>precio_alta!#REF!</f>
        <v>#REF!</v>
      </c>
      <c r="D2244" s="69" t="e">
        <f>precio_alta!#REF!</f>
        <v>#REF!</v>
      </c>
      <c r="E2244" s="69" t="e">
        <f>precio_alta!#REF!</f>
        <v>#REF!</v>
      </c>
      <c r="F2244" s="69" t="e">
        <f>precio_alta!#REF!</f>
        <v>#REF!</v>
      </c>
      <c r="G2244" s="69" t="e">
        <f>precio_alta!#REF!</f>
        <v>#REF!</v>
      </c>
      <c r="H2244" s="69" t="s">
        <v>187</v>
      </c>
      <c r="I2244" t="s">
        <v>43</v>
      </c>
      <c r="J2244" s="69" t="e">
        <f>precio_alta!#REF!</f>
        <v>#REF!</v>
      </c>
    </row>
    <row r="2245" spans="1:10" x14ac:dyDescent="0.3">
      <c r="A2245" t="e">
        <f t="shared" si="35"/>
        <v>#REF!</v>
      </c>
      <c r="B2245" s="69" t="e">
        <f>precio_alta!#REF!</f>
        <v>#REF!</v>
      </c>
      <c r="C2245" s="69" t="e">
        <f>precio_alta!#REF!</f>
        <v>#REF!</v>
      </c>
      <c r="D2245" s="69" t="e">
        <f>precio_alta!#REF!</f>
        <v>#REF!</v>
      </c>
      <c r="E2245" s="69" t="e">
        <f>precio_alta!#REF!</f>
        <v>#REF!</v>
      </c>
      <c r="F2245" s="69" t="e">
        <f>precio_alta!#REF!</f>
        <v>#REF!</v>
      </c>
      <c r="G2245" s="69" t="e">
        <f>precio_alta!#REF!</f>
        <v>#REF!</v>
      </c>
      <c r="H2245" s="69" t="s">
        <v>187</v>
      </c>
      <c r="I2245" t="s">
        <v>43</v>
      </c>
      <c r="J2245" s="69" t="e">
        <f>precio_alta!#REF!</f>
        <v>#REF!</v>
      </c>
    </row>
    <row r="2246" spans="1:10" x14ac:dyDescent="0.3">
      <c r="A2246" t="e">
        <f t="shared" si="35"/>
        <v>#REF!</v>
      </c>
      <c r="B2246" s="69" t="e">
        <f>precio_alta!#REF!</f>
        <v>#REF!</v>
      </c>
      <c r="C2246" s="69" t="e">
        <f>precio_alta!#REF!</f>
        <v>#REF!</v>
      </c>
      <c r="D2246" s="69" t="e">
        <f>precio_alta!#REF!</f>
        <v>#REF!</v>
      </c>
      <c r="E2246" s="69" t="e">
        <f>precio_alta!#REF!</f>
        <v>#REF!</v>
      </c>
      <c r="F2246" s="69" t="e">
        <f>precio_alta!#REF!</f>
        <v>#REF!</v>
      </c>
      <c r="G2246" s="69" t="e">
        <f>precio_alta!#REF!</f>
        <v>#REF!</v>
      </c>
      <c r="H2246" s="69" t="s">
        <v>187</v>
      </c>
      <c r="I2246" t="s">
        <v>43</v>
      </c>
      <c r="J2246" s="69" t="e">
        <f>precio_alta!#REF!</f>
        <v>#REF!</v>
      </c>
    </row>
    <row r="2247" spans="1:10" x14ac:dyDescent="0.3">
      <c r="A2247" t="e">
        <f t="shared" si="35"/>
        <v>#REF!</v>
      </c>
      <c r="B2247" s="69" t="e">
        <f>precio_alta!#REF!</f>
        <v>#REF!</v>
      </c>
      <c r="C2247" s="69" t="e">
        <f>precio_alta!#REF!</f>
        <v>#REF!</v>
      </c>
      <c r="D2247" s="69" t="e">
        <f>precio_alta!#REF!</f>
        <v>#REF!</v>
      </c>
      <c r="E2247" s="69" t="e">
        <f>precio_alta!#REF!</f>
        <v>#REF!</v>
      </c>
      <c r="F2247" s="69" t="e">
        <f>precio_alta!#REF!</f>
        <v>#REF!</v>
      </c>
      <c r="G2247" s="69" t="e">
        <f>precio_alta!#REF!</f>
        <v>#REF!</v>
      </c>
      <c r="H2247" s="69" t="s">
        <v>187</v>
      </c>
      <c r="I2247" t="s">
        <v>43</v>
      </c>
      <c r="J2247" s="69" t="e">
        <f>precio_alta!#REF!</f>
        <v>#REF!</v>
      </c>
    </row>
    <row r="2248" spans="1:10" x14ac:dyDescent="0.3">
      <c r="A2248" t="e">
        <f t="shared" si="35"/>
        <v>#REF!</v>
      </c>
      <c r="B2248" s="69" t="e">
        <f>precio_alta!#REF!</f>
        <v>#REF!</v>
      </c>
      <c r="C2248" s="69" t="e">
        <f>precio_alta!#REF!</f>
        <v>#REF!</v>
      </c>
      <c r="D2248" s="69" t="e">
        <f>precio_alta!#REF!</f>
        <v>#REF!</v>
      </c>
      <c r="E2248" s="69" t="e">
        <f>precio_alta!#REF!</f>
        <v>#REF!</v>
      </c>
      <c r="F2248" s="69" t="e">
        <f>precio_alta!#REF!</f>
        <v>#REF!</v>
      </c>
      <c r="G2248" s="69" t="e">
        <f>precio_alta!#REF!</f>
        <v>#REF!</v>
      </c>
      <c r="H2248" s="69" t="s">
        <v>187</v>
      </c>
      <c r="I2248" t="s">
        <v>43</v>
      </c>
      <c r="J2248" s="69" t="e">
        <f>precio_alta!#REF!</f>
        <v>#REF!</v>
      </c>
    </row>
    <row r="2249" spans="1:10" x14ac:dyDescent="0.3">
      <c r="A2249" t="e">
        <f t="shared" si="35"/>
        <v>#REF!</v>
      </c>
      <c r="B2249" s="69" t="e">
        <f>precio_alta!#REF!</f>
        <v>#REF!</v>
      </c>
      <c r="C2249" s="69" t="e">
        <f>precio_alta!#REF!</f>
        <v>#REF!</v>
      </c>
      <c r="D2249" s="69" t="e">
        <f>precio_alta!#REF!</f>
        <v>#REF!</v>
      </c>
      <c r="E2249" s="69" t="e">
        <f>precio_alta!#REF!</f>
        <v>#REF!</v>
      </c>
      <c r="F2249" s="69" t="e">
        <f>precio_alta!#REF!</f>
        <v>#REF!</v>
      </c>
      <c r="G2249" s="69" t="e">
        <f>precio_alta!#REF!</f>
        <v>#REF!</v>
      </c>
      <c r="H2249" s="69" t="s">
        <v>187</v>
      </c>
      <c r="I2249" t="s">
        <v>43</v>
      </c>
      <c r="J2249" s="69" t="e">
        <f>precio_alta!#REF!</f>
        <v>#REF!</v>
      </c>
    </row>
    <row r="2250" spans="1:10" x14ac:dyDescent="0.3">
      <c r="A2250" t="e">
        <f t="shared" si="35"/>
        <v>#REF!</v>
      </c>
      <c r="B2250" s="69" t="e">
        <f>precio_alta!#REF!</f>
        <v>#REF!</v>
      </c>
      <c r="C2250" s="69" t="e">
        <f>precio_alta!#REF!</f>
        <v>#REF!</v>
      </c>
      <c r="D2250" s="69" t="e">
        <f>precio_alta!#REF!</f>
        <v>#REF!</v>
      </c>
      <c r="E2250" s="69" t="e">
        <f>precio_alta!#REF!</f>
        <v>#REF!</v>
      </c>
      <c r="F2250" s="69" t="e">
        <f>precio_alta!#REF!</f>
        <v>#REF!</v>
      </c>
      <c r="G2250" s="69" t="e">
        <f>precio_alta!#REF!</f>
        <v>#REF!</v>
      </c>
      <c r="H2250" s="69" t="s">
        <v>187</v>
      </c>
      <c r="I2250" t="s">
        <v>43</v>
      </c>
      <c r="J2250" s="69" t="e">
        <f>precio_alta!#REF!</f>
        <v>#REF!</v>
      </c>
    </row>
    <row r="2251" spans="1:10" x14ac:dyDescent="0.3">
      <c r="A2251" t="e">
        <f t="shared" si="35"/>
        <v>#REF!</v>
      </c>
      <c r="B2251" s="69" t="e">
        <f>precio_alta!#REF!</f>
        <v>#REF!</v>
      </c>
      <c r="C2251" s="69" t="e">
        <f>precio_alta!#REF!</f>
        <v>#REF!</v>
      </c>
      <c r="D2251" s="69" t="e">
        <f>precio_alta!#REF!</f>
        <v>#REF!</v>
      </c>
      <c r="E2251" s="69" t="e">
        <f>precio_alta!#REF!</f>
        <v>#REF!</v>
      </c>
      <c r="F2251" s="69" t="e">
        <f>precio_alta!#REF!</f>
        <v>#REF!</v>
      </c>
      <c r="G2251" s="69" t="e">
        <f>precio_alta!#REF!</f>
        <v>#REF!</v>
      </c>
      <c r="H2251" s="69" t="s">
        <v>187</v>
      </c>
      <c r="I2251" t="s">
        <v>43</v>
      </c>
      <c r="J2251" s="69" t="e">
        <f>precio_alta!#REF!</f>
        <v>#REF!</v>
      </c>
    </row>
    <row r="2252" spans="1:10" x14ac:dyDescent="0.3">
      <c r="A2252" t="e">
        <f t="shared" si="35"/>
        <v>#REF!</v>
      </c>
      <c r="B2252" s="69" t="e">
        <f>precio_alta!#REF!</f>
        <v>#REF!</v>
      </c>
      <c r="C2252" s="69" t="e">
        <f>precio_alta!#REF!</f>
        <v>#REF!</v>
      </c>
      <c r="D2252" s="69" t="e">
        <f>precio_alta!#REF!</f>
        <v>#REF!</v>
      </c>
      <c r="E2252" s="69" t="e">
        <f>precio_alta!#REF!</f>
        <v>#REF!</v>
      </c>
      <c r="F2252" s="69" t="e">
        <f>precio_alta!#REF!</f>
        <v>#REF!</v>
      </c>
      <c r="G2252" s="69" t="e">
        <f>precio_alta!#REF!</f>
        <v>#REF!</v>
      </c>
      <c r="H2252" s="69" t="s">
        <v>187</v>
      </c>
      <c r="I2252" t="s">
        <v>43</v>
      </c>
      <c r="J2252" s="69" t="e">
        <f>precio_alta!#REF!</f>
        <v>#REF!</v>
      </c>
    </row>
    <row r="2253" spans="1:10" x14ac:dyDescent="0.3">
      <c r="A2253" t="e">
        <f t="shared" si="35"/>
        <v>#REF!</v>
      </c>
      <c r="B2253" s="69" t="e">
        <f>precio_alta!#REF!</f>
        <v>#REF!</v>
      </c>
      <c r="C2253" s="69" t="e">
        <f>precio_alta!#REF!</f>
        <v>#REF!</v>
      </c>
      <c r="D2253" s="69" t="e">
        <f>precio_alta!#REF!</f>
        <v>#REF!</v>
      </c>
      <c r="E2253" s="69" t="e">
        <f>precio_alta!#REF!</f>
        <v>#REF!</v>
      </c>
      <c r="F2253" s="69" t="e">
        <f>precio_alta!#REF!</f>
        <v>#REF!</v>
      </c>
      <c r="G2253" s="69" t="e">
        <f>precio_alta!#REF!</f>
        <v>#REF!</v>
      </c>
      <c r="H2253" s="69" t="s">
        <v>187</v>
      </c>
      <c r="I2253" t="s">
        <v>43</v>
      </c>
      <c r="J2253" s="69" t="e">
        <f>precio_alta!#REF!</f>
        <v>#REF!</v>
      </c>
    </row>
    <row r="2254" spans="1:10" x14ac:dyDescent="0.3">
      <c r="A2254" t="e">
        <f t="shared" si="35"/>
        <v>#REF!</v>
      </c>
      <c r="B2254" s="69" t="e">
        <f>precio_alta!#REF!</f>
        <v>#REF!</v>
      </c>
      <c r="C2254" s="69" t="e">
        <f>precio_alta!#REF!</f>
        <v>#REF!</v>
      </c>
      <c r="D2254" s="69" t="e">
        <f>precio_alta!#REF!</f>
        <v>#REF!</v>
      </c>
      <c r="E2254" s="69" t="e">
        <f>precio_alta!#REF!</f>
        <v>#REF!</v>
      </c>
      <c r="F2254" s="69" t="e">
        <f>precio_alta!#REF!</f>
        <v>#REF!</v>
      </c>
      <c r="G2254" s="69" t="e">
        <f>precio_alta!#REF!</f>
        <v>#REF!</v>
      </c>
      <c r="H2254" s="69" t="s">
        <v>187</v>
      </c>
      <c r="I2254" t="s">
        <v>43</v>
      </c>
      <c r="J2254" s="69" t="e">
        <f>precio_alta!#REF!</f>
        <v>#REF!</v>
      </c>
    </row>
    <row r="2255" spans="1:10" x14ac:dyDescent="0.3">
      <c r="A2255" t="e">
        <f t="shared" si="35"/>
        <v>#REF!</v>
      </c>
      <c r="B2255" s="69" t="e">
        <f>precio_alta!#REF!</f>
        <v>#REF!</v>
      </c>
      <c r="C2255" s="69" t="e">
        <f>precio_alta!#REF!</f>
        <v>#REF!</v>
      </c>
      <c r="D2255" s="69" t="e">
        <f>precio_alta!#REF!</f>
        <v>#REF!</v>
      </c>
      <c r="E2255" s="69" t="e">
        <f>precio_alta!#REF!</f>
        <v>#REF!</v>
      </c>
      <c r="F2255" s="69" t="e">
        <f>precio_alta!#REF!</f>
        <v>#REF!</v>
      </c>
      <c r="G2255" s="69" t="e">
        <f>precio_alta!#REF!</f>
        <v>#REF!</v>
      </c>
      <c r="H2255" s="69" t="s">
        <v>187</v>
      </c>
      <c r="I2255" t="s">
        <v>43</v>
      </c>
      <c r="J2255" s="69" t="e">
        <f>precio_alta!#REF!</f>
        <v>#REF!</v>
      </c>
    </row>
    <row r="2256" spans="1:10" x14ac:dyDescent="0.3">
      <c r="A2256" t="e">
        <f t="shared" si="35"/>
        <v>#REF!</v>
      </c>
      <c r="B2256" s="69" t="e">
        <f>precio_alta!#REF!</f>
        <v>#REF!</v>
      </c>
      <c r="C2256" s="69" t="e">
        <f>precio_alta!#REF!</f>
        <v>#REF!</v>
      </c>
      <c r="D2256" s="69" t="e">
        <f>precio_alta!#REF!</f>
        <v>#REF!</v>
      </c>
      <c r="E2256" s="69" t="e">
        <f>precio_alta!#REF!</f>
        <v>#REF!</v>
      </c>
      <c r="F2256" s="69" t="e">
        <f>precio_alta!#REF!</f>
        <v>#REF!</v>
      </c>
      <c r="G2256" s="69" t="e">
        <f>precio_alta!#REF!</f>
        <v>#REF!</v>
      </c>
      <c r="H2256" s="69" t="s">
        <v>187</v>
      </c>
      <c r="I2256" t="s">
        <v>43</v>
      </c>
      <c r="J2256" s="69" t="e">
        <f>precio_alta!#REF!</f>
        <v>#REF!</v>
      </c>
    </row>
    <row r="2257" spans="1:10" x14ac:dyDescent="0.3">
      <c r="A2257" t="str">
        <f t="shared" si="35"/>
        <v>0Max Negocios + Ilimitado 125CONTADO</v>
      </c>
      <c r="B2257" s="69">
        <f>precio_alta!A127</f>
        <v>0</v>
      </c>
      <c r="C2257" s="69">
        <f>precio_alta!B127</f>
        <v>0</v>
      </c>
      <c r="D2257" s="69">
        <f>precio_alta!C127</f>
        <v>0</v>
      </c>
      <c r="E2257" s="69">
        <f>precio_alta!D127</f>
        <v>0</v>
      </c>
      <c r="F2257" s="69">
        <f>precio_alta!E127</f>
        <v>0</v>
      </c>
      <c r="G2257" s="69">
        <f>precio_alta!F127</f>
        <v>0</v>
      </c>
      <c r="H2257" s="69" t="s">
        <v>187</v>
      </c>
      <c r="I2257" t="s">
        <v>43</v>
      </c>
      <c r="J2257" s="69">
        <f>precio_alta!N127</f>
        <v>0</v>
      </c>
    </row>
    <row r="2258" spans="1:10" x14ac:dyDescent="0.3">
      <c r="A2258" t="str">
        <f t="shared" si="35"/>
        <v>0Max Negocios + Ilimitado 125CONTADO</v>
      </c>
      <c r="B2258" s="69">
        <f>precio_alta!A128</f>
        <v>0</v>
      </c>
      <c r="C2258" s="69">
        <f>precio_alta!B128</f>
        <v>0</v>
      </c>
      <c r="D2258" s="69">
        <f>precio_alta!C128</f>
        <v>0</v>
      </c>
      <c r="E2258" s="69">
        <f>precio_alta!D128</f>
        <v>0</v>
      </c>
      <c r="F2258" s="69">
        <f>precio_alta!E128</f>
        <v>0</v>
      </c>
      <c r="G2258" s="69">
        <f>precio_alta!F128</f>
        <v>0</v>
      </c>
      <c r="H2258" s="69" t="s">
        <v>187</v>
      </c>
      <c r="I2258" t="s">
        <v>43</v>
      </c>
      <c r="J2258" s="69">
        <f>precio_alta!N128</f>
        <v>0</v>
      </c>
    </row>
    <row r="2259" spans="1:10" x14ac:dyDescent="0.3">
      <c r="A2259" t="str">
        <f t="shared" si="35"/>
        <v>0Max Negocios + Ilimitado 125CONTADO</v>
      </c>
      <c r="B2259" s="69">
        <f>precio_alta!A129</f>
        <v>0</v>
      </c>
      <c r="C2259" s="69">
        <f>precio_alta!B129</f>
        <v>0</v>
      </c>
      <c r="D2259" s="69">
        <f>precio_alta!C129</f>
        <v>0</v>
      </c>
      <c r="E2259" s="69">
        <f>precio_alta!D129</f>
        <v>0</v>
      </c>
      <c r="F2259" s="69">
        <f>precio_alta!E129</f>
        <v>0</v>
      </c>
      <c r="G2259" s="69">
        <f>precio_alta!F129</f>
        <v>0</v>
      </c>
      <c r="H2259" s="69" t="s">
        <v>187</v>
      </c>
      <c r="I2259" t="s">
        <v>43</v>
      </c>
      <c r="J2259" s="69">
        <f>precio_alta!N129</f>
        <v>0</v>
      </c>
    </row>
    <row r="2260" spans="1:10" x14ac:dyDescent="0.3">
      <c r="A2260" t="str">
        <f t="shared" si="35"/>
        <v>0Max Negocios + Ilimitado 125CONTADO</v>
      </c>
      <c r="B2260" s="69">
        <f>precio_alta!A130</f>
        <v>0</v>
      </c>
      <c r="C2260" s="69">
        <f>precio_alta!B130</f>
        <v>0</v>
      </c>
      <c r="D2260" s="69">
        <f>precio_alta!C130</f>
        <v>0</v>
      </c>
      <c r="E2260" s="69">
        <f>precio_alta!D130</f>
        <v>0</v>
      </c>
      <c r="F2260" s="69">
        <f>precio_alta!E130</f>
        <v>0</v>
      </c>
      <c r="G2260" s="69">
        <f>precio_alta!F130</f>
        <v>0</v>
      </c>
      <c r="H2260" s="69" t="s">
        <v>187</v>
      </c>
      <c r="I2260" t="s">
        <v>43</v>
      </c>
      <c r="J2260" s="69">
        <f>precio_alta!N130</f>
        <v>0</v>
      </c>
    </row>
    <row r="2261" spans="1:10" x14ac:dyDescent="0.3">
      <c r="A2261" t="str">
        <f t="shared" si="35"/>
        <v>0Max Negocios + Ilimitado 125CONTADO</v>
      </c>
      <c r="B2261" s="69">
        <f>precio_alta!A131</f>
        <v>0</v>
      </c>
      <c r="C2261" s="69">
        <f>precio_alta!B131</f>
        <v>0</v>
      </c>
      <c r="D2261" s="69">
        <f>precio_alta!C131</f>
        <v>0</v>
      </c>
      <c r="E2261" s="69">
        <f>precio_alta!D131</f>
        <v>0</v>
      </c>
      <c r="F2261" s="69">
        <f>precio_alta!E131</f>
        <v>0</v>
      </c>
      <c r="G2261" s="69">
        <f>precio_alta!F131</f>
        <v>0</v>
      </c>
      <c r="H2261" s="69" t="s">
        <v>187</v>
      </c>
      <c r="I2261" t="s">
        <v>43</v>
      </c>
      <c r="J2261" s="69">
        <f>precio_alta!N131</f>
        <v>0</v>
      </c>
    </row>
    <row r="2262" spans="1:10" x14ac:dyDescent="0.3">
      <c r="A2262" t="str">
        <f t="shared" si="35"/>
        <v>0Max Negocios + Ilimitado 125CONTADO</v>
      </c>
      <c r="B2262" s="69">
        <f>precio_alta!A132</f>
        <v>0</v>
      </c>
      <c r="C2262" s="69">
        <f>precio_alta!B132</f>
        <v>0</v>
      </c>
      <c r="D2262" s="69">
        <f>precio_alta!C132</f>
        <v>0</v>
      </c>
      <c r="E2262" s="69">
        <f>precio_alta!D132</f>
        <v>0</v>
      </c>
      <c r="F2262" s="69">
        <f>precio_alta!E132</f>
        <v>0</v>
      </c>
      <c r="G2262" s="69">
        <f>precio_alta!F132</f>
        <v>0</v>
      </c>
      <c r="H2262" s="69" t="s">
        <v>187</v>
      </c>
      <c r="I2262" t="s">
        <v>43</v>
      </c>
      <c r="J2262" s="69">
        <f>precio_alta!N132</f>
        <v>0</v>
      </c>
    </row>
    <row r="2263" spans="1:10" x14ac:dyDescent="0.3">
      <c r="A2263" t="str">
        <f t="shared" si="35"/>
        <v>0Max Negocios + Ilimitado 125CONTADO</v>
      </c>
      <c r="B2263" s="69">
        <f>precio_alta!A133</f>
        <v>0</v>
      </c>
      <c r="C2263" s="69">
        <f>precio_alta!B133</f>
        <v>0</v>
      </c>
      <c r="D2263" s="69">
        <f>precio_alta!C133</f>
        <v>0</v>
      </c>
      <c r="E2263" s="69">
        <f>precio_alta!D133</f>
        <v>0</v>
      </c>
      <c r="F2263" s="69">
        <f>precio_alta!E133</f>
        <v>0</v>
      </c>
      <c r="G2263" s="69">
        <f>precio_alta!F133</f>
        <v>0</v>
      </c>
      <c r="H2263" s="69" t="s">
        <v>187</v>
      </c>
      <c r="I2263" t="s">
        <v>43</v>
      </c>
      <c r="J2263" s="69">
        <f>precio_alta!N133</f>
        <v>0</v>
      </c>
    </row>
    <row r="2264" spans="1:10" x14ac:dyDescent="0.3">
      <c r="A2264" t="str">
        <f t="shared" si="35"/>
        <v>0Max Negocios + Ilimitado 125CONTADO</v>
      </c>
      <c r="B2264" s="69">
        <f>precio_alta!A134</f>
        <v>0</v>
      </c>
      <c r="C2264" s="69">
        <f>precio_alta!B134</f>
        <v>0</v>
      </c>
      <c r="D2264" s="69">
        <f>precio_alta!C134</f>
        <v>0</v>
      </c>
      <c r="E2264" s="69">
        <f>precio_alta!D134</f>
        <v>0</v>
      </c>
      <c r="F2264" s="69">
        <f>precio_alta!E134</f>
        <v>0</v>
      </c>
      <c r="G2264" s="69">
        <f>precio_alta!F134</f>
        <v>0</v>
      </c>
      <c r="H2264" s="69" t="s">
        <v>187</v>
      </c>
      <c r="I2264" t="s">
        <v>43</v>
      </c>
      <c r="J2264" s="69">
        <f>precio_alta!N134</f>
        <v>0</v>
      </c>
    </row>
    <row r="2265" spans="1:10" x14ac:dyDescent="0.3">
      <c r="A2265" t="str">
        <f t="shared" si="35"/>
        <v>0Max Negocios + Ilimitado 125CONTADO</v>
      </c>
      <c r="B2265" s="69">
        <f>precio_alta!A135</f>
        <v>0</v>
      </c>
      <c r="C2265" s="69">
        <f>precio_alta!B135</f>
        <v>0</v>
      </c>
      <c r="D2265" s="69">
        <f>precio_alta!C135</f>
        <v>0</v>
      </c>
      <c r="E2265" s="69">
        <f>precio_alta!D135</f>
        <v>0</v>
      </c>
      <c r="F2265" s="69">
        <f>precio_alta!E135</f>
        <v>0</v>
      </c>
      <c r="G2265" s="69">
        <f>precio_alta!F135</f>
        <v>0</v>
      </c>
      <c r="H2265" s="69" t="s">
        <v>187</v>
      </c>
      <c r="I2265" t="s">
        <v>43</v>
      </c>
      <c r="J2265" s="69">
        <f>precio_alta!N135</f>
        <v>0</v>
      </c>
    </row>
    <row r="2266" spans="1:10" x14ac:dyDescent="0.3">
      <c r="A2266" t="str">
        <f t="shared" si="35"/>
        <v>0Max Negocios + Ilimitado 125CONTADO</v>
      </c>
      <c r="B2266" s="69">
        <f>precio_alta!A136</f>
        <v>0</v>
      </c>
      <c r="C2266" s="69">
        <f>precio_alta!B136</f>
        <v>0</v>
      </c>
      <c r="D2266" s="69">
        <f>precio_alta!C136</f>
        <v>0</v>
      </c>
      <c r="E2266" s="69">
        <f>precio_alta!D136</f>
        <v>0</v>
      </c>
      <c r="F2266" s="69">
        <f>precio_alta!E136</f>
        <v>0</v>
      </c>
      <c r="G2266" s="69">
        <f>precio_alta!F136</f>
        <v>0</v>
      </c>
      <c r="H2266" s="69" t="s">
        <v>187</v>
      </c>
      <c r="I2266" t="s">
        <v>43</v>
      </c>
      <c r="J2266" s="69">
        <f>precio_alta!N136</f>
        <v>0</v>
      </c>
    </row>
    <row r="2267" spans="1:10" x14ac:dyDescent="0.3">
      <c r="A2267" t="str">
        <f t="shared" si="35"/>
        <v>0Max Negocios + Ilimitado 125CONTADO</v>
      </c>
      <c r="B2267" s="69">
        <f>precio_alta!A137</f>
        <v>0</v>
      </c>
      <c r="C2267" s="69">
        <f>precio_alta!B137</f>
        <v>0</v>
      </c>
      <c r="D2267" s="69">
        <f>precio_alta!C137</f>
        <v>0</v>
      </c>
      <c r="E2267" s="69">
        <f>precio_alta!D137</f>
        <v>0</v>
      </c>
      <c r="F2267" s="69">
        <f>precio_alta!E137</f>
        <v>0</v>
      </c>
      <c r="G2267" s="69">
        <f>precio_alta!F137</f>
        <v>0</v>
      </c>
      <c r="H2267" s="69" t="s">
        <v>187</v>
      </c>
      <c r="I2267" t="s">
        <v>43</v>
      </c>
      <c r="J2267" s="69">
        <f>precio_alta!N137</f>
        <v>0</v>
      </c>
    </row>
    <row r="2268" spans="1:10" x14ac:dyDescent="0.3">
      <c r="A2268" t="str">
        <f t="shared" si="35"/>
        <v>0Max Negocios + Ilimitado 125CONTADO</v>
      </c>
      <c r="B2268" s="69">
        <f>precio_alta!A138</f>
        <v>0</v>
      </c>
      <c r="C2268" s="69">
        <f>precio_alta!B138</f>
        <v>0</v>
      </c>
      <c r="D2268" s="69">
        <f>precio_alta!C138</f>
        <v>0</v>
      </c>
      <c r="E2268" s="69">
        <f>precio_alta!D138</f>
        <v>0</v>
      </c>
      <c r="F2268" s="69">
        <f>precio_alta!E138</f>
        <v>0</v>
      </c>
      <c r="G2268" s="69">
        <f>precio_alta!F138</f>
        <v>0</v>
      </c>
      <c r="H2268" s="69" t="s">
        <v>187</v>
      </c>
      <c r="I2268" t="s">
        <v>43</v>
      </c>
      <c r="J2268" s="69">
        <f>precio_alta!N138</f>
        <v>0</v>
      </c>
    </row>
    <row r="2269" spans="1:10" x14ac:dyDescent="0.3">
      <c r="A2269" t="str">
        <f t="shared" si="35"/>
        <v>0Max Negocios + Ilimitado 125CONTADO</v>
      </c>
      <c r="B2269" s="69">
        <f>precio_alta!A139</f>
        <v>0</v>
      </c>
      <c r="C2269" s="69">
        <f>precio_alta!B139</f>
        <v>0</v>
      </c>
      <c r="D2269" s="69">
        <f>precio_alta!C139</f>
        <v>0</v>
      </c>
      <c r="E2269" s="69">
        <f>precio_alta!D139</f>
        <v>0</v>
      </c>
      <c r="F2269" s="69">
        <f>precio_alta!E139</f>
        <v>0</v>
      </c>
      <c r="G2269" s="69">
        <f>precio_alta!F139</f>
        <v>0</v>
      </c>
      <c r="H2269" s="69" t="s">
        <v>187</v>
      </c>
      <c r="I2269" t="s">
        <v>43</v>
      </c>
      <c r="J2269" s="69">
        <f>precio_alta!N139</f>
        <v>0</v>
      </c>
    </row>
    <row r="2270" spans="1:10" x14ac:dyDescent="0.3">
      <c r="A2270" t="str">
        <f t="shared" si="35"/>
        <v>0Max Negocios + Ilimitado 125CONTADO</v>
      </c>
      <c r="B2270" s="69">
        <f>precio_alta!A140</f>
        <v>0</v>
      </c>
      <c r="C2270" s="69">
        <f>precio_alta!B140</f>
        <v>0</v>
      </c>
      <c r="D2270" s="69">
        <f>precio_alta!C140</f>
        <v>0</v>
      </c>
      <c r="E2270" s="69">
        <f>precio_alta!D140</f>
        <v>0</v>
      </c>
      <c r="F2270" s="69">
        <f>precio_alta!E140</f>
        <v>0</v>
      </c>
      <c r="G2270" s="69">
        <f>precio_alta!F140</f>
        <v>0</v>
      </c>
      <c r="H2270" s="69" t="s">
        <v>187</v>
      </c>
      <c r="I2270" t="s">
        <v>43</v>
      </c>
      <c r="J2270" s="69">
        <f>precio_alta!N140</f>
        <v>0</v>
      </c>
    </row>
    <row r="2271" spans="1:10" x14ac:dyDescent="0.3">
      <c r="A2271" t="str">
        <f t="shared" si="35"/>
        <v>0Max Negocios + Ilimitado 125CONTADO</v>
      </c>
      <c r="B2271" s="69">
        <f>precio_alta!A141</f>
        <v>0</v>
      </c>
      <c r="C2271" s="69">
        <f>precio_alta!B141</f>
        <v>0</v>
      </c>
      <c r="D2271" s="69">
        <f>precio_alta!C141</f>
        <v>0</v>
      </c>
      <c r="E2271" s="69">
        <f>precio_alta!D141</f>
        <v>0</v>
      </c>
      <c r="F2271" s="69">
        <f>precio_alta!E141</f>
        <v>0</v>
      </c>
      <c r="G2271" s="69">
        <f>precio_alta!F141</f>
        <v>0</v>
      </c>
      <c r="H2271" s="69" t="s">
        <v>187</v>
      </c>
      <c r="I2271" t="s">
        <v>43</v>
      </c>
      <c r="J2271" s="69">
        <f>precio_alta!N141</f>
        <v>0</v>
      </c>
    </row>
    <row r="2272" spans="1:10" x14ac:dyDescent="0.3">
      <c r="A2272" t="str">
        <f t="shared" si="35"/>
        <v>0Max Negocios + Ilimitado 125CONTADO</v>
      </c>
      <c r="B2272" s="69">
        <f>precio_alta!A142</f>
        <v>0</v>
      </c>
      <c r="C2272" s="69">
        <f>precio_alta!B142</f>
        <v>0</v>
      </c>
      <c r="D2272" s="69">
        <f>precio_alta!C142</f>
        <v>0</v>
      </c>
      <c r="E2272" s="69">
        <f>precio_alta!D142</f>
        <v>0</v>
      </c>
      <c r="F2272" s="69">
        <f>precio_alta!E142</f>
        <v>0</v>
      </c>
      <c r="G2272" s="69">
        <f>precio_alta!F142</f>
        <v>0</v>
      </c>
      <c r="H2272" s="69" t="s">
        <v>187</v>
      </c>
      <c r="I2272" t="s">
        <v>43</v>
      </c>
      <c r="J2272" s="69">
        <f>precio_alta!N142</f>
        <v>0</v>
      </c>
    </row>
    <row r="2273" spans="1:10" x14ac:dyDescent="0.3">
      <c r="A2273" t="str">
        <f t="shared" si="35"/>
        <v>0Max Negocios + Ilimitado 125CONTADO</v>
      </c>
      <c r="B2273" s="69">
        <f>precio_alta!A143</f>
        <v>0</v>
      </c>
      <c r="C2273" s="69">
        <f>precio_alta!B143</f>
        <v>0</v>
      </c>
      <c r="D2273" s="69">
        <f>precio_alta!C143</f>
        <v>0</v>
      </c>
      <c r="E2273" s="69">
        <f>precio_alta!D143</f>
        <v>0</v>
      </c>
      <c r="F2273" s="69">
        <f>precio_alta!E143</f>
        <v>0</v>
      </c>
      <c r="G2273" s="69">
        <f>precio_alta!F143</f>
        <v>0</v>
      </c>
      <c r="H2273" s="69" t="s">
        <v>187</v>
      </c>
      <c r="I2273" t="s">
        <v>43</v>
      </c>
      <c r="J2273" s="69">
        <f>precio_alta!N143</f>
        <v>0</v>
      </c>
    </row>
    <row r="2274" spans="1:10" x14ac:dyDescent="0.3">
      <c r="A2274" t="str">
        <f t="shared" si="35"/>
        <v>0Max Negocios + Ilimitado 125CONTADO</v>
      </c>
      <c r="B2274" s="69">
        <f>precio_alta!A144</f>
        <v>0</v>
      </c>
      <c r="C2274" s="69">
        <f>precio_alta!B144</f>
        <v>0</v>
      </c>
      <c r="D2274" s="69">
        <f>precio_alta!C144</f>
        <v>0</v>
      </c>
      <c r="E2274" s="69">
        <f>precio_alta!D144</f>
        <v>0</v>
      </c>
      <c r="F2274" s="69">
        <f>precio_alta!E144</f>
        <v>0</v>
      </c>
      <c r="G2274" s="69">
        <f>precio_alta!F144</f>
        <v>0</v>
      </c>
      <c r="H2274" s="69" t="s">
        <v>187</v>
      </c>
      <c r="I2274" t="s">
        <v>43</v>
      </c>
      <c r="J2274" s="69">
        <f>precio_alta!N144</f>
        <v>0</v>
      </c>
    </row>
    <row r="2275" spans="1:10" x14ac:dyDescent="0.3">
      <c r="A2275" t="str">
        <f t="shared" si="35"/>
        <v>0Max Negocios + Ilimitado 125CONTADO</v>
      </c>
      <c r="B2275" s="69">
        <f>precio_alta!A145</f>
        <v>0</v>
      </c>
      <c r="C2275" s="69">
        <f>precio_alta!B145</f>
        <v>0</v>
      </c>
      <c r="D2275" s="69">
        <f>precio_alta!C145</f>
        <v>0</v>
      </c>
      <c r="E2275" s="69">
        <f>precio_alta!D145</f>
        <v>0</v>
      </c>
      <c r="F2275" s="69">
        <f>precio_alta!E145</f>
        <v>0</v>
      </c>
      <c r="G2275" s="69">
        <f>precio_alta!F145</f>
        <v>0</v>
      </c>
      <c r="H2275" s="69" t="s">
        <v>187</v>
      </c>
      <c r="I2275" t="s">
        <v>43</v>
      </c>
      <c r="J2275" s="69">
        <f>precio_alta!N145</f>
        <v>0</v>
      </c>
    </row>
    <row r="2276" spans="1:10" x14ac:dyDescent="0.3">
      <c r="A2276" t="str">
        <f t="shared" si="35"/>
        <v>0Max Negocios + Ilimitado 125CONTADO</v>
      </c>
      <c r="B2276" s="69">
        <f>precio_alta!A146</f>
        <v>0</v>
      </c>
      <c r="C2276" s="69">
        <f>precio_alta!B146</f>
        <v>0</v>
      </c>
      <c r="D2276" s="69">
        <f>precio_alta!C146</f>
        <v>0</v>
      </c>
      <c r="E2276" s="69">
        <f>precio_alta!D146</f>
        <v>0</v>
      </c>
      <c r="F2276" s="69">
        <f>precio_alta!E146</f>
        <v>0</v>
      </c>
      <c r="G2276" s="69">
        <f>precio_alta!F146</f>
        <v>0</v>
      </c>
      <c r="H2276" s="69" t="s">
        <v>187</v>
      </c>
      <c r="I2276" t="s">
        <v>43</v>
      </c>
      <c r="J2276" s="69">
        <f>precio_alta!N146</f>
        <v>0</v>
      </c>
    </row>
    <row r="2277" spans="1:10" x14ac:dyDescent="0.3">
      <c r="A2277" t="str">
        <f t="shared" si="35"/>
        <v>0Max Negocios + Ilimitado 125CONTADO</v>
      </c>
      <c r="B2277" s="69">
        <f>precio_alta!A147</f>
        <v>0</v>
      </c>
      <c r="C2277" s="69">
        <f>precio_alta!B147</f>
        <v>0</v>
      </c>
      <c r="D2277" s="69">
        <f>precio_alta!C147</f>
        <v>0</v>
      </c>
      <c r="E2277" s="69">
        <f>precio_alta!D147</f>
        <v>0</v>
      </c>
      <c r="F2277" s="69">
        <f>precio_alta!E147</f>
        <v>0</v>
      </c>
      <c r="G2277" s="69">
        <f>precio_alta!F147</f>
        <v>0</v>
      </c>
      <c r="H2277" s="69" t="s">
        <v>187</v>
      </c>
      <c r="I2277" t="s">
        <v>43</v>
      </c>
      <c r="J2277" s="69">
        <f>precio_alta!N147</f>
        <v>0</v>
      </c>
    </row>
    <row r="2278" spans="1:10" x14ac:dyDescent="0.3">
      <c r="A2278" t="str">
        <f t="shared" si="35"/>
        <v>0Max Negocios + Ilimitado 125CONTADO</v>
      </c>
      <c r="B2278" s="69">
        <f>precio_alta!A148</f>
        <v>0</v>
      </c>
      <c r="C2278" s="69">
        <f>precio_alta!B148</f>
        <v>0</v>
      </c>
      <c r="D2278" s="69">
        <f>precio_alta!C148</f>
        <v>0</v>
      </c>
      <c r="E2278" s="69">
        <f>precio_alta!D148</f>
        <v>0</v>
      </c>
      <c r="F2278" s="69">
        <f>precio_alta!E148</f>
        <v>0</v>
      </c>
      <c r="G2278" s="69">
        <f>precio_alta!F148</f>
        <v>0</v>
      </c>
      <c r="H2278" s="69" t="s">
        <v>187</v>
      </c>
      <c r="I2278" t="s">
        <v>43</v>
      </c>
      <c r="J2278" s="69">
        <f>precio_alta!N148</f>
        <v>0</v>
      </c>
    </row>
    <row r="2279" spans="1:10" x14ac:dyDescent="0.3">
      <c r="A2279" t="str">
        <f t="shared" si="35"/>
        <v>0Max Negocios + Ilimitado 125CONTADO</v>
      </c>
      <c r="B2279" s="69">
        <f>precio_alta!A149</f>
        <v>0</v>
      </c>
      <c r="C2279" s="69">
        <f>precio_alta!B149</f>
        <v>0</v>
      </c>
      <c r="D2279" s="69">
        <f>precio_alta!C149</f>
        <v>0</v>
      </c>
      <c r="E2279" s="69">
        <f>precio_alta!D149</f>
        <v>0</v>
      </c>
      <c r="F2279" s="69">
        <f>precio_alta!E149</f>
        <v>0</v>
      </c>
      <c r="G2279" s="69">
        <f>precio_alta!F149</f>
        <v>0</v>
      </c>
      <c r="H2279" s="69" t="s">
        <v>187</v>
      </c>
      <c r="I2279" t="s">
        <v>43</v>
      </c>
      <c r="J2279" s="69">
        <f>precio_alta!N149</f>
        <v>0</v>
      </c>
    </row>
    <row r="2280" spans="1:10" x14ac:dyDescent="0.3">
      <c r="A2280" t="str">
        <f t="shared" si="35"/>
        <v>0Max Negocios + Ilimitado 125CONTADO</v>
      </c>
      <c r="B2280" s="69">
        <f>precio_alta!A150</f>
        <v>0</v>
      </c>
      <c r="C2280" s="69">
        <f>precio_alta!B150</f>
        <v>0</v>
      </c>
      <c r="D2280" s="69">
        <f>precio_alta!C150</f>
        <v>0</v>
      </c>
      <c r="E2280" s="69">
        <f>precio_alta!D150</f>
        <v>0</v>
      </c>
      <c r="F2280" s="69">
        <f>precio_alta!E150</f>
        <v>0</v>
      </c>
      <c r="G2280" s="69">
        <f>precio_alta!F150</f>
        <v>0</v>
      </c>
      <c r="H2280" s="69" t="s">
        <v>187</v>
      </c>
      <c r="I2280" t="s">
        <v>43</v>
      </c>
      <c r="J2280" s="69">
        <f>precio_alta!N150</f>
        <v>0</v>
      </c>
    </row>
    <row r="2281" spans="1:10" x14ac:dyDescent="0.3">
      <c r="A2281" t="str">
        <f t="shared" si="35"/>
        <v>0Max Negocios + Ilimitado 125CONTADO</v>
      </c>
      <c r="B2281" s="69">
        <f>precio_alta!A151</f>
        <v>0</v>
      </c>
      <c r="C2281" s="69">
        <f>precio_alta!B151</f>
        <v>0</v>
      </c>
      <c r="D2281" s="69">
        <f>precio_alta!C151</f>
        <v>0</v>
      </c>
      <c r="E2281" s="69">
        <f>precio_alta!D151</f>
        <v>0</v>
      </c>
      <c r="F2281" s="69">
        <f>precio_alta!E151</f>
        <v>0</v>
      </c>
      <c r="G2281" s="69">
        <f>precio_alta!F151</f>
        <v>0</v>
      </c>
      <c r="H2281" s="69" t="s">
        <v>187</v>
      </c>
      <c r="I2281" t="s">
        <v>43</v>
      </c>
      <c r="J2281" s="69">
        <f>precio_alta!N151</f>
        <v>0</v>
      </c>
    </row>
    <row r="2282" spans="1:10" x14ac:dyDescent="0.3">
      <c r="A2282" t="str">
        <f t="shared" si="35"/>
        <v>0Max Negocios + Ilimitado 125CONTADO</v>
      </c>
      <c r="B2282" s="69">
        <f>precio_alta!A152</f>
        <v>0</v>
      </c>
      <c r="C2282" s="69">
        <f>precio_alta!B152</f>
        <v>0</v>
      </c>
      <c r="D2282" s="69">
        <f>precio_alta!C152</f>
        <v>0</v>
      </c>
      <c r="E2282" s="69">
        <f>precio_alta!D152</f>
        <v>0</v>
      </c>
      <c r="F2282" s="69">
        <f>precio_alta!E152</f>
        <v>0</v>
      </c>
      <c r="G2282" s="69">
        <f>precio_alta!F152</f>
        <v>0</v>
      </c>
      <c r="H2282" s="69" t="s">
        <v>187</v>
      </c>
      <c r="I2282" t="s">
        <v>43</v>
      </c>
      <c r="J2282" s="69">
        <f>precio_alta!N152</f>
        <v>0</v>
      </c>
    </row>
    <row r="2283" spans="1:10" x14ac:dyDescent="0.3">
      <c r="A2283" t="str">
        <f t="shared" si="35"/>
        <v>0Max Negocios + Ilimitado 125CONTADO</v>
      </c>
      <c r="B2283" s="69">
        <f>precio_alta!A153</f>
        <v>0</v>
      </c>
      <c r="C2283" s="69">
        <f>precio_alta!B153</f>
        <v>0</v>
      </c>
      <c r="D2283" s="69">
        <f>precio_alta!C153</f>
        <v>0</v>
      </c>
      <c r="E2283" s="69">
        <f>precio_alta!D153</f>
        <v>0</v>
      </c>
      <c r="F2283" s="69">
        <f>precio_alta!E153</f>
        <v>0</v>
      </c>
      <c r="G2283" s="69">
        <f>precio_alta!F153</f>
        <v>0</v>
      </c>
      <c r="H2283" s="69" t="s">
        <v>187</v>
      </c>
      <c r="I2283" t="s">
        <v>43</v>
      </c>
      <c r="J2283" s="69">
        <f>precio_alta!N153</f>
        <v>0</v>
      </c>
    </row>
    <row r="2284" spans="1:10" x14ac:dyDescent="0.3">
      <c r="A2284" t="str">
        <f t="shared" si="35"/>
        <v>0Max Negocios + Ilimitado 125CONTADO</v>
      </c>
      <c r="B2284" s="69">
        <f>precio_alta!A154</f>
        <v>0</v>
      </c>
      <c r="C2284" s="69">
        <f>precio_alta!B154</f>
        <v>0</v>
      </c>
      <c r="D2284" s="69">
        <f>precio_alta!C154</f>
        <v>0</v>
      </c>
      <c r="E2284" s="69">
        <f>precio_alta!D154</f>
        <v>0</v>
      </c>
      <c r="F2284" s="69">
        <f>precio_alta!E154</f>
        <v>0</v>
      </c>
      <c r="G2284" s="69">
        <f>precio_alta!F154</f>
        <v>0</v>
      </c>
      <c r="H2284" s="69" t="s">
        <v>187</v>
      </c>
      <c r="I2284" t="s">
        <v>43</v>
      </c>
      <c r="J2284" s="69">
        <f>precio_alta!N154</f>
        <v>0</v>
      </c>
    </row>
    <row r="2285" spans="1:10" x14ac:dyDescent="0.3">
      <c r="A2285" t="str">
        <f t="shared" si="35"/>
        <v>0Max Negocios + Ilimitado 125CONTADO</v>
      </c>
      <c r="B2285" s="69">
        <f>precio_alta!A155</f>
        <v>0</v>
      </c>
      <c r="C2285" s="69">
        <f>precio_alta!B155</f>
        <v>0</v>
      </c>
      <c r="D2285" s="69">
        <f>precio_alta!C155</f>
        <v>0</v>
      </c>
      <c r="E2285" s="69">
        <f>precio_alta!D155</f>
        <v>0</v>
      </c>
      <c r="F2285" s="69">
        <f>precio_alta!E155</f>
        <v>0</v>
      </c>
      <c r="G2285" s="69">
        <f>precio_alta!F155</f>
        <v>0</v>
      </c>
      <c r="H2285" s="69" t="s">
        <v>187</v>
      </c>
      <c r="I2285" t="s">
        <v>43</v>
      </c>
      <c r="J2285" s="69">
        <f>precio_alta!N155</f>
        <v>0</v>
      </c>
    </row>
    <row r="2286" spans="1:10" x14ac:dyDescent="0.3">
      <c r="A2286" t="str">
        <f t="shared" si="35"/>
        <v>0Max Negocios + Ilimitado 125CONTADO</v>
      </c>
      <c r="B2286" s="69">
        <f>precio_alta!A156</f>
        <v>0</v>
      </c>
      <c r="C2286" s="69">
        <f>precio_alta!B156</f>
        <v>0</v>
      </c>
      <c r="D2286" s="69">
        <f>precio_alta!C156</f>
        <v>0</v>
      </c>
      <c r="E2286" s="69">
        <f>precio_alta!D156</f>
        <v>0</v>
      </c>
      <c r="F2286" s="69">
        <f>precio_alta!E156</f>
        <v>0</v>
      </c>
      <c r="G2286" s="69">
        <f>precio_alta!F156</f>
        <v>0</v>
      </c>
      <c r="H2286" s="69" t="s">
        <v>187</v>
      </c>
      <c r="I2286" t="s">
        <v>43</v>
      </c>
      <c r="J2286" s="69">
        <f>precio_alta!N156</f>
        <v>0</v>
      </c>
    </row>
    <row r="2287" spans="1:10" x14ac:dyDescent="0.3">
      <c r="A2287" t="str">
        <f t="shared" si="35"/>
        <v>0Max Negocios + Ilimitado 125CONTADO</v>
      </c>
      <c r="B2287" s="69">
        <f>precio_alta!A157</f>
        <v>0</v>
      </c>
      <c r="C2287" s="69">
        <f>precio_alta!B157</f>
        <v>0</v>
      </c>
      <c r="D2287" s="69">
        <f>precio_alta!C157</f>
        <v>0</v>
      </c>
      <c r="E2287" s="69">
        <f>precio_alta!D157</f>
        <v>0</v>
      </c>
      <c r="F2287" s="69">
        <f>precio_alta!E157</f>
        <v>0</v>
      </c>
      <c r="G2287" s="69">
        <f>precio_alta!F157</f>
        <v>0</v>
      </c>
      <c r="H2287" s="69" t="s">
        <v>187</v>
      </c>
      <c r="I2287" t="s">
        <v>43</v>
      </c>
      <c r="J2287" s="69">
        <f>precio_alta!N157</f>
        <v>0</v>
      </c>
    </row>
    <row r="2288" spans="1:10" x14ac:dyDescent="0.3">
      <c r="A2288" t="str">
        <f t="shared" si="35"/>
        <v>0Max Negocios + Ilimitado 125CONTADO</v>
      </c>
      <c r="B2288" s="69">
        <f>precio_alta!A158</f>
        <v>0</v>
      </c>
      <c r="C2288" s="69">
        <f>precio_alta!B158</f>
        <v>0</v>
      </c>
      <c r="D2288" s="69">
        <f>precio_alta!C158</f>
        <v>0</v>
      </c>
      <c r="E2288" s="69">
        <f>precio_alta!D158</f>
        <v>0</v>
      </c>
      <c r="F2288" s="69">
        <f>precio_alta!E158</f>
        <v>0</v>
      </c>
      <c r="G2288" s="69">
        <f>precio_alta!F158</f>
        <v>0</v>
      </c>
      <c r="H2288" s="69" t="s">
        <v>187</v>
      </c>
      <c r="I2288" t="s">
        <v>43</v>
      </c>
      <c r="J2288" s="69">
        <f>precio_alta!N158</f>
        <v>0</v>
      </c>
    </row>
    <row r="2289" spans="1:10" x14ac:dyDescent="0.3">
      <c r="A2289" t="str">
        <f t="shared" si="35"/>
        <v>0Max Negocios + Ilimitado 125CONTADO</v>
      </c>
      <c r="B2289" s="69">
        <f>precio_alta!A159</f>
        <v>0</v>
      </c>
      <c r="C2289" s="69">
        <f>precio_alta!B159</f>
        <v>0</v>
      </c>
      <c r="D2289" s="69">
        <f>precio_alta!C159</f>
        <v>0</v>
      </c>
      <c r="E2289" s="69">
        <f>precio_alta!D159</f>
        <v>0</v>
      </c>
      <c r="F2289" s="69">
        <f>precio_alta!E159</f>
        <v>0</v>
      </c>
      <c r="G2289" s="69">
        <f>precio_alta!F159</f>
        <v>0</v>
      </c>
      <c r="H2289" s="69" t="s">
        <v>187</v>
      </c>
      <c r="I2289" t="s">
        <v>43</v>
      </c>
      <c r="J2289" s="69">
        <f>precio_alta!N159</f>
        <v>0</v>
      </c>
    </row>
    <row r="2290" spans="1:10" x14ac:dyDescent="0.3">
      <c r="A2290" t="str">
        <f t="shared" si="35"/>
        <v>0Max Negocios + Ilimitado 125CONTADO</v>
      </c>
      <c r="B2290" s="69">
        <f>precio_alta!A160</f>
        <v>0</v>
      </c>
      <c r="C2290" s="69">
        <f>precio_alta!B160</f>
        <v>0</v>
      </c>
      <c r="D2290" s="69">
        <f>precio_alta!C160</f>
        <v>0</v>
      </c>
      <c r="E2290" s="69">
        <f>precio_alta!D160</f>
        <v>0</v>
      </c>
      <c r="F2290" s="69">
        <f>precio_alta!E160</f>
        <v>0</v>
      </c>
      <c r="G2290" s="69">
        <f>precio_alta!F160</f>
        <v>0</v>
      </c>
      <c r="H2290" s="69" t="s">
        <v>187</v>
      </c>
      <c r="I2290" t="s">
        <v>43</v>
      </c>
      <c r="J2290" s="69">
        <f>precio_alta!N160</f>
        <v>0</v>
      </c>
    </row>
    <row r="2291" spans="1:10" x14ac:dyDescent="0.3">
      <c r="A2291" t="str">
        <f t="shared" si="35"/>
        <v>0Max Negocios + Ilimitado 125CONTADO</v>
      </c>
      <c r="B2291" s="69">
        <f>precio_alta!A161</f>
        <v>0</v>
      </c>
      <c r="C2291" s="69">
        <f>precio_alta!B161</f>
        <v>0</v>
      </c>
      <c r="D2291" s="69">
        <f>precio_alta!C161</f>
        <v>0</v>
      </c>
      <c r="E2291" s="69">
        <f>precio_alta!D161</f>
        <v>0</v>
      </c>
      <c r="F2291" s="69">
        <f>precio_alta!E161</f>
        <v>0</v>
      </c>
      <c r="G2291" s="69">
        <f>precio_alta!F161</f>
        <v>0</v>
      </c>
      <c r="H2291" s="69" t="s">
        <v>187</v>
      </c>
      <c r="I2291" t="s">
        <v>43</v>
      </c>
      <c r="J2291" s="69">
        <f>precio_alta!N161</f>
        <v>0</v>
      </c>
    </row>
    <row r="2292" spans="1:10" x14ac:dyDescent="0.3">
      <c r="A2292" t="str">
        <f t="shared" si="35"/>
        <v>0Max Negocios + Ilimitado 125CONTADO</v>
      </c>
      <c r="B2292" s="69">
        <f>precio_alta!A162</f>
        <v>0</v>
      </c>
      <c r="C2292" s="69">
        <f>precio_alta!B162</f>
        <v>0</v>
      </c>
      <c r="D2292" s="69">
        <f>precio_alta!C162</f>
        <v>0</v>
      </c>
      <c r="E2292" s="69">
        <f>precio_alta!D162</f>
        <v>0</v>
      </c>
      <c r="F2292" s="69">
        <f>precio_alta!E162</f>
        <v>0</v>
      </c>
      <c r="G2292" s="69">
        <f>precio_alta!F162</f>
        <v>0</v>
      </c>
      <c r="H2292" s="69" t="s">
        <v>187</v>
      </c>
      <c r="I2292" t="s">
        <v>43</v>
      </c>
      <c r="J2292" s="69">
        <f>precio_alta!N162</f>
        <v>0</v>
      </c>
    </row>
    <row r="2293" spans="1:10" x14ac:dyDescent="0.3">
      <c r="A2293" t="str">
        <f t="shared" si="35"/>
        <v>0Max Negocios + Ilimitado 125CONTADO</v>
      </c>
      <c r="B2293" s="69">
        <f>precio_alta!A163</f>
        <v>0</v>
      </c>
      <c r="C2293" s="69">
        <f>precio_alta!B163</f>
        <v>0</v>
      </c>
      <c r="D2293" s="69">
        <f>precio_alta!C163</f>
        <v>0</v>
      </c>
      <c r="E2293" s="69">
        <f>precio_alta!D163</f>
        <v>0</v>
      </c>
      <c r="F2293" s="69">
        <f>precio_alta!E163</f>
        <v>0</v>
      </c>
      <c r="G2293" s="69">
        <f>precio_alta!F163</f>
        <v>0</v>
      </c>
      <c r="H2293" s="69" t="s">
        <v>187</v>
      </c>
      <c r="I2293" t="s">
        <v>43</v>
      </c>
      <c r="J2293" s="69">
        <f>precio_alta!N163</f>
        <v>0</v>
      </c>
    </row>
    <row r="2294" spans="1:10" x14ac:dyDescent="0.3">
      <c r="A2294" t="str">
        <f t="shared" si="35"/>
        <v>0Max Negocios + Ilimitado 125CONTADO</v>
      </c>
      <c r="B2294" s="69">
        <f>precio_alta!A164</f>
        <v>0</v>
      </c>
      <c r="C2294" s="69">
        <f>precio_alta!B164</f>
        <v>0</v>
      </c>
      <c r="D2294" s="69">
        <f>precio_alta!C164</f>
        <v>0</v>
      </c>
      <c r="E2294" s="69">
        <f>precio_alta!D164</f>
        <v>0</v>
      </c>
      <c r="F2294" s="69">
        <f>precio_alta!E164</f>
        <v>0</v>
      </c>
      <c r="G2294" s="69">
        <f>precio_alta!F164</f>
        <v>0</v>
      </c>
      <c r="H2294" s="69" t="s">
        <v>187</v>
      </c>
      <c r="I2294" t="s">
        <v>43</v>
      </c>
      <c r="J2294" s="69">
        <f>precio_alta!N164</f>
        <v>0</v>
      </c>
    </row>
    <row r="2295" spans="1:10" x14ac:dyDescent="0.3">
      <c r="A2295" t="str">
        <f t="shared" si="35"/>
        <v>0Max Negocios + Ilimitado 125CONTADO</v>
      </c>
      <c r="B2295" s="69">
        <f>precio_alta!A165</f>
        <v>0</v>
      </c>
      <c r="C2295" s="69">
        <f>precio_alta!B165</f>
        <v>0</v>
      </c>
      <c r="D2295" s="69">
        <f>precio_alta!C165</f>
        <v>0</v>
      </c>
      <c r="E2295" s="69">
        <f>precio_alta!D165</f>
        <v>0</v>
      </c>
      <c r="F2295" s="69">
        <f>precio_alta!E165</f>
        <v>0</v>
      </c>
      <c r="G2295" s="69">
        <f>precio_alta!F165</f>
        <v>0</v>
      </c>
      <c r="H2295" s="69" t="s">
        <v>187</v>
      </c>
      <c r="I2295" t="s">
        <v>43</v>
      </c>
      <c r="J2295" s="69">
        <f>precio_alta!N165</f>
        <v>0</v>
      </c>
    </row>
    <row r="2296" spans="1:10" x14ac:dyDescent="0.3">
      <c r="A2296" t="str">
        <f t="shared" si="35"/>
        <v>0Max Negocios + Ilimitado 125CONTADO</v>
      </c>
      <c r="B2296" s="69">
        <f>precio_alta!A166</f>
        <v>0</v>
      </c>
      <c r="C2296" s="69">
        <f>precio_alta!B166</f>
        <v>0</v>
      </c>
      <c r="D2296" s="69">
        <f>precio_alta!C166</f>
        <v>0</v>
      </c>
      <c r="E2296" s="69">
        <f>precio_alta!D166</f>
        <v>0</v>
      </c>
      <c r="F2296" s="69">
        <f>precio_alta!E166</f>
        <v>0</v>
      </c>
      <c r="G2296" s="69">
        <f>precio_alta!F166</f>
        <v>0</v>
      </c>
      <c r="H2296" s="69" t="s">
        <v>187</v>
      </c>
      <c r="I2296" t="s">
        <v>43</v>
      </c>
      <c r="J2296" s="69">
        <f>precio_alta!N166</f>
        <v>0</v>
      </c>
    </row>
    <row r="2297" spans="1:10" x14ac:dyDescent="0.3">
      <c r="A2297" t="str">
        <f t="shared" si="35"/>
        <v>0Max Negocios + Ilimitado 125CONTADO</v>
      </c>
      <c r="B2297" s="69">
        <f>precio_alta!A167</f>
        <v>0</v>
      </c>
      <c r="C2297" s="69">
        <f>precio_alta!B167</f>
        <v>0</v>
      </c>
      <c r="D2297" s="69">
        <f>precio_alta!C167</f>
        <v>0</v>
      </c>
      <c r="E2297" s="69">
        <f>precio_alta!D167</f>
        <v>0</v>
      </c>
      <c r="F2297" s="69">
        <f>precio_alta!E167</f>
        <v>0</v>
      </c>
      <c r="G2297" s="69">
        <f>precio_alta!F167</f>
        <v>0</v>
      </c>
      <c r="H2297" s="69" t="s">
        <v>187</v>
      </c>
      <c r="I2297" t="s">
        <v>43</v>
      </c>
      <c r="J2297" s="69">
        <f>precio_alta!N167</f>
        <v>0</v>
      </c>
    </row>
    <row r="2298" spans="1:10" x14ac:dyDescent="0.3">
      <c r="A2298" t="str">
        <f t="shared" si="35"/>
        <v>0Max Negocios + Ilimitado 125CONTADO</v>
      </c>
      <c r="B2298" s="69">
        <f>precio_alta!A168</f>
        <v>0</v>
      </c>
      <c r="C2298" s="69">
        <f>precio_alta!B168</f>
        <v>0</v>
      </c>
      <c r="D2298" s="69">
        <f>precio_alta!C168</f>
        <v>0</v>
      </c>
      <c r="E2298" s="69">
        <f>precio_alta!D168</f>
        <v>0</v>
      </c>
      <c r="F2298" s="69">
        <f>precio_alta!E168</f>
        <v>0</v>
      </c>
      <c r="G2298" s="69">
        <f>precio_alta!F168</f>
        <v>0</v>
      </c>
      <c r="H2298" s="69" t="s">
        <v>187</v>
      </c>
      <c r="I2298" t="s">
        <v>43</v>
      </c>
      <c r="J2298" s="69">
        <f>precio_alta!N168</f>
        <v>0</v>
      </c>
    </row>
    <row r="2299" spans="1:10" x14ac:dyDescent="0.3">
      <c r="A2299" t="str">
        <f t="shared" si="35"/>
        <v>0Max Negocios + Ilimitado 125CONTADO</v>
      </c>
      <c r="B2299" s="69">
        <f>precio_alta!A169</f>
        <v>0</v>
      </c>
      <c r="C2299" s="69">
        <f>precio_alta!B169</f>
        <v>0</v>
      </c>
      <c r="D2299" s="69">
        <f>precio_alta!C169</f>
        <v>0</v>
      </c>
      <c r="E2299" s="69">
        <f>precio_alta!D169</f>
        <v>0</v>
      </c>
      <c r="F2299" s="69">
        <f>precio_alta!E169</f>
        <v>0</v>
      </c>
      <c r="G2299" s="69">
        <f>precio_alta!F169</f>
        <v>0</v>
      </c>
      <c r="H2299" s="69" t="s">
        <v>187</v>
      </c>
      <c r="I2299" t="s">
        <v>43</v>
      </c>
      <c r="J2299" s="69">
        <f>precio_alta!N169</f>
        <v>0</v>
      </c>
    </row>
    <row r="2300" spans="1:10" x14ac:dyDescent="0.3">
      <c r="A2300" t="str">
        <f t="shared" si="35"/>
        <v>0Max Negocios + Ilimitado 125CONTADO</v>
      </c>
      <c r="B2300" s="69">
        <f>precio_alta!A170</f>
        <v>0</v>
      </c>
      <c r="C2300" s="69">
        <f>precio_alta!B170</f>
        <v>0</v>
      </c>
      <c r="D2300" s="69">
        <f>precio_alta!C170</f>
        <v>0</v>
      </c>
      <c r="E2300" s="69">
        <f>precio_alta!D170</f>
        <v>0</v>
      </c>
      <c r="F2300" s="69">
        <f>precio_alta!E170</f>
        <v>0</v>
      </c>
      <c r="G2300" s="69">
        <f>precio_alta!F170</f>
        <v>0</v>
      </c>
      <c r="H2300" s="69" t="s">
        <v>187</v>
      </c>
      <c r="I2300" t="s">
        <v>43</v>
      </c>
      <c r="J2300" s="69">
        <f>precio_alta!N170</f>
        <v>0</v>
      </c>
    </row>
    <row r="2301" spans="1:10" x14ac:dyDescent="0.3">
      <c r="A2301" t="str">
        <f t="shared" si="35"/>
        <v>0Max Negocios + Ilimitado 125CONTADO</v>
      </c>
      <c r="B2301" s="69">
        <f>precio_alta!A171</f>
        <v>0</v>
      </c>
      <c r="C2301" s="69">
        <f>precio_alta!B171</f>
        <v>0</v>
      </c>
      <c r="D2301" s="69">
        <f>precio_alta!C171</f>
        <v>0</v>
      </c>
      <c r="E2301" s="69">
        <f>precio_alta!D171</f>
        <v>0</v>
      </c>
      <c r="F2301" s="69">
        <f>precio_alta!E171</f>
        <v>0</v>
      </c>
      <c r="G2301" s="69">
        <f>precio_alta!F171</f>
        <v>0</v>
      </c>
      <c r="H2301" s="69" t="s">
        <v>187</v>
      </c>
      <c r="I2301" t="s">
        <v>43</v>
      </c>
      <c r="J2301" s="69">
        <f>precio_alta!N171</f>
        <v>0</v>
      </c>
    </row>
    <row r="2302" spans="1:10" x14ac:dyDescent="0.3">
      <c r="A2302" t="str">
        <f t="shared" si="35"/>
        <v>0Max Negocios + Ilimitado 125CONTADO</v>
      </c>
      <c r="B2302" s="69">
        <f>precio_alta!A172</f>
        <v>0</v>
      </c>
      <c r="C2302" s="69">
        <f>precio_alta!B172</f>
        <v>0</v>
      </c>
      <c r="D2302" s="69">
        <f>precio_alta!C172</f>
        <v>0</v>
      </c>
      <c r="E2302" s="69">
        <f>precio_alta!D172</f>
        <v>0</v>
      </c>
      <c r="F2302" s="69">
        <f>precio_alta!E172</f>
        <v>0</v>
      </c>
      <c r="G2302" s="69">
        <f>precio_alta!F172</f>
        <v>0</v>
      </c>
      <c r="H2302" s="69" t="s">
        <v>187</v>
      </c>
      <c r="I2302" t="s">
        <v>43</v>
      </c>
      <c r="J2302" s="69">
        <f>precio_alta!N172</f>
        <v>0</v>
      </c>
    </row>
    <row r="2303" spans="1:10" x14ac:dyDescent="0.3">
      <c r="A2303" t="str">
        <f t="shared" si="35"/>
        <v>0Max Negocios + Ilimitado 125CONTADO</v>
      </c>
      <c r="B2303" s="69">
        <f>precio_alta!A173</f>
        <v>0</v>
      </c>
      <c r="C2303" s="69">
        <f>precio_alta!B173</f>
        <v>0</v>
      </c>
      <c r="D2303" s="69">
        <f>precio_alta!C173</f>
        <v>0</v>
      </c>
      <c r="E2303" s="69">
        <f>precio_alta!D173</f>
        <v>0</v>
      </c>
      <c r="F2303" s="69">
        <f>precio_alta!E173</f>
        <v>0</v>
      </c>
      <c r="G2303" s="69">
        <f>precio_alta!F173</f>
        <v>0</v>
      </c>
      <c r="H2303" s="69" t="s">
        <v>187</v>
      </c>
      <c r="I2303" t="s">
        <v>43</v>
      </c>
      <c r="J2303" s="69">
        <f>precio_alta!N173</f>
        <v>0</v>
      </c>
    </row>
    <row r="2304" spans="1:10" x14ac:dyDescent="0.3">
      <c r="A2304" t="str">
        <f t="shared" si="35"/>
        <v>0Max Negocios + Ilimitado 125CONTADO</v>
      </c>
      <c r="B2304" s="69">
        <f>precio_alta!A174</f>
        <v>0</v>
      </c>
      <c r="C2304" s="69">
        <f>precio_alta!B174</f>
        <v>0</v>
      </c>
      <c r="D2304" s="69">
        <f>precio_alta!C174</f>
        <v>0</v>
      </c>
      <c r="E2304" s="69">
        <f>precio_alta!D174</f>
        <v>0</v>
      </c>
      <c r="F2304" s="69">
        <f>precio_alta!E174</f>
        <v>0</v>
      </c>
      <c r="G2304" s="69">
        <f>precio_alta!F174</f>
        <v>0</v>
      </c>
      <c r="H2304" s="69" t="s">
        <v>187</v>
      </c>
      <c r="I2304" t="s">
        <v>43</v>
      </c>
      <c r="J2304" s="69">
        <f>precio_alta!N174</f>
        <v>0</v>
      </c>
    </row>
    <row r="2305" spans="1:10" x14ac:dyDescent="0.3">
      <c r="A2305" t="str">
        <f t="shared" si="35"/>
        <v>0Max Negocios + Ilimitado 125CONTADO</v>
      </c>
      <c r="B2305" s="69">
        <f>precio_alta!A175</f>
        <v>0</v>
      </c>
      <c r="C2305" s="69">
        <f>precio_alta!B175</f>
        <v>0</v>
      </c>
      <c r="D2305" s="69">
        <f>precio_alta!C175</f>
        <v>0</v>
      </c>
      <c r="E2305" s="69">
        <f>precio_alta!D175</f>
        <v>0</v>
      </c>
      <c r="F2305" s="69">
        <f>precio_alta!E175</f>
        <v>0</v>
      </c>
      <c r="G2305" s="69">
        <f>precio_alta!F175</f>
        <v>0</v>
      </c>
      <c r="H2305" s="69" t="s">
        <v>187</v>
      </c>
      <c r="I2305" t="s">
        <v>43</v>
      </c>
      <c r="J2305" s="69">
        <f>precio_alta!N175</f>
        <v>0</v>
      </c>
    </row>
    <row r="2306" spans="1:10" x14ac:dyDescent="0.3">
      <c r="A2306" t="str">
        <f t="shared" si="35"/>
        <v>0Max Negocios + Ilimitado 125CONTADO</v>
      </c>
      <c r="B2306" s="69">
        <f>precio_alta!A176</f>
        <v>0</v>
      </c>
      <c r="C2306" s="69">
        <f>precio_alta!B176</f>
        <v>0</v>
      </c>
      <c r="D2306" s="69">
        <f>precio_alta!C176</f>
        <v>0</v>
      </c>
      <c r="E2306" s="69">
        <f>precio_alta!D176</f>
        <v>0</v>
      </c>
      <c r="F2306" s="69">
        <f>precio_alta!E176</f>
        <v>0</v>
      </c>
      <c r="G2306" s="69">
        <f>precio_alta!F176</f>
        <v>0</v>
      </c>
      <c r="H2306" s="69" t="s">
        <v>187</v>
      </c>
      <c r="I2306" t="s">
        <v>43</v>
      </c>
      <c r="J2306" s="69">
        <f>precio_alta!N176</f>
        <v>0</v>
      </c>
    </row>
    <row r="2307" spans="1:10" x14ac:dyDescent="0.3">
      <c r="A2307" t="str">
        <f t="shared" ref="A2307:A2370" si="36">CONCATENATE(E2307,I2307,H2307)</f>
        <v>0Max Negocios + Ilimitado 125CONTADO</v>
      </c>
      <c r="B2307" s="69">
        <f>precio_alta!A177</f>
        <v>0</v>
      </c>
      <c r="C2307" s="69">
        <f>precio_alta!B177</f>
        <v>0</v>
      </c>
      <c r="D2307" s="69">
        <f>precio_alta!C177</f>
        <v>0</v>
      </c>
      <c r="E2307" s="69">
        <f>precio_alta!D177</f>
        <v>0</v>
      </c>
      <c r="F2307" s="69">
        <f>precio_alta!E177</f>
        <v>0</v>
      </c>
      <c r="G2307" s="69">
        <f>precio_alta!F177</f>
        <v>0</v>
      </c>
      <c r="H2307" s="69" t="s">
        <v>187</v>
      </c>
      <c r="I2307" t="s">
        <v>43</v>
      </c>
      <c r="J2307" s="69">
        <f>precio_alta!N177</f>
        <v>0</v>
      </c>
    </row>
    <row r="2308" spans="1:10" x14ac:dyDescent="0.3">
      <c r="A2308" t="str">
        <f t="shared" si="36"/>
        <v>0Max Negocios + Ilimitado 125CONTADO</v>
      </c>
      <c r="B2308" s="69">
        <f>precio_alta!A178</f>
        <v>0</v>
      </c>
      <c r="C2308" s="69">
        <f>precio_alta!B178</f>
        <v>0</v>
      </c>
      <c r="D2308" s="69">
        <f>precio_alta!C178</f>
        <v>0</v>
      </c>
      <c r="E2308" s="69">
        <f>precio_alta!D178</f>
        <v>0</v>
      </c>
      <c r="F2308" s="69">
        <f>precio_alta!E178</f>
        <v>0</v>
      </c>
      <c r="G2308" s="69">
        <f>precio_alta!F178</f>
        <v>0</v>
      </c>
      <c r="H2308" s="69" t="s">
        <v>187</v>
      </c>
      <c r="I2308" t="s">
        <v>43</v>
      </c>
      <c r="J2308" s="69">
        <f>precio_alta!N178</f>
        <v>0</v>
      </c>
    </row>
    <row r="2309" spans="1:10" x14ac:dyDescent="0.3">
      <c r="A2309" t="str">
        <f t="shared" si="36"/>
        <v>0Max Negocios + Ilimitado 125CONTADO</v>
      </c>
      <c r="B2309" s="69">
        <f>precio_alta!A179</f>
        <v>0</v>
      </c>
      <c r="C2309" s="69">
        <f>precio_alta!B179</f>
        <v>0</v>
      </c>
      <c r="D2309" s="69">
        <f>precio_alta!C179</f>
        <v>0</v>
      </c>
      <c r="E2309" s="69">
        <f>precio_alta!D179</f>
        <v>0</v>
      </c>
      <c r="F2309" s="69">
        <f>precio_alta!E179</f>
        <v>0</v>
      </c>
      <c r="G2309" s="69">
        <f>precio_alta!F179</f>
        <v>0</v>
      </c>
      <c r="H2309" s="69" t="s">
        <v>187</v>
      </c>
      <c r="I2309" t="s">
        <v>43</v>
      </c>
      <c r="J2309" s="69">
        <f>precio_alta!N179</f>
        <v>0</v>
      </c>
    </row>
    <row r="2310" spans="1:10" x14ac:dyDescent="0.3">
      <c r="A2310" t="str">
        <f t="shared" si="36"/>
        <v>0Max Negocios + Ilimitado 125CONTADO</v>
      </c>
      <c r="B2310" s="69">
        <f>precio_alta!A180</f>
        <v>0</v>
      </c>
      <c r="C2310" s="69">
        <f>precio_alta!B180</f>
        <v>0</v>
      </c>
      <c r="D2310" s="69">
        <f>precio_alta!C180</f>
        <v>0</v>
      </c>
      <c r="E2310" s="69">
        <f>precio_alta!D180</f>
        <v>0</v>
      </c>
      <c r="F2310" s="69">
        <f>precio_alta!E180</f>
        <v>0</v>
      </c>
      <c r="G2310" s="69">
        <f>precio_alta!F180</f>
        <v>0</v>
      </c>
      <c r="H2310" s="69" t="s">
        <v>187</v>
      </c>
      <c r="I2310" t="s">
        <v>43</v>
      </c>
      <c r="J2310" s="69">
        <f>precio_alta!N180</f>
        <v>0</v>
      </c>
    </row>
    <row r="2311" spans="1:10" x14ac:dyDescent="0.3">
      <c r="A2311" t="str">
        <f t="shared" si="36"/>
        <v>0Max Negocios + Ilimitado 125CONTADO</v>
      </c>
      <c r="B2311" s="69">
        <f>precio_alta!A181</f>
        <v>0</v>
      </c>
      <c r="C2311" s="69">
        <f>precio_alta!B181</f>
        <v>0</v>
      </c>
      <c r="D2311" s="69">
        <f>precio_alta!C181</f>
        <v>0</v>
      </c>
      <c r="E2311" s="69">
        <f>precio_alta!D181</f>
        <v>0</v>
      </c>
      <c r="F2311" s="69">
        <f>precio_alta!E181</f>
        <v>0</v>
      </c>
      <c r="G2311" s="69">
        <f>precio_alta!F181</f>
        <v>0</v>
      </c>
      <c r="H2311" s="69" t="s">
        <v>187</v>
      </c>
      <c r="I2311" t="s">
        <v>43</v>
      </c>
      <c r="J2311" s="69">
        <f>precio_alta!N181</f>
        <v>0</v>
      </c>
    </row>
    <row r="2312" spans="1:10" x14ac:dyDescent="0.3">
      <c r="A2312" t="str">
        <f t="shared" si="36"/>
        <v>0Max Negocios + Ilimitado 125CONTADO</v>
      </c>
      <c r="B2312" s="69">
        <f>precio_alta!A182</f>
        <v>0</v>
      </c>
      <c r="C2312" s="69">
        <f>precio_alta!B182</f>
        <v>0</v>
      </c>
      <c r="D2312" s="69">
        <f>precio_alta!C182</f>
        <v>0</v>
      </c>
      <c r="E2312" s="69">
        <f>precio_alta!D182</f>
        <v>0</v>
      </c>
      <c r="F2312" s="69">
        <f>precio_alta!E182</f>
        <v>0</v>
      </c>
      <c r="G2312" s="69">
        <f>precio_alta!F182</f>
        <v>0</v>
      </c>
      <c r="H2312" s="69" t="s">
        <v>187</v>
      </c>
      <c r="I2312" t="s">
        <v>43</v>
      </c>
      <c r="J2312" s="69">
        <f>precio_alta!N182</f>
        <v>0</v>
      </c>
    </row>
    <row r="2313" spans="1:10" x14ac:dyDescent="0.3">
      <c r="A2313" t="str">
        <f t="shared" si="36"/>
        <v>0Max Negocios + Ilimitado 125CONTADO</v>
      </c>
      <c r="B2313" s="69">
        <f>precio_alta!A183</f>
        <v>0</v>
      </c>
      <c r="C2313" s="69">
        <f>precio_alta!B183</f>
        <v>0</v>
      </c>
      <c r="D2313" s="69">
        <f>precio_alta!C183</f>
        <v>0</v>
      </c>
      <c r="E2313" s="69">
        <f>precio_alta!D183</f>
        <v>0</v>
      </c>
      <c r="F2313" s="69">
        <f>precio_alta!E183</f>
        <v>0</v>
      </c>
      <c r="G2313" s="69">
        <f>precio_alta!F183</f>
        <v>0</v>
      </c>
      <c r="H2313" s="69" t="s">
        <v>187</v>
      </c>
      <c r="I2313" t="s">
        <v>43</v>
      </c>
      <c r="J2313" s="69">
        <f>precio_alta!N183</f>
        <v>0</v>
      </c>
    </row>
    <row r="2314" spans="1:10" x14ac:dyDescent="0.3">
      <c r="A2314" t="str">
        <f t="shared" si="36"/>
        <v>0Max Negocios + Ilimitado 125CONTADO</v>
      </c>
      <c r="B2314" s="69">
        <f>precio_alta!A184</f>
        <v>0</v>
      </c>
      <c r="C2314" s="69">
        <f>precio_alta!B184</f>
        <v>0</v>
      </c>
      <c r="D2314" s="69">
        <f>precio_alta!C184</f>
        <v>0</v>
      </c>
      <c r="E2314" s="69">
        <f>precio_alta!D184</f>
        <v>0</v>
      </c>
      <c r="F2314" s="69">
        <f>precio_alta!E184</f>
        <v>0</v>
      </c>
      <c r="G2314" s="69">
        <f>precio_alta!F184</f>
        <v>0</v>
      </c>
      <c r="H2314" s="69" t="s">
        <v>187</v>
      </c>
      <c r="I2314" t="s">
        <v>43</v>
      </c>
      <c r="J2314" s="69">
        <f>precio_alta!N184</f>
        <v>0</v>
      </c>
    </row>
    <row r="2315" spans="1:10" x14ac:dyDescent="0.3">
      <c r="A2315" t="str">
        <f t="shared" si="36"/>
        <v>0Max Negocios + Ilimitado 125CONTADO</v>
      </c>
      <c r="B2315" s="69">
        <f>precio_alta!A185</f>
        <v>0</v>
      </c>
      <c r="C2315" s="69">
        <f>precio_alta!B185</f>
        <v>0</v>
      </c>
      <c r="D2315" s="69">
        <f>precio_alta!C185</f>
        <v>0</v>
      </c>
      <c r="E2315" s="69">
        <f>precio_alta!D185</f>
        <v>0</v>
      </c>
      <c r="F2315" s="69">
        <f>precio_alta!E185</f>
        <v>0</v>
      </c>
      <c r="G2315" s="69">
        <f>precio_alta!F185</f>
        <v>0</v>
      </c>
      <c r="H2315" s="69" t="s">
        <v>187</v>
      </c>
      <c r="I2315" t="s">
        <v>43</v>
      </c>
      <c r="J2315" s="69">
        <f>precio_alta!N185</f>
        <v>0</v>
      </c>
    </row>
    <row r="2316" spans="1:10" x14ac:dyDescent="0.3">
      <c r="A2316" t="str">
        <f t="shared" si="36"/>
        <v>0Max Negocios + Ilimitado 125CONTADO</v>
      </c>
      <c r="B2316" s="69">
        <f>precio_alta!A186</f>
        <v>0</v>
      </c>
      <c r="C2316" s="69">
        <f>precio_alta!B186</f>
        <v>0</v>
      </c>
      <c r="D2316" s="69">
        <f>precio_alta!C186</f>
        <v>0</v>
      </c>
      <c r="E2316" s="69">
        <f>precio_alta!D186</f>
        <v>0</v>
      </c>
      <c r="F2316" s="69">
        <f>precio_alta!E186</f>
        <v>0</v>
      </c>
      <c r="G2316" s="69">
        <f>precio_alta!F186</f>
        <v>0</v>
      </c>
      <c r="H2316" s="69" t="s">
        <v>187</v>
      </c>
      <c r="I2316" t="s">
        <v>43</v>
      </c>
      <c r="J2316" s="69">
        <f>precio_alta!N186</f>
        <v>0</v>
      </c>
    </row>
    <row r="2317" spans="1:10" x14ac:dyDescent="0.3">
      <c r="A2317" t="str">
        <f t="shared" si="36"/>
        <v>0Max Negocios + Ilimitado 125CONTADO</v>
      </c>
      <c r="B2317" s="69">
        <f>precio_alta!A187</f>
        <v>0</v>
      </c>
      <c r="C2317" s="69">
        <f>precio_alta!B187</f>
        <v>0</v>
      </c>
      <c r="D2317" s="69">
        <f>precio_alta!C187</f>
        <v>0</v>
      </c>
      <c r="E2317" s="69">
        <f>precio_alta!D187</f>
        <v>0</v>
      </c>
      <c r="F2317" s="69">
        <f>precio_alta!E187</f>
        <v>0</v>
      </c>
      <c r="G2317" s="69">
        <f>precio_alta!F187</f>
        <v>0</v>
      </c>
      <c r="H2317" s="69" t="s">
        <v>187</v>
      </c>
      <c r="I2317" t="s">
        <v>43</v>
      </c>
      <c r="J2317" s="69">
        <f>precio_alta!N187</f>
        <v>0</v>
      </c>
    </row>
    <row r="2318" spans="1:10" x14ac:dyDescent="0.3">
      <c r="A2318" t="str">
        <f t="shared" si="36"/>
        <v>0Max Negocios + Ilimitado 125CONTADO</v>
      </c>
      <c r="B2318" s="69">
        <f>precio_alta!A188</f>
        <v>0</v>
      </c>
      <c r="C2318" s="69">
        <f>precio_alta!B188</f>
        <v>0</v>
      </c>
      <c r="D2318" s="69">
        <f>precio_alta!C188</f>
        <v>0</v>
      </c>
      <c r="E2318" s="69">
        <f>precio_alta!D188</f>
        <v>0</v>
      </c>
      <c r="F2318" s="69">
        <f>precio_alta!E188</f>
        <v>0</v>
      </c>
      <c r="G2318" s="69">
        <f>precio_alta!F188</f>
        <v>0</v>
      </c>
      <c r="H2318" s="69" t="s">
        <v>187</v>
      </c>
      <c r="I2318" t="s">
        <v>43</v>
      </c>
      <c r="J2318" s="69">
        <f>precio_alta!N188</f>
        <v>0</v>
      </c>
    </row>
    <row r="2319" spans="1:10" x14ac:dyDescent="0.3">
      <c r="A2319" t="str">
        <f t="shared" si="36"/>
        <v>0Max Negocios + Ilimitado 125CONTADO</v>
      </c>
      <c r="B2319" s="69">
        <f>precio_alta!A189</f>
        <v>0</v>
      </c>
      <c r="C2319" s="69">
        <f>precio_alta!B189</f>
        <v>0</v>
      </c>
      <c r="D2319" s="69">
        <f>precio_alta!C189</f>
        <v>0</v>
      </c>
      <c r="E2319" s="69">
        <f>precio_alta!D189</f>
        <v>0</v>
      </c>
      <c r="F2319" s="69">
        <f>precio_alta!E189</f>
        <v>0</v>
      </c>
      <c r="G2319" s="69">
        <f>precio_alta!F189</f>
        <v>0</v>
      </c>
      <c r="H2319" s="69" t="s">
        <v>187</v>
      </c>
      <c r="I2319" t="s">
        <v>43</v>
      </c>
      <c r="J2319" s="69">
        <f>precio_alta!N189</f>
        <v>0</v>
      </c>
    </row>
    <row r="2320" spans="1:10" x14ac:dyDescent="0.3">
      <c r="A2320" t="str">
        <f t="shared" si="36"/>
        <v>0Max Negocios + Ilimitado 125CONTADO</v>
      </c>
      <c r="B2320" s="69">
        <f>precio_alta!A190</f>
        <v>0</v>
      </c>
      <c r="C2320" s="69">
        <f>precio_alta!B190</f>
        <v>0</v>
      </c>
      <c r="D2320" s="69">
        <f>precio_alta!C190</f>
        <v>0</v>
      </c>
      <c r="E2320" s="69">
        <f>precio_alta!D190</f>
        <v>0</v>
      </c>
      <c r="F2320" s="69">
        <f>precio_alta!E190</f>
        <v>0</v>
      </c>
      <c r="G2320" s="69">
        <f>precio_alta!F190</f>
        <v>0</v>
      </c>
      <c r="H2320" s="69" t="s">
        <v>187</v>
      </c>
      <c r="I2320" t="s">
        <v>43</v>
      </c>
      <c r="J2320" s="69">
        <f>precio_alta!N190</f>
        <v>0</v>
      </c>
    </row>
    <row r="2321" spans="1:10" x14ac:dyDescent="0.3">
      <c r="A2321" t="str">
        <f t="shared" si="36"/>
        <v>0Max Negocios + Ilimitado 125CONTADO</v>
      </c>
      <c r="B2321" s="69">
        <f>precio_alta!A191</f>
        <v>0</v>
      </c>
      <c r="C2321" s="69">
        <f>precio_alta!B191</f>
        <v>0</v>
      </c>
      <c r="D2321" s="69">
        <f>precio_alta!C191</f>
        <v>0</v>
      </c>
      <c r="E2321" s="69">
        <f>precio_alta!D191</f>
        <v>0</v>
      </c>
      <c r="F2321" s="69">
        <f>precio_alta!E191</f>
        <v>0</v>
      </c>
      <c r="G2321" s="69">
        <f>precio_alta!F191</f>
        <v>0</v>
      </c>
      <c r="H2321" s="69" t="s">
        <v>187</v>
      </c>
      <c r="I2321" t="s">
        <v>43</v>
      </c>
      <c r="J2321" s="69">
        <f>precio_alta!N191</f>
        <v>0</v>
      </c>
    </row>
    <row r="2322" spans="1:10" x14ac:dyDescent="0.3">
      <c r="A2322" t="str">
        <f t="shared" si="36"/>
        <v>0Max Negocios + Ilimitado 125CONTADO</v>
      </c>
      <c r="B2322" s="69">
        <f>precio_alta!A192</f>
        <v>0</v>
      </c>
      <c r="C2322" s="69">
        <f>precio_alta!B192</f>
        <v>0</v>
      </c>
      <c r="D2322" s="69">
        <f>precio_alta!C192</f>
        <v>0</v>
      </c>
      <c r="E2322" s="69">
        <f>precio_alta!D192</f>
        <v>0</v>
      </c>
      <c r="F2322" s="69">
        <f>precio_alta!E192</f>
        <v>0</v>
      </c>
      <c r="G2322" s="69">
        <f>precio_alta!F192</f>
        <v>0</v>
      </c>
      <c r="H2322" s="69" t="s">
        <v>187</v>
      </c>
      <c r="I2322" t="s">
        <v>43</v>
      </c>
      <c r="J2322" s="69">
        <f>precio_alta!N192</f>
        <v>0</v>
      </c>
    </row>
    <row r="2323" spans="1:10" x14ac:dyDescent="0.3">
      <c r="A2323" t="str">
        <f t="shared" si="36"/>
        <v>0Max Negocios + Ilimitado 125CONTADO</v>
      </c>
      <c r="B2323" s="69">
        <f>precio_alta!A193</f>
        <v>0</v>
      </c>
      <c r="C2323" s="69">
        <f>precio_alta!B193</f>
        <v>0</v>
      </c>
      <c r="D2323" s="69">
        <f>precio_alta!C193</f>
        <v>0</v>
      </c>
      <c r="E2323" s="69">
        <f>precio_alta!D193</f>
        <v>0</v>
      </c>
      <c r="F2323" s="69">
        <f>precio_alta!E193</f>
        <v>0</v>
      </c>
      <c r="G2323" s="69">
        <f>precio_alta!F193</f>
        <v>0</v>
      </c>
      <c r="H2323" s="69" t="s">
        <v>187</v>
      </c>
      <c r="I2323" t="s">
        <v>43</v>
      </c>
      <c r="J2323" s="69">
        <f>precio_alta!N193</f>
        <v>0</v>
      </c>
    </row>
    <row r="2324" spans="1:10" x14ac:dyDescent="0.3">
      <c r="A2324" t="str">
        <f t="shared" si="36"/>
        <v>0Max Negocios + Ilimitado 125CONTADO</v>
      </c>
      <c r="B2324" s="69">
        <f>precio_alta!A194</f>
        <v>0</v>
      </c>
      <c r="C2324" s="69">
        <f>precio_alta!B194</f>
        <v>0</v>
      </c>
      <c r="D2324" s="69">
        <f>precio_alta!C194</f>
        <v>0</v>
      </c>
      <c r="E2324" s="69">
        <f>precio_alta!D194</f>
        <v>0</v>
      </c>
      <c r="F2324" s="69">
        <f>precio_alta!E194</f>
        <v>0</v>
      </c>
      <c r="G2324" s="69">
        <f>precio_alta!F194</f>
        <v>0</v>
      </c>
      <c r="H2324" s="69" t="s">
        <v>187</v>
      </c>
      <c r="I2324" t="s">
        <v>43</v>
      </c>
      <c r="J2324" s="69">
        <f>precio_alta!N194</f>
        <v>0</v>
      </c>
    </row>
    <row r="2325" spans="1:10" x14ac:dyDescent="0.3">
      <c r="A2325" t="str">
        <f t="shared" si="36"/>
        <v>0Max Negocios + Ilimitado 125CONTADO</v>
      </c>
      <c r="B2325" s="69">
        <f>precio_alta!A195</f>
        <v>0</v>
      </c>
      <c r="C2325" s="69">
        <f>precio_alta!B195</f>
        <v>0</v>
      </c>
      <c r="D2325" s="69">
        <f>precio_alta!C195</f>
        <v>0</v>
      </c>
      <c r="E2325" s="69">
        <f>precio_alta!D195</f>
        <v>0</v>
      </c>
      <c r="F2325" s="69">
        <f>precio_alta!E195</f>
        <v>0</v>
      </c>
      <c r="G2325" s="69">
        <f>precio_alta!F195</f>
        <v>0</v>
      </c>
      <c r="H2325" s="69" t="s">
        <v>187</v>
      </c>
      <c r="I2325" t="s">
        <v>43</v>
      </c>
      <c r="J2325" s="69">
        <f>precio_alta!N195</f>
        <v>0</v>
      </c>
    </row>
    <row r="2326" spans="1:10" x14ac:dyDescent="0.3">
      <c r="A2326" t="str">
        <f t="shared" si="36"/>
        <v>0Max Negocios + Ilimitado 125CONTADO</v>
      </c>
      <c r="B2326" s="69">
        <f>precio_alta!A196</f>
        <v>0</v>
      </c>
      <c r="C2326" s="69">
        <f>precio_alta!B196</f>
        <v>0</v>
      </c>
      <c r="D2326" s="69">
        <f>precio_alta!C196</f>
        <v>0</v>
      </c>
      <c r="E2326" s="69">
        <f>precio_alta!D196</f>
        <v>0</v>
      </c>
      <c r="F2326" s="69">
        <f>precio_alta!E196</f>
        <v>0</v>
      </c>
      <c r="G2326" s="69">
        <f>precio_alta!F196</f>
        <v>0</v>
      </c>
      <c r="H2326" s="69" t="s">
        <v>187</v>
      </c>
      <c r="I2326" t="s">
        <v>43</v>
      </c>
      <c r="J2326" s="69">
        <f>precio_alta!N196</f>
        <v>0</v>
      </c>
    </row>
    <row r="2327" spans="1:10" x14ac:dyDescent="0.3">
      <c r="A2327" t="str">
        <f t="shared" si="36"/>
        <v>0Max Negocios + Ilimitado 125CONTADO</v>
      </c>
      <c r="B2327" s="69">
        <f>precio_alta!A197</f>
        <v>0</v>
      </c>
      <c r="C2327" s="69">
        <f>precio_alta!B197</f>
        <v>0</v>
      </c>
      <c r="D2327" s="69">
        <f>precio_alta!C197</f>
        <v>0</v>
      </c>
      <c r="E2327" s="69">
        <f>precio_alta!D197</f>
        <v>0</v>
      </c>
      <c r="F2327" s="69">
        <f>precio_alta!E197</f>
        <v>0</v>
      </c>
      <c r="G2327" s="69">
        <f>precio_alta!F197</f>
        <v>0</v>
      </c>
      <c r="H2327" s="69" t="s">
        <v>187</v>
      </c>
      <c r="I2327" t="s">
        <v>43</v>
      </c>
      <c r="J2327" s="69">
        <f>precio_alta!N197</f>
        <v>0</v>
      </c>
    </row>
    <row r="2328" spans="1:10" x14ac:dyDescent="0.3">
      <c r="A2328" t="str">
        <f t="shared" si="36"/>
        <v>0Max Negocios + Ilimitado 125CONTADO</v>
      </c>
      <c r="B2328" s="69">
        <f>precio_alta!A198</f>
        <v>0</v>
      </c>
      <c r="C2328" s="69">
        <f>precio_alta!B198</f>
        <v>0</v>
      </c>
      <c r="D2328" s="69">
        <f>precio_alta!C198</f>
        <v>0</v>
      </c>
      <c r="E2328" s="69">
        <f>precio_alta!D198</f>
        <v>0</v>
      </c>
      <c r="F2328" s="69">
        <f>precio_alta!E198</f>
        <v>0</v>
      </c>
      <c r="G2328" s="69">
        <f>precio_alta!F198</f>
        <v>0</v>
      </c>
      <c r="H2328" s="69" t="s">
        <v>187</v>
      </c>
      <c r="I2328" t="s">
        <v>43</v>
      </c>
      <c r="J2328" s="69">
        <f>precio_alta!N198</f>
        <v>0</v>
      </c>
    </row>
    <row r="2329" spans="1:10" x14ac:dyDescent="0.3">
      <c r="A2329" t="str">
        <f t="shared" si="36"/>
        <v>0Max Negocios + Ilimitado 125CONTADO</v>
      </c>
      <c r="B2329" s="69">
        <f>precio_alta!A199</f>
        <v>0</v>
      </c>
      <c r="C2329" s="69">
        <f>precio_alta!B199</f>
        <v>0</v>
      </c>
      <c r="D2329" s="69">
        <f>precio_alta!C199</f>
        <v>0</v>
      </c>
      <c r="E2329" s="69">
        <f>precio_alta!D199</f>
        <v>0</v>
      </c>
      <c r="F2329" s="69">
        <f>precio_alta!E199</f>
        <v>0</v>
      </c>
      <c r="G2329" s="69">
        <f>precio_alta!F199</f>
        <v>0</v>
      </c>
      <c r="H2329" s="69" t="s">
        <v>187</v>
      </c>
      <c r="I2329" t="s">
        <v>43</v>
      </c>
      <c r="J2329" s="69">
        <f>precio_alta!N199</f>
        <v>0</v>
      </c>
    </row>
    <row r="2330" spans="1:10" x14ac:dyDescent="0.3">
      <c r="A2330" t="str">
        <f t="shared" si="36"/>
        <v>0Max Negocios + Ilimitado 125CONTADO</v>
      </c>
      <c r="B2330" s="69">
        <f>precio_alta!A200</f>
        <v>0</v>
      </c>
      <c r="C2330" s="69">
        <f>precio_alta!B200</f>
        <v>0</v>
      </c>
      <c r="D2330" s="69">
        <f>precio_alta!C200</f>
        <v>0</v>
      </c>
      <c r="E2330" s="69">
        <f>precio_alta!D200</f>
        <v>0</v>
      </c>
      <c r="F2330" s="69">
        <f>precio_alta!E200</f>
        <v>0</v>
      </c>
      <c r="G2330" s="69">
        <f>precio_alta!F200</f>
        <v>0</v>
      </c>
      <c r="H2330" s="69" t="s">
        <v>187</v>
      </c>
      <c r="I2330" t="s">
        <v>43</v>
      </c>
      <c r="J2330" s="69">
        <f>precio_alta!N200</f>
        <v>0</v>
      </c>
    </row>
    <row r="2331" spans="1:10" x14ac:dyDescent="0.3">
      <c r="A2331" t="str">
        <f t="shared" si="36"/>
        <v>0Max Negocios + Ilimitado 125CONTADO</v>
      </c>
      <c r="B2331" s="69">
        <f>precio_alta!A201</f>
        <v>0</v>
      </c>
      <c r="C2331" s="69">
        <f>precio_alta!B201</f>
        <v>0</v>
      </c>
      <c r="D2331" s="69">
        <f>precio_alta!C201</f>
        <v>0</v>
      </c>
      <c r="E2331" s="69">
        <f>precio_alta!D201</f>
        <v>0</v>
      </c>
      <c r="F2331" s="69">
        <f>precio_alta!E201</f>
        <v>0</v>
      </c>
      <c r="G2331" s="69">
        <f>precio_alta!F201</f>
        <v>0</v>
      </c>
      <c r="H2331" s="69" t="s">
        <v>187</v>
      </c>
      <c r="I2331" t="s">
        <v>43</v>
      </c>
      <c r="J2331" s="69">
        <f>precio_alta!N201</f>
        <v>0</v>
      </c>
    </row>
    <row r="2332" spans="1:10" x14ac:dyDescent="0.3">
      <c r="A2332" t="str">
        <f t="shared" si="36"/>
        <v>0Max Negocios + Ilimitado 125CONTADO</v>
      </c>
      <c r="B2332" s="69">
        <f>precio_alta!A202</f>
        <v>0</v>
      </c>
      <c r="C2332" s="69">
        <f>precio_alta!B202</f>
        <v>0</v>
      </c>
      <c r="D2332" s="69">
        <f>precio_alta!C202</f>
        <v>0</v>
      </c>
      <c r="E2332" s="69">
        <f>precio_alta!D202</f>
        <v>0</v>
      </c>
      <c r="F2332" s="69">
        <f>precio_alta!E202</f>
        <v>0</v>
      </c>
      <c r="G2332" s="69">
        <f>precio_alta!F202</f>
        <v>0</v>
      </c>
      <c r="H2332" s="69" t="s">
        <v>187</v>
      </c>
      <c r="I2332" t="s">
        <v>43</v>
      </c>
      <c r="J2332" s="69">
        <f>precio_alta!N202</f>
        <v>0</v>
      </c>
    </row>
    <row r="2333" spans="1:10" x14ac:dyDescent="0.3">
      <c r="A2333" t="str">
        <f t="shared" si="36"/>
        <v>0Max Negocios + Ilimitado 125CONTADO</v>
      </c>
      <c r="B2333" s="69">
        <f>precio_alta!A203</f>
        <v>0</v>
      </c>
      <c r="C2333" s="69">
        <f>precio_alta!B203</f>
        <v>0</v>
      </c>
      <c r="D2333" s="69">
        <f>precio_alta!C203</f>
        <v>0</v>
      </c>
      <c r="E2333" s="69">
        <f>precio_alta!D203</f>
        <v>0</v>
      </c>
      <c r="F2333" s="69">
        <f>precio_alta!E203</f>
        <v>0</v>
      </c>
      <c r="G2333" s="69">
        <f>precio_alta!F203</f>
        <v>0</v>
      </c>
      <c r="H2333" s="69" t="s">
        <v>187</v>
      </c>
      <c r="I2333" t="s">
        <v>43</v>
      </c>
      <c r="J2333" s="69">
        <f>precio_alta!N203</f>
        <v>0</v>
      </c>
    </row>
    <row r="2334" spans="1:10" x14ac:dyDescent="0.3">
      <c r="A2334" t="str">
        <f t="shared" si="36"/>
        <v>0Max Negocios + Ilimitado 125CONTADO</v>
      </c>
      <c r="B2334" s="69">
        <f>precio_alta!A204</f>
        <v>0</v>
      </c>
      <c r="C2334" s="69">
        <f>precio_alta!B204</f>
        <v>0</v>
      </c>
      <c r="D2334" s="69">
        <f>precio_alta!C204</f>
        <v>0</v>
      </c>
      <c r="E2334" s="69">
        <f>precio_alta!D204</f>
        <v>0</v>
      </c>
      <c r="F2334" s="69">
        <f>precio_alta!E204</f>
        <v>0</v>
      </c>
      <c r="G2334" s="69">
        <f>precio_alta!F204</f>
        <v>0</v>
      </c>
      <c r="H2334" s="69" t="s">
        <v>187</v>
      </c>
      <c r="I2334" t="s">
        <v>43</v>
      </c>
      <c r="J2334" s="69">
        <f>precio_alta!N204</f>
        <v>0</v>
      </c>
    </row>
    <row r="2335" spans="1:10" x14ac:dyDescent="0.3">
      <c r="A2335" t="str">
        <f t="shared" si="36"/>
        <v>0Max Negocios + Ilimitado 125CONTADO</v>
      </c>
      <c r="B2335" s="69">
        <f>precio_alta!A205</f>
        <v>0</v>
      </c>
      <c r="C2335" s="69">
        <f>precio_alta!B205</f>
        <v>0</v>
      </c>
      <c r="D2335" s="69">
        <f>precio_alta!C205</f>
        <v>0</v>
      </c>
      <c r="E2335" s="69">
        <f>precio_alta!D205</f>
        <v>0</v>
      </c>
      <c r="F2335" s="69">
        <f>precio_alta!E205</f>
        <v>0</v>
      </c>
      <c r="G2335" s="69">
        <f>precio_alta!F205</f>
        <v>0</v>
      </c>
      <c r="H2335" s="69" t="s">
        <v>187</v>
      </c>
      <c r="I2335" t="s">
        <v>43</v>
      </c>
      <c r="J2335" s="69">
        <f>precio_alta!N205</f>
        <v>0</v>
      </c>
    </row>
    <row r="2336" spans="1:10" x14ac:dyDescent="0.3">
      <c r="A2336" t="str">
        <f t="shared" si="36"/>
        <v>0Max Negocios + Ilimitado 125CONTADO</v>
      </c>
      <c r="B2336" s="69">
        <f>precio_alta!A206</f>
        <v>0</v>
      </c>
      <c r="C2336" s="69">
        <f>precio_alta!B206</f>
        <v>0</v>
      </c>
      <c r="D2336" s="69">
        <f>precio_alta!C206</f>
        <v>0</v>
      </c>
      <c r="E2336" s="69">
        <f>precio_alta!D206</f>
        <v>0</v>
      </c>
      <c r="F2336" s="69">
        <f>precio_alta!E206</f>
        <v>0</v>
      </c>
      <c r="G2336" s="69">
        <f>precio_alta!F206</f>
        <v>0</v>
      </c>
      <c r="H2336" s="69" t="s">
        <v>187</v>
      </c>
      <c r="I2336" t="s">
        <v>43</v>
      </c>
      <c r="J2336" s="69">
        <f>precio_alta!N206</f>
        <v>0</v>
      </c>
    </row>
    <row r="2337" spans="1:10" x14ac:dyDescent="0.3">
      <c r="A2337" t="str">
        <f t="shared" si="36"/>
        <v>APPLE IPHONE 15 128GBMax Negocios + Ilimitado 159.90CONTADO</v>
      </c>
      <c r="B2337" s="69" t="str">
        <f>precio_alta!A3</f>
        <v>Corriente</v>
      </c>
      <c r="C2337" s="69" t="str">
        <f>precio_alta!B3</f>
        <v>5G</v>
      </c>
      <c r="D2337" s="69" t="str">
        <f>precio_alta!C3</f>
        <v>APPLE</v>
      </c>
      <c r="E2337" s="69" t="str">
        <f>precio_alta!D3</f>
        <v>APPLE IPHONE 15 128GB</v>
      </c>
      <c r="F2337" s="69">
        <f>precio_alta!E3</f>
        <v>3769</v>
      </c>
      <c r="G2337" s="69" t="str">
        <f>precio_alta!F3</f>
        <v>iOS</v>
      </c>
      <c r="H2337" s="69" t="s">
        <v>187</v>
      </c>
      <c r="I2337" t="s">
        <v>44</v>
      </c>
      <c r="J2337" s="69">
        <f>precio_alta!O3</f>
        <v>3309</v>
      </c>
    </row>
    <row r="2338" spans="1:10" x14ac:dyDescent="0.3">
      <c r="A2338" t="str">
        <f t="shared" si="36"/>
        <v>APPLE IPHONE 15 256GBMax Negocios + Ilimitado 159.90CONTADO</v>
      </c>
      <c r="B2338" s="69" t="str">
        <f>precio_alta!A4</f>
        <v>Corriente</v>
      </c>
      <c r="C2338" s="69" t="str">
        <f>precio_alta!B4</f>
        <v>5G</v>
      </c>
      <c r="D2338" s="69" t="str">
        <f>precio_alta!C4</f>
        <v>APPLE</v>
      </c>
      <c r="E2338" s="69" t="str">
        <f>precio_alta!D4</f>
        <v>APPLE IPHONE 15 256GB</v>
      </c>
      <c r="F2338" s="69">
        <f>precio_alta!E4</f>
        <v>5029</v>
      </c>
      <c r="G2338" s="69" t="str">
        <f>precio_alta!F4</f>
        <v>iOS</v>
      </c>
      <c r="H2338" s="69" t="s">
        <v>187</v>
      </c>
      <c r="I2338" t="s">
        <v>44</v>
      </c>
      <c r="J2338" s="69">
        <f>precio_alta!O4</f>
        <v>4409</v>
      </c>
    </row>
    <row r="2339" spans="1:10" x14ac:dyDescent="0.3">
      <c r="A2339" t="str">
        <f t="shared" si="36"/>
        <v>APPLE IPHONE 16 128GBMax Negocios + Ilimitado 159.90CONTADO</v>
      </c>
      <c r="B2339" s="69" t="str">
        <f>precio_alta!A5</f>
        <v>Corriente</v>
      </c>
      <c r="C2339" s="69" t="str">
        <f>precio_alta!B5</f>
        <v>5G</v>
      </c>
      <c r="D2339" s="69" t="str">
        <f>precio_alta!C5</f>
        <v>APPLE</v>
      </c>
      <c r="E2339" s="69" t="str">
        <f>precio_alta!D5</f>
        <v>APPLE IPHONE 16 128GB</v>
      </c>
      <c r="F2339" s="69">
        <f>precio_alta!E5</f>
        <v>4399</v>
      </c>
      <c r="G2339" s="69" t="str">
        <f>precio_alta!F5</f>
        <v>iOS</v>
      </c>
      <c r="H2339" s="69" t="s">
        <v>187</v>
      </c>
      <c r="I2339" t="s">
        <v>44</v>
      </c>
      <c r="J2339" s="69">
        <f>precio_alta!O5</f>
        <v>3859</v>
      </c>
    </row>
    <row r="2340" spans="1:10" x14ac:dyDescent="0.3">
      <c r="A2340" t="str">
        <f t="shared" si="36"/>
        <v>APPLE IPHONE 16 PRO 1TBMax Negocios + Ilimitado 159.90CONTADO</v>
      </c>
      <c r="B2340" s="69" t="str">
        <f>precio_alta!A6</f>
        <v>Corriente</v>
      </c>
      <c r="C2340" s="69" t="str">
        <f>precio_alta!B6</f>
        <v>5G</v>
      </c>
      <c r="D2340" s="69" t="str">
        <f>precio_alta!C6</f>
        <v>APPLE</v>
      </c>
      <c r="E2340" s="69" t="str">
        <f>precio_alta!D6</f>
        <v>APPLE IPHONE 16 PRO 1TB</v>
      </c>
      <c r="F2340" s="69">
        <f>precio_alta!E6</f>
        <v>9419</v>
      </c>
      <c r="G2340" s="69" t="str">
        <f>precio_alta!F6</f>
        <v>iOS</v>
      </c>
      <c r="H2340" s="69" t="s">
        <v>187</v>
      </c>
      <c r="I2340" t="s">
        <v>44</v>
      </c>
      <c r="J2340" s="69">
        <f>precio_alta!O6</f>
        <v>8279</v>
      </c>
    </row>
    <row r="2341" spans="1:10" x14ac:dyDescent="0.3">
      <c r="A2341" t="str">
        <f t="shared" si="36"/>
        <v>APPLE IPHONE 16 PRO 512GBMax Negocios + Ilimitado 159.90CONTADO</v>
      </c>
      <c r="B2341" s="69" t="str">
        <f>precio_alta!A7</f>
        <v>Corriente</v>
      </c>
      <c r="C2341" s="69" t="str">
        <f>precio_alta!B7</f>
        <v>5G</v>
      </c>
      <c r="D2341" s="69" t="str">
        <f>precio_alta!C7</f>
        <v>APPLE</v>
      </c>
      <c r="E2341" s="69" t="str">
        <f>precio_alta!D7</f>
        <v>APPLE IPHONE 16 PRO 512GB</v>
      </c>
      <c r="F2341" s="69">
        <f>precio_alta!E7</f>
        <v>8169</v>
      </c>
      <c r="G2341" s="69" t="str">
        <f>precio_alta!F7</f>
        <v>iOS</v>
      </c>
      <c r="H2341" s="69" t="s">
        <v>187</v>
      </c>
      <c r="I2341" t="s">
        <v>44</v>
      </c>
      <c r="J2341" s="69">
        <f>precio_alta!O7</f>
        <v>7169</v>
      </c>
    </row>
    <row r="2342" spans="1:10" x14ac:dyDescent="0.3">
      <c r="A2342" t="str">
        <f t="shared" si="36"/>
        <v>APPLE IPHONE 16 PRO MAX 1TBMax Negocios + Ilimitado 159.90CONTADO</v>
      </c>
      <c r="B2342" s="69" t="str">
        <f>precio_alta!A8</f>
        <v>Corriente</v>
      </c>
      <c r="C2342" s="69" t="str">
        <f>precio_alta!B8</f>
        <v>5G</v>
      </c>
      <c r="D2342" s="69" t="str">
        <f>precio_alta!C8</f>
        <v>APPLE</v>
      </c>
      <c r="E2342" s="69" t="str">
        <f>precio_alta!D8</f>
        <v>APPLE IPHONE 16 PRO MAX 1TB</v>
      </c>
      <c r="F2342" s="69">
        <f>precio_alta!E8</f>
        <v>10049</v>
      </c>
      <c r="G2342" s="69" t="str">
        <f>precio_alta!F8</f>
        <v>iOS</v>
      </c>
      <c r="H2342" s="69" t="s">
        <v>187</v>
      </c>
      <c r="I2342" t="s">
        <v>44</v>
      </c>
      <c r="J2342" s="69">
        <f>precio_alta!O8</f>
        <v>8829</v>
      </c>
    </row>
    <row r="2343" spans="1:10" x14ac:dyDescent="0.3">
      <c r="A2343" t="str">
        <f t="shared" si="36"/>
        <v>APPLE IPHONE 16 PRO MAX 512GBMax Negocios + Ilimitado 159.90CONTADO</v>
      </c>
      <c r="B2343" s="69" t="str">
        <f>precio_alta!A9</f>
        <v>Corriente</v>
      </c>
      <c r="C2343" s="69" t="str">
        <f>precio_alta!B9</f>
        <v>5G</v>
      </c>
      <c r="D2343" s="69" t="str">
        <f>precio_alta!C9</f>
        <v>APPLE</v>
      </c>
      <c r="E2343" s="69" t="str">
        <f>precio_alta!D9</f>
        <v>APPLE IPHONE 16 PRO MAX 512GB</v>
      </c>
      <c r="F2343" s="69">
        <f>precio_alta!E9</f>
        <v>8799</v>
      </c>
      <c r="G2343" s="69" t="str">
        <f>precio_alta!F9</f>
        <v>iOS</v>
      </c>
      <c r="H2343" s="69" t="s">
        <v>187</v>
      </c>
      <c r="I2343" t="s">
        <v>44</v>
      </c>
      <c r="J2343" s="69">
        <f>precio_alta!O9</f>
        <v>7729</v>
      </c>
    </row>
    <row r="2344" spans="1:10" x14ac:dyDescent="0.3">
      <c r="A2344" t="str">
        <f t="shared" si="36"/>
        <v>APPLE IPHONE 16e 128GBMax Negocios + Ilimitado 159.90CONTADO</v>
      </c>
      <c r="B2344" s="69" t="str">
        <f>precio_alta!A10</f>
        <v>Corriente</v>
      </c>
      <c r="C2344" s="69" t="str">
        <f>precio_alta!B10</f>
        <v>5G</v>
      </c>
      <c r="D2344" s="69" t="str">
        <f>precio_alta!C10</f>
        <v>APPLE</v>
      </c>
      <c r="E2344" s="69" t="str">
        <f>precio_alta!D10</f>
        <v>APPLE IPHONE 16e 128GB</v>
      </c>
      <c r="F2344" s="69">
        <f>precio_alta!E10</f>
        <v>3119</v>
      </c>
      <c r="G2344" s="69" t="str">
        <f>precio_alta!F10</f>
        <v>iOS</v>
      </c>
      <c r="H2344" s="69" t="s">
        <v>187</v>
      </c>
      <c r="I2344" t="s">
        <v>44</v>
      </c>
      <c r="J2344" s="69">
        <f>precio_alta!O10</f>
        <v>2739</v>
      </c>
    </row>
    <row r="2345" spans="1:10" x14ac:dyDescent="0.3">
      <c r="A2345" t="str">
        <f t="shared" si="36"/>
        <v>APPLE IPHONE 17 256GBMax Negocios + Ilimitado 159.90CONTADO</v>
      </c>
      <c r="B2345" s="69" t="str">
        <f>precio_alta!A11</f>
        <v>Corriente</v>
      </c>
      <c r="C2345" s="69" t="str">
        <f>precio_alta!B11</f>
        <v>5G</v>
      </c>
      <c r="D2345" s="69" t="str">
        <f>precio_alta!C11</f>
        <v>APPLE</v>
      </c>
      <c r="E2345" s="69" t="str">
        <f>precio_alta!D11</f>
        <v>APPLE IPHONE 17 256GB</v>
      </c>
      <c r="F2345" s="69">
        <f>precio_alta!E11</f>
        <v>5029</v>
      </c>
      <c r="G2345" s="69" t="str">
        <f>precio_alta!F11</f>
        <v>iOS</v>
      </c>
      <c r="H2345" s="69" t="s">
        <v>187</v>
      </c>
      <c r="I2345" t="s">
        <v>44</v>
      </c>
      <c r="J2345" s="69">
        <f>precio_alta!O11</f>
        <v>4409</v>
      </c>
    </row>
    <row r="2346" spans="1:10" x14ac:dyDescent="0.3">
      <c r="A2346" t="str">
        <f t="shared" si="36"/>
        <v>APPLE IPHONE 17 512GBMax Negocios + Ilimitado 159.90CONTADO</v>
      </c>
      <c r="B2346" s="69" t="str">
        <f>precio_alta!A12</f>
        <v>Corriente</v>
      </c>
      <c r="C2346" s="69" t="str">
        <f>precio_alta!B12</f>
        <v>5G</v>
      </c>
      <c r="D2346" s="69" t="str">
        <f>precio_alta!C12</f>
        <v>APPLE</v>
      </c>
      <c r="E2346" s="69" t="str">
        <f>precio_alta!D12</f>
        <v>APPLE IPHONE 17 512GB</v>
      </c>
      <c r="F2346" s="69">
        <f>precio_alta!E12</f>
        <v>6279</v>
      </c>
      <c r="G2346" s="69" t="str">
        <f>precio_alta!F12</f>
        <v>iOS</v>
      </c>
      <c r="H2346" s="69" t="s">
        <v>187</v>
      </c>
      <c r="I2346" t="s">
        <v>44</v>
      </c>
      <c r="J2346" s="69">
        <f>precio_alta!O12</f>
        <v>5519</v>
      </c>
    </row>
    <row r="2347" spans="1:10" x14ac:dyDescent="0.3">
      <c r="A2347" t="str">
        <f t="shared" si="36"/>
        <v>APPLE IPHONE 17 PRO 1TBMax Negocios + Ilimitado 159.90CONTADO</v>
      </c>
      <c r="B2347" s="69" t="str">
        <f>precio_alta!A13</f>
        <v>Corriente</v>
      </c>
      <c r="C2347" s="69" t="str">
        <f>precio_alta!B13</f>
        <v>5G</v>
      </c>
      <c r="D2347" s="69" t="str">
        <f>precio_alta!C13</f>
        <v>APPLE</v>
      </c>
      <c r="E2347" s="69" t="str">
        <f>precio_alta!D13</f>
        <v>APPLE IPHONE 17 PRO 1TB</v>
      </c>
      <c r="F2347" s="69">
        <f>precio_alta!E13</f>
        <v>9419</v>
      </c>
      <c r="G2347" s="69" t="str">
        <f>precio_alta!F13</f>
        <v>iOS</v>
      </c>
      <c r="H2347" s="69" t="s">
        <v>187</v>
      </c>
      <c r="I2347" t="s">
        <v>44</v>
      </c>
      <c r="J2347" s="69">
        <f>precio_alta!O13</f>
        <v>8279</v>
      </c>
    </row>
    <row r="2348" spans="1:10" x14ac:dyDescent="0.3">
      <c r="A2348" t="str">
        <f t="shared" si="36"/>
        <v>APPLE IPHONE 17 PRO 256GBMax Negocios + Ilimitado 159.90CONTADO</v>
      </c>
      <c r="B2348" s="69" t="str">
        <f>precio_alta!A14</f>
        <v>Corriente</v>
      </c>
      <c r="C2348" s="69" t="str">
        <f>precio_alta!B14</f>
        <v>5G</v>
      </c>
      <c r="D2348" s="69" t="str">
        <f>precio_alta!C14</f>
        <v>APPLE</v>
      </c>
      <c r="E2348" s="69" t="str">
        <f>precio_alta!D14</f>
        <v>APPLE IPHONE 17 PRO 256GB</v>
      </c>
      <c r="F2348" s="69">
        <f>precio_alta!E14</f>
        <v>6909</v>
      </c>
      <c r="G2348" s="69" t="str">
        <f>precio_alta!F14</f>
        <v>iOS</v>
      </c>
      <c r="H2348" s="69" t="s">
        <v>187</v>
      </c>
      <c r="I2348" t="s">
        <v>44</v>
      </c>
      <c r="J2348" s="69">
        <f>precio_alta!O14</f>
        <v>6069</v>
      </c>
    </row>
    <row r="2349" spans="1:10" x14ac:dyDescent="0.3">
      <c r="A2349" t="str">
        <f t="shared" si="36"/>
        <v>APPLE IPHONE 17 PRO 512GBMax Negocios + Ilimitado 159.90CONTADO</v>
      </c>
      <c r="B2349" s="69" t="str">
        <f>precio_alta!A15</f>
        <v>Corriente</v>
      </c>
      <c r="C2349" s="69" t="str">
        <f>precio_alta!B15</f>
        <v>5G</v>
      </c>
      <c r="D2349" s="69" t="str">
        <f>precio_alta!C15</f>
        <v>APPLE</v>
      </c>
      <c r="E2349" s="69" t="str">
        <f>precio_alta!D15</f>
        <v>APPLE IPHONE 17 PRO 512GB</v>
      </c>
      <c r="F2349" s="69">
        <f>precio_alta!E15</f>
        <v>8169</v>
      </c>
      <c r="G2349" s="69" t="str">
        <f>precio_alta!F15</f>
        <v>iOS</v>
      </c>
      <c r="H2349" s="69" t="s">
        <v>187</v>
      </c>
      <c r="I2349" t="s">
        <v>44</v>
      </c>
      <c r="J2349" s="69">
        <f>precio_alta!O15</f>
        <v>7169</v>
      </c>
    </row>
    <row r="2350" spans="1:10" x14ac:dyDescent="0.3">
      <c r="A2350" t="str">
        <f t="shared" si="36"/>
        <v>APPLE IPHONE 17 PRO MAX 1TBMax Negocios + Ilimitado 159.90CONTADO</v>
      </c>
      <c r="B2350" s="69" t="str">
        <f>precio_alta!A16</f>
        <v>Corriente</v>
      </c>
      <c r="C2350" s="69" t="str">
        <f>precio_alta!B16</f>
        <v>5G</v>
      </c>
      <c r="D2350" s="69" t="str">
        <f>precio_alta!C16</f>
        <v>APPLE</v>
      </c>
      <c r="E2350" s="69" t="str">
        <f>precio_alta!D16</f>
        <v>APPLE IPHONE 17 PRO MAX 1TB</v>
      </c>
      <c r="F2350" s="69">
        <f>precio_alta!E16</f>
        <v>10049</v>
      </c>
      <c r="G2350" s="69" t="str">
        <f>precio_alta!F16</f>
        <v>iOS</v>
      </c>
      <c r="H2350" s="69" t="s">
        <v>187</v>
      </c>
      <c r="I2350" t="s">
        <v>44</v>
      </c>
      <c r="J2350" s="69">
        <f>precio_alta!O16</f>
        <v>8829</v>
      </c>
    </row>
    <row r="2351" spans="1:10" x14ac:dyDescent="0.3">
      <c r="A2351" t="str">
        <f t="shared" si="36"/>
        <v>APPLE IPHONE 17 PRO MAX 256GBMax Negocios + Ilimitado 159.90CONTADO</v>
      </c>
      <c r="B2351" s="69" t="str">
        <f>precio_alta!A17</f>
        <v>Corriente</v>
      </c>
      <c r="C2351" s="69" t="str">
        <f>precio_alta!B17</f>
        <v>5G</v>
      </c>
      <c r="D2351" s="69" t="str">
        <f>precio_alta!C17</f>
        <v>APPLE</v>
      </c>
      <c r="E2351" s="69" t="str">
        <f>precio_alta!D17</f>
        <v>APPLE IPHONE 17 PRO MAX 256GB</v>
      </c>
      <c r="F2351" s="69">
        <f>precio_alta!E17</f>
        <v>7539</v>
      </c>
      <c r="G2351" s="69" t="str">
        <f>precio_alta!F17</f>
        <v>iOS</v>
      </c>
      <c r="H2351" s="69" t="s">
        <v>187</v>
      </c>
      <c r="I2351" t="s">
        <v>44</v>
      </c>
      <c r="J2351" s="69">
        <f>precio_alta!O17</f>
        <v>6619</v>
      </c>
    </row>
    <row r="2352" spans="1:10" x14ac:dyDescent="0.3">
      <c r="A2352" t="str">
        <f t="shared" si="36"/>
        <v>APPLE IPHONE 17 PRO MAX 2TBMax Negocios + Ilimitado 159.90CONTADO</v>
      </c>
      <c r="B2352" s="69" t="str">
        <f>precio_alta!A18</f>
        <v>Corriente</v>
      </c>
      <c r="C2352" s="69" t="str">
        <f>precio_alta!B18</f>
        <v>5G</v>
      </c>
      <c r="D2352" s="69" t="str">
        <f>precio_alta!C18</f>
        <v>APPLE</v>
      </c>
      <c r="E2352" s="69" t="str">
        <f>precio_alta!D18</f>
        <v>APPLE IPHONE 17 PRO MAX 2TB</v>
      </c>
      <c r="F2352" s="69">
        <f>precio_alta!E18</f>
        <v>12569</v>
      </c>
      <c r="G2352" s="69" t="str">
        <f>precio_alta!F18</f>
        <v>iOS</v>
      </c>
      <c r="H2352" s="69" t="s">
        <v>187</v>
      </c>
      <c r="I2352" t="s">
        <v>44</v>
      </c>
      <c r="J2352" s="69">
        <f>precio_alta!O18</f>
        <v>11039</v>
      </c>
    </row>
    <row r="2353" spans="1:10" x14ac:dyDescent="0.3">
      <c r="A2353" t="str">
        <f t="shared" si="36"/>
        <v>APPLE IPHONE 17 PRO MAX 512GBMax Negocios + Ilimitado 159.90CONTADO</v>
      </c>
      <c r="B2353" s="69" t="str">
        <f>precio_alta!A19</f>
        <v>Corriente</v>
      </c>
      <c r="C2353" s="69" t="str">
        <f>precio_alta!B19</f>
        <v>5G</v>
      </c>
      <c r="D2353" s="69" t="str">
        <f>precio_alta!C19</f>
        <v>APPLE</v>
      </c>
      <c r="E2353" s="69" t="str">
        <f>precio_alta!D19</f>
        <v>APPLE IPHONE 17 PRO MAX 512GB</v>
      </c>
      <c r="F2353" s="69">
        <f>precio_alta!E19</f>
        <v>8799</v>
      </c>
      <c r="G2353" s="69" t="str">
        <f>precio_alta!F19</f>
        <v>iOS</v>
      </c>
      <c r="H2353" s="69" t="s">
        <v>187</v>
      </c>
      <c r="I2353" t="s">
        <v>44</v>
      </c>
      <c r="J2353" s="69">
        <f>precio_alta!O19</f>
        <v>7729</v>
      </c>
    </row>
    <row r="2354" spans="1:10" x14ac:dyDescent="0.3">
      <c r="A2354" t="str">
        <f t="shared" si="36"/>
        <v>APPLE IPHONE 17E 256GBMax Negocios + Ilimitado 159.90CONTADO</v>
      </c>
      <c r="B2354" s="69" t="str">
        <f>precio_alta!A20</f>
        <v>Corriente</v>
      </c>
      <c r="C2354" s="69" t="str">
        <f>precio_alta!B20</f>
        <v>5G</v>
      </c>
      <c r="D2354" s="69" t="str">
        <f>precio_alta!C20</f>
        <v>APPLE</v>
      </c>
      <c r="E2354" s="69" t="str">
        <f>precio_alta!D20</f>
        <v>APPLE IPHONE 17E 256GB</v>
      </c>
      <c r="F2354" s="69">
        <f>precio_alta!E20</f>
        <v>3769</v>
      </c>
      <c r="G2354" s="69" t="str">
        <f>precio_alta!F20</f>
        <v>iOS</v>
      </c>
      <c r="H2354" s="69" t="s">
        <v>187</v>
      </c>
      <c r="I2354" t="s">
        <v>44</v>
      </c>
      <c r="J2354" s="69">
        <f>precio_alta!O20</f>
        <v>3309</v>
      </c>
    </row>
    <row r="2355" spans="1:10" x14ac:dyDescent="0.3">
      <c r="A2355" t="str">
        <f t="shared" si="36"/>
        <v>HONOR 400 512GB 5GMax Negocios + Ilimitado 159.90CONTADO</v>
      </c>
      <c r="B2355" s="69" t="str">
        <f>precio_alta!A21</f>
        <v>Corriente</v>
      </c>
      <c r="C2355" s="69" t="str">
        <f>precio_alta!B21</f>
        <v>5G</v>
      </c>
      <c r="D2355" s="69" t="str">
        <f>precio_alta!C21</f>
        <v>HONOR</v>
      </c>
      <c r="E2355" s="69" t="str">
        <f>precio_alta!D21</f>
        <v>HONOR 400 512GB 5G</v>
      </c>
      <c r="F2355" s="69">
        <f>precio_alta!E21</f>
        <v>2099</v>
      </c>
      <c r="G2355" s="69" t="str">
        <f>precio_alta!F21</f>
        <v>Android</v>
      </c>
      <c r="H2355" s="69" t="s">
        <v>187</v>
      </c>
      <c r="I2355" t="s">
        <v>44</v>
      </c>
      <c r="J2355" s="69">
        <f>precio_alta!O21</f>
        <v>1849</v>
      </c>
    </row>
    <row r="2356" spans="1:10" x14ac:dyDescent="0.3">
      <c r="A2356" t="str">
        <f t="shared" si="36"/>
        <v>HONOR 400 LITE 256GB 5GMax Negocios + Ilimitado 159.90CONTADO</v>
      </c>
      <c r="B2356" s="69" t="str">
        <f>precio_alta!A22</f>
        <v>Corriente</v>
      </c>
      <c r="C2356" s="69" t="str">
        <f>precio_alta!B22</f>
        <v>5G</v>
      </c>
      <c r="D2356" s="69" t="str">
        <f>precio_alta!C22</f>
        <v>HONOR</v>
      </c>
      <c r="E2356" s="69" t="str">
        <f>precio_alta!D22</f>
        <v>HONOR 400 LITE 256GB 5G</v>
      </c>
      <c r="F2356" s="69">
        <f>precio_alta!E22</f>
        <v>1519</v>
      </c>
      <c r="G2356" s="69" t="str">
        <f>precio_alta!F22</f>
        <v>Android</v>
      </c>
      <c r="H2356" s="69" t="s">
        <v>187</v>
      </c>
      <c r="I2356" t="s">
        <v>44</v>
      </c>
      <c r="J2356" s="69">
        <f>precio_alta!O22</f>
        <v>1329</v>
      </c>
    </row>
    <row r="2357" spans="1:10" x14ac:dyDescent="0.3">
      <c r="A2357" t="str">
        <f t="shared" si="36"/>
        <v>HONOR 400 PRO 512GB 5GMax Negocios + Ilimitado 159.90CONTADO</v>
      </c>
      <c r="B2357" s="69" t="str">
        <f>precio_alta!A23</f>
        <v>Corriente</v>
      </c>
      <c r="C2357" s="69" t="str">
        <f>precio_alta!B23</f>
        <v>5G</v>
      </c>
      <c r="D2357" s="69" t="str">
        <f>precio_alta!C23</f>
        <v>HONOR</v>
      </c>
      <c r="E2357" s="69" t="str">
        <f>precio_alta!D23</f>
        <v>HONOR 400 PRO 512GB 5G</v>
      </c>
      <c r="F2357" s="69">
        <f>precio_alta!E23</f>
        <v>3349</v>
      </c>
      <c r="G2357" s="69" t="str">
        <f>precio_alta!F23</f>
        <v>Android</v>
      </c>
      <c r="H2357" s="69" t="s">
        <v>187</v>
      </c>
      <c r="I2357" t="s">
        <v>44</v>
      </c>
      <c r="J2357" s="69">
        <f>precio_alta!O23</f>
        <v>2939</v>
      </c>
    </row>
    <row r="2358" spans="1:10" x14ac:dyDescent="0.3">
      <c r="A2358" t="str">
        <f t="shared" si="36"/>
        <v>HONOR 600 512GB 5GMax Negocios + Ilimitado 159.90CONTADO</v>
      </c>
      <c r="B2358" s="69" t="str">
        <f>precio_alta!A24</f>
        <v>Corriente</v>
      </c>
      <c r="C2358" s="69" t="str">
        <f>precio_alta!B24</f>
        <v>5G</v>
      </c>
      <c r="D2358" s="69" t="str">
        <f>precio_alta!C24</f>
        <v>HONOR</v>
      </c>
      <c r="E2358" s="69" t="str">
        <f>precio_alta!D24</f>
        <v>HONOR 600 512GB 5G</v>
      </c>
      <c r="F2358" s="69">
        <f>precio_alta!E24</f>
        <v>2959</v>
      </c>
      <c r="G2358" s="69" t="str">
        <f>precio_alta!F24</f>
        <v>Android</v>
      </c>
      <c r="H2358" s="69" t="s">
        <v>187</v>
      </c>
      <c r="I2358" t="s">
        <v>44</v>
      </c>
      <c r="J2358" s="69">
        <f>precio_alta!O24</f>
        <v>2599</v>
      </c>
    </row>
    <row r="2359" spans="1:10" x14ac:dyDescent="0.3">
      <c r="A2359" t="str">
        <f t="shared" si="36"/>
        <v>HONOR 600 PRO 512GB 5GMax Negocios + Ilimitado 159.90CONTADO</v>
      </c>
      <c r="B2359" s="69" t="str">
        <f>precio_alta!A25</f>
        <v>Corriente</v>
      </c>
      <c r="C2359" s="69" t="str">
        <f>precio_alta!B25</f>
        <v>5G</v>
      </c>
      <c r="D2359" s="69" t="str">
        <f>precio_alta!C25</f>
        <v>HONOR</v>
      </c>
      <c r="E2359" s="69" t="str">
        <f>precio_alta!D25</f>
        <v>HONOR 600 PRO 512GB 5G</v>
      </c>
      <c r="F2359" s="69">
        <f>precio_alta!E25</f>
        <v>3909</v>
      </c>
      <c r="G2359" s="69" t="str">
        <f>precio_alta!F25</f>
        <v>Android</v>
      </c>
      <c r="H2359" s="69" t="s">
        <v>187</v>
      </c>
      <c r="I2359" t="s">
        <v>44</v>
      </c>
      <c r="J2359" s="69">
        <f>precio_alta!O25</f>
        <v>3429</v>
      </c>
    </row>
    <row r="2360" spans="1:10" x14ac:dyDescent="0.3">
      <c r="A2360" t="str">
        <f t="shared" si="36"/>
        <v>HONOR 600 SMART 256GB 5GMax Negocios + Ilimitado 159.90CONTADO</v>
      </c>
      <c r="B2360" s="69" t="str">
        <f>precio_alta!A26</f>
        <v>Corriente</v>
      </c>
      <c r="C2360" s="69" t="str">
        <f>precio_alta!B26</f>
        <v>5G</v>
      </c>
      <c r="D2360" s="69" t="str">
        <f>precio_alta!C26</f>
        <v>HONOR</v>
      </c>
      <c r="E2360" s="69" t="str">
        <f>precio_alta!D26</f>
        <v>HONOR 600 SMART 256GB 5G</v>
      </c>
      <c r="F2360" s="69">
        <f>precio_alta!E26</f>
        <v>1659</v>
      </c>
      <c r="G2360" s="69" t="str">
        <f>precio_alta!F26</f>
        <v>Android</v>
      </c>
      <c r="H2360" s="69" t="s">
        <v>187</v>
      </c>
      <c r="I2360" t="s">
        <v>44</v>
      </c>
      <c r="J2360" s="69">
        <f>precio_alta!O26</f>
        <v>1459</v>
      </c>
    </row>
    <row r="2361" spans="1:10" x14ac:dyDescent="0.3">
      <c r="A2361" t="str">
        <f t="shared" si="36"/>
        <v>HONOR 600E 512GB 5GMax Negocios + Ilimitado 159.90CONTADO</v>
      </c>
      <c r="B2361" s="69" t="str">
        <f>precio_alta!A27</f>
        <v>Corriente</v>
      </c>
      <c r="C2361" s="69" t="str">
        <f>precio_alta!B27</f>
        <v>5G</v>
      </c>
      <c r="D2361" s="69" t="str">
        <f>precio_alta!C27</f>
        <v>HONOR</v>
      </c>
      <c r="E2361" s="69" t="str">
        <f>precio_alta!D27</f>
        <v>HONOR 600E 512GB 5G</v>
      </c>
      <c r="F2361" s="69">
        <f>precio_alta!E27</f>
        <v>2149</v>
      </c>
      <c r="G2361" s="69" t="str">
        <f>precio_alta!F27</f>
        <v>Android</v>
      </c>
      <c r="H2361" s="69" t="s">
        <v>187</v>
      </c>
      <c r="I2361" t="s">
        <v>44</v>
      </c>
      <c r="J2361" s="69">
        <f>precio_alta!O27</f>
        <v>1879</v>
      </c>
    </row>
    <row r="2362" spans="1:10" x14ac:dyDescent="0.3">
      <c r="A2362" t="str">
        <f t="shared" si="36"/>
        <v>HONOR 70 256GBMax Negocios + Ilimitado 159.90CONTADO</v>
      </c>
      <c r="B2362" s="69" t="str">
        <f>precio_alta!A28</f>
        <v>Corriente</v>
      </c>
      <c r="C2362" s="69" t="str">
        <f>precio_alta!B28</f>
        <v>5G</v>
      </c>
      <c r="D2362" s="69" t="str">
        <f>precio_alta!C28</f>
        <v>HONOR</v>
      </c>
      <c r="E2362" s="69" t="str">
        <f>precio_alta!D28</f>
        <v>HONOR 70 256GB</v>
      </c>
      <c r="F2362" s="69">
        <f>precio_alta!E28</f>
        <v>2859</v>
      </c>
      <c r="G2362" s="69" t="str">
        <f>precio_alta!F28</f>
        <v>Android</v>
      </c>
      <c r="H2362" s="69" t="s">
        <v>187</v>
      </c>
      <c r="I2362" t="s">
        <v>44</v>
      </c>
      <c r="J2362" s="69">
        <f>precio_alta!O28</f>
        <v>2509</v>
      </c>
    </row>
    <row r="2363" spans="1:10" x14ac:dyDescent="0.3">
      <c r="A2363" t="str">
        <f t="shared" si="36"/>
        <v>HONOR MAGIC 7 LITE 512GB 5GMax Negocios + Ilimitado 159.90CONTADO</v>
      </c>
      <c r="B2363" s="69" t="str">
        <f>precio_alta!A29</f>
        <v>Corriente</v>
      </c>
      <c r="C2363" s="69" t="str">
        <f>precio_alta!B29</f>
        <v>5G</v>
      </c>
      <c r="D2363" s="69" t="str">
        <f>precio_alta!C29</f>
        <v>HONOR</v>
      </c>
      <c r="E2363" s="69" t="str">
        <f>precio_alta!D29</f>
        <v>HONOR MAGIC 7 LITE 512GB 5G</v>
      </c>
      <c r="F2363" s="69">
        <f>precio_alta!E29</f>
        <v>1849</v>
      </c>
      <c r="G2363" s="69" t="str">
        <f>precio_alta!F29</f>
        <v>Android</v>
      </c>
      <c r="H2363" s="69" t="s">
        <v>187</v>
      </c>
      <c r="I2363" t="s">
        <v>44</v>
      </c>
      <c r="J2363" s="69">
        <f>precio_alta!O29</f>
        <v>1629</v>
      </c>
    </row>
    <row r="2364" spans="1:10" x14ac:dyDescent="0.3">
      <c r="A2364" t="str">
        <f t="shared" si="36"/>
        <v>HONOR MAGIC 8 LITE 512GB 5GMax Negocios + Ilimitado 159.90CONTADO</v>
      </c>
      <c r="B2364" s="69" t="str">
        <f>precio_alta!A30</f>
        <v>Corriente</v>
      </c>
      <c r="C2364" s="69" t="str">
        <f>precio_alta!B30</f>
        <v>5G</v>
      </c>
      <c r="D2364" s="69" t="str">
        <f>precio_alta!C30</f>
        <v>HONOR</v>
      </c>
      <c r="E2364" s="69" t="str">
        <f>precio_alta!D30</f>
        <v>HONOR MAGIC 8 LITE 512GB 5G</v>
      </c>
      <c r="F2364" s="69">
        <f>precio_alta!E30</f>
        <v>1779</v>
      </c>
      <c r="G2364" s="69" t="str">
        <f>precio_alta!F30</f>
        <v>Android</v>
      </c>
      <c r="H2364" s="69" t="s">
        <v>187</v>
      </c>
      <c r="I2364" t="s">
        <v>44</v>
      </c>
      <c r="J2364" s="69">
        <f>precio_alta!O30</f>
        <v>1559</v>
      </c>
    </row>
    <row r="2365" spans="1:10" x14ac:dyDescent="0.3">
      <c r="A2365" t="str">
        <f t="shared" si="36"/>
        <v>HONOR MAGIC 8 PRO 512GB 5GMax Negocios + Ilimitado 159.90CONTADO</v>
      </c>
      <c r="B2365" s="69" t="str">
        <f>precio_alta!A31</f>
        <v>Corriente</v>
      </c>
      <c r="C2365" s="69" t="str">
        <f>precio_alta!B31</f>
        <v>5G</v>
      </c>
      <c r="D2365" s="69" t="str">
        <f>precio_alta!C31</f>
        <v>HONOR</v>
      </c>
      <c r="E2365" s="69" t="str">
        <f>precio_alta!D31</f>
        <v>HONOR MAGIC 8 PRO 512GB 5G</v>
      </c>
      <c r="F2365" s="69">
        <f>precio_alta!E31</f>
        <v>5789</v>
      </c>
      <c r="G2365" s="69" t="str">
        <f>precio_alta!F31</f>
        <v>Android</v>
      </c>
      <c r="H2365" s="69" t="s">
        <v>187</v>
      </c>
      <c r="I2365" t="s">
        <v>44</v>
      </c>
      <c r="J2365" s="69">
        <f>precio_alta!O31</f>
        <v>5079</v>
      </c>
    </row>
    <row r="2366" spans="1:10" x14ac:dyDescent="0.3">
      <c r="A2366" t="str">
        <f t="shared" si="36"/>
        <v>HONOR X5C 128GBMax Negocios + Ilimitado 159.90CONTADO</v>
      </c>
      <c r="B2366" s="69" t="str">
        <f>precio_alta!A32</f>
        <v>Corriente</v>
      </c>
      <c r="C2366" s="69" t="str">
        <f>precio_alta!B32</f>
        <v>4G</v>
      </c>
      <c r="D2366" s="69" t="str">
        <f>precio_alta!C32</f>
        <v>HONOR</v>
      </c>
      <c r="E2366" s="69" t="str">
        <f>precio_alta!D32</f>
        <v>HONOR X5C 128GB</v>
      </c>
      <c r="F2366" s="69">
        <f>precio_alta!E32</f>
        <v>399</v>
      </c>
      <c r="G2366" s="69" t="str">
        <f>precio_alta!F32</f>
        <v>Android</v>
      </c>
      <c r="H2366" s="69" t="s">
        <v>187</v>
      </c>
      <c r="I2366" t="s">
        <v>44</v>
      </c>
      <c r="J2366" s="69">
        <f>precio_alta!O32</f>
        <v>349</v>
      </c>
    </row>
    <row r="2367" spans="1:10" x14ac:dyDescent="0.3">
      <c r="A2367" t="str">
        <f t="shared" si="36"/>
        <v>HONOR X5C PLUS 256GBMax Negocios + Ilimitado 159.90CONTADO</v>
      </c>
      <c r="B2367" s="69" t="str">
        <f>precio_alta!A33</f>
        <v>Corriente</v>
      </c>
      <c r="C2367" s="69" t="str">
        <f>precio_alta!B33</f>
        <v>4G</v>
      </c>
      <c r="D2367" s="69" t="str">
        <f>precio_alta!C33</f>
        <v>HONOR</v>
      </c>
      <c r="E2367" s="69" t="str">
        <f>precio_alta!D33</f>
        <v>HONOR X5C PLUS 256GB</v>
      </c>
      <c r="F2367" s="69">
        <f>precio_alta!E33</f>
        <v>499</v>
      </c>
      <c r="G2367" s="69" t="str">
        <f>precio_alta!F33</f>
        <v>Android</v>
      </c>
      <c r="H2367" s="69" t="s">
        <v>187</v>
      </c>
      <c r="I2367" t="s">
        <v>44</v>
      </c>
      <c r="J2367" s="69">
        <f>precio_alta!O33</f>
        <v>439</v>
      </c>
    </row>
    <row r="2368" spans="1:10" x14ac:dyDescent="0.3">
      <c r="A2368" t="str">
        <f t="shared" si="36"/>
        <v>HONOR X5D 128GBMax Negocios + Ilimitado 159.90CONTADO</v>
      </c>
      <c r="B2368" s="69" t="str">
        <f>precio_alta!A34</f>
        <v>Corriente</v>
      </c>
      <c r="C2368" s="69" t="str">
        <f>precio_alta!B34</f>
        <v>4G</v>
      </c>
      <c r="D2368" s="69" t="str">
        <f>precio_alta!C34</f>
        <v>HONOR</v>
      </c>
      <c r="E2368" s="69" t="str">
        <f>precio_alta!D34</f>
        <v>HONOR X5D 128GB</v>
      </c>
      <c r="F2368" s="69">
        <f>precio_alta!E34</f>
        <v>449</v>
      </c>
      <c r="G2368" s="69" t="str">
        <f>precio_alta!F34</f>
        <v>Android</v>
      </c>
      <c r="H2368" s="69" t="s">
        <v>187</v>
      </c>
      <c r="I2368" t="s">
        <v>44</v>
      </c>
      <c r="J2368" s="69">
        <f>precio_alta!O34</f>
        <v>399</v>
      </c>
    </row>
    <row r="2369" spans="1:10" x14ac:dyDescent="0.3">
      <c r="A2369" t="str">
        <f t="shared" si="36"/>
        <v>HONOR X5D 256GBMax Negocios + Ilimitado 159.90CONTADO</v>
      </c>
      <c r="B2369" s="69" t="str">
        <f>precio_alta!A35</f>
        <v>Corriente</v>
      </c>
      <c r="C2369" s="69" t="str">
        <f>precio_alta!B35</f>
        <v>4G</v>
      </c>
      <c r="D2369" s="69" t="str">
        <f>precio_alta!C35</f>
        <v>HONOR</v>
      </c>
      <c r="E2369" s="69" t="str">
        <f>precio_alta!D35</f>
        <v>HONOR X5D 256GB</v>
      </c>
      <c r="F2369" s="69">
        <f>precio_alta!E35</f>
        <v>589</v>
      </c>
      <c r="G2369" s="69" t="str">
        <f>precio_alta!F35</f>
        <v>Android</v>
      </c>
      <c r="H2369" s="69" t="s">
        <v>187</v>
      </c>
      <c r="I2369" t="s">
        <v>44</v>
      </c>
      <c r="J2369" s="69">
        <f>precio_alta!O35</f>
        <v>509</v>
      </c>
    </row>
    <row r="2370" spans="1:10" x14ac:dyDescent="0.3">
      <c r="A2370" t="str">
        <f t="shared" si="36"/>
        <v>HONOR X6C 256GBMax Negocios + Ilimitado 159.90CONTADO</v>
      </c>
      <c r="B2370" s="69" t="str">
        <f>precio_alta!A36</f>
        <v>Corriente</v>
      </c>
      <c r="C2370" s="69" t="str">
        <f>precio_alta!B36</f>
        <v>4G</v>
      </c>
      <c r="D2370" s="69" t="str">
        <f>precio_alta!C36</f>
        <v>HONOR</v>
      </c>
      <c r="E2370" s="69" t="str">
        <f>precio_alta!D36</f>
        <v>HONOR X6C 256GB</v>
      </c>
      <c r="F2370" s="69">
        <f>precio_alta!E36</f>
        <v>699</v>
      </c>
      <c r="G2370" s="69" t="str">
        <f>precio_alta!F36</f>
        <v>Android</v>
      </c>
      <c r="H2370" s="69" t="s">
        <v>187</v>
      </c>
      <c r="I2370" t="s">
        <v>44</v>
      </c>
      <c r="J2370" s="69">
        <f>precio_alta!O36</f>
        <v>609</v>
      </c>
    </row>
    <row r="2371" spans="1:10" x14ac:dyDescent="0.3">
      <c r="A2371" t="str">
        <f t="shared" ref="A2371:A2434" si="37">CONCATENATE(E2371,I2371,H2371)</f>
        <v>HONOR X6D 256GB 5GMax Negocios + Ilimitado 159.90CONTADO</v>
      </c>
      <c r="B2371" s="69" t="str">
        <f>precio_alta!A37</f>
        <v>Corriente</v>
      </c>
      <c r="C2371" s="69" t="str">
        <f>precio_alta!B37</f>
        <v>5G</v>
      </c>
      <c r="D2371" s="69" t="str">
        <f>precio_alta!C37</f>
        <v>HONOR</v>
      </c>
      <c r="E2371" s="69" t="str">
        <f>precio_alta!D37</f>
        <v>HONOR X6D 256GB 5G</v>
      </c>
      <c r="F2371" s="69">
        <f>precio_alta!E37</f>
        <v>829</v>
      </c>
      <c r="G2371" s="69" t="str">
        <f>precio_alta!F37</f>
        <v>Android</v>
      </c>
      <c r="H2371" s="69" t="s">
        <v>187</v>
      </c>
      <c r="I2371" t="s">
        <v>44</v>
      </c>
      <c r="J2371" s="69">
        <f>precio_alta!O37</f>
        <v>729</v>
      </c>
    </row>
    <row r="2372" spans="1:10" x14ac:dyDescent="0.3">
      <c r="A2372" t="str">
        <f t="shared" si="37"/>
        <v>HONOR X7D 256GB 5GMax Negocios + Ilimitado 159.90CONTADO</v>
      </c>
      <c r="B2372" s="69" t="str">
        <f>precio_alta!A38</f>
        <v>Corriente</v>
      </c>
      <c r="C2372" s="69" t="str">
        <f>precio_alta!B38</f>
        <v>5G</v>
      </c>
      <c r="D2372" s="69" t="str">
        <f>precio_alta!C38</f>
        <v>HONOR</v>
      </c>
      <c r="E2372" s="69" t="str">
        <f>precio_alta!D38</f>
        <v>HONOR X7D 256GB 5G</v>
      </c>
      <c r="F2372" s="69">
        <f>precio_alta!E38</f>
        <v>879</v>
      </c>
      <c r="G2372" s="69" t="str">
        <f>precio_alta!F38</f>
        <v>Android</v>
      </c>
      <c r="H2372" s="69" t="s">
        <v>187</v>
      </c>
      <c r="I2372" t="s">
        <v>44</v>
      </c>
      <c r="J2372" s="69">
        <f>precio_alta!O38</f>
        <v>779</v>
      </c>
    </row>
    <row r="2373" spans="1:10" x14ac:dyDescent="0.3">
      <c r="A2373" t="str">
        <f t="shared" si="37"/>
        <v>HONOR X7E PLUS 256GB 5GMax Negocios + Ilimitado 159.90CONTADO</v>
      </c>
      <c r="B2373" s="69" t="str">
        <f>precio_alta!A39</f>
        <v>Corriente</v>
      </c>
      <c r="C2373" s="69" t="str">
        <f>precio_alta!B39</f>
        <v>5G</v>
      </c>
      <c r="D2373" s="69" t="str">
        <f>precio_alta!C39</f>
        <v>HONOR</v>
      </c>
      <c r="E2373" s="69" t="str">
        <f>precio_alta!D39</f>
        <v>HONOR X7E PLUS 256GB 5G</v>
      </c>
      <c r="F2373" s="69">
        <f>precio_alta!E39</f>
        <v>1179</v>
      </c>
      <c r="G2373" s="69" t="str">
        <f>precio_alta!F39</f>
        <v>Android</v>
      </c>
      <c r="H2373" s="69" t="s">
        <v>187</v>
      </c>
      <c r="I2373" t="s">
        <v>44</v>
      </c>
      <c r="J2373" s="69">
        <f>precio_alta!O39</f>
        <v>1039</v>
      </c>
    </row>
    <row r="2374" spans="1:10" x14ac:dyDescent="0.3">
      <c r="A2374" t="str">
        <f t="shared" si="37"/>
        <v>HONOR X8C 256GB 5GMax Negocios + Ilimitado 159.90CONTADO</v>
      </c>
      <c r="B2374" s="69" t="str">
        <f>precio_alta!A40</f>
        <v>Corriente</v>
      </c>
      <c r="C2374" s="69" t="str">
        <f>precio_alta!B40</f>
        <v>5G</v>
      </c>
      <c r="D2374" s="69" t="str">
        <f>precio_alta!C40</f>
        <v>HONOR</v>
      </c>
      <c r="E2374" s="69" t="str">
        <f>precio_alta!D40</f>
        <v>HONOR X8C 256GB 5G</v>
      </c>
      <c r="F2374" s="69">
        <f>precio_alta!E40</f>
        <v>1189</v>
      </c>
      <c r="G2374" s="69" t="str">
        <f>precio_alta!F40</f>
        <v>Android</v>
      </c>
      <c r="H2374" s="69" t="s">
        <v>187</v>
      </c>
      <c r="I2374" t="s">
        <v>44</v>
      </c>
      <c r="J2374" s="69">
        <f>precio_alta!O40</f>
        <v>1049</v>
      </c>
    </row>
    <row r="2375" spans="1:10" x14ac:dyDescent="0.3">
      <c r="A2375" t="str">
        <f t="shared" si="37"/>
        <v>HUAWEI WATCH KIDS 4 PROMax Negocios + Ilimitado 159.90CONTADO</v>
      </c>
      <c r="B2375" s="69" t="str">
        <f>precio_alta!A41</f>
        <v>Corriente</v>
      </c>
      <c r="C2375" s="69" t="str">
        <f>precio_alta!B41</f>
        <v>4G</v>
      </c>
      <c r="D2375" s="69" t="str">
        <f>precio_alta!C41</f>
        <v>HUAWEI</v>
      </c>
      <c r="E2375" s="69" t="str">
        <f>precio_alta!D41</f>
        <v>HUAWEI WATCH KIDS 4 PRO</v>
      </c>
      <c r="F2375" s="69">
        <f>precio_alta!E41</f>
        <v>649</v>
      </c>
      <c r="G2375" s="69" t="str">
        <f>precio_alta!F41</f>
        <v>Android</v>
      </c>
      <c r="H2375" s="69" t="s">
        <v>187</v>
      </c>
      <c r="I2375" t="s">
        <v>44</v>
      </c>
      <c r="J2375" s="69">
        <f>precio_alta!O41</f>
        <v>569</v>
      </c>
    </row>
    <row r="2376" spans="1:10" x14ac:dyDescent="0.3">
      <c r="A2376" t="str">
        <f t="shared" si="37"/>
        <v>MOTOROLA MOTO EDGE 60 512GB 5GMax Negocios + Ilimitado 159.90CONTADO</v>
      </c>
      <c r="B2376" s="69" t="str">
        <f>precio_alta!A42</f>
        <v>Corriente</v>
      </c>
      <c r="C2376" s="69" t="str">
        <f>precio_alta!B42</f>
        <v>5G</v>
      </c>
      <c r="D2376" s="69" t="str">
        <f>precio_alta!C42</f>
        <v>MOTOROLA</v>
      </c>
      <c r="E2376" s="69" t="str">
        <f>precio_alta!D42</f>
        <v>MOTOROLA MOTO EDGE 60 512GB 5G</v>
      </c>
      <c r="F2376" s="69">
        <f>precio_alta!E42</f>
        <v>1989</v>
      </c>
      <c r="G2376" s="69" t="str">
        <f>precio_alta!F42</f>
        <v>Android</v>
      </c>
      <c r="H2376" s="69" t="s">
        <v>187</v>
      </c>
      <c r="I2376" t="s">
        <v>44</v>
      </c>
      <c r="J2376" s="69">
        <f>precio_alta!O42</f>
        <v>1749</v>
      </c>
    </row>
    <row r="2377" spans="1:10" x14ac:dyDescent="0.3">
      <c r="A2377" t="str">
        <f t="shared" si="37"/>
        <v>MOTOROLA MOTO EDGE 60 FUSION 256GB 5GMax Negocios + Ilimitado 159.90CONTADO</v>
      </c>
      <c r="B2377" s="69" t="str">
        <f>precio_alta!A43</f>
        <v>Corriente</v>
      </c>
      <c r="C2377" s="69" t="str">
        <f>precio_alta!B43</f>
        <v>5G</v>
      </c>
      <c r="D2377" s="69" t="str">
        <f>precio_alta!C43</f>
        <v>MOTOROLA</v>
      </c>
      <c r="E2377" s="69" t="str">
        <f>precio_alta!D43</f>
        <v>MOTOROLA MOTO EDGE 60 FUSION 256GB 5G</v>
      </c>
      <c r="F2377" s="69">
        <f>precio_alta!E43</f>
        <v>1439</v>
      </c>
      <c r="G2377" s="69" t="str">
        <f>precio_alta!F43</f>
        <v>Android</v>
      </c>
      <c r="H2377" s="69" t="s">
        <v>187</v>
      </c>
      <c r="I2377" t="s">
        <v>44</v>
      </c>
      <c r="J2377" s="69">
        <f>precio_alta!O43</f>
        <v>1259</v>
      </c>
    </row>
    <row r="2378" spans="1:10" x14ac:dyDescent="0.3">
      <c r="A2378" t="str">
        <f t="shared" si="37"/>
        <v>MOTOROLA MOTO EDGE 60 PRO 512GB 5GMax Negocios + Ilimitado 159.90CONTADO</v>
      </c>
      <c r="B2378" s="69" t="str">
        <f>precio_alta!A44</f>
        <v>Corriente</v>
      </c>
      <c r="C2378" s="69" t="str">
        <f>precio_alta!B44</f>
        <v>5G</v>
      </c>
      <c r="D2378" s="69" t="str">
        <f>precio_alta!C44</f>
        <v>MOTOROLA</v>
      </c>
      <c r="E2378" s="69" t="str">
        <f>precio_alta!D44</f>
        <v>MOTOROLA MOTO EDGE 60 PRO 512GB 5G</v>
      </c>
      <c r="F2378" s="69">
        <f>precio_alta!E44</f>
        <v>2649</v>
      </c>
      <c r="G2378" s="69" t="str">
        <f>precio_alta!F44</f>
        <v>Android</v>
      </c>
      <c r="H2378" s="69" t="s">
        <v>187</v>
      </c>
      <c r="I2378" t="s">
        <v>44</v>
      </c>
      <c r="J2378" s="69">
        <f>precio_alta!O44</f>
        <v>2329</v>
      </c>
    </row>
    <row r="2379" spans="1:10" x14ac:dyDescent="0.3">
      <c r="A2379" t="str">
        <f t="shared" si="37"/>
        <v>MOTOROLA MOTO EDGE 70 512GB 5GMax Negocios + Ilimitado 159.90CONTADO</v>
      </c>
      <c r="B2379" s="69" t="str">
        <f>precio_alta!A45</f>
        <v>Corriente</v>
      </c>
      <c r="C2379" s="69" t="str">
        <f>precio_alta!B45</f>
        <v>5G</v>
      </c>
      <c r="D2379" s="69" t="str">
        <f>precio_alta!C45</f>
        <v>MOTOROLA</v>
      </c>
      <c r="E2379" s="69" t="str">
        <f>precio_alta!D45</f>
        <v>MOTOROLA MOTO EDGE 70 512GB 5G</v>
      </c>
      <c r="F2379" s="69">
        <f>precio_alta!E45</f>
        <v>2549</v>
      </c>
      <c r="G2379" s="69" t="str">
        <f>precio_alta!F45</f>
        <v>Android</v>
      </c>
      <c r="H2379" s="69" t="s">
        <v>187</v>
      </c>
      <c r="I2379" t="s">
        <v>44</v>
      </c>
      <c r="J2379" s="69">
        <f>precio_alta!O45</f>
        <v>2229</v>
      </c>
    </row>
    <row r="2380" spans="1:10" x14ac:dyDescent="0.3">
      <c r="A2380" t="str">
        <f t="shared" si="37"/>
        <v>MOTOROLA MOTO EDGE 70 FUSION 256GB 5GMax Negocios + Ilimitado 159.90CONTADO</v>
      </c>
      <c r="B2380" s="69" t="str">
        <f>precio_alta!A46</f>
        <v>Corriente</v>
      </c>
      <c r="C2380" s="69" t="str">
        <f>precio_alta!B46</f>
        <v>5G</v>
      </c>
      <c r="D2380" s="69" t="str">
        <f>precio_alta!C46</f>
        <v>MOTOROLA</v>
      </c>
      <c r="E2380" s="69" t="str">
        <f>precio_alta!D46</f>
        <v>MOTOROLA MOTO EDGE 70 FUSION 256GB 5G</v>
      </c>
      <c r="F2380" s="69">
        <f>precio_alta!E46</f>
        <v>1899</v>
      </c>
      <c r="G2380" s="69" t="str">
        <f>precio_alta!F46</f>
        <v>Android</v>
      </c>
      <c r="H2380" s="69" t="s">
        <v>187</v>
      </c>
      <c r="I2380" t="s">
        <v>44</v>
      </c>
      <c r="J2380" s="69">
        <f>precio_alta!O46</f>
        <v>1659</v>
      </c>
    </row>
    <row r="2381" spans="1:10" x14ac:dyDescent="0.3">
      <c r="A2381" t="str">
        <f t="shared" si="37"/>
        <v>MOTOROLA MOTO EDGE 70 PRO 512GB 5GMax Negocios + Ilimitado 159.90CONTADO</v>
      </c>
      <c r="B2381" s="69" t="str">
        <f>precio_alta!A47</f>
        <v>Corriente</v>
      </c>
      <c r="C2381" s="69" t="str">
        <f>precio_alta!B47</f>
        <v>5G</v>
      </c>
      <c r="D2381" s="69" t="str">
        <f>precio_alta!C47</f>
        <v>MOTOROLA</v>
      </c>
      <c r="E2381" s="69" t="str">
        <f>precio_alta!D47</f>
        <v>MOTOROLA MOTO EDGE 70 PRO 512GB 5G</v>
      </c>
      <c r="F2381" s="69">
        <f>precio_alta!E47</f>
        <v>3619</v>
      </c>
      <c r="G2381" s="69" t="str">
        <f>precio_alta!F47</f>
        <v>Android</v>
      </c>
      <c r="H2381" s="69" t="s">
        <v>187</v>
      </c>
      <c r="I2381" t="s">
        <v>44</v>
      </c>
      <c r="J2381" s="69">
        <f>precio_alta!O47</f>
        <v>3179</v>
      </c>
    </row>
    <row r="2382" spans="1:10" x14ac:dyDescent="0.3">
      <c r="A2382" t="str">
        <f t="shared" si="37"/>
        <v>MOTOROLA MOTO G06 128GBMax Negocios + Ilimitado 159.90CONTADO</v>
      </c>
      <c r="B2382" s="69" t="str">
        <f>precio_alta!A48</f>
        <v>Corriente</v>
      </c>
      <c r="C2382" s="69" t="str">
        <f>precio_alta!B48</f>
        <v>4G</v>
      </c>
      <c r="D2382" s="69" t="str">
        <f>precio_alta!C48</f>
        <v>MOTOROLA</v>
      </c>
      <c r="E2382" s="69" t="str">
        <f>precio_alta!D48</f>
        <v>MOTOROLA MOTO G06 128GB</v>
      </c>
      <c r="F2382" s="69">
        <f>precio_alta!E48</f>
        <v>619</v>
      </c>
      <c r="G2382" s="69" t="str">
        <f>precio_alta!F48</f>
        <v>Android</v>
      </c>
      <c r="H2382" s="69" t="s">
        <v>187</v>
      </c>
      <c r="I2382" t="s">
        <v>44</v>
      </c>
      <c r="J2382" s="69">
        <f>precio_alta!O48</f>
        <v>549</v>
      </c>
    </row>
    <row r="2383" spans="1:10" x14ac:dyDescent="0.3">
      <c r="A2383" t="str">
        <f t="shared" si="37"/>
        <v>MOTOROLA MOTO G06 256GBMax Negocios + Ilimitado 159.90CONTADO</v>
      </c>
      <c r="B2383" s="69" t="str">
        <f>precio_alta!A49</f>
        <v>Corriente</v>
      </c>
      <c r="C2383" s="69" t="str">
        <f>precio_alta!B49</f>
        <v>4G</v>
      </c>
      <c r="D2383" s="69" t="str">
        <f>precio_alta!C49</f>
        <v>MOTOROLA</v>
      </c>
      <c r="E2383" s="69" t="str">
        <f>precio_alta!D49</f>
        <v>MOTOROLA MOTO G06 256GB</v>
      </c>
      <c r="F2383" s="69">
        <f>precio_alta!E49</f>
        <v>649</v>
      </c>
      <c r="G2383" s="69" t="str">
        <f>precio_alta!F49</f>
        <v>Android</v>
      </c>
      <c r="H2383" s="69" t="s">
        <v>187</v>
      </c>
      <c r="I2383" t="s">
        <v>44</v>
      </c>
      <c r="J2383" s="69">
        <f>precio_alta!O49</f>
        <v>569</v>
      </c>
    </row>
    <row r="2384" spans="1:10" x14ac:dyDescent="0.3">
      <c r="A2384" t="str">
        <f t="shared" si="37"/>
        <v>MOTOROLA MOTO G15 256GBMax Negocios + Ilimitado 159.90CONTADO</v>
      </c>
      <c r="B2384" s="69" t="str">
        <f>precio_alta!A50</f>
        <v>Corriente</v>
      </c>
      <c r="C2384" s="69" t="str">
        <f>precio_alta!B50</f>
        <v>4G</v>
      </c>
      <c r="D2384" s="69" t="str">
        <f>precio_alta!C50</f>
        <v>MOTOROLA</v>
      </c>
      <c r="E2384" s="69" t="str">
        <f>precio_alta!D50</f>
        <v>MOTOROLA MOTO G15 256GB</v>
      </c>
      <c r="F2384" s="69">
        <f>precio_alta!E50</f>
        <v>719</v>
      </c>
      <c r="G2384" s="69" t="str">
        <f>precio_alta!F50</f>
        <v>Android</v>
      </c>
      <c r="H2384" s="69" t="s">
        <v>187</v>
      </c>
      <c r="I2384" t="s">
        <v>44</v>
      </c>
      <c r="J2384" s="69">
        <f>precio_alta!O50</f>
        <v>629</v>
      </c>
    </row>
    <row r="2385" spans="1:10" x14ac:dyDescent="0.3">
      <c r="A2385" t="str">
        <f t="shared" si="37"/>
        <v>MOTOROLA MOTO G17 256GBMax Negocios + Ilimitado 159.90CONTADO</v>
      </c>
      <c r="B2385" s="69" t="str">
        <f>precio_alta!A51</f>
        <v>Corriente</v>
      </c>
      <c r="C2385" s="69" t="str">
        <f>precio_alta!B51</f>
        <v>4G</v>
      </c>
      <c r="D2385" s="69" t="str">
        <f>precio_alta!C51</f>
        <v>MOTOROLA</v>
      </c>
      <c r="E2385" s="69" t="str">
        <f>precio_alta!D51</f>
        <v>MOTOROLA MOTO G17 256GB</v>
      </c>
      <c r="F2385" s="69">
        <f>precio_alta!E51</f>
        <v>779</v>
      </c>
      <c r="G2385" s="69" t="str">
        <f>precio_alta!F51</f>
        <v>Android</v>
      </c>
      <c r="H2385" s="69" t="s">
        <v>187</v>
      </c>
      <c r="I2385" t="s">
        <v>44</v>
      </c>
      <c r="J2385" s="69">
        <f>precio_alta!O51</f>
        <v>689</v>
      </c>
    </row>
    <row r="2386" spans="1:10" x14ac:dyDescent="0.3">
      <c r="A2386" t="str">
        <f t="shared" si="37"/>
        <v>MOTOROLA MOTO G47 128GB 5GMax Negocios + Ilimitado 159.90CONTADO</v>
      </c>
      <c r="B2386" s="69" t="str">
        <f>precio_alta!A52</f>
        <v>Corriente</v>
      </c>
      <c r="C2386" s="69" t="str">
        <f>precio_alta!B52</f>
        <v>5G</v>
      </c>
      <c r="D2386" s="69" t="str">
        <f>precio_alta!C52</f>
        <v>MOTOROLA</v>
      </c>
      <c r="E2386" s="69" t="str">
        <f>precio_alta!D52</f>
        <v>MOTOROLA MOTO G47 128GB 5G</v>
      </c>
      <c r="F2386" s="69">
        <f>precio_alta!E52</f>
        <v>949</v>
      </c>
      <c r="G2386" s="69" t="str">
        <f>precio_alta!F52</f>
        <v>Android</v>
      </c>
      <c r="H2386" s="69" t="s">
        <v>187</v>
      </c>
      <c r="I2386" t="s">
        <v>44</v>
      </c>
      <c r="J2386" s="69">
        <f>precio_alta!O52</f>
        <v>829</v>
      </c>
    </row>
    <row r="2387" spans="1:10" x14ac:dyDescent="0.3">
      <c r="A2387" t="str">
        <f t="shared" si="37"/>
        <v>MOTOROLA MOTO G56 256GB 5GMax Negocios + Ilimitado 159.90CONTADO</v>
      </c>
      <c r="B2387" s="69" t="str">
        <f>precio_alta!A53</f>
        <v>Corriente</v>
      </c>
      <c r="C2387" s="69" t="str">
        <f>precio_alta!B53</f>
        <v>5G</v>
      </c>
      <c r="D2387" s="69" t="str">
        <f>precio_alta!C53</f>
        <v>MOTOROLA</v>
      </c>
      <c r="E2387" s="69" t="str">
        <f>precio_alta!D53</f>
        <v>MOTOROLA MOTO G56 256GB 5G</v>
      </c>
      <c r="F2387" s="69">
        <f>precio_alta!E53</f>
        <v>969</v>
      </c>
      <c r="G2387" s="69" t="str">
        <f>precio_alta!F53</f>
        <v>Android</v>
      </c>
      <c r="H2387" s="69" t="s">
        <v>187</v>
      </c>
      <c r="I2387" t="s">
        <v>44</v>
      </c>
      <c r="J2387" s="69">
        <f>precio_alta!O53</f>
        <v>849</v>
      </c>
    </row>
    <row r="2388" spans="1:10" x14ac:dyDescent="0.3">
      <c r="A2388" t="str">
        <f t="shared" si="37"/>
        <v>MOTOROLA MOTO G67 256GB 5GMax Negocios + Ilimitado 159.90CONTADO</v>
      </c>
      <c r="B2388" s="69" t="str">
        <f>precio_alta!A54</f>
        <v>Corriente</v>
      </c>
      <c r="C2388" s="69" t="str">
        <f>precio_alta!B54</f>
        <v>5G</v>
      </c>
      <c r="D2388" s="69" t="str">
        <f>precio_alta!C54</f>
        <v>MOTOROLA</v>
      </c>
      <c r="E2388" s="69" t="str">
        <f>precio_alta!D54</f>
        <v>MOTOROLA MOTO G67 256GB 5G</v>
      </c>
      <c r="F2388" s="69">
        <f>precio_alta!E54</f>
        <v>1269</v>
      </c>
      <c r="G2388" s="69" t="str">
        <f>precio_alta!F54</f>
        <v>Android</v>
      </c>
      <c r="H2388" s="69" t="s">
        <v>187</v>
      </c>
      <c r="I2388" t="s">
        <v>44</v>
      </c>
      <c r="J2388" s="69">
        <f>precio_alta!O54</f>
        <v>1119</v>
      </c>
    </row>
    <row r="2389" spans="1:10" x14ac:dyDescent="0.3">
      <c r="A2389" t="str">
        <f t="shared" si="37"/>
        <v>MOTOROLA MOTO G77 256GB 5GMax Negocios + Ilimitado 159.90CONTADO</v>
      </c>
      <c r="B2389" s="69" t="str">
        <f>precio_alta!A55</f>
        <v>Corriente</v>
      </c>
      <c r="C2389" s="69" t="str">
        <f>precio_alta!B55</f>
        <v>5G</v>
      </c>
      <c r="D2389" s="69" t="str">
        <f>precio_alta!C55</f>
        <v>MOTOROLA</v>
      </c>
      <c r="E2389" s="69" t="str">
        <f>precio_alta!D55</f>
        <v>MOTOROLA MOTO G77 256GB 5G</v>
      </c>
      <c r="F2389" s="69">
        <f>precio_alta!E55</f>
        <v>1519</v>
      </c>
      <c r="G2389" s="69" t="str">
        <f>precio_alta!F55</f>
        <v>Android</v>
      </c>
      <c r="H2389" s="69" t="s">
        <v>187</v>
      </c>
      <c r="I2389" t="s">
        <v>44</v>
      </c>
      <c r="J2389" s="69">
        <f>precio_alta!O55</f>
        <v>1329</v>
      </c>
    </row>
    <row r="2390" spans="1:10" x14ac:dyDescent="0.3">
      <c r="A2390" t="str">
        <f t="shared" si="37"/>
        <v>MOTOROLA MOTO RAZR 60 512GB 5GMax Negocios + Ilimitado 159.90CONTADO</v>
      </c>
      <c r="B2390" s="69" t="str">
        <f>precio_alta!A56</f>
        <v>Corriente</v>
      </c>
      <c r="C2390" s="69" t="str">
        <f>precio_alta!B56</f>
        <v>5G</v>
      </c>
      <c r="D2390" s="69" t="str">
        <f>precio_alta!C56</f>
        <v>MOTOROLA</v>
      </c>
      <c r="E2390" s="69" t="str">
        <f>precio_alta!D56</f>
        <v>MOTOROLA MOTO RAZR 60 512GB 5G</v>
      </c>
      <c r="F2390" s="69">
        <f>precio_alta!E56</f>
        <v>3789</v>
      </c>
      <c r="G2390" s="69" t="str">
        <f>precio_alta!F56</f>
        <v>Android</v>
      </c>
      <c r="H2390" s="69" t="s">
        <v>187</v>
      </c>
      <c r="I2390" t="s">
        <v>44</v>
      </c>
      <c r="J2390" s="69">
        <f>precio_alta!O56</f>
        <v>3329</v>
      </c>
    </row>
    <row r="2391" spans="1:10" x14ac:dyDescent="0.3">
      <c r="A2391" t="str">
        <f t="shared" si="37"/>
        <v>MOTOROLA MOTO RAZR 70 512GB 5GMax Negocios + Ilimitado 159.90CONTADO</v>
      </c>
      <c r="B2391" s="69" t="str">
        <f>precio_alta!A57</f>
        <v>Corriente</v>
      </c>
      <c r="C2391" s="69" t="str">
        <f>precio_alta!B57</f>
        <v>5G</v>
      </c>
      <c r="D2391" s="69" t="str">
        <f>precio_alta!C57</f>
        <v>MOTOROLA</v>
      </c>
      <c r="E2391" s="69" t="str">
        <f>precio_alta!D57</f>
        <v>MOTOROLA MOTO RAZR 70 512GB 5G</v>
      </c>
      <c r="F2391" s="69">
        <f>precio_alta!E57</f>
        <v>4089</v>
      </c>
      <c r="G2391" s="69" t="str">
        <f>precio_alta!F57</f>
        <v>Android</v>
      </c>
      <c r="H2391" s="69" t="s">
        <v>187</v>
      </c>
      <c r="I2391" t="s">
        <v>44</v>
      </c>
      <c r="J2391" s="69">
        <f>precio_alta!O57</f>
        <v>3589</v>
      </c>
    </row>
    <row r="2392" spans="1:10" x14ac:dyDescent="0.3">
      <c r="A2392" t="str">
        <f t="shared" si="37"/>
        <v>OPPO A5 256GBMax Negocios + Ilimitado 159.90CONTADO</v>
      </c>
      <c r="B2392" s="69" t="str">
        <f>precio_alta!A58</f>
        <v>Corriente</v>
      </c>
      <c r="C2392" s="69" t="str">
        <f>precio_alta!B58</f>
        <v>4G</v>
      </c>
      <c r="D2392" s="69" t="str">
        <f>precio_alta!C58</f>
        <v>OPPO</v>
      </c>
      <c r="E2392" s="69" t="str">
        <f>precio_alta!D58</f>
        <v>OPPO A5 256GB</v>
      </c>
      <c r="F2392" s="69">
        <f>precio_alta!E58</f>
        <v>849</v>
      </c>
      <c r="G2392" s="69" t="str">
        <f>precio_alta!F58</f>
        <v>Android</v>
      </c>
      <c r="H2392" s="69" t="s">
        <v>187</v>
      </c>
      <c r="I2392" t="s">
        <v>44</v>
      </c>
      <c r="J2392" s="69">
        <f>precio_alta!O58</f>
        <v>739</v>
      </c>
    </row>
    <row r="2393" spans="1:10" x14ac:dyDescent="0.3">
      <c r="A2393" t="str">
        <f t="shared" si="37"/>
        <v>OPPO A5 256GB 5GMax Negocios + Ilimitado 159.90CONTADO</v>
      </c>
      <c r="B2393" s="69" t="str">
        <f>precio_alta!A59</f>
        <v>Corriente</v>
      </c>
      <c r="C2393" s="69" t="str">
        <f>precio_alta!B59</f>
        <v>5G</v>
      </c>
      <c r="D2393" s="69" t="str">
        <f>precio_alta!C59</f>
        <v>OPPO</v>
      </c>
      <c r="E2393" s="69" t="str">
        <f>precio_alta!D59</f>
        <v>OPPO A5 256GB 5G</v>
      </c>
      <c r="F2393" s="69">
        <f>precio_alta!E59</f>
        <v>1319</v>
      </c>
      <c r="G2393" s="69" t="str">
        <f>precio_alta!F59</f>
        <v>Android</v>
      </c>
      <c r="H2393" s="69" t="s">
        <v>187</v>
      </c>
      <c r="I2393" t="s">
        <v>44</v>
      </c>
      <c r="J2393" s="69">
        <f>precio_alta!O59</f>
        <v>1159</v>
      </c>
    </row>
    <row r="2394" spans="1:10" x14ac:dyDescent="0.3">
      <c r="A2394" t="str">
        <f t="shared" si="37"/>
        <v>OPPO A5X 128GBMax Negocios + Ilimitado 159.90CONTADO</v>
      </c>
      <c r="B2394" s="69" t="str">
        <f>precio_alta!A60</f>
        <v>Corriente</v>
      </c>
      <c r="C2394" s="69" t="str">
        <f>precio_alta!B60</f>
        <v>4G</v>
      </c>
      <c r="D2394" s="69" t="str">
        <f>precio_alta!C60</f>
        <v>OPPO</v>
      </c>
      <c r="E2394" s="69" t="str">
        <f>precio_alta!D60</f>
        <v>OPPO A5X 128GB</v>
      </c>
      <c r="F2394" s="69">
        <f>precio_alta!E60</f>
        <v>659</v>
      </c>
      <c r="G2394" s="69" t="str">
        <f>precio_alta!F60</f>
        <v>Android</v>
      </c>
      <c r="H2394" s="69" t="s">
        <v>187</v>
      </c>
      <c r="I2394" t="s">
        <v>44</v>
      </c>
      <c r="J2394" s="69">
        <f>precio_alta!O60</f>
        <v>579</v>
      </c>
    </row>
    <row r="2395" spans="1:10" x14ac:dyDescent="0.3">
      <c r="A2395" t="str">
        <f t="shared" si="37"/>
        <v>OPPO A6 PRO 256GB 5GMax Negocios + Ilimitado 159.90CONTADO</v>
      </c>
      <c r="B2395" s="69" t="str">
        <f>precio_alta!A61</f>
        <v>Corriente</v>
      </c>
      <c r="C2395" s="69" t="str">
        <f>precio_alta!B61</f>
        <v>5G</v>
      </c>
      <c r="D2395" s="69" t="str">
        <f>precio_alta!C61</f>
        <v>OPPO</v>
      </c>
      <c r="E2395" s="69" t="str">
        <f>precio_alta!D61</f>
        <v>OPPO A6 PRO 256GB 5G</v>
      </c>
      <c r="F2395" s="69">
        <f>precio_alta!E61</f>
        <v>1779</v>
      </c>
      <c r="G2395" s="69" t="str">
        <f>precio_alta!F61</f>
        <v>Android</v>
      </c>
      <c r="H2395" s="69" t="s">
        <v>187</v>
      </c>
      <c r="I2395" t="s">
        <v>44</v>
      </c>
      <c r="J2395" s="69">
        <f>precio_alta!O61</f>
        <v>1559</v>
      </c>
    </row>
    <row r="2396" spans="1:10" x14ac:dyDescent="0.3">
      <c r="A2396" t="str">
        <f t="shared" si="37"/>
        <v>OPPO A6T 128GBMax Negocios + Ilimitado 159.90CONTADO</v>
      </c>
      <c r="B2396" s="69" t="str">
        <f>precio_alta!A62</f>
        <v>Corriente</v>
      </c>
      <c r="C2396" s="69" t="str">
        <f>precio_alta!B62</f>
        <v>4G</v>
      </c>
      <c r="D2396" s="69" t="str">
        <f>precio_alta!C62</f>
        <v>OPPO</v>
      </c>
      <c r="E2396" s="69" t="str">
        <f>precio_alta!D62</f>
        <v>OPPO A6T 128GB</v>
      </c>
      <c r="F2396" s="69">
        <f>precio_alta!E62</f>
        <v>789</v>
      </c>
      <c r="G2396" s="69" t="str">
        <f>precio_alta!F62</f>
        <v>Android</v>
      </c>
      <c r="H2396" s="69" t="s">
        <v>187</v>
      </c>
      <c r="I2396" t="s">
        <v>44</v>
      </c>
      <c r="J2396" s="69">
        <f>precio_alta!O62</f>
        <v>689</v>
      </c>
    </row>
    <row r="2397" spans="1:10" x14ac:dyDescent="0.3">
      <c r="A2397" t="str">
        <f t="shared" si="37"/>
        <v>OPPO A6X 256GB 5GMax Negocios + Ilimitado 159.90CONTADO</v>
      </c>
      <c r="B2397" s="69" t="str">
        <f>precio_alta!A63</f>
        <v>Corriente</v>
      </c>
      <c r="C2397" s="69" t="str">
        <f>precio_alta!B63</f>
        <v>5G</v>
      </c>
      <c r="D2397" s="69" t="str">
        <f>precio_alta!C63</f>
        <v>OPPO</v>
      </c>
      <c r="E2397" s="69" t="str">
        <f>precio_alta!D63</f>
        <v>OPPO A6X 256GB 5G</v>
      </c>
      <c r="F2397" s="69">
        <f>precio_alta!E63</f>
        <v>1159</v>
      </c>
      <c r="G2397" s="69" t="str">
        <f>precio_alta!F63</f>
        <v>Android</v>
      </c>
      <c r="H2397" s="69" t="s">
        <v>187</v>
      </c>
      <c r="I2397" t="s">
        <v>44</v>
      </c>
      <c r="J2397" s="69">
        <f>precio_alta!O63</f>
        <v>1019</v>
      </c>
    </row>
    <row r="2398" spans="1:10" x14ac:dyDescent="0.3">
      <c r="A2398" t="str">
        <f t="shared" si="37"/>
        <v>OPPO RENO 14F 256GB 5GMax Negocios + Ilimitado 159.90CONTADO</v>
      </c>
      <c r="B2398" s="69" t="str">
        <f>precio_alta!A64</f>
        <v>Corriente</v>
      </c>
      <c r="C2398" s="69" t="str">
        <f>precio_alta!B64</f>
        <v>4G</v>
      </c>
      <c r="D2398" s="69" t="str">
        <f>precio_alta!C64</f>
        <v>OPPO</v>
      </c>
      <c r="E2398" s="69" t="str">
        <f>precio_alta!D64</f>
        <v>OPPO RENO 14F 256GB 5G</v>
      </c>
      <c r="F2398" s="69">
        <f>precio_alta!E64</f>
        <v>2229</v>
      </c>
      <c r="G2398" s="69" t="str">
        <f>precio_alta!F64</f>
        <v>Android</v>
      </c>
      <c r="H2398" s="69" t="s">
        <v>187</v>
      </c>
      <c r="I2398" t="s">
        <v>44</v>
      </c>
      <c r="J2398" s="69">
        <f>precio_alta!O64</f>
        <v>1949</v>
      </c>
    </row>
    <row r="2399" spans="1:10" x14ac:dyDescent="0.3">
      <c r="A2399" t="str">
        <f t="shared" si="37"/>
        <v>OPPO RENO 14F 512GB 5GMax Negocios + Ilimitado 159.90CONTADO</v>
      </c>
      <c r="B2399" s="69" t="str">
        <f>precio_alta!A65</f>
        <v>Corriente</v>
      </c>
      <c r="C2399" s="69" t="str">
        <f>precio_alta!B65</f>
        <v>5G</v>
      </c>
      <c r="D2399" s="69" t="str">
        <f>precio_alta!C65</f>
        <v>OPPO</v>
      </c>
      <c r="E2399" s="69" t="str">
        <f>precio_alta!D65</f>
        <v>OPPO RENO 14F 512GB 5G</v>
      </c>
      <c r="F2399" s="69">
        <f>precio_alta!E65</f>
        <v>2439</v>
      </c>
      <c r="G2399" s="69" t="str">
        <f>precio_alta!F65</f>
        <v>Android</v>
      </c>
      <c r="H2399" s="69" t="s">
        <v>187</v>
      </c>
      <c r="I2399" t="s">
        <v>44</v>
      </c>
      <c r="J2399" s="69">
        <f>precio_alta!O65</f>
        <v>2139</v>
      </c>
    </row>
    <row r="2400" spans="1:10" x14ac:dyDescent="0.3">
      <c r="A2400" t="str">
        <f t="shared" si="37"/>
        <v>OPPO RENO 16 256GB 5GMax Negocios + Ilimitado 159.90CONTADO</v>
      </c>
      <c r="B2400" s="69" t="str">
        <f>precio_alta!A66</f>
        <v>Corriente</v>
      </c>
      <c r="C2400" s="69" t="str">
        <f>precio_alta!B66</f>
        <v>5G</v>
      </c>
      <c r="D2400" s="69" t="str">
        <f>precio_alta!C66</f>
        <v>OPPO</v>
      </c>
      <c r="E2400" s="69" t="str">
        <f>precio_alta!D66</f>
        <v>OPPO RENO 16 256GB 5G</v>
      </c>
      <c r="F2400" s="69">
        <f>precio_alta!E66</f>
        <v>3839</v>
      </c>
      <c r="G2400" s="69" t="str">
        <f>precio_alta!F66</f>
        <v>Android</v>
      </c>
      <c r="H2400" s="69" t="s">
        <v>187</v>
      </c>
      <c r="I2400" t="s">
        <v>44</v>
      </c>
      <c r="J2400" s="69">
        <f>precio_alta!O66</f>
        <v>3369</v>
      </c>
    </row>
    <row r="2401" spans="1:10" x14ac:dyDescent="0.3">
      <c r="A2401" t="str">
        <f t="shared" si="37"/>
        <v>OPPO RENO 16F 256GB 5GMax Negocios + Ilimitado 159.90CONTADO</v>
      </c>
      <c r="B2401" s="69" t="str">
        <f>precio_alta!A67</f>
        <v>Corriente</v>
      </c>
      <c r="C2401" s="69" t="str">
        <f>precio_alta!B67</f>
        <v>5G</v>
      </c>
      <c r="D2401" s="69" t="str">
        <f>precio_alta!C67</f>
        <v>OPPO</v>
      </c>
      <c r="E2401" s="69" t="str">
        <f>precio_alta!D67</f>
        <v>OPPO RENO 16F 256GB 5G</v>
      </c>
      <c r="F2401" s="69">
        <f>precio_alta!E67</f>
        <v>3129</v>
      </c>
      <c r="G2401" s="69" t="str">
        <f>precio_alta!F67</f>
        <v>Android</v>
      </c>
      <c r="H2401" s="69" t="s">
        <v>187</v>
      </c>
      <c r="I2401" t="s">
        <v>44</v>
      </c>
      <c r="J2401" s="69">
        <f>precio_alta!O67</f>
        <v>2739</v>
      </c>
    </row>
    <row r="2402" spans="1:10" x14ac:dyDescent="0.3">
      <c r="A2402" t="str">
        <f t="shared" si="37"/>
        <v>SAMSUNG GALAXY A07 128GBMax Negocios + Ilimitado 159.90CONTADO</v>
      </c>
      <c r="B2402" s="69" t="str">
        <f>precio_alta!A68</f>
        <v>Corriente</v>
      </c>
      <c r="C2402" s="69" t="str">
        <f>precio_alta!B68</f>
        <v>4G</v>
      </c>
      <c r="D2402" s="69" t="str">
        <f>precio_alta!C68</f>
        <v>SAMSUNG</v>
      </c>
      <c r="E2402" s="69" t="str">
        <f>precio_alta!D68</f>
        <v>SAMSUNG GALAXY A07 128GB</v>
      </c>
      <c r="F2402" s="69">
        <f>precio_alta!E68</f>
        <v>599</v>
      </c>
      <c r="G2402" s="69" t="str">
        <f>precio_alta!F68</f>
        <v>Android</v>
      </c>
      <c r="H2402" s="69" t="s">
        <v>187</v>
      </c>
      <c r="I2402" t="s">
        <v>44</v>
      </c>
      <c r="J2402" s="69">
        <f>precio_alta!O68</f>
        <v>529</v>
      </c>
    </row>
    <row r="2403" spans="1:10" x14ac:dyDescent="0.3">
      <c r="A2403" t="str">
        <f t="shared" si="37"/>
        <v>SAMSUNG GALAXY A16 128GBMax Negocios + Ilimitado 159.90CONTADO</v>
      </c>
      <c r="B2403" s="69" t="str">
        <f>precio_alta!A69</f>
        <v>Corriente</v>
      </c>
      <c r="C2403" s="69" t="str">
        <f>precio_alta!B69</f>
        <v>4G</v>
      </c>
      <c r="D2403" s="69" t="str">
        <f>precio_alta!C69</f>
        <v>SAMSUNG</v>
      </c>
      <c r="E2403" s="69" t="str">
        <f>precio_alta!D69</f>
        <v>SAMSUNG GALAXY A16 128GB</v>
      </c>
      <c r="F2403" s="69">
        <f>precio_alta!E69</f>
        <v>659</v>
      </c>
      <c r="G2403" s="69" t="str">
        <f>precio_alta!F69</f>
        <v>Android</v>
      </c>
      <c r="H2403" s="69" t="s">
        <v>187</v>
      </c>
      <c r="I2403" t="s">
        <v>44</v>
      </c>
      <c r="J2403" s="69">
        <f>precio_alta!O69</f>
        <v>579</v>
      </c>
    </row>
    <row r="2404" spans="1:10" x14ac:dyDescent="0.3">
      <c r="A2404" t="str">
        <f t="shared" si="37"/>
        <v>SAMSUNG GALAXY A17 128GB 5GMax Negocios + Ilimitado 159.90CONTADO</v>
      </c>
      <c r="B2404" s="69" t="str">
        <f>precio_alta!A70</f>
        <v>Corriente</v>
      </c>
      <c r="C2404" s="69" t="str">
        <f>precio_alta!B70</f>
        <v>5G</v>
      </c>
      <c r="D2404" s="69" t="str">
        <f>precio_alta!C70</f>
        <v>SAMSUNG</v>
      </c>
      <c r="E2404" s="69" t="str">
        <f>precio_alta!D70</f>
        <v>SAMSUNG GALAXY A17 128GB 5G</v>
      </c>
      <c r="F2404" s="69">
        <f>precio_alta!E70</f>
        <v>1179</v>
      </c>
      <c r="G2404" s="69" t="str">
        <f>precio_alta!F70</f>
        <v>Android</v>
      </c>
      <c r="H2404" s="69" t="s">
        <v>187</v>
      </c>
      <c r="I2404" t="s">
        <v>44</v>
      </c>
      <c r="J2404" s="69">
        <f>precio_alta!O70</f>
        <v>1029</v>
      </c>
    </row>
    <row r="2405" spans="1:10" x14ac:dyDescent="0.3">
      <c r="A2405" t="str">
        <f t="shared" si="37"/>
        <v>SAMSUNG GALAXY A17 256GB 5GMax Negocios + Ilimitado 159.90CONTADO</v>
      </c>
      <c r="B2405" s="69" t="str">
        <f>precio_alta!A71</f>
        <v>Corriente</v>
      </c>
      <c r="C2405" s="69" t="str">
        <f>precio_alta!B71</f>
        <v>5G</v>
      </c>
      <c r="D2405" s="69" t="str">
        <f>precio_alta!C71</f>
        <v>SAMSUNG</v>
      </c>
      <c r="E2405" s="69" t="str">
        <f>precio_alta!D71</f>
        <v>SAMSUNG GALAXY A17 256GB 5G</v>
      </c>
      <c r="F2405" s="69">
        <f>precio_alta!E71</f>
        <v>1309</v>
      </c>
      <c r="G2405" s="69" t="str">
        <f>precio_alta!F71</f>
        <v>Android</v>
      </c>
      <c r="H2405" s="69" t="s">
        <v>187</v>
      </c>
      <c r="I2405" t="s">
        <v>44</v>
      </c>
      <c r="J2405" s="69">
        <f>precio_alta!O71</f>
        <v>1099</v>
      </c>
    </row>
    <row r="2406" spans="1:10" x14ac:dyDescent="0.3">
      <c r="A2406" t="str">
        <f t="shared" si="37"/>
        <v>SAMSUNG GALAXY A26 128GB 5GMax Negocios + Ilimitado 159.90CONTADO</v>
      </c>
      <c r="B2406" s="69" t="str">
        <f>precio_alta!A72</f>
        <v>Corriente</v>
      </c>
      <c r="C2406" s="69" t="str">
        <f>precio_alta!B72</f>
        <v>5G</v>
      </c>
      <c r="D2406" s="69" t="str">
        <f>precio_alta!C72</f>
        <v>SAMSUNG</v>
      </c>
      <c r="E2406" s="69" t="str">
        <f>precio_alta!D72</f>
        <v>SAMSUNG GALAXY A26 128GB 5G</v>
      </c>
      <c r="F2406" s="69">
        <f>precio_alta!E72</f>
        <v>1169</v>
      </c>
      <c r="G2406" s="69" t="str">
        <f>precio_alta!F72</f>
        <v>Android</v>
      </c>
      <c r="H2406" s="69" t="s">
        <v>187</v>
      </c>
      <c r="I2406" t="s">
        <v>44</v>
      </c>
      <c r="J2406" s="69">
        <f>precio_alta!O72</f>
        <v>1029</v>
      </c>
    </row>
    <row r="2407" spans="1:10" x14ac:dyDescent="0.3">
      <c r="A2407" t="str">
        <f t="shared" si="37"/>
        <v>SAMSUNG GALAXY A27 256GB 5GMax Negocios + Ilimitado 159.90CONTADO</v>
      </c>
      <c r="B2407" s="69" t="str">
        <f>precio_alta!A73</f>
        <v>Corriente</v>
      </c>
      <c r="C2407" s="69" t="str">
        <f>precio_alta!B73</f>
        <v>5G</v>
      </c>
      <c r="D2407" s="69" t="str">
        <f>precio_alta!C73</f>
        <v>SAMSUNG</v>
      </c>
      <c r="E2407" s="69" t="str">
        <f>precio_alta!D73</f>
        <v>SAMSUNG GALAXY A27 256GB 5G</v>
      </c>
      <c r="F2407" s="69">
        <f>precio_alta!E73</f>
        <v>2009</v>
      </c>
      <c r="G2407" s="69" t="str">
        <f>precio_alta!F73</f>
        <v>Android</v>
      </c>
      <c r="H2407" s="69" t="s">
        <v>187</v>
      </c>
      <c r="I2407" t="s">
        <v>44</v>
      </c>
      <c r="J2407" s="69">
        <f>precio_alta!O73</f>
        <v>1769</v>
      </c>
    </row>
    <row r="2408" spans="1:10" x14ac:dyDescent="0.3">
      <c r="A2408" t="str">
        <f t="shared" si="37"/>
        <v>SAMSUNG GALAXY A36 128GB 5GMax Negocios + Ilimitado 159.90CONTADO</v>
      </c>
      <c r="B2408" s="69" t="str">
        <f>precio_alta!A74</f>
        <v>Corriente</v>
      </c>
      <c r="C2408" s="69" t="str">
        <f>precio_alta!B74</f>
        <v>5G</v>
      </c>
      <c r="D2408" s="69" t="str">
        <f>precio_alta!C74</f>
        <v>SAMSUNG</v>
      </c>
      <c r="E2408" s="69" t="str">
        <f>precio_alta!D74</f>
        <v>SAMSUNG GALAXY A36 128GB 5G</v>
      </c>
      <c r="F2408" s="69">
        <f>precio_alta!E74</f>
        <v>1519</v>
      </c>
      <c r="G2408" s="69" t="str">
        <f>precio_alta!F74</f>
        <v>Android</v>
      </c>
      <c r="H2408" s="69" t="s">
        <v>187</v>
      </c>
      <c r="I2408" t="s">
        <v>44</v>
      </c>
      <c r="J2408" s="69">
        <f>precio_alta!O74</f>
        <v>1339</v>
      </c>
    </row>
    <row r="2409" spans="1:10" x14ac:dyDescent="0.3">
      <c r="A2409" t="str">
        <f t="shared" si="37"/>
        <v>SAMSUNG GALAXY A37 256GB 5GMax Negocios + Ilimitado 159.90CONTADO</v>
      </c>
      <c r="B2409" s="69" t="str">
        <f>precio_alta!A75</f>
        <v>Corriente</v>
      </c>
      <c r="C2409" s="69" t="str">
        <f>precio_alta!B75</f>
        <v>5G</v>
      </c>
      <c r="D2409" s="69" t="str">
        <f>precio_alta!C75</f>
        <v>SAMSUNG</v>
      </c>
      <c r="E2409" s="69" t="str">
        <f>precio_alta!D75</f>
        <v>SAMSUNG GALAXY A37 256GB 5G</v>
      </c>
      <c r="F2409" s="69">
        <f>precio_alta!E75</f>
        <v>2249</v>
      </c>
      <c r="G2409" s="69" t="str">
        <f>precio_alta!F75</f>
        <v>Android</v>
      </c>
      <c r="H2409" s="69" t="s">
        <v>187</v>
      </c>
      <c r="I2409" t="s">
        <v>44</v>
      </c>
      <c r="J2409" s="69">
        <f>precio_alta!O75</f>
        <v>1969</v>
      </c>
    </row>
    <row r="2410" spans="1:10" x14ac:dyDescent="0.3">
      <c r="A2410" t="str">
        <f t="shared" si="37"/>
        <v>SAMSUNG GALAXY A56 256GB 5GMax Negocios + Ilimitado 159.90CONTADO</v>
      </c>
      <c r="B2410" s="69" t="str">
        <f>precio_alta!A76</f>
        <v>Corriente</v>
      </c>
      <c r="C2410" s="69" t="str">
        <f>precio_alta!B76</f>
        <v>5G</v>
      </c>
      <c r="D2410" s="69" t="str">
        <f>precio_alta!C76</f>
        <v>SAMSUNG</v>
      </c>
      <c r="E2410" s="69" t="str">
        <f>precio_alta!D76</f>
        <v>SAMSUNG GALAXY A56 256GB 5G</v>
      </c>
      <c r="F2410" s="69">
        <f>precio_alta!E76</f>
        <v>2109</v>
      </c>
      <c r="G2410" s="69" t="str">
        <f>precio_alta!F76</f>
        <v>Android</v>
      </c>
      <c r="H2410" s="69" t="s">
        <v>187</v>
      </c>
      <c r="I2410" t="s">
        <v>44</v>
      </c>
      <c r="J2410" s="69">
        <f>precio_alta!O76</f>
        <v>1849</v>
      </c>
    </row>
    <row r="2411" spans="1:10" x14ac:dyDescent="0.3">
      <c r="A2411" t="str">
        <f t="shared" si="37"/>
        <v>SAMSUNG GALAXY A57 256GB 5GMax Negocios + Ilimitado 159.90CONTADO</v>
      </c>
      <c r="B2411" s="69" t="str">
        <f>precio_alta!A77</f>
        <v>Corriente</v>
      </c>
      <c r="C2411" s="69" t="str">
        <f>precio_alta!B77</f>
        <v>5G</v>
      </c>
      <c r="D2411" s="69" t="str">
        <f>precio_alta!C77</f>
        <v>SAMSUNG</v>
      </c>
      <c r="E2411" s="69" t="str">
        <f>precio_alta!D77</f>
        <v>SAMSUNG GALAXY A57 256GB 5G</v>
      </c>
      <c r="F2411" s="69">
        <f>precio_alta!E77</f>
        <v>2509</v>
      </c>
      <c r="G2411" s="69" t="str">
        <f>precio_alta!F77</f>
        <v>Android</v>
      </c>
      <c r="H2411" s="69" t="s">
        <v>187</v>
      </c>
      <c r="I2411" t="s">
        <v>44</v>
      </c>
      <c r="J2411" s="69">
        <f>precio_alta!O77</f>
        <v>2199</v>
      </c>
    </row>
    <row r="2412" spans="1:10" x14ac:dyDescent="0.3">
      <c r="A2412" t="str">
        <f t="shared" si="37"/>
        <v>SAMSUNG GALAXY A57 512GB 5GMax Negocios + Ilimitado 159.90CONTADO</v>
      </c>
      <c r="B2412" s="69" t="str">
        <f>precio_alta!A78</f>
        <v>Corriente</v>
      </c>
      <c r="C2412" s="69" t="str">
        <f>precio_alta!B78</f>
        <v>5G</v>
      </c>
      <c r="D2412" s="69" t="str">
        <f>precio_alta!C78</f>
        <v>SAMSUNG</v>
      </c>
      <c r="E2412" s="69" t="str">
        <f>precio_alta!D78</f>
        <v>SAMSUNG GALAXY A57 512GB 5G</v>
      </c>
      <c r="F2412" s="69">
        <f>precio_alta!E78</f>
        <v>3449</v>
      </c>
      <c r="G2412" s="69" t="str">
        <f>precio_alta!F78</f>
        <v>Android</v>
      </c>
      <c r="H2412" s="69" t="s">
        <v>187</v>
      </c>
      <c r="I2412" t="s">
        <v>44</v>
      </c>
      <c r="J2412" s="69">
        <f>precio_alta!O78</f>
        <v>3029</v>
      </c>
    </row>
    <row r="2413" spans="1:10" x14ac:dyDescent="0.3">
      <c r="A2413" t="str">
        <f t="shared" si="37"/>
        <v>SAMSUNG GALAXY S25 128GBMax Negocios + Ilimitado 159.90CONTADO</v>
      </c>
      <c r="B2413" s="69" t="str">
        <f>precio_alta!A79</f>
        <v>Corriente</v>
      </c>
      <c r="C2413" s="69" t="str">
        <f>precio_alta!B79</f>
        <v>5G</v>
      </c>
      <c r="D2413" s="69" t="str">
        <f>precio_alta!C79</f>
        <v>SAMSUNG</v>
      </c>
      <c r="E2413" s="69" t="str">
        <f>precio_alta!D79</f>
        <v>SAMSUNG GALAXY S25 128GB</v>
      </c>
      <c r="F2413" s="69">
        <f>precio_alta!E79</f>
        <v>4529</v>
      </c>
      <c r="G2413" s="69" t="str">
        <f>precio_alta!F79</f>
        <v>Android</v>
      </c>
      <c r="H2413" s="69" t="s">
        <v>187</v>
      </c>
      <c r="I2413" t="s">
        <v>44</v>
      </c>
      <c r="J2413" s="69">
        <f>precio_alta!O79</f>
        <v>3979</v>
      </c>
    </row>
    <row r="2414" spans="1:10" x14ac:dyDescent="0.3">
      <c r="A2414" t="str">
        <f t="shared" si="37"/>
        <v>SAMSUNG GALAXY S25 FE 256GB 5GMax Negocios + Ilimitado 159.90CONTADO</v>
      </c>
      <c r="B2414" s="69" t="str">
        <f>precio_alta!A80</f>
        <v>Corriente</v>
      </c>
      <c r="C2414" s="69" t="str">
        <f>precio_alta!B80</f>
        <v>5G</v>
      </c>
      <c r="D2414" s="69" t="str">
        <f>precio_alta!C80</f>
        <v>SAMSUNG</v>
      </c>
      <c r="E2414" s="69" t="str">
        <f>precio_alta!D80</f>
        <v>SAMSUNG GALAXY S25 FE 256GB 5G</v>
      </c>
      <c r="F2414" s="69">
        <f>precio_alta!E80</f>
        <v>3429</v>
      </c>
      <c r="G2414" s="69" t="str">
        <f>precio_alta!F80</f>
        <v>Android</v>
      </c>
      <c r="H2414" s="69" t="s">
        <v>187</v>
      </c>
      <c r="I2414" t="s">
        <v>44</v>
      </c>
      <c r="J2414" s="69">
        <f>precio_alta!O80</f>
        <v>3009</v>
      </c>
    </row>
    <row r="2415" spans="1:10" x14ac:dyDescent="0.3">
      <c r="A2415" t="str">
        <f t="shared" si="37"/>
        <v>SAMSUNG GALAXY S25 ULTRA 256GBMax Negocios + Ilimitado 159.90CONTADO</v>
      </c>
      <c r="B2415" s="69" t="str">
        <f>precio_alta!A81</f>
        <v>Corriente</v>
      </c>
      <c r="C2415" s="69" t="str">
        <f>precio_alta!B81</f>
        <v>5G</v>
      </c>
      <c r="D2415" s="69" t="str">
        <f>precio_alta!C81</f>
        <v>SAMSUNG</v>
      </c>
      <c r="E2415" s="69" t="str">
        <f>precio_alta!D81</f>
        <v>SAMSUNG GALAXY S25 ULTRA 256GB</v>
      </c>
      <c r="F2415" s="69">
        <f>precio_alta!E81</f>
        <v>6219</v>
      </c>
      <c r="G2415" s="69" t="str">
        <f>precio_alta!F81</f>
        <v>Android</v>
      </c>
      <c r="H2415" s="69" t="s">
        <v>187</v>
      </c>
      <c r="I2415" t="s">
        <v>44</v>
      </c>
      <c r="J2415" s="69">
        <f>precio_alta!O81</f>
        <v>5459</v>
      </c>
    </row>
    <row r="2416" spans="1:10" x14ac:dyDescent="0.3">
      <c r="A2416" t="str">
        <f t="shared" si="37"/>
        <v>SAMSUNG GALAXY S26 256GB 5GMax Negocios + Ilimitado 159.90CONTADO</v>
      </c>
      <c r="B2416" s="69" t="str">
        <f>precio_alta!A82</f>
        <v>Corriente</v>
      </c>
      <c r="C2416" s="69" t="str">
        <f>precio_alta!B82</f>
        <v>5G</v>
      </c>
      <c r="D2416" s="69" t="str">
        <f>precio_alta!C82</f>
        <v>SAMSUNG</v>
      </c>
      <c r="E2416" s="69" t="str">
        <f>precio_alta!D82</f>
        <v>SAMSUNG GALAXY S26 256GB 5G</v>
      </c>
      <c r="F2416" s="69">
        <f>precio_alta!E82</f>
        <v>5029</v>
      </c>
      <c r="G2416" s="69" t="str">
        <f>precio_alta!F82</f>
        <v>Android</v>
      </c>
      <c r="H2416" s="69" t="s">
        <v>187</v>
      </c>
      <c r="I2416" t="s">
        <v>44</v>
      </c>
      <c r="J2416" s="69">
        <f>precio_alta!O82</f>
        <v>4419</v>
      </c>
    </row>
    <row r="2417" spans="1:10" x14ac:dyDescent="0.3">
      <c r="A2417" t="str">
        <f t="shared" si="37"/>
        <v>SAMSUNG GALAXY S26 PLUS 256GB 5GMax Negocios + Ilimitado 159.90CONTADO</v>
      </c>
      <c r="B2417" s="69" t="str">
        <f>precio_alta!A83</f>
        <v>Corriente</v>
      </c>
      <c r="C2417" s="69" t="str">
        <f>precio_alta!B83</f>
        <v>5G</v>
      </c>
      <c r="D2417" s="69" t="str">
        <f>precio_alta!C83</f>
        <v>SAMSUNG</v>
      </c>
      <c r="E2417" s="69" t="str">
        <f>precio_alta!D83</f>
        <v>SAMSUNG GALAXY S26 PLUS 256GB 5G</v>
      </c>
      <c r="F2417" s="69">
        <f>precio_alta!E83</f>
        <v>6039</v>
      </c>
      <c r="G2417" s="69" t="str">
        <f>precio_alta!F83</f>
        <v>Android</v>
      </c>
      <c r="H2417" s="69" t="s">
        <v>187</v>
      </c>
      <c r="I2417" t="s">
        <v>44</v>
      </c>
      <c r="J2417" s="69">
        <f>precio_alta!O83</f>
        <v>5299</v>
      </c>
    </row>
    <row r="2418" spans="1:10" x14ac:dyDescent="0.3">
      <c r="A2418" t="str">
        <f t="shared" si="37"/>
        <v>SAMSUNG GALAXY S26 ULTRA 256GB 5GMax Negocios + Ilimitado 159.90CONTADO</v>
      </c>
      <c r="B2418" s="69" t="str">
        <f>precio_alta!A84</f>
        <v>Corriente</v>
      </c>
      <c r="C2418" s="69" t="str">
        <f>precio_alta!B84</f>
        <v>5G</v>
      </c>
      <c r="D2418" s="69" t="str">
        <f>precio_alta!C84</f>
        <v>SAMSUNG</v>
      </c>
      <c r="E2418" s="69" t="str">
        <f>precio_alta!D84</f>
        <v>SAMSUNG GALAXY S26 ULTRA 256GB 5G</v>
      </c>
      <c r="F2418" s="69">
        <f>precio_alta!E84</f>
        <v>7039</v>
      </c>
      <c r="G2418" s="69" t="str">
        <f>precio_alta!F84</f>
        <v>Android</v>
      </c>
      <c r="H2418" s="69" t="s">
        <v>187</v>
      </c>
      <c r="I2418" t="s">
        <v>44</v>
      </c>
      <c r="J2418" s="69">
        <f>precio_alta!O84</f>
        <v>6189</v>
      </c>
    </row>
    <row r="2419" spans="1:10" x14ac:dyDescent="0.3">
      <c r="A2419" t="str">
        <f t="shared" si="37"/>
        <v>SAMSUNG GALAXY S26FE 256GB 5GMax Negocios + Ilimitado 159.90CONTADO</v>
      </c>
      <c r="B2419" s="69" t="str">
        <f>precio_alta!A85</f>
        <v>Corriente</v>
      </c>
      <c r="C2419" s="69" t="str">
        <f>precio_alta!B85</f>
        <v>5G</v>
      </c>
      <c r="D2419" s="69" t="str">
        <f>precio_alta!C85</f>
        <v>SAMSUNG</v>
      </c>
      <c r="E2419" s="69" t="str">
        <f>precio_alta!D85</f>
        <v>SAMSUNG GALAXY S26FE 256GB 5G</v>
      </c>
      <c r="F2419" s="69">
        <f>precio_alta!E85</f>
        <v>3999</v>
      </c>
      <c r="G2419" s="69" t="str">
        <f>precio_alta!F85</f>
        <v>Android</v>
      </c>
      <c r="H2419" s="69" t="s">
        <v>187</v>
      </c>
      <c r="I2419" t="s">
        <v>44</v>
      </c>
      <c r="J2419" s="69">
        <f>precio_alta!O85</f>
        <v>3509</v>
      </c>
    </row>
    <row r="2420" spans="1:10" x14ac:dyDescent="0.3">
      <c r="A2420" t="str">
        <f t="shared" si="37"/>
        <v>SAMSUNG GALAXY Z FLIP 7 256GB 5GMax Negocios + Ilimitado 159.90CONTADO</v>
      </c>
      <c r="B2420" s="69" t="str">
        <f>precio_alta!A86</f>
        <v>Corriente</v>
      </c>
      <c r="C2420" s="69" t="str">
        <f>precio_alta!B86</f>
        <v>5G</v>
      </c>
      <c r="D2420" s="69" t="str">
        <f>precio_alta!C86</f>
        <v>SAMSUNG</v>
      </c>
      <c r="E2420" s="69" t="str">
        <f>precio_alta!D86</f>
        <v>SAMSUNG GALAXY Z FLIP 7 256GB 5G</v>
      </c>
      <c r="F2420" s="69">
        <f>precio_alta!E86</f>
        <v>5279</v>
      </c>
      <c r="G2420" s="69" t="str">
        <f>precio_alta!F86</f>
        <v>Android</v>
      </c>
      <c r="H2420" s="69" t="s">
        <v>187</v>
      </c>
      <c r="I2420" t="s">
        <v>44</v>
      </c>
      <c r="J2420" s="69">
        <f>precio_alta!O86</f>
        <v>4639</v>
      </c>
    </row>
    <row r="2421" spans="1:10" x14ac:dyDescent="0.3">
      <c r="A2421" t="str">
        <f t="shared" si="37"/>
        <v>SAMSUNG GALAXY Z FLIP 7 FE 128GB 5GMax Negocios + Ilimitado 159.90CONTADO</v>
      </c>
      <c r="B2421" s="69" t="str">
        <f>precio_alta!A87</f>
        <v>Corriente</v>
      </c>
      <c r="C2421" s="69" t="str">
        <f>precio_alta!B87</f>
        <v>5G</v>
      </c>
      <c r="D2421" s="69" t="str">
        <f>precio_alta!C87</f>
        <v>SAMSUNG</v>
      </c>
      <c r="E2421" s="69" t="str">
        <f>precio_alta!D87</f>
        <v>SAMSUNG GALAXY Z FLIP 7 FE 128GB 5G</v>
      </c>
      <c r="F2421" s="69">
        <f>precio_alta!E87</f>
        <v>3929</v>
      </c>
      <c r="G2421" s="69" t="str">
        <f>precio_alta!F87</f>
        <v>Android</v>
      </c>
      <c r="H2421" s="69" t="s">
        <v>187</v>
      </c>
      <c r="I2421" t="s">
        <v>44</v>
      </c>
      <c r="J2421" s="69">
        <f>precio_alta!O87</f>
        <v>3449</v>
      </c>
    </row>
    <row r="2422" spans="1:10" x14ac:dyDescent="0.3">
      <c r="A2422" t="str">
        <f t="shared" si="37"/>
        <v>SAMSUNG GALAXY Z FOLD 5 256GBMax Negocios + Ilimitado 159.90CONTADO</v>
      </c>
      <c r="B2422" s="69" t="str">
        <f>precio_alta!A88</f>
        <v>Corriente</v>
      </c>
      <c r="C2422" s="69" t="str">
        <f>precio_alta!B88</f>
        <v>5G</v>
      </c>
      <c r="D2422" s="69" t="str">
        <f>precio_alta!C88</f>
        <v>SAMSUNG</v>
      </c>
      <c r="E2422" s="69" t="str">
        <f>precio_alta!D88</f>
        <v>SAMSUNG GALAXY Z FOLD 5 256GB</v>
      </c>
      <c r="F2422" s="69">
        <f>precio_alta!E88</f>
        <v>9299</v>
      </c>
      <c r="G2422" s="69" t="str">
        <f>precio_alta!F88</f>
        <v>Android</v>
      </c>
      <c r="H2422" s="69" t="s">
        <v>187</v>
      </c>
      <c r="I2422" t="s">
        <v>44</v>
      </c>
      <c r="J2422" s="69">
        <f>precio_alta!O88</f>
        <v>8169</v>
      </c>
    </row>
    <row r="2423" spans="1:10" x14ac:dyDescent="0.3">
      <c r="A2423" t="str">
        <f t="shared" si="37"/>
        <v>SAMSUNG GALAXY Z FOLD 7 512GB 5GMax Negocios + Ilimitado 159.90CONTADO</v>
      </c>
      <c r="B2423" s="69" t="str">
        <f>precio_alta!A89</f>
        <v>Corriente</v>
      </c>
      <c r="C2423" s="69" t="str">
        <f>precio_alta!B89</f>
        <v>5G</v>
      </c>
      <c r="D2423" s="69" t="str">
        <f>precio_alta!C89</f>
        <v>SAMSUNG</v>
      </c>
      <c r="E2423" s="69" t="str">
        <f>precio_alta!D89</f>
        <v>SAMSUNG GALAXY Z FOLD 7 512GB 5G</v>
      </c>
      <c r="F2423" s="69">
        <f>precio_alta!E89</f>
        <v>9739</v>
      </c>
      <c r="G2423" s="69" t="str">
        <f>precio_alta!F89</f>
        <v>Android</v>
      </c>
      <c r="H2423" s="69" t="s">
        <v>187</v>
      </c>
      <c r="I2423" t="s">
        <v>44</v>
      </c>
      <c r="J2423" s="69">
        <f>precio_alta!O89</f>
        <v>8559</v>
      </c>
    </row>
    <row r="2424" spans="1:10" x14ac:dyDescent="0.3">
      <c r="A2424" t="str">
        <f t="shared" si="37"/>
        <v>VIVO V60 LITE 256GB 5GMax Negocios + Ilimitado 159.90CONTADO</v>
      </c>
      <c r="B2424" s="69" t="str">
        <f>precio_alta!A90</f>
        <v>Corriente</v>
      </c>
      <c r="C2424" s="69" t="str">
        <f>precio_alta!B90</f>
        <v>5G</v>
      </c>
      <c r="D2424" s="69" t="str">
        <f>precio_alta!C90</f>
        <v>VIVO</v>
      </c>
      <c r="E2424" s="69" t="str">
        <f>precio_alta!D90</f>
        <v>VIVO V60 LITE 256GB 5G</v>
      </c>
      <c r="F2424" s="69">
        <f>precio_alta!E90</f>
        <v>1729</v>
      </c>
      <c r="G2424" s="69" t="str">
        <f>precio_alta!F90</f>
        <v>Android</v>
      </c>
      <c r="H2424" s="69" t="s">
        <v>187</v>
      </c>
      <c r="I2424" t="s">
        <v>44</v>
      </c>
      <c r="J2424" s="69">
        <f>precio_alta!O90</f>
        <v>1519</v>
      </c>
    </row>
    <row r="2425" spans="1:10" x14ac:dyDescent="0.3">
      <c r="A2425" t="str">
        <f t="shared" si="37"/>
        <v>VIVO V70 512GB 5GMax Negocios + Ilimitado 159.90CONTADO</v>
      </c>
      <c r="B2425" s="69" t="str">
        <f>precio_alta!A91</f>
        <v>Corriente</v>
      </c>
      <c r="C2425" s="69" t="str">
        <f>precio_alta!B91</f>
        <v>5G</v>
      </c>
      <c r="D2425" s="69" t="str">
        <f>precio_alta!C91</f>
        <v>VIVO</v>
      </c>
      <c r="E2425" s="69" t="str">
        <f>precio_alta!D91</f>
        <v>VIVO V70 512GB 5G</v>
      </c>
      <c r="F2425" s="69">
        <f>precio_alta!E91</f>
        <v>3069</v>
      </c>
      <c r="G2425" s="69" t="str">
        <f>precio_alta!F91</f>
        <v>Android</v>
      </c>
      <c r="H2425" s="69" t="s">
        <v>187</v>
      </c>
      <c r="I2425" t="s">
        <v>44</v>
      </c>
      <c r="J2425" s="69">
        <f>precio_alta!O91</f>
        <v>2689</v>
      </c>
    </row>
    <row r="2426" spans="1:10" x14ac:dyDescent="0.3">
      <c r="A2426" t="str">
        <f t="shared" si="37"/>
        <v>VIVO V70FE 256GB 5GMax Negocios + Ilimitado 159.90CONTADO</v>
      </c>
      <c r="B2426" s="69" t="str">
        <f>precio_alta!A92</f>
        <v>Corriente</v>
      </c>
      <c r="C2426" s="69" t="str">
        <f>precio_alta!B92</f>
        <v>5G</v>
      </c>
      <c r="D2426" s="69" t="str">
        <f>precio_alta!C92</f>
        <v>VIVO</v>
      </c>
      <c r="E2426" s="69" t="str">
        <f>precio_alta!D92</f>
        <v>VIVO V70FE 256GB 5G</v>
      </c>
      <c r="F2426" s="69">
        <f>precio_alta!E92</f>
        <v>2609</v>
      </c>
      <c r="G2426" s="69" t="str">
        <f>precio_alta!F92</f>
        <v>Android</v>
      </c>
      <c r="H2426" s="69" t="s">
        <v>187</v>
      </c>
      <c r="I2426" t="s">
        <v>44</v>
      </c>
      <c r="J2426" s="69">
        <f>precio_alta!O92</f>
        <v>2289</v>
      </c>
    </row>
    <row r="2427" spans="1:10" x14ac:dyDescent="0.3">
      <c r="A2427" t="str">
        <f t="shared" si="37"/>
        <v>VIVO X300 PRO 512GB 5GMax Negocios + Ilimitado 159.90CONTADO</v>
      </c>
      <c r="B2427" s="69" t="str">
        <f>precio_alta!A93</f>
        <v>Corriente</v>
      </c>
      <c r="C2427" s="69" t="str">
        <f>precio_alta!B93</f>
        <v>5G</v>
      </c>
      <c r="D2427" s="69" t="str">
        <f>precio_alta!C93</f>
        <v>VIVO</v>
      </c>
      <c r="E2427" s="69" t="str">
        <f>precio_alta!D93</f>
        <v>VIVO X300 PRO 512GB 5G</v>
      </c>
      <c r="F2427" s="69">
        <f>precio_alta!E93</f>
        <v>6219</v>
      </c>
      <c r="G2427" s="69" t="str">
        <f>precio_alta!F93</f>
        <v>Android</v>
      </c>
      <c r="H2427" s="69" t="s">
        <v>187</v>
      </c>
      <c r="I2427" t="s">
        <v>44</v>
      </c>
      <c r="J2427" s="69">
        <f>precio_alta!O93</f>
        <v>5459</v>
      </c>
    </row>
    <row r="2428" spans="1:10" x14ac:dyDescent="0.3">
      <c r="A2428" t="str">
        <f t="shared" si="37"/>
        <v>VIVO Y04 128GBMax Negocios + Ilimitado 159.90CONTADO</v>
      </c>
      <c r="B2428" s="69" t="str">
        <f>precio_alta!A94</f>
        <v>Corriente</v>
      </c>
      <c r="C2428" s="69" t="str">
        <f>precio_alta!B94</f>
        <v>4G</v>
      </c>
      <c r="D2428" s="69" t="str">
        <f>precio_alta!C94</f>
        <v>VIVO</v>
      </c>
      <c r="E2428" s="69" t="str">
        <f>precio_alta!D94</f>
        <v>VIVO Y04 128GB</v>
      </c>
      <c r="F2428" s="69">
        <f>precio_alta!E94</f>
        <v>489</v>
      </c>
      <c r="G2428" s="69" t="str">
        <f>precio_alta!F94</f>
        <v>Android</v>
      </c>
      <c r="H2428" s="69" t="s">
        <v>187</v>
      </c>
      <c r="I2428" t="s">
        <v>44</v>
      </c>
      <c r="J2428" s="69">
        <f>precio_alta!O94</f>
        <v>429</v>
      </c>
    </row>
    <row r="2429" spans="1:10" x14ac:dyDescent="0.3">
      <c r="A2429" t="str">
        <f t="shared" si="37"/>
        <v>VIVO Y11 128GB 5GMax Negocios + Ilimitado 159.90CONTADO</v>
      </c>
      <c r="B2429" s="69" t="str">
        <f>precio_alta!A95</f>
        <v>Corriente</v>
      </c>
      <c r="C2429" s="69" t="str">
        <f>precio_alta!B95</f>
        <v>5G</v>
      </c>
      <c r="D2429" s="69" t="str">
        <f>precio_alta!C95</f>
        <v>VIVO</v>
      </c>
      <c r="E2429" s="69" t="str">
        <f>precio_alta!D95</f>
        <v>VIVO Y11 128GB 5G</v>
      </c>
      <c r="F2429" s="69">
        <f>precio_alta!E95</f>
        <v>819</v>
      </c>
      <c r="G2429" s="69" t="str">
        <f>precio_alta!F95</f>
        <v>Android</v>
      </c>
      <c r="H2429" s="69" t="s">
        <v>187</v>
      </c>
      <c r="I2429" t="s">
        <v>44</v>
      </c>
      <c r="J2429" s="69">
        <f>precio_alta!O95</f>
        <v>719</v>
      </c>
    </row>
    <row r="2430" spans="1:10" x14ac:dyDescent="0.3">
      <c r="A2430" t="str">
        <f t="shared" si="37"/>
        <v>VIVO Y21 256GB 5GMax Negocios + Ilimitado 159.90CONTADO</v>
      </c>
      <c r="B2430" s="69" t="str">
        <f>precio_alta!A96</f>
        <v>Corriente</v>
      </c>
      <c r="C2430" s="69" t="str">
        <f>precio_alta!B96</f>
        <v>5G</v>
      </c>
      <c r="D2430" s="69" t="str">
        <f>precio_alta!C96</f>
        <v>VIVO</v>
      </c>
      <c r="E2430" s="69" t="str">
        <f>precio_alta!D96</f>
        <v>VIVO Y21 256GB 5G</v>
      </c>
      <c r="F2430" s="69">
        <f>precio_alta!E96</f>
        <v>1029</v>
      </c>
      <c r="G2430" s="69" t="str">
        <f>precio_alta!F96</f>
        <v>Android</v>
      </c>
      <c r="H2430" s="69" t="s">
        <v>187</v>
      </c>
      <c r="I2430" t="s">
        <v>44</v>
      </c>
      <c r="J2430" s="69">
        <f>precio_alta!O96</f>
        <v>909</v>
      </c>
    </row>
    <row r="2431" spans="1:10" x14ac:dyDescent="0.3">
      <c r="A2431" t="str">
        <f t="shared" si="37"/>
        <v>VIVO Y21D 256GBMax Negocios + Ilimitado 159.90CONTADO</v>
      </c>
      <c r="B2431" s="69" t="str">
        <f>precio_alta!A97</f>
        <v>Corriente</v>
      </c>
      <c r="C2431" s="69" t="str">
        <f>precio_alta!B97</f>
        <v>4G</v>
      </c>
      <c r="D2431" s="69" t="str">
        <f>precio_alta!C97</f>
        <v>VIVO</v>
      </c>
      <c r="E2431" s="69" t="str">
        <f>precio_alta!D97</f>
        <v>VIVO Y21D 256GB</v>
      </c>
      <c r="F2431" s="69">
        <f>precio_alta!E97</f>
        <v>849</v>
      </c>
      <c r="G2431" s="69" t="str">
        <f>precio_alta!F97</f>
        <v>Android</v>
      </c>
      <c r="H2431" s="69" t="s">
        <v>187</v>
      </c>
      <c r="I2431" t="s">
        <v>44</v>
      </c>
      <c r="J2431" s="69">
        <f>precio_alta!O97</f>
        <v>739</v>
      </c>
    </row>
    <row r="2432" spans="1:10" x14ac:dyDescent="0.3">
      <c r="A2432" t="str">
        <f t="shared" si="37"/>
        <v>VIVO Y31 256GB 5GMax Negocios + Ilimitado 159.90CONTADO</v>
      </c>
      <c r="B2432" s="69" t="str">
        <f>precio_alta!A98</f>
        <v>Corriente</v>
      </c>
      <c r="C2432" s="69" t="str">
        <f>precio_alta!B98</f>
        <v>5G</v>
      </c>
      <c r="D2432" s="69" t="str">
        <f>precio_alta!C98</f>
        <v>VIVO</v>
      </c>
      <c r="E2432" s="69" t="str">
        <f>precio_alta!D98</f>
        <v>VIVO Y31 256GB 5G</v>
      </c>
      <c r="F2432" s="69">
        <f>precio_alta!E98</f>
        <v>1309</v>
      </c>
      <c r="G2432" s="69" t="str">
        <f>precio_alta!F98</f>
        <v>Android</v>
      </c>
      <c r="H2432" s="69" t="s">
        <v>187</v>
      </c>
      <c r="I2432" t="s">
        <v>44</v>
      </c>
      <c r="J2432" s="69">
        <f>precio_alta!O98</f>
        <v>1149</v>
      </c>
    </row>
    <row r="2433" spans="1:10" x14ac:dyDescent="0.3">
      <c r="A2433" t="str">
        <f t="shared" si="37"/>
        <v>VIVO Y31 256GB 5G NEWMax Negocios + Ilimitado 159.90CONTADO</v>
      </c>
      <c r="B2433" s="69" t="str">
        <f>precio_alta!A99</f>
        <v>Corriente</v>
      </c>
      <c r="C2433" s="69" t="str">
        <f>precio_alta!B99</f>
        <v>5G</v>
      </c>
      <c r="D2433" s="69" t="str">
        <f>precio_alta!C99</f>
        <v>VIVO</v>
      </c>
      <c r="E2433" s="69" t="str">
        <f>precio_alta!D99</f>
        <v>VIVO Y31 256GB 5G NEW</v>
      </c>
      <c r="F2433" s="69">
        <f>precio_alta!E99</f>
        <v>1289</v>
      </c>
      <c r="G2433" s="69" t="str">
        <f>precio_alta!F99</f>
        <v>Android</v>
      </c>
      <c r="H2433" s="69" t="s">
        <v>187</v>
      </c>
      <c r="I2433" t="s">
        <v>44</v>
      </c>
      <c r="J2433" s="69">
        <f>precio_alta!O99</f>
        <v>1129</v>
      </c>
    </row>
    <row r="2434" spans="1:10" x14ac:dyDescent="0.3">
      <c r="A2434" t="str">
        <f t="shared" si="37"/>
        <v>XIAOMI 14T 512GB 5GMax Negocios + Ilimitado 159.90CONTADO</v>
      </c>
      <c r="B2434" s="69" t="str">
        <f>precio_alta!A100</f>
        <v>Corriente</v>
      </c>
      <c r="C2434" s="69" t="str">
        <f>precio_alta!B100</f>
        <v>5G</v>
      </c>
      <c r="D2434" s="69" t="str">
        <f>precio_alta!C100</f>
        <v>XIAOMI</v>
      </c>
      <c r="E2434" s="69" t="str">
        <f>precio_alta!D100</f>
        <v>XIAOMI 14T 512GB 5G</v>
      </c>
      <c r="F2434" s="69">
        <f>precio_alta!E100</f>
        <v>2659</v>
      </c>
      <c r="G2434" s="69" t="str">
        <f>precio_alta!F100</f>
        <v>Android</v>
      </c>
      <c r="H2434" s="69" t="s">
        <v>187</v>
      </c>
      <c r="I2434" t="s">
        <v>44</v>
      </c>
      <c r="J2434" s="69">
        <f>precio_alta!O100</f>
        <v>2329</v>
      </c>
    </row>
    <row r="2435" spans="1:10" x14ac:dyDescent="0.3">
      <c r="A2435" t="str">
        <f t="shared" ref="A2435:A2498" si="38">CONCATENATE(E2435,I2435,H2435)</f>
        <v>XIAOMI 15T 512GB 5GMax Negocios + Ilimitado 159.90CONTADO</v>
      </c>
      <c r="B2435" s="69" t="str">
        <f>precio_alta!A101</f>
        <v>Corriente</v>
      </c>
      <c r="C2435" s="69" t="str">
        <f>precio_alta!B101</f>
        <v>5G</v>
      </c>
      <c r="D2435" s="69" t="str">
        <f>precio_alta!C101</f>
        <v>XIAOMI</v>
      </c>
      <c r="E2435" s="69" t="str">
        <f>precio_alta!D101</f>
        <v>XIAOMI 15T 512GB 5G</v>
      </c>
      <c r="F2435" s="69">
        <f>precio_alta!E101</f>
        <v>2569</v>
      </c>
      <c r="G2435" s="69" t="str">
        <f>precio_alta!F101</f>
        <v>Android</v>
      </c>
      <c r="H2435" s="69" t="s">
        <v>187</v>
      </c>
      <c r="I2435" t="s">
        <v>44</v>
      </c>
      <c r="J2435" s="69">
        <f>precio_alta!O101</f>
        <v>2259</v>
      </c>
    </row>
    <row r="2436" spans="1:10" x14ac:dyDescent="0.3">
      <c r="A2436" t="str">
        <f t="shared" si="38"/>
        <v>XIAOMI 15T PRO 512GB 5GMax Negocios + Ilimitado 159.90CONTADO</v>
      </c>
      <c r="B2436" s="69" t="str">
        <f>precio_alta!A102</f>
        <v>Corriente</v>
      </c>
      <c r="C2436" s="69" t="str">
        <f>precio_alta!B102</f>
        <v>5G</v>
      </c>
      <c r="D2436" s="69" t="str">
        <f>precio_alta!C102</f>
        <v>XIAOMI</v>
      </c>
      <c r="E2436" s="69" t="str">
        <f>precio_alta!D102</f>
        <v>XIAOMI 15T PRO 512GB 5G</v>
      </c>
      <c r="F2436" s="69">
        <f>precio_alta!E102</f>
        <v>3619</v>
      </c>
      <c r="G2436" s="69" t="str">
        <f>precio_alta!F102</f>
        <v>Android</v>
      </c>
      <c r="H2436" s="69" t="s">
        <v>187</v>
      </c>
      <c r="I2436" t="s">
        <v>44</v>
      </c>
      <c r="J2436" s="69">
        <f>precio_alta!O102</f>
        <v>3179</v>
      </c>
    </row>
    <row r="2437" spans="1:10" x14ac:dyDescent="0.3">
      <c r="A2437" t="str">
        <f t="shared" si="38"/>
        <v>XIAOMI 17 ULTRA 512GB 5GMax Negocios + Ilimitado 159.90CONTADO</v>
      </c>
      <c r="B2437" s="69" t="str">
        <f>precio_alta!A103</f>
        <v>Corriente</v>
      </c>
      <c r="C2437" s="69" t="str">
        <f>precio_alta!B103</f>
        <v>5G</v>
      </c>
      <c r="D2437" s="69" t="str">
        <f>precio_alta!C103</f>
        <v>XIAOMI</v>
      </c>
      <c r="E2437" s="69" t="str">
        <f>precio_alta!D103</f>
        <v>XIAOMI 17 ULTRA 512GB 5G</v>
      </c>
      <c r="F2437" s="69">
        <f>precio_alta!E103</f>
        <v>6169</v>
      </c>
      <c r="G2437" s="69" t="str">
        <f>precio_alta!F103</f>
        <v>Android</v>
      </c>
      <c r="H2437" s="69" t="s">
        <v>187</v>
      </c>
      <c r="I2437" t="s">
        <v>44</v>
      </c>
      <c r="J2437" s="69">
        <f>precio_alta!O103</f>
        <v>5419</v>
      </c>
    </row>
    <row r="2438" spans="1:10" x14ac:dyDescent="0.3">
      <c r="A2438" t="str">
        <f t="shared" si="38"/>
        <v>XIAOMI 17T 512GB 5GMax Negocios + Ilimitado 159.90CONTADO</v>
      </c>
      <c r="B2438" s="69" t="str">
        <f>precio_alta!A104</f>
        <v>Corriente</v>
      </c>
      <c r="C2438" s="69" t="str">
        <f>precio_alta!B104</f>
        <v>5G</v>
      </c>
      <c r="D2438" s="69" t="str">
        <f>precio_alta!C104</f>
        <v>XIAOMI</v>
      </c>
      <c r="E2438" s="69" t="str">
        <f>precio_alta!D104</f>
        <v>XIAOMI 17T 512GB 5G</v>
      </c>
      <c r="F2438" s="69">
        <f>precio_alta!E104</f>
        <v>3089</v>
      </c>
      <c r="G2438" s="69" t="str">
        <f>precio_alta!F104</f>
        <v>Android</v>
      </c>
      <c r="H2438" s="69" t="s">
        <v>187</v>
      </c>
      <c r="I2438" t="s">
        <v>44</v>
      </c>
      <c r="J2438" s="69">
        <f>precio_alta!O104</f>
        <v>2719</v>
      </c>
    </row>
    <row r="2439" spans="1:10" x14ac:dyDescent="0.3">
      <c r="A2439" t="str">
        <f t="shared" si="38"/>
        <v>XIAOMI 17T PRO 512GB 5GMax Negocios + Ilimitado 159.90CONTADO</v>
      </c>
      <c r="B2439" s="69" t="str">
        <f>precio_alta!A105</f>
        <v>Corriente</v>
      </c>
      <c r="C2439" s="69" t="str">
        <f>precio_alta!B105</f>
        <v>5G</v>
      </c>
      <c r="D2439" s="69" t="str">
        <f>precio_alta!C105</f>
        <v>XIAOMI</v>
      </c>
      <c r="E2439" s="69" t="str">
        <f>precio_alta!D105</f>
        <v>XIAOMI 17T PRO 512GB 5G</v>
      </c>
      <c r="F2439" s="69">
        <f>precio_alta!E105</f>
        <v>3929</v>
      </c>
      <c r="G2439" s="69" t="str">
        <f>precio_alta!F105</f>
        <v>Android</v>
      </c>
      <c r="H2439" s="69" t="s">
        <v>187</v>
      </c>
      <c r="I2439" t="s">
        <v>44</v>
      </c>
      <c r="J2439" s="69">
        <f>precio_alta!O105</f>
        <v>3449</v>
      </c>
    </row>
    <row r="2440" spans="1:10" x14ac:dyDescent="0.3">
      <c r="A2440" t="str">
        <f t="shared" si="38"/>
        <v>XIAOMI REDMI 15 256GBMax Negocios + Ilimitado 159.90CONTADO</v>
      </c>
      <c r="B2440" s="69" t="str">
        <f>precio_alta!A106</f>
        <v>Corriente</v>
      </c>
      <c r="C2440" s="69" t="str">
        <f>precio_alta!B106</f>
        <v>4G</v>
      </c>
      <c r="D2440" s="69" t="str">
        <f>precio_alta!C106</f>
        <v>XIAOMI</v>
      </c>
      <c r="E2440" s="69" t="str">
        <f>precio_alta!D106</f>
        <v>XIAOMI REDMI 15 256GB</v>
      </c>
      <c r="F2440" s="69">
        <f>precio_alta!E106</f>
        <v>939</v>
      </c>
      <c r="G2440" s="69" t="str">
        <f>precio_alta!F106</f>
        <v>Android</v>
      </c>
      <c r="H2440" s="69" t="s">
        <v>187</v>
      </c>
      <c r="I2440" t="s">
        <v>44</v>
      </c>
      <c r="J2440" s="69">
        <f>precio_alta!O106</f>
        <v>829</v>
      </c>
    </row>
    <row r="2441" spans="1:10" x14ac:dyDescent="0.3">
      <c r="A2441" t="str">
        <f t="shared" si="38"/>
        <v>XIAOMI REDMI 15C 256GBMax Negocios + Ilimitado 159.90CONTADO</v>
      </c>
      <c r="B2441" s="69" t="str">
        <f>precio_alta!A107</f>
        <v>Corriente</v>
      </c>
      <c r="C2441" s="69" t="str">
        <f>precio_alta!B107</f>
        <v>4G</v>
      </c>
      <c r="D2441" s="69" t="str">
        <f>precio_alta!C107</f>
        <v>XIAOMI</v>
      </c>
      <c r="E2441" s="69" t="str">
        <f>precio_alta!D107</f>
        <v>XIAOMI REDMI 15C 256GB</v>
      </c>
      <c r="F2441" s="69">
        <f>precio_alta!E107</f>
        <v>709</v>
      </c>
      <c r="G2441" s="69" t="str">
        <f>precio_alta!F107</f>
        <v>Android</v>
      </c>
      <c r="H2441" s="69" t="s">
        <v>187</v>
      </c>
      <c r="I2441" t="s">
        <v>44</v>
      </c>
      <c r="J2441" s="69">
        <f>precio_alta!O107</f>
        <v>619</v>
      </c>
    </row>
    <row r="2442" spans="1:10" x14ac:dyDescent="0.3">
      <c r="A2442" t="str">
        <f t="shared" si="38"/>
        <v>XIAOMI REDMI A5 128GBMax Negocios + Ilimitado 159.90CONTADO</v>
      </c>
      <c r="B2442" s="69" t="str">
        <f>precio_alta!A108</f>
        <v>Corriente</v>
      </c>
      <c r="C2442" s="69" t="str">
        <f>precio_alta!B108</f>
        <v>4G</v>
      </c>
      <c r="D2442" s="69" t="str">
        <f>precio_alta!C108</f>
        <v>XIAOMI</v>
      </c>
      <c r="E2442" s="69" t="str">
        <f>precio_alta!D108</f>
        <v>XIAOMI REDMI A5 128GB</v>
      </c>
      <c r="F2442" s="69">
        <f>precio_alta!E108</f>
        <v>379</v>
      </c>
      <c r="G2442" s="69" t="str">
        <f>precio_alta!F108</f>
        <v>Android</v>
      </c>
      <c r="H2442" s="69" t="s">
        <v>187</v>
      </c>
      <c r="I2442" t="s">
        <v>44</v>
      </c>
      <c r="J2442" s="69">
        <f>precio_alta!O108</f>
        <v>329</v>
      </c>
    </row>
    <row r="2443" spans="1:10" x14ac:dyDescent="0.3">
      <c r="A2443" t="str">
        <f t="shared" si="38"/>
        <v>XIAOMI REDMI A7 PRO 128GBMax Negocios + Ilimitado 159.90CONTADO</v>
      </c>
      <c r="B2443" s="69" t="str">
        <f>precio_alta!A109</f>
        <v>Corriente</v>
      </c>
      <c r="C2443" s="69" t="str">
        <f>precio_alta!B109</f>
        <v>4G</v>
      </c>
      <c r="D2443" s="69" t="str">
        <f>precio_alta!C109</f>
        <v>XIAOMI</v>
      </c>
      <c r="E2443" s="69" t="str">
        <f>precio_alta!D109</f>
        <v>XIAOMI REDMI A7 PRO 128GB</v>
      </c>
      <c r="F2443" s="69">
        <f>precio_alta!E109</f>
        <v>489</v>
      </c>
      <c r="G2443" s="69" t="str">
        <f>precio_alta!F109</f>
        <v>Android</v>
      </c>
      <c r="H2443" s="69" t="s">
        <v>187</v>
      </c>
      <c r="I2443" t="s">
        <v>44</v>
      </c>
      <c r="J2443" s="69">
        <f>precio_alta!O109</f>
        <v>429</v>
      </c>
    </row>
    <row r="2444" spans="1:10" x14ac:dyDescent="0.3">
      <c r="A2444" t="str">
        <f t="shared" si="38"/>
        <v>XIAOMI REDMI NOTE 10 PRO 128GB SEMax Negocios + Ilimitado 159.90CONTADO</v>
      </c>
      <c r="B2444" s="69" t="str">
        <f>precio_alta!A110</f>
        <v>Corriente</v>
      </c>
      <c r="C2444" s="69" t="str">
        <f>precio_alta!B110</f>
        <v>4.5G</v>
      </c>
      <c r="D2444" s="69" t="str">
        <f>precio_alta!C110</f>
        <v>XIAOMI</v>
      </c>
      <c r="E2444" s="69" t="str">
        <f>precio_alta!D110</f>
        <v>XIAOMI REDMI NOTE 10 PRO 128GB SE</v>
      </c>
      <c r="F2444" s="69">
        <f>precio_alta!E110</f>
        <v>1369</v>
      </c>
      <c r="G2444" s="69" t="str">
        <f>precio_alta!F110</f>
        <v>Android</v>
      </c>
      <c r="H2444" s="69" t="s">
        <v>187</v>
      </c>
      <c r="I2444" t="s">
        <v>44</v>
      </c>
      <c r="J2444" s="69">
        <f>precio_alta!O110</f>
        <v>1199</v>
      </c>
    </row>
    <row r="2445" spans="1:10" x14ac:dyDescent="0.3">
      <c r="A2445" t="str">
        <f t="shared" si="38"/>
        <v>XIAOMI REDMI NOTE 12 PRO PLUS 256GB 5GMax Negocios + Ilimitado 159.90CONTADO</v>
      </c>
      <c r="B2445" s="69" t="str">
        <f>precio_alta!A111</f>
        <v>Corriente</v>
      </c>
      <c r="C2445" s="69" t="str">
        <f>precio_alta!B111</f>
        <v>5G</v>
      </c>
      <c r="D2445" s="69" t="str">
        <f>precio_alta!C111</f>
        <v>XIAOMI</v>
      </c>
      <c r="E2445" s="69" t="str">
        <f>precio_alta!D111</f>
        <v>XIAOMI REDMI NOTE 12 PRO PLUS 256GB 5G</v>
      </c>
      <c r="F2445" s="69">
        <f>precio_alta!E111</f>
        <v>2039</v>
      </c>
      <c r="G2445" s="69" t="str">
        <f>precio_alta!F111</f>
        <v>Android</v>
      </c>
      <c r="H2445" s="69" t="s">
        <v>187</v>
      </c>
      <c r="I2445" t="s">
        <v>44</v>
      </c>
      <c r="J2445" s="69">
        <f>precio_alta!O111</f>
        <v>1789</v>
      </c>
    </row>
    <row r="2446" spans="1:10" x14ac:dyDescent="0.3">
      <c r="A2446" t="str">
        <f t="shared" si="38"/>
        <v>XIAOMI REDMI NOTE 15 256GB 5GMax Negocios + Ilimitado 159.90CONTADO</v>
      </c>
      <c r="B2446" s="69" t="str">
        <f>precio_alta!A112</f>
        <v>Corriente</v>
      </c>
      <c r="C2446" s="69" t="str">
        <f>precio_alta!B112</f>
        <v>5G</v>
      </c>
      <c r="D2446" s="69" t="str">
        <f>precio_alta!C112</f>
        <v>XIAOMI</v>
      </c>
      <c r="E2446" s="69" t="str">
        <f>precio_alta!D112</f>
        <v>XIAOMI REDMI NOTE 15 256GB 5G</v>
      </c>
      <c r="F2446" s="69">
        <f>precio_alta!E112</f>
        <v>1109</v>
      </c>
      <c r="G2446" s="69" t="str">
        <f>precio_alta!F112</f>
        <v>Android</v>
      </c>
      <c r="H2446" s="69" t="s">
        <v>187</v>
      </c>
      <c r="I2446" t="s">
        <v>44</v>
      </c>
      <c r="J2446" s="69">
        <f>precio_alta!O112</f>
        <v>969</v>
      </c>
    </row>
    <row r="2447" spans="1:10" x14ac:dyDescent="0.3">
      <c r="A2447" t="str">
        <f t="shared" si="38"/>
        <v>XIAOMI REDMI NOTE 15 PRO 512GB 5GMax Negocios + Ilimitado 159.90CONTADO</v>
      </c>
      <c r="B2447" s="69" t="str">
        <f>precio_alta!A113</f>
        <v>Corriente</v>
      </c>
      <c r="C2447" s="69" t="str">
        <f>precio_alta!B113</f>
        <v>5G</v>
      </c>
      <c r="D2447" s="69" t="str">
        <f>precio_alta!C113</f>
        <v>XIAOMI</v>
      </c>
      <c r="E2447" s="69" t="str">
        <f>precio_alta!D113</f>
        <v>XIAOMI REDMI NOTE 15 PRO 512GB 5G</v>
      </c>
      <c r="F2447" s="69">
        <f>precio_alta!E113</f>
        <v>1659</v>
      </c>
      <c r="G2447" s="69" t="str">
        <f>precio_alta!F113</f>
        <v>Android</v>
      </c>
      <c r="H2447" s="69" t="s">
        <v>187</v>
      </c>
      <c r="I2447" t="s">
        <v>44</v>
      </c>
      <c r="J2447" s="69">
        <f>precio_alta!O113</f>
        <v>1459</v>
      </c>
    </row>
    <row r="2448" spans="1:10" x14ac:dyDescent="0.3">
      <c r="A2448" t="str">
        <f t="shared" si="38"/>
        <v>XIAOMI REDMI NOTE 15 PRO PLUS 512GB 5GMax Negocios + Ilimitado 159.90CONTADO</v>
      </c>
      <c r="B2448" s="69" t="str">
        <f>precio_alta!A114</f>
        <v>Corriente</v>
      </c>
      <c r="C2448" s="69" t="str">
        <f>precio_alta!B114</f>
        <v>5G</v>
      </c>
      <c r="D2448" s="69" t="str">
        <f>precio_alta!C114</f>
        <v>XIAOMI</v>
      </c>
      <c r="E2448" s="69" t="str">
        <f>precio_alta!D114</f>
        <v>XIAOMI REDMI NOTE 15 PRO PLUS 512GB 5G</v>
      </c>
      <c r="F2448" s="69">
        <f>precio_alta!E114</f>
        <v>1879</v>
      </c>
      <c r="G2448" s="69" t="str">
        <f>precio_alta!F114</f>
        <v>Android</v>
      </c>
      <c r="H2448" s="69" t="s">
        <v>187</v>
      </c>
      <c r="I2448" t="s">
        <v>44</v>
      </c>
      <c r="J2448" s="69">
        <f>precio_alta!O114</f>
        <v>1649</v>
      </c>
    </row>
    <row r="2449" spans="1:10" x14ac:dyDescent="0.3">
      <c r="A2449" t="str">
        <f t="shared" si="38"/>
        <v>ZTE BLADE A36 64GBMax Negocios + Ilimitado 159.90CONTADO</v>
      </c>
      <c r="B2449" s="69" t="str">
        <f>precio_alta!A115</f>
        <v>Corriente</v>
      </c>
      <c r="C2449" s="69" t="str">
        <f>precio_alta!B115</f>
        <v>4G</v>
      </c>
      <c r="D2449" s="69" t="str">
        <f>precio_alta!C115</f>
        <v>ZTE</v>
      </c>
      <c r="E2449" s="69" t="str">
        <f>precio_alta!D115</f>
        <v>ZTE BLADE A36 64GB</v>
      </c>
      <c r="F2449" s="69">
        <f>precio_alta!E115</f>
        <v>439</v>
      </c>
      <c r="G2449" s="69" t="str">
        <f>precio_alta!F115</f>
        <v>Android</v>
      </c>
      <c r="H2449" s="69" t="s">
        <v>187</v>
      </c>
      <c r="I2449" t="s">
        <v>44</v>
      </c>
      <c r="J2449" s="69">
        <f>precio_alta!O115</f>
        <v>389</v>
      </c>
    </row>
    <row r="2450" spans="1:10" x14ac:dyDescent="0.3">
      <c r="A2450" t="str">
        <f t="shared" si="38"/>
        <v>ZTE BLADE A56 PRO 128GBMax Negocios + Ilimitado 159.90CONTADO</v>
      </c>
      <c r="B2450" s="69" t="str">
        <f>precio_alta!A116</f>
        <v>Corriente</v>
      </c>
      <c r="C2450" s="69" t="str">
        <f>precio_alta!B116</f>
        <v>4G</v>
      </c>
      <c r="D2450" s="69" t="str">
        <f>precio_alta!C116</f>
        <v>ZTE</v>
      </c>
      <c r="E2450" s="69" t="str">
        <f>precio_alta!D116</f>
        <v>ZTE BLADE A56 PRO 128GB</v>
      </c>
      <c r="F2450" s="69">
        <f>precio_alta!E116</f>
        <v>439</v>
      </c>
      <c r="G2450" s="69" t="str">
        <f>precio_alta!F116</f>
        <v>Android</v>
      </c>
      <c r="H2450" s="69" t="s">
        <v>187</v>
      </c>
      <c r="I2450" t="s">
        <v>44</v>
      </c>
      <c r="J2450" s="69">
        <f>precio_alta!O116</f>
        <v>379</v>
      </c>
    </row>
    <row r="2451" spans="1:10" x14ac:dyDescent="0.3">
      <c r="A2451" t="str">
        <f t="shared" si="38"/>
        <v>ZTE BLADE A57 PRO 128GBMax Negocios + Ilimitado 159.90CONTADO</v>
      </c>
      <c r="B2451" s="69" t="str">
        <f>precio_alta!A117</f>
        <v>Corriente</v>
      </c>
      <c r="C2451" s="69" t="str">
        <f>precio_alta!B117</f>
        <v>4G</v>
      </c>
      <c r="D2451" s="69" t="str">
        <f>precio_alta!C117</f>
        <v>ZTE</v>
      </c>
      <c r="E2451" s="69" t="str">
        <f>precio_alta!D117</f>
        <v>ZTE BLADE A57 PRO 128GB</v>
      </c>
      <c r="F2451" s="69">
        <f>precio_alta!E117</f>
        <v>559</v>
      </c>
      <c r="G2451" s="69" t="str">
        <f>precio_alta!F117</f>
        <v>Android</v>
      </c>
      <c r="H2451" s="69" t="s">
        <v>187</v>
      </c>
      <c r="I2451" t="s">
        <v>44</v>
      </c>
      <c r="J2451" s="69">
        <f>precio_alta!O117</f>
        <v>489</v>
      </c>
    </row>
    <row r="2452" spans="1:10" x14ac:dyDescent="0.3">
      <c r="A2452" t="str">
        <f t="shared" si="38"/>
        <v>ZTE BLADE A76 256GB 5GMax Negocios + Ilimitado 159.90CONTADO</v>
      </c>
      <c r="B2452" s="69" t="str">
        <f>precio_alta!A118</f>
        <v>Corriente</v>
      </c>
      <c r="C2452" s="69" t="str">
        <f>precio_alta!B118</f>
        <v>5G</v>
      </c>
      <c r="D2452" s="69" t="str">
        <f>precio_alta!C118</f>
        <v>ZTE</v>
      </c>
      <c r="E2452" s="69" t="str">
        <f>precio_alta!D118</f>
        <v>ZTE BLADE A76 256GB 5G</v>
      </c>
      <c r="F2452" s="69">
        <f>precio_alta!E118</f>
        <v>709</v>
      </c>
      <c r="G2452" s="69" t="str">
        <f>precio_alta!F118</f>
        <v>Android</v>
      </c>
      <c r="H2452" s="69" t="s">
        <v>187</v>
      </c>
      <c r="I2452" t="s">
        <v>44</v>
      </c>
      <c r="J2452" s="69">
        <f>precio_alta!O118</f>
        <v>619</v>
      </c>
    </row>
    <row r="2453" spans="1:10" x14ac:dyDescent="0.3">
      <c r="A2453" t="str">
        <f t="shared" si="38"/>
        <v>ZTE BLADE V70 MAX 256GBMax Negocios + Ilimitado 159.90CONTADO</v>
      </c>
      <c r="B2453" s="69" t="str">
        <f>precio_alta!A119</f>
        <v>Corriente</v>
      </c>
      <c r="C2453" s="69" t="str">
        <f>precio_alta!B119</f>
        <v>4G</v>
      </c>
      <c r="D2453" s="69" t="str">
        <f>precio_alta!C119</f>
        <v>ZTE</v>
      </c>
      <c r="E2453" s="69" t="str">
        <f>precio_alta!D119</f>
        <v>ZTE BLADE V70 MAX 256GB</v>
      </c>
      <c r="F2453" s="69">
        <f>precio_alta!E119</f>
        <v>599</v>
      </c>
      <c r="G2453" s="69" t="str">
        <f>precio_alta!F119</f>
        <v>Android</v>
      </c>
      <c r="H2453" s="69" t="s">
        <v>187</v>
      </c>
      <c r="I2453" t="s">
        <v>44</v>
      </c>
      <c r="J2453" s="69">
        <f>precio_alta!O119</f>
        <v>529</v>
      </c>
    </row>
    <row r="2454" spans="1:10" x14ac:dyDescent="0.3">
      <c r="A2454" t="str">
        <f t="shared" si="38"/>
        <v>ZTE NUBIA AIR 256GB 5GMax Negocios + Ilimitado 159.90CONTADO</v>
      </c>
      <c r="B2454" s="69" t="str">
        <f>precio_alta!A120</f>
        <v>Corriente</v>
      </c>
      <c r="C2454" s="69" t="str">
        <f>precio_alta!B120</f>
        <v>5G</v>
      </c>
      <c r="D2454" s="69" t="str">
        <f>precio_alta!C120</f>
        <v>ZTE</v>
      </c>
      <c r="E2454" s="69" t="str">
        <f>precio_alta!D120</f>
        <v>ZTE NUBIA AIR 256GB 5G</v>
      </c>
      <c r="F2454" s="69">
        <f>precio_alta!E120</f>
        <v>1069</v>
      </c>
      <c r="G2454" s="69" t="str">
        <f>precio_alta!F120</f>
        <v>Android</v>
      </c>
      <c r="H2454" s="69" t="s">
        <v>187</v>
      </c>
      <c r="I2454" t="s">
        <v>44</v>
      </c>
      <c r="J2454" s="69">
        <f>precio_alta!O120</f>
        <v>939</v>
      </c>
    </row>
    <row r="2455" spans="1:10" x14ac:dyDescent="0.3">
      <c r="A2455" t="str">
        <f t="shared" si="38"/>
        <v>ZTE NUBIA AIR 512GB 5GMax Negocios + Ilimitado 159.90CONTADO</v>
      </c>
      <c r="B2455" s="69" t="str">
        <f>precio_alta!A121</f>
        <v>Corriente</v>
      </c>
      <c r="C2455" s="69" t="str">
        <f>precio_alta!B121</f>
        <v>5G</v>
      </c>
      <c r="D2455" s="69" t="str">
        <f>precio_alta!C121</f>
        <v>ZTE</v>
      </c>
      <c r="E2455" s="69" t="str">
        <f>precio_alta!D121</f>
        <v>ZTE NUBIA AIR 512GB 5G</v>
      </c>
      <c r="F2455" s="69">
        <f>precio_alta!E121</f>
        <v>1369</v>
      </c>
      <c r="G2455" s="69" t="str">
        <f>precio_alta!F121</f>
        <v>Android</v>
      </c>
      <c r="H2455" s="69" t="s">
        <v>187</v>
      </c>
      <c r="I2455" t="s">
        <v>44</v>
      </c>
      <c r="J2455" s="69">
        <f>precio_alta!O121</f>
        <v>1199</v>
      </c>
    </row>
    <row r="2456" spans="1:10" x14ac:dyDescent="0.3">
      <c r="A2456" t="str">
        <f t="shared" si="38"/>
        <v>ZTE NUBIA NEO3 256GB 5GMax Negocios + Ilimitado 159.90CONTADO</v>
      </c>
      <c r="B2456" s="69" t="str">
        <f>precio_alta!A122</f>
        <v>Corriente</v>
      </c>
      <c r="C2456" s="69" t="str">
        <f>precio_alta!B122</f>
        <v>5G</v>
      </c>
      <c r="D2456" s="69" t="str">
        <f>precio_alta!C122</f>
        <v>ZTE</v>
      </c>
      <c r="E2456" s="69" t="str">
        <f>precio_alta!D122</f>
        <v>ZTE NUBIA NEO3 256GB 5G</v>
      </c>
      <c r="F2456" s="69">
        <f>precio_alta!E122</f>
        <v>919</v>
      </c>
      <c r="G2456" s="69" t="str">
        <f>precio_alta!F122</f>
        <v>Android</v>
      </c>
      <c r="H2456" s="69" t="s">
        <v>187</v>
      </c>
      <c r="I2456" t="s">
        <v>44</v>
      </c>
      <c r="J2456" s="69">
        <f>precio_alta!O122</f>
        <v>809</v>
      </c>
    </row>
    <row r="2457" spans="1:10" x14ac:dyDescent="0.3">
      <c r="A2457" t="str">
        <f t="shared" si="38"/>
        <v>ZTE NUBIA NEO5 256GB 5GMax Negocios + Ilimitado 159.90CONTADO</v>
      </c>
      <c r="B2457" s="69" t="str">
        <f>precio_alta!A123</f>
        <v>Corriente</v>
      </c>
      <c r="C2457" s="69" t="str">
        <f>precio_alta!B123</f>
        <v>5G</v>
      </c>
      <c r="D2457" s="69" t="str">
        <f>precio_alta!C123</f>
        <v>ZTE</v>
      </c>
      <c r="E2457" s="69" t="str">
        <f>precio_alta!D123</f>
        <v>ZTE NUBIA NEO5 256GB 5G</v>
      </c>
      <c r="F2457" s="69">
        <f>precio_alta!E123</f>
        <v>1109</v>
      </c>
      <c r="G2457" s="69" t="str">
        <f>precio_alta!F123</f>
        <v>Android</v>
      </c>
      <c r="H2457" s="69" t="s">
        <v>187</v>
      </c>
      <c r="I2457" t="s">
        <v>44</v>
      </c>
      <c r="J2457" s="69">
        <f>precio_alta!O123</f>
        <v>969</v>
      </c>
    </row>
    <row r="2458" spans="1:10" x14ac:dyDescent="0.3">
      <c r="A2458" t="str">
        <f t="shared" si="38"/>
        <v>ZTE NUBIA V80 MAX 256GBMax Negocios + Ilimitado 159.90CONTADO</v>
      </c>
      <c r="B2458" s="69" t="str">
        <f>precio_alta!A124</f>
        <v>Corriente</v>
      </c>
      <c r="C2458" s="69" t="str">
        <f>precio_alta!B124</f>
        <v>4G</v>
      </c>
      <c r="D2458" s="69" t="str">
        <f>precio_alta!C124</f>
        <v>ZTE</v>
      </c>
      <c r="E2458" s="69" t="str">
        <f>precio_alta!D124</f>
        <v>ZTE NUBIA V80 MAX 256GB</v>
      </c>
      <c r="F2458" s="69">
        <f>precio_alta!E124</f>
        <v>629</v>
      </c>
      <c r="G2458" s="69" t="str">
        <f>precio_alta!F124</f>
        <v>Android</v>
      </c>
      <c r="H2458" s="69" t="s">
        <v>187</v>
      </c>
      <c r="I2458" t="s">
        <v>44</v>
      </c>
      <c r="J2458" s="69">
        <f>precio_alta!O124</f>
        <v>549</v>
      </c>
    </row>
    <row r="2459" spans="1:10" x14ac:dyDescent="0.3">
      <c r="A2459" t="str">
        <f t="shared" si="38"/>
        <v>ZTE NUBIA V80 PRO 256GBMax Negocios + Ilimitado 159.90CONTADO</v>
      </c>
      <c r="B2459" s="69" t="str">
        <f>precio_alta!A125</f>
        <v>Corriente</v>
      </c>
      <c r="C2459" s="69" t="str">
        <f>precio_alta!B125</f>
        <v>4G</v>
      </c>
      <c r="D2459" s="69" t="str">
        <f>precio_alta!C125</f>
        <v>ZTE</v>
      </c>
      <c r="E2459" s="69" t="str">
        <f>precio_alta!D125</f>
        <v>ZTE NUBIA V80 PRO 256GB</v>
      </c>
      <c r="F2459" s="69">
        <f>precio_alta!E125</f>
        <v>659</v>
      </c>
      <c r="G2459" s="69" t="str">
        <f>precio_alta!F125</f>
        <v>Android</v>
      </c>
      <c r="H2459" s="69" t="s">
        <v>187</v>
      </c>
      <c r="I2459" t="s">
        <v>44</v>
      </c>
      <c r="J2459" s="69">
        <f>precio_alta!O125</f>
        <v>579</v>
      </c>
    </row>
    <row r="2460" spans="1:10" x14ac:dyDescent="0.3">
      <c r="A2460" t="e">
        <f t="shared" si="38"/>
        <v>#REF!</v>
      </c>
      <c r="B2460" s="69" t="e">
        <f>precio_alta!#REF!</f>
        <v>#REF!</v>
      </c>
      <c r="C2460" s="69" t="e">
        <f>precio_alta!#REF!</f>
        <v>#REF!</v>
      </c>
      <c r="D2460" s="69" t="e">
        <f>precio_alta!#REF!</f>
        <v>#REF!</v>
      </c>
      <c r="E2460" s="69" t="e">
        <f>precio_alta!#REF!</f>
        <v>#REF!</v>
      </c>
      <c r="F2460" s="69" t="e">
        <f>precio_alta!#REF!</f>
        <v>#REF!</v>
      </c>
      <c r="G2460" s="69" t="e">
        <f>precio_alta!#REF!</f>
        <v>#REF!</v>
      </c>
      <c r="H2460" s="69" t="s">
        <v>187</v>
      </c>
      <c r="I2460" t="s">
        <v>44</v>
      </c>
      <c r="J2460" s="69" t="e">
        <f>precio_alta!#REF!</f>
        <v>#REF!</v>
      </c>
    </row>
    <row r="2461" spans="1:10" x14ac:dyDescent="0.3">
      <c r="A2461" t="e">
        <f t="shared" si="38"/>
        <v>#REF!</v>
      </c>
      <c r="B2461" s="69" t="e">
        <f>precio_alta!#REF!</f>
        <v>#REF!</v>
      </c>
      <c r="C2461" s="69" t="e">
        <f>precio_alta!#REF!</f>
        <v>#REF!</v>
      </c>
      <c r="D2461" s="69" t="e">
        <f>precio_alta!#REF!</f>
        <v>#REF!</v>
      </c>
      <c r="E2461" s="69" t="e">
        <f>precio_alta!#REF!</f>
        <v>#REF!</v>
      </c>
      <c r="F2461" s="69" t="e">
        <f>precio_alta!#REF!</f>
        <v>#REF!</v>
      </c>
      <c r="G2461" s="69" t="e">
        <f>precio_alta!#REF!</f>
        <v>#REF!</v>
      </c>
      <c r="H2461" s="69" t="s">
        <v>187</v>
      </c>
      <c r="I2461" t="s">
        <v>44</v>
      </c>
      <c r="J2461" s="69" t="e">
        <f>precio_alta!#REF!</f>
        <v>#REF!</v>
      </c>
    </row>
    <row r="2462" spans="1:10" x14ac:dyDescent="0.3">
      <c r="A2462" t="e">
        <f t="shared" si="38"/>
        <v>#REF!</v>
      </c>
      <c r="B2462" s="69" t="e">
        <f>precio_alta!#REF!</f>
        <v>#REF!</v>
      </c>
      <c r="C2462" s="69" t="e">
        <f>precio_alta!#REF!</f>
        <v>#REF!</v>
      </c>
      <c r="D2462" s="69" t="e">
        <f>precio_alta!#REF!</f>
        <v>#REF!</v>
      </c>
      <c r="E2462" s="69" t="e">
        <f>precio_alta!#REF!</f>
        <v>#REF!</v>
      </c>
      <c r="F2462" s="69" t="e">
        <f>precio_alta!#REF!</f>
        <v>#REF!</v>
      </c>
      <c r="G2462" s="69" t="e">
        <f>precio_alta!#REF!</f>
        <v>#REF!</v>
      </c>
      <c r="H2462" s="69" t="s">
        <v>187</v>
      </c>
      <c r="I2462" t="s">
        <v>44</v>
      </c>
      <c r="J2462" s="69" t="e">
        <f>precio_alta!#REF!</f>
        <v>#REF!</v>
      </c>
    </row>
    <row r="2463" spans="1:10" x14ac:dyDescent="0.3">
      <c r="A2463" t="e">
        <f t="shared" si="38"/>
        <v>#REF!</v>
      </c>
      <c r="B2463" s="69" t="e">
        <f>precio_alta!#REF!</f>
        <v>#REF!</v>
      </c>
      <c r="C2463" s="69" t="e">
        <f>precio_alta!#REF!</f>
        <v>#REF!</v>
      </c>
      <c r="D2463" s="69" t="e">
        <f>precio_alta!#REF!</f>
        <v>#REF!</v>
      </c>
      <c r="E2463" s="69" t="e">
        <f>precio_alta!#REF!</f>
        <v>#REF!</v>
      </c>
      <c r="F2463" s="69" t="e">
        <f>precio_alta!#REF!</f>
        <v>#REF!</v>
      </c>
      <c r="G2463" s="69" t="e">
        <f>precio_alta!#REF!</f>
        <v>#REF!</v>
      </c>
      <c r="H2463" s="69" t="s">
        <v>187</v>
      </c>
      <c r="I2463" t="s">
        <v>44</v>
      </c>
      <c r="J2463" s="69" t="e">
        <f>precio_alta!#REF!</f>
        <v>#REF!</v>
      </c>
    </row>
    <row r="2464" spans="1:10" x14ac:dyDescent="0.3">
      <c r="A2464" t="e">
        <f t="shared" si="38"/>
        <v>#REF!</v>
      </c>
      <c r="B2464" s="69" t="e">
        <f>precio_alta!#REF!</f>
        <v>#REF!</v>
      </c>
      <c r="C2464" s="69" t="e">
        <f>precio_alta!#REF!</f>
        <v>#REF!</v>
      </c>
      <c r="D2464" s="69" t="e">
        <f>precio_alta!#REF!</f>
        <v>#REF!</v>
      </c>
      <c r="E2464" s="69" t="e">
        <f>precio_alta!#REF!</f>
        <v>#REF!</v>
      </c>
      <c r="F2464" s="69" t="e">
        <f>precio_alta!#REF!</f>
        <v>#REF!</v>
      </c>
      <c r="G2464" s="69" t="e">
        <f>precio_alta!#REF!</f>
        <v>#REF!</v>
      </c>
      <c r="H2464" s="69" t="s">
        <v>187</v>
      </c>
      <c r="I2464" t="s">
        <v>44</v>
      </c>
      <c r="J2464" s="69" t="e">
        <f>precio_alta!#REF!</f>
        <v>#REF!</v>
      </c>
    </row>
    <row r="2465" spans="1:10" x14ac:dyDescent="0.3">
      <c r="A2465" t="e">
        <f t="shared" si="38"/>
        <v>#REF!</v>
      </c>
      <c r="B2465" s="69" t="e">
        <f>precio_alta!#REF!</f>
        <v>#REF!</v>
      </c>
      <c r="C2465" s="69" t="e">
        <f>precio_alta!#REF!</f>
        <v>#REF!</v>
      </c>
      <c r="D2465" s="69" t="e">
        <f>precio_alta!#REF!</f>
        <v>#REF!</v>
      </c>
      <c r="E2465" s="69" t="e">
        <f>precio_alta!#REF!</f>
        <v>#REF!</v>
      </c>
      <c r="F2465" s="69" t="e">
        <f>precio_alta!#REF!</f>
        <v>#REF!</v>
      </c>
      <c r="G2465" s="69" t="e">
        <f>precio_alta!#REF!</f>
        <v>#REF!</v>
      </c>
      <c r="H2465" s="69" t="s">
        <v>187</v>
      </c>
      <c r="I2465" t="s">
        <v>44</v>
      </c>
      <c r="J2465" s="69" t="e">
        <f>precio_alta!#REF!</f>
        <v>#REF!</v>
      </c>
    </row>
    <row r="2466" spans="1:10" x14ac:dyDescent="0.3">
      <c r="A2466" t="e">
        <f t="shared" si="38"/>
        <v>#REF!</v>
      </c>
      <c r="B2466" s="69" t="e">
        <f>precio_alta!#REF!</f>
        <v>#REF!</v>
      </c>
      <c r="C2466" s="69" t="e">
        <f>precio_alta!#REF!</f>
        <v>#REF!</v>
      </c>
      <c r="D2466" s="69" t="e">
        <f>precio_alta!#REF!</f>
        <v>#REF!</v>
      </c>
      <c r="E2466" s="69" t="e">
        <f>precio_alta!#REF!</f>
        <v>#REF!</v>
      </c>
      <c r="F2466" s="69" t="e">
        <f>precio_alta!#REF!</f>
        <v>#REF!</v>
      </c>
      <c r="G2466" s="69" t="e">
        <f>precio_alta!#REF!</f>
        <v>#REF!</v>
      </c>
      <c r="H2466" s="69" t="s">
        <v>187</v>
      </c>
      <c r="I2466" t="s">
        <v>44</v>
      </c>
      <c r="J2466" s="69" t="e">
        <f>precio_alta!#REF!</f>
        <v>#REF!</v>
      </c>
    </row>
    <row r="2467" spans="1:10" x14ac:dyDescent="0.3">
      <c r="A2467" t="e">
        <f t="shared" si="38"/>
        <v>#REF!</v>
      </c>
      <c r="B2467" s="69" t="e">
        <f>precio_alta!#REF!</f>
        <v>#REF!</v>
      </c>
      <c r="C2467" s="69" t="e">
        <f>precio_alta!#REF!</f>
        <v>#REF!</v>
      </c>
      <c r="D2467" s="69" t="e">
        <f>precio_alta!#REF!</f>
        <v>#REF!</v>
      </c>
      <c r="E2467" s="69" t="e">
        <f>precio_alta!#REF!</f>
        <v>#REF!</v>
      </c>
      <c r="F2467" s="69" t="e">
        <f>precio_alta!#REF!</f>
        <v>#REF!</v>
      </c>
      <c r="G2467" s="69" t="e">
        <f>precio_alta!#REF!</f>
        <v>#REF!</v>
      </c>
      <c r="H2467" s="69" t="s">
        <v>187</v>
      </c>
      <c r="I2467" t="s">
        <v>44</v>
      </c>
      <c r="J2467" s="69" t="e">
        <f>precio_alta!#REF!</f>
        <v>#REF!</v>
      </c>
    </row>
    <row r="2468" spans="1:10" x14ac:dyDescent="0.3">
      <c r="A2468" t="e">
        <f t="shared" si="38"/>
        <v>#REF!</v>
      </c>
      <c r="B2468" s="69" t="e">
        <f>precio_alta!#REF!</f>
        <v>#REF!</v>
      </c>
      <c r="C2468" s="69" t="e">
        <f>precio_alta!#REF!</f>
        <v>#REF!</v>
      </c>
      <c r="D2468" s="69" t="e">
        <f>precio_alta!#REF!</f>
        <v>#REF!</v>
      </c>
      <c r="E2468" s="69" t="e">
        <f>precio_alta!#REF!</f>
        <v>#REF!</v>
      </c>
      <c r="F2468" s="69" t="e">
        <f>precio_alta!#REF!</f>
        <v>#REF!</v>
      </c>
      <c r="G2468" s="69" t="e">
        <f>precio_alta!#REF!</f>
        <v>#REF!</v>
      </c>
      <c r="H2468" s="69" t="s">
        <v>187</v>
      </c>
      <c r="I2468" t="s">
        <v>44</v>
      </c>
      <c r="J2468" s="69" t="e">
        <f>precio_alta!#REF!</f>
        <v>#REF!</v>
      </c>
    </row>
    <row r="2469" spans="1:10" x14ac:dyDescent="0.3">
      <c r="A2469" t="e">
        <f t="shared" si="38"/>
        <v>#REF!</v>
      </c>
      <c r="B2469" s="69" t="e">
        <f>precio_alta!#REF!</f>
        <v>#REF!</v>
      </c>
      <c r="C2469" s="69" t="e">
        <f>precio_alta!#REF!</f>
        <v>#REF!</v>
      </c>
      <c r="D2469" s="69" t="e">
        <f>precio_alta!#REF!</f>
        <v>#REF!</v>
      </c>
      <c r="E2469" s="69" t="e">
        <f>precio_alta!#REF!</f>
        <v>#REF!</v>
      </c>
      <c r="F2469" s="69" t="e">
        <f>precio_alta!#REF!</f>
        <v>#REF!</v>
      </c>
      <c r="G2469" s="69" t="e">
        <f>precio_alta!#REF!</f>
        <v>#REF!</v>
      </c>
      <c r="H2469" s="69" t="s">
        <v>187</v>
      </c>
      <c r="I2469" t="s">
        <v>44</v>
      </c>
      <c r="J2469" s="69" t="e">
        <f>precio_alta!#REF!</f>
        <v>#REF!</v>
      </c>
    </row>
    <row r="2470" spans="1:10" x14ac:dyDescent="0.3">
      <c r="A2470" t="e">
        <f t="shared" si="38"/>
        <v>#REF!</v>
      </c>
      <c r="B2470" s="69" t="e">
        <f>precio_alta!#REF!</f>
        <v>#REF!</v>
      </c>
      <c r="C2470" s="69" t="e">
        <f>precio_alta!#REF!</f>
        <v>#REF!</v>
      </c>
      <c r="D2470" s="69" t="e">
        <f>precio_alta!#REF!</f>
        <v>#REF!</v>
      </c>
      <c r="E2470" s="69" t="e">
        <f>precio_alta!#REF!</f>
        <v>#REF!</v>
      </c>
      <c r="F2470" s="69" t="e">
        <f>precio_alta!#REF!</f>
        <v>#REF!</v>
      </c>
      <c r="G2470" s="69" t="e">
        <f>precio_alta!#REF!</f>
        <v>#REF!</v>
      </c>
      <c r="H2470" s="69" t="s">
        <v>187</v>
      </c>
      <c r="I2470" t="s">
        <v>44</v>
      </c>
      <c r="J2470" s="69" t="e">
        <f>precio_alta!#REF!</f>
        <v>#REF!</v>
      </c>
    </row>
    <row r="2471" spans="1:10" x14ac:dyDescent="0.3">
      <c r="A2471" t="e">
        <f t="shared" si="38"/>
        <v>#REF!</v>
      </c>
      <c r="B2471" s="69" t="e">
        <f>precio_alta!#REF!</f>
        <v>#REF!</v>
      </c>
      <c r="C2471" s="69" t="e">
        <f>precio_alta!#REF!</f>
        <v>#REF!</v>
      </c>
      <c r="D2471" s="69" t="e">
        <f>precio_alta!#REF!</f>
        <v>#REF!</v>
      </c>
      <c r="E2471" s="69" t="e">
        <f>precio_alta!#REF!</f>
        <v>#REF!</v>
      </c>
      <c r="F2471" s="69" t="e">
        <f>precio_alta!#REF!</f>
        <v>#REF!</v>
      </c>
      <c r="G2471" s="69" t="e">
        <f>precio_alta!#REF!</f>
        <v>#REF!</v>
      </c>
      <c r="H2471" s="69" t="s">
        <v>187</v>
      </c>
      <c r="I2471" t="s">
        <v>44</v>
      </c>
      <c r="J2471" s="69" t="e">
        <f>precio_alta!#REF!</f>
        <v>#REF!</v>
      </c>
    </row>
    <row r="2472" spans="1:10" x14ac:dyDescent="0.3">
      <c r="A2472" t="e">
        <f t="shared" si="38"/>
        <v>#REF!</v>
      </c>
      <c r="B2472" s="69" t="e">
        <f>precio_alta!#REF!</f>
        <v>#REF!</v>
      </c>
      <c r="C2472" s="69" t="e">
        <f>precio_alta!#REF!</f>
        <v>#REF!</v>
      </c>
      <c r="D2472" s="69" t="e">
        <f>precio_alta!#REF!</f>
        <v>#REF!</v>
      </c>
      <c r="E2472" s="69" t="e">
        <f>precio_alta!#REF!</f>
        <v>#REF!</v>
      </c>
      <c r="F2472" s="69" t="e">
        <f>precio_alta!#REF!</f>
        <v>#REF!</v>
      </c>
      <c r="G2472" s="69" t="e">
        <f>precio_alta!#REF!</f>
        <v>#REF!</v>
      </c>
      <c r="H2472" s="69" t="s">
        <v>187</v>
      </c>
      <c r="I2472" t="s">
        <v>44</v>
      </c>
      <c r="J2472" s="69" t="e">
        <f>precio_alta!#REF!</f>
        <v>#REF!</v>
      </c>
    </row>
    <row r="2473" spans="1:10" x14ac:dyDescent="0.3">
      <c r="A2473" t="str">
        <f t="shared" si="38"/>
        <v>0Max Negocios + Ilimitado 159.90CONTADO</v>
      </c>
      <c r="B2473" s="69">
        <f>precio_alta!A127</f>
        <v>0</v>
      </c>
      <c r="C2473" s="69">
        <f>precio_alta!B127</f>
        <v>0</v>
      </c>
      <c r="D2473" s="69">
        <f>precio_alta!C127</f>
        <v>0</v>
      </c>
      <c r="E2473" s="69">
        <f>precio_alta!D127</f>
        <v>0</v>
      </c>
      <c r="F2473" s="69">
        <f>precio_alta!E127</f>
        <v>0</v>
      </c>
      <c r="G2473" s="69">
        <f>precio_alta!F127</f>
        <v>0</v>
      </c>
      <c r="H2473" s="69" t="s">
        <v>187</v>
      </c>
      <c r="I2473" t="s">
        <v>44</v>
      </c>
      <c r="J2473" s="69">
        <f>precio_alta!O127</f>
        <v>0</v>
      </c>
    </row>
    <row r="2474" spans="1:10" x14ac:dyDescent="0.3">
      <c r="A2474" t="str">
        <f t="shared" si="38"/>
        <v>0Max Negocios + Ilimitado 159.90CONTADO</v>
      </c>
      <c r="B2474" s="69">
        <f>precio_alta!A128</f>
        <v>0</v>
      </c>
      <c r="C2474" s="69">
        <f>precio_alta!B128</f>
        <v>0</v>
      </c>
      <c r="D2474" s="69">
        <f>precio_alta!C128</f>
        <v>0</v>
      </c>
      <c r="E2474" s="69">
        <f>precio_alta!D128</f>
        <v>0</v>
      </c>
      <c r="F2474" s="69">
        <f>precio_alta!E128</f>
        <v>0</v>
      </c>
      <c r="G2474" s="69">
        <f>precio_alta!F128</f>
        <v>0</v>
      </c>
      <c r="H2474" s="69" t="s">
        <v>187</v>
      </c>
      <c r="I2474" t="s">
        <v>44</v>
      </c>
      <c r="J2474" s="69">
        <f>precio_alta!O128</f>
        <v>0</v>
      </c>
    </row>
    <row r="2475" spans="1:10" x14ac:dyDescent="0.3">
      <c r="A2475" t="str">
        <f t="shared" si="38"/>
        <v>0Max Negocios + Ilimitado 159.90CONTADO</v>
      </c>
      <c r="B2475" s="69">
        <f>precio_alta!A129</f>
        <v>0</v>
      </c>
      <c r="C2475" s="69">
        <f>precio_alta!B129</f>
        <v>0</v>
      </c>
      <c r="D2475" s="69">
        <f>precio_alta!C129</f>
        <v>0</v>
      </c>
      <c r="E2475" s="69">
        <f>precio_alta!D129</f>
        <v>0</v>
      </c>
      <c r="F2475" s="69">
        <f>precio_alta!E129</f>
        <v>0</v>
      </c>
      <c r="G2475" s="69">
        <f>precio_alta!F129</f>
        <v>0</v>
      </c>
      <c r="H2475" s="69" t="s">
        <v>187</v>
      </c>
      <c r="I2475" t="s">
        <v>44</v>
      </c>
      <c r="J2475" s="69">
        <f>precio_alta!O129</f>
        <v>0</v>
      </c>
    </row>
    <row r="2476" spans="1:10" x14ac:dyDescent="0.3">
      <c r="A2476" t="str">
        <f t="shared" si="38"/>
        <v>0Max Negocios + Ilimitado 159.90CONTADO</v>
      </c>
      <c r="B2476" s="69">
        <f>precio_alta!A130</f>
        <v>0</v>
      </c>
      <c r="C2476" s="69">
        <f>precio_alta!B130</f>
        <v>0</v>
      </c>
      <c r="D2476" s="69">
        <f>precio_alta!C130</f>
        <v>0</v>
      </c>
      <c r="E2476" s="69">
        <f>precio_alta!D130</f>
        <v>0</v>
      </c>
      <c r="F2476" s="69">
        <f>precio_alta!E130</f>
        <v>0</v>
      </c>
      <c r="G2476" s="69">
        <f>precio_alta!F130</f>
        <v>0</v>
      </c>
      <c r="H2476" s="69" t="s">
        <v>187</v>
      </c>
      <c r="I2476" t="s">
        <v>44</v>
      </c>
      <c r="J2476" s="69">
        <f>precio_alta!O130</f>
        <v>0</v>
      </c>
    </row>
    <row r="2477" spans="1:10" x14ac:dyDescent="0.3">
      <c r="A2477" t="str">
        <f t="shared" si="38"/>
        <v>0Max Negocios + Ilimitado 159.90CONTADO</v>
      </c>
      <c r="B2477" s="69">
        <f>precio_alta!A131</f>
        <v>0</v>
      </c>
      <c r="C2477" s="69">
        <f>precio_alta!B131</f>
        <v>0</v>
      </c>
      <c r="D2477" s="69">
        <f>precio_alta!C131</f>
        <v>0</v>
      </c>
      <c r="E2477" s="69">
        <f>precio_alta!D131</f>
        <v>0</v>
      </c>
      <c r="F2477" s="69">
        <f>precio_alta!E131</f>
        <v>0</v>
      </c>
      <c r="G2477" s="69">
        <f>precio_alta!F131</f>
        <v>0</v>
      </c>
      <c r="H2477" s="69" t="s">
        <v>187</v>
      </c>
      <c r="I2477" t="s">
        <v>44</v>
      </c>
      <c r="J2477" s="69">
        <f>precio_alta!O131</f>
        <v>0</v>
      </c>
    </row>
    <row r="2478" spans="1:10" x14ac:dyDescent="0.3">
      <c r="A2478" t="str">
        <f t="shared" si="38"/>
        <v>0Max Negocios + Ilimitado 159.90CONTADO</v>
      </c>
      <c r="B2478" s="69">
        <f>precio_alta!A132</f>
        <v>0</v>
      </c>
      <c r="C2478" s="69">
        <f>precio_alta!B132</f>
        <v>0</v>
      </c>
      <c r="D2478" s="69">
        <f>precio_alta!C132</f>
        <v>0</v>
      </c>
      <c r="E2478" s="69">
        <f>precio_alta!D132</f>
        <v>0</v>
      </c>
      <c r="F2478" s="69">
        <f>precio_alta!E132</f>
        <v>0</v>
      </c>
      <c r="G2478" s="69">
        <f>precio_alta!F132</f>
        <v>0</v>
      </c>
      <c r="H2478" s="69" t="s">
        <v>187</v>
      </c>
      <c r="I2478" t="s">
        <v>44</v>
      </c>
      <c r="J2478" s="69">
        <f>precio_alta!O132</f>
        <v>0</v>
      </c>
    </row>
    <row r="2479" spans="1:10" x14ac:dyDescent="0.3">
      <c r="A2479" t="str">
        <f t="shared" si="38"/>
        <v>0Max Negocios + Ilimitado 159.90CONTADO</v>
      </c>
      <c r="B2479" s="69">
        <f>precio_alta!A133</f>
        <v>0</v>
      </c>
      <c r="C2479" s="69">
        <f>precio_alta!B133</f>
        <v>0</v>
      </c>
      <c r="D2479" s="69">
        <f>precio_alta!C133</f>
        <v>0</v>
      </c>
      <c r="E2479" s="69">
        <f>precio_alta!D133</f>
        <v>0</v>
      </c>
      <c r="F2479" s="69">
        <f>precio_alta!E133</f>
        <v>0</v>
      </c>
      <c r="G2479" s="69">
        <f>precio_alta!F133</f>
        <v>0</v>
      </c>
      <c r="H2479" s="69" t="s">
        <v>187</v>
      </c>
      <c r="I2479" t="s">
        <v>44</v>
      </c>
      <c r="J2479" s="69">
        <f>precio_alta!O133</f>
        <v>0</v>
      </c>
    </row>
    <row r="2480" spans="1:10" x14ac:dyDescent="0.3">
      <c r="A2480" t="str">
        <f t="shared" si="38"/>
        <v>0Max Negocios + Ilimitado 159.90CONTADO</v>
      </c>
      <c r="B2480" s="69">
        <f>precio_alta!A134</f>
        <v>0</v>
      </c>
      <c r="C2480" s="69">
        <f>precio_alta!B134</f>
        <v>0</v>
      </c>
      <c r="D2480" s="69">
        <f>precio_alta!C134</f>
        <v>0</v>
      </c>
      <c r="E2480" s="69">
        <f>precio_alta!D134</f>
        <v>0</v>
      </c>
      <c r="F2480" s="69">
        <f>precio_alta!E134</f>
        <v>0</v>
      </c>
      <c r="G2480" s="69">
        <f>precio_alta!F134</f>
        <v>0</v>
      </c>
      <c r="H2480" s="69" t="s">
        <v>187</v>
      </c>
      <c r="I2480" t="s">
        <v>44</v>
      </c>
      <c r="J2480" s="69">
        <f>precio_alta!O134</f>
        <v>0</v>
      </c>
    </row>
    <row r="2481" spans="1:10" x14ac:dyDescent="0.3">
      <c r="A2481" t="str">
        <f t="shared" si="38"/>
        <v>0Max Negocios + Ilimitado 159.90CONTADO</v>
      </c>
      <c r="B2481" s="69">
        <f>precio_alta!A135</f>
        <v>0</v>
      </c>
      <c r="C2481" s="69">
        <f>precio_alta!B135</f>
        <v>0</v>
      </c>
      <c r="D2481" s="69">
        <f>precio_alta!C135</f>
        <v>0</v>
      </c>
      <c r="E2481" s="69">
        <f>precio_alta!D135</f>
        <v>0</v>
      </c>
      <c r="F2481" s="69">
        <f>precio_alta!E135</f>
        <v>0</v>
      </c>
      <c r="G2481" s="69">
        <f>precio_alta!F135</f>
        <v>0</v>
      </c>
      <c r="H2481" s="69" t="s">
        <v>187</v>
      </c>
      <c r="I2481" t="s">
        <v>44</v>
      </c>
      <c r="J2481" s="69">
        <f>precio_alta!O135</f>
        <v>0</v>
      </c>
    </row>
    <row r="2482" spans="1:10" x14ac:dyDescent="0.3">
      <c r="A2482" t="str">
        <f t="shared" si="38"/>
        <v>0Max Negocios + Ilimitado 159.90CONTADO</v>
      </c>
      <c r="B2482" s="69">
        <f>precio_alta!A136</f>
        <v>0</v>
      </c>
      <c r="C2482" s="69">
        <f>precio_alta!B136</f>
        <v>0</v>
      </c>
      <c r="D2482" s="69">
        <f>precio_alta!C136</f>
        <v>0</v>
      </c>
      <c r="E2482" s="69">
        <f>precio_alta!D136</f>
        <v>0</v>
      </c>
      <c r="F2482" s="69">
        <f>precio_alta!E136</f>
        <v>0</v>
      </c>
      <c r="G2482" s="69">
        <f>precio_alta!F136</f>
        <v>0</v>
      </c>
      <c r="H2482" s="69" t="s">
        <v>187</v>
      </c>
      <c r="I2482" t="s">
        <v>44</v>
      </c>
      <c r="J2482" s="69">
        <f>precio_alta!O136</f>
        <v>0</v>
      </c>
    </row>
    <row r="2483" spans="1:10" x14ac:dyDescent="0.3">
      <c r="A2483" t="str">
        <f t="shared" si="38"/>
        <v>0Max Negocios + Ilimitado 159.90CONTADO</v>
      </c>
      <c r="B2483" s="69">
        <f>precio_alta!A137</f>
        <v>0</v>
      </c>
      <c r="C2483" s="69">
        <f>precio_alta!B137</f>
        <v>0</v>
      </c>
      <c r="D2483" s="69">
        <f>precio_alta!C137</f>
        <v>0</v>
      </c>
      <c r="E2483" s="69">
        <f>precio_alta!D137</f>
        <v>0</v>
      </c>
      <c r="F2483" s="69">
        <f>precio_alta!E137</f>
        <v>0</v>
      </c>
      <c r="G2483" s="69">
        <f>precio_alta!F137</f>
        <v>0</v>
      </c>
      <c r="H2483" s="69" t="s">
        <v>187</v>
      </c>
      <c r="I2483" t="s">
        <v>44</v>
      </c>
      <c r="J2483" s="69">
        <f>precio_alta!O137</f>
        <v>0</v>
      </c>
    </row>
    <row r="2484" spans="1:10" x14ac:dyDescent="0.3">
      <c r="A2484" t="str">
        <f t="shared" si="38"/>
        <v>0Max Negocios + Ilimitado 159.90CONTADO</v>
      </c>
      <c r="B2484" s="69">
        <f>precio_alta!A138</f>
        <v>0</v>
      </c>
      <c r="C2484" s="69">
        <f>precio_alta!B138</f>
        <v>0</v>
      </c>
      <c r="D2484" s="69">
        <f>precio_alta!C138</f>
        <v>0</v>
      </c>
      <c r="E2484" s="69">
        <f>precio_alta!D138</f>
        <v>0</v>
      </c>
      <c r="F2484" s="69">
        <f>precio_alta!E138</f>
        <v>0</v>
      </c>
      <c r="G2484" s="69">
        <f>precio_alta!F138</f>
        <v>0</v>
      </c>
      <c r="H2484" s="69" t="s">
        <v>187</v>
      </c>
      <c r="I2484" t="s">
        <v>44</v>
      </c>
      <c r="J2484" s="69">
        <f>precio_alta!O138</f>
        <v>0</v>
      </c>
    </row>
    <row r="2485" spans="1:10" x14ac:dyDescent="0.3">
      <c r="A2485" t="str">
        <f t="shared" si="38"/>
        <v>0Max Negocios + Ilimitado 159.90CONTADO</v>
      </c>
      <c r="B2485" s="69">
        <f>precio_alta!A139</f>
        <v>0</v>
      </c>
      <c r="C2485" s="69">
        <f>precio_alta!B139</f>
        <v>0</v>
      </c>
      <c r="D2485" s="69">
        <f>precio_alta!C139</f>
        <v>0</v>
      </c>
      <c r="E2485" s="69">
        <f>precio_alta!D139</f>
        <v>0</v>
      </c>
      <c r="F2485" s="69">
        <f>precio_alta!E139</f>
        <v>0</v>
      </c>
      <c r="G2485" s="69">
        <f>precio_alta!F139</f>
        <v>0</v>
      </c>
      <c r="H2485" s="69" t="s">
        <v>187</v>
      </c>
      <c r="I2485" t="s">
        <v>44</v>
      </c>
      <c r="J2485" s="69">
        <f>precio_alta!O139</f>
        <v>0</v>
      </c>
    </row>
    <row r="2486" spans="1:10" x14ac:dyDescent="0.3">
      <c r="A2486" t="str">
        <f t="shared" si="38"/>
        <v>0Max Negocios + Ilimitado 159.90CONTADO</v>
      </c>
      <c r="B2486" s="69">
        <f>precio_alta!A140</f>
        <v>0</v>
      </c>
      <c r="C2486" s="69">
        <f>precio_alta!B140</f>
        <v>0</v>
      </c>
      <c r="D2486" s="69">
        <f>precio_alta!C140</f>
        <v>0</v>
      </c>
      <c r="E2486" s="69">
        <f>precio_alta!D140</f>
        <v>0</v>
      </c>
      <c r="F2486" s="69">
        <f>precio_alta!E140</f>
        <v>0</v>
      </c>
      <c r="G2486" s="69">
        <f>precio_alta!F140</f>
        <v>0</v>
      </c>
      <c r="H2486" s="69" t="s">
        <v>187</v>
      </c>
      <c r="I2486" t="s">
        <v>44</v>
      </c>
      <c r="J2486" s="69">
        <f>precio_alta!O140</f>
        <v>0</v>
      </c>
    </row>
    <row r="2487" spans="1:10" x14ac:dyDescent="0.3">
      <c r="A2487" t="str">
        <f t="shared" si="38"/>
        <v>0Max Negocios + Ilimitado 159.90CONTADO</v>
      </c>
      <c r="B2487" s="69">
        <f>precio_alta!A141</f>
        <v>0</v>
      </c>
      <c r="C2487" s="69">
        <f>precio_alta!B141</f>
        <v>0</v>
      </c>
      <c r="D2487" s="69">
        <f>precio_alta!C141</f>
        <v>0</v>
      </c>
      <c r="E2487" s="69">
        <f>precio_alta!D141</f>
        <v>0</v>
      </c>
      <c r="F2487" s="69">
        <f>precio_alta!E141</f>
        <v>0</v>
      </c>
      <c r="G2487" s="69">
        <f>precio_alta!F141</f>
        <v>0</v>
      </c>
      <c r="H2487" s="69" t="s">
        <v>187</v>
      </c>
      <c r="I2487" t="s">
        <v>44</v>
      </c>
      <c r="J2487" s="69">
        <f>precio_alta!O141</f>
        <v>0</v>
      </c>
    </row>
    <row r="2488" spans="1:10" x14ac:dyDescent="0.3">
      <c r="A2488" t="str">
        <f t="shared" si="38"/>
        <v>0Max Negocios + Ilimitado 159.90CONTADO</v>
      </c>
      <c r="B2488" s="69">
        <f>precio_alta!A142</f>
        <v>0</v>
      </c>
      <c r="C2488" s="69">
        <f>precio_alta!B142</f>
        <v>0</v>
      </c>
      <c r="D2488" s="69">
        <f>precio_alta!C142</f>
        <v>0</v>
      </c>
      <c r="E2488" s="69">
        <f>precio_alta!D142</f>
        <v>0</v>
      </c>
      <c r="F2488" s="69">
        <f>precio_alta!E142</f>
        <v>0</v>
      </c>
      <c r="G2488" s="69">
        <f>precio_alta!F142</f>
        <v>0</v>
      </c>
      <c r="H2488" s="69" t="s">
        <v>187</v>
      </c>
      <c r="I2488" t="s">
        <v>44</v>
      </c>
      <c r="J2488" s="69">
        <f>precio_alta!O142</f>
        <v>0</v>
      </c>
    </row>
    <row r="2489" spans="1:10" x14ac:dyDescent="0.3">
      <c r="A2489" t="str">
        <f t="shared" si="38"/>
        <v>0Max Negocios + Ilimitado 159.90CONTADO</v>
      </c>
      <c r="B2489" s="69">
        <f>precio_alta!A143</f>
        <v>0</v>
      </c>
      <c r="C2489" s="69">
        <f>precio_alta!B143</f>
        <v>0</v>
      </c>
      <c r="D2489" s="69">
        <f>precio_alta!C143</f>
        <v>0</v>
      </c>
      <c r="E2489" s="69">
        <f>precio_alta!D143</f>
        <v>0</v>
      </c>
      <c r="F2489" s="69">
        <f>precio_alta!E143</f>
        <v>0</v>
      </c>
      <c r="G2489" s="69">
        <f>precio_alta!F143</f>
        <v>0</v>
      </c>
      <c r="H2489" s="69" t="s">
        <v>187</v>
      </c>
      <c r="I2489" t="s">
        <v>44</v>
      </c>
      <c r="J2489" s="69">
        <f>precio_alta!O143</f>
        <v>0</v>
      </c>
    </row>
    <row r="2490" spans="1:10" x14ac:dyDescent="0.3">
      <c r="A2490" t="str">
        <f t="shared" si="38"/>
        <v>0Max Negocios + Ilimitado 159.90CONTADO</v>
      </c>
      <c r="B2490" s="69">
        <f>precio_alta!A144</f>
        <v>0</v>
      </c>
      <c r="C2490" s="69">
        <f>precio_alta!B144</f>
        <v>0</v>
      </c>
      <c r="D2490" s="69">
        <f>precio_alta!C144</f>
        <v>0</v>
      </c>
      <c r="E2490" s="69">
        <f>precio_alta!D144</f>
        <v>0</v>
      </c>
      <c r="F2490" s="69">
        <f>precio_alta!E144</f>
        <v>0</v>
      </c>
      <c r="G2490" s="69">
        <f>precio_alta!F144</f>
        <v>0</v>
      </c>
      <c r="H2490" s="69" t="s">
        <v>187</v>
      </c>
      <c r="I2490" t="s">
        <v>44</v>
      </c>
      <c r="J2490" s="69">
        <f>precio_alta!O144</f>
        <v>0</v>
      </c>
    </row>
    <row r="2491" spans="1:10" x14ac:dyDescent="0.3">
      <c r="A2491" t="str">
        <f t="shared" si="38"/>
        <v>0Max Negocios + Ilimitado 159.90CONTADO</v>
      </c>
      <c r="B2491" s="69">
        <f>precio_alta!A145</f>
        <v>0</v>
      </c>
      <c r="C2491" s="69">
        <f>precio_alta!B145</f>
        <v>0</v>
      </c>
      <c r="D2491" s="69">
        <f>precio_alta!C145</f>
        <v>0</v>
      </c>
      <c r="E2491" s="69">
        <f>precio_alta!D145</f>
        <v>0</v>
      </c>
      <c r="F2491" s="69">
        <f>precio_alta!E145</f>
        <v>0</v>
      </c>
      <c r="G2491" s="69">
        <f>precio_alta!F145</f>
        <v>0</v>
      </c>
      <c r="H2491" s="69" t="s">
        <v>187</v>
      </c>
      <c r="I2491" t="s">
        <v>44</v>
      </c>
      <c r="J2491" s="69">
        <f>precio_alta!O145</f>
        <v>0</v>
      </c>
    </row>
    <row r="2492" spans="1:10" x14ac:dyDescent="0.3">
      <c r="A2492" t="str">
        <f t="shared" si="38"/>
        <v>0Max Negocios + Ilimitado 159.90CONTADO</v>
      </c>
      <c r="B2492" s="69">
        <f>precio_alta!A146</f>
        <v>0</v>
      </c>
      <c r="C2492" s="69">
        <f>precio_alta!B146</f>
        <v>0</v>
      </c>
      <c r="D2492" s="69">
        <f>precio_alta!C146</f>
        <v>0</v>
      </c>
      <c r="E2492" s="69">
        <f>precio_alta!D146</f>
        <v>0</v>
      </c>
      <c r="F2492" s="69">
        <f>precio_alta!E146</f>
        <v>0</v>
      </c>
      <c r="G2492" s="69">
        <f>precio_alta!F146</f>
        <v>0</v>
      </c>
      <c r="H2492" s="69" t="s">
        <v>187</v>
      </c>
      <c r="I2492" t="s">
        <v>44</v>
      </c>
      <c r="J2492" s="69">
        <f>precio_alta!O146</f>
        <v>0</v>
      </c>
    </row>
    <row r="2493" spans="1:10" x14ac:dyDescent="0.3">
      <c r="A2493" t="str">
        <f t="shared" si="38"/>
        <v>0Max Negocios + Ilimitado 159.90CONTADO</v>
      </c>
      <c r="B2493" s="69">
        <f>precio_alta!A147</f>
        <v>0</v>
      </c>
      <c r="C2493" s="69">
        <f>precio_alta!B147</f>
        <v>0</v>
      </c>
      <c r="D2493" s="69">
        <f>precio_alta!C147</f>
        <v>0</v>
      </c>
      <c r="E2493" s="69">
        <f>precio_alta!D147</f>
        <v>0</v>
      </c>
      <c r="F2493" s="69">
        <f>precio_alta!E147</f>
        <v>0</v>
      </c>
      <c r="G2493" s="69">
        <f>precio_alta!F147</f>
        <v>0</v>
      </c>
      <c r="H2493" s="69" t="s">
        <v>187</v>
      </c>
      <c r="I2493" t="s">
        <v>44</v>
      </c>
      <c r="J2493" s="69">
        <f>precio_alta!O147</f>
        <v>0</v>
      </c>
    </row>
    <row r="2494" spans="1:10" x14ac:dyDescent="0.3">
      <c r="A2494" t="str">
        <f t="shared" si="38"/>
        <v>0Max Negocios + Ilimitado 159.90CONTADO</v>
      </c>
      <c r="B2494" s="69">
        <f>precio_alta!A148</f>
        <v>0</v>
      </c>
      <c r="C2494" s="69">
        <f>precio_alta!B148</f>
        <v>0</v>
      </c>
      <c r="D2494" s="69">
        <f>precio_alta!C148</f>
        <v>0</v>
      </c>
      <c r="E2494" s="69">
        <f>precio_alta!D148</f>
        <v>0</v>
      </c>
      <c r="F2494" s="69">
        <f>precio_alta!E148</f>
        <v>0</v>
      </c>
      <c r="G2494" s="69">
        <f>precio_alta!F148</f>
        <v>0</v>
      </c>
      <c r="H2494" s="69" t="s">
        <v>187</v>
      </c>
      <c r="I2494" t="s">
        <v>44</v>
      </c>
      <c r="J2494" s="69">
        <f>precio_alta!O148</f>
        <v>0</v>
      </c>
    </row>
    <row r="2495" spans="1:10" x14ac:dyDescent="0.3">
      <c r="A2495" t="str">
        <f t="shared" si="38"/>
        <v>0Max Negocios + Ilimitado 159.90CONTADO</v>
      </c>
      <c r="B2495" s="69">
        <f>precio_alta!A149</f>
        <v>0</v>
      </c>
      <c r="C2495" s="69">
        <f>precio_alta!B149</f>
        <v>0</v>
      </c>
      <c r="D2495" s="69">
        <f>precio_alta!C149</f>
        <v>0</v>
      </c>
      <c r="E2495" s="69">
        <f>precio_alta!D149</f>
        <v>0</v>
      </c>
      <c r="F2495" s="69">
        <f>precio_alta!E149</f>
        <v>0</v>
      </c>
      <c r="G2495" s="69">
        <f>precio_alta!F149</f>
        <v>0</v>
      </c>
      <c r="H2495" s="69" t="s">
        <v>187</v>
      </c>
      <c r="I2495" t="s">
        <v>44</v>
      </c>
      <c r="J2495" s="69">
        <f>precio_alta!O149</f>
        <v>0</v>
      </c>
    </row>
    <row r="2496" spans="1:10" x14ac:dyDescent="0.3">
      <c r="A2496" t="str">
        <f t="shared" si="38"/>
        <v>0Max Negocios + Ilimitado 159.90CONTADO</v>
      </c>
      <c r="B2496" s="69">
        <f>precio_alta!A150</f>
        <v>0</v>
      </c>
      <c r="C2496" s="69">
        <f>precio_alta!B150</f>
        <v>0</v>
      </c>
      <c r="D2496" s="69">
        <f>precio_alta!C150</f>
        <v>0</v>
      </c>
      <c r="E2496" s="69">
        <f>precio_alta!D150</f>
        <v>0</v>
      </c>
      <c r="F2496" s="69">
        <f>precio_alta!E150</f>
        <v>0</v>
      </c>
      <c r="G2496" s="69">
        <f>precio_alta!F150</f>
        <v>0</v>
      </c>
      <c r="H2496" s="69" t="s">
        <v>187</v>
      </c>
      <c r="I2496" t="s">
        <v>44</v>
      </c>
      <c r="J2496" s="69">
        <f>precio_alta!O150</f>
        <v>0</v>
      </c>
    </row>
    <row r="2497" spans="1:10" x14ac:dyDescent="0.3">
      <c r="A2497" t="str">
        <f t="shared" si="38"/>
        <v>0Max Negocios + Ilimitado 159.90CONTADO</v>
      </c>
      <c r="B2497" s="69">
        <f>precio_alta!A151</f>
        <v>0</v>
      </c>
      <c r="C2497" s="69">
        <f>precio_alta!B151</f>
        <v>0</v>
      </c>
      <c r="D2497" s="69">
        <f>precio_alta!C151</f>
        <v>0</v>
      </c>
      <c r="E2497" s="69">
        <f>precio_alta!D151</f>
        <v>0</v>
      </c>
      <c r="F2497" s="69">
        <f>precio_alta!E151</f>
        <v>0</v>
      </c>
      <c r="G2497" s="69">
        <f>precio_alta!F151</f>
        <v>0</v>
      </c>
      <c r="H2497" s="69" t="s">
        <v>187</v>
      </c>
      <c r="I2497" t="s">
        <v>44</v>
      </c>
      <c r="J2497" s="69">
        <f>precio_alta!O151</f>
        <v>0</v>
      </c>
    </row>
    <row r="2498" spans="1:10" x14ac:dyDescent="0.3">
      <c r="A2498" t="str">
        <f t="shared" si="38"/>
        <v>0Max Negocios + Ilimitado 159.90CONTADO</v>
      </c>
      <c r="B2498" s="69">
        <f>precio_alta!A152</f>
        <v>0</v>
      </c>
      <c r="C2498" s="69">
        <f>precio_alta!B152</f>
        <v>0</v>
      </c>
      <c r="D2498" s="69">
        <f>precio_alta!C152</f>
        <v>0</v>
      </c>
      <c r="E2498" s="69">
        <f>precio_alta!D152</f>
        <v>0</v>
      </c>
      <c r="F2498" s="69">
        <f>precio_alta!E152</f>
        <v>0</v>
      </c>
      <c r="G2498" s="69">
        <f>precio_alta!F152</f>
        <v>0</v>
      </c>
      <c r="H2498" s="69" t="s">
        <v>187</v>
      </c>
      <c r="I2498" t="s">
        <v>44</v>
      </c>
      <c r="J2498" s="69">
        <f>precio_alta!O152</f>
        <v>0</v>
      </c>
    </row>
    <row r="2499" spans="1:10" x14ac:dyDescent="0.3">
      <c r="A2499" t="str">
        <f t="shared" ref="A2499:A2562" si="39">CONCATENATE(E2499,I2499,H2499)</f>
        <v>0Max Negocios + Ilimitado 159.90CONTADO</v>
      </c>
      <c r="B2499" s="69">
        <f>precio_alta!A153</f>
        <v>0</v>
      </c>
      <c r="C2499" s="69">
        <f>precio_alta!B153</f>
        <v>0</v>
      </c>
      <c r="D2499" s="69">
        <f>precio_alta!C153</f>
        <v>0</v>
      </c>
      <c r="E2499" s="69">
        <f>precio_alta!D153</f>
        <v>0</v>
      </c>
      <c r="F2499" s="69">
        <f>precio_alta!E153</f>
        <v>0</v>
      </c>
      <c r="G2499" s="69">
        <f>precio_alta!F153</f>
        <v>0</v>
      </c>
      <c r="H2499" s="69" t="s">
        <v>187</v>
      </c>
      <c r="I2499" t="s">
        <v>44</v>
      </c>
      <c r="J2499" s="69">
        <f>precio_alta!O153</f>
        <v>0</v>
      </c>
    </row>
    <row r="2500" spans="1:10" x14ac:dyDescent="0.3">
      <c r="A2500" t="str">
        <f t="shared" si="39"/>
        <v>0Max Negocios + Ilimitado 159.90CONTADO</v>
      </c>
      <c r="B2500" s="69">
        <f>precio_alta!A154</f>
        <v>0</v>
      </c>
      <c r="C2500" s="69">
        <f>precio_alta!B154</f>
        <v>0</v>
      </c>
      <c r="D2500" s="69">
        <f>precio_alta!C154</f>
        <v>0</v>
      </c>
      <c r="E2500" s="69">
        <f>precio_alta!D154</f>
        <v>0</v>
      </c>
      <c r="F2500" s="69">
        <f>precio_alta!E154</f>
        <v>0</v>
      </c>
      <c r="G2500" s="69">
        <f>precio_alta!F154</f>
        <v>0</v>
      </c>
      <c r="H2500" s="69" t="s">
        <v>187</v>
      </c>
      <c r="I2500" t="s">
        <v>44</v>
      </c>
      <c r="J2500" s="69">
        <f>precio_alta!O154</f>
        <v>0</v>
      </c>
    </row>
    <row r="2501" spans="1:10" x14ac:dyDescent="0.3">
      <c r="A2501" t="str">
        <f t="shared" si="39"/>
        <v>0Max Negocios + Ilimitado 159.90CONTADO</v>
      </c>
      <c r="B2501" s="69">
        <f>precio_alta!A155</f>
        <v>0</v>
      </c>
      <c r="C2501" s="69">
        <f>precio_alta!B155</f>
        <v>0</v>
      </c>
      <c r="D2501" s="69">
        <f>precio_alta!C155</f>
        <v>0</v>
      </c>
      <c r="E2501" s="69">
        <f>precio_alta!D155</f>
        <v>0</v>
      </c>
      <c r="F2501" s="69">
        <f>precio_alta!E155</f>
        <v>0</v>
      </c>
      <c r="G2501" s="69">
        <f>precio_alta!F155</f>
        <v>0</v>
      </c>
      <c r="H2501" s="69" t="s">
        <v>187</v>
      </c>
      <c r="I2501" t="s">
        <v>44</v>
      </c>
      <c r="J2501" s="69">
        <f>precio_alta!O155</f>
        <v>0</v>
      </c>
    </row>
    <row r="2502" spans="1:10" x14ac:dyDescent="0.3">
      <c r="A2502" t="str">
        <f t="shared" si="39"/>
        <v>0Max Negocios + Ilimitado 159.90CONTADO</v>
      </c>
      <c r="B2502" s="69">
        <f>precio_alta!A156</f>
        <v>0</v>
      </c>
      <c r="C2502" s="69">
        <f>precio_alta!B156</f>
        <v>0</v>
      </c>
      <c r="D2502" s="69">
        <f>precio_alta!C156</f>
        <v>0</v>
      </c>
      <c r="E2502" s="69">
        <f>precio_alta!D156</f>
        <v>0</v>
      </c>
      <c r="F2502" s="69">
        <f>precio_alta!E156</f>
        <v>0</v>
      </c>
      <c r="G2502" s="69">
        <f>precio_alta!F156</f>
        <v>0</v>
      </c>
      <c r="H2502" s="69" t="s">
        <v>187</v>
      </c>
      <c r="I2502" t="s">
        <v>44</v>
      </c>
      <c r="J2502" s="69">
        <f>precio_alta!O156</f>
        <v>0</v>
      </c>
    </row>
    <row r="2503" spans="1:10" x14ac:dyDescent="0.3">
      <c r="A2503" t="str">
        <f t="shared" si="39"/>
        <v>0Max Negocios + Ilimitado 159.90CONTADO</v>
      </c>
      <c r="B2503" s="69">
        <f>precio_alta!A157</f>
        <v>0</v>
      </c>
      <c r="C2503" s="69">
        <f>precio_alta!B157</f>
        <v>0</v>
      </c>
      <c r="D2503" s="69">
        <f>precio_alta!C157</f>
        <v>0</v>
      </c>
      <c r="E2503" s="69">
        <f>precio_alta!D157</f>
        <v>0</v>
      </c>
      <c r="F2503" s="69">
        <f>precio_alta!E157</f>
        <v>0</v>
      </c>
      <c r="G2503" s="69">
        <f>precio_alta!F157</f>
        <v>0</v>
      </c>
      <c r="H2503" s="69" t="s">
        <v>187</v>
      </c>
      <c r="I2503" t="s">
        <v>44</v>
      </c>
      <c r="J2503" s="69">
        <f>precio_alta!O157</f>
        <v>0</v>
      </c>
    </row>
    <row r="2504" spans="1:10" x14ac:dyDescent="0.3">
      <c r="A2504" t="str">
        <f t="shared" si="39"/>
        <v>0Max Negocios + Ilimitado 159.90CONTADO</v>
      </c>
      <c r="B2504" s="69">
        <f>precio_alta!A158</f>
        <v>0</v>
      </c>
      <c r="C2504" s="69">
        <f>precio_alta!B158</f>
        <v>0</v>
      </c>
      <c r="D2504" s="69">
        <f>precio_alta!C158</f>
        <v>0</v>
      </c>
      <c r="E2504" s="69">
        <f>precio_alta!D158</f>
        <v>0</v>
      </c>
      <c r="F2504" s="69">
        <f>precio_alta!E158</f>
        <v>0</v>
      </c>
      <c r="G2504" s="69">
        <f>precio_alta!F158</f>
        <v>0</v>
      </c>
      <c r="H2504" s="69" t="s">
        <v>187</v>
      </c>
      <c r="I2504" t="s">
        <v>44</v>
      </c>
      <c r="J2504" s="69">
        <f>precio_alta!O158</f>
        <v>0</v>
      </c>
    </row>
    <row r="2505" spans="1:10" x14ac:dyDescent="0.3">
      <c r="A2505" t="str">
        <f t="shared" si="39"/>
        <v>0Max Negocios + Ilimitado 159.90CONTADO</v>
      </c>
      <c r="B2505" s="69">
        <f>precio_alta!A159</f>
        <v>0</v>
      </c>
      <c r="C2505" s="69">
        <f>precio_alta!B159</f>
        <v>0</v>
      </c>
      <c r="D2505" s="69">
        <f>precio_alta!C159</f>
        <v>0</v>
      </c>
      <c r="E2505" s="69">
        <f>precio_alta!D159</f>
        <v>0</v>
      </c>
      <c r="F2505" s="69">
        <f>precio_alta!E159</f>
        <v>0</v>
      </c>
      <c r="G2505" s="69">
        <f>precio_alta!F159</f>
        <v>0</v>
      </c>
      <c r="H2505" s="69" t="s">
        <v>187</v>
      </c>
      <c r="I2505" t="s">
        <v>44</v>
      </c>
      <c r="J2505" s="69">
        <f>precio_alta!O159</f>
        <v>0</v>
      </c>
    </row>
    <row r="2506" spans="1:10" x14ac:dyDescent="0.3">
      <c r="A2506" t="str">
        <f t="shared" si="39"/>
        <v>0Max Negocios + Ilimitado 159.90CONTADO</v>
      </c>
      <c r="B2506" s="69">
        <f>precio_alta!A160</f>
        <v>0</v>
      </c>
      <c r="C2506" s="69">
        <f>precio_alta!B160</f>
        <v>0</v>
      </c>
      <c r="D2506" s="69">
        <f>precio_alta!C160</f>
        <v>0</v>
      </c>
      <c r="E2506" s="69">
        <f>precio_alta!D160</f>
        <v>0</v>
      </c>
      <c r="F2506" s="69">
        <f>precio_alta!E160</f>
        <v>0</v>
      </c>
      <c r="G2506" s="69">
        <f>precio_alta!F160</f>
        <v>0</v>
      </c>
      <c r="H2506" s="69" t="s">
        <v>187</v>
      </c>
      <c r="I2506" t="s">
        <v>44</v>
      </c>
      <c r="J2506" s="69">
        <f>precio_alta!O160</f>
        <v>0</v>
      </c>
    </row>
    <row r="2507" spans="1:10" x14ac:dyDescent="0.3">
      <c r="A2507" t="str">
        <f t="shared" si="39"/>
        <v>0Max Negocios + Ilimitado 159.90CONTADO</v>
      </c>
      <c r="B2507" s="69">
        <f>precio_alta!A161</f>
        <v>0</v>
      </c>
      <c r="C2507" s="69">
        <f>precio_alta!B161</f>
        <v>0</v>
      </c>
      <c r="D2507" s="69">
        <f>precio_alta!C161</f>
        <v>0</v>
      </c>
      <c r="E2507" s="69">
        <f>precio_alta!D161</f>
        <v>0</v>
      </c>
      <c r="F2507" s="69">
        <f>precio_alta!E161</f>
        <v>0</v>
      </c>
      <c r="G2507" s="69">
        <f>precio_alta!F161</f>
        <v>0</v>
      </c>
      <c r="H2507" s="69" t="s">
        <v>187</v>
      </c>
      <c r="I2507" t="s">
        <v>44</v>
      </c>
      <c r="J2507" s="69">
        <f>precio_alta!O161</f>
        <v>0</v>
      </c>
    </row>
    <row r="2508" spans="1:10" x14ac:dyDescent="0.3">
      <c r="A2508" t="str">
        <f t="shared" si="39"/>
        <v>0Max Negocios + Ilimitado 159.90CONTADO</v>
      </c>
      <c r="B2508" s="69">
        <f>precio_alta!A162</f>
        <v>0</v>
      </c>
      <c r="C2508" s="69">
        <f>precio_alta!B162</f>
        <v>0</v>
      </c>
      <c r="D2508" s="69">
        <f>precio_alta!C162</f>
        <v>0</v>
      </c>
      <c r="E2508" s="69">
        <f>precio_alta!D162</f>
        <v>0</v>
      </c>
      <c r="F2508" s="69">
        <f>precio_alta!E162</f>
        <v>0</v>
      </c>
      <c r="G2508" s="69">
        <f>precio_alta!F162</f>
        <v>0</v>
      </c>
      <c r="H2508" s="69" t="s">
        <v>187</v>
      </c>
      <c r="I2508" t="s">
        <v>44</v>
      </c>
      <c r="J2508" s="69">
        <f>precio_alta!O162</f>
        <v>0</v>
      </c>
    </row>
    <row r="2509" spans="1:10" x14ac:dyDescent="0.3">
      <c r="A2509" t="str">
        <f t="shared" si="39"/>
        <v>0Max Negocios + Ilimitado 159.90CONTADO</v>
      </c>
      <c r="B2509" s="69">
        <f>precio_alta!A163</f>
        <v>0</v>
      </c>
      <c r="C2509" s="69">
        <f>precio_alta!B163</f>
        <v>0</v>
      </c>
      <c r="D2509" s="69">
        <f>precio_alta!C163</f>
        <v>0</v>
      </c>
      <c r="E2509" s="69">
        <f>precio_alta!D163</f>
        <v>0</v>
      </c>
      <c r="F2509" s="69">
        <f>precio_alta!E163</f>
        <v>0</v>
      </c>
      <c r="G2509" s="69">
        <f>precio_alta!F163</f>
        <v>0</v>
      </c>
      <c r="H2509" s="69" t="s">
        <v>187</v>
      </c>
      <c r="I2509" t="s">
        <v>44</v>
      </c>
      <c r="J2509" s="69">
        <f>precio_alta!O163</f>
        <v>0</v>
      </c>
    </row>
    <row r="2510" spans="1:10" x14ac:dyDescent="0.3">
      <c r="A2510" t="str">
        <f t="shared" si="39"/>
        <v>0Max Negocios + Ilimitado 159.90CONTADO</v>
      </c>
      <c r="B2510" s="69">
        <f>precio_alta!A164</f>
        <v>0</v>
      </c>
      <c r="C2510" s="69">
        <f>precio_alta!B164</f>
        <v>0</v>
      </c>
      <c r="D2510" s="69">
        <f>precio_alta!C164</f>
        <v>0</v>
      </c>
      <c r="E2510" s="69">
        <f>precio_alta!D164</f>
        <v>0</v>
      </c>
      <c r="F2510" s="69">
        <f>precio_alta!E164</f>
        <v>0</v>
      </c>
      <c r="G2510" s="69">
        <f>precio_alta!F164</f>
        <v>0</v>
      </c>
      <c r="H2510" s="69" t="s">
        <v>187</v>
      </c>
      <c r="I2510" t="s">
        <v>44</v>
      </c>
      <c r="J2510" s="69">
        <f>precio_alta!O164</f>
        <v>0</v>
      </c>
    </row>
    <row r="2511" spans="1:10" x14ac:dyDescent="0.3">
      <c r="A2511" t="str">
        <f t="shared" si="39"/>
        <v>0Max Negocios + Ilimitado 159.90CONTADO</v>
      </c>
      <c r="B2511" s="69">
        <f>precio_alta!A165</f>
        <v>0</v>
      </c>
      <c r="C2511" s="69">
        <f>precio_alta!B165</f>
        <v>0</v>
      </c>
      <c r="D2511" s="69">
        <f>precio_alta!C165</f>
        <v>0</v>
      </c>
      <c r="E2511" s="69">
        <f>precio_alta!D165</f>
        <v>0</v>
      </c>
      <c r="F2511" s="69">
        <f>precio_alta!E165</f>
        <v>0</v>
      </c>
      <c r="G2511" s="69">
        <f>precio_alta!F165</f>
        <v>0</v>
      </c>
      <c r="H2511" s="69" t="s">
        <v>187</v>
      </c>
      <c r="I2511" t="s">
        <v>44</v>
      </c>
      <c r="J2511" s="69">
        <f>precio_alta!O165</f>
        <v>0</v>
      </c>
    </row>
    <row r="2512" spans="1:10" x14ac:dyDescent="0.3">
      <c r="A2512" t="str">
        <f t="shared" si="39"/>
        <v>0Max Negocios + Ilimitado 159.90CONTADO</v>
      </c>
      <c r="B2512" s="69">
        <f>precio_alta!A166</f>
        <v>0</v>
      </c>
      <c r="C2512" s="69">
        <f>precio_alta!B166</f>
        <v>0</v>
      </c>
      <c r="D2512" s="69">
        <f>precio_alta!C166</f>
        <v>0</v>
      </c>
      <c r="E2512" s="69">
        <f>precio_alta!D166</f>
        <v>0</v>
      </c>
      <c r="F2512" s="69">
        <f>precio_alta!E166</f>
        <v>0</v>
      </c>
      <c r="G2512" s="69">
        <f>precio_alta!F166</f>
        <v>0</v>
      </c>
      <c r="H2512" s="69" t="s">
        <v>187</v>
      </c>
      <c r="I2512" t="s">
        <v>44</v>
      </c>
      <c r="J2512" s="69">
        <f>precio_alta!O166</f>
        <v>0</v>
      </c>
    </row>
    <row r="2513" spans="1:10" x14ac:dyDescent="0.3">
      <c r="A2513" t="str">
        <f t="shared" si="39"/>
        <v>0Max Negocios + Ilimitado 159.90CONTADO</v>
      </c>
      <c r="B2513" s="69">
        <f>precio_alta!A167</f>
        <v>0</v>
      </c>
      <c r="C2513" s="69">
        <f>precio_alta!B167</f>
        <v>0</v>
      </c>
      <c r="D2513" s="69">
        <f>precio_alta!C167</f>
        <v>0</v>
      </c>
      <c r="E2513" s="69">
        <f>precio_alta!D167</f>
        <v>0</v>
      </c>
      <c r="F2513" s="69">
        <f>precio_alta!E167</f>
        <v>0</v>
      </c>
      <c r="G2513" s="69">
        <f>precio_alta!F167</f>
        <v>0</v>
      </c>
      <c r="H2513" s="69" t="s">
        <v>187</v>
      </c>
      <c r="I2513" t="s">
        <v>44</v>
      </c>
      <c r="J2513" s="69">
        <f>precio_alta!O167</f>
        <v>0</v>
      </c>
    </row>
    <row r="2514" spans="1:10" x14ac:dyDescent="0.3">
      <c r="A2514" t="str">
        <f t="shared" si="39"/>
        <v>0Max Negocios + Ilimitado 159.90CONTADO</v>
      </c>
      <c r="B2514" s="69">
        <f>precio_alta!A168</f>
        <v>0</v>
      </c>
      <c r="C2514" s="69">
        <f>precio_alta!B168</f>
        <v>0</v>
      </c>
      <c r="D2514" s="69">
        <f>precio_alta!C168</f>
        <v>0</v>
      </c>
      <c r="E2514" s="69">
        <f>precio_alta!D168</f>
        <v>0</v>
      </c>
      <c r="F2514" s="69">
        <f>precio_alta!E168</f>
        <v>0</v>
      </c>
      <c r="G2514" s="69">
        <f>precio_alta!F168</f>
        <v>0</v>
      </c>
      <c r="H2514" s="69" t="s">
        <v>187</v>
      </c>
      <c r="I2514" t="s">
        <v>44</v>
      </c>
      <c r="J2514" s="69">
        <f>precio_alta!O168</f>
        <v>0</v>
      </c>
    </row>
    <row r="2515" spans="1:10" x14ac:dyDescent="0.3">
      <c r="A2515" t="str">
        <f t="shared" si="39"/>
        <v>0Max Negocios + Ilimitado 159.90CONTADO</v>
      </c>
      <c r="B2515" s="69">
        <f>precio_alta!A169</f>
        <v>0</v>
      </c>
      <c r="C2515" s="69">
        <f>precio_alta!B169</f>
        <v>0</v>
      </c>
      <c r="D2515" s="69">
        <f>precio_alta!C169</f>
        <v>0</v>
      </c>
      <c r="E2515" s="69">
        <f>precio_alta!D169</f>
        <v>0</v>
      </c>
      <c r="F2515" s="69">
        <f>precio_alta!E169</f>
        <v>0</v>
      </c>
      <c r="G2515" s="69">
        <f>precio_alta!F169</f>
        <v>0</v>
      </c>
      <c r="H2515" s="69" t="s">
        <v>187</v>
      </c>
      <c r="I2515" t="s">
        <v>44</v>
      </c>
      <c r="J2515" s="69">
        <f>precio_alta!O169</f>
        <v>0</v>
      </c>
    </row>
    <row r="2516" spans="1:10" x14ac:dyDescent="0.3">
      <c r="A2516" t="str">
        <f t="shared" si="39"/>
        <v>0Max Negocios + Ilimitado 159.90CONTADO</v>
      </c>
      <c r="B2516" s="69">
        <f>precio_alta!A170</f>
        <v>0</v>
      </c>
      <c r="C2516" s="69">
        <f>precio_alta!B170</f>
        <v>0</v>
      </c>
      <c r="D2516" s="69">
        <f>precio_alta!C170</f>
        <v>0</v>
      </c>
      <c r="E2516" s="69">
        <f>precio_alta!D170</f>
        <v>0</v>
      </c>
      <c r="F2516" s="69">
        <f>precio_alta!E170</f>
        <v>0</v>
      </c>
      <c r="G2516" s="69">
        <f>precio_alta!F170</f>
        <v>0</v>
      </c>
      <c r="H2516" s="69" t="s">
        <v>187</v>
      </c>
      <c r="I2516" t="s">
        <v>44</v>
      </c>
      <c r="J2516" s="69">
        <f>precio_alta!O170</f>
        <v>0</v>
      </c>
    </row>
    <row r="2517" spans="1:10" x14ac:dyDescent="0.3">
      <c r="A2517" t="str">
        <f t="shared" si="39"/>
        <v>0Max Negocios + Ilimitado 159.90CONTADO</v>
      </c>
      <c r="B2517" s="69">
        <f>precio_alta!A171</f>
        <v>0</v>
      </c>
      <c r="C2517" s="69">
        <f>precio_alta!B171</f>
        <v>0</v>
      </c>
      <c r="D2517" s="69">
        <f>precio_alta!C171</f>
        <v>0</v>
      </c>
      <c r="E2517" s="69">
        <f>precio_alta!D171</f>
        <v>0</v>
      </c>
      <c r="F2517" s="69">
        <f>precio_alta!E171</f>
        <v>0</v>
      </c>
      <c r="G2517" s="69">
        <f>precio_alta!F171</f>
        <v>0</v>
      </c>
      <c r="H2517" s="69" t="s">
        <v>187</v>
      </c>
      <c r="I2517" t="s">
        <v>44</v>
      </c>
      <c r="J2517" s="69">
        <f>precio_alta!O171</f>
        <v>0</v>
      </c>
    </row>
    <row r="2518" spans="1:10" x14ac:dyDescent="0.3">
      <c r="A2518" t="str">
        <f t="shared" si="39"/>
        <v>0Max Negocios + Ilimitado 159.90CONTADO</v>
      </c>
      <c r="B2518" s="69">
        <f>precio_alta!A172</f>
        <v>0</v>
      </c>
      <c r="C2518" s="69">
        <f>precio_alta!B172</f>
        <v>0</v>
      </c>
      <c r="D2518" s="69">
        <f>precio_alta!C172</f>
        <v>0</v>
      </c>
      <c r="E2518" s="69">
        <f>precio_alta!D172</f>
        <v>0</v>
      </c>
      <c r="F2518" s="69">
        <f>precio_alta!E172</f>
        <v>0</v>
      </c>
      <c r="G2518" s="69">
        <f>precio_alta!F172</f>
        <v>0</v>
      </c>
      <c r="H2518" s="69" t="s">
        <v>187</v>
      </c>
      <c r="I2518" t="s">
        <v>44</v>
      </c>
      <c r="J2518" s="69">
        <f>precio_alta!O172</f>
        <v>0</v>
      </c>
    </row>
    <row r="2519" spans="1:10" x14ac:dyDescent="0.3">
      <c r="A2519" t="str">
        <f t="shared" si="39"/>
        <v>0Max Negocios + Ilimitado 159.90CONTADO</v>
      </c>
      <c r="B2519" s="69">
        <f>precio_alta!A173</f>
        <v>0</v>
      </c>
      <c r="C2519" s="69">
        <f>precio_alta!B173</f>
        <v>0</v>
      </c>
      <c r="D2519" s="69">
        <f>precio_alta!C173</f>
        <v>0</v>
      </c>
      <c r="E2519" s="69">
        <f>precio_alta!D173</f>
        <v>0</v>
      </c>
      <c r="F2519" s="69">
        <f>precio_alta!E173</f>
        <v>0</v>
      </c>
      <c r="G2519" s="69">
        <f>precio_alta!F173</f>
        <v>0</v>
      </c>
      <c r="H2519" s="69" t="s">
        <v>187</v>
      </c>
      <c r="I2519" t="s">
        <v>44</v>
      </c>
      <c r="J2519" s="69">
        <f>precio_alta!O173</f>
        <v>0</v>
      </c>
    </row>
    <row r="2520" spans="1:10" x14ac:dyDescent="0.3">
      <c r="A2520" t="str">
        <f t="shared" si="39"/>
        <v>0Max Negocios + Ilimitado 159.90CONTADO</v>
      </c>
      <c r="B2520" s="69">
        <f>precio_alta!A174</f>
        <v>0</v>
      </c>
      <c r="C2520" s="69">
        <f>precio_alta!B174</f>
        <v>0</v>
      </c>
      <c r="D2520" s="69">
        <f>precio_alta!C174</f>
        <v>0</v>
      </c>
      <c r="E2520" s="69">
        <f>precio_alta!D174</f>
        <v>0</v>
      </c>
      <c r="F2520" s="69">
        <f>precio_alta!E174</f>
        <v>0</v>
      </c>
      <c r="G2520" s="69">
        <f>precio_alta!F174</f>
        <v>0</v>
      </c>
      <c r="H2520" s="69" t="s">
        <v>187</v>
      </c>
      <c r="I2520" t="s">
        <v>44</v>
      </c>
      <c r="J2520" s="69">
        <f>precio_alta!O174</f>
        <v>0</v>
      </c>
    </row>
    <row r="2521" spans="1:10" x14ac:dyDescent="0.3">
      <c r="A2521" t="str">
        <f t="shared" si="39"/>
        <v>0Max Negocios + Ilimitado 159.90CONTADO</v>
      </c>
      <c r="B2521" s="69">
        <f>precio_alta!A175</f>
        <v>0</v>
      </c>
      <c r="C2521" s="69">
        <f>precio_alta!B175</f>
        <v>0</v>
      </c>
      <c r="D2521" s="69">
        <f>precio_alta!C175</f>
        <v>0</v>
      </c>
      <c r="E2521" s="69">
        <f>precio_alta!D175</f>
        <v>0</v>
      </c>
      <c r="F2521" s="69">
        <f>precio_alta!E175</f>
        <v>0</v>
      </c>
      <c r="G2521" s="69">
        <f>precio_alta!F175</f>
        <v>0</v>
      </c>
      <c r="H2521" s="69" t="s">
        <v>187</v>
      </c>
      <c r="I2521" t="s">
        <v>44</v>
      </c>
      <c r="J2521" s="69">
        <f>precio_alta!O175</f>
        <v>0</v>
      </c>
    </row>
    <row r="2522" spans="1:10" x14ac:dyDescent="0.3">
      <c r="A2522" t="str">
        <f t="shared" si="39"/>
        <v>0Max Negocios + Ilimitado 159.90CONTADO</v>
      </c>
      <c r="B2522" s="69">
        <f>precio_alta!A176</f>
        <v>0</v>
      </c>
      <c r="C2522" s="69">
        <f>precio_alta!B176</f>
        <v>0</v>
      </c>
      <c r="D2522" s="69">
        <f>precio_alta!C176</f>
        <v>0</v>
      </c>
      <c r="E2522" s="69">
        <f>precio_alta!D176</f>
        <v>0</v>
      </c>
      <c r="F2522" s="69">
        <f>precio_alta!E176</f>
        <v>0</v>
      </c>
      <c r="G2522" s="69">
        <f>precio_alta!F176</f>
        <v>0</v>
      </c>
      <c r="H2522" s="69" t="s">
        <v>187</v>
      </c>
      <c r="I2522" t="s">
        <v>44</v>
      </c>
      <c r="J2522" s="69">
        <f>precio_alta!O176</f>
        <v>0</v>
      </c>
    </row>
    <row r="2523" spans="1:10" x14ac:dyDescent="0.3">
      <c r="A2523" t="str">
        <f t="shared" si="39"/>
        <v>0Max Negocios + Ilimitado 159.90CONTADO</v>
      </c>
      <c r="B2523" s="69">
        <f>precio_alta!A177</f>
        <v>0</v>
      </c>
      <c r="C2523" s="69">
        <f>precio_alta!B177</f>
        <v>0</v>
      </c>
      <c r="D2523" s="69">
        <f>precio_alta!C177</f>
        <v>0</v>
      </c>
      <c r="E2523" s="69">
        <f>precio_alta!D177</f>
        <v>0</v>
      </c>
      <c r="F2523" s="69">
        <f>precio_alta!E177</f>
        <v>0</v>
      </c>
      <c r="G2523" s="69">
        <f>precio_alta!F177</f>
        <v>0</v>
      </c>
      <c r="H2523" s="69" t="s">
        <v>187</v>
      </c>
      <c r="I2523" t="s">
        <v>44</v>
      </c>
      <c r="J2523" s="69">
        <f>precio_alta!O177</f>
        <v>0</v>
      </c>
    </row>
    <row r="2524" spans="1:10" x14ac:dyDescent="0.3">
      <c r="A2524" t="str">
        <f t="shared" si="39"/>
        <v>0Max Negocios + Ilimitado 159.90CONTADO</v>
      </c>
      <c r="B2524" s="69">
        <f>precio_alta!A178</f>
        <v>0</v>
      </c>
      <c r="C2524" s="69">
        <f>precio_alta!B178</f>
        <v>0</v>
      </c>
      <c r="D2524" s="69">
        <f>precio_alta!C178</f>
        <v>0</v>
      </c>
      <c r="E2524" s="69">
        <f>precio_alta!D178</f>
        <v>0</v>
      </c>
      <c r="F2524" s="69">
        <f>precio_alta!E178</f>
        <v>0</v>
      </c>
      <c r="G2524" s="69">
        <f>precio_alta!F178</f>
        <v>0</v>
      </c>
      <c r="H2524" s="69" t="s">
        <v>187</v>
      </c>
      <c r="I2524" t="s">
        <v>44</v>
      </c>
      <c r="J2524" s="69">
        <f>precio_alta!O178</f>
        <v>0</v>
      </c>
    </row>
    <row r="2525" spans="1:10" x14ac:dyDescent="0.3">
      <c r="A2525" t="str">
        <f t="shared" si="39"/>
        <v>0Max Negocios + Ilimitado 159.90CONTADO</v>
      </c>
      <c r="B2525" s="69">
        <f>precio_alta!A179</f>
        <v>0</v>
      </c>
      <c r="C2525" s="69">
        <f>precio_alta!B179</f>
        <v>0</v>
      </c>
      <c r="D2525" s="69">
        <f>precio_alta!C179</f>
        <v>0</v>
      </c>
      <c r="E2525" s="69">
        <f>precio_alta!D179</f>
        <v>0</v>
      </c>
      <c r="F2525" s="69">
        <f>precio_alta!E179</f>
        <v>0</v>
      </c>
      <c r="G2525" s="69">
        <f>precio_alta!F179</f>
        <v>0</v>
      </c>
      <c r="H2525" s="69" t="s">
        <v>187</v>
      </c>
      <c r="I2525" t="s">
        <v>44</v>
      </c>
      <c r="J2525" s="69">
        <f>precio_alta!O179</f>
        <v>0</v>
      </c>
    </row>
    <row r="2526" spans="1:10" x14ac:dyDescent="0.3">
      <c r="A2526" t="str">
        <f t="shared" si="39"/>
        <v>0Max Negocios + Ilimitado 159.90CONTADO</v>
      </c>
      <c r="B2526" s="69">
        <f>precio_alta!A180</f>
        <v>0</v>
      </c>
      <c r="C2526" s="69">
        <f>precio_alta!B180</f>
        <v>0</v>
      </c>
      <c r="D2526" s="69">
        <f>precio_alta!C180</f>
        <v>0</v>
      </c>
      <c r="E2526" s="69">
        <f>precio_alta!D180</f>
        <v>0</v>
      </c>
      <c r="F2526" s="69">
        <f>precio_alta!E180</f>
        <v>0</v>
      </c>
      <c r="G2526" s="69">
        <f>precio_alta!F180</f>
        <v>0</v>
      </c>
      <c r="H2526" s="69" t="s">
        <v>187</v>
      </c>
      <c r="I2526" t="s">
        <v>44</v>
      </c>
      <c r="J2526" s="69">
        <f>precio_alta!O180</f>
        <v>0</v>
      </c>
    </row>
    <row r="2527" spans="1:10" x14ac:dyDescent="0.3">
      <c r="A2527" t="str">
        <f t="shared" si="39"/>
        <v>0Max Negocios + Ilimitado 159.90CONTADO</v>
      </c>
      <c r="B2527" s="69">
        <f>precio_alta!A181</f>
        <v>0</v>
      </c>
      <c r="C2527" s="69">
        <f>precio_alta!B181</f>
        <v>0</v>
      </c>
      <c r="D2527" s="69">
        <f>precio_alta!C181</f>
        <v>0</v>
      </c>
      <c r="E2527" s="69">
        <f>precio_alta!D181</f>
        <v>0</v>
      </c>
      <c r="F2527" s="69">
        <f>precio_alta!E181</f>
        <v>0</v>
      </c>
      <c r="G2527" s="69">
        <f>precio_alta!F181</f>
        <v>0</v>
      </c>
      <c r="H2527" s="69" t="s">
        <v>187</v>
      </c>
      <c r="I2527" t="s">
        <v>44</v>
      </c>
      <c r="J2527" s="69">
        <f>precio_alta!O181</f>
        <v>0</v>
      </c>
    </row>
    <row r="2528" spans="1:10" x14ac:dyDescent="0.3">
      <c r="A2528" t="str">
        <f t="shared" si="39"/>
        <v>0Max Negocios + Ilimitado 159.90CONTADO</v>
      </c>
      <c r="B2528" s="69">
        <f>precio_alta!A182</f>
        <v>0</v>
      </c>
      <c r="C2528" s="69">
        <f>precio_alta!B182</f>
        <v>0</v>
      </c>
      <c r="D2528" s="69">
        <f>precio_alta!C182</f>
        <v>0</v>
      </c>
      <c r="E2528" s="69">
        <f>precio_alta!D182</f>
        <v>0</v>
      </c>
      <c r="F2528" s="69">
        <f>precio_alta!E182</f>
        <v>0</v>
      </c>
      <c r="G2528" s="69">
        <f>precio_alta!F182</f>
        <v>0</v>
      </c>
      <c r="H2528" s="69" t="s">
        <v>187</v>
      </c>
      <c r="I2528" t="s">
        <v>44</v>
      </c>
      <c r="J2528" s="69">
        <f>precio_alta!O182</f>
        <v>0</v>
      </c>
    </row>
    <row r="2529" spans="1:10" x14ac:dyDescent="0.3">
      <c r="A2529" t="str">
        <f t="shared" si="39"/>
        <v>0Max Negocios + Ilimitado 159.90CONTADO</v>
      </c>
      <c r="B2529" s="69">
        <f>precio_alta!A183</f>
        <v>0</v>
      </c>
      <c r="C2529" s="69">
        <f>precio_alta!B183</f>
        <v>0</v>
      </c>
      <c r="D2529" s="69">
        <f>precio_alta!C183</f>
        <v>0</v>
      </c>
      <c r="E2529" s="69">
        <f>precio_alta!D183</f>
        <v>0</v>
      </c>
      <c r="F2529" s="69">
        <f>precio_alta!E183</f>
        <v>0</v>
      </c>
      <c r="G2529" s="69">
        <f>precio_alta!F183</f>
        <v>0</v>
      </c>
      <c r="H2529" s="69" t="s">
        <v>187</v>
      </c>
      <c r="I2529" t="s">
        <v>44</v>
      </c>
      <c r="J2529" s="69">
        <f>precio_alta!O183</f>
        <v>0</v>
      </c>
    </row>
    <row r="2530" spans="1:10" x14ac:dyDescent="0.3">
      <c r="A2530" t="str">
        <f t="shared" si="39"/>
        <v>0Max Negocios + Ilimitado 159.90CONTADO</v>
      </c>
      <c r="B2530" s="69">
        <f>precio_alta!A184</f>
        <v>0</v>
      </c>
      <c r="C2530" s="69">
        <f>precio_alta!B184</f>
        <v>0</v>
      </c>
      <c r="D2530" s="69">
        <f>precio_alta!C184</f>
        <v>0</v>
      </c>
      <c r="E2530" s="69">
        <f>precio_alta!D184</f>
        <v>0</v>
      </c>
      <c r="F2530" s="69">
        <f>precio_alta!E184</f>
        <v>0</v>
      </c>
      <c r="G2530" s="69">
        <f>precio_alta!F184</f>
        <v>0</v>
      </c>
      <c r="H2530" s="69" t="s">
        <v>187</v>
      </c>
      <c r="I2530" t="s">
        <v>44</v>
      </c>
      <c r="J2530" s="69">
        <f>precio_alta!O184</f>
        <v>0</v>
      </c>
    </row>
    <row r="2531" spans="1:10" x14ac:dyDescent="0.3">
      <c r="A2531" t="str">
        <f t="shared" si="39"/>
        <v>0Max Negocios + Ilimitado 159.90CONTADO</v>
      </c>
      <c r="B2531" s="69">
        <f>precio_alta!A185</f>
        <v>0</v>
      </c>
      <c r="C2531" s="69">
        <f>precio_alta!B185</f>
        <v>0</v>
      </c>
      <c r="D2531" s="69">
        <f>precio_alta!C185</f>
        <v>0</v>
      </c>
      <c r="E2531" s="69">
        <f>precio_alta!D185</f>
        <v>0</v>
      </c>
      <c r="F2531" s="69">
        <f>precio_alta!E185</f>
        <v>0</v>
      </c>
      <c r="G2531" s="69">
        <f>precio_alta!F185</f>
        <v>0</v>
      </c>
      <c r="H2531" s="69" t="s">
        <v>187</v>
      </c>
      <c r="I2531" t="s">
        <v>44</v>
      </c>
      <c r="J2531" s="69">
        <f>precio_alta!O185</f>
        <v>0</v>
      </c>
    </row>
    <row r="2532" spans="1:10" x14ac:dyDescent="0.3">
      <c r="A2532" t="str">
        <f t="shared" si="39"/>
        <v>0Max Negocios + Ilimitado 159.90CONTADO</v>
      </c>
      <c r="B2532" s="69">
        <f>precio_alta!A186</f>
        <v>0</v>
      </c>
      <c r="C2532" s="69">
        <f>precio_alta!B186</f>
        <v>0</v>
      </c>
      <c r="D2532" s="69">
        <f>precio_alta!C186</f>
        <v>0</v>
      </c>
      <c r="E2532" s="69">
        <f>precio_alta!D186</f>
        <v>0</v>
      </c>
      <c r="F2532" s="69">
        <f>precio_alta!E186</f>
        <v>0</v>
      </c>
      <c r="G2532" s="69">
        <f>precio_alta!F186</f>
        <v>0</v>
      </c>
      <c r="H2532" s="69" t="s">
        <v>187</v>
      </c>
      <c r="I2532" t="s">
        <v>44</v>
      </c>
      <c r="J2532" s="69">
        <f>precio_alta!O186</f>
        <v>0</v>
      </c>
    </row>
    <row r="2533" spans="1:10" x14ac:dyDescent="0.3">
      <c r="A2533" t="str">
        <f t="shared" si="39"/>
        <v>0Max Negocios + Ilimitado 159.90CONTADO</v>
      </c>
      <c r="B2533" s="69">
        <f>precio_alta!A187</f>
        <v>0</v>
      </c>
      <c r="C2533" s="69">
        <f>precio_alta!B187</f>
        <v>0</v>
      </c>
      <c r="D2533" s="69">
        <f>precio_alta!C187</f>
        <v>0</v>
      </c>
      <c r="E2533" s="69">
        <f>precio_alta!D187</f>
        <v>0</v>
      </c>
      <c r="F2533" s="69">
        <f>precio_alta!E187</f>
        <v>0</v>
      </c>
      <c r="G2533" s="69">
        <f>precio_alta!F187</f>
        <v>0</v>
      </c>
      <c r="H2533" s="69" t="s">
        <v>187</v>
      </c>
      <c r="I2533" t="s">
        <v>44</v>
      </c>
      <c r="J2533" s="69">
        <f>precio_alta!O187</f>
        <v>0</v>
      </c>
    </row>
    <row r="2534" spans="1:10" x14ac:dyDescent="0.3">
      <c r="A2534" t="str">
        <f t="shared" si="39"/>
        <v>0Max Negocios + Ilimitado 159.90CONTADO</v>
      </c>
      <c r="B2534" s="69">
        <f>precio_alta!A188</f>
        <v>0</v>
      </c>
      <c r="C2534" s="69">
        <f>precio_alta!B188</f>
        <v>0</v>
      </c>
      <c r="D2534" s="69">
        <f>precio_alta!C188</f>
        <v>0</v>
      </c>
      <c r="E2534" s="69">
        <f>precio_alta!D188</f>
        <v>0</v>
      </c>
      <c r="F2534" s="69">
        <f>precio_alta!E188</f>
        <v>0</v>
      </c>
      <c r="G2534" s="69">
        <f>precio_alta!F188</f>
        <v>0</v>
      </c>
      <c r="H2534" s="69" t="s">
        <v>187</v>
      </c>
      <c r="I2534" t="s">
        <v>44</v>
      </c>
      <c r="J2534" s="69">
        <f>precio_alta!O188</f>
        <v>0</v>
      </c>
    </row>
    <row r="2535" spans="1:10" x14ac:dyDescent="0.3">
      <c r="A2535" t="str">
        <f t="shared" si="39"/>
        <v>0Max Negocios + Ilimitado 159.90CONTADO</v>
      </c>
      <c r="B2535" s="69">
        <f>precio_alta!A189</f>
        <v>0</v>
      </c>
      <c r="C2535" s="69">
        <f>precio_alta!B189</f>
        <v>0</v>
      </c>
      <c r="D2535" s="69">
        <f>precio_alta!C189</f>
        <v>0</v>
      </c>
      <c r="E2535" s="69">
        <f>precio_alta!D189</f>
        <v>0</v>
      </c>
      <c r="F2535" s="69">
        <f>precio_alta!E189</f>
        <v>0</v>
      </c>
      <c r="G2535" s="69">
        <f>precio_alta!F189</f>
        <v>0</v>
      </c>
      <c r="H2535" s="69" t="s">
        <v>187</v>
      </c>
      <c r="I2535" t="s">
        <v>44</v>
      </c>
      <c r="J2535" s="69">
        <f>precio_alta!O189</f>
        <v>0</v>
      </c>
    </row>
    <row r="2536" spans="1:10" x14ac:dyDescent="0.3">
      <c r="A2536" t="str">
        <f t="shared" si="39"/>
        <v>0Max Negocios + Ilimitado 159.90CONTADO</v>
      </c>
      <c r="B2536" s="69">
        <f>precio_alta!A190</f>
        <v>0</v>
      </c>
      <c r="C2536" s="69">
        <f>precio_alta!B190</f>
        <v>0</v>
      </c>
      <c r="D2536" s="69">
        <f>precio_alta!C190</f>
        <v>0</v>
      </c>
      <c r="E2536" s="69">
        <f>precio_alta!D190</f>
        <v>0</v>
      </c>
      <c r="F2536" s="69">
        <f>precio_alta!E190</f>
        <v>0</v>
      </c>
      <c r="G2536" s="69">
        <f>precio_alta!F190</f>
        <v>0</v>
      </c>
      <c r="H2536" s="69" t="s">
        <v>187</v>
      </c>
      <c r="I2536" t="s">
        <v>44</v>
      </c>
      <c r="J2536" s="69">
        <f>precio_alta!O190</f>
        <v>0</v>
      </c>
    </row>
    <row r="2537" spans="1:10" x14ac:dyDescent="0.3">
      <c r="A2537" t="str">
        <f t="shared" si="39"/>
        <v>0Max Negocios + Ilimitado 159.90CONTADO</v>
      </c>
      <c r="B2537" s="69">
        <f>precio_alta!A191</f>
        <v>0</v>
      </c>
      <c r="C2537" s="69">
        <f>precio_alta!B191</f>
        <v>0</v>
      </c>
      <c r="D2537" s="69">
        <f>precio_alta!C191</f>
        <v>0</v>
      </c>
      <c r="E2537" s="69">
        <f>precio_alta!D191</f>
        <v>0</v>
      </c>
      <c r="F2537" s="69">
        <f>precio_alta!E191</f>
        <v>0</v>
      </c>
      <c r="G2537" s="69">
        <f>precio_alta!F191</f>
        <v>0</v>
      </c>
      <c r="H2537" s="69" t="s">
        <v>187</v>
      </c>
      <c r="I2537" t="s">
        <v>44</v>
      </c>
      <c r="J2537" s="69">
        <f>precio_alta!O191</f>
        <v>0</v>
      </c>
    </row>
    <row r="2538" spans="1:10" x14ac:dyDescent="0.3">
      <c r="A2538" t="str">
        <f t="shared" si="39"/>
        <v>0Max Negocios + Ilimitado 159.90CONTADO</v>
      </c>
      <c r="B2538" s="69">
        <f>precio_alta!A192</f>
        <v>0</v>
      </c>
      <c r="C2538" s="69">
        <f>precio_alta!B192</f>
        <v>0</v>
      </c>
      <c r="D2538" s="69">
        <f>precio_alta!C192</f>
        <v>0</v>
      </c>
      <c r="E2538" s="69">
        <f>precio_alta!D192</f>
        <v>0</v>
      </c>
      <c r="F2538" s="69">
        <f>precio_alta!E192</f>
        <v>0</v>
      </c>
      <c r="G2538" s="69">
        <f>precio_alta!F192</f>
        <v>0</v>
      </c>
      <c r="H2538" s="69" t="s">
        <v>187</v>
      </c>
      <c r="I2538" t="s">
        <v>44</v>
      </c>
      <c r="J2538" s="69">
        <f>precio_alta!O192</f>
        <v>0</v>
      </c>
    </row>
    <row r="2539" spans="1:10" x14ac:dyDescent="0.3">
      <c r="A2539" t="str">
        <f t="shared" si="39"/>
        <v>0Max Negocios + Ilimitado 159.90CONTADO</v>
      </c>
      <c r="B2539" s="69">
        <f>precio_alta!A193</f>
        <v>0</v>
      </c>
      <c r="C2539" s="69">
        <f>precio_alta!B193</f>
        <v>0</v>
      </c>
      <c r="D2539" s="69">
        <f>precio_alta!C193</f>
        <v>0</v>
      </c>
      <c r="E2539" s="69">
        <f>precio_alta!D193</f>
        <v>0</v>
      </c>
      <c r="F2539" s="69">
        <f>precio_alta!E193</f>
        <v>0</v>
      </c>
      <c r="G2539" s="69">
        <f>precio_alta!F193</f>
        <v>0</v>
      </c>
      <c r="H2539" s="69" t="s">
        <v>187</v>
      </c>
      <c r="I2539" t="s">
        <v>44</v>
      </c>
      <c r="J2539" s="69">
        <f>precio_alta!O193</f>
        <v>0</v>
      </c>
    </row>
    <row r="2540" spans="1:10" x14ac:dyDescent="0.3">
      <c r="A2540" t="str">
        <f t="shared" si="39"/>
        <v>0Max Negocios + Ilimitado 159.90CONTADO</v>
      </c>
      <c r="B2540" s="69">
        <f>precio_alta!A194</f>
        <v>0</v>
      </c>
      <c r="C2540" s="69">
        <f>precio_alta!B194</f>
        <v>0</v>
      </c>
      <c r="D2540" s="69">
        <f>precio_alta!C194</f>
        <v>0</v>
      </c>
      <c r="E2540" s="69">
        <f>precio_alta!D194</f>
        <v>0</v>
      </c>
      <c r="F2540" s="69">
        <f>precio_alta!E194</f>
        <v>0</v>
      </c>
      <c r="G2540" s="69">
        <f>precio_alta!F194</f>
        <v>0</v>
      </c>
      <c r="H2540" s="69" t="s">
        <v>187</v>
      </c>
      <c r="I2540" t="s">
        <v>44</v>
      </c>
      <c r="J2540" s="69">
        <f>precio_alta!O194</f>
        <v>0</v>
      </c>
    </row>
    <row r="2541" spans="1:10" x14ac:dyDescent="0.3">
      <c r="A2541" t="str">
        <f t="shared" si="39"/>
        <v>0Max Negocios + Ilimitado 159.90CONTADO</v>
      </c>
      <c r="B2541" s="69">
        <f>precio_alta!A195</f>
        <v>0</v>
      </c>
      <c r="C2541" s="69">
        <f>precio_alta!B195</f>
        <v>0</v>
      </c>
      <c r="D2541" s="69">
        <f>precio_alta!C195</f>
        <v>0</v>
      </c>
      <c r="E2541" s="69">
        <f>precio_alta!D195</f>
        <v>0</v>
      </c>
      <c r="F2541" s="69">
        <f>precio_alta!E195</f>
        <v>0</v>
      </c>
      <c r="G2541" s="69">
        <f>precio_alta!F195</f>
        <v>0</v>
      </c>
      <c r="H2541" s="69" t="s">
        <v>187</v>
      </c>
      <c r="I2541" t="s">
        <v>44</v>
      </c>
      <c r="J2541" s="69">
        <f>precio_alta!O195</f>
        <v>0</v>
      </c>
    </row>
    <row r="2542" spans="1:10" x14ac:dyDescent="0.3">
      <c r="A2542" t="str">
        <f t="shared" si="39"/>
        <v>0Max Negocios + Ilimitado 159.90CONTADO</v>
      </c>
      <c r="B2542" s="69">
        <f>precio_alta!A196</f>
        <v>0</v>
      </c>
      <c r="C2542" s="69">
        <f>precio_alta!B196</f>
        <v>0</v>
      </c>
      <c r="D2542" s="69">
        <f>precio_alta!C196</f>
        <v>0</v>
      </c>
      <c r="E2542" s="69">
        <f>precio_alta!D196</f>
        <v>0</v>
      </c>
      <c r="F2542" s="69">
        <f>precio_alta!E196</f>
        <v>0</v>
      </c>
      <c r="G2542" s="69">
        <f>precio_alta!F196</f>
        <v>0</v>
      </c>
      <c r="H2542" s="69" t="s">
        <v>187</v>
      </c>
      <c r="I2542" t="s">
        <v>44</v>
      </c>
      <c r="J2542" s="69">
        <f>precio_alta!O196</f>
        <v>0</v>
      </c>
    </row>
    <row r="2543" spans="1:10" x14ac:dyDescent="0.3">
      <c r="A2543" t="str">
        <f t="shared" si="39"/>
        <v>0Max Negocios + Ilimitado 159.90CONTADO</v>
      </c>
      <c r="B2543" s="69">
        <f>precio_alta!A197</f>
        <v>0</v>
      </c>
      <c r="C2543" s="69">
        <f>precio_alta!B197</f>
        <v>0</v>
      </c>
      <c r="D2543" s="69">
        <f>precio_alta!C197</f>
        <v>0</v>
      </c>
      <c r="E2543" s="69">
        <f>precio_alta!D197</f>
        <v>0</v>
      </c>
      <c r="F2543" s="69">
        <f>precio_alta!E197</f>
        <v>0</v>
      </c>
      <c r="G2543" s="69">
        <f>precio_alta!F197</f>
        <v>0</v>
      </c>
      <c r="H2543" s="69" t="s">
        <v>187</v>
      </c>
      <c r="I2543" t="s">
        <v>44</v>
      </c>
      <c r="J2543" s="69">
        <f>precio_alta!O197</f>
        <v>0</v>
      </c>
    </row>
    <row r="2544" spans="1:10" x14ac:dyDescent="0.3">
      <c r="A2544" t="str">
        <f t="shared" si="39"/>
        <v>0Max Negocios + Ilimitado 159.90CONTADO</v>
      </c>
      <c r="B2544" s="69">
        <f>precio_alta!A198</f>
        <v>0</v>
      </c>
      <c r="C2544" s="69">
        <f>precio_alta!B198</f>
        <v>0</v>
      </c>
      <c r="D2544" s="69">
        <f>precio_alta!C198</f>
        <v>0</v>
      </c>
      <c r="E2544" s="69">
        <f>precio_alta!D198</f>
        <v>0</v>
      </c>
      <c r="F2544" s="69">
        <f>precio_alta!E198</f>
        <v>0</v>
      </c>
      <c r="G2544" s="69">
        <f>precio_alta!F198</f>
        <v>0</v>
      </c>
      <c r="H2544" s="69" t="s">
        <v>187</v>
      </c>
      <c r="I2544" t="s">
        <v>44</v>
      </c>
      <c r="J2544" s="69">
        <f>precio_alta!O198</f>
        <v>0</v>
      </c>
    </row>
    <row r="2545" spans="1:10" x14ac:dyDescent="0.3">
      <c r="A2545" t="str">
        <f t="shared" si="39"/>
        <v>0Max Negocios + Ilimitado 159.90CONTADO</v>
      </c>
      <c r="B2545" s="69">
        <f>precio_alta!A199</f>
        <v>0</v>
      </c>
      <c r="C2545" s="69">
        <f>precio_alta!B199</f>
        <v>0</v>
      </c>
      <c r="D2545" s="69">
        <f>precio_alta!C199</f>
        <v>0</v>
      </c>
      <c r="E2545" s="69">
        <f>precio_alta!D199</f>
        <v>0</v>
      </c>
      <c r="F2545" s="69">
        <f>precio_alta!E199</f>
        <v>0</v>
      </c>
      <c r="G2545" s="69">
        <f>precio_alta!F199</f>
        <v>0</v>
      </c>
      <c r="H2545" s="69" t="s">
        <v>187</v>
      </c>
      <c r="I2545" t="s">
        <v>44</v>
      </c>
      <c r="J2545" s="69">
        <f>precio_alta!O199</f>
        <v>0</v>
      </c>
    </row>
    <row r="2546" spans="1:10" x14ac:dyDescent="0.3">
      <c r="A2546" t="str">
        <f t="shared" si="39"/>
        <v>0Max Negocios + Ilimitado 159.90CONTADO</v>
      </c>
      <c r="B2546" s="69">
        <f>precio_alta!A200</f>
        <v>0</v>
      </c>
      <c r="C2546" s="69">
        <f>precio_alta!B200</f>
        <v>0</v>
      </c>
      <c r="D2546" s="69">
        <f>precio_alta!C200</f>
        <v>0</v>
      </c>
      <c r="E2546" s="69">
        <f>precio_alta!D200</f>
        <v>0</v>
      </c>
      <c r="F2546" s="69">
        <f>precio_alta!E200</f>
        <v>0</v>
      </c>
      <c r="G2546" s="69">
        <f>precio_alta!F200</f>
        <v>0</v>
      </c>
      <c r="H2546" s="69" t="s">
        <v>187</v>
      </c>
      <c r="I2546" t="s">
        <v>44</v>
      </c>
      <c r="J2546" s="69">
        <f>precio_alta!O200</f>
        <v>0</v>
      </c>
    </row>
    <row r="2547" spans="1:10" x14ac:dyDescent="0.3">
      <c r="A2547" t="str">
        <f t="shared" si="39"/>
        <v>0Max Negocios + Ilimitado 159.90CONTADO</v>
      </c>
      <c r="B2547" s="69">
        <f>precio_alta!A201</f>
        <v>0</v>
      </c>
      <c r="C2547" s="69">
        <f>precio_alta!B201</f>
        <v>0</v>
      </c>
      <c r="D2547" s="69">
        <f>precio_alta!C201</f>
        <v>0</v>
      </c>
      <c r="E2547" s="69">
        <f>precio_alta!D201</f>
        <v>0</v>
      </c>
      <c r="F2547" s="69">
        <f>precio_alta!E201</f>
        <v>0</v>
      </c>
      <c r="G2547" s="69">
        <f>precio_alta!F201</f>
        <v>0</v>
      </c>
      <c r="H2547" s="69" t="s">
        <v>187</v>
      </c>
      <c r="I2547" t="s">
        <v>44</v>
      </c>
      <c r="J2547" s="69">
        <f>precio_alta!O201</f>
        <v>0</v>
      </c>
    </row>
    <row r="2548" spans="1:10" x14ac:dyDescent="0.3">
      <c r="A2548" t="str">
        <f t="shared" si="39"/>
        <v>0Max Negocios + Ilimitado 159.90CONTADO</v>
      </c>
      <c r="B2548" s="69">
        <f>precio_alta!A202</f>
        <v>0</v>
      </c>
      <c r="C2548" s="69">
        <f>precio_alta!B202</f>
        <v>0</v>
      </c>
      <c r="D2548" s="69">
        <f>precio_alta!C202</f>
        <v>0</v>
      </c>
      <c r="E2548" s="69">
        <f>precio_alta!D202</f>
        <v>0</v>
      </c>
      <c r="F2548" s="69">
        <f>precio_alta!E202</f>
        <v>0</v>
      </c>
      <c r="G2548" s="69">
        <f>precio_alta!F202</f>
        <v>0</v>
      </c>
      <c r="H2548" s="69" t="s">
        <v>187</v>
      </c>
      <c r="I2548" t="s">
        <v>44</v>
      </c>
      <c r="J2548" s="69">
        <f>precio_alta!O202</f>
        <v>0</v>
      </c>
    </row>
    <row r="2549" spans="1:10" x14ac:dyDescent="0.3">
      <c r="A2549" t="str">
        <f t="shared" si="39"/>
        <v>0Max Negocios + Ilimitado 159.90CONTADO</v>
      </c>
      <c r="B2549" s="69">
        <f>precio_alta!A203</f>
        <v>0</v>
      </c>
      <c r="C2549" s="69">
        <f>precio_alta!B203</f>
        <v>0</v>
      </c>
      <c r="D2549" s="69">
        <f>precio_alta!C203</f>
        <v>0</v>
      </c>
      <c r="E2549" s="69">
        <f>precio_alta!D203</f>
        <v>0</v>
      </c>
      <c r="F2549" s="69">
        <f>precio_alta!E203</f>
        <v>0</v>
      </c>
      <c r="G2549" s="69">
        <f>precio_alta!F203</f>
        <v>0</v>
      </c>
      <c r="H2549" s="69" t="s">
        <v>187</v>
      </c>
      <c r="I2549" t="s">
        <v>44</v>
      </c>
      <c r="J2549" s="69">
        <f>precio_alta!O203</f>
        <v>0</v>
      </c>
    </row>
    <row r="2550" spans="1:10" x14ac:dyDescent="0.3">
      <c r="A2550" t="str">
        <f t="shared" si="39"/>
        <v>0Max Negocios + Ilimitado 159.90CONTADO</v>
      </c>
      <c r="B2550" s="69">
        <f>precio_alta!A204</f>
        <v>0</v>
      </c>
      <c r="C2550" s="69">
        <f>precio_alta!B204</f>
        <v>0</v>
      </c>
      <c r="D2550" s="69">
        <f>precio_alta!C204</f>
        <v>0</v>
      </c>
      <c r="E2550" s="69">
        <f>precio_alta!D204</f>
        <v>0</v>
      </c>
      <c r="F2550" s="69">
        <f>precio_alta!E204</f>
        <v>0</v>
      </c>
      <c r="G2550" s="69">
        <f>precio_alta!F204</f>
        <v>0</v>
      </c>
      <c r="H2550" s="69" t="s">
        <v>187</v>
      </c>
      <c r="I2550" t="s">
        <v>44</v>
      </c>
      <c r="J2550" s="69">
        <f>precio_alta!O204</f>
        <v>0</v>
      </c>
    </row>
    <row r="2551" spans="1:10" x14ac:dyDescent="0.3">
      <c r="A2551" t="str">
        <f t="shared" si="39"/>
        <v>0Max Negocios + Ilimitado 159.90CONTADO</v>
      </c>
      <c r="B2551" s="69">
        <f>precio_alta!A205</f>
        <v>0</v>
      </c>
      <c r="C2551" s="69">
        <f>precio_alta!B205</f>
        <v>0</v>
      </c>
      <c r="D2551" s="69">
        <f>precio_alta!C205</f>
        <v>0</v>
      </c>
      <c r="E2551" s="69">
        <f>precio_alta!D205</f>
        <v>0</v>
      </c>
      <c r="F2551" s="69">
        <f>precio_alta!E205</f>
        <v>0</v>
      </c>
      <c r="G2551" s="69">
        <f>precio_alta!F205</f>
        <v>0</v>
      </c>
      <c r="H2551" s="69" t="s">
        <v>187</v>
      </c>
      <c r="I2551" t="s">
        <v>44</v>
      </c>
      <c r="J2551" s="69">
        <f>precio_alta!O205</f>
        <v>0</v>
      </c>
    </row>
    <row r="2552" spans="1:10" x14ac:dyDescent="0.3">
      <c r="A2552" t="str">
        <f t="shared" si="39"/>
        <v>0Max Negocios + Ilimitado 159.90CONTADO</v>
      </c>
      <c r="B2552" s="69">
        <f>precio_alta!A206</f>
        <v>0</v>
      </c>
      <c r="C2552" s="69">
        <f>precio_alta!B206</f>
        <v>0</v>
      </c>
      <c r="D2552" s="69">
        <f>precio_alta!C206</f>
        <v>0</v>
      </c>
      <c r="E2552" s="69">
        <f>precio_alta!D206</f>
        <v>0</v>
      </c>
      <c r="F2552" s="69">
        <f>precio_alta!E206</f>
        <v>0</v>
      </c>
      <c r="G2552" s="69">
        <f>precio_alta!F206</f>
        <v>0</v>
      </c>
      <c r="H2552" s="69" t="s">
        <v>187</v>
      </c>
      <c r="I2552" t="s">
        <v>44</v>
      </c>
      <c r="J2552" s="69">
        <f>precio_alta!O206</f>
        <v>0</v>
      </c>
    </row>
    <row r="2553" spans="1:10" x14ac:dyDescent="0.3">
      <c r="A2553" t="str">
        <f t="shared" si="39"/>
        <v>0Max Negocios + Ilimitado 159.90CONTADO</v>
      </c>
      <c r="B2553" s="69">
        <f>precio_alta!A207</f>
        <v>0</v>
      </c>
      <c r="C2553" s="69">
        <f>precio_alta!B207</f>
        <v>0</v>
      </c>
      <c r="D2553" s="69">
        <f>precio_alta!C207</f>
        <v>0</v>
      </c>
      <c r="E2553" s="69">
        <f>precio_alta!D207</f>
        <v>0</v>
      </c>
      <c r="F2553" s="69">
        <f>precio_alta!E207</f>
        <v>0</v>
      </c>
      <c r="G2553" s="69">
        <f>precio_alta!F207</f>
        <v>0</v>
      </c>
      <c r="H2553" s="69" t="s">
        <v>187</v>
      </c>
      <c r="I2553" t="s">
        <v>44</v>
      </c>
      <c r="J2553" s="69">
        <f>precio_alta!O207</f>
        <v>0</v>
      </c>
    </row>
    <row r="2554" spans="1:10" x14ac:dyDescent="0.3">
      <c r="A2554" t="str">
        <f t="shared" si="39"/>
        <v>0Max Negocios + Ilimitado 159.90CONTADO</v>
      </c>
      <c r="B2554" s="69">
        <f>precio_alta!A208</f>
        <v>0</v>
      </c>
      <c r="C2554" s="69">
        <f>precio_alta!B208</f>
        <v>0</v>
      </c>
      <c r="D2554" s="69">
        <f>precio_alta!C208</f>
        <v>0</v>
      </c>
      <c r="E2554" s="69">
        <f>precio_alta!D208</f>
        <v>0</v>
      </c>
      <c r="F2554" s="69">
        <f>precio_alta!E208</f>
        <v>0</v>
      </c>
      <c r="G2554" s="69">
        <f>precio_alta!F208</f>
        <v>0</v>
      </c>
      <c r="H2554" s="69" t="s">
        <v>187</v>
      </c>
      <c r="I2554" t="s">
        <v>44</v>
      </c>
      <c r="J2554" s="69">
        <f>precio_alta!O208</f>
        <v>0</v>
      </c>
    </row>
    <row r="2555" spans="1:10" x14ac:dyDescent="0.3">
      <c r="A2555" t="str">
        <f t="shared" si="39"/>
        <v>0Max Negocios + Ilimitado 159.90CONTADO</v>
      </c>
      <c r="B2555" s="69">
        <f>precio_alta!A209</f>
        <v>0</v>
      </c>
      <c r="C2555" s="69">
        <f>precio_alta!B209</f>
        <v>0</v>
      </c>
      <c r="D2555" s="69">
        <f>precio_alta!C209</f>
        <v>0</v>
      </c>
      <c r="E2555" s="69">
        <f>precio_alta!D209</f>
        <v>0</v>
      </c>
      <c r="F2555" s="69">
        <f>precio_alta!E209</f>
        <v>0</v>
      </c>
      <c r="G2555" s="69">
        <f>precio_alta!F209</f>
        <v>0</v>
      </c>
      <c r="H2555" s="69" t="s">
        <v>187</v>
      </c>
      <c r="I2555" t="s">
        <v>44</v>
      </c>
      <c r="J2555" s="69">
        <f>precio_alta!O209</f>
        <v>0</v>
      </c>
    </row>
    <row r="2556" spans="1:10" x14ac:dyDescent="0.3">
      <c r="A2556" t="str">
        <f t="shared" si="39"/>
        <v>0Max Negocios + Ilimitado 159.90CONTADO</v>
      </c>
      <c r="B2556" s="69">
        <f>precio_alta!A210</f>
        <v>0</v>
      </c>
      <c r="C2556" s="69">
        <f>precio_alta!B210</f>
        <v>0</v>
      </c>
      <c r="D2556" s="69">
        <f>precio_alta!C210</f>
        <v>0</v>
      </c>
      <c r="E2556" s="69">
        <f>precio_alta!D210</f>
        <v>0</v>
      </c>
      <c r="F2556" s="69">
        <f>precio_alta!E210</f>
        <v>0</v>
      </c>
      <c r="G2556" s="69">
        <f>precio_alta!F210</f>
        <v>0</v>
      </c>
      <c r="H2556" s="69" t="s">
        <v>187</v>
      </c>
      <c r="I2556" t="s">
        <v>44</v>
      </c>
      <c r="J2556" s="69">
        <f>precio_alta!O210</f>
        <v>0</v>
      </c>
    </row>
    <row r="2557" spans="1:10" x14ac:dyDescent="0.3">
      <c r="A2557" t="str">
        <f t="shared" si="39"/>
        <v>0Max Negocios + Ilimitado 159.90CONTADO</v>
      </c>
      <c r="B2557" s="69">
        <f>precio_alta!A211</f>
        <v>0</v>
      </c>
      <c r="C2557" s="69">
        <f>precio_alta!B211</f>
        <v>0</v>
      </c>
      <c r="D2557" s="69">
        <f>precio_alta!C211</f>
        <v>0</v>
      </c>
      <c r="E2557" s="69">
        <f>precio_alta!D211</f>
        <v>0</v>
      </c>
      <c r="F2557" s="69">
        <f>precio_alta!E211</f>
        <v>0</v>
      </c>
      <c r="G2557" s="69">
        <f>precio_alta!F211</f>
        <v>0</v>
      </c>
      <c r="H2557" s="69" t="s">
        <v>187</v>
      </c>
      <c r="I2557" t="s">
        <v>44</v>
      </c>
      <c r="J2557" s="69">
        <f>precio_alta!O211</f>
        <v>0</v>
      </c>
    </row>
    <row r="2558" spans="1:10" x14ac:dyDescent="0.3">
      <c r="A2558" t="str">
        <f t="shared" si="39"/>
        <v>0Max Negocios + Ilimitado 159.90CONTADO</v>
      </c>
      <c r="B2558" s="69">
        <f>precio_alta!A212</f>
        <v>0</v>
      </c>
      <c r="C2558" s="69">
        <f>precio_alta!B212</f>
        <v>0</v>
      </c>
      <c r="D2558" s="69">
        <f>precio_alta!C212</f>
        <v>0</v>
      </c>
      <c r="E2558" s="69">
        <f>precio_alta!D212</f>
        <v>0</v>
      </c>
      <c r="F2558" s="69">
        <f>precio_alta!E212</f>
        <v>0</v>
      </c>
      <c r="G2558" s="69">
        <f>precio_alta!F212</f>
        <v>0</v>
      </c>
      <c r="H2558" s="69" t="s">
        <v>187</v>
      </c>
      <c r="I2558" t="s">
        <v>44</v>
      </c>
      <c r="J2558" s="69">
        <f>precio_alta!O212</f>
        <v>0</v>
      </c>
    </row>
    <row r="2559" spans="1:10" x14ac:dyDescent="0.3">
      <c r="A2559" t="str">
        <f t="shared" si="39"/>
        <v>0Max Negocios + Ilimitado 159.90CONTADO</v>
      </c>
      <c r="B2559" s="69">
        <f>precio_alta!A213</f>
        <v>0</v>
      </c>
      <c r="C2559" s="69">
        <f>precio_alta!B213</f>
        <v>0</v>
      </c>
      <c r="D2559" s="69">
        <f>precio_alta!C213</f>
        <v>0</v>
      </c>
      <c r="E2559" s="69">
        <f>precio_alta!D213</f>
        <v>0</v>
      </c>
      <c r="F2559" s="69">
        <f>precio_alta!E213</f>
        <v>0</v>
      </c>
      <c r="G2559" s="69">
        <f>precio_alta!F213</f>
        <v>0</v>
      </c>
      <c r="H2559" s="69" t="s">
        <v>187</v>
      </c>
      <c r="I2559" t="s">
        <v>44</v>
      </c>
      <c r="J2559" s="69">
        <f>precio_alta!O213</f>
        <v>0</v>
      </c>
    </row>
    <row r="2560" spans="1:10" x14ac:dyDescent="0.3">
      <c r="A2560" t="str">
        <f t="shared" si="39"/>
        <v>0Max Negocios + Ilimitado 159.90CONTADO</v>
      </c>
      <c r="B2560" s="69">
        <f>precio_alta!A214</f>
        <v>0</v>
      </c>
      <c r="C2560" s="69">
        <f>precio_alta!B214</f>
        <v>0</v>
      </c>
      <c r="D2560" s="69">
        <f>precio_alta!C214</f>
        <v>0</v>
      </c>
      <c r="E2560" s="69">
        <f>precio_alta!D214</f>
        <v>0</v>
      </c>
      <c r="F2560" s="69">
        <f>precio_alta!E214</f>
        <v>0</v>
      </c>
      <c r="G2560" s="69">
        <f>precio_alta!F214</f>
        <v>0</v>
      </c>
      <c r="H2560" s="69" t="s">
        <v>187</v>
      </c>
      <c r="I2560" t="s">
        <v>44</v>
      </c>
      <c r="J2560" s="69">
        <f>precio_alta!O214</f>
        <v>0</v>
      </c>
    </row>
    <row r="2561" spans="1:10" x14ac:dyDescent="0.3">
      <c r="A2561" t="str">
        <f t="shared" si="39"/>
        <v>0Max Negocios + Ilimitado 159.90CONTADO</v>
      </c>
      <c r="B2561" s="69">
        <f>precio_alta!A215</f>
        <v>0</v>
      </c>
      <c r="C2561" s="69">
        <f>precio_alta!B215</f>
        <v>0</v>
      </c>
      <c r="D2561" s="69">
        <f>precio_alta!C215</f>
        <v>0</v>
      </c>
      <c r="E2561" s="69">
        <f>precio_alta!D215</f>
        <v>0</v>
      </c>
      <c r="F2561" s="69">
        <f>precio_alta!E215</f>
        <v>0</v>
      </c>
      <c r="G2561" s="69">
        <f>precio_alta!F215</f>
        <v>0</v>
      </c>
      <c r="H2561" s="69" t="s">
        <v>187</v>
      </c>
      <c r="I2561" t="s">
        <v>44</v>
      </c>
      <c r="J2561" s="69">
        <f>precio_alta!O215</f>
        <v>0</v>
      </c>
    </row>
    <row r="2562" spans="1:10" x14ac:dyDescent="0.3">
      <c r="A2562" t="str">
        <f t="shared" si="39"/>
        <v>0Max Negocios + Ilimitado 159.90CONTADO</v>
      </c>
      <c r="B2562" s="69">
        <f>precio_alta!A216</f>
        <v>0</v>
      </c>
      <c r="C2562" s="69">
        <f>precio_alta!B216</f>
        <v>0</v>
      </c>
      <c r="D2562" s="69">
        <f>precio_alta!C216</f>
        <v>0</v>
      </c>
      <c r="E2562" s="69">
        <f>precio_alta!D216</f>
        <v>0</v>
      </c>
      <c r="F2562" s="69">
        <f>precio_alta!E216</f>
        <v>0</v>
      </c>
      <c r="G2562" s="69">
        <f>precio_alta!F216</f>
        <v>0</v>
      </c>
      <c r="H2562" s="69" t="s">
        <v>187</v>
      </c>
      <c r="I2562" t="s">
        <v>44</v>
      </c>
      <c r="J2562" s="69">
        <f>precio_alta!O216</f>
        <v>0</v>
      </c>
    </row>
    <row r="2563" spans="1:10" x14ac:dyDescent="0.3">
      <c r="A2563" t="str">
        <f t="shared" ref="A2563:A2626" si="40">CONCATENATE(E2563,I2563,H2563)</f>
        <v>0Max Negocios + Ilimitado 159.90CONTADO</v>
      </c>
      <c r="B2563" s="69">
        <f>precio_alta!A217</f>
        <v>0</v>
      </c>
      <c r="C2563" s="69">
        <f>precio_alta!B217</f>
        <v>0</v>
      </c>
      <c r="D2563" s="69">
        <f>precio_alta!C217</f>
        <v>0</v>
      </c>
      <c r="E2563" s="69">
        <f>precio_alta!D217</f>
        <v>0</v>
      </c>
      <c r="F2563" s="69">
        <f>precio_alta!E217</f>
        <v>0</v>
      </c>
      <c r="G2563" s="69">
        <f>precio_alta!F217</f>
        <v>0</v>
      </c>
      <c r="H2563" s="69" t="s">
        <v>187</v>
      </c>
      <c r="I2563" t="s">
        <v>44</v>
      </c>
      <c r="J2563" s="69">
        <f>precio_alta!O217</f>
        <v>0</v>
      </c>
    </row>
    <row r="2564" spans="1:10" x14ac:dyDescent="0.3">
      <c r="A2564" t="str">
        <f t="shared" si="40"/>
        <v>0Max Negocios + Ilimitado 159.90CONTADO</v>
      </c>
      <c r="B2564" s="69">
        <f>precio_alta!A218</f>
        <v>0</v>
      </c>
      <c r="C2564" s="69">
        <f>precio_alta!B218</f>
        <v>0</v>
      </c>
      <c r="D2564" s="69">
        <f>precio_alta!C218</f>
        <v>0</v>
      </c>
      <c r="E2564" s="69">
        <f>precio_alta!D218</f>
        <v>0</v>
      </c>
      <c r="F2564" s="69">
        <f>precio_alta!E218</f>
        <v>0</v>
      </c>
      <c r="G2564" s="69">
        <f>precio_alta!F218</f>
        <v>0</v>
      </c>
      <c r="H2564" s="69" t="s">
        <v>187</v>
      </c>
      <c r="I2564" t="s">
        <v>44</v>
      </c>
      <c r="J2564" s="69">
        <f>precio_alta!O218</f>
        <v>0</v>
      </c>
    </row>
    <row r="2565" spans="1:10" x14ac:dyDescent="0.3">
      <c r="A2565" t="str">
        <f t="shared" si="40"/>
        <v>0Max Negocios + Ilimitado 159.90CONTADO</v>
      </c>
      <c r="B2565" s="69">
        <f>precio_alta!A219</f>
        <v>0</v>
      </c>
      <c r="C2565" s="69">
        <f>precio_alta!B219</f>
        <v>0</v>
      </c>
      <c r="D2565" s="69">
        <f>precio_alta!C219</f>
        <v>0</v>
      </c>
      <c r="E2565" s="69">
        <f>precio_alta!D219</f>
        <v>0</v>
      </c>
      <c r="F2565" s="69">
        <f>precio_alta!E219</f>
        <v>0</v>
      </c>
      <c r="G2565" s="69">
        <f>precio_alta!F219</f>
        <v>0</v>
      </c>
      <c r="H2565" s="69" t="s">
        <v>187</v>
      </c>
      <c r="I2565" t="s">
        <v>44</v>
      </c>
      <c r="J2565" s="69">
        <f>precio_alta!O219</f>
        <v>0</v>
      </c>
    </row>
    <row r="2566" spans="1:10" x14ac:dyDescent="0.3">
      <c r="A2566" t="str">
        <f t="shared" si="40"/>
        <v>0Max Negocios + Ilimitado 159.90CONTADO</v>
      </c>
      <c r="B2566" s="69">
        <f>precio_alta!A220</f>
        <v>0</v>
      </c>
      <c r="C2566" s="69">
        <f>precio_alta!B220</f>
        <v>0</v>
      </c>
      <c r="D2566" s="69">
        <f>precio_alta!C220</f>
        <v>0</v>
      </c>
      <c r="E2566" s="69">
        <f>precio_alta!D220</f>
        <v>0</v>
      </c>
      <c r="F2566" s="69">
        <f>precio_alta!E220</f>
        <v>0</v>
      </c>
      <c r="G2566" s="69">
        <f>precio_alta!F220</f>
        <v>0</v>
      </c>
      <c r="H2566" s="69" t="s">
        <v>187</v>
      </c>
      <c r="I2566" t="s">
        <v>44</v>
      </c>
      <c r="J2566" s="69">
        <f>precio_alta!O220</f>
        <v>0</v>
      </c>
    </row>
    <row r="2567" spans="1:10" x14ac:dyDescent="0.3">
      <c r="A2567" t="str">
        <f t="shared" si="40"/>
        <v>0Max Negocios + Ilimitado 159.90CONTADO</v>
      </c>
      <c r="B2567" s="69">
        <f>precio_alta!A221</f>
        <v>0</v>
      </c>
      <c r="C2567" s="69">
        <f>precio_alta!B221</f>
        <v>0</v>
      </c>
      <c r="D2567" s="69">
        <f>precio_alta!C221</f>
        <v>0</v>
      </c>
      <c r="E2567" s="69">
        <f>precio_alta!D221</f>
        <v>0</v>
      </c>
      <c r="F2567" s="69">
        <f>precio_alta!E221</f>
        <v>0</v>
      </c>
      <c r="G2567" s="69">
        <f>precio_alta!F221</f>
        <v>0</v>
      </c>
      <c r="H2567" s="69" t="s">
        <v>187</v>
      </c>
      <c r="I2567" t="s">
        <v>44</v>
      </c>
      <c r="J2567" s="69">
        <f>precio_alta!O221</f>
        <v>0</v>
      </c>
    </row>
    <row r="2568" spans="1:10" x14ac:dyDescent="0.3">
      <c r="A2568" t="str">
        <f t="shared" si="40"/>
        <v>0Max Negocios + Ilimitado 159.90CONTADO</v>
      </c>
      <c r="B2568" s="69">
        <f>precio_alta!A222</f>
        <v>0</v>
      </c>
      <c r="C2568" s="69">
        <f>precio_alta!B222</f>
        <v>0</v>
      </c>
      <c r="D2568" s="69">
        <f>precio_alta!C222</f>
        <v>0</v>
      </c>
      <c r="E2568" s="69">
        <f>precio_alta!D222</f>
        <v>0</v>
      </c>
      <c r="F2568" s="69">
        <f>precio_alta!E222</f>
        <v>0</v>
      </c>
      <c r="G2568" s="69">
        <f>precio_alta!F222</f>
        <v>0</v>
      </c>
      <c r="H2568" s="69" t="s">
        <v>187</v>
      </c>
      <c r="I2568" t="s">
        <v>44</v>
      </c>
      <c r="J2568" s="69">
        <f>precio_alta!O222</f>
        <v>0</v>
      </c>
    </row>
    <row r="2569" spans="1:10" x14ac:dyDescent="0.3">
      <c r="A2569" t="str">
        <f t="shared" si="40"/>
        <v>0Max Negocios + Ilimitado 159.90CONTADO</v>
      </c>
      <c r="B2569" s="69">
        <f>precio_alta!A223</f>
        <v>0</v>
      </c>
      <c r="C2569" s="69">
        <f>precio_alta!B223</f>
        <v>0</v>
      </c>
      <c r="D2569" s="69">
        <f>precio_alta!C223</f>
        <v>0</v>
      </c>
      <c r="E2569" s="69">
        <f>precio_alta!D223</f>
        <v>0</v>
      </c>
      <c r="F2569" s="69">
        <f>precio_alta!E223</f>
        <v>0</v>
      </c>
      <c r="G2569" s="69">
        <f>precio_alta!F223</f>
        <v>0</v>
      </c>
      <c r="H2569" s="69" t="s">
        <v>187</v>
      </c>
      <c r="I2569" t="s">
        <v>44</v>
      </c>
      <c r="J2569" s="69">
        <f>precio_alta!O223</f>
        <v>0</v>
      </c>
    </row>
    <row r="2570" spans="1:10" x14ac:dyDescent="0.3">
      <c r="A2570" t="str">
        <f t="shared" si="40"/>
        <v>0Max Negocios + Ilimitado 159.90CONTADO</v>
      </c>
      <c r="B2570" s="69">
        <f>precio_alta!A224</f>
        <v>0</v>
      </c>
      <c r="C2570" s="69">
        <f>precio_alta!B224</f>
        <v>0</v>
      </c>
      <c r="D2570" s="69">
        <f>precio_alta!C224</f>
        <v>0</v>
      </c>
      <c r="E2570" s="69">
        <f>precio_alta!D224</f>
        <v>0</v>
      </c>
      <c r="F2570" s="69">
        <f>precio_alta!E224</f>
        <v>0</v>
      </c>
      <c r="G2570" s="69">
        <f>precio_alta!F224</f>
        <v>0</v>
      </c>
      <c r="H2570" s="69" t="s">
        <v>187</v>
      </c>
      <c r="I2570" t="s">
        <v>44</v>
      </c>
      <c r="J2570" s="69">
        <f>precio_alta!O224</f>
        <v>0</v>
      </c>
    </row>
    <row r="2571" spans="1:10" x14ac:dyDescent="0.3">
      <c r="A2571" t="str">
        <f t="shared" si="40"/>
        <v>0Max Negocios + Ilimitado 159.90CONTADO</v>
      </c>
      <c r="B2571" s="69">
        <f>precio_alta!A225</f>
        <v>0</v>
      </c>
      <c r="C2571" s="69">
        <f>precio_alta!B225</f>
        <v>0</v>
      </c>
      <c r="D2571" s="69">
        <f>precio_alta!C225</f>
        <v>0</v>
      </c>
      <c r="E2571" s="69">
        <f>precio_alta!D225</f>
        <v>0</v>
      </c>
      <c r="F2571" s="69">
        <f>precio_alta!E225</f>
        <v>0</v>
      </c>
      <c r="G2571" s="69">
        <f>precio_alta!F225</f>
        <v>0</v>
      </c>
      <c r="H2571" s="69" t="s">
        <v>187</v>
      </c>
      <c r="I2571" t="s">
        <v>44</v>
      </c>
      <c r="J2571" s="69">
        <f>precio_alta!O225</f>
        <v>0</v>
      </c>
    </row>
    <row r="2572" spans="1:10" x14ac:dyDescent="0.3">
      <c r="A2572" t="str">
        <f t="shared" si="40"/>
        <v>0Max Negocios + Ilimitado 159.90CONTADO</v>
      </c>
      <c r="B2572" s="69">
        <f>precio_alta!A226</f>
        <v>0</v>
      </c>
      <c r="C2572" s="69">
        <f>precio_alta!B226</f>
        <v>0</v>
      </c>
      <c r="D2572" s="69">
        <f>precio_alta!C226</f>
        <v>0</v>
      </c>
      <c r="E2572" s="69">
        <f>precio_alta!D226</f>
        <v>0</v>
      </c>
      <c r="F2572" s="69">
        <f>precio_alta!E226</f>
        <v>0</v>
      </c>
      <c r="G2572" s="69">
        <f>precio_alta!F226</f>
        <v>0</v>
      </c>
      <c r="H2572" s="69" t="s">
        <v>187</v>
      </c>
      <c r="I2572" t="s">
        <v>44</v>
      </c>
      <c r="J2572" s="69">
        <f>precio_alta!O226</f>
        <v>0</v>
      </c>
    </row>
    <row r="2573" spans="1:10" x14ac:dyDescent="0.3">
      <c r="A2573" t="str">
        <f t="shared" si="40"/>
        <v>0Max Negocios + Ilimitado 159.90CONTADO</v>
      </c>
      <c r="B2573" s="69">
        <f>precio_alta!A227</f>
        <v>0</v>
      </c>
      <c r="C2573" s="69">
        <f>precio_alta!B227</f>
        <v>0</v>
      </c>
      <c r="D2573" s="69">
        <f>precio_alta!C227</f>
        <v>0</v>
      </c>
      <c r="E2573" s="69">
        <f>precio_alta!D227</f>
        <v>0</v>
      </c>
      <c r="F2573" s="69">
        <f>precio_alta!E227</f>
        <v>0</v>
      </c>
      <c r="G2573" s="69">
        <f>precio_alta!F227</f>
        <v>0</v>
      </c>
      <c r="H2573" s="69" t="s">
        <v>187</v>
      </c>
      <c r="I2573" t="s">
        <v>44</v>
      </c>
      <c r="J2573" s="69">
        <f>precio_alta!O227</f>
        <v>0</v>
      </c>
    </row>
    <row r="2574" spans="1:10" x14ac:dyDescent="0.3">
      <c r="A2574" t="str">
        <f t="shared" si="40"/>
        <v>0Max Negocios + Ilimitado 159.90CONTADO</v>
      </c>
      <c r="B2574" s="69">
        <f>precio_alta!A228</f>
        <v>0</v>
      </c>
      <c r="C2574" s="69">
        <f>precio_alta!B228</f>
        <v>0</v>
      </c>
      <c r="D2574" s="69">
        <f>precio_alta!C228</f>
        <v>0</v>
      </c>
      <c r="E2574" s="69">
        <f>precio_alta!D228</f>
        <v>0</v>
      </c>
      <c r="F2574" s="69">
        <f>precio_alta!E228</f>
        <v>0</v>
      </c>
      <c r="G2574" s="69">
        <f>precio_alta!F228</f>
        <v>0</v>
      </c>
      <c r="H2574" s="69" t="s">
        <v>187</v>
      </c>
      <c r="I2574" t="s">
        <v>44</v>
      </c>
      <c r="J2574" s="69">
        <f>precio_alta!O228</f>
        <v>0</v>
      </c>
    </row>
    <row r="2575" spans="1:10" x14ac:dyDescent="0.3">
      <c r="A2575" t="str">
        <f t="shared" si="40"/>
        <v>0Max Negocios + Ilimitado 159.90CONTADO</v>
      </c>
      <c r="B2575" s="69">
        <f>precio_alta!A229</f>
        <v>0</v>
      </c>
      <c r="C2575" s="69">
        <f>precio_alta!B229</f>
        <v>0</v>
      </c>
      <c r="D2575" s="69">
        <f>precio_alta!C229</f>
        <v>0</v>
      </c>
      <c r="E2575" s="69">
        <f>precio_alta!D229</f>
        <v>0</v>
      </c>
      <c r="F2575" s="69">
        <f>precio_alta!E229</f>
        <v>0</v>
      </c>
      <c r="G2575" s="69">
        <f>precio_alta!F229</f>
        <v>0</v>
      </c>
      <c r="H2575" s="69" t="s">
        <v>187</v>
      </c>
      <c r="I2575" t="s">
        <v>44</v>
      </c>
      <c r="J2575" s="69">
        <f>precio_alta!O229</f>
        <v>0</v>
      </c>
    </row>
    <row r="2576" spans="1:10" x14ac:dyDescent="0.3">
      <c r="A2576" t="str">
        <f t="shared" si="40"/>
        <v>0Max Negocios + Ilimitado 159.90CONTADO</v>
      </c>
      <c r="B2576" s="69">
        <f>precio_alta!A230</f>
        <v>0</v>
      </c>
      <c r="C2576" s="69">
        <f>precio_alta!B230</f>
        <v>0</v>
      </c>
      <c r="D2576" s="69">
        <f>precio_alta!C230</f>
        <v>0</v>
      </c>
      <c r="E2576" s="69">
        <f>precio_alta!D230</f>
        <v>0</v>
      </c>
      <c r="F2576" s="69">
        <f>precio_alta!E230</f>
        <v>0</v>
      </c>
      <c r="G2576" s="69">
        <f>precio_alta!F230</f>
        <v>0</v>
      </c>
      <c r="H2576" s="69" t="s">
        <v>187</v>
      </c>
      <c r="I2576" t="s">
        <v>44</v>
      </c>
      <c r="J2576" s="69">
        <f>precio_alta!O230</f>
        <v>0</v>
      </c>
    </row>
    <row r="2577" spans="1:10" x14ac:dyDescent="0.3">
      <c r="A2577" t="str">
        <f t="shared" si="40"/>
        <v>0Max Negocios + Ilimitado 159.90CONTADO</v>
      </c>
      <c r="B2577" s="69">
        <f>precio_alta!A231</f>
        <v>0</v>
      </c>
      <c r="C2577" s="69">
        <f>precio_alta!B231</f>
        <v>0</v>
      </c>
      <c r="D2577" s="69">
        <f>precio_alta!C231</f>
        <v>0</v>
      </c>
      <c r="E2577" s="69">
        <f>precio_alta!D231</f>
        <v>0</v>
      </c>
      <c r="F2577" s="69">
        <f>precio_alta!E231</f>
        <v>0</v>
      </c>
      <c r="G2577" s="69">
        <f>precio_alta!F231</f>
        <v>0</v>
      </c>
      <c r="H2577" s="69" t="s">
        <v>187</v>
      </c>
      <c r="I2577" t="s">
        <v>44</v>
      </c>
      <c r="J2577" s="69">
        <f>precio_alta!O231</f>
        <v>0</v>
      </c>
    </row>
    <row r="2578" spans="1:10" x14ac:dyDescent="0.3">
      <c r="A2578" t="str">
        <f t="shared" si="40"/>
        <v>0Max Negocios + Ilimitado 159.90CONTADO</v>
      </c>
      <c r="B2578" s="69">
        <f>precio_alta!A232</f>
        <v>0</v>
      </c>
      <c r="C2578" s="69">
        <f>precio_alta!B232</f>
        <v>0</v>
      </c>
      <c r="D2578" s="69">
        <f>precio_alta!C232</f>
        <v>0</v>
      </c>
      <c r="E2578" s="69">
        <f>precio_alta!D232</f>
        <v>0</v>
      </c>
      <c r="F2578" s="69">
        <f>precio_alta!E232</f>
        <v>0</v>
      </c>
      <c r="G2578" s="69">
        <f>precio_alta!F232</f>
        <v>0</v>
      </c>
      <c r="H2578" s="69" t="s">
        <v>187</v>
      </c>
      <c r="I2578" t="s">
        <v>44</v>
      </c>
      <c r="J2578" s="69">
        <f>precio_alta!O232</f>
        <v>0</v>
      </c>
    </row>
    <row r="2579" spans="1:10" x14ac:dyDescent="0.3">
      <c r="A2579" t="str">
        <f t="shared" si="40"/>
        <v>0Max Negocios + Ilimitado 159.90CONTADO</v>
      </c>
      <c r="B2579" s="69">
        <f>precio_alta!A233</f>
        <v>0</v>
      </c>
      <c r="C2579" s="69">
        <f>precio_alta!B233</f>
        <v>0</v>
      </c>
      <c r="D2579" s="69">
        <f>precio_alta!C233</f>
        <v>0</v>
      </c>
      <c r="E2579" s="69">
        <f>precio_alta!D233</f>
        <v>0</v>
      </c>
      <c r="F2579" s="69">
        <f>precio_alta!E233</f>
        <v>0</v>
      </c>
      <c r="G2579" s="69">
        <f>precio_alta!F233</f>
        <v>0</v>
      </c>
      <c r="H2579" s="69" t="s">
        <v>187</v>
      </c>
      <c r="I2579" t="s">
        <v>44</v>
      </c>
      <c r="J2579" s="69">
        <f>precio_alta!O233</f>
        <v>0</v>
      </c>
    </row>
    <row r="2580" spans="1:10" x14ac:dyDescent="0.3">
      <c r="A2580" t="str">
        <f t="shared" si="40"/>
        <v>0Max Negocios + Ilimitado 159.90CONTADO</v>
      </c>
      <c r="B2580" s="69">
        <f>precio_alta!A234</f>
        <v>0</v>
      </c>
      <c r="C2580" s="69">
        <f>precio_alta!B234</f>
        <v>0</v>
      </c>
      <c r="D2580" s="69">
        <f>precio_alta!C234</f>
        <v>0</v>
      </c>
      <c r="E2580" s="69">
        <f>precio_alta!D234</f>
        <v>0</v>
      </c>
      <c r="F2580" s="69">
        <f>precio_alta!E234</f>
        <v>0</v>
      </c>
      <c r="G2580" s="69">
        <f>precio_alta!F234</f>
        <v>0</v>
      </c>
      <c r="H2580" s="69" t="s">
        <v>187</v>
      </c>
      <c r="I2580" t="s">
        <v>44</v>
      </c>
      <c r="J2580" s="69">
        <f>precio_alta!O234</f>
        <v>0</v>
      </c>
    </row>
    <row r="2581" spans="1:10" x14ac:dyDescent="0.3">
      <c r="A2581" t="str">
        <f t="shared" si="40"/>
        <v>0Max Negocios + Ilimitado 159.90CONTADO</v>
      </c>
      <c r="B2581" s="69">
        <f>precio_alta!A235</f>
        <v>0</v>
      </c>
      <c r="C2581" s="69">
        <f>precio_alta!B235</f>
        <v>0</v>
      </c>
      <c r="D2581" s="69">
        <f>precio_alta!C235</f>
        <v>0</v>
      </c>
      <c r="E2581" s="69">
        <f>precio_alta!D235</f>
        <v>0</v>
      </c>
      <c r="F2581" s="69">
        <f>precio_alta!E235</f>
        <v>0</v>
      </c>
      <c r="G2581" s="69">
        <f>precio_alta!F235</f>
        <v>0</v>
      </c>
      <c r="H2581" s="69" t="s">
        <v>187</v>
      </c>
      <c r="I2581" t="s">
        <v>44</v>
      </c>
      <c r="J2581" s="69">
        <f>precio_alta!O235</f>
        <v>0</v>
      </c>
    </row>
    <row r="2582" spans="1:10" x14ac:dyDescent="0.3">
      <c r="A2582" t="str">
        <f t="shared" si="40"/>
        <v>0Max Negocios + Ilimitado 159.90CONTADO</v>
      </c>
      <c r="B2582" s="69">
        <f>precio_alta!A236</f>
        <v>0</v>
      </c>
      <c r="C2582" s="69">
        <f>precio_alta!B236</f>
        <v>0</v>
      </c>
      <c r="D2582" s="69">
        <f>precio_alta!C236</f>
        <v>0</v>
      </c>
      <c r="E2582" s="69">
        <f>precio_alta!D236</f>
        <v>0</v>
      </c>
      <c r="F2582" s="69">
        <f>precio_alta!E236</f>
        <v>0</v>
      </c>
      <c r="G2582" s="69">
        <f>precio_alta!F236</f>
        <v>0</v>
      </c>
      <c r="H2582" s="69" t="s">
        <v>187</v>
      </c>
      <c r="I2582" t="s">
        <v>44</v>
      </c>
      <c r="J2582" s="69">
        <f>precio_alta!O236</f>
        <v>0</v>
      </c>
    </row>
    <row r="2583" spans="1:10" x14ac:dyDescent="0.3">
      <c r="A2583" t="str">
        <f t="shared" si="40"/>
        <v>0Max Negocios + Ilimitado 159.90CONTADO</v>
      </c>
      <c r="B2583" s="69">
        <f>precio_alta!A237</f>
        <v>0</v>
      </c>
      <c r="C2583" s="69">
        <f>precio_alta!B237</f>
        <v>0</v>
      </c>
      <c r="D2583" s="69">
        <f>precio_alta!C237</f>
        <v>0</v>
      </c>
      <c r="E2583" s="69">
        <f>precio_alta!D237</f>
        <v>0</v>
      </c>
      <c r="F2583" s="69">
        <f>precio_alta!E237</f>
        <v>0</v>
      </c>
      <c r="G2583" s="69">
        <f>precio_alta!F237</f>
        <v>0</v>
      </c>
      <c r="H2583" s="69" t="s">
        <v>187</v>
      </c>
      <c r="I2583" t="s">
        <v>44</v>
      </c>
      <c r="J2583" s="69">
        <f>precio_alta!O237</f>
        <v>0</v>
      </c>
    </row>
    <row r="2584" spans="1:10" x14ac:dyDescent="0.3">
      <c r="A2584" t="str">
        <f t="shared" si="40"/>
        <v>0Max Negocios + Ilimitado 159.90CONTADO</v>
      </c>
      <c r="B2584" s="69">
        <f>precio_alta!A238</f>
        <v>0</v>
      </c>
      <c r="C2584" s="69">
        <f>precio_alta!B238</f>
        <v>0</v>
      </c>
      <c r="D2584" s="69">
        <f>precio_alta!C238</f>
        <v>0</v>
      </c>
      <c r="E2584" s="69">
        <f>precio_alta!D238</f>
        <v>0</v>
      </c>
      <c r="F2584" s="69">
        <f>precio_alta!E238</f>
        <v>0</v>
      </c>
      <c r="G2584" s="69">
        <f>precio_alta!F238</f>
        <v>0</v>
      </c>
      <c r="H2584" s="69" t="s">
        <v>187</v>
      </c>
      <c r="I2584" t="s">
        <v>44</v>
      </c>
      <c r="J2584" s="69">
        <f>precio_alta!O238</f>
        <v>0</v>
      </c>
    </row>
    <row r="2585" spans="1:10" x14ac:dyDescent="0.3">
      <c r="A2585" t="str">
        <f t="shared" si="40"/>
        <v>0Max Negocios + Ilimitado 159.90CONTADO</v>
      </c>
      <c r="B2585" s="69">
        <f>precio_alta!A239</f>
        <v>0</v>
      </c>
      <c r="C2585" s="69">
        <f>precio_alta!B239</f>
        <v>0</v>
      </c>
      <c r="D2585" s="69">
        <f>precio_alta!C239</f>
        <v>0</v>
      </c>
      <c r="E2585" s="69">
        <f>precio_alta!D239</f>
        <v>0</v>
      </c>
      <c r="F2585" s="69">
        <f>precio_alta!E239</f>
        <v>0</v>
      </c>
      <c r="G2585" s="69">
        <f>precio_alta!F239</f>
        <v>0</v>
      </c>
      <c r="H2585" s="69" t="s">
        <v>187</v>
      </c>
      <c r="I2585" t="s">
        <v>44</v>
      </c>
      <c r="J2585" s="69">
        <f>precio_alta!O239</f>
        <v>0</v>
      </c>
    </row>
    <row r="2586" spans="1:10" x14ac:dyDescent="0.3">
      <c r="A2586" t="str">
        <f t="shared" si="40"/>
        <v>0Max Negocios + Ilimitado 159.90CONTADO</v>
      </c>
      <c r="B2586" s="69">
        <f>precio_alta!A240</f>
        <v>0</v>
      </c>
      <c r="C2586" s="69">
        <f>precio_alta!B240</f>
        <v>0</v>
      </c>
      <c r="D2586" s="69">
        <f>precio_alta!C240</f>
        <v>0</v>
      </c>
      <c r="E2586" s="69">
        <f>precio_alta!D240</f>
        <v>0</v>
      </c>
      <c r="F2586" s="69">
        <f>precio_alta!E240</f>
        <v>0</v>
      </c>
      <c r="G2586" s="69">
        <f>precio_alta!F240</f>
        <v>0</v>
      </c>
      <c r="H2586" s="69" t="s">
        <v>187</v>
      </c>
      <c r="I2586" t="s">
        <v>44</v>
      </c>
      <c r="J2586" s="69">
        <f>precio_alta!O240</f>
        <v>0</v>
      </c>
    </row>
    <row r="2587" spans="1:10" x14ac:dyDescent="0.3">
      <c r="A2587" t="str">
        <f t="shared" si="40"/>
        <v>0Max Negocios + Ilimitado 159.90CONTADO</v>
      </c>
      <c r="B2587" s="69">
        <f>precio_alta!A241</f>
        <v>0</v>
      </c>
      <c r="C2587" s="69">
        <f>precio_alta!B241</f>
        <v>0</v>
      </c>
      <c r="D2587" s="69">
        <f>precio_alta!C241</f>
        <v>0</v>
      </c>
      <c r="E2587" s="69">
        <f>precio_alta!D241</f>
        <v>0</v>
      </c>
      <c r="F2587" s="69">
        <f>precio_alta!E241</f>
        <v>0</v>
      </c>
      <c r="G2587" s="69">
        <f>precio_alta!F241</f>
        <v>0</v>
      </c>
      <c r="H2587" s="69" t="s">
        <v>187</v>
      </c>
      <c r="I2587" t="s">
        <v>44</v>
      </c>
      <c r="J2587" s="69">
        <f>precio_alta!O241</f>
        <v>0</v>
      </c>
    </row>
    <row r="2588" spans="1:10" x14ac:dyDescent="0.3">
      <c r="A2588" t="str">
        <f t="shared" si="40"/>
        <v>0Max Negocios + Ilimitado 159.90CONTADO</v>
      </c>
      <c r="B2588" s="69">
        <f>precio_alta!A242</f>
        <v>0</v>
      </c>
      <c r="C2588" s="69">
        <f>precio_alta!B242</f>
        <v>0</v>
      </c>
      <c r="D2588" s="69">
        <f>precio_alta!C242</f>
        <v>0</v>
      </c>
      <c r="E2588" s="69">
        <f>precio_alta!D242</f>
        <v>0</v>
      </c>
      <c r="F2588" s="69">
        <f>precio_alta!E242</f>
        <v>0</v>
      </c>
      <c r="G2588" s="69">
        <f>precio_alta!F242</f>
        <v>0</v>
      </c>
      <c r="H2588" s="69" t="s">
        <v>187</v>
      </c>
      <c r="I2588" t="s">
        <v>44</v>
      </c>
      <c r="J2588" s="69">
        <f>precio_alta!O242</f>
        <v>0</v>
      </c>
    </row>
    <row r="2589" spans="1:10" x14ac:dyDescent="0.3">
      <c r="A2589" t="str">
        <f t="shared" si="40"/>
        <v>0Max Negocios + Ilimitado 159.90CONTADO</v>
      </c>
      <c r="B2589" s="69">
        <f>precio_alta!A243</f>
        <v>0</v>
      </c>
      <c r="C2589" s="69">
        <f>precio_alta!B243</f>
        <v>0</v>
      </c>
      <c r="D2589" s="69">
        <f>precio_alta!C243</f>
        <v>0</v>
      </c>
      <c r="E2589" s="69">
        <f>precio_alta!D243</f>
        <v>0</v>
      </c>
      <c r="F2589" s="69">
        <f>precio_alta!E243</f>
        <v>0</v>
      </c>
      <c r="G2589" s="69">
        <f>precio_alta!F243</f>
        <v>0</v>
      </c>
      <c r="H2589" s="69" t="s">
        <v>187</v>
      </c>
      <c r="I2589" t="s">
        <v>44</v>
      </c>
      <c r="J2589" s="69">
        <f>precio_alta!O243</f>
        <v>0</v>
      </c>
    </row>
    <row r="2590" spans="1:10" x14ac:dyDescent="0.3">
      <c r="A2590" t="str">
        <f t="shared" si="40"/>
        <v>0Max Negocios + Ilimitado 159.90CONTADO</v>
      </c>
      <c r="B2590" s="69">
        <f>precio_alta!A244</f>
        <v>0</v>
      </c>
      <c r="C2590" s="69">
        <f>precio_alta!B244</f>
        <v>0</v>
      </c>
      <c r="D2590" s="69">
        <f>precio_alta!C244</f>
        <v>0</v>
      </c>
      <c r="E2590" s="69">
        <f>precio_alta!D244</f>
        <v>0</v>
      </c>
      <c r="F2590" s="69">
        <f>precio_alta!E244</f>
        <v>0</v>
      </c>
      <c r="G2590" s="69">
        <f>precio_alta!F244</f>
        <v>0</v>
      </c>
      <c r="H2590" s="69" t="s">
        <v>187</v>
      </c>
      <c r="I2590" t="s">
        <v>44</v>
      </c>
      <c r="J2590" s="69">
        <f>precio_alta!O244</f>
        <v>0</v>
      </c>
    </row>
    <row r="2591" spans="1:10" x14ac:dyDescent="0.3">
      <c r="A2591" t="str">
        <f t="shared" si="40"/>
        <v>0Max Negocios + Ilimitado 159.90CONTADO</v>
      </c>
      <c r="B2591" s="69">
        <f>precio_alta!A245</f>
        <v>0</v>
      </c>
      <c r="C2591" s="69">
        <f>precio_alta!B245</f>
        <v>0</v>
      </c>
      <c r="D2591" s="69">
        <f>precio_alta!C245</f>
        <v>0</v>
      </c>
      <c r="E2591" s="69">
        <f>precio_alta!D245</f>
        <v>0</v>
      </c>
      <c r="F2591" s="69">
        <f>precio_alta!E245</f>
        <v>0</v>
      </c>
      <c r="G2591" s="69">
        <f>precio_alta!F245</f>
        <v>0</v>
      </c>
      <c r="H2591" s="69" t="s">
        <v>187</v>
      </c>
      <c r="I2591" t="s">
        <v>44</v>
      </c>
      <c r="J2591" s="69">
        <f>precio_alta!O245</f>
        <v>0</v>
      </c>
    </row>
    <row r="2592" spans="1:10" x14ac:dyDescent="0.3">
      <c r="A2592" t="str">
        <f t="shared" si="40"/>
        <v>0Max Negocios + Ilimitado 159.90CONTADO</v>
      </c>
      <c r="B2592" s="69">
        <f>precio_alta!A246</f>
        <v>0</v>
      </c>
      <c r="C2592" s="69">
        <f>precio_alta!B246</f>
        <v>0</v>
      </c>
      <c r="D2592" s="69">
        <f>precio_alta!C246</f>
        <v>0</v>
      </c>
      <c r="E2592" s="69">
        <f>precio_alta!D246</f>
        <v>0</v>
      </c>
      <c r="F2592" s="69">
        <f>precio_alta!E246</f>
        <v>0</v>
      </c>
      <c r="G2592" s="69">
        <f>precio_alta!F246</f>
        <v>0</v>
      </c>
      <c r="H2592" s="69" t="s">
        <v>187</v>
      </c>
      <c r="I2592" t="s">
        <v>44</v>
      </c>
      <c r="J2592" s="69">
        <f>precio_alta!O246</f>
        <v>0</v>
      </c>
    </row>
    <row r="2593" spans="1:10" x14ac:dyDescent="0.3">
      <c r="A2593" t="str">
        <f t="shared" si="40"/>
        <v>0Max Negocios + Ilimitado 159.90CONTADO</v>
      </c>
      <c r="B2593" s="69">
        <f>precio_alta!A247</f>
        <v>0</v>
      </c>
      <c r="C2593" s="69">
        <f>precio_alta!B247</f>
        <v>0</v>
      </c>
      <c r="D2593" s="69">
        <f>precio_alta!C247</f>
        <v>0</v>
      </c>
      <c r="E2593" s="69">
        <f>precio_alta!D247</f>
        <v>0</v>
      </c>
      <c r="F2593" s="69">
        <f>precio_alta!E247</f>
        <v>0</v>
      </c>
      <c r="G2593" s="69">
        <f>precio_alta!F247</f>
        <v>0</v>
      </c>
      <c r="H2593" s="69" t="s">
        <v>187</v>
      </c>
      <c r="I2593" t="s">
        <v>44</v>
      </c>
      <c r="J2593" s="69">
        <f>precio_alta!O247</f>
        <v>0</v>
      </c>
    </row>
    <row r="2594" spans="1:10" x14ac:dyDescent="0.3">
      <c r="A2594" t="str">
        <f t="shared" si="40"/>
        <v>0Max Negocios + Ilimitado 159.90CONTADO</v>
      </c>
      <c r="B2594" s="69">
        <f>precio_alta!A248</f>
        <v>0</v>
      </c>
      <c r="C2594" s="69">
        <f>precio_alta!B248</f>
        <v>0</v>
      </c>
      <c r="D2594" s="69">
        <f>precio_alta!C248</f>
        <v>0</v>
      </c>
      <c r="E2594" s="69">
        <f>precio_alta!D248</f>
        <v>0</v>
      </c>
      <c r="F2594" s="69">
        <f>precio_alta!E248</f>
        <v>0</v>
      </c>
      <c r="G2594" s="69">
        <f>precio_alta!F248</f>
        <v>0</v>
      </c>
      <c r="H2594" s="69" t="s">
        <v>187</v>
      </c>
      <c r="I2594" t="s">
        <v>44</v>
      </c>
      <c r="J2594" s="69">
        <f>precio_alta!O248</f>
        <v>0</v>
      </c>
    </row>
    <row r="2595" spans="1:10" x14ac:dyDescent="0.3">
      <c r="A2595" t="str">
        <f t="shared" si="40"/>
        <v>0Max Negocios + Ilimitado 159.90CONTADO</v>
      </c>
      <c r="B2595" s="69">
        <f>precio_alta!A249</f>
        <v>0</v>
      </c>
      <c r="C2595" s="69">
        <f>precio_alta!B249</f>
        <v>0</v>
      </c>
      <c r="D2595" s="69">
        <f>precio_alta!C249</f>
        <v>0</v>
      </c>
      <c r="E2595" s="69">
        <f>precio_alta!D249</f>
        <v>0</v>
      </c>
      <c r="F2595" s="69">
        <f>precio_alta!E249</f>
        <v>0</v>
      </c>
      <c r="G2595" s="69">
        <f>precio_alta!F249</f>
        <v>0</v>
      </c>
      <c r="H2595" s="69" t="s">
        <v>187</v>
      </c>
      <c r="I2595" t="s">
        <v>44</v>
      </c>
      <c r="J2595" s="69">
        <f>precio_alta!O249</f>
        <v>0</v>
      </c>
    </row>
    <row r="2596" spans="1:10" x14ac:dyDescent="0.3">
      <c r="A2596" t="str">
        <f t="shared" si="40"/>
        <v>APPLE IPHONE 15 128GBMax Negocios + Ilimitado 189.90CONTADO</v>
      </c>
      <c r="B2596" s="69" t="str">
        <f>precio_alta!A3</f>
        <v>Corriente</v>
      </c>
      <c r="C2596" s="69" t="str">
        <f>precio_alta!B3</f>
        <v>5G</v>
      </c>
      <c r="D2596" s="69" t="str">
        <f>precio_alta!C3</f>
        <v>APPLE</v>
      </c>
      <c r="E2596" s="69" t="str">
        <f>precio_alta!D3</f>
        <v>APPLE IPHONE 15 128GB</v>
      </c>
      <c r="F2596" s="69">
        <f>precio_alta!E3</f>
        <v>3769</v>
      </c>
      <c r="G2596" s="69" t="str">
        <f>precio_alta!F3</f>
        <v>iOS</v>
      </c>
      <c r="H2596" s="69" t="s">
        <v>187</v>
      </c>
      <c r="I2596" t="s">
        <v>198</v>
      </c>
      <c r="J2596" s="69">
        <f>precio_alta!P3</f>
        <v>3229</v>
      </c>
    </row>
    <row r="2597" spans="1:10" x14ac:dyDescent="0.3">
      <c r="A2597" t="str">
        <f t="shared" si="40"/>
        <v>APPLE IPHONE 15 256GBMax Negocios + Ilimitado 189.90CONTADO</v>
      </c>
      <c r="B2597" s="69" t="str">
        <f>precio_alta!A4</f>
        <v>Corriente</v>
      </c>
      <c r="C2597" s="69" t="str">
        <f>precio_alta!B4</f>
        <v>5G</v>
      </c>
      <c r="D2597" s="69" t="str">
        <f>precio_alta!C4</f>
        <v>APPLE</v>
      </c>
      <c r="E2597" s="69" t="str">
        <f>precio_alta!D4</f>
        <v>APPLE IPHONE 15 256GB</v>
      </c>
      <c r="F2597" s="69">
        <f>precio_alta!E4</f>
        <v>5029</v>
      </c>
      <c r="G2597" s="69" t="str">
        <f>precio_alta!F4</f>
        <v>iOS</v>
      </c>
      <c r="H2597" s="69" t="s">
        <v>187</v>
      </c>
      <c r="I2597" t="s">
        <v>198</v>
      </c>
      <c r="J2597" s="69">
        <f>precio_alta!P4</f>
        <v>4309</v>
      </c>
    </row>
    <row r="2598" spans="1:10" x14ac:dyDescent="0.3">
      <c r="A2598" t="str">
        <f t="shared" si="40"/>
        <v>APPLE IPHONE 16 128GBMax Negocios + Ilimitado 189.90CONTADO</v>
      </c>
      <c r="B2598" s="69" t="str">
        <f>precio_alta!A5</f>
        <v>Corriente</v>
      </c>
      <c r="C2598" s="69" t="str">
        <f>precio_alta!B5</f>
        <v>5G</v>
      </c>
      <c r="D2598" s="69" t="str">
        <f>precio_alta!C5</f>
        <v>APPLE</v>
      </c>
      <c r="E2598" s="69" t="str">
        <f>precio_alta!D5</f>
        <v>APPLE IPHONE 16 128GB</v>
      </c>
      <c r="F2598" s="69">
        <f>precio_alta!E5</f>
        <v>4399</v>
      </c>
      <c r="G2598" s="69" t="str">
        <f>precio_alta!F5</f>
        <v>iOS</v>
      </c>
      <c r="H2598" s="69" t="s">
        <v>187</v>
      </c>
      <c r="I2598" t="s">
        <v>198</v>
      </c>
      <c r="J2598" s="69">
        <f>precio_alta!P5</f>
        <v>3769</v>
      </c>
    </row>
    <row r="2599" spans="1:10" x14ac:dyDescent="0.3">
      <c r="A2599" t="str">
        <f t="shared" si="40"/>
        <v>APPLE IPHONE 16 PRO 1TBMax Negocios + Ilimitado 189.90CONTADO</v>
      </c>
      <c r="B2599" s="69" t="str">
        <f>precio_alta!A6</f>
        <v>Corriente</v>
      </c>
      <c r="C2599" s="69" t="str">
        <f>precio_alta!B6</f>
        <v>5G</v>
      </c>
      <c r="D2599" s="69" t="str">
        <f>precio_alta!C6</f>
        <v>APPLE</v>
      </c>
      <c r="E2599" s="69" t="str">
        <f>precio_alta!D6</f>
        <v>APPLE IPHONE 16 PRO 1TB</v>
      </c>
      <c r="F2599" s="69">
        <f>precio_alta!E6</f>
        <v>9419</v>
      </c>
      <c r="G2599" s="69" t="str">
        <f>precio_alta!F6</f>
        <v>iOS</v>
      </c>
      <c r="H2599" s="69" t="s">
        <v>187</v>
      </c>
      <c r="I2599" t="s">
        <v>198</v>
      </c>
      <c r="J2599" s="69">
        <f>precio_alta!P6</f>
        <v>8089</v>
      </c>
    </row>
    <row r="2600" spans="1:10" x14ac:dyDescent="0.3">
      <c r="A2600" t="str">
        <f t="shared" si="40"/>
        <v>APPLE IPHONE 16 PRO 512GBMax Negocios + Ilimitado 189.90CONTADO</v>
      </c>
      <c r="B2600" s="69" t="str">
        <f>precio_alta!A7</f>
        <v>Corriente</v>
      </c>
      <c r="C2600" s="69" t="str">
        <f>precio_alta!B7</f>
        <v>5G</v>
      </c>
      <c r="D2600" s="69" t="str">
        <f>precio_alta!C7</f>
        <v>APPLE</v>
      </c>
      <c r="E2600" s="69" t="str">
        <f>precio_alta!D7</f>
        <v>APPLE IPHONE 16 PRO 512GB</v>
      </c>
      <c r="F2600" s="69">
        <f>precio_alta!E7</f>
        <v>8169</v>
      </c>
      <c r="G2600" s="69" t="str">
        <f>precio_alta!F7</f>
        <v>iOS</v>
      </c>
      <c r="H2600" s="69" t="s">
        <v>187</v>
      </c>
      <c r="I2600" t="s">
        <v>198</v>
      </c>
      <c r="J2600" s="69">
        <f>precio_alta!P7</f>
        <v>7009</v>
      </c>
    </row>
    <row r="2601" spans="1:10" x14ac:dyDescent="0.3">
      <c r="A2601" t="str">
        <f t="shared" si="40"/>
        <v>APPLE IPHONE 16 PRO MAX 1TBMax Negocios + Ilimitado 189.90CONTADO</v>
      </c>
      <c r="B2601" s="69" t="str">
        <f>precio_alta!A8</f>
        <v>Corriente</v>
      </c>
      <c r="C2601" s="69" t="str">
        <f>precio_alta!B8</f>
        <v>5G</v>
      </c>
      <c r="D2601" s="69" t="str">
        <f>precio_alta!C8</f>
        <v>APPLE</v>
      </c>
      <c r="E2601" s="69" t="str">
        <f>precio_alta!D8</f>
        <v>APPLE IPHONE 16 PRO MAX 1TB</v>
      </c>
      <c r="F2601" s="69">
        <f>precio_alta!E8</f>
        <v>10049</v>
      </c>
      <c r="G2601" s="69" t="str">
        <f>precio_alta!F8</f>
        <v>iOS</v>
      </c>
      <c r="H2601" s="69" t="s">
        <v>187</v>
      </c>
      <c r="I2601" t="s">
        <v>198</v>
      </c>
      <c r="J2601" s="69">
        <f>precio_alta!P8</f>
        <v>8629</v>
      </c>
    </row>
    <row r="2602" spans="1:10" x14ac:dyDescent="0.3">
      <c r="A2602" t="str">
        <f t="shared" si="40"/>
        <v>APPLE IPHONE 16 PRO MAX 512GBMax Negocios + Ilimitado 189.90CONTADO</v>
      </c>
      <c r="B2602" s="69" t="str">
        <f>precio_alta!A9</f>
        <v>Corriente</v>
      </c>
      <c r="C2602" s="69" t="str">
        <f>precio_alta!B9</f>
        <v>5G</v>
      </c>
      <c r="D2602" s="69" t="str">
        <f>precio_alta!C9</f>
        <v>APPLE</v>
      </c>
      <c r="E2602" s="69" t="str">
        <f>precio_alta!D9</f>
        <v>APPLE IPHONE 16 PRO MAX 512GB</v>
      </c>
      <c r="F2602" s="69">
        <f>precio_alta!E9</f>
        <v>8799</v>
      </c>
      <c r="G2602" s="69" t="str">
        <f>precio_alta!F9</f>
        <v>iOS</v>
      </c>
      <c r="H2602" s="69" t="s">
        <v>187</v>
      </c>
      <c r="I2602" t="s">
        <v>198</v>
      </c>
      <c r="J2602" s="69">
        <f>precio_alta!P9</f>
        <v>7549</v>
      </c>
    </row>
    <row r="2603" spans="1:10" x14ac:dyDescent="0.3">
      <c r="A2603" t="str">
        <f t="shared" si="40"/>
        <v>APPLE IPHONE 16e 128GBMax Negocios + Ilimitado 189.90CONTADO</v>
      </c>
      <c r="B2603" s="69" t="str">
        <f>precio_alta!A10</f>
        <v>Corriente</v>
      </c>
      <c r="C2603" s="69" t="str">
        <f>precio_alta!B10</f>
        <v>5G</v>
      </c>
      <c r="D2603" s="69" t="str">
        <f>precio_alta!C10</f>
        <v>APPLE</v>
      </c>
      <c r="E2603" s="69" t="str">
        <f>precio_alta!D10</f>
        <v>APPLE IPHONE 16e 128GB</v>
      </c>
      <c r="F2603" s="69">
        <f>precio_alta!E10</f>
        <v>3119</v>
      </c>
      <c r="G2603" s="69" t="str">
        <f>precio_alta!F10</f>
        <v>iOS</v>
      </c>
      <c r="H2603" s="69" t="s">
        <v>187</v>
      </c>
      <c r="I2603" t="s">
        <v>198</v>
      </c>
      <c r="J2603" s="69">
        <f>precio_alta!P10</f>
        <v>2669</v>
      </c>
    </row>
    <row r="2604" spans="1:10" x14ac:dyDescent="0.3">
      <c r="A2604" t="str">
        <f t="shared" si="40"/>
        <v>APPLE IPHONE 17 256GBMax Negocios + Ilimitado 189.90CONTADO</v>
      </c>
      <c r="B2604" s="69" t="str">
        <f>precio_alta!A11</f>
        <v>Corriente</v>
      </c>
      <c r="C2604" s="69" t="str">
        <f>precio_alta!B11</f>
        <v>5G</v>
      </c>
      <c r="D2604" s="69" t="str">
        <f>precio_alta!C11</f>
        <v>APPLE</v>
      </c>
      <c r="E2604" s="69" t="str">
        <f>precio_alta!D11</f>
        <v>APPLE IPHONE 17 256GB</v>
      </c>
      <c r="F2604" s="69">
        <f>precio_alta!E11</f>
        <v>5029</v>
      </c>
      <c r="G2604" s="69" t="str">
        <f>precio_alta!F11</f>
        <v>iOS</v>
      </c>
      <c r="H2604" s="69" t="s">
        <v>187</v>
      </c>
      <c r="I2604" t="s">
        <v>198</v>
      </c>
      <c r="J2604" s="69">
        <f>precio_alta!P11</f>
        <v>4309</v>
      </c>
    </row>
    <row r="2605" spans="1:10" x14ac:dyDescent="0.3">
      <c r="A2605" t="str">
        <f t="shared" si="40"/>
        <v>APPLE IPHONE 17 512GBMax Negocios + Ilimitado 189.90CONTADO</v>
      </c>
      <c r="B2605" s="69" t="str">
        <f>precio_alta!A12</f>
        <v>Corriente</v>
      </c>
      <c r="C2605" s="69" t="str">
        <f>precio_alta!B12</f>
        <v>5G</v>
      </c>
      <c r="D2605" s="69" t="str">
        <f>precio_alta!C12</f>
        <v>APPLE</v>
      </c>
      <c r="E2605" s="69" t="str">
        <f>precio_alta!D12</f>
        <v>APPLE IPHONE 17 512GB</v>
      </c>
      <c r="F2605" s="69">
        <f>precio_alta!E12</f>
        <v>6279</v>
      </c>
      <c r="G2605" s="69" t="str">
        <f>precio_alta!F12</f>
        <v>iOS</v>
      </c>
      <c r="H2605" s="69" t="s">
        <v>187</v>
      </c>
      <c r="I2605" t="s">
        <v>198</v>
      </c>
      <c r="J2605" s="69">
        <f>precio_alta!P12</f>
        <v>5389</v>
      </c>
    </row>
    <row r="2606" spans="1:10" x14ac:dyDescent="0.3">
      <c r="A2606" t="str">
        <f t="shared" si="40"/>
        <v>APPLE IPHONE 17 PRO 1TBMax Negocios + Ilimitado 189.90CONTADO</v>
      </c>
      <c r="B2606" s="69" t="str">
        <f>precio_alta!A13</f>
        <v>Corriente</v>
      </c>
      <c r="C2606" s="69" t="str">
        <f>precio_alta!B13</f>
        <v>5G</v>
      </c>
      <c r="D2606" s="69" t="str">
        <f>precio_alta!C13</f>
        <v>APPLE</v>
      </c>
      <c r="E2606" s="69" t="str">
        <f>precio_alta!D13</f>
        <v>APPLE IPHONE 17 PRO 1TB</v>
      </c>
      <c r="F2606" s="69">
        <f>precio_alta!E13</f>
        <v>9419</v>
      </c>
      <c r="G2606" s="69" t="str">
        <f>precio_alta!F13</f>
        <v>iOS</v>
      </c>
      <c r="H2606" s="69" t="s">
        <v>187</v>
      </c>
      <c r="I2606" t="s">
        <v>198</v>
      </c>
      <c r="J2606" s="69">
        <f>precio_alta!P13</f>
        <v>8089</v>
      </c>
    </row>
    <row r="2607" spans="1:10" x14ac:dyDescent="0.3">
      <c r="A2607" t="str">
        <f t="shared" si="40"/>
        <v>APPLE IPHONE 17 PRO 256GBMax Negocios + Ilimitado 189.90CONTADO</v>
      </c>
      <c r="B2607" s="69" t="str">
        <f>precio_alta!A14</f>
        <v>Corriente</v>
      </c>
      <c r="C2607" s="69" t="str">
        <f>precio_alta!B14</f>
        <v>5G</v>
      </c>
      <c r="D2607" s="69" t="str">
        <f>precio_alta!C14</f>
        <v>APPLE</v>
      </c>
      <c r="E2607" s="69" t="str">
        <f>precio_alta!D14</f>
        <v>APPLE IPHONE 17 PRO 256GB</v>
      </c>
      <c r="F2607" s="69">
        <f>precio_alta!E14</f>
        <v>6909</v>
      </c>
      <c r="G2607" s="69" t="str">
        <f>precio_alta!F14</f>
        <v>iOS</v>
      </c>
      <c r="H2607" s="69" t="s">
        <v>187</v>
      </c>
      <c r="I2607" t="s">
        <v>198</v>
      </c>
      <c r="J2607" s="69">
        <f>precio_alta!P14</f>
        <v>5929</v>
      </c>
    </row>
    <row r="2608" spans="1:10" x14ac:dyDescent="0.3">
      <c r="A2608" t="str">
        <f t="shared" si="40"/>
        <v>APPLE IPHONE 17 PRO 512GBMax Negocios + Ilimitado 189.90CONTADO</v>
      </c>
      <c r="B2608" s="69" t="str">
        <f>precio_alta!A15</f>
        <v>Corriente</v>
      </c>
      <c r="C2608" s="69" t="str">
        <f>precio_alta!B15</f>
        <v>5G</v>
      </c>
      <c r="D2608" s="69" t="str">
        <f>precio_alta!C15</f>
        <v>APPLE</v>
      </c>
      <c r="E2608" s="69" t="str">
        <f>precio_alta!D15</f>
        <v>APPLE IPHONE 17 PRO 512GB</v>
      </c>
      <c r="F2608" s="69">
        <f>precio_alta!E15</f>
        <v>8169</v>
      </c>
      <c r="G2608" s="69" t="str">
        <f>precio_alta!F15</f>
        <v>iOS</v>
      </c>
      <c r="H2608" s="69" t="s">
        <v>187</v>
      </c>
      <c r="I2608" t="s">
        <v>198</v>
      </c>
      <c r="J2608" s="69">
        <f>precio_alta!P15</f>
        <v>7009</v>
      </c>
    </row>
    <row r="2609" spans="1:10" x14ac:dyDescent="0.3">
      <c r="A2609" t="str">
        <f t="shared" si="40"/>
        <v>APPLE IPHONE 17 PRO MAX 1TBMax Negocios + Ilimitado 189.90CONTADO</v>
      </c>
      <c r="B2609" s="69" t="str">
        <f>precio_alta!A16</f>
        <v>Corriente</v>
      </c>
      <c r="C2609" s="69" t="str">
        <f>precio_alta!B16</f>
        <v>5G</v>
      </c>
      <c r="D2609" s="69" t="str">
        <f>precio_alta!C16</f>
        <v>APPLE</v>
      </c>
      <c r="E2609" s="69" t="str">
        <f>precio_alta!D16</f>
        <v>APPLE IPHONE 17 PRO MAX 1TB</v>
      </c>
      <c r="F2609" s="69">
        <f>precio_alta!E16</f>
        <v>10049</v>
      </c>
      <c r="G2609" s="69" t="str">
        <f>precio_alta!F16</f>
        <v>iOS</v>
      </c>
      <c r="H2609" s="69" t="s">
        <v>187</v>
      </c>
      <c r="I2609" t="s">
        <v>198</v>
      </c>
      <c r="J2609" s="69">
        <f>precio_alta!P16</f>
        <v>8629</v>
      </c>
    </row>
    <row r="2610" spans="1:10" x14ac:dyDescent="0.3">
      <c r="A2610" t="str">
        <f t="shared" si="40"/>
        <v>APPLE IPHONE 17 PRO MAX 256GBMax Negocios + Ilimitado 189.90CONTADO</v>
      </c>
      <c r="B2610" s="69" t="str">
        <f>precio_alta!A17</f>
        <v>Corriente</v>
      </c>
      <c r="C2610" s="69" t="str">
        <f>precio_alta!B17</f>
        <v>5G</v>
      </c>
      <c r="D2610" s="69" t="str">
        <f>precio_alta!C17</f>
        <v>APPLE</v>
      </c>
      <c r="E2610" s="69" t="str">
        <f>precio_alta!D17</f>
        <v>APPLE IPHONE 17 PRO MAX 256GB</v>
      </c>
      <c r="F2610" s="69">
        <f>precio_alta!E17</f>
        <v>7539</v>
      </c>
      <c r="G2610" s="69" t="str">
        <f>precio_alta!F17</f>
        <v>iOS</v>
      </c>
      <c r="H2610" s="69" t="s">
        <v>187</v>
      </c>
      <c r="I2610" t="s">
        <v>198</v>
      </c>
      <c r="J2610" s="69">
        <f>precio_alta!P17</f>
        <v>6469</v>
      </c>
    </row>
    <row r="2611" spans="1:10" x14ac:dyDescent="0.3">
      <c r="A2611" t="str">
        <f t="shared" si="40"/>
        <v>APPLE IPHONE 17 PRO MAX 2TBMax Negocios + Ilimitado 189.90CONTADO</v>
      </c>
      <c r="B2611" s="69" t="str">
        <f>precio_alta!A18</f>
        <v>Corriente</v>
      </c>
      <c r="C2611" s="69" t="str">
        <f>precio_alta!B18</f>
        <v>5G</v>
      </c>
      <c r="D2611" s="69" t="str">
        <f>precio_alta!C18</f>
        <v>APPLE</v>
      </c>
      <c r="E2611" s="69" t="str">
        <f>precio_alta!D18</f>
        <v>APPLE IPHONE 17 PRO MAX 2TB</v>
      </c>
      <c r="F2611" s="69">
        <f>precio_alta!E18</f>
        <v>12569</v>
      </c>
      <c r="G2611" s="69" t="str">
        <f>precio_alta!F18</f>
        <v>iOS</v>
      </c>
      <c r="H2611" s="69" t="s">
        <v>187</v>
      </c>
      <c r="I2611" t="s">
        <v>198</v>
      </c>
      <c r="J2611" s="69">
        <f>precio_alta!P18</f>
        <v>10779</v>
      </c>
    </row>
    <row r="2612" spans="1:10" x14ac:dyDescent="0.3">
      <c r="A2612" t="str">
        <f t="shared" si="40"/>
        <v>APPLE IPHONE 17 PRO MAX 512GBMax Negocios + Ilimitado 189.90CONTADO</v>
      </c>
      <c r="B2612" s="69" t="str">
        <f>precio_alta!A19</f>
        <v>Corriente</v>
      </c>
      <c r="C2612" s="69" t="str">
        <f>precio_alta!B19</f>
        <v>5G</v>
      </c>
      <c r="D2612" s="69" t="str">
        <f>precio_alta!C19</f>
        <v>APPLE</v>
      </c>
      <c r="E2612" s="69" t="str">
        <f>precio_alta!D19</f>
        <v>APPLE IPHONE 17 PRO MAX 512GB</v>
      </c>
      <c r="F2612" s="69">
        <f>precio_alta!E19</f>
        <v>8799</v>
      </c>
      <c r="G2612" s="69" t="str">
        <f>precio_alta!F19</f>
        <v>iOS</v>
      </c>
      <c r="H2612" s="69" t="s">
        <v>187</v>
      </c>
      <c r="I2612" t="s">
        <v>198</v>
      </c>
      <c r="J2612" s="69">
        <f>precio_alta!P19</f>
        <v>7549</v>
      </c>
    </row>
    <row r="2613" spans="1:10" x14ac:dyDescent="0.3">
      <c r="A2613" t="str">
        <f t="shared" si="40"/>
        <v>APPLE IPHONE 17E 256GBMax Negocios + Ilimitado 189.90CONTADO</v>
      </c>
      <c r="B2613" s="69" t="str">
        <f>precio_alta!A20</f>
        <v>Corriente</v>
      </c>
      <c r="C2613" s="69" t="str">
        <f>precio_alta!B20</f>
        <v>5G</v>
      </c>
      <c r="D2613" s="69" t="str">
        <f>precio_alta!C20</f>
        <v>APPLE</v>
      </c>
      <c r="E2613" s="69" t="str">
        <f>precio_alta!D20</f>
        <v>APPLE IPHONE 17E 256GB</v>
      </c>
      <c r="F2613" s="69">
        <f>precio_alta!E20</f>
        <v>3769</v>
      </c>
      <c r="G2613" s="69" t="str">
        <f>precio_alta!F20</f>
        <v>iOS</v>
      </c>
      <c r="H2613" s="69" t="s">
        <v>187</v>
      </c>
      <c r="I2613" t="s">
        <v>198</v>
      </c>
      <c r="J2613" s="69">
        <f>precio_alta!P20</f>
        <v>3229</v>
      </c>
    </row>
    <row r="2614" spans="1:10" x14ac:dyDescent="0.3">
      <c r="A2614" t="str">
        <f t="shared" si="40"/>
        <v>HONOR 400 512GB 5GMax Negocios + Ilimitado 189.90CONTADO</v>
      </c>
      <c r="B2614" s="69" t="str">
        <f>precio_alta!A21</f>
        <v>Corriente</v>
      </c>
      <c r="C2614" s="69" t="str">
        <f>precio_alta!B21</f>
        <v>5G</v>
      </c>
      <c r="D2614" s="69" t="str">
        <f>precio_alta!C21</f>
        <v>HONOR</v>
      </c>
      <c r="E2614" s="69" t="str">
        <f>precio_alta!D21</f>
        <v>HONOR 400 512GB 5G</v>
      </c>
      <c r="F2614" s="69">
        <f>precio_alta!E21</f>
        <v>2099</v>
      </c>
      <c r="G2614" s="69" t="str">
        <f>precio_alta!F21</f>
        <v>Android</v>
      </c>
      <c r="H2614" s="69" t="s">
        <v>187</v>
      </c>
      <c r="I2614" t="s">
        <v>198</v>
      </c>
      <c r="J2614" s="69">
        <f>precio_alta!P21</f>
        <v>1799</v>
      </c>
    </row>
    <row r="2615" spans="1:10" x14ac:dyDescent="0.3">
      <c r="A2615" t="str">
        <f t="shared" si="40"/>
        <v>HONOR 400 LITE 256GB 5GMax Negocios + Ilimitado 189.90CONTADO</v>
      </c>
      <c r="B2615" s="69" t="str">
        <f>precio_alta!A22</f>
        <v>Corriente</v>
      </c>
      <c r="C2615" s="69" t="str">
        <f>precio_alta!B22</f>
        <v>5G</v>
      </c>
      <c r="D2615" s="69" t="str">
        <f>precio_alta!C22</f>
        <v>HONOR</v>
      </c>
      <c r="E2615" s="69" t="str">
        <f>precio_alta!D22</f>
        <v>HONOR 400 LITE 256GB 5G</v>
      </c>
      <c r="F2615" s="69">
        <f>precio_alta!E22</f>
        <v>1519</v>
      </c>
      <c r="G2615" s="69" t="str">
        <f>precio_alta!F22</f>
        <v>Android</v>
      </c>
      <c r="H2615" s="69" t="s">
        <v>187</v>
      </c>
      <c r="I2615" t="s">
        <v>198</v>
      </c>
      <c r="J2615" s="69">
        <f>precio_alta!P22</f>
        <v>1299</v>
      </c>
    </row>
    <row r="2616" spans="1:10" x14ac:dyDescent="0.3">
      <c r="A2616" t="str">
        <f t="shared" si="40"/>
        <v>HONOR 400 PRO 512GB 5GMax Negocios + Ilimitado 189.90CONTADO</v>
      </c>
      <c r="B2616" s="69" t="str">
        <f>precio_alta!A23</f>
        <v>Corriente</v>
      </c>
      <c r="C2616" s="69" t="str">
        <f>precio_alta!B23</f>
        <v>5G</v>
      </c>
      <c r="D2616" s="69" t="str">
        <f>precio_alta!C23</f>
        <v>HONOR</v>
      </c>
      <c r="E2616" s="69" t="str">
        <f>precio_alta!D23</f>
        <v>HONOR 400 PRO 512GB 5G</v>
      </c>
      <c r="F2616" s="69">
        <f>precio_alta!E23</f>
        <v>3349</v>
      </c>
      <c r="G2616" s="69" t="str">
        <f>precio_alta!F23</f>
        <v>Android</v>
      </c>
      <c r="H2616" s="69" t="s">
        <v>187</v>
      </c>
      <c r="I2616" t="s">
        <v>198</v>
      </c>
      <c r="J2616" s="69">
        <f>precio_alta!P23</f>
        <v>2869</v>
      </c>
    </row>
    <row r="2617" spans="1:10" x14ac:dyDescent="0.3">
      <c r="A2617" t="str">
        <f t="shared" si="40"/>
        <v>HONOR 600 512GB 5GMax Negocios + Ilimitado 189.90CONTADO</v>
      </c>
      <c r="B2617" s="69" t="str">
        <f>precio_alta!A24</f>
        <v>Corriente</v>
      </c>
      <c r="C2617" s="69" t="str">
        <f>precio_alta!B24</f>
        <v>5G</v>
      </c>
      <c r="D2617" s="69" t="str">
        <f>precio_alta!C24</f>
        <v>HONOR</v>
      </c>
      <c r="E2617" s="69" t="str">
        <f>precio_alta!D24</f>
        <v>HONOR 600 512GB 5G</v>
      </c>
      <c r="F2617" s="69">
        <f>precio_alta!E24</f>
        <v>2959</v>
      </c>
      <c r="G2617" s="69" t="str">
        <f>precio_alta!F24</f>
        <v>Android</v>
      </c>
      <c r="H2617" s="69" t="s">
        <v>187</v>
      </c>
      <c r="I2617" t="s">
        <v>198</v>
      </c>
      <c r="J2617" s="69">
        <f>precio_alta!P24</f>
        <v>2539</v>
      </c>
    </row>
    <row r="2618" spans="1:10" x14ac:dyDescent="0.3">
      <c r="A2618" t="str">
        <f t="shared" si="40"/>
        <v>HONOR 600 PRO 512GB 5GMax Negocios + Ilimitado 189.90CONTADO</v>
      </c>
      <c r="B2618" s="69" t="str">
        <f>precio_alta!A25</f>
        <v>Corriente</v>
      </c>
      <c r="C2618" s="69" t="str">
        <f>precio_alta!B25</f>
        <v>5G</v>
      </c>
      <c r="D2618" s="69" t="str">
        <f>precio_alta!C25</f>
        <v>HONOR</v>
      </c>
      <c r="E2618" s="69" t="str">
        <f>precio_alta!D25</f>
        <v>HONOR 600 PRO 512GB 5G</v>
      </c>
      <c r="F2618" s="69">
        <f>precio_alta!E25</f>
        <v>3909</v>
      </c>
      <c r="G2618" s="69" t="str">
        <f>precio_alta!F25</f>
        <v>Android</v>
      </c>
      <c r="H2618" s="69" t="s">
        <v>187</v>
      </c>
      <c r="I2618" t="s">
        <v>198</v>
      </c>
      <c r="J2618" s="69">
        <f>precio_alta!P25</f>
        <v>3349</v>
      </c>
    </row>
    <row r="2619" spans="1:10" x14ac:dyDescent="0.3">
      <c r="A2619" t="str">
        <f t="shared" si="40"/>
        <v>HONOR 600 SMART 256GB 5GMax Negocios + Ilimitado 189.90CONTADO</v>
      </c>
      <c r="B2619" s="69" t="str">
        <f>precio_alta!A26</f>
        <v>Corriente</v>
      </c>
      <c r="C2619" s="69" t="str">
        <f>precio_alta!B26</f>
        <v>5G</v>
      </c>
      <c r="D2619" s="69" t="str">
        <f>precio_alta!C26</f>
        <v>HONOR</v>
      </c>
      <c r="E2619" s="69" t="str">
        <f>precio_alta!D26</f>
        <v>HONOR 600 SMART 256GB 5G</v>
      </c>
      <c r="F2619" s="69">
        <f>precio_alta!E26</f>
        <v>1659</v>
      </c>
      <c r="G2619" s="69" t="str">
        <f>precio_alta!F26</f>
        <v>Android</v>
      </c>
      <c r="H2619" s="69" t="s">
        <v>187</v>
      </c>
      <c r="I2619" t="s">
        <v>198</v>
      </c>
      <c r="J2619" s="69">
        <f>precio_alta!P26</f>
        <v>1419</v>
      </c>
    </row>
    <row r="2620" spans="1:10" x14ac:dyDescent="0.3">
      <c r="A2620" t="str">
        <f t="shared" si="40"/>
        <v>HONOR 600E 512GB 5GMax Negocios + Ilimitado 189.90CONTADO</v>
      </c>
      <c r="B2620" s="69" t="str">
        <f>precio_alta!A27</f>
        <v>Corriente</v>
      </c>
      <c r="C2620" s="69" t="str">
        <f>precio_alta!B27</f>
        <v>5G</v>
      </c>
      <c r="D2620" s="69" t="str">
        <f>precio_alta!C27</f>
        <v>HONOR</v>
      </c>
      <c r="E2620" s="69" t="str">
        <f>precio_alta!D27</f>
        <v>HONOR 600E 512GB 5G</v>
      </c>
      <c r="F2620" s="69">
        <f>precio_alta!E27</f>
        <v>2149</v>
      </c>
      <c r="G2620" s="69" t="str">
        <f>precio_alta!F27</f>
        <v>Android</v>
      </c>
      <c r="H2620" s="69" t="s">
        <v>187</v>
      </c>
      <c r="I2620" t="s">
        <v>198</v>
      </c>
      <c r="J2620" s="69">
        <f>precio_alta!P27</f>
        <v>1839</v>
      </c>
    </row>
    <row r="2621" spans="1:10" x14ac:dyDescent="0.3">
      <c r="A2621" t="str">
        <f t="shared" si="40"/>
        <v>HONOR 70 256GBMax Negocios + Ilimitado 189.90CONTADO</v>
      </c>
      <c r="B2621" s="69" t="str">
        <f>precio_alta!A28</f>
        <v>Corriente</v>
      </c>
      <c r="C2621" s="69" t="str">
        <f>precio_alta!B28</f>
        <v>5G</v>
      </c>
      <c r="D2621" s="69" t="str">
        <f>precio_alta!C28</f>
        <v>HONOR</v>
      </c>
      <c r="E2621" s="69" t="str">
        <f>precio_alta!D28</f>
        <v>HONOR 70 256GB</v>
      </c>
      <c r="F2621" s="69">
        <f>precio_alta!E28</f>
        <v>2859</v>
      </c>
      <c r="G2621" s="69" t="str">
        <f>precio_alta!F28</f>
        <v>Android</v>
      </c>
      <c r="H2621" s="69" t="s">
        <v>187</v>
      </c>
      <c r="I2621" t="s">
        <v>198</v>
      </c>
      <c r="J2621" s="69">
        <f>precio_alta!P28</f>
        <v>2459</v>
      </c>
    </row>
    <row r="2622" spans="1:10" x14ac:dyDescent="0.3">
      <c r="A2622" t="str">
        <f t="shared" si="40"/>
        <v>HONOR MAGIC 7 LITE 512GB 5GMax Negocios + Ilimitado 189.90CONTADO</v>
      </c>
      <c r="B2622" s="69" t="str">
        <f>precio_alta!A29</f>
        <v>Corriente</v>
      </c>
      <c r="C2622" s="69" t="str">
        <f>precio_alta!B29</f>
        <v>5G</v>
      </c>
      <c r="D2622" s="69" t="str">
        <f>precio_alta!C29</f>
        <v>HONOR</v>
      </c>
      <c r="E2622" s="69" t="str">
        <f>precio_alta!D29</f>
        <v>HONOR MAGIC 7 LITE 512GB 5G</v>
      </c>
      <c r="F2622" s="69">
        <f>precio_alta!E29</f>
        <v>1849</v>
      </c>
      <c r="G2622" s="69" t="str">
        <f>precio_alta!F29</f>
        <v>Android</v>
      </c>
      <c r="H2622" s="69" t="s">
        <v>187</v>
      </c>
      <c r="I2622" t="s">
        <v>198</v>
      </c>
      <c r="J2622" s="69">
        <f>precio_alta!P29</f>
        <v>1589</v>
      </c>
    </row>
    <row r="2623" spans="1:10" x14ac:dyDescent="0.3">
      <c r="A2623" t="str">
        <f t="shared" si="40"/>
        <v>HONOR MAGIC 8 LITE 512GB 5GMax Negocios + Ilimitado 189.90CONTADO</v>
      </c>
      <c r="B2623" s="69" t="str">
        <f>precio_alta!A30</f>
        <v>Corriente</v>
      </c>
      <c r="C2623" s="69" t="str">
        <f>precio_alta!B30</f>
        <v>5G</v>
      </c>
      <c r="D2623" s="69" t="str">
        <f>precio_alta!C30</f>
        <v>HONOR</v>
      </c>
      <c r="E2623" s="69" t="str">
        <f>precio_alta!D30</f>
        <v>HONOR MAGIC 8 LITE 512GB 5G</v>
      </c>
      <c r="F2623" s="69">
        <f>precio_alta!E30</f>
        <v>1779</v>
      </c>
      <c r="G2623" s="69" t="str">
        <f>precio_alta!F30</f>
        <v>Android</v>
      </c>
      <c r="H2623" s="69" t="s">
        <v>187</v>
      </c>
      <c r="I2623" t="s">
        <v>198</v>
      </c>
      <c r="J2623" s="69">
        <f>precio_alta!P30</f>
        <v>1519</v>
      </c>
    </row>
    <row r="2624" spans="1:10" x14ac:dyDescent="0.3">
      <c r="A2624" t="str">
        <f t="shared" si="40"/>
        <v>HONOR MAGIC 8 PRO 512GB 5GMax Negocios + Ilimitado 189.90CONTADO</v>
      </c>
      <c r="B2624" s="69" t="str">
        <f>precio_alta!A31</f>
        <v>Corriente</v>
      </c>
      <c r="C2624" s="69" t="str">
        <f>precio_alta!B31</f>
        <v>5G</v>
      </c>
      <c r="D2624" s="69" t="str">
        <f>precio_alta!C31</f>
        <v>HONOR</v>
      </c>
      <c r="E2624" s="69" t="str">
        <f>precio_alta!D31</f>
        <v>HONOR MAGIC 8 PRO 512GB 5G</v>
      </c>
      <c r="F2624" s="69">
        <f>precio_alta!E31</f>
        <v>5789</v>
      </c>
      <c r="G2624" s="69" t="str">
        <f>precio_alta!F31</f>
        <v>Android</v>
      </c>
      <c r="H2624" s="69" t="s">
        <v>187</v>
      </c>
      <c r="I2624" t="s">
        <v>198</v>
      </c>
      <c r="J2624" s="69">
        <f>precio_alta!P31</f>
        <v>4969</v>
      </c>
    </row>
    <row r="2625" spans="1:10" x14ac:dyDescent="0.3">
      <c r="A2625" t="str">
        <f t="shared" si="40"/>
        <v>HONOR X5C 128GBMax Negocios + Ilimitado 189.90CONTADO</v>
      </c>
      <c r="B2625" s="69" t="str">
        <f>precio_alta!A32</f>
        <v>Corriente</v>
      </c>
      <c r="C2625" s="69" t="str">
        <f>precio_alta!B32</f>
        <v>4G</v>
      </c>
      <c r="D2625" s="69" t="str">
        <f>precio_alta!C32</f>
        <v>HONOR</v>
      </c>
      <c r="E2625" s="69" t="str">
        <f>precio_alta!D32</f>
        <v>HONOR X5C 128GB</v>
      </c>
      <c r="F2625" s="69">
        <f>precio_alta!E32</f>
        <v>399</v>
      </c>
      <c r="G2625" s="69" t="str">
        <f>precio_alta!F32</f>
        <v>Android</v>
      </c>
      <c r="H2625" s="69" t="s">
        <v>187</v>
      </c>
      <c r="I2625" t="s">
        <v>198</v>
      </c>
      <c r="J2625" s="69">
        <f>precio_alta!P32</f>
        <v>339</v>
      </c>
    </row>
    <row r="2626" spans="1:10" x14ac:dyDescent="0.3">
      <c r="A2626" t="str">
        <f t="shared" si="40"/>
        <v>HONOR X5C PLUS 256GBMax Negocios + Ilimitado 189.90CONTADO</v>
      </c>
      <c r="B2626" s="69" t="str">
        <f>precio_alta!A33</f>
        <v>Corriente</v>
      </c>
      <c r="C2626" s="69" t="str">
        <f>precio_alta!B33</f>
        <v>4G</v>
      </c>
      <c r="D2626" s="69" t="str">
        <f>precio_alta!C33</f>
        <v>HONOR</v>
      </c>
      <c r="E2626" s="69" t="str">
        <f>precio_alta!D33</f>
        <v>HONOR X5C PLUS 256GB</v>
      </c>
      <c r="F2626" s="69">
        <f>precio_alta!E33</f>
        <v>499</v>
      </c>
      <c r="G2626" s="69" t="str">
        <f>precio_alta!F33</f>
        <v>Android</v>
      </c>
      <c r="H2626" s="69" t="s">
        <v>187</v>
      </c>
      <c r="I2626" t="s">
        <v>198</v>
      </c>
      <c r="J2626" s="69">
        <f>precio_alta!P33</f>
        <v>429</v>
      </c>
    </row>
    <row r="2627" spans="1:10" x14ac:dyDescent="0.3">
      <c r="A2627" t="str">
        <f t="shared" ref="A2627:A2690" si="41">CONCATENATE(E2627,I2627,H2627)</f>
        <v>HONOR X5D 128GBMax Negocios + Ilimitado 189.90CONTADO</v>
      </c>
      <c r="B2627" s="69" t="str">
        <f>precio_alta!A34</f>
        <v>Corriente</v>
      </c>
      <c r="C2627" s="69" t="str">
        <f>precio_alta!B34</f>
        <v>4G</v>
      </c>
      <c r="D2627" s="69" t="str">
        <f>precio_alta!C34</f>
        <v>HONOR</v>
      </c>
      <c r="E2627" s="69" t="str">
        <f>precio_alta!D34</f>
        <v>HONOR X5D 128GB</v>
      </c>
      <c r="F2627" s="69">
        <f>precio_alta!E34</f>
        <v>449</v>
      </c>
      <c r="G2627" s="69" t="str">
        <f>precio_alta!F34</f>
        <v>Android</v>
      </c>
      <c r="H2627" s="69" t="s">
        <v>187</v>
      </c>
      <c r="I2627" t="s">
        <v>198</v>
      </c>
      <c r="J2627" s="69">
        <f>precio_alta!P34</f>
        <v>389</v>
      </c>
    </row>
    <row r="2628" spans="1:10" x14ac:dyDescent="0.3">
      <c r="A2628" t="str">
        <f t="shared" si="41"/>
        <v>HONOR X5D 256GBMax Negocios + Ilimitado 189.90CONTADO</v>
      </c>
      <c r="B2628" s="69" t="str">
        <f>precio_alta!A35</f>
        <v>Corriente</v>
      </c>
      <c r="C2628" s="69" t="str">
        <f>precio_alta!B35</f>
        <v>4G</v>
      </c>
      <c r="D2628" s="69" t="str">
        <f>precio_alta!C35</f>
        <v>HONOR</v>
      </c>
      <c r="E2628" s="69" t="str">
        <f>precio_alta!D35</f>
        <v>HONOR X5D 256GB</v>
      </c>
      <c r="F2628" s="69">
        <f>precio_alta!E35</f>
        <v>589</v>
      </c>
      <c r="G2628" s="69" t="str">
        <f>precio_alta!F35</f>
        <v>Android</v>
      </c>
      <c r="H2628" s="69" t="s">
        <v>187</v>
      </c>
      <c r="I2628" t="s">
        <v>198</v>
      </c>
      <c r="J2628" s="69">
        <f>precio_alta!P35</f>
        <v>499</v>
      </c>
    </row>
    <row r="2629" spans="1:10" x14ac:dyDescent="0.3">
      <c r="A2629" t="str">
        <f t="shared" si="41"/>
        <v>HONOR X6C 256GBMax Negocios + Ilimitado 189.90CONTADO</v>
      </c>
      <c r="B2629" s="69" t="str">
        <f>precio_alta!A36</f>
        <v>Corriente</v>
      </c>
      <c r="C2629" s="69" t="str">
        <f>precio_alta!B36</f>
        <v>4G</v>
      </c>
      <c r="D2629" s="69" t="str">
        <f>precio_alta!C36</f>
        <v>HONOR</v>
      </c>
      <c r="E2629" s="69" t="str">
        <f>precio_alta!D36</f>
        <v>HONOR X6C 256GB</v>
      </c>
      <c r="F2629" s="69">
        <f>precio_alta!E36</f>
        <v>699</v>
      </c>
      <c r="G2629" s="69" t="str">
        <f>precio_alta!F36</f>
        <v>Android</v>
      </c>
      <c r="H2629" s="69" t="s">
        <v>187</v>
      </c>
      <c r="I2629" t="s">
        <v>198</v>
      </c>
      <c r="J2629" s="69">
        <f>precio_alta!P36</f>
        <v>599</v>
      </c>
    </row>
    <row r="2630" spans="1:10" x14ac:dyDescent="0.3">
      <c r="A2630" t="str">
        <f t="shared" si="41"/>
        <v>HONOR X6D 256GB 5GMax Negocios + Ilimitado 189.90CONTADO</v>
      </c>
      <c r="B2630" s="69" t="str">
        <f>precio_alta!A37</f>
        <v>Corriente</v>
      </c>
      <c r="C2630" s="69" t="str">
        <f>precio_alta!B37</f>
        <v>5G</v>
      </c>
      <c r="D2630" s="69" t="str">
        <f>precio_alta!C37</f>
        <v>HONOR</v>
      </c>
      <c r="E2630" s="69" t="str">
        <f>precio_alta!D37</f>
        <v>HONOR X6D 256GB 5G</v>
      </c>
      <c r="F2630" s="69">
        <f>precio_alta!E37</f>
        <v>829</v>
      </c>
      <c r="G2630" s="69" t="str">
        <f>precio_alta!F37</f>
        <v>Android</v>
      </c>
      <c r="H2630" s="69" t="s">
        <v>187</v>
      </c>
      <c r="I2630" t="s">
        <v>198</v>
      </c>
      <c r="J2630" s="69">
        <f>precio_alta!P37</f>
        <v>709</v>
      </c>
    </row>
    <row r="2631" spans="1:10" x14ac:dyDescent="0.3">
      <c r="A2631" t="str">
        <f t="shared" si="41"/>
        <v>HONOR X7D 256GB 5GMax Negocios + Ilimitado 189.90CONTADO</v>
      </c>
      <c r="B2631" s="69" t="str">
        <f>precio_alta!A38</f>
        <v>Corriente</v>
      </c>
      <c r="C2631" s="69" t="str">
        <f>precio_alta!B38</f>
        <v>5G</v>
      </c>
      <c r="D2631" s="69" t="str">
        <f>precio_alta!C38</f>
        <v>HONOR</v>
      </c>
      <c r="E2631" s="69" t="str">
        <f>precio_alta!D38</f>
        <v>HONOR X7D 256GB 5G</v>
      </c>
      <c r="F2631" s="69">
        <f>precio_alta!E38</f>
        <v>879</v>
      </c>
      <c r="G2631" s="69" t="str">
        <f>precio_alta!F38</f>
        <v>Android</v>
      </c>
      <c r="H2631" s="69" t="s">
        <v>187</v>
      </c>
      <c r="I2631" t="s">
        <v>198</v>
      </c>
      <c r="J2631" s="69">
        <f>precio_alta!P38</f>
        <v>759</v>
      </c>
    </row>
    <row r="2632" spans="1:10" x14ac:dyDescent="0.3">
      <c r="A2632" t="str">
        <f t="shared" si="41"/>
        <v>HONOR X7E PLUS 256GB 5GMax Negocios + Ilimitado 189.90CONTADO</v>
      </c>
      <c r="B2632" s="69" t="str">
        <f>precio_alta!A39</f>
        <v>Corriente</v>
      </c>
      <c r="C2632" s="69" t="str">
        <f>precio_alta!B39</f>
        <v>5G</v>
      </c>
      <c r="D2632" s="69" t="str">
        <f>precio_alta!C39</f>
        <v>HONOR</v>
      </c>
      <c r="E2632" s="69" t="str">
        <f>precio_alta!D39</f>
        <v>HONOR X7E PLUS 256GB 5G</v>
      </c>
      <c r="F2632" s="69">
        <f>precio_alta!E39</f>
        <v>1179</v>
      </c>
      <c r="G2632" s="69" t="str">
        <f>precio_alta!F39</f>
        <v>Android</v>
      </c>
      <c r="H2632" s="69" t="s">
        <v>187</v>
      </c>
      <c r="I2632" t="s">
        <v>198</v>
      </c>
      <c r="J2632" s="69">
        <f>precio_alta!P39</f>
        <v>1019</v>
      </c>
    </row>
    <row r="2633" spans="1:10" x14ac:dyDescent="0.3">
      <c r="A2633" t="str">
        <f t="shared" si="41"/>
        <v>HONOR X8C 256GB 5GMax Negocios + Ilimitado 189.90CONTADO</v>
      </c>
      <c r="B2633" s="69" t="str">
        <f>precio_alta!A40</f>
        <v>Corriente</v>
      </c>
      <c r="C2633" s="69" t="str">
        <f>precio_alta!B40</f>
        <v>5G</v>
      </c>
      <c r="D2633" s="69" t="str">
        <f>precio_alta!C40</f>
        <v>HONOR</v>
      </c>
      <c r="E2633" s="69" t="str">
        <f>precio_alta!D40</f>
        <v>HONOR X8C 256GB 5G</v>
      </c>
      <c r="F2633" s="69">
        <f>precio_alta!E40</f>
        <v>1189</v>
      </c>
      <c r="G2633" s="69" t="str">
        <f>precio_alta!F40</f>
        <v>Android</v>
      </c>
      <c r="H2633" s="69" t="s">
        <v>187</v>
      </c>
      <c r="I2633" t="s">
        <v>198</v>
      </c>
      <c r="J2633" s="69">
        <f>precio_alta!P40</f>
        <v>1019</v>
      </c>
    </row>
    <row r="2634" spans="1:10" x14ac:dyDescent="0.3">
      <c r="A2634" t="str">
        <f t="shared" si="41"/>
        <v>HUAWEI WATCH KIDS 4 PROMax Negocios + Ilimitado 189.90CONTADO</v>
      </c>
      <c r="B2634" s="69" t="str">
        <f>precio_alta!A41</f>
        <v>Corriente</v>
      </c>
      <c r="C2634" s="69" t="str">
        <f>precio_alta!B41</f>
        <v>4G</v>
      </c>
      <c r="D2634" s="69" t="str">
        <f>precio_alta!C41</f>
        <v>HUAWEI</v>
      </c>
      <c r="E2634" s="69" t="str">
        <f>precio_alta!D41</f>
        <v>HUAWEI WATCH KIDS 4 PRO</v>
      </c>
      <c r="F2634" s="69">
        <f>precio_alta!E41</f>
        <v>649</v>
      </c>
      <c r="G2634" s="69" t="str">
        <f>precio_alta!F41</f>
        <v>Android</v>
      </c>
      <c r="H2634" s="69" t="s">
        <v>187</v>
      </c>
      <c r="I2634" t="s">
        <v>198</v>
      </c>
      <c r="J2634" s="69">
        <f>precio_alta!P41</f>
        <v>559</v>
      </c>
    </row>
    <row r="2635" spans="1:10" x14ac:dyDescent="0.3">
      <c r="A2635" t="str">
        <f t="shared" si="41"/>
        <v>MOTOROLA MOTO EDGE 60 512GB 5GMax Negocios + Ilimitado 189.90CONTADO</v>
      </c>
      <c r="B2635" s="69" t="str">
        <f>precio_alta!A42</f>
        <v>Corriente</v>
      </c>
      <c r="C2635" s="69" t="str">
        <f>precio_alta!B42</f>
        <v>5G</v>
      </c>
      <c r="D2635" s="69" t="str">
        <f>precio_alta!C42</f>
        <v>MOTOROLA</v>
      </c>
      <c r="E2635" s="69" t="str">
        <f>precio_alta!D42</f>
        <v>MOTOROLA MOTO EDGE 60 512GB 5G</v>
      </c>
      <c r="F2635" s="69">
        <f>precio_alta!E42</f>
        <v>1989</v>
      </c>
      <c r="G2635" s="69" t="str">
        <f>precio_alta!F42</f>
        <v>Android</v>
      </c>
      <c r="H2635" s="69" t="s">
        <v>187</v>
      </c>
      <c r="I2635" t="s">
        <v>198</v>
      </c>
      <c r="J2635" s="69">
        <f>precio_alta!P42</f>
        <v>1709</v>
      </c>
    </row>
    <row r="2636" spans="1:10" x14ac:dyDescent="0.3">
      <c r="A2636" t="str">
        <f t="shared" si="41"/>
        <v>MOTOROLA MOTO EDGE 60 FUSION 256GB 5GMax Negocios + Ilimitado 189.90CONTADO</v>
      </c>
      <c r="B2636" s="69" t="str">
        <f>precio_alta!A43</f>
        <v>Corriente</v>
      </c>
      <c r="C2636" s="69" t="str">
        <f>precio_alta!B43</f>
        <v>5G</v>
      </c>
      <c r="D2636" s="69" t="str">
        <f>precio_alta!C43</f>
        <v>MOTOROLA</v>
      </c>
      <c r="E2636" s="69" t="str">
        <f>precio_alta!D43</f>
        <v>MOTOROLA MOTO EDGE 60 FUSION 256GB 5G</v>
      </c>
      <c r="F2636" s="69">
        <f>precio_alta!E43</f>
        <v>1439</v>
      </c>
      <c r="G2636" s="69" t="str">
        <f>precio_alta!F43</f>
        <v>Android</v>
      </c>
      <c r="H2636" s="69" t="s">
        <v>187</v>
      </c>
      <c r="I2636" t="s">
        <v>198</v>
      </c>
      <c r="J2636" s="69">
        <f>precio_alta!P43</f>
        <v>1239</v>
      </c>
    </row>
    <row r="2637" spans="1:10" x14ac:dyDescent="0.3">
      <c r="A2637" t="str">
        <f t="shared" si="41"/>
        <v>MOTOROLA MOTO EDGE 60 PRO 512GB 5GMax Negocios + Ilimitado 189.90CONTADO</v>
      </c>
      <c r="B2637" s="69" t="str">
        <f>precio_alta!A44</f>
        <v>Corriente</v>
      </c>
      <c r="C2637" s="69" t="str">
        <f>precio_alta!B44</f>
        <v>5G</v>
      </c>
      <c r="D2637" s="69" t="str">
        <f>precio_alta!C44</f>
        <v>MOTOROLA</v>
      </c>
      <c r="E2637" s="69" t="str">
        <f>precio_alta!D44</f>
        <v>MOTOROLA MOTO EDGE 60 PRO 512GB 5G</v>
      </c>
      <c r="F2637" s="69">
        <f>precio_alta!E44</f>
        <v>2649</v>
      </c>
      <c r="G2637" s="69" t="str">
        <f>precio_alta!F44</f>
        <v>Android</v>
      </c>
      <c r="H2637" s="69" t="s">
        <v>187</v>
      </c>
      <c r="I2637" t="s">
        <v>198</v>
      </c>
      <c r="J2637" s="69">
        <f>precio_alta!P44</f>
        <v>2269</v>
      </c>
    </row>
    <row r="2638" spans="1:10" x14ac:dyDescent="0.3">
      <c r="A2638" t="str">
        <f t="shared" si="41"/>
        <v>MOTOROLA MOTO EDGE 70 512GB 5GMax Negocios + Ilimitado 189.90CONTADO</v>
      </c>
      <c r="B2638" s="69" t="str">
        <f>precio_alta!A45</f>
        <v>Corriente</v>
      </c>
      <c r="C2638" s="69" t="str">
        <f>precio_alta!B45</f>
        <v>5G</v>
      </c>
      <c r="D2638" s="69" t="str">
        <f>precio_alta!C45</f>
        <v>MOTOROLA</v>
      </c>
      <c r="E2638" s="69" t="str">
        <f>precio_alta!D45</f>
        <v>MOTOROLA MOTO EDGE 70 512GB 5G</v>
      </c>
      <c r="F2638" s="69">
        <f>precio_alta!E45</f>
        <v>2549</v>
      </c>
      <c r="G2638" s="69" t="str">
        <f>precio_alta!F45</f>
        <v>Android</v>
      </c>
      <c r="H2638" s="69" t="s">
        <v>187</v>
      </c>
      <c r="I2638" t="s">
        <v>198</v>
      </c>
      <c r="J2638" s="69">
        <f>precio_alta!P45</f>
        <v>2179</v>
      </c>
    </row>
    <row r="2639" spans="1:10" x14ac:dyDescent="0.3">
      <c r="A2639" t="str">
        <f t="shared" si="41"/>
        <v>MOTOROLA MOTO EDGE 70 FUSION 256GB 5GMax Negocios + Ilimitado 189.90CONTADO</v>
      </c>
      <c r="B2639" s="69" t="str">
        <f>precio_alta!A46</f>
        <v>Corriente</v>
      </c>
      <c r="C2639" s="69" t="str">
        <f>precio_alta!B46</f>
        <v>5G</v>
      </c>
      <c r="D2639" s="69" t="str">
        <f>precio_alta!C46</f>
        <v>MOTOROLA</v>
      </c>
      <c r="E2639" s="69" t="str">
        <f>precio_alta!D46</f>
        <v>MOTOROLA MOTO EDGE 70 FUSION 256GB 5G</v>
      </c>
      <c r="F2639" s="69">
        <f>precio_alta!E46</f>
        <v>1899</v>
      </c>
      <c r="G2639" s="69" t="str">
        <f>precio_alta!F46</f>
        <v>Android</v>
      </c>
      <c r="H2639" s="69" t="s">
        <v>187</v>
      </c>
      <c r="I2639" t="s">
        <v>198</v>
      </c>
      <c r="J2639" s="69">
        <f>precio_alta!P46</f>
        <v>1629</v>
      </c>
    </row>
    <row r="2640" spans="1:10" x14ac:dyDescent="0.3">
      <c r="A2640" t="str">
        <f t="shared" si="41"/>
        <v>MOTOROLA MOTO EDGE 70 PRO 512GB 5GMax Negocios + Ilimitado 189.90CONTADO</v>
      </c>
      <c r="B2640" s="69" t="str">
        <f>precio_alta!A47</f>
        <v>Corriente</v>
      </c>
      <c r="C2640" s="69" t="str">
        <f>precio_alta!B47</f>
        <v>5G</v>
      </c>
      <c r="D2640" s="69" t="str">
        <f>precio_alta!C47</f>
        <v>MOTOROLA</v>
      </c>
      <c r="E2640" s="69" t="str">
        <f>precio_alta!D47</f>
        <v>MOTOROLA MOTO EDGE 70 PRO 512GB 5G</v>
      </c>
      <c r="F2640" s="69">
        <f>precio_alta!E47</f>
        <v>3619</v>
      </c>
      <c r="G2640" s="69" t="str">
        <f>precio_alta!F47</f>
        <v>Android</v>
      </c>
      <c r="H2640" s="69" t="s">
        <v>187</v>
      </c>
      <c r="I2640" t="s">
        <v>198</v>
      </c>
      <c r="J2640" s="69">
        <f>precio_alta!P47</f>
        <v>3109</v>
      </c>
    </row>
    <row r="2641" spans="1:10" x14ac:dyDescent="0.3">
      <c r="A2641" t="str">
        <f t="shared" si="41"/>
        <v>MOTOROLA MOTO G06 128GBMax Negocios + Ilimitado 189.90CONTADO</v>
      </c>
      <c r="B2641" s="69" t="str">
        <f>precio_alta!A48</f>
        <v>Corriente</v>
      </c>
      <c r="C2641" s="69" t="str">
        <f>precio_alta!B48</f>
        <v>4G</v>
      </c>
      <c r="D2641" s="69" t="str">
        <f>precio_alta!C48</f>
        <v>MOTOROLA</v>
      </c>
      <c r="E2641" s="69" t="str">
        <f>precio_alta!D48</f>
        <v>MOTOROLA MOTO G06 128GB</v>
      </c>
      <c r="F2641" s="69">
        <f>precio_alta!E48</f>
        <v>619</v>
      </c>
      <c r="G2641" s="69" t="str">
        <f>precio_alta!F48</f>
        <v>Android</v>
      </c>
      <c r="H2641" s="69" t="s">
        <v>187</v>
      </c>
      <c r="I2641" t="s">
        <v>198</v>
      </c>
      <c r="J2641" s="69">
        <f>precio_alta!P48</f>
        <v>529</v>
      </c>
    </row>
    <row r="2642" spans="1:10" x14ac:dyDescent="0.3">
      <c r="A2642" t="str">
        <f t="shared" si="41"/>
        <v>MOTOROLA MOTO G06 256GBMax Negocios + Ilimitado 189.90CONTADO</v>
      </c>
      <c r="B2642" s="69" t="str">
        <f>precio_alta!A49</f>
        <v>Corriente</v>
      </c>
      <c r="C2642" s="69" t="str">
        <f>precio_alta!B49</f>
        <v>4G</v>
      </c>
      <c r="D2642" s="69" t="str">
        <f>precio_alta!C49</f>
        <v>MOTOROLA</v>
      </c>
      <c r="E2642" s="69" t="str">
        <f>precio_alta!D49</f>
        <v>MOTOROLA MOTO G06 256GB</v>
      </c>
      <c r="F2642" s="69">
        <f>precio_alta!E49</f>
        <v>649</v>
      </c>
      <c r="G2642" s="69" t="str">
        <f>precio_alta!F49</f>
        <v>Android</v>
      </c>
      <c r="H2642" s="69" t="s">
        <v>187</v>
      </c>
      <c r="I2642" t="s">
        <v>198</v>
      </c>
      <c r="J2642" s="69">
        <f>precio_alta!P49</f>
        <v>559</v>
      </c>
    </row>
    <row r="2643" spans="1:10" x14ac:dyDescent="0.3">
      <c r="A2643" t="str">
        <f t="shared" si="41"/>
        <v>MOTOROLA MOTO G15 256GBMax Negocios + Ilimitado 189.90CONTADO</v>
      </c>
      <c r="B2643" s="69" t="str">
        <f>precio_alta!A50</f>
        <v>Corriente</v>
      </c>
      <c r="C2643" s="69" t="str">
        <f>precio_alta!B50</f>
        <v>4G</v>
      </c>
      <c r="D2643" s="69" t="str">
        <f>precio_alta!C50</f>
        <v>MOTOROLA</v>
      </c>
      <c r="E2643" s="69" t="str">
        <f>precio_alta!D50</f>
        <v>MOTOROLA MOTO G15 256GB</v>
      </c>
      <c r="F2643" s="69">
        <f>precio_alta!E50</f>
        <v>719</v>
      </c>
      <c r="G2643" s="69" t="str">
        <f>precio_alta!F50</f>
        <v>Android</v>
      </c>
      <c r="H2643" s="69" t="s">
        <v>187</v>
      </c>
      <c r="I2643" t="s">
        <v>198</v>
      </c>
      <c r="J2643" s="69">
        <f>precio_alta!P50</f>
        <v>609</v>
      </c>
    </row>
    <row r="2644" spans="1:10" x14ac:dyDescent="0.3">
      <c r="A2644" t="str">
        <f t="shared" si="41"/>
        <v>MOTOROLA MOTO G17 256GBMax Negocios + Ilimitado 189.90CONTADO</v>
      </c>
      <c r="B2644" s="69" t="str">
        <f>precio_alta!A51</f>
        <v>Corriente</v>
      </c>
      <c r="C2644" s="69" t="str">
        <f>precio_alta!B51</f>
        <v>4G</v>
      </c>
      <c r="D2644" s="69" t="str">
        <f>precio_alta!C51</f>
        <v>MOTOROLA</v>
      </c>
      <c r="E2644" s="69" t="str">
        <f>precio_alta!D51</f>
        <v>MOTOROLA MOTO G17 256GB</v>
      </c>
      <c r="F2644" s="69">
        <f>precio_alta!E51</f>
        <v>779</v>
      </c>
      <c r="G2644" s="69" t="str">
        <f>precio_alta!F51</f>
        <v>Android</v>
      </c>
      <c r="H2644" s="69" t="s">
        <v>187</v>
      </c>
      <c r="I2644" t="s">
        <v>198</v>
      </c>
      <c r="J2644" s="69">
        <f>precio_alta!P51</f>
        <v>669</v>
      </c>
    </row>
    <row r="2645" spans="1:10" x14ac:dyDescent="0.3">
      <c r="A2645" t="str">
        <f t="shared" si="41"/>
        <v>MOTOROLA MOTO G47 128GB 5GMax Negocios + Ilimitado 189.90CONTADO</v>
      </c>
      <c r="B2645" s="69" t="str">
        <f>precio_alta!A52</f>
        <v>Corriente</v>
      </c>
      <c r="C2645" s="69" t="str">
        <f>precio_alta!B52</f>
        <v>5G</v>
      </c>
      <c r="D2645" s="69" t="str">
        <f>precio_alta!C52</f>
        <v>MOTOROLA</v>
      </c>
      <c r="E2645" s="69" t="str">
        <f>precio_alta!D52</f>
        <v>MOTOROLA MOTO G47 128GB 5G</v>
      </c>
      <c r="F2645" s="69">
        <f>precio_alta!E52</f>
        <v>949</v>
      </c>
      <c r="G2645" s="69" t="str">
        <f>precio_alta!F52</f>
        <v>Android</v>
      </c>
      <c r="H2645" s="69" t="s">
        <v>187</v>
      </c>
      <c r="I2645" t="s">
        <v>198</v>
      </c>
      <c r="J2645" s="69">
        <f>precio_alta!P52</f>
        <v>819</v>
      </c>
    </row>
    <row r="2646" spans="1:10" x14ac:dyDescent="0.3">
      <c r="A2646" t="str">
        <f t="shared" si="41"/>
        <v>MOTOROLA MOTO G56 256GB 5GMax Negocios + Ilimitado 189.90CONTADO</v>
      </c>
      <c r="B2646" s="69" t="str">
        <f>precio_alta!A53</f>
        <v>Corriente</v>
      </c>
      <c r="C2646" s="69" t="str">
        <f>precio_alta!B53</f>
        <v>5G</v>
      </c>
      <c r="D2646" s="69" t="str">
        <f>precio_alta!C53</f>
        <v>MOTOROLA</v>
      </c>
      <c r="E2646" s="69" t="str">
        <f>precio_alta!D53</f>
        <v>MOTOROLA MOTO G56 256GB 5G</v>
      </c>
      <c r="F2646" s="69">
        <f>precio_alta!E53</f>
        <v>969</v>
      </c>
      <c r="G2646" s="69" t="str">
        <f>precio_alta!F53</f>
        <v>Android</v>
      </c>
      <c r="H2646" s="69" t="s">
        <v>187</v>
      </c>
      <c r="I2646" t="s">
        <v>198</v>
      </c>
      <c r="J2646" s="69">
        <f>precio_alta!P53</f>
        <v>829</v>
      </c>
    </row>
    <row r="2647" spans="1:10" x14ac:dyDescent="0.3">
      <c r="A2647" t="str">
        <f t="shared" si="41"/>
        <v>MOTOROLA MOTO G67 256GB 5GMax Negocios + Ilimitado 189.90CONTADO</v>
      </c>
      <c r="B2647" s="69" t="str">
        <f>precio_alta!A54</f>
        <v>Corriente</v>
      </c>
      <c r="C2647" s="69" t="str">
        <f>precio_alta!B54</f>
        <v>5G</v>
      </c>
      <c r="D2647" s="69" t="str">
        <f>precio_alta!C54</f>
        <v>MOTOROLA</v>
      </c>
      <c r="E2647" s="69" t="str">
        <f>precio_alta!D54</f>
        <v>MOTOROLA MOTO G67 256GB 5G</v>
      </c>
      <c r="F2647" s="69">
        <f>precio_alta!E54</f>
        <v>1269</v>
      </c>
      <c r="G2647" s="69" t="str">
        <f>precio_alta!F54</f>
        <v>Android</v>
      </c>
      <c r="H2647" s="69" t="s">
        <v>187</v>
      </c>
      <c r="I2647" t="s">
        <v>198</v>
      </c>
      <c r="J2647" s="69">
        <f>precio_alta!P54</f>
        <v>1089</v>
      </c>
    </row>
    <row r="2648" spans="1:10" x14ac:dyDescent="0.3">
      <c r="A2648" t="str">
        <f t="shared" si="41"/>
        <v>MOTOROLA MOTO G77 256GB 5GMax Negocios + Ilimitado 189.90CONTADO</v>
      </c>
      <c r="B2648" s="69" t="str">
        <f>precio_alta!A55</f>
        <v>Corriente</v>
      </c>
      <c r="C2648" s="69" t="str">
        <f>precio_alta!B55</f>
        <v>5G</v>
      </c>
      <c r="D2648" s="69" t="str">
        <f>precio_alta!C55</f>
        <v>MOTOROLA</v>
      </c>
      <c r="E2648" s="69" t="str">
        <f>precio_alta!D55</f>
        <v>MOTOROLA MOTO G77 256GB 5G</v>
      </c>
      <c r="F2648" s="69">
        <f>precio_alta!E55</f>
        <v>1519</v>
      </c>
      <c r="G2648" s="69" t="str">
        <f>precio_alta!F55</f>
        <v>Android</v>
      </c>
      <c r="H2648" s="69" t="s">
        <v>187</v>
      </c>
      <c r="I2648" t="s">
        <v>198</v>
      </c>
      <c r="J2648" s="69">
        <f>precio_alta!P55</f>
        <v>1299</v>
      </c>
    </row>
    <row r="2649" spans="1:10" x14ac:dyDescent="0.3">
      <c r="A2649" t="str">
        <f t="shared" si="41"/>
        <v>MOTOROLA MOTO RAZR 60 512GB 5GMax Negocios + Ilimitado 189.90CONTADO</v>
      </c>
      <c r="B2649" s="69" t="str">
        <f>precio_alta!A56</f>
        <v>Corriente</v>
      </c>
      <c r="C2649" s="69" t="str">
        <f>precio_alta!B56</f>
        <v>5G</v>
      </c>
      <c r="D2649" s="69" t="str">
        <f>precio_alta!C56</f>
        <v>MOTOROLA</v>
      </c>
      <c r="E2649" s="69" t="str">
        <f>precio_alta!D56</f>
        <v>MOTOROLA MOTO RAZR 60 512GB 5G</v>
      </c>
      <c r="F2649" s="69">
        <f>precio_alta!E56</f>
        <v>3789</v>
      </c>
      <c r="G2649" s="69" t="str">
        <f>precio_alta!F56</f>
        <v>Android</v>
      </c>
      <c r="H2649" s="69" t="s">
        <v>187</v>
      </c>
      <c r="I2649" t="s">
        <v>198</v>
      </c>
      <c r="J2649" s="69">
        <f>precio_alta!P56</f>
        <v>3259</v>
      </c>
    </row>
    <row r="2650" spans="1:10" x14ac:dyDescent="0.3">
      <c r="A2650" t="str">
        <f t="shared" si="41"/>
        <v>MOTOROLA MOTO RAZR 70 512GB 5GMax Negocios + Ilimitado 189.90CONTADO</v>
      </c>
      <c r="B2650" s="69" t="str">
        <f>precio_alta!A57</f>
        <v>Corriente</v>
      </c>
      <c r="C2650" s="69" t="str">
        <f>precio_alta!B57</f>
        <v>5G</v>
      </c>
      <c r="D2650" s="69" t="str">
        <f>precio_alta!C57</f>
        <v>MOTOROLA</v>
      </c>
      <c r="E2650" s="69" t="str">
        <f>precio_alta!D57</f>
        <v>MOTOROLA MOTO RAZR 70 512GB 5G</v>
      </c>
      <c r="F2650" s="69">
        <f>precio_alta!E57</f>
        <v>4089</v>
      </c>
      <c r="G2650" s="69" t="str">
        <f>precio_alta!F57</f>
        <v>Android</v>
      </c>
      <c r="H2650" s="69" t="s">
        <v>187</v>
      </c>
      <c r="I2650" t="s">
        <v>198</v>
      </c>
      <c r="J2650" s="69">
        <f>precio_alta!P57</f>
        <v>3509</v>
      </c>
    </row>
    <row r="2651" spans="1:10" x14ac:dyDescent="0.3">
      <c r="A2651" t="str">
        <f t="shared" si="41"/>
        <v>OPPO A5 256GBMax Negocios + Ilimitado 189.90CONTADO</v>
      </c>
      <c r="B2651" s="69" t="str">
        <f>precio_alta!A58</f>
        <v>Corriente</v>
      </c>
      <c r="C2651" s="69" t="str">
        <f>precio_alta!B58</f>
        <v>4G</v>
      </c>
      <c r="D2651" s="69" t="str">
        <f>precio_alta!C58</f>
        <v>OPPO</v>
      </c>
      <c r="E2651" s="69" t="str">
        <f>precio_alta!D58</f>
        <v>OPPO A5 256GB</v>
      </c>
      <c r="F2651" s="69">
        <f>precio_alta!E58</f>
        <v>849</v>
      </c>
      <c r="G2651" s="69" t="str">
        <f>precio_alta!F58</f>
        <v>Android</v>
      </c>
      <c r="H2651" s="69" t="s">
        <v>187</v>
      </c>
      <c r="I2651" t="s">
        <v>198</v>
      </c>
      <c r="J2651" s="69">
        <f>precio_alta!P58</f>
        <v>729</v>
      </c>
    </row>
    <row r="2652" spans="1:10" x14ac:dyDescent="0.3">
      <c r="A2652" t="str">
        <f t="shared" si="41"/>
        <v>OPPO A5 256GB 5GMax Negocios + Ilimitado 189.90CONTADO</v>
      </c>
      <c r="B2652" s="69" t="str">
        <f>precio_alta!A59</f>
        <v>Corriente</v>
      </c>
      <c r="C2652" s="69" t="str">
        <f>precio_alta!B59</f>
        <v>5G</v>
      </c>
      <c r="D2652" s="69" t="str">
        <f>precio_alta!C59</f>
        <v>OPPO</v>
      </c>
      <c r="E2652" s="69" t="str">
        <f>precio_alta!D59</f>
        <v>OPPO A5 256GB 5G</v>
      </c>
      <c r="F2652" s="69">
        <f>precio_alta!E59</f>
        <v>1319</v>
      </c>
      <c r="G2652" s="69" t="str">
        <f>precio_alta!F59</f>
        <v>Android</v>
      </c>
      <c r="H2652" s="69" t="s">
        <v>187</v>
      </c>
      <c r="I2652" t="s">
        <v>198</v>
      </c>
      <c r="J2652" s="69">
        <f>precio_alta!P59</f>
        <v>1129</v>
      </c>
    </row>
    <row r="2653" spans="1:10" x14ac:dyDescent="0.3">
      <c r="A2653" t="str">
        <f t="shared" si="41"/>
        <v>OPPO A5X 128GBMax Negocios + Ilimitado 189.90CONTADO</v>
      </c>
      <c r="B2653" s="69" t="str">
        <f>precio_alta!A60</f>
        <v>Corriente</v>
      </c>
      <c r="C2653" s="69" t="str">
        <f>precio_alta!B60</f>
        <v>4G</v>
      </c>
      <c r="D2653" s="69" t="str">
        <f>precio_alta!C60</f>
        <v>OPPO</v>
      </c>
      <c r="E2653" s="69" t="str">
        <f>precio_alta!D60</f>
        <v>OPPO A5X 128GB</v>
      </c>
      <c r="F2653" s="69">
        <f>precio_alta!E60</f>
        <v>659</v>
      </c>
      <c r="G2653" s="69" t="str">
        <f>precio_alta!F60</f>
        <v>Android</v>
      </c>
      <c r="H2653" s="69" t="s">
        <v>187</v>
      </c>
      <c r="I2653" t="s">
        <v>198</v>
      </c>
      <c r="J2653" s="69">
        <f>precio_alta!P60</f>
        <v>569</v>
      </c>
    </row>
    <row r="2654" spans="1:10" x14ac:dyDescent="0.3">
      <c r="A2654" t="str">
        <f t="shared" si="41"/>
        <v>OPPO A6 PRO 256GB 5GMax Negocios + Ilimitado 189.90CONTADO</v>
      </c>
      <c r="B2654" s="69" t="str">
        <f>precio_alta!A61</f>
        <v>Corriente</v>
      </c>
      <c r="C2654" s="69" t="str">
        <f>precio_alta!B61</f>
        <v>5G</v>
      </c>
      <c r="D2654" s="69" t="str">
        <f>precio_alta!C61</f>
        <v>OPPO</v>
      </c>
      <c r="E2654" s="69" t="str">
        <f>precio_alta!D61</f>
        <v>OPPO A6 PRO 256GB 5G</v>
      </c>
      <c r="F2654" s="69">
        <f>precio_alta!E61</f>
        <v>1779</v>
      </c>
      <c r="G2654" s="69" t="str">
        <f>precio_alta!F61</f>
        <v>Android</v>
      </c>
      <c r="H2654" s="69" t="s">
        <v>187</v>
      </c>
      <c r="I2654" t="s">
        <v>198</v>
      </c>
      <c r="J2654" s="69">
        <f>precio_alta!P61</f>
        <v>1519</v>
      </c>
    </row>
    <row r="2655" spans="1:10" x14ac:dyDescent="0.3">
      <c r="A2655" t="str">
        <f t="shared" si="41"/>
        <v>OPPO A6T 128GBMax Negocios + Ilimitado 189.90CONTADO</v>
      </c>
      <c r="B2655" s="69" t="str">
        <f>precio_alta!A62</f>
        <v>Corriente</v>
      </c>
      <c r="C2655" s="69" t="str">
        <f>precio_alta!B62</f>
        <v>4G</v>
      </c>
      <c r="D2655" s="69" t="str">
        <f>precio_alta!C62</f>
        <v>OPPO</v>
      </c>
      <c r="E2655" s="69" t="str">
        <f>precio_alta!D62</f>
        <v>OPPO A6T 128GB</v>
      </c>
      <c r="F2655" s="69">
        <f>precio_alta!E62</f>
        <v>789</v>
      </c>
      <c r="G2655" s="69" t="str">
        <f>precio_alta!F62</f>
        <v>Android</v>
      </c>
      <c r="H2655" s="69" t="s">
        <v>187</v>
      </c>
      <c r="I2655" t="s">
        <v>198</v>
      </c>
      <c r="J2655" s="69">
        <f>precio_alta!P62</f>
        <v>669</v>
      </c>
    </row>
    <row r="2656" spans="1:10" x14ac:dyDescent="0.3">
      <c r="A2656" t="str">
        <f t="shared" si="41"/>
        <v>OPPO A6X 256GB 5GMax Negocios + Ilimitado 189.90CONTADO</v>
      </c>
      <c r="B2656" s="69" t="str">
        <f>precio_alta!A63</f>
        <v>Corriente</v>
      </c>
      <c r="C2656" s="69" t="str">
        <f>precio_alta!B63</f>
        <v>5G</v>
      </c>
      <c r="D2656" s="69" t="str">
        <f>precio_alta!C63</f>
        <v>OPPO</v>
      </c>
      <c r="E2656" s="69" t="str">
        <f>precio_alta!D63</f>
        <v>OPPO A6X 256GB 5G</v>
      </c>
      <c r="F2656" s="69">
        <f>precio_alta!E63</f>
        <v>1159</v>
      </c>
      <c r="G2656" s="69" t="str">
        <f>precio_alta!F63</f>
        <v>Android</v>
      </c>
      <c r="H2656" s="69" t="s">
        <v>187</v>
      </c>
      <c r="I2656" t="s">
        <v>198</v>
      </c>
      <c r="J2656" s="69">
        <f>precio_alta!P63</f>
        <v>989</v>
      </c>
    </row>
    <row r="2657" spans="1:10" x14ac:dyDescent="0.3">
      <c r="A2657" t="str">
        <f t="shared" si="41"/>
        <v>OPPO RENO 14F 256GB 5GMax Negocios + Ilimitado 189.90CONTADO</v>
      </c>
      <c r="B2657" s="69" t="str">
        <f>precio_alta!A64</f>
        <v>Corriente</v>
      </c>
      <c r="C2657" s="69" t="str">
        <f>precio_alta!B64</f>
        <v>4G</v>
      </c>
      <c r="D2657" s="69" t="str">
        <f>precio_alta!C64</f>
        <v>OPPO</v>
      </c>
      <c r="E2657" s="69" t="str">
        <f>precio_alta!D64</f>
        <v>OPPO RENO 14F 256GB 5G</v>
      </c>
      <c r="F2657" s="69">
        <f>precio_alta!E64</f>
        <v>2229</v>
      </c>
      <c r="G2657" s="69" t="str">
        <f>precio_alta!F64</f>
        <v>Android</v>
      </c>
      <c r="H2657" s="69" t="s">
        <v>187</v>
      </c>
      <c r="I2657" t="s">
        <v>198</v>
      </c>
      <c r="J2657" s="69">
        <f>precio_alta!P64</f>
        <v>1909</v>
      </c>
    </row>
    <row r="2658" spans="1:10" x14ac:dyDescent="0.3">
      <c r="A2658" t="str">
        <f t="shared" si="41"/>
        <v>OPPO RENO 14F 512GB 5GMax Negocios + Ilimitado 189.90CONTADO</v>
      </c>
      <c r="B2658" s="69" t="str">
        <f>precio_alta!A65</f>
        <v>Corriente</v>
      </c>
      <c r="C2658" s="69" t="str">
        <f>precio_alta!B65</f>
        <v>5G</v>
      </c>
      <c r="D2658" s="69" t="str">
        <f>precio_alta!C65</f>
        <v>OPPO</v>
      </c>
      <c r="E2658" s="69" t="str">
        <f>precio_alta!D65</f>
        <v>OPPO RENO 14F 512GB 5G</v>
      </c>
      <c r="F2658" s="69">
        <f>precio_alta!E65</f>
        <v>2439</v>
      </c>
      <c r="G2658" s="69" t="str">
        <f>precio_alta!F65</f>
        <v>Android</v>
      </c>
      <c r="H2658" s="69" t="s">
        <v>187</v>
      </c>
      <c r="I2658" t="s">
        <v>198</v>
      </c>
      <c r="J2658" s="69">
        <f>precio_alta!P65</f>
        <v>2089</v>
      </c>
    </row>
    <row r="2659" spans="1:10" x14ac:dyDescent="0.3">
      <c r="A2659" t="str">
        <f t="shared" si="41"/>
        <v>OPPO RENO 16 256GB 5GMax Negocios + Ilimitado 189.90CONTADO</v>
      </c>
      <c r="B2659" s="69" t="str">
        <f>precio_alta!A66</f>
        <v>Corriente</v>
      </c>
      <c r="C2659" s="69" t="str">
        <f>precio_alta!B66</f>
        <v>5G</v>
      </c>
      <c r="D2659" s="69" t="str">
        <f>precio_alta!C66</f>
        <v>OPPO</v>
      </c>
      <c r="E2659" s="69" t="str">
        <f>precio_alta!D66</f>
        <v>OPPO RENO 16 256GB 5G</v>
      </c>
      <c r="F2659" s="69">
        <f>precio_alta!E66</f>
        <v>3839</v>
      </c>
      <c r="G2659" s="69" t="str">
        <f>precio_alta!F66</f>
        <v>Android</v>
      </c>
      <c r="H2659" s="69" t="s">
        <v>187</v>
      </c>
      <c r="I2659" t="s">
        <v>198</v>
      </c>
      <c r="J2659" s="69">
        <f>precio_alta!P66</f>
        <v>3289</v>
      </c>
    </row>
    <row r="2660" spans="1:10" x14ac:dyDescent="0.3">
      <c r="A2660" t="str">
        <f t="shared" si="41"/>
        <v>OPPO RENO 16F 256GB 5GMax Negocios + Ilimitado 189.90CONTADO</v>
      </c>
      <c r="B2660" s="69" t="str">
        <f>precio_alta!A67</f>
        <v>Corriente</v>
      </c>
      <c r="C2660" s="69" t="str">
        <f>precio_alta!B67</f>
        <v>5G</v>
      </c>
      <c r="D2660" s="69" t="str">
        <f>precio_alta!C67</f>
        <v>OPPO</v>
      </c>
      <c r="E2660" s="69" t="str">
        <f>precio_alta!D67</f>
        <v>OPPO RENO 16F 256GB 5G</v>
      </c>
      <c r="F2660" s="69">
        <f>precio_alta!E67</f>
        <v>3129</v>
      </c>
      <c r="G2660" s="69" t="str">
        <f>precio_alta!F67</f>
        <v>Android</v>
      </c>
      <c r="H2660" s="69" t="s">
        <v>187</v>
      </c>
      <c r="I2660" t="s">
        <v>198</v>
      </c>
      <c r="J2660" s="69">
        <f>precio_alta!P67</f>
        <v>2679</v>
      </c>
    </row>
    <row r="2661" spans="1:10" x14ac:dyDescent="0.3">
      <c r="A2661" t="str">
        <f t="shared" si="41"/>
        <v>SAMSUNG GALAXY A07 128GBMax Negocios + Ilimitado 189.90CONTADO</v>
      </c>
      <c r="B2661" s="69" t="str">
        <f>precio_alta!A68</f>
        <v>Corriente</v>
      </c>
      <c r="C2661" s="69" t="str">
        <f>precio_alta!B68</f>
        <v>4G</v>
      </c>
      <c r="D2661" s="69" t="str">
        <f>precio_alta!C68</f>
        <v>SAMSUNG</v>
      </c>
      <c r="E2661" s="69" t="str">
        <f>precio_alta!D68</f>
        <v>SAMSUNG GALAXY A07 128GB</v>
      </c>
      <c r="F2661" s="69">
        <f>precio_alta!E68</f>
        <v>599</v>
      </c>
      <c r="G2661" s="69" t="str">
        <f>precio_alta!F68</f>
        <v>Android</v>
      </c>
      <c r="H2661" s="69" t="s">
        <v>187</v>
      </c>
      <c r="I2661" t="s">
        <v>198</v>
      </c>
      <c r="J2661" s="69">
        <f>precio_alta!P68</f>
        <v>509</v>
      </c>
    </row>
    <row r="2662" spans="1:10" x14ac:dyDescent="0.3">
      <c r="A2662" t="str">
        <f t="shared" si="41"/>
        <v>SAMSUNG GALAXY A16 128GBMax Negocios + Ilimitado 189.90CONTADO</v>
      </c>
      <c r="B2662" s="69" t="str">
        <f>precio_alta!A69</f>
        <v>Corriente</v>
      </c>
      <c r="C2662" s="69" t="str">
        <f>precio_alta!B69</f>
        <v>4G</v>
      </c>
      <c r="D2662" s="69" t="str">
        <f>precio_alta!C69</f>
        <v>SAMSUNG</v>
      </c>
      <c r="E2662" s="69" t="str">
        <f>precio_alta!D69</f>
        <v>SAMSUNG GALAXY A16 128GB</v>
      </c>
      <c r="F2662" s="69">
        <f>precio_alta!E69</f>
        <v>659</v>
      </c>
      <c r="G2662" s="69" t="str">
        <f>precio_alta!F69</f>
        <v>Android</v>
      </c>
      <c r="H2662" s="69" t="s">
        <v>187</v>
      </c>
      <c r="I2662" t="s">
        <v>198</v>
      </c>
      <c r="J2662" s="69">
        <f>precio_alta!P69</f>
        <v>569</v>
      </c>
    </row>
    <row r="2663" spans="1:10" x14ac:dyDescent="0.3">
      <c r="A2663" t="str">
        <f t="shared" si="41"/>
        <v>SAMSUNG GALAXY A17 128GB 5GMax Negocios + Ilimitado 189.90CONTADO</v>
      </c>
      <c r="B2663" s="69" t="str">
        <f>precio_alta!A70</f>
        <v>Corriente</v>
      </c>
      <c r="C2663" s="69" t="str">
        <f>precio_alta!B70</f>
        <v>5G</v>
      </c>
      <c r="D2663" s="69" t="str">
        <f>precio_alta!C70</f>
        <v>SAMSUNG</v>
      </c>
      <c r="E2663" s="69" t="str">
        <f>precio_alta!D70</f>
        <v>SAMSUNG GALAXY A17 128GB 5G</v>
      </c>
      <c r="F2663" s="69">
        <f>precio_alta!E70</f>
        <v>1179</v>
      </c>
      <c r="G2663" s="69" t="str">
        <f>precio_alta!F70</f>
        <v>Android</v>
      </c>
      <c r="H2663" s="69" t="s">
        <v>187</v>
      </c>
      <c r="I2663" t="s">
        <v>198</v>
      </c>
      <c r="J2663" s="69">
        <f>precio_alta!P70</f>
        <v>1009</v>
      </c>
    </row>
    <row r="2664" spans="1:10" x14ac:dyDescent="0.3">
      <c r="A2664" t="str">
        <f t="shared" si="41"/>
        <v>SAMSUNG GALAXY A17 256GB 5GMax Negocios + Ilimitado 189.90CONTADO</v>
      </c>
      <c r="B2664" s="69" t="str">
        <f>precio_alta!A71</f>
        <v>Corriente</v>
      </c>
      <c r="C2664" s="69" t="str">
        <f>precio_alta!B71</f>
        <v>5G</v>
      </c>
      <c r="D2664" s="69" t="str">
        <f>precio_alta!C71</f>
        <v>SAMSUNG</v>
      </c>
      <c r="E2664" s="69" t="str">
        <f>precio_alta!D71</f>
        <v>SAMSUNG GALAXY A17 256GB 5G</v>
      </c>
      <c r="F2664" s="69">
        <f>precio_alta!E71</f>
        <v>1309</v>
      </c>
      <c r="G2664" s="69" t="str">
        <f>precio_alta!F71</f>
        <v>Android</v>
      </c>
      <c r="H2664" s="69" t="s">
        <v>187</v>
      </c>
      <c r="I2664" t="s">
        <v>198</v>
      </c>
      <c r="J2664" s="69">
        <f>precio_alta!P71</f>
        <v>1069</v>
      </c>
    </row>
    <row r="2665" spans="1:10" x14ac:dyDescent="0.3">
      <c r="A2665" t="str">
        <f t="shared" si="41"/>
        <v>SAMSUNG GALAXY A26 128GB 5GMax Negocios + Ilimitado 189.90CONTADO</v>
      </c>
      <c r="B2665" s="69" t="str">
        <f>precio_alta!A72</f>
        <v>Corriente</v>
      </c>
      <c r="C2665" s="69" t="str">
        <f>precio_alta!B72</f>
        <v>5G</v>
      </c>
      <c r="D2665" s="69" t="str">
        <f>precio_alta!C72</f>
        <v>SAMSUNG</v>
      </c>
      <c r="E2665" s="69" t="str">
        <f>precio_alta!D72</f>
        <v>SAMSUNG GALAXY A26 128GB 5G</v>
      </c>
      <c r="F2665" s="69">
        <f>precio_alta!E72</f>
        <v>1169</v>
      </c>
      <c r="G2665" s="69" t="str">
        <f>precio_alta!F72</f>
        <v>Android</v>
      </c>
      <c r="H2665" s="69" t="s">
        <v>187</v>
      </c>
      <c r="I2665" t="s">
        <v>198</v>
      </c>
      <c r="J2665" s="69">
        <f>precio_alta!P72</f>
        <v>1009</v>
      </c>
    </row>
    <row r="2666" spans="1:10" x14ac:dyDescent="0.3">
      <c r="A2666" t="str">
        <f t="shared" si="41"/>
        <v>SAMSUNG GALAXY A27 256GB 5GMax Negocios + Ilimitado 189.90CONTADO</v>
      </c>
      <c r="B2666" s="69" t="str">
        <f>precio_alta!A73</f>
        <v>Corriente</v>
      </c>
      <c r="C2666" s="69" t="str">
        <f>precio_alta!B73</f>
        <v>5G</v>
      </c>
      <c r="D2666" s="69" t="str">
        <f>precio_alta!C73</f>
        <v>SAMSUNG</v>
      </c>
      <c r="E2666" s="69" t="str">
        <f>precio_alta!D73</f>
        <v>SAMSUNG GALAXY A27 256GB 5G</v>
      </c>
      <c r="F2666" s="69">
        <f>precio_alta!E73</f>
        <v>2009</v>
      </c>
      <c r="G2666" s="69" t="str">
        <f>precio_alta!F73</f>
        <v>Android</v>
      </c>
      <c r="H2666" s="69" t="s">
        <v>187</v>
      </c>
      <c r="I2666" t="s">
        <v>198</v>
      </c>
      <c r="J2666" s="69">
        <f>precio_alta!P73</f>
        <v>1729</v>
      </c>
    </row>
    <row r="2667" spans="1:10" x14ac:dyDescent="0.3">
      <c r="A2667" t="str">
        <f t="shared" si="41"/>
        <v>SAMSUNG GALAXY A36 128GB 5GMax Negocios + Ilimitado 189.90CONTADO</v>
      </c>
      <c r="B2667" s="69" t="str">
        <f>precio_alta!A74</f>
        <v>Corriente</v>
      </c>
      <c r="C2667" s="69" t="str">
        <f>precio_alta!B74</f>
        <v>5G</v>
      </c>
      <c r="D2667" s="69" t="str">
        <f>precio_alta!C74</f>
        <v>SAMSUNG</v>
      </c>
      <c r="E2667" s="69" t="str">
        <f>precio_alta!D74</f>
        <v>SAMSUNG GALAXY A36 128GB 5G</v>
      </c>
      <c r="F2667" s="69">
        <f>precio_alta!E74</f>
        <v>1519</v>
      </c>
      <c r="G2667" s="69" t="str">
        <f>precio_alta!F74</f>
        <v>Android</v>
      </c>
      <c r="H2667" s="69" t="s">
        <v>187</v>
      </c>
      <c r="I2667" t="s">
        <v>198</v>
      </c>
      <c r="J2667" s="69">
        <f>precio_alta!P74</f>
        <v>1299</v>
      </c>
    </row>
    <row r="2668" spans="1:10" x14ac:dyDescent="0.3">
      <c r="A2668" t="str">
        <f t="shared" si="41"/>
        <v>SAMSUNG GALAXY A37 256GB 5GMax Negocios + Ilimitado 189.90CONTADO</v>
      </c>
      <c r="B2668" s="69" t="str">
        <f>precio_alta!A75</f>
        <v>Corriente</v>
      </c>
      <c r="C2668" s="69" t="str">
        <f>precio_alta!B75</f>
        <v>5G</v>
      </c>
      <c r="D2668" s="69" t="str">
        <f>precio_alta!C75</f>
        <v>SAMSUNG</v>
      </c>
      <c r="E2668" s="69" t="str">
        <f>precio_alta!D75</f>
        <v>SAMSUNG GALAXY A37 256GB 5G</v>
      </c>
      <c r="F2668" s="69">
        <f>precio_alta!E75</f>
        <v>2249</v>
      </c>
      <c r="G2668" s="69" t="str">
        <f>precio_alta!F75</f>
        <v>Android</v>
      </c>
      <c r="H2668" s="69" t="s">
        <v>187</v>
      </c>
      <c r="I2668" t="s">
        <v>198</v>
      </c>
      <c r="J2668" s="69">
        <f>precio_alta!P75</f>
        <v>1929</v>
      </c>
    </row>
    <row r="2669" spans="1:10" x14ac:dyDescent="0.3">
      <c r="A2669" t="str">
        <f t="shared" si="41"/>
        <v>SAMSUNG GALAXY A56 256GB 5GMax Negocios + Ilimitado 189.90CONTADO</v>
      </c>
      <c r="B2669" s="69" t="str">
        <f>precio_alta!A76</f>
        <v>Corriente</v>
      </c>
      <c r="C2669" s="69" t="str">
        <f>precio_alta!B76</f>
        <v>5G</v>
      </c>
      <c r="D2669" s="69" t="str">
        <f>precio_alta!C76</f>
        <v>SAMSUNG</v>
      </c>
      <c r="E2669" s="69" t="str">
        <f>precio_alta!D76</f>
        <v>SAMSUNG GALAXY A56 256GB 5G</v>
      </c>
      <c r="F2669" s="69">
        <f>precio_alta!E76</f>
        <v>2109</v>
      </c>
      <c r="G2669" s="69" t="str">
        <f>precio_alta!F76</f>
        <v>Android</v>
      </c>
      <c r="H2669" s="69" t="s">
        <v>187</v>
      </c>
      <c r="I2669" t="s">
        <v>198</v>
      </c>
      <c r="J2669" s="69">
        <f>precio_alta!P76</f>
        <v>1809</v>
      </c>
    </row>
    <row r="2670" spans="1:10" x14ac:dyDescent="0.3">
      <c r="A2670" t="str">
        <f t="shared" si="41"/>
        <v>SAMSUNG GALAXY A57 256GB 5GMax Negocios + Ilimitado 189.90CONTADO</v>
      </c>
      <c r="B2670" s="69" t="str">
        <f>precio_alta!A77</f>
        <v>Corriente</v>
      </c>
      <c r="C2670" s="69" t="str">
        <f>precio_alta!B77</f>
        <v>5G</v>
      </c>
      <c r="D2670" s="69" t="str">
        <f>precio_alta!C77</f>
        <v>SAMSUNG</v>
      </c>
      <c r="E2670" s="69" t="str">
        <f>precio_alta!D77</f>
        <v>SAMSUNG GALAXY A57 256GB 5G</v>
      </c>
      <c r="F2670" s="69">
        <f>precio_alta!E77</f>
        <v>2509</v>
      </c>
      <c r="G2670" s="69" t="str">
        <f>precio_alta!F77</f>
        <v>Android</v>
      </c>
      <c r="H2670" s="69" t="s">
        <v>187</v>
      </c>
      <c r="I2670" t="s">
        <v>198</v>
      </c>
      <c r="J2670" s="69">
        <f>precio_alta!P77</f>
        <v>2149</v>
      </c>
    </row>
    <row r="2671" spans="1:10" x14ac:dyDescent="0.3">
      <c r="A2671" t="str">
        <f t="shared" si="41"/>
        <v>SAMSUNG GALAXY A57 512GB 5GMax Negocios + Ilimitado 189.90CONTADO</v>
      </c>
      <c r="B2671" s="69" t="str">
        <f>precio_alta!A78</f>
        <v>Corriente</v>
      </c>
      <c r="C2671" s="69" t="str">
        <f>precio_alta!B78</f>
        <v>5G</v>
      </c>
      <c r="D2671" s="69" t="str">
        <f>precio_alta!C78</f>
        <v>SAMSUNG</v>
      </c>
      <c r="E2671" s="69" t="str">
        <f>precio_alta!D78</f>
        <v>SAMSUNG GALAXY A57 512GB 5G</v>
      </c>
      <c r="F2671" s="69">
        <f>precio_alta!E78</f>
        <v>3449</v>
      </c>
      <c r="G2671" s="69" t="str">
        <f>precio_alta!F78</f>
        <v>Android</v>
      </c>
      <c r="H2671" s="69" t="s">
        <v>187</v>
      </c>
      <c r="I2671" t="s">
        <v>198</v>
      </c>
      <c r="J2671" s="69">
        <f>precio_alta!P78</f>
        <v>2959</v>
      </c>
    </row>
    <row r="2672" spans="1:10" x14ac:dyDescent="0.3">
      <c r="A2672" t="str">
        <f t="shared" si="41"/>
        <v>SAMSUNG GALAXY S25 128GBMax Negocios + Ilimitado 189.90CONTADO</v>
      </c>
      <c r="B2672" s="69" t="str">
        <f>precio_alta!A79</f>
        <v>Corriente</v>
      </c>
      <c r="C2672" s="69" t="str">
        <f>precio_alta!B79</f>
        <v>5G</v>
      </c>
      <c r="D2672" s="69" t="str">
        <f>precio_alta!C79</f>
        <v>SAMSUNG</v>
      </c>
      <c r="E2672" s="69" t="str">
        <f>precio_alta!D79</f>
        <v>SAMSUNG GALAXY S25 128GB</v>
      </c>
      <c r="F2672" s="69">
        <f>precio_alta!E79</f>
        <v>4529</v>
      </c>
      <c r="G2672" s="69" t="str">
        <f>precio_alta!F79</f>
        <v>Android</v>
      </c>
      <c r="H2672" s="69" t="s">
        <v>187</v>
      </c>
      <c r="I2672" t="s">
        <v>198</v>
      </c>
      <c r="J2672" s="69">
        <f>precio_alta!P79</f>
        <v>3889</v>
      </c>
    </row>
    <row r="2673" spans="1:10" x14ac:dyDescent="0.3">
      <c r="A2673" t="str">
        <f t="shared" si="41"/>
        <v>SAMSUNG GALAXY S25 FE 256GB 5GMax Negocios + Ilimitado 189.90CONTADO</v>
      </c>
      <c r="B2673" s="69" t="str">
        <f>precio_alta!A80</f>
        <v>Corriente</v>
      </c>
      <c r="C2673" s="69" t="str">
        <f>precio_alta!B80</f>
        <v>5G</v>
      </c>
      <c r="D2673" s="69" t="str">
        <f>precio_alta!C80</f>
        <v>SAMSUNG</v>
      </c>
      <c r="E2673" s="69" t="str">
        <f>precio_alta!D80</f>
        <v>SAMSUNG GALAXY S25 FE 256GB 5G</v>
      </c>
      <c r="F2673" s="69">
        <f>precio_alta!E80</f>
        <v>3429</v>
      </c>
      <c r="G2673" s="69" t="str">
        <f>precio_alta!F80</f>
        <v>Android</v>
      </c>
      <c r="H2673" s="69" t="s">
        <v>187</v>
      </c>
      <c r="I2673" t="s">
        <v>198</v>
      </c>
      <c r="J2673" s="69">
        <f>precio_alta!P80</f>
        <v>2939</v>
      </c>
    </row>
    <row r="2674" spans="1:10" x14ac:dyDescent="0.3">
      <c r="A2674" t="str">
        <f t="shared" si="41"/>
        <v>SAMSUNG GALAXY S25 ULTRA 256GBMax Negocios + Ilimitado 189.90CONTADO</v>
      </c>
      <c r="B2674" s="69" t="str">
        <f>precio_alta!A81</f>
        <v>Corriente</v>
      </c>
      <c r="C2674" s="69" t="str">
        <f>precio_alta!B81</f>
        <v>5G</v>
      </c>
      <c r="D2674" s="69" t="str">
        <f>precio_alta!C81</f>
        <v>SAMSUNG</v>
      </c>
      <c r="E2674" s="69" t="str">
        <f>precio_alta!D81</f>
        <v>SAMSUNG GALAXY S25 ULTRA 256GB</v>
      </c>
      <c r="F2674" s="69">
        <f>precio_alta!E81</f>
        <v>6219</v>
      </c>
      <c r="G2674" s="69" t="str">
        <f>precio_alta!F81</f>
        <v>Android</v>
      </c>
      <c r="H2674" s="69" t="s">
        <v>187</v>
      </c>
      <c r="I2674" t="s">
        <v>198</v>
      </c>
      <c r="J2674" s="69">
        <f>precio_alta!P81</f>
        <v>5339</v>
      </c>
    </row>
    <row r="2675" spans="1:10" x14ac:dyDescent="0.3">
      <c r="A2675" t="str">
        <f t="shared" si="41"/>
        <v>SAMSUNG GALAXY S26 256GB 5GMax Negocios + Ilimitado 189.90CONTADO</v>
      </c>
      <c r="B2675" s="69" t="str">
        <f>precio_alta!A82</f>
        <v>Corriente</v>
      </c>
      <c r="C2675" s="69" t="str">
        <f>precio_alta!B82</f>
        <v>5G</v>
      </c>
      <c r="D2675" s="69" t="str">
        <f>precio_alta!C82</f>
        <v>SAMSUNG</v>
      </c>
      <c r="E2675" s="69" t="str">
        <f>precio_alta!D82</f>
        <v>SAMSUNG GALAXY S26 256GB 5G</v>
      </c>
      <c r="F2675" s="69">
        <f>precio_alta!E82</f>
        <v>5029</v>
      </c>
      <c r="G2675" s="69" t="str">
        <f>precio_alta!F82</f>
        <v>Android</v>
      </c>
      <c r="H2675" s="69" t="s">
        <v>187</v>
      </c>
      <c r="I2675" t="s">
        <v>198</v>
      </c>
      <c r="J2675" s="69">
        <f>precio_alta!P82</f>
        <v>4319</v>
      </c>
    </row>
    <row r="2676" spans="1:10" x14ac:dyDescent="0.3">
      <c r="A2676" t="str">
        <f t="shared" si="41"/>
        <v>SAMSUNG GALAXY S26 PLUS 256GB 5GMax Negocios + Ilimitado 189.90CONTADO</v>
      </c>
      <c r="B2676" s="69" t="str">
        <f>precio_alta!A83</f>
        <v>Corriente</v>
      </c>
      <c r="C2676" s="69" t="str">
        <f>precio_alta!B83</f>
        <v>5G</v>
      </c>
      <c r="D2676" s="69" t="str">
        <f>precio_alta!C83</f>
        <v>SAMSUNG</v>
      </c>
      <c r="E2676" s="69" t="str">
        <f>precio_alta!D83</f>
        <v>SAMSUNG GALAXY S26 PLUS 256GB 5G</v>
      </c>
      <c r="F2676" s="69">
        <f>precio_alta!E83</f>
        <v>6039</v>
      </c>
      <c r="G2676" s="69" t="str">
        <f>precio_alta!F83</f>
        <v>Android</v>
      </c>
      <c r="H2676" s="69" t="s">
        <v>187</v>
      </c>
      <c r="I2676" t="s">
        <v>198</v>
      </c>
      <c r="J2676" s="69">
        <f>precio_alta!P83</f>
        <v>5179</v>
      </c>
    </row>
    <row r="2677" spans="1:10" x14ac:dyDescent="0.3">
      <c r="A2677" t="str">
        <f t="shared" si="41"/>
        <v>SAMSUNG GALAXY S26 ULTRA 256GB 5GMax Negocios + Ilimitado 189.90CONTADO</v>
      </c>
      <c r="B2677" s="69" t="str">
        <f>precio_alta!A84</f>
        <v>Corriente</v>
      </c>
      <c r="C2677" s="69" t="str">
        <f>precio_alta!B84</f>
        <v>5G</v>
      </c>
      <c r="D2677" s="69" t="str">
        <f>precio_alta!C84</f>
        <v>SAMSUNG</v>
      </c>
      <c r="E2677" s="69" t="str">
        <f>precio_alta!D84</f>
        <v>SAMSUNG GALAXY S26 ULTRA 256GB 5G</v>
      </c>
      <c r="F2677" s="69">
        <f>precio_alta!E84</f>
        <v>7039</v>
      </c>
      <c r="G2677" s="69" t="str">
        <f>precio_alta!F84</f>
        <v>Android</v>
      </c>
      <c r="H2677" s="69" t="s">
        <v>187</v>
      </c>
      <c r="I2677" t="s">
        <v>198</v>
      </c>
      <c r="J2677" s="69">
        <f>precio_alta!P84</f>
        <v>6039</v>
      </c>
    </row>
    <row r="2678" spans="1:10" x14ac:dyDescent="0.3">
      <c r="A2678" t="str">
        <f t="shared" si="41"/>
        <v>SAMSUNG GALAXY S26FE 256GB 5GMax Negocios + Ilimitado 189.90CONTADO</v>
      </c>
      <c r="B2678" s="69" t="str">
        <f>precio_alta!A85</f>
        <v>Corriente</v>
      </c>
      <c r="C2678" s="69" t="str">
        <f>precio_alta!B85</f>
        <v>5G</v>
      </c>
      <c r="D2678" s="69" t="str">
        <f>precio_alta!C85</f>
        <v>SAMSUNG</v>
      </c>
      <c r="E2678" s="69" t="str">
        <f>precio_alta!D85</f>
        <v>SAMSUNG GALAXY S26FE 256GB 5G</v>
      </c>
      <c r="F2678" s="69">
        <f>precio_alta!E85</f>
        <v>3999</v>
      </c>
      <c r="G2678" s="69" t="str">
        <f>precio_alta!F85</f>
        <v>Android</v>
      </c>
      <c r="H2678" s="69" t="s">
        <v>187</v>
      </c>
      <c r="I2678" t="s">
        <v>198</v>
      </c>
      <c r="J2678" s="69">
        <f>precio_alta!P85</f>
        <v>3429</v>
      </c>
    </row>
    <row r="2679" spans="1:10" x14ac:dyDescent="0.3">
      <c r="A2679" t="str">
        <f t="shared" si="41"/>
        <v>SAMSUNG GALAXY Z FLIP 7 256GB 5GMax Negocios + Ilimitado 189.90CONTADO</v>
      </c>
      <c r="B2679" s="69" t="str">
        <f>precio_alta!A86</f>
        <v>Corriente</v>
      </c>
      <c r="C2679" s="69" t="str">
        <f>precio_alta!B86</f>
        <v>5G</v>
      </c>
      <c r="D2679" s="69" t="str">
        <f>precio_alta!C86</f>
        <v>SAMSUNG</v>
      </c>
      <c r="E2679" s="69" t="str">
        <f>precio_alta!D86</f>
        <v>SAMSUNG GALAXY Z FLIP 7 256GB 5G</v>
      </c>
      <c r="F2679" s="69">
        <f>precio_alta!E86</f>
        <v>5279</v>
      </c>
      <c r="G2679" s="69" t="str">
        <f>precio_alta!F86</f>
        <v>Android</v>
      </c>
      <c r="H2679" s="69" t="s">
        <v>187</v>
      </c>
      <c r="I2679" t="s">
        <v>198</v>
      </c>
      <c r="J2679" s="69">
        <f>precio_alta!P86</f>
        <v>4529</v>
      </c>
    </row>
    <row r="2680" spans="1:10" x14ac:dyDescent="0.3">
      <c r="A2680" t="str">
        <f t="shared" si="41"/>
        <v>SAMSUNG GALAXY Z FLIP 7 FE 128GB 5GMax Negocios + Ilimitado 189.90CONTADO</v>
      </c>
      <c r="B2680" s="69" t="str">
        <f>precio_alta!A87</f>
        <v>Corriente</v>
      </c>
      <c r="C2680" s="69" t="str">
        <f>precio_alta!B87</f>
        <v>5G</v>
      </c>
      <c r="D2680" s="69" t="str">
        <f>precio_alta!C87</f>
        <v>SAMSUNG</v>
      </c>
      <c r="E2680" s="69" t="str">
        <f>precio_alta!D87</f>
        <v>SAMSUNG GALAXY Z FLIP 7 FE 128GB 5G</v>
      </c>
      <c r="F2680" s="69">
        <f>precio_alta!E87</f>
        <v>3929</v>
      </c>
      <c r="G2680" s="69" t="str">
        <f>precio_alta!F87</f>
        <v>Android</v>
      </c>
      <c r="H2680" s="69" t="s">
        <v>187</v>
      </c>
      <c r="I2680" t="s">
        <v>198</v>
      </c>
      <c r="J2680" s="69">
        <f>precio_alta!P87</f>
        <v>3369</v>
      </c>
    </row>
    <row r="2681" spans="1:10" x14ac:dyDescent="0.3">
      <c r="A2681" t="str">
        <f t="shared" si="41"/>
        <v>SAMSUNG GALAXY Z FOLD 5 256GBMax Negocios + Ilimitado 189.90CONTADO</v>
      </c>
      <c r="B2681" s="69" t="str">
        <f>precio_alta!A88</f>
        <v>Corriente</v>
      </c>
      <c r="C2681" s="69" t="str">
        <f>precio_alta!B88</f>
        <v>5G</v>
      </c>
      <c r="D2681" s="69" t="str">
        <f>precio_alta!C88</f>
        <v>SAMSUNG</v>
      </c>
      <c r="E2681" s="69" t="str">
        <f>precio_alta!D88</f>
        <v>SAMSUNG GALAXY Z FOLD 5 256GB</v>
      </c>
      <c r="F2681" s="69">
        <f>precio_alta!E88</f>
        <v>9299</v>
      </c>
      <c r="G2681" s="69" t="str">
        <f>precio_alta!F88</f>
        <v>Android</v>
      </c>
      <c r="H2681" s="69" t="s">
        <v>187</v>
      </c>
      <c r="I2681" t="s">
        <v>198</v>
      </c>
      <c r="J2681" s="69">
        <f>precio_alta!P88</f>
        <v>7989</v>
      </c>
    </row>
    <row r="2682" spans="1:10" x14ac:dyDescent="0.3">
      <c r="A2682" t="str">
        <f t="shared" si="41"/>
        <v>SAMSUNG GALAXY Z FOLD 7 512GB 5GMax Negocios + Ilimitado 189.90CONTADO</v>
      </c>
      <c r="B2682" s="69" t="str">
        <f>precio_alta!A89</f>
        <v>Corriente</v>
      </c>
      <c r="C2682" s="69" t="str">
        <f>precio_alta!B89</f>
        <v>5G</v>
      </c>
      <c r="D2682" s="69" t="str">
        <f>precio_alta!C89</f>
        <v>SAMSUNG</v>
      </c>
      <c r="E2682" s="69" t="str">
        <f>precio_alta!D89</f>
        <v>SAMSUNG GALAXY Z FOLD 7 512GB 5G</v>
      </c>
      <c r="F2682" s="69">
        <f>precio_alta!E89</f>
        <v>9739</v>
      </c>
      <c r="G2682" s="69" t="str">
        <f>precio_alta!F89</f>
        <v>Android</v>
      </c>
      <c r="H2682" s="69" t="s">
        <v>187</v>
      </c>
      <c r="I2682" t="s">
        <v>198</v>
      </c>
      <c r="J2682" s="69">
        <f>precio_alta!P89</f>
        <v>8359</v>
      </c>
    </row>
    <row r="2683" spans="1:10" x14ac:dyDescent="0.3">
      <c r="A2683" t="str">
        <f t="shared" si="41"/>
        <v>VIVO V60 LITE 256GB 5GMax Negocios + Ilimitado 189.90CONTADO</v>
      </c>
      <c r="B2683" s="69" t="str">
        <f>precio_alta!A90</f>
        <v>Corriente</v>
      </c>
      <c r="C2683" s="69" t="str">
        <f>precio_alta!B90</f>
        <v>5G</v>
      </c>
      <c r="D2683" s="69" t="str">
        <f>precio_alta!C90</f>
        <v>VIVO</v>
      </c>
      <c r="E2683" s="69" t="str">
        <f>precio_alta!D90</f>
        <v>VIVO V60 LITE 256GB 5G</v>
      </c>
      <c r="F2683" s="69">
        <f>precio_alta!E90</f>
        <v>1729</v>
      </c>
      <c r="G2683" s="69" t="str">
        <f>precio_alta!F90</f>
        <v>Android</v>
      </c>
      <c r="H2683" s="69" t="s">
        <v>187</v>
      </c>
      <c r="I2683" t="s">
        <v>198</v>
      </c>
      <c r="J2683" s="69">
        <f>precio_alta!P90</f>
        <v>1479</v>
      </c>
    </row>
    <row r="2684" spans="1:10" x14ac:dyDescent="0.3">
      <c r="A2684" t="str">
        <f t="shared" si="41"/>
        <v>VIVO V70 512GB 5GMax Negocios + Ilimitado 189.90CONTADO</v>
      </c>
      <c r="B2684" s="69" t="str">
        <f>precio_alta!A91</f>
        <v>Corriente</v>
      </c>
      <c r="C2684" s="69" t="str">
        <f>precio_alta!B91</f>
        <v>5G</v>
      </c>
      <c r="D2684" s="69" t="str">
        <f>precio_alta!C91</f>
        <v>VIVO</v>
      </c>
      <c r="E2684" s="69" t="str">
        <f>precio_alta!D91</f>
        <v>VIVO V70 512GB 5G</v>
      </c>
      <c r="F2684" s="69">
        <f>precio_alta!E91</f>
        <v>3069</v>
      </c>
      <c r="G2684" s="69" t="str">
        <f>precio_alta!F91</f>
        <v>Android</v>
      </c>
      <c r="H2684" s="69" t="s">
        <v>187</v>
      </c>
      <c r="I2684" t="s">
        <v>198</v>
      </c>
      <c r="J2684" s="69">
        <f>precio_alta!P91</f>
        <v>2629</v>
      </c>
    </row>
    <row r="2685" spans="1:10" x14ac:dyDescent="0.3">
      <c r="A2685" t="str">
        <f t="shared" si="41"/>
        <v>VIVO V70FE 256GB 5GMax Negocios + Ilimitado 189.90CONTADO</v>
      </c>
      <c r="B2685" s="69" t="str">
        <f>precio_alta!A92</f>
        <v>Corriente</v>
      </c>
      <c r="C2685" s="69" t="str">
        <f>precio_alta!B92</f>
        <v>5G</v>
      </c>
      <c r="D2685" s="69" t="str">
        <f>precio_alta!C92</f>
        <v>VIVO</v>
      </c>
      <c r="E2685" s="69" t="str">
        <f>precio_alta!D92</f>
        <v>VIVO V70FE 256GB 5G</v>
      </c>
      <c r="F2685" s="69">
        <f>precio_alta!E92</f>
        <v>2609</v>
      </c>
      <c r="G2685" s="69" t="str">
        <f>precio_alta!F92</f>
        <v>Android</v>
      </c>
      <c r="H2685" s="69" t="s">
        <v>187</v>
      </c>
      <c r="I2685" t="s">
        <v>198</v>
      </c>
      <c r="J2685" s="69">
        <f>precio_alta!P92</f>
        <v>2239</v>
      </c>
    </row>
    <row r="2686" spans="1:10" x14ac:dyDescent="0.3">
      <c r="A2686" t="str">
        <f t="shared" si="41"/>
        <v>VIVO X300 PRO 512GB 5GMax Negocios + Ilimitado 189.90CONTADO</v>
      </c>
      <c r="B2686" s="69" t="str">
        <f>precio_alta!A93</f>
        <v>Corriente</v>
      </c>
      <c r="C2686" s="69" t="str">
        <f>precio_alta!B93</f>
        <v>5G</v>
      </c>
      <c r="D2686" s="69" t="str">
        <f>precio_alta!C93</f>
        <v>VIVO</v>
      </c>
      <c r="E2686" s="69" t="str">
        <f>precio_alta!D93</f>
        <v>VIVO X300 PRO 512GB 5G</v>
      </c>
      <c r="F2686" s="69">
        <f>precio_alta!E93</f>
        <v>6219</v>
      </c>
      <c r="G2686" s="69" t="str">
        <f>precio_alta!F93</f>
        <v>Android</v>
      </c>
      <c r="H2686" s="69" t="s">
        <v>187</v>
      </c>
      <c r="I2686" t="s">
        <v>198</v>
      </c>
      <c r="J2686" s="69">
        <f>precio_alta!P93</f>
        <v>5339</v>
      </c>
    </row>
    <row r="2687" spans="1:10" x14ac:dyDescent="0.3">
      <c r="A2687" t="str">
        <f t="shared" si="41"/>
        <v>VIVO Y04 128GBMax Negocios + Ilimitado 189.90CONTADO</v>
      </c>
      <c r="B2687" s="69" t="str">
        <f>precio_alta!A94</f>
        <v>Corriente</v>
      </c>
      <c r="C2687" s="69" t="str">
        <f>precio_alta!B94</f>
        <v>4G</v>
      </c>
      <c r="D2687" s="69" t="str">
        <f>precio_alta!C94</f>
        <v>VIVO</v>
      </c>
      <c r="E2687" s="69" t="str">
        <f>precio_alta!D94</f>
        <v>VIVO Y04 128GB</v>
      </c>
      <c r="F2687" s="69">
        <f>precio_alta!E94</f>
        <v>489</v>
      </c>
      <c r="G2687" s="69" t="str">
        <f>precio_alta!F94</f>
        <v>Android</v>
      </c>
      <c r="H2687" s="69" t="s">
        <v>187</v>
      </c>
      <c r="I2687" t="s">
        <v>198</v>
      </c>
      <c r="J2687" s="69">
        <f>precio_alta!P94</f>
        <v>419</v>
      </c>
    </row>
    <row r="2688" spans="1:10" x14ac:dyDescent="0.3">
      <c r="A2688" t="str">
        <f t="shared" si="41"/>
        <v>VIVO Y11 128GB 5GMax Negocios + Ilimitado 189.90CONTADO</v>
      </c>
      <c r="B2688" s="69" t="str">
        <f>precio_alta!A95</f>
        <v>Corriente</v>
      </c>
      <c r="C2688" s="69" t="str">
        <f>precio_alta!B95</f>
        <v>5G</v>
      </c>
      <c r="D2688" s="69" t="str">
        <f>precio_alta!C95</f>
        <v>VIVO</v>
      </c>
      <c r="E2688" s="69" t="str">
        <f>precio_alta!D95</f>
        <v>VIVO Y11 128GB 5G</v>
      </c>
      <c r="F2688" s="69">
        <f>precio_alta!E95</f>
        <v>819</v>
      </c>
      <c r="G2688" s="69" t="str">
        <f>precio_alta!F95</f>
        <v>Android</v>
      </c>
      <c r="H2688" s="69" t="s">
        <v>187</v>
      </c>
      <c r="I2688" t="s">
        <v>198</v>
      </c>
      <c r="J2688" s="69">
        <f>precio_alta!P95</f>
        <v>709</v>
      </c>
    </row>
    <row r="2689" spans="1:10" x14ac:dyDescent="0.3">
      <c r="A2689" t="str">
        <f t="shared" si="41"/>
        <v>VIVO Y21 256GB 5GMax Negocios + Ilimitado 189.90CONTADO</v>
      </c>
      <c r="B2689" s="69" t="str">
        <f>precio_alta!A96</f>
        <v>Corriente</v>
      </c>
      <c r="C2689" s="69" t="str">
        <f>precio_alta!B96</f>
        <v>5G</v>
      </c>
      <c r="D2689" s="69" t="str">
        <f>precio_alta!C96</f>
        <v>VIVO</v>
      </c>
      <c r="E2689" s="69" t="str">
        <f>precio_alta!D96</f>
        <v>VIVO Y21 256GB 5G</v>
      </c>
      <c r="F2689" s="69">
        <f>precio_alta!E96</f>
        <v>1029</v>
      </c>
      <c r="G2689" s="69" t="str">
        <f>precio_alta!F96</f>
        <v>Android</v>
      </c>
      <c r="H2689" s="69" t="s">
        <v>187</v>
      </c>
      <c r="I2689" t="s">
        <v>198</v>
      </c>
      <c r="J2689" s="69">
        <f>precio_alta!P96</f>
        <v>889</v>
      </c>
    </row>
    <row r="2690" spans="1:10" x14ac:dyDescent="0.3">
      <c r="A2690" t="str">
        <f t="shared" si="41"/>
        <v>VIVO Y21D 256GBMax Negocios + Ilimitado 189.90CONTADO</v>
      </c>
      <c r="B2690" s="69" t="str">
        <f>precio_alta!A97</f>
        <v>Corriente</v>
      </c>
      <c r="C2690" s="69" t="str">
        <f>precio_alta!B97</f>
        <v>4G</v>
      </c>
      <c r="D2690" s="69" t="str">
        <f>precio_alta!C97</f>
        <v>VIVO</v>
      </c>
      <c r="E2690" s="69" t="str">
        <f>precio_alta!D97</f>
        <v>VIVO Y21D 256GB</v>
      </c>
      <c r="F2690" s="69">
        <f>precio_alta!E97</f>
        <v>849</v>
      </c>
      <c r="G2690" s="69" t="str">
        <f>precio_alta!F97</f>
        <v>Android</v>
      </c>
      <c r="H2690" s="69" t="s">
        <v>187</v>
      </c>
      <c r="I2690" t="s">
        <v>198</v>
      </c>
      <c r="J2690" s="69">
        <f>precio_alta!P97</f>
        <v>729</v>
      </c>
    </row>
    <row r="2691" spans="1:10" x14ac:dyDescent="0.3">
      <c r="A2691" t="str">
        <f t="shared" ref="A2691:A2754" si="42">CONCATENATE(E2691,I2691,H2691)</f>
        <v>VIVO Y31 256GB 5GMax Negocios + Ilimitado 189.90CONTADO</v>
      </c>
      <c r="B2691" s="69" t="str">
        <f>precio_alta!A98</f>
        <v>Corriente</v>
      </c>
      <c r="C2691" s="69" t="str">
        <f>precio_alta!B98</f>
        <v>5G</v>
      </c>
      <c r="D2691" s="69" t="str">
        <f>precio_alta!C98</f>
        <v>VIVO</v>
      </c>
      <c r="E2691" s="69" t="str">
        <f>precio_alta!D98</f>
        <v>VIVO Y31 256GB 5G</v>
      </c>
      <c r="F2691" s="69">
        <f>precio_alta!E98</f>
        <v>1309</v>
      </c>
      <c r="G2691" s="69" t="str">
        <f>precio_alta!F98</f>
        <v>Android</v>
      </c>
      <c r="H2691" s="69" t="s">
        <v>187</v>
      </c>
      <c r="I2691" t="s">
        <v>198</v>
      </c>
      <c r="J2691" s="69">
        <f>precio_alta!P98</f>
        <v>1119</v>
      </c>
    </row>
    <row r="2692" spans="1:10" x14ac:dyDescent="0.3">
      <c r="A2692" t="str">
        <f t="shared" si="42"/>
        <v>VIVO Y31 256GB 5G NEWMax Negocios + Ilimitado 189.90CONTADO</v>
      </c>
      <c r="B2692" s="69" t="str">
        <f>precio_alta!A99</f>
        <v>Corriente</v>
      </c>
      <c r="C2692" s="69" t="str">
        <f>precio_alta!B99</f>
        <v>5G</v>
      </c>
      <c r="D2692" s="69" t="str">
        <f>precio_alta!C99</f>
        <v>VIVO</v>
      </c>
      <c r="E2692" s="69" t="str">
        <f>precio_alta!D99</f>
        <v>VIVO Y31 256GB 5G NEW</v>
      </c>
      <c r="F2692" s="69">
        <f>precio_alta!E99</f>
        <v>1289</v>
      </c>
      <c r="G2692" s="69" t="str">
        <f>precio_alta!F99</f>
        <v>Android</v>
      </c>
      <c r="H2692" s="69" t="s">
        <v>187</v>
      </c>
      <c r="I2692" t="s">
        <v>198</v>
      </c>
      <c r="J2692" s="69">
        <f>precio_alta!P99</f>
        <v>1109</v>
      </c>
    </row>
    <row r="2693" spans="1:10" x14ac:dyDescent="0.3">
      <c r="A2693" t="str">
        <f t="shared" si="42"/>
        <v>XIAOMI 14T 512GB 5GMax Negocios + Ilimitado 189.90CONTADO</v>
      </c>
      <c r="B2693" s="69" t="str">
        <f>precio_alta!A100</f>
        <v>Corriente</v>
      </c>
      <c r="C2693" s="69" t="str">
        <f>precio_alta!B100</f>
        <v>5G</v>
      </c>
      <c r="D2693" s="69" t="str">
        <f>precio_alta!C100</f>
        <v>XIAOMI</v>
      </c>
      <c r="E2693" s="69" t="str">
        <f>precio_alta!D100</f>
        <v>XIAOMI 14T 512GB 5G</v>
      </c>
      <c r="F2693" s="69">
        <f>precio_alta!E100</f>
        <v>2659</v>
      </c>
      <c r="G2693" s="69" t="str">
        <f>precio_alta!F100</f>
        <v>Android</v>
      </c>
      <c r="H2693" s="69" t="s">
        <v>187</v>
      </c>
      <c r="I2693" t="s">
        <v>198</v>
      </c>
      <c r="J2693" s="69">
        <f>precio_alta!P100</f>
        <v>2279</v>
      </c>
    </row>
    <row r="2694" spans="1:10" x14ac:dyDescent="0.3">
      <c r="A2694" t="str">
        <f t="shared" si="42"/>
        <v>XIAOMI 15T 512GB 5GMax Negocios + Ilimitado 189.90CONTADO</v>
      </c>
      <c r="B2694" s="69" t="str">
        <f>precio_alta!A101</f>
        <v>Corriente</v>
      </c>
      <c r="C2694" s="69" t="str">
        <f>precio_alta!B101</f>
        <v>5G</v>
      </c>
      <c r="D2694" s="69" t="str">
        <f>precio_alta!C101</f>
        <v>XIAOMI</v>
      </c>
      <c r="E2694" s="69" t="str">
        <f>precio_alta!D101</f>
        <v>XIAOMI 15T 512GB 5G</v>
      </c>
      <c r="F2694" s="69">
        <f>precio_alta!E101</f>
        <v>2569</v>
      </c>
      <c r="G2694" s="69" t="str">
        <f>precio_alta!F101</f>
        <v>Android</v>
      </c>
      <c r="H2694" s="69" t="s">
        <v>187</v>
      </c>
      <c r="I2694" t="s">
        <v>198</v>
      </c>
      <c r="J2694" s="69">
        <f>precio_alta!P101</f>
        <v>2199</v>
      </c>
    </row>
    <row r="2695" spans="1:10" x14ac:dyDescent="0.3">
      <c r="A2695" t="str">
        <f t="shared" si="42"/>
        <v>XIAOMI 15T PRO 512GB 5GMax Negocios + Ilimitado 189.90CONTADO</v>
      </c>
      <c r="B2695" s="69" t="str">
        <f>precio_alta!A102</f>
        <v>Corriente</v>
      </c>
      <c r="C2695" s="69" t="str">
        <f>precio_alta!B102</f>
        <v>5G</v>
      </c>
      <c r="D2695" s="69" t="str">
        <f>precio_alta!C102</f>
        <v>XIAOMI</v>
      </c>
      <c r="E2695" s="69" t="str">
        <f>precio_alta!D102</f>
        <v>XIAOMI 15T PRO 512GB 5G</v>
      </c>
      <c r="F2695" s="69">
        <f>precio_alta!E102</f>
        <v>3619</v>
      </c>
      <c r="G2695" s="69" t="str">
        <f>precio_alta!F102</f>
        <v>Android</v>
      </c>
      <c r="H2695" s="69" t="s">
        <v>187</v>
      </c>
      <c r="I2695" t="s">
        <v>198</v>
      </c>
      <c r="J2695" s="69">
        <f>precio_alta!P102</f>
        <v>3109</v>
      </c>
    </row>
    <row r="2696" spans="1:10" x14ac:dyDescent="0.3">
      <c r="A2696" t="str">
        <f t="shared" si="42"/>
        <v>XIAOMI 17 ULTRA 512GB 5GMax Negocios + Ilimitado 189.90CONTADO</v>
      </c>
      <c r="B2696" s="69" t="str">
        <f>precio_alta!A103</f>
        <v>Corriente</v>
      </c>
      <c r="C2696" s="69" t="str">
        <f>precio_alta!B103</f>
        <v>5G</v>
      </c>
      <c r="D2696" s="69" t="str">
        <f>precio_alta!C103</f>
        <v>XIAOMI</v>
      </c>
      <c r="E2696" s="69" t="str">
        <f>precio_alta!D103</f>
        <v>XIAOMI 17 ULTRA 512GB 5G</v>
      </c>
      <c r="F2696" s="69">
        <f>precio_alta!E103</f>
        <v>6169</v>
      </c>
      <c r="G2696" s="69" t="str">
        <f>precio_alta!F103</f>
        <v>Android</v>
      </c>
      <c r="H2696" s="69" t="s">
        <v>187</v>
      </c>
      <c r="I2696" t="s">
        <v>198</v>
      </c>
      <c r="J2696" s="69">
        <f>precio_alta!P103</f>
        <v>5289</v>
      </c>
    </row>
    <row r="2697" spans="1:10" x14ac:dyDescent="0.3">
      <c r="A2697" t="str">
        <f t="shared" si="42"/>
        <v>XIAOMI 17T 512GB 5GMax Negocios + Ilimitado 189.90CONTADO</v>
      </c>
      <c r="B2697" s="69" t="str">
        <f>precio_alta!A104</f>
        <v>Corriente</v>
      </c>
      <c r="C2697" s="69" t="str">
        <f>precio_alta!B104</f>
        <v>5G</v>
      </c>
      <c r="D2697" s="69" t="str">
        <f>precio_alta!C104</f>
        <v>XIAOMI</v>
      </c>
      <c r="E2697" s="69" t="str">
        <f>precio_alta!D104</f>
        <v>XIAOMI 17T 512GB 5G</v>
      </c>
      <c r="F2697" s="69">
        <f>precio_alta!E104</f>
        <v>3089</v>
      </c>
      <c r="G2697" s="69" t="str">
        <f>precio_alta!F104</f>
        <v>Android</v>
      </c>
      <c r="H2697" s="69" t="s">
        <v>187</v>
      </c>
      <c r="I2697" t="s">
        <v>198</v>
      </c>
      <c r="J2697" s="69">
        <f>precio_alta!P104</f>
        <v>2649</v>
      </c>
    </row>
    <row r="2698" spans="1:10" x14ac:dyDescent="0.3">
      <c r="A2698" t="str">
        <f t="shared" si="42"/>
        <v>XIAOMI 17T PRO 512GB 5GMax Negocios + Ilimitado 189.90CONTADO</v>
      </c>
      <c r="B2698" s="69" t="str">
        <f>precio_alta!A105</f>
        <v>Corriente</v>
      </c>
      <c r="C2698" s="69" t="str">
        <f>precio_alta!B105</f>
        <v>5G</v>
      </c>
      <c r="D2698" s="69" t="str">
        <f>precio_alta!C105</f>
        <v>XIAOMI</v>
      </c>
      <c r="E2698" s="69" t="str">
        <f>precio_alta!D105</f>
        <v>XIAOMI 17T PRO 512GB 5G</v>
      </c>
      <c r="F2698" s="69">
        <f>precio_alta!E105</f>
        <v>3929</v>
      </c>
      <c r="G2698" s="69" t="str">
        <f>precio_alta!F105</f>
        <v>Android</v>
      </c>
      <c r="H2698" s="69" t="s">
        <v>187</v>
      </c>
      <c r="I2698" t="s">
        <v>198</v>
      </c>
      <c r="J2698" s="69">
        <f>precio_alta!P105</f>
        <v>3369</v>
      </c>
    </row>
    <row r="2699" spans="1:10" x14ac:dyDescent="0.3">
      <c r="A2699" t="str">
        <f t="shared" si="42"/>
        <v>XIAOMI REDMI 15 256GBMax Negocios + Ilimitado 189.90CONTADO</v>
      </c>
      <c r="B2699" s="69" t="str">
        <f>precio_alta!A106</f>
        <v>Corriente</v>
      </c>
      <c r="C2699" s="69" t="str">
        <f>precio_alta!B106</f>
        <v>4G</v>
      </c>
      <c r="D2699" s="69" t="str">
        <f>precio_alta!C106</f>
        <v>XIAOMI</v>
      </c>
      <c r="E2699" s="69" t="str">
        <f>precio_alta!D106</f>
        <v>XIAOMI REDMI 15 256GB</v>
      </c>
      <c r="F2699" s="69">
        <f>precio_alta!E106</f>
        <v>939</v>
      </c>
      <c r="G2699" s="69" t="str">
        <f>precio_alta!F106</f>
        <v>Android</v>
      </c>
      <c r="H2699" s="69" t="s">
        <v>187</v>
      </c>
      <c r="I2699" t="s">
        <v>198</v>
      </c>
      <c r="J2699" s="69">
        <f>precio_alta!P106</f>
        <v>809</v>
      </c>
    </row>
    <row r="2700" spans="1:10" x14ac:dyDescent="0.3">
      <c r="A2700" t="str">
        <f t="shared" si="42"/>
        <v>XIAOMI REDMI 15C 256GBMax Negocios + Ilimitado 189.90CONTADO</v>
      </c>
      <c r="B2700" s="69" t="str">
        <f>precio_alta!A107</f>
        <v>Corriente</v>
      </c>
      <c r="C2700" s="69" t="str">
        <f>precio_alta!B107</f>
        <v>4G</v>
      </c>
      <c r="D2700" s="69" t="str">
        <f>precio_alta!C107</f>
        <v>XIAOMI</v>
      </c>
      <c r="E2700" s="69" t="str">
        <f>precio_alta!D107</f>
        <v>XIAOMI REDMI 15C 256GB</v>
      </c>
      <c r="F2700" s="69">
        <f>precio_alta!E107</f>
        <v>709</v>
      </c>
      <c r="G2700" s="69" t="str">
        <f>precio_alta!F107</f>
        <v>Android</v>
      </c>
      <c r="H2700" s="69" t="s">
        <v>187</v>
      </c>
      <c r="I2700" t="s">
        <v>198</v>
      </c>
      <c r="J2700" s="69">
        <f>precio_alta!P107</f>
        <v>609</v>
      </c>
    </row>
    <row r="2701" spans="1:10" x14ac:dyDescent="0.3">
      <c r="A2701" t="str">
        <f t="shared" si="42"/>
        <v>XIAOMI REDMI A5 128GBMax Negocios + Ilimitado 189.90CONTADO</v>
      </c>
      <c r="B2701" s="69" t="str">
        <f>precio_alta!A108</f>
        <v>Corriente</v>
      </c>
      <c r="C2701" s="69" t="str">
        <f>precio_alta!B108</f>
        <v>4G</v>
      </c>
      <c r="D2701" s="69" t="str">
        <f>precio_alta!C108</f>
        <v>XIAOMI</v>
      </c>
      <c r="E2701" s="69" t="str">
        <f>precio_alta!D108</f>
        <v>XIAOMI REDMI A5 128GB</v>
      </c>
      <c r="F2701" s="69">
        <f>precio_alta!E108</f>
        <v>379</v>
      </c>
      <c r="G2701" s="69" t="str">
        <f>precio_alta!F108</f>
        <v>Android</v>
      </c>
      <c r="H2701" s="69" t="s">
        <v>187</v>
      </c>
      <c r="I2701" t="s">
        <v>198</v>
      </c>
      <c r="J2701" s="69">
        <f>precio_alta!P108</f>
        <v>319</v>
      </c>
    </row>
    <row r="2702" spans="1:10" x14ac:dyDescent="0.3">
      <c r="A2702" t="str">
        <f t="shared" si="42"/>
        <v>XIAOMI REDMI A7 PRO 128GBMax Negocios + Ilimitado 189.90CONTADO</v>
      </c>
      <c r="B2702" s="69" t="str">
        <f>precio_alta!A109</f>
        <v>Corriente</v>
      </c>
      <c r="C2702" s="69" t="str">
        <f>precio_alta!B109</f>
        <v>4G</v>
      </c>
      <c r="D2702" s="69" t="str">
        <f>precio_alta!C109</f>
        <v>XIAOMI</v>
      </c>
      <c r="E2702" s="69" t="str">
        <f>precio_alta!D109</f>
        <v>XIAOMI REDMI A7 PRO 128GB</v>
      </c>
      <c r="F2702" s="69">
        <f>precio_alta!E109</f>
        <v>489</v>
      </c>
      <c r="G2702" s="69" t="str">
        <f>precio_alta!F109</f>
        <v>Android</v>
      </c>
      <c r="H2702" s="69" t="s">
        <v>187</v>
      </c>
      <c r="I2702" t="s">
        <v>198</v>
      </c>
      <c r="J2702" s="69">
        <f>precio_alta!P109</f>
        <v>419</v>
      </c>
    </row>
    <row r="2703" spans="1:10" x14ac:dyDescent="0.3">
      <c r="A2703" t="str">
        <f t="shared" si="42"/>
        <v>XIAOMI REDMI NOTE 10 PRO 128GB SEMax Negocios + Ilimitado 189.90CONTADO</v>
      </c>
      <c r="B2703" s="69" t="str">
        <f>precio_alta!A110</f>
        <v>Corriente</v>
      </c>
      <c r="C2703" s="69" t="str">
        <f>precio_alta!B110</f>
        <v>4.5G</v>
      </c>
      <c r="D2703" s="69" t="str">
        <f>precio_alta!C110</f>
        <v>XIAOMI</v>
      </c>
      <c r="E2703" s="69" t="str">
        <f>precio_alta!D110</f>
        <v>XIAOMI REDMI NOTE 10 PRO 128GB SE</v>
      </c>
      <c r="F2703" s="69">
        <f>precio_alta!E110</f>
        <v>1369</v>
      </c>
      <c r="G2703" s="69" t="str">
        <f>precio_alta!F110</f>
        <v>Android</v>
      </c>
      <c r="H2703" s="69" t="s">
        <v>187</v>
      </c>
      <c r="I2703" t="s">
        <v>198</v>
      </c>
      <c r="J2703" s="69">
        <f>precio_alta!P110</f>
        <v>1179</v>
      </c>
    </row>
    <row r="2704" spans="1:10" x14ac:dyDescent="0.3">
      <c r="A2704" t="str">
        <f t="shared" si="42"/>
        <v>XIAOMI REDMI NOTE 12 PRO PLUS 256GB 5GMax Negocios + Ilimitado 189.90CONTADO</v>
      </c>
      <c r="B2704" s="69" t="str">
        <f>precio_alta!A111</f>
        <v>Corriente</v>
      </c>
      <c r="C2704" s="69" t="str">
        <f>precio_alta!B111</f>
        <v>5G</v>
      </c>
      <c r="D2704" s="69" t="str">
        <f>precio_alta!C111</f>
        <v>XIAOMI</v>
      </c>
      <c r="E2704" s="69" t="str">
        <f>precio_alta!D111</f>
        <v>XIAOMI REDMI NOTE 12 PRO PLUS 256GB 5G</v>
      </c>
      <c r="F2704" s="69">
        <f>precio_alta!E111</f>
        <v>2039</v>
      </c>
      <c r="G2704" s="69" t="str">
        <f>precio_alta!F111</f>
        <v>Android</v>
      </c>
      <c r="H2704" s="69" t="s">
        <v>187</v>
      </c>
      <c r="I2704" t="s">
        <v>198</v>
      </c>
      <c r="J2704" s="69">
        <f>precio_alta!P111</f>
        <v>1749</v>
      </c>
    </row>
    <row r="2705" spans="1:10" x14ac:dyDescent="0.3">
      <c r="A2705" t="str">
        <f t="shared" si="42"/>
        <v>XIAOMI REDMI NOTE 15 256GB 5GMax Negocios + Ilimitado 189.90CONTADO</v>
      </c>
      <c r="B2705" s="69" t="str">
        <f>precio_alta!A112</f>
        <v>Corriente</v>
      </c>
      <c r="C2705" s="69" t="str">
        <f>precio_alta!B112</f>
        <v>5G</v>
      </c>
      <c r="D2705" s="69" t="str">
        <f>precio_alta!C112</f>
        <v>XIAOMI</v>
      </c>
      <c r="E2705" s="69" t="str">
        <f>precio_alta!D112</f>
        <v>XIAOMI REDMI NOTE 15 256GB 5G</v>
      </c>
      <c r="F2705" s="69">
        <f>precio_alta!E112</f>
        <v>1109</v>
      </c>
      <c r="G2705" s="69" t="str">
        <f>precio_alta!F112</f>
        <v>Android</v>
      </c>
      <c r="H2705" s="69" t="s">
        <v>187</v>
      </c>
      <c r="I2705" t="s">
        <v>198</v>
      </c>
      <c r="J2705" s="69">
        <f>precio_alta!P112</f>
        <v>949</v>
      </c>
    </row>
    <row r="2706" spans="1:10" x14ac:dyDescent="0.3">
      <c r="A2706" t="str">
        <f t="shared" si="42"/>
        <v>XIAOMI REDMI NOTE 15 PRO 512GB 5GMax Negocios + Ilimitado 189.90CONTADO</v>
      </c>
      <c r="B2706" s="69" t="str">
        <f>precio_alta!A113</f>
        <v>Corriente</v>
      </c>
      <c r="C2706" s="69" t="str">
        <f>precio_alta!B113</f>
        <v>5G</v>
      </c>
      <c r="D2706" s="69" t="str">
        <f>precio_alta!C113</f>
        <v>XIAOMI</v>
      </c>
      <c r="E2706" s="69" t="str">
        <f>precio_alta!D113</f>
        <v>XIAOMI REDMI NOTE 15 PRO 512GB 5G</v>
      </c>
      <c r="F2706" s="69">
        <f>precio_alta!E113</f>
        <v>1659</v>
      </c>
      <c r="G2706" s="69" t="str">
        <f>precio_alta!F113</f>
        <v>Android</v>
      </c>
      <c r="H2706" s="69" t="s">
        <v>187</v>
      </c>
      <c r="I2706" t="s">
        <v>198</v>
      </c>
      <c r="J2706" s="69">
        <f>precio_alta!P113</f>
        <v>1419</v>
      </c>
    </row>
    <row r="2707" spans="1:10" x14ac:dyDescent="0.3">
      <c r="A2707" t="str">
        <f t="shared" si="42"/>
        <v>XIAOMI REDMI NOTE 15 PRO PLUS 512GB 5GMax Negocios + Ilimitado 189.90CONTADO</v>
      </c>
      <c r="B2707" s="69" t="str">
        <f>precio_alta!A114</f>
        <v>Corriente</v>
      </c>
      <c r="C2707" s="69" t="str">
        <f>precio_alta!B114</f>
        <v>5G</v>
      </c>
      <c r="D2707" s="69" t="str">
        <f>precio_alta!C114</f>
        <v>XIAOMI</v>
      </c>
      <c r="E2707" s="69" t="str">
        <f>precio_alta!D114</f>
        <v>XIAOMI REDMI NOTE 15 PRO PLUS 512GB 5G</v>
      </c>
      <c r="F2707" s="69">
        <f>precio_alta!E114</f>
        <v>1879</v>
      </c>
      <c r="G2707" s="69" t="str">
        <f>precio_alta!F114</f>
        <v>Android</v>
      </c>
      <c r="H2707" s="69" t="s">
        <v>187</v>
      </c>
      <c r="I2707" t="s">
        <v>198</v>
      </c>
      <c r="J2707" s="69">
        <f>precio_alta!P114</f>
        <v>1619</v>
      </c>
    </row>
    <row r="2708" spans="1:10" x14ac:dyDescent="0.3">
      <c r="A2708" t="str">
        <f t="shared" si="42"/>
        <v>ZTE BLADE A36 64GBMax Negocios + Ilimitado 189.90CONTADO</v>
      </c>
      <c r="B2708" s="69" t="str">
        <f>precio_alta!A115</f>
        <v>Corriente</v>
      </c>
      <c r="C2708" s="69" t="str">
        <f>precio_alta!B115</f>
        <v>4G</v>
      </c>
      <c r="D2708" s="69" t="str">
        <f>precio_alta!C115</f>
        <v>ZTE</v>
      </c>
      <c r="E2708" s="69" t="str">
        <f>precio_alta!D115</f>
        <v>ZTE BLADE A36 64GB</v>
      </c>
      <c r="F2708" s="69">
        <f>precio_alta!E115</f>
        <v>439</v>
      </c>
      <c r="G2708" s="69" t="str">
        <f>precio_alta!F115</f>
        <v>Android</v>
      </c>
      <c r="H2708" s="69" t="s">
        <v>187</v>
      </c>
      <c r="I2708" t="s">
        <v>198</v>
      </c>
      <c r="J2708" s="69">
        <f>precio_alta!P115</f>
        <v>379</v>
      </c>
    </row>
    <row r="2709" spans="1:10" x14ac:dyDescent="0.3">
      <c r="A2709" t="str">
        <f t="shared" si="42"/>
        <v>ZTE BLADE A56 PRO 128GBMax Negocios + Ilimitado 189.90CONTADO</v>
      </c>
      <c r="B2709" s="69" t="str">
        <f>precio_alta!A116</f>
        <v>Corriente</v>
      </c>
      <c r="C2709" s="69" t="str">
        <f>precio_alta!B116</f>
        <v>4G</v>
      </c>
      <c r="D2709" s="69" t="str">
        <f>precio_alta!C116</f>
        <v>ZTE</v>
      </c>
      <c r="E2709" s="69" t="str">
        <f>precio_alta!D116</f>
        <v>ZTE BLADE A56 PRO 128GB</v>
      </c>
      <c r="F2709" s="69">
        <f>precio_alta!E116</f>
        <v>439</v>
      </c>
      <c r="G2709" s="69" t="str">
        <f>precio_alta!F116</f>
        <v>Android</v>
      </c>
      <c r="H2709" s="69" t="s">
        <v>187</v>
      </c>
      <c r="I2709" t="s">
        <v>198</v>
      </c>
      <c r="J2709" s="69">
        <f>precio_alta!P116</f>
        <v>379</v>
      </c>
    </row>
    <row r="2710" spans="1:10" x14ac:dyDescent="0.3">
      <c r="A2710" t="str">
        <f t="shared" si="42"/>
        <v>ZTE BLADE A57 PRO 128GBMax Negocios + Ilimitado 189.90CONTADO</v>
      </c>
      <c r="B2710" s="69" t="str">
        <f>precio_alta!A117</f>
        <v>Corriente</v>
      </c>
      <c r="C2710" s="69" t="str">
        <f>precio_alta!B117</f>
        <v>4G</v>
      </c>
      <c r="D2710" s="69" t="str">
        <f>precio_alta!C117</f>
        <v>ZTE</v>
      </c>
      <c r="E2710" s="69" t="str">
        <f>precio_alta!D117</f>
        <v>ZTE BLADE A57 PRO 128GB</v>
      </c>
      <c r="F2710" s="69">
        <f>precio_alta!E117</f>
        <v>559</v>
      </c>
      <c r="G2710" s="69" t="str">
        <f>precio_alta!F117</f>
        <v>Android</v>
      </c>
      <c r="H2710" s="69" t="s">
        <v>187</v>
      </c>
      <c r="I2710" t="s">
        <v>198</v>
      </c>
      <c r="J2710" s="69">
        <f>precio_alta!P117</f>
        <v>479</v>
      </c>
    </row>
    <row r="2711" spans="1:10" x14ac:dyDescent="0.3">
      <c r="A2711" t="str">
        <f t="shared" si="42"/>
        <v>ZTE BLADE A76 256GB 5GMax Negocios + Ilimitado 189.90CONTADO</v>
      </c>
      <c r="B2711" s="69" t="str">
        <f>precio_alta!A118</f>
        <v>Corriente</v>
      </c>
      <c r="C2711" s="69" t="str">
        <f>precio_alta!B118</f>
        <v>5G</v>
      </c>
      <c r="D2711" s="69" t="str">
        <f>precio_alta!C118</f>
        <v>ZTE</v>
      </c>
      <c r="E2711" s="69" t="str">
        <f>precio_alta!D118</f>
        <v>ZTE BLADE A76 256GB 5G</v>
      </c>
      <c r="F2711" s="69">
        <f>precio_alta!E118</f>
        <v>709</v>
      </c>
      <c r="G2711" s="69" t="str">
        <f>precio_alta!F118</f>
        <v>Android</v>
      </c>
      <c r="H2711" s="69" t="s">
        <v>187</v>
      </c>
      <c r="I2711" t="s">
        <v>198</v>
      </c>
      <c r="J2711" s="69">
        <f>precio_alta!P118</f>
        <v>609</v>
      </c>
    </row>
    <row r="2712" spans="1:10" x14ac:dyDescent="0.3">
      <c r="A2712" t="str">
        <f t="shared" si="42"/>
        <v>ZTE BLADE V70 MAX 256GBMax Negocios + Ilimitado 189.90CONTADO</v>
      </c>
      <c r="B2712" s="69" t="str">
        <f>precio_alta!A119</f>
        <v>Corriente</v>
      </c>
      <c r="C2712" s="69" t="str">
        <f>precio_alta!B119</f>
        <v>4G</v>
      </c>
      <c r="D2712" s="69" t="str">
        <f>precio_alta!C119</f>
        <v>ZTE</v>
      </c>
      <c r="E2712" s="69" t="str">
        <f>precio_alta!D119</f>
        <v>ZTE BLADE V70 MAX 256GB</v>
      </c>
      <c r="F2712" s="69">
        <f>precio_alta!E119</f>
        <v>599</v>
      </c>
      <c r="G2712" s="69" t="str">
        <f>precio_alta!F119</f>
        <v>Android</v>
      </c>
      <c r="H2712" s="69" t="s">
        <v>187</v>
      </c>
      <c r="I2712" t="s">
        <v>198</v>
      </c>
      <c r="J2712" s="69">
        <f>precio_alta!P119</f>
        <v>509</v>
      </c>
    </row>
    <row r="2713" spans="1:10" x14ac:dyDescent="0.3">
      <c r="A2713" t="str">
        <f t="shared" si="42"/>
        <v>ZTE NUBIA AIR 256GB 5GMax Negocios + Ilimitado 189.90CONTADO</v>
      </c>
      <c r="B2713" s="69" t="str">
        <f>precio_alta!A120</f>
        <v>Corriente</v>
      </c>
      <c r="C2713" s="69" t="str">
        <f>precio_alta!B120</f>
        <v>5G</v>
      </c>
      <c r="D2713" s="69" t="str">
        <f>precio_alta!C120</f>
        <v>ZTE</v>
      </c>
      <c r="E2713" s="69" t="str">
        <f>precio_alta!D120</f>
        <v>ZTE NUBIA AIR 256GB 5G</v>
      </c>
      <c r="F2713" s="69">
        <f>precio_alta!E120</f>
        <v>1069</v>
      </c>
      <c r="G2713" s="69" t="str">
        <f>precio_alta!F120</f>
        <v>Android</v>
      </c>
      <c r="H2713" s="69" t="s">
        <v>187</v>
      </c>
      <c r="I2713" t="s">
        <v>198</v>
      </c>
      <c r="J2713" s="69">
        <f>precio_alta!P120</f>
        <v>909</v>
      </c>
    </row>
    <row r="2714" spans="1:10" x14ac:dyDescent="0.3">
      <c r="A2714" t="str">
        <f t="shared" si="42"/>
        <v>ZTE NUBIA AIR 512GB 5GMax Negocios + Ilimitado 189.90CONTADO</v>
      </c>
      <c r="B2714" s="69" t="str">
        <f>precio_alta!A121</f>
        <v>Corriente</v>
      </c>
      <c r="C2714" s="69" t="str">
        <f>precio_alta!B121</f>
        <v>5G</v>
      </c>
      <c r="D2714" s="69" t="str">
        <f>precio_alta!C121</f>
        <v>ZTE</v>
      </c>
      <c r="E2714" s="69" t="str">
        <f>precio_alta!D121</f>
        <v>ZTE NUBIA AIR 512GB 5G</v>
      </c>
      <c r="F2714" s="69">
        <f>precio_alta!E121</f>
        <v>1369</v>
      </c>
      <c r="G2714" s="69" t="str">
        <f>precio_alta!F121</f>
        <v>Android</v>
      </c>
      <c r="H2714" s="69" t="s">
        <v>187</v>
      </c>
      <c r="I2714" t="s">
        <v>198</v>
      </c>
      <c r="J2714" s="69">
        <f>precio_alta!P121</f>
        <v>1169</v>
      </c>
    </row>
    <row r="2715" spans="1:10" x14ac:dyDescent="0.3">
      <c r="A2715" t="str">
        <f t="shared" si="42"/>
        <v>ZTE NUBIA NEO3 256GB 5GMax Negocios + Ilimitado 189.90CONTADO</v>
      </c>
      <c r="B2715" s="69" t="str">
        <f>precio_alta!A122</f>
        <v>Corriente</v>
      </c>
      <c r="C2715" s="69" t="str">
        <f>precio_alta!B122</f>
        <v>5G</v>
      </c>
      <c r="D2715" s="69" t="str">
        <f>precio_alta!C122</f>
        <v>ZTE</v>
      </c>
      <c r="E2715" s="69" t="str">
        <f>precio_alta!D122</f>
        <v>ZTE NUBIA NEO3 256GB 5G</v>
      </c>
      <c r="F2715" s="69">
        <f>precio_alta!E122</f>
        <v>919</v>
      </c>
      <c r="G2715" s="69" t="str">
        <f>precio_alta!F122</f>
        <v>Android</v>
      </c>
      <c r="H2715" s="69" t="s">
        <v>187</v>
      </c>
      <c r="I2715" t="s">
        <v>198</v>
      </c>
      <c r="J2715" s="69">
        <f>precio_alta!P122</f>
        <v>789</v>
      </c>
    </row>
    <row r="2716" spans="1:10" x14ac:dyDescent="0.3">
      <c r="A2716" t="str">
        <f t="shared" si="42"/>
        <v>ZTE NUBIA NEO5 256GB 5GMax Negocios + Ilimitado 189.90CONTADO</v>
      </c>
      <c r="B2716" s="69" t="str">
        <f>precio_alta!A123</f>
        <v>Corriente</v>
      </c>
      <c r="C2716" s="69" t="str">
        <f>precio_alta!B123</f>
        <v>5G</v>
      </c>
      <c r="D2716" s="69" t="str">
        <f>precio_alta!C123</f>
        <v>ZTE</v>
      </c>
      <c r="E2716" s="69" t="str">
        <f>precio_alta!D123</f>
        <v>ZTE NUBIA NEO5 256GB 5G</v>
      </c>
      <c r="F2716" s="69">
        <f>precio_alta!E123</f>
        <v>1109</v>
      </c>
      <c r="G2716" s="69" t="str">
        <f>precio_alta!F123</f>
        <v>Android</v>
      </c>
      <c r="H2716" s="69" t="s">
        <v>187</v>
      </c>
      <c r="I2716" t="s">
        <v>198</v>
      </c>
      <c r="J2716" s="69">
        <f>precio_alta!P123</f>
        <v>949</v>
      </c>
    </row>
    <row r="2717" spans="1:10" x14ac:dyDescent="0.3">
      <c r="A2717" t="str">
        <f t="shared" si="42"/>
        <v>ZTE NUBIA V80 MAX 256GBMax Negocios + Ilimitado 189.90CONTADO</v>
      </c>
      <c r="B2717" s="69" t="str">
        <f>precio_alta!A124</f>
        <v>Corriente</v>
      </c>
      <c r="C2717" s="69" t="str">
        <f>precio_alta!B124</f>
        <v>4G</v>
      </c>
      <c r="D2717" s="69" t="str">
        <f>precio_alta!C124</f>
        <v>ZTE</v>
      </c>
      <c r="E2717" s="69" t="str">
        <f>precio_alta!D124</f>
        <v>ZTE NUBIA V80 MAX 256GB</v>
      </c>
      <c r="F2717" s="69">
        <f>precio_alta!E124</f>
        <v>629</v>
      </c>
      <c r="G2717" s="69" t="str">
        <f>precio_alta!F124</f>
        <v>Android</v>
      </c>
      <c r="H2717" s="69" t="s">
        <v>187</v>
      </c>
      <c r="I2717" t="s">
        <v>198</v>
      </c>
      <c r="J2717" s="69">
        <f>precio_alta!P124</f>
        <v>539</v>
      </c>
    </row>
    <row r="2718" spans="1:10" x14ac:dyDescent="0.3">
      <c r="A2718" t="str">
        <f t="shared" si="42"/>
        <v>ZTE NUBIA V80 PRO 256GBMax Negocios + Ilimitado 189.90CONTADO</v>
      </c>
      <c r="B2718" s="69" t="str">
        <f>precio_alta!A125</f>
        <v>Corriente</v>
      </c>
      <c r="C2718" s="69" t="str">
        <f>precio_alta!B125</f>
        <v>4G</v>
      </c>
      <c r="D2718" s="69" t="str">
        <f>precio_alta!C125</f>
        <v>ZTE</v>
      </c>
      <c r="E2718" s="69" t="str">
        <f>precio_alta!D125</f>
        <v>ZTE NUBIA V80 PRO 256GB</v>
      </c>
      <c r="F2718" s="69">
        <f>precio_alta!E125</f>
        <v>659</v>
      </c>
      <c r="G2718" s="69" t="str">
        <f>precio_alta!F125</f>
        <v>Android</v>
      </c>
      <c r="H2718" s="69" t="s">
        <v>187</v>
      </c>
      <c r="I2718" t="s">
        <v>198</v>
      </c>
      <c r="J2718" s="69">
        <f>precio_alta!P125</f>
        <v>569</v>
      </c>
    </row>
    <row r="2719" spans="1:10" x14ac:dyDescent="0.3">
      <c r="A2719" t="e">
        <f t="shared" si="42"/>
        <v>#REF!</v>
      </c>
      <c r="B2719" s="69" t="e">
        <f>precio_alta!#REF!</f>
        <v>#REF!</v>
      </c>
      <c r="C2719" s="69" t="e">
        <f>precio_alta!#REF!</f>
        <v>#REF!</v>
      </c>
      <c r="D2719" s="69" t="e">
        <f>precio_alta!#REF!</f>
        <v>#REF!</v>
      </c>
      <c r="E2719" s="69" t="e">
        <f>precio_alta!#REF!</f>
        <v>#REF!</v>
      </c>
      <c r="F2719" s="69" t="e">
        <f>precio_alta!#REF!</f>
        <v>#REF!</v>
      </c>
      <c r="G2719" s="69" t="e">
        <f>precio_alta!#REF!</f>
        <v>#REF!</v>
      </c>
      <c r="H2719" s="69" t="s">
        <v>187</v>
      </c>
      <c r="I2719" t="s">
        <v>198</v>
      </c>
      <c r="J2719" s="69" t="e">
        <f>precio_alta!#REF!</f>
        <v>#REF!</v>
      </c>
    </row>
    <row r="2720" spans="1:10" x14ac:dyDescent="0.3">
      <c r="A2720" t="e">
        <f t="shared" si="42"/>
        <v>#REF!</v>
      </c>
      <c r="B2720" s="69" t="e">
        <f>precio_alta!#REF!</f>
        <v>#REF!</v>
      </c>
      <c r="C2720" s="69" t="e">
        <f>precio_alta!#REF!</f>
        <v>#REF!</v>
      </c>
      <c r="D2720" s="69" t="e">
        <f>precio_alta!#REF!</f>
        <v>#REF!</v>
      </c>
      <c r="E2720" s="69" t="e">
        <f>precio_alta!#REF!</f>
        <v>#REF!</v>
      </c>
      <c r="F2720" s="69" t="e">
        <f>precio_alta!#REF!</f>
        <v>#REF!</v>
      </c>
      <c r="G2720" s="69" t="e">
        <f>precio_alta!#REF!</f>
        <v>#REF!</v>
      </c>
      <c r="H2720" s="69" t="s">
        <v>187</v>
      </c>
      <c r="I2720" t="s">
        <v>198</v>
      </c>
      <c r="J2720" s="69" t="e">
        <f>precio_alta!#REF!</f>
        <v>#REF!</v>
      </c>
    </row>
    <row r="2721" spans="1:10" x14ac:dyDescent="0.3">
      <c r="A2721" t="e">
        <f t="shared" si="42"/>
        <v>#REF!</v>
      </c>
      <c r="B2721" s="69" t="e">
        <f>precio_alta!#REF!</f>
        <v>#REF!</v>
      </c>
      <c r="C2721" s="69" t="e">
        <f>precio_alta!#REF!</f>
        <v>#REF!</v>
      </c>
      <c r="D2721" s="69" t="e">
        <f>precio_alta!#REF!</f>
        <v>#REF!</v>
      </c>
      <c r="E2721" s="69" t="e">
        <f>precio_alta!#REF!</f>
        <v>#REF!</v>
      </c>
      <c r="F2721" s="69" t="e">
        <f>precio_alta!#REF!</f>
        <v>#REF!</v>
      </c>
      <c r="G2721" s="69" t="e">
        <f>precio_alta!#REF!</f>
        <v>#REF!</v>
      </c>
      <c r="H2721" s="69" t="s">
        <v>187</v>
      </c>
      <c r="I2721" t="s">
        <v>198</v>
      </c>
      <c r="J2721" s="69" t="e">
        <f>precio_alta!#REF!</f>
        <v>#REF!</v>
      </c>
    </row>
    <row r="2722" spans="1:10" x14ac:dyDescent="0.3">
      <c r="A2722" t="e">
        <f t="shared" si="42"/>
        <v>#REF!</v>
      </c>
      <c r="B2722" s="69" t="e">
        <f>precio_alta!#REF!</f>
        <v>#REF!</v>
      </c>
      <c r="C2722" s="69" t="e">
        <f>precio_alta!#REF!</f>
        <v>#REF!</v>
      </c>
      <c r="D2722" s="69" t="e">
        <f>precio_alta!#REF!</f>
        <v>#REF!</v>
      </c>
      <c r="E2722" s="69" t="e">
        <f>precio_alta!#REF!</f>
        <v>#REF!</v>
      </c>
      <c r="F2722" s="69" t="e">
        <f>precio_alta!#REF!</f>
        <v>#REF!</v>
      </c>
      <c r="G2722" s="69" t="e">
        <f>precio_alta!#REF!</f>
        <v>#REF!</v>
      </c>
      <c r="H2722" s="69" t="s">
        <v>187</v>
      </c>
      <c r="I2722" t="s">
        <v>198</v>
      </c>
      <c r="J2722" s="69" t="e">
        <f>precio_alta!#REF!</f>
        <v>#REF!</v>
      </c>
    </row>
    <row r="2723" spans="1:10" x14ac:dyDescent="0.3">
      <c r="A2723" t="e">
        <f t="shared" si="42"/>
        <v>#REF!</v>
      </c>
      <c r="B2723" s="69" t="e">
        <f>precio_alta!#REF!</f>
        <v>#REF!</v>
      </c>
      <c r="C2723" s="69" t="e">
        <f>precio_alta!#REF!</f>
        <v>#REF!</v>
      </c>
      <c r="D2723" s="69" t="e">
        <f>precio_alta!#REF!</f>
        <v>#REF!</v>
      </c>
      <c r="E2723" s="69" t="e">
        <f>precio_alta!#REF!</f>
        <v>#REF!</v>
      </c>
      <c r="F2723" s="69" t="e">
        <f>precio_alta!#REF!</f>
        <v>#REF!</v>
      </c>
      <c r="G2723" s="69" t="e">
        <f>precio_alta!#REF!</f>
        <v>#REF!</v>
      </c>
      <c r="H2723" s="69" t="s">
        <v>187</v>
      </c>
      <c r="I2723" t="s">
        <v>198</v>
      </c>
      <c r="J2723" s="69" t="e">
        <f>precio_alta!#REF!</f>
        <v>#REF!</v>
      </c>
    </row>
    <row r="2724" spans="1:10" x14ac:dyDescent="0.3">
      <c r="A2724" t="e">
        <f t="shared" si="42"/>
        <v>#REF!</v>
      </c>
      <c r="B2724" s="69" t="e">
        <f>precio_alta!#REF!</f>
        <v>#REF!</v>
      </c>
      <c r="C2724" s="69" t="e">
        <f>precio_alta!#REF!</f>
        <v>#REF!</v>
      </c>
      <c r="D2724" s="69" t="e">
        <f>precio_alta!#REF!</f>
        <v>#REF!</v>
      </c>
      <c r="E2724" s="69" t="e">
        <f>precio_alta!#REF!</f>
        <v>#REF!</v>
      </c>
      <c r="F2724" s="69" t="e">
        <f>precio_alta!#REF!</f>
        <v>#REF!</v>
      </c>
      <c r="G2724" s="69" t="e">
        <f>precio_alta!#REF!</f>
        <v>#REF!</v>
      </c>
      <c r="H2724" s="69" t="s">
        <v>187</v>
      </c>
      <c r="I2724" t="s">
        <v>198</v>
      </c>
      <c r="J2724" s="69" t="e">
        <f>precio_alta!#REF!</f>
        <v>#REF!</v>
      </c>
    </row>
    <row r="2725" spans="1:10" x14ac:dyDescent="0.3">
      <c r="A2725" t="e">
        <f t="shared" si="42"/>
        <v>#REF!</v>
      </c>
      <c r="B2725" s="69" t="e">
        <f>precio_alta!#REF!</f>
        <v>#REF!</v>
      </c>
      <c r="C2725" s="69" t="e">
        <f>precio_alta!#REF!</f>
        <v>#REF!</v>
      </c>
      <c r="D2725" s="69" t="e">
        <f>precio_alta!#REF!</f>
        <v>#REF!</v>
      </c>
      <c r="E2725" s="69" t="e">
        <f>precio_alta!#REF!</f>
        <v>#REF!</v>
      </c>
      <c r="F2725" s="69" t="e">
        <f>precio_alta!#REF!</f>
        <v>#REF!</v>
      </c>
      <c r="G2725" s="69" t="e">
        <f>precio_alta!#REF!</f>
        <v>#REF!</v>
      </c>
      <c r="H2725" s="69" t="s">
        <v>187</v>
      </c>
      <c r="I2725" t="s">
        <v>198</v>
      </c>
      <c r="J2725" s="69" t="e">
        <f>precio_alta!#REF!</f>
        <v>#REF!</v>
      </c>
    </row>
    <row r="2726" spans="1:10" x14ac:dyDescent="0.3">
      <c r="A2726" t="e">
        <f t="shared" si="42"/>
        <v>#REF!</v>
      </c>
      <c r="B2726" s="69" t="e">
        <f>precio_alta!#REF!</f>
        <v>#REF!</v>
      </c>
      <c r="C2726" s="69" t="e">
        <f>precio_alta!#REF!</f>
        <v>#REF!</v>
      </c>
      <c r="D2726" s="69" t="e">
        <f>precio_alta!#REF!</f>
        <v>#REF!</v>
      </c>
      <c r="E2726" s="69" t="e">
        <f>precio_alta!#REF!</f>
        <v>#REF!</v>
      </c>
      <c r="F2726" s="69" t="e">
        <f>precio_alta!#REF!</f>
        <v>#REF!</v>
      </c>
      <c r="G2726" s="69" t="e">
        <f>precio_alta!#REF!</f>
        <v>#REF!</v>
      </c>
      <c r="H2726" s="69" t="s">
        <v>187</v>
      </c>
      <c r="I2726" t="s">
        <v>198</v>
      </c>
      <c r="J2726" s="69" t="e">
        <f>precio_alta!#REF!</f>
        <v>#REF!</v>
      </c>
    </row>
    <row r="2727" spans="1:10" x14ac:dyDescent="0.3">
      <c r="A2727" t="e">
        <f t="shared" si="42"/>
        <v>#REF!</v>
      </c>
      <c r="B2727" s="69" t="e">
        <f>precio_alta!#REF!</f>
        <v>#REF!</v>
      </c>
      <c r="C2727" s="69" t="e">
        <f>precio_alta!#REF!</f>
        <v>#REF!</v>
      </c>
      <c r="D2727" s="69" t="e">
        <f>precio_alta!#REF!</f>
        <v>#REF!</v>
      </c>
      <c r="E2727" s="69" t="e">
        <f>precio_alta!#REF!</f>
        <v>#REF!</v>
      </c>
      <c r="F2727" s="69" t="e">
        <f>precio_alta!#REF!</f>
        <v>#REF!</v>
      </c>
      <c r="G2727" s="69" t="e">
        <f>precio_alta!#REF!</f>
        <v>#REF!</v>
      </c>
      <c r="H2727" s="69" t="s">
        <v>187</v>
      </c>
      <c r="I2727" t="s">
        <v>198</v>
      </c>
      <c r="J2727" s="69" t="e">
        <f>precio_alta!#REF!</f>
        <v>#REF!</v>
      </c>
    </row>
    <row r="2728" spans="1:10" x14ac:dyDescent="0.3">
      <c r="A2728" t="e">
        <f t="shared" si="42"/>
        <v>#REF!</v>
      </c>
      <c r="B2728" s="69" t="e">
        <f>precio_alta!#REF!</f>
        <v>#REF!</v>
      </c>
      <c r="C2728" s="69" t="e">
        <f>precio_alta!#REF!</f>
        <v>#REF!</v>
      </c>
      <c r="D2728" s="69" t="e">
        <f>precio_alta!#REF!</f>
        <v>#REF!</v>
      </c>
      <c r="E2728" s="69" t="e">
        <f>precio_alta!#REF!</f>
        <v>#REF!</v>
      </c>
      <c r="F2728" s="69" t="e">
        <f>precio_alta!#REF!</f>
        <v>#REF!</v>
      </c>
      <c r="G2728" s="69" t="e">
        <f>precio_alta!#REF!</f>
        <v>#REF!</v>
      </c>
      <c r="H2728" s="69" t="s">
        <v>187</v>
      </c>
      <c r="I2728" t="s">
        <v>198</v>
      </c>
      <c r="J2728" s="69" t="e">
        <f>precio_alta!#REF!</f>
        <v>#REF!</v>
      </c>
    </row>
    <row r="2729" spans="1:10" x14ac:dyDescent="0.3">
      <c r="A2729" t="e">
        <f t="shared" si="42"/>
        <v>#REF!</v>
      </c>
      <c r="B2729" s="69" t="e">
        <f>precio_alta!#REF!</f>
        <v>#REF!</v>
      </c>
      <c r="C2729" s="69" t="e">
        <f>precio_alta!#REF!</f>
        <v>#REF!</v>
      </c>
      <c r="D2729" s="69" t="e">
        <f>precio_alta!#REF!</f>
        <v>#REF!</v>
      </c>
      <c r="E2729" s="69" t="e">
        <f>precio_alta!#REF!</f>
        <v>#REF!</v>
      </c>
      <c r="F2729" s="69" t="e">
        <f>precio_alta!#REF!</f>
        <v>#REF!</v>
      </c>
      <c r="G2729" s="69" t="e">
        <f>precio_alta!#REF!</f>
        <v>#REF!</v>
      </c>
      <c r="H2729" s="69" t="s">
        <v>187</v>
      </c>
      <c r="I2729" t="s">
        <v>198</v>
      </c>
      <c r="J2729" s="69" t="e">
        <f>precio_alta!#REF!</f>
        <v>#REF!</v>
      </c>
    </row>
    <row r="2730" spans="1:10" x14ac:dyDescent="0.3">
      <c r="A2730" t="e">
        <f t="shared" si="42"/>
        <v>#REF!</v>
      </c>
      <c r="B2730" s="69" t="e">
        <f>precio_alta!#REF!</f>
        <v>#REF!</v>
      </c>
      <c r="C2730" s="69" t="e">
        <f>precio_alta!#REF!</f>
        <v>#REF!</v>
      </c>
      <c r="D2730" s="69" t="e">
        <f>precio_alta!#REF!</f>
        <v>#REF!</v>
      </c>
      <c r="E2730" s="69" t="e">
        <f>precio_alta!#REF!</f>
        <v>#REF!</v>
      </c>
      <c r="F2730" s="69" t="e">
        <f>precio_alta!#REF!</f>
        <v>#REF!</v>
      </c>
      <c r="G2730" s="69" t="e">
        <f>precio_alta!#REF!</f>
        <v>#REF!</v>
      </c>
      <c r="H2730" s="69" t="s">
        <v>187</v>
      </c>
      <c r="I2730" t="s">
        <v>198</v>
      </c>
      <c r="J2730" s="69" t="e">
        <f>precio_alta!#REF!</f>
        <v>#REF!</v>
      </c>
    </row>
    <row r="2731" spans="1:10" x14ac:dyDescent="0.3">
      <c r="A2731" t="e">
        <f t="shared" si="42"/>
        <v>#REF!</v>
      </c>
      <c r="B2731" s="69" t="e">
        <f>precio_alta!#REF!</f>
        <v>#REF!</v>
      </c>
      <c r="C2731" s="69" t="e">
        <f>precio_alta!#REF!</f>
        <v>#REF!</v>
      </c>
      <c r="D2731" s="69" t="e">
        <f>precio_alta!#REF!</f>
        <v>#REF!</v>
      </c>
      <c r="E2731" s="69" t="e">
        <f>precio_alta!#REF!</f>
        <v>#REF!</v>
      </c>
      <c r="F2731" s="69" t="e">
        <f>precio_alta!#REF!</f>
        <v>#REF!</v>
      </c>
      <c r="G2731" s="69" t="e">
        <f>precio_alta!#REF!</f>
        <v>#REF!</v>
      </c>
      <c r="H2731" s="69" t="s">
        <v>187</v>
      </c>
      <c r="I2731" t="s">
        <v>198</v>
      </c>
      <c r="J2731" s="69" t="e">
        <f>precio_alta!#REF!</f>
        <v>#REF!</v>
      </c>
    </row>
    <row r="2732" spans="1:10" x14ac:dyDescent="0.3">
      <c r="A2732" t="str">
        <f t="shared" si="42"/>
        <v>0Max Negocios + Ilimitado 189.90CONTADO</v>
      </c>
      <c r="B2732" s="69">
        <f>precio_alta!A127</f>
        <v>0</v>
      </c>
      <c r="C2732" s="69">
        <f>precio_alta!B127</f>
        <v>0</v>
      </c>
      <c r="D2732" s="69">
        <f>precio_alta!C127</f>
        <v>0</v>
      </c>
      <c r="E2732" s="69">
        <f>precio_alta!D127</f>
        <v>0</v>
      </c>
      <c r="F2732" s="69">
        <f>precio_alta!E127</f>
        <v>0</v>
      </c>
      <c r="G2732" s="69">
        <f>precio_alta!F127</f>
        <v>0</v>
      </c>
      <c r="H2732" s="69" t="s">
        <v>187</v>
      </c>
      <c r="I2732" t="s">
        <v>198</v>
      </c>
      <c r="J2732" s="69">
        <f>precio_alta!P127</f>
        <v>0</v>
      </c>
    </row>
    <row r="2733" spans="1:10" x14ac:dyDescent="0.3">
      <c r="A2733" t="str">
        <f t="shared" si="42"/>
        <v>0Max Negocios + Ilimitado 189.90CONTADO</v>
      </c>
      <c r="B2733" s="69">
        <f>precio_alta!A128</f>
        <v>0</v>
      </c>
      <c r="C2733" s="69">
        <f>precio_alta!B128</f>
        <v>0</v>
      </c>
      <c r="D2733" s="69">
        <f>precio_alta!C128</f>
        <v>0</v>
      </c>
      <c r="E2733" s="69">
        <f>precio_alta!D128</f>
        <v>0</v>
      </c>
      <c r="F2733" s="69">
        <f>precio_alta!E128</f>
        <v>0</v>
      </c>
      <c r="G2733" s="69">
        <f>precio_alta!F128</f>
        <v>0</v>
      </c>
      <c r="H2733" s="69" t="s">
        <v>187</v>
      </c>
      <c r="I2733" t="s">
        <v>198</v>
      </c>
      <c r="J2733" s="69">
        <f>precio_alta!P128</f>
        <v>0</v>
      </c>
    </row>
    <row r="2734" spans="1:10" x14ac:dyDescent="0.3">
      <c r="A2734" t="str">
        <f t="shared" si="42"/>
        <v>0Max Negocios + Ilimitado 189.90CONTADO</v>
      </c>
      <c r="B2734" s="69">
        <f>precio_alta!A129</f>
        <v>0</v>
      </c>
      <c r="C2734" s="69">
        <f>precio_alta!B129</f>
        <v>0</v>
      </c>
      <c r="D2734" s="69">
        <f>precio_alta!C129</f>
        <v>0</v>
      </c>
      <c r="E2734" s="69">
        <f>precio_alta!D129</f>
        <v>0</v>
      </c>
      <c r="F2734" s="69">
        <f>precio_alta!E129</f>
        <v>0</v>
      </c>
      <c r="G2734" s="69">
        <f>precio_alta!F129</f>
        <v>0</v>
      </c>
      <c r="H2734" s="69" t="s">
        <v>187</v>
      </c>
      <c r="I2734" t="s">
        <v>198</v>
      </c>
      <c r="J2734" s="69">
        <f>precio_alta!P129</f>
        <v>0</v>
      </c>
    </row>
    <row r="2735" spans="1:10" x14ac:dyDescent="0.3">
      <c r="A2735" t="str">
        <f t="shared" si="42"/>
        <v>0Max Negocios + Ilimitado 189.90CONTADO</v>
      </c>
      <c r="B2735" s="69">
        <f>precio_alta!A130</f>
        <v>0</v>
      </c>
      <c r="C2735" s="69">
        <f>precio_alta!B130</f>
        <v>0</v>
      </c>
      <c r="D2735" s="69">
        <f>precio_alta!C130</f>
        <v>0</v>
      </c>
      <c r="E2735" s="69">
        <f>precio_alta!D130</f>
        <v>0</v>
      </c>
      <c r="F2735" s="69">
        <f>precio_alta!E130</f>
        <v>0</v>
      </c>
      <c r="G2735" s="69">
        <f>precio_alta!F130</f>
        <v>0</v>
      </c>
      <c r="H2735" s="69" t="s">
        <v>187</v>
      </c>
      <c r="I2735" t="s">
        <v>198</v>
      </c>
      <c r="J2735" s="69">
        <f>precio_alta!P130</f>
        <v>0</v>
      </c>
    </row>
    <row r="2736" spans="1:10" x14ac:dyDescent="0.3">
      <c r="A2736" t="str">
        <f t="shared" si="42"/>
        <v>0Max Negocios + Ilimitado 189.90CONTADO</v>
      </c>
      <c r="B2736" s="69">
        <f>precio_alta!A131</f>
        <v>0</v>
      </c>
      <c r="C2736" s="69">
        <f>precio_alta!B131</f>
        <v>0</v>
      </c>
      <c r="D2736" s="69">
        <f>precio_alta!C131</f>
        <v>0</v>
      </c>
      <c r="E2736" s="69">
        <f>precio_alta!D131</f>
        <v>0</v>
      </c>
      <c r="F2736" s="69">
        <f>precio_alta!E131</f>
        <v>0</v>
      </c>
      <c r="G2736" s="69">
        <f>precio_alta!F131</f>
        <v>0</v>
      </c>
      <c r="H2736" s="69" t="s">
        <v>187</v>
      </c>
      <c r="I2736" t="s">
        <v>198</v>
      </c>
      <c r="J2736" s="69">
        <f>precio_alta!P131</f>
        <v>0</v>
      </c>
    </row>
    <row r="2737" spans="1:10" x14ac:dyDescent="0.3">
      <c r="A2737" t="str">
        <f t="shared" si="42"/>
        <v>0Max Negocios + Ilimitado 189.90CONTADO</v>
      </c>
      <c r="B2737" s="69">
        <f>precio_alta!A132</f>
        <v>0</v>
      </c>
      <c r="C2737" s="69">
        <f>precio_alta!B132</f>
        <v>0</v>
      </c>
      <c r="D2737" s="69">
        <f>precio_alta!C132</f>
        <v>0</v>
      </c>
      <c r="E2737" s="69">
        <f>precio_alta!D132</f>
        <v>0</v>
      </c>
      <c r="F2737" s="69">
        <f>precio_alta!E132</f>
        <v>0</v>
      </c>
      <c r="G2737" s="69">
        <f>precio_alta!F132</f>
        <v>0</v>
      </c>
      <c r="H2737" s="69" t="s">
        <v>187</v>
      </c>
      <c r="I2737" t="s">
        <v>198</v>
      </c>
      <c r="J2737" s="69">
        <f>precio_alta!P132</f>
        <v>0</v>
      </c>
    </row>
    <row r="2738" spans="1:10" x14ac:dyDescent="0.3">
      <c r="A2738" t="str">
        <f t="shared" si="42"/>
        <v>0Max Negocios + Ilimitado 189.90CONTADO</v>
      </c>
      <c r="B2738" s="69">
        <f>precio_alta!A133</f>
        <v>0</v>
      </c>
      <c r="C2738" s="69">
        <f>precio_alta!B133</f>
        <v>0</v>
      </c>
      <c r="D2738" s="69">
        <f>precio_alta!C133</f>
        <v>0</v>
      </c>
      <c r="E2738" s="69">
        <f>precio_alta!D133</f>
        <v>0</v>
      </c>
      <c r="F2738" s="69">
        <f>precio_alta!E133</f>
        <v>0</v>
      </c>
      <c r="G2738" s="69">
        <f>precio_alta!F133</f>
        <v>0</v>
      </c>
      <c r="H2738" s="69" t="s">
        <v>187</v>
      </c>
      <c r="I2738" t="s">
        <v>198</v>
      </c>
      <c r="J2738" s="69">
        <f>precio_alta!P133</f>
        <v>0</v>
      </c>
    </row>
    <row r="2739" spans="1:10" x14ac:dyDescent="0.3">
      <c r="A2739" t="str">
        <f t="shared" si="42"/>
        <v>0Max Negocios + Ilimitado 189.90CONTADO</v>
      </c>
      <c r="B2739" s="69">
        <f>precio_alta!A134</f>
        <v>0</v>
      </c>
      <c r="C2739" s="69">
        <f>precio_alta!B134</f>
        <v>0</v>
      </c>
      <c r="D2739" s="69">
        <f>precio_alta!C134</f>
        <v>0</v>
      </c>
      <c r="E2739" s="69">
        <f>precio_alta!D134</f>
        <v>0</v>
      </c>
      <c r="F2739" s="69">
        <f>precio_alta!E134</f>
        <v>0</v>
      </c>
      <c r="G2739" s="69">
        <f>precio_alta!F134</f>
        <v>0</v>
      </c>
      <c r="H2739" s="69" t="s">
        <v>187</v>
      </c>
      <c r="I2739" t="s">
        <v>198</v>
      </c>
      <c r="J2739" s="69">
        <f>precio_alta!P134</f>
        <v>0</v>
      </c>
    </row>
    <row r="2740" spans="1:10" x14ac:dyDescent="0.3">
      <c r="A2740" t="str">
        <f t="shared" si="42"/>
        <v>0Max Negocios + Ilimitado 189.90CONTADO</v>
      </c>
      <c r="B2740" s="69">
        <f>precio_alta!A135</f>
        <v>0</v>
      </c>
      <c r="C2740" s="69">
        <f>precio_alta!B135</f>
        <v>0</v>
      </c>
      <c r="D2740" s="69">
        <f>precio_alta!C135</f>
        <v>0</v>
      </c>
      <c r="E2740" s="69">
        <f>precio_alta!D135</f>
        <v>0</v>
      </c>
      <c r="F2740" s="69">
        <f>precio_alta!E135</f>
        <v>0</v>
      </c>
      <c r="G2740" s="69">
        <f>precio_alta!F135</f>
        <v>0</v>
      </c>
      <c r="H2740" s="69" t="s">
        <v>187</v>
      </c>
      <c r="I2740" t="s">
        <v>198</v>
      </c>
      <c r="J2740" s="69">
        <f>precio_alta!P135</f>
        <v>0</v>
      </c>
    </row>
    <row r="2741" spans="1:10" x14ac:dyDescent="0.3">
      <c r="A2741" t="str">
        <f t="shared" si="42"/>
        <v>0Max Negocios + Ilimitado 189.90CONTADO</v>
      </c>
      <c r="B2741" s="69">
        <f>precio_alta!A136</f>
        <v>0</v>
      </c>
      <c r="C2741" s="69">
        <f>precio_alta!B136</f>
        <v>0</v>
      </c>
      <c r="D2741" s="69">
        <f>precio_alta!C136</f>
        <v>0</v>
      </c>
      <c r="E2741" s="69">
        <f>precio_alta!D136</f>
        <v>0</v>
      </c>
      <c r="F2741" s="69">
        <f>precio_alta!E136</f>
        <v>0</v>
      </c>
      <c r="G2741" s="69">
        <f>precio_alta!F136</f>
        <v>0</v>
      </c>
      <c r="H2741" s="69" t="s">
        <v>187</v>
      </c>
      <c r="I2741" t="s">
        <v>198</v>
      </c>
      <c r="J2741" s="69">
        <f>precio_alta!P136</f>
        <v>0</v>
      </c>
    </row>
    <row r="2742" spans="1:10" x14ac:dyDescent="0.3">
      <c r="A2742" t="str">
        <f t="shared" si="42"/>
        <v>0Max Negocios + Ilimitado 189.90CONTADO</v>
      </c>
      <c r="B2742" s="69">
        <f>precio_alta!A137</f>
        <v>0</v>
      </c>
      <c r="C2742" s="69">
        <f>precio_alta!B137</f>
        <v>0</v>
      </c>
      <c r="D2742" s="69">
        <f>precio_alta!C137</f>
        <v>0</v>
      </c>
      <c r="E2742" s="69">
        <f>precio_alta!D137</f>
        <v>0</v>
      </c>
      <c r="F2742" s="69">
        <f>precio_alta!E137</f>
        <v>0</v>
      </c>
      <c r="G2742" s="69">
        <f>precio_alta!F137</f>
        <v>0</v>
      </c>
      <c r="H2742" s="69" t="s">
        <v>187</v>
      </c>
      <c r="I2742" t="s">
        <v>198</v>
      </c>
      <c r="J2742" s="69">
        <f>precio_alta!P137</f>
        <v>0</v>
      </c>
    </row>
    <row r="2743" spans="1:10" x14ac:dyDescent="0.3">
      <c r="A2743" t="str">
        <f t="shared" si="42"/>
        <v>0Max Negocios + Ilimitado 189.90CONTADO</v>
      </c>
      <c r="B2743" s="69">
        <f>precio_alta!A138</f>
        <v>0</v>
      </c>
      <c r="C2743" s="69">
        <f>precio_alta!B138</f>
        <v>0</v>
      </c>
      <c r="D2743" s="69">
        <f>precio_alta!C138</f>
        <v>0</v>
      </c>
      <c r="E2743" s="69">
        <f>precio_alta!D138</f>
        <v>0</v>
      </c>
      <c r="F2743" s="69">
        <f>precio_alta!E138</f>
        <v>0</v>
      </c>
      <c r="G2743" s="69">
        <f>precio_alta!F138</f>
        <v>0</v>
      </c>
      <c r="H2743" s="69" t="s">
        <v>187</v>
      </c>
      <c r="I2743" t="s">
        <v>198</v>
      </c>
      <c r="J2743" s="69">
        <f>precio_alta!P138</f>
        <v>0</v>
      </c>
    </row>
    <row r="2744" spans="1:10" x14ac:dyDescent="0.3">
      <c r="A2744" t="str">
        <f t="shared" si="42"/>
        <v>0Max Negocios + Ilimitado 189.90CONTADO</v>
      </c>
      <c r="B2744" s="69">
        <f>precio_alta!A139</f>
        <v>0</v>
      </c>
      <c r="C2744" s="69">
        <f>precio_alta!B139</f>
        <v>0</v>
      </c>
      <c r="D2744" s="69">
        <f>precio_alta!C139</f>
        <v>0</v>
      </c>
      <c r="E2744" s="69">
        <f>precio_alta!D139</f>
        <v>0</v>
      </c>
      <c r="F2744" s="69">
        <f>precio_alta!E139</f>
        <v>0</v>
      </c>
      <c r="G2744" s="69">
        <f>precio_alta!F139</f>
        <v>0</v>
      </c>
      <c r="H2744" s="69" t="s">
        <v>187</v>
      </c>
      <c r="I2744" t="s">
        <v>198</v>
      </c>
      <c r="J2744" s="69">
        <f>precio_alta!P139</f>
        <v>0</v>
      </c>
    </row>
    <row r="2745" spans="1:10" x14ac:dyDescent="0.3">
      <c r="A2745" t="str">
        <f t="shared" si="42"/>
        <v>0Max Negocios + Ilimitado 189.90CONTADO</v>
      </c>
      <c r="B2745" s="69">
        <f>precio_alta!A140</f>
        <v>0</v>
      </c>
      <c r="C2745" s="69">
        <f>precio_alta!B140</f>
        <v>0</v>
      </c>
      <c r="D2745" s="69">
        <f>precio_alta!C140</f>
        <v>0</v>
      </c>
      <c r="E2745" s="69">
        <f>precio_alta!D140</f>
        <v>0</v>
      </c>
      <c r="F2745" s="69">
        <f>precio_alta!E140</f>
        <v>0</v>
      </c>
      <c r="G2745" s="69">
        <f>precio_alta!F140</f>
        <v>0</v>
      </c>
      <c r="H2745" s="69" t="s">
        <v>187</v>
      </c>
      <c r="I2745" t="s">
        <v>198</v>
      </c>
      <c r="J2745" s="69">
        <f>precio_alta!P140</f>
        <v>0</v>
      </c>
    </row>
    <row r="2746" spans="1:10" x14ac:dyDescent="0.3">
      <c r="A2746" t="str">
        <f t="shared" si="42"/>
        <v>0Max Negocios + Ilimitado 189.90CONTADO</v>
      </c>
      <c r="B2746" s="69">
        <f>precio_alta!A141</f>
        <v>0</v>
      </c>
      <c r="C2746" s="69">
        <f>precio_alta!B141</f>
        <v>0</v>
      </c>
      <c r="D2746" s="69">
        <f>precio_alta!C141</f>
        <v>0</v>
      </c>
      <c r="E2746" s="69">
        <f>precio_alta!D141</f>
        <v>0</v>
      </c>
      <c r="F2746" s="69">
        <f>precio_alta!E141</f>
        <v>0</v>
      </c>
      <c r="G2746" s="69">
        <f>precio_alta!F141</f>
        <v>0</v>
      </c>
      <c r="H2746" s="69" t="s">
        <v>187</v>
      </c>
      <c r="I2746" t="s">
        <v>198</v>
      </c>
      <c r="J2746" s="69">
        <f>precio_alta!P141</f>
        <v>0</v>
      </c>
    </row>
    <row r="2747" spans="1:10" x14ac:dyDescent="0.3">
      <c r="A2747" t="str">
        <f t="shared" si="42"/>
        <v>0Max Negocios + Ilimitado 189.90CONTADO</v>
      </c>
      <c r="B2747" s="69">
        <f>precio_alta!A142</f>
        <v>0</v>
      </c>
      <c r="C2747" s="69">
        <f>precio_alta!B142</f>
        <v>0</v>
      </c>
      <c r="D2747" s="69">
        <f>precio_alta!C142</f>
        <v>0</v>
      </c>
      <c r="E2747" s="69">
        <f>precio_alta!D142</f>
        <v>0</v>
      </c>
      <c r="F2747" s="69">
        <f>precio_alta!E142</f>
        <v>0</v>
      </c>
      <c r="G2747" s="69">
        <f>precio_alta!F142</f>
        <v>0</v>
      </c>
      <c r="H2747" s="69" t="s">
        <v>187</v>
      </c>
      <c r="I2747" t="s">
        <v>198</v>
      </c>
      <c r="J2747" s="69">
        <f>precio_alta!P142</f>
        <v>0</v>
      </c>
    </row>
    <row r="2748" spans="1:10" x14ac:dyDescent="0.3">
      <c r="A2748" t="str">
        <f t="shared" si="42"/>
        <v>0Max Negocios + Ilimitado 189.90CONTADO</v>
      </c>
      <c r="B2748" s="69">
        <f>precio_alta!A143</f>
        <v>0</v>
      </c>
      <c r="C2748" s="69">
        <f>precio_alta!B143</f>
        <v>0</v>
      </c>
      <c r="D2748" s="69">
        <f>precio_alta!C143</f>
        <v>0</v>
      </c>
      <c r="E2748" s="69">
        <f>precio_alta!D143</f>
        <v>0</v>
      </c>
      <c r="F2748" s="69">
        <f>precio_alta!E143</f>
        <v>0</v>
      </c>
      <c r="G2748" s="69">
        <f>precio_alta!F143</f>
        <v>0</v>
      </c>
      <c r="H2748" s="69" t="s">
        <v>187</v>
      </c>
      <c r="I2748" t="s">
        <v>198</v>
      </c>
      <c r="J2748" s="69">
        <f>precio_alta!P143</f>
        <v>0</v>
      </c>
    </row>
    <row r="2749" spans="1:10" x14ac:dyDescent="0.3">
      <c r="A2749" t="str">
        <f t="shared" si="42"/>
        <v>0Max Negocios + Ilimitado 189.90CONTADO</v>
      </c>
      <c r="B2749" s="69">
        <f>precio_alta!A144</f>
        <v>0</v>
      </c>
      <c r="C2749" s="69">
        <f>precio_alta!B144</f>
        <v>0</v>
      </c>
      <c r="D2749" s="69">
        <f>precio_alta!C144</f>
        <v>0</v>
      </c>
      <c r="E2749" s="69">
        <f>precio_alta!D144</f>
        <v>0</v>
      </c>
      <c r="F2749" s="69">
        <f>precio_alta!E144</f>
        <v>0</v>
      </c>
      <c r="G2749" s="69">
        <f>precio_alta!F144</f>
        <v>0</v>
      </c>
      <c r="H2749" s="69" t="s">
        <v>187</v>
      </c>
      <c r="I2749" t="s">
        <v>198</v>
      </c>
      <c r="J2749" s="69">
        <f>precio_alta!P144</f>
        <v>0</v>
      </c>
    </row>
    <row r="2750" spans="1:10" x14ac:dyDescent="0.3">
      <c r="A2750" t="str">
        <f t="shared" si="42"/>
        <v>0Max Negocios + Ilimitado 189.90CONTADO</v>
      </c>
      <c r="B2750" s="69">
        <f>precio_alta!A145</f>
        <v>0</v>
      </c>
      <c r="C2750" s="69">
        <f>precio_alta!B145</f>
        <v>0</v>
      </c>
      <c r="D2750" s="69">
        <f>precio_alta!C145</f>
        <v>0</v>
      </c>
      <c r="E2750" s="69">
        <f>precio_alta!D145</f>
        <v>0</v>
      </c>
      <c r="F2750" s="69">
        <f>precio_alta!E145</f>
        <v>0</v>
      </c>
      <c r="G2750" s="69">
        <f>precio_alta!F145</f>
        <v>0</v>
      </c>
      <c r="H2750" s="69" t="s">
        <v>187</v>
      </c>
      <c r="I2750" t="s">
        <v>198</v>
      </c>
      <c r="J2750" s="69">
        <f>precio_alta!P145</f>
        <v>0</v>
      </c>
    </row>
    <row r="2751" spans="1:10" x14ac:dyDescent="0.3">
      <c r="A2751" t="str">
        <f t="shared" si="42"/>
        <v>0Max Negocios + Ilimitado 189.90CONTADO</v>
      </c>
      <c r="B2751" s="69">
        <f>precio_alta!A146</f>
        <v>0</v>
      </c>
      <c r="C2751" s="69">
        <f>precio_alta!B146</f>
        <v>0</v>
      </c>
      <c r="D2751" s="69">
        <f>precio_alta!C146</f>
        <v>0</v>
      </c>
      <c r="E2751" s="69">
        <f>precio_alta!D146</f>
        <v>0</v>
      </c>
      <c r="F2751" s="69">
        <f>precio_alta!E146</f>
        <v>0</v>
      </c>
      <c r="G2751" s="69">
        <f>precio_alta!F146</f>
        <v>0</v>
      </c>
      <c r="H2751" s="69" t="s">
        <v>187</v>
      </c>
      <c r="I2751" t="s">
        <v>198</v>
      </c>
      <c r="J2751" s="69">
        <f>precio_alta!P146</f>
        <v>0</v>
      </c>
    </row>
    <row r="2752" spans="1:10" x14ac:dyDescent="0.3">
      <c r="A2752" t="str">
        <f t="shared" si="42"/>
        <v>0Max Negocios + Ilimitado 189.90CONTADO</v>
      </c>
      <c r="B2752" s="69">
        <f>precio_alta!A147</f>
        <v>0</v>
      </c>
      <c r="C2752" s="69">
        <f>precio_alta!B147</f>
        <v>0</v>
      </c>
      <c r="D2752" s="69">
        <f>precio_alta!C147</f>
        <v>0</v>
      </c>
      <c r="E2752" s="69">
        <f>precio_alta!D147</f>
        <v>0</v>
      </c>
      <c r="F2752" s="69">
        <f>precio_alta!E147</f>
        <v>0</v>
      </c>
      <c r="G2752" s="69">
        <f>precio_alta!F147</f>
        <v>0</v>
      </c>
      <c r="H2752" s="69" t="s">
        <v>187</v>
      </c>
      <c r="I2752" t="s">
        <v>198</v>
      </c>
      <c r="J2752" s="69">
        <f>precio_alta!P147</f>
        <v>0</v>
      </c>
    </row>
    <row r="2753" spans="1:10" x14ac:dyDescent="0.3">
      <c r="A2753" t="str">
        <f t="shared" si="42"/>
        <v>0Max Negocios + Ilimitado 189.90CONTADO</v>
      </c>
      <c r="B2753" s="69">
        <f>precio_alta!A148</f>
        <v>0</v>
      </c>
      <c r="C2753" s="69">
        <f>precio_alta!B148</f>
        <v>0</v>
      </c>
      <c r="D2753" s="69">
        <f>precio_alta!C148</f>
        <v>0</v>
      </c>
      <c r="E2753" s="69">
        <f>precio_alta!D148</f>
        <v>0</v>
      </c>
      <c r="F2753" s="69">
        <f>precio_alta!E148</f>
        <v>0</v>
      </c>
      <c r="G2753" s="69">
        <f>precio_alta!F148</f>
        <v>0</v>
      </c>
      <c r="H2753" s="69" t="s">
        <v>187</v>
      </c>
      <c r="I2753" t="s">
        <v>198</v>
      </c>
      <c r="J2753" s="69">
        <f>precio_alta!P148</f>
        <v>0</v>
      </c>
    </row>
    <row r="2754" spans="1:10" x14ac:dyDescent="0.3">
      <c r="A2754" t="str">
        <f t="shared" si="42"/>
        <v>0Max Negocios + Ilimitado 189.90CONTADO</v>
      </c>
      <c r="B2754" s="69">
        <f>precio_alta!A149</f>
        <v>0</v>
      </c>
      <c r="C2754" s="69">
        <f>precio_alta!B149</f>
        <v>0</v>
      </c>
      <c r="D2754" s="69">
        <f>precio_alta!C149</f>
        <v>0</v>
      </c>
      <c r="E2754" s="69">
        <f>precio_alta!D149</f>
        <v>0</v>
      </c>
      <c r="F2754" s="69">
        <f>precio_alta!E149</f>
        <v>0</v>
      </c>
      <c r="G2754" s="69">
        <f>precio_alta!F149</f>
        <v>0</v>
      </c>
      <c r="H2754" s="69" t="s">
        <v>187</v>
      </c>
      <c r="I2754" t="s">
        <v>198</v>
      </c>
      <c r="J2754" s="69">
        <f>precio_alta!P149</f>
        <v>0</v>
      </c>
    </row>
    <row r="2755" spans="1:10" x14ac:dyDescent="0.3">
      <c r="A2755" t="str">
        <f t="shared" ref="A2755:A2818" si="43">CONCATENATE(E2755,I2755,H2755)</f>
        <v>0Max Negocios + Ilimitado 189.90CONTADO</v>
      </c>
      <c r="B2755" s="69">
        <f>precio_alta!A150</f>
        <v>0</v>
      </c>
      <c r="C2755" s="69">
        <f>precio_alta!B150</f>
        <v>0</v>
      </c>
      <c r="D2755" s="69">
        <f>precio_alta!C150</f>
        <v>0</v>
      </c>
      <c r="E2755" s="69">
        <f>precio_alta!D150</f>
        <v>0</v>
      </c>
      <c r="F2755" s="69">
        <f>precio_alta!E150</f>
        <v>0</v>
      </c>
      <c r="G2755" s="69">
        <f>precio_alta!F150</f>
        <v>0</v>
      </c>
      <c r="H2755" s="69" t="s">
        <v>187</v>
      </c>
      <c r="I2755" t="s">
        <v>198</v>
      </c>
      <c r="J2755" s="69">
        <f>precio_alta!P150</f>
        <v>0</v>
      </c>
    </row>
    <row r="2756" spans="1:10" x14ac:dyDescent="0.3">
      <c r="A2756" t="str">
        <f t="shared" si="43"/>
        <v>0Max Negocios + Ilimitado 189.90CONTADO</v>
      </c>
      <c r="B2756" s="69">
        <f>precio_alta!A151</f>
        <v>0</v>
      </c>
      <c r="C2756" s="69">
        <f>precio_alta!B151</f>
        <v>0</v>
      </c>
      <c r="D2756" s="69">
        <f>precio_alta!C151</f>
        <v>0</v>
      </c>
      <c r="E2756" s="69">
        <f>precio_alta!D151</f>
        <v>0</v>
      </c>
      <c r="F2756" s="69">
        <f>precio_alta!E151</f>
        <v>0</v>
      </c>
      <c r="G2756" s="69">
        <f>precio_alta!F151</f>
        <v>0</v>
      </c>
      <c r="H2756" s="69" t="s">
        <v>187</v>
      </c>
      <c r="I2756" t="s">
        <v>198</v>
      </c>
      <c r="J2756" s="69">
        <f>precio_alta!P151</f>
        <v>0</v>
      </c>
    </row>
    <row r="2757" spans="1:10" x14ac:dyDescent="0.3">
      <c r="A2757" t="str">
        <f t="shared" si="43"/>
        <v>0Max Negocios + Ilimitado 189.90CONTADO</v>
      </c>
      <c r="B2757" s="69">
        <f>precio_alta!A152</f>
        <v>0</v>
      </c>
      <c r="C2757" s="69">
        <f>precio_alta!B152</f>
        <v>0</v>
      </c>
      <c r="D2757" s="69">
        <f>precio_alta!C152</f>
        <v>0</v>
      </c>
      <c r="E2757" s="69">
        <f>precio_alta!D152</f>
        <v>0</v>
      </c>
      <c r="F2757" s="69">
        <f>precio_alta!E152</f>
        <v>0</v>
      </c>
      <c r="G2757" s="69">
        <f>precio_alta!F152</f>
        <v>0</v>
      </c>
      <c r="H2757" s="69" t="s">
        <v>187</v>
      </c>
      <c r="I2757" t="s">
        <v>198</v>
      </c>
      <c r="J2757" s="69">
        <f>precio_alta!P152</f>
        <v>0</v>
      </c>
    </row>
    <row r="2758" spans="1:10" x14ac:dyDescent="0.3">
      <c r="A2758" t="str">
        <f t="shared" si="43"/>
        <v>0Max Negocios + Ilimitado 189.90CONTADO</v>
      </c>
      <c r="B2758" s="69">
        <f>precio_alta!A153</f>
        <v>0</v>
      </c>
      <c r="C2758" s="69">
        <f>precio_alta!B153</f>
        <v>0</v>
      </c>
      <c r="D2758" s="69">
        <f>precio_alta!C153</f>
        <v>0</v>
      </c>
      <c r="E2758" s="69">
        <f>precio_alta!D153</f>
        <v>0</v>
      </c>
      <c r="F2758" s="69">
        <f>precio_alta!E153</f>
        <v>0</v>
      </c>
      <c r="G2758" s="69">
        <f>precio_alta!F153</f>
        <v>0</v>
      </c>
      <c r="H2758" s="69" t="s">
        <v>187</v>
      </c>
      <c r="I2758" t="s">
        <v>198</v>
      </c>
      <c r="J2758" s="69">
        <f>precio_alta!P153</f>
        <v>0</v>
      </c>
    </row>
    <row r="2759" spans="1:10" x14ac:dyDescent="0.3">
      <c r="A2759" t="str">
        <f t="shared" si="43"/>
        <v>0Max Negocios + Ilimitado 189.90CONTADO</v>
      </c>
      <c r="B2759" s="69">
        <f>precio_alta!A154</f>
        <v>0</v>
      </c>
      <c r="C2759" s="69">
        <f>precio_alta!B154</f>
        <v>0</v>
      </c>
      <c r="D2759" s="69">
        <f>precio_alta!C154</f>
        <v>0</v>
      </c>
      <c r="E2759" s="69">
        <f>precio_alta!D154</f>
        <v>0</v>
      </c>
      <c r="F2759" s="69">
        <f>precio_alta!E154</f>
        <v>0</v>
      </c>
      <c r="G2759" s="69">
        <f>precio_alta!F154</f>
        <v>0</v>
      </c>
      <c r="H2759" s="69" t="s">
        <v>187</v>
      </c>
      <c r="I2759" t="s">
        <v>198</v>
      </c>
      <c r="J2759" s="69">
        <f>precio_alta!P154</f>
        <v>0</v>
      </c>
    </row>
    <row r="2760" spans="1:10" x14ac:dyDescent="0.3">
      <c r="A2760" t="str">
        <f t="shared" si="43"/>
        <v>0Max Negocios + Ilimitado 189.90CONTADO</v>
      </c>
      <c r="B2760" s="69">
        <f>precio_alta!A155</f>
        <v>0</v>
      </c>
      <c r="C2760" s="69">
        <f>precio_alta!B155</f>
        <v>0</v>
      </c>
      <c r="D2760" s="69">
        <f>precio_alta!C155</f>
        <v>0</v>
      </c>
      <c r="E2760" s="69">
        <f>precio_alta!D155</f>
        <v>0</v>
      </c>
      <c r="F2760" s="69">
        <f>precio_alta!E155</f>
        <v>0</v>
      </c>
      <c r="G2760" s="69">
        <f>precio_alta!F155</f>
        <v>0</v>
      </c>
      <c r="H2760" s="69" t="s">
        <v>187</v>
      </c>
      <c r="I2760" t="s">
        <v>198</v>
      </c>
      <c r="J2760" s="69">
        <f>precio_alta!P155</f>
        <v>0</v>
      </c>
    </row>
    <row r="2761" spans="1:10" x14ac:dyDescent="0.3">
      <c r="A2761" t="str">
        <f t="shared" si="43"/>
        <v>0Max Negocios + Ilimitado 189.90CONTADO</v>
      </c>
      <c r="B2761" s="69">
        <f>precio_alta!A156</f>
        <v>0</v>
      </c>
      <c r="C2761" s="69">
        <f>precio_alta!B156</f>
        <v>0</v>
      </c>
      <c r="D2761" s="69">
        <f>precio_alta!C156</f>
        <v>0</v>
      </c>
      <c r="E2761" s="69">
        <f>precio_alta!D156</f>
        <v>0</v>
      </c>
      <c r="F2761" s="69">
        <f>precio_alta!E156</f>
        <v>0</v>
      </c>
      <c r="G2761" s="69">
        <f>precio_alta!F156</f>
        <v>0</v>
      </c>
      <c r="H2761" s="69" t="s">
        <v>187</v>
      </c>
      <c r="I2761" t="s">
        <v>198</v>
      </c>
      <c r="J2761" s="69">
        <f>precio_alta!P156</f>
        <v>0</v>
      </c>
    </row>
    <row r="2762" spans="1:10" x14ac:dyDescent="0.3">
      <c r="A2762" t="str">
        <f t="shared" si="43"/>
        <v>0Max Negocios + Ilimitado 189.90CONTADO</v>
      </c>
      <c r="B2762" s="69">
        <f>precio_alta!A157</f>
        <v>0</v>
      </c>
      <c r="C2762" s="69">
        <f>precio_alta!B157</f>
        <v>0</v>
      </c>
      <c r="D2762" s="69">
        <f>precio_alta!C157</f>
        <v>0</v>
      </c>
      <c r="E2762" s="69">
        <f>precio_alta!D157</f>
        <v>0</v>
      </c>
      <c r="F2762" s="69">
        <f>precio_alta!E157</f>
        <v>0</v>
      </c>
      <c r="G2762" s="69">
        <f>precio_alta!F157</f>
        <v>0</v>
      </c>
      <c r="H2762" s="69" t="s">
        <v>187</v>
      </c>
      <c r="I2762" t="s">
        <v>198</v>
      </c>
      <c r="J2762" s="69">
        <f>precio_alta!P157</f>
        <v>0</v>
      </c>
    </row>
    <row r="2763" spans="1:10" x14ac:dyDescent="0.3">
      <c r="A2763" t="str">
        <f t="shared" si="43"/>
        <v>0Max Negocios + Ilimitado 189.90CONTADO</v>
      </c>
      <c r="B2763" s="69">
        <f>precio_alta!A158</f>
        <v>0</v>
      </c>
      <c r="C2763" s="69">
        <f>precio_alta!B158</f>
        <v>0</v>
      </c>
      <c r="D2763" s="69">
        <f>precio_alta!C158</f>
        <v>0</v>
      </c>
      <c r="E2763" s="69">
        <f>precio_alta!D158</f>
        <v>0</v>
      </c>
      <c r="F2763" s="69">
        <f>precio_alta!E158</f>
        <v>0</v>
      </c>
      <c r="G2763" s="69">
        <f>precio_alta!F158</f>
        <v>0</v>
      </c>
      <c r="H2763" s="69" t="s">
        <v>187</v>
      </c>
      <c r="I2763" t="s">
        <v>198</v>
      </c>
      <c r="J2763" s="69">
        <f>precio_alta!P158</f>
        <v>0</v>
      </c>
    </row>
    <row r="2764" spans="1:10" x14ac:dyDescent="0.3">
      <c r="A2764" t="str">
        <f t="shared" si="43"/>
        <v>0Max Negocios + Ilimitado 189.90CONTADO</v>
      </c>
      <c r="B2764" s="69">
        <f>precio_alta!A159</f>
        <v>0</v>
      </c>
      <c r="C2764" s="69">
        <f>precio_alta!B159</f>
        <v>0</v>
      </c>
      <c r="D2764" s="69">
        <f>precio_alta!C159</f>
        <v>0</v>
      </c>
      <c r="E2764" s="69">
        <f>precio_alta!D159</f>
        <v>0</v>
      </c>
      <c r="F2764" s="69">
        <f>precio_alta!E159</f>
        <v>0</v>
      </c>
      <c r="G2764" s="69">
        <f>precio_alta!F159</f>
        <v>0</v>
      </c>
      <c r="H2764" s="69" t="s">
        <v>187</v>
      </c>
      <c r="I2764" t="s">
        <v>198</v>
      </c>
      <c r="J2764" s="69">
        <f>precio_alta!P159</f>
        <v>0</v>
      </c>
    </row>
    <row r="2765" spans="1:10" x14ac:dyDescent="0.3">
      <c r="A2765" t="str">
        <f t="shared" si="43"/>
        <v>0Max Negocios + Ilimitado 189.90CONTADO</v>
      </c>
      <c r="B2765" s="69">
        <f>precio_alta!A160</f>
        <v>0</v>
      </c>
      <c r="C2765" s="69">
        <f>precio_alta!B160</f>
        <v>0</v>
      </c>
      <c r="D2765" s="69">
        <f>precio_alta!C160</f>
        <v>0</v>
      </c>
      <c r="E2765" s="69">
        <f>precio_alta!D160</f>
        <v>0</v>
      </c>
      <c r="F2765" s="69">
        <f>precio_alta!E160</f>
        <v>0</v>
      </c>
      <c r="G2765" s="69">
        <f>precio_alta!F160</f>
        <v>0</v>
      </c>
      <c r="H2765" s="69" t="s">
        <v>187</v>
      </c>
      <c r="I2765" t="s">
        <v>198</v>
      </c>
      <c r="J2765" s="69">
        <f>precio_alta!P160</f>
        <v>0</v>
      </c>
    </row>
    <row r="2766" spans="1:10" x14ac:dyDescent="0.3">
      <c r="A2766" t="str">
        <f t="shared" si="43"/>
        <v>0Max Negocios + Ilimitado 189.90CONTADO</v>
      </c>
      <c r="B2766" s="69">
        <f>precio_alta!A161</f>
        <v>0</v>
      </c>
      <c r="C2766" s="69">
        <f>precio_alta!B161</f>
        <v>0</v>
      </c>
      <c r="D2766" s="69">
        <f>precio_alta!C161</f>
        <v>0</v>
      </c>
      <c r="E2766" s="69">
        <f>precio_alta!D161</f>
        <v>0</v>
      </c>
      <c r="F2766" s="69">
        <f>precio_alta!E161</f>
        <v>0</v>
      </c>
      <c r="G2766" s="69">
        <f>precio_alta!F161</f>
        <v>0</v>
      </c>
      <c r="H2766" s="69" t="s">
        <v>187</v>
      </c>
      <c r="I2766" t="s">
        <v>198</v>
      </c>
      <c r="J2766" s="69">
        <f>precio_alta!P161</f>
        <v>0</v>
      </c>
    </row>
    <row r="2767" spans="1:10" x14ac:dyDescent="0.3">
      <c r="A2767" t="str">
        <f t="shared" si="43"/>
        <v>0Max Negocios + Ilimitado 189.90CONTADO</v>
      </c>
      <c r="B2767" s="69">
        <f>precio_alta!A162</f>
        <v>0</v>
      </c>
      <c r="C2767" s="69">
        <f>precio_alta!B162</f>
        <v>0</v>
      </c>
      <c r="D2767" s="69">
        <f>precio_alta!C162</f>
        <v>0</v>
      </c>
      <c r="E2767" s="69">
        <f>precio_alta!D162</f>
        <v>0</v>
      </c>
      <c r="F2767" s="69">
        <f>precio_alta!E162</f>
        <v>0</v>
      </c>
      <c r="G2767" s="69">
        <f>precio_alta!F162</f>
        <v>0</v>
      </c>
      <c r="H2767" s="69" t="s">
        <v>187</v>
      </c>
      <c r="I2767" t="s">
        <v>198</v>
      </c>
      <c r="J2767" s="69">
        <f>precio_alta!P162</f>
        <v>0</v>
      </c>
    </row>
    <row r="2768" spans="1:10" x14ac:dyDescent="0.3">
      <c r="A2768" t="str">
        <f t="shared" si="43"/>
        <v>0Max Negocios + Ilimitado 189.90CONTADO</v>
      </c>
      <c r="B2768" s="69">
        <f>precio_alta!A163</f>
        <v>0</v>
      </c>
      <c r="C2768" s="69">
        <f>precio_alta!B163</f>
        <v>0</v>
      </c>
      <c r="D2768" s="69">
        <f>precio_alta!C163</f>
        <v>0</v>
      </c>
      <c r="E2768" s="69">
        <f>precio_alta!D163</f>
        <v>0</v>
      </c>
      <c r="F2768" s="69">
        <f>precio_alta!E163</f>
        <v>0</v>
      </c>
      <c r="G2768" s="69">
        <f>precio_alta!F163</f>
        <v>0</v>
      </c>
      <c r="H2768" s="69" t="s">
        <v>187</v>
      </c>
      <c r="I2768" t="s">
        <v>198</v>
      </c>
      <c r="J2768" s="69">
        <f>precio_alta!P163</f>
        <v>0</v>
      </c>
    </row>
    <row r="2769" spans="1:10" x14ac:dyDescent="0.3">
      <c r="A2769" t="str">
        <f t="shared" si="43"/>
        <v>0Max Negocios + Ilimitado 189.90CONTADO</v>
      </c>
      <c r="B2769" s="69">
        <f>precio_alta!A164</f>
        <v>0</v>
      </c>
      <c r="C2769" s="69">
        <f>precio_alta!B164</f>
        <v>0</v>
      </c>
      <c r="D2769" s="69">
        <f>precio_alta!C164</f>
        <v>0</v>
      </c>
      <c r="E2769" s="69">
        <f>precio_alta!D164</f>
        <v>0</v>
      </c>
      <c r="F2769" s="69">
        <f>precio_alta!E164</f>
        <v>0</v>
      </c>
      <c r="G2769" s="69">
        <f>precio_alta!F164</f>
        <v>0</v>
      </c>
      <c r="H2769" s="69" t="s">
        <v>187</v>
      </c>
      <c r="I2769" t="s">
        <v>198</v>
      </c>
      <c r="J2769" s="69">
        <f>precio_alta!P164</f>
        <v>0</v>
      </c>
    </row>
    <row r="2770" spans="1:10" x14ac:dyDescent="0.3">
      <c r="A2770" t="str">
        <f t="shared" si="43"/>
        <v>0Max Negocios + Ilimitado 189.90CONTADO</v>
      </c>
      <c r="B2770" s="69">
        <f>precio_alta!A165</f>
        <v>0</v>
      </c>
      <c r="C2770" s="69">
        <f>precio_alta!B165</f>
        <v>0</v>
      </c>
      <c r="D2770" s="69">
        <f>precio_alta!C165</f>
        <v>0</v>
      </c>
      <c r="E2770" s="69">
        <f>precio_alta!D165</f>
        <v>0</v>
      </c>
      <c r="F2770" s="69">
        <f>precio_alta!E165</f>
        <v>0</v>
      </c>
      <c r="G2770" s="69">
        <f>precio_alta!F165</f>
        <v>0</v>
      </c>
      <c r="H2770" s="69" t="s">
        <v>187</v>
      </c>
      <c r="I2770" t="s">
        <v>198</v>
      </c>
      <c r="J2770" s="69">
        <f>precio_alta!P165</f>
        <v>0</v>
      </c>
    </row>
    <row r="2771" spans="1:10" x14ac:dyDescent="0.3">
      <c r="A2771" t="str">
        <f t="shared" si="43"/>
        <v>0Max Negocios + Ilimitado 189.90CONTADO</v>
      </c>
      <c r="B2771" s="69">
        <f>precio_alta!A166</f>
        <v>0</v>
      </c>
      <c r="C2771" s="69">
        <f>precio_alta!B166</f>
        <v>0</v>
      </c>
      <c r="D2771" s="69">
        <f>precio_alta!C166</f>
        <v>0</v>
      </c>
      <c r="E2771" s="69">
        <f>precio_alta!D166</f>
        <v>0</v>
      </c>
      <c r="F2771" s="69">
        <f>precio_alta!E166</f>
        <v>0</v>
      </c>
      <c r="G2771" s="69">
        <f>precio_alta!F166</f>
        <v>0</v>
      </c>
      <c r="H2771" s="69" t="s">
        <v>187</v>
      </c>
      <c r="I2771" t="s">
        <v>198</v>
      </c>
      <c r="J2771" s="69">
        <f>precio_alta!P166</f>
        <v>0</v>
      </c>
    </row>
    <row r="2772" spans="1:10" x14ac:dyDescent="0.3">
      <c r="A2772" t="str">
        <f t="shared" si="43"/>
        <v>0Max Negocios + Ilimitado 189.90CONTADO</v>
      </c>
      <c r="B2772" s="69">
        <f>precio_alta!A167</f>
        <v>0</v>
      </c>
      <c r="C2772" s="69">
        <f>precio_alta!B167</f>
        <v>0</v>
      </c>
      <c r="D2772" s="69">
        <f>precio_alta!C167</f>
        <v>0</v>
      </c>
      <c r="E2772" s="69">
        <f>precio_alta!D167</f>
        <v>0</v>
      </c>
      <c r="F2772" s="69">
        <f>precio_alta!E167</f>
        <v>0</v>
      </c>
      <c r="G2772" s="69">
        <f>precio_alta!F167</f>
        <v>0</v>
      </c>
      <c r="H2772" s="69" t="s">
        <v>187</v>
      </c>
      <c r="I2772" t="s">
        <v>198</v>
      </c>
      <c r="J2772" s="69">
        <f>precio_alta!P167</f>
        <v>0</v>
      </c>
    </row>
    <row r="2773" spans="1:10" x14ac:dyDescent="0.3">
      <c r="A2773" t="str">
        <f t="shared" si="43"/>
        <v>0Max Negocios + Ilimitado 189.90CONTADO</v>
      </c>
      <c r="B2773" s="69">
        <f>precio_alta!A168</f>
        <v>0</v>
      </c>
      <c r="C2773" s="69">
        <f>precio_alta!B168</f>
        <v>0</v>
      </c>
      <c r="D2773" s="69">
        <f>precio_alta!C168</f>
        <v>0</v>
      </c>
      <c r="E2773" s="69">
        <f>precio_alta!D168</f>
        <v>0</v>
      </c>
      <c r="F2773" s="69">
        <f>precio_alta!E168</f>
        <v>0</v>
      </c>
      <c r="G2773" s="69">
        <f>precio_alta!F168</f>
        <v>0</v>
      </c>
      <c r="H2773" s="69" t="s">
        <v>187</v>
      </c>
      <c r="I2773" t="s">
        <v>198</v>
      </c>
      <c r="J2773" s="69">
        <f>precio_alta!P168</f>
        <v>0</v>
      </c>
    </row>
    <row r="2774" spans="1:10" x14ac:dyDescent="0.3">
      <c r="A2774" t="str">
        <f t="shared" si="43"/>
        <v>0Max Negocios + Ilimitado 189.90CONTADO</v>
      </c>
      <c r="B2774" s="69">
        <f>precio_alta!A169</f>
        <v>0</v>
      </c>
      <c r="C2774" s="69">
        <f>precio_alta!B169</f>
        <v>0</v>
      </c>
      <c r="D2774" s="69">
        <f>precio_alta!C169</f>
        <v>0</v>
      </c>
      <c r="E2774" s="69">
        <f>precio_alta!D169</f>
        <v>0</v>
      </c>
      <c r="F2774" s="69">
        <f>precio_alta!E169</f>
        <v>0</v>
      </c>
      <c r="G2774" s="69">
        <f>precio_alta!F169</f>
        <v>0</v>
      </c>
      <c r="H2774" s="69" t="s">
        <v>187</v>
      </c>
      <c r="I2774" t="s">
        <v>198</v>
      </c>
      <c r="J2774" s="69">
        <f>precio_alta!P169</f>
        <v>0</v>
      </c>
    </row>
    <row r="2775" spans="1:10" x14ac:dyDescent="0.3">
      <c r="A2775" t="str">
        <f t="shared" si="43"/>
        <v>0Max Negocios + Ilimitado 189.90CONTADO</v>
      </c>
      <c r="B2775" s="69">
        <f>precio_alta!A170</f>
        <v>0</v>
      </c>
      <c r="C2775" s="69">
        <f>precio_alta!B170</f>
        <v>0</v>
      </c>
      <c r="D2775" s="69">
        <f>precio_alta!C170</f>
        <v>0</v>
      </c>
      <c r="E2775" s="69">
        <f>precio_alta!D170</f>
        <v>0</v>
      </c>
      <c r="F2775" s="69">
        <f>precio_alta!E170</f>
        <v>0</v>
      </c>
      <c r="G2775" s="69">
        <f>precio_alta!F170</f>
        <v>0</v>
      </c>
      <c r="H2775" s="69" t="s">
        <v>187</v>
      </c>
      <c r="I2775" t="s">
        <v>198</v>
      </c>
      <c r="J2775" s="69">
        <f>precio_alta!P170</f>
        <v>0</v>
      </c>
    </row>
    <row r="2776" spans="1:10" x14ac:dyDescent="0.3">
      <c r="A2776" t="str">
        <f t="shared" si="43"/>
        <v>0Max Negocios + Ilimitado 189.90CONTADO</v>
      </c>
      <c r="B2776" s="69">
        <f>precio_alta!A171</f>
        <v>0</v>
      </c>
      <c r="C2776" s="69">
        <f>precio_alta!B171</f>
        <v>0</v>
      </c>
      <c r="D2776" s="69">
        <f>precio_alta!C171</f>
        <v>0</v>
      </c>
      <c r="E2776" s="69">
        <f>precio_alta!D171</f>
        <v>0</v>
      </c>
      <c r="F2776" s="69">
        <f>precio_alta!E171</f>
        <v>0</v>
      </c>
      <c r="G2776" s="69">
        <f>precio_alta!F171</f>
        <v>0</v>
      </c>
      <c r="H2776" s="69" t="s">
        <v>187</v>
      </c>
      <c r="I2776" t="s">
        <v>198</v>
      </c>
      <c r="J2776" s="69">
        <f>precio_alta!P171</f>
        <v>0</v>
      </c>
    </row>
    <row r="2777" spans="1:10" x14ac:dyDescent="0.3">
      <c r="A2777" t="str">
        <f t="shared" si="43"/>
        <v>0Max Negocios + Ilimitado 189.90CONTADO</v>
      </c>
      <c r="B2777" s="69">
        <f>precio_alta!A172</f>
        <v>0</v>
      </c>
      <c r="C2777" s="69">
        <f>precio_alta!B172</f>
        <v>0</v>
      </c>
      <c r="D2777" s="69">
        <f>precio_alta!C172</f>
        <v>0</v>
      </c>
      <c r="E2777" s="69">
        <f>precio_alta!D172</f>
        <v>0</v>
      </c>
      <c r="F2777" s="69">
        <f>precio_alta!E172</f>
        <v>0</v>
      </c>
      <c r="G2777" s="69">
        <f>precio_alta!F172</f>
        <v>0</v>
      </c>
      <c r="H2777" s="69" t="s">
        <v>187</v>
      </c>
      <c r="I2777" t="s">
        <v>198</v>
      </c>
      <c r="J2777" s="69">
        <f>precio_alta!P172</f>
        <v>0</v>
      </c>
    </row>
    <row r="2778" spans="1:10" x14ac:dyDescent="0.3">
      <c r="A2778" t="str">
        <f t="shared" si="43"/>
        <v>0Max Negocios + Ilimitado 189.90CONTADO</v>
      </c>
      <c r="B2778" s="69">
        <f>precio_alta!A173</f>
        <v>0</v>
      </c>
      <c r="C2778" s="69">
        <f>precio_alta!B173</f>
        <v>0</v>
      </c>
      <c r="D2778" s="69">
        <f>precio_alta!C173</f>
        <v>0</v>
      </c>
      <c r="E2778" s="69">
        <f>precio_alta!D173</f>
        <v>0</v>
      </c>
      <c r="F2778" s="69">
        <f>precio_alta!E173</f>
        <v>0</v>
      </c>
      <c r="G2778" s="69">
        <f>precio_alta!F173</f>
        <v>0</v>
      </c>
      <c r="H2778" s="69" t="s">
        <v>187</v>
      </c>
      <c r="I2778" t="s">
        <v>198</v>
      </c>
      <c r="J2778" s="69">
        <f>precio_alta!P173</f>
        <v>0</v>
      </c>
    </row>
    <row r="2779" spans="1:10" x14ac:dyDescent="0.3">
      <c r="A2779" t="str">
        <f t="shared" si="43"/>
        <v>0Max Negocios + Ilimitado 189.90CONTADO</v>
      </c>
      <c r="B2779" s="69">
        <f>precio_alta!A174</f>
        <v>0</v>
      </c>
      <c r="C2779" s="69">
        <f>precio_alta!B174</f>
        <v>0</v>
      </c>
      <c r="D2779" s="69">
        <f>precio_alta!C174</f>
        <v>0</v>
      </c>
      <c r="E2779" s="69">
        <f>precio_alta!D174</f>
        <v>0</v>
      </c>
      <c r="F2779" s="69">
        <f>precio_alta!E174</f>
        <v>0</v>
      </c>
      <c r="G2779" s="69">
        <f>precio_alta!F174</f>
        <v>0</v>
      </c>
      <c r="H2779" s="69" t="s">
        <v>187</v>
      </c>
      <c r="I2779" t="s">
        <v>198</v>
      </c>
      <c r="J2779" s="69">
        <f>precio_alta!P174</f>
        <v>0</v>
      </c>
    </row>
    <row r="2780" spans="1:10" x14ac:dyDescent="0.3">
      <c r="A2780" t="str">
        <f t="shared" si="43"/>
        <v>0Max Negocios + Ilimitado 189.90CONTADO</v>
      </c>
      <c r="B2780" s="69">
        <f>precio_alta!A175</f>
        <v>0</v>
      </c>
      <c r="C2780" s="69">
        <f>precio_alta!B175</f>
        <v>0</v>
      </c>
      <c r="D2780" s="69">
        <f>precio_alta!C175</f>
        <v>0</v>
      </c>
      <c r="E2780" s="69">
        <f>precio_alta!D175</f>
        <v>0</v>
      </c>
      <c r="F2780" s="69">
        <f>precio_alta!E175</f>
        <v>0</v>
      </c>
      <c r="G2780" s="69">
        <f>precio_alta!F175</f>
        <v>0</v>
      </c>
      <c r="H2780" s="69" t="s">
        <v>187</v>
      </c>
      <c r="I2780" t="s">
        <v>198</v>
      </c>
      <c r="J2780" s="69">
        <f>precio_alta!P175</f>
        <v>0</v>
      </c>
    </row>
    <row r="2781" spans="1:10" x14ac:dyDescent="0.3">
      <c r="A2781" t="str">
        <f t="shared" si="43"/>
        <v>0Max Negocios + Ilimitado 189.90CONTADO</v>
      </c>
      <c r="B2781" s="69">
        <f>precio_alta!A176</f>
        <v>0</v>
      </c>
      <c r="C2781" s="69">
        <f>precio_alta!B176</f>
        <v>0</v>
      </c>
      <c r="D2781" s="69">
        <f>precio_alta!C176</f>
        <v>0</v>
      </c>
      <c r="E2781" s="69">
        <f>precio_alta!D176</f>
        <v>0</v>
      </c>
      <c r="F2781" s="69">
        <f>precio_alta!E176</f>
        <v>0</v>
      </c>
      <c r="G2781" s="69">
        <f>precio_alta!F176</f>
        <v>0</v>
      </c>
      <c r="H2781" s="69" t="s">
        <v>187</v>
      </c>
      <c r="I2781" t="s">
        <v>198</v>
      </c>
      <c r="J2781" s="69">
        <f>precio_alta!P176</f>
        <v>0</v>
      </c>
    </row>
    <row r="2782" spans="1:10" x14ac:dyDescent="0.3">
      <c r="A2782" t="str">
        <f t="shared" si="43"/>
        <v>0Max Negocios + Ilimitado 189.90CONTADO</v>
      </c>
      <c r="B2782" s="69">
        <f>precio_alta!A177</f>
        <v>0</v>
      </c>
      <c r="C2782" s="69">
        <f>precio_alta!B177</f>
        <v>0</v>
      </c>
      <c r="D2782" s="69">
        <f>precio_alta!C177</f>
        <v>0</v>
      </c>
      <c r="E2782" s="69">
        <f>precio_alta!D177</f>
        <v>0</v>
      </c>
      <c r="F2782" s="69">
        <f>precio_alta!E177</f>
        <v>0</v>
      </c>
      <c r="G2782" s="69">
        <f>precio_alta!F177</f>
        <v>0</v>
      </c>
      <c r="H2782" s="69" t="s">
        <v>187</v>
      </c>
      <c r="I2782" t="s">
        <v>198</v>
      </c>
      <c r="J2782" s="69">
        <f>precio_alta!P177</f>
        <v>0</v>
      </c>
    </row>
    <row r="2783" spans="1:10" x14ac:dyDescent="0.3">
      <c r="A2783" t="str">
        <f t="shared" si="43"/>
        <v>0Max Negocios + Ilimitado 189.90CONTADO</v>
      </c>
      <c r="B2783" s="69">
        <f>precio_alta!A178</f>
        <v>0</v>
      </c>
      <c r="C2783" s="69">
        <f>precio_alta!B178</f>
        <v>0</v>
      </c>
      <c r="D2783" s="69">
        <f>precio_alta!C178</f>
        <v>0</v>
      </c>
      <c r="E2783" s="69">
        <f>precio_alta!D178</f>
        <v>0</v>
      </c>
      <c r="F2783" s="69">
        <f>precio_alta!E178</f>
        <v>0</v>
      </c>
      <c r="G2783" s="69">
        <f>precio_alta!F178</f>
        <v>0</v>
      </c>
      <c r="H2783" s="69" t="s">
        <v>187</v>
      </c>
      <c r="I2783" t="s">
        <v>198</v>
      </c>
      <c r="J2783" s="69">
        <f>precio_alta!P178</f>
        <v>0</v>
      </c>
    </row>
    <row r="2784" spans="1:10" x14ac:dyDescent="0.3">
      <c r="A2784" t="str">
        <f t="shared" si="43"/>
        <v>0Max Negocios + Ilimitado 189.90CONTADO</v>
      </c>
      <c r="B2784" s="69">
        <f>precio_alta!A179</f>
        <v>0</v>
      </c>
      <c r="C2784" s="69">
        <f>precio_alta!B179</f>
        <v>0</v>
      </c>
      <c r="D2784" s="69">
        <f>precio_alta!C179</f>
        <v>0</v>
      </c>
      <c r="E2784" s="69">
        <f>precio_alta!D179</f>
        <v>0</v>
      </c>
      <c r="F2784" s="69">
        <f>precio_alta!E179</f>
        <v>0</v>
      </c>
      <c r="G2784" s="69">
        <f>precio_alta!F179</f>
        <v>0</v>
      </c>
      <c r="H2784" s="69" t="s">
        <v>187</v>
      </c>
      <c r="I2784" t="s">
        <v>198</v>
      </c>
      <c r="J2784" s="69">
        <f>precio_alta!P179</f>
        <v>0</v>
      </c>
    </row>
    <row r="2785" spans="1:10" x14ac:dyDescent="0.3">
      <c r="A2785" t="str">
        <f t="shared" si="43"/>
        <v>0Max Negocios + Ilimitado 189.90CONTADO</v>
      </c>
      <c r="B2785" s="69">
        <f>precio_alta!A180</f>
        <v>0</v>
      </c>
      <c r="C2785" s="69">
        <f>precio_alta!B180</f>
        <v>0</v>
      </c>
      <c r="D2785" s="69">
        <f>precio_alta!C180</f>
        <v>0</v>
      </c>
      <c r="E2785" s="69">
        <f>precio_alta!D180</f>
        <v>0</v>
      </c>
      <c r="F2785" s="69">
        <f>precio_alta!E180</f>
        <v>0</v>
      </c>
      <c r="G2785" s="69">
        <f>precio_alta!F180</f>
        <v>0</v>
      </c>
      <c r="H2785" s="69" t="s">
        <v>187</v>
      </c>
      <c r="I2785" t="s">
        <v>198</v>
      </c>
      <c r="J2785" s="69">
        <f>precio_alta!P180</f>
        <v>0</v>
      </c>
    </row>
    <row r="2786" spans="1:10" x14ac:dyDescent="0.3">
      <c r="A2786" t="str">
        <f t="shared" si="43"/>
        <v>0Max Negocios + Ilimitado 189.90CONTADO</v>
      </c>
      <c r="B2786" s="69">
        <f>precio_alta!A181</f>
        <v>0</v>
      </c>
      <c r="C2786" s="69">
        <f>precio_alta!B181</f>
        <v>0</v>
      </c>
      <c r="D2786" s="69">
        <f>precio_alta!C181</f>
        <v>0</v>
      </c>
      <c r="E2786" s="69">
        <f>precio_alta!D181</f>
        <v>0</v>
      </c>
      <c r="F2786" s="69">
        <f>precio_alta!E181</f>
        <v>0</v>
      </c>
      <c r="G2786" s="69">
        <f>precio_alta!F181</f>
        <v>0</v>
      </c>
      <c r="H2786" s="69" t="s">
        <v>187</v>
      </c>
      <c r="I2786" t="s">
        <v>198</v>
      </c>
      <c r="J2786" s="69">
        <f>precio_alta!P181</f>
        <v>0</v>
      </c>
    </row>
    <row r="2787" spans="1:10" x14ac:dyDescent="0.3">
      <c r="A2787" t="str">
        <f t="shared" si="43"/>
        <v>0Max Negocios + Ilimitado 189.90CONTADO</v>
      </c>
      <c r="B2787" s="69">
        <f>precio_alta!A182</f>
        <v>0</v>
      </c>
      <c r="C2787" s="69">
        <f>precio_alta!B182</f>
        <v>0</v>
      </c>
      <c r="D2787" s="69">
        <f>precio_alta!C182</f>
        <v>0</v>
      </c>
      <c r="E2787" s="69">
        <f>precio_alta!D182</f>
        <v>0</v>
      </c>
      <c r="F2787" s="69">
        <f>precio_alta!E182</f>
        <v>0</v>
      </c>
      <c r="G2787" s="69">
        <f>precio_alta!F182</f>
        <v>0</v>
      </c>
      <c r="H2787" s="69" t="s">
        <v>187</v>
      </c>
      <c r="I2787" t="s">
        <v>198</v>
      </c>
      <c r="J2787" s="69">
        <f>precio_alta!P182</f>
        <v>0</v>
      </c>
    </row>
    <row r="2788" spans="1:10" x14ac:dyDescent="0.3">
      <c r="A2788" t="str">
        <f t="shared" si="43"/>
        <v>0Max Negocios + Ilimitado 189.90CONTADO</v>
      </c>
      <c r="B2788" s="69">
        <f>precio_alta!A183</f>
        <v>0</v>
      </c>
      <c r="C2788" s="69">
        <f>precio_alta!B183</f>
        <v>0</v>
      </c>
      <c r="D2788" s="69">
        <f>precio_alta!C183</f>
        <v>0</v>
      </c>
      <c r="E2788" s="69">
        <f>precio_alta!D183</f>
        <v>0</v>
      </c>
      <c r="F2788" s="69">
        <f>precio_alta!E183</f>
        <v>0</v>
      </c>
      <c r="G2788" s="69">
        <f>precio_alta!F183</f>
        <v>0</v>
      </c>
      <c r="H2788" s="69" t="s">
        <v>187</v>
      </c>
      <c r="I2788" t="s">
        <v>198</v>
      </c>
      <c r="J2788" s="69">
        <f>precio_alta!P183</f>
        <v>0</v>
      </c>
    </row>
    <row r="2789" spans="1:10" x14ac:dyDescent="0.3">
      <c r="A2789" t="str">
        <f t="shared" si="43"/>
        <v>0Max Negocios + Ilimitado 189.90CONTADO</v>
      </c>
      <c r="B2789" s="69">
        <f>precio_alta!A184</f>
        <v>0</v>
      </c>
      <c r="C2789" s="69">
        <f>precio_alta!B184</f>
        <v>0</v>
      </c>
      <c r="D2789" s="69">
        <f>precio_alta!C184</f>
        <v>0</v>
      </c>
      <c r="E2789" s="69">
        <f>precio_alta!D184</f>
        <v>0</v>
      </c>
      <c r="F2789" s="69">
        <f>precio_alta!E184</f>
        <v>0</v>
      </c>
      <c r="G2789" s="69">
        <f>precio_alta!F184</f>
        <v>0</v>
      </c>
      <c r="H2789" s="69" t="s">
        <v>187</v>
      </c>
      <c r="I2789" t="s">
        <v>198</v>
      </c>
      <c r="J2789" s="69">
        <f>precio_alta!P184</f>
        <v>0</v>
      </c>
    </row>
    <row r="2790" spans="1:10" x14ac:dyDescent="0.3">
      <c r="A2790" t="str">
        <f t="shared" si="43"/>
        <v>0Max Negocios + Ilimitado 189.90CONTADO</v>
      </c>
      <c r="B2790" s="69">
        <f>precio_alta!A185</f>
        <v>0</v>
      </c>
      <c r="C2790" s="69">
        <f>precio_alta!B185</f>
        <v>0</v>
      </c>
      <c r="D2790" s="69">
        <f>precio_alta!C185</f>
        <v>0</v>
      </c>
      <c r="E2790" s="69">
        <f>precio_alta!D185</f>
        <v>0</v>
      </c>
      <c r="F2790" s="69">
        <f>precio_alta!E185</f>
        <v>0</v>
      </c>
      <c r="G2790" s="69">
        <f>precio_alta!F185</f>
        <v>0</v>
      </c>
      <c r="H2790" s="69" t="s">
        <v>187</v>
      </c>
      <c r="I2790" t="s">
        <v>198</v>
      </c>
      <c r="J2790" s="69">
        <f>precio_alta!P185</f>
        <v>0</v>
      </c>
    </row>
    <row r="2791" spans="1:10" x14ac:dyDescent="0.3">
      <c r="A2791" t="str">
        <f t="shared" si="43"/>
        <v>0Max Negocios + Ilimitado 189.90CONTADO</v>
      </c>
      <c r="B2791" s="69">
        <f>precio_alta!A186</f>
        <v>0</v>
      </c>
      <c r="C2791" s="69">
        <f>precio_alta!B186</f>
        <v>0</v>
      </c>
      <c r="D2791" s="69">
        <f>precio_alta!C186</f>
        <v>0</v>
      </c>
      <c r="E2791" s="69">
        <f>precio_alta!D186</f>
        <v>0</v>
      </c>
      <c r="F2791" s="69">
        <f>precio_alta!E186</f>
        <v>0</v>
      </c>
      <c r="G2791" s="69">
        <f>precio_alta!F186</f>
        <v>0</v>
      </c>
      <c r="H2791" s="69" t="s">
        <v>187</v>
      </c>
      <c r="I2791" t="s">
        <v>198</v>
      </c>
      <c r="J2791" s="69">
        <f>precio_alta!P186</f>
        <v>0</v>
      </c>
    </row>
    <row r="2792" spans="1:10" x14ac:dyDescent="0.3">
      <c r="A2792" t="str">
        <f t="shared" si="43"/>
        <v>0Max Negocios + Ilimitado 189.90CONTADO</v>
      </c>
      <c r="B2792" s="69">
        <f>precio_alta!A187</f>
        <v>0</v>
      </c>
      <c r="C2792" s="69">
        <f>precio_alta!B187</f>
        <v>0</v>
      </c>
      <c r="D2792" s="69">
        <f>precio_alta!C187</f>
        <v>0</v>
      </c>
      <c r="E2792" s="69">
        <f>precio_alta!D187</f>
        <v>0</v>
      </c>
      <c r="F2792" s="69">
        <f>precio_alta!E187</f>
        <v>0</v>
      </c>
      <c r="G2792" s="69">
        <f>precio_alta!F187</f>
        <v>0</v>
      </c>
      <c r="H2792" s="69" t="s">
        <v>187</v>
      </c>
      <c r="I2792" t="s">
        <v>198</v>
      </c>
      <c r="J2792" s="69">
        <f>precio_alta!P187</f>
        <v>0</v>
      </c>
    </row>
    <row r="2793" spans="1:10" x14ac:dyDescent="0.3">
      <c r="A2793" t="str">
        <f t="shared" si="43"/>
        <v>0Max Negocios + Ilimitado 189.90CONTADO</v>
      </c>
      <c r="B2793" s="69">
        <f>precio_alta!A188</f>
        <v>0</v>
      </c>
      <c r="C2793" s="69">
        <f>precio_alta!B188</f>
        <v>0</v>
      </c>
      <c r="D2793" s="69">
        <f>precio_alta!C188</f>
        <v>0</v>
      </c>
      <c r="E2793" s="69">
        <f>precio_alta!D188</f>
        <v>0</v>
      </c>
      <c r="F2793" s="69">
        <f>precio_alta!E188</f>
        <v>0</v>
      </c>
      <c r="G2793" s="69">
        <f>precio_alta!F188</f>
        <v>0</v>
      </c>
      <c r="H2793" s="69" t="s">
        <v>187</v>
      </c>
      <c r="I2793" t="s">
        <v>198</v>
      </c>
      <c r="J2793" s="69">
        <f>precio_alta!P188</f>
        <v>0</v>
      </c>
    </row>
    <row r="2794" spans="1:10" x14ac:dyDescent="0.3">
      <c r="A2794" t="str">
        <f t="shared" si="43"/>
        <v>0Max Negocios + Ilimitado 189.90CONTADO</v>
      </c>
      <c r="B2794" s="69">
        <f>precio_alta!A189</f>
        <v>0</v>
      </c>
      <c r="C2794" s="69">
        <f>precio_alta!B189</f>
        <v>0</v>
      </c>
      <c r="D2794" s="69">
        <f>precio_alta!C189</f>
        <v>0</v>
      </c>
      <c r="E2794" s="69">
        <f>precio_alta!D189</f>
        <v>0</v>
      </c>
      <c r="F2794" s="69">
        <f>precio_alta!E189</f>
        <v>0</v>
      </c>
      <c r="G2794" s="69">
        <f>precio_alta!F189</f>
        <v>0</v>
      </c>
      <c r="H2794" s="69" t="s">
        <v>187</v>
      </c>
      <c r="I2794" t="s">
        <v>198</v>
      </c>
      <c r="J2794" s="69">
        <f>precio_alta!P189</f>
        <v>0</v>
      </c>
    </row>
    <row r="2795" spans="1:10" x14ac:dyDescent="0.3">
      <c r="A2795" t="str">
        <f t="shared" si="43"/>
        <v>0Max Negocios + Ilimitado 189.90CONTADO</v>
      </c>
      <c r="B2795" s="69">
        <f>precio_alta!A190</f>
        <v>0</v>
      </c>
      <c r="C2795" s="69">
        <f>precio_alta!B190</f>
        <v>0</v>
      </c>
      <c r="D2795" s="69">
        <f>precio_alta!C190</f>
        <v>0</v>
      </c>
      <c r="E2795" s="69">
        <f>precio_alta!D190</f>
        <v>0</v>
      </c>
      <c r="F2795" s="69">
        <f>precio_alta!E190</f>
        <v>0</v>
      </c>
      <c r="G2795" s="69">
        <f>precio_alta!F190</f>
        <v>0</v>
      </c>
      <c r="H2795" s="69" t="s">
        <v>187</v>
      </c>
      <c r="I2795" t="s">
        <v>198</v>
      </c>
      <c r="J2795" s="69">
        <f>precio_alta!P190</f>
        <v>0</v>
      </c>
    </row>
    <row r="2796" spans="1:10" x14ac:dyDescent="0.3">
      <c r="A2796" t="str">
        <f t="shared" si="43"/>
        <v>0Max Negocios + Ilimitado 189.90CONTADO</v>
      </c>
      <c r="B2796" s="69">
        <f>precio_alta!A191</f>
        <v>0</v>
      </c>
      <c r="C2796" s="69">
        <f>precio_alta!B191</f>
        <v>0</v>
      </c>
      <c r="D2796" s="69">
        <f>precio_alta!C191</f>
        <v>0</v>
      </c>
      <c r="E2796" s="69">
        <f>precio_alta!D191</f>
        <v>0</v>
      </c>
      <c r="F2796" s="69">
        <f>precio_alta!E191</f>
        <v>0</v>
      </c>
      <c r="G2796" s="69">
        <f>precio_alta!F191</f>
        <v>0</v>
      </c>
      <c r="H2796" s="69" t="s">
        <v>187</v>
      </c>
      <c r="I2796" t="s">
        <v>198</v>
      </c>
      <c r="J2796" s="69">
        <f>precio_alta!P191</f>
        <v>0</v>
      </c>
    </row>
    <row r="2797" spans="1:10" x14ac:dyDescent="0.3">
      <c r="A2797" t="str">
        <f t="shared" si="43"/>
        <v>0Max Negocios + Ilimitado 189.90CONTADO</v>
      </c>
      <c r="B2797" s="69">
        <f>precio_alta!A192</f>
        <v>0</v>
      </c>
      <c r="C2797" s="69">
        <f>precio_alta!B192</f>
        <v>0</v>
      </c>
      <c r="D2797" s="69">
        <f>precio_alta!C192</f>
        <v>0</v>
      </c>
      <c r="E2797" s="69">
        <f>precio_alta!D192</f>
        <v>0</v>
      </c>
      <c r="F2797" s="69">
        <f>precio_alta!E192</f>
        <v>0</v>
      </c>
      <c r="G2797" s="69">
        <f>precio_alta!F192</f>
        <v>0</v>
      </c>
      <c r="H2797" s="69" t="s">
        <v>187</v>
      </c>
      <c r="I2797" t="s">
        <v>198</v>
      </c>
      <c r="J2797" s="69">
        <f>precio_alta!P192</f>
        <v>0</v>
      </c>
    </row>
    <row r="2798" spans="1:10" x14ac:dyDescent="0.3">
      <c r="A2798" t="str">
        <f t="shared" si="43"/>
        <v>0Max Negocios + Ilimitado 189.90CONTADO</v>
      </c>
      <c r="B2798" s="69">
        <f>precio_alta!A193</f>
        <v>0</v>
      </c>
      <c r="C2798" s="69">
        <f>precio_alta!B193</f>
        <v>0</v>
      </c>
      <c r="D2798" s="69">
        <f>precio_alta!C193</f>
        <v>0</v>
      </c>
      <c r="E2798" s="69">
        <f>precio_alta!D193</f>
        <v>0</v>
      </c>
      <c r="F2798" s="69">
        <f>precio_alta!E193</f>
        <v>0</v>
      </c>
      <c r="G2798" s="69">
        <f>precio_alta!F193</f>
        <v>0</v>
      </c>
      <c r="H2798" s="69" t="s">
        <v>187</v>
      </c>
      <c r="I2798" t="s">
        <v>198</v>
      </c>
      <c r="J2798" s="69">
        <f>precio_alta!P193</f>
        <v>0</v>
      </c>
    </row>
    <row r="2799" spans="1:10" x14ac:dyDescent="0.3">
      <c r="A2799" t="str">
        <f t="shared" si="43"/>
        <v>0Max Negocios + Ilimitado 189.90CONTADO</v>
      </c>
      <c r="B2799" s="69">
        <f>precio_alta!A194</f>
        <v>0</v>
      </c>
      <c r="C2799" s="69">
        <f>precio_alta!B194</f>
        <v>0</v>
      </c>
      <c r="D2799" s="69">
        <f>precio_alta!C194</f>
        <v>0</v>
      </c>
      <c r="E2799" s="69">
        <f>precio_alta!D194</f>
        <v>0</v>
      </c>
      <c r="F2799" s="69">
        <f>precio_alta!E194</f>
        <v>0</v>
      </c>
      <c r="G2799" s="69">
        <f>precio_alta!F194</f>
        <v>0</v>
      </c>
      <c r="H2799" s="69" t="s">
        <v>187</v>
      </c>
      <c r="I2799" t="s">
        <v>198</v>
      </c>
      <c r="J2799" s="69">
        <f>precio_alta!P194</f>
        <v>0</v>
      </c>
    </row>
    <row r="2800" spans="1:10" x14ac:dyDescent="0.3">
      <c r="A2800" t="str">
        <f t="shared" si="43"/>
        <v>0Max Negocios + Ilimitado 189.90CONTADO</v>
      </c>
      <c r="B2800" s="69">
        <f>precio_alta!A195</f>
        <v>0</v>
      </c>
      <c r="C2800" s="69">
        <f>precio_alta!B195</f>
        <v>0</v>
      </c>
      <c r="D2800" s="69">
        <f>precio_alta!C195</f>
        <v>0</v>
      </c>
      <c r="E2800" s="69">
        <f>precio_alta!D195</f>
        <v>0</v>
      </c>
      <c r="F2800" s="69">
        <f>precio_alta!E195</f>
        <v>0</v>
      </c>
      <c r="G2800" s="69">
        <f>precio_alta!F195</f>
        <v>0</v>
      </c>
      <c r="H2800" s="69" t="s">
        <v>187</v>
      </c>
      <c r="I2800" t="s">
        <v>198</v>
      </c>
      <c r="J2800" s="69">
        <f>precio_alta!P195</f>
        <v>0</v>
      </c>
    </row>
    <row r="2801" spans="1:10" x14ac:dyDescent="0.3">
      <c r="A2801" t="str">
        <f t="shared" si="43"/>
        <v>0Max Negocios + Ilimitado 189.90CONTADO</v>
      </c>
      <c r="B2801" s="69">
        <f>precio_alta!A196</f>
        <v>0</v>
      </c>
      <c r="C2801" s="69">
        <f>precio_alta!B196</f>
        <v>0</v>
      </c>
      <c r="D2801" s="69">
        <f>precio_alta!C196</f>
        <v>0</v>
      </c>
      <c r="E2801" s="69">
        <f>precio_alta!D196</f>
        <v>0</v>
      </c>
      <c r="F2801" s="69">
        <f>precio_alta!E196</f>
        <v>0</v>
      </c>
      <c r="G2801" s="69">
        <f>precio_alta!F196</f>
        <v>0</v>
      </c>
      <c r="H2801" s="69" t="s">
        <v>187</v>
      </c>
      <c r="I2801" t="s">
        <v>198</v>
      </c>
      <c r="J2801" s="69">
        <f>precio_alta!P196</f>
        <v>0</v>
      </c>
    </row>
    <row r="2802" spans="1:10" x14ac:dyDescent="0.3">
      <c r="A2802" t="str">
        <f t="shared" si="43"/>
        <v>0Max Negocios + Ilimitado 189.90CONTADO</v>
      </c>
      <c r="B2802" s="69">
        <f>precio_alta!A197</f>
        <v>0</v>
      </c>
      <c r="C2802" s="69">
        <f>precio_alta!B197</f>
        <v>0</v>
      </c>
      <c r="D2802" s="69">
        <f>precio_alta!C197</f>
        <v>0</v>
      </c>
      <c r="E2802" s="69">
        <f>precio_alta!D197</f>
        <v>0</v>
      </c>
      <c r="F2802" s="69">
        <f>precio_alta!E197</f>
        <v>0</v>
      </c>
      <c r="G2802" s="69">
        <f>precio_alta!F197</f>
        <v>0</v>
      </c>
      <c r="H2802" s="69" t="s">
        <v>187</v>
      </c>
      <c r="I2802" t="s">
        <v>198</v>
      </c>
      <c r="J2802" s="69">
        <f>precio_alta!P197</f>
        <v>0</v>
      </c>
    </row>
    <row r="2803" spans="1:10" x14ac:dyDescent="0.3">
      <c r="A2803" t="str">
        <f t="shared" si="43"/>
        <v>0Max Negocios + Ilimitado 189.90CONTADO</v>
      </c>
      <c r="B2803" s="69">
        <f>precio_alta!A198</f>
        <v>0</v>
      </c>
      <c r="C2803" s="69">
        <f>precio_alta!B198</f>
        <v>0</v>
      </c>
      <c r="D2803" s="69">
        <f>precio_alta!C198</f>
        <v>0</v>
      </c>
      <c r="E2803" s="69">
        <f>precio_alta!D198</f>
        <v>0</v>
      </c>
      <c r="F2803" s="69">
        <f>precio_alta!E198</f>
        <v>0</v>
      </c>
      <c r="G2803" s="69">
        <f>precio_alta!F198</f>
        <v>0</v>
      </c>
      <c r="H2803" s="69" t="s">
        <v>187</v>
      </c>
      <c r="I2803" t="s">
        <v>198</v>
      </c>
      <c r="J2803" s="69">
        <f>precio_alta!P198</f>
        <v>0</v>
      </c>
    </row>
    <row r="2804" spans="1:10" x14ac:dyDescent="0.3">
      <c r="A2804" t="str">
        <f t="shared" si="43"/>
        <v>0Max Negocios + Ilimitado 189.90CONTADO</v>
      </c>
      <c r="B2804" s="69">
        <f>precio_alta!A199</f>
        <v>0</v>
      </c>
      <c r="C2804" s="69">
        <f>precio_alta!B199</f>
        <v>0</v>
      </c>
      <c r="D2804" s="69">
        <f>precio_alta!C199</f>
        <v>0</v>
      </c>
      <c r="E2804" s="69">
        <f>precio_alta!D199</f>
        <v>0</v>
      </c>
      <c r="F2804" s="69">
        <f>precio_alta!E199</f>
        <v>0</v>
      </c>
      <c r="G2804" s="69">
        <f>precio_alta!F199</f>
        <v>0</v>
      </c>
      <c r="H2804" s="69" t="s">
        <v>187</v>
      </c>
      <c r="I2804" t="s">
        <v>198</v>
      </c>
      <c r="J2804" s="69">
        <f>precio_alta!P199</f>
        <v>0</v>
      </c>
    </row>
    <row r="2805" spans="1:10" x14ac:dyDescent="0.3">
      <c r="A2805" t="str">
        <f t="shared" si="43"/>
        <v>0Max Negocios + Ilimitado 189.90CONTADO</v>
      </c>
      <c r="B2805" s="69">
        <f>precio_alta!A200</f>
        <v>0</v>
      </c>
      <c r="C2805" s="69">
        <f>precio_alta!B200</f>
        <v>0</v>
      </c>
      <c r="D2805" s="69">
        <f>precio_alta!C200</f>
        <v>0</v>
      </c>
      <c r="E2805" s="69">
        <f>precio_alta!D200</f>
        <v>0</v>
      </c>
      <c r="F2805" s="69">
        <f>precio_alta!E200</f>
        <v>0</v>
      </c>
      <c r="G2805" s="69">
        <f>precio_alta!F200</f>
        <v>0</v>
      </c>
      <c r="H2805" s="69" t="s">
        <v>187</v>
      </c>
      <c r="I2805" t="s">
        <v>198</v>
      </c>
      <c r="J2805" s="69">
        <f>precio_alta!P200</f>
        <v>0</v>
      </c>
    </row>
    <row r="2806" spans="1:10" x14ac:dyDescent="0.3">
      <c r="A2806" t="str">
        <f t="shared" si="43"/>
        <v>0Max Negocios + Ilimitado 189.90CONTADO</v>
      </c>
      <c r="B2806" s="69">
        <f>precio_alta!A201</f>
        <v>0</v>
      </c>
      <c r="C2806" s="69">
        <f>precio_alta!B201</f>
        <v>0</v>
      </c>
      <c r="D2806" s="69">
        <f>precio_alta!C201</f>
        <v>0</v>
      </c>
      <c r="E2806" s="69">
        <f>precio_alta!D201</f>
        <v>0</v>
      </c>
      <c r="F2806" s="69">
        <f>precio_alta!E201</f>
        <v>0</v>
      </c>
      <c r="G2806" s="69">
        <f>precio_alta!F201</f>
        <v>0</v>
      </c>
      <c r="H2806" s="69" t="s">
        <v>187</v>
      </c>
      <c r="I2806" t="s">
        <v>198</v>
      </c>
      <c r="J2806" s="69">
        <f>precio_alta!P201</f>
        <v>0</v>
      </c>
    </row>
    <row r="2807" spans="1:10" x14ac:dyDescent="0.3">
      <c r="A2807" t="str">
        <f t="shared" si="43"/>
        <v>0Max Negocios + Ilimitado 189.90CONTADO</v>
      </c>
      <c r="B2807" s="69">
        <f>precio_alta!A202</f>
        <v>0</v>
      </c>
      <c r="C2807" s="69">
        <f>precio_alta!B202</f>
        <v>0</v>
      </c>
      <c r="D2807" s="69">
        <f>precio_alta!C202</f>
        <v>0</v>
      </c>
      <c r="E2807" s="69">
        <f>precio_alta!D202</f>
        <v>0</v>
      </c>
      <c r="F2807" s="69">
        <f>precio_alta!E202</f>
        <v>0</v>
      </c>
      <c r="G2807" s="69">
        <f>precio_alta!F202</f>
        <v>0</v>
      </c>
      <c r="H2807" s="69" t="s">
        <v>187</v>
      </c>
      <c r="I2807" t="s">
        <v>198</v>
      </c>
      <c r="J2807" s="69">
        <f>precio_alta!P202</f>
        <v>0</v>
      </c>
    </row>
    <row r="2808" spans="1:10" x14ac:dyDescent="0.3">
      <c r="A2808" t="str">
        <f t="shared" si="43"/>
        <v>0Max Negocios + Ilimitado 189.90CONTADO</v>
      </c>
      <c r="B2808" s="69">
        <f>precio_alta!A203</f>
        <v>0</v>
      </c>
      <c r="C2808" s="69">
        <f>precio_alta!B203</f>
        <v>0</v>
      </c>
      <c r="D2808" s="69">
        <f>precio_alta!C203</f>
        <v>0</v>
      </c>
      <c r="E2808" s="69">
        <f>precio_alta!D203</f>
        <v>0</v>
      </c>
      <c r="F2808" s="69">
        <f>precio_alta!E203</f>
        <v>0</v>
      </c>
      <c r="G2808" s="69">
        <f>precio_alta!F203</f>
        <v>0</v>
      </c>
      <c r="H2808" s="69" t="s">
        <v>187</v>
      </c>
      <c r="I2808" t="s">
        <v>198</v>
      </c>
      <c r="J2808" s="69">
        <f>precio_alta!P203</f>
        <v>0</v>
      </c>
    </row>
    <row r="2809" spans="1:10" x14ac:dyDescent="0.3">
      <c r="A2809" t="str">
        <f t="shared" si="43"/>
        <v>0Max Negocios + Ilimitado 189.90CONTADO</v>
      </c>
      <c r="B2809" s="69">
        <f>precio_alta!A204</f>
        <v>0</v>
      </c>
      <c r="C2809" s="69">
        <f>precio_alta!B204</f>
        <v>0</v>
      </c>
      <c r="D2809" s="69">
        <f>precio_alta!C204</f>
        <v>0</v>
      </c>
      <c r="E2809" s="69">
        <f>precio_alta!D204</f>
        <v>0</v>
      </c>
      <c r="F2809" s="69">
        <f>precio_alta!E204</f>
        <v>0</v>
      </c>
      <c r="G2809" s="69">
        <f>precio_alta!F204</f>
        <v>0</v>
      </c>
      <c r="H2809" s="69" t="s">
        <v>187</v>
      </c>
      <c r="I2809" t="s">
        <v>198</v>
      </c>
      <c r="J2809" s="69">
        <f>precio_alta!P204</f>
        <v>0</v>
      </c>
    </row>
    <row r="2810" spans="1:10" x14ac:dyDescent="0.3">
      <c r="A2810" t="str">
        <f t="shared" si="43"/>
        <v>0Max Negocios + Ilimitado 189.90CONTADO</v>
      </c>
      <c r="B2810" s="69">
        <f>precio_alta!A205</f>
        <v>0</v>
      </c>
      <c r="C2810" s="69">
        <f>precio_alta!B205</f>
        <v>0</v>
      </c>
      <c r="D2810" s="69">
        <f>precio_alta!C205</f>
        <v>0</v>
      </c>
      <c r="E2810" s="69">
        <f>precio_alta!D205</f>
        <v>0</v>
      </c>
      <c r="F2810" s="69">
        <f>precio_alta!E205</f>
        <v>0</v>
      </c>
      <c r="G2810" s="69">
        <f>precio_alta!F205</f>
        <v>0</v>
      </c>
      <c r="H2810" s="69" t="s">
        <v>187</v>
      </c>
      <c r="I2810" t="s">
        <v>198</v>
      </c>
      <c r="J2810" s="69">
        <f>precio_alta!P205</f>
        <v>0</v>
      </c>
    </row>
    <row r="2811" spans="1:10" x14ac:dyDescent="0.3">
      <c r="A2811" t="str">
        <f t="shared" si="43"/>
        <v>0Max Negocios + Ilimitado 189.90CONTADO</v>
      </c>
      <c r="B2811" s="69">
        <f>precio_alta!A206</f>
        <v>0</v>
      </c>
      <c r="C2811" s="69">
        <f>precio_alta!B206</f>
        <v>0</v>
      </c>
      <c r="D2811" s="69">
        <f>precio_alta!C206</f>
        <v>0</v>
      </c>
      <c r="E2811" s="69">
        <f>precio_alta!D206</f>
        <v>0</v>
      </c>
      <c r="F2811" s="69">
        <f>precio_alta!E206</f>
        <v>0</v>
      </c>
      <c r="G2811" s="69">
        <f>precio_alta!F206</f>
        <v>0</v>
      </c>
      <c r="H2811" s="69" t="s">
        <v>187</v>
      </c>
      <c r="I2811" t="s">
        <v>198</v>
      </c>
      <c r="J2811" s="69">
        <f>precio_alta!P206</f>
        <v>0</v>
      </c>
    </row>
    <row r="2812" spans="1:10" x14ac:dyDescent="0.3">
      <c r="A2812" t="str">
        <f t="shared" si="43"/>
        <v>0Max Negocios + Ilimitado 189.90CONTADO</v>
      </c>
      <c r="B2812" s="69">
        <f>precio_alta!A207</f>
        <v>0</v>
      </c>
      <c r="C2812" s="69">
        <f>precio_alta!B207</f>
        <v>0</v>
      </c>
      <c r="D2812" s="69">
        <f>precio_alta!C207</f>
        <v>0</v>
      </c>
      <c r="E2812" s="69">
        <f>precio_alta!D207</f>
        <v>0</v>
      </c>
      <c r="F2812" s="69">
        <f>precio_alta!E207</f>
        <v>0</v>
      </c>
      <c r="G2812" s="69">
        <f>precio_alta!F207</f>
        <v>0</v>
      </c>
      <c r="H2812" s="69" t="s">
        <v>187</v>
      </c>
      <c r="I2812" t="s">
        <v>198</v>
      </c>
      <c r="J2812" s="69">
        <f>precio_alta!P207</f>
        <v>0</v>
      </c>
    </row>
    <row r="2813" spans="1:10" x14ac:dyDescent="0.3">
      <c r="A2813" t="str">
        <f t="shared" si="43"/>
        <v>0Max Negocios + Ilimitado 189.90CONTADO</v>
      </c>
      <c r="B2813" s="69">
        <f>precio_alta!A208</f>
        <v>0</v>
      </c>
      <c r="C2813" s="69">
        <f>precio_alta!B208</f>
        <v>0</v>
      </c>
      <c r="D2813" s="69">
        <f>precio_alta!C208</f>
        <v>0</v>
      </c>
      <c r="E2813" s="69">
        <f>precio_alta!D208</f>
        <v>0</v>
      </c>
      <c r="F2813" s="69">
        <f>precio_alta!E208</f>
        <v>0</v>
      </c>
      <c r="G2813" s="69">
        <f>precio_alta!F208</f>
        <v>0</v>
      </c>
      <c r="H2813" s="69" t="s">
        <v>187</v>
      </c>
      <c r="I2813" t="s">
        <v>198</v>
      </c>
      <c r="J2813" s="69">
        <f>precio_alta!P208</f>
        <v>0</v>
      </c>
    </row>
    <row r="2814" spans="1:10" x14ac:dyDescent="0.3">
      <c r="A2814" t="str">
        <f t="shared" si="43"/>
        <v>0Max Negocios + Ilimitado 189.90CONTADO</v>
      </c>
      <c r="B2814" s="69">
        <f>precio_alta!A209</f>
        <v>0</v>
      </c>
      <c r="C2814" s="69">
        <f>precio_alta!B209</f>
        <v>0</v>
      </c>
      <c r="D2814" s="69">
        <f>precio_alta!C209</f>
        <v>0</v>
      </c>
      <c r="E2814" s="69">
        <f>precio_alta!D209</f>
        <v>0</v>
      </c>
      <c r="F2814" s="69">
        <f>precio_alta!E209</f>
        <v>0</v>
      </c>
      <c r="G2814" s="69">
        <f>precio_alta!F209</f>
        <v>0</v>
      </c>
      <c r="H2814" s="69" t="s">
        <v>187</v>
      </c>
      <c r="I2814" t="s">
        <v>198</v>
      </c>
      <c r="J2814" s="69">
        <f>precio_alta!P209</f>
        <v>0</v>
      </c>
    </row>
    <row r="2815" spans="1:10" x14ac:dyDescent="0.3">
      <c r="A2815" t="str">
        <f t="shared" si="43"/>
        <v>0Max Negocios + Ilimitado 189.90CONTADO</v>
      </c>
      <c r="B2815" s="69">
        <f>precio_alta!A210</f>
        <v>0</v>
      </c>
      <c r="C2815" s="69">
        <f>precio_alta!B210</f>
        <v>0</v>
      </c>
      <c r="D2815" s="69">
        <f>precio_alta!C210</f>
        <v>0</v>
      </c>
      <c r="E2815" s="69">
        <f>precio_alta!D210</f>
        <v>0</v>
      </c>
      <c r="F2815" s="69">
        <f>precio_alta!E210</f>
        <v>0</v>
      </c>
      <c r="G2815" s="69">
        <f>precio_alta!F210</f>
        <v>0</v>
      </c>
      <c r="H2815" s="69" t="s">
        <v>187</v>
      </c>
      <c r="I2815" t="s">
        <v>198</v>
      </c>
      <c r="J2815" s="69">
        <f>precio_alta!P210</f>
        <v>0</v>
      </c>
    </row>
    <row r="2816" spans="1:10" x14ac:dyDescent="0.3">
      <c r="A2816" t="str">
        <f t="shared" si="43"/>
        <v>0Max Negocios + Ilimitado 189.90CONTADO</v>
      </c>
      <c r="B2816" s="69">
        <f>precio_alta!A211</f>
        <v>0</v>
      </c>
      <c r="C2816" s="69">
        <f>precio_alta!B211</f>
        <v>0</v>
      </c>
      <c r="D2816" s="69">
        <f>precio_alta!C211</f>
        <v>0</v>
      </c>
      <c r="E2816" s="69">
        <f>precio_alta!D211</f>
        <v>0</v>
      </c>
      <c r="F2816" s="69">
        <f>precio_alta!E211</f>
        <v>0</v>
      </c>
      <c r="G2816" s="69">
        <f>precio_alta!F211</f>
        <v>0</v>
      </c>
      <c r="H2816" s="69" t="s">
        <v>187</v>
      </c>
      <c r="I2816" t="s">
        <v>198</v>
      </c>
      <c r="J2816" s="69">
        <f>precio_alta!P211</f>
        <v>0</v>
      </c>
    </row>
    <row r="2817" spans="1:10" x14ac:dyDescent="0.3">
      <c r="A2817" t="str">
        <f t="shared" si="43"/>
        <v>0Max Negocios + Ilimitado 189.90CONTADO</v>
      </c>
      <c r="B2817" s="69">
        <f>precio_alta!A212</f>
        <v>0</v>
      </c>
      <c r="C2817" s="69">
        <f>precio_alta!B212</f>
        <v>0</v>
      </c>
      <c r="D2817" s="69">
        <f>precio_alta!C212</f>
        <v>0</v>
      </c>
      <c r="E2817" s="69">
        <f>precio_alta!D212</f>
        <v>0</v>
      </c>
      <c r="F2817" s="69">
        <f>precio_alta!E212</f>
        <v>0</v>
      </c>
      <c r="G2817" s="69">
        <f>precio_alta!F212</f>
        <v>0</v>
      </c>
      <c r="H2817" s="69" t="s">
        <v>187</v>
      </c>
      <c r="I2817" t="s">
        <v>198</v>
      </c>
      <c r="J2817" s="69">
        <f>precio_alta!P212</f>
        <v>0</v>
      </c>
    </row>
    <row r="2818" spans="1:10" x14ac:dyDescent="0.3">
      <c r="A2818" t="str">
        <f t="shared" si="43"/>
        <v>0Max Negocios + Ilimitado 189.90CONTADO</v>
      </c>
      <c r="B2818" s="69">
        <f>precio_alta!A213</f>
        <v>0</v>
      </c>
      <c r="C2818" s="69">
        <f>precio_alta!B213</f>
        <v>0</v>
      </c>
      <c r="D2818" s="69">
        <f>precio_alta!C213</f>
        <v>0</v>
      </c>
      <c r="E2818" s="69">
        <f>precio_alta!D213</f>
        <v>0</v>
      </c>
      <c r="F2818" s="69">
        <f>precio_alta!E213</f>
        <v>0</v>
      </c>
      <c r="G2818" s="69">
        <f>precio_alta!F213</f>
        <v>0</v>
      </c>
      <c r="H2818" s="69" t="s">
        <v>187</v>
      </c>
      <c r="I2818" t="s">
        <v>198</v>
      </c>
      <c r="J2818" s="69">
        <f>precio_alta!P213</f>
        <v>0</v>
      </c>
    </row>
    <row r="2819" spans="1:10" x14ac:dyDescent="0.3">
      <c r="A2819" t="str">
        <f t="shared" ref="A2819:A2882" si="44">CONCATENATE(E2819,I2819,H2819)</f>
        <v>0Max Negocios + Ilimitado 189.90CONTADO</v>
      </c>
      <c r="B2819" s="69">
        <f>precio_alta!A214</f>
        <v>0</v>
      </c>
      <c r="C2819" s="69">
        <f>precio_alta!B214</f>
        <v>0</v>
      </c>
      <c r="D2819" s="69">
        <f>precio_alta!C214</f>
        <v>0</v>
      </c>
      <c r="E2819" s="69">
        <f>precio_alta!D214</f>
        <v>0</v>
      </c>
      <c r="F2819" s="69">
        <f>precio_alta!E214</f>
        <v>0</v>
      </c>
      <c r="G2819" s="69">
        <f>precio_alta!F214</f>
        <v>0</v>
      </c>
      <c r="H2819" s="69" t="s">
        <v>187</v>
      </c>
      <c r="I2819" t="s">
        <v>198</v>
      </c>
      <c r="J2819" s="69">
        <f>precio_alta!P214</f>
        <v>0</v>
      </c>
    </row>
    <row r="2820" spans="1:10" x14ac:dyDescent="0.3">
      <c r="A2820" t="str">
        <f t="shared" si="44"/>
        <v>0Max Negocios + Ilimitado 189.90CONTADO</v>
      </c>
      <c r="B2820" s="69">
        <f>precio_alta!A215</f>
        <v>0</v>
      </c>
      <c r="C2820" s="69">
        <f>precio_alta!B215</f>
        <v>0</v>
      </c>
      <c r="D2820" s="69">
        <f>precio_alta!C215</f>
        <v>0</v>
      </c>
      <c r="E2820" s="69">
        <f>precio_alta!D215</f>
        <v>0</v>
      </c>
      <c r="F2820" s="69">
        <f>precio_alta!E215</f>
        <v>0</v>
      </c>
      <c r="G2820" s="69">
        <f>precio_alta!F215</f>
        <v>0</v>
      </c>
      <c r="H2820" s="69" t="s">
        <v>187</v>
      </c>
      <c r="I2820" t="s">
        <v>198</v>
      </c>
      <c r="J2820" s="69">
        <f>precio_alta!P215</f>
        <v>0</v>
      </c>
    </row>
    <row r="2821" spans="1:10" x14ac:dyDescent="0.3">
      <c r="A2821" t="str">
        <f t="shared" si="44"/>
        <v>0Max Negocios + Ilimitado 189.90CONTADO</v>
      </c>
      <c r="B2821" s="69">
        <f>precio_alta!A216</f>
        <v>0</v>
      </c>
      <c r="C2821" s="69">
        <f>precio_alta!B216</f>
        <v>0</v>
      </c>
      <c r="D2821" s="69">
        <f>precio_alta!C216</f>
        <v>0</v>
      </c>
      <c r="E2821" s="69">
        <f>precio_alta!D216</f>
        <v>0</v>
      </c>
      <c r="F2821" s="69">
        <f>precio_alta!E216</f>
        <v>0</v>
      </c>
      <c r="G2821" s="69">
        <f>precio_alta!F216</f>
        <v>0</v>
      </c>
      <c r="H2821" s="69" t="s">
        <v>187</v>
      </c>
      <c r="I2821" t="s">
        <v>198</v>
      </c>
      <c r="J2821" s="69">
        <f>precio_alta!P216</f>
        <v>0</v>
      </c>
    </row>
    <row r="2822" spans="1:10" x14ac:dyDescent="0.3">
      <c r="A2822" t="str">
        <f t="shared" si="44"/>
        <v>0Max Negocios + Ilimitado 189.90CONTADO</v>
      </c>
      <c r="B2822" s="69">
        <f>precio_alta!A217</f>
        <v>0</v>
      </c>
      <c r="C2822" s="69">
        <f>precio_alta!B217</f>
        <v>0</v>
      </c>
      <c r="D2822" s="69">
        <f>precio_alta!C217</f>
        <v>0</v>
      </c>
      <c r="E2822" s="69">
        <f>precio_alta!D217</f>
        <v>0</v>
      </c>
      <c r="F2822" s="69">
        <f>precio_alta!E217</f>
        <v>0</v>
      </c>
      <c r="G2822" s="69">
        <f>precio_alta!F217</f>
        <v>0</v>
      </c>
      <c r="H2822" s="69" t="s">
        <v>187</v>
      </c>
      <c r="I2822" t="s">
        <v>198</v>
      </c>
      <c r="J2822" s="69">
        <f>precio_alta!P217</f>
        <v>0</v>
      </c>
    </row>
    <row r="2823" spans="1:10" x14ac:dyDescent="0.3">
      <c r="A2823" t="str">
        <f t="shared" si="44"/>
        <v>0Max Negocios + Ilimitado 189.90CONTADO</v>
      </c>
      <c r="B2823" s="69">
        <f>precio_alta!A218</f>
        <v>0</v>
      </c>
      <c r="C2823" s="69">
        <f>precio_alta!B218</f>
        <v>0</v>
      </c>
      <c r="D2823" s="69">
        <f>precio_alta!C218</f>
        <v>0</v>
      </c>
      <c r="E2823" s="69">
        <f>precio_alta!D218</f>
        <v>0</v>
      </c>
      <c r="F2823" s="69">
        <f>precio_alta!E218</f>
        <v>0</v>
      </c>
      <c r="G2823" s="69">
        <f>precio_alta!F218</f>
        <v>0</v>
      </c>
      <c r="H2823" s="69" t="s">
        <v>187</v>
      </c>
      <c r="I2823" t="s">
        <v>198</v>
      </c>
      <c r="J2823" s="69">
        <f>precio_alta!P218</f>
        <v>0</v>
      </c>
    </row>
    <row r="2824" spans="1:10" x14ac:dyDescent="0.3">
      <c r="A2824" t="str">
        <f t="shared" si="44"/>
        <v>0Max Negocios + Ilimitado 189.90CONTADO</v>
      </c>
      <c r="B2824" s="69">
        <f>precio_alta!A219</f>
        <v>0</v>
      </c>
      <c r="C2824" s="69">
        <f>precio_alta!B219</f>
        <v>0</v>
      </c>
      <c r="D2824" s="69">
        <f>precio_alta!C219</f>
        <v>0</v>
      </c>
      <c r="E2824" s="69">
        <f>precio_alta!D219</f>
        <v>0</v>
      </c>
      <c r="F2824" s="69">
        <f>precio_alta!E219</f>
        <v>0</v>
      </c>
      <c r="G2824" s="69">
        <f>precio_alta!F219</f>
        <v>0</v>
      </c>
      <c r="H2824" s="69" t="s">
        <v>187</v>
      </c>
      <c r="I2824" t="s">
        <v>198</v>
      </c>
      <c r="J2824" s="69">
        <f>precio_alta!P219</f>
        <v>0</v>
      </c>
    </row>
    <row r="2825" spans="1:10" x14ac:dyDescent="0.3">
      <c r="A2825" t="str">
        <f t="shared" si="44"/>
        <v>0Max Negocios + Ilimitado 189.90CONTADO</v>
      </c>
      <c r="B2825" s="69">
        <f>precio_alta!A220</f>
        <v>0</v>
      </c>
      <c r="C2825" s="69">
        <f>precio_alta!B220</f>
        <v>0</v>
      </c>
      <c r="D2825" s="69">
        <f>precio_alta!C220</f>
        <v>0</v>
      </c>
      <c r="E2825" s="69">
        <f>precio_alta!D220</f>
        <v>0</v>
      </c>
      <c r="F2825" s="69">
        <f>precio_alta!E220</f>
        <v>0</v>
      </c>
      <c r="G2825" s="69">
        <f>precio_alta!F220</f>
        <v>0</v>
      </c>
      <c r="H2825" s="69" t="s">
        <v>187</v>
      </c>
      <c r="I2825" t="s">
        <v>198</v>
      </c>
      <c r="J2825" s="69">
        <f>precio_alta!P220</f>
        <v>0</v>
      </c>
    </row>
    <row r="2826" spans="1:10" x14ac:dyDescent="0.3">
      <c r="A2826" t="str">
        <f t="shared" si="44"/>
        <v>0Max Negocios + Ilimitado 189.90CONTADO</v>
      </c>
      <c r="B2826" s="69">
        <f>precio_alta!A221</f>
        <v>0</v>
      </c>
      <c r="C2826" s="69">
        <f>precio_alta!B221</f>
        <v>0</v>
      </c>
      <c r="D2826" s="69">
        <f>precio_alta!C221</f>
        <v>0</v>
      </c>
      <c r="E2826" s="69">
        <f>precio_alta!D221</f>
        <v>0</v>
      </c>
      <c r="F2826" s="69">
        <f>precio_alta!E221</f>
        <v>0</v>
      </c>
      <c r="G2826" s="69">
        <f>precio_alta!F221</f>
        <v>0</v>
      </c>
      <c r="H2826" s="69" t="s">
        <v>187</v>
      </c>
      <c r="I2826" t="s">
        <v>198</v>
      </c>
      <c r="J2826" s="69">
        <f>precio_alta!P221</f>
        <v>0</v>
      </c>
    </row>
    <row r="2827" spans="1:10" x14ac:dyDescent="0.3">
      <c r="A2827" t="str">
        <f t="shared" si="44"/>
        <v>0Max Negocios + Ilimitado 189.90CONTADO</v>
      </c>
      <c r="B2827" s="69">
        <f>precio_alta!A222</f>
        <v>0</v>
      </c>
      <c r="C2827" s="69">
        <f>precio_alta!B222</f>
        <v>0</v>
      </c>
      <c r="D2827" s="69">
        <f>precio_alta!C222</f>
        <v>0</v>
      </c>
      <c r="E2827" s="69">
        <f>precio_alta!D222</f>
        <v>0</v>
      </c>
      <c r="F2827" s="69">
        <f>precio_alta!E222</f>
        <v>0</v>
      </c>
      <c r="G2827" s="69">
        <f>precio_alta!F222</f>
        <v>0</v>
      </c>
      <c r="H2827" s="69" t="s">
        <v>187</v>
      </c>
      <c r="I2827" t="s">
        <v>198</v>
      </c>
      <c r="J2827" s="69">
        <f>precio_alta!P222</f>
        <v>0</v>
      </c>
    </row>
    <row r="2828" spans="1:10" x14ac:dyDescent="0.3">
      <c r="A2828" t="str">
        <f t="shared" si="44"/>
        <v>0Max Negocios + Ilimitado 189.90CONTADO</v>
      </c>
      <c r="B2828" s="69">
        <f>precio_alta!A223</f>
        <v>0</v>
      </c>
      <c r="C2828" s="69">
        <f>precio_alta!B223</f>
        <v>0</v>
      </c>
      <c r="D2828" s="69">
        <f>precio_alta!C223</f>
        <v>0</v>
      </c>
      <c r="E2828" s="69">
        <f>precio_alta!D223</f>
        <v>0</v>
      </c>
      <c r="F2828" s="69">
        <f>precio_alta!E223</f>
        <v>0</v>
      </c>
      <c r="G2828" s="69">
        <f>precio_alta!F223</f>
        <v>0</v>
      </c>
      <c r="H2828" s="69" t="s">
        <v>187</v>
      </c>
      <c r="I2828" t="s">
        <v>198</v>
      </c>
      <c r="J2828" s="69">
        <f>precio_alta!P223</f>
        <v>0</v>
      </c>
    </row>
    <row r="2829" spans="1:10" x14ac:dyDescent="0.3">
      <c r="A2829" t="str">
        <f t="shared" si="44"/>
        <v>0Max Negocios + Ilimitado 189.90CONTADO</v>
      </c>
      <c r="B2829" s="69">
        <f>precio_alta!A224</f>
        <v>0</v>
      </c>
      <c r="C2829" s="69">
        <f>precio_alta!B224</f>
        <v>0</v>
      </c>
      <c r="D2829" s="69">
        <f>precio_alta!C224</f>
        <v>0</v>
      </c>
      <c r="E2829" s="69">
        <f>precio_alta!D224</f>
        <v>0</v>
      </c>
      <c r="F2829" s="69">
        <f>precio_alta!E224</f>
        <v>0</v>
      </c>
      <c r="G2829" s="69">
        <f>precio_alta!F224</f>
        <v>0</v>
      </c>
      <c r="H2829" s="69" t="s">
        <v>187</v>
      </c>
      <c r="I2829" t="s">
        <v>198</v>
      </c>
      <c r="J2829" s="69">
        <f>precio_alta!P224</f>
        <v>0</v>
      </c>
    </row>
    <row r="2830" spans="1:10" x14ac:dyDescent="0.3">
      <c r="A2830" t="str">
        <f t="shared" si="44"/>
        <v>0Max Negocios + Ilimitado 189.90CONTADO</v>
      </c>
      <c r="B2830" s="69">
        <f>precio_alta!A225</f>
        <v>0</v>
      </c>
      <c r="C2830" s="69">
        <f>precio_alta!B225</f>
        <v>0</v>
      </c>
      <c r="D2830" s="69">
        <f>precio_alta!C225</f>
        <v>0</v>
      </c>
      <c r="E2830" s="69">
        <f>precio_alta!D225</f>
        <v>0</v>
      </c>
      <c r="F2830" s="69">
        <f>precio_alta!E225</f>
        <v>0</v>
      </c>
      <c r="G2830" s="69">
        <f>precio_alta!F225</f>
        <v>0</v>
      </c>
      <c r="H2830" s="69" t="s">
        <v>187</v>
      </c>
      <c r="I2830" t="s">
        <v>198</v>
      </c>
      <c r="J2830" s="69">
        <f>precio_alta!P225</f>
        <v>0</v>
      </c>
    </row>
    <row r="2831" spans="1:10" x14ac:dyDescent="0.3">
      <c r="A2831" t="str">
        <f t="shared" si="44"/>
        <v>0Max Negocios + Ilimitado 189.90CONTADO</v>
      </c>
      <c r="B2831" s="69">
        <f>precio_alta!A226</f>
        <v>0</v>
      </c>
      <c r="C2831" s="69">
        <f>precio_alta!B226</f>
        <v>0</v>
      </c>
      <c r="D2831" s="69">
        <f>precio_alta!C226</f>
        <v>0</v>
      </c>
      <c r="E2831" s="69">
        <f>precio_alta!D226</f>
        <v>0</v>
      </c>
      <c r="F2831" s="69">
        <f>precio_alta!E226</f>
        <v>0</v>
      </c>
      <c r="G2831" s="69">
        <f>precio_alta!F226</f>
        <v>0</v>
      </c>
      <c r="H2831" s="69" t="s">
        <v>187</v>
      </c>
      <c r="I2831" t="s">
        <v>198</v>
      </c>
      <c r="J2831" s="69">
        <f>precio_alta!P226</f>
        <v>0</v>
      </c>
    </row>
    <row r="2832" spans="1:10" x14ac:dyDescent="0.3">
      <c r="A2832" t="str">
        <f t="shared" si="44"/>
        <v>0Max Negocios + Ilimitado 189.90CONTADO</v>
      </c>
      <c r="B2832" s="69">
        <f>precio_alta!A227</f>
        <v>0</v>
      </c>
      <c r="C2832" s="69">
        <f>precio_alta!B227</f>
        <v>0</v>
      </c>
      <c r="D2832" s="69">
        <f>precio_alta!C227</f>
        <v>0</v>
      </c>
      <c r="E2832" s="69">
        <f>precio_alta!D227</f>
        <v>0</v>
      </c>
      <c r="F2832" s="69">
        <f>precio_alta!E227</f>
        <v>0</v>
      </c>
      <c r="G2832" s="69">
        <f>precio_alta!F227</f>
        <v>0</v>
      </c>
      <c r="H2832" s="69" t="s">
        <v>187</v>
      </c>
      <c r="I2832" t="s">
        <v>198</v>
      </c>
      <c r="J2832" s="69">
        <f>precio_alta!P227</f>
        <v>0</v>
      </c>
    </row>
    <row r="2833" spans="1:10" x14ac:dyDescent="0.3">
      <c r="A2833" t="str">
        <f t="shared" si="44"/>
        <v>0Max Negocios + Ilimitado 189.90CONTADO</v>
      </c>
      <c r="B2833" s="69">
        <f>precio_alta!A228</f>
        <v>0</v>
      </c>
      <c r="C2833" s="69">
        <f>precio_alta!B228</f>
        <v>0</v>
      </c>
      <c r="D2833" s="69">
        <f>precio_alta!C228</f>
        <v>0</v>
      </c>
      <c r="E2833" s="69">
        <f>precio_alta!D228</f>
        <v>0</v>
      </c>
      <c r="F2833" s="69">
        <f>precio_alta!E228</f>
        <v>0</v>
      </c>
      <c r="G2833" s="69">
        <f>precio_alta!F228</f>
        <v>0</v>
      </c>
      <c r="H2833" s="69" t="s">
        <v>187</v>
      </c>
      <c r="I2833" t="s">
        <v>198</v>
      </c>
      <c r="J2833" s="69">
        <f>precio_alta!P228</f>
        <v>0</v>
      </c>
    </row>
    <row r="2834" spans="1:10" x14ac:dyDescent="0.3">
      <c r="A2834" t="str">
        <f t="shared" si="44"/>
        <v>0Max Negocios + Ilimitado 189.90CONTADO</v>
      </c>
      <c r="B2834" s="69">
        <f>precio_alta!A229</f>
        <v>0</v>
      </c>
      <c r="C2834" s="69">
        <f>precio_alta!B229</f>
        <v>0</v>
      </c>
      <c r="D2834" s="69">
        <f>precio_alta!C229</f>
        <v>0</v>
      </c>
      <c r="E2834" s="69">
        <f>precio_alta!D229</f>
        <v>0</v>
      </c>
      <c r="F2834" s="69">
        <f>precio_alta!E229</f>
        <v>0</v>
      </c>
      <c r="G2834" s="69">
        <f>precio_alta!F229</f>
        <v>0</v>
      </c>
      <c r="H2834" s="69" t="s">
        <v>187</v>
      </c>
      <c r="I2834" t="s">
        <v>198</v>
      </c>
      <c r="J2834" s="69">
        <f>precio_alta!P229</f>
        <v>0</v>
      </c>
    </row>
    <row r="2835" spans="1:10" x14ac:dyDescent="0.3">
      <c r="A2835" t="str">
        <f t="shared" si="44"/>
        <v>0Max Negocios + Ilimitado 189.90CONTADO</v>
      </c>
      <c r="B2835" s="69">
        <f>precio_alta!A230</f>
        <v>0</v>
      </c>
      <c r="C2835" s="69">
        <f>precio_alta!B230</f>
        <v>0</v>
      </c>
      <c r="D2835" s="69">
        <f>precio_alta!C230</f>
        <v>0</v>
      </c>
      <c r="E2835" s="69">
        <f>precio_alta!D230</f>
        <v>0</v>
      </c>
      <c r="F2835" s="69">
        <f>precio_alta!E230</f>
        <v>0</v>
      </c>
      <c r="G2835" s="69">
        <f>precio_alta!F230</f>
        <v>0</v>
      </c>
      <c r="H2835" s="69" t="s">
        <v>187</v>
      </c>
      <c r="I2835" t="s">
        <v>198</v>
      </c>
      <c r="J2835" s="69">
        <f>precio_alta!P230</f>
        <v>0</v>
      </c>
    </row>
    <row r="2836" spans="1:10" x14ac:dyDescent="0.3">
      <c r="A2836" t="str">
        <f t="shared" si="44"/>
        <v>0Max Negocios + Ilimitado 189.90CONTADO</v>
      </c>
      <c r="B2836" s="69">
        <f>precio_alta!A231</f>
        <v>0</v>
      </c>
      <c r="C2836" s="69">
        <f>precio_alta!B231</f>
        <v>0</v>
      </c>
      <c r="D2836" s="69">
        <f>precio_alta!C231</f>
        <v>0</v>
      </c>
      <c r="E2836" s="69">
        <f>precio_alta!D231</f>
        <v>0</v>
      </c>
      <c r="F2836" s="69">
        <f>precio_alta!E231</f>
        <v>0</v>
      </c>
      <c r="G2836" s="69">
        <f>precio_alta!F231</f>
        <v>0</v>
      </c>
      <c r="H2836" s="69" t="s">
        <v>187</v>
      </c>
      <c r="I2836" t="s">
        <v>198</v>
      </c>
      <c r="J2836" s="69">
        <f>precio_alta!P231</f>
        <v>0</v>
      </c>
    </row>
    <row r="2837" spans="1:10" x14ac:dyDescent="0.3">
      <c r="A2837" t="str">
        <f t="shared" si="44"/>
        <v>0Max Negocios + Ilimitado 189.90CONTADO</v>
      </c>
      <c r="B2837" s="69">
        <f>precio_alta!A232</f>
        <v>0</v>
      </c>
      <c r="C2837" s="69">
        <f>precio_alta!B232</f>
        <v>0</v>
      </c>
      <c r="D2837" s="69">
        <f>precio_alta!C232</f>
        <v>0</v>
      </c>
      <c r="E2837" s="69">
        <f>precio_alta!D232</f>
        <v>0</v>
      </c>
      <c r="F2837" s="69">
        <f>precio_alta!E232</f>
        <v>0</v>
      </c>
      <c r="G2837" s="69">
        <f>precio_alta!F232</f>
        <v>0</v>
      </c>
      <c r="H2837" s="69" t="s">
        <v>187</v>
      </c>
      <c r="I2837" t="s">
        <v>198</v>
      </c>
      <c r="J2837" s="69">
        <f>precio_alta!P232</f>
        <v>0</v>
      </c>
    </row>
    <row r="2838" spans="1:10" x14ac:dyDescent="0.3">
      <c r="A2838" t="str">
        <f t="shared" si="44"/>
        <v>0Max Negocios + Ilimitado 189.90CONTADO</v>
      </c>
      <c r="B2838" s="69">
        <f>precio_alta!A233</f>
        <v>0</v>
      </c>
      <c r="C2838" s="69">
        <f>precio_alta!B233</f>
        <v>0</v>
      </c>
      <c r="D2838" s="69">
        <f>precio_alta!C233</f>
        <v>0</v>
      </c>
      <c r="E2838" s="69">
        <f>precio_alta!D233</f>
        <v>0</v>
      </c>
      <c r="F2838" s="69">
        <f>precio_alta!E233</f>
        <v>0</v>
      </c>
      <c r="G2838" s="69">
        <f>precio_alta!F233</f>
        <v>0</v>
      </c>
      <c r="H2838" s="69" t="s">
        <v>187</v>
      </c>
      <c r="I2838" t="s">
        <v>198</v>
      </c>
      <c r="J2838" s="69">
        <f>precio_alta!P233</f>
        <v>0</v>
      </c>
    </row>
    <row r="2839" spans="1:10" x14ac:dyDescent="0.3">
      <c r="A2839" t="str">
        <f t="shared" si="44"/>
        <v>0Max Negocios + Ilimitado 189.90CONTADO</v>
      </c>
      <c r="B2839" s="69">
        <f>precio_alta!A234</f>
        <v>0</v>
      </c>
      <c r="C2839" s="69">
        <f>precio_alta!B234</f>
        <v>0</v>
      </c>
      <c r="D2839" s="69">
        <f>precio_alta!C234</f>
        <v>0</v>
      </c>
      <c r="E2839" s="69">
        <f>precio_alta!D234</f>
        <v>0</v>
      </c>
      <c r="F2839" s="69">
        <f>precio_alta!E234</f>
        <v>0</v>
      </c>
      <c r="G2839" s="69">
        <f>precio_alta!F234</f>
        <v>0</v>
      </c>
      <c r="H2839" s="69" t="s">
        <v>187</v>
      </c>
      <c r="I2839" t="s">
        <v>198</v>
      </c>
      <c r="J2839" s="69">
        <f>precio_alta!P234</f>
        <v>0</v>
      </c>
    </row>
    <row r="2840" spans="1:10" x14ac:dyDescent="0.3">
      <c r="A2840" t="str">
        <f t="shared" si="44"/>
        <v>0Max Negocios + Ilimitado 189.90CONTADO</v>
      </c>
      <c r="B2840" s="69">
        <f>precio_alta!A235</f>
        <v>0</v>
      </c>
      <c r="C2840" s="69">
        <f>precio_alta!B235</f>
        <v>0</v>
      </c>
      <c r="D2840" s="69">
        <f>precio_alta!C235</f>
        <v>0</v>
      </c>
      <c r="E2840" s="69">
        <f>precio_alta!D235</f>
        <v>0</v>
      </c>
      <c r="F2840" s="69">
        <f>precio_alta!E235</f>
        <v>0</v>
      </c>
      <c r="G2840" s="69">
        <f>precio_alta!F235</f>
        <v>0</v>
      </c>
      <c r="H2840" s="69" t="s">
        <v>187</v>
      </c>
      <c r="I2840" t="s">
        <v>198</v>
      </c>
      <c r="J2840" s="69">
        <f>precio_alta!P235</f>
        <v>0</v>
      </c>
    </row>
    <row r="2841" spans="1:10" x14ac:dyDescent="0.3">
      <c r="A2841" t="str">
        <f t="shared" si="44"/>
        <v>0Max Negocios + Ilimitado 189.90CONTADO</v>
      </c>
      <c r="B2841" s="69">
        <f>precio_alta!A236</f>
        <v>0</v>
      </c>
      <c r="C2841" s="69">
        <f>precio_alta!B236</f>
        <v>0</v>
      </c>
      <c r="D2841" s="69">
        <f>precio_alta!C236</f>
        <v>0</v>
      </c>
      <c r="E2841" s="69">
        <f>precio_alta!D236</f>
        <v>0</v>
      </c>
      <c r="F2841" s="69">
        <f>precio_alta!E236</f>
        <v>0</v>
      </c>
      <c r="G2841" s="69">
        <f>precio_alta!F236</f>
        <v>0</v>
      </c>
      <c r="H2841" s="69" t="s">
        <v>187</v>
      </c>
      <c r="I2841" t="s">
        <v>198</v>
      </c>
      <c r="J2841" s="69">
        <f>precio_alta!P236</f>
        <v>0</v>
      </c>
    </row>
    <row r="2842" spans="1:10" x14ac:dyDescent="0.3">
      <c r="A2842" t="str">
        <f t="shared" si="44"/>
        <v>0Max Negocios + Ilimitado 189.90CONTADO</v>
      </c>
      <c r="B2842" s="69">
        <f>precio_alta!A237</f>
        <v>0</v>
      </c>
      <c r="C2842" s="69">
        <f>precio_alta!B237</f>
        <v>0</v>
      </c>
      <c r="D2842" s="69">
        <f>precio_alta!C237</f>
        <v>0</v>
      </c>
      <c r="E2842" s="69">
        <f>precio_alta!D237</f>
        <v>0</v>
      </c>
      <c r="F2842" s="69">
        <f>precio_alta!E237</f>
        <v>0</v>
      </c>
      <c r="G2842" s="69">
        <f>precio_alta!F237</f>
        <v>0</v>
      </c>
      <c r="H2842" s="69" t="s">
        <v>187</v>
      </c>
      <c r="I2842" t="s">
        <v>198</v>
      </c>
      <c r="J2842" s="69">
        <f>precio_alta!P237</f>
        <v>0</v>
      </c>
    </row>
    <row r="2843" spans="1:10" x14ac:dyDescent="0.3">
      <c r="A2843" t="str">
        <f t="shared" si="44"/>
        <v>0Max Negocios + Ilimitado 189.90CONTADO</v>
      </c>
      <c r="B2843" s="69">
        <f>precio_alta!A238</f>
        <v>0</v>
      </c>
      <c r="C2843" s="69">
        <f>precio_alta!B238</f>
        <v>0</v>
      </c>
      <c r="D2843" s="69">
        <f>precio_alta!C238</f>
        <v>0</v>
      </c>
      <c r="E2843" s="69">
        <f>precio_alta!D238</f>
        <v>0</v>
      </c>
      <c r="F2843" s="69">
        <f>precio_alta!E238</f>
        <v>0</v>
      </c>
      <c r="G2843" s="69">
        <f>precio_alta!F238</f>
        <v>0</v>
      </c>
      <c r="H2843" s="69" t="s">
        <v>187</v>
      </c>
      <c r="I2843" t="s">
        <v>198</v>
      </c>
      <c r="J2843" s="69">
        <f>precio_alta!P238</f>
        <v>0</v>
      </c>
    </row>
    <row r="2844" spans="1:10" x14ac:dyDescent="0.3">
      <c r="A2844" t="str">
        <f t="shared" si="44"/>
        <v>0Max Negocios + Ilimitado 189.90CONTADO</v>
      </c>
      <c r="B2844" s="69">
        <f>precio_alta!A239</f>
        <v>0</v>
      </c>
      <c r="C2844" s="69">
        <f>precio_alta!B239</f>
        <v>0</v>
      </c>
      <c r="D2844" s="69">
        <f>precio_alta!C239</f>
        <v>0</v>
      </c>
      <c r="E2844" s="69">
        <f>precio_alta!D239</f>
        <v>0</v>
      </c>
      <c r="F2844" s="69">
        <f>precio_alta!E239</f>
        <v>0</v>
      </c>
      <c r="G2844" s="69">
        <f>precio_alta!F239</f>
        <v>0</v>
      </c>
      <c r="H2844" s="69" t="s">
        <v>187</v>
      </c>
      <c r="I2844" t="s">
        <v>198</v>
      </c>
      <c r="J2844" s="69">
        <f>precio_alta!P239</f>
        <v>0</v>
      </c>
    </row>
    <row r="2845" spans="1:10" x14ac:dyDescent="0.3">
      <c r="A2845" t="str">
        <f t="shared" si="44"/>
        <v>0Max Negocios + Ilimitado 189.90CONTADO</v>
      </c>
      <c r="B2845" s="69">
        <f>precio_alta!A240</f>
        <v>0</v>
      </c>
      <c r="C2845" s="69">
        <f>precio_alta!B240</f>
        <v>0</v>
      </c>
      <c r="D2845" s="69">
        <f>precio_alta!C240</f>
        <v>0</v>
      </c>
      <c r="E2845" s="69">
        <f>precio_alta!D240</f>
        <v>0</v>
      </c>
      <c r="F2845" s="69">
        <f>precio_alta!E240</f>
        <v>0</v>
      </c>
      <c r="G2845" s="69">
        <f>precio_alta!F240</f>
        <v>0</v>
      </c>
      <c r="H2845" s="69" t="s">
        <v>187</v>
      </c>
      <c r="I2845" t="s">
        <v>198</v>
      </c>
      <c r="J2845" s="69">
        <f>precio_alta!P240</f>
        <v>0</v>
      </c>
    </row>
    <row r="2846" spans="1:10" x14ac:dyDescent="0.3">
      <c r="A2846" t="str">
        <f t="shared" si="44"/>
        <v>0Max Negocios + Ilimitado 189.90CONTADO</v>
      </c>
      <c r="B2846" s="69">
        <f>precio_alta!A241</f>
        <v>0</v>
      </c>
      <c r="C2846" s="69">
        <f>precio_alta!B241</f>
        <v>0</v>
      </c>
      <c r="D2846" s="69">
        <f>precio_alta!C241</f>
        <v>0</v>
      </c>
      <c r="E2846" s="69">
        <f>precio_alta!D241</f>
        <v>0</v>
      </c>
      <c r="F2846" s="69">
        <f>precio_alta!E241</f>
        <v>0</v>
      </c>
      <c r="G2846" s="69">
        <f>precio_alta!F241</f>
        <v>0</v>
      </c>
      <c r="H2846" s="69" t="s">
        <v>187</v>
      </c>
      <c r="I2846" t="s">
        <v>198</v>
      </c>
      <c r="J2846" s="69">
        <f>precio_alta!P241</f>
        <v>0</v>
      </c>
    </row>
    <row r="2847" spans="1:10" x14ac:dyDescent="0.3">
      <c r="A2847" t="str">
        <f t="shared" si="44"/>
        <v>0Max Negocios + Ilimitado 189.90CONTADO</v>
      </c>
      <c r="B2847" s="69">
        <f>precio_alta!A242</f>
        <v>0</v>
      </c>
      <c r="C2847" s="69">
        <f>precio_alta!B242</f>
        <v>0</v>
      </c>
      <c r="D2847" s="69">
        <f>precio_alta!C242</f>
        <v>0</v>
      </c>
      <c r="E2847" s="69">
        <f>precio_alta!D242</f>
        <v>0</v>
      </c>
      <c r="F2847" s="69">
        <f>precio_alta!E242</f>
        <v>0</v>
      </c>
      <c r="G2847" s="69">
        <f>precio_alta!F242</f>
        <v>0</v>
      </c>
      <c r="H2847" s="69" t="s">
        <v>187</v>
      </c>
      <c r="I2847" t="s">
        <v>198</v>
      </c>
      <c r="J2847" s="69">
        <f>precio_alta!P242</f>
        <v>0</v>
      </c>
    </row>
    <row r="2848" spans="1:10" x14ac:dyDescent="0.3">
      <c r="A2848" t="str">
        <f t="shared" si="44"/>
        <v>0Max Negocios + Ilimitado 189.90CONTADO</v>
      </c>
      <c r="B2848" s="69">
        <f>precio_alta!A243</f>
        <v>0</v>
      </c>
      <c r="C2848" s="69">
        <f>precio_alta!B243</f>
        <v>0</v>
      </c>
      <c r="D2848" s="69">
        <f>precio_alta!C243</f>
        <v>0</v>
      </c>
      <c r="E2848" s="69">
        <f>precio_alta!D243</f>
        <v>0</v>
      </c>
      <c r="F2848" s="69">
        <f>precio_alta!E243</f>
        <v>0</v>
      </c>
      <c r="G2848" s="69">
        <f>precio_alta!F243</f>
        <v>0</v>
      </c>
      <c r="H2848" s="69" t="s">
        <v>187</v>
      </c>
      <c r="I2848" t="s">
        <v>198</v>
      </c>
      <c r="J2848" s="69">
        <f>precio_alta!P243</f>
        <v>0</v>
      </c>
    </row>
    <row r="2849" spans="1:10" x14ac:dyDescent="0.3">
      <c r="A2849" t="str">
        <f t="shared" si="44"/>
        <v>0Max Negocios + Ilimitado 189.90CONTADO</v>
      </c>
      <c r="B2849" s="69">
        <f>precio_alta!A244</f>
        <v>0</v>
      </c>
      <c r="C2849" s="69">
        <f>precio_alta!B244</f>
        <v>0</v>
      </c>
      <c r="D2849" s="69">
        <f>precio_alta!C244</f>
        <v>0</v>
      </c>
      <c r="E2849" s="69">
        <f>precio_alta!D244</f>
        <v>0</v>
      </c>
      <c r="F2849" s="69">
        <f>precio_alta!E244</f>
        <v>0</v>
      </c>
      <c r="G2849" s="69">
        <f>precio_alta!F244</f>
        <v>0</v>
      </c>
      <c r="H2849" s="69" t="s">
        <v>187</v>
      </c>
      <c r="I2849" t="s">
        <v>198</v>
      </c>
      <c r="J2849" s="69">
        <f>precio_alta!P244</f>
        <v>0</v>
      </c>
    </row>
    <row r="2850" spans="1:10" x14ac:dyDescent="0.3">
      <c r="A2850" t="str">
        <f t="shared" si="44"/>
        <v>0Max Negocios + Ilimitado 189.90CONTADO</v>
      </c>
      <c r="B2850" s="69">
        <f>precio_alta!A245</f>
        <v>0</v>
      </c>
      <c r="C2850" s="69">
        <f>precio_alta!B245</f>
        <v>0</v>
      </c>
      <c r="D2850" s="69">
        <f>precio_alta!C245</f>
        <v>0</v>
      </c>
      <c r="E2850" s="69">
        <f>precio_alta!D245</f>
        <v>0</v>
      </c>
      <c r="F2850" s="69">
        <f>precio_alta!E245</f>
        <v>0</v>
      </c>
      <c r="G2850" s="69">
        <f>precio_alta!F245</f>
        <v>0</v>
      </c>
      <c r="H2850" s="69" t="s">
        <v>187</v>
      </c>
      <c r="I2850" t="s">
        <v>198</v>
      </c>
      <c r="J2850" s="69">
        <f>precio_alta!P245</f>
        <v>0</v>
      </c>
    </row>
    <row r="2851" spans="1:10" x14ac:dyDescent="0.3">
      <c r="A2851" t="str">
        <f t="shared" si="44"/>
        <v>0Max Negocios + Ilimitado 189.90CONTADO</v>
      </c>
      <c r="B2851" s="69">
        <f>precio_alta!A246</f>
        <v>0</v>
      </c>
      <c r="C2851" s="69">
        <f>precio_alta!B246</f>
        <v>0</v>
      </c>
      <c r="D2851" s="69">
        <f>precio_alta!C246</f>
        <v>0</v>
      </c>
      <c r="E2851" s="69">
        <f>precio_alta!D246</f>
        <v>0</v>
      </c>
      <c r="F2851" s="69">
        <f>precio_alta!E246</f>
        <v>0</v>
      </c>
      <c r="G2851" s="69">
        <f>precio_alta!F246</f>
        <v>0</v>
      </c>
      <c r="H2851" s="69" t="s">
        <v>187</v>
      </c>
      <c r="I2851" t="s">
        <v>198</v>
      </c>
      <c r="J2851" s="69">
        <f>precio_alta!P246</f>
        <v>0</v>
      </c>
    </row>
    <row r="2852" spans="1:10" x14ac:dyDescent="0.3">
      <c r="A2852" t="str">
        <f t="shared" si="44"/>
        <v>0Max Negocios + Ilimitado 189.90CONTADO</v>
      </c>
      <c r="B2852" s="69">
        <f>precio_alta!A247</f>
        <v>0</v>
      </c>
      <c r="C2852" s="69">
        <f>precio_alta!B247</f>
        <v>0</v>
      </c>
      <c r="D2852" s="69">
        <f>precio_alta!C247</f>
        <v>0</v>
      </c>
      <c r="E2852" s="69">
        <f>precio_alta!D247</f>
        <v>0</v>
      </c>
      <c r="F2852" s="69">
        <f>precio_alta!E247</f>
        <v>0</v>
      </c>
      <c r="G2852" s="69">
        <f>precio_alta!F247</f>
        <v>0</v>
      </c>
      <c r="H2852" s="69" t="s">
        <v>187</v>
      </c>
      <c r="I2852" t="s">
        <v>198</v>
      </c>
      <c r="J2852" s="69">
        <f>precio_alta!P247</f>
        <v>0</v>
      </c>
    </row>
    <row r="2853" spans="1:10" x14ac:dyDescent="0.3">
      <c r="A2853" t="str">
        <f t="shared" si="44"/>
        <v>APPLE IPHONE 15 128GBMax Negocios + Ilimitado 289.90CONTADO</v>
      </c>
      <c r="B2853" s="69" t="str">
        <f>precio_alta!A3</f>
        <v>Corriente</v>
      </c>
      <c r="C2853" s="69" t="str">
        <f>precio_alta!B3</f>
        <v>5G</v>
      </c>
      <c r="D2853" s="69" t="str">
        <f>precio_alta!C3</f>
        <v>APPLE</v>
      </c>
      <c r="E2853" s="69" t="str">
        <f>precio_alta!D3</f>
        <v>APPLE IPHONE 15 128GB</v>
      </c>
      <c r="F2853" s="69">
        <f>precio_alta!E3</f>
        <v>3769</v>
      </c>
      <c r="G2853" s="69" t="str">
        <f>precio_alta!F3</f>
        <v>iOS</v>
      </c>
      <c r="H2853" s="69" t="s">
        <v>187</v>
      </c>
      <c r="I2853" t="s">
        <v>199</v>
      </c>
      <c r="J2853" s="69">
        <f>precio_alta!P3</f>
        <v>3229</v>
      </c>
    </row>
    <row r="2854" spans="1:10" x14ac:dyDescent="0.3">
      <c r="A2854" t="str">
        <f t="shared" si="44"/>
        <v>APPLE IPHONE 15 256GBMax Negocios + Ilimitado 289.90CONTADO</v>
      </c>
      <c r="B2854" s="69" t="str">
        <f>precio_alta!A4</f>
        <v>Corriente</v>
      </c>
      <c r="C2854" s="69" t="str">
        <f>precio_alta!B4</f>
        <v>5G</v>
      </c>
      <c r="D2854" s="69" t="str">
        <f>precio_alta!C4</f>
        <v>APPLE</v>
      </c>
      <c r="E2854" s="69" t="str">
        <f>precio_alta!D4</f>
        <v>APPLE IPHONE 15 256GB</v>
      </c>
      <c r="F2854" s="69">
        <f>precio_alta!E4</f>
        <v>5029</v>
      </c>
      <c r="G2854" s="69" t="str">
        <f>precio_alta!F4</f>
        <v>iOS</v>
      </c>
      <c r="H2854" s="69" t="s">
        <v>187</v>
      </c>
      <c r="I2854" t="s">
        <v>199</v>
      </c>
      <c r="J2854" s="69">
        <f>precio_alta!P4</f>
        <v>4309</v>
      </c>
    </row>
    <row r="2855" spans="1:10" x14ac:dyDescent="0.3">
      <c r="A2855" t="str">
        <f t="shared" si="44"/>
        <v>APPLE IPHONE 16 128GBMax Negocios + Ilimitado 289.90CONTADO</v>
      </c>
      <c r="B2855" s="69" t="str">
        <f>precio_alta!A5</f>
        <v>Corriente</v>
      </c>
      <c r="C2855" s="69" t="str">
        <f>precio_alta!B5</f>
        <v>5G</v>
      </c>
      <c r="D2855" s="69" t="str">
        <f>precio_alta!C5</f>
        <v>APPLE</v>
      </c>
      <c r="E2855" s="69" t="str">
        <f>precio_alta!D5</f>
        <v>APPLE IPHONE 16 128GB</v>
      </c>
      <c r="F2855" s="69">
        <f>precio_alta!E5</f>
        <v>4399</v>
      </c>
      <c r="G2855" s="69" t="str">
        <f>precio_alta!F5</f>
        <v>iOS</v>
      </c>
      <c r="H2855" s="69" t="s">
        <v>187</v>
      </c>
      <c r="I2855" t="s">
        <v>199</v>
      </c>
      <c r="J2855" s="69">
        <f>precio_alta!P5</f>
        <v>3769</v>
      </c>
    </row>
    <row r="2856" spans="1:10" x14ac:dyDescent="0.3">
      <c r="A2856" t="str">
        <f t="shared" si="44"/>
        <v>APPLE IPHONE 16 PRO 1TBMax Negocios + Ilimitado 289.90CONTADO</v>
      </c>
      <c r="B2856" s="69" t="str">
        <f>precio_alta!A6</f>
        <v>Corriente</v>
      </c>
      <c r="C2856" s="69" t="str">
        <f>precio_alta!B6</f>
        <v>5G</v>
      </c>
      <c r="D2856" s="69" t="str">
        <f>precio_alta!C6</f>
        <v>APPLE</v>
      </c>
      <c r="E2856" s="69" t="str">
        <f>precio_alta!D6</f>
        <v>APPLE IPHONE 16 PRO 1TB</v>
      </c>
      <c r="F2856" s="69">
        <f>precio_alta!E6</f>
        <v>9419</v>
      </c>
      <c r="G2856" s="69" t="str">
        <f>precio_alta!F6</f>
        <v>iOS</v>
      </c>
      <c r="H2856" s="69" t="s">
        <v>187</v>
      </c>
      <c r="I2856" t="s">
        <v>199</v>
      </c>
      <c r="J2856" s="69">
        <f>precio_alta!P6</f>
        <v>8089</v>
      </c>
    </row>
    <row r="2857" spans="1:10" x14ac:dyDescent="0.3">
      <c r="A2857" t="str">
        <f t="shared" si="44"/>
        <v>APPLE IPHONE 16 PRO 512GBMax Negocios + Ilimitado 289.90CONTADO</v>
      </c>
      <c r="B2857" s="69" t="str">
        <f>precio_alta!A7</f>
        <v>Corriente</v>
      </c>
      <c r="C2857" s="69" t="str">
        <f>precio_alta!B7</f>
        <v>5G</v>
      </c>
      <c r="D2857" s="69" t="str">
        <f>precio_alta!C7</f>
        <v>APPLE</v>
      </c>
      <c r="E2857" s="69" t="str">
        <f>precio_alta!D7</f>
        <v>APPLE IPHONE 16 PRO 512GB</v>
      </c>
      <c r="F2857" s="69">
        <f>precio_alta!E7</f>
        <v>8169</v>
      </c>
      <c r="G2857" s="69" t="str">
        <f>precio_alta!F7</f>
        <v>iOS</v>
      </c>
      <c r="H2857" s="69" t="s">
        <v>187</v>
      </c>
      <c r="I2857" t="s">
        <v>199</v>
      </c>
      <c r="J2857" s="69">
        <f>precio_alta!P7</f>
        <v>7009</v>
      </c>
    </row>
    <row r="2858" spans="1:10" x14ac:dyDescent="0.3">
      <c r="A2858" t="str">
        <f t="shared" si="44"/>
        <v>APPLE IPHONE 16 PRO MAX 1TBMax Negocios + Ilimitado 289.90CONTADO</v>
      </c>
      <c r="B2858" s="69" t="str">
        <f>precio_alta!A8</f>
        <v>Corriente</v>
      </c>
      <c r="C2858" s="69" t="str">
        <f>precio_alta!B8</f>
        <v>5G</v>
      </c>
      <c r="D2858" s="69" t="str">
        <f>precio_alta!C8</f>
        <v>APPLE</v>
      </c>
      <c r="E2858" s="69" t="str">
        <f>precio_alta!D8</f>
        <v>APPLE IPHONE 16 PRO MAX 1TB</v>
      </c>
      <c r="F2858" s="69">
        <f>precio_alta!E8</f>
        <v>10049</v>
      </c>
      <c r="G2858" s="69" t="str">
        <f>precio_alta!F8</f>
        <v>iOS</v>
      </c>
      <c r="H2858" s="69" t="s">
        <v>187</v>
      </c>
      <c r="I2858" t="s">
        <v>199</v>
      </c>
      <c r="J2858" s="69">
        <f>precio_alta!P8</f>
        <v>8629</v>
      </c>
    </row>
    <row r="2859" spans="1:10" x14ac:dyDescent="0.3">
      <c r="A2859" t="str">
        <f t="shared" si="44"/>
        <v>APPLE IPHONE 16 PRO MAX 512GBMax Negocios + Ilimitado 289.90CONTADO</v>
      </c>
      <c r="B2859" s="69" t="str">
        <f>precio_alta!A9</f>
        <v>Corriente</v>
      </c>
      <c r="C2859" s="69" t="str">
        <f>precio_alta!B9</f>
        <v>5G</v>
      </c>
      <c r="D2859" s="69" t="str">
        <f>precio_alta!C9</f>
        <v>APPLE</v>
      </c>
      <c r="E2859" s="69" t="str">
        <f>precio_alta!D9</f>
        <v>APPLE IPHONE 16 PRO MAX 512GB</v>
      </c>
      <c r="F2859" s="69">
        <f>precio_alta!E9</f>
        <v>8799</v>
      </c>
      <c r="G2859" s="69" t="str">
        <f>precio_alta!F9</f>
        <v>iOS</v>
      </c>
      <c r="H2859" s="69" t="s">
        <v>187</v>
      </c>
      <c r="I2859" t="s">
        <v>199</v>
      </c>
      <c r="J2859" s="69">
        <f>precio_alta!P9</f>
        <v>7549</v>
      </c>
    </row>
    <row r="2860" spans="1:10" x14ac:dyDescent="0.3">
      <c r="A2860" t="str">
        <f t="shared" si="44"/>
        <v>APPLE IPHONE 16e 128GBMax Negocios + Ilimitado 289.90CONTADO</v>
      </c>
      <c r="B2860" s="69" t="str">
        <f>precio_alta!A10</f>
        <v>Corriente</v>
      </c>
      <c r="C2860" s="69" t="str">
        <f>precio_alta!B10</f>
        <v>5G</v>
      </c>
      <c r="D2860" s="69" t="str">
        <f>precio_alta!C10</f>
        <v>APPLE</v>
      </c>
      <c r="E2860" s="69" t="str">
        <f>precio_alta!D10</f>
        <v>APPLE IPHONE 16e 128GB</v>
      </c>
      <c r="F2860" s="69">
        <f>precio_alta!E10</f>
        <v>3119</v>
      </c>
      <c r="G2860" s="69" t="str">
        <f>precio_alta!F10</f>
        <v>iOS</v>
      </c>
      <c r="H2860" s="69" t="s">
        <v>187</v>
      </c>
      <c r="I2860" t="s">
        <v>199</v>
      </c>
      <c r="J2860" s="69">
        <f>precio_alta!P10</f>
        <v>2669</v>
      </c>
    </row>
    <row r="2861" spans="1:10" x14ac:dyDescent="0.3">
      <c r="A2861" t="str">
        <f t="shared" si="44"/>
        <v>APPLE IPHONE 17 256GBMax Negocios + Ilimitado 289.90CONTADO</v>
      </c>
      <c r="B2861" s="69" t="str">
        <f>precio_alta!A11</f>
        <v>Corriente</v>
      </c>
      <c r="C2861" s="69" t="str">
        <f>precio_alta!B11</f>
        <v>5G</v>
      </c>
      <c r="D2861" s="69" t="str">
        <f>precio_alta!C11</f>
        <v>APPLE</v>
      </c>
      <c r="E2861" s="69" t="str">
        <f>precio_alta!D11</f>
        <v>APPLE IPHONE 17 256GB</v>
      </c>
      <c r="F2861" s="69">
        <f>precio_alta!E11</f>
        <v>5029</v>
      </c>
      <c r="G2861" s="69" t="str">
        <f>precio_alta!F11</f>
        <v>iOS</v>
      </c>
      <c r="H2861" s="69" t="s">
        <v>187</v>
      </c>
      <c r="I2861" t="s">
        <v>199</v>
      </c>
      <c r="J2861" s="69">
        <f>precio_alta!P11</f>
        <v>4309</v>
      </c>
    </row>
    <row r="2862" spans="1:10" x14ac:dyDescent="0.3">
      <c r="A2862" t="str">
        <f t="shared" si="44"/>
        <v>APPLE IPHONE 17 512GBMax Negocios + Ilimitado 289.90CONTADO</v>
      </c>
      <c r="B2862" s="69" t="str">
        <f>precio_alta!A12</f>
        <v>Corriente</v>
      </c>
      <c r="C2862" s="69" t="str">
        <f>precio_alta!B12</f>
        <v>5G</v>
      </c>
      <c r="D2862" s="69" t="str">
        <f>precio_alta!C12</f>
        <v>APPLE</v>
      </c>
      <c r="E2862" s="69" t="str">
        <f>precio_alta!D12</f>
        <v>APPLE IPHONE 17 512GB</v>
      </c>
      <c r="F2862" s="69">
        <f>precio_alta!E12</f>
        <v>6279</v>
      </c>
      <c r="G2862" s="69" t="str">
        <f>precio_alta!F12</f>
        <v>iOS</v>
      </c>
      <c r="H2862" s="69" t="s">
        <v>187</v>
      </c>
      <c r="I2862" t="s">
        <v>199</v>
      </c>
      <c r="J2862" s="69">
        <f>precio_alta!P12</f>
        <v>5389</v>
      </c>
    </row>
    <row r="2863" spans="1:10" x14ac:dyDescent="0.3">
      <c r="A2863" t="str">
        <f t="shared" si="44"/>
        <v>APPLE IPHONE 17 PRO 1TBMax Negocios + Ilimitado 289.90CONTADO</v>
      </c>
      <c r="B2863" s="69" t="str">
        <f>precio_alta!A13</f>
        <v>Corriente</v>
      </c>
      <c r="C2863" s="69" t="str">
        <f>precio_alta!B13</f>
        <v>5G</v>
      </c>
      <c r="D2863" s="69" t="str">
        <f>precio_alta!C13</f>
        <v>APPLE</v>
      </c>
      <c r="E2863" s="69" t="str">
        <f>precio_alta!D13</f>
        <v>APPLE IPHONE 17 PRO 1TB</v>
      </c>
      <c r="F2863" s="69">
        <f>precio_alta!E13</f>
        <v>9419</v>
      </c>
      <c r="G2863" s="69" t="str">
        <f>precio_alta!F13</f>
        <v>iOS</v>
      </c>
      <c r="H2863" s="69" t="s">
        <v>187</v>
      </c>
      <c r="I2863" t="s">
        <v>199</v>
      </c>
      <c r="J2863" s="69">
        <f>precio_alta!P13</f>
        <v>8089</v>
      </c>
    </row>
    <row r="2864" spans="1:10" x14ac:dyDescent="0.3">
      <c r="A2864" t="str">
        <f t="shared" si="44"/>
        <v>APPLE IPHONE 17 PRO 256GBMax Negocios + Ilimitado 289.90CONTADO</v>
      </c>
      <c r="B2864" s="69" t="str">
        <f>precio_alta!A14</f>
        <v>Corriente</v>
      </c>
      <c r="C2864" s="69" t="str">
        <f>precio_alta!B14</f>
        <v>5G</v>
      </c>
      <c r="D2864" s="69" t="str">
        <f>precio_alta!C14</f>
        <v>APPLE</v>
      </c>
      <c r="E2864" s="69" t="str">
        <f>precio_alta!D14</f>
        <v>APPLE IPHONE 17 PRO 256GB</v>
      </c>
      <c r="F2864" s="69">
        <f>precio_alta!E14</f>
        <v>6909</v>
      </c>
      <c r="G2864" s="69" t="str">
        <f>precio_alta!F14</f>
        <v>iOS</v>
      </c>
      <c r="H2864" s="69" t="s">
        <v>187</v>
      </c>
      <c r="I2864" t="s">
        <v>199</v>
      </c>
      <c r="J2864" s="69">
        <f>precio_alta!P14</f>
        <v>5929</v>
      </c>
    </row>
    <row r="2865" spans="1:10" x14ac:dyDescent="0.3">
      <c r="A2865" t="str">
        <f t="shared" si="44"/>
        <v>APPLE IPHONE 17 PRO 512GBMax Negocios + Ilimitado 289.90CONTADO</v>
      </c>
      <c r="B2865" s="69" t="str">
        <f>precio_alta!A15</f>
        <v>Corriente</v>
      </c>
      <c r="C2865" s="69" t="str">
        <f>precio_alta!B15</f>
        <v>5G</v>
      </c>
      <c r="D2865" s="69" t="str">
        <f>precio_alta!C15</f>
        <v>APPLE</v>
      </c>
      <c r="E2865" s="69" t="str">
        <f>precio_alta!D15</f>
        <v>APPLE IPHONE 17 PRO 512GB</v>
      </c>
      <c r="F2865" s="69">
        <f>precio_alta!E15</f>
        <v>8169</v>
      </c>
      <c r="G2865" s="69" t="str">
        <f>precio_alta!F15</f>
        <v>iOS</v>
      </c>
      <c r="H2865" s="69" t="s">
        <v>187</v>
      </c>
      <c r="I2865" t="s">
        <v>199</v>
      </c>
      <c r="J2865" s="69">
        <f>precio_alta!P15</f>
        <v>7009</v>
      </c>
    </row>
    <row r="2866" spans="1:10" x14ac:dyDescent="0.3">
      <c r="A2866" t="str">
        <f t="shared" si="44"/>
        <v>APPLE IPHONE 17 PRO MAX 1TBMax Negocios + Ilimitado 289.90CONTADO</v>
      </c>
      <c r="B2866" s="69" t="str">
        <f>precio_alta!A16</f>
        <v>Corriente</v>
      </c>
      <c r="C2866" s="69" t="str">
        <f>precio_alta!B16</f>
        <v>5G</v>
      </c>
      <c r="D2866" s="69" t="str">
        <f>precio_alta!C16</f>
        <v>APPLE</v>
      </c>
      <c r="E2866" s="69" t="str">
        <f>precio_alta!D16</f>
        <v>APPLE IPHONE 17 PRO MAX 1TB</v>
      </c>
      <c r="F2866" s="69">
        <f>precio_alta!E16</f>
        <v>10049</v>
      </c>
      <c r="G2866" s="69" t="str">
        <f>precio_alta!F16</f>
        <v>iOS</v>
      </c>
      <c r="H2866" s="69" t="s">
        <v>187</v>
      </c>
      <c r="I2866" t="s">
        <v>199</v>
      </c>
      <c r="J2866" s="69">
        <f>precio_alta!P16</f>
        <v>8629</v>
      </c>
    </row>
    <row r="2867" spans="1:10" x14ac:dyDescent="0.3">
      <c r="A2867" t="str">
        <f t="shared" si="44"/>
        <v>APPLE IPHONE 17 PRO MAX 256GBMax Negocios + Ilimitado 289.90CONTADO</v>
      </c>
      <c r="B2867" s="69" t="str">
        <f>precio_alta!A17</f>
        <v>Corriente</v>
      </c>
      <c r="C2867" s="69" t="str">
        <f>precio_alta!B17</f>
        <v>5G</v>
      </c>
      <c r="D2867" s="69" t="str">
        <f>precio_alta!C17</f>
        <v>APPLE</v>
      </c>
      <c r="E2867" s="69" t="str">
        <f>precio_alta!D17</f>
        <v>APPLE IPHONE 17 PRO MAX 256GB</v>
      </c>
      <c r="F2867" s="69">
        <f>precio_alta!E17</f>
        <v>7539</v>
      </c>
      <c r="G2867" s="69" t="str">
        <f>precio_alta!F17</f>
        <v>iOS</v>
      </c>
      <c r="H2867" s="69" t="s">
        <v>187</v>
      </c>
      <c r="I2867" t="s">
        <v>199</v>
      </c>
      <c r="J2867" s="69">
        <f>precio_alta!P17</f>
        <v>6469</v>
      </c>
    </row>
    <row r="2868" spans="1:10" x14ac:dyDescent="0.3">
      <c r="A2868" t="str">
        <f t="shared" si="44"/>
        <v>APPLE IPHONE 17 PRO MAX 2TBMax Negocios + Ilimitado 289.90CONTADO</v>
      </c>
      <c r="B2868" s="69" t="str">
        <f>precio_alta!A18</f>
        <v>Corriente</v>
      </c>
      <c r="C2868" s="69" t="str">
        <f>precio_alta!B18</f>
        <v>5G</v>
      </c>
      <c r="D2868" s="69" t="str">
        <f>precio_alta!C18</f>
        <v>APPLE</v>
      </c>
      <c r="E2868" s="69" t="str">
        <f>precio_alta!D18</f>
        <v>APPLE IPHONE 17 PRO MAX 2TB</v>
      </c>
      <c r="F2868" s="69">
        <f>precio_alta!E18</f>
        <v>12569</v>
      </c>
      <c r="G2868" s="69" t="str">
        <f>precio_alta!F18</f>
        <v>iOS</v>
      </c>
      <c r="H2868" s="69" t="s">
        <v>187</v>
      </c>
      <c r="I2868" t="s">
        <v>199</v>
      </c>
      <c r="J2868" s="69">
        <f>precio_alta!P18</f>
        <v>10779</v>
      </c>
    </row>
    <row r="2869" spans="1:10" x14ac:dyDescent="0.3">
      <c r="A2869" t="str">
        <f t="shared" si="44"/>
        <v>APPLE IPHONE 17 PRO MAX 512GBMax Negocios + Ilimitado 289.90CONTADO</v>
      </c>
      <c r="B2869" s="69" t="str">
        <f>precio_alta!A19</f>
        <v>Corriente</v>
      </c>
      <c r="C2869" s="69" t="str">
        <f>precio_alta!B19</f>
        <v>5G</v>
      </c>
      <c r="D2869" s="69" t="str">
        <f>precio_alta!C19</f>
        <v>APPLE</v>
      </c>
      <c r="E2869" s="69" t="str">
        <f>precio_alta!D19</f>
        <v>APPLE IPHONE 17 PRO MAX 512GB</v>
      </c>
      <c r="F2869" s="69">
        <f>precio_alta!E19</f>
        <v>8799</v>
      </c>
      <c r="G2869" s="69" t="str">
        <f>precio_alta!F19</f>
        <v>iOS</v>
      </c>
      <c r="H2869" s="69" t="s">
        <v>187</v>
      </c>
      <c r="I2869" t="s">
        <v>199</v>
      </c>
      <c r="J2869" s="69">
        <f>precio_alta!P19</f>
        <v>7549</v>
      </c>
    </row>
    <row r="2870" spans="1:10" x14ac:dyDescent="0.3">
      <c r="A2870" t="str">
        <f t="shared" si="44"/>
        <v>APPLE IPHONE 17E 256GBMax Negocios + Ilimitado 289.90CONTADO</v>
      </c>
      <c r="B2870" s="69" t="str">
        <f>precio_alta!A20</f>
        <v>Corriente</v>
      </c>
      <c r="C2870" s="69" t="str">
        <f>precio_alta!B20</f>
        <v>5G</v>
      </c>
      <c r="D2870" s="69" t="str">
        <f>precio_alta!C20</f>
        <v>APPLE</v>
      </c>
      <c r="E2870" s="69" t="str">
        <f>precio_alta!D20</f>
        <v>APPLE IPHONE 17E 256GB</v>
      </c>
      <c r="F2870" s="69">
        <f>precio_alta!E20</f>
        <v>3769</v>
      </c>
      <c r="G2870" s="69" t="str">
        <f>precio_alta!F20</f>
        <v>iOS</v>
      </c>
      <c r="H2870" s="69" t="s">
        <v>187</v>
      </c>
      <c r="I2870" t="s">
        <v>199</v>
      </c>
      <c r="J2870" s="69">
        <f>precio_alta!P20</f>
        <v>3229</v>
      </c>
    </row>
    <row r="2871" spans="1:10" x14ac:dyDescent="0.3">
      <c r="A2871" t="str">
        <f t="shared" si="44"/>
        <v>HONOR 400 512GB 5GMax Negocios + Ilimitado 289.90CONTADO</v>
      </c>
      <c r="B2871" s="69" t="str">
        <f>precio_alta!A21</f>
        <v>Corriente</v>
      </c>
      <c r="C2871" s="69" t="str">
        <f>precio_alta!B21</f>
        <v>5G</v>
      </c>
      <c r="D2871" s="69" t="str">
        <f>precio_alta!C21</f>
        <v>HONOR</v>
      </c>
      <c r="E2871" s="69" t="str">
        <f>precio_alta!D21</f>
        <v>HONOR 400 512GB 5G</v>
      </c>
      <c r="F2871" s="69">
        <f>precio_alta!E21</f>
        <v>2099</v>
      </c>
      <c r="G2871" s="69" t="str">
        <f>precio_alta!F21</f>
        <v>Android</v>
      </c>
      <c r="H2871" s="69" t="s">
        <v>187</v>
      </c>
      <c r="I2871" t="s">
        <v>199</v>
      </c>
      <c r="J2871" s="69">
        <f>precio_alta!P21</f>
        <v>1799</v>
      </c>
    </row>
    <row r="2872" spans="1:10" x14ac:dyDescent="0.3">
      <c r="A2872" t="str">
        <f t="shared" si="44"/>
        <v>HONOR 400 LITE 256GB 5GMax Negocios + Ilimitado 289.90CONTADO</v>
      </c>
      <c r="B2872" s="69" t="str">
        <f>precio_alta!A22</f>
        <v>Corriente</v>
      </c>
      <c r="C2872" s="69" t="str">
        <f>precio_alta!B22</f>
        <v>5G</v>
      </c>
      <c r="D2872" s="69" t="str">
        <f>precio_alta!C22</f>
        <v>HONOR</v>
      </c>
      <c r="E2872" s="69" t="str">
        <f>precio_alta!D22</f>
        <v>HONOR 400 LITE 256GB 5G</v>
      </c>
      <c r="F2872" s="69">
        <f>precio_alta!E22</f>
        <v>1519</v>
      </c>
      <c r="G2872" s="69" t="str">
        <f>precio_alta!F22</f>
        <v>Android</v>
      </c>
      <c r="H2872" s="69" t="s">
        <v>187</v>
      </c>
      <c r="I2872" t="s">
        <v>199</v>
      </c>
      <c r="J2872" s="69">
        <f>precio_alta!P22</f>
        <v>1299</v>
      </c>
    </row>
    <row r="2873" spans="1:10" x14ac:dyDescent="0.3">
      <c r="A2873" t="str">
        <f t="shared" si="44"/>
        <v>HONOR 400 PRO 512GB 5GMax Negocios + Ilimitado 289.90CONTADO</v>
      </c>
      <c r="B2873" s="69" t="str">
        <f>precio_alta!A23</f>
        <v>Corriente</v>
      </c>
      <c r="C2873" s="69" t="str">
        <f>precio_alta!B23</f>
        <v>5G</v>
      </c>
      <c r="D2873" s="69" t="str">
        <f>precio_alta!C23</f>
        <v>HONOR</v>
      </c>
      <c r="E2873" s="69" t="str">
        <f>precio_alta!D23</f>
        <v>HONOR 400 PRO 512GB 5G</v>
      </c>
      <c r="F2873" s="69">
        <f>precio_alta!E23</f>
        <v>3349</v>
      </c>
      <c r="G2873" s="69" t="str">
        <f>precio_alta!F23</f>
        <v>Android</v>
      </c>
      <c r="H2873" s="69" t="s">
        <v>187</v>
      </c>
      <c r="I2873" t="s">
        <v>199</v>
      </c>
      <c r="J2873" s="69">
        <f>precio_alta!P23</f>
        <v>2869</v>
      </c>
    </row>
    <row r="2874" spans="1:10" x14ac:dyDescent="0.3">
      <c r="A2874" t="str">
        <f t="shared" si="44"/>
        <v>HONOR 600 512GB 5GMax Negocios + Ilimitado 289.90CONTADO</v>
      </c>
      <c r="B2874" s="69" t="str">
        <f>precio_alta!A24</f>
        <v>Corriente</v>
      </c>
      <c r="C2874" s="69" t="str">
        <f>precio_alta!B24</f>
        <v>5G</v>
      </c>
      <c r="D2874" s="69" t="str">
        <f>precio_alta!C24</f>
        <v>HONOR</v>
      </c>
      <c r="E2874" s="69" t="str">
        <f>precio_alta!D24</f>
        <v>HONOR 600 512GB 5G</v>
      </c>
      <c r="F2874" s="69">
        <f>precio_alta!E24</f>
        <v>2959</v>
      </c>
      <c r="G2874" s="69" t="str">
        <f>precio_alta!F24</f>
        <v>Android</v>
      </c>
      <c r="H2874" s="69" t="s">
        <v>187</v>
      </c>
      <c r="I2874" t="s">
        <v>199</v>
      </c>
      <c r="J2874" s="69">
        <f>precio_alta!P24</f>
        <v>2539</v>
      </c>
    </row>
    <row r="2875" spans="1:10" x14ac:dyDescent="0.3">
      <c r="A2875" t="str">
        <f t="shared" si="44"/>
        <v>HONOR 600 PRO 512GB 5GMax Negocios + Ilimitado 289.90CONTADO</v>
      </c>
      <c r="B2875" s="69" t="str">
        <f>precio_alta!A25</f>
        <v>Corriente</v>
      </c>
      <c r="C2875" s="69" t="str">
        <f>precio_alta!B25</f>
        <v>5G</v>
      </c>
      <c r="D2875" s="69" t="str">
        <f>precio_alta!C25</f>
        <v>HONOR</v>
      </c>
      <c r="E2875" s="69" t="str">
        <f>precio_alta!D25</f>
        <v>HONOR 600 PRO 512GB 5G</v>
      </c>
      <c r="F2875" s="69">
        <f>precio_alta!E25</f>
        <v>3909</v>
      </c>
      <c r="G2875" s="69" t="str">
        <f>precio_alta!F25</f>
        <v>Android</v>
      </c>
      <c r="H2875" s="69" t="s">
        <v>187</v>
      </c>
      <c r="I2875" t="s">
        <v>199</v>
      </c>
      <c r="J2875" s="69">
        <f>precio_alta!P25</f>
        <v>3349</v>
      </c>
    </row>
    <row r="2876" spans="1:10" x14ac:dyDescent="0.3">
      <c r="A2876" t="str">
        <f t="shared" si="44"/>
        <v>HONOR 600 SMART 256GB 5GMax Negocios + Ilimitado 289.90CONTADO</v>
      </c>
      <c r="B2876" s="69" t="str">
        <f>precio_alta!A26</f>
        <v>Corriente</v>
      </c>
      <c r="C2876" s="69" t="str">
        <f>precio_alta!B26</f>
        <v>5G</v>
      </c>
      <c r="D2876" s="69" t="str">
        <f>precio_alta!C26</f>
        <v>HONOR</v>
      </c>
      <c r="E2876" s="69" t="str">
        <f>precio_alta!D26</f>
        <v>HONOR 600 SMART 256GB 5G</v>
      </c>
      <c r="F2876" s="69">
        <f>precio_alta!E26</f>
        <v>1659</v>
      </c>
      <c r="G2876" s="69" t="str">
        <f>precio_alta!F26</f>
        <v>Android</v>
      </c>
      <c r="H2876" s="69" t="s">
        <v>187</v>
      </c>
      <c r="I2876" t="s">
        <v>199</v>
      </c>
      <c r="J2876" s="69">
        <f>precio_alta!P26</f>
        <v>1419</v>
      </c>
    </row>
    <row r="2877" spans="1:10" x14ac:dyDescent="0.3">
      <c r="A2877" t="str">
        <f t="shared" si="44"/>
        <v>HONOR 600E 512GB 5GMax Negocios + Ilimitado 289.90CONTADO</v>
      </c>
      <c r="B2877" s="69" t="str">
        <f>precio_alta!A27</f>
        <v>Corriente</v>
      </c>
      <c r="C2877" s="69" t="str">
        <f>precio_alta!B27</f>
        <v>5G</v>
      </c>
      <c r="D2877" s="69" t="str">
        <f>precio_alta!C27</f>
        <v>HONOR</v>
      </c>
      <c r="E2877" s="69" t="str">
        <f>precio_alta!D27</f>
        <v>HONOR 600E 512GB 5G</v>
      </c>
      <c r="F2877" s="69">
        <f>precio_alta!E27</f>
        <v>2149</v>
      </c>
      <c r="G2877" s="69" t="str">
        <f>precio_alta!F27</f>
        <v>Android</v>
      </c>
      <c r="H2877" s="69" t="s">
        <v>187</v>
      </c>
      <c r="I2877" t="s">
        <v>199</v>
      </c>
      <c r="J2877" s="69">
        <f>precio_alta!P27</f>
        <v>1839</v>
      </c>
    </row>
    <row r="2878" spans="1:10" x14ac:dyDescent="0.3">
      <c r="A2878" t="str">
        <f t="shared" si="44"/>
        <v>HONOR 70 256GBMax Negocios + Ilimitado 289.90CONTADO</v>
      </c>
      <c r="B2878" s="69" t="str">
        <f>precio_alta!A28</f>
        <v>Corriente</v>
      </c>
      <c r="C2878" s="69" t="str">
        <f>precio_alta!B28</f>
        <v>5G</v>
      </c>
      <c r="D2878" s="69" t="str">
        <f>precio_alta!C28</f>
        <v>HONOR</v>
      </c>
      <c r="E2878" s="69" t="str">
        <f>precio_alta!D28</f>
        <v>HONOR 70 256GB</v>
      </c>
      <c r="F2878" s="69">
        <f>precio_alta!E28</f>
        <v>2859</v>
      </c>
      <c r="G2878" s="69" t="str">
        <f>precio_alta!F28</f>
        <v>Android</v>
      </c>
      <c r="H2878" s="69" t="s">
        <v>187</v>
      </c>
      <c r="I2878" t="s">
        <v>199</v>
      </c>
      <c r="J2878" s="69">
        <f>precio_alta!P28</f>
        <v>2459</v>
      </c>
    </row>
    <row r="2879" spans="1:10" x14ac:dyDescent="0.3">
      <c r="A2879" t="str">
        <f t="shared" si="44"/>
        <v>HONOR MAGIC 7 LITE 512GB 5GMax Negocios + Ilimitado 289.90CONTADO</v>
      </c>
      <c r="B2879" s="69" t="str">
        <f>precio_alta!A29</f>
        <v>Corriente</v>
      </c>
      <c r="C2879" s="69" t="str">
        <f>precio_alta!B29</f>
        <v>5G</v>
      </c>
      <c r="D2879" s="69" t="str">
        <f>precio_alta!C29</f>
        <v>HONOR</v>
      </c>
      <c r="E2879" s="69" t="str">
        <f>precio_alta!D29</f>
        <v>HONOR MAGIC 7 LITE 512GB 5G</v>
      </c>
      <c r="F2879" s="69">
        <f>precio_alta!E29</f>
        <v>1849</v>
      </c>
      <c r="G2879" s="69" t="str">
        <f>precio_alta!F29</f>
        <v>Android</v>
      </c>
      <c r="H2879" s="69" t="s">
        <v>187</v>
      </c>
      <c r="I2879" t="s">
        <v>199</v>
      </c>
      <c r="J2879" s="69">
        <f>precio_alta!P29</f>
        <v>1589</v>
      </c>
    </row>
    <row r="2880" spans="1:10" x14ac:dyDescent="0.3">
      <c r="A2880" t="str">
        <f t="shared" si="44"/>
        <v>HONOR MAGIC 8 LITE 512GB 5GMax Negocios + Ilimitado 289.90CONTADO</v>
      </c>
      <c r="B2880" s="69" t="str">
        <f>precio_alta!A30</f>
        <v>Corriente</v>
      </c>
      <c r="C2880" s="69" t="str">
        <f>precio_alta!B30</f>
        <v>5G</v>
      </c>
      <c r="D2880" s="69" t="str">
        <f>precio_alta!C30</f>
        <v>HONOR</v>
      </c>
      <c r="E2880" s="69" t="str">
        <f>precio_alta!D30</f>
        <v>HONOR MAGIC 8 LITE 512GB 5G</v>
      </c>
      <c r="F2880" s="69">
        <f>precio_alta!E30</f>
        <v>1779</v>
      </c>
      <c r="G2880" s="69" t="str">
        <f>precio_alta!F30</f>
        <v>Android</v>
      </c>
      <c r="H2880" s="69" t="s">
        <v>187</v>
      </c>
      <c r="I2880" t="s">
        <v>199</v>
      </c>
      <c r="J2880" s="69">
        <f>precio_alta!P30</f>
        <v>1519</v>
      </c>
    </row>
    <row r="2881" spans="1:10" x14ac:dyDescent="0.3">
      <c r="A2881" t="str">
        <f t="shared" si="44"/>
        <v>HONOR MAGIC 8 PRO 512GB 5GMax Negocios + Ilimitado 289.90CONTADO</v>
      </c>
      <c r="B2881" s="69" t="str">
        <f>precio_alta!A31</f>
        <v>Corriente</v>
      </c>
      <c r="C2881" s="69" t="str">
        <f>precio_alta!B31</f>
        <v>5G</v>
      </c>
      <c r="D2881" s="69" t="str">
        <f>precio_alta!C31</f>
        <v>HONOR</v>
      </c>
      <c r="E2881" s="69" t="str">
        <f>precio_alta!D31</f>
        <v>HONOR MAGIC 8 PRO 512GB 5G</v>
      </c>
      <c r="F2881" s="69">
        <f>precio_alta!E31</f>
        <v>5789</v>
      </c>
      <c r="G2881" s="69" t="str">
        <f>precio_alta!F31</f>
        <v>Android</v>
      </c>
      <c r="H2881" s="69" t="s">
        <v>187</v>
      </c>
      <c r="I2881" t="s">
        <v>199</v>
      </c>
      <c r="J2881" s="69">
        <f>precio_alta!P31</f>
        <v>4969</v>
      </c>
    </row>
    <row r="2882" spans="1:10" x14ac:dyDescent="0.3">
      <c r="A2882" t="str">
        <f t="shared" si="44"/>
        <v>HONOR X5C 128GBMax Negocios + Ilimitado 289.90CONTADO</v>
      </c>
      <c r="B2882" s="69" t="str">
        <f>precio_alta!A32</f>
        <v>Corriente</v>
      </c>
      <c r="C2882" s="69" t="str">
        <f>precio_alta!B32</f>
        <v>4G</v>
      </c>
      <c r="D2882" s="69" t="str">
        <f>precio_alta!C32</f>
        <v>HONOR</v>
      </c>
      <c r="E2882" s="69" t="str">
        <f>precio_alta!D32</f>
        <v>HONOR X5C 128GB</v>
      </c>
      <c r="F2882" s="69">
        <f>precio_alta!E32</f>
        <v>399</v>
      </c>
      <c r="G2882" s="69" t="str">
        <f>precio_alta!F32</f>
        <v>Android</v>
      </c>
      <c r="H2882" s="69" t="s">
        <v>187</v>
      </c>
      <c r="I2882" t="s">
        <v>199</v>
      </c>
      <c r="J2882" s="69">
        <f>precio_alta!P32</f>
        <v>339</v>
      </c>
    </row>
    <row r="2883" spans="1:10" x14ac:dyDescent="0.3">
      <c r="A2883" t="str">
        <f t="shared" ref="A2883:A2946" si="45">CONCATENATE(E2883,I2883,H2883)</f>
        <v>HONOR X5C PLUS 256GBMax Negocios + Ilimitado 289.90CONTADO</v>
      </c>
      <c r="B2883" s="69" t="str">
        <f>precio_alta!A33</f>
        <v>Corriente</v>
      </c>
      <c r="C2883" s="69" t="str">
        <f>precio_alta!B33</f>
        <v>4G</v>
      </c>
      <c r="D2883" s="69" t="str">
        <f>precio_alta!C33</f>
        <v>HONOR</v>
      </c>
      <c r="E2883" s="69" t="str">
        <f>precio_alta!D33</f>
        <v>HONOR X5C PLUS 256GB</v>
      </c>
      <c r="F2883" s="69">
        <f>precio_alta!E33</f>
        <v>499</v>
      </c>
      <c r="G2883" s="69" t="str">
        <f>precio_alta!F33</f>
        <v>Android</v>
      </c>
      <c r="H2883" s="69" t="s">
        <v>187</v>
      </c>
      <c r="I2883" t="s">
        <v>199</v>
      </c>
      <c r="J2883" s="69">
        <f>precio_alta!P33</f>
        <v>429</v>
      </c>
    </row>
    <row r="2884" spans="1:10" x14ac:dyDescent="0.3">
      <c r="A2884" t="str">
        <f t="shared" si="45"/>
        <v>HONOR X5D 128GBMax Negocios + Ilimitado 289.90CONTADO</v>
      </c>
      <c r="B2884" s="69" t="str">
        <f>precio_alta!A34</f>
        <v>Corriente</v>
      </c>
      <c r="C2884" s="69" t="str">
        <f>precio_alta!B34</f>
        <v>4G</v>
      </c>
      <c r="D2884" s="69" t="str">
        <f>precio_alta!C34</f>
        <v>HONOR</v>
      </c>
      <c r="E2884" s="69" t="str">
        <f>precio_alta!D34</f>
        <v>HONOR X5D 128GB</v>
      </c>
      <c r="F2884" s="69">
        <f>precio_alta!E34</f>
        <v>449</v>
      </c>
      <c r="G2884" s="69" t="str">
        <f>precio_alta!F34</f>
        <v>Android</v>
      </c>
      <c r="H2884" s="69" t="s">
        <v>187</v>
      </c>
      <c r="I2884" t="s">
        <v>199</v>
      </c>
      <c r="J2884" s="69">
        <f>precio_alta!P34</f>
        <v>389</v>
      </c>
    </row>
    <row r="2885" spans="1:10" x14ac:dyDescent="0.3">
      <c r="A2885" t="str">
        <f t="shared" si="45"/>
        <v>HONOR X5D 256GBMax Negocios + Ilimitado 289.90CONTADO</v>
      </c>
      <c r="B2885" s="69" t="str">
        <f>precio_alta!A35</f>
        <v>Corriente</v>
      </c>
      <c r="C2885" s="69" t="str">
        <f>precio_alta!B35</f>
        <v>4G</v>
      </c>
      <c r="D2885" s="69" t="str">
        <f>precio_alta!C35</f>
        <v>HONOR</v>
      </c>
      <c r="E2885" s="69" t="str">
        <f>precio_alta!D35</f>
        <v>HONOR X5D 256GB</v>
      </c>
      <c r="F2885" s="69">
        <f>precio_alta!E35</f>
        <v>589</v>
      </c>
      <c r="G2885" s="69" t="str">
        <f>precio_alta!F35</f>
        <v>Android</v>
      </c>
      <c r="H2885" s="69" t="s">
        <v>187</v>
      </c>
      <c r="I2885" t="s">
        <v>199</v>
      </c>
      <c r="J2885" s="69">
        <f>precio_alta!P35</f>
        <v>499</v>
      </c>
    </row>
    <row r="2886" spans="1:10" x14ac:dyDescent="0.3">
      <c r="A2886" t="str">
        <f t="shared" si="45"/>
        <v>HONOR X6C 256GBMax Negocios + Ilimitado 289.90CONTADO</v>
      </c>
      <c r="B2886" s="69" t="str">
        <f>precio_alta!A36</f>
        <v>Corriente</v>
      </c>
      <c r="C2886" s="69" t="str">
        <f>precio_alta!B36</f>
        <v>4G</v>
      </c>
      <c r="D2886" s="69" t="str">
        <f>precio_alta!C36</f>
        <v>HONOR</v>
      </c>
      <c r="E2886" s="69" t="str">
        <f>precio_alta!D36</f>
        <v>HONOR X6C 256GB</v>
      </c>
      <c r="F2886" s="69">
        <f>precio_alta!E36</f>
        <v>699</v>
      </c>
      <c r="G2886" s="69" t="str">
        <f>precio_alta!F36</f>
        <v>Android</v>
      </c>
      <c r="H2886" s="69" t="s">
        <v>187</v>
      </c>
      <c r="I2886" t="s">
        <v>199</v>
      </c>
      <c r="J2886" s="69">
        <f>precio_alta!P36</f>
        <v>599</v>
      </c>
    </row>
    <row r="2887" spans="1:10" x14ac:dyDescent="0.3">
      <c r="A2887" t="str">
        <f t="shared" si="45"/>
        <v>HONOR X6D 256GB 5GMax Negocios + Ilimitado 289.90CONTADO</v>
      </c>
      <c r="B2887" s="69" t="str">
        <f>precio_alta!A37</f>
        <v>Corriente</v>
      </c>
      <c r="C2887" s="69" t="str">
        <f>precio_alta!B37</f>
        <v>5G</v>
      </c>
      <c r="D2887" s="69" t="str">
        <f>precio_alta!C37</f>
        <v>HONOR</v>
      </c>
      <c r="E2887" s="69" t="str">
        <f>precio_alta!D37</f>
        <v>HONOR X6D 256GB 5G</v>
      </c>
      <c r="F2887" s="69">
        <f>precio_alta!E37</f>
        <v>829</v>
      </c>
      <c r="G2887" s="69" t="str">
        <f>precio_alta!F37</f>
        <v>Android</v>
      </c>
      <c r="H2887" s="69" t="s">
        <v>187</v>
      </c>
      <c r="I2887" t="s">
        <v>199</v>
      </c>
      <c r="J2887" s="69">
        <f>precio_alta!P37</f>
        <v>709</v>
      </c>
    </row>
    <row r="2888" spans="1:10" x14ac:dyDescent="0.3">
      <c r="A2888" t="str">
        <f t="shared" si="45"/>
        <v>HONOR X7D 256GB 5GMax Negocios + Ilimitado 289.90CONTADO</v>
      </c>
      <c r="B2888" s="69" t="str">
        <f>precio_alta!A38</f>
        <v>Corriente</v>
      </c>
      <c r="C2888" s="69" t="str">
        <f>precio_alta!B38</f>
        <v>5G</v>
      </c>
      <c r="D2888" s="69" t="str">
        <f>precio_alta!C38</f>
        <v>HONOR</v>
      </c>
      <c r="E2888" s="69" t="str">
        <f>precio_alta!D38</f>
        <v>HONOR X7D 256GB 5G</v>
      </c>
      <c r="F2888" s="69">
        <f>precio_alta!E38</f>
        <v>879</v>
      </c>
      <c r="G2888" s="69" t="str">
        <f>precio_alta!F38</f>
        <v>Android</v>
      </c>
      <c r="H2888" s="69" t="s">
        <v>187</v>
      </c>
      <c r="I2888" t="s">
        <v>199</v>
      </c>
      <c r="J2888" s="69">
        <f>precio_alta!P38</f>
        <v>759</v>
      </c>
    </row>
    <row r="2889" spans="1:10" x14ac:dyDescent="0.3">
      <c r="A2889" t="str">
        <f t="shared" si="45"/>
        <v>HONOR X7E PLUS 256GB 5GMax Negocios + Ilimitado 289.90CONTADO</v>
      </c>
      <c r="B2889" s="69" t="str">
        <f>precio_alta!A39</f>
        <v>Corriente</v>
      </c>
      <c r="C2889" s="69" t="str">
        <f>precio_alta!B39</f>
        <v>5G</v>
      </c>
      <c r="D2889" s="69" t="str">
        <f>precio_alta!C39</f>
        <v>HONOR</v>
      </c>
      <c r="E2889" s="69" t="str">
        <f>precio_alta!D39</f>
        <v>HONOR X7E PLUS 256GB 5G</v>
      </c>
      <c r="F2889" s="69">
        <f>precio_alta!E39</f>
        <v>1179</v>
      </c>
      <c r="G2889" s="69" t="str">
        <f>precio_alta!F39</f>
        <v>Android</v>
      </c>
      <c r="H2889" s="69" t="s">
        <v>187</v>
      </c>
      <c r="I2889" t="s">
        <v>199</v>
      </c>
      <c r="J2889" s="69">
        <f>precio_alta!P39</f>
        <v>1019</v>
      </c>
    </row>
    <row r="2890" spans="1:10" x14ac:dyDescent="0.3">
      <c r="A2890" t="str">
        <f t="shared" si="45"/>
        <v>HONOR X8C 256GB 5GMax Negocios + Ilimitado 289.90CONTADO</v>
      </c>
      <c r="B2890" s="69" t="str">
        <f>precio_alta!A40</f>
        <v>Corriente</v>
      </c>
      <c r="C2890" s="69" t="str">
        <f>precio_alta!B40</f>
        <v>5G</v>
      </c>
      <c r="D2890" s="69" t="str">
        <f>precio_alta!C40</f>
        <v>HONOR</v>
      </c>
      <c r="E2890" s="69" t="str">
        <f>precio_alta!D40</f>
        <v>HONOR X8C 256GB 5G</v>
      </c>
      <c r="F2890" s="69">
        <f>precio_alta!E40</f>
        <v>1189</v>
      </c>
      <c r="G2890" s="69" t="str">
        <f>precio_alta!F40</f>
        <v>Android</v>
      </c>
      <c r="H2890" s="69" t="s">
        <v>187</v>
      </c>
      <c r="I2890" t="s">
        <v>199</v>
      </c>
      <c r="J2890" s="69">
        <f>precio_alta!P40</f>
        <v>1019</v>
      </c>
    </row>
    <row r="2891" spans="1:10" x14ac:dyDescent="0.3">
      <c r="A2891" t="str">
        <f t="shared" si="45"/>
        <v>HUAWEI WATCH KIDS 4 PROMax Negocios + Ilimitado 289.90CONTADO</v>
      </c>
      <c r="B2891" s="69" t="str">
        <f>precio_alta!A41</f>
        <v>Corriente</v>
      </c>
      <c r="C2891" s="69" t="str">
        <f>precio_alta!B41</f>
        <v>4G</v>
      </c>
      <c r="D2891" s="69" t="str">
        <f>precio_alta!C41</f>
        <v>HUAWEI</v>
      </c>
      <c r="E2891" s="69" t="str">
        <f>precio_alta!D41</f>
        <v>HUAWEI WATCH KIDS 4 PRO</v>
      </c>
      <c r="F2891" s="69">
        <f>precio_alta!E41</f>
        <v>649</v>
      </c>
      <c r="G2891" s="69" t="str">
        <f>precio_alta!F41</f>
        <v>Android</v>
      </c>
      <c r="H2891" s="69" t="s">
        <v>187</v>
      </c>
      <c r="I2891" t="s">
        <v>199</v>
      </c>
      <c r="J2891" s="69">
        <f>precio_alta!P41</f>
        <v>559</v>
      </c>
    </row>
    <row r="2892" spans="1:10" x14ac:dyDescent="0.3">
      <c r="A2892" t="str">
        <f t="shared" si="45"/>
        <v>MOTOROLA MOTO EDGE 60 512GB 5GMax Negocios + Ilimitado 289.90CONTADO</v>
      </c>
      <c r="B2892" s="69" t="str">
        <f>precio_alta!A42</f>
        <v>Corriente</v>
      </c>
      <c r="C2892" s="69" t="str">
        <f>precio_alta!B42</f>
        <v>5G</v>
      </c>
      <c r="D2892" s="69" t="str">
        <f>precio_alta!C42</f>
        <v>MOTOROLA</v>
      </c>
      <c r="E2892" s="69" t="str">
        <f>precio_alta!D42</f>
        <v>MOTOROLA MOTO EDGE 60 512GB 5G</v>
      </c>
      <c r="F2892" s="69">
        <f>precio_alta!E42</f>
        <v>1989</v>
      </c>
      <c r="G2892" s="69" t="str">
        <f>precio_alta!F42</f>
        <v>Android</v>
      </c>
      <c r="H2892" s="69" t="s">
        <v>187</v>
      </c>
      <c r="I2892" t="s">
        <v>199</v>
      </c>
      <c r="J2892" s="69">
        <f>precio_alta!P42</f>
        <v>1709</v>
      </c>
    </row>
    <row r="2893" spans="1:10" x14ac:dyDescent="0.3">
      <c r="A2893" t="str">
        <f t="shared" si="45"/>
        <v>MOTOROLA MOTO EDGE 60 FUSION 256GB 5GMax Negocios + Ilimitado 289.90CONTADO</v>
      </c>
      <c r="B2893" s="69" t="str">
        <f>precio_alta!A43</f>
        <v>Corriente</v>
      </c>
      <c r="C2893" s="69" t="str">
        <f>precio_alta!B43</f>
        <v>5G</v>
      </c>
      <c r="D2893" s="69" t="str">
        <f>precio_alta!C43</f>
        <v>MOTOROLA</v>
      </c>
      <c r="E2893" s="69" t="str">
        <f>precio_alta!D43</f>
        <v>MOTOROLA MOTO EDGE 60 FUSION 256GB 5G</v>
      </c>
      <c r="F2893" s="69">
        <f>precio_alta!E43</f>
        <v>1439</v>
      </c>
      <c r="G2893" s="69" t="str">
        <f>precio_alta!F43</f>
        <v>Android</v>
      </c>
      <c r="H2893" s="69" t="s">
        <v>187</v>
      </c>
      <c r="I2893" t="s">
        <v>199</v>
      </c>
      <c r="J2893" s="69">
        <f>precio_alta!P43</f>
        <v>1239</v>
      </c>
    </row>
    <row r="2894" spans="1:10" x14ac:dyDescent="0.3">
      <c r="A2894" t="str">
        <f t="shared" si="45"/>
        <v>MOTOROLA MOTO EDGE 60 PRO 512GB 5GMax Negocios + Ilimitado 289.90CONTADO</v>
      </c>
      <c r="B2894" s="69" t="str">
        <f>precio_alta!A44</f>
        <v>Corriente</v>
      </c>
      <c r="C2894" s="69" t="str">
        <f>precio_alta!B44</f>
        <v>5G</v>
      </c>
      <c r="D2894" s="69" t="str">
        <f>precio_alta!C44</f>
        <v>MOTOROLA</v>
      </c>
      <c r="E2894" s="69" t="str">
        <f>precio_alta!D44</f>
        <v>MOTOROLA MOTO EDGE 60 PRO 512GB 5G</v>
      </c>
      <c r="F2894" s="69">
        <f>precio_alta!E44</f>
        <v>2649</v>
      </c>
      <c r="G2894" s="69" t="str">
        <f>precio_alta!F44</f>
        <v>Android</v>
      </c>
      <c r="H2894" s="69" t="s">
        <v>187</v>
      </c>
      <c r="I2894" t="s">
        <v>199</v>
      </c>
      <c r="J2894" s="69">
        <f>precio_alta!P44</f>
        <v>2269</v>
      </c>
    </row>
    <row r="2895" spans="1:10" x14ac:dyDescent="0.3">
      <c r="A2895" t="str">
        <f t="shared" si="45"/>
        <v>MOTOROLA MOTO EDGE 70 512GB 5GMax Negocios + Ilimitado 289.90CONTADO</v>
      </c>
      <c r="B2895" s="69" t="str">
        <f>precio_alta!A45</f>
        <v>Corriente</v>
      </c>
      <c r="C2895" s="69" t="str">
        <f>precio_alta!B45</f>
        <v>5G</v>
      </c>
      <c r="D2895" s="69" t="str">
        <f>precio_alta!C45</f>
        <v>MOTOROLA</v>
      </c>
      <c r="E2895" s="69" t="str">
        <f>precio_alta!D45</f>
        <v>MOTOROLA MOTO EDGE 70 512GB 5G</v>
      </c>
      <c r="F2895" s="69">
        <f>precio_alta!E45</f>
        <v>2549</v>
      </c>
      <c r="G2895" s="69" t="str">
        <f>precio_alta!F45</f>
        <v>Android</v>
      </c>
      <c r="H2895" s="69" t="s">
        <v>187</v>
      </c>
      <c r="I2895" t="s">
        <v>199</v>
      </c>
      <c r="J2895" s="69">
        <f>precio_alta!P45</f>
        <v>2179</v>
      </c>
    </row>
    <row r="2896" spans="1:10" x14ac:dyDescent="0.3">
      <c r="A2896" t="str">
        <f t="shared" si="45"/>
        <v>MOTOROLA MOTO EDGE 70 FUSION 256GB 5GMax Negocios + Ilimitado 289.90CONTADO</v>
      </c>
      <c r="B2896" s="69" t="str">
        <f>precio_alta!A46</f>
        <v>Corriente</v>
      </c>
      <c r="C2896" s="69" t="str">
        <f>precio_alta!B46</f>
        <v>5G</v>
      </c>
      <c r="D2896" s="69" t="str">
        <f>precio_alta!C46</f>
        <v>MOTOROLA</v>
      </c>
      <c r="E2896" s="69" t="str">
        <f>precio_alta!D46</f>
        <v>MOTOROLA MOTO EDGE 70 FUSION 256GB 5G</v>
      </c>
      <c r="F2896" s="69">
        <f>precio_alta!E46</f>
        <v>1899</v>
      </c>
      <c r="G2896" s="69" t="str">
        <f>precio_alta!F46</f>
        <v>Android</v>
      </c>
      <c r="H2896" s="69" t="s">
        <v>187</v>
      </c>
      <c r="I2896" t="s">
        <v>199</v>
      </c>
      <c r="J2896" s="69">
        <f>precio_alta!P46</f>
        <v>1629</v>
      </c>
    </row>
    <row r="2897" spans="1:10" x14ac:dyDescent="0.3">
      <c r="A2897" t="str">
        <f t="shared" si="45"/>
        <v>MOTOROLA MOTO EDGE 70 PRO 512GB 5GMax Negocios + Ilimitado 289.90CONTADO</v>
      </c>
      <c r="B2897" s="69" t="str">
        <f>precio_alta!A47</f>
        <v>Corriente</v>
      </c>
      <c r="C2897" s="69" t="str">
        <f>precio_alta!B47</f>
        <v>5G</v>
      </c>
      <c r="D2897" s="69" t="str">
        <f>precio_alta!C47</f>
        <v>MOTOROLA</v>
      </c>
      <c r="E2897" s="69" t="str">
        <f>precio_alta!D47</f>
        <v>MOTOROLA MOTO EDGE 70 PRO 512GB 5G</v>
      </c>
      <c r="F2897" s="69">
        <f>precio_alta!E47</f>
        <v>3619</v>
      </c>
      <c r="G2897" s="69" t="str">
        <f>precio_alta!F47</f>
        <v>Android</v>
      </c>
      <c r="H2897" s="69" t="s">
        <v>187</v>
      </c>
      <c r="I2897" t="s">
        <v>199</v>
      </c>
      <c r="J2897" s="69">
        <f>precio_alta!P47</f>
        <v>3109</v>
      </c>
    </row>
    <row r="2898" spans="1:10" x14ac:dyDescent="0.3">
      <c r="A2898" t="str">
        <f t="shared" si="45"/>
        <v>MOTOROLA MOTO G06 128GBMax Negocios + Ilimitado 289.90CONTADO</v>
      </c>
      <c r="B2898" s="69" t="str">
        <f>precio_alta!A48</f>
        <v>Corriente</v>
      </c>
      <c r="C2898" s="69" t="str">
        <f>precio_alta!B48</f>
        <v>4G</v>
      </c>
      <c r="D2898" s="69" t="str">
        <f>precio_alta!C48</f>
        <v>MOTOROLA</v>
      </c>
      <c r="E2898" s="69" t="str">
        <f>precio_alta!D48</f>
        <v>MOTOROLA MOTO G06 128GB</v>
      </c>
      <c r="F2898" s="69">
        <f>precio_alta!E48</f>
        <v>619</v>
      </c>
      <c r="G2898" s="69" t="str">
        <f>precio_alta!F48</f>
        <v>Android</v>
      </c>
      <c r="H2898" s="69" t="s">
        <v>187</v>
      </c>
      <c r="I2898" t="s">
        <v>199</v>
      </c>
      <c r="J2898" s="69">
        <f>precio_alta!P48</f>
        <v>529</v>
      </c>
    </row>
    <row r="2899" spans="1:10" x14ac:dyDescent="0.3">
      <c r="A2899" t="str">
        <f t="shared" si="45"/>
        <v>MOTOROLA MOTO G06 256GBMax Negocios + Ilimitado 289.90CONTADO</v>
      </c>
      <c r="B2899" s="69" t="str">
        <f>precio_alta!A49</f>
        <v>Corriente</v>
      </c>
      <c r="C2899" s="69" t="str">
        <f>precio_alta!B49</f>
        <v>4G</v>
      </c>
      <c r="D2899" s="69" t="str">
        <f>precio_alta!C49</f>
        <v>MOTOROLA</v>
      </c>
      <c r="E2899" s="69" t="str">
        <f>precio_alta!D49</f>
        <v>MOTOROLA MOTO G06 256GB</v>
      </c>
      <c r="F2899" s="69">
        <f>precio_alta!E49</f>
        <v>649</v>
      </c>
      <c r="G2899" s="69" t="str">
        <f>precio_alta!F49</f>
        <v>Android</v>
      </c>
      <c r="H2899" s="69" t="s">
        <v>187</v>
      </c>
      <c r="I2899" t="s">
        <v>199</v>
      </c>
      <c r="J2899" s="69">
        <f>precio_alta!P49</f>
        <v>559</v>
      </c>
    </row>
    <row r="2900" spans="1:10" x14ac:dyDescent="0.3">
      <c r="A2900" t="str">
        <f t="shared" si="45"/>
        <v>MOTOROLA MOTO G15 256GBMax Negocios + Ilimitado 289.90CONTADO</v>
      </c>
      <c r="B2900" s="69" t="str">
        <f>precio_alta!A50</f>
        <v>Corriente</v>
      </c>
      <c r="C2900" s="69" t="str">
        <f>precio_alta!B50</f>
        <v>4G</v>
      </c>
      <c r="D2900" s="69" t="str">
        <f>precio_alta!C50</f>
        <v>MOTOROLA</v>
      </c>
      <c r="E2900" s="69" t="str">
        <f>precio_alta!D50</f>
        <v>MOTOROLA MOTO G15 256GB</v>
      </c>
      <c r="F2900" s="69">
        <f>precio_alta!E50</f>
        <v>719</v>
      </c>
      <c r="G2900" s="69" t="str">
        <f>precio_alta!F50</f>
        <v>Android</v>
      </c>
      <c r="H2900" s="69" t="s">
        <v>187</v>
      </c>
      <c r="I2900" t="s">
        <v>199</v>
      </c>
      <c r="J2900" s="69">
        <f>precio_alta!P50</f>
        <v>609</v>
      </c>
    </row>
    <row r="2901" spans="1:10" x14ac:dyDescent="0.3">
      <c r="A2901" t="str">
        <f t="shared" si="45"/>
        <v>MOTOROLA MOTO G17 256GBMax Negocios + Ilimitado 289.90CONTADO</v>
      </c>
      <c r="B2901" s="69" t="str">
        <f>precio_alta!A51</f>
        <v>Corriente</v>
      </c>
      <c r="C2901" s="69" t="str">
        <f>precio_alta!B51</f>
        <v>4G</v>
      </c>
      <c r="D2901" s="69" t="str">
        <f>precio_alta!C51</f>
        <v>MOTOROLA</v>
      </c>
      <c r="E2901" s="69" t="str">
        <f>precio_alta!D51</f>
        <v>MOTOROLA MOTO G17 256GB</v>
      </c>
      <c r="F2901" s="69">
        <f>precio_alta!E51</f>
        <v>779</v>
      </c>
      <c r="G2901" s="69" t="str">
        <f>precio_alta!F51</f>
        <v>Android</v>
      </c>
      <c r="H2901" s="69" t="s">
        <v>187</v>
      </c>
      <c r="I2901" t="s">
        <v>199</v>
      </c>
      <c r="J2901" s="69">
        <f>precio_alta!P51</f>
        <v>669</v>
      </c>
    </row>
    <row r="2902" spans="1:10" x14ac:dyDescent="0.3">
      <c r="A2902" t="str">
        <f t="shared" si="45"/>
        <v>MOTOROLA MOTO G47 128GB 5GMax Negocios + Ilimitado 289.90CONTADO</v>
      </c>
      <c r="B2902" s="69" t="str">
        <f>precio_alta!A52</f>
        <v>Corriente</v>
      </c>
      <c r="C2902" s="69" t="str">
        <f>precio_alta!B52</f>
        <v>5G</v>
      </c>
      <c r="D2902" s="69" t="str">
        <f>precio_alta!C52</f>
        <v>MOTOROLA</v>
      </c>
      <c r="E2902" s="69" t="str">
        <f>precio_alta!D52</f>
        <v>MOTOROLA MOTO G47 128GB 5G</v>
      </c>
      <c r="F2902" s="69">
        <f>precio_alta!E52</f>
        <v>949</v>
      </c>
      <c r="G2902" s="69" t="str">
        <f>precio_alta!F52</f>
        <v>Android</v>
      </c>
      <c r="H2902" s="69" t="s">
        <v>187</v>
      </c>
      <c r="I2902" t="s">
        <v>199</v>
      </c>
      <c r="J2902" s="69">
        <f>precio_alta!P52</f>
        <v>819</v>
      </c>
    </row>
    <row r="2903" spans="1:10" x14ac:dyDescent="0.3">
      <c r="A2903" t="str">
        <f t="shared" si="45"/>
        <v>MOTOROLA MOTO G56 256GB 5GMax Negocios + Ilimitado 289.90CONTADO</v>
      </c>
      <c r="B2903" s="69" t="str">
        <f>precio_alta!A53</f>
        <v>Corriente</v>
      </c>
      <c r="C2903" s="69" t="str">
        <f>precio_alta!B53</f>
        <v>5G</v>
      </c>
      <c r="D2903" s="69" t="str">
        <f>precio_alta!C53</f>
        <v>MOTOROLA</v>
      </c>
      <c r="E2903" s="69" t="str">
        <f>precio_alta!D53</f>
        <v>MOTOROLA MOTO G56 256GB 5G</v>
      </c>
      <c r="F2903" s="69">
        <f>precio_alta!E53</f>
        <v>969</v>
      </c>
      <c r="G2903" s="69" t="str">
        <f>precio_alta!F53</f>
        <v>Android</v>
      </c>
      <c r="H2903" s="69" t="s">
        <v>187</v>
      </c>
      <c r="I2903" t="s">
        <v>199</v>
      </c>
      <c r="J2903" s="69">
        <f>precio_alta!P53</f>
        <v>829</v>
      </c>
    </row>
    <row r="2904" spans="1:10" x14ac:dyDescent="0.3">
      <c r="A2904" t="str">
        <f t="shared" si="45"/>
        <v>MOTOROLA MOTO G67 256GB 5GMax Negocios + Ilimitado 289.90CONTADO</v>
      </c>
      <c r="B2904" s="69" t="str">
        <f>precio_alta!A54</f>
        <v>Corriente</v>
      </c>
      <c r="C2904" s="69" t="str">
        <f>precio_alta!B54</f>
        <v>5G</v>
      </c>
      <c r="D2904" s="69" t="str">
        <f>precio_alta!C54</f>
        <v>MOTOROLA</v>
      </c>
      <c r="E2904" s="69" t="str">
        <f>precio_alta!D54</f>
        <v>MOTOROLA MOTO G67 256GB 5G</v>
      </c>
      <c r="F2904" s="69">
        <f>precio_alta!E54</f>
        <v>1269</v>
      </c>
      <c r="G2904" s="69" t="str">
        <f>precio_alta!F54</f>
        <v>Android</v>
      </c>
      <c r="H2904" s="69" t="s">
        <v>187</v>
      </c>
      <c r="I2904" t="s">
        <v>199</v>
      </c>
      <c r="J2904" s="69">
        <f>precio_alta!P54</f>
        <v>1089</v>
      </c>
    </row>
    <row r="2905" spans="1:10" x14ac:dyDescent="0.3">
      <c r="A2905" t="str">
        <f t="shared" si="45"/>
        <v>MOTOROLA MOTO G77 256GB 5GMax Negocios + Ilimitado 289.90CONTADO</v>
      </c>
      <c r="B2905" s="69" t="str">
        <f>precio_alta!A55</f>
        <v>Corriente</v>
      </c>
      <c r="C2905" s="69" t="str">
        <f>precio_alta!B55</f>
        <v>5G</v>
      </c>
      <c r="D2905" s="69" t="str">
        <f>precio_alta!C55</f>
        <v>MOTOROLA</v>
      </c>
      <c r="E2905" s="69" t="str">
        <f>precio_alta!D55</f>
        <v>MOTOROLA MOTO G77 256GB 5G</v>
      </c>
      <c r="F2905" s="69">
        <f>precio_alta!E55</f>
        <v>1519</v>
      </c>
      <c r="G2905" s="69" t="str">
        <f>precio_alta!F55</f>
        <v>Android</v>
      </c>
      <c r="H2905" s="69" t="s">
        <v>187</v>
      </c>
      <c r="I2905" t="s">
        <v>199</v>
      </c>
      <c r="J2905" s="69">
        <f>precio_alta!P55</f>
        <v>1299</v>
      </c>
    </row>
    <row r="2906" spans="1:10" x14ac:dyDescent="0.3">
      <c r="A2906" t="str">
        <f t="shared" si="45"/>
        <v>MOTOROLA MOTO RAZR 60 512GB 5GMax Negocios + Ilimitado 289.90CONTADO</v>
      </c>
      <c r="B2906" s="69" t="str">
        <f>precio_alta!A56</f>
        <v>Corriente</v>
      </c>
      <c r="C2906" s="69" t="str">
        <f>precio_alta!B56</f>
        <v>5G</v>
      </c>
      <c r="D2906" s="69" t="str">
        <f>precio_alta!C56</f>
        <v>MOTOROLA</v>
      </c>
      <c r="E2906" s="69" t="str">
        <f>precio_alta!D56</f>
        <v>MOTOROLA MOTO RAZR 60 512GB 5G</v>
      </c>
      <c r="F2906" s="69">
        <f>precio_alta!E56</f>
        <v>3789</v>
      </c>
      <c r="G2906" s="69" t="str">
        <f>precio_alta!F56</f>
        <v>Android</v>
      </c>
      <c r="H2906" s="69" t="s">
        <v>187</v>
      </c>
      <c r="I2906" t="s">
        <v>199</v>
      </c>
      <c r="J2906" s="69">
        <f>precio_alta!P56</f>
        <v>3259</v>
      </c>
    </row>
    <row r="2907" spans="1:10" x14ac:dyDescent="0.3">
      <c r="A2907" t="str">
        <f t="shared" si="45"/>
        <v>MOTOROLA MOTO RAZR 70 512GB 5GMax Negocios + Ilimitado 289.90CONTADO</v>
      </c>
      <c r="B2907" s="69" t="str">
        <f>precio_alta!A57</f>
        <v>Corriente</v>
      </c>
      <c r="C2907" s="69" t="str">
        <f>precio_alta!B57</f>
        <v>5G</v>
      </c>
      <c r="D2907" s="69" t="str">
        <f>precio_alta!C57</f>
        <v>MOTOROLA</v>
      </c>
      <c r="E2907" s="69" t="str">
        <f>precio_alta!D57</f>
        <v>MOTOROLA MOTO RAZR 70 512GB 5G</v>
      </c>
      <c r="F2907" s="69">
        <f>precio_alta!E57</f>
        <v>4089</v>
      </c>
      <c r="G2907" s="69" t="str">
        <f>precio_alta!F57</f>
        <v>Android</v>
      </c>
      <c r="H2907" s="69" t="s">
        <v>187</v>
      </c>
      <c r="I2907" t="s">
        <v>199</v>
      </c>
      <c r="J2907" s="69">
        <f>precio_alta!P57</f>
        <v>3509</v>
      </c>
    </row>
    <row r="2908" spans="1:10" x14ac:dyDescent="0.3">
      <c r="A2908" t="str">
        <f t="shared" si="45"/>
        <v>OPPO A5 256GBMax Negocios + Ilimitado 289.90CONTADO</v>
      </c>
      <c r="B2908" s="69" t="str">
        <f>precio_alta!A58</f>
        <v>Corriente</v>
      </c>
      <c r="C2908" s="69" t="str">
        <f>precio_alta!B58</f>
        <v>4G</v>
      </c>
      <c r="D2908" s="69" t="str">
        <f>precio_alta!C58</f>
        <v>OPPO</v>
      </c>
      <c r="E2908" s="69" t="str">
        <f>precio_alta!D58</f>
        <v>OPPO A5 256GB</v>
      </c>
      <c r="F2908" s="69">
        <f>precio_alta!E58</f>
        <v>849</v>
      </c>
      <c r="G2908" s="69" t="str">
        <f>precio_alta!F58</f>
        <v>Android</v>
      </c>
      <c r="H2908" s="69" t="s">
        <v>187</v>
      </c>
      <c r="I2908" t="s">
        <v>199</v>
      </c>
      <c r="J2908" s="69">
        <f>precio_alta!P58</f>
        <v>729</v>
      </c>
    </row>
    <row r="2909" spans="1:10" x14ac:dyDescent="0.3">
      <c r="A2909" t="str">
        <f t="shared" si="45"/>
        <v>OPPO A5 256GB 5GMax Negocios + Ilimitado 289.90CONTADO</v>
      </c>
      <c r="B2909" s="69" t="str">
        <f>precio_alta!A59</f>
        <v>Corriente</v>
      </c>
      <c r="C2909" s="69" t="str">
        <f>precio_alta!B59</f>
        <v>5G</v>
      </c>
      <c r="D2909" s="69" t="str">
        <f>precio_alta!C59</f>
        <v>OPPO</v>
      </c>
      <c r="E2909" s="69" t="str">
        <f>precio_alta!D59</f>
        <v>OPPO A5 256GB 5G</v>
      </c>
      <c r="F2909" s="69">
        <f>precio_alta!E59</f>
        <v>1319</v>
      </c>
      <c r="G2909" s="69" t="str">
        <f>precio_alta!F59</f>
        <v>Android</v>
      </c>
      <c r="H2909" s="69" t="s">
        <v>187</v>
      </c>
      <c r="I2909" t="s">
        <v>199</v>
      </c>
      <c r="J2909" s="69">
        <f>precio_alta!P59</f>
        <v>1129</v>
      </c>
    </row>
    <row r="2910" spans="1:10" x14ac:dyDescent="0.3">
      <c r="A2910" t="str">
        <f t="shared" si="45"/>
        <v>OPPO A5X 128GBMax Negocios + Ilimitado 289.90CONTADO</v>
      </c>
      <c r="B2910" s="69" t="str">
        <f>precio_alta!A60</f>
        <v>Corriente</v>
      </c>
      <c r="C2910" s="69" t="str">
        <f>precio_alta!B60</f>
        <v>4G</v>
      </c>
      <c r="D2910" s="69" t="str">
        <f>precio_alta!C60</f>
        <v>OPPO</v>
      </c>
      <c r="E2910" s="69" t="str">
        <f>precio_alta!D60</f>
        <v>OPPO A5X 128GB</v>
      </c>
      <c r="F2910" s="69">
        <f>precio_alta!E60</f>
        <v>659</v>
      </c>
      <c r="G2910" s="69" t="str">
        <f>precio_alta!F60</f>
        <v>Android</v>
      </c>
      <c r="H2910" s="69" t="s">
        <v>187</v>
      </c>
      <c r="I2910" t="s">
        <v>199</v>
      </c>
      <c r="J2910" s="69">
        <f>precio_alta!P60</f>
        <v>569</v>
      </c>
    </row>
    <row r="2911" spans="1:10" x14ac:dyDescent="0.3">
      <c r="A2911" t="str">
        <f t="shared" si="45"/>
        <v>OPPO A6 PRO 256GB 5GMax Negocios + Ilimitado 289.90CONTADO</v>
      </c>
      <c r="B2911" s="69" t="str">
        <f>precio_alta!A61</f>
        <v>Corriente</v>
      </c>
      <c r="C2911" s="69" t="str">
        <f>precio_alta!B61</f>
        <v>5G</v>
      </c>
      <c r="D2911" s="69" t="str">
        <f>precio_alta!C61</f>
        <v>OPPO</v>
      </c>
      <c r="E2911" s="69" t="str">
        <f>precio_alta!D61</f>
        <v>OPPO A6 PRO 256GB 5G</v>
      </c>
      <c r="F2911" s="69">
        <f>precio_alta!E61</f>
        <v>1779</v>
      </c>
      <c r="G2911" s="69" t="str">
        <f>precio_alta!F61</f>
        <v>Android</v>
      </c>
      <c r="H2911" s="69" t="s">
        <v>187</v>
      </c>
      <c r="I2911" t="s">
        <v>199</v>
      </c>
      <c r="J2911" s="69">
        <f>precio_alta!P61</f>
        <v>1519</v>
      </c>
    </row>
    <row r="2912" spans="1:10" x14ac:dyDescent="0.3">
      <c r="A2912" t="str">
        <f t="shared" si="45"/>
        <v>OPPO A6T 128GBMax Negocios + Ilimitado 289.90CONTADO</v>
      </c>
      <c r="B2912" s="69" t="str">
        <f>precio_alta!A62</f>
        <v>Corriente</v>
      </c>
      <c r="C2912" s="69" t="str">
        <f>precio_alta!B62</f>
        <v>4G</v>
      </c>
      <c r="D2912" s="69" t="str">
        <f>precio_alta!C62</f>
        <v>OPPO</v>
      </c>
      <c r="E2912" s="69" t="str">
        <f>precio_alta!D62</f>
        <v>OPPO A6T 128GB</v>
      </c>
      <c r="F2912" s="69">
        <f>precio_alta!E62</f>
        <v>789</v>
      </c>
      <c r="G2912" s="69" t="str">
        <f>precio_alta!F62</f>
        <v>Android</v>
      </c>
      <c r="H2912" s="69" t="s">
        <v>187</v>
      </c>
      <c r="I2912" t="s">
        <v>199</v>
      </c>
      <c r="J2912" s="69">
        <f>precio_alta!P62</f>
        <v>669</v>
      </c>
    </row>
    <row r="2913" spans="1:10" x14ac:dyDescent="0.3">
      <c r="A2913" t="str">
        <f t="shared" si="45"/>
        <v>OPPO A6X 256GB 5GMax Negocios + Ilimitado 289.90CONTADO</v>
      </c>
      <c r="B2913" s="69" t="str">
        <f>precio_alta!A63</f>
        <v>Corriente</v>
      </c>
      <c r="C2913" s="69" t="str">
        <f>precio_alta!B63</f>
        <v>5G</v>
      </c>
      <c r="D2913" s="69" t="str">
        <f>precio_alta!C63</f>
        <v>OPPO</v>
      </c>
      <c r="E2913" s="69" t="str">
        <f>precio_alta!D63</f>
        <v>OPPO A6X 256GB 5G</v>
      </c>
      <c r="F2913" s="69">
        <f>precio_alta!E63</f>
        <v>1159</v>
      </c>
      <c r="G2913" s="69" t="str">
        <f>precio_alta!F63</f>
        <v>Android</v>
      </c>
      <c r="H2913" s="69" t="s">
        <v>187</v>
      </c>
      <c r="I2913" t="s">
        <v>199</v>
      </c>
      <c r="J2913" s="69">
        <f>precio_alta!P63</f>
        <v>989</v>
      </c>
    </row>
    <row r="2914" spans="1:10" x14ac:dyDescent="0.3">
      <c r="A2914" t="str">
        <f t="shared" si="45"/>
        <v>OPPO RENO 14F 256GB 5GMax Negocios + Ilimitado 289.90CONTADO</v>
      </c>
      <c r="B2914" s="69" t="str">
        <f>precio_alta!A64</f>
        <v>Corriente</v>
      </c>
      <c r="C2914" s="69" t="str">
        <f>precio_alta!B64</f>
        <v>4G</v>
      </c>
      <c r="D2914" s="69" t="str">
        <f>precio_alta!C64</f>
        <v>OPPO</v>
      </c>
      <c r="E2914" s="69" t="str">
        <f>precio_alta!D64</f>
        <v>OPPO RENO 14F 256GB 5G</v>
      </c>
      <c r="F2914" s="69">
        <f>precio_alta!E64</f>
        <v>2229</v>
      </c>
      <c r="G2914" s="69" t="str">
        <f>precio_alta!F64</f>
        <v>Android</v>
      </c>
      <c r="H2914" s="69" t="s">
        <v>187</v>
      </c>
      <c r="I2914" t="s">
        <v>199</v>
      </c>
      <c r="J2914" s="69">
        <f>precio_alta!P64</f>
        <v>1909</v>
      </c>
    </row>
    <row r="2915" spans="1:10" x14ac:dyDescent="0.3">
      <c r="A2915" t="str">
        <f t="shared" si="45"/>
        <v>OPPO RENO 14F 512GB 5GMax Negocios + Ilimitado 289.90CONTADO</v>
      </c>
      <c r="B2915" s="69" t="str">
        <f>precio_alta!A65</f>
        <v>Corriente</v>
      </c>
      <c r="C2915" s="69" t="str">
        <f>precio_alta!B65</f>
        <v>5G</v>
      </c>
      <c r="D2915" s="69" t="str">
        <f>precio_alta!C65</f>
        <v>OPPO</v>
      </c>
      <c r="E2915" s="69" t="str">
        <f>precio_alta!D65</f>
        <v>OPPO RENO 14F 512GB 5G</v>
      </c>
      <c r="F2915" s="69">
        <f>precio_alta!E65</f>
        <v>2439</v>
      </c>
      <c r="G2915" s="69" t="str">
        <f>precio_alta!F65</f>
        <v>Android</v>
      </c>
      <c r="H2915" s="69" t="s">
        <v>187</v>
      </c>
      <c r="I2915" t="s">
        <v>199</v>
      </c>
      <c r="J2915" s="69">
        <f>precio_alta!P65</f>
        <v>2089</v>
      </c>
    </row>
    <row r="2916" spans="1:10" x14ac:dyDescent="0.3">
      <c r="A2916" t="str">
        <f t="shared" si="45"/>
        <v>OPPO RENO 16 256GB 5GMax Negocios + Ilimitado 289.90CONTADO</v>
      </c>
      <c r="B2916" s="69" t="str">
        <f>precio_alta!A66</f>
        <v>Corriente</v>
      </c>
      <c r="C2916" s="69" t="str">
        <f>precio_alta!B66</f>
        <v>5G</v>
      </c>
      <c r="D2916" s="69" t="str">
        <f>precio_alta!C66</f>
        <v>OPPO</v>
      </c>
      <c r="E2916" s="69" t="str">
        <f>precio_alta!D66</f>
        <v>OPPO RENO 16 256GB 5G</v>
      </c>
      <c r="F2916" s="69">
        <f>precio_alta!E66</f>
        <v>3839</v>
      </c>
      <c r="G2916" s="69" t="str">
        <f>precio_alta!F66</f>
        <v>Android</v>
      </c>
      <c r="H2916" s="69" t="s">
        <v>187</v>
      </c>
      <c r="I2916" t="s">
        <v>199</v>
      </c>
      <c r="J2916" s="69">
        <f>precio_alta!P66</f>
        <v>3289</v>
      </c>
    </row>
    <row r="2917" spans="1:10" x14ac:dyDescent="0.3">
      <c r="A2917" t="str">
        <f t="shared" si="45"/>
        <v>OPPO RENO 16F 256GB 5GMax Negocios + Ilimitado 289.90CONTADO</v>
      </c>
      <c r="B2917" s="69" t="str">
        <f>precio_alta!A67</f>
        <v>Corriente</v>
      </c>
      <c r="C2917" s="69" t="str">
        <f>precio_alta!B67</f>
        <v>5G</v>
      </c>
      <c r="D2917" s="69" t="str">
        <f>precio_alta!C67</f>
        <v>OPPO</v>
      </c>
      <c r="E2917" s="69" t="str">
        <f>precio_alta!D67</f>
        <v>OPPO RENO 16F 256GB 5G</v>
      </c>
      <c r="F2917" s="69">
        <f>precio_alta!E67</f>
        <v>3129</v>
      </c>
      <c r="G2917" s="69" t="str">
        <f>precio_alta!F67</f>
        <v>Android</v>
      </c>
      <c r="H2917" s="69" t="s">
        <v>187</v>
      </c>
      <c r="I2917" t="s">
        <v>199</v>
      </c>
      <c r="J2917" s="69">
        <f>precio_alta!P67</f>
        <v>2679</v>
      </c>
    </row>
    <row r="2918" spans="1:10" x14ac:dyDescent="0.3">
      <c r="A2918" t="str">
        <f t="shared" si="45"/>
        <v>SAMSUNG GALAXY A07 128GBMax Negocios + Ilimitado 289.90CONTADO</v>
      </c>
      <c r="B2918" s="69" t="str">
        <f>precio_alta!A68</f>
        <v>Corriente</v>
      </c>
      <c r="C2918" s="69" t="str">
        <f>precio_alta!B68</f>
        <v>4G</v>
      </c>
      <c r="D2918" s="69" t="str">
        <f>precio_alta!C68</f>
        <v>SAMSUNG</v>
      </c>
      <c r="E2918" s="69" t="str">
        <f>precio_alta!D68</f>
        <v>SAMSUNG GALAXY A07 128GB</v>
      </c>
      <c r="F2918" s="69">
        <f>precio_alta!E68</f>
        <v>599</v>
      </c>
      <c r="G2918" s="69" t="str">
        <f>precio_alta!F68</f>
        <v>Android</v>
      </c>
      <c r="H2918" s="69" t="s">
        <v>187</v>
      </c>
      <c r="I2918" t="s">
        <v>199</v>
      </c>
      <c r="J2918" s="69">
        <f>precio_alta!P68</f>
        <v>509</v>
      </c>
    </row>
    <row r="2919" spans="1:10" x14ac:dyDescent="0.3">
      <c r="A2919" t="str">
        <f t="shared" si="45"/>
        <v>SAMSUNG GALAXY A16 128GBMax Negocios + Ilimitado 289.90CONTADO</v>
      </c>
      <c r="B2919" s="69" t="str">
        <f>precio_alta!A69</f>
        <v>Corriente</v>
      </c>
      <c r="C2919" s="69" t="str">
        <f>precio_alta!B69</f>
        <v>4G</v>
      </c>
      <c r="D2919" s="69" t="str">
        <f>precio_alta!C69</f>
        <v>SAMSUNG</v>
      </c>
      <c r="E2919" s="69" t="str">
        <f>precio_alta!D69</f>
        <v>SAMSUNG GALAXY A16 128GB</v>
      </c>
      <c r="F2919" s="69">
        <f>precio_alta!E69</f>
        <v>659</v>
      </c>
      <c r="G2919" s="69" t="str">
        <f>precio_alta!F69</f>
        <v>Android</v>
      </c>
      <c r="H2919" s="69" t="s">
        <v>187</v>
      </c>
      <c r="I2919" t="s">
        <v>199</v>
      </c>
      <c r="J2919" s="69">
        <f>precio_alta!P69</f>
        <v>569</v>
      </c>
    </row>
    <row r="2920" spans="1:10" x14ac:dyDescent="0.3">
      <c r="A2920" t="str">
        <f t="shared" si="45"/>
        <v>SAMSUNG GALAXY A17 128GB 5GMax Negocios + Ilimitado 289.90CONTADO</v>
      </c>
      <c r="B2920" s="69" t="str">
        <f>precio_alta!A70</f>
        <v>Corriente</v>
      </c>
      <c r="C2920" s="69" t="str">
        <f>precio_alta!B70</f>
        <v>5G</v>
      </c>
      <c r="D2920" s="69" t="str">
        <f>precio_alta!C70</f>
        <v>SAMSUNG</v>
      </c>
      <c r="E2920" s="69" t="str">
        <f>precio_alta!D70</f>
        <v>SAMSUNG GALAXY A17 128GB 5G</v>
      </c>
      <c r="F2920" s="69">
        <f>precio_alta!E70</f>
        <v>1179</v>
      </c>
      <c r="G2920" s="69" t="str">
        <f>precio_alta!F70</f>
        <v>Android</v>
      </c>
      <c r="H2920" s="69" t="s">
        <v>187</v>
      </c>
      <c r="I2920" t="s">
        <v>199</v>
      </c>
      <c r="J2920" s="69">
        <f>precio_alta!P70</f>
        <v>1009</v>
      </c>
    </row>
    <row r="2921" spans="1:10" x14ac:dyDescent="0.3">
      <c r="A2921" t="str">
        <f t="shared" si="45"/>
        <v>SAMSUNG GALAXY A17 256GB 5GMax Negocios + Ilimitado 289.90CONTADO</v>
      </c>
      <c r="B2921" s="69" t="str">
        <f>precio_alta!A71</f>
        <v>Corriente</v>
      </c>
      <c r="C2921" s="69" t="str">
        <f>precio_alta!B71</f>
        <v>5G</v>
      </c>
      <c r="D2921" s="69" t="str">
        <f>precio_alta!C71</f>
        <v>SAMSUNG</v>
      </c>
      <c r="E2921" s="69" t="str">
        <f>precio_alta!D71</f>
        <v>SAMSUNG GALAXY A17 256GB 5G</v>
      </c>
      <c r="F2921" s="69">
        <f>precio_alta!E71</f>
        <v>1309</v>
      </c>
      <c r="G2921" s="69" t="str">
        <f>precio_alta!F71</f>
        <v>Android</v>
      </c>
      <c r="H2921" s="69" t="s">
        <v>187</v>
      </c>
      <c r="I2921" t="s">
        <v>199</v>
      </c>
      <c r="J2921" s="69">
        <f>precio_alta!P71</f>
        <v>1069</v>
      </c>
    </row>
    <row r="2922" spans="1:10" x14ac:dyDescent="0.3">
      <c r="A2922" t="str">
        <f t="shared" si="45"/>
        <v>SAMSUNG GALAXY A26 128GB 5GMax Negocios + Ilimitado 289.90CONTADO</v>
      </c>
      <c r="B2922" s="69" t="str">
        <f>precio_alta!A72</f>
        <v>Corriente</v>
      </c>
      <c r="C2922" s="69" t="str">
        <f>precio_alta!B72</f>
        <v>5G</v>
      </c>
      <c r="D2922" s="69" t="str">
        <f>precio_alta!C72</f>
        <v>SAMSUNG</v>
      </c>
      <c r="E2922" s="69" t="str">
        <f>precio_alta!D72</f>
        <v>SAMSUNG GALAXY A26 128GB 5G</v>
      </c>
      <c r="F2922" s="69">
        <f>precio_alta!E72</f>
        <v>1169</v>
      </c>
      <c r="G2922" s="69" t="str">
        <f>precio_alta!F72</f>
        <v>Android</v>
      </c>
      <c r="H2922" s="69" t="s">
        <v>187</v>
      </c>
      <c r="I2922" t="s">
        <v>199</v>
      </c>
      <c r="J2922" s="69">
        <f>precio_alta!P72</f>
        <v>1009</v>
      </c>
    </row>
    <row r="2923" spans="1:10" x14ac:dyDescent="0.3">
      <c r="A2923" t="str">
        <f t="shared" si="45"/>
        <v>SAMSUNG GALAXY A27 256GB 5GMax Negocios + Ilimitado 289.90CONTADO</v>
      </c>
      <c r="B2923" s="69" t="str">
        <f>precio_alta!A73</f>
        <v>Corriente</v>
      </c>
      <c r="C2923" s="69" t="str">
        <f>precio_alta!B73</f>
        <v>5G</v>
      </c>
      <c r="D2923" s="69" t="str">
        <f>precio_alta!C73</f>
        <v>SAMSUNG</v>
      </c>
      <c r="E2923" s="69" t="str">
        <f>precio_alta!D73</f>
        <v>SAMSUNG GALAXY A27 256GB 5G</v>
      </c>
      <c r="F2923" s="69">
        <f>precio_alta!E73</f>
        <v>2009</v>
      </c>
      <c r="G2923" s="69" t="str">
        <f>precio_alta!F73</f>
        <v>Android</v>
      </c>
      <c r="H2923" s="69" t="s">
        <v>187</v>
      </c>
      <c r="I2923" t="s">
        <v>199</v>
      </c>
      <c r="J2923" s="69">
        <f>precio_alta!P73</f>
        <v>1729</v>
      </c>
    </row>
    <row r="2924" spans="1:10" x14ac:dyDescent="0.3">
      <c r="A2924" t="str">
        <f t="shared" si="45"/>
        <v>SAMSUNG GALAXY A36 128GB 5GMax Negocios + Ilimitado 289.90CONTADO</v>
      </c>
      <c r="B2924" s="69" t="str">
        <f>precio_alta!A74</f>
        <v>Corriente</v>
      </c>
      <c r="C2924" s="69" t="str">
        <f>precio_alta!B74</f>
        <v>5G</v>
      </c>
      <c r="D2924" s="69" t="str">
        <f>precio_alta!C74</f>
        <v>SAMSUNG</v>
      </c>
      <c r="E2924" s="69" t="str">
        <f>precio_alta!D74</f>
        <v>SAMSUNG GALAXY A36 128GB 5G</v>
      </c>
      <c r="F2924" s="69">
        <f>precio_alta!E74</f>
        <v>1519</v>
      </c>
      <c r="G2924" s="69" t="str">
        <f>precio_alta!F74</f>
        <v>Android</v>
      </c>
      <c r="H2924" s="69" t="s">
        <v>187</v>
      </c>
      <c r="I2924" t="s">
        <v>199</v>
      </c>
      <c r="J2924" s="69">
        <f>precio_alta!P74</f>
        <v>1299</v>
      </c>
    </row>
    <row r="2925" spans="1:10" x14ac:dyDescent="0.3">
      <c r="A2925" t="str">
        <f t="shared" si="45"/>
        <v>SAMSUNG GALAXY A37 256GB 5GMax Negocios + Ilimitado 289.90CONTADO</v>
      </c>
      <c r="B2925" s="69" t="str">
        <f>precio_alta!A75</f>
        <v>Corriente</v>
      </c>
      <c r="C2925" s="69" t="str">
        <f>precio_alta!B75</f>
        <v>5G</v>
      </c>
      <c r="D2925" s="69" t="str">
        <f>precio_alta!C75</f>
        <v>SAMSUNG</v>
      </c>
      <c r="E2925" s="69" t="str">
        <f>precio_alta!D75</f>
        <v>SAMSUNG GALAXY A37 256GB 5G</v>
      </c>
      <c r="F2925" s="69">
        <f>precio_alta!E75</f>
        <v>2249</v>
      </c>
      <c r="G2925" s="69" t="str">
        <f>precio_alta!F75</f>
        <v>Android</v>
      </c>
      <c r="H2925" s="69" t="s">
        <v>187</v>
      </c>
      <c r="I2925" t="s">
        <v>199</v>
      </c>
      <c r="J2925" s="69">
        <f>precio_alta!P75</f>
        <v>1929</v>
      </c>
    </row>
    <row r="2926" spans="1:10" x14ac:dyDescent="0.3">
      <c r="A2926" t="str">
        <f t="shared" si="45"/>
        <v>SAMSUNG GALAXY A56 256GB 5GMax Negocios + Ilimitado 289.90CONTADO</v>
      </c>
      <c r="B2926" s="69" t="str">
        <f>precio_alta!A76</f>
        <v>Corriente</v>
      </c>
      <c r="C2926" s="69" t="str">
        <f>precio_alta!B76</f>
        <v>5G</v>
      </c>
      <c r="D2926" s="69" t="str">
        <f>precio_alta!C76</f>
        <v>SAMSUNG</v>
      </c>
      <c r="E2926" s="69" t="str">
        <f>precio_alta!D76</f>
        <v>SAMSUNG GALAXY A56 256GB 5G</v>
      </c>
      <c r="F2926" s="69">
        <f>precio_alta!E76</f>
        <v>2109</v>
      </c>
      <c r="G2926" s="69" t="str">
        <f>precio_alta!F76</f>
        <v>Android</v>
      </c>
      <c r="H2926" s="69" t="s">
        <v>187</v>
      </c>
      <c r="I2926" t="s">
        <v>199</v>
      </c>
      <c r="J2926" s="69">
        <f>precio_alta!P76</f>
        <v>1809</v>
      </c>
    </row>
    <row r="2927" spans="1:10" x14ac:dyDescent="0.3">
      <c r="A2927" t="str">
        <f t="shared" si="45"/>
        <v>SAMSUNG GALAXY A57 256GB 5GMax Negocios + Ilimitado 289.90CONTADO</v>
      </c>
      <c r="B2927" s="69" t="str">
        <f>precio_alta!A77</f>
        <v>Corriente</v>
      </c>
      <c r="C2927" s="69" t="str">
        <f>precio_alta!B77</f>
        <v>5G</v>
      </c>
      <c r="D2927" s="69" t="str">
        <f>precio_alta!C77</f>
        <v>SAMSUNG</v>
      </c>
      <c r="E2927" s="69" t="str">
        <f>precio_alta!D77</f>
        <v>SAMSUNG GALAXY A57 256GB 5G</v>
      </c>
      <c r="F2927" s="69">
        <f>precio_alta!E77</f>
        <v>2509</v>
      </c>
      <c r="G2927" s="69" t="str">
        <f>precio_alta!F77</f>
        <v>Android</v>
      </c>
      <c r="H2927" s="69" t="s">
        <v>187</v>
      </c>
      <c r="I2927" t="s">
        <v>199</v>
      </c>
      <c r="J2927" s="69">
        <f>precio_alta!P77</f>
        <v>2149</v>
      </c>
    </row>
    <row r="2928" spans="1:10" x14ac:dyDescent="0.3">
      <c r="A2928" t="str">
        <f t="shared" si="45"/>
        <v>SAMSUNG GALAXY A57 512GB 5GMax Negocios + Ilimitado 289.90CONTADO</v>
      </c>
      <c r="B2928" s="69" t="str">
        <f>precio_alta!A78</f>
        <v>Corriente</v>
      </c>
      <c r="C2928" s="69" t="str">
        <f>precio_alta!B78</f>
        <v>5G</v>
      </c>
      <c r="D2928" s="69" t="str">
        <f>precio_alta!C78</f>
        <v>SAMSUNG</v>
      </c>
      <c r="E2928" s="69" t="str">
        <f>precio_alta!D78</f>
        <v>SAMSUNG GALAXY A57 512GB 5G</v>
      </c>
      <c r="F2928" s="69">
        <f>precio_alta!E78</f>
        <v>3449</v>
      </c>
      <c r="G2928" s="69" t="str">
        <f>precio_alta!F78</f>
        <v>Android</v>
      </c>
      <c r="H2928" s="69" t="s">
        <v>187</v>
      </c>
      <c r="I2928" t="s">
        <v>199</v>
      </c>
      <c r="J2928" s="69">
        <f>precio_alta!P78</f>
        <v>2959</v>
      </c>
    </row>
    <row r="2929" spans="1:10" x14ac:dyDescent="0.3">
      <c r="A2929" t="str">
        <f t="shared" si="45"/>
        <v>SAMSUNG GALAXY S25 128GBMax Negocios + Ilimitado 289.90CONTADO</v>
      </c>
      <c r="B2929" s="69" t="str">
        <f>precio_alta!A79</f>
        <v>Corriente</v>
      </c>
      <c r="C2929" s="69" t="str">
        <f>precio_alta!B79</f>
        <v>5G</v>
      </c>
      <c r="D2929" s="69" t="str">
        <f>precio_alta!C79</f>
        <v>SAMSUNG</v>
      </c>
      <c r="E2929" s="69" t="str">
        <f>precio_alta!D79</f>
        <v>SAMSUNG GALAXY S25 128GB</v>
      </c>
      <c r="F2929" s="69">
        <f>precio_alta!E79</f>
        <v>4529</v>
      </c>
      <c r="G2929" s="69" t="str">
        <f>precio_alta!F79</f>
        <v>Android</v>
      </c>
      <c r="H2929" s="69" t="s">
        <v>187</v>
      </c>
      <c r="I2929" t="s">
        <v>199</v>
      </c>
      <c r="J2929" s="69">
        <f>precio_alta!P79</f>
        <v>3889</v>
      </c>
    </row>
    <row r="2930" spans="1:10" x14ac:dyDescent="0.3">
      <c r="A2930" t="str">
        <f t="shared" si="45"/>
        <v>SAMSUNG GALAXY S25 FE 256GB 5GMax Negocios + Ilimitado 289.90CONTADO</v>
      </c>
      <c r="B2930" s="69" t="str">
        <f>precio_alta!A80</f>
        <v>Corriente</v>
      </c>
      <c r="C2930" s="69" t="str">
        <f>precio_alta!B80</f>
        <v>5G</v>
      </c>
      <c r="D2930" s="69" t="str">
        <f>precio_alta!C80</f>
        <v>SAMSUNG</v>
      </c>
      <c r="E2930" s="69" t="str">
        <f>precio_alta!D80</f>
        <v>SAMSUNG GALAXY S25 FE 256GB 5G</v>
      </c>
      <c r="F2930" s="69">
        <f>precio_alta!E80</f>
        <v>3429</v>
      </c>
      <c r="G2930" s="69" t="str">
        <f>precio_alta!F80</f>
        <v>Android</v>
      </c>
      <c r="H2930" s="69" t="s">
        <v>187</v>
      </c>
      <c r="I2930" t="s">
        <v>199</v>
      </c>
      <c r="J2930" s="69">
        <f>precio_alta!P80</f>
        <v>2939</v>
      </c>
    </row>
    <row r="2931" spans="1:10" x14ac:dyDescent="0.3">
      <c r="A2931" t="str">
        <f t="shared" si="45"/>
        <v>SAMSUNG GALAXY S25 ULTRA 256GBMax Negocios + Ilimitado 289.90CONTADO</v>
      </c>
      <c r="B2931" s="69" t="str">
        <f>precio_alta!A81</f>
        <v>Corriente</v>
      </c>
      <c r="C2931" s="69" t="str">
        <f>precio_alta!B81</f>
        <v>5G</v>
      </c>
      <c r="D2931" s="69" t="str">
        <f>precio_alta!C81</f>
        <v>SAMSUNG</v>
      </c>
      <c r="E2931" s="69" t="str">
        <f>precio_alta!D81</f>
        <v>SAMSUNG GALAXY S25 ULTRA 256GB</v>
      </c>
      <c r="F2931" s="69">
        <f>precio_alta!E81</f>
        <v>6219</v>
      </c>
      <c r="G2931" s="69" t="str">
        <f>precio_alta!F81</f>
        <v>Android</v>
      </c>
      <c r="H2931" s="69" t="s">
        <v>187</v>
      </c>
      <c r="I2931" t="s">
        <v>199</v>
      </c>
      <c r="J2931" s="69">
        <f>precio_alta!P81</f>
        <v>5339</v>
      </c>
    </row>
    <row r="2932" spans="1:10" x14ac:dyDescent="0.3">
      <c r="A2932" t="str">
        <f t="shared" si="45"/>
        <v>SAMSUNG GALAXY S26 256GB 5GMax Negocios + Ilimitado 289.90CONTADO</v>
      </c>
      <c r="B2932" s="69" t="str">
        <f>precio_alta!A82</f>
        <v>Corriente</v>
      </c>
      <c r="C2932" s="69" t="str">
        <f>precio_alta!B82</f>
        <v>5G</v>
      </c>
      <c r="D2932" s="69" t="str">
        <f>precio_alta!C82</f>
        <v>SAMSUNG</v>
      </c>
      <c r="E2932" s="69" t="str">
        <f>precio_alta!D82</f>
        <v>SAMSUNG GALAXY S26 256GB 5G</v>
      </c>
      <c r="F2932" s="69">
        <f>precio_alta!E82</f>
        <v>5029</v>
      </c>
      <c r="G2932" s="69" t="str">
        <f>precio_alta!F82</f>
        <v>Android</v>
      </c>
      <c r="H2932" s="69" t="s">
        <v>187</v>
      </c>
      <c r="I2932" t="s">
        <v>199</v>
      </c>
      <c r="J2932" s="69">
        <f>precio_alta!P82</f>
        <v>4319</v>
      </c>
    </row>
    <row r="2933" spans="1:10" x14ac:dyDescent="0.3">
      <c r="A2933" t="str">
        <f t="shared" si="45"/>
        <v>SAMSUNG GALAXY S26 PLUS 256GB 5GMax Negocios + Ilimitado 289.90CONTADO</v>
      </c>
      <c r="B2933" s="69" t="str">
        <f>precio_alta!A83</f>
        <v>Corriente</v>
      </c>
      <c r="C2933" s="69" t="str">
        <f>precio_alta!B83</f>
        <v>5G</v>
      </c>
      <c r="D2933" s="69" t="str">
        <f>precio_alta!C83</f>
        <v>SAMSUNG</v>
      </c>
      <c r="E2933" s="69" t="str">
        <f>precio_alta!D83</f>
        <v>SAMSUNG GALAXY S26 PLUS 256GB 5G</v>
      </c>
      <c r="F2933" s="69">
        <f>precio_alta!E83</f>
        <v>6039</v>
      </c>
      <c r="G2933" s="69" t="str">
        <f>precio_alta!F83</f>
        <v>Android</v>
      </c>
      <c r="H2933" s="69" t="s">
        <v>187</v>
      </c>
      <c r="I2933" t="s">
        <v>199</v>
      </c>
      <c r="J2933" s="69">
        <f>precio_alta!P83</f>
        <v>5179</v>
      </c>
    </row>
    <row r="2934" spans="1:10" x14ac:dyDescent="0.3">
      <c r="A2934" t="str">
        <f t="shared" si="45"/>
        <v>SAMSUNG GALAXY S26 ULTRA 256GB 5GMax Negocios + Ilimitado 289.90CONTADO</v>
      </c>
      <c r="B2934" s="69" t="str">
        <f>precio_alta!A84</f>
        <v>Corriente</v>
      </c>
      <c r="C2934" s="69" t="str">
        <f>precio_alta!B84</f>
        <v>5G</v>
      </c>
      <c r="D2934" s="69" t="str">
        <f>precio_alta!C84</f>
        <v>SAMSUNG</v>
      </c>
      <c r="E2934" s="69" t="str">
        <f>precio_alta!D84</f>
        <v>SAMSUNG GALAXY S26 ULTRA 256GB 5G</v>
      </c>
      <c r="F2934" s="69">
        <f>precio_alta!E84</f>
        <v>7039</v>
      </c>
      <c r="G2934" s="69" t="str">
        <f>precio_alta!F84</f>
        <v>Android</v>
      </c>
      <c r="H2934" s="69" t="s">
        <v>187</v>
      </c>
      <c r="I2934" t="s">
        <v>199</v>
      </c>
      <c r="J2934" s="69">
        <f>precio_alta!P84</f>
        <v>6039</v>
      </c>
    </row>
    <row r="2935" spans="1:10" x14ac:dyDescent="0.3">
      <c r="A2935" t="str">
        <f t="shared" si="45"/>
        <v>SAMSUNG GALAXY S26FE 256GB 5GMax Negocios + Ilimitado 289.90CONTADO</v>
      </c>
      <c r="B2935" s="69" t="str">
        <f>precio_alta!A85</f>
        <v>Corriente</v>
      </c>
      <c r="C2935" s="69" t="str">
        <f>precio_alta!B85</f>
        <v>5G</v>
      </c>
      <c r="D2935" s="69" t="str">
        <f>precio_alta!C85</f>
        <v>SAMSUNG</v>
      </c>
      <c r="E2935" s="69" t="str">
        <f>precio_alta!D85</f>
        <v>SAMSUNG GALAXY S26FE 256GB 5G</v>
      </c>
      <c r="F2935" s="69">
        <f>precio_alta!E85</f>
        <v>3999</v>
      </c>
      <c r="G2935" s="69" t="str">
        <f>precio_alta!F85</f>
        <v>Android</v>
      </c>
      <c r="H2935" s="69" t="s">
        <v>187</v>
      </c>
      <c r="I2935" t="s">
        <v>199</v>
      </c>
      <c r="J2935" s="69">
        <f>precio_alta!P85</f>
        <v>3429</v>
      </c>
    </row>
    <row r="2936" spans="1:10" x14ac:dyDescent="0.3">
      <c r="A2936" t="str">
        <f t="shared" si="45"/>
        <v>SAMSUNG GALAXY Z FLIP 7 256GB 5GMax Negocios + Ilimitado 289.90CONTADO</v>
      </c>
      <c r="B2936" s="69" t="str">
        <f>precio_alta!A86</f>
        <v>Corriente</v>
      </c>
      <c r="C2936" s="69" t="str">
        <f>precio_alta!B86</f>
        <v>5G</v>
      </c>
      <c r="D2936" s="69" t="str">
        <f>precio_alta!C86</f>
        <v>SAMSUNG</v>
      </c>
      <c r="E2936" s="69" t="str">
        <f>precio_alta!D86</f>
        <v>SAMSUNG GALAXY Z FLIP 7 256GB 5G</v>
      </c>
      <c r="F2936" s="69">
        <f>precio_alta!E86</f>
        <v>5279</v>
      </c>
      <c r="G2936" s="69" t="str">
        <f>precio_alta!F86</f>
        <v>Android</v>
      </c>
      <c r="H2936" s="69" t="s">
        <v>187</v>
      </c>
      <c r="I2936" t="s">
        <v>199</v>
      </c>
      <c r="J2936" s="69">
        <f>precio_alta!P86</f>
        <v>4529</v>
      </c>
    </row>
    <row r="2937" spans="1:10" x14ac:dyDescent="0.3">
      <c r="A2937" t="str">
        <f t="shared" si="45"/>
        <v>SAMSUNG GALAXY Z FLIP 7 FE 128GB 5GMax Negocios + Ilimitado 289.90CONTADO</v>
      </c>
      <c r="B2937" s="69" t="str">
        <f>precio_alta!A87</f>
        <v>Corriente</v>
      </c>
      <c r="C2937" s="69" t="str">
        <f>precio_alta!B87</f>
        <v>5G</v>
      </c>
      <c r="D2937" s="69" t="str">
        <f>precio_alta!C87</f>
        <v>SAMSUNG</v>
      </c>
      <c r="E2937" s="69" t="str">
        <f>precio_alta!D87</f>
        <v>SAMSUNG GALAXY Z FLIP 7 FE 128GB 5G</v>
      </c>
      <c r="F2937" s="69">
        <f>precio_alta!E87</f>
        <v>3929</v>
      </c>
      <c r="G2937" s="69" t="str">
        <f>precio_alta!F87</f>
        <v>Android</v>
      </c>
      <c r="H2937" s="69" t="s">
        <v>187</v>
      </c>
      <c r="I2937" t="s">
        <v>199</v>
      </c>
      <c r="J2937" s="69">
        <f>precio_alta!P87</f>
        <v>3369</v>
      </c>
    </row>
    <row r="2938" spans="1:10" x14ac:dyDescent="0.3">
      <c r="A2938" t="str">
        <f t="shared" si="45"/>
        <v>SAMSUNG GALAXY Z FOLD 5 256GBMax Negocios + Ilimitado 289.90CONTADO</v>
      </c>
      <c r="B2938" s="69" t="str">
        <f>precio_alta!A88</f>
        <v>Corriente</v>
      </c>
      <c r="C2938" s="69" t="str">
        <f>precio_alta!B88</f>
        <v>5G</v>
      </c>
      <c r="D2938" s="69" t="str">
        <f>precio_alta!C88</f>
        <v>SAMSUNG</v>
      </c>
      <c r="E2938" s="69" t="str">
        <f>precio_alta!D88</f>
        <v>SAMSUNG GALAXY Z FOLD 5 256GB</v>
      </c>
      <c r="F2938" s="69">
        <f>precio_alta!E88</f>
        <v>9299</v>
      </c>
      <c r="G2938" s="69" t="str">
        <f>precio_alta!F88</f>
        <v>Android</v>
      </c>
      <c r="H2938" s="69" t="s">
        <v>187</v>
      </c>
      <c r="I2938" t="s">
        <v>199</v>
      </c>
      <c r="J2938" s="69">
        <f>precio_alta!P88</f>
        <v>7989</v>
      </c>
    </row>
    <row r="2939" spans="1:10" x14ac:dyDescent="0.3">
      <c r="A2939" t="str">
        <f t="shared" si="45"/>
        <v>SAMSUNG GALAXY Z FOLD 7 512GB 5GMax Negocios + Ilimitado 289.90CONTADO</v>
      </c>
      <c r="B2939" s="69" t="str">
        <f>precio_alta!A89</f>
        <v>Corriente</v>
      </c>
      <c r="C2939" s="69" t="str">
        <f>precio_alta!B89</f>
        <v>5G</v>
      </c>
      <c r="D2939" s="69" t="str">
        <f>precio_alta!C89</f>
        <v>SAMSUNG</v>
      </c>
      <c r="E2939" s="69" t="str">
        <f>precio_alta!D89</f>
        <v>SAMSUNG GALAXY Z FOLD 7 512GB 5G</v>
      </c>
      <c r="F2939" s="69">
        <f>precio_alta!E89</f>
        <v>9739</v>
      </c>
      <c r="G2939" s="69" t="str">
        <f>precio_alta!F89</f>
        <v>Android</v>
      </c>
      <c r="H2939" s="69" t="s">
        <v>187</v>
      </c>
      <c r="I2939" t="s">
        <v>199</v>
      </c>
      <c r="J2939" s="69">
        <f>precio_alta!P89</f>
        <v>8359</v>
      </c>
    </row>
    <row r="2940" spans="1:10" x14ac:dyDescent="0.3">
      <c r="A2940" t="str">
        <f t="shared" si="45"/>
        <v>VIVO V60 LITE 256GB 5GMax Negocios + Ilimitado 289.90CONTADO</v>
      </c>
      <c r="B2940" s="69" t="str">
        <f>precio_alta!A90</f>
        <v>Corriente</v>
      </c>
      <c r="C2940" s="69" t="str">
        <f>precio_alta!B90</f>
        <v>5G</v>
      </c>
      <c r="D2940" s="69" t="str">
        <f>precio_alta!C90</f>
        <v>VIVO</v>
      </c>
      <c r="E2940" s="69" t="str">
        <f>precio_alta!D90</f>
        <v>VIVO V60 LITE 256GB 5G</v>
      </c>
      <c r="F2940" s="69">
        <f>precio_alta!E90</f>
        <v>1729</v>
      </c>
      <c r="G2940" s="69" t="str">
        <f>precio_alta!F90</f>
        <v>Android</v>
      </c>
      <c r="H2940" s="69" t="s">
        <v>187</v>
      </c>
      <c r="I2940" t="s">
        <v>199</v>
      </c>
      <c r="J2940" s="69">
        <f>precio_alta!P90</f>
        <v>1479</v>
      </c>
    </row>
    <row r="2941" spans="1:10" x14ac:dyDescent="0.3">
      <c r="A2941" t="str">
        <f t="shared" si="45"/>
        <v>VIVO V70 512GB 5GMax Negocios + Ilimitado 289.90CONTADO</v>
      </c>
      <c r="B2941" s="69" t="str">
        <f>precio_alta!A91</f>
        <v>Corriente</v>
      </c>
      <c r="C2941" s="69" t="str">
        <f>precio_alta!B91</f>
        <v>5G</v>
      </c>
      <c r="D2941" s="69" t="str">
        <f>precio_alta!C91</f>
        <v>VIVO</v>
      </c>
      <c r="E2941" s="69" t="str">
        <f>precio_alta!D91</f>
        <v>VIVO V70 512GB 5G</v>
      </c>
      <c r="F2941" s="69">
        <f>precio_alta!E91</f>
        <v>3069</v>
      </c>
      <c r="G2941" s="69" t="str">
        <f>precio_alta!F91</f>
        <v>Android</v>
      </c>
      <c r="H2941" s="69" t="s">
        <v>187</v>
      </c>
      <c r="I2941" t="s">
        <v>199</v>
      </c>
      <c r="J2941" s="69">
        <f>precio_alta!P91</f>
        <v>2629</v>
      </c>
    </row>
    <row r="2942" spans="1:10" x14ac:dyDescent="0.3">
      <c r="A2942" t="str">
        <f t="shared" si="45"/>
        <v>VIVO V70FE 256GB 5GMax Negocios + Ilimitado 289.90CONTADO</v>
      </c>
      <c r="B2942" s="69" t="str">
        <f>precio_alta!A92</f>
        <v>Corriente</v>
      </c>
      <c r="C2942" s="69" t="str">
        <f>precio_alta!B92</f>
        <v>5G</v>
      </c>
      <c r="D2942" s="69" t="str">
        <f>precio_alta!C92</f>
        <v>VIVO</v>
      </c>
      <c r="E2942" s="69" t="str">
        <f>precio_alta!D92</f>
        <v>VIVO V70FE 256GB 5G</v>
      </c>
      <c r="F2942" s="69">
        <f>precio_alta!E92</f>
        <v>2609</v>
      </c>
      <c r="G2942" s="69" t="str">
        <f>precio_alta!F92</f>
        <v>Android</v>
      </c>
      <c r="H2942" s="69" t="s">
        <v>187</v>
      </c>
      <c r="I2942" t="s">
        <v>199</v>
      </c>
      <c r="J2942" s="69">
        <f>precio_alta!P92</f>
        <v>2239</v>
      </c>
    </row>
    <row r="2943" spans="1:10" x14ac:dyDescent="0.3">
      <c r="A2943" t="str">
        <f t="shared" si="45"/>
        <v>VIVO X300 PRO 512GB 5GMax Negocios + Ilimitado 289.90CONTADO</v>
      </c>
      <c r="B2943" s="69" t="str">
        <f>precio_alta!A93</f>
        <v>Corriente</v>
      </c>
      <c r="C2943" s="69" t="str">
        <f>precio_alta!B93</f>
        <v>5G</v>
      </c>
      <c r="D2943" s="69" t="str">
        <f>precio_alta!C93</f>
        <v>VIVO</v>
      </c>
      <c r="E2943" s="69" t="str">
        <f>precio_alta!D93</f>
        <v>VIVO X300 PRO 512GB 5G</v>
      </c>
      <c r="F2943" s="69">
        <f>precio_alta!E93</f>
        <v>6219</v>
      </c>
      <c r="G2943" s="69" t="str">
        <f>precio_alta!F93</f>
        <v>Android</v>
      </c>
      <c r="H2943" s="69" t="s">
        <v>187</v>
      </c>
      <c r="I2943" t="s">
        <v>199</v>
      </c>
      <c r="J2943" s="69">
        <f>precio_alta!P93</f>
        <v>5339</v>
      </c>
    </row>
    <row r="2944" spans="1:10" x14ac:dyDescent="0.3">
      <c r="A2944" t="str">
        <f t="shared" si="45"/>
        <v>VIVO Y04 128GBMax Negocios + Ilimitado 289.90CONTADO</v>
      </c>
      <c r="B2944" s="69" t="str">
        <f>precio_alta!A94</f>
        <v>Corriente</v>
      </c>
      <c r="C2944" s="69" t="str">
        <f>precio_alta!B94</f>
        <v>4G</v>
      </c>
      <c r="D2944" s="69" t="str">
        <f>precio_alta!C94</f>
        <v>VIVO</v>
      </c>
      <c r="E2944" s="69" t="str">
        <f>precio_alta!D94</f>
        <v>VIVO Y04 128GB</v>
      </c>
      <c r="F2944" s="69">
        <f>precio_alta!E94</f>
        <v>489</v>
      </c>
      <c r="G2944" s="69" t="str">
        <f>precio_alta!F94</f>
        <v>Android</v>
      </c>
      <c r="H2944" s="69" t="s">
        <v>187</v>
      </c>
      <c r="I2944" t="s">
        <v>199</v>
      </c>
      <c r="J2944" s="69">
        <f>precio_alta!P94</f>
        <v>419</v>
      </c>
    </row>
    <row r="2945" spans="1:10" x14ac:dyDescent="0.3">
      <c r="A2945" t="str">
        <f t="shared" si="45"/>
        <v>VIVO Y11 128GB 5GMax Negocios + Ilimitado 289.90CONTADO</v>
      </c>
      <c r="B2945" s="69" t="str">
        <f>precio_alta!A95</f>
        <v>Corriente</v>
      </c>
      <c r="C2945" s="69" t="str">
        <f>precio_alta!B95</f>
        <v>5G</v>
      </c>
      <c r="D2945" s="69" t="str">
        <f>precio_alta!C95</f>
        <v>VIVO</v>
      </c>
      <c r="E2945" s="69" t="str">
        <f>precio_alta!D95</f>
        <v>VIVO Y11 128GB 5G</v>
      </c>
      <c r="F2945" s="69">
        <f>precio_alta!E95</f>
        <v>819</v>
      </c>
      <c r="G2945" s="69" t="str">
        <f>precio_alta!F95</f>
        <v>Android</v>
      </c>
      <c r="H2945" s="69" t="s">
        <v>187</v>
      </c>
      <c r="I2945" t="s">
        <v>199</v>
      </c>
      <c r="J2945" s="69">
        <f>precio_alta!P95</f>
        <v>709</v>
      </c>
    </row>
    <row r="2946" spans="1:10" x14ac:dyDescent="0.3">
      <c r="A2946" t="str">
        <f t="shared" si="45"/>
        <v>VIVO Y21 256GB 5GMax Negocios + Ilimitado 289.90CONTADO</v>
      </c>
      <c r="B2946" s="69" t="str">
        <f>precio_alta!A96</f>
        <v>Corriente</v>
      </c>
      <c r="C2946" s="69" t="str">
        <f>precio_alta!B96</f>
        <v>5G</v>
      </c>
      <c r="D2946" s="69" t="str">
        <f>precio_alta!C96</f>
        <v>VIVO</v>
      </c>
      <c r="E2946" s="69" t="str">
        <f>precio_alta!D96</f>
        <v>VIVO Y21 256GB 5G</v>
      </c>
      <c r="F2946" s="69">
        <f>precio_alta!E96</f>
        <v>1029</v>
      </c>
      <c r="G2946" s="69" t="str">
        <f>precio_alta!F96</f>
        <v>Android</v>
      </c>
      <c r="H2946" s="69" t="s">
        <v>187</v>
      </c>
      <c r="I2946" t="s">
        <v>199</v>
      </c>
      <c r="J2946" s="69">
        <f>precio_alta!P96</f>
        <v>889</v>
      </c>
    </row>
    <row r="2947" spans="1:10" x14ac:dyDescent="0.3">
      <c r="A2947" t="str">
        <f t="shared" ref="A2947:A3010" si="46">CONCATENATE(E2947,I2947,H2947)</f>
        <v>VIVO Y21D 256GBMax Negocios + Ilimitado 289.90CONTADO</v>
      </c>
      <c r="B2947" s="69" t="str">
        <f>precio_alta!A97</f>
        <v>Corriente</v>
      </c>
      <c r="C2947" s="69" t="str">
        <f>precio_alta!B97</f>
        <v>4G</v>
      </c>
      <c r="D2947" s="69" t="str">
        <f>precio_alta!C97</f>
        <v>VIVO</v>
      </c>
      <c r="E2947" s="69" t="str">
        <f>precio_alta!D97</f>
        <v>VIVO Y21D 256GB</v>
      </c>
      <c r="F2947" s="69">
        <f>precio_alta!E97</f>
        <v>849</v>
      </c>
      <c r="G2947" s="69" t="str">
        <f>precio_alta!F97</f>
        <v>Android</v>
      </c>
      <c r="H2947" s="69" t="s">
        <v>187</v>
      </c>
      <c r="I2947" t="s">
        <v>199</v>
      </c>
      <c r="J2947" s="69">
        <f>precio_alta!P97</f>
        <v>729</v>
      </c>
    </row>
    <row r="2948" spans="1:10" x14ac:dyDescent="0.3">
      <c r="A2948" t="str">
        <f t="shared" si="46"/>
        <v>VIVO Y31 256GB 5GMax Negocios + Ilimitado 289.90CONTADO</v>
      </c>
      <c r="B2948" s="69" t="str">
        <f>precio_alta!A98</f>
        <v>Corriente</v>
      </c>
      <c r="C2948" s="69" t="str">
        <f>precio_alta!B98</f>
        <v>5G</v>
      </c>
      <c r="D2948" s="69" t="str">
        <f>precio_alta!C98</f>
        <v>VIVO</v>
      </c>
      <c r="E2948" s="69" t="str">
        <f>precio_alta!D98</f>
        <v>VIVO Y31 256GB 5G</v>
      </c>
      <c r="F2948" s="69">
        <f>precio_alta!E98</f>
        <v>1309</v>
      </c>
      <c r="G2948" s="69" t="str">
        <f>precio_alta!F98</f>
        <v>Android</v>
      </c>
      <c r="H2948" s="69" t="s">
        <v>187</v>
      </c>
      <c r="I2948" t="s">
        <v>199</v>
      </c>
      <c r="J2948" s="69">
        <f>precio_alta!P98</f>
        <v>1119</v>
      </c>
    </row>
    <row r="2949" spans="1:10" x14ac:dyDescent="0.3">
      <c r="A2949" t="str">
        <f t="shared" si="46"/>
        <v>VIVO Y31 256GB 5G NEWMax Negocios + Ilimitado 289.90CONTADO</v>
      </c>
      <c r="B2949" s="69" t="str">
        <f>precio_alta!A99</f>
        <v>Corriente</v>
      </c>
      <c r="C2949" s="69" t="str">
        <f>precio_alta!B99</f>
        <v>5G</v>
      </c>
      <c r="D2949" s="69" t="str">
        <f>precio_alta!C99</f>
        <v>VIVO</v>
      </c>
      <c r="E2949" s="69" t="str">
        <f>precio_alta!D99</f>
        <v>VIVO Y31 256GB 5G NEW</v>
      </c>
      <c r="F2949" s="69">
        <f>precio_alta!E99</f>
        <v>1289</v>
      </c>
      <c r="G2949" s="69" t="str">
        <f>precio_alta!F99</f>
        <v>Android</v>
      </c>
      <c r="H2949" s="69" t="s">
        <v>187</v>
      </c>
      <c r="I2949" t="s">
        <v>199</v>
      </c>
      <c r="J2949" s="69">
        <f>precio_alta!P99</f>
        <v>1109</v>
      </c>
    </row>
    <row r="2950" spans="1:10" x14ac:dyDescent="0.3">
      <c r="A2950" t="str">
        <f t="shared" si="46"/>
        <v>XIAOMI 14T 512GB 5GMax Negocios + Ilimitado 289.90CONTADO</v>
      </c>
      <c r="B2950" s="69" t="str">
        <f>precio_alta!A100</f>
        <v>Corriente</v>
      </c>
      <c r="C2950" s="69" t="str">
        <f>precio_alta!B100</f>
        <v>5G</v>
      </c>
      <c r="D2950" s="69" t="str">
        <f>precio_alta!C100</f>
        <v>XIAOMI</v>
      </c>
      <c r="E2950" s="69" t="str">
        <f>precio_alta!D100</f>
        <v>XIAOMI 14T 512GB 5G</v>
      </c>
      <c r="F2950" s="69">
        <f>precio_alta!E100</f>
        <v>2659</v>
      </c>
      <c r="G2950" s="69" t="str">
        <f>precio_alta!F100</f>
        <v>Android</v>
      </c>
      <c r="H2950" s="69" t="s">
        <v>187</v>
      </c>
      <c r="I2950" t="s">
        <v>199</v>
      </c>
      <c r="J2950" s="69">
        <f>precio_alta!P100</f>
        <v>2279</v>
      </c>
    </row>
    <row r="2951" spans="1:10" x14ac:dyDescent="0.3">
      <c r="A2951" t="str">
        <f t="shared" si="46"/>
        <v>XIAOMI 15T 512GB 5GMax Negocios + Ilimitado 289.90CONTADO</v>
      </c>
      <c r="B2951" s="69" t="str">
        <f>precio_alta!A101</f>
        <v>Corriente</v>
      </c>
      <c r="C2951" s="69" t="str">
        <f>precio_alta!B101</f>
        <v>5G</v>
      </c>
      <c r="D2951" s="69" t="str">
        <f>precio_alta!C101</f>
        <v>XIAOMI</v>
      </c>
      <c r="E2951" s="69" t="str">
        <f>precio_alta!D101</f>
        <v>XIAOMI 15T 512GB 5G</v>
      </c>
      <c r="F2951" s="69">
        <f>precio_alta!E101</f>
        <v>2569</v>
      </c>
      <c r="G2951" s="69" t="str">
        <f>precio_alta!F101</f>
        <v>Android</v>
      </c>
      <c r="H2951" s="69" t="s">
        <v>187</v>
      </c>
      <c r="I2951" t="s">
        <v>199</v>
      </c>
      <c r="J2951" s="69">
        <f>precio_alta!P101</f>
        <v>2199</v>
      </c>
    </row>
    <row r="2952" spans="1:10" x14ac:dyDescent="0.3">
      <c r="A2952" t="str">
        <f t="shared" si="46"/>
        <v>XIAOMI 15T PRO 512GB 5GMax Negocios + Ilimitado 289.90CONTADO</v>
      </c>
      <c r="B2952" s="69" t="str">
        <f>precio_alta!A102</f>
        <v>Corriente</v>
      </c>
      <c r="C2952" s="69" t="str">
        <f>precio_alta!B102</f>
        <v>5G</v>
      </c>
      <c r="D2952" s="69" t="str">
        <f>precio_alta!C102</f>
        <v>XIAOMI</v>
      </c>
      <c r="E2952" s="69" t="str">
        <f>precio_alta!D102</f>
        <v>XIAOMI 15T PRO 512GB 5G</v>
      </c>
      <c r="F2952" s="69">
        <f>precio_alta!E102</f>
        <v>3619</v>
      </c>
      <c r="G2952" s="69" t="str">
        <f>precio_alta!F102</f>
        <v>Android</v>
      </c>
      <c r="H2952" s="69" t="s">
        <v>187</v>
      </c>
      <c r="I2952" t="s">
        <v>199</v>
      </c>
      <c r="J2952" s="69">
        <f>precio_alta!P102</f>
        <v>3109</v>
      </c>
    </row>
    <row r="2953" spans="1:10" x14ac:dyDescent="0.3">
      <c r="A2953" t="str">
        <f t="shared" si="46"/>
        <v>XIAOMI 17 ULTRA 512GB 5GMax Negocios + Ilimitado 289.90CONTADO</v>
      </c>
      <c r="B2953" s="69" t="str">
        <f>precio_alta!A103</f>
        <v>Corriente</v>
      </c>
      <c r="C2953" s="69" t="str">
        <f>precio_alta!B103</f>
        <v>5G</v>
      </c>
      <c r="D2953" s="69" t="str">
        <f>precio_alta!C103</f>
        <v>XIAOMI</v>
      </c>
      <c r="E2953" s="69" t="str">
        <f>precio_alta!D103</f>
        <v>XIAOMI 17 ULTRA 512GB 5G</v>
      </c>
      <c r="F2953" s="69">
        <f>precio_alta!E103</f>
        <v>6169</v>
      </c>
      <c r="G2953" s="69" t="str">
        <f>precio_alta!F103</f>
        <v>Android</v>
      </c>
      <c r="H2953" s="69" t="s">
        <v>187</v>
      </c>
      <c r="I2953" t="s">
        <v>199</v>
      </c>
      <c r="J2953" s="69">
        <f>precio_alta!P103</f>
        <v>5289</v>
      </c>
    </row>
    <row r="2954" spans="1:10" x14ac:dyDescent="0.3">
      <c r="A2954" t="str">
        <f t="shared" si="46"/>
        <v>XIAOMI 17T 512GB 5GMax Negocios + Ilimitado 289.90CONTADO</v>
      </c>
      <c r="B2954" s="69" t="str">
        <f>precio_alta!A104</f>
        <v>Corriente</v>
      </c>
      <c r="C2954" s="69" t="str">
        <f>precio_alta!B104</f>
        <v>5G</v>
      </c>
      <c r="D2954" s="69" t="str">
        <f>precio_alta!C104</f>
        <v>XIAOMI</v>
      </c>
      <c r="E2954" s="69" t="str">
        <f>precio_alta!D104</f>
        <v>XIAOMI 17T 512GB 5G</v>
      </c>
      <c r="F2954" s="69">
        <f>precio_alta!E104</f>
        <v>3089</v>
      </c>
      <c r="G2954" s="69" t="str">
        <f>precio_alta!F104</f>
        <v>Android</v>
      </c>
      <c r="H2954" s="69" t="s">
        <v>187</v>
      </c>
      <c r="I2954" t="s">
        <v>199</v>
      </c>
      <c r="J2954" s="69">
        <f>precio_alta!P104</f>
        <v>2649</v>
      </c>
    </row>
    <row r="2955" spans="1:10" x14ac:dyDescent="0.3">
      <c r="A2955" t="str">
        <f t="shared" si="46"/>
        <v>XIAOMI 17T PRO 512GB 5GMax Negocios + Ilimitado 289.90CONTADO</v>
      </c>
      <c r="B2955" s="69" t="str">
        <f>precio_alta!A105</f>
        <v>Corriente</v>
      </c>
      <c r="C2955" s="69" t="str">
        <f>precio_alta!B105</f>
        <v>5G</v>
      </c>
      <c r="D2955" s="69" t="str">
        <f>precio_alta!C105</f>
        <v>XIAOMI</v>
      </c>
      <c r="E2955" s="69" t="str">
        <f>precio_alta!D105</f>
        <v>XIAOMI 17T PRO 512GB 5G</v>
      </c>
      <c r="F2955" s="69">
        <f>precio_alta!E105</f>
        <v>3929</v>
      </c>
      <c r="G2955" s="69" t="str">
        <f>precio_alta!F105</f>
        <v>Android</v>
      </c>
      <c r="H2955" s="69" t="s">
        <v>187</v>
      </c>
      <c r="I2955" t="s">
        <v>199</v>
      </c>
      <c r="J2955" s="69">
        <f>precio_alta!P105</f>
        <v>3369</v>
      </c>
    </row>
    <row r="2956" spans="1:10" x14ac:dyDescent="0.3">
      <c r="A2956" t="str">
        <f t="shared" si="46"/>
        <v>XIAOMI REDMI 15 256GBMax Negocios + Ilimitado 289.90CONTADO</v>
      </c>
      <c r="B2956" s="69" t="str">
        <f>precio_alta!A106</f>
        <v>Corriente</v>
      </c>
      <c r="C2956" s="69" t="str">
        <f>precio_alta!B106</f>
        <v>4G</v>
      </c>
      <c r="D2956" s="69" t="str">
        <f>precio_alta!C106</f>
        <v>XIAOMI</v>
      </c>
      <c r="E2956" s="69" t="str">
        <f>precio_alta!D106</f>
        <v>XIAOMI REDMI 15 256GB</v>
      </c>
      <c r="F2956" s="69">
        <f>precio_alta!E106</f>
        <v>939</v>
      </c>
      <c r="G2956" s="69" t="str">
        <f>precio_alta!F106</f>
        <v>Android</v>
      </c>
      <c r="H2956" s="69" t="s">
        <v>187</v>
      </c>
      <c r="I2956" t="s">
        <v>199</v>
      </c>
      <c r="J2956" s="69">
        <f>precio_alta!P106</f>
        <v>809</v>
      </c>
    </row>
    <row r="2957" spans="1:10" x14ac:dyDescent="0.3">
      <c r="A2957" t="str">
        <f t="shared" si="46"/>
        <v>XIAOMI REDMI 15C 256GBMax Negocios + Ilimitado 289.90CONTADO</v>
      </c>
      <c r="B2957" s="69" t="str">
        <f>precio_alta!A107</f>
        <v>Corriente</v>
      </c>
      <c r="C2957" s="69" t="str">
        <f>precio_alta!B107</f>
        <v>4G</v>
      </c>
      <c r="D2957" s="69" t="str">
        <f>precio_alta!C107</f>
        <v>XIAOMI</v>
      </c>
      <c r="E2957" s="69" t="str">
        <f>precio_alta!D107</f>
        <v>XIAOMI REDMI 15C 256GB</v>
      </c>
      <c r="F2957" s="69">
        <f>precio_alta!E107</f>
        <v>709</v>
      </c>
      <c r="G2957" s="69" t="str">
        <f>precio_alta!F107</f>
        <v>Android</v>
      </c>
      <c r="H2957" s="69" t="s">
        <v>187</v>
      </c>
      <c r="I2957" t="s">
        <v>199</v>
      </c>
      <c r="J2957" s="69">
        <f>precio_alta!P107</f>
        <v>609</v>
      </c>
    </row>
    <row r="2958" spans="1:10" x14ac:dyDescent="0.3">
      <c r="A2958" t="str">
        <f t="shared" si="46"/>
        <v>XIAOMI REDMI A5 128GBMax Negocios + Ilimitado 289.90CONTADO</v>
      </c>
      <c r="B2958" s="69" t="str">
        <f>precio_alta!A108</f>
        <v>Corriente</v>
      </c>
      <c r="C2958" s="69" t="str">
        <f>precio_alta!B108</f>
        <v>4G</v>
      </c>
      <c r="D2958" s="69" t="str">
        <f>precio_alta!C108</f>
        <v>XIAOMI</v>
      </c>
      <c r="E2958" s="69" t="str">
        <f>precio_alta!D108</f>
        <v>XIAOMI REDMI A5 128GB</v>
      </c>
      <c r="F2958" s="69">
        <f>precio_alta!E108</f>
        <v>379</v>
      </c>
      <c r="G2958" s="69" t="str">
        <f>precio_alta!F108</f>
        <v>Android</v>
      </c>
      <c r="H2958" s="69" t="s">
        <v>187</v>
      </c>
      <c r="I2958" t="s">
        <v>199</v>
      </c>
      <c r="J2958" s="69">
        <f>precio_alta!P108</f>
        <v>319</v>
      </c>
    </row>
    <row r="2959" spans="1:10" x14ac:dyDescent="0.3">
      <c r="A2959" t="str">
        <f t="shared" si="46"/>
        <v>XIAOMI REDMI A7 PRO 128GBMax Negocios + Ilimitado 289.90CONTADO</v>
      </c>
      <c r="B2959" s="69" t="str">
        <f>precio_alta!A109</f>
        <v>Corriente</v>
      </c>
      <c r="C2959" s="69" t="str">
        <f>precio_alta!B109</f>
        <v>4G</v>
      </c>
      <c r="D2959" s="69" t="str">
        <f>precio_alta!C109</f>
        <v>XIAOMI</v>
      </c>
      <c r="E2959" s="69" t="str">
        <f>precio_alta!D109</f>
        <v>XIAOMI REDMI A7 PRO 128GB</v>
      </c>
      <c r="F2959" s="69">
        <f>precio_alta!E109</f>
        <v>489</v>
      </c>
      <c r="G2959" s="69" t="str">
        <f>precio_alta!F109</f>
        <v>Android</v>
      </c>
      <c r="H2959" s="69" t="s">
        <v>187</v>
      </c>
      <c r="I2959" t="s">
        <v>199</v>
      </c>
      <c r="J2959" s="69">
        <f>precio_alta!P109</f>
        <v>419</v>
      </c>
    </row>
    <row r="2960" spans="1:10" x14ac:dyDescent="0.3">
      <c r="A2960" t="str">
        <f t="shared" si="46"/>
        <v>XIAOMI REDMI NOTE 10 PRO 128GB SEMax Negocios + Ilimitado 289.90CONTADO</v>
      </c>
      <c r="B2960" s="69" t="str">
        <f>precio_alta!A110</f>
        <v>Corriente</v>
      </c>
      <c r="C2960" s="69" t="str">
        <f>precio_alta!B110</f>
        <v>4.5G</v>
      </c>
      <c r="D2960" s="69" t="str">
        <f>precio_alta!C110</f>
        <v>XIAOMI</v>
      </c>
      <c r="E2960" s="69" t="str">
        <f>precio_alta!D110</f>
        <v>XIAOMI REDMI NOTE 10 PRO 128GB SE</v>
      </c>
      <c r="F2960" s="69">
        <f>precio_alta!E110</f>
        <v>1369</v>
      </c>
      <c r="G2960" s="69" t="str">
        <f>precio_alta!F110</f>
        <v>Android</v>
      </c>
      <c r="H2960" s="69" t="s">
        <v>187</v>
      </c>
      <c r="I2960" t="s">
        <v>199</v>
      </c>
      <c r="J2960" s="69">
        <f>precio_alta!P110</f>
        <v>1179</v>
      </c>
    </row>
    <row r="2961" spans="1:10" x14ac:dyDescent="0.3">
      <c r="A2961" t="str">
        <f t="shared" si="46"/>
        <v>XIAOMI REDMI NOTE 12 PRO PLUS 256GB 5GMax Negocios + Ilimitado 289.90CONTADO</v>
      </c>
      <c r="B2961" s="69" t="str">
        <f>precio_alta!A111</f>
        <v>Corriente</v>
      </c>
      <c r="C2961" s="69" t="str">
        <f>precio_alta!B111</f>
        <v>5G</v>
      </c>
      <c r="D2961" s="69" t="str">
        <f>precio_alta!C111</f>
        <v>XIAOMI</v>
      </c>
      <c r="E2961" s="69" t="str">
        <f>precio_alta!D111</f>
        <v>XIAOMI REDMI NOTE 12 PRO PLUS 256GB 5G</v>
      </c>
      <c r="F2961" s="69">
        <f>precio_alta!E111</f>
        <v>2039</v>
      </c>
      <c r="G2961" s="69" t="str">
        <f>precio_alta!F111</f>
        <v>Android</v>
      </c>
      <c r="H2961" s="69" t="s">
        <v>187</v>
      </c>
      <c r="I2961" t="s">
        <v>199</v>
      </c>
      <c r="J2961" s="69">
        <f>precio_alta!P111</f>
        <v>1749</v>
      </c>
    </row>
    <row r="2962" spans="1:10" x14ac:dyDescent="0.3">
      <c r="A2962" t="str">
        <f t="shared" si="46"/>
        <v>XIAOMI REDMI NOTE 15 256GB 5GMax Negocios + Ilimitado 289.90CONTADO</v>
      </c>
      <c r="B2962" s="69" t="str">
        <f>precio_alta!A112</f>
        <v>Corriente</v>
      </c>
      <c r="C2962" s="69" t="str">
        <f>precio_alta!B112</f>
        <v>5G</v>
      </c>
      <c r="D2962" s="69" t="str">
        <f>precio_alta!C112</f>
        <v>XIAOMI</v>
      </c>
      <c r="E2962" s="69" t="str">
        <f>precio_alta!D112</f>
        <v>XIAOMI REDMI NOTE 15 256GB 5G</v>
      </c>
      <c r="F2962" s="69">
        <f>precio_alta!E112</f>
        <v>1109</v>
      </c>
      <c r="G2962" s="69" t="str">
        <f>precio_alta!F112</f>
        <v>Android</v>
      </c>
      <c r="H2962" s="69" t="s">
        <v>187</v>
      </c>
      <c r="I2962" t="s">
        <v>199</v>
      </c>
      <c r="J2962" s="69">
        <f>precio_alta!P112</f>
        <v>949</v>
      </c>
    </row>
    <row r="2963" spans="1:10" x14ac:dyDescent="0.3">
      <c r="A2963" t="str">
        <f t="shared" si="46"/>
        <v>XIAOMI REDMI NOTE 15 PRO 512GB 5GMax Negocios + Ilimitado 289.90CONTADO</v>
      </c>
      <c r="B2963" s="69" t="str">
        <f>precio_alta!A113</f>
        <v>Corriente</v>
      </c>
      <c r="C2963" s="69" t="str">
        <f>precio_alta!B113</f>
        <v>5G</v>
      </c>
      <c r="D2963" s="69" t="str">
        <f>precio_alta!C113</f>
        <v>XIAOMI</v>
      </c>
      <c r="E2963" s="69" t="str">
        <f>precio_alta!D113</f>
        <v>XIAOMI REDMI NOTE 15 PRO 512GB 5G</v>
      </c>
      <c r="F2963" s="69">
        <f>precio_alta!E113</f>
        <v>1659</v>
      </c>
      <c r="G2963" s="69" t="str">
        <f>precio_alta!F113</f>
        <v>Android</v>
      </c>
      <c r="H2963" s="69" t="s">
        <v>187</v>
      </c>
      <c r="I2963" t="s">
        <v>199</v>
      </c>
      <c r="J2963" s="69">
        <f>precio_alta!P113</f>
        <v>1419</v>
      </c>
    </row>
    <row r="2964" spans="1:10" x14ac:dyDescent="0.3">
      <c r="A2964" t="str">
        <f t="shared" si="46"/>
        <v>XIAOMI REDMI NOTE 15 PRO PLUS 512GB 5GMax Negocios + Ilimitado 289.90CONTADO</v>
      </c>
      <c r="B2964" s="69" t="str">
        <f>precio_alta!A114</f>
        <v>Corriente</v>
      </c>
      <c r="C2964" s="69" t="str">
        <f>precio_alta!B114</f>
        <v>5G</v>
      </c>
      <c r="D2964" s="69" t="str">
        <f>precio_alta!C114</f>
        <v>XIAOMI</v>
      </c>
      <c r="E2964" s="69" t="str">
        <f>precio_alta!D114</f>
        <v>XIAOMI REDMI NOTE 15 PRO PLUS 512GB 5G</v>
      </c>
      <c r="F2964" s="69">
        <f>precio_alta!E114</f>
        <v>1879</v>
      </c>
      <c r="G2964" s="69" t="str">
        <f>precio_alta!F114</f>
        <v>Android</v>
      </c>
      <c r="H2964" s="69" t="s">
        <v>187</v>
      </c>
      <c r="I2964" t="s">
        <v>199</v>
      </c>
      <c r="J2964" s="69">
        <f>precio_alta!P114</f>
        <v>1619</v>
      </c>
    </row>
    <row r="2965" spans="1:10" x14ac:dyDescent="0.3">
      <c r="A2965" t="str">
        <f t="shared" si="46"/>
        <v>ZTE BLADE A36 64GBMax Negocios + Ilimitado 289.90CONTADO</v>
      </c>
      <c r="B2965" s="69" t="str">
        <f>precio_alta!A115</f>
        <v>Corriente</v>
      </c>
      <c r="C2965" s="69" t="str">
        <f>precio_alta!B115</f>
        <v>4G</v>
      </c>
      <c r="D2965" s="69" t="str">
        <f>precio_alta!C115</f>
        <v>ZTE</v>
      </c>
      <c r="E2965" s="69" t="str">
        <f>precio_alta!D115</f>
        <v>ZTE BLADE A36 64GB</v>
      </c>
      <c r="F2965" s="69">
        <f>precio_alta!E115</f>
        <v>439</v>
      </c>
      <c r="G2965" s="69" t="str">
        <f>precio_alta!F115</f>
        <v>Android</v>
      </c>
      <c r="H2965" s="69" t="s">
        <v>187</v>
      </c>
      <c r="I2965" t="s">
        <v>199</v>
      </c>
      <c r="J2965" s="69">
        <f>precio_alta!P115</f>
        <v>379</v>
      </c>
    </row>
    <row r="2966" spans="1:10" x14ac:dyDescent="0.3">
      <c r="A2966" t="str">
        <f t="shared" si="46"/>
        <v>ZTE BLADE A56 PRO 128GBMax Negocios + Ilimitado 289.90CONTADO</v>
      </c>
      <c r="B2966" s="69" t="str">
        <f>precio_alta!A116</f>
        <v>Corriente</v>
      </c>
      <c r="C2966" s="69" t="str">
        <f>precio_alta!B116</f>
        <v>4G</v>
      </c>
      <c r="D2966" s="69" t="str">
        <f>precio_alta!C116</f>
        <v>ZTE</v>
      </c>
      <c r="E2966" s="69" t="str">
        <f>precio_alta!D116</f>
        <v>ZTE BLADE A56 PRO 128GB</v>
      </c>
      <c r="F2966" s="69">
        <f>precio_alta!E116</f>
        <v>439</v>
      </c>
      <c r="G2966" s="69" t="str">
        <f>precio_alta!F116</f>
        <v>Android</v>
      </c>
      <c r="H2966" s="69" t="s">
        <v>187</v>
      </c>
      <c r="I2966" t="s">
        <v>199</v>
      </c>
      <c r="J2966" s="69">
        <f>precio_alta!P116</f>
        <v>379</v>
      </c>
    </row>
    <row r="2967" spans="1:10" x14ac:dyDescent="0.3">
      <c r="A2967" t="str">
        <f t="shared" si="46"/>
        <v>ZTE BLADE A57 PRO 128GBMax Negocios + Ilimitado 289.90CONTADO</v>
      </c>
      <c r="B2967" s="69" t="str">
        <f>precio_alta!A117</f>
        <v>Corriente</v>
      </c>
      <c r="C2967" s="69" t="str">
        <f>precio_alta!B117</f>
        <v>4G</v>
      </c>
      <c r="D2967" s="69" t="str">
        <f>precio_alta!C117</f>
        <v>ZTE</v>
      </c>
      <c r="E2967" s="69" t="str">
        <f>precio_alta!D117</f>
        <v>ZTE BLADE A57 PRO 128GB</v>
      </c>
      <c r="F2967" s="69">
        <f>precio_alta!E117</f>
        <v>559</v>
      </c>
      <c r="G2967" s="69" t="str">
        <f>precio_alta!F117</f>
        <v>Android</v>
      </c>
      <c r="H2967" s="69" t="s">
        <v>187</v>
      </c>
      <c r="I2967" t="s">
        <v>199</v>
      </c>
      <c r="J2967" s="69">
        <f>precio_alta!P117</f>
        <v>479</v>
      </c>
    </row>
    <row r="2968" spans="1:10" x14ac:dyDescent="0.3">
      <c r="A2968" t="str">
        <f t="shared" si="46"/>
        <v>ZTE BLADE A76 256GB 5GMax Negocios + Ilimitado 289.90CONTADO</v>
      </c>
      <c r="B2968" s="69" t="str">
        <f>precio_alta!A118</f>
        <v>Corriente</v>
      </c>
      <c r="C2968" s="69" t="str">
        <f>precio_alta!B118</f>
        <v>5G</v>
      </c>
      <c r="D2968" s="69" t="str">
        <f>precio_alta!C118</f>
        <v>ZTE</v>
      </c>
      <c r="E2968" s="69" t="str">
        <f>precio_alta!D118</f>
        <v>ZTE BLADE A76 256GB 5G</v>
      </c>
      <c r="F2968" s="69">
        <f>precio_alta!E118</f>
        <v>709</v>
      </c>
      <c r="G2968" s="69" t="str">
        <f>precio_alta!F118</f>
        <v>Android</v>
      </c>
      <c r="H2968" s="69" t="s">
        <v>187</v>
      </c>
      <c r="I2968" t="s">
        <v>199</v>
      </c>
      <c r="J2968" s="69">
        <f>precio_alta!P118</f>
        <v>609</v>
      </c>
    </row>
    <row r="2969" spans="1:10" x14ac:dyDescent="0.3">
      <c r="A2969" t="str">
        <f t="shared" si="46"/>
        <v>ZTE BLADE V70 MAX 256GBMax Negocios + Ilimitado 289.90CONTADO</v>
      </c>
      <c r="B2969" s="69" t="str">
        <f>precio_alta!A119</f>
        <v>Corriente</v>
      </c>
      <c r="C2969" s="69" t="str">
        <f>precio_alta!B119</f>
        <v>4G</v>
      </c>
      <c r="D2969" s="69" t="str">
        <f>precio_alta!C119</f>
        <v>ZTE</v>
      </c>
      <c r="E2969" s="69" t="str">
        <f>precio_alta!D119</f>
        <v>ZTE BLADE V70 MAX 256GB</v>
      </c>
      <c r="F2969" s="69">
        <f>precio_alta!E119</f>
        <v>599</v>
      </c>
      <c r="G2969" s="69" t="str">
        <f>precio_alta!F119</f>
        <v>Android</v>
      </c>
      <c r="H2969" s="69" t="s">
        <v>187</v>
      </c>
      <c r="I2969" t="s">
        <v>199</v>
      </c>
      <c r="J2969" s="69">
        <f>precio_alta!P119</f>
        <v>509</v>
      </c>
    </row>
    <row r="2970" spans="1:10" x14ac:dyDescent="0.3">
      <c r="A2970" t="str">
        <f t="shared" si="46"/>
        <v>ZTE NUBIA AIR 256GB 5GMax Negocios + Ilimitado 289.90CONTADO</v>
      </c>
      <c r="B2970" s="69" t="str">
        <f>precio_alta!A120</f>
        <v>Corriente</v>
      </c>
      <c r="C2970" s="69" t="str">
        <f>precio_alta!B120</f>
        <v>5G</v>
      </c>
      <c r="D2970" s="69" t="str">
        <f>precio_alta!C120</f>
        <v>ZTE</v>
      </c>
      <c r="E2970" s="69" t="str">
        <f>precio_alta!D120</f>
        <v>ZTE NUBIA AIR 256GB 5G</v>
      </c>
      <c r="F2970" s="69">
        <f>precio_alta!E120</f>
        <v>1069</v>
      </c>
      <c r="G2970" s="69" t="str">
        <f>precio_alta!F120</f>
        <v>Android</v>
      </c>
      <c r="H2970" s="69" t="s">
        <v>187</v>
      </c>
      <c r="I2970" t="s">
        <v>199</v>
      </c>
      <c r="J2970" s="69">
        <f>precio_alta!P120</f>
        <v>909</v>
      </c>
    </row>
    <row r="2971" spans="1:10" x14ac:dyDescent="0.3">
      <c r="A2971" t="str">
        <f t="shared" si="46"/>
        <v>ZTE NUBIA AIR 512GB 5GMax Negocios + Ilimitado 289.90CONTADO</v>
      </c>
      <c r="B2971" s="69" t="str">
        <f>precio_alta!A121</f>
        <v>Corriente</v>
      </c>
      <c r="C2971" s="69" t="str">
        <f>precio_alta!B121</f>
        <v>5G</v>
      </c>
      <c r="D2971" s="69" t="str">
        <f>precio_alta!C121</f>
        <v>ZTE</v>
      </c>
      <c r="E2971" s="69" t="str">
        <f>precio_alta!D121</f>
        <v>ZTE NUBIA AIR 512GB 5G</v>
      </c>
      <c r="F2971" s="69">
        <f>precio_alta!E121</f>
        <v>1369</v>
      </c>
      <c r="G2971" s="69" t="str">
        <f>precio_alta!F121</f>
        <v>Android</v>
      </c>
      <c r="H2971" s="69" t="s">
        <v>187</v>
      </c>
      <c r="I2971" t="s">
        <v>199</v>
      </c>
      <c r="J2971" s="69">
        <f>precio_alta!P121</f>
        <v>1169</v>
      </c>
    </row>
    <row r="2972" spans="1:10" x14ac:dyDescent="0.3">
      <c r="A2972" t="str">
        <f t="shared" si="46"/>
        <v>ZTE NUBIA NEO3 256GB 5GMax Negocios + Ilimitado 289.90CONTADO</v>
      </c>
      <c r="B2972" s="69" t="str">
        <f>precio_alta!A122</f>
        <v>Corriente</v>
      </c>
      <c r="C2972" s="69" t="str">
        <f>precio_alta!B122</f>
        <v>5G</v>
      </c>
      <c r="D2972" s="69" t="str">
        <f>precio_alta!C122</f>
        <v>ZTE</v>
      </c>
      <c r="E2972" s="69" t="str">
        <f>precio_alta!D122</f>
        <v>ZTE NUBIA NEO3 256GB 5G</v>
      </c>
      <c r="F2972" s="69">
        <f>precio_alta!E122</f>
        <v>919</v>
      </c>
      <c r="G2972" s="69" t="str">
        <f>precio_alta!F122</f>
        <v>Android</v>
      </c>
      <c r="H2972" s="69" t="s">
        <v>187</v>
      </c>
      <c r="I2972" t="s">
        <v>199</v>
      </c>
      <c r="J2972" s="69">
        <f>precio_alta!P122</f>
        <v>789</v>
      </c>
    </row>
    <row r="2973" spans="1:10" x14ac:dyDescent="0.3">
      <c r="A2973" t="str">
        <f t="shared" si="46"/>
        <v>ZTE NUBIA NEO5 256GB 5GMax Negocios + Ilimitado 289.90CONTADO</v>
      </c>
      <c r="B2973" s="69" t="str">
        <f>precio_alta!A123</f>
        <v>Corriente</v>
      </c>
      <c r="C2973" s="69" t="str">
        <f>precio_alta!B123</f>
        <v>5G</v>
      </c>
      <c r="D2973" s="69" t="str">
        <f>precio_alta!C123</f>
        <v>ZTE</v>
      </c>
      <c r="E2973" s="69" t="str">
        <f>precio_alta!D123</f>
        <v>ZTE NUBIA NEO5 256GB 5G</v>
      </c>
      <c r="F2973" s="69">
        <f>precio_alta!E123</f>
        <v>1109</v>
      </c>
      <c r="G2973" s="69" t="str">
        <f>precio_alta!F123</f>
        <v>Android</v>
      </c>
      <c r="H2973" s="69" t="s">
        <v>187</v>
      </c>
      <c r="I2973" t="s">
        <v>199</v>
      </c>
      <c r="J2973" s="69">
        <f>precio_alta!P123</f>
        <v>949</v>
      </c>
    </row>
    <row r="2974" spans="1:10" x14ac:dyDescent="0.3">
      <c r="A2974" t="str">
        <f t="shared" si="46"/>
        <v>ZTE NUBIA V80 MAX 256GBMax Negocios + Ilimitado 289.90CONTADO</v>
      </c>
      <c r="B2974" s="69" t="str">
        <f>precio_alta!A124</f>
        <v>Corriente</v>
      </c>
      <c r="C2974" s="69" t="str">
        <f>precio_alta!B124</f>
        <v>4G</v>
      </c>
      <c r="D2974" s="69" t="str">
        <f>precio_alta!C124</f>
        <v>ZTE</v>
      </c>
      <c r="E2974" s="69" t="str">
        <f>precio_alta!D124</f>
        <v>ZTE NUBIA V80 MAX 256GB</v>
      </c>
      <c r="F2974" s="69">
        <f>precio_alta!E124</f>
        <v>629</v>
      </c>
      <c r="G2974" s="69" t="str">
        <f>precio_alta!F124</f>
        <v>Android</v>
      </c>
      <c r="H2974" s="69" t="s">
        <v>187</v>
      </c>
      <c r="I2974" t="s">
        <v>199</v>
      </c>
      <c r="J2974" s="69">
        <f>precio_alta!P124</f>
        <v>539</v>
      </c>
    </row>
    <row r="2975" spans="1:10" x14ac:dyDescent="0.3">
      <c r="A2975" t="str">
        <f t="shared" si="46"/>
        <v>ZTE NUBIA V80 PRO 256GBMax Negocios + Ilimitado 289.90CONTADO</v>
      </c>
      <c r="B2975" s="69" t="str">
        <f>precio_alta!A125</f>
        <v>Corriente</v>
      </c>
      <c r="C2975" s="69" t="str">
        <f>precio_alta!B125</f>
        <v>4G</v>
      </c>
      <c r="D2975" s="69" t="str">
        <f>precio_alta!C125</f>
        <v>ZTE</v>
      </c>
      <c r="E2975" s="69" t="str">
        <f>precio_alta!D125</f>
        <v>ZTE NUBIA V80 PRO 256GB</v>
      </c>
      <c r="F2975" s="69">
        <f>precio_alta!E125</f>
        <v>659</v>
      </c>
      <c r="G2975" s="69" t="str">
        <f>precio_alta!F125</f>
        <v>Android</v>
      </c>
      <c r="H2975" s="69" t="s">
        <v>187</v>
      </c>
      <c r="I2975" t="s">
        <v>199</v>
      </c>
      <c r="J2975" s="69">
        <f>precio_alta!P125</f>
        <v>569</v>
      </c>
    </row>
    <row r="2976" spans="1:10" x14ac:dyDescent="0.3">
      <c r="A2976" t="e">
        <f t="shared" si="46"/>
        <v>#REF!</v>
      </c>
      <c r="B2976" s="69" t="e">
        <f>precio_alta!#REF!</f>
        <v>#REF!</v>
      </c>
      <c r="C2976" s="69" t="e">
        <f>precio_alta!#REF!</f>
        <v>#REF!</v>
      </c>
      <c r="D2976" s="69" t="e">
        <f>precio_alta!#REF!</f>
        <v>#REF!</v>
      </c>
      <c r="E2976" s="69" t="e">
        <f>precio_alta!#REF!</f>
        <v>#REF!</v>
      </c>
      <c r="F2976" s="69" t="e">
        <f>precio_alta!#REF!</f>
        <v>#REF!</v>
      </c>
      <c r="G2976" s="69" t="e">
        <f>precio_alta!#REF!</f>
        <v>#REF!</v>
      </c>
      <c r="H2976" s="69" t="s">
        <v>187</v>
      </c>
      <c r="I2976" t="s">
        <v>199</v>
      </c>
      <c r="J2976" s="69" t="e">
        <f>precio_alta!#REF!</f>
        <v>#REF!</v>
      </c>
    </row>
    <row r="2977" spans="1:10" x14ac:dyDescent="0.3">
      <c r="A2977" t="e">
        <f t="shared" si="46"/>
        <v>#REF!</v>
      </c>
      <c r="B2977" s="69" t="e">
        <f>precio_alta!#REF!</f>
        <v>#REF!</v>
      </c>
      <c r="C2977" s="69" t="e">
        <f>precio_alta!#REF!</f>
        <v>#REF!</v>
      </c>
      <c r="D2977" s="69" t="e">
        <f>precio_alta!#REF!</f>
        <v>#REF!</v>
      </c>
      <c r="E2977" s="69" t="e">
        <f>precio_alta!#REF!</f>
        <v>#REF!</v>
      </c>
      <c r="F2977" s="69" t="e">
        <f>precio_alta!#REF!</f>
        <v>#REF!</v>
      </c>
      <c r="G2977" s="69" t="e">
        <f>precio_alta!#REF!</f>
        <v>#REF!</v>
      </c>
      <c r="H2977" s="69" t="s">
        <v>187</v>
      </c>
      <c r="I2977" t="s">
        <v>199</v>
      </c>
      <c r="J2977" s="69" t="e">
        <f>precio_alta!#REF!</f>
        <v>#REF!</v>
      </c>
    </row>
    <row r="2978" spans="1:10" x14ac:dyDescent="0.3">
      <c r="A2978" t="e">
        <f t="shared" si="46"/>
        <v>#REF!</v>
      </c>
      <c r="B2978" s="69" t="e">
        <f>precio_alta!#REF!</f>
        <v>#REF!</v>
      </c>
      <c r="C2978" s="69" t="e">
        <f>precio_alta!#REF!</f>
        <v>#REF!</v>
      </c>
      <c r="D2978" s="69" t="e">
        <f>precio_alta!#REF!</f>
        <v>#REF!</v>
      </c>
      <c r="E2978" s="69" t="e">
        <f>precio_alta!#REF!</f>
        <v>#REF!</v>
      </c>
      <c r="F2978" s="69" t="e">
        <f>precio_alta!#REF!</f>
        <v>#REF!</v>
      </c>
      <c r="G2978" s="69" t="e">
        <f>precio_alta!#REF!</f>
        <v>#REF!</v>
      </c>
      <c r="H2978" s="69" t="s">
        <v>187</v>
      </c>
      <c r="I2978" t="s">
        <v>199</v>
      </c>
      <c r="J2978" s="69" t="e">
        <f>precio_alta!#REF!</f>
        <v>#REF!</v>
      </c>
    </row>
    <row r="2979" spans="1:10" x14ac:dyDescent="0.3">
      <c r="A2979" t="e">
        <f t="shared" si="46"/>
        <v>#REF!</v>
      </c>
      <c r="B2979" s="69" t="e">
        <f>precio_alta!#REF!</f>
        <v>#REF!</v>
      </c>
      <c r="C2979" s="69" t="e">
        <f>precio_alta!#REF!</f>
        <v>#REF!</v>
      </c>
      <c r="D2979" s="69" t="e">
        <f>precio_alta!#REF!</f>
        <v>#REF!</v>
      </c>
      <c r="E2979" s="69" t="e">
        <f>precio_alta!#REF!</f>
        <v>#REF!</v>
      </c>
      <c r="F2979" s="69" t="e">
        <f>precio_alta!#REF!</f>
        <v>#REF!</v>
      </c>
      <c r="G2979" s="69" t="e">
        <f>precio_alta!#REF!</f>
        <v>#REF!</v>
      </c>
      <c r="H2979" s="69" t="s">
        <v>187</v>
      </c>
      <c r="I2979" t="s">
        <v>199</v>
      </c>
      <c r="J2979" s="69" t="e">
        <f>precio_alta!#REF!</f>
        <v>#REF!</v>
      </c>
    </row>
    <row r="2980" spans="1:10" x14ac:dyDescent="0.3">
      <c r="A2980" t="e">
        <f t="shared" si="46"/>
        <v>#REF!</v>
      </c>
      <c r="B2980" s="69" t="e">
        <f>precio_alta!#REF!</f>
        <v>#REF!</v>
      </c>
      <c r="C2980" s="69" t="e">
        <f>precio_alta!#REF!</f>
        <v>#REF!</v>
      </c>
      <c r="D2980" s="69" t="e">
        <f>precio_alta!#REF!</f>
        <v>#REF!</v>
      </c>
      <c r="E2980" s="69" t="e">
        <f>precio_alta!#REF!</f>
        <v>#REF!</v>
      </c>
      <c r="F2980" s="69" t="e">
        <f>precio_alta!#REF!</f>
        <v>#REF!</v>
      </c>
      <c r="G2980" s="69" t="e">
        <f>precio_alta!#REF!</f>
        <v>#REF!</v>
      </c>
      <c r="H2980" s="69" t="s">
        <v>187</v>
      </c>
      <c r="I2980" t="s">
        <v>199</v>
      </c>
      <c r="J2980" s="69" t="e">
        <f>precio_alta!#REF!</f>
        <v>#REF!</v>
      </c>
    </row>
    <row r="2981" spans="1:10" x14ac:dyDescent="0.3">
      <c r="A2981" t="e">
        <f t="shared" si="46"/>
        <v>#REF!</v>
      </c>
      <c r="B2981" s="69" t="e">
        <f>precio_alta!#REF!</f>
        <v>#REF!</v>
      </c>
      <c r="C2981" s="69" t="e">
        <f>precio_alta!#REF!</f>
        <v>#REF!</v>
      </c>
      <c r="D2981" s="69" t="e">
        <f>precio_alta!#REF!</f>
        <v>#REF!</v>
      </c>
      <c r="E2981" s="69" t="e">
        <f>precio_alta!#REF!</f>
        <v>#REF!</v>
      </c>
      <c r="F2981" s="69" t="e">
        <f>precio_alta!#REF!</f>
        <v>#REF!</v>
      </c>
      <c r="G2981" s="69" t="e">
        <f>precio_alta!#REF!</f>
        <v>#REF!</v>
      </c>
      <c r="H2981" s="69" t="s">
        <v>187</v>
      </c>
      <c r="I2981" t="s">
        <v>199</v>
      </c>
      <c r="J2981" s="69" t="e">
        <f>precio_alta!#REF!</f>
        <v>#REF!</v>
      </c>
    </row>
    <row r="2982" spans="1:10" x14ac:dyDescent="0.3">
      <c r="A2982" t="e">
        <f t="shared" si="46"/>
        <v>#REF!</v>
      </c>
      <c r="B2982" s="69" t="e">
        <f>precio_alta!#REF!</f>
        <v>#REF!</v>
      </c>
      <c r="C2982" s="69" t="e">
        <f>precio_alta!#REF!</f>
        <v>#REF!</v>
      </c>
      <c r="D2982" s="69" t="e">
        <f>precio_alta!#REF!</f>
        <v>#REF!</v>
      </c>
      <c r="E2982" s="69" t="e">
        <f>precio_alta!#REF!</f>
        <v>#REF!</v>
      </c>
      <c r="F2982" s="69" t="e">
        <f>precio_alta!#REF!</f>
        <v>#REF!</v>
      </c>
      <c r="G2982" s="69" t="e">
        <f>precio_alta!#REF!</f>
        <v>#REF!</v>
      </c>
      <c r="H2982" s="69" t="s">
        <v>187</v>
      </c>
      <c r="I2982" t="s">
        <v>199</v>
      </c>
      <c r="J2982" s="69" t="e">
        <f>precio_alta!#REF!</f>
        <v>#REF!</v>
      </c>
    </row>
    <row r="2983" spans="1:10" x14ac:dyDescent="0.3">
      <c r="A2983" t="e">
        <f t="shared" si="46"/>
        <v>#REF!</v>
      </c>
      <c r="B2983" s="69" t="e">
        <f>precio_alta!#REF!</f>
        <v>#REF!</v>
      </c>
      <c r="C2983" s="69" t="e">
        <f>precio_alta!#REF!</f>
        <v>#REF!</v>
      </c>
      <c r="D2983" s="69" t="e">
        <f>precio_alta!#REF!</f>
        <v>#REF!</v>
      </c>
      <c r="E2983" s="69" t="e">
        <f>precio_alta!#REF!</f>
        <v>#REF!</v>
      </c>
      <c r="F2983" s="69" t="e">
        <f>precio_alta!#REF!</f>
        <v>#REF!</v>
      </c>
      <c r="G2983" s="69" t="e">
        <f>precio_alta!#REF!</f>
        <v>#REF!</v>
      </c>
      <c r="H2983" s="69" t="s">
        <v>187</v>
      </c>
      <c r="I2983" t="s">
        <v>199</v>
      </c>
      <c r="J2983" s="69" t="e">
        <f>precio_alta!#REF!</f>
        <v>#REF!</v>
      </c>
    </row>
    <row r="2984" spans="1:10" x14ac:dyDescent="0.3">
      <c r="A2984" t="e">
        <f t="shared" si="46"/>
        <v>#REF!</v>
      </c>
      <c r="B2984" s="69" t="e">
        <f>precio_alta!#REF!</f>
        <v>#REF!</v>
      </c>
      <c r="C2984" s="69" t="e">
        <f>precio_alta!#REF!</f>
        <v>#REF!</v>
      </c>
      <c r="D2984" s="69" t="e">
        <f>precio_alta!#REF!</f>
        <v>#REF!</v>
      </c>
      <c r="E2984" s="69" t="e">
        <f>precio_alta!#REF!</f>
        <v>#REF!</v>
      </c>
      <c r="F2984" s="69" t="e">
        <f>precio_alta!#REF!</f>
        <v>#REF!</v>
      </c>
      <c r="G2984" s="69" t="e">
        <f>precio_alta!#REF!</f>
        <v>#REF!</v>
      </c>
      <c r="H2984" s="69" t="s">
        <v>187</v>
      </c>
      <c r="I2984" t="s">
        <v>199</v>
      </c>
      <c r="J2984" s="69" t="e">
        <f>precio_alta!#REF!</f>
        <v>#REF!</v>
      </c>
    </row>
    <row r="2985" spans="1:10" x14ac:dyDescent="0.3">
      <c r="A2985" t="e">
        <f t="shared" si="46"/>
        <v>#REF!</v>
      </c>
      <c r="B2985" s="69" t="e">
        <f>precio_alta!#REF!</f>
        <v>#REF!</v>
      </c>
      <c r="C2985" s="69" t="e">
        <f>precio_alta!#REF!</f>
        <v>#REF!</v>
      </c>
      <c r="D2985" s="69" t="e">
        <f>precio_alta!#REF!</f>
        <v>#REF!</v>
      </c>
      <c r="E2985" s="69" t="e">
        <f>precio_alta!#REF!</f>
        <v>#REF!</v>
      </c>
      <c r="F2985" s="69" t="e">
        <f>precio_alta!#REF!</f>
        <v>#REF!</v>
      </c>
      <c r="G2985" s="69" t="e">
        <f>precio_alta!#REF!</f>
        <v>#REF!</v>
      </c>
      <c r="H2985" s="69" t="s">
        <v>187</v>
      </c>
      <c r="I2985" t="s">
        <v>199</v>
      </c>
      <c r="J2985" s="69" t="e">
        <f>precio_alta!#REF!</f>
        <v>#REF!</v>
      </c>
    </row>
    <row r="2986" spans="1:10" x14ac:dyDescent="0.3">
      <c r="A2986" t="e">
        <f t="shared" si="46"/>
        <v>#REF!</v>
      </c>
      <c r="B2986" s="69" t="e">
        <f>precio_alta!#REF!</f>
        <v>#REF!</v>
      </c>
      <c r="C2986" s="69" t="e">
        <f>precio_alta!#REF!</f>
        <v>#REF!</v>
      </c>
      <c r="D2986" s="69" t="e">
        <f>precio_alta!#REF!</f>
        <v>#REF!</v>
      </c>
      <c r="E2986" s="69" t="e">
        <f>precio_alta!#REF!</f>
        <v>#REF!</v>
      </c>
      <c r="F2986" s="69" t="e">
        <f>precio_alta!#REF!</f>
        <v>#REF!</v>
      </c>
      <c r="G2986" s="69" t="e">
        <f>precio_alta!#REF!</f>
        <v>#REF!</v>
      </c>
      <c r="H2986" s="69" t="s">
        <v>187</v>
      </c>
      <c r="I2986" t="s">
        <v>199</v>
      </c>
      <c r="J2986" s="69" t="e">
        <f>precio_alta!#REF!</f>
        <v>#REF!</v>
      </c>
    </row>
    <row r="2987" spans="1:10" x14ac:dyDescent="0.3">
      <c r="A2987" t="e">
        <f t="shared" si="46"/>
        <v>#REF!</v>
      </c>
      <c r="B2987" s="69" t="e">
        <f>precio_alta!#REF!</f>
        <v>#REF!</v>
      </c>
      <c r="C2987" s="69" t="e">
        <f>precio_alta!#REF!</f>
        <v>#REF!</v>
      </c>
      <c r="D2987" s="69" t="e">
        <f>precio_alta!#REF!</f>
        <v>#REF!</v>
      </c>
      <c r="E2987" s="69" t="e">
        <f>precio_alta!#REF!</f>
        <v>#REF!</v>
      </c>
      <c r="F2987" s="69" t="e">
        <f>precio_alta!#REF!</f>
        <v>#REF!</v>
      </c>
      <c r="G2987" s="69" t="e">
        <f>precio_alta!#REF!</f>
        <v>#REF!</v>
      </c>
      <c r="H2987" s="69" t="s">
        <v>187</v>
      </c>
      <c r="I2987" t="s">
        <v>199</v>
      </c>
      <c r="J2987" s="69" t="e">
        <f>precio_alta!#REF!</f>
        <v>#REF!</v>
      </c>
    </row>
    <row r="2988" spans="1:10" x14ac:dyDescent="0.3">
      <c r="A2988" t="e">
        <f t="shared" si="46"/>
        <v>#REF!</v>
      </c>
      <c r="B2988" s="69" t="e">
        <f>precio_alta!#REF!</f>
        <v>#REF!</v>
      </c>
      <c r="C2988" s="69" t="e">
        <f>precio_alta!#REF!</f>
        <v>#REF!</v>
      </c>
      <c r="D2988" s="69" t="e">
        <f>precio_alta!#REF!</f>
        <v>#REF!</v>
      </c>
      <c r="E2988" s="69" t="e">
        <f>precio_alta!#REF!</f>
        <v>#REF!</v>
      </c>
      <c r="F2988" s="69" t="e">
        <f>precio_alta!#REF!</f>
        <v>#REF!</v>
      </c>
      <c r="G2988" s="69" t="e">
        <f>precio_alta!#REF!</f>
        <v>#REF!</v>
      </c>
      <c r="H2988" s="69" t="s">
        <v>187</v>
      </c>
      <c r="I2988" t="s">
        <v>199</v>
      </c>
      <c r="J2988" s="69" t="e">
        <f>precio_alta!#REF!</f>
        <v>#REF!</v>
      </c>
    </row>
    <row r="2989" spans="1:10" x14ac:dyDescent="0.3">
      <c r="A2989" t="str">
        <f t="shared" si="46"/>
        <v>0Max Negocios + Ilimitado 289.90CONTADO</v>
      </c>
      <c r="B2989" s="69">
        <f>precio_alta!A127</f>
        <v>0</v>
      </c>
      <c r="C2989" s="69">
        <f>precio_alta!B127</f>
        <v>0</v>
      </c>
      <c r="D2989" s="69">
        <f>precio_alta!C127</f>
        <v>0</v>
      </c>
      <c r="E2989" s="69">
        <f>precio_alta!D127</f>
        <v>0</v>
      </c>
      <c r="F2989" s="69">
        <f>precio_alta!E127</f>
        <v>0</v>
      </c>
      <c r="G2989" s="69">
        <f>precio_alta!F127</f>
        <v>0</v>
      </c>
      <c r="H2989" s="69" t="s">
        <v>187</v>
      </c>
      <c r="I2989" t="s">
        <v>199</v>
      </c>
      <c r="J2989" s="69">
        <f>precio_alta!P127</f>
        <v>0</v>
      </c>
    </row>
    <row r="2990" spans="1:10" x14ac:dyDescent="0.3">
      <c r="A2990" t="str">
        <f t="shared" si="46"/>
        <v>0Max Negocios + Ilimitado 289.90CONTADO</v>
      </c>
      <c r="B2990" s="69">
        <f>precio_alta!A128</f>
        <v>0</v>
      </c>
      <c r="C2990" s="69">
        <f>precio_alta!B128</f>
        <v>0</v>
      </c>
      <c r="D2990" s="69">
        <f>precio_alta!C128</f>
        <v>0</v>
      </c>
      <c r="E2990" s="69">
        <f>precio_alta!D128</f>
        <v>0</v>
      </c>
      <c r="F2990" s="69">
        <f>precio_alta!E128</f>
        <v>0</v>
      </c>
      <c r="G2990" s="69">
        <f>precio_alta!F128</f>
        <v>0</v>
      </c>
      <c r="H2990" s="69" t="s">
        <v>187</v>
      </c>
      <c r="I2990" t="s">
        <v>199</v>
      </c>
      <c r="J2990" s="69">
        <f>precio_alta!P128</f>
        <v>0</v>
      </c>
    </row>
    <row r="2991" spans="1:10" x14ac:dyDescent="0.3">
      <c r="A2991" t="str">
        <f t="shared" si="46"/>
        <v>0Max Negocios + Ilimitado 289.90CONTADO</v>
      </c>
      <c r="B2991" s="69">
        <f>precio_alta!A129</f>
        <v>0</v>
      </c>
      <c r="C2991" s="69">
        <f>precio_alta!B129</f>
        <v>0</v>
      </c>
      <c r="D2991" s="69">
        <f>precio_alta!C129</f>
        <v>0</v>
      </c>
      <c r="E2991" s="69">
        <f>precio_alta!D129</f>
        <v>0</v>
      </c>
      <c r="F2991" s="69">
        <f>precio_alta!E129</f>
        <v>0</v>
      </c>
      <c r="G2991" s="69">
        <f>precio_alta!F129</f>
        <v>0</v>
      </c>
      <c r="H2991" s="69" t="s">
        <v>187</v>
      </c>
      <c r="I2991" t="s">
        <v>199</v>
      </c>
      <c r="J2991" s="69">
        <f>precio_alta!P129</f>
        <v>0</v>
      </c>
    </row>
    <row r="2992" spans="1:10" x14ac:dyDescent="0.3">
      <c r="A2992" t="str">
        <f t="shared" si="46"/>
        <v>0Max Negocios + Ilimitado 289.90CONTADO</v>
      </c>
      <c r="B2992" s="69">
        <f>precio_alta!A130</f>
        <v>0</v>
      </c>
      <c r="C2992" s="69">
        <f>precio_alta!B130</f>
        <v>0</v>
      </c>
      <c r="D2992" s="69">
        <f>precio_alta!C130</f>
        <v>0</v>
      </c>
      <c r="E2992" s="69">
        <f>precio_alta!D130</f>
        <v>0</v>
      </c>
      <c r="F2992" s="69">
        <f>precio_alta!E130</f>
        <v>0</v>
      </c>
      <c r="G2992" s="69">
        <f>precio_alta!F130</f>
        <v>0</v>
      </c>
      <c r="H2992" s="69" t="s">
        <v>187</v>
      </c>
      <c r="I2992" t="s">
        <v>199</v>
      </c>
      <c r="J2992" s="69">
        <f>precio_alta!P130</f>
        <v>0</v>
      </c>
    </row>
    <row r="2993" spans="1:10" x14ac:dyDescent="0.3">
      <c r="A2993" t="str">
        <f t="shared" si="46"/>
        <v>0Max Negocios + Ilimitado 289.90CONTADO</v>
      </c>
      <c r="B2993" s="69">
        <f>precio_alta!A131</f>
        <v>0</v>
      </c>
      <c r="C2993" s="69">
        <f>precio_alta!B131</f>
        <v>0</v>
      </c>
      <c r="D2993" s="69">
        <f>precio_alta!C131</f>
        <v>0</v>
      </c>
      <c r="E2993" s="69">
        <f>precio_alta!D131</f>
        <v>0</v>
      </c>
      <c r="F2993" s="69">
        <f>precio_alta!E131</f>
        <v>0</v>
      </c>
      <c r="G2993" s="69">
        <f>precio_alta!F131</f>
        <v>0</v>
      </c>
      <c r="H2993" s="69" t="s">
        <v>187</v>
      </c>
      <c r="I2993" t="s">
        <v>199</v>
      </c>
      <c r="J2993" s="69">
        <f>precio_alta!P131</f>
        <v>0</v>
      </c>
    </row>
    <row r="2994" spans="1:10" x14ac:dyDescent="0.3">
      <c r="A2994" t="str">
        <f t="shared" si="46"/>
        <v>0Max Negocios + Ilimitado 289.90CONTADO</v>
      </c>
      <c r="B2994" s="69">
        <f>precio_alta!A132</f>
        <v>0</v>
      </c>
      <c r="C2994" s="69">
        <f>precio_alta!B132</f>
        <v>0</v>
      </c>
      <c r="D2994" s="69">
        <f>precio_alta!C132</f>
        <v>0</v>
      </c>
      <c r="E2994" s="69">
        <f>precio_alta!D132</f>
        <v>0</v>
      </c>
      <c r="F2994" s="69">
        <f>precio_alta!E132</f>
        <v>0</v>
      </c>
      <c r="G2994" s="69">
        <f>precio_alta!F132</f>
        <v>0</v>
      </c>
      <c r="H2994" s="69" t="s">
        <v>187</v>
      </c>
      <c r="I2994" t="s">
        <v>199</v>
      </c>
      <c r="J2994" s="69">
        <f>precio_alta!P132</f>
        <v>0</v>
      </c>
    </row>
    <row r="2995" spans="1:10" x14ac:dyDescent="0.3">
      <c r="A2995" t="str">
        <f t="shared" si="46"/>
        <v>0Max Negocios + Ilimitado 289.90CONTADO</v>
      </c>
      <c r="B2995" s="69">
        <f>precio_alta!A133</f>
        <v>0</v>
      </c>
      <c r="C2995" s="69">
        <f>precio_alta!B133</f>
        <v>0</v>
      </c>
      <c r="D2995" s="69">
        <f>precio_alta!C133</f>
        <v>0</v>
      </c>
      <c r="E2995" s="69">
        <f>precio_alta!D133</f>
        <v>0</v>
      </c>
      <c r="F2995" s="69">
        <f>precio_alta!E133</f>
        <v>0</v>
      </c>
      <c r="G2995" s="69">
        <f>precio_alta!F133</f>
        <v>0</v>
      </c>
      <c r="H2995" s="69" t="s">
        <v>187</v>
      </c>
      <c r="I2995" t="s">
        <v>199</v>
      </c>
      <c r="J2995" s="69">
        <f>precio_alta!P133</f>
        <v>0</v>
      </c>
    </row>
    <row r="2996" spans="1:10" x14ac:dyDescent="0.3">
      <c r="A2996" t="str">
        <f t="shared" si="46"/>
        <v>0Max Negocios + Ilimitado 289.90CONTADO</v>
      </c>
      <c r="B2996" s="69">
        <f>precio_alta!A134</f>
        <v>0</v>
      </c>
      <c r="C2996" s="69">
        <f>precio_alta!B134</f>
        <v>0</v>
      </c>
      <c r="D2996" s="69">
        <f>precio_alta!C134</f>
        <v>0</v>
      </c>
      <c r="E2996" s="69">
        <f>precio_alta!D134</f>
        <v>0</v>
      </c>
      <c r="F2996" s="69">
        <f>precio_alta!E134</f>
        <v>0</v>
      </c>
      <c r="G2996" s="69">
        <f>precio_alta!F134</f>
        <v>0</v>
      </c>
      <c r="H2996" s="69" t="s">
        <v>187</v>
      </c>
      <c r="I2996" t="s">
        <v>199</v>
      </c>
      <c r="J2996" s="69">
        <f>precio_alta!P134</f>
        <v>0</v>
      </c>
    </row>
    <row r="2997" spans="1:10" x14ac:dyDescent="0.3">
      <c r="A2997" t="str">
        <f t="shared" si="46"/>
        <v>0Max Negocios + Ilimitado 289.90CONTADO</v>
      </c>
      <c r="B2997" s="69">
        <f>precio_alta!A135</f>
        <v>0</v>
      </c>
      <c r="C2997" s="69">
        <f>precio_alta!B135</f>
        <v>0</v>
      </c>
      <c r="D2997" s="69">
        <f>precio_alta!C135</f>
        <v>0</v>
      </c>
      <c r="E2997" s="69">
        <f>precio_alta!D135</f>
        <v>0</v>
      </c>
      <c r="F2997" s="69">
        <f>precio_alta!E135</f>
        <v>0</v>
      </c>
      <c r="G2997" s="69">
        <f>precio_alta!F135</f>
        <v>0</v>
      </c>
      <c r="H2997" s="69" t="s">
        <v>187</v>
      </c>
      <c r="I2997" t="s">
        <v>199</v>
      </c>
      <c r="J2997" s="69">
        <f>precio_alta!P135</f>
        <v>0</v>
      </c>
    </row>
    <row r="2998" spans="1:10" x14ac:dyDescent="0.3">
      <c r="A2998" t="str">
        <f t="shared" si="46"/>
        <v>0Max Negocios + Ilimitado 289.90CONTADO</v>
      </c>
      <c r="B2998" s="69">
        <f>precio_alta!A136</f>
        <v>0</v>
      </c>
      <c r="C2998" s="69">
        <f>precio_alta!B136</f>
        <v>0</v>
      </c>
      <c r="D2998" s="69">
        <f>precio_alta!C136</f>
        <v>0</v>
      </c>
      <c r="E2998" s="69">
        <f>precio_alta!D136</f>
        <v>0</v>
      </c>
      <c r="F2998" s="69">
        <f>precio_alta!E136</f>
        <v>0</v>
      </c>
      <c r="G2998" s="69">
        <f>precio_alta!F136</f>
        <v>0</v>
      </c>
      <c r="H2998" s="69" t="s">
        <v>187</v>
      </c>
      <c r="I2998" t="s">
        <v>199</v>
      </c>
      <c r="J2998" s="69">
        <f>precio_alta!P136</f>
        <v>0</v>
      </c>
    </row>
    <row r="2999" spans="1:10" x14ac:dyDescent="0.3">
      <c r="A2999" t="str">
        <f t="shared" si="46"/>
        <v>0Max Negocios + Ilimitado 289.90CONTADO</v>
      </c>
      <c r="B2999" s="69">
        <f>precio_alta!A137</f>
        <v>0</v>
      </c>
      <c r="C2999" s="69">
        <f>precio_alta!B137</f>
        <v>0</v>
      </c>
      <c r="D2999" s="69">
        <f>precio_alta!C137</f>
        <v>0</v>
      </c>
      <c r="E2999" s="69">
        <f>precio_alta!D137</f>
        <v>0</v>
      </c>
      <c r="F2999" s="69">
        <f>precio_alta!E137</f>
        <v>0</v>
      </c>
      <c r="G2999" s="69">
        <f>precio_alta!F137</f>
        <v>0</v>
      </c>
      <c r="H2999" s="69" t="s">
        <v>187</v>
      </c>
      <c r="I2999" t="s">
        <v>199</v>
      </c>
      <c r="J2999" s="69">
        <f>precio_alta!P137</f>
        <v>0</v>
      </c>
    </row>
    <row r="3000" spans="1:10" x14ac:dyDescent="0.3">
      <c r="A3000" t="str">
        <f t="shared" si="46"/>
        <v>0Max Negocios + Ilimitado 289.90CONTADO</v>
      </c>
      <c r="B3000" s="69">
        <f>precio_alta!A138</f>
        <v>0</v>
      </c>
      <c r="C3000" s="69">
        <f>precio_alta!B138</f>
        <v>0</v>
      </c>
      <c r="D3000" s="69">
        <f>precio_alta!C138</f>
        <v>0</v>
      </c>
      <c r="E3000" s="69">
        <f>precio_alta!D138</f>
        <v>0</v>
      </c>
      <c r="F3000" s="69">
        <f>precio_alta!E138</f>
        <v>0</v>
      </c>
      <c r="G3000" s="69">
        <f>precio_alta!F138</f>
        <v>0</v>
      </c>
      <c r="H3000" s="69" t="s">
        <v>187</v>
      </c>
      <c r="I3000" t="s">
        <v>199</v>
      </c>
      <c r="J3000" s="69">
        <f>precio_alta!P138</f>
        <v>0</v>
      </c>
    </row>
    <row r="3001" spans="1:10" x14ac:dyDescent="0.3">
      <c r="A3001" t="str">
        <f t="shared" si="46"/>
        <v>0Max Negocios + Ilimitado 289.90CONTADO</v>
      </c>
      <c r="B3001" s="69">
        <f>precio_alta!A139</f>
        <v>0</v>
      </c>
      <c r="C3001" s="69">
        <f>precio_alta!B139</f>
        <v>0</v>
      </c>
      <c r="D3001" s="69">
        <f>precio_alta!C139</f>
        <v>0</v>
      </c>
      <c r="E3001" s="69">
        <f>precio_alta!D139</f>
        <v>0</v>
      </c>
      <c r="F3001" s="69">
        <f>precio_alta!E139</f>
        <v>0</v>
      </c>
      <c r="G3001" s="69">
        <f>precio_alta!F139</f>
        <v>0</v>
      </c>
      <c r="H3001" s="69" t="s">
        <v>187</v>
      </c>
      <c r="I3001" t="s">
        <v>199</v>
      </c>
      <c r="J3001" s="69">
        <f>precio_alta!P139</f>
        <v>0</v>
      </c>
    </row>
    <row r="3002" spans="1:10" x14ac:dyDescent="0.3">
      <c r="A3002" t="str">
        <f t="shared" si="46"/>
        <v>0Max Negocios + Ilimitado 289.90CONTADO</v>
      </c>
      <c r="B3002" s="69">
        <f>precio_alta!A140</f>
        <v>0</v>
      </c>
      <c r="C3002" s="69">
        <f>precio_alta!B140</f>
        <v>0</v>
      </c>
      <c r="D3002" s="69">
        <f>precio_alta!C140</f>
        <v>0</v>
      </c>
      <c r="E3002" s="69">
        <f>precio_alta!D140</f>
        <v>0</v>
      </c>
      <c r="F3002" s="69">
        <f>precio_alta!E140</f>
        <v>0</v>
      </c>
      <c r="G3002" s="69">
        <f>precio_alta!F140</f>
        <v>0</v>
      </c>
      <c r="H3002" s="69" t="s">
        <v>187</v>
      </c>
      <c r="I3002" t="s">
        <v>199</v>
      </c>
      <c r="J3002" s="69">
        <f>precio_alta!P140</f>
        <v>0</v>
      </c>
    </row>
    <row r="3003" spans="1:10" x14ac:dyDescent="0.3">
      <c r="A3003" t="str">
        <f t="shared" si="46"/>
        <v>0Max Negocios + Ilimitado 289.90CONTADO</v>
      </c>
      <c r="B3003" s="69">
        <f>precio_alta!A141</f>
        <v>0</v>
      </c>
      <c r="C3003" s="69">
        <f>precio_alta!B141</f>
        <v>0</v>
      </c>
      <c r="D3003" s="69">
        <f>precio_alta!C141</f>
        <v>0</v>
      </c>
      <c r="E3003" s="69">
        <f>precio_alta!D141</f>
        <v>0</v>
      </c>
      <c r="F3003" s="69">
        <f>precio_alta!E141</f>
        <v>0</v>
      </c>
      <c r="G3003" s="69">
        <f>precio_alta!F141</f>
        <v>0</v>
      </c>
      <c r="H3003" s="69" t="s">
        <v>187</v>
      </c>
      <c r="I3003" t="s">
        <v>199</v>
      </c>
      <c r="J3003" s="69">
        <f>precio_alta!P141</f>
        <v>0</v>
      </c>
    </row>
    <row r="3004" spans="1:10" x14ac:dyDescent="0.3">
      <c r="A3004" t="str">
        <f t="shared" si="46"/>
        <v>0Max Negocios + Ilimitado 289.90CONTADO</v>
      </c>
      <c r="B3004" s="69">
        <f>precio_alta!A142</f>
        <v>0</v>
      </c>
      <c r="C3004" s="69">
        <f>precio_alta!B142</f>
        <v>0</v>
      </c>
      <c r="D3004" s="69">
        <f>precio_alta!C142</f>
        <v>0</v>
      </c>
      <c r="E3004" s="69">
        <f>precio_alta!D142</f>
        <v>0</v>
      </c>
      <c r="F3004" s="69">
        <f>precio_alta!E142</f>
        <v>0</v>
      </c>
      <c r="G3004" s="69">
        <f>precio_alta!F142</f>
        <v>0</v>
      </c>
      <c r="H3004" s="69" t="s">
        <v>187</v>
      </c>
      <c r="I3004" t="s">
        <v>199</v>
      </c>
      <c r="J3004" s="69">
        <f>precio_alta!P142</f>
        <v>0</v>
      </c>
    </row>
    <row r="3005" spans="1:10" x14ac:dyDescent="0.3">
      <c r="A3005" t="str">
        <f t="shared" si="46"/>
        <v>0Max Negocios + Ilimitado 289.90CONTADO</v>
      </c>
      <c r="B3005" s="69">
        <f>precio_alta!A143</f>
        <v>0</v>
      </c>
      <c r="C3005" s="69">
        <f>precio_alta!B143</f>
        <v>0</v>
      </c>
      <c r="D3005" s="69">
        <f>precio_alta!C143</f>
        <v>0</v>
      </c>
      <c r="E3005" s="69">
        <f>precio_alta!D143</f>
        <v>0</v>
      </c>
      <c r="F3005" s="69">
        <f>precio_alta!E143</f>
        <v>0</v>
      </c>
      <c r="G3005" s="69">
        <f>precio_alta!F143</f>
        <v>0</v>
      </c>
      <c r="H3005" s="69" t="s">
        <v>187</v>
      </c>
      <c r="I3005" t="s">
        <v>199</v>
      </c>
      <c r="J3005" s="69">
        <f>precio_alta!P143</f>
        <v>0</v>
      </c>
    </row>
    <row r="3006" spans="1:10" x14ac:dyDescent="0.3">
      <c r="A3006" t="str">
        <f t="shared" si="46"/>
        <v>0Max Negocios + Ilimitado 289.90CONTADO</v>
      </c>
      <c r="B3006" s="69">
        <f>precio_alta!A144</f>
        <v>0</v>
      </c>
      <c r="C3006" s="69">
        <f>precio_alta!B144</f>
        <v>0</v>
      </c>
      <c r="D3006" s="69">
        <f>precio_alta!C144</f>
        <v>0</v>
      </c>
      <c r="E3006" s="69">
        <f>precio_alta!D144</f>
        <v>0</v>
      </c>
      <c r="F3006" s="69">
        <f>precio_alta!E144</f>
        <v>0</v>
      </c>
      <c r="G3006" s="69">
        <f>precio_alta!F144</f>
        <v>0</v>
      </c>
      <c r="H3006" s="69" t="s">
        <v>187</v>
      </c>
      <c r="I3006" t="s">
        <v>199</v>
      </c>
      <c r="J3006" s="69">
        <f>precio_alta!P144</f>
        <v>0</v>
      </c>
    </row>
    <row r="3007" spans="1:10" x14ac:dyDescent="0.3">
      <c r="A3007" t="str">
        <f t="shared" si="46"/>
        <v>0Max Negocios + Ilimitado 289.90CONTADO</v>
      </c>
      <c r="B3007" s="69">
        <f>precio_alta!A145</f>
        <v>0</v>
      </c>
      <c r="C3007" s="69">
        <f>precio_alta!B145</f>
        <v>0</v>
      </c>
      <c r="D3007" s="69">
        <f>precio_alta!C145</f>
        <v>0</v>
      </c>
      <c r="E3007" s="69">
        <f>precio_alta!D145</f>
        <v>0</v>
      </c>
      <c r="F3007" s="69">
        <f>precio_alta!E145</f>
        <v>0</v>
      </c>
      <c r="G3007" s="69">
        <f>precio_alta!F145</f>
        <v>0</v>
      </c>
      <c r="H3007" s="69" t="s">
        <v>187</v>
      </c>
      <c r="I3007" t="s">
        <v>199</v>
      </c>
      <c r="J3007" s="69">
        <f>precio_alta!P145</f>
        <v>0</v>
      </c>
    </row>
    <row r="3008" spans="1:10" x14ac:dyDescent="0.3">
      <c r="A3008" t="str">
        <f t="shared" si="46"/>
        <v>0Max Negocios + Ilimitado 289.90CONTADO</v>
      </c>
      <c r="B3008" s="69">
        <f>precio_alta!A146</f>
        <v>0</v>
      </c>
      <c r="C3008" s="69">
        <f>precio_alta!B146</f>
        <v>0</v>
      </c>
      <c r="D3008" s="69">
        <f>precio_alta!C146</f>
        <v>0</v>
      </c>
      <c r="E3008" s="69">
        <f>precio_alta!D146</f>
        <v>0</v>
      </c>
      <c r="F3008" s="69">
        <f>precio_alta!E146</f>
        <v>0</v>
      </c>
      <c r="G3008" s="69">
        <f>precio_alta!F146</f>
        <v>0</v>
      </c>
      <c r="H3008" s="69" t="s">
        <v>187</v>
      </c>
      <c r="I3008" t="s">
        <v>199</v>
      </c>
      <c r="J3008" s="69">
        <f>precio_alta!P146</f>
        <v>0</v>
      </c>
    </row>
    <row r="3009" spans="1:10" x14ac:dyDescent="0.3">
      <c r="A3009" t="str">
        <f t="shared" si="46"/>
        <v>0Max Negocios + Ilimitado 289.90CONTADO</v>
      </c>
      <c r="B3009" s="69">
        <f>precio_alta!A147</f>
        <v>0</v>
      </c>
      <c r="C3009" s="69">
        <f>precio_alta!B147</f>
        <v>0</v>
      </c>
      <c r="D3009" s="69">
        <f>precio_alta!C147</f>
        <v>0</v>
      </c>
      <c r="E3009" s="69">
        <f>precio_alta!D147</f>
        <v>0</v>
      </c>
      <c r="F3009" s="69">
        <f>precio_alta!E147</f>
        <v>0</v>
      </c>
      <c r="G3009" s="69">
        <f>precio_alta!F147</f>
        <v>0</v>
      </c>
      <c r="H3009" s="69" t="s">
        <v>187</v>
      </c>
      <c r="I3009" t="s">
        <v>199</v>
      </c>
      <c r="J3009" s="69">
        <f>precio_alta!P147</f>
        <v>0</v>
      </c>
    </row>
    <row r="3010" spans="1:10" x14ac:dyDescent="0.3">
      <c r="A3010" t="str">
        <f t="shared" si="46"/>
        <v>0Max Negocios + Ilimitado 289.90CONTADO</v>
      </c>
      <c r="B3010" s="69">
        <f>precio_alta!A148</f>
        <v>0</v>
      </c>
      <c r="C3010" s="69">
        <f>precio_alta!B148</f>
        <v>0</v>
      </c>
      <c r="D3010" s="69">
        <f>precio_alta!C148</f>
        <v>0</v>
      </c>
      <c r="E3010" s="69">
        <f>precio_alta!D148</f>
        <v>0</v>
      </c>
      <c r="F3010" s="69">
        <f>precio_alta!E148</f>
        <v>0</v>
      </c>
      <c r="G3010" s="69">
        <f>precio_alta!F148</f>
        <v>0</v>
      </c>
      <c r="H3010" s="69" t="s">
        <v>187</v>
      </c>
      <c r="I3010" t="s">
        <v>199</v>
      </c>
      <c r="J3010" s="69">
        <f>precio_alta!P148</f>
        <v>0</v>
      </c>
    </row>
    <row r="3011" spans="1:10" x14ac:dyDescent="0.3">
      <c r="A3011" t="str">
        <f t="shared" ref="A3011:A3074" si="47">CONCATENATE(E3011,I3011,H3011)</f>
        <v>0Max Negocios + Ilimitado 289.90CONTADO</v>
      </c>
      <c r="B3011" s="69">
        <f>precio_alta!A149</f>
        <v>0</v>
      </c>
      <c r="C3011" s="69">
        <f>precio_alta!B149</f>
        <v>0</v>
      </c>
      <c r="D3011" s="69">
        <f>precio_alta!C149</f>
        <v>0</v>
      </c>
      <c r="E3011" s="69">
        <f>precio_alta!D149</f>
        <v>0</v>
      </c>
      <c r="F3011" s="69">
        <f>precio_alta!E149</f>
        <v>0</v>
      </c>
      <c r="G3011" s="69">
        <f>precio_alta!F149</f>
        <v>0</v>
      </c>
      <c r="H3011" s="69" t="s">
        <v>187</v>
      </c>
      <c r="I3011" t="s">
        <v>199</v>
      </c>
      <c r="J3011" s="69">
        <f>precio_alta!P149</f>
        <v>0</v>
      </c>
    </row>
    <row r="3012" spans="1:10" x14ac:dyDescent="0.3">
      <c r="A3012" t="str">
        <f t="shared" si="47"/>
        <v>0Max Negocios + Ilimitado 289.90CONTADO</v>
      </c>
      <c r="B3012" s="69">
        <f>precio_alta!A150</f>
        <v>0</v>
      </c>
      <c r="C3012" s="69">
        <f>precio_alta!B150</f>
        <v>0</v>
      </c>
      <c r="D3012" s="69">
        <f>precio_alta!C150</f>
        <v>0</v>
      </c>
      <c r="E3012" s="69">
        <f>precio_alta!D150</f>
        <v>0</v>
      </c>
      <c r="F3012" s="69">
        <f>precio_alta!E150</f>
        <v>0</v>
      </c>
      <c r="G3012" s="69">
        <f>precio_alta!F150</f>
        <v>0</v>
      </c>
      <c r="H3012" s="69" t="s">
        <v>187</v>
      </c>
      <c r="I3012" t="s">
        <v>199</v>
      </c>
      <c r="J3012" s="69">
        <f>precio_alta!P150</f>
        <v>0</v>
      </c>
    </row>
    <row r="3013" spans="1:10" x14ac:dyDescent="0.3">
      <c r="A3013" t="str">
        <f t="shared" si="47"/>
        <v>0Max Negocios + Ilimitado 289.90CONTADO</v>
      </c>
      <c r="B3013" s="69">
        <f>precio_alta!A151</f>
        <v>0</v>
      </c>
      <c r="C3013" s="69">
        <f>precio_alta!B151</f>
        <v>0</v>
      </c>
      <c r="D3013" s="69">
        <f>precio_alta!C151</f>
        <v>0</v>
      </c>
      <c r="E3013" s="69">
        <f>precio_alta!D151</f>
        <v>0</v>
      </c>
      <c r="F3013" s="69">
        <f>precio_alta!E151</f>
        <v>0</v>
      </c>
      <c r="G3013" s="69">
        <f>precio_alta!F151</f>
        <v>0</v>
      </c>
      <c r="H3013" s="69" t="s">
        <v>187</v>
      </c>
      <c r="I3013" t="s">
        <v>199</v>
      </c>
      <c r="J3013" s="69">
        <f>precio_alta!P151</f>
        <v>0</v>
      </c>
    </row>
    <row r="3014" spans="1:10" x14ac:dyDescent="0.3">
      <c r="A3014" t="str">
        <f t="shared" si="47"/>
        <v>0Max Negocios + Ilimitado 289.90CONTADO</v>
      </c>
      <c r="B3014" s="69">
        <f>precio_alta!A152</f>
        <v>0</v>
      </c>
      <c r="C3014" s="69">
        <f>precio_alta!B152</f>
        <v>0</v>
      </c>
      <c r="D3014" s="69">
        <f>precio_alta!C152</f>
        <v>0</v>
      </c>
      <c r="E3014" s="69">
        <f>precio_alta!D152</f>
        <v>0</v>
      </c>
      <c r="F3014" s="69">
        <f>precio_alta!E152</f>
        <v>0</v>
      </c>
      <c r="G3014" s="69">
        <f>precio_alta!F152</f>
        <v>0</v>
      </c>
      <c r="H3014" s="69" t="s">
        <v>187</v>
      </c>
      <c r="I3014" t="s">
        <v>199</v>
      </c>
      <c r="J3014" s="69">
        <f>precio_alta!P152</f>
        <v>0</v>
      </c>
    </row>
    <row r="3015" spans="1:10" x14ac:dyDescent="0.3">
      <c r="A3015" t="str">
        <f t="shared" si="47"/>
        <v>0Max Negocios + Ilimitado 289.90CONTADO</v>
      </c>
      <c r="B3015" s="69">
        <f>precio_alta!A153</f>
        <v>0</v>
      </c>
      <c r="C3015" s="69">
        <f>precio_alta!B153</f>
        <v>0</v>
      </c>
      <c r="D3015" s="69">
        <f>precio_alta!C153</f>
        <v>0</v>
      </c>
      <c r="E3015" s="69">
        <f>precio_alta!D153</f>
        <v>0</v>
      </c>
      <c r="F3015" s="69">
        <f>precio_alta!E153</f>
        <v>0</v>
      </c>
      <c r="G3015" s="69">
        <f>precio_alta!F153</f>
        <v>0</v>
      </c>
      <c r="H3015" s="69" t="s">
        <v>187</v>
      </c>
      <c r="I3015" t="s">
        <v>199</v>
      </c>
      <c r="J3015" s="69">
        <f>precio_alta!P153</f>
        <v>0</v>
      </c>
    </row>
    <row r="3016" spans="1:10" x14ac:dyDescent="0.3">
      <c r="A3016" t="str">
        <f t="shared" si="47"/>
        <v>0Max Negocios + Ilimitado 289.90CONTADO</v>
      </c>
      <c r="B3016" s="69">
        <f>precio_alta!A154</f>
        <v>0</v>
      </c>
      <c r="C3016" s="69">
        <f>precio_alta!B154</f>
        <v>0</v>
      </c>
      <c r="D3016" s="69">
        <f>precio_alta!C154</f>
        <v>0</v>
      </c>
      <c r="E3016" s="69">
        <f>precio_alta!D154</f>
        <v>0</v>
      </c>
      <c r="F3016" s="69">
        <f>precio_alta!E154</f>
        <v>0</v>
      </c>
      <c r="G3016" s="69">
        <f>precio_alta!F154</f>
        <v>0</v>
      </c>
      <c r="H3016" s="69" t="s">
        <v>187</v>
      </c>
      <c r="I3016" t="s">
        <v>199</v>
      </c>
      <c r="J3016" s="69">
        <f>precio_alta!P154</f>
        <v>0</v>
      </c>
    </row>
    <row r="3017" spans="1:10" x14ac:dyDescent="0.3">
      <c r="A3017" t="str">
        <f t="shared" si="47"/>
        <v>0Max Negocios + Ilimitado 289.90CONTADO</v>
      </c>
      <c r="B3017" s="69">
        <f>precio_alta!A155</f>
        <v>0</v>
      </c>
      <c r="C3017" s="69">
        <f>precio_alta!B155</f>
        <v>0</v>
      </c>
      <c r="D3017" s="69">
        <f>precio_alta!C155</f>
        <v>0</v>
      </c>
      <c r="E3017" s="69">
        <f>precio_alta!D155</f>
        <v>0</v>
      </c>
      <c r="F3017" s="69">
        <f>precio_alta!E155</f>
        <v>0</v>
      </c>
      <c r="G3017" s="69">
        <f>precio_alta!F155</f>
        <v>0</v>
      </c>
      <c r="H3017" s="69" t="s">
        <v>187</v>
      </c>
      <c r="I3017" t="s">
        <v>199</v>
      </c>
      <c r="J3017" s="69">
        <f>precio_alta!P155</f>
        <v>0</v>
      </c>
    </row>
    <row r="3018" spans="1:10" x14ac:dyDescent="0.3">
      <c r="A3018" t="str">
        <f t="shared" si="47"/>
        <v>0Max Negocios + Ilimitado 289.90CONTADO</v>
      </c>
      <c r="B3018" s="69">
        <f>precio_alta!A156</f>
        <v>0</v>
      </c>
      <c r="C3018" s="69">
        <f>precio_alta!B156</f>
        <v>0</v>
      </c>
      <c r="D3018" s="69">
        <f>precio_alta!C156</f>
        <v>0</v>
      </c>
      <c r="E3018" s="69">
        <f>precio_alta!D156</f>
        <v>0</v>
      </c>
      <c r="F3018" s="69">
        <f>precio_alta!E156</f>
        <v>0</v>
      </c>
      <c r="G3018" s="69">
        <f>precio_alta!F156</f>
        <v>0</v>
      </c>
      <c r="H3018" s="69" t="s">
        <v>187</v>
      </c>
      <c r="I3018" t="s">
        <v>199</v>
      </c>
      <c r="J3018" s="69">
        <f>precio_alta!P156</f>
        <v>0</v>
      </c>
    </row>
    <row r="3019" spans="1:10" x14ac:dyDescent="0.3">
      <c r="A3019" t="str">
        <f t="shared" si="47"/>
        <v>0Max Negocios + Ilimitado 289.90CONTADO</v>
      </c>
      <c r="B3019" s="69">
        <f>precio_alta!A157</f>
        <v>0</v>
      </c>
      <c r="C3019" s="69">
        <f>precio_alta!B157</f>
        <v>0</v>
      </c>
      <c r="D3019" s="69">
        <f>precio_alta!C157</f>
        <v>0</v>
      </c>
      <c r="E3019" s="69">
        <f>precio_alta!D157</f>
        <v>0</v>
      </c>
      <c r="F3019" s="69">
        <f>precio_alta!E157</f>
        <v>0</v>
      </c>
      <c r="G3019" s="69">
        <f>precio_alta!F157</f>
        <v>0</v>
      </c>
      <c r="H3019" s="69" t="s">
        <v>187</v>
      </c>
      <c r="I3019" t="s">
        <v>199</v>
      </c>
      <c r="J3019" s="69">
        <f>precio_alta!P157</f>
        <v>0</v>
      </c>
    </row>
    <row r="3020" spans="1:10" x14ac:dyDescent="0.3">
      <c r="A3020" t="str">
        <f t="shared" si="47"/>
        <v>0Max Negocios + Ilimitado 289.90CONTADO</v>
      </c>
      <c r="B3020" s="69">
        <f>precio_alta!A158</f>
        <v>0</v>
      </c>
      <c r="C3020" s="69">
        <f>precio_alta!B158</f>
        <v>0</v>
      </c>
      <c r="D3020" s="69">
        <f>precio_alta!C158</f>
        <v>0</v>
      </c>
      <c r="E3020" s="69">
        <f>precio_alta!D158</f>
        <v>0</v>
      </c>
      <c r="F3020" s="69">
        <f>precio_alta!E158</f>
        <v>0</v>
      </c>
      <c r="G3020" s="69">
        <f>precio_alta!F158</f>
        <v>0</v>
      </c>
      <c r="H3020" s="69" t="s">
        <v>187</v>
      </c>
      <c r="I3020" t="s">
        <v>199</v>
      </c>
      <c r="J3020" s="69">
        <f>precio_alta!P158</f>
        <v>0</v>
      </c>
    </row>
    <row r="3021" spans="1:10" x14ac:dyDescent="0.3">
      <c r="A3021" t="str">
        <f t="shared" si="47"/>
        <v>0Max Negocios + Ilimitado 289.90CONTADO</v>
      </c>
      <c r="B3021" s="69">
        <f>precio_alta!A159</f>
        <v>0</v>
      </c>
      <c r="C3021" s="69">
        <f>precio_alta!B159</f>
        <v>0</v>
      </c>
      <c r="D3021" s="69">
        <f>precio_alta!C159</f>
        <v>0</v>
      </c>
      <c r="E3021" s="69">
        <f>precio_alta!D159</f>
        <v>0</v>
      </c>
      <c r="F3021" s="69">
        <f>precio_alta!E159</f>
        <v>0</v>
      </c>
      <c r="G3021" s="69">
        <f>precio_alta!F159</f>
        <v>0</v>
      </c>
      <c r="H3021" s="69" t="s">
        <v>187</v>
      </c>
      <c r="I3021" t="s">
        <v>199</v>
      </c>
      <c r="J3021" s="69">
        <f>precio_alta!P159</f>
        <v>0</v>
      </c>
    </row>
    <row r="3022" spans="1:10" x14ac:dyDescent="0.3">
      <c r="A3022" t="str">
        <f t="shared" si="47"/>
        <v>0Max Negocios + Ilimitado 289.90CONTADO</v>
      </c>
      <c r="B3022" s="69">
        <f>precio_alta!A160</f>
        <v>0</v>
      </c>
      <c r="C3022" s="69">
        <f>precio_alta!B160</f>
        <v>0</v>
      </c>
      <c r="D3022" s="69">
        <f>precio_alta!C160</f>
        <v>0</v>
      </c>
      <c r="E3022" s="69">
        <f>precio_alta!D160</f>
        <v>0</v>
      </c>
      <c r="F3022" s="69">
        <f>precio_alta!E160</f>
        <v>0</v>
      </c>
      <c r="G3022" s="69">
        <f>precio_alta!F160</f>
        <v>0</v>
      </c>
      <c r="H3022" s="69" t="s">
        <v>187</v>
      </c>
      <c r="I3022" t="s">
        <v>199</v>
      </c>
      <c r="J3022" s="69">
        <f>precio_alta!P160</f>
        <v>0</v>
      </c>
    </row>
    <row r="3023" spans="1:10" x14ac:dyDescent="0.3">
      <c r="A3023" t="str">
        <f t="shared" si="47"/>
        <v>0Max Negocios + Ilimitado 289.90CONTADO</v>
      </c>
      <c r="B3023" s="69">
        <f>precio_alta!A161</f>
        <v>0</v>
      </c>
      <c r="C3023" s="69">
        <f>precio_alta!B161</f>
        <v>0</v>
      </c>
      <c r="D3023" s="69">
        <f>precio_alta!C161</f>
        <v>0</v>
      </c>
      <c r="E3023" s="69">
        <f>precio_alta!D161</f>
        <v>0</v>
      </c>
      <c r="F3023" s="69">
        <f>precio_alta!E161</f>
        <v>0</v>
      </c>
      <c r="G3023" s="69">
        <f>precio_alta!F161</f>
        <v>0</v>
      </c>
      <c r="H3023" s="69" t="s">
        <v>187</v>
      </c>
      <c r="I3023" t="s">
        <v>199</v>
      </c>
      <c r="J3023" s="69">
        <f>precio_alta!P161</f>
        <v>0</v>
      </c>
    </row>
    <row r="3024" spans="1:10" x14ac:dyDescent="0.3">
      <c r="A3024" t="str">
        <f t="shared" si="47"/>
        <v>0Max Negocios + Ilimitado 289.90CONTADO</v>
      </c>
      <c r="B3024" s="69">
        <f>precio_alta!A162</f>
        <v>0</v>
      </c>
      <c r="C3024" s="69">
        <f>precio_alta!B162</f>
        <v>0</v>
      </c>
      <c r="D3024" s="69">
        <f>precio_alta!C162</f>
        <v>0</v>
      </c>
      <c r="E3024" s="69">
        <f>precio_alta!D162</f>
        <v>0</v>
      </c>
      <c r="F3024" s="69">
        <f>precio_alta!E162</f>
        <v>0</v>
      </c>
      <c r="G3024" s="69">
        <f>precio_alta!F162</f>
        <v>0</v>
      </c>
      <c r="H3024" s="69" t="s">
        <v>187</v>
      </c>
      <c r="I3024" t="s">
        <v>199</v>
      </c>
      <c r="J3024" s="69">
        <f>precio_alta!P162</f>
        <v>0</v>
      </c>
    </row>
    <row r="3025" spans="1:10" x14ac:dyDescent="0.3">
      <c r="A3025" t="str">
        <f t="shared" si="47"/>
        <v>0Max Negocios + Ilimitado 289.90CONTADO</v>
      </c>
      <c r="B3025" s="69">
        <f>precio_alta!A163</f>
        <v>0</v>
      </c>
      <c r="C3025" s="69">
        <f>precio_alta!B163</f>
        <v>0</v>
      </c>
      <c r="D3025" s="69">
        <f>precio_alta!C163</f>
        <v>0</v>
      </c>
      <c r="E3025" s="69">
        <f>precio_alta!D163</f>
        <v>0</v>
      </c>
      <c r="F3025" s="69">
        <f>precio_alta!E163</f>
        <v>0</v>
      </c>
      <c r="G3025" s="69">
        <f>precio_alta!F163</f>
        <v>0</v>
      </c>
      <c r="H3025" s="69" t="s">
        <v>187</v>
      </c>
      <c r="I3025" t="s">
        <v>199</v>
      </c>
      <c r="J3025" s="69">
        <f>precio_alta!P163</f>
        <v>0</v>
      </c>
    </row>
    <row r="3026" spans="1:10" x14ac:dyDescent="0.3">
      <c r="A3026" t="str">
        <f t="shared" si="47"/>
        <v>0Max Negocios + Ilimitado 289.90CONTADO</v>
      </c>
      <c r="B3026" s="69">
        <f>precio_alta!A164</f>
        <v>0</v>
      </c>
      <c r="C3026" s="69">
        <f>precio_alta!B164</f>
        <v>0</v>
      </c>
      <c r="D3026" s="69">
        <f>precio_alta!C164</f>
        <v>0</v>
      </c>
      <c r="E3026" s="69">
        <f>precio_alta!D164</f>
        <v>0</v>
      </c>
      <c r="F3026" s="69">
        <f>precio_alta!E164</f>
        <v>0</v>
      </c>
      <c r="G3026" s="69">
        <f>precio_alta!F164</f>
        <v>0</v>
      </c>
      <c r="H3026" s="69" t="s">
        <v>187</v>
      </c>
      <c r="I3026" t="s">
        <v>199</v>
      </c>
      <c r="J3026" s="69">
        <f>precio_alta!P164</f>
        <v>0</v>
      </c>
    </row>
    <row r="3027" spans="1:10" x14ac:dyDescent="0.3">
      <c r="A3027" t="str">
        <f t="shared" si="47"/>
        <v>0Max Negocios + Ilimitado 289.90CONTADO</v>
      </c>
      <c r="B3027" s="69">
        <f>precio_alta!A165</f>
        <v>0</v>
      </c>
      <c r="C3027" s="69">
        <f>precio_alta!B165</f>
        <v>0</v>
      </c>
      <c r="D3027" s="69">
        <f>precio_alta!C165</f>
        <v>0</v>
      </c>
      <c r="E3027" s="69">
        <f>precio_alta!D165</f>
        <v>0</v>
      </c>
      <c r="F3027" s="69">
        <f>precio_alta!E165</f>
        <v>0</v>
      </c>
      <c r="G3027" s="69">
        <f>precio_alta!F165</f>
        <v>0</v>
      </c>
      <c r="H3027" s="69" t="s">
        <v>187</v>
      </c>
      <c r="I3027" t="s">
        <v>199</v>
      </c>
      <c r="J3027" s="69">
        <f>precio_alta!P165</f>
        <v>0</v>
      </c>
    </row>
    <row r="3028" spans="1:10" x14ac:dyDescent="0.3">
      <c r="A3028" t="str">
        <f t="shared" si="47"/>
        <v>0Max Negocios + Ilimitado 289.90CONTADO</v>
      </c>
      <c r="B3028" s="69">
        <f>precio_alta!A166</f>
        <v>0</v>
      </c>
      <c r="C3028" s="69">
        <f>precio_alta!B166</f>
        <v>0</v>
      </c>
      <c r="D3028" s="69">
        <f>precio_alta!C166</f>
        <v>0</v>
      </c>
      <c r="E3028" s="69">
        <f>precio_alta!D166</f>
        <v>0</v>
      </c>
      <c r="F3028" s="69">
        <f>precio_alta!E166</f>
        <v>0</v>
      </c>
      <c r="G3028" s="69">
        <f>precio_alta!F166</f>
        <v>0</v>
      </c>
      <c r="H3028" s="69" t="s">
        <v>187</v>
      </c>
      <c r="I3028" t="s">
        <v>199</v>
      </c>
      <c r="J3028" s="69">
        <f>precio_alta!P166</f>
        <v>0</v>
      </c>
    </row>
    <row r="3029" spans="1:10" x14ac:dyDescent="0.3">
      <c r="A3029" t="str">
        <f t="shared" si="47"/>
        <v>0Max Negocios + Ilimitado 289.90CONTADO</v>
      </c>
      <c r="B3029" s="69">
        <f>precio_alta!A167</f>
        <v>0</v>
      </c>
      <c r="C3029" s="69">
        <f>precio_alta!B167</f>
        <v>0</v>
      </c>
      <c r="D3029" s="69">
        <f>precio_alta!C167</f>
        <v>0</v>
      </c>
      <c r="E3029" s="69">
        <f>precio_alta!D167</f>
        <v>0</v>
      </c>
      <c r="F3029" s="69">
        <f>precio_alta!E167</f>
        <v>0</v>
      </c>
      <c r="G3029" s="69">
        <f>precio_alta!F167</f>
        <v>0</v>
      </c>
      <c r="H3029" s="69" t="s">
        <v>187</v>
      </c>
      <c r="I3029" t="s">
        <v>199</v>
      </c>
      <c r="J3029" s="69">
        <f>precio_alta!P167</f>
        <v>0</v>
      </c>
    </row>
    <row r="3030" spans="1:10" x14ac:dyDescent="0.3">
      <c r="A3030" t="str">
        <f t="shared" si="47"/>
        <v>0Max Negocios + Ilimitado 289.90CONTADO</v>
      </c>
      <c r="B3030" s="69">
        <f>precio_alta!A168</f>
        <v>0</v>
      </c>
      <c r="C3030" s="69">
        <f>precio_alta!B168</f>
        <v>0</v>
      </c>
      <c r="D3030" s="69">
        <f>precio_alta!C168</f>
        <v>0</v>
      </c>
      <c r="E3030" s="69">
        <f>precio_alta!D168</f>
        <v>0</v>
      </c>
      <c r="F3030" s="69">
        <f>precio_alta!E168</f>
        <v>0</v>
      </c>
      <c r="G3030" s="69">
        <f>precio_alta!F168</f>
        <v>0</v>
      </c>
      <c r="H3030" s="69" t="s">
        <v>187</v>
      </c>
      <c r="I3030" t="s">
        <v>199</v>
      </c>
      <c r="J3030" s="69">
        <f>precio_alta!P168</f>
        <v>0</v>
      </c>
    </row>
    <row r="3031" spans="1:10" x14ac:dyDescent="0.3">
      <c r="A3031" t="str">
        <f t="shared" si="47"/>
        <v>0Max Negocios + Ilimitado 289.90CONTADO</v>
      </c>
      <c r="B3031" s="69">
        <f>precio_alta!A169</f>
        <v>0</v>
      </c>
      <c r="C3031" s="69">
        <f>precio_alta!B169</f>
        <v>0</v>
      </c>
      <c r="D3031" s="69">
        <f>precio_alta!C169</f>
        <v>0</v>
      </c>
      <c r="E3031" s="69">
        <f>precio_alta!D169</f>
        <v>0</v>
      </c>
      <c r="F3031" s="69">
        <f>precio_alta!E169</f>
        <v>0</v>
      </c>
      <c r="G3031" s="69">
        <f>precio_alta!F169</f>
        <v>0</v>
      </c>
      <c r="H3031" s="69" t="s">
        <v>187</v>
      </c>
      <c r="I3031" t="s">
        <v>199</v>
      </c>
      <c r="J3031" s="69">
        <f>precio_alta!P169</f>
        <v>0</v>
      </c>
    </row>
    <row r="3032" spans="1:10" x14ac:dyDescent="0.3">
      <c r="A3032" t="str">
        <f t="shared" si="47"/>
        <v>0Max Negocios + Ilimitado 289.90CONTADO</v>
      </c>
      <c r="B3032" s="69">
        <f>precio_alta!A170</f>
        <v>0</v>
      </c>
      <c r="C3032" s="69">
        <f>precio_alta!B170</f>
        <v>0</v>
      </c>
      <c r="D3032" s="69">
        <f>precio_alta!C170</f>
        <v>0</v>
      </c>
      <c r="E3032" s="69">
        <f>precio_alta!D170</f>
        <v>0</v>
      </c>
      <c r="F3032" s="69">
        <f>precio_alta!E170</f>
        <v>0</v>
      </c>
      <c r="G3032" s="69">
        <f>precio_alta!F170</f>
        <v>0</v>
      </c>
      <c r="H3032" s="69" t="s">
        <v>187</v>
      </c>
      <c r="I3032" t="s">
        <v>199</v>
      </c>
      <c r="J3032" s="69">
        <f>precio_alta!P170</f>
        <v>0</v>
      </c>
    </row>
    <row r="3033" spans="1:10" x14ac:dyDescent="0.3">
      <c r="A3033" t="str">
        <f t="shared" si="47"/>
        <v>0Max Negocios + Ilimitado 289.90CONTADO</v>
      </c>
      <c r="B3033" s="69">
        <f>precio_alta!A171</f>
        <v>0</v>
      </c>
      <c r="C3033" s="69">
        <f>precio_alta!B171</f>
        <v>0</v>
      </c>
      <c r="D3033" s="69">
        <f>precio_alta!C171</f>
        <v>0</v>
      </c>
      <c r="E3033" s="69">
        <f>precio_alta!D171</f>
        <v>0</v>
      </c>
      <c r="F3033" s="69">
        <f>precio_alta!E171</f>
        <v>0</v>
      </c>
      <c r="G3033" s="69">
        <f>precio_alta!F171</f>
        <v>0</v>
      </c>
      <c r="H3033" s="69" t="s">
        <v>187</v>
      </c>
      <c r="I3033" t="s">
        <v>199</v>
      </c>
      <c r="J3033" s="69">
        <f>precio_alta!P171</f>
        <v>0</v>
      </c>
    </row>
    <row r="3034" spans="1:10" x14ac:dyDescent="0.3">
      <c r="A3034" t="str">
        <f t="shared" si="47"/>
        <v>0Max Negocios + Ilimitado 289.90CONTADO</v>
      </c>
      <c r="B3034" s="69">
        <f>precio_alta!A172</f>
        <v>0</v>
      </c>
      <c r="C3034" s="69">
        <f>precio_alta!B172</f>
        <v>0</v>
      </c>
      <c r="D3034" s="69">
        <f>precio_alta!C172</f>
        <v>0</v>
      </c>
      <c r="E3034" s="69">
        <f>precio_alta!D172</f>
        <v>0</v>
      </c>
      <c r="F3034" s="69">
        <f>precio_alta!E172</f>
        <v>0</v>
      </c>
      <c r="G3034" s="69">
        <f>precio_alta!F172</f>
        <v>0</v>
      </c>
      <c r="H3034" s="69" t="s">
        <v>187</v>
      </c>
      <c r="I3034" t="s">
        <v>199</v>
      </c>
      <c r="J3034" s="69">
        <f>precio_alta!P172</f>
        <v>0</v>
      </c>
    </row>
    <row r="3035" spans="1:10" x14ac:dyDescent="0.3">
      <c r="A3035" t="str">
        <f t="shared" si="47"/>
        <v>0Max Negocios + Ilimitado 289.90CONTADO</v>
      </c>
      <c r="B3035" s="69">
        <f>precio_alta!A173</f>
        <v>0</v>
      </c>
      <c r="C3035" s="69">
        <f>precio_alta!B173</f>
        <v>0</v>
      </c>
      <c r="D3035" s="69">
        <f>precio_alta!C173</f>
        <v>0</v>
      </c>
      <c r="E3035" s="69">
        <f>precio_alta!D173</f>
        <v>0</v>
      </c>
      <c r="F3035" s="69">
        <f>precio_alta!E173</f>
        <v>0</v>
      </c>
      <c r="G3035" s="69">
        <f>precio_alta!F173</f>
        <v>0</v>
      </c>
      <c r="H3035" s="69" t="s">
        <v>187</v>
      </c>
      <c r="I3035" t="s">
        <v>199</v>
      </c>
      <c r="J3035" s="69">
        <f>precio_alta!P173</f>
        <v>0</v>
      </c>
    </row>
    <row r="3036" spans="1:10" x14ac:dyDescent="0.3">
      <c r="A3036" t="str">
        <f t="shared" si="47"/>
        <v>0Max Negocios + Ilimitado 289.90CONTADO</v>
      </c>
      <c r="B3036" s="69">
        <f>precio_alta!A174</f>
        <v>0</v>
      </c>
      <c r="C3036" s="69">
        <f>precio_alta!B174</f>
        <v>0</v>
      </c>
      <c r="D3036" s="69">
        <f>precio_alta!C174</f>
        <v>0</v>
      </c>
      <c r="E3036" s="69">
        <f>precio_alta!D174</f>
        <v>0</v>
      </c>
      <c r="F3036" s="69">
        <f>precio_alta!E174</f>
        <v>0</v>
      </c>
      <c r="G3036" s="69">
        <f>precio_alta!F174</f>
        <v>0</v>
      </c>
      <c r="H3036" s="69" t="s">
        <v>187</v>
      </c>
      <c r="I3036" t="s">
        <v>199</v>
      </c>
      <c r="J3036" s="69">
        <f>precio_alta!P174</f>
        <v>0</v>
      </c>
    </row>
    <row r="3037" spans="1:10" x14ac:dyDescent="0.3">
      <c r="A3037" t="str">
        <f t="shared" si="47"/>
        <v>0Max Negocios + Ilimitado 289.90CONTADO</v>
      </c>
      <c r="B3037" s="69">
        <f>precio_alta!A175</f>
        <v>0</v>
      </c>
      <c r="C3037" s="69">
        <f>precio_alta!B175</f>
        <v>0</v>
      </c>
      <c r="D3037" s="69">
        <f>precio_alta!C175</f>
        <v>0</v>
      </c>
      <c r="E3037" s="69">
        <f>precio_alta!D175</f>
        <v>0</v>
      </c>
      <c r="F3037" s="69">
        <f>precio_alta!E175</f>
        <v>0</v>
      </c>
      <c r="G3037" s="69">
        <f>precio_alta!F175</f>
        <v>0</v>
      </c>
      <c r="H3037" s="69" t="s">
        <v>187</v>
      </c>
      <c r="I3037" t="s">
        <v>199</v>
      </c>
      <c r="J3037" s="69">
        <f>precio_alta!P175</f>
        <v>0</v>
      </c>
    </row>
    <row r="3038" spans="1:10" x14ac:dyDescent="0.3">
      <c r="A3038" t="str">
        <f t="shared" si="47"/>
        <v>0Max Negocios + Ilimitado 289.90CONTADO</v>
      </c>
      <c r="B3038" s="69">
        <f>precio_alta!A176</f>
        <v>0</v>
      </c>
      <c r="C3038" s="69">
        <f>precio_alta!B176</f>
        <v>0</v>
      </c>
      <c r="D3038" s="69">
        <f>precio_alta!C176</f>
        <v>0</v>
      </c>
      <c r="E3038" s="69">
        <f>precio_alta!D176</f>
        <v>0</v>
      </c>
      <c r="F3038" s="69">
        <f>precio_alta!E176</f>
        <v>0</v>
      </c>
      <c r="G3038" s="69">
        <f>precio_alta!F176</f>
        <v>0</v>
      </c>
      <c r="H3038" s="69" t="s">
        <v>187</v>
      </c>
      <c r="I3038" t="s">
        <v>199</v>
      </c>
      <c r="J3038" s="69">
        <f>precio_alta!P176</f>
        <v>0</v>
      </c>
    </row>
    <row r="3039" spans="1:10" x14ac:dyDescent="0.3">
      <c r="A3039" t="str">
        <f t="shared" si="47"/>
        <v>0Max Negocios + Ilimitado 289.90CONTADO</v>
      </c>
      <c r="B3039" s="69">
        <f>precio_alta!A177</f>
        <v>0</v>
      </c>
      <c r="C3039" s="69">
        <f>precio_alta!B177</f>
        <v>0</v>
      </c>
      <c r="D3039" s="69">
        <f>precio_alta!C177</f>
        <v>0</v>
      </c>
      <c r="E3039" s="69">
        <f>precio_alta!D177</f>
        <v>0</v>
      </c>
      <c r="F3039" s="69">
        <f>precio_alta!E177</f>
        <v>0</v>
      </c>
      <c r="G3039" s="69">
        <f>precio_alta!F177</f>
        <v>0</v>
      </c>
      <c r="H3039" s="69" t="s">
        <v>187</v>
      </c>
      <c r="I3039" t="s">
        <v>199</v>
      </c>
      <c r="J3039" s="69">
        <f>precio_alta!P177</f>
        <v>0</v>
      </c>
    </row>
    <row r="3040" spans="1:10" x14ac:dyDescent="0.3">
      <c r="A3040" t="str">
        <f t="shared" si="47"/>
        <v>0Max Negocios + Ilimitado 289.90CONTADO</v>
      </c>
      <c r="B3040" s="69">
        <f>precio_alta!A178</f>
        <v>0</v>
      </c>
      <c r="C3040" s="69">
        <f>precio_alta!B178</f>
        <v>0</v>
      </c>
      <c r="D3040" s="69">
        <f>precio_alta!C178</f>
        <v>0</v>
      </c>
      <c r="E3040" s="69">
        <f>precio_alta!D178</f>
        <v>0</v>
      </c>
      <c r="F3040" s="69">
        <f>precio_alta!E178</f>
        <v>0</v>
      </c>
      <c r="G3040" s="69">
        <f>precio_alta!F178</f>
        <v>0</v>
      </c>
      <c r="H3040" s="69" t="s">
        <v>187</v>
      </c>
      <c r="I3040" t="s">
        <v>199</v>
      </c>
      <c r="J3040" s="69">
        <f>precio_alta!P178</f>
        <v>0</v>
      </c>
    </row>
    <row r="3041" spans="1:10" x14ac:dyDescent="0.3">
      <c r="A3041" t="str">
        <f t="shared" si="47"/>
        <v>0Max Negocios + Ilimitado 289.90CONTADO</v>
      </c>
      <c r="B3041" s="69">
        <f>precio_alta!A179</f>
        <v>0</v>
      </c>
      <c r="C3041" s="69">
        <f>precio_alta!B179</f>
        <v>0</v>
      </c>
      <c r="D3041" s="69">
        <f>precio_alta!C179</f>
        <v>0</v>
      </c>
      <c r="E3041" s="69">
        <f>precio_alta!D179</f>
        <v>0</v>
      </c>
      <c r="F3041" s="69">
        <f>precio_alta!E179</f>
        <v>0</v>
      </c>
      <c r="G3041" s="69">
        <f>precio_alta!F179</f>
        <v>0</v>
      </c>
      <c r="H3041" s="69" t="s">
        <v>187</v>
      </c>
      <c r="I3041" t="s">
        <v>199</v>
      </c>
      <c r="J3041" s="69">
        <f>precio_alta!P179</f>
        <v>0</v>
      </c>
    </row>
    <row r="3042" spans="1:10" x14ac:dyDescent="0.3">
      <c r="A3042" t="str">
        <f t="shared" si="47"/>
        <v>0Max Negocios + Ilimitado 289.90CONTADO</v>
      </c>
      <c r="B3042" s="69">
        <f>precio_alta!A180</f>
        <v>0</v>
      </c>
      <c r="C3042" s="69">
        <f>precio_alta!B180</f>
        <v>0</v>
      </c>
      <c r="D3042" s="69">
        <f>precio_alta!C180</f>
        <v>0</v>
      </c>
      <c r="E3042" s="69">
        <f>precio_alta!D180</f>
        <v>0</v>
      </c>
      <c r="F3042" s="69">
        <f>precio_alta!E180</f>
        <v>0</v>
      </c>
      <c r="G3042" s="69">
        <f>precio_alta!F180</f>
        <v>0</v>
      </c>
      <c r="H3042" s="69" t="s">
        <v>187</v>
      </c>
      <c r="I3042" t="s">
        <v>199</v>
      </c>
      <c r="J3042" s="69">
        <f>precio_alta!P180</f>
        <v>0</v>
      </c>
    </row>
    <row r="3043" spans="1:10" x14ac:dyDescent="0.3">
      <c r="A3043" t="str">
        <f t="shared" si="47"/>
        <v>0Max Negocios + Ilimitado 289.90CONTADO</v>
      </c>
      <c r="B3043" s="69">
        <f>precio_alta!A181</f>
        <v>0</v>
      </c>
      <c r="C3043" s="69">
        <f>precio_alta!B181</f>
        <v>0</v>
      </c>
      <c r="D3043" s="69">
        <f>precio_alta!C181</f>
        <v>0</v>
      </c>
      <c r="E3043" s="69">
        <f>precio_alta!D181</f>
        <v>0</v>
      </c>
      <c r="F3043" s="69">
        <f>precio_alta!E181</f>
        <v>0</v>
      </c>
      <c r="G3043" s="69">
        <f>precio_alta!F181</f>
        <v>0</v>
      </c>
      <c r="H3043" s="69" t="s">
        <v>187</v>
      </c>
      <c r="I3043" t="s">
        <v>199</v>
      </c>
      <c r="J3043" s="69">
        <f>precio_alta!P181</f>
        <v>0</v>
      </c>
    </row>
    <row r="3044" spans="1:10" x14ac:dyDescent="0.3">
      <c r="A3044" t="str">
        <f t="shared" si="47"/>
        <v>0Max Negocios + Ilimitado 289.90CONTADO</v>
      </c>
      <c r="B3044" s="69">
        <f>precio_alta!A182</f>
        <v>0</v>
      </c>
      <c r="C3044" s="69">
        <f>precio_alta!B182</f>
        <v>0</v>
      </c>
      <c r="D3044" s="69">
        <f>precio_alta!C182</f>
        <v>0</v>
      </c>
      <c r="E3044" s="69">
        <f>precio_alta!D182</f>
        <v>0</v>
      </c>
      <c r="F3044" s="69">
        <f>precio_alta!E182</f>
        <v>0</v>
      </c>
      <c r="G3044" s="69">
        <f>precio_alta!F182</f>
        <v>0</v>
      </c>
      <c r="H3044" s="69" t="s">
        <v>187</v>
      </c>
      <c r="I3044" t="s">
        <v>199</v>
      </c>
      <c r="J3044" s="69">
        <f>precio_alta!P182</f>
        <v>0</v>
      </c>
    </row>
    <row r="3045" spans="1:10" x14ac:dyDescent="0.3">
      <c r="A3045" t="str">
        <f t="shared" si="47"/>
        <v>0Max Negocios + Ilimitado 289.90CONTADO</v>
      </c>
      <c r="B3045" s="69">
        <f>precio_alta!A183</f>
        <v>0</v>
      </c>
      <c r="C3045" s="69">
        <f>precio_alta!B183</f>
        <v>0</v>
      </c>
      <c r="D3045" s="69">
        <f>precio_alta!C183</f>
        <v>0</v>
      </c>
      <c r="E3045" s="69">
        <f>precio_alta!D183</f>
        <v>0</v>
      </c>
      <c r="F3045" s="69">
        <f>precio_alta!E183</f>
        <v>0</v>
      </c>
      <c r="G3045" s="69">
        <f>precio_alta!F183</f>
        <v>0</v>
      </c>
      <c r="H3045" s="69" t="s">
        <v>187</v>
      </c>
      <c r="I3045" t="s">
        <v>199</v>
      </c>
      <c r="J3045" s="69">
        <f>precio_alta!P183</f>
        <v>0</v>
      </c>
    </row>
    <row r="3046" spans="1:10" x14ac:dyDescent="0.3">
      <c r="A3046" t="str">
        <f t="shared" si="47"/>
        <v>0Max Negocios + Ilimitado 289.90CONTADO</v>
      </c>
      <c r="B3046" s="69">
        <f>precio_alta!A184</f>
        <v>0</v>
      </c>
      <c r="C3046" s="69">
        <f>precio_alta!B184</f>
        <v>0</v>
      </c>
      <c r="D3046" s="69">
        <f>precio_alta!C184</f>
        <v>0</v>
      </c>
      <c r="E3046" s="69">
        <f>precio_alta!D184</f>
        <v>0</v>
      </c>
      <c r="F3046" s="69">
        <f>precio_alta!E184</f>
        <v>0</v>
      </c>
      <c r="G3046" s="69">
        <f>precio_alta!F184</f>
        <v>0</v>
      </c>
      <c r="H3046" s="69" t="s">
        <v>187</v>
      </c>
      <c r="I3046" t="s">
        <v>199</v>
      </c>
      <c r="J3046" s="69">
        <f>precio_alta!P184</f>
        <v>0</v>
      </c>
    </row>
    <row r="3047" spans="1:10" x14ac:dyDescent="0.3">
      <c r="A3047" t="str">
        <f t="shared" si="47"/>
        <v>0Max Negocios + Ilimitado 289.90CONTADO</v>
      </c>
      <c r="B3047" s="69">
        <f>precio_alta!A185</f>
        <v>0</v>
      </c>
      <c r="C3047" s="69">
        <f>precio_alta!B185</f>
        <v>0</v>
      </c>
      <c r="D3047" s="69">
        <f>precio_alta!C185</f>
        <v>0</v>
      </c>
      <c r="E3047" s="69">
        <f>precio_alta!D185</f>
        <v>0</v>
      </c>
      <c r="F3047" s="69">
        <f>precio_alta!E185</f>
        <v>0</v>
      </c>
      <c r="G3047" s="69">
        <f>precio_alta!F185</f>
        <v>0</v>
      </c>
      <c r="H3047" s="69" t="s">
        <v>187</v>
      </c>
      <c r="I3047" t="s">
        <v>199</v>
      </c>
      <c r="J3047" s="69">
        <f>precio_alta!P185</f>
        <v>0</v>
      </c>
    </row>
    <row r="3048" spans="1:10" x14ac:dyDescent="0.3">
      <c r="A3048" t="str">
        <f t="shared" si="47"/>
        <v>0Max Negocios + Ilimitado 289.90CONTADO</v>
      </c>
      <c r="B3048" s="69">
        <f>precio_alta!A186</f>
        <v>0</v>
      </c>
      <c r="C3048" s="69">
        <f>precio_alta!B186</f>
        <v>0</v>
      </c>
      <c r="D3048" s="69">
        <f>precio_alta!C186</f>
        <v>0</v>
      </c>
      <c r="E3048" s="69">
        <f>precio_alta!D186</f>
        <v>0</v>
      </c>
      <c r="F3048" s="69">
        <f>precio_alta!E186</f>
        <v>0</v>
      </c>
      <c r="G3048" s="69">
        <f>precio_alta!F186</f>
        <v>0</v>
      </c>
      <c r="H3048" s="69" t="s">
        <v>187</v>
      </c>
      <c r="I3048" t="s">
        <v>199</v>
      </c>
      <c r="J3048" s="69">
        <f>precio_alta!P186</f>
        <v>0</v>
      </c>
    </row>
    <row r="3049" spans="1:10" x14ac:dyDescent="0.3">
      <c r="A3049" t="str">
        <f t="shared" si="47"/>
        <v>0Max Negocios + Ilimitado 289.90CONTADO</v>
      </c>
      <c r="B3049" s="69">
        <f>precio_alta!A187</f>
        <v>0</v>
      </c>
      <c r="C3049" s="69">
        <f>precio_alta!B187</f>
        <v>0</v>
      </c>
      <c r="D3049" s="69">
        <f>precio_alta!C187</f>
        <v>0</v>
      </c>
      <c r="E3049" s="69">
        <f>precio_alta!D187</f>
        <v>0</v>
      </c>
      <c r="F3049" s="69">
        <f>precio_alta!E187</f>
        <v>0</v>
      </c>
      <c r="G3049" s="69">
        <f>precio_alta!F187</f>
        <v>0</v>
      </c>
      <c r="H3049" s="69" t="s">
        <v>187</v>
      </c>
      <c r="I3049" t="s">
        <v>199</v>
      </c>
      <c r="J3049" s="69">
        <f>precio_alta!P187</f>
        <v>0</v>
      </c>
    </row>
    <row r="3050" spans="1:10" x14ac:dyDescent="0.3">
      <c r="A3050" t="str">
        <f t="shared" si="47"/>
        <v>0Max Negocios + Ilimitado 289.90CONTADO</v>
      </c>
      <c r="B3050" s="69">
        <f>precio_alta!A188</f>
        <v>0</v>
      </c>
      <c r="C3050" s="69">
        <f>precio_alta!B188</f>
        <v>0</v>
      </c>
      <c r="D3050" s="69">
        <f>precio_alta!C188</f>
        <v>0</v>
      </c>
      <c r="E3050" s="69">
        <f>precio_alta!D188</f>
        <v>0</v>
      </c>
      <c r="F3050" s="69">
        <f>precio_alta!E188</f>
        <v>0</v>
      </c>
      <c r="G3050" s="69">
        <f>precio_alta!F188</f>
        <v>0</v>
      </c>
      <c r="H3050" s="69" t="s">
        <v>187</v>
      </c>
      <c r="I3050" t="s">
        <v>199</v>
      </c>
      <c r="J3050" s="69">
        <f>precio_alta!P188</f>
        <v>0</v>
      </c>
    </row>
    <row r="3051" spans="1:10" x14ac:dyDescent="0.3">
      <c r="A3051" t="str">
        <f t="shared" si="47"/>
        <v>0Max Negocios + Ilimitado 289.90CONTADO</v>
      </c>
      <c r="B3051" s="69">
        <f>precio_alta!A189</f>
        <v>0</v>
      </c>
      <c r="C3051" s="69">
        <f>precio_alta!B189</f>
        <v>0</v>
      </c>
      <c r="D3051" s="69">
        <f>precio_alta!C189</f>
        <v>0</v>
      </c>
      <c r="E3051" s="69">
        <f>precio_alta!D189</f>
        <v>0</v>
      </c>
      <c r="F3051" s="69">
        <f>precio_alta!E189</f>
        <v>0</v>
      </c>
      <c r="G3051" s="69">
        <f>precio_alta!F189</f>
        <v>0</v>
      </c>
      <c r="H3051" s="69" t="s">
        <v>187</v>
      </c>
      <c r="I3051" t="s">
        <v>199</v>
      </c>
      <c r="J3051" s="69">
        <f>precio_alta!P189</f>
        <v>0</v>
      </c>
    </row>
    <row r="3052" spans="1:10" x14ac:dyDescent="0.3">
      <c r="A3052" t="str">
        <f t="shared" si="47"/>
        <v>0Max Negocios + Ilimitado 289.90CONTADO</v>
      </c>
      <c r="B3052" s="69">
        <f>precio_alta!A190</f>
        <v>0</v>
      </c>
      <c r="C3052" s="69">
        <f>precio_alta!B190</f>
        <v>0</v>
      </c>
      <c r="D3052" s="69">
        <f>precio_alta!C190</f>
        <v>0</v>
      </c>
      <c r="E3052" s="69">
        <f>precio_alta!D190</f>
        <v>0</v>
      </c>
      <c r="F3052" s="69">
        <f>precio_alta!E190</f>
        <v>0</v>
      </c>
      <c r="G3052" s="69">
        <f>precio_alta!F190</f>
        <v>0</v>
      </c>
      <c r="H3052" s="69" t="s">
        <v>187</v>
      </c>
      <c r="I3052" t="s">
        <v>199</v>
      </c>
      <c r="J3052" s="69">
        <f>precio_alta!P190</f>
        <v>0</v>
      </c>
    </row>
    <row r="3053" spans="1:10" x14ac:dyDescent="0.3">
      <c r="A3053" t="str">
        <f t="shared" si="47"/>
        <v>0Max Negocios + Ilimitado 289.90CONTADO</v>
      </c>
      <c r="B3053" s="69">
        <f>precio_alta!A191</f>
        <v>0</v>
      </c>
      <c r="C3053" s="69">
        <f>precio_alta!B191</f>
        <v>0</v>
      </c>
      <c r="D3053" s="69">
        <f>precio_alta!C191</f>
        <v>0</v>
      </c>
      <c r="E3053" s="69">
        <f>precio_alta!D191</f>
        <v>0</v>
      </c>
      <c r="F3053" s="69">
        <f>precio_alta!E191</f>
        <v>0</v>
      </c>
      <c r="G3053" s="69">
        <f>precio_alta!F191</f>
        <v>0</v>
      </c>
      <c r="H3053" s="69" t="s">
        <v>187</v>
      </c>
      <c r="I3053" t="s">
        <v>199</v>
      </c>
      <c r="J3053" s="69">
        <f>precio_alta!P191</f>
        <v>0</v>
      </c>
    </row>
    <row r="3054" spans="1:10" x14ac:dyDescent="0.3">
      <c r="A3054" t="str">
        <f t="shared" si="47"/>
        <v>0Max Negocios + Ilimitado 289.90CONTADO</v>
      </c>
      <c r="B3054" s="69">
        <f>precio_alta!A192</f>
        <v>0</v>
      </c>
      <c r="C3054" s="69">
        <f>precio_alta!B192</f>
        <v>0</v>
      </c>
      <c r="D3054" s="69">
        <f>precio_alta!C192</f>
        <v>0</v>
      </c>
      <c r="E3054" s="69">
        <f>precio_alta!D192</f>
        <v>0</v>
      </c>
      <c r="F3054" s="69">
        <f>precio_alta!E192</f>
        <v>0</v>
      </c>
      <c r="G3054" s="69">
        <f>precio_alta!F192</f>
        <v>0</v>
      </c>
      <c r="H3054" s="69" t="s">
        <v>187</v>
      </c>
      <c r="I3054" t="s">
        <v>199</v>
      </c>
      <c r="J3054" s="69">
        <f>precio_alta!P192</f>
        <v>0</v>
      </c>
    </row>
    <row r="3055" spans="1:10" x14ac:dyDescent="0.3">
      <c r="A3055" t="str">
        <f t="shared" si="47"/>
        <v>0Max Negocios + Ilimitado 289.90CONTADO</v>
      </c>
      <c r="B3055" s="69">
        <f>precio_alta!A193</f>
        <v>0</v>
      </c>
      <c r="C3055" s="69">
        <f>precio_alta!B193</f>
        <v>0</v>
      </c>
      <c r="D3055" s="69">
        <f>precio_alta!C193</f>
        <v>0</v>
      </c>
      <c r="E3055" s="69">
        <f>precio_alta!D193</f>
        <v>0</v>
      </c>
      <c r="F3055" s="69">
        <f>precio_alta!E193</f>
        <v>0</v>
      </c>
      <c r="G3055" s="69">
        <f>precio_alta!F193</f>
        <v>0</v>
      </c>
      <c r="H3055" s="69" t="s">
        <v>187</v>
      </c>
      <c r="I3055" t="s">
        <v>199</v>
      </c>
      <c r="J3055" s="69">
        <f>precio_alta!P193</f>
        <v>0</v>
      </c>
    </row>
    <row r="3056" spans="1:10" x14ac:dyDescent="0.3">
      <c r="A3056" t="str">
        <f t="shared" si="47"/>
        <v>0Max Negocios + Ilimitado 289.90CONTADO</v>
      </c>
      <c r="B3056" s="69">
        <f>precio_alta!A194</f>
        <v>0</v>
      </c>
      <c r="C3056" s="69">
        <f>precio_alta!B194</f>
        <v>0</v>
      </c>
      <c r="D3056" s="69">
        <f>precio_alta!C194</f>
        <v>0</v>
      </c>
      <c r="E3056" s="69">
        <f>precio_alta!D194</f>
        <v>0</v>
      </c>
      <c r="F3056" s="69">
        <f>precio_alta!E194</f>
        <v>0</v>
      </c>
      <c r="G3056" s="69">
        <f>precio_alta!F194</f>
        <v>0</v>
      </c>
      <c r="H3056" s="69" t="s">
        <v>187</v>
      </c>
      <c r="I3056" t="s">
        <v>199</v>
      </c>
      <c r="J3056" s="69">
        <f>precio_alta!P194</f>
        <v>0</v>
      </c>
    </row>
    <row r="3057" spans="1:10" x14ac:dyDescent="0.3">
      <c r="A3057" t="str">
        <f t="shared" si="47"/>
        <v>0Max Negocios + Ilimitado 289.90CONTADO</v>
      </c>
      <c r="B3057" s="69">
        <f>precio_alta!A195</f>
        <v>0</v>
      </c>
      <c r="C3057" s="69">
        <f>precio_alta!B195</f>
        <v>0</v>
      </c>
      <c r="D3057" s="69">
        <f>precio_alta!C195</f>
        <v>0</v>
      </c>
      <c r="E3057" s="69">
        <f>precio_alta!D195</f>
        <v>0</v>
      </c>
      <c r="F3057" s="69">
        <f>precio_alta!E195</f>
        <v>0</v>
      </c>
      <c r="G3057" s="69">
        <f>precio_alta!F195</f>
        <v>0</v>
      </c>
      <c r="H3057" s="69" t="s">
        <v>187</v>
      </c>
      <c r="I3057" t="s">
        <v>199</v>
      </c>
      <c r="J3057" s="69">
        <f>precio_alta!P195</f>
        <v>0</v>
      </c>
    </row>
    <row r="3058" spans="1:10" x14ac:dyDescent="0.3">
      <c r="A3058" t="str">
        <f t="shared" si="47"/>
        <v>0Max Negocios + Ilimitado 289.90CONTADO</v>
      </c>
      <c r="B3058" s="69">
        <f>precio_alta!A196</f>
        <v>0</v>
      </c>
      <c r="C3058" s="69">
        <f>precio_alta!B196</f>
        <v>0</v>
      </c>
      <c r="D3058" s="69">
        <f>precio_alta!C196</f>
        <v>0</v>
      </c>
      <c r="E3058" s="69">
        <f>precio_alta!D196</f>
        <v>0</v>
      </c>
      <c r="F3058" s="69">
        <f>precio_alta!E196</f>
        <v>0</v>
      </c>
      <c r="G3058" s="69">
        <f>precio_alta!F196</f>
        <v>0</v>
      </c>
      <c r="H3058" s="69" t="s">
        <v>187</v>
      </c>
      <c r="I3058" t="s">
        <v>199</v>
      </c>
      <c r="J3058" s="69">
        <f>precio_alta!P196</f>
        <v>0</v>
      </c>
    </row>
    <row r="3059" spans="1:10" x14ac:dyDescent="0.3">
      <c r="A3059" t="str">
        <f t="shared" si="47"/>
        <v>0Max Negocios + Ilimitado 289.90CONTADO</v>
      </c>
      <c r="B3059" s="69">
        <f>precio_alta!A197</f>
        <v>0</v>
      </c>
      <c r="C3059" s="69">
        <f>precio_alta!B197</f>
        <v>0</v>
      </c>
      <c r="D3059" s="69">
        <f>precio_alta!C197</f>
        <v>0</v>
      </c>
      <c r="E3059" s="69">
        <f>precio_alta!D197</f>
        <v>0</v>
      </c>
      <c r="F3059" s="69">
        <f>precio_alta!E197</f>
        <v>0</v>
      </c>
      <c r="G3059" s="69">
        <f>precio_alta!F197</f>
        <v>0</v>
      </c>
      <c r="H3059" s="69" t="s">
        <v>187</v>
      </c>
      <c r="I3059" t="s">
        <v>199</v>
      </c>
      <c r="J3059" s="69">
        <f>precio_alta!P197</f>
        <v>0</v>
      </c>
    </row>
    <row r="3060" spans="1:10" x14ac:dyDescent="0.3">
      <c r="A3060" t="str">
        <f t="shared" si="47"/>
        <v>0Max Negocios + Ilimitado 289.90CONTADO</v>
      </c>
      <c r="B3060" s="69">
        <f>precio_alta!A198</f>
        <v>0</v>
      </c>
      <c r="C3060" s="69">
        <f>precio_alta!B198</f>
        <v>0</v>
      </c>
      <c r="D3060" s="69">
        <f>precio_alta!C198</f>
        <v>0</v>
      </c>
      <c r="E3060" s="69">
        <f>precio_alta!D198</f>
        <v>0</v>
      </c>
      <c r="F3060" s="69">
        <f>precio_alta!E198</f>
        <v>0</v>
      </c>
      <c r="G3060" s="69">
        <f>precio_alta!F198</f>
        <v>0</v>
      </c>
      <c r="H3060" s="69" t="s">
        <v>187</v>
      </c>
      <c r="I3060" t="s">
        <v>199</v>
      </c>
      <c r="J3060" s="69">
        <f>precio_alta!P198</f>
        <v>0</v>
      </c>
    </row>
    <row r="3061" spans="1:10" x14ac:dyDescent="0.3">
      <c r="A3061" t="str">
        <f t="shared" si="47"/>
        <v>0Max Negocios + Ilimitado 289.90CONTADO</v>
      </c>
      <c r="B3061" s="69">
        <f>precio_alta!A199</f>
        <v>0</v>
      </c>
      <c r="C3061" s="69">
        <f>precio_alta!B199</f>
        <v>0</v>
      </c>
      <c r="D3061" s="69">
        <f>precio_alta!C199</f>
        <v>0</v>
      </c>
      <c r="E3061" s="69">
        <f>precio_alta!D199</f>
        <v>0</v>
      </c>
      <c r="F3061" s="69">
        <f>precio_alta!E199</f>
        <v>0</v>
      </c>
      <c r="G3061" s="69">
        <f>precio_alta!F199</f>
        <v>0</v>
      </c>
      <c r="H3061" s="69" t="s">
        <v>187</v>
      </c>
      <c r="I3061" t="s">
        <v>199</v>
      </c>
      <c r="J3061" s="69">
        <f>precio_alta!P199</f>
        <v>0</v>
      </c>
    </row>
    <row r="3062" spans="1:10" x14ac:dyDescent="0.3">
      <c r="A3062" t="str">
        <f t="shared" si="47"/>
        <v>0Max Negocios + Ilimitado 289.90CONTADO</v>
      </c>
      <c r="B3062" s="69">
        <f>precio_alta!A200</f>
        <v>0</v>
      </c>
      <c r="C3062" s="69">
        <f>precio_alta!B200</f>
        <v>0</v>
      </c>
      <c r="D3062" s="69">
        <f>precio_alta!C200</f>
        <v>0</v>
      </c>
      <c r="E3062" s="69">
        <f>precio_alta!D200</f>
        <v>0</v>
      </c>
      <c r="F3062" s="69">
        <f>precio_alta!E200</f>
        <v>0</v>
      </c>
      <c r="G3062" s="69">
        <f>precio_alta!F200</f>
        <v>0</v>
      </c>
      <c r="H3062" s="69" t="s">
        <v>187</v>
      </c>
      <c r="I3062" t="s">
        <v>199</v>
      </c>
      <c r="J3062" s="69">
        <f>precio_alta!P200</f>
        <v>0</v>
      </c>
    </row>
    <row r="3063" spans="1:10" x14ac:dyDescent="0.3">
      <c r="A3063" t="str">
        <f t="shared" si="47"/>
        <v>0Max Negocios + Ilimitado 289.90CONTADO</v>
      </c>
      <c r="B3063" s="69">
        <f>precio_alta!A201</f>
        <v>0</v>
      </c>
      <c r="C3063" s="69">
        <f>precio_alta!B201</f>
        <v>0</v>
      </c>
      <c r="D3063" s="69">
        <f>precio_alta!C201</f>
        <v>0</v>
      </c>
      <c r="E3063" s="69">
        <f>precio_alta!D201</f>
        <v>0</v>
      </c>
      <c r="F3063" s="69">
        <f>precio_alta!E201</f>
        <v>0</v>
      </c>
      <c r="G3063" s="69">
        <f>precio_alta!F201</f>
        <v>0</v>
      </c>
      <c r="H3063" s="69" t="s">
        <v>187</v>
      </c>
      <c r="I3063" t="s">
        <v>199</v>
      </c>
      <c r="J3063" s="69">
        <f>precio_alta!P201</f>
        <v>0</v>
      </c>
    </row>
    <row r="3064" spans="1:10" x14ac:dyDescent="0.3">
      <c r="A3064" t="str">
        <f t="shared" si="47"/>
        <v>0Max Negocios + Ilimitado 289.90CONTADO</v>
      </c>
      <c r="B3064" s="69">
        <f>precio_alta!A202</f>
        <v>0</v>
      </c>
      <c r="C3064" s="69">
        <f>precio_alta!B202</f>
        <v>0</v>
      </c>
      <c r="D3064" s="69">
        <f>precio_alta!C202</f>
        <v>0</v>
      </c>
      <c r="E3064" s="69">
        <f>precio_alta!D202</f>
        <v>0</v>
      </c>
      <c r="F3064" s="69">
        <f>precio_alta!E202</f>
        <v>0</v>
      </c>
      <c r="G3064" s="69">
        <f>precio_alta!F202</f>
        <v>0</v>
      </c>
      <c r="H3064" s="69" t="s">
        <v>187</v>
      </c>
      <c r="I3064" t="s">
        <v>199</v>
      </c>
      <c r="J3064" s="69">
        <f>precio_alta!P202</f>
        <v>0</v>
      </c>
    </row>
    <row r="3065" spans="1:10" x14ac:dyDescent="0.3">
      <c r="A3065" t="str">
        <f t="shared" si="47"/>
        <v>0Max Negocios + Ilimitado 289.90CONTADO</v>
      </c>
      <c r="B3065" s="69">
        <f>precio_alta!A203</f>
        <v>0</v>
      </c>
      <c r="C3065" s="69">
        <f>precio_alta!B203</f>
        <v>0</v>
      </c>
      <c r="D3065" s="69">
        <f>precio_alta!C203</f>
        <v>0</v>
      </c>
      <c r="E3065" s="69">
        <f>precio_alta!D203</f>
        <v>0</v>
      </c>
      <c r="F3065" s="69">
        <f>precio_alta!E203</f>
        <v>0</v>
      </c>
      <c r="G3065" s="69">
        <f>precio_alta!F203</f>
        <v>0</v>
      </c>
      <c r="H3065" s="69" t="s">
        <v>187</v>
      </c>
      <c r="I3065" t="s">
        <v>199</v>
      </c>
      <c r="J3065" s="69">
        <f>precio_alta!P203</f>
        <v>0</v>
      </c>
    </row>
    <row r="3066" spans="1:10" x14ac:dyDescent="0.3">
      <c r="A3066" t="str">
        <f t="shared" si="47"/>
        <v>0Max Negocios + Ilimitado 289.90CONTADO</v>
      </c>
      <c r="B3066" s="69">
        <f>precio_alta!A204</f>
        <v>0</v>
      </c>
      <c r="C3066" s="69">
        <f>precio_alta!B204</f>
        <v>0</v>
      </c>
      <c r="D3066" s="69">
        <f>precio_alta!C204</f>
        <v>0</v>
      </c>
      <c r="E3066" s="69">
        <f>precio_alta!D204</f>
        <v>0</v>
      </c>
      <c r="F3066" s="69">
        <f>precio_alta!E204</f>
        <v>0</v>
      </c>
      <c r="G3066" s="69">
        <f>precio_alta!F204</f>
        <v>0</v>
      </c>
      <c r="H3066" s="69" t="s">
        <v>187</v>
      </c>
      <c r="I3066" t="s">
        <v>199</v>
      </c>
      <c r="J3066" s="69">
        <f>precio_alta!P204</f>
        <v>0</v>
      </c>
    </row>
    <row r="3067" spans="1:10" x14ac:dyDescent="0.3">
      <c r="A3067" t="str">
        <f t="shared" si="47"/>
        <v>0Max Negocios + Ilimitado 289.90CONTADO</v>
      </c>
      <c r="B3067" s="69">
        <f>precio_alta!A205</f>
        <v>0</v>
      </c>
      <c r="C3067" s="69">
        <f>precio_alta!B205</f>
        <v>0</v>
      </c>
      <c r="D3067" s="69">
        <f>precio_alta!C205</f>
        <v>0</v>
      </c>
      <c r="E3067" s="69">
        <f>precio_alta!D205</f>
        <v>0</v>
      </c>
      <c r="F3067" s="69">
        <f>precio_alta!E205</f>
        <v>0</v>
      </c>
      <c r="G3067" s="69">
        <f>precio_alta!F205</f>
        <v>0</v>
      </c>
      <c r="H3067" s="69" t="s">
        <v>187</v>
      </c>
      <c r="I3067" t="s">
        <v>199</v>
      </c>
      <c r="J3067" s="69">
        <f>precio_alta!P205</f>
        <v>0</v>
      </c>
    </row>
    <row r="3068" spans="1:10" x14ac:dyDescent="0.3">
      <c r="A3068" t="str">
        <f t="shared" si="47"/>
        <v>0Max Negocios + Ilimitado 289.90CONTADO</v>
      </c>
      <c r="B3068" s="69">
        <f>precio_alta!A206</f>
        <v>0</v>
      </c>
      <c r="C3068" s="69">
        <f>precio_alta!B206</f>
        <v>0</v>
      </c>
      <c r="D3068" s="69">
        <f>precio_alta!C206</f>
        <v>0</v>
      </c>
      <c r="E3068" s="69">
        <f>precio_alta!D206</f>
        <v>0</v>
      </c>
      <c r="F3068" s="69">
        <f>precio_alta!E206</f>
        <v>0</v>
      </c>
      <c r="G3068" s="69">
        <f>precio_alta!F206</f>
        <v>0</v>
      </c>
      <c r="H3068" s="69" t="s">
        <v>187</v>
      </c>
      <c r="I3068" t="s">
        <v>199</v>
      </c>
      <c r="J3068" s="69">
        <f>precio_alta!P206</f>
        <v>0</v>
      </c>
    </row>
    <row r="3069" spans="1:10" x14ac:dyDescent="0.3">
      <c r="A3069" t="str">
        <f t="shared" si="47"/>
        <v>0Max Negocios + Ilimitado 289.90CONTADO</v>
      </c>
      <c r="B3069" s="69">
        <f>precio_alta!A207</f>
        <v>0</v>
      </c>
      <c r="C3069" s="69">
        <f>precio_alta!B207</f>
        <v>0</v>
      </c>
      <c r="D3069" s="69">
        <f>precio_alta!C207</f>
        <v>0</v>
      </c>
      <c r="E3069" s="69">
        <f>precio_alta!D207</f>
        <v>0</v>
      </c>
      <c r="F3069" s="69">
        <f>precio_alta!E207</f>
        <v>0</v>
      </c>
      <c r="G3069" s="69">
        <f>precio_alta!F207</f>
        <v>0</v>
      </c>
      <c r="H3069" s="69" t="s">
        <v>187</v>
      </c>
      <c r="I3069" t="s">
        <v>199</v>
      </c>
      <c r="J3069" s="69">
        <f>precio_alta!P207</f>
        <v>0</v>
      </c>
    </row>
    <row r="3070" spans="1:10" x14ac:dyDescent="0.3">
      <c r="A3070" t="str">
        <f t="shared" si="47"/>
        <v>0Max Negocios + Ilimitado 289.90CONTADO</v>
      </c>
      <c r="B3070" s="69">
        <f>precio_alta!A208</f>
        <v>0</v>
      </c>
      <c r="C3070" s="69">
        <f>precio_alta!B208</f>
        <v>0</v>
      </c>
      <c r="D3070" s="69">
        <f>precio_alta!C208</f>
        <v>0</v>
      </c>
      <c r="E3070" s="69">
        <f>precio_alta!D208</f>
        <v>0</v>
      </c>
      <c r="F3070" s="69">
        <f>precio_alta!E208</f>
        <v>0</v>
      </c>
      <c r="G3070" s="69">
        <f>precio_alta!F208</f>
        <v>0</v>
      </c>
      <c r="H3070" s="69" t="s">
        <v>187</v>
      </c>
      <c r="I3070" t="s">
        <v>199</v>
      </c>
      <c r="J3070" s="69">
        <f>precio_alta!P208</f>
        <v>0</v>
      </c>
    </row>
    <row r="3071" spans="1:10" x14ac:dyDescent="0.3">
      <c r="A3071" t="str">
        <f t="shared" si="47"/>
        <v>0Max Negocios + Ilimitado 289.90CONTADO</v>
      </c>
      <c r="B3071" s="69">
        <f>precio_alta!A209</f>
        <v>0</v>
      </c>
      <c r="C3071" s="69">
        <f>precio_alta!B209</f>
        <v>0</v>
      </c>
      <c r="D3071" s="69">
        <f>precio_alta!C209</f>
        <v>0</v>
      </c>
      <c r="E3071" s="69">
        <f>precio_alta!D209</f>
        <v>0</v>
      </c>
      <c r="F3071" s="69">
        <f>precio_alta!E209</f>
        <v>0</v>
      </c>
      <c r="G3071" s="69">
        <f>precio_alta!F209</f>
        <v>0</v>
      </c>
      <c r="H3071" s="69" t="s">
        <v>187</v>
      </c>
      <c r="I3071" t="s">
        <v>199</v>
      </c>
      <c r="J3071" s="69">
        <f>precio_alta!P209</f>
        <v>0</v>
      </c>
    </row>
    <row r="3072" spans="1:10" x14ac:dyDescent="0.3">
      <c r="A3072" t="str">
        <f t="shared" si="47"/>
        <v>0Max Negocios + Ilimitado 289.90CONTADO</v>
      </c>
      <c r="B3072" s="69">
        <f>precio_alta!A210</f>
        <v>0</v>
      </c>
      <c r="C3072" s="69">
        <f>precio_alta!B210</f>
        <v>0</v>
      </c>
      <c r="D3072" s="69">
        <f>precio_alta!C210</f>
        <v>0</v>
      </c>
      <c r="E3072" s="69">
        <f>precio_alta!D210</f>
        <v>0</v>
      </c>
      <c r="F3072" s="69">
        <f>precio_alta!E210</f>
        <v>0</v>
      </c>
      <c r="G3072" s="69">
        <f>precio_alta!F210</f>
        <v>0</v>
      </c>
      <c r="H3072" s="69" t="s">
        <v>187</v>
      </c>
      <c r="I3072" t="s">
        <v>199</v>
      </c>
      <c r="J3072" s="69">
        <f>precio_alta!P210</f>
        <v>0</v>
      </c>
    </row>
    <row r="3073" spans="1:10" x14ac:dyDescent="0.3">
      <c r="A3073" t="str">
        <f t="shared" si="47"/>
        <v>0Max Negocios + Ilimitado 289.90CONTADO</v>
      </c>
      <c r="B3073" s="69">
        <f>precio_alta!A211</f>
        <v>0</v>
      </c>
      <c r="C3073" s="69">
        <f>precio_alta!B211</f>
        <v>0</v>
      </c>
      <c r="D3073" s="69">
        <f>precio_alta!C211</f>
        <v>0</v>
      </c>
      <c r="E3073" s="69">
        <f>precio_alta!D211</f>
        <v>0</v>
      </c>
      <c r="F3073" s="69">
        <f>precio_alta!E211</f>
        <v>0</v>
      </c>
      <c r="G3073" s="69">
        <f>precio_alta!F211</f>
        <v>0</v>
      </c>
      <c r="H3073" s="69" t="s">
        <v>187</v>
      </c>
      <c r="I3073" t="s">
        <v>199</v>
      </c>
      <c r="J3073" s="69">
        <f>precio_alta!P211</f>
        <v>0</v>
      </c>
    </row>
    <row r="3074" spans="1:10" x14ac:dyDescent="0.3">
      <c r="A3074" t="str">
        <f t="shared" si="47"/>
        <v>APPLE IPHONE 15 128GBMax Negocios + 29.90CUOTA</v>
      </c>
      <c r="B3074" s="74" t="str">
        <f>precio_alta!A3</f>
        <v>Corriente</v>
      </c>
      <c r="C3074" s="74" t="str">
        <f>precio_alta!B3</f>
        <v>5G</v>
      </c>
      <c r="D3074" s="74" t="str">
        <f>precio_alta!C3</f>
        <v>APPLE</v>
      </c>
      <c r="E3074" s="74" t="str">
        <f>precio_alta!D3</f>
        <v>APPLE IPHONE 15 128GB</v>
      </c>
      <c r="F3074" s="74">
        <f>precio_alta!E3</f>
        <v>3769</v>
      </c>
      <c r="G3074" s="74" t="str">
        <f>precio_alta!F3</f>
        <v>iOS</v>
      </c>
      <c r="H3074" s="69" t="s">
        <v>188</v>
      </c>
      <c r="I3074" t="s">
        <v>37</v>
      </c>
      <c r="J3074" s="69">
        <f>precio_alta!Q3</f>
        <v>4487</v>
      </c>
    </row>
    <row r="3075" spans="1:10" x14ac:dyDescent="0.3">
      <c r="A3075" t="str">
        <f t="shared" ref="A3075:A3138" si="48">CONCATENATE(E3075,I3075,H3075)</f>
        <v>APPLE IPHONE 15 256GBMax Negocios + 29.90CUOTA</v>
      </c>
      <c r="B3075" s="74" t="str">
        <f>precio_alta!A4</f>
        <v>Corriente</v>
      </c>
      <c r="C3075" s="74" t="str">
        <f>precio_alta!B4</f>
        <v>5G</v>
      </c>
      <c r="D3075" s="74" t="str">
        <f>precio_alta!C4</f>
        <v>APPLE</v>
      </c>
      <c r="E3075" s="74" t="str">
        <f>precio_alta!D4</f>
        <v>APPLE IPHONE 15 256GB</v>
      </c>
      <c r="F3075" s="74">
        <f>precio_alta!E4</f>
        <v>5029</v>
      </c>
      <c r="G3075" s="74" t="str">
        <f>precio_alta!F4</f>
        <v>iOS</v>
      </c>
      <c r="H3075" s="69" t="s">
        <v>188</v>
      </c>
      <c r="I3075" t="s">
        <v>37</v>
      </c>
      <c r="J3075" s="69">
        <f>precio_alta!Q4</f>
        <v>5987</v>
      </c>
    </row>
    <row r="3076" spans="1:10" x14ac:dyDescent="0.3">
      <c r="A3076" t="str">
        <f t="shared" si="48"/>
        <v>APPLE IPHONE 16 128GBMax Negocios + 29.90CUOTA</v>
      </c>
      <c r="B3076" s="74" t="str">
        <f>precio_alta!A5</f>
        <v>Corriente</v>
      </c>
      <c r="C3076" s="74" t="str">
        <f>precio_alta!B5</f>
        <v>5G</v>
      </c>
      <c r="D3076" s="74" t="str">
        <f>precio_alta!C5</f>
        <v>APPLE</v>
      </c>
      <c r="E3076" s="74" t="str">
        <f>precio_alta!D5</f>
        <v>APPLE IPHONE 16 128GB</v>
      </c>
      <c r="F3076" s="74">
        <f>precio_alta!E5</f>
        <v>4399</v>
      </c>
      <c r="G3076" s="74" t="str">
        <f>precio_alta!F5</f>
        <v>iOS</v>
      </c>
      <c r="H3076" s="69" t="s">
        <v>188</v>
      </c>
      <c r="I3076" t="s">
        <v>37</v>
      </c>
      <c r="J3076" s="69">
        <f>precio_alta!Q5</f>
        <v>5243</v>
      </c>
    </row>
    <row r="3077" spans="1:10" x14ac:dyDescent="0.3">
      <c r="A3077" t="str">
        <f t="shared" si="48"/>
        <v>APPLE IPHONE 16 PRO 1TBMax Negocios + 29.90CUOTA</v>
      </c>
      <c r="B3077" s="74" t="str">
        <f>precio_alta!A6</f>
        <v>Corriente</v>
      </c>
      <c r="C3077" s="74" t="str">
        <f>precio_alta!B6</f>
        <v>5G</v>
      </c>
      <c r="D3077" s="74" t="str">
        <f>precio_alta!C6</f>
        <v>APPLE</v>
      </c>
      <c r="E3077" s="74" t="str">
        <f>precio_alta!D6</f>
        <v>APPLE IPHONE 16 PRO 1TB</v>
      </c>
      <c r="F3077" s="74">
        <f>precio_alta!E6</f>
        <v>9419</v>
      </c>
      <c r="G3077" s="74" t="str">
        <f>precio_alta!F6</f>
        <v>iOS</v>
      </c>
      <c r="H3077" s="69" t="s">
        <v>188</v>
      </c>
      <c r="I3077" t="s">
        <v>37</v>
      </c>
      <c r="J3077" s="69">
        <f>precio_alta!Q6</f>
        <v>11231</v>
      </c>
    </row>
    <row r="3078" spans="1:10" x14ac:dyDescent="0.3">
      <c r="A3078" t="str">
        <f t="shared" si="48"/>
        <v>APPLE IPHONE 16 PRO 512GBMax Negocios + 29.90CUOTA</v>
      </c>
      <c r="B3078" s="74" t="str">
        <f>precio_alta!A7</f>
        <v>Corriente</v>
      </c>
      <c r="C3078" s="74" t="str">
        <f>precio_alta!B7</f>
        <v>5G</v>
      </c>
      <c r="D3078" s="74" t="str">
        <f>precio_alta!C7</f>
        <v>APPLE</v>
      </c>
      <c r="E3078" s="74" t="str">
        <f>precio_alta!D7</f>
        <v>APPLE IPHONE 16 PRO 512GB</v>
      </c>
      <c r="F3078" s="74">
        <f>precio_alta!E7</f>
        <v>8169</v>
      </c>
      <c r="G3078" s="74" t="str">
        <f>precio_alta!F7</f>
        <v>iOS</v>
      </c>
      <c r="H3078" s="69" t="s">
        <v>188</v>
      </c>
      <c r="I3078" t="s">
        <v>37</v>
      </c>
      <c r="J3078" s="69">
        <f>precio_alta!Q7</f>
        <v>9731</v>
      </c>
    </row>
    <row r="3079" spans="1:10" x14ac:dyDescent="0.3">
      <c r="A3079" t="str">
        <f t="shared" si="48"/>
        <v>APPLE IPHONE 16 PRO MAX 1TBMax Negocios + 29.90CUOTA</v>
      </c>
      <c r="B3079" s="74" t="str">
        <f>precio_alta!A8</f>
        <v>Corriente</v>
      </c>
      <c r="C3079" s="74" t="str">
        <f>precio_alta!B8</f>
        <v>5G</v>
      </c>
      <c r="D3079" s="74" t="str">
        <f>precio_alta!C8</f>
        <v>APPLE</v>
      </c>
      <c r="E3079" s="74" t="str">
        <f>precio_alta!D8</f>
        <v>APPLE IPHONE 16 PRO MAX 1TB</v>
      </c>
      <c r="F3079" s="74">
        <f>precio_alta!E8</f>
        <v>10049</v>
      </c>
      <c r="G3079" s="74" t="str">
        <f>precio_alta!F8</f>
        <v>iOS</v>
      </c>
      <c r="H3079" s="69" t="s">
        <v>188</v>
      </c>
      <c r="I3079" t="s">
        <v>37</v>
      </c>
      <c r="J3079" s="69">
        <f>precio_alta!Q8</f>
        <v>11975</v>
      </c>
    </row>
    <row r="3080" spans="1:10" x14ac:dyDescent="0.3">
      <c r="A3080" t="str">
        <f t="shared" si="48"/>
        <v>APPLE IPHONE 16 PRO MAX 512GBMax Negocios + 29.90CUOTA</v>
      </c>
      <c r="B3080" s="74" t="str">
        <f>precio_alta!A9</f>
        <v>Corriente</v>
      </c>
      <c r="C3080" s="74" t="str">
        <f>precio_alta!B9</f>
        <v>5G</v>
      </c>
      <c r="D3080" s="74" t="str">
        <f>precio_alta!C9</f>
        <v>APPLE</v>
      </c>
      <c r="E3080" s="74" t="str">
        <f>precio_alta!D9</f>
        <v>APPLE IPHONE 16 PRO MAX 512GB</v>
      </c>
      <c r="F3080" s="74">
        <f>precio_alta!E9</f>
        <v>8799</v>
      </c>
      <c r="G3080" s="74" t="str">
        <f>precio_alta!F9</f>
        <v>iOS</v>
      </c>
      <c r="H3080" s="69" t="s">
        <v>188</v>
      </c>
      <c r="I3080" t="s">
        <v>37</v>
      </c>
      <c r="J3080" s="69">
        <f>precio_alta!Q9</f>
        <v>10487</v>
      </c>
    </row>
    <row r="3081" spans="1:10" x14ac:dyDescent="0.3">
      <c r="A3081" t="str">
        <f t="shared" si="48"/>
        <v>APPLE IPHONE 16e 128GBMax Negocios + 29.90CUOTA</v>
      </c>
      <c r="B3081" s="74" t="str">
        <f>precio_alta!A10</f>
        <v>Corriente</v>
      </c>
      <c r="C3081" s="74" t="str">
        <f>precio_alta!B10</f>
        <v>5G</v>
      </c>
      <c r="D3081" s="74" t="str">
        <f>precio_alta!C10</f>
        <v>APPLE</v>
      </c>
      <c r="E3081" s="74" t="str">
        <f>precio_alta!D10</f>
        <v>APPLE IPHONE 16e 128GB</v>
      </c>
      <c r="F3081" s="74">
        <f>precio_alta!E10</f>
        <v>3119</v>
      </c>
      <c r="G3081" s="74" t="str">
        <f>precio_alta!F10</f>
        <v>iOS</v>
      </c>
      <c r="H3081" s="69" t="s">
        <v>188</v>
      </c>
      <c r="I3081" t="s">
        <v>37</v>
      </c>
      <c r="J3081" s="69">
        <f>precio_alta!Q10</f>
        <v>3719</v>
      </c>
    </row>
    <row r="3082" spans="1:10" x14ac:dyDescent="0.3">
      <c r="A3082" t="str">
        <f t="shared" si="48"/>
        <v>APPLE IPHONE 17 256GBMax Negocios + 29.90CUOTA</v>
      </c>
      <c r="B3082" s="74" t="str">
        <f>precio_alta!A11</f>
        <v>Corriente</v>
      </c>
      <c r="C3082" s="74" t="str">
        <f>precio_alta!B11</f>
        <v>5G</v>
      </c>
      <c r="D3082" s="74" t="str">
        <f>precio_alta!C11</f>
        <v>APPLE</v>
      </c>
      <c r="E3082" s="74" t="str">
        <f>precio_alta!D11</f>
        <v>APPLE IPHONE 17 256GB</v>
      </c>
      <c r="F3082" s="74">
        <f>precio_alta!E11</f>
        <v>5029</v>
      </c>
      <c r="G3082" s="74" t="str">
        <f>precio_alta!F11</f>
        <v>iOS</v>
      </c>
      <c r="H3082" s="69" t="s">
        <v>188</v>
      </c>
      <c r="I3082" t="s">
        <v>37</v>
      </c>
      <c r="J3082" s="69">
        <f>precio_alta!Q11</f>
        <v>5987</v>
      </c>
    </row>
    <row r="3083" spans="1:10" x14ac:dyDescent="0.3">
      <c r="A3083" t="str">
        <f t="shared" si="48"/>
        <v>APPLE IPHONE 17 512GBMax Negocios + 29.90CUOTA</v>
      </c>
      <c r="B3083" s="74" t="str">
        <f>precio_alta!A12</f>
        <v>Corriente</v>
      </c>
      <c r="C3083" s="74" t="str">
        <f>precio_alta!B12</f>
        <v>5G</v>
      </c>
      <c r="D3083" s="74" t="str">
        <f>precio_alta!C12</f>
        <v>APPLE</v>
      </c>
      <c r="E3083" s="74" t="str">
        <f>precio_alta!D12</f>
        <v>APPLE IPHONE 17 512GB</v>
      </c>
      <c r="F3083" s="74">
        <f>precio_alta!E12</f>
        <v>6279</v>
      </c>
      <c r="G3083" s="74" t="str">
        <f>precio_alta!F12</f>
        <v>iOS</v>
      </c>
      <c r="H3083" s="69" t="s">
        <v>188</v>
      </c>
      <c r="I3083" t="s">
        <v>37</v>
      </c>
      <c r="J3083" s="69">
        <f>precio_alta!Q12</f>
        <v>7487</v>
      </c>
    </row>
    <row r="3084" spans="1:10" x14ac:dyDescent="0.3">
      <c r="A3084" t="str">
        <f t="shared" si="48"/>
        <v>APPLE IPHONE 17 PRO 1TBMax Negocios + 29.90CUOTA</v>
      </c>
      <c r="B3084" s="74" t="str">
        <f>precio_alta!A13</f>
        <v>Corriente</v>
      </c>
      <c r="C3084" s="74" t="str">
        <f>precio_alta!B13</f>
        <v>5G</v>
      </c>
      <c r="D3084" s="74" t="str">
        <f>precio_alta!C13</f>
        <v>APPLE</v>
      </c>
      <c r="E3084" s="74" t="str">
        <f>precio_alta!D13</f>
        <v>APPLE IPHONE 17 PRO 1TB</v>
      </c>
      <c r="F3084" s="74">
        <f>precio_alta!E13</f>
        <v>9419</v>
      </c>
      <c r="G3084" s="74" t="str">
        <f>precio_alta!F13</f>
        <v>iOS</v>
      </c>
      <c r="H3084" s="69" t="s">
        <v>188</v>
      </c>
      <c r="I3084" t="s">
        <v>37</v>
      </c>
      <c r="J3084" s="69">
        <f>precio_alta!Q13</f>
        <v>11231</v>
      </c>
    </row>
    <row r="3085" spans="1:10" x14ac:dyDescent="0.3">
      <c r="A3085" t="str">
        <f t="shared" si="48"/>
        <v>APPLE IPHONE 17 PRO 256GBMax Negocios + 29.90CUOTA</v>
      </c>
      <c r="B3085" s="74" t="str">
        <f>precio_alta!A14</f>
        <v>Corriente</v>
      </c>
      <c r="C3085" s="74" t="str">
        <f>precio_alta!B14</f>
        <v>5G</v>
      </c>
      <c r="D3085" s="74" t="str">
        <f>precio_alta!C14</f>
        <v>APPLE</v>
      </c>
      <c r="E3085" s="74" t="str">
        <f>precio_alta!D14</f>
        <v>APPLE IPHONE 17 PRO 256GB</v>
      </c>
      <c r="F3085" s="74">
        <f>precio_alta!E14</f>
        <v>6909</v>
      </c>
      <c r="G3085" s="74" t="str">
        <f>precio_alta!F14</f>
        <v>iOS</v>
      </c>
      <c r="H3085" s="69" t="s">
        <v>188</v>
      </c>
      <c r="I3085" t="s">
        <v>37</v>
      </c>
      <c r="J3085" s="69">
        <f>precio_alta!Q14</f>
        <v>8231</v>
      </c>
    </row>
    <row r="3086" spans="1:10" x14ac:dyDescent="0.3">
      <c r="A3086" t="str">
        <f t="shared" si="48"/>
        <v>APPLE IPHONE 17 PRO 512GBMax Negocios + 29.90CUOTA</v>
      </c>
      <c r="B3086" s="74" t="str">
        <f>precio_alta!A15</f>
        <v>Corriente</v>
      </c>
      <c r="C3086" s="74" t="str">
        <f>precio_alta!B15</f>
        <v>5G</v>
      </c>
      <c r="D3086" s="74" t="str">
        <f>precio_alta!C15</f>
        <v>APPLE</v>
      </c>
      <c r="E3086" s="74" t="str">
        <f>precio_alta!D15</f>
        <v>APPLE IPHONE 17 PRO 512GB</v>
      </c>
      <c r="F3086" s="74">
        <f>precio_alta!E15</f>
        <v>8169</v>
      </c>
      <c r="G3086" s="74" t="str">
        <f>precio_alta!F15</f>
        <v>iOS</v>
      </c>
      <c r="H3086" s="69" t="s">
        <v>188</v>
      </c>
      <c r="I3086" t="s">
        <v>37</v>
      </c>
      <c r="J3086" s="69">
        <f>precio_alta!Q15</f>
        <v>9731</v>
      </c>
    </row>
    <row r="3087" spans="1:10" x14ac:dyDescent="0.3">
      <c r="A3087" t="str">
        <f t="shared" si="48"/>
        <v>APPLE IPHONE 17 PRO MAX 1TBMax Negocios + 29.90CUOTA</v>
      </c>
      <c r="B3087" s="74" t="str">
        <f>precio_alta!A16</f>
        <v>Corriente</v>
      </c>
      <c r="C3087" s="74" t="str">
        <f>precio_alta!B16</f>
        <v>5G</v>
      </c>
      <c r="D3087" s="74" t="str">
        <f>precio_alta!C16</f>
        <v>APPLE</v>
      </c>
      <c r="E3087" s="74" t="str">
        <f>precio_alta!D16</f>
        <v>APPLE IPHONE 17 PRO MAX 1TB</v>
      </c>
      <c r="F3087" s="74">
        <f>precio_alta!E16</f>
        <v>10049</v>
      </c>
      <c r="G3087" s="74" t="str">
        <f>precio_alta!F16</f>
        <v>iOS</v>
      </c>
      <c r="H3087" s="69" t="s">
        <v>188</v>
      </c>
      <c r="I3087" t="s">
        <v>37</v>
      </c>
      <c r="J3087" s="69">
        <f>precio_alta!Q16</f>
        <v>11975</v>
      </c>
    </row>
    <row r="3088" spans="1:10" x14ac:dyDescent="0.3">
      <c r="A3088" t="str">
        <f t="shared" si="48"/>
        <v>APPLE IPHONE 17 PRO MAX 256GBMax Negocios + 29.90CUOTA</v>
      </c>
      <c r="B3088" s="74" t="str">
        <f>precio_alta!A17</f>
        <v>Corriente</v>
      </c>
      <c r="C3088" s="74" t="str">
        <f>precio_alta!B17</f>
        <v>5G</v>
      </c>
      <c r="D3088" s="74" t="str">
        <f>precio_alta!C17</f>
        <v>APPLE</v>
      </c>
      <c r="E3088" s="74" t="str">
        <f>precio_alta!D17</f>
        <v>APPLE IPHONE 17 PRO MAX 256GB</v>
      </c>
      <c r="F3088" s="74">
        <f>precio_alta!E17</f>
        <v>7539</v>
      </c>
      <c r="G3088" s="74" t="str">
        <f>precio_alta!F17</f>
        <v>iOS</v>
      </c>
      <c r="H3088" s="69" t="s">
        <v>188</v>
      </c>
      <c r="I3088" t="s">
        <v>37</v>
      </c>
      <c r="J3088" s="69">
        <f>precio_alta!Q17</f>
        <v>8987</v>
      </c>
    </row>
    <row r="3089" spans="1:10" x14ac:dyDescent="0.3">
      <c r="A3089" t="str">
        <f t="shared" si="48"/>
        <v>APPLE IPHONE 17 PRO MAX 2TBMax Negocios + 29.90CUOTA</v>
      </c>
      <c r="B3089" s="74" t="str">
        <f>precio_alta!A18</f>
        <v>Corriente</v>
      </c>
      <c r="C3089" s="74" t="str">
        <f>precio_alta!B18</f>
        <v>5G</v>
      </c>
      <c r="D3089" s="74" t="str">
        <f>precio_alta!C18</f>
        <v>APPLE</v>
      </c>
      <c r="E3089" s="74" t="str">
        <f>precio_alta!D18</f>
        <v>APPLE IPHONE 17 PRO MAX 2TB</v>
      </c>
      <c r="F3089" s="74">
        <f>precio_alta!E18</f>
        <v>12569</v>
      </c>
      <c r="G3089" s="74" t="str">
        <f>precio_alta!F18</f>
        <v>iOS</v>
      </c>
      <c r="H3089" s="69" t="s">
        <v>188</v>
      </c>
      <c r="I3089" t="s">
        <v>37</v>
      </c>
      <c r="J3089" s="69">
        <f>precio_alta!Q18</f>
        <v>14975</v>
      </c>
    </row>
    <row r="3090" spans="1:10" x14ac:dyDescent="0.3">
      <c r="A3090" t="str">
        <f t="shared" si="48"/>
        <v>APPLE IPHONE 17 PRO MAX 512GBMax Negocios + 29.90CUOTA</v>
      </c>
      <c r="B3090" s="74" t="str">
        <f>precio_alta!A19</f>
        <v>Corriente</v>
      </c>
      <c r="C3090" s="74" t="str">
        <f>precio_alta!B19</f>
        <v>5G</v>
      </c>
      <c r="D3090" s="74" t="str">
        <f>precio_alta!C19</f>
        <v>APPLE</v>
      </c>
      <c r="E3090" s="74" t="str">
        <f>precio_alta!D19</f>
        <v>APPLE IPHONE 17 PRO MAX 512GB</v>
      </c>
      <c r="F3090" s="74">
        <f>precio_alta!E19</f>
        <v>8799</v>
      </c>
      <c r="G3090" s="74" t="str">
        <f>precio_alta!F19</f>
        <v>iOS</v>
      </c>
      <c r="H3090" s="69" t="s">
        <v>188</v>
      </c>
      <c r="I3090" t="s">
        <v>37</v>
      </c>
      <c r="J3090" s="69">
        <f>precio_alta!Q19</f>
        <v>10487</v>
      </c>
    </row>
    <row r="3091" spans="1:10" x14ac:dyDescent="0.3">
      <c r="A3091" t="str">
        <f t="shared" si="48"/>
        <v>APPLE IPHONE 17E 256GBMax Negocios + 29.90CUOTA</v>
      </c>
      <c r="B3091" s="74" t="str">
        <f>precio_alta!A20</f>
        <v>Corriente</v>
      </c>
      <c r="C3091" s="74" t="str">
        <f>precio_alta!B20</f>
        <v>5G</v>
      </c>
      <c r="D3091" s="74" t="str">
        <f>precio_alta!C20</f>
        <v>APPLE</v>
      </c>
      <c r="E3091" s="74" t="str">
        <f>precio_alta!D20</f>
        <v>APPLE IPHONE 17E 256GB</v>
      </c>
      <c r="F3091" s="74">
        <f>precio_alta!E20</f>
        <v>3769</v>
      </c>
      <c r="G3091" s="74" t="str">
        <f>precio_alta!F20</f>
        <v>iOS</v>
      </c>
      <c r="H3091" s="69" t="s">
        <v>188</v>
      </c>
      <c r="I3091" t="s">
        <v>37</v>
      </c>
      <c r="J3091" s="69">
        <f>precio_alta!Q20</f>
        <v>4487</v>
      </c>
    </row>
    <row r="3092" spans="1:10" x14ac:dyDescent="0.3">
      <c r="A3092" t="str">
        <f t="shared" si="48"/>
        <v>HONOR 400 512GB 5GMax Negocios + 29.90CUOTA</v>
      </c>
      <c r="B3092" s="74" t="str">
        <f>precio_alta!A21</f>
        <v>Corriente</v>
      </c>
      <c r="C3092" s="74" t="str">
        <f>precio_alta!B21</f>
        <v>5G</v>
      </c>
      <c r="D3092" s="74" t="str">
        <f>precio_alta!C21</f>
        <v>HONOR</v>
      </c>
      <c r="E3092" s="74" t="str">
        <f>precio_alta!D21</f>
        <v>HONOR 400 512GB 5G</v>
      </c>
      <c r="F3092" s="74">
        <f>precio_alta!E21</f>
        <v>2099</v>
      </c>
      <c r="G3092" s="74" t="str">
        <f>precio_alta!F21</f>
        <v>Android</v>
      </c>
      <c r="H3092" s="69" t="s">
        <v>188</v>
      </c>
      <c r="I3092" t="s">
        <v>37</v>
      </c>
      <c r="J3092" s="69">
        <f>precio_alta!Q21</f>
        <v>2507</v>
      </c>
    </row>
    <row r="3093" spans="1:10" x14ac:dyDescent="0.3">
      <c r="A3093" t="str">
        <f t="shared" si="48"/>
        <v>HONOR 400 LITE 256GB 5GMax Negocios + 29.90CUOTA</v>
      </c>
      <c r="B3093" s="74" t="str">
        <f>precio_alta!A22</f>
        <v>Corriente</v>
      </c>
      <c r="C3093" s="74" t="str">
        <f>precio_alta!B22</f>
        <v>5G</v>
      </c>
      <c r="D3093" s="74" t="str">
        <f>precio_alta!C22</f>
        <v>HONOR</v>
      </c>
      <c r="E3093" s="74" t="str">
        <f>precio_alta!D22</f>
        <v>HONOR 400 LITE 256GB 5G</v>
      </c>
      <c r="F3093" s="74">
        <f>precio_alta!E22</f>
        <v>1519</v>
      </c>
      <c r="G3093" s="74" t="str">
        <f>precio_alta!F22</f>
        <v>Android</v>
      </c>
      <c r="H3093" s="69" t="s">
        <v>188</v>
      </c>
      <c r="I3093" t="s">
        <v>37</v>
      </c>
      <c r="J3093" s="69">
        <f>precio_alta!Q22</f>
        <v>1811</v>
      </c>
    </row>
    <row r="3094" spans="1:10" x14ac:dyDescent="0.3">
      <c r="A3094" t="str">
        <f t="shared" si="48"/>
        <v>HONOR 400 PRO 512GB 5GMax Negocios + 29.90CUOTA</v>
      </c>
      <c r="B3094" s="74" t="str">
        <f>precio_alta!A23</f>
        <v>Corriente</v>
      </c>
      <c r="C3094" s="74" t="str">
        <f>precio_alta!B23</f>
        <v>5G</v>
      </c>
      <c r="D3094" s="74" t="str">
        <f>precio_alta!C23</f>
        <v>HONOR</v>
      </c>
      <c r="E3094" s="74" t="str">
        <f>precio_alta!D23</f>
        <v>HONOR 400 PRO 512GB 5G</v>
      </c>
      <c r="F3094" s="74">
        <f>precio_alta!E23</f>
        <v>3349</v>
      </c>
      <c r="G3094" s="74" t="str">
        <f>precio_alta!F23</f>
        <v>Android</v>
      </c>
      <c r="H3094" s="69" t="s">
        <v>188</v>
      </c>
      <c r="I3094" t="s">
        <v>37</v>
      </c>
      <c r="J3094" s="69">
        <f>precio_alta!Q23</f>
        <v>3995</v>
      </c>
    </row>
    <row r="3095" spans="1:10" x14ac:dyDescent="0.3">
      <c r="A3095" t="str">
        <f t="shared" si="48"/>
        <v>HONOR 600 512GB 5GMax Negocios + 29.90CUOTA</v>
      </c>
      <c r="B3095" s="74" t="str">
        <f>precio_alta!A24</f>
        <v>Corriente</v>
      </c>
      <c r="C3095" s="74" t="str">
        <f>precio_alta!B24</f>
        <v>5G</v>
      </c>
      <c r="D3095" s="74" t="str">
        <f>precio_alta!C24</f>
        <v>HONOR</v>
      </c>
      <c r="E3095" s="74" t="str">
        <f>precio_alta!D24</f>
        <v>HONOR 600 512GB 5G</v>
      </c>
      <c r="F3095" s="74">
        <f>precio_alta!E24</f>
        <v>2959</v>
      </c>
      <c r="G3095" s="74" t="str">
        <f>precio_alta!F24</f>
        <v>Android</v>
      </c>
      <c r="H3095" s="69" t="s">
        <v>188</v>
      </c>
      <c r="I3095" t="s">
        <v>37</v>
      </c>
      <c r="J3095" s="69">
        <f>precio_alta!Q24</f>
        <v>3527</v>
      </c>
    </row>
    <row r="3096" spans="1:10" x14ac:dyDescent="0.3">
      <c r="A3096" t="str">
        <f t="shared" si="48"/>
        <v>HONOR 600 PRO 512GB 5GMax Negocios + 29.90CUOTA</v>
      </c>
      <c r="B3096" s="74" t="str">
        <f>precio_alta!A25</f>
        <v>Corriente</v>
      </c>
      <c r="C3096" s="74" t="str">
        <f>precio_alta!B25</f>
        <v>5G</v>
      </c>
      <c r="D3096" s="74" t="str">
        <f>precio_alta!C25</f>
        <v>HONOR</v>
      </c>
      <c r="E3096" s="74" t="str">
        <f>precio_alta!D25</f>
        <v>HONOR 600 PRO 512GB 5G</v>
      </c>
      <c r="F3096" s="74">
        <f>precio_alta!E25</f>
        <v>3909</v>
      </c>
      <c r="G3096" s="74" t="str">
        <f>precio_alta!F25</f>
        <v>Android</v>
      </c>
      <c r="H3096" s="69" t="s">
        <v>188</v>
      </c>
      <c r="I3096" t="s">
        <v>37</v>
      </c>
      <c r="J3096" s="69">
        <f>precio_alta!Q25</f>
        <v>4655</v>
      </c>
    </row>
    <row r="3097" spans="1:10" x14ac:dyDescent="0.3">
      <c r="A3097" t="str">
        <f t="shared" si="48"/>
        <v>HONOR 600 SMART 256GB 5GMax Negocios + 29.90CUOTA</v>
      </c>
      <c r="B3097" s="74" t="str">
        <f>precio_alta!A26</f>
        <v>Corriente</v>
      </c>
      <c r="C3097" s="74" t="str">
        <f>precio_alta!B26</f>
        <v>5G</v>
      </c>
      <c r="D3097" s="74" t="str">
        <f>precio_alta!C26</f>
        <v>HONOR</v>
      </c>
      <c r="E3097" s="74" t="str">
        <f>precio_alta!D26</f>
        <v>HONOR 600 SMART 256GB 5G</v>
      </c>
      <c r="F3097" s="74">
        <f>precio_alta!E26</f>
        <v>1659</v>
      </c>
      <c r="G3097" s="74" t="str">
        <f>precio_alta!F26</f>
        <v>Android</v>
      </c>
      <c r="H3097" s="69" t="s">
        <v>188</v>
      </c>
      <c r="I3097" t="s">
        <v>37</v>
      </c>
      <c r="J3097" s="69">
        <f>precio_alta!Q26</f>
        <v>1979</v>
      </c>
    </row>
    <row r="3098" spans="1:10" x14ac:dyDescent="0.3">
      <c r="A3098" t="str">
        <f t="shared" si="48"/>
        <v>HONOR 600E 512GB 5GMax Negocios + 29.90CUOTA</v>
      </c>
      <c r="B3098" s="74" t="str">
        <f>precio_alta!A27</f>
        <v>Corriente</v>
      </c>
      <c r="C3098" s="74" t="str">
        <f>precio_alta!B27</f>
        <v>5G</v>
      </c>
      <c r="D3098" s="74" t="str">
        <f>precio_alta!C27</f>
        <v>HONOR</v>
      </c>
      <c r="E3098" s="74" t="str">
        <f>precio_alta!D27</f>
        <v>HONOR 600E 512GB 5G</v>
      </c>
      <c r="F3098" s="74">
        <f>precio_alta!E27</f>
        <v>2149</v>
      </c>
      <c r="G3098" s="74" t="str">
        <f>precio_alta!F27</f>
        <v>Android</v>
      </c>
      <c r="H3098" s="69" t="s">
        <v>188</v>
      </c>
      <c r="I3098" t="s">
        <v>37</v>
      </c>
      <c r="J3098" s="69">
        <f>precio_alta!Q27</f>
        <v>2555</v>
      </c>
    </row>
    <row r="3099" spans="1:10" x14ac:dyDescent="0.3">
      <c r="A3099" t="str">
        <f t="shared" si="48"/>
        <v>HONOR 70 256GBMax Negocios + 29.90CUOTA</v>
      </c>
      <c r="B3099" s="74" t="str">
        <f>precio_alta!A28</f>
        <v>Corriente</v>
      </c>
      <c r="C3099" s="74" t="str">
        <f>precio_alta!B28</f>
        <v>5G</v>
      </c>
      <c r="D3099" s="74" t="str">
        <f>precio_alta!C28</f>
        <v>HONOR</v>
      </c>
      <c r="E3099" s="74" t="str">
        <f>precio_alta!D28</f>
        <v>HONOR 70 256GB</v>
      </c>
      <c r="F3099" s="74">
        <f>precio_alta!E28</f>
        <v>2859</v>
      </c>
      <c r="G3099" s="74" t="str">
        <f>precio_alta!F28</f>
        <v>Android</v>
      </c>
      <c r="H3099" s="69" t="s">
        <v>188</v>
      </c>
      <c r="I3099" t="s">
        <v>37</v>
      </c>
      <c r="J3099" s="69">
        <f>precio_alta!Q28</f>
        <v>3407</v>
      </c>
    </row>
    <row r="3100" spans="1:10" x14ac:dyDescent="0.3">
      <c r="A3100" t="str">
        <f t="shared" si="48"/>
        <v>HONOR MAGIC 7 LITE 512GB 5GMax Negocios + 29.90CUOTA</v>
      </c>
      <c r="B3100" s="74" t="str">
        <f>precio_alta!A29</f>
        <v>Corriente</v>
      </c>
      <c r="C3100" s="74" t="str">
        <f>precio_alta!B29</f>
        <v>5G</v>
      </c>
      <c r="D3100" s="74" t="str">
        <f>precio_alta!C29</f>
        <v>HONOR</v>
      </c>
      <c r="E3100" s="74" t="str">
        <f>precio_alta!D29</f>
        <v>HONOR MAGIC 7 LITE 512GB 5G</v>
      </c>
      <c r="F3100" s="74">
        <f>precio_alta!E29</f>
        <v>1849</v>
      </c>
      <c r="G3100" s="74" t="str">
        <f>precio_alta!F29</f>
        <v>Android</v>
      </c>
      <c r="H3100" s="69" t="s">
        <v>188</v>
      </c>
      <c r="I3100" t="s">
        <v>37</v>
      </c>
      <c r="J3100" s="69">
        <f>precio_alta!Q29</f>
        <v>2207</v>
      </c>
    </row>
    <row r="3101" spans="1:10" x14ac:dyDescent="0.3">
      <c r="A3101" t="str">
        <f t="shared" si="48"/>
        <v>HONOR MAGIC 8 LITE 512GB 5GMax Negocios + 29.90CUOTA</v>
      </c>
      <c r="B3101" s="74" t="str">
        <f>precio_alta!A30</f>
        <v>Corriente</v>
      </c>
      <c r="C3101" s="74" t="str">
        <f>precio_alta!B30</f>
        <v>5G</v>
      </c>
      <c r="D3101" s="74" t="str">
        <f>precio_alta!C30</f>
        <v>HONOR</v>
      </c>
      <c r="E3101" s="74" t="str">
        <f>precio_alta!D30</f>
        <v>HONOR MAGIC 8 LITE 512GB 5G</v>
      </c>
      <c r="F3101" s="74">
        <f>precio_alta!E30</f>
        <v>1779</v>
      </c>
      <c r="G3101" s="74" t="str">
        <f>precio_alta!F30</f>
        <v>Android</v>
      </c>
      <c r="H3101" s="69" t="s">
        <v>188</v>
      </c>
      <c r="I3101" t="s">
        <v>37</v>
      </c>
      <c r="J3101" s="69">
        <f>precio_alta!Q30</f>
        <v>2123</v>
      </c>
    </row>
    <row r="3102" spans="1:10" x14ac:dyDescent="0.3">
      <c r="A3102" t="str">
        <f t="shared" si="48"/>
        <v>HONOR MAGIC 8 PRO 512GB 5GMax Negocios + 29.90CUOTA</v>
      </c>
      <c r="B3102" s="74" t="str">
        <f>precio_alta!A31</f>
        <v>Corriente</v>
      </c>
      <c r="C3102" s="74" t="str">
        <f>precio_alta!B31</f>
        <v>5G</v>
      </c>
      <c r="D3102" s="74" t="str">
        <f>precio_alta!C31</f>
        <v>HONOR</v>
      </c>
      <c r="E3102" s="74" t="str">
        <f>precio_alta!D31</f>
        <v>HONOR MAGIC 8 PRO 512GB 5G</v>
      </c>
      <c r="F3102" s="74">
        <f>precio_alta!E31</f>
        <v>5789</v>
      </c>
      <c r="G3102" s="74" t="str">
        <f>precio_alta!F31</f>
        <v>Android</v>
      </c>
      <c r="H3102" s="69" t="s">
        <v>188</v>
      </c>
      <c r="I3102" t="s">
        <v>37</v>
      </c>
      <c r="J3102" s="69">
        <f>precio_alta!Q31</f>
        <v>6899</v>
      </c>
    </row>
    <row r="3103" spans="1:10" x14ac:dyDescent="0.3">
      <c r="A3103" t="str">
        <f t="shared" si="48"/>
        <v>HONOR X5C 128GBMax Negocios + 29.90CUOTA</v>
      </c>
      <c r="B3103" s="74" t="str">
        <f>precio_alta!A32</f>
        <v>Corriente</v>
      </c>
      <c r="C3103" s="74" t="str">
        <f>precio_alta!B32</f>
        <v>4G</v>
      </c>
      <c r="D3103" s="74" t="str">
        <f>precio_alta!C32</f>
        <v>HONOR</v>
      </c>
      <c r="E3103" s="74" t="str">
        <f>precio_alta!D32</f>
        <v>HONOR X5C 128GB</v>
      </c>
      <c r="F3103" s="74">
        <f>precio_alta!E32</f>
        <v>399</v>
      </c>
      <c r="G3103" s="74" t="str">
        <f>precio_alta!F32</f>
        <v>Android</v>
      </c>
      <c r="H3103" s="69" t="s">
        <v>188</v>
      </c>
      <c r="I3103" t="s">
        <v>37</v>
      </c>
      <c r="J3103" s="69">
        <f>precio_alta!Q32</f>
        <v>467</v>
      </c>
    </row>
    <row r="3104" spans="1:10" x14ac:dyDescent="0.3">
      <c r="A3104" t="str">
        <f t="shared" si="48"/>
        <v>HONOR X5C PLUS 256GBMax Negocios + 29.90CUOTA</v>
      </c>
      <c r="B3104" s="74" t="str">
        <f>precio_alta!A33</f>
        <v>Corriente</v>
      </c>
      <c r="C3104" s="74" t="str">
        <f>precio_alta!B33</f>
        <v>4G</v>
      </c>
      <c r="D3104" s="74" t="str">
        <f>precio_alta!C33</f>
        <v>HONOR</v>
      </c>
      <c r="E3104" s="74" t="str">
        <f>precio_alta!D33</f>
        <v>HONOR X5C PLUS 256GB</v>
      </c>
      <c r="F3104" s="74">
        <f>precio_alta!E33</f>
        <v>499</v>
      </c>
      <c r="G3104" s="74" t="str">
        <f>precio_alta!F33</f>
        <v>Android</v>
      </c>
      <c r="H3104" s="69" t="s">
        <v>188</v>
      </c>
      <c r="I3104" t="s">
        <v>37</v>
      </c>
      <c r="J3104" s="69">
        <f>precio_alta!Q33</f>
        <v>599</v>
      </c>
    </row>
    <row r="3105" spans="1:10" x14ac:dyDescent="0.3">
      <c r="A3105" t="str">
        <f t="shared" si="48"/>
        <v>HONOR X5D 128GBMax Negocios + 29.90CUOTA</v>
      </c>
      <c r="B3105" s="74" t="str">
        <f>precio_alta!A34</f>
        <v>Corriente</v>
      </c>
      <c r="C3105" s="74" t="str">
        <f>precio_alta!B34</f>
        <v>4G</v>
      </c>
      <c r="D3105" s="74" t="str">
        <f>precio_alta!C34</f>
        <v>HONOR</v>
      </c>
      <c r="E3105" s="74" t="str">
        <f>precio_alta!D34</f>
        <v>HONOR X5D 128GB</v>
      </c>
      <c r="F3105" s="74">
        <f>precio_alta!E34</f>
        <v>449</v>
      </c>
      <c r="G3105" s="74" t="str">
        <f>precio_alta!F34</f>
        <v>Android</v>
      </c>
      <c r="H3105" s="69" t="s">
        <v>188</v>
      </c>
      <c r="I3105" t="s">
        <v>37</v>
      </c>
      <c r="J3105" s="69">
        <f>precio_alta!Q34</f>
        <v>539</v>
      </c>
    </row>
    <row r="3106" spans="1:10" x14ac:dyDescent="0.3">
      <c r="A3106" t="str">
        <f t="shared" si="48"/>
        <v>HONOR X5D 256GBMax Negocios + 29.90CUOTA</v>
      </c>
      <c r="B3106" s="74" t="str">
        <f>precio_alta!A35</f>
        <v>Corriente</v>
      </c>
      <c r="C3106" s="74" t="str">
        <f>precio_alta!B35</f>
        <v>4G</v>
      </c>
      <c r="D3106" s="74" t="str">
        <f>precio_alta!C35</f>
        <v>HONOR</v>
      </c>
      <c r="E3106" s="74" t="str">
        <f>precio_alta!D35</f>
        <v>HONOR X5D 256GB</v>
      </c>
      <c r="F3106" s="74">
        <f>precio_alta!E35</f>
        <v>589</v>
      </c>
      <c r="G3106" s="74" t="str">
        <f>precio_alta!F35</f>
        <v>Android</v>
      </c>
      <c r="H3106" s="69" t="s">
        <v>188</v>
      </c>
      <c r="I3106" t="s">
        <v>37</v>
      </c>
      <c r="J3106" s="69">
        <f>precio_alta!Q35</f>
        <v>695</v>
      </c>
    </row>
    <row r="3107" spans="1:10" x14ac:dyDescent="0.3">
      <c r="A3107" t="str">
        <f t="shared" si="48"/>
        <v>HONOR X6C 256GBMax Negocios + 29.90CUOTA</v>
      </c>
      <c r="B3107" s="74" t="str">
        <f>precio_alta!A36</f>
        <v>Corriente</v>
      </c>
      <c r="C3107" s="74" t="str">
        <f>precio_alta!B36</f>
        <v>4G</v>
      </c>
      <c r="D3107" s="74" t="str">
        <f>precio_alta!C36</f>
        <v>HONOR</v>
      </c>
      <c r="E3107" s="74" t="str">
        <f>precio_alta!D36</f>
        <v>HONOR X6C 256GB</v>
      </c>
      <c r="F3107" s="74">
        <f>precio_alta!E36</f>
        <v>699</v>
      </c>
      <c r="G3107" s="74" t="str">
        <f>precio_alta!F36</f>
        <v>Android</v>
      </c>
      <c r="H3107" s="69" t="s">
        <v>188</v>
      </c>
      <c r="I3107" t="s">
        <v>37</v>
      </c>
      <c r="J3107" s="69">
        <f>precio_alta!Q36</f>
        <v>827</v>
      </c>
    </row>
    <row r="3108" spans="1:10" x14ac:dyDescent="0.3">
      <c r="A3108" t="str">
        <f t="shared" si="48"/>
        <v>HONOR X6D 256GB 5GMax Negocios + 29.90CUOTA</v>
      </c>
      <c r="B3108" s="74" t="str">
        <f>precio_alta!A37</f>
        <v>Corriente</v>
      </c>
      <c r="C3108" s="74" t="str">
        <f>precio_alta!B37</f>
        <v>5G</v>
      </c>
      <c r="D3108" s="74" t="str">
        <f>precio_alta!C37</f>
        <v>HONOR</v>
      </c>
      <c r="E3108" s="74" t="str">
        <f>precio_alta!D37</f>
        <v>HONOR X6D 256GB 5G</v>
      </c>
      <c r="F3108" s="74">
        <f>precio_alta!E37</f>
        <v>829</v>
      </c>
      <c r="G3108" s="74" t="str">
        <f>precio_alta!F37</f>
        <v>Android</v>
      </c>
      <c r="H3108" s="69" t="s">
        <v>188</v>
      </c>
      <c r="I3108" t="s">
        <v>37</v>
      </c>
      <c r="J3108" s="69">
        <f>precio_alta!Q37</f>
        <v>983</v>
      </c>
    </row>
    <row r="3109" spans="1:10" x14ac:dyDescent="0.3">
      <c r="A3109" t="str">
        <f t="shared" si="48"/>
        <v>HONOR X7D 256GB 5GMax Negocios + 29.90CUOTA</v>
      </c>
      <c r="B3109" s="74" t="str">
        <f>precio_alta!A38</f>
        <v>Corriente</v>
      </c>
      <c r="C3109" s="74" t="str">
        <f>precio_alta!B38</f>
        <v>5G</v>
      </c>
      <c r="D3109" s="74" t="str">
        <f>precio_alta!C38</f>
        <v>HONOR</v>
      </c>
      <c r="E3109" s="74" t="str">
        <f>precio_alta!D38</f>
        <v>HONOR X7D 256GB 5G</v>
      </c>
      <c r="F3109" s="74">
        <f>precio_alta!E38</f>
        <v>879</v>
      </c>
      <c r="G3109" s="74" t="str">
        <f>precio_alta!F38</f>
        <v>Android</v>
      </c>
      <c r="H3109" s="69" t="s">
        <v>188</v>
      </c>
      <c r="I3109" t="s">
        <v>37</v>
      </c>
      <c r="J3109" s="69">
        <f>precio_alta!Q38</f>
        <v>1055</v>
      </c>
    </row>
    <row r="3110" spans="1:10" x14ac:dyDescent="0.3">
      <c r="A3110" t="str">
        <f t="shared" si="48"/>
        <v>HONOR X7E PLUS 256GB 5GMax Negocios + 29.90CUOTA</v>
      </c>
      <c r="B3110" s="74" t="str">
        <f>precio_alta!A39</f>
        <v>Corriente</v>
      </c>
      <c r="C3110" s="74" t="str">
        <f>precio_alta!B39</f>
        <v>5G</v>
      </c>
      <c r="D3110" s="74" t="str">
        <f>precio_alta!C39</f>
        <v>HONOR</v>
      </c>
      <c r="E3110" s="74" t="str">
        <f>precio_alta!D39</f>
        <v>HONOR X7E PLUS 256GB 5G</v>
      </c>
      <c r="F3110" s="74">
        <f>precio_alta!E39</f>
        <v>1179</v>
      </c>
      <c r="G3110" s="74" t="str">
        <f>precio_alta!F39</f>
        <v>Android</v>
      </c>
      <c r="H3110" s="69" t="s">
        <v>188</v>
      </c>
      <c r="I3110" t="s">
        <v>37</v>
      </c>
      <c r="J3110" s="69">
        <f>precio_alta!Q39</f>
        <v>1415</v>
      </c>
    </row>
    <row r="3111" spans="1:10" x14ac:dyDescent="0.3">
      <c r="A3111" t="str">
        <f t="shared" si="48"/>
        <v>HONOR X8C 256GB 5GMax Negocios + 29.90CUOTA</v>
      </c>
      <c r="B3111" s="74" t="str">
        <f>precio_alta!A40</f>
        <v>Corriente</v>
      </c>
      <c r="C3111" s="74" t="str">
        <f>precio_alta!B40</f>
        <v>5G</v>
      </c>
      <c r="D3111" s="74" t="str">
        <f>precio_alta!C40</f>
        <v>HONOR</v>
      </c>
      <c r="E3111" s="74" t="str">
        <f>precio_alta!D40</f>
        <v>HONOR X8C 256GB 5G</v>
      </c>
      <c r="F3111" s="74">
        <f>precio_alta!E40</f>
        <v>1189</v>
      </c>
      <c r="G3111" s="74" t="str">
        <f>precio_alta!F40</f>
        <v>Android</v>
      </c>
      <c r="H3111" s="69" t="s">
        <v>188</v>
      </c>
      <c r="I3111" t="s">
        <v>37</v>
      </c>
      <c r="J3111" s="69">
        <f>precio_alta!Q40</f>
        <v>1415</v>
      </c>
    </row>
    <row r="3112" spans="1:10" x14ac:dyDescent="0.3">
      <c r="A3112" t="str">
        <f t="shared" si="48"/>
        <v>HUAWEI WATCH KIDS 4 PROMax Negocios + 29.90CUOTA</v>
      </c>
      <c r="B3112" s="74" t="str">
        <f>precio_alta!A41</f>
        <v>Corriente</v>
      </c>
      <c r="C3112" s="74" t="str">
        <f>precio_alta!B41</f>
        <v>4G</v>
      </c>
      <c r="D3112" s="74" t="str">
        <f>precio_alta!C41</f>
        <v>HUAWEI</v>
      </c>
      <c r="E3112" s="74" t="str">
        <f>precio_alta!D41</f>
        <v>HUAWEI WATCH KIDS 4 PRO</v>
      </c>
      <c r="F3112" s="74">
        <f>precio_alta!E41</f>
        <v>649</v>
      </c>
      <c r="G3112" s="74" t="str">
        <f>precio_alta!F41</f>
        <v>Android</v>
      </c>
      <c r="H3112" s="69" t="s">
        <v>188</v>
      </c>
      <c r="I3112" t="s">
        <v>37</v>
      </c>
      <c r="J3112" s="69">
        <f>precio_alta!Q41</f>
        <v>767</v>
      </c>
    </row>
    <row r="3113" spans="1:10" x14ac:dyDescent="0.3">
      <c r="A3113" t="str">
        <f t="shared" si="48"/>
        <v>MOTOROLA MOTO EDGE 60 512GB 5GMax Negocios + 29.90CUOTA</v>
      </c>
      <c r="B3113" s="74" t="str">
        <f>precio_alta!A42</f>
        <v>Corriente</v>
      </c>
      <c r="C3113" s="74" t="str">
        <f>precio_alta!B42</f>
        <v>5G</v>
      </c>
      <c r="D3113" s="74" t="str">
        <f>precio_alta!C42</f>
        <v>MOTOROLA</v>
      </c>
      <c r="E3113" s="74" t="str">
        <f>precio_alta!D42</f>
        <v>MOTOROLA MOTO EDGE 60 512GB 5G</v>
      </c>
      <c r="F3113" s="74">
        <f>precio_alta!E42</f>
        <v>1989</v>
      </c>
      <c r="G3113" s="74" t="str">
        <f>precio_alta!F42</f>
        <v>Android</v>
      </c>
      <c r="H3113" s="69" t="s">
        <v>188</v>
      </c>
      <c r="I3113" t="s">
        <v>37</v>
      </c>
      <c r="J3113" s="69">
        <f>precio_alta!Q42</f>
        <v>2375</v>
      </c>
    </row>
    <row r="3114" spans="1:10" x14ac:dyDescent="0.3">
      <c r="A3114" t="str">
        <f t="shared" si="48"/>
        <v>MOTOROLA MOTO EDGE 60 FUSION 256GB 5GMax Negocios + 29.90CUOTA</v>
      </c>
      <c r="B3114" s="74" t="str">
        <f>precio_alta!A43</f>
        <v>Corriente</v>
      </c>
      <c r="C3114" s="74" t="str">
        <f>precio_alta!B43</f>
        <v>5G</v>
      </c>
      <c r="D3114" s="74" t="str">
        <f>precio_alta!C43</f>
        <v>MOTOROLA</v>
      </c>
      <c r="E3114" s="74" t="str">
        <f>precio_alta!D43</f>
        <v>MOTOROLA MOTO EDGE 60 FUSION 256GB 5G</v>
      </c>
      <c r="F3114" s="74">
        <f>precio_alta!E43</f>
        <v>1439</v>
      </c>
      <c r="G3114" s="74" t="str">
        <f>precio_alta!F43</f>
        <v>Android</v>
      </c>
      <c r="H3114" s="69" t="s">
        <v>188</v>
      </c>
      <c r="I3114" t="s">
        <v>37</v>
      </c>
      <c r="J3114" s="69">
        <f>precio_alta!Q43</f>
        <v>1715</v>
      </c>
    </row>
    <row r="3115" spans="1:10" x14ac:dyDescent="0.3">
      <c r="A3115" t="str">
        <f t="shared" si="48"/>
        <v>MOTOROLA MOTO EDGE 60 PRO 512GB 5GMax Negocios + 29.90CUOTA</v>
      </c>
      <c r="B3115" s="74" t="str">
        <f>precio_alta!A44</f>
        <v>Corriente</v>
      </c>
      <c r="C3115" s="74" t="str">
        <f>precio_alta!B44</f>
        <v>5G</v>
      </c>
      <c r="D3115" s="74" t="str">
        <f>precio_alta!C44</f>
        <v>MOTOROLA</v>
      </c>
      <c r="E3115" s="74" t="str">
        <f>precio_alta!D44</f>
        <v>MOTOROLA MOTO EDGE 60 PRO 512GB 5G</v>
      </c>
      <c r="F3115" s="74">
        <f>precio_alta!E44</f>
        <v>2649</v>
      </c>
      <c r="G3115" s="74" t="str">
        <f>precio_alta!F44</f>
        <v>Android</v>
      </c>
      <c r="H3115" s="69" t="s">
        <v>188</v>
      </c>
      <c r="I3115" t="s">
        <v>37</v>
      </c>
      <c r="J3115" s="69">
        <f>precio_alta!Q44</f>
        <v>3155</v>
      </c>
    </row>
    <row r="3116" spans="1:10" x14ac:dyDescent="0.3">
      <c r="A3116" t="str">
        <f t="shared" si="48"/>
        <v>MOTOROLA MOTO EDGE 70 512GB 5GMax Negocios + 29.90CUOTA</v>
      </c>
      <c r="B3116" s="74" t="str">
        <f>precio_alta!A45</f>
        <v>Corriente</v>
      </c>
      <c r="C3116" s="74" t="str">
        <f>precio_alta!B45</f>
        <v>5G</v>
      </c>
      <c r="D3116" s="74" t="str">
        <f>precio_alta!C45</f>
        <v>MOTOROLA</v>
      </c>
      <c r="E3116" s="74" t="str">
        <f>precio_alta!D45</f>
        <v>MOTOROLA MOTO EDGE 70 512GB 5G</v>
      </c>
      <c r="F3116" s="74">
        <f>precio_alta!E45</f>
        <v>2549</v>
      </c>
      <c r="G3116" s="74" t="str">
        <f>precio_alta!F45</f>
        <v>Android</v>
      </c>
      <c r="H3116" s="69" t="s">
        <v>188</v>
      </c>
      <c r="I3116" t="s">
        <v>37</v>
      </c>
      <c r="J3116" s="69">
        <f>precio_alta!Q45</f>
        <v>3035</v>
      </c>
    </row>
    <row r="3117" spans="1:10" x14ac:dyDescent="0.3">
      <c r="A3117" t="str">
        <f t="shared" si="48"/>
        <v>MOTOROLA MOTO EDGE 70 FUSION 256GB 5GMax Negocios + 29.90CUOTA</v>
      </c>
      <c r="B3117" s="74" t="str">
        <f>precio_alta!A46</f>
        <v>Corriente</v>
      </c>
      <c r="C3117" s="74" t="str">
        <f>precio_alta!B46</f>
        <v>5G</v>
      </c>
      <c r="D3117" s="74" t="str">
        <f>precio_alta!C46</f>
        <v>MOTOROLA</v>
      </c>
      <c r="E3117" s="74" t="str">
        <f>precio_alta!D46</f>
        <v>MOTOROLA MOTO EDGE 70 FUSION 256GB 5G</v>
      </c>
      <c r="F3117" s="74">
        <f>precio_alta!E46</f>
        <v>1899</v>
      </c>
      <c r="G3117" s="74" t="str">
        <f>precio_alta!F46</f>
        <v>Android</v>
      </c>
      <c r="H3117" s="69" t="s">
        <v>188</v>
      </c>
      <c r="I3117" t="s">
        <v>37</v>
      </c>
      <c r="J3117" s="69">
        <f>precio_alta!Q46</f>
        <v>2255</v>
      </c>
    </row>
    <row r="3118" spans="1:10" x14ac:dyDescent="0.3">
      <c r="A3118" t="str">
        <f t="shared" si="48"/>
        <v>MOTOROLA MOTO EDGE 70 PRO 512GB 5GMax Negocios + 29.90CUOTA</v>
      </c>
      <c r="B3118" s="74" t="str">
        <f>precio_alta!A47</f>
        <v>Corriente</v>
      </c>
      <c r="C3118" s="74" t="str">
        <f>precio_alta!B47</f>
        <v>5G</v>
      </c>
      <c r="D3118" s="74" t="str">
        <f>precio_alta!C47</f>
        <v>MOTOROLA</v>
      </c>
      <c r="E3118" s="74" t="str">
        <f>precio_alta!D47</f>
        <v>MOTOROLA MOTO EDGE 70 PRO 512GB 5G</v>
      </c>
      <c r="F3118" s="74">
        <f>precio_alta!E47</f>
        <v>3619</v>
      </c>
      <c r="G3118" s="74" t="str">
        <f>precio_alta!F47</f>
        <v>Android</v>
      </c>
      <c r="H3118" s="69" t="s">
        <v>188</v>
      </c>
      <c r="I3118" t="s">
        <v>37</v>
      </c>
      <c r="J3118" s="69">
        <f>precio_alta!Q47</f>
        <v>4307</v>
      </c>
    </row>
    <row r="3119" spans="1:10" x14ac:dyDescent="0.3">
      <c r="A3119" t="str">
        <f t="shared" si="48"/>
        <v>MOTOROLA MOTO G06 128GBMax Negocios + 29.90CUOTA</v>
      </c>
      <c r="B3119" s="74" t="str">
        <f>precio_alta!A48</f>
        <v>Corriente</v>
      </c>
      <c r="C3119" s="74" t="str">
        <f>precio_alta!B48</f>
        <v>4G</v>
      </c>
      <c r="D3119" s="74" t="str">
        <f>precio_alta!C48</f>
        <v>MOTOROLA</v>
      </c>
      <c r="E3119" s="74" t="str">
        <f>precio_alta!D48</f>
        <v>MOTOROLA MOTO G06 128GB</v>
      </c>
      <c r="F3119" s="74">
        <f>precio_alta!E48</f>
        <v>619</v>
      </c>
      <c r="G3119" s="74" t="str">
        <f>precio_alta!F48</f>
        <v>Android</v>
      </c>
      <c r="H3119" s="69" t="s">
        <v>188</v>
      </c>
      <c r="I3119" t="s">
        <v>37</v>
      </c>
      <c r="J3119" s="69">
        <f>precio_alta!Q48</f>
        <v>743</v>
      </c>
    </row>
    <row r="3120" spans="1:10" x14ac:dyDescent="0.3">
      <c r="A3120" t="str">
        <f t="shared" si="48"/>
        <v>MOTOROLA MOTO G06 256GBMax Negocios + 29.90CUOTA</v>
      </c>
      <c r="B3120" s="74" t="str">
        <f>precio_alta!A49</f>
        <v>Corriente</v>
      </c>
      <c r="C3120" s="74" t="str">
        <f>precio_alta!B49</f>
        <v>4G</v>
      </c>
      <c r="D3120" s="74" t="str">
        <f>precio_alta!C49</f>
        <v>MOTOROLA</v>
      </c>
      <c r="E3120" s="74" t="str">
        <f>precio_alta!D49</f>
        <v>MOTOROLA MOTO G06 256GB</v>
      </c>
      <c r="F3120" s="74">
        <f>precio_alta!E49</f>
        <v>649</v>
      </c>
      <c r="G3120" s="74" t="str">
        <f>precio_alta!F49</f>
        <v>Android</v>
      </c>
      <c r="H3120" s="69" t="s">
        <v>188</v>
      </c>
      <c r="I3120" t="s">
        <v>37</v>
      </c>
      <c r="J3120" s="69">
        <f>precio_alta!Q49</f>
        <v>767</v>
      </c>
    </row>
    <row r="3121" spans="1:10" x14ac:dyDescent="0.3">
      <c r="A3121" t="str">
        <f t="shared" si="48"/>
        <v>MOTOROLA MOTO G15 256GBMax Negocios + 29.90CUOTA</v>
      </c>
      <c r="B3121" s="74" t="str">
        <f>precio_alta!A50</f>
        <v>Corriente</v>
      </c>
      <c r="C3121" s="74" t="str">
        <f>precio_alta!B50</f>
        <v>4G</v>
      </c>
      <c r="D3121" s="74" t="str">
        <f>precio_alta!C50</f>
        <v>MOTOROLA</v>
      </c>
      <c r="E3121" s="74" t="str">
        <f>precio_alta!D50</f>
        <v>MOTOROLA MOTO G15 256GB</v>
      </c>
      <c r="F3121" s="74">
        <f>precio_alta!E50</f>
        <v>719</v>
      </c>
      <c r="G3121" s="74" t="str">
        <f>precio_alta!F50</f>
        <v>Android</v>
      </c>
      <c r="H3121" s="69" t="s">
        <v>188</v>
      </c>
      <c r="I3121" t="s">
        <v>37</v>
      </c>
      <c r="J3121" s="69">
        <f>precio_alta!Q50</f>
        <v>851</v>
      </c>
    </row>
    <row r="3122" spans="1:10" x14ac:dyDescent="0.3">
      <c r="A3122" t="str">
        <f t="shared" si="48"/>
        <v>MOTOROLA MOTO G17 256GBMax Negocios + 29.90CUOTA</v>
      </c>
      <c r="B3122" s="74" t="str">
        <f>precio_alta!A51</f>
        <v>Corriente</v>
      </c>
      <c r="C3122" s="74" t="str">
        <f>precio_alta!B51</f>
        <v>4G</v>
      </c>
      <c r="D3122" s="74" t="str">
        <f>precio_alta!C51</f>
        <v>MOTOROLA</v>
      </c>
      <c r="E3122" s="74" t="str">
        <f>precio_alta!D51</f>
        <v>MOTOROLA MOTO G17 256GB</v>
      </c>
      <c r="F3122" s="74">
        <f>precio_alta!E51</f>
        <v>779</v>
      </c>
      <c r="G3122" s="74" t="str">
        <f>precio_alta!F51</f>
        <v>Android</v>
      </c>
      <c r="H3122" s="69" t="s">
        <v>188</v>
      </c>
      <c r="I3122" t="s">
        <v>37</v>
      </c>
      <c r="J3122" s="69">
        <f>precio_alta!Q51</f>
        <v>935</v>
      </c>
    </row>
    <row r="3123" spans="1:10" x14ac:dyDescent="0.3">
      <c r="A3123" t="str">
        <f t="shared" si="48"/>
        <v>MOTOROLA MOTO G47 128GB 5GMax Negocios + 29.90CUOTA</v>
      </c>
      <c r="B3123" s="74" t="str">
        <f>precio_alta!A52</f>
        <v>Corriente</v>
      </c>
      <c r="C3123" s="74" t="str">
        <f>precio_alta!B52</f>
        <v>5G</v>
      </c>
      <c r="D3123" s="74" t="str">
        <f>precio_alta!C52</f>
        <v>MOTOROLA</v>
      </c>
      <c r="E3123" s="74" t="str">
        <f>precio_alta!D52</f>
        <v>MOTOROLA MOTO G47 128GB 5G</v>
      </c>
      <c r="F3123" s="74">
        <f>precio_alta!E52</f>
        <v>949</v>
      </c>
      <c r="G3123" s="74" t="str">
        <f>precio_alta!F52</f>
        <v>Android</v>
      </c>
      <c r="H3123" s="69" t="s">
        <v>188</v>
      </c>
      <c r="I3123" t="s">
        <v>37</v>
      </c>
      <c r="J3123" s="69">
        <f>precio_alta!Q52</f>
        <v>1127</v>
      </c>
    </row>
    <row r="3124" spans="1:10" x14ac:dyDescent="0.3">
      <c r="A3124" t="str">
        <f t="shared" si="48"/>
        <v>MOTOROLA MOTO G56 256GB 5GMax Negocios + 29.90CUOTA</v>
      </c>
      <c r="B3124" s="74" t="str">
        <f>precio_alta!A53</f>
        <v>Corriente</v>
      </c>
      <c r="C3124" s="74" t="str">
        <f>precio_alta!B53</f>
        <v>5G</v>
      </c>
      <c r="D3124" s="74" t="str">
        <f>precio_alta!C53</f>
        <v>MOTOROLA</v>
      </c>
      <c r="E3124" s="74" t="str">
        <f>precio_alta!D53</f>
        <v>MOTOROLA MOTO G56 256GB 5G</v>
      </c>
      <c r="F3124" s="74">
        <f>precio_alta!E53</f>
        <v>969</v>
      </c>
      <c r="G3124" s="74" t="str">
        <f>precio_alta!F53</f>
        <v>Android</v>
      </c>
      <c r="H3124" s="69" t="s">
        <v>188</v>
      </c>
      <c r="I3124" t="s">
        <v>37</v>
      </c>
      <c r="J3124" s="69">
        <f>precio_alta!Q53</f>
        <v>1163</v>
      </c>
    </row>
    <row r="3125" spans="1:10" x14ac:dyDescent="0.3">
      <c r="A3125" t="str">
        <f t="shared" si="48"/>
        <v>MOTOROLA MOTO G67 256GB 5GMax Negocios + 29.90CUOTA</v>
      </c>
      <c r="B3125" s="74" t="str">
        <f>precio_alta!A54</f>
        <v>Corriente</v>
      </c>
      <c r="C3125" s="74" t="str">
        <f>precio_alta!B54</f>
        <v>5G</v>
      </c>
      <c r="D3125" s="74" t="str">
        <f>precio_alta!C54</f>
        <v>MOTOROLA</v>
      </c>
      <c r="E3125" s="74" t="str">
        <f>precio_alta!D54</f>
        <v>MOTOROLA MOTO G67 256GB 5G</v>
      </c>
      <c r="F3125" s="74">
        <f>precio_alta!E54</f>
        <v>1269</v>
      </c>
      <c r="G3125" s="74" t="str">
        <f>precio_alta!F54</f>
        <v>Android</v>
      </c>
      <c r="H3125" s="69" t="s">
        <v>188</v>
      </c>
      <c r="I3125" t="s">
        <v>37</v>
      </c>
      <c r="J3125" s="69">
        <f>precio_alta!Q54</f>
        <v>1511</v>
      </c>
    </row>
    <row r="3126" spans="1:10" x14ac:dyDescent="0.3">
      <c r="A3126" t="str">
        <f t="shared" si="48"/>
        <v>MOTOROLA MOTO G77 256GB 5GMax Negocios + 29.90CUOTA</v>
      </c>
      <c r="B3126" s="74" t="str">
        <f>precio_alta!A55</f>
        <v>Corriente</v>
      </c>
      <c r="C3126" s="74" t="str">
        <f>precio_alta!B55</f>
        <v>5G</v>
      </c>
      <c r="D3126" s="74" t="str">
        <f>precio_alta!C55</f>
        <v>MOTOROLA</v>
      </c>
      <c r="E3126" s="74" t="str">
        <f>precio_alta!D55</f>
        <v>MOTOROLA MOTO G77 256GB 5G</v>
      </c>
      <c r="F3126" s="74">
        <f>precio_alta!E55</f>
        <v>1519</v>
      </c>
      <c r="G3126" s="74" t="str">
        <f>precio_alta!F55</f>
        <v>Android</v>
      </c>
      <c r="H3126" s="69" t="s">
        <v>188</v>
      </c>
      <c r="I3126" t="s">
        <v>37</v>
      </c>
      <c r="J3126" s="69">
        <f>precio_alta!Q55</f>
        <v>1811</v>
      </c>
    </row>
    <row r="3127" spans="1:10" x14ac:dyDescent="0.3">
      <c r="A3127" t="str">
        <f t="shared" si="48"/>
        <v>MOTOROLA MOTO RAZR 60 512GB 5GMax Negocios + 29.90CUOTA</v>
      </c>
      <c r="B3127" s="74" t="str">
        <f>precio_alta!A56</f>
        <v>Corriente</v>
      </c>
      <c r="C3127" s="74" t="str">
        <f>precio_alta!B56</f>
        <v>5G</v>
      </c>
      <c r="D3127" s="74" t="str">
        <f>precio_alta!C56</f>
        <v>MOTOROLA</v>
      </c>
      <c r="E3127" s="74" t="str">
        <f>precio_alta!D56</f>
        <v>MOTOROLA MOTO RAZR 60 512GB 5G</v>
      </c>
      <c r="F3127" s="74">
        <f>precio_alta!E56</f>
        <v>3789</v>
      </c>
      <c r="G3127" s="74" t="str">
        <f>precio_alta!F56</f>
        <v>Android</v>
      </c>
      <c r="H3127" s="69" t="s">
        <v>188</v>
      </c>
      <c r="I3127" t="s">
        <v>37</v>
      </c>
      <c r="J3127" s="69">
        <f>precio_alta!Q56</f>
        <v>4523</v>
      </c>
    </row>
    <row r="3128" spans="1:10" x14ac:dyDescent="0.3">
      <c r="A3128" t="str">
        <f t="shared" si="48"/>
        <v>MOTOROLA MOTO RAZR 70 512GB 5GMax Negocios + 29.90CUOTA</v>
      </c>
      <c r="B3128" s="74" t="str">
        <f>precio_alta!A57</f>
        <v>Corriente</v>
      </c>
      <c r="C3128" s="74" t="str">
        <f>precio_alta!B57</f>
        <v>5G</v>
      </c>
      <c r="D3128" s="74" t="str">
        <f>precio_alta!C57</f>
        <v>MOTOROLA</v>
      </c>
      <c r="E3128" s="74" t="str">
        <f>precio_alta!D57</f>
        <v>MOTOROLA MOTO RAZR 70 512GB 5G</v>
      </c>
      <c r="F3128" s="74">
        <f>precio_alta!E57</f>
        <v>4089</v>
      </c>
      <c r="G3128" s="74" t="str">
        <f>precio_alta!F57</f>
        <v>Android</v>
      </c>
      <c r="H3128" s="69" t="s">
        <v>188</v>
      </c>
      <c r="I3128" t="s">
        <v>37</v>
      </c>
      <c r="J3128" s="69">
        <f>precio_alta!Q57</f>
        <v>4871</v>
      </c>
    </row>
    <row r="3129" spans="1:10" x14ac:dyDescent="0.3">
      <c r="A3129" t="str">
        <f t="shared" si="48"/>
        <v>OPPO A5 256GBMax Negocios + 29.90CUOTA</v>
      </c>
      <c r="B3129" s="74" t="str">
        <f>precio_alta!A58</f>
        <v>Corriente</v>
      </c>
      <c r="C3129" s="74" t="str">
        <f>precio_alta!B58</f>
        <v>4G</v>
      </c>
      <c r="D3129" s="74" t="str">
        <f>precio_alta!C58</f>
        <v>OPPO</v>
      </c>
      <c r="E3129" s="74" t="str">
        <f>precio_alta!D58</f>
        <v>OPPO A5 256GB</v>
      </c>
      <c r="F3129" s="74">
        <f>precio_alta!E58</f>
        <v>849</v>
      </c>
      <c r="G3129" s="74" t="str">
        <f>precio_alta!F58</f>
        <v>Android</v>
      </c>
      <c r="H3129" s="69" t="s">
        <v>188</v>
      </c>
      <c r="I3129" t="s">
        <v>37</v>
      </c>
      <c r="J3129" s="69">
        <f>precio_alta!Q58</f>
        <v>1007</v>
      </c>
    </row>
    <row r="3130" spans="1:10" x14ac:dyDescent="0.3">
      <c r="A3130" t="str">
        <f t="shared" si="48"/>
        <v>OPPO A5 256GB 5GMax Negocios + 29.90CUOTA</v>
      </c>
      <c r="B3130" s="74" t="str">
        <f>precio_alta!A59</f>
        <v>Corriente</v>
      </c>
      <c r="C3130" s="74" t="str">
        <f>precio_alta!B59</f>
        <v>5G</v>
      </c>
      <c r="D3130" s="74" t="str">
        <f>precio_alta!C59</f>
        <v>OPPO</v>
      </c>
      <c r="E3130" s="74" t="str">
        <f>precio_alta!D59</f>
        <v>OPPO A5 256GB 5G</v>
      </c>
      <c r="F3130" s="74">
        <f>precio_alta!E59</f>
        <v>1319</v>
      </c>
      <c r="G3130" s="74" t="str">
        <f>precio_alta!F59</f>
        <v>Android</v>
      </c>
      <c r="H3130" s="69" t="s">
        <v>188</v>
      </c>
      <c r="I3130" t="s">
        <v>37</v>
      </c>
      <c r="J3130" s="69">
        <f>precio_alta!Q59</f>
        <v>1571</v>
      </c>
    </row>
    <row r="3131" spans="1:10" x14ac:dyDescent="0.3">
      <c r="A3131" t="str">
        <f t="shared" si="48"/>
        <v>OPPO A5X 128GBMax Negocios + 29.90CUOTA</v>
      </c>
      <c r="B3131" s="74" t="str">
        <f>precio_alta!A60</f>
        <v>Corriente</v>
      </c>
      <c r="C3131" s="74" t="str">
        <f>precio_alta!B60</f>
        <v>4G</v>
      </c>
      <c r="D3131" s="74" t="str">
        <f>precio_alta!C60</f>
        <v>OPPO</v>
      </c>
      <c r="E3131" s="74" t="str">
        <f>precio_alta!D60</f>
        <v>OPPO A5X 128GB</v>
      </c>
      <c r="F3131" s="74">
        <f>precio_alta!E60</f>
        <v>659</v>
      </c>
      <c r="G3131" s="74" t="str">
        <f>precio_alta!F60</f>
        <v>Android</v>
      </c>
      <c r="H3131" s="69" t="s">
        <v>188</v>
      </c>
      <c r="I3131" t="s">
        <v>37</v>
      </c>
      <c r="J3131" s="69">
        <f>precio_alta!Q60</f>
        <v>791</v>
      </c>
    </row>
    <row r="3132" spans="1:10" x14ac:dyDescent="0.3">
      <c r="A3132" t="str">
        <f t="shared" si="48"/>
        <v>OPPO A6 PRO 256GB 5GMax Negocios + 29.90CUOTA</v>
      </c>
      <c r="B3132" s="74" t="str">
        <f>precio_alta!A61</f>
        <v>Corriente</v>
      </c>
      <c r="C3132" s="74" t="str">
        <f>precio_alta!B61</f>
        <v>5G</v>
      </c>
      <c r="D3132" s="74" t="str">
        <f>precio_alta!C61</f>
        <v>OPPO</v>
      </c>
      <c r="E3132" s="74" t="str">
        <f>precio_alta!D61</f>
        <v>OPPO A6 PRO 256GB 5G</v>
      </c>
      <c r="F3132" s="74">
        <f>precio_alta!E61</f>
        <v>1779</v>
      </c>
      <c r="G3132" s="74" t="str">
        <f>precio_alta!F61</f>
        <v>Android</v>
      </c>
      <c r="H3132" s="69" t="s">
        <v>188</v>
      </c>
      <c r="I3132" t="s">
        <v>37</v>
      </c>
      <c r="J3132" s="69">
        <f>precio_alta!Q61</f>
        <v>2123</v>
      </c>
    </row>
    <row r="3133" spans="1:10" x14ac:dyDescent="0.3">
      <c r="A3133" t="str">
        <f t="shared" si="48"/>
        <v>OPPO A6T 128GBMax Negocios + 29.90CUOTA</v>
      </c>
      <c r="B3133" s="74" t="str">
        <f>precio_alta!A62</f>
        <v>Corriente</v>
      </c>
      <c r="C3133" s="74" t="str">
        <f>precio_alta!B62</f>
        <v>4G</v>
      </c>
      <c r="D3133" s="74" t="str">
        <f>precio_alta!C62</f>
        <v>OPPO</v>
      </c>
      <c r="E3133" s="74" t="str">
        <f>precio_alta!D62</f>
        <v>OPPO A6T 128GB</v>
      </c>
      <c r="F3133" s="74">
        <f>precio_alta!E62</f>
        <v>789</v>
      </c>
      <c r="G3133" s="74" t="str">
        <f>precio_alta!F62</f>
        <v>Android</v>
      </c>
      <c r="H3133" s="69" t="s">
        <v>188</v>
      </c>
      <c r="I3133" t="s">
        <v>37</v>
      </c>
      <c r="J3133" s="69">
        <f>precio_alta!Q62</f>
        <v>935</v>
      </c>
    </row>
    <row r="3134" spans="1:10" x14ac:dyDescent="0.3">
      <c r="A3134" t="str">
        <f t="shared" si="48"/>
        <v>OPPO A6X 256GB 5GMax Negocios + 29.90CUOTA</v>
      </c>
      <c r="B3134" s="74" t="str">
        <f>precio_alta!A63</f>
        <v>Corriente</v>
      </c>
      <c r="C3134" s="74" t="str">
        <f>precio_alta!B63</f>
        <v>5G</v>
      </c>
      <c r="D3134" s="74" t="str">
        <f>precio_alta!C63</f>
        <v>OPPO</v>
      </c>
      <c r="E3134" s="74" t="str">
        <f>precio_alta!D63</f>
        <v>OPPO A6X 256GB 5G</v>
      </c>
      <c r="F3134" s="74">
        <f>precio_alta!E63</f>
        <v>1159</v>
      </c>
      <c r="G3134" s="74" t="str">
        <f>precio_alta!F63</f>
        <v>Android</v>
      </c>
      <c r="H3134" s="69" t="s">
        <v>188</v>
      </c>
      <c r="I3134" t="s">
        <v>37</v>
      </c>
      <c r="J3134" s="69">
        <f>precio_alta!Q63</f>
        <v>1379</v>
      </c>
    </row>
    <row r="3135" spans="1:10" x14ac:dyDescent="0.3">
      <c r="A3135" t="str">
        <f t="shared" si="48"/>
        <v>OPPO RENO 14F 256GB 5GMax Negocios + 29.90CUOTA</v>
      </c>
      <c r="B3135" s="74" t="str">
        <f>precio_alta!A64</f>
        <v>Corriente</v>
      </c>
      <c r="C3135" s="74" t="str">
        <f>precio_alta!B64</f>
        <v>4G</v>
      </c>
      <c r="D3135" s="74" t="str">
        <f>precio_alta!C64</f>
        <v>OPPO</v>
      </c>
      <c r="E3135" s="74" t="str">
        <f>precio_alta!D64</f>
        <v>OPPO RENO 14F 256GB 5G</v>
      </c>
      <c r="F3135" s="74">
        <f>precio_alta!E64</f>
        <v>2229</v>
      </c>
      <c r="G3135" s="74" t="str">
        <f>precio_alta!F64</f>
        <v>Android</v>
      </c>
      <c r="H3135" s="69" t="s">
        <v>188</v>
      </c>
      <c r="I3135" t="s">
        <v>37</v>
      </c>
      <c r="J3135" s="69">
        <f>precio_alta!Q64</f>
        <v>2651</v>
      </c>
    </row>
    <row r="3136" spans="1:10" x14ac:dyDescent="0.3">
      <c r="A3136" t="str">
        <f t="shared" si="48"/>
        <v>OPPO RENO 14F 512GB 5GMax Negocios + 29.90CUOTA</v>
      </c>
      <c r="B3136" s="74" t="str">
        <f>precio_alta!A65</f>
        <v>Corriente</v>
      </c>
      <c r="C3136" s="74" t="str">
        <f>precio_alta!B65</f>
        <v>5G</v>
      </c>
      <c r="D3136" s="74" t="str">
        <f>precio_alta!C65</f>
        <v>OPPO</v>
      </c>
      <c r="E3136" s="74" t="str">
        <f>precio_alta!D65</f>
        <v>OPPO RENO 14F 512GB 5G</v>
      </c>
      <c r="F3136" s="74">
        <f>precio_alta!E65</f>
        <v>2439</v>
      </c>
      <c r="G3136" s="74" t="str">
        <f>precio_alta!F65</f>
        <v>Android</v>
      </c>
      <c r="H3136" s="69" t="s">
        <v>188</v>
      </c>
      <c r="I3136" t="s">
        <v>37</v>
      </c>
      <c r="J3136" s="69">
        <f>precio_alta!Q65</f>
        <v>2903</v>
      </c>
    </row>
    <row r="3137" spans="1:10" x14ac:dyDescent="0.3">
      <c r="A3137" t="str">
        <f t="shared" si="48"/>
        <v>OPPO RENO 16 256GB 5GMax Negocios + 29.90CUOTA</v>
      </c>
      <c r="B3137" s="74" t="str">
        <f>precio_alta!A66</f>
        <v>Corriente</v>
      </c>
      <c r="C3137" s="74" t="str">
        <f>precio_alta!B66</f>
        <v>5G</v>
      </c>
      <c r="D3137" s="74" t="str">
        <f>precio_alta!C66</f>
        <v>OPPO</v>
      </c>
      <c r="E3137" s="74" t="str">
        <f>precio_alta!D66</f>
        <v>OPPO RENO 16 256GB 5G</v>
      </c>
      <c r="F3137" s="74">
        <f>precio_alta!E66</f>
        <v>3839</v>
      </c>
      <c r="G3137" s="74" t="str">
        <f>precio_alta!F66</f>
        <v>Android</v>
      </c>
      <c r="H3137" s="69" t="s">
        <v>188</v>
      </c>
      <c r="I3137" t="s">
        <v>37</v>
      </c>
      <c r="J3137" s="69">
        <f>precio_alta!Q66</f>
        <v>4571</v>
      </c>
    </row>
    <row r="3138" spans="1:10" x14ac:dyDescent="0.3">
      <c r="A3138" t="str">
        <f t="shared" si="48"/>
        <v>OPPO RENO 16F 256GB 5GMax Negocios + 29.90CUOTA</v>
      </c>
      <c r="B3138" s="74" t="str">
        <f>precio_alta!A67</f>
        <v>Corriente</v>
      </c>
      <c r="C3138" s="74" t="str">
        <f>precio_alta!B67</f>
        <v>5G</v>
      </c>
      <c r="D3138" s="74" t="str">
        <f>precio_alta!C67</f>
        <v>OPPO</v>
      </c>
      <c r="E3138" s="74" t="str">
        <f>precio_alta!D67</f>
        <v>OPPO RENO 16F 256GB 5G</v>
      </c>
      <c r="F3138" s="74">
        <f>precio_alta!E67</f>
        <v>3129</v>
      </c>
      <c r="G3138" s="74" t="str">
        <f>precio_alta!F67</f>
        <v>Android</v>
      </c>
      <c r="H3138" s="69" t="s">
        <v>188</v>
      </c>
      <c r="I3138" t="s">
        <v>37</v>
      </c>
      <c r="J3138" s="69">
        <f>precio_alta!Q67</f>
        <v>3719</v>
      </c>
    </row>
    <row r="3139" spans="1:10" x14ac:dyDescent="0.3">
      <c r="A3139" t="str">
        <f t="shared" ref="A3139:A3202" si="49">CONCATENATE(E3139,I3139,H3139)</f>
        <v>SAMSUNG GALAXY A07 128GBMax Negocios + 29.90CUOTA</v>
      </c>
      <c r="B3139" s="74" t="str">
        <f>precio_alta!A68</f>
        <v>Corriente</v>
      </c>
      <c r="C3139" s="74" t="str">
        <f>precio_alta!B68</f>
        <v>4G</v>
      </c>
      <c r="D3139" s="74" t="str">
        <f>precio_alta!C68</f>
        <v>SAMSUNG</v>
      </c>
      <c r="E3139" s="74" t="str">
        <f>precio_alta!D68</f>
        <v>SAMSUNG GALAXY A07 128GB</v>
      </c>
      <c r="F3139" s="74">
        <f>precio_alta!E68</f>
        <v>599</v>
      </c>
      <c r="G3139" s="74" t="str">
        <f>precio_alta!F68</f>
        <v>Android</v>
      </c>
      <c r="H3139" s="69" t="s">
        <v>188</v>
      </c>
      <c r="I3139" t="s">
        <v>37</v>
      </c>
      <c r="J3139" s="69">
        <f>precio_alta!Q68</f>
        <v>707</v>
      </c>
    </row>
    <row r="3140" spans="1:10" x14ac:dyDescent="0.3">
      <c r="A3140" t="str">
        <f t="shared" si="49"/>
        <v>SAMSUNG GALAXY A16 128GBMax Negocios + 29.90CUOTA</v>
      </c>
      <c r="B3140" s="74" t="str">
        <f>precio_alta!A69</f>
        <v>Corriente</v>
      </c>
      <c r="C3140" s="74" t="str">
        <f>precio_alta!B69</f>
        <v>4G</v>
      </c>
      <c r="D3140" s="74" t="str">
        <f>precio_alta!C69</f>
        <v>SAMSUNG</v>
      </c>
      <c r="E3140" s="74" t="str">
        <f>precio_alta!D69</f>
        <v>SAMSUNG GALAXY A16 128GB</v>
      </c>
      <c r="F3140" s="74">
        <f>precio_alta!E69</f>
        <v>659</v>
      </c>
      <c r="G3140" s="74" t="str">
        <f>precio_alta!F69</f>
        <v>Android</v>
      </c>
      <c r="H3140" s="69" t="s">
        <v>188</v>
      </c>
      <c r="I3140" t="s">
        <v>37</v>
      </c>
      <c r="J3140" s="69">
        <f>precio_alta!Q69</f>
        <v>791</v>
      </c>
    </row>
    <row r="3141" spans="1:10" x14ac:dyDescent="0.3">
      <c r="A3141" t="str">
        <f t="shared" si="49"/>
        <v>SAMSUNG GALAXY A17 128GB 5GMax Negocios + 29.90CUOTA</v>
      </c>
      <c r="B3141" s="74" t="str">
        <f>precio_alta!A70</f>
        <v>Corriente</v>
      </c>
      <c r="C3141" s="74" t="str">
        <f>precio_alta!B70</f>
        <v>5G</v>
      </c>
      <c r="D3141" s="74" t="str">
        <f>precio_alta!C70</f>
        <v>SAMSUNG</v>
      </c>
      <c r="E3141" s="74" t="str">
        <f>precio_alta!D70</f>
        <v>SAMSUNG GALAXY A17 128GB 5G</v>
      </c>
      <c r="F3141" s="74">
        <f>precio_alta!E70</f>
        <v>1179</v>
      </c>
      <c r="G3141" s="74" t="str">
        <f>precio_alta!F70</f>
        <v>Android</v>
      </c>
      <c r="H3141" s="69" t="s">
        <v>188</v>
      </c>
      <c r="I3141" t="s">
        <v>37</v>
      </c>
      <c r="J3141" s="69">
        <f>precio_alta!Q70</f>
        <v>1403</v>
      </c>
    </row>
    <row r="3142" spans="1:10" x14ac:dyDescent="0.3">
      <c r="A3142" t="str">
        <f t="shared" si="49"/>
        <v>SAMSUNG GALAXY A17 256GB 5GMax Negocios + 29.90CUOTA</v>
      </c>
      <c r="B3142" s="74" t="str">
        <f>precio_alta!A71</f>
        <v>Corriente</v>
      </c>
      <c r="C3142" s="74" t="str">
        <f>precio_alta!B71</f>
        <v>5G</v>
      </c>
      <c r="D3142" s="74" t="str">
        <f>precio_alta!C71</f>
        <v>SAMSUNG</v>
      </c>
      <c r="E3142" s="74" t="str">
        <f>precio_alta!D71</f>
        <v>SAMSUNG GALAXY A17 256GB 5G</v>
      </c>
      <c r="F3142" s="74">
        <f>precio_alta!E71</f>
        <v>1309</v>
      </c>
      <c r="G3142" s="74" t="str">
        <f>precio_alta!F71</f>
        <v>Android</v>
      </c>
      <c r="H3142" s="69" t="s">
        <v>188</v>
      </c>
      <c r="I3142" t="s">
        <v>37</v>
      </c>
      <c r="J3142" s="69">
        <f>precio_alta!Q71</f>
        <v>1559</v>
      </c>
    </row>
    <row r="3143" spans="1:10" x14ac:dyDescent="0.3">
      <c r="A3143" t="str">
        <f t="shared" si="49"/>
        <v>SAMSUNG GALAXY A26 128GB 5GMax Negocios + 29.90CUOTA</v>
      </c>
      <c r="B3143" s="74" t="str">
        <f>precio_alta!A72</f>
        <v>Corriente</v>
      </c>
      <c r="C3143" s="74" t="str">
        <f>precio_alta!B72</f>
        <v>5G</v>
      </c>
      <c r="D3143" s="74" t="str">
        <f>precio_alta!C72</f>
        <v>SAMSUNG</v>
      </c>
      <c r="E3143" s="74" t="str">
        <f>precio_alta!D72</f>
        <v>SAMSUNG GALAXY A26 128GB 5G</v>
      </c>
      <c r="F3143" s="74">
        <f>precio_alta!E72</f>
        <v>1169</v>
      </c>
      <c r="G3143" s="74" t="str">
        <f>precio_alta!F72</f>
        <v>Android</v>
      </c>
      <c r="H3143" s="69" t="s">
        <v>188</v>
      </c>
      <c r="I3143" t="s">
        <v>37</v>
      </c>
      <c r="J3143" s="69">
        <f>precio_alta!Q72</f>
        <v>1391</v>
      </c>
    </row>
    <row r="3144" spans="1:10" x14ac:dyDescent="0.3">
      <c r="A3144" t="str">
        <f t="shared" si="49"/>
        <v>SAMSUNG GALAXY A27 256GB 5GMax Negocios + 29.90CUOTA</v>
      </c>
      <c r="B3144" s="74" t="str">
        <f>precio_alta!A73</f>
        <v>Corriente</v>
      </c>
      <c r="C3144" s="74" t="str">
        <f>precio_alta!B73</f>
        <v>5G</v>
      </c>
      <c r="D3144" s="74" t="str">
        <f>precio_alta!C73</f>
        <v>SAMSUNG</v>
      </c>
      <c r="E3144" s="74" t="str">
        <f>precio_alta!D73</f>
        <v>SAMSUNG GALAXY A27 256GB 5G</v>
      </c>
      <c r="F3144" s="74">
        <f>precio_alta!E73</f>
        <v>2009</v>
      </c>
      <c r="G3144" s="74" t="str">
        <f>precio_alta!F73</f>
        <v>Android</v>
      </c>
      <c r="H3144" s="69" t="s">
        <v>188</v>
      </c>
      <c r="I3144" t="s">
        <v>37</v>
      </c>
      <c r="J3144" s="69">
        <f>precio_alta!Q73</f>
        <v>2399</v>
      </c>
    </row>
    <row r="3145" spans="1:10" x14ac:dyDescent="0.3">
      <c r="A3145" t="str">
        <f t="shared" si="49"/>
        <v>SAMSUNG GALAXY A36 128GB 5GMax Negocios + 29.90CUOTA</v>
      </c>
      <c r="B3145" s="74" t="str">
        <f>precio_alta!A74</f>
        <v>Corriente</v>
      </c>
      <c r="C3145" s="74" t="str">
        <f>precio_alta!B74</f>
        <v>5G</v>
      </c>
      <c r="D3145" s="74" t="str">
        <f>precio_alta!C74</f>
        <v>SAMSUNG</v>
      </c>
      <c r="E3145" s="74" t="str">
        <f>precio_alta!D74</f>
        <v>SAMSUNG GALAXY A36 128GB 5G</v>
      </c>
      <c r="F3145" s="74">
        <f>precio_alta!E74</f>
        <v>1519</v>
      </c>
      <c r="G3145" s="74" t="str">
        <f>precio_alta!F74</f>
        <v>Android</v>
      </c>
      <c r="H3145" s="69" t="s">
        <v>188</v>
      </c>
      <c r="I3145" t="s">
        <v>37</v>
      </c>
      <c r="J3145" s="69">
        <f>precio_alta!Q74</f>
        <v>1811</v>
      </c>
    </row>
    <row r="3146" spans="1:10" x14ac:dyDescent="0.3">
      <c r="A3146" t="str">
        <f t="shared" si="49"/>
        <v>SAMSUNG GALAXY A37 256GB 5GMax Negocios + 29.90CUOTA</v>
      </c>
      <c r="B3146" s="74" t="str">
        <f>precio_alta!A75</f>
        <v>Corriente</v>
      </c>
      <c r="C3146" s="74" t="str">
        <f>precio_alta!B75</f>
        <v>5G</v>
      </c>
      <c r="D3146" s="74" t="str">
        <f>precio_alta!C75</f>
        <v>SAMSUNG</v>
      </c>
      <c r="E3146" s="74" t="str">
        <f>precio_alta!D75</f>
        <v>SAMSUNG GALAXY A37 256GB 5G</v>
      </c>
      <c r="F3146" s="74">
        <f>precio_alta!E75</f>
        <v>2249</v>
      </c>
      <c r="G3146" s="74" t="str">
        <f>precio_alta!F75</f>
        <v>Android</v>
      </c>
      <c r="H3146" s="69" t="s">
        <v>188</v>
      </c>
      <c r="I3146" t="s">
        <v>37</v>
      </c>
      <c r="J3146" s="69">
        <f>precio_alta!Q75</f>
        <v>2675</v>
      </c>
    </row>
    <row r="3147" spans="1:10" x14ac:dyDescent="0.3">
      <c r="A3147" t="str">
        <f t="shared" si="49"/>
        <v>SAMSUNG GALAXY A56 256GB 5GMax Negocios + 29.90CUOTA</v>
      </c>
      <c r="B3147" s="74" t="str">
        <f>precio_alta!A76</f>
        <v>Corriente</v>
      </c>
      <c r="C3147" s="74" t="str">
        <f>precio_alta!B76</f>
        <v>5G</v>
      </c>
      <c r="D3147" s="74" t="str">
        <f>precio_alta!C76</f>
        <v>SAMSUNG</v>
      </c>
      <c r="E3147" s="74" t="str">
        <f>precio_alta!D76</f>
        <v>SAMSUNG GALAXY A56 256GB 5G</v>
      </c>
      <c r="F3147" s="74">
        <f>precio_alta!E76</f>
        <v>2109</v>
      </c>
      <c r="G3147" s="74" t="str">
        <f>precio_alta!F76</f>
        <v>Android</v>
      </c>
      <c r="H3147" s="69" t="s">
        <v>188</v>
      </c>
      <c r="I3147" t="s">
        <v>37</v>
      </c>
      <c r="J3147" s="69">
        <f>precio_alta!Q76</f>
        <v>2507</v>
      </c>
    </row>
    <row r="3148" spans="1:10" x14ac:dyDescent="0.3">
      <c r="A3148" t="str">
        <f t="shared" si="49"/>
        <v>SAMSUNG GALAXY A57 256GB 5GMax Negocios + 29.90CUOTA</v>
      </c>
      <c r="B3148" s="74" t="str">
        <f>precio_alta!A77</f>
        <v>Corriente</v>
      </c>
      <c r="C3148" s="74" t="str">
        <f>precio_alta!B77</f>
        <v>5G</v>
      </c>
      <c r="D3148" s="74" t="str">
        <f>precio_alta!C77</f>
        <v>SAMSUNG</v>
      </c>
      <c r="E3148" s="74" t="str">
        <f>precio_alta!D77</f>
        <v>SAMSUNG GALAXY A57 256GB 5G</v>
      </c>
      <c r="F3148" s="74">
        <f>precio_alta!E77</f>
        <v>2509</v>
      </c>
      <c r="G3148" s="74" t="str">
        <f>precio_alta!F77</f>
        <v>Android</v>
      </c>
      <c r="H3148" s="69" t="s">
        <v>188</v>
      </c>
      <c r="I3148" t="s">
        <v>37</v>
      </c>
      <c r="J3148" s="69">
        <f>precio_alta!Q77</f>
        <v>2987</v>
      </c>
    </row>
    <row r="3149" spans="1:10" x14ac:dyDescent="0.3">
      <c r="A3149" t="str">
        <f t="shared" si="49"/>
        <v>SAMSUNG GALAXY A57 512GB 5GMax Negocios + 29.90CUOTA</v>
      </c>
      <c r="B3149" s="74" t="str">
        <f>precio_alta!A78</f>
        <v>Corriente</v>
      </c>
      <c r="C3149" s="74" t="str">
        <f>precio_alta!B78</f>
        <v>5G</v>
      </c>
      <c r="D3149" s="74" t="str">
        <f>precio_alta!C78</f>
        <v>SAMSUNG</v>
      </c>
      <c r="E3149" s="74" t="str">
        <f>precio_alta!D78</f>
        <v>SAMSUNG GALAXY A57 512GB 5G</v>
      </c>
      <c r="F3149" s="74">
        <f>precio_alta!E78</f>
        <v>3449</v>
      </c>
      <c r="G3149" s="74" t="str">
        <f>precio_alta!F78</f>
        <v>Android</v>
      </c>
      <c r="H3149" s="69" t="s">
        <v>188</v>
      </c>
      <c r="I3149" t="s">
        <v>37</v>
      </c>
      <c r="J3149" s="69">
        <f>precio_alta!Q78</f>
        <v>4115</v>
      </c>
    </row>
    <row r="3150" spans="1:10" x14ac:dyDescent="0.3">
      <c r="A3150" t="str">
        <f t="shared" si="49"/>
        <v>SAMSUNG GALAXY S25 128GBMax Negocios + 29.90CUOTA</v>
      </c>
      <c r="B3150" s="74" t="str">
        <f>precio_alta!A79</f>
        <v>Corriente</v>
      </c>
      <c r="C3150" s="74" t="str">
        <f>precio_alta!B79</f>
        <v>5G</v>
      </c>
      <c r="D3150" s="74" t="str">
        <f>precio_alta!C79</f>
        <v>SAMSUNG</v>
      </c>
      <c r="E3150" s="74" t="str">
        <f>precio_alta!D79</f>
        <v>SAMSUNG GALAXY S25 128GB</v>
      </c>
      <c r="F3150" s="74">
        <f>precio_alta!E79</f>
        <v>4529</v>
      </c>
      <c r="G3150" s="74" t="str">
        <f>precio_alta!F79</f>
        <v>Android</v>
      </c>
      <c r="H3150" s="69" t="s">
        <v>188</v>
      </c>
      <c r="I3150" t="s">
        <v>37</v>
      </c>
      <c r="J3150" s="69">
        <f>precio_alta!Q79</f>
        <v>5399</v>
      </c>
    </row>
    <row r="3151" spans="1:10" x14ac:dyDescent="0.3">
      <c r="A3151" t="str">
        <f t="shared" si="49"/>
        <v>SAMSUNG GALAXY S25 FE 256GB 5GMax Negocios + 29.90CUOTA</v>
      </c>
      <c r="B3151" s="74" t="str">
        <f>precio_alta!A80</f>
        <v>Corriente</v>
      </c>
      <c r="C3151" s="74" t="str">
        <f>precio_alta!B80</f>
        <v>5G</v>
      </c>
      <c r="D3151" s="74" t="str">
        <f>precio_alta!C80</f>
        <v>SAMSUNG</v>
      </c>
      <c r="E3151" s="74" t="str">
        <f>precio_alta!D80</f>
        <v>SAMSUNG GALAXY S25 FE 256GB 5G</v>
      </c>
      <c r="F3151" s="74">
        <f>precio_alta!E80</f>
        <v>3429</v>
      </c>
      <c r="G3151" s="74" t="str">
        <f>precio_alta!F80</f>
        <v>Android</v>
      </c>
      <c r="H3151" s="69" t="s">
        <v>188</v>
      </c>
      <c r="I3151" t="s">
        <v>37</v>
      </c>
      <c r="J3151" s="69">
        <f>precio_alta!Q80</f>
        <v>4091</v>
      </c>
    </row>
    <row r="3152" spans="1:10" x14ac:dyDescent="0.3">
      <c r="A3152" t="str">
        <f t="shared" si="49"/>
        <v>SAMSUNG GALAXY S25 ULTRA 256GBMax Negocios + 29.90CUOTA</v>
      </c>
      <c r="B3152" s="74" t="str">
        <f>precio_alta!A81</f>
        <v>Corriente</v>
      </c>
      <c r="C3152" s="74" t="str">
        <f>precio_alta!B81</f>
        <v>5G</v>
      </c>
      <c r="D3152" s="74" t="str">
        <f>precio_alta!C81</f>
        <v>SAMSUNG</v>
      </c>
      <c r="E3152" s="74" t="str">
        <f>precio_alta!D81</f>
        <v>SAMSUNG GALAXY S25 ULTRA 256GB</v>
      </c>
      <c r="F3152" s="74">
        <f>precio_alta!E81</f>
        <v>6219</v>
      </c>
      <c r="G3152" s="74" t="str">
        <f>precio_alta!F81</f>
        <v>Android</v>
      </c>
      <c r="H3152" s="69" t="s">
        <v>188</v>
      </c>
      <c r="I3152" t="s">
        <v>37</v>
      </c>
      <c r="J3152" s="69">
        <f>precio_alta!Q81</f>
        <v>7415</v>
      </c>
    </row>
    <row r="3153" spans="1:10" x14ac:dyDescent="0.3">
      <c r="A3153" t="str">
        <f t="shared" si="49"/>
        <v>SAMSUNG GALAXY S26 256GB 5GMax Negocios + 29.90CUOTA</v>
      </c>
      <c r="B3153" s="74" t="str">
        <f>precio_alta!A82</f>
        <v>Corriente</v>
      </c>
      <c r="C3153" s="74" t="str">
        <f>precio_alta!B82</f>
        <v>5G</v>
      </c>
      <c r="D3153" s="74" t="str">
        <f>precio_alta!C82</f>
        <v>SAMSUNG</v>
      </c>
      <c r="E3153" s="74" t="str">
        <f>precio_alta!D82</f>
        <v>SAMSUNG GALAXY S26 256GB 5G</v>
      </c>
      <c r="F3153" s="74">
        <f>precio_alta!E82</f>
        <v>5029</v>
      </c>
      <c r="G3153" s="74" t="str">
        <f>precio_alta!F82</f>
        <v>Android</v>
      </c>
      <c r="H3153" s="69" t="s">
        <v>188</v>
      </c>
      <c r="I3153" t="s">
        <v>37</v>
      </c>
      <c r="J3153" s="69">
        <f>precio_alta!Q82</f>
        <v>5999</v>
      </c>
    </row>
    <row r="3154" spans="1:10" x14ac:dyDescent="0.3">
      <c r="A3154" t="str">
        <f t="shared" si="49"/>
        <v>SAMSUNG GALAXY S26 PLUS 256GB 5GMax Negocios + 29.90CUOTA</v>
      </c>
      <c r="B3154" s="74" t="str">
        <f>precio_alta!A83</f>
        <v>Corriente</v>
      </c>
      <c r="C3154" s="74" t="str">
        <f>precio_alta!B83</f>
        <v>5G</v>
      </c>
      <c r="D3154" s="74" t="str">
        <f>precio_alta!C83</f>
        <v>SAMSUNG</v>
      </c>
      <c r="E3154" s="74" t="str">
        <f>precio_alta!D83</f>
        <v>SAMSUNG GALAXY S26 PLUS 256GB 5G</v>
      </c>
      <c r="F3154" s="74">
        <f>precio_alta!E83</f>
        <v>6039</v>
      </c>
      <c r="G3154" s="74" t="str">
        <f>precio_alta!F83</f>
        <v>Android</v>
      </c>
      <c r="H3154" s="69" t="s">
        <v>188</v>
      </c>
      <c r="I3154" t="s">
        <v>37</v>
      </c>
      <c r="J3154" s="69">
        <f>precio_alta!Q83</f>
        <v>7199</v>
      </c>
    </row>
    <row r="3155" spans="1:10" x14ac:dyDescent="0.3">
      <c r="A3155" t="str">
        <f t="shared" si="49"/>
        <v>SAMSUNG GALAXY S26 ULTRA 256GB 5GMax Negocios + 29.90CUOTA</v>
      </c>
      <c r="B3155" s="74" t="str">
        <f>precio_alta!A84</f>
        <v>Corriente</v>
      </c>
      <c r="C3155" s="74" t="str">
        <f>precio_alta!B84</f>
        <v>5G</v>
      </c>
      <c r="D3155" s="74" t="str">
        <f>precio_alta!C84</f>
        <v>SAMSUNG</v>
      </c>
      <c r="E3155" s="74" t="str">
        <f>precio_alta!D84</f>
        <v>SAMSUNG GALAXY S26 ULTRA 256GB 5G</v>
      </c>
      <c r="F3155" s="74">
        <f>precio_alta!E84</f>
        <v>7039</v>
      </c>
      <c r="G3155" s="74" t="str">
        <f>precio_alta!F84</f>
        <v>Android</v>
      </c>
      <c r="H3155" s="69" t="s">
        <v>188</v>
      </c>
      <c r="I3155" t="s">
        <v>37</v>
      </c>
      <c r="J3155" s="69">
        <f>precio_alta!Q84</f>
        <v>8399</v>
      </c>
    </row>
    <row r="3156" spans="1:10" x14ac:dyDescent="0.3">
      <c r="A3156" t="str">
        <f t="shared" si="49"/>
        <v>SAMSUNG GALAXY S26FE 256GB 5GMax Negocios + 29.90CUOTA</v>
      </c>
      <c r="B3156" s="74" t="str">
        <f>precio_alta!A85</f>
        <v>Corriente</v>
      </c>
      <c r="C3156" s="74" t="str">
        <f>precio_alta!B85</f>
        <v>5G</v>
      </c>
      <c r="D3156" s="74" t="str">
        <f>precio_alta!C85</f>
        <v>SAMSUNG</v>
      </c>
      <c r="E3156" s="74" t="str">
        <f>precio_alta!D85</f>
        <v>SAMSUNG GALAXY S26FE 256GB 5G</v>
      </c>
      <c r="F3156" s="74">
        <f>precio_alta!E85</f>
        <v>3999</v>
      </c>
      <c r="G3156" s="74" t="str">
        <f>precio_alta!F85</f>
        <v>Android</v>
      </c>
      <c r="H3156" s="69" t="s">
        <v>188</v>
      </c>
      <c r="I3156" t="s">
        <v>37</v>
      </c>
      <c r="J3156" s="69">
        <f>precio_alta!Q85</f>
        <v>4763</v>
      </c>
    </row>
    <row r="3157" spans="1:10" x14ac:dyDescent="0.3">
      <c r="A3157" t="str">
        <f t="shared" si="49"/>
        <v>SAMSUNG GALAXY Z FLIP 7 256GB 5GMax Negocios + 29.90CUOTA</v>
      </c>
      <c r="B3157" s="74" t="str">
        <f>precio_alta!A86</f>
        <v>Corriente</v>
      </c>
      <c r="C3157" s="74" t="str">
        <f>precio_alta!B86</f>
        <v>5G</v>
      </c>
      <c r="D3157" s="74" t="str">
        <f>precio_alta!C86</f>
        <v>SAMSUNG</v>
      </c>
      <c r="E3157" s="74" t="str">
        <f>precio_alta!D86</f>
        <v>SAMSUNG GALAXY Z FLIP 7 256GB 5G</v>
      </c>
      <c r="F3157" s="74">
        <f>precio_alta!E86</f>
        <v>5279</v>
      </c>
      <c r="G3157" s="74" t="str">
        <f>precio_alta!F86</f>
        <v>Android</v>
      </c>
      <c r="H3157" s="69" t="s">
        <v>188</v>
      </c>
      <c r="I3157" t="s">
        <v>37</v>
      </c>
      <c r="J3157" s="69">
        <f>precio_alta!Q86</f>
        <v>6299</v>
      </c>
    </row>
    <row r="3158" spans="1:10" x14ac:dyDescent="0.3">
      <c r="A3158" t="str">
        <f t="shared" si="49"/>
        <v>SAMSUNG GALAXY Z FLIP 7 FE 128GB 5GMax Negocios + 29.90CUOTA</v>
      </c>
      <c r="B3158" s="74" t="str">
        <f>precio_alta!A87</f>
        <v>Corriente</v>
      </c>
      <c r="C3158" s="74" t="str">
        <f>precio_alta!B87</f>
        <v>5G</v>
      </c>
      <c r="D3158" s="74" t="str">
        <f>precio_alta!C87</f>
        <v>SAMSUNG</v>
      </c>
      <c r="E3158" s="74" t="str">
        <f>precio_alta!D87</f>
        <v>SAMSUNG GALAXY Z FLIP 7 FE 128GB 5G</v>
      </c>
      <c r="F3158" s="74">
        <f>precio_alta!E87</f>
        <v>3929</v>
      </c>
      <c r="G3158" s="74" t="str">
        <f>precio_alta!F87</f>
        <v>Android</v>
      </c>
      <c r="H3158" s="69" t="s">
        <v>188</v>
      </c>
      <c r="I3158" t="s">
        <v>37</v>
      </c>
      <c r="J3158" s="69">
        <f>precio_alta!Q87</f>
        <v>4691</v>
      </c>
    </row>
    <row r="3159" spans="1:10" x14ac:dyDescent="0.3">
      <c r="A3159" t="str">
        <f t="shared" si="49"/>
        <v>SAMSUNG GALAXY Z FOLD 5 256GBMax Negocios + 29.90CUOTA</v>
      </c>
      <c r="B3159" s="74" t="str">
        <f>precio_alta!A88</f>
        <v>Corriente</v>
      </c>
      <c r="C3159" s="74" t="str">
        <f>precio_alta!B88</f>
        <v>5G</v>
      </c>
      <c r="D3159" s="74" t="str">
        <f>precio_alta!C88</f>
        <v>SAMSUNG</v>
      </c>
      <c r="E3159" s="74" t="str">
        <f>precio_alta!D88</f>
        <v>SAMSUNG GALAXY Z FOLD 5 256GB</v>
      </c>
      <c r="F3159" s="74">
        <f>precio_alta!E88</f>
        <v>9299</v>
      </c>
      <c r="G3159" s="74" t="str">
        <f>precio_alta!F88</f>
        <v>Android</v>
      </c>
      <c r="H3159" s="69" t="s">
        <v>188</v>
      </c>
      <c r="I3159" t="s">
        <v>37</v>
      </c>
      <c r="J3159" s="69">
        <f>precio_alta!Q88</f>
        <v>11087</v>
      </c>
    </row>
    <row r="3160" spans="1:10" x14ac:dyDescent="0.3">
      <c r="A3160" t="str">
        <f t="shared" si="49"/>
        <v>SAMSUNG GALAXY Z FOLD 7 512GB 5GMax Negocios + 29.90CUOTA</v>
      </c>
      <c r="B3160" s="74" t="str">
        <f>precio_alta!A89</f>
        <v>Corriente</v>
      </c>
      <c r="C3160" s="74" t="str">
        <f>precio_alta!B89</f>
        <v>5G</v>
      </c>
      <c r="D3160" s="74" t="str">
        <f>precio_alta!C89</f>
        <v>SAMSUNG</v>
      </c>
      <c r="E3160" s="74" t="str">
        <f>precio_alta!D89</f>
        <v>SAMSUNG GALAXY Z FOLD 7 512GB 5G</v>
      </c>
      <c r="F3160" s="74">
        <f>precio_alta!E89</f>
        <v>9739</v>
      </c>
      <c r="G3160" s="74" t="str">
        <f>precio_alta!F89</f>
        <v>Android</v>
      </c>
      <c r="H3160" s="69" t="s">
        <v>188</v>
      </c>
      <c r="I3160" t="s">
        <v>37</v>
      </c>
      <c r="J3160" s="69">
        <f>precio_alta!Q89</f>
        <v>11615</v>
      </c>
    </row>
    <row r="3161" spans="1:10" x14ac:dyDescent="0.3">
      <c r="A3161" t="str">
        <f t="shared" si="49"/>
        <v>VIVO V60 LITE 256GB 5GMax Negocios + 29.90CUOTA</v>
      </c>
      <c r="B3161" s="74" t="str">
        <f>precio_alta!A90</f>
        <v>Corriente</v>
      </c>
      <c r="C3161" s="74" t="str">
        <f>precio_alta!B90</f>
        <v>5G</v>
      </c>
      <c r="D3161" s="74" t="str">
        <f>precio_alta!C90</f>
        <v>VIVO</v>
      </c>
      <c r="E3161" s="74" t="str">
        <f>precio_alta!D90</f>
        <v>VIVO V60 LITE 256GB 5G</v>
      </c>
      <c r="F3161" s="74">
        <f>precio_alta!E90</f>
        <v>1729</v>
      </c>
      <c r="G3161" s="74" t="str">
        <f>precio_alta!F90</f>
        <v>Android</v>
      </c>
      <c r="H3161" s="69" t="s">
        <v>188</v>
      </c>
      <c r="I3161" t="s">
        <v>37</v>
      </c>
      <c r="J3161" s="69">
        <f>precio_alta!Q90</f>
        <v>2063</v>
      </c>
    </row>
    <row r="3162" spans="1:10" x14ac:dyDescent="0.3">
      <c r="A3162" t="str">
        <f t="shared" si="49"/>
        <v>VIVO V70 512GB 5GMax Negocios + 29.90CUOTA</v>
      </c>
      <c r="B3162" s="74" t="str">
        <f>precio_alta!A91</f>
        <v>Corriente</v>
      </c>
      <c r="C3162" s="74" t="str">
        <f>precio_alta!B91</f>
        <v>5G</v>
      </c>
      <c r="D3162" s="74" t="str">
        <f>precio_alta!C91</f>
        <v>VIVO</v>
      </c>
      <c r="E3162" s="74" t="str">
        <f>precio_alta!D91</f>
        <v>VIVO V70 512GB 5G</v>
      </c>
      <c r="F3162" s="74">
        <f>precio_alta!E91</f>
        <v>3069</v>
      </c>
      <c r="G3162" s="74" t="str">
        <f>precio_alta!F91</f>
        <v>Android</v>
      </c>
      <c r="H3162" s="69" t="s">
        <v>188</v>
      </c>
      <c r="I3162" t="s">
        <v>37</v>
      </c>
      <c r="J3162" s="69">
        <f>precio_alta!Q91</f>
        <v>3659</v>
      </c>
    </row>
    <row r="3163" spans="1:10" x14ac:dyDescent="0.3">
      <c r="A3163" t="str">
        <f t="shared" si="49"/>
        <v>VIVO V70FE 256GB 5GMax Negocios + 29.90CUOTA</v>
      </c>
      <c r="B3163" s="74" t="str">
        <f>precio_alta!A92</f>
        <v>Corriente</v>
      </c>
      <c r="C3163" s="74" t="str">
        <f>precio_alta!B92</f>
        <v>5G</v>
      </c>
      <c r="D3163" s="74" t="str">
        <f>precio_alta!C92</f>
        <v>VIVO</v>
      </c>
      <c r="E3163" s="74" t="str">
        <f>precio_alta!D92</f>
        <v>VIVO V70FE 256GB 5G</v>
      </c>
      <c r="F3163" s="74">
        <f>precio_alta!E92</f>
        <v>2609</v>
      </c>
      <c r="G3163" s="74" t="str">
        <f>precio_alta!F92</f>
        <v>Android</v>
      </c>
      <c r="H3163" s="69" t="s">
        <v>188</v>
      </c>
      <c r="I3163" t="s">
        <v>37</v>
      </c>
      <c r="J3163" s="69">
        <f>precio_alta!Q92</f>
        <v>3107</v>
      </c>
    </row>
    <row r="3164" spans="1:10" x14ac:dyDescent="0.3">
      <c r="A3164" t="str">
        <f t="shared" si="49"/>
        <v>VIVO X300 PRO 512GB 5GMax Negocios + 29.90CUOTA</v>
      </c>
      <c r="B3164" s="74" t="str">
        <f>precio_alta!A93</f>
        <v>Corriente</v>
      </c>
      <c r="C3164" s="74" t="str">
        <f>precio_alta!B93</f>
        <v>5G</v>
      </c>
      <c r="D3164" s="74" t="str">
        <f>precio_alta!C93</f>
        <v>VIVO</v>
      </c>
      <c r="E3164" s="74" t="str">
        <f>precio_alta!D93</f>
        <v>VIVO X300 PRO 512GB 5G</v>
      </c>
      <c r="F3164" s="74">
        <f>precio_alta!E93</f>
        <v>6219</v>
      </c>
      <c r="G3164" s="74" t="str">
        <f>precio_alta!F93</f>
        <v>Android</v>
      </c>
      <c r="H3164" s="69" t="s">
        <v>188</v>
      </c>
      <c r="I3164" t="s">
        <v>37</v>
      </c>
      <c r="J3164" s="69">
        <f>precio_alta!Q93</f>
        <v>7415</v>
      </c>
    </row>
    <row r="3165" spans="1:10" x14ac:dyDescent="0.3">
      <c r="A3165" t="str">
        <f t="shared" si="49"/>
        <v>VIVO Y04 128GBMax Negocios + 29.90CUOTA</v>
      </c>
      <c r="B3165" s="74" t="str">
        <f>precio_alta!A94</f>
        <v>Corriente</v>
      </c>
      <c r="C3165" s="74" t="str">
        <f>precio_alta!B94</f>
        <v>4G</v>
      </c>
      <c r="D3165" s="74" t="str">
        <f>precio_alta!C94</f>
        <v>VIVO</v>
      </c>
      <c r="E3165" s="74" t="str">
        <f>precio_alta!D94</f>
        <v>VIVO Y04 128GB</v>
      </c>
      <c r="F3165" s="74">
        <f>precio_alta!E94</f>
        <v>489</v>
      </c>
      <c r="G3165" s="74" t="str">
        <f>precio_alta!F94</f>
        <v>Android</v>
      </c>
      <c r="H3165" s="69" t="s">
        <v>188</v>
      </c>
      <c r="I3165" t="s">
        <v>37</v>
      </c>
      <c r="J3165" s="69">
        <f>precio_alta!Q94</f>
        <v>575</v>
      </c>
    </row>
    <row r="3166" spans="1:10" x14ac:dyDescent="0.3">
      <c r="A3166" t="str">
        <f t="shared" si="49"/>
        <v>VIVO Y11 128GB 5GMax Negocios + 29.90CUOTA</v>
      </c>
      <c r="B3166" s="74" t="str">
        <f>precio_alta!A95</f>
        <v>Corriente</v>
      </c>
      <c r="C3166" s="74" t="str">
        <f>precio_alta!B95</f>
        <v>5G</v>
      </c>
      <c r="D3166" s="74" t="str">
        <f>precio_alta!C95</f>
        <v>VIVO</v>
      </c>
      <c r="E3166" s="74" t="str">
        <f>precio_alta!D95</f>
        <v>VIVO Y11 128GB 5G</v>
      </c>
      <c r="F3166" s="74">
        <f>precio_alta!E95</f>
        <v>819</v>
      </c>
      <c r="G3166" s="74" t="str">
        <f>precio_alta!F95</f>
        <v>Android</v>
      </c>
      <c r="H3166" s="69" t="s">
        <v>188</v>
      </c>
      <c r="I3166" t="s">
        <v>37</v>
      </c>
      <c r="J3166" s="69">
        <f>precio_alta!Q95</f>
        <v>983</v>
      </c>
    </row>
    <row r="3167" spans="1:10" x14ac:dyDescent="0.3">
      <c r="A3167" t="str">
        <f t="shared" si="49"/>
        <v>VIVO Y21 256GB 5GMax Negocios + 29.90CUOTA</v>
      </c>
      <c r="B3167" s="74" t="str">
        <f>precio_alta!A96</f>
        <v>Corriente</v>
      </c>
      <c r="C3167" s="74" t="str">
        <f>precio_alta!B96</f>
        <v>5G</v>
      </c>
      <c r="D3167" s="74" t="str">
        <f>precio_alta!C96</f>
        <v>VIVO</v>
      </c>
      <c r="E3167" s="74" t="str">
        <f>precio_alta!D96</f>
        <v>VIVO Y21 256GB 5G</v>
      </c>
      <c r="F3167" s="74">
        <f>precio_alta!E96</f>
        <v>1029</v>
      </c>
      <c r="G3167" s="74" t="str">
        <f>precio_alta!F96</f>
        <v>Android</v>
      </c>
      <c r="H3167" s="69" t="s">
        <v>188</v>
      </c>
      <c r="I3167" t="s">
        <v>37</v>
      </c>
      <c r="J3167" s="69">
        <f>precio_alta!Q96</f>
        <v>1235</v>
      </c>
    </row>
    <row r="3168" spans="1:10" x14ac:dyDescent="0.3">
      <c r="A3168" t="str">
        <f t="shared" si="49"/>
        <v>VIVO Y21D 256GBMax Negocios + 29.90CUOTA</v>
      </c>
      <c r="B3168" s="74" t="str">
        <f>precio_alta!A97</f>
        <v>Corriente</v>
      </c>
      <c r="C3168" s="74" t="str">
        <f>precio_alta!B97</f>
        <v>4G</v>
      </c>
      <c r="D3168" s="74" t="str">
        <f>precio_alta!C97</f>
        <v>VIVO</v>
      </c>
      <c r="E3168" s="74" t="str">
        <f>precio_alta!D97</f>
        <v>VIVO Y21D 256GB</v>
      </c>
      <c r="F3168" s="74">
        <f>precio_alta!E97</f>
        <v>849</v>
      </c>
      <c r="G3168" s="74" t="str">
        <f>precio_alta!F97</f>
        <v>Android</v>
      </c>
      <c r="H3168" s="69" t="s">
        <v>188</v>
      </c>
      <c r="I3168" t="s">
        <v>37</v>
      </c>
      <c r="J3168" s="69">
        <f>precio_alta!Q97</f>
        <v>1007</v>
      </c>
    </row>
    <row r="3169" spans="1:10" x14ac:dyDescent="0.3">
      <c r="A3169" t="str">
        <f t="shared" si="49"/>
        <v>VIVO Y31 256GB 5GMax Negocios + 29.90CUOTA</v>
      </c>
      <c r="B3169" s="74" t="str">
        <f>precio_alta!A98</f>
        <v>Corriente</v>
      </c>
      <c r="C3169" s="74" t="str">
        <f>precio_alta!B98</f>
        <v>5G</v>
      </c>
      <c r="D3169" s="74" t="str">
        <f>precio_alta!C98</f>
        <v>VIVO</v>
      </c>
      <c r="E3169" s="74" t="str">
        <f>precio_alta!D98</f>
        <v>VIVO Y31 256GB 5G</v>
      </c>
      <c r="F3169" s="74">
        <f>precio_alta!E98</f>
        <v>1309</v>
      </c>
      <c r="G3169" s="74" t="str">
        <f>precio_alta!F98</f>
        <v>Android</v>
      </c>
      <c r="H3169" s="69" t="s">
        <v>188</v>
      </c>
      <c r="I3169" t="s">
        <v>37</v>
      </c>
      <c r="J3169" s="69">
        <f>precio_alta!Q98</f>
        <v>1559</v>
      </c>
    </row>
    <row r="3170" spans="1:10" x14ac:dyDescent="0.3">
      <c r="A3170" t="str">
        <f t="shared" si="49"/>
        <v>VIVO Y31 256GB 5G NEWMax Negocios + 29.90CUOTA</v>
      </c>
      <c r="B3170" s="74" t="str">
        <f>precio_alta!A99</f>
        <v>Corriente</v>
      </c>
      <c r="C3170" s="74" t="str">
        <f>precio_alta!B99</f>
        <v>5G</v>
      </c>
      <c r="D3170" s="74" t="str">
        <f>precio_alta!C99</f>
        <v>VIVO</v>
      </c>
      <c r="E3170" s="74" t="str">
        <f>precio_alta!D99</f>
        <v>VIVO Y31 256GB 5G NEW</v>
      </c>
      <c r="F3170" s="74">
        <f>precio_alta!E99</f>
        <v>1289</v>
      </c>
      <c r="G3170" s="74" t="str">
        <f>precio_alta!F99</f>
        <v>Android</v>
      </c>
      <c r="H3170" s="69" t="s">
        <v>188</v>
      </c>
      <c r="I3170" t="s">
        <v>37</v>
      </c>
      <c r="J3170" s="69">
        <f>precio_alta!Q99</f>
        <v>1535</v>
      </c>
    </row>
    <row r="3171" spans="1:10" x14ac:dyDescent="0.3">
      <c r="A3171" t="str">
        <f t="shared" si="49"/>
        <v>XIAOMI 14T 512GB 5GMax Negocios + 29.90CUOTA</v>
      </c>
      <c r="B3171" s="74" t="str">
        <f>precio_alta!A100</f>
        <v>Corriente</v>
      </c>
      <c r="C3171" s="74" t="str">
        <f>precio_alta!B100</f>
        <v>5G</v>
      </c>
      <c r="D3171" s="74" t="str">
        <f>precio_alta!C100</f>
        <v>XIAOMI</v>
      </c>
      <c r="E3171" s="74" t="str">
        <f>precio_alta!D100</f>
        <v>XIAOMI 14T 512GB 5G</v>
      </c>
      <c r="F3171" s="74">
        <f>precio_alta!E100</f>
        <v>2659</v>
      </c>
      <c r="G3171" s="74" t="str">
        <f>precio_alta!F100</f>
        <v>Android</v>
      </c>
      <c r="H3171" s="69" t="s">
        <v>188</v>
      </c>
      <c r="I3171" t="s">
        <v>37</v>
      </c>
      <c r="J3171" s="69">
        <f>precio_alta!Q100</f>
        <v>3167</v>
      </c>
    </row>
    <row r="3172" spans="1:10" x14ac:dyDescent="0.3">
      <c r="A3172" t="str">
        <f t="shared" si="49"/>
        <v>XIAOMI 15T 512GB 5GMax Negocios + 29.90CUOTA</v>
      </c>
      <c r="B3172" s="74" t="str">
        <f>precio_alta!A101</f>
        <v>Corriente</v>
      </c>
      <c r="C3172" s="74" t="str">
        <f>precio_alta!B101</f>
        <v>5G</v>
      </c>
      <c r="D3172" s="74" t="str">
        <f>precio_alta!C101</f>
        <v>XIAOMI</v>
      </c>
      <c r="E3172" s="74" t="str">
        <f>precio_alta!D101</f>
        <v>XIAOMI 15T 512GB 5G</v>
      </c>
      <c r="F3172" s="74">
        <f>precio_alta!E101</f>
        <v>2569</v>
      </c>
      <c r="G3172" s="74" t="str">
        <f>precio_alta!F101</f>
        <v>Android</v>
      </c>
      <c r="H3172" s="69" t="s">
        <v>188</v>
      </c>
      <c r="I3172" t="s">
        <v>37</v>
      </c>
      <c r="J3172" s="69">
        <f>precio_alta!Q101</f>
        <v>3059</v>
      </c>
    </row>
    <row r="3173" spans="1:10" x14ac:dyDescent="0.3">
      <c r="A3173" t="str">
        <f t="shared" si="49"/>
        <v>XIAOMI 15T PRO 512GB 5GMax Negocios + 29.90CUOTA</v>
      </c>
      <c r="B3173" s="74" t="str">
        <f>precio_alta!A102</f>
        <v>Corriente</v>
      </c>
      <c r="C3173" s="74" t="str">
        <f>precio_alta!B102</f>
        <v>5G</v>
      </c>
      <c r="D3173" s="74" t="str">
        <f>precio_alta!C102</f>
        <v>XIAOMI</v>
      </c>
      <c r="E3173" s="74" t="str">
        <f>precio_alta!D102</f>
        <v>XIAOMI 15T PRO 512GB 5G</v>
      </c>
      <c r="F3173" s="74">
        <f>precio_alta!E102</f>
        <v>3619</v>
      </c>
      <c r="G3173" s="74" t="str">
        <f>precio_alta!F102</f>
        <v>Android</v>
      </c>
      <c r="H3173" s="69" t="s">
        <v>188</v>
      </c>
      <c r="I3173" t="s">
        <v>37</v>
      </c>
      <c r="J3173" s="69">
        <f>precio_alta!Q102</f>
        <v>4307</v>
      </c>
    </row>
    <row r="3174" spans="1:10" x14ac:dyDescent="0.3">
      <c r="A3174" t="str">
        <f t="shared" si="49"/>
        <v>XIAOMI 17 ULTRA 512GB 5GMax Negocios + 29.90CUOTA</v>
      </c>
      <c r="B3174" s="74" t="str">
        <f>precio_alta!A103</f>
        <v>Corriente</v>
      </c>
      <c r="C3174" s="74" t="str">
        <f>precio_alta!B103</f>
        <v>5G</v>
      </c>
      <c r="D3174" s="74" t="str">
        <f>precio_alta!C103</f>
        <v>XIAOMI</v>
      </c>
      <c r="E3174" s="74" t="str">
        <f>precio_alta!D103</f>
        <v>XIAOMI 17 ULTRA 512GB 5G</v>
      </c>
      <c r="F3174" s="74">
        <f>precio_alta!E103</f>
        <v>6169</v>
      </c>
      <c r="G3174" s="74" t="str">
        <f>precio_alta!F103</f>
        <v>Android</v>
      </c>
      <c r="H3174" s="69" t="s">
        <v>188</v>
      </c>
      <c r="I3174" t="s">
        <v>37</v>
      </c>
      <c r="J3174" s="69">
        <f>precio_alta!Q103</f>
        <v>7355</v>
      </c>
    </row>
    <row r="3175" spans="1:10" x14ac:dyDescent="0.3">
      <c r="A3175" t="str">
        <f t="shared" si="49"/>
        <v>XIAOMI 17T 512GB 5GMax Negocios + 29.90CUOTA</v>
      </c>
      <c r="B3175" s="74" t="str">
        <f>precio_alta!A104</f>
        <v>Corriente</v>
      </c>
      <c r="C3175" s="74" t="str">
        <f>precio_alta!B104</f>
        <v>5G</v>
      </c>
      <c r="D3175" s="74" t="str">
        <f>precio_alta!C104</f>
        <v>XIAOMI</v>
      </c>
      <c r="E3175" s="74" t="str">
        <f>precio_alta!D104</f>
        <v>XIAOMI 17T 512GB 5G</v>
      </c>
      <c r="F3175" s="74">
        <f>precio_alta!E104</f>
        <v>3089</v>
      </c>
      <c r="G3175" s="74" t="str">
        <f>precio_alta!F104</f>
        <v>Android</v>
      </c>
      <c r="H3175" s="69" t="s">
        <v>188</v>
      </c>
      <c r="I3175" t="s">
        <v>37</v>
      </c>
      <c r="J3175" s="69">
        <f>precio_alta!Q104</f>
        <v>3683</v>
      </c>
    </row>
    <row r="3176" spans="1:10" x14ac:dyDescent="0.3">
      <c r="A3176" t="str">
        <f t="shared" si="49"/>
        <v>XIAOMI 17T PRO 512GB 5GMax Negocios + 29.90CUOTA</v>
      </c>
      <c r="B3176" s="74" t="str">
        <f>precio_alta!A105</f>
        <v>Corriente</v>
      </c>
      <c r="C3176" s="74" t="str">
        <f>precio_alta!B105</f>
        <v>5G</v>
      </c>
      <c r="D3176" s="74" t="str">
        <f>precio_alta!C105</f>
        <v>XIAOMI</v>
      </c>
      <c r="E3176" s="74" t="str">
        <f>precio_alta!D105</f>
        <v>XIAOMI 17T PRO 512GB 5G</v>
      </c>
      <c r="F3176" s="74">
        <f>precio_alta!E105</f>
        <v>3929</v>
      </c>
      <c r="G3176" s="74" t="str">
        <f>precio_alta!F105</f>
        <v>Android</v>
      </c>
      <c r="H3176" s="69" t="s">
        <v>188</v>
      </c>
      <c r="I3176" t="s">
        <v>37</v>
      </c>
      <c r="J3176" s="69">
        <f>precio_alta!Q105</f>
        <v>4679</v>
      </c>
    </row>
    <row r="3177" spans="1:10" x14ac:dyDescent="0.3">
      <c r="A3177" t="str">
        <f t="shared" si="49"/>
        <v>XIAOMI REDMI 15 256GBMax Negocios + 29.90CUOTA</v>
      </c>
      <c r="B3177" s="74" t="str">
        <f>precio_alta!A106</f>
        <v>Corriente</v>
      </c>
      <c r="C3177" s="74" t="str">
        <f>precio_alta!B106</f>
        <v>4G</v>
      </c>
      <c r="D3177" s="74" t="str">
        <f>precio_alta!C106</f>
        <v>XIAOMI</v>
      </c>
      <c r="E3177" s="74" t="str">
        <f>precio_alta!D106</f>
        <v>XIAOMI REDMI 15 256GB</v>
      </c>
      <c r="F3177" s="74">
        <f>precio_alta!E106</f>
        <v>939</v>
      </c>
      <c r="G3177" s="74" t="str">
        <f>precio_alta!F106</f>
        <v>Android</v>
      </c>
      <c r="H3177" s="69" t="s">
        <v>188</v>
      </c>
      <c r="I3177" t="s">
        <v>37</v>
      </c>
      <c r="J3177" s="69">
        <f>precio_alta!Q106</f>
        <v>1115</v>
      </c>
    </row>
    <row r="3178" spans="1:10" x14ac:dyDescent="0.3">
      <c r="A3178" t="str">
        <f t="shared" si="49"/>
        <v>XIAOMI REDMI 15C 256GBMax Negocios + 29.90CUOTA</v>
      </c>
      <c r="B3178" s="74" t="str">
        <f>precio_alta!A107</f>
        <v>Corriente</v>
      </c>
      <c r="C3178" s="74" t="str">
        <f>precio_alta!B107</f>
        <v>4G</v>
      </c>
      <c r="D3178" s="74" t="str">
        <f>precio_alta!C107</f>
        <v>XIAOMI</v>
      </c>
      <c r="E3178" s="74" t="str">
        <f>precio_alta!D107</f>
        <v>XIAOMI REDMI 15C 256GB</v>
      </c>
      <c r="F3178" s="74">
        <f>precio_alta!E107</f>
        <v>709</v>
      </c>
      <c r="G3178" s="74" t="str">
        <f>precio_alta!F107</f>
        <v>Android</v>
      </c>
      <c r="H3178" s="69" t="s">
        <v>188</v>
      </c>
      <c r="I3178" t="s">
        <v>37</v>
      </c>
      <c r="J3178" s="69">
        <f>precio_alta!Q107</f>
        <v>851</v>
      </c>
    </row>
    <row r="3179" spans="1:10" x14ac:dyDescent="0.3">
      <c r="A3179" t="str">
        <f t="shared" si="49"/>
        <v>XIAOMI REDMI A5 128GBMax Negocios + 29.90CUOTA</v>
      </c>
      <c r="B3179" s="74" t="str">
        <f>precio_alta!A108</f>
        <v>Corriente</v>
      </c>
      <c r="C3179" s="74" t="str">
        <f>precio_alta!B108</f>
        <v>4G</v>
      </c>
      <c r="D3179" s="74" t="str">
        <f>precio_alta!C108</f>
        <v>XIAOMI</v>
      </c>
      <c r="E3179" s="74" t="str">
        <f>precio_alta!D108</f>
        <v>XIAOMI REDMI A5 128GB</v>
      </c>
      <c r="F3179" s="74">
        <f>precio_alta!E108</f>
        <v>379</v>
      </c>
      <c r="G3179" s="74" t="str">
        <f>precio_alta!F108</f>
        <v>Android</v>
      </c>
      <c r="H3179" s="69" t="s">
        <v>188</v>
      </c>
      <c r="I3179" t="s">
        <v>37</v>
      </c>
      <c r="J3179" s="69">
        <f>precio_alta!Q108</f>
        <v>455</v>
      </c>
    </row>
    <row r="3180" spans="1:10" x14ac:dyDescent="0.3">
      <c r="A3180" t="str">
        <f t="shared" si="49"/>
        <v>XIAOMI REDMI A7 PRO 128GBMax Negocios + 29.90CUOTA</v>
      </c>
      <c r="B3180" s="74" t="str">
        <f>precio_alta!A109</f>
        <v>Corriente</v>
      </c>
      <c r="C3180" s="74" t="str">
        <f>precio_alta!B109</f>
        <v>4G</v>
      </c>
      <c r="D3180" s="74" t="str">
        <f>precio_alta!C109</f>
        <v>XIAOMI</v>
      </c>
      <c r="E3180" s="74" t="str">
        <f>precio_alta!D109</f>
        <v>XIAOMI REDMI A7 PRO 128GB</v>
      </c>
      <c r="F3180" s="74">
        <f>precio_alta!E109</f>
        <v>489</v>
      </c>
      <c r="G3180" s="74" t="str">
        <f>precio_alta!F109</f>
        <v>Android</v>
      </c>
      <c r="H3180" s="69" t="s">
        <v>188</v>
      </c>
      <c r="I3180" t="s">
        <v>37</v>
      </c>
      <c r="J3180" s="69">
        <f>precio_alta!Q109</f>
        <v>575</v>
      </c>
    </row>
    <row r="3181" spans="1:10" x14ac:dyDescent="0.3">
      <c r="A3181" t="str">
        <f t="shared" si="49"/>
        <v>XIAOMI REDMI NOTE 10 PRO 128GB SEMax Negocios + 29.90CUOTA</v>
      </c>
      <c r="B3181" s="74" t="str">
        <f>precio_alta!A110</f>
        <v>Corriente</v>
      </c>
      <c r="C3181" s="74" t="str">
        <f>precio_alta!B110</f>
        <v>4.5G</v>
      </c>
      <c r="D3181" s="74" t="str">
        <f>precio_alta!C110</f>
        <v>XIAOMI</v>
      </c>
      <c r="E3181" s="74" t="str">
        <f>precio_alta!D110</f>
        <v>XIAOMI REDMI NOTE 10 PRO 128GB SE</v>
      </c>
      <c r="F3181" s="74">
        <f>precio_alta!E110</f>
        <v>1369</v>
      </c>
      <c r="G3181" s="74" t="str">
        <f>precio_alta!F110</f>
        <v>Android</v>
      </c>
      <c r="H3181" s="69" t="s">
        <v>188</v>
      </c>
      <c r="I3181" t="s">
        <v>37</v>
      </c>
      <c r="J3181" s="69">
        <f>precio_alta!Q110</f>
        <v>1631</v>
      </c>
    </row>
    <row r="3182" spans="1:10" x14ac:dyDescent="0.3">
      <c r="A3182" t="str">
        <f t="shared" si="49"/>
        <v>XIAOMI REDMI NOTE 12 PRO PLUS 256GB 5GMax Negocios + 29.90CUOTA</v>
      </c>
      <c r="B3182" s="74" t="str">
        <f>precio_alta!A111</f>
        <v>Corriente</v>
      </c>
      <c r="C3182" s="74" t="str">
        <f>precio_alta!B111</f>
        <v>5G</v>
      </c>
      <c r="D3182" s="74" t="str">
        <f>precio_alta!C111</f>
        <v>XIAOMI</v>
      </c>
      <c r="E3182" s="74" t="str">
        <f>precio_alta!D111</f>
        <v>XIAOMI REDMI NOTE 12 PRO PLUS 256GB 5G</v>
      </c>
      <c r="F3182" s="74">
        <f>precio_alta!E111</f>
        <v>2039</v>
      </c>
      <c r="G3182" s="74" t="str">
        <f>precio_alta!F111</f>
        <v>Android</v>
      </c>
      <c r="H3182" s="69" t="s">
        <v>188</v>
      </c>
      <c r="I3182" t="s">
        <v>37</v>
      </c>
      <c r="J3182" s="69">
        <f>precio_alta!Q111</f>
        <v>2435</v>
      </c>
    </row>
    <row r="3183" spans="1:10" x14ac:dyDescent="0.3">
      <c r="A3183" t="str">
        <f t="shared" si="49"/>
        <v>XIAOMI REDMI NOTE 15 256GB 5GMax Negocios + 29.90CUOTA</v>
      </c>
      <c r="B3183" s="74" t="str">
        <f>precio_alta!A112</f>
        <v>Corriente</v>
      </c>
      <c r="C3183" s="74" t="str">
        <f>precio_alta!B112</f>
        <v>5G</v>
      </c>
      <c r="D3183" s="74" t="str">
        <f>precio_alta!C112</f>
        <v>XIAOMI</v>
      </c>
      <c r="E3183" s="74" t="str">
        <f>precio_alta!D112</f>
        <v>XIAOMI REDMI NOTE 15 256GB 5G</v>
      </c>
      <c r="F3183" s="74">
        <f>precio_alta!E112</f>
        <v>1109</v>
      </c>
      <c r="G3183" s="74" t="str">
        <f>precio_alta!F112</f>
        <v>Android</v>
      </c>
      <c r="H3183" s="69" t="s">
        <v>188</v>
      </c>
      <c r="I3183" t="s">
        <v>37</v>
      </c>
      <c r="J3183" s="69">
        <f>precio_alta!Q112</f>
        <v>1319</v>
      </c>
    </row>
    <row r="3184" spans="1:10" x14ac:dyDescent="0.3">
      <c r="A3184" t="str">
        <f t="shared" si="49"/>
        <v>XIAOMI REDMI NOTE 15 PRO 512GB 5GMax Negocios + 29.90CUOTA</v>
      </c>
      <c r="B3184" s="74" t="str">
        <f>precio_alta!A113</f>
        <v>Corriente</v>
      </c>
      <c r="C3184" s="74" t="str">
        <f>precio_alta!B113</f>
        <v>5G</v>
      </c>
      <c r="D3184" s="74" t="str">
        <f>precio_alta!C113</f>
        <v>XIAOMI</v>
      </c>
      <c r="E3184" s="74" t="str">
        <f>precio_alta!D113</f>
        <v>XIAOMI REDMI NOTE 15 PRO 512GB 5G</v>
      </c>
      <c r="F3184" s="74">
        <f>precio_alta!E113</f>
        <v>1659</v>
      </c>
      <c r="G3184" s="74" t="str">
        <f>precio_alta!F113</f>
        <v>Android</v>
      </c>
      <c r="H3184" s="69" t="s">
        <v>188</v>
      </c>
      <c r="I3184" t="s">
        <v>37</v>
      </c>
      <c r="J3184" s="69">
        <f>precio_alta!Q113</f>
        <v>1979</v>
      </c>
    </row>
    <row r="3185" spans="1:10" x14ac:dyDescent="0.3">
      <c r="A3185" t="str">
        <f t="shared" si="49"/>
        <v>XIAOMI REDMI NOTE 15 PRO PLUS 512GB 5GMax Negocios + 29.90CUOTA</v>
      </c>
      <c r="B3185" s="74" t="str">
        <f>precio_alta!A114</f>
        <v>Corriente</v>
      </c>
      <c r="C3185" s="74" t="str">
        <f>precio_alta!B114</f>
        <v>5G</v>
      </c>
      <c r="D3185" s="74" t="str">
        <f>precio_alta!C114</f>
        <v>XIAOMI</v>
      </c>
      <c r="E3185" s="74" t="str">
        <f>precio_alta!D114</f>
        <v>XIAOMI REDMI NOTE 15 PRO PLUS 512GB 5G</v>
      </c>
      <c r="F3185" s="74">
        <f>precio_alta!E114</f>
        <v>1879</v>
      </c>
      <c r="G3185" s="74" t="str">
        <f>precio_alta!F114</f>
        <v>Android</v>
      </c>
      <c r="H3185" s="69" t="s">
        <v>188</v>
      </c>
      <c r="I3185" t="s">
        <v>37</v>
      </c>
      <c r="J3185" s="69">
        <f>precio_alta!Q114</f>
        <v>2243</v>
      </c>
    </row>
    <row r="3186" spans="1:10" x14ac:dyDescent="0.3">
      <c r="A3186" t="str">
        <f t="shared" si="49"/>
        <v>ZTE BLADE A36 64GBMax Negocios + 29.90CUOTA</v>
      </c>
      <c r="B3186" s="74" t="str">
        <f>precio_alta!A115</f>
        <v>Corriente</v>
      </c>
      <c r="C3186" s="74" t="str">
        <f>precio_alta!B115</f>
        <v>4G</v>
      </c>
      <c r="D3186" s="74" t="str">
        <f>precio_alta!C115</f>
        <v>ZTE</v>
      </c>
      <c r="E3186" s="74" t="str">
        <f>precio_alta!D115</f>
        <v>ZTE BLADE A36 64GB</v>
      </c>
      <c r="F3186" s="74">
        <f>precio_alta!E115</f>
        <v>439</v>
      </c>
      <c r="G3186" s="74" t="str">
        <f>precio_alta!F115</f>
        <v>Android</v>
      </c>
      <c r="H3186" s="69" t="s">
        <v>188</v>
      </c>
      <c r="I3186" t="s">
        <v>37</v>
      </c>
      <c r="J3186" s="69">
        <f>precio_alta!Q115</f>
        <v>527</v>
      </c>
    </row>
    <row r="3187" spans="1:10" x14ac:dyDescent="0.3">
      <c r="A3187" t="str">
        <f t="shared" si="49"/>
        <v>ZTE BLADE A56 PRO 128GBMax Negocios + 29.90CUOTA</v>
      </c>
      <c r="B3187" s="74" t="str">
        <f>precio_alta!A116</f>
        <v>Corriente</v>
      </c>
      <c r="C3187" s="74" t="str">
        <f>precio_alta!B116</f>
        <v>4G</v>
      </c>
      <c r="D3187" s="74" t="str">
        <f>precio_alta!C116</f>
        <v>ZTE</v>
      </c>
      <c r="E3187" s="74" t="str">
        <f>precio_alta!D116</f>
        <v>ZTE BLADE A56 PRO 128GB</v>
      </c>
      <c r="F3187" s="74">
        <f>precio_alta!E116</f>
        <v>439</v>
      </c>
      <c r="G3187" s="74" t="str">
        <f>precio_alta!F116</f>
        <v>Android</v>
      </c>
      <c r="H3187" s="69" t="s">
        <v>188</v>
      </c>
      <c r="I3187" t="s">
        <v>37</v>
      </c>
      <c r="J3187" s="69">
        <f>precio_alta!Q116</f>
        <v>527</v>
      </c>
    </row>
    <row r="3188" spans="1:10" x14ac:dyDescent="0.3">
      <c r="A3188" t="str">
        <f t="shared" si="49"/>
        <v>ZTE BLADE A57 PRO 128GBMax Negocios + 29.90CUOTA</v>
      </c>
      <c r="B3188" s="74" t="str">
        <f>precio_alta!A117</f>
        <v>Corriente</v>
      </c>
      <c r="C3188" s="74" t="str">
        <f>precio_alta!B117</f>
        <v>4G</v>
      </c>
      <c r="D3188" s="74" t="str">
        <f>precio_alta!C117</f>
        <v>ZTE</v>
      </c>
      <c r="E3188" s="74" t="str">
        <f>precio_alta!D117</f>
        <v>ZTE BLADE A57 PRO 128GB</v>
      </c>
      <c r="F3188" s="74">
        <f>precio_alta!E117</f>
        <v>559</v>
      </c>
      <c r="G3188" s="74" t="str">
        <f>precio_alta!F117</f>
        <v>Android</v>
      </c>
      <c r="H3188" s="69" t="s">
        <v>188</v>
      </c>
      <c r="I3188" t="s">
        <v>37</v>
      </c>
      <c r="J3188" s="69">
        <f>precio_alta!Q117</f>
        <v>659</v>
      </c>
    </row>
    <row r="3189" spans="1:10" x14ac:dyDescent="0.3">
      <c r="A3189" t="str">
        <f t="shared" si="49"/>
        <v>ZTE BLADE A76 256GB 5GMax Negocios + 29.90CUOTA</v>
      </c>
      <c r="B3189" s="74" t="str">
        <f>precio_alta!A118</f>
        <v>Corriente</v>
      </c>
      <c r="C3189" s="74" t="str">
        <f>precio_alta!B118</f>
        <v>5G</v>
      </c>
      <c r="D3189" s="74" t="str">
        <f>precio_alta!C118</f>
        <v>ZTE</v>
      </c>
      <c r="E3189" s="74" t="str">
        <f>precio_alta!D118</f>
        <v>ZTE BLADE A76 256GB 5G</v>
      </c>
      <c r="F3189" s="74">
        <f>precio_alta!E118</f>
        <v>709</v>
      </c>
      <c r="G3189" s="74" t="str">
        <f>precio_alta!F118</f>
        <v>Android</v>
      </c>
      <c r="H3189" s="69" t="s">
        <v>188</v>
      </c>
      <c r="I3189" t="s">
        <v>37</v>
      </c>
      <c r="J3189" s="69">
        <f>precio_alta!Q118</f>
        <v>851</v>
      </c>
    </row>
    <row r="3190" spans="1:10" x14ac:dyDescent="0.3">
      <c r="A3190" t="str">
        <f t="shared" si="49"/>
        <v>ZTE BLADE V70 MAX 256GBMax Negocios + 29.90CUOTA</v>
      </c>
      <c r="B3190" s="74" t="str">
        <f>precio_alta!A119</f>
        <v>Corriente</v>
      </c>
      <c r="C3190" s="74" t="str">
        <f>precio_alta!B119</f>
        <v>4G</v>
      </c>
      <c r="D3190" s="74" t="str">
        <f>precio_alta!C119</f>
        <v>ZTE</v>
      </c>
      <c r="E3190" s="74" t="str">
        <f>precio_alta!D119</f>
        <v>ZTE BLADE V70 MAX 256GB</v>
      </c>
      <c r="F3190" s="74">
        <f>precio_alta!E119</f>
        <v>599</v>
      </c>
      <c r="G3190" s="74" t="str">
        <f>precio_alta!F119</f>
        <v>Android</v>
      </c>
      <c r="H3190" s="69" t="s">
        <v>188</v>
      </c>
      <c r="I3190" t="s">
        <v>37</v>
      </c>
      <c r="J3190" s="69">
        <f>precio_alta!Q119</f>
        <v>707</v>
      </c>
    </row>
    <row r="3191" spans="1:10" x14ac:dyDescent="0.3">
      <c r="A3191" t="str">
        <f t="shared" si="49"/>
        <v>ZTE NUBIA AIR 256GB 5GMax Negocios + 29.90CUOTA</v>
      </c>
      <c r="B3191" s="74" t="str">
        <f>precio_alta!A120</f>
        <v>Corriente</v>
      </c>
      <c r="C3191" s="74" t="str">
        <f>precio_alta!B120</f>
        <v>5G</v>
      </c>
      <c r="D3191" s="74" t="str">
        <f>precio_alta!C120</f>
        <v>ZTE</v>
      </c>
      <c r="E3191" s="74" t="str">
        <f>precio_alta!D120</f>
        <v>ZTE NUBIA AIR 256GB 5G</v>
      </c>
      <c r="F3191" s="74">
        <f>precio_alta!E120</f>
        <v>1069</v>
      </c>
      <c r="G3191" s="74" t="str">
        <f>precio_alta!F120</f>
        <v>Android</v>
      </c>
      <c r="H3191" s="69" t="s">
        <v>188</v>
      </c>
      <c r="I3191" t="s">
        <v>37</v>
      </c>
      <c r="J3191" s="69">
        <f>precio_alta!Q120</f>
        <v>1271</v>
      </c>
    </row>
    <row r="3192" spans="1:10" x14ac:dyDescent="0.3">
      <c r="A3192" t="str">
        <f t="shared" si="49"/>
        <v>ZTE NUBIA AIR 512GB 5GMax Negocios + 29.90CUOTA</v>
      </c>
      <c r="B3192" s="74" t="str">
        <f>precio_alta!A121</f>
        <v>Corriente</v>
      </c>
      <c r="C3192" s="74" t="str">
        <f>precio_alta!B121</f>
        <v>5G</v>
      </c>
      <c r="D3192" s="74" t="str">
        <f>precio_alta!C121</f>
        <v>ZTE</v>
      </c>
      <c r="E3192" s="74" t="str">
        <f>precio_alta!D121</f>
        <v>ZTE NUBIA AIR 512GB 5G</v>
      </c>
      <c r="F3192" s="74">
        <f>precio_alta!E121</f>
        <v>1369</v>
      </c>
      <c r="G3192" s="74" t="str">
        <f>precio_alta!F121</f>
        <v>Android</v>
      </c>
      <c r="H3192" s="69" t="s">
        <v>188</v>
      </c>
      <c r="I3192" t="s">
        <v>37</v>
      </c>
      <c r="J3192" s="69">
        <f>precio_alta!Q121</f>
        <v>1631</v>
      </c>
    </row>
    <row r="3193" spans="1:10" x14ac:dyDescent="0.3">
      <c r="A3193" t="str">
        <f t="shared" si="49"/>
        <v>ZTE NUBIA NEO3 256GB 5GMax Negocios + 29.90CUOTA</v>
      </c>
      <c r="B3193" s="74" t="str">
        <f>precio_alta!A122</f>
        <v>Corriente</v>
      </c>
      <c r="C3193" s="74" t="str">
        <f>precio_alta!B122</f>
        <v>5G</v>
      </c>
      <c r="D3193" s="74" t="str">
        <f>precio_alta!C122</f>
        <v>ZTE</v>
      </c>
      <c r="E3193" s="74" t="str">
        <f>precio_alta!D122</f>
        <v>ZTE NUBIA NEO3 256GB 5G</v>
      </c>
      <c r="F3193" s="74">
        <f>precio_alta!E122</f>
        <v>919</v>
      </c>
      <c r="G3193" s="74" t="str">
        <f>precio_alta!F122</f>
        <v>Android</v>
      </c>
      <c r="H3193" s="69" t="s">
        <v>188</v>
      </c>
      <c r="I3193" t="s">
        <v>37</v>
      </c>
      <c r="J3193" s="69">
        <f>precio_alta!Q122</f>
        <v>1103</v>
      </c>
    </row>
    <row r="3194" spans="1:10" x14ac:dyDescent="0.3">
      <c r="A3194" t="str">
        <f t="shared" si="49"/>
        <v>ZTE NUBIA NEO5 256GB 5GMax Negocios + 29.90CUOTA</v>
      </c>
      <c r="B3194" s="74" t="str">
        <f>precio_alta!A123</f>
        <v>Corriente</v>
      </c>
      <c r="C3194" s="74" t="str">
        <f>precio_alta!B123</f>
        <v>5G</v>
      </c>
      <c r="D3194" s="74" t="str">
        <f>precio_alta!C123</f>
        <v>ZTE</v>
      </c>
      <c r="E3194" s="74" t="str">
        <f>precio_alta!D123</f>
        <v>ZTE NUBIA NEO5 256GB 5G</v>
      </c>
      <c r="F3194" s="74">
        <f>precio_alta!E123</f>
        <v>1109</v>
      </c>
      <c r="G3194" s="74" t="str">
        <f>precio_alta!F123</f>
        <v>Android</v>
      </c>
      <c r="H3194" s="69" t="s">
        <v>188</v>
      </c>
      <c r="I3194" t="s">
        <v>37</v>
      </c>
      <c r="J3194" s="69">
        <f>precio_alta!Q123</f>
        <v>1319</v>
      </c>
    </row>
    <row r="3195" spans="1:10" x14ac:dyDescent="0.3">
      <c r="A3195" t="str">
        <f t="shared" si="49"/>
        <v>ZTE NUBIA V80 MAX 256GBMax Negocios + 29.90CUOTA</v>
      </c>
      <c r="B3195" s="74" t="str">
        <f>precio_alta!A124</f>
        <v>Corriente</v>
      </c>
      <c r="C3195" s="74" t="str">
        <f>precio_alta!B124</f>
        <v>4G</v>
      </c>
      <c r="D3195" s="74" t="str">
        <f>precio_alta!C124</f>
        <v>ZTE</v>
      </c>
      <c r="E3195" s="74" t="str">
        <f>precio_alta!D124</f>
        <v>ZTE NUBIA V80 MAX 256GB</v>
      </c>
      <c r="F3195" s="74">
        <f>precio_alta!E124</f>
        <v>629</v>
      </c>
      <c r="G3195" s="74" t="str">
        <f>precio_alta!F124</f>
        <v>Android</v>
      </c>
      <c r="H3195" s="69" t="s">
        <v>188</v>
      </c>
      <c r="I3195" t="s">
        <v>37</v>
      </c>
      <c r="J3195" s="69">
        <f>precio_alta!Q124</f>
        <v>743</v>
      </c>
    </row>
    <row r="3196" spans="1:10" x14ac:dyDescent="0.3">
      <c r="A3196" t="str">
        <f t="shared" si="49"/>
        <v>ZTE NUBIA V80 PRO 256GBMax Negocios + 29.90CUOTA</v>
      </c>
      <c r="B3196" s="74" t="str">
        <f>precio_alta!A125</f>
        <v>Corriente</v>
      </c>
      <c r="C3196" s="74" t="str">
        <f>precio_alta!B125</f>
        <v>4G</v>
      </c>
      <c r="D3196" s="74" t="str">
        <f>precio_alta!C125</f>
        <v>ZTE</v>
      </c>
      <c r="E3196" s="74" t="str">
        <f>precio_alta!D125</f>
        <v>ZTE NUBIA V80 PRO 256GB</v>
      </c>
      <c r="F3196" s="74">
        <f>precio_alta!E125</f>
        <v>659</v>
      </c>
      <c r="G3196" s="74" t="str">
        <f>precio_alta!F125</f>
        <v>Android</v>
      </c>
      <c r="H3196" s="69" t="s">
        <v>188</v>
      </c>
      <c r="I3196" t="s">
        <v>37</v>
      </c>
      <c r="J3196" s="69">
        <f>precio_alta!Q125</f>
        <v>791</v>
      </c>
    </row>
    <row r="3197" spans="1:10" x14ac:dyDescent="0.3">
      <c r="A3197" t="e">
        <f t="shared" si="49"/>
        <v>#REF!</v>
      </c>
      <c r="B3197" s="74" t="e">
        <f>precio_alta!#REF!</f>
        <v>#REF!</v>
      </c>
      <c r="C3197" s="74" t="e">
        <f>precio_alta!#REF!</f>
        <v>#REF!</v>
      </c>
      <c r="D3197" s="74" t="e">
        <f>precio_alta!#REF!</f>
        <v>#REF!</v>
      </c>
      <c r="E3197" s="74" t="e">
        <f>precio_alta!#REF!</f>
        <v>#REF!</v>
      </c>
      <c r="F3197" s="74" t="e">
        <f>precio_alta!#REF!</f>
        <v>#REF!</v>
      </c>
      <c r="G3197" s="74" t="e">
        <f>precio_alta!#REF!</f>
        <v>#REF!</v>
      </c>
      <c r="H3197" s="69" t="s">
        <v>188</v>
      </c>
      <c r="I3197" t="s">
        <v>37</v>
      </c>
      <c r="J3197" s="69" t="e">
        <f>precio_alta!#REF!</f>
        <v>#REF!</v>
      </c>
    </row>
    <row r="3198" spans="1:10" x14ac:dyDescent="0.3">
      <c r="A3198" t="e">
        <f t="shared" si="49"/>
        <v>#REF!</v>
      </c>
      <c r="B3198" s="74" t="e">
        <f>precio_alta!#REF!</f>
        <v>#REF!</v>
      </c>
      <c r="C3198" s="74" t="e">
        <f>precio_alta!#REF!</f>
        <v>#REF!</v>
      </c>
      <c r="D3198" s="74" t="e">
        <f>precio_alta!#REF!</f>
        <v>#REF!</v>
      </c>
      <c r="E3198" s="74" t="e">
        <f>precio_alta!#REF!</f>
        <v>#REF!</v>
      </c>
      <c r="F3198" s="74" t="e">
        <f>precio_alta!#REF!</f>
        <v>#REF!</v>
      </c>
      <c r="G3198" s="74" t="e">
        <f>precio_alta!#REF!</f>
        <v>#REF!</v>
      </c>
      <c r="H3198" s="69" t="s">
        <v>188</v>
      </c>
      <c r="I3198" t="s">
        <v>37</v>
      </c>
      <c r="J3198" s="69" t="e">
        <f>precio_alta!#REF!</f>
        <v>#REF!</v>
      </c>
    </row>
    <row r="3199" spans="1:10" x14ac:dyDescent="0.3">
      <c r="A3199" t="e">
        <f t="shared" si="49"/>
        <v>#REF!</v>
      </c>
      <c r="B3199" s="74" t="e">
        <f>precio_alta!#REF!</f>
        <v>#REF!</v>
      </c>
      <c r="C3199" s="74" t="e">
        <f>precio_alta!#REF!</f>
        <v>#REF!</v>
      </c>
      <c r="D3199" s="74" t="e">
        <f>precio_alta!#REF!</f>
        <v>#REF!</v>
      </c>
      <c r="E3199" s="74" t="e">
        <f>precio_alta!#REF!</f>
        <v>#REF!</v>
      </c>
      <c r="F3199" s="74" t="e">
        <f>precio_alta!#REF!</f>
        <v>#REF!</v>
      </c>
      <c r="G3199" s="74" t="e">
        <f>precio_alta!#REF!</f>
        <v>#REF!</v>
      </c>
      <c r="H3199" s="69" t="s">
        <v>188</v>
      </c>
      <c r="I3199" t="s">
        <v>37</v>
      </c>
      <c r="J3199" s="69" t="e">
        <f>precio_alta!#REF!</f>
        <v>#REF!</v>
      </c>
    </row>
    <row r="3200" spans="1:10" x14ac:dyDescent="0.3">
      <c r="A3200" t="e">
        <f t="shared" si="49"/>
        <v>#REF!</v>
      </c>
      <c r="B3200" s="74" t="e">
        <f>precio_alta!#REF!</f>
        <v>#REF!</v>
      </c>
      <c r="C3200" s="74" t="e">
        <f>precio_alta!#REF!</f>
        <v>#REF!</v>
      </c>
      <c r="D3200" s="74" t="e">
        <f>precio_alta!#REF!</f>
        <v>#REF!</v>
      </c>
      <c r="E3200" s="74" t="e">
        <f>precio_alta!#REF!</f>
        <v>#REF!</v>
      </c>
      <c r="F3200" s="74" t="e">
        <f>precio_alta!#REF!</f>
        <v>#REF!</v>
      </c>
      <c r="G3200" s="74" t="e">
        <f>precio_alta!#REF!</f>
        <v>#REF!</v>
      </c>
      <c r="H3200" s="69" t="s">
        <v>188</v>
      </c>
      <c r="I3200" t="s">
        <v>37</v>
      </c>
      <c r="J3200" s="69" t="e">
        <f>precio_alta!#REF!</f>
        <v>#REF!</v>
      </c>
    </row>
    <row r="3201" spans="1:10" x14ac:dyDescent="0.3">
      <c r="A3201" t="e">
        <f t="shared" si="49"/>
        <v>#REF!</v>
      </c>
      <c r="B3201" s="74" t="e">
        <f>precio_alta!#REF!</f>
        <v>#REF!</v>
      </c>
      <c r="C3201" s="74" t="e">
        <f>precio_alta!#REF!</f>
        <v>#REF!</v>
      </c>
      <c r="D3201" s="74" t="e">
        <f>precio_alta!#REF!</f>
        <v>#REF!</v>
      </c>
      <c r="E3201" s="74" t="e">
        <f>precio_alta!#REF!</f>
        <v>#REF!</v>
      </c>
      <c r="F3201" s="74" t="e">
        <f>precio_alta!#REF!</f>
        <v>#REF!</v>
      </c>
      <c r="G3201" s="74" t="e">
        <f>precio_alta!#REF!</f>
        <v>#REF!</v>
      </c>
      <c r="H3201" s="69" t="s">
        <v>188</v>
      </c>
      <c r="I3201" t="s">
        <v>37</v>
      </c>
      <c r="J3201" s="69" t="e">
        <f>precio_alta!#REF!</f>
        <v>#REF!</v>
      </c>
    </row>
    <row r="3202" spans="1:10" x14ac:dyDescent="0.3">
      <c r="A3202" t="e">
        <f t="shared" si="49"/>
        <v>#REF!</v>
      </c>
      <c r="B3202" s="74" t="e">
        <f>precio_alta!#REF!</f>
        <v>#REF!</v>
      </c>
      <c r="C3202" s="74" t="e">
        <f>precio_alta!#REF!</f>
        <v>#REF!</v>
      </c>
      <c r="D3202" s="74" t="e">
        <f>precio_alta!#REF!</f>
        <v>#REF!</v>
      </c>
      <c r="E3202" s="74" t="e">
        <f>precio_alta!#REF!</f>
        <v>#REF!</v>
      </c>
      <c r="F3202" s="74" t="e">
        <f>precio_alta!#REF!</f>
        <v>#REF!</v>
      </c>
      <c r="G3202" s="74" t="e">
        <f>precio_alta!#REF!</f>
        <v>#REF!</v>
      </c>
      <c r="H3202" s="69" t="s">
        <v>188</v>
      </c>
      <c r="I3202" t="s">
        <v>37</v>
      </c>
      <c r="J3202" s="69" t="e">
        <f>precio_alta!#REF!</f>
        <v>#REF!</v>
      </c>
    </row>
    <row r="3203" spans="1:10" x14ac:dyDescent="0.3">
      <c r="A3203" t="e">
        <f t="shared" ref="A3203:A3266" si="50">CONCATENATE(E3203,I3203,H3203)</f>
        <v>#REF!</v>
      </c>
      <c r="B3203" s="74" t="e">
        <f>precio_alta!#REF!</f>
        <v>#REF!</v>
      </c>
      <c r="C3203" s="74" t="e">
        <f>precio_alta!#REF!</f>
        <v>#REF!</v>
      </c>
      <c r="D3203" s="74" t="e">
        <f>precio_alta!#REF!</f>
        <v>#REF!</v>
      </c>
      <c r="E3203" s="74" t="e">
        <f>precio_alta!#REF!</f>
        <v>#REF!</v>
      </c>
      <c r="F3203" s="74" t="e">
        <f>precio_alta!#REF!</f>
        <v>#REF!</v>
      </c>
      <c r="G3203" s="74" t="e">
        <f>precio_alta!#REF!</f>
        <v>#REF!</v>
      </c>
      <c r="H3203" s="69" t="s">
        <v>188</v>
      </c>
      <c r="I3203" t="s">
        <v>37</v>
      </c>
      <c r="J3203" s="69" t="e">
        <f>precio_alta!#REF!</f>
        <v>#REF!</v>
      </c>
    </row>
    <row r="3204" spans="1:10" x14ac:dyDescent="0.3">
      <c r="A3204" t="e">
        <f t="shared" si="50"/>
        <v>#REF!</v>
      </c>
      <c r="B3204" s="74" t="e">
        <f>precio_alta!#REF!</f>
        <v>#REF!</v>
      </c>
      <c r="C3204" s="74" t="e">
        <f>precio_alta!#REF!</f>
        <v>#REF!</v>
      </c>
      <c r="D3204" s="74" t="e">
        <f>precio_alta!#REF!</f>
        <v>#REF!</v>
      </c>
      <c r="E3204" s="74" t="e">
        <f>precio_alta!#REF!</f>
        <v>#REF!</v>
      </c>
      <c r="F3204" s="74" t="e">
        <f>precio_alta!#REF!</f>
        <v>#REF!</v>
      </c>
      <c r="G3204" s="74" t="e">
        <f>precio_alta!#REF!</f>
        <v>#REF!</v>
      </c>
      <c r="H3204" s="69" t="s">
        <v>188</v>
      </c>
      <c r="I3204" t="s">
        <v>37</v>
      </c>
      <c r="J3204" s="69" t="e">
        <f>precio_alta!#REF!</f>
        <v>#REF!</v>
      </c>
    </row>
    <row r="3205" spans="1:10" x14ac:dyDescent="0.3">
      <c r="A3205" t="e">
        <f t="shared" si="50"/>
        <v>#REF!</v>
      </c>
      <c r="B3205" s="74" t="e">
        <f>precio_alta!#REF!</f>
        <v>#REF!</v>
      </c>
      <c r="C3205" s="74" t="e">
        <f>precio_alta!#REF!</f>
        <v>#REF!</v>
      </c>
      <c r="D3205" s="74" t="e">
        <f>precio_alta!#REF!</f>
        <v>#REF!</v>
      </c>
      <c r="E3205" s="74" t="e">
        <f>precio_alta!#REF!</f>
        <v>#REF!</v>
      </c>
      <c r="F3205" s="74" t="e">
        <f>precio_alta!#REF!</f>
        <v>#REF!</v>
      </c>
      <c r="G3205" s="74" t="e">
        <f>precio_alta!#REF!</f>
        <v>#REF!</v>
      </c>
      <c r="H3205" s="69" t="s">
        <v>188</v>
      </c>
      <c r="I3205" t="s">
        <v>37</v>
      </c>
      <c r="J3205" s="69" t="e">
        <f>precio_alta!#REF!</f>
        <v>#REF!</v>
      </c>
    </row>
    <row r="3206" spans="1:10" x14ac:dyDescent="0.3">
      <c r="A3206" t="e">
        <f t="shared" si="50"/>
        <v>#REF!</v>
      </c>
      <c r="B3206" s="74" t="e">
        <f>precio_alta!#REF!</f>
        <v>#REF!</v>
      </c>
      <c r="C3206" s="74" t="e">
        <f>precio_alta!#REF!</f>
        <v>#REF!</v>
      </c>
      <c r="D3206" s="74" t="e">
        <f>precio_alta!#REF!</f>
        <v>#REF!</v>
      </c>
      <c r="E3206" s="74" t="e">
        <f>precio_alta!#REF!</f>
        <v>#REF!</v>
      </c>
      <c r="F3206" s="74" t="e">
        <f>precio_alta!#REF!</f>
        <v>#REF!</v>
      </c>
      <c r="G3206" s="74" t="e">
        <f>precio_alta!#REF!</f>
        <v>#REF!</v>
      </c>
      <c r="H3206" s="69" t="s">
        <v>188</v>
      </c>
      <c r="I3206" t="s">
        <v>37</v>
      </c>
      <c r="J3206" s="69" t="e">
        <f>precio_alta!#REF!</f>
        <v>#REF!</v>
      </c>
    </row>
    <row r="3207" spans="1:10" x14ac:dyDescent="0.3">
      <c r="A3207" t="e">
        <f t="shared" si="50"/>
        <v>#REF!</v>
      </c>
      <c r="B3207" s="74" t="e">
        <f>precio_alta!#REF!</f>
        <v>#REF!</v>
      </c>
      <c r="C3207" s="74" t="e">
        <f>precio_alta!#REF!</f>
        <v>#REF!</v>
      </c>
      <c r="D3207" s="74" t="e">
        <f>precio_alta!#REF!</f>
        <v>#REF!</v>
      </c>
      <c r="E3207" s="74" t="e">
        <f>precio_alta!#REF!</f>
        <v>#REF!</v>
      </c>
      <c r="F3207" s="74" t="e">
        <f>precio_alta!#REF!</f>
        <v>#REF!</v>
      </c>
      <c r="G3207" s="74" t="e">
        <f>precio_alta!#REF!</f>
        <v>#REF!</v>
      </c>
      <c r="H3207" s="69" t="s">
        <v>188</v>
      </c>
      <c r="I3207" t="s">
        <v>37</v>
      </c>
      <c r="J3207" s="69" t="e">
        <f>precio_alta!#REF!</f>
        <v>#REF!</v>
      </c>
    </row>
    <row r="3208" spans="1:10" x14ac:dyDescent="0.3">
      <c r="A3208" t="e">
        <f t="shared" si="50"/>
        <v>#REF!</v>
      </c>
      <c r="B3208" s="74" t="e">
        <f>precio_alta!#REF!</f>
        <v>#REF!</v>
      </c>
      <c r="C3208" s="74" t="e">
        <f>precio_alta!#REF!</f>
        <v>#REF!</v>
      </c>
      <c r="D3208" s="74" t="e">
        <f>precio_alta!#REF!</f>
        <v>#REF!</v>
      </c>
      <c r="E3208" s="74" t="e">
        <f>precio_alta!#REF!</f>
        <v>#REF!</v>
      </c>
      <c r="F3208" s="74" t="e">
        <f>precio_alta!#REF!</f>
        <v>#REF!</v>
      </c>
      <c r="G3208" s="74" t="e">
        <f>precio_alta!#REF!</f>
        <v>#REF!</v>
      </c>
      <c r="H3208" s="69" t="s">
        <v>188</v>
      </c>
      <c r="I3208" t="s">
        <v>37</v>
      </c>
      <c r="J3208" s="69" t="e">
        <f>precio_alta!#REF!</f>
        <v>#REF!</v>
      </c>
    </row>
    <row r="3209" spans="1:10" x14ac:dyDescent="0.3">
      <c r="A3209" t="e">
        <f t="shared" si="50"/>
        <v>#REF!</v>
      </c>
      <c r="B3209" s="74" t="e">
        <f>precio_alta!#REF!</f>
        <v>#REF!</v>
      </c>
      <c r="C3209" s="74" t="e">
        <f>precio_alta!#REF!</f>
        <v>#REF!</v>
      </c>
      <c r="D3209" s="74" t="e">
        <f>precio_alta!#REF!</f>
        <v>#REF!</v>
      </c>
      <c r="E3209" s="74" t="e">
        <f>precio_alta!#REF!</f>
        <v>#REF!</v>
      </c>
      <c r="F3209" s="74" t="e">
        <f>precio_alta!#REF!</f>
        <v>#REF!</v>
      </c>
      <c r="G3209" s="74" t="e">
        <f>precio_alta!#REF!</f>
        <v>#REF!</v>
      </c>
      <c r="H3209" s="69" t="s">
        <v>188</v>
      </c>
      <c r="I3209" t="s">
        <v>37</v>
      </c>
      <c r="J3209" s="69" t="e">
        <f>precio_alta!#REF!</f>
        <v>#REF!</v>
      </c>
    </row>
    <row r="3210" spans="1:10" x14ac:dyDescent="0.3">
      <c r="A3210" t="str">
        <f t="shared" si="50"/>
        <v>0Max Negocios + 29.90CUOTA</v>
      </c>
      <c r="B3210" s="74">
        <f>precio_alta!A127</f>
        <v>0</v>
      </c>
      <c r="C3210" s="74">
        <f>precio_alta!B127</f>
        <v>0</v>
      </c>
      <c r="D3210" s="74">
        <f>precio_alta!C127</f>
        <v>0</v>
      </c>
      <c r="E3210" s="74">
        <f>precio_alta!D127</f>
        <v>0</v>
      </c>
      <c r="F3210" s="74">
        <f>precio_alta!E127</f>
        <v>0</v>
      </c>
      <c r="G3210" s="74">
        <f>precio_alta!F127</f>
        <v>0</v>
      </c>
      <c r="H3210" s="69" t="s">
        <v>188</v>
      </c>
      <c r="I3210" t="s">
        <v>37</v>
      </c>
      <c r="J3210" s="69">
        <f>precio_alta!Q127</f>
        <v>0</v>
      </c>
    </row>
    <row r="3211" spans="1:10" x14ac:dyDescent="0.3">
      <c r="A3211" t="str">
        <f t="shared" si="50"/>
        <v>0Max Negocios + 29.90CUOTA</v>
      </c>
      <c r="B3211" s="74">
        <f>precio_alta!A128</f>
        <v>0</v>
      </c>
      <c r="C3211" s="74">
        <f>precio_alta!B128</f>
        <v>0</v>
      </c>
      <c r="D3211" s="74">
        <f>precio_alta!C128</f>
        <v>0</v>
      </c>
      <c r="E3211" s="74">
        <f>precio_alta!D128</f>
        <v>0</v>
      </c>
      <c r="F3211" s="74">
        <f>precio_alta!E128</f>
        <v>0</v>
      </c>
      <c r="G3211" s="74">
        <f>precio_alta!F128</f>
        <v>0</v>
      </c>
      <c r="H3211" s="69" t="s">
        <v>188</v>
      </c>
      <c r="I3211" t="s">
        <v>37</v>
      </c>
      <c r="J3211" s="69">
        <f>precio_alta!Q128</f>
        <v>0</v>
      </c>
    </row>
    <row r="3212" spans="1:10" x14ac:dyDescent="0.3">
      <c r="A3212" t="str">
        <f t="shared" si="50"/>
        <v>0Max Negocios + 29.90CUOTA</v>
      </c>
      <c r="B3212" s="74">
        <f>precio_alta!A129</f>
        <v>0</v>
      </c>
      <c r="C3212" s="74">
        <f>precio_alta!B129</f>
        <v>0</v>
      </c>
      <c r="D3212" s="74">
        <f>precio_alta!C129</f>
        <v>0</v>
      </c>
      <c r="E3212" s="74">
        <f>precio_alta!D129</f>
        <v>0</v>
      </c>
      <c r="F3212" s="74">
        <f>precio_alta!E129</f>
        <v>0</v>
      </c>
      <c r="G3212" s="74">
        <f>precio_alta!F129</f>
        <v>0</v>
      </c>
      <c r="H3212" s="69" t="s">
        <v>188</v>
      </c>
      <c r="I3212" t="s">
        <v>37</v>
      </c>
      <c r="J3212" s="69">
        <f>precio_alta!Q129</f>
        <v>0</v>
      </c>
    </row>
    <row r="3213" spans="1:10" x14ac:dyDescent="0.3">
      <c r="A3213" t="str">
        <f t="shared" si="50"/>
        <v>0Max Negocios + 29.90CUOTA</v>
      </c>
      <c r="B3213" s="74">
        <f>precio_alta!A130</f>
        <v>0</v>
      </c>
      <c r="C3213" s="74">
        <f>precio_alta!B130</f>
        <v>0</v>
      </c>
      <c r="D3213" s="74">
        <f>precio_alta!C130</f>
        <v>0</v>
      </c>
      <c r="E3213" s="74">
        <f>precio_alta!D130</f>
        <v>0</v>
      </c>
      <c r="F3213" s="74">
        <f>precio_alta!E130</f>
        <v>0</v>
      </c>
      <c r="G3213" s="74">
        <f>precio_alta!F130</f>
        <v>0</v>
      </c>
      <c r="H3213" s="69" t="s">
        <v>188</v>
      </c>
      <c r="I3213" t="s">
        <v>37</v>
      </c>
      <c r="J3213" s="69">
        <f>precio_alta!Q130</f>
        <v>0</v>
      </c>
    </row>
    <row r="3214" spans="1:10" x14ac:dyDescent="0.3">
      <c r="A3214" t="str">
        <f t="shared" si="50"/>
        <v>0Max Negocios + 29.90CUOTA</v>
      </c>
      <c r="B3214" s="74">
        <f>precio_alta!A131</f>
        <v>0</v>
      </c>
      <c r="C3214" s="74">
        <f>precio_alta!B131</f>
        <v>0</v>
      </c>
      <c r="D3214" s="74">
        <f>precio_alta!C131</f>
        <v>0</v>
      </c>
      <c r="E3214" s="74">
        <f>precio_alta!D131</f>
        <v>0</v>
      </c>
      <c r="F3214" s="74">
        <f>precio_alta!E131</f>
        <v>0</v>
      </c>
      <c r="G3214" s="74">
        <f>precio_alta!F131</f>
        <v>0</v>
      </c>
      <c r="H3214" s="69" t="s">
        <v>188</v>
      </c>
      <c r="I3214" t="s">
        <v>37</v>
      </c>
      <c r="J3214" s="69">
        <f>precio_alta!Q131</f>
        <v>0</v>
      </c>
    </row>
    <row r="3215" spans="1:10" x14ac:dyDescent="0.3">
      <c r="A3215" t="str">
        <f t="shared" si="50"/>
        <v>0Max Negocios + 29.90CUOTA</v>
      </c>
      <c r="B3215" s="74">
        <f>precio_alta!A132</f>
        <v>0</v>
      </c>
      <c r="C3215" s="74">
        <f>precio_alta!B132</f>
        <v>0</v>
      </c>
      <c r="D3215" s="74">
        <f>precio_alta!C132</f>
        <v>0</v>
      </c>
      <c r="E3215" s="74">
        <f>precio_alta!D132</f>
        <v>0</v>
      </c>
      <c r="F3215" s="74">
        <f>precio_alta!E132</f>
        <v>0</v>
      </c>
      <c r="G3215" s="74">
        <f>precio_alta!F132</f>
        <v>0</v>
      </c>
      <c r="H3215" s="69" t="s">
        <v>188</v>
      </c>
      <c r="I3215" t="s">
        <v>37</v>
      </c>
      <c r="J3215" s="69">
        <f>precio_alta!Q132</f>
        <v>0</v>
      </c>
    </row>
    <row r="3216" spans="1:10" x14ac:dyDescent="0.3">
      <c r="A3216" t="str">
        <f t="shared" si="50"/>
        <v>0Max Negocios + 29.90CUOTA</v>
      </c>
      <c r="B3216" s="74">
        <f>precio_alta!A133</f>
        <v>0</v>
      </c>
      <c r="C3216" s="74">
        <f>precio_alta!B133</f>
        <v>0</v>
      </c>
      <c r="D3216" s="74">
        <f>precio_alta!C133</f>
        <v>0</v>
      </c>
      <c r="E3216" s="74">
        <f>precio_alta!D133</f>
        <v>0</v>
      </c>
      <c r="F3216" s="74">
        <f>precio_alta!E133</f>
        <v>0</v>
      </c>
      <c r="G3216" s="74">
        <f>precio_alta!F133</f>
        <v>0</v>
      </c>
      <c r="H3216" s="69" t="s">
        <v>188</v>
      </c>
      <c r="I3216" t="s">
        <v>37</v>
      </c>
      <c r="J3216" s="69">
        <f>precio_alta!Q133</f>
        <v>0</v>
      </c>
    </row>
    <row r="3217" spans="1:10" x14ac:dyDescent="0.3">
      <c r="A3217" t="str">
        <f t="shared" si="50"/>
        <v>0Max Negocios + 29.90CUOTA</v>
      </c>
      <c r="B3217" s="74">
        <f>precio_alta!A134</f>
        <v>0</v>
      </c>
      <c r="C3217" s="74">
        <f>precio_alta!B134</f>
        <v>0</v>
      </c>
      <c r="D3217" s="74">
        <f>precio_alta!C134</f>
        <v>0</v>
      </c>
      <c r="E3217" s="74">
        <f>precio_alta!D134</f>
        <v>0</v>
      </c>
      <c r="F3217" s="74">
        <f>precio_alta!E134</f>
        <v>0</v>
      </c>
      <c r="G3217" s="74">
        <f>precio_alta!F134</f>
        <v>0</v>
      </c>
      <c r="H3217" s="69" t="s">
        <v>188</v>
      </c>
      <c r="I3217" t="s">
        <v>37</v>
      </c>
      <c r="J3217" s="69">
        <f>precio_alta!Q134</f>
        <v>0</v>
      </c>
    </row>
    <row r="3218" spans="1:10" x14ac:dyDescent="0.3">
      <c r="A3218" t="str">
        <f t="shared" si="50"/>
        <v>0Max Negocios + 29.90CUOTA</v>
      </c>
      <c r="B3218" s="74">
        <f>precio_alta!A135</f>
        <v>0</v>
      </c>
      <c r="C3218" s="74">
        <f>precio_alta!B135</f>
        <v>0</v>
      </c>
      <c r="D3218" s="74">
        <f>precio_alta!C135</f>
        <v>0</v>
      </c>
      <c r="E3218" s="74">
        <f>precio_alta!D135</f>
        <v>0</v>
      </c>
      <c r="F3218" s="74">
        <f>precio_alta!E135</f>
        <v>0</v>
      </c>
      <c r="G3218" s="74">
        <f>precio_alta!F135</f>
        <v>0</v>
      </c>
      <c r="H3218" s="69" t="s">
        <v>188</v>
      </c>
      <c r="I3218" t="s">
        <v>37</v>
      </c>
      <c r="J3218" s="69">
        <f>precio_alta!Q135</f>
        <v>0</v>
      </c>
    </row>
    <row r="3219" spans="1:10" x14ac:dyDescent="0.3">
      <c r="A3219" t="str">
        <f t="shared" si="50"/>
        <v>0Max Negocios + 29.90CUOTA</v>
      </c>
      <c r="B3219" s="74">
        <f>precio_alta!A136</f>
        <v>0</v>
      </c>
      <c r="C3219" s="74">
        <f>precio_alta!B136</f>
        <v>0</v>
      </c>
      <c r="D3219" s="74">
        <f>precio_alta!C136</f>
        <v>0</v>
      </c>
      <c r="E3219" s="74">
        <f>precio_alta!D136</f>
        <v>0</v>
      </c>
      <c r="F3219" s="74">
        <f>precio_alta!E136</f>
        <v>0</v>
      </c>
      <c r="G3219" s="74">
        <f>precio_alta!F136</f>
        <v>0</v>
      </c>
      <c r="H3219" s="69" t="s">
        <v>188</v>
      </c>
      <c r="I3219" t="s">
        <v>37</v>
      </c>
      <c r="J3219" s="69">
        <f>precio_alta!Q136</f>
        <v>0</v>
      </c>
    </row>
    <row r="3220" spans="1:10" x14ac:dyDescent="0.3">
      <c r="A3220" t="str">
        <f t="shared" si="50"/>
        <v>0Max Negocios + 29.90CUOTA</v>
      </c>
      <c r="B3220" s="74">
        <f>precio_alta!A137</f>
        <v>0</v>
      </c>
      <c r="C3220" s="74">
        <f>precio_alta!B137</f>
        <v>0</v>
      </c>
      <c r="D3220" s="74">
        <f>precio_alta!C137</f>
        <v>0</v>
      </c>
      <c r="E3220" s="74">
        <f>precio_alta!D137</f>
        <v>0</v>
      </c>
      <c r="F3220" s="74">
        <f>precio_alta!E137</f>
        <v>0</v>
      </c>
      <c r="G3220" s="74">
        <f>precio_alta!F137</f>
        <v>0</v>
      </c>
      <c r="H3220" s="69" t="s">
        <v>188</v>
      </c>
      <c r="I3220" t="s">
        <v>37</v>
      </c>
      <c r="J3220" s="69">
        <f>precio_alta!Q137</f>
        <v>0</v>
      </c>
    </row>
    <row r="3221" spans="1:10" x14ac:dyDescent="0.3">
      <c r="A3221" t="str">
        <f t="shared" si="50"/>
        <v>0Max Negocios + 29.90CUOTA</v>
      </c>
      <c r="B3221" s="74">
        <f>precio_alta!A138</f>
        <v>0</v>
      </c>
      <c r="C3221" s="74">
        <f>precio_alta!B138</f>
        <v>0</v>
      </c>
      <c r="D3221" s="74">
        <f>precio_alta!C138</f>
        <v>0</v>
      </c>
      <c r="E3221" s="74">
        <f>precio_alta!D138</f>
        <v>0</v>
      </c>
      <c r="F3221" s="74">
        <f>precio_alta!E138</f>
        <v>0</v>
      </c>
      <c r="G3221" s="74">
        <f>precio_alta!F138</f>
        <v>0</v>
      </c>
      <c r="H3221" s="69" t="s">
        <v>188</v>
      </c>
      <c r="I3221" t="s">
        <v>37</v>
      </c>
      <c r="J3221" s="69">
        <f>precio_alta!Q138</f>
        <v>0</v>
      </c>
    </row>
    <row r="3222" spans="1:10" x14ac:dyDescent="0.3">
      <c r="A3222" t="str">
        <f t="shared" si="50"/>
        <v>0Max Negocios + 29.90CUOTA</v>
      </c>
      <c r="B3222" s="74">
        <f>precio_alta!A139</f>
        <v>0</v>
      </c>
      <c r="C3222" s="74">
        <f>precio_alta!B139</f>
        <v>0</v>
      </c>
      <c r="D3222" s="74">
        <f>precio_alta!C139</f>
        <v>0</v>
      </c>
      <c r="E3222" s="74">
        <f>precio_alta!D139</f>
        <v>0</v>
      </c>
      <c r="F3222" s="74">
        <f>precio_alta!E139</f>
        <v>0</v>
      </c>
      <c r="G3222" s="74">
        <f>precio_alta!F139</f>
        <v>0</v>
      </c>
      <c r="H3222" s="69" t="s">
        <v>188</v>
      </c>
      <c r="I3222" t="s">
        <v>37</v>
      </c>
      <c r="J3222" s="69">
        <f>precio_alta!Q139</f>
        <v>0</v>
      </c>
    </row>
    <row r="3223" spans="1:10" x14ac:dyDescent="0.3">
      <c r="A3223" t="str">
        <f t="shared" si="50"/>
        <v>0Max Negocios + 29.90CUOTA</v>
      </c>
      <c r="B3223" s="74">
        <f>precio_alta!A140</f>
        <v>0</v>
      </c>
      <c r="C3223" s="74">
        <f>precio_alta!B140</f>
        <v>0</v>
      </c>
      <c r="D3223" s="74">
        <f>precio_alta!C140</f>
        <v>0</v>
      </c>
      <c r="E3223" s="74">
        <f>precio_alta!D140</f>
        <v>0</v>
      </c>
      <c r="F3223" s="74">
        <f>precio_alta!E140</f>
        <v>0</v>
      </c>
      <c r="G3223" s="74">
        <f>precio_alta!F140</f>
        <v>0</v>
      </c>
      <c r="H3223" s="69" t="s">
        <v>188</v>
      </c>
      <c r="I3223" t="s">
        <v>37</v>
      </c>
      <c r="J3223" s="69">
        <f>precio_alta!Q140</f>
        <v>0</v>
      </c>
    </row>
    <row r="3224" spans="1:10" x14ac:dyDescent="0.3">
      <c r="A3224" t="str">
        <f t="shared" si="50"/>
        <v>0Max Negocios + 29.90CUOTA</v>
      </c>
      <c r="B3224" s="74">
        <f>precio_alta!A141</f>
        <v>0</v>
      </c>
      <c r="C3224" s="74">
        <f>precio_alta!B141</f>
        <v>0</v>
      </c>
      <c r="D3224" s="74">
        <f>precio_alta!C141</f>
        <v>0</v>
      </c>
      <c r="E3224" s="74">
        <f>precio_alta!D141</f>
        <v>0</v>
      </c>
      <c r="F3224" s="74">
        <f>precio_alta!E141</f>
        <v>0</v>
      </c>
      <c r="G3224" s="74">
        <f>precio_alta!F141</f>
        <v>0</v>
      </c>
      <c r="H3224" s="69" t="s">
        <v>188</v>
      </c>
      <c r="I3224" t="s">
        <v>37</v>
      </c>
      <c r="J3224" s="69">
        <f>precio_alta!Q141</f>
        <v>0</v>
      </c>
    </row>
    <row r="3225" spans="1:10" x14ac:dyDescent="0.3">
      <c r="A3225" t="str">
        <f t="shared" si="50"/>
        <v>0Max Negocios + 29.90CUOTA</v>
      </c>
      <c r="B3225" s="74">
        <f>precio_alta!A142</f>
        <v>0</v>
      </c>
      <c r="C3225" s="74">
        <f>precio_alta!B142</f>
        <v>0</v>
      </c>
      <c r="D3225" s="74">
        <f>precio_alta!C142</f>
        <v>0</v>
      </c>
      <c r="E3225" s="74">
        <f>precio_alta!D142</f>
        <v>0</v>
      </c>
      <c r="F3225" s="74">
        <f>precio_alta!E142</f>
        <v>0</v>
      </c>
      <c r="G3225" s="74">
        <f>precio_alta!F142</f>
        <v>0</v>
      </c>
      <c r="H3225" s="69" t="s">
        <v>188</v>
      </c>
      <c r="I3225" t="s">
        <v>37</v>
      </c>
      <c r="J3225" s="69">
        <f>precio_alta!Q142</f>
        <v>0</v>
      </c>
    </row>
    <row r="3226" spans="1:10" x14ac:dyDescent="0.3">
      <c r="A3226" t="str">
        <f t="shared" si="50"/>
        <v>0Max Negocios + 29.90CUOTA</v>
      </c>
      <c r="B3226" s="74">
        <f>precio_alta!A143</f>
        <v>0</v>
      </c>
      <c r="C3226" s="74">
        <f>precio_alta!B143</f>
        <v>0</v>
      </c>
      <c r="D3226" s="74">
        <f>precio_alta!C143</f>
        <v>0</v>
      </c>
      <c r="E3226" s="74">
        <f>precio_alta!D143</f>
        <v>0</v>
      </c>
      <c r="F3226" s="74">
        <f>precio_alta!E143</f>
        <v>0</v>
      </c>
      <c r="G3226" s="74">
        <f>precio_alta!F143</f>
        <v>0</v>
      </c>
      <c r="H3226" s="69" t="s">
        <v>188</v>
      </c>
      <c r="I3226" t="s">
        <v>37</v>
      </c>
      <c r="J3226" s="69">
        <f>precio_alta!Q143</f>
        <v>0</v>
      </c>
    </row>
    <row r="3227" spans="1:10" x14ac:dyDescent="0.3">
      <c r="A3227" t="str">
        <f t="shared" si="50"/>
        <v>0Max Negocios + 29.90CUOTA</v>
      </c>
      <c r="B3227" s="74">
        <f>precio_alta!A144</f>
        <v>0</v>
      </c>
      <c r="C3227" s="74">
        <f>precio_alta!B144</f>
        <v>0</v>
      </c>
      <c r="D3227" s="74">
        <f>precio_alta!C144</f>
        <v>0</v>
      </c>
      <c r="E3227" s="74">
        <f>precio_alta!D144</f>
        <v>0</v>
      </c>
      <c r="F3227" s="74">
        <f>precio_alta!E144</f>
        <v>0</v>
      </c>
      <c r="G3227" s="74">
        <f>precio_alta!F144</f>
        <v>0</v>
      </c>
      <c r="H3227" s="69" t="s">
        <v>188</v>
      </c>
      <c r="I3227" t="s">
        <v>37</v>
      </c>
      <c r="J3227" s="69">
        <f>precio_alta!Q144</f>
        <v>0</v>
      </c>
    </row>
    <row r="3228" spans="1:10" x14ac:dyDescent="0.3">
      <c r="A3228" t="str">
        <f t="shared" si="50"/>
        <v>0Max Negocios + 29.90CUOTA</v>
      </c>
      <c r="B3228" s="74">
        <f>precio_alta!A145</f>
        <v>0</v>
      </c>
      <c r="C3228" s="74">
        <f>precio_alta!B145</f>
        <v>0</v>
      </c>
      <c r="D3228" s="74">
        <f>precio_alta!C145</f>
        <v>0</v>
      </c>
      <c r="E3228" s="74">
        <f>precio_alta!D145</f>
        <v>0</v>
      </c>
      <c r="F3228" s="74">
        <f>precio_alta!E145</f>
        <v>0</v>
      </c>
      <c r="G3228" s="74">
        <f>precio_alta!F145</f>
        <v>0</v>
      </c>
      <c r="H3228" s="69" t="s">
        <v>188</v>
      </c>
      <c r="I3228" t="s">
        <v>37</v>
      </c>
      <c r="J3228" s="69">
        <f>precio_alta!Q145</f>
        <v>0</v>
      </c>
    </row>
    <row r="3229" spans="1:10" x14ac:dyDescent="0.3">
      <c r="A3229" t="str">
        <f t="shared" si="50"/>
        <v>0Max Negocios + 29.90CUOTA</v>
      </c>
      <c r="B3229" s="74">
        <f>precio_alta!A146</f>
        <v>0</v>
      </c>
      <c r="C3229" s="74">
        <f>precio_alta!B146</f>
        <v>0</v>
      </c>
      <c r="D3229" s="74">
        <f>precio_alta!C146</f>
        <v>0</v>
      </c>
      <c r="E3229" s="74">
        <f>precio_alta!D146</f>
        <v>0</v>
      </c>
      <c r="F3229" s="74">
        <f>precio_alta!E146</f>
        <v>0</v>
      </c>
      <c r="G3229" s="74">
        <f>precio_alta!F146</f>
        <v>0</v>
      </c>
      <c r="H3229" s="69" t="s">
        <v>188</v>
      </c>
      <c r="I3229" t="s">
        <v>37</v>
      </c>
      <c r="J3229" s="69">
        <f>precio_alta!Q146</f>
        <v>0</v>
      </c>
    </row>
    <row r="3230" spans="1:10" x14ac:dyDescent="0.3">
      <c r="A3230" t="str">
        <f t="shared" si="50"/>
        <v>0Max Negocios + 29.90CUOTA</v>
      </c>
      <c r="B3230" s="74">
        <f>precio_alta!A147</f>
        <v>0</v>
      </c>
      <c r="C3230" s="74">
        <f>precio_alta!B147</f>
        <v>0</v>
      </c>
      <c r="D3230" s="74">
        <f>precio_alta!C147</f>
        <v>0</v>
      </c>
      <c r="E3230" s="74">
        <f>precio_alta!D147</f>
        <v>0</v>
      </c>
      <c r="F3230" s="74">
        <f>precio_alta!E147</f>
        <v>0</v>
      </c>
      <c r="G3230" s="74">
        <f>precio_alta!F147</f>
        <v>0</v>
      </c>
      <c r="H3230" s="69" t="s">
        <v>188</v>
      </c>
      <c r="I3230" t="s">
        <v>37</v>
      </c>
      <c r="J3230" s="69">
        <f>precio_alta!Q147</f>
        <v>0</v>
      </c>
    </row>
    <row r="3231" spans="1:10" x14ac:dyDescent="0.3">
      <c r="A3231" t="str">
        <f t="shared" si="50"/>
        <v>0Max Negocios + 29.90CUOTA</v>
      </c>
      <c r="B3231" s="74">
        <f>precio_alta!A148</f>
        <v>0</v>
      </c>
      <c r="C3231" s="74">
        <f>precio_alta!B148</f>
        <v>0</v>
      </c>
      <c r="D3231" s="74">
        <f>precio_alta!C148</f>
        <v>0</v>
      </c>
      <c r="E3231" s="74">
        <f>precio_alta!D148</f>
        <v>0</v>
      </c>
      <c r="F3231" s="74">
        <f>precio_alta!E148</f>
        <v>0</v>
      </c>
      <c r="G3231" s="74">
        <f>precio_alta!F148</f>
        <v>0</v>
      </c>
      <c r="H3231" s="69" t="s">
        <v>188</v>
      </c>
      <c r="I3231" t="s">
        <v>37</v>
      </c>
      <c r="J3231" s="69">
        <f>precio_alta!Q148</f>
        <v>0</v>
      </c>
    </row>
    <row r="3232" spans="1:10" x14ac:dyDescent="0.3">
      <c r="A3232" t="str">
        <f t="shared" si="50"/>
        <v>0Max Negocios + 29.90CUOTA</v>
      </c>
      <c r="B3232" s="74">
        <f>precio_alta!A149</f>
        <v>0</v>
      </c>
      <c r="C3232" s="74">
        <f>precio_alta!B149</f>
        <v>0</v>
      </c>
      <c r="D3232" s="74">
        <f>precio_alta!C149</f>
        <v>0</v>
      </c>
      <c r="E3232" s="74">
        <f>precio_alta!D149</f>
        <v>0</v>
      </c>
      <c r="F3232" s="74">
        <f>precio_alta!E149</f>
        <v>0</v>
      </c>
      <c r="G3232" s="74">
        <f>precio_alta!F149</f>
        <v>0</v>
      </c>
      <c r="H3232" s="69" t="s">
        <v>188</v>
      </c>
      <c r="I3232" t="s">
        <v>37</v>
      </c>
      <c r="J3232" s="69">
        <f>precio_alta!Q149</f>
        <v>0</v>
      </c>
    </row>
    <row r="3233" spans="1:10" x14ac:dyDescent="0.3">
      <c r="A3233" t="str">
        <f t="shared" si="50"/>
        <v>0Max Negocios + 29.90CUOTA</v>
      </c>
      <c r="B3233" s="74">
        <f>precio_alta!A150</f>
        <v>0</v>
      </c>
      <c r="C3233" s="74">
        <f>precio_alta!B150</f>
        <v>0</v>
      </c>
      <c r="D3233" s="74">
        <f>precio_alta!C150</f>
        <v>0</v>
      </c>
      <c r="E3233" s="74">
        <f>precio_alta!D150</f>
        <v>0</v>
      </c>
      <c r="F3233" s="74">
        <f>precio_alta!E150</f>
        <v>0</v>
      </c>
      <c r="G3233" s="74">
        <f>precio_alta!F150</f>
        <v>0</v>
      </c>
      <c r="H3233" s="69" t="s">
        <v>188</v>
      </c>
      <c r="I3233" t="s">
        <v>37</v>
      </c>
      <c r="J3233" s="69">
        <f>precio_alta!Q150</f>
        <v>0</v>
      </c>
    </row>
    <row r="3234" spans="1:10" x14ac:dyDescent="0.3">
      <c r="A3234" t="str">
        <f t="shared" si="50"/>
        <v>0Max Negocios + 29.90CUOTA</v>
      </c>
      <c r="B3234" s="74">
        <f>precio_alta!A151</f>
        <v>0</v>
      </c>
      <c r="C3234" s="74">
        <f>precio_alta!B151</f>
        <v>0</v>
      </c>
      <c r="D3234" s="74">
        <f>precio_alta!C151</f>
        <v>0</v>
      </c>
      <c r="E3234" s="74">
        <f>precio_alta!D151</f>
        <v>0</v>
      </c>
      <c r="F3234" s="74">
        <f>precio_alta!E151</f>
        <v>0</v>
      </c>
      <c r="G3234" s="74">
        <f>precio_alta!F151</f>
        <v>0</v>
      </c>
      <c r="H3234" s="69" t="s">
        <v>188</v>
      </c>
      <c r="I3234" t="s">
        <v>37</v>
      </c>
      <c r="J3234" s="69">
        <f>precio_alta!Q151</f>
        <v>0</v>
      </c>
    </row>
    <row r="3235" spans="1:10" x14ac:dyDescent="0.3">
      <c r="A3235" t="str">
        <f t="shared" si="50"/>
        <v>0Max Negocios + 29.90CUOTA</v>
      </c>
      <c r="B3235" s="74">
        <f>precio_alta!A152</f>
        <v>0</v>
      </c>
      <c r="C3235" s="74">
        <f>precio_alta!B152</f>
        <v>0</v>
      </c>
      <c r="D3235" s="74">
        <f>precio_alta!C152</f>
        <v>0</v>
      </c>
      <c r="E3235" s="74">
        <f>precio_alta!D152</f>
        <v>0</v>
      </c>
      <c r="F3235" s="74">
        <f>precio_alta!E152</f>
        <v>0</v>
      </c>
      <c r="G3235" s="74">
        <f>precio_alta!F152</f>
        <v>0</v>
      </c>
      <c r="H3235" s="69" t="s">
        <v>188</v>
      </c>
      <c r="I3235" t="s">
        <v>37</v>
      </c>
      <c r="J3235" s="69">
        <f>precio_alta!Q152</f>
        <v>0</v>
      </c>
    </row>
    <row r="3236" spans="1:10" x14ac:dyDescent="0.3">
      <c r="A3236" t="str">
        <f t="shared" si="50"/>
        <v>0Max Negocios + 29.90CUOTA</v>
      </c>
      <c r="B3236" s="74">
        <f>precio_alta!A153</f>
        <v>0</v>
      </c>
      <c r="C3236" s="74">
        <f>precio_alta!B153</f>
        <v>0</v>
      </c>
      <c r="D3236" s="74">
        <f>precio_alta!C153</f>
        <v>0</v>
      </c>
      <c r="E3236" s="74">
        <f>precio_alta!D153</f>
        <v>0</v>
      </c>
      <c r="F3236" s="74">
        <f>precio_alta!E153</f>
        <v>0</v>
      </c>
      <c r="G3236" s="74">
        <f>precio_alta!F153</f>
        <v>0</v>
      </c>
      <c r="H3236" s="69" t="s">
        <v>188</v>
      </c>
      <c r="I3236" t="s">
        <v>37</v>
      </c>
      <c r="J3236" s="69">
        <f>precio_alta!Q153</f>
        <v>0</v>
      </c>
    </row>
    <row r="3237" spans="1:10" x14ac:dyDescent="0.3">
      <c r="A3237" t="str">
        <f t="shared" si="50"/>
        <v>0Max Negocios + 29.90CUOTA</v>
      </c>
      <c r="B3237" s="74">
        <f>precio_alta!A154</f>
        <v>0</v>
      </c>
      <c r="C3237" s="74">
        <f>precio_alta!B154</f>
        <v>0</v>
      </c>
      <c r="D3237" s="74">
        <f>precio_alta!C154</f>
        <v>0</v>
      </c>
      <c r="E3237" s="74">
        <f>precio_alta!D154</f>
        <v>0</v>
      </c>
      <c r="F3237" s="74">
        <f>precio_alta!E154</f>
        <v>0</v>
      </c>
      <c r="G3237" s="74">
        <f>precio_alta!F154</f>
        <v>0</v>
      </c>
      <c r="H3237" s="69" t="s">
        <v>188</v>
      </c>
      <c r="I3237" t="s">
        <v>37</v>
      </c>
      <c r="J3237" s="69">
        <f>precio_alta!Q154</f>
        <v>0</v>
      </c>
    </row>
    <row r="3238" spans="1:10" x14ac:dyDescent="0.3">
      <c r="A3238" t="str">
        <f t="shared" si="50"/>
        <v>0Max Negocios + 29.90CUOTA</v>
      </c>
      <c r="B3238" s="74">
        <f>precio_alta!A155</f>
        <v>0</v>
      </c>
      <c r="C3238" s="74">
        <f>precio_alta!B155</f>
        <v>0</v>
      </c>
      <c r="D3238" s="74">
        <f>precio_alta!C155</f>
        <v>0</v>
      </c>
      <c r="E3238" s="74">
        <f>precio_alta!D155</f>
        <v>0</v>
      </c>
      <c r="F3238" s="74">
        <f>precio_alta!E155</f>
        <v>0</v>
      </c>
      <c r="G3238" s="74">
        <f>precio_alta!F155</f>
        <v>0</v>
      </c>
      <c r="H3238" s="69" t="s">
        <v>188</v>
      </c>
      <c r="I3238" t="s">
        <v>37</v>
      </c>
      <c r="J3238" s="69">
        <f>precio_alta!Q155</f>
        <v>0</v>
      </c>
    </row>
    <row r="3239" spans="1:10" x14ac:dyDescent="0.3">
      <c r="A3239" t="str">
        <f t="shared" si="50"/>
        <v>0Max Negocios + 29.90CUOTA</v>
      </c>
      <c r="B3239" s="74">
        <f>precio_alta!A156</f>
        <v>0</v>
      </c>
      <c r="C3239" s="74">
        <f>precio_alta!B156</f>
        <v>0</v>
      </c>
      <c r="D3239" s="74">
        <f>precio_alta!C156</f>
        <v>0</v>
      </c>
      <c r="E3239" s="74">
        <f>precio_alta!D156</f>
        <v>0</v>
      </c>
      <c r="F3239" s="74">
        <f>precio_alta!E156</f>
        <v>0</v>
      </c>
      <c r="G3239" s="74">
        <f>precio_alta!F156</f>
        <v>0</v>
      </c>
      <c r="H3239" s="69" t="s">
        <v>188</v>
      </c>
      <c r="I3239" t="s">
        <v>37</v>
      </c>
      <c r="J3239" s="69">
        <f>precio_alta!Q156</f>
        <v>0</v>
      </c>
    </row>
    <row r="3240" spans="1:10" x14ac:dyDescent="0.3">
      <c r="A3240" t="str">
        <f t="shared" si="50"/>
        <v>0Max Negocios + 29.90CUOTA</v>
      </c>
      <c r="B3240" s="74">
        <f>precio_alta!A157</f>
        <v>0</v>
      </c>
      <c r="C3240" s="74">
        <f>precio_alta!B157</f>
        <v>0</v>
      </c>
      <c r="D3240" s="74">
        <f>precio_alta!C157</f>
        <v>0</v>
      </c>
      <c r="E3240" s="74">
        <f>precio_alta!D157</f>
        <v>0</v>
      </c>
      <c r="F3240" s="74">
        <f>precio_alta!E157</f>
        <v>0</v>
      </c>
      <c r="G3240" s="74">
        <f>precio_alta!F157</f>
        <v>0</v>
      </c>
      <c r="H3240" s="69" t="s">
        <v>188</v>
      </c>
      <c r="I3240" t="s">
        <v>37</v>
      </c>
      <c r="J3240" s="69">
        <f>precio_alta!Q157</f>
        <v>0</v>
      </c>
    </row>
    <row r="3241" spans="1:10" x14ac:dyDescent="0.3">
      <c r="A3241" t="str">
        <f t="shared" si="50"/>
        <v>0Max Negocios + 29.90CUOTA</v>
      </c>
      <c r="B3241" s="74">
        <f>precio_alta!A158</f>
        <v>0</v>
      </c>
      <c r="C3241" s="74">
        <f>precio_alta!B158</f>
        <v>0</v>
      </c>
      <c r="D3241" s="74">
        <f>precio_alta!C158</f>
        <v>0</v>
      </c>
      <c r="E3241" s="74">
        <f>precio_alta!D158</f>
        <v>0</v>
      </c>
      <c r="F3241" s="74">
        <f>precio_alta!E158</f>
        <v>0</v>
      </c>
      <c r="G3241" s="74">
        <f>precio_alta!F158</f>
        <v>0</v>
      </c>
      <c r="H3241" s="69" t="s">
        <v>188</v>
      </c>
      <c r="I3241" t="s">
        <v>37</v>
      </c>
      <c r="J3241" s="69">
        <f>precio_alta!Q158</f>
        <v>0</v>
      </c>
    </row>
    <row r="3242" spans="1:10" x14ac:dyDescent="0.3">
      <c r="A3242" t="str">
        <f t="shared" si="50"/>
        <v>0Max Negocios + 29.90CUOTA</v>
      </c>
      <c r="B3242" s="74">
        <f>precio_alta!A159</f>
        <v>0</v>
      </c>
      <c r="C3242" s="74">
        <f>precio_alta!B159</f>
        <v>0</v>
      </c>
      <c r="D3242" s="74">
        <f>precio_alta!C159</f>
        <v>0</v>
      </c>
      <c r="E3242" s="74">
        <f>precio_alta!D159</f>
        <v>0</v>
      </c>
      <c r="F3242" s="74">
        <f>precio_alta!E159</f>
        <v>0</v>
      </c>
      <c r="G3242" s="74">
        <f>precio_alta!F159</f>
        <v>0</v>
      </c>
      <c r="H3242" s="69" t="s">
        <v>188</v>
      </c>
      <c r="I3242" t="s">
        <v>37</v>
      </c>
      <c r="J3242" s="69">
        <f>precio_alta!Q159</f>
        <v>0</v>
      </c>
    </row>
    <row r="3243" spans="1:10" x14ac:dyDescent="0.3">
      <c r="A3243" t="str">
        <f t="shared" si="50"/>
        <v>0Max Negocios + 29.90CUOTA</v>
      </c>
      <c r="B3243" s="74">
        <f>precio_alta!A160</f>
        <v>0</v>
      </c>
      <c r="C3243" s="74">
        <f>precio_alta!B160</f>
        <v>0</v>
      </c>
      <c r="D3243" s="74">
        <f>precio_alta!C160</f>
        <v>0</v>
      </c>
      <c r="E3243" s="74">
        <f>precio_alta!D160</f>
        <v>0</v>
      </c>
      <c r="F3243" s="74">
        <f>precio_alta!E160</f>
        <v>0</v>
      </c>
      <c r="G3243" s="74">
        <f>precio_alta!F160</f>
        <v>0</v>
      </c>
      <c r="H3243" s="69" t="s">
        <v>188</v>
      </c>
      <c r="I3243" t="s">
        <v>37</v>
      </c>
      <c r="J3243" s="69">
        <f>precio_alta!Q160</f>
        <v>0</v>
      </c>
    </row>
    <row r="3244" spans="1:10" x14ac:dyDescent="0.3">
      <c r="A3244" t="str">
        <f t="shared" si="50"/>
        <v>0Max Negocios + 29.90CUOTA</v>
      </c>
      <c r="B3244" s="74">
        <f>precio_alta!A161</f>
        <v>0</v>
      </c>
      <c r="C3244" s="74">
        <f>precio_alta!B161</f>
        <v>0</v>
      </c>
      <c r="D3244" s="74">
        <f>precio_alta!C161</f>
        <v>0</v>
      </c>
      <c r="E3244" s="74">
        <f>precio_alta!D161</f>
        <v>0</v>
      </c>
      <c r="F3244" s="74">
        <f>precio_alta!E161</f>
        <v>0</v>
      </c>
      <c r="G3244" s="74">
        <f>precio_alta!F161</f>
        <v>0</v>
      </c>
      <c r="H3244" s="69" t="s">
        <v>188</v>
      </c>
      <c r="I3244" t="s">
        <v>37</v>
      </c>
      <c r="J3244" s="69">
        <f>precio_alta!Q161</f>
        <v>0</v>
      </c>
    </row>
    <row r="3245" spans="1:10" x14ac:dyDescent="0.3">
      <c r="A3245" t="str">
        <f t="shared" si="50"/>
        <v>0Max Negocios + 29.90CUOTA</v>
      </c>
      <c r="B3245" s="74">
        <f>precio_alta!A162</f>
        <v>0</v>
      </c>
      <c r="C3245" s="74">
        <f>precio_alta!B162</f>
        <v>0</v>
      </c>
      <c r="D3245" s="74">
        <f>precio_alta!C162</f>
        <v>0</v>
      </c>
      <c r="E3245" s="74">
        <f>precio_alta!D162</f>
        <v>0</v>
      </c>
      <c r="F3245" s="74">
        <f>precio_alta!E162</f>
        <v>0</v>
      </c>
      <c r="G3245" s="74">
        <f>precio_alta!F162</f>
        <v>0</v>
      </c>
      <c r="H3245" s="69" t="s">
        <v>188</v>
      </c>
      <c r="I3245" t="s">
        <v>37</v>
      </c>
      <c r="J3245" s="69">
        <f>precio_alta!Q162</f>
        <v>0</v>
      </c>
    </row>
    <row r="3246" spans="1:10" x14ac:dyDescent="0.3">
      <c r="A3246" t="str">
        <f t="shared" si="50"/>
        <v>0Max Negocios + 29.90CUOTA</v>
      </c>
      <c r="B3246" s="74">
        <f>precio_alta!A163</f>
        <v>0</v>
      </c>
      <c r="C3246" s="74">
        <f>precio_alta!B163</f>
        <v>0</v>
      </c>
      <c r="D3246" s="74">
        <f>precio_alta!C163</f>
        <v>0</v>
      </c>
      <c r="E3246" s="74">
        <f>precio_alta!D163</f>
        <v>0</v>
      </c>
      <c r="F3246" s="74">
        <f>precio_alta!E163</f>
        <v>0</v>
      </c>
      <c r="G3246" s="74">
        <f>precio_alta!F163</f>
        <v>0</v>
      </c>
      <c r="H3246" s="69" t="s">
        <v>188</v>
      </c>
      <c r="I3246" t="s">
        <v>37</v>
      </c>
      <c r="J3246" s="69">
        <f>precio_alta!Q163</f>
        <v>0</v>
      </c>
    </row>
    <row r="3247" spans="1:10" x14ac:dyDescent="0.3">
      <c r="A3247" t="str">
        <f t="shared" si="50"/>
        <v>0Max Negocios + 29.90CUOTA</v>
      </c>
      <c r="B3247" s="74">
        <f>precio_alta!A164</f>
        <v>0</v>
      </c>
      <c r="C3247" s="74">
        <f>precio_alta!B164</f>
        <v>0</v>
      </c>
      <c r="D3247" s="74">
        <f>precio_alta!C164</f>
        <v>0</v>
      </c>
      <c r="E3247" s="74">
        <f>precio_alta!D164</f>
        <v>0</v>
      </c>
      <c r="F3247" s="74">
        <f>precio_alta!E164</f>
        <v>0</v>
      </c>
      <c r="G3247" s="74">
        <f>precio_alta!F164</f>
        <v>0</v>
      </c>
      <c r="H3247" s="69" t="s">
        <v>188</v>
      </c>
      <c r="I3247" t="s">
        <v>37</v>
      </c>
      <c r="J3247" s="69">
        <f>precio_alta!Q164</f>
        <v>0</v>
      </c>
    </row>
    <row r="3248" spans="1:10" x14ac:dyDescent="0.3">
      <c r="A3248" t="str">
        <f t="shared" si="50"/>
        <v>0Max Negocios + 29.90CUOTA</v>
      </c>
      <c r="B3248" s="74">
        <f>precio_alta!A165</f>
        <v>0</v>
      </c>
      <c r="C3248" s="74">
        <f>precio_alta!B165</f>
        <v>0</v>
      </c>
      <c r="D3248" s="74">
        <f>precio_alta!C165</f>
        <v>0</v>
      </c>
      <c r="E3248" s="74">
        <f>precio_alta!D165</f>
        <v>0</v>
      </c>
      <c r="F3248" s="74">
        <f>precio_alta!E165</f>
        <v>0</v>
      </c>
      <c r="G3248" s="74">
        <f>precio_alta!F165</f>
        <v>0</v>
      </c>
      <c r="H3248" s="69" t="s">
        <v>188</v>
      </c>
      <c r="I3248" t="s">
        <v>37</v>
      </c>
      <c r="J3248" s="69">
        <f>precio_alta!Q165</f>
        <v>0</v>
      </c>
    </row>
    <row r="3249" spans="1:10" x14ac:dyDescent="0.3">
      <c r="A3249" t="str">
        <f t="shared" si="50"/>
        <v>0Max Negocios + 29.90CUOTA</v>
      </c>
      <c r="B3249" s="74">
        <f>precio_alta!A166</f>
        <v>0</v>
      </c>
      <c r="C3249" s="74">
        <f>precio_alta!B166</f>
        <v>0</v>
      </c>
      <c r="D3249" s="74">
        <f>precio_alta!C166</f>
        <v>0</v>
      </c>
      <c r="E3249" s="74">
        <f>precio_alta!D166</f>
        <v>0</v>
      </c>
      <c r="F3249" s="74">
        <f>precio_alta!E166</f>
        <v>0</v>
      </c>
      <c r="G3249" s="74">
        <f>precio_alta!F166</f>
        <v>0</v>
      </c>
      <c r="H3249" s="69" t="s">
        <v>188</v>
      </c>
      <c r="I3249" t="s">
        <v>37</v>
      </c>
      <c r="J3249" s="69">
        <f>precio_alta!Q166</f>
        <v>0</v>
      </c>
    </row>
    <row r="3250" spans="1:10" x14ac:dyDescent="0.3">
      <c r="A3250" t="str">
        <f t="shared" si="50"/>
        <v>0Max Negocios + 29.90CUOTA</v>
      </c>
      <c r="B3250" s="74">
        <f>precio_alta!A167</f>
        <v>0</v>
      </c>
      <c r="C3250" s="74">
        <f>precio_alta!B167</f>
        <v>0</v>
      </c>
      <c r="D3250" s="74">
        <f>precio_alta!C167</f>
        <v>0</v>
      </c>
      <c r="E3250" s="74">
        <f>precio_alta!D167</f>
        <v>0</v>
      </c>
      <c r="F3250" s="74">
        <f>precio_alta!E167</f>
        <v>0</v>
      </c>
      <c r="G3250" s="74">
        <f>precio_alta!F167</f>
        <v>0</v>
      </c>
      <c r="H3250" s="69" t="s">
        <v>188</v>
      </c>
      <c r="I3250" t="s">
        <v>37</v>
      </c>
      <c r="J3250" s="69">
        <f>precio_alta!Q167</f>
        <v>0</v>
      </c>
    </row>
    <row r="3251" spans="1:10" x14ac:dyDescent="0.3">
      <c r="A3251" t="str">
        <f t="shared" si="50"/>
        <v>0Max Negocios + 29.90CUOTA</v>
      </c>
      <c r="B3251" s="74">
        <f>precio_alta!A168</f>
        <v>0</v>
      </c>
      <c r="C3251" s="74">
        <f>precio_alta!B168</f>
        <v>0</v>
      </c>
      <c r="D3251" s="74">
        <f>precio_alta!C168</f>
        <v>0</v>
      </c>
      <c r="E3251" s="74">
        <f>precio_alta!D168</f>
        <v>0</v>
      </c>
      <c r="F3251" s="74">
        <f>precio_alta!E168</f>
        <v>0</v>
      </c>
      <c r="G3251" s="74">
        <f>precio_alta!F168</f>
        <v>0</v>
      </c>
      <c r="H3251" s="69" t="s">
        <v>188</v>
      </c>
      <c r="I3251" t="s">
        <v>37</v>
      </c>
      <c r="J3251" s="69">
        <f>precio_alta!Q168</f>
        <v>0</v>
      </c>
    </row>
    <row r="3252" spans="1:10" x14ac:dyDescent="0.3">
      <c r="A3252" t="str">
        <f t="shared" si="50"/>
        <v>0Max Negocios + 29.90CUOTA</v>
      </c>
      <c r="B3252" s="74">
        <f>precio_alta!A169</f>
        <v>0</v>
      </c>
      <c r="C3252" s="74">
        <f>precio_alta!B169</f>
        <v>0</v>
      </c>
      <c r="D3252" s="74">
        <f>precio_alta!C169</f>
        <v>0</v>
      </c>
      <c r="E3252" s="74">
        <f>precio_alta!D169</f>
        <v>0</v>
      </c>
      <c r="F3252" s="74">
        <f>precio_alta!E169</f>
        <v>0</v>
      </c>
      <c r="G3252" s="74">
        <f>precio_alta!F169</f>
        <v>0</v>
      </c>
      <c r="H3252" s="69" t="s">
        <v>188</v>
      </c>
      <c r="I3252" t="s">
        <v>37</v>
      </c>
      <c r="J3252" s="69">
        <f>precio_alta!Q169</f>
        <v>0</v>
      </c>
    </row>
    <row r="3253" spans="1:10" x14ac:dyDescent="0.3">
      <c r="A3253" t="str">
        <f t="shared" si="50"/>
        <v>0Max Negocios + 29.90CUOTA</v>
      </c>
      <c r="B3253" s="74">
        <f>precio_alta!A170</f>
        <v>0</v>
      </c>
      <c r="C3253" s="74">
        <f>precio_alta!B170</f>
        <v>0</v>
      </c>
      <c r="D3253" s="74">
        <f>precio_alta!C170</f>
        <v>0</v>
      </c>
      <c r="E3253" s="74">
        <f>precio_alta!D170</f>
        <v>0</v>
      </c>
      <c r="F3253" s="74">
        <f>precio_alta!E170</f>
        <v>0</v>
      </c>
      <c r="G3253" s="74">
        <f>precio_alta!F170</f>
        <v>0</v>
      </c>
      <c r="H3253" s="69" t="s">
        <v>188</v>
      </c>
      <c r="I3253" t="s">
        <v>37</v>
      </c>
      <c r="J3253" s="69">
        <f>precio_alta!Q170</f>
        <v>0</v>
      </c>
    </row>
    <row r="3254" spans="1:10" x14ac:dyDescent="0.3">
      <c r="A3254" t="str">
        <f t="shared" si="50"/>
        <v>0Max Negocios + 29.90CUOTA</v>
      </c>
      <c r="B3254" s="74">
        <f>precio_alta!A171</f>
        <v>0</v>
      </c>
      <c r="C3254" s="74">
        <f>precio_alta!B171</f>
        <v>0</v>
      </c>
      <c r="D3254" s="74">
        <f>precio_alta!C171</f>
        <v>0</v>
      </c>
      <c r="E3254" s="74">
        <f>precio_alta!D171</f>
        <v>0</v>
      </c>
      <c r="F3254" s="74">
        <f>precio_alta!E171</f>
        <v>0</v>
      </c>
      <c r="G3254" s="74">
        <f>precio_alta!F171</f>
        <v>0</v>
      </c>
      <c r="H3254" s="69" t="s">
        <v>188</v>
      </c>
      <c r="I3254" t="s">
        <v>37</v>
      </c>
      <c r="J3254" s="69">
        <f>precio_alta!Q171</f>
        <v>0</v>
      </c>
    </row>
    <row r="3255" spans="1:10" x14ac:dyDescent="0.3">
      <c r="A3255" t="str">
        <f t="shared" si="50"/>
        <v>0Max Negocios + 29.90CUOTA</v>
      </c>
      <c r="B3255" s="74">
        <f>precio_alta!A172</f>
        <v>0</v>
      </c>
      <c r="C3255" s="74">
        <f>precio_alta!B172</f>
        <v>0</v>
      </c>
      <c r="D3255" s="74">
        <f>precio_alta!C172</f>
        <v>0</v>
      </c>
      <c r="E3255" s="74">
        <f>precio_alta!D172</f>
        <v>0</v>
      </c>
      <c r="F3255" s="74">
        <f>precio_alta!E172</f>
        <v>0</v>
      </c>
      <c r="G3255" s="74">
        <f>precio_alta!F172</f>
        <v>0</v>
      </c>
      <c r="H3255" s="69" t="s">
        <v>188</v>
      </c>
      <c r="I3255" t="s">
        <v>37</v>
      </c>
      <c r="J3255" s="69">
        <f>precio_alta!Q172</f>
        <v>0</v>
      </c>
    </row>
    <row r="3256" spans="1:10" x14ac:dyDescent="0.3">
      <c r="A3256" t="str">
        <f t="shared" si="50"/>
        <v>0Max Negocios + 29.90CUOTA</v>
      </c>
      <c r="B3256" s="74">
        <f>precio_alta!A173</f>
        <v>0</v>
      </c>
      <c r="C3256" s="74">
        <f>precio_alta!B173</f>
        <v>0</v>
      </c>
      <c r="D3256" s="74">
        <f>precio_alta!C173</f>
        <v>0</v>
      </c>
      <c r="E3256" s="74">
        <f>precio_alta!D173</f>
        <v>0</v>
      </c>
      <c r="F3256" s="74">
        <f>precio_alta!E173</f>
        <v>0</v>
      </c>
      <c r="G3256" s="74">
        <f>precio_alta!F173</f>
        <v>0</v>
      </c>
      <c r="H3256" s="69" t="s">
        <v>188</v>
      </c>
      <c r="I3256" t="s">
        <v>37</v>
      </c>
      <c r="J3256" s="69">
        <f>precio_alta!Q173</f>
        <v>0</v>
      </c>
    </row>
    <row r="3257" spans="1:10" x14ac:dyDescent="0.3">
      <c r="A3257" t="str">
        <f t="shared" si="50"/>
        <v>0Max Negocios + 29.90CUOTA</v>
      </c>
      <c r="B3257" s="74">
        <f>precio_alta!A174</f>
        <v>0</v>
      </c>
      <c r="C3257" s="74">
        <f>precio_alta!B174</f>
        <v>0</v>
      </c>
      <c r="D3257" s="74">
        <f>precio_alta!C174</f>
        <v>0</v>
      </c>
      <c r="E3257" s="74">
        <f>precio_alta!D174</f>
        <v>0</v>
      </c>
      <c r="F3257" s="74">
        <f>precio_alta!E174</f>
        <v>0</v>
      </c>
      <c r="G3257" s="74">
        <f>precio_alta!F174</f>
        <v>0</v>
      </c>
      <c r="H3257" s="69" t="s">
        <v>188</v>
      </c>
      <c r="I3257" t="s">
        <v>37</v>
      </c>
      <c r="J3257" s="69">
        <f>precio_alta!Q174</f>
        <v>0</v>
      </c>
    </row>
    <row r="3258" spans="1:10" x14ac:dyDescent="0.3">
      <c r="A3258" t="str">
        <f t="shared" si="50"/>
        <v>0Max Negocios + 29.90CUOTA</v>
      </c>
      <c r="B3258" s="74">
        <f>precio_alta!A175</f>
        <v>0</v>
      </c>
      <c r="C3258" s="74">
        <f>precio_alta!B175</f>
        <v>0</v>
      </c>
      <c r="D3258" s="74">
        <f>precio_alta!C175</f>
        <v>0</v>
      </c>
      <c r="E3258" s="74">
        <f>precio_alta!D175</f>
        <v>0</v>
      </c>
      <c r="F3258" s="74">
        <f>precio_alta!E175</f>
        <v>0</v>
      </c>
      <c r="G3258" s="74">
        <f>precio_alta!F175</f>
        <v>0</v>
      </c>
      <c r="H3258" s="69" t="s">
        <v>188</v>
      </c>
      <c r="I3258" t="s">
        <v>37</v>
      </c>
      <c r="J3258" s="69">
        <f>precio_alta!Q175</f>
        <v>0</v>
      </c>
    </row>
    <row r="3259" spans="1:10" x14ac:dyDescent="0.3">
      <c r="A3259" t="str">
        <f t="shared" si="50"/>
        <v>0Max Negocios + 29.90CUOTA</v>
      </c>
      <c r="B3259" s="74">
        <f>precio_alta!A176</f>
        <v>0</v>
      </c>
      <c r="C3259" s="74">
        <f>precio_alta!B176</f>
        <v>0</v>
      </c>
      <c r="D3259" s="74">
        <f>precio_alta!C176</f>
        <v>0</v>
      </c>
      <c r="E3259" s="74">
        <f>precio_alta!D176</f>
        <v>0</v>
      </c>
      <c r="F3259" s="74">
        <f>precio_alta!E176</f>
        <v>0</v>
      </c>
      <c r="G3259" s="74">
        <f>precio_alta!F176</f>
        <v>0</v>
      </c>
      <c r="H3259" s="69" t="s">
        <v>188</v>
      </c>
      <c r="I3259" t="s">
        <v>37</v>
      </c>
      <c r="J3259" s="69">
        <f>precio_alta!Q176</f>
        <v>0</v>
      </c>
    </row>
    <row r="3260" spans="1:10" x14ac:dyDescent="0.3">
      <c r="A3260" t="str">
        <f t="shared" si="50"/>
        <v>0Max Negocios + 29.90CUOTA</v>
      </c>
      <c r="B3260" s="74">
        <f>precio_alta!A177</f>
        <v>0</v>
      </c>
      <c r="C3260" s="74">
        <f>precio_alta!B177</f>
        <v>0</v>
      </c>
      <c r="D3260" s="74">
        <f>precio_alta!C177</f>
        <v>0</v>
      </c>
      <c r="E3260" s="74">
        <f>precio_alta!D177</f>
        <v>0</v>
      </c>
      <c r="F3260" s="74">
        <f>precio_alta!E177</f>
        <v>0</v>
      </c>
      <c r="G3260" s="74">
        <f>precio_alta!F177</f>
        <v>0</v>
      </c>
      <c r="H3260" s="69" t="s">
        <v>188</v>
      </c>
      <c r="I3260" t="s">
        <v>37</v>
      </c>
      <c r="J3260" s="69">
        <f>precio_alta!Q177</f>
        <v>0</v>
      </c>
    </row>
    <row r="3261" spans="1:10" x14ac:dyDescent="0.3">
      <c r="A3261" t="str">
        <f t="shared" si="50"/>
        <v>0Max Negocios + 29.90CUOTA</v>
      </c>
      <c r="B3261" s="74">
        <f>precio_alta!A178</f>
        <v>0</v>
      </c>
      <c r="C3261" s="74">
        <f>precio_alta!B178</f>
        <v>0</v>
      </c>
      <c r="D3261" s="74">
        <f>precio_alta!C178</f>
        <v>0</v>
      </c>
      <c r="E3261" s="74">
        <f>precio_alta!D178</f>
        <v>0</v>
      </c>
      <c r="F3261" s="74">
        <f>precio_alta!E178</f>
        <v>0</v>
      </c>
      <c r="G3261" s="74">
        <f>precio_alta!F178</f>
        <v>0</v>
      </c>
      <c r="H3261" s="69" t="s">
        <v>188</v>
      </c>
      <c r="I3261" t="s">
        <v>37</v>
      </c>
      <c r="J3261" s="69">
        <f>precio_alta!Q178</f>
        <v>0</v>
      </c>
    </row>
    <row r="3262" spans="1:10" x14ac:dyDescent="0.3">
      <c r="A3262" t="str">
        <f t="shared" si="50"/>
        <v>0Max Negocios + 29.90CUOTA</v>
      </c>
      <c r="B3262" s="74">
        <f>precio_alta!A179</f>
        <v>0</v>
      </c>
      <c r="C3262" s="74">
        <f>precio_alta!B179</f>
        <v>0</v>
      </c>
      <c r="D3262" s="74">
        <f>precio_alta!C179</f>
        <v>0</v>
      </c>
      <c r="E3262" s="74">
        <f>precio_alta!D179</f>
        <v>0</v>
      </c>
      <c r="F3262" s="74">
        <f>precio_alta!E179</f>
        <v>0</v>
      </c>
      <c r="G3262" s="74">
        <f>precio_alta!F179</f>
        <v>0</v>
      </c>
      <c r="H3262" s="69" t="s">
        <v>188</v>
      </c>
      <c r="I3262" t="s">
        <v>37</v>
      </c>
      <c r="J3262" s="69">
        <f>precio_alta!Q179</f>
        <v>0</v>
      </c>
    </row>
    <row r="3263" spans="1:10" x14ac:dyDescent="0.3">
      <c r="A3263" t="str">
        <f t="shared" si="50"/>
        <v>0Max Negocios + 29.90CUOTA</v>
      </c>
      <c r="B3263" s="74">
        <f>precio_alta!A180</f>
        <v>0</v>
      </c>
      <c r="C3263" s="74">
        <f>precio_alta!B180</f>
        <v>0</v>
      </c>
      <c r="D3263" s="74">
        <f>precio_alta!C180</f>
        <v>0</v>
      </c>
      <c r="E3263" s="74">
        <f>precio_alta!D180</f>
        <v>0</v>
      </c>
      <c r="F3263" s="74">
        <f>precio_alta!E180</f>
        <v>0</v>
      </c>
      <c r="G3263" s="74">
        <f>precio_alta!F180</f>
        <v>0</v>
      </c>
      <c r="H3263" s="69" t="s">
        <v>188</v>
      </c>
      <c r="I3263" t="s">
        <v>37</v>
      </c>
      <c r="J3263" s="69">
        <f>precio_alta!Q180</f>
        <v>0</v>
      </c>
    </row>
    <row r="3264" spans="1:10" x14ac:dyDescent="0.3">
      <c r="A3264" t="str">
        <f t="shared" si="50"/>
        <v>0Max Negocios + 29.90CUOTA</v>
      </c>
      <c r="B3264" s="74">
        <f>precio_alta!A181</f>
        <v>0</v>
      </c>
      <c r="C3264" s="74">
        <f>precio_alta!B181</f>
        <v>0</v>
      </c>
      <c r="D3264" s="74">
        <f>precio_alta!C181</f>
        <v>0</v>
      </c>
      <c r="E3264" s="74">
        <f>precio_alta!D181</f>
        <v>0</v>
      </c>
      <c r="F3264" s="74">
        <f>precio_alta!E181</f>
        <v>0</v>
      </c>
      <c r="G3264" s="74">
        <f>precio_alta!F181</f>
        <v>0</v>
      </c>
      <c r="H3264" s="69" t="s">
        <v>188</v>
      </c>
      <c r="I3264" t="s">
        <v>37</v>
      </c>
      <c r="J3264" s="69">
        <f>precio_alta!Q181</f>
        <v>0</v>
      </c>
    </row>
    <row r="3265" spans="1:10" x14ac:dyDescent="0.3">
      <c r="A3265" t="str">
        <f t="shared" si="50"/>
        <v>0Max Negocios + 29.90CUOTA</v>
      </c>
      <c r="B3265" s="74">
        <f>precio_alta!A182</f>
        <v>0</v>
      </c>
      <c r="C3265" s="74">
        <f>precio_alta!B182</f>
        <v>0</v>
      </c>
      <c r="D3265" s="74">
        <f>precio_alta!C182</f>
        <v>0</v>
      </c>
      <c r="E3265" s="74">
        <f>precio_alta!D182</f>
        <v>0</v>
      </c>
      <c r="F3265" s="74">
        <f>precio_alta!E182</f>
        <v>0</v>
      </c>
      <c r="G3265" s="74">
        <f>precio_alta!F182</f>
        <v>0</v>
      </c>
      <c r="H3265" s="69" t="s">
        <v>188</v>
      </c>
      <c r="I3265" t="s">
        <v>37</v>
      </c>
      <c r="J3265" s="69">
        <f>precio_alta!Q182</f>
        <v>0</v>
      </c>
    </row>
    <row r="3266" spans="1:10" x14ac:dyDescent="0.3">
      <c r="A3266" t="str">
        <f t="shared" si="50"/>
        <v>0Max Negocios + 29.90CUOTA</v>
      </c>
      <c r="B3266" s="74">
        <f>precio_alta!A183</f>
        <v>0</v>
      </c>
      <c r="C3266" s="74">
        <f>precio_alta!B183</f>
        <v>0</v>
      </c>
      <c r="D3266" s="74">
        <f>precio_alta!C183</f>
        <v>0</v>
      </c>
      <c r="E3266" s="74">
        <f>precio_alta!D183</f>
        <v>0</v>
      </c>
      <c r="F3266" s="74">
        <f>precio_alta!E183</f>
        <v>0</v>
      </c>
      <c r="G3266" s="74">
        <f>precio_alta!F183</f>
        <v>0</v>
      </c>
      <c r="H3266" s="69" t="s">
        <v>188</v>
      </c>
      <c r="I3266" t="s">
        <v>37</v>
      </c>
      <c r="J3266" s="69">
        <f>precio_alta!Q183</f>
        <v>0</v>
      </c>
    </row>
    <row r="3267" spans="1:10" x14ac:dyDescent="0.3">
      <c r="A3267" t="str">
        <f t="shared" ref="A3267:A3330" si="51">CONCATENATE(E3267,I3267,H3267)</f>
        <v>0Max Negocios + 29.90CUOTA</v>
      </c>
      <c r="B3267" s="74">
        <f>precio_alta!A184</f>
        <v>0</v>
      </c>
      <c r="C3267" s="74">
        <f>precio_alta!B184</f>
        <v>0</v>
      </c>
      <c r="D3267" s="74">
        <f>precio_alta!C184</f>
        <v>0</v>
      </c>
      <c r="E3267" s="74">
        <f>precio_alta!D184</f>
        <v>0</v>
      </c>
      <c r="F3267" s="74">
        <f>precio_alta!E184</f>
        <v>0</v>
      </c>
      <c r="G3267" s="74">
        <f>precio_alta!F184</f>
        <v>0</v>
      </c>
      <c r="H3267" s="69" t="s">
        <v>188</v>
      </c>
      <c r="I3267" t="s">
        <v>37</v>
      </c>
      <c r="J3267" s="69">
        <f>precio_alta!Q184</f>
        <v>0</v>
      </c>
    </row>
    <row r="3268" spans="1:10" x14ac:dyDescent="0.3">
      <c r="A3268" t="str">
        <f t="shared" si="51"/>
        <v>0Max Negocios + 29.90CUOTA</v>
      </c>
      <c r="B3268" s="74">
        <f>precio_alta!A185</f>
        <v>0</v>
      </c>
      <c r="C3268" s="74">
        <f>precio_alta!B185</f>
        <v>0</v>
      </c>
      <c r="D3268" s="74">
        <f>precio_alta!C185</f>
        <v>0</v>
      </c>
      <c r="E3268" s="74">
        <f>precio_alta!D185</f>
        <v>0</v>
      </c>
      <c r="F3268" s="74">
        <f>precio_alta!E185</f>
        <v>0</v>
      </c>
      <c r="G3268" s="74">
        <f>precio_alta!F185</f>
        <v>0</v>
      </c>
      <c r="H3268" s="69" t="s">
        <v>188</v>
      </c>
      <c r="I3268" t="s">
        <v>37</v>
      </c>
      <c r="J3268" s="69">
        <f>precio_alta!Q185</f>
        <v>0</v>
      </c>
    </row>
    <row r="3269" spans="1:10" x14ac:dyDescent="0.3">
      <c r="A3269" t="str">
        <f t="shared" si="51"/>
        <v>0Max Negocios + 29.90CUOTA</v>
      </c>
      <c r="B3269" s="74">
        <f>precio_alta!A186</f>
        <v>0</v>
      </c>
      <c r="C3269" s="74">
        <f>precio_alta!B186</f>
        <v>0</v>
      </c>
      <c r="D3269" s="74">
        <f>precio_alta!C186</f>
        <v>0</v>
      </c>
      <c r="E3269" s="74">
        <f>precio_alta!D186</f>
        <v>0</v>
      </c>
      <c r="F3269" s="74">
        <f>precio_alta!E186</f>
        <v>0</v>
      </c>
      <c r="G3269" s="74">
        <f>precio_alta!F186</f>
        <v>0</v>
      </c>
      <c r="H3269" s="69" t="s">
        <v>188</v>
      </c>
      <c r="I3269" t="s">
        <v>37</v>
      </c>
      <c r="J3269" s="69">
        <f>precio_alta!Q186</f>
        <v>0</v>
      </c>
    </row>
    <row r="3270" spans="1:10" x14ac:dyDescent="0.3">
      <c r="A3270" t="str">
        <f t="shared" si="51"/>
        <v>0Max Negocios + 29.90CUOTA</v>
      </c>
      <c r="B3270" s="74">
        <f>precio_alta!A187</f>
        <v>0</v>
      </c>
      <c r="C3270" s="74">
        <f>precio_alta!B187</f>
        <v>0</v>
      </c>
      <c r="D3270" s="74">
        <f>precio_alta!C187</f>
        <v>0</v>
      </c>
      <c r="E3270" s="74">
        <f>precio_alta!D187</f>
        <v>0</v>
      </c>
      <c r="F3270" s="74">
        <f>precio_alta!E187</f>
        <v>0</v>
      </c>
      <c r="G3270" s="74">
        <f>precio_alta!F187</f>
        <v>0</v>
      </c>
      <c r="H3270" s="69" t="s">
        <v>188</v>
      </c>
      <c r="I3270" t="s">
        <v>37</v>
      </c>
      <c r="J3270" s="69">
        <f>precio_alta!Q187</f>
        <v>0</v>
      </c>
    </row>
    <row r="3271" spans="1:10" x14ac:dyDescent="0.3">
      <c r="A3271" t="str">
        <f t="shared" si="51"/>
        <v>0Max Negocios + 29.90CUOTA</v>
      </c>
      <c r="B3271" s="74">
        <f>precio_alta!A188</f>
        <v>0</v>
      </c>
      <c r="C3271" s="74">
        <f>precio_alta!B188</f>
        <v>0</v>
      </c>
      <c r="D3271" s="74">
        <f>precio_alta!C188</f>
        <v>0</v>
      </c>
      <c r="E3271" s="74">
        <f>precio_alta!D188</f>
        <v>0</v>
      </c>
      <c r="F3271" s="74">
        <f>precio_alta!E188</f>
        <v>0</v>
      </c>
      <c r="G3271" s="74">
        <f>precio_alta!F188</f>
        <v>0</v>
      </c>
      <c r="H3271" s="69" t="s">
        <v>188</v>
      </c>
      <c r="I3271" t="s">
        <v>37</v>
      </c>
      <c r="J3271" s="69">
        <f>precio_alta!Q188</f>
        <v>0</v>
      </c>
    </row>
    <row r="3272" spans="1:10" x14ac:dyDescent="0.3">
      <c r="A3272" t="str">
        <f t="shared" si="51"/>
        <v>0Max Negocios + 29.90CUOTA</v>
      </c>
      <c r="B3272" s="74">
        <f>precio_alta!A189</f>
        <v>0</v>
      </c>
      <c r="C3272" s="74">
        <f>precio_alta!B189</f>
        <v>0</v>
      </c>
      <c r="D3272" s="74">
        <f>precio_alta!C189</f>
        <v>0</v>
      </c>
      <c r="E3272" s="74">
        <f>precio_alta!D189</f>
        <v>0</v>
      </c>
      <c r="F3272" s="74">
        <f>precio_alta!E189</f>
        <v>0</v>
      </c>
      <c r="G3272" s="74">
        <f>precio_alta!F189</f>
        <v>0</v>
      </c>
      <c r="H3272" s="69" t="s">
        <v>188</v>
      </c>
      <c r="I3272" t="s">
        <v>37</v>
      </c>
      <c r="J3272" s="69">
        <f>precio_alta!Q189</f>
        <v>0</v>
      </c>
    </row>
    <row r="3273" spans="1:10" x14ac:dyDescent="0.3">
      <c r="A3273" t="str">
        <f t="shared" si="51"/>
        <v>0Max Negocios + 29.90CUOTA</v>
      </c>
      <c r="B3273" s="74">
        <f>precio_alta!A190</f>
        <v>0</v>
      </c>
      <c r="C3273" s="74">
        <f>precio_alta!B190</f>
        <v>0</v>
      </c>
      <c r="D3273" s="74">
        <f>precio_alta!C190</f>
        <v>0</v>
      </c>
      <c r="E3273" s="74">
        <f>precio_alta!D190</f>
        <v>0</v>
      </c>
      <c r="F3273" s="74">
        <f>precio_alta!E190</f>
        <v>0</v>
      </c>
      <c r="G3273" s="74">
        <f>precio_alta!F190</f>
        <v>0</v>
      </c>
      <c r="H3273" s="69" t="s">
        <v>188</v>
      </c>
      <c r="I3273" t="s">
        <v>37</v>
      </c>
      <c r="J3273" s="69">
        <f>precio_alta!Q190</f>
        <v>0</v>
      </c>
    </row>
    <row r="3274" spans="1:10" x14ac:dyDescent="0.3">
      <c r="A3274" t="str">
        <f t="shared" si="51"/>
        <v>0Max Negocios + 29.90CUOTA</v>
      </c>
      <c r="B3274" s="74">
        <f>precio_alta!A191</f>
        <v>0</v>
      </c>
      <c r="C3274" s="74">
        <f>precio_alta!B191</f>
        <v>0</v>
      </c>
      <c r="D3274" s="74">
        <f>precio_alta!C191</f>
        <v>0</v>
      </c>
      <c r="E3274" s="74">
        <f>precio_alta!D191</f>
        <v>0</v>
      </c>
      <c r="F3274" s="74">
        <f>precio_alta!E191</f>
        <v>0</v>
      </c>
      <c r="G3274" s="74">
        <f>precio_alta!F191</f>
        <v>0</v>
      </c>
      <c r="H3274" s="69" t="s">
        <v>188</v>
      </c>
      <c r="I3274" t="s">
        <v>37</v>
      </c>
      <c r="J3274" s="69">
        <f>precio_alta!Q191</f>
        <v>0</v>
      </c>
    </row>
    <row r="3275" spans="1:10" x14ac:dyDescent="0.3">
      <c r="A3275" t="str">
        <f t="shared" si="51"/>
        <v>0Max Negocios + 29.90CUOTA</v>
      </c>
      <c r="B3275" s="74">
        <f>precio_alta!A192</f>
        <v>0</v>
      </c>
      <c r="C3275" s="74">
        <f>precio_alta!B192</f>
        <v>0</v>
      </c>
      <c r="D3275" s="74">
        <f>precio_alta!C192</f>
        <v>0</v>
      </c>
      <c r="E3275" s="74">
        <f>precio_alta!D192</f>
        <v>0</v>
      </c>
      <c r="F3275" s="74">
        <f>precio_alta!E192</f>
        <v>0</v>
      </c>
      <c r="G3275" s="74">
        <f>precio_alta!F192</f>
        <v>0</v>
      </c>
      <c r="H3275" s="69" t="s">
        <v>188</v>
      </c>
      <c r="I3275" t="s">
        <v>37</v>
      </c>
      <c r="J3275" s="69">
        <f>precio_alta!Q192</f>
        <v>0</v>
      </c>
    </row>
    <row r="3276" spans="1:10" x14ac:dyDescent="0.3">
      <c r="A3276" t="str">
        <f t="shared" si="51"/>
        <v>0Max Negocios + 29.90CUOTA</v>
      </c>
      <c r="B3276" s="74">
        <f>precio_alta!A193</f>
        <v>0</v>
      </c>
      <c r="C3276" s="74">
        <f>precio_alta!B193</f>
        <v>0</v>
      </c>
      <c r="D3276" s="74">
        <f>precio_alta!C193</f>
        <v>0</v>
      </c>
      <c r="E3276" s="74">
        <f>precio_alta!D193</f>
        <v>0</v>
      </c>
      <c r="F3276" s="74">
        <f>precio_alta!E193</f>
        <v>0</v>
      </c>
      <c r="G3276" s="74">
        <f>precio_alta!F193</f>
        <v>0</v>
      </c>
      <c r="H3276" s="69" t="s">
        <v>188</v>
      </c>
      <c r="I3276" t="s">
        <v>37</v>
      </c>
      <c r="J3276" s="69">
        <f>precio_alta!Q193</f>
        <v>0</v>
      </c>
    </row>
    <row r="3277" spans="1:10" x14ac:dyDescent="0.3">
      <c r="A3277" t="str">
        <f t="shared" si="51"/>
        <v>0Max Negocios + 29.90CUOTA</v>
      </c>
      <c r="B3277" s="74">
        <f>precio_alta!A194</f>
        <v>0</v>
      </c>
      <c r="C3277" s="74">
        <f>precio_alta!B194</f>
        <v>0</v>
      </c>
      <c r="D3277" s="74">
        <f>precio_alta!C194</f>
        <v>0</v>
      </c>
      <c r="E3277" s="74">
        <f>precio_alta!D194</f>
        <v>0</v>
      </c>
      <c r="F3277" s="74">
        <f>precio_alta!E194</f>
        <v>0</v>
      </c>
      <c r="G3277" s="74">
        <f>precio_alta!F194</f>
        <v>0</v>
      </c>
      <c r="H3277" s="69" t="s">
        <v>188</v>
      </c>
      <c r="I3277" t="s">
        <v>37</v>
      </c>
      <c r="J3277" s="69">
        <f>precio_alta!Q194</f>
        <v>0</v>
      </c>
    </row>
    <row r="3278" spans="1:10" x14ac:dyDescent="0.3">
      <c r="A3278" t="str">
        <f t="shared" si="51"/>
        <v>0Max Negocios + 29.90CUOTA</v>
      </c>
      <c r="B3278" s="74">
        <f>precio_alta!A195</f>
        <v>0</v>
      </c>
      <c r="C3278" s="74">
        <f>precio_alta!B195</f>
        <v>0</v>
      </c>
      <c r="D3278" s="74">
        <f>precio_alta!C195</f>
        <v>0</v>
      </c>
      <c r="E3278" s="74">
        <f>precio_alta!D195</f>
        <v>0</v>
      </c>
      <c r="F3278" s="74">
        <f>precio_alta!E195</f>
        <v>0</v>
      </c>
      <c r="G3278" s="74">
        <f>precio_alta!F195</f>
        <v>0</v>
      </c>
      <c r="H3278" s="69" t="s">
        <v>188</v>
      </c>
      <c r="I3278" t="s">
        <v>37</v>
      </c>
      <c r="J3278" s="69">
        <f>precio_alta!Q195</f>
        <v>0</v>
      </c>
    </row>
    <row r="3279" spans="1:10" x14ac:dyDescent="0.3">
      <c r="A3279" t="str">
        <f t="shared" si="51"/>
        <v>0Max Negocios + 29.90CUOTA</v>
      </c>
      <c r="B3279" s="74">
        <f>precio_alta!A196</f>
        <v>0</v>
      </c>
      <c r="C3279" s="74">
        <f>precio_alta!B196</f>
        <v>0</v>
      </c>
      <c r="D3279" s="74">
        <f>precio_alta!C196</f>
        <v>0</v>
      </c>
      <c r="E3279" s="74">
        <f>precio_alta!D196</f>
        <v>0</v>
      </c>
      <c r="F3279" s="74">
        <f>precio_alta!E196</f>
        <v>0</v>
      </c>
      <c r="G3279" s="74">
        <f>precio_alta!F196</f>
        <v>0</v>
      </c>
      <c r="H3279" s="69" t="s">
        <v>188</v>
      </c>
      <c r="I3279" t="s">
        <v>37</v>
      </c>
      <c r="J3279" s="69">
        <f>precio_alta!Q196</f>
        <v>0</v>
      </c>
    </row>
    <row r="3280" spans="1:10" x14ac:dyDescent="0.3">
      <c r="A3280" t="str">
        <f t="shared" si="51"/>
        <v>0Max Negocios + 29.90CUOTA</v>
      </c>
      <c r="B3280" s="74">
        <f>precio_alta!A197</f>
        <v>0</v>
      </c>
      <c r="C3280" s="74">
        <f>precio_alta!B197</f>
        <v>0</v>
      </c>
      <c r="D3280" s="74">
        <f>precio_alta!C197</f>
        <v>0</v>
      </c>
      <c r="E3280" s="74">
        <f>precio_alta!D197</f>
        <v>0</v>
      </c>
      <c r="F3280" s="74">
        <f>precio_alta!E197</f>
        <v>0</v>
      </c>
      <c r="G3280" s="74">
        <f>precio_alta!F197</f>
        <v>0</v>
      </c>
      <c r="H3280" s="69" t="s">
        <v>188</v>
      </c>
      <c r="I3280" t="s">
        <v>37</v>
      </c>
      <c r="J3280" s="69">
        <f>precio_alta!Q197</f>
        <v>0</v>
      </c>
    </row>
    <row r="3281" spans="1:10" x14ac:dyDescent="0.3">
      <c r="A3281" t="str">
        <f t="shared" si="51"/>
        <v>0Max Negocios + 29.90CUOTA</v>
      </c>
      <c r="B3281" s="74">
        <f>precio_alta!A198</f>
        <v>0</v>
      </c>
      <c r="C3281" s="74">
        <f>precio_alta!B198</f>
        <v>0</v>
      </c>
      <c r="D3281" s="74">
        <f>precio_alta!C198</f>
        <v>0</v>
      </c>
      <c r="E3281" s="74">
        <f>precio_alta!D198</f>
        <v>0</v>
      </c>
      <c r="F3281" s="74">
        <f>precio_alta!E198</f>
        <v>0</v>
      </c>
      <c r="G3281" s="74">
        <f>precio_alta!F198</f>
        <v>0</v>
      </c>
      <c r="H3281" s="69" t="s">
        <v>188</v>
      </c>
      <c r="I3281" t="s">
        <v>37</v>
      </c>
      <c r="J3281" s="69">
        <f>precio_alta!Q198</f>
        <v>0</v>
      </c>
    </row>
    <row r="3282" spans="1:10" x14ac:dyDescent="0.3">
      <c r="A3282" t="str">
        <f t="shared" si="51"/>
        <v>0Max Negocios + 29.90CUOTA</v>
      </c>
      <c r="B3282" s="74">
        <f>precio_alta!A199</f>
        <v>0</v>
      </c>
      <c r="C3282" s="74">
        <f>precio_alta!B199</f>
        <v>0</v>
      </c>
      <c r="D3282" s="74">
        <f>precio_alta!C199</f>
        <v>0</v>
      </c>
      <c r="E3282" s="74">
        <f>precio_alta!D199</f>
        <v>0</v>
      </c>
      <c r="F3282" s="74">
        <f>precio_alta!E199</f>
        <v>0</v>
      </c>
      <c r="G3282" s="74">
        <f>precio_alta!F199</f>
        <v>0</v>
      </c>
      <c r="H3282" s="69" t="s">
        <v>188</v>
      </c>
      <c r="I3282" t="s">
        <v>37</v>
      </c>
      <c r="J3282" s="69">
        <f>precio_alta!Q199</f>
        <v>0</v>
      </c>
    </row>
    <row r="3283" spans="1:10" x14ac:dyDescent="0.3">
      <c r="A3283" t="str">
        <f t="shared" si="51"/>
        <v>0Max Negocios + 29.90CUOTA</v>
      </c>
      <c r="B3283" s="74">
        <f>precio_alta!A200</f>
        <v>0</v>
      </c>
      <c r="C3283" s="74">
        <f>precio_alta!B200</f>
        <v>0</v>
      </c>
      <c r="D3283" s="74">
        <f>precio_alta!C200</f>
        <v>0</v>
      </c>
      <c r="E3283" s="74">
        <f>precio_alta!D200</f>
        <v>0</v>
      </c>
      <c r="F3283" s="74">
        <f>precio_alta!E200</f>
        <v>0</v>
      </c>
      <c r="G3283" s="74">
        <f>precio_alta!F200</f>
        <v>0</v>
      </c>
      <c r="H3283" s="69" t="s">
        <v>188</v>
      </c>
      <c r="I3283" t="s">
        <v>37</v>
      </c>
      <c r="J3283" s="69">
        <f>precio_alta!Q200</f>
        <v>0</v>
      </c>
    </row>
    <row r="3284" spans="1:10" x14ac:dyDescent="0.3">
      <c r="A3284" t="str">
        <f t="shared" si="51"/>
        <v>0Max Negocios + 29.90CUOTA</v>
      </c>
      <c r="B3284" s="74">
        <f>precio_alta!A201</f>
        <v>0</v>
      </c>
      <c r="C3284" s="74">
        <f>precio_alta!B201</f>
        <v>0</v>
      </c>
      <c r="D3284" s="74">
        <f>precio_alta!C201</f>
        <v>0</v>
      </c>
      <c r="E3284" s="74">
        <f>precio_alta!D201</f>
        <v>0</v>
      </c>
      <c r="F3284" s="74">
        <f>precio_alta!E201</f>
        <v>0</v>
      </c>
      <c r="G3284" s="74">
        <f>precio_alta!F201</f>
        <v>0</v>
      </c>
      <c r="H3284" s="69" t="s">
        <v>188</v>
      </c>
      <c r="I3284" t="s">
        <v>37</v>
      </c>
      <c r="J3284" s="69">
        <f>precio_alta!Q201</f>
        <v>0</v>
      </c>
    </row>
    <row r="3285" spans="1:10" x14ac:dyDescent="0.3">
      <c r="A3285" t="str">
        <f t="shared" si="51"/>
        <v>0Max Negocios + 29.90CUOTA</v>
      </c>
      <c r="B3285" s="74">
        <f>precio_alta!A202</f>
        <v>0</v>
      </c>
      <c r="C3285" s="74">
        <f>precio_alta!B202</f>
        <v>0</v>
      </c>
      <c r="D3285" s="74">
        <f>precio_alta!C202</f>
        <v>0</v>
      </c>
      <c r="E3285" s="74">
        <f>precio_alta!D202</f>
        <v>0</v>
      </c>
      <c r="F3285" s="74">
        <f>precio_alta!E202</f>
        <v>0</v>
      </c>
      <c r="G3285" s="74">
        <f>precio_alta!F202</f>
        <v>0</v>
      </c>
      <c r="H3285" s="69" t="s">
        <v>188</v>
      </c>
      <c r="I3285" t="s">
        <v>37</v>
      </c>
      <c r="J3285" s="69">
        <f>precio_alta!Q202</f>
        <v>0</v>
      </c>
    </row>
    <row r="3286" spans="1:10" x14ac:dyDescent="0.3">
      <c r="A3286" t="str">
        <f t="shared" si="51"/>
        <v>0Max Negocios + 29.90CUOTA</v>
      </c>
      <c r="B3286" s="74">
        <f>precio_alta!A203</f>
        <v>0</v>
      </c>
      <c r="C3286" s="74">
        <f>precio_alta!B203</f>
        <v>0</v>
      </c>
      <c r="D3286" s="74">
        <f>precio_alta!C203</f>
        <v>0</v>
      </c>
      <c r="E3286" s="74">
        <f>precio_alta!D203</f>
        <v>0</v>
      </c>
      <c r="F3286" s="74">
        <f>precio_alta!E203</f>
        <v>0</v>
      </c>
      <c r="G3286" s="74">
        <f>precio_alta!F203</f>
        <v>0</v>
      </c>
      <c r="H3286" s="69" t="s">
        <v>188</v>
      </c>
      <c r="I3286" t="s">
        <v>37</v>
      </c>
      <c r="J3286" s="69">
        <f>precio_alta!Q203</f>
        <v>0</v>
      </c>
    </row>
    <row r="3287" spans="1:10" x14ac:dyDescent="0.3">
      <c r="A3287" t="str">
        <f t="shared" si="51"/>
        <v>0Max Negocios + 29.90CUOTA</v>
      </c>
      <c r="B3287" s="74">
        <f>precio_alta!A204</f>
        <v>0</v>
      </c>
      <c r="C3287" s="74">
        <f>precio_alta!B204</f>
        <v>0</v>
      </c>
      <c r="D3287" s="74">
        <f>precio_alta!C204</f>
        <v>0</v>
      </c>
      <c r="E3287" s="74">
        <f>precio_alta!D204</f>
        <v>0</v>
      </c>
      <c r="F3287" s="74">
        <f>precio_alta!E204</f>
        <v>0</v>
      </c>
      <c r="G3287" s="74">
        <f>precio_alta!F204</f>
        <v>0</v>
      </c>
      <c r="H3287" s="69" t="s">
        <v>188</v>
      </c>
      <c r="I3287" t="s">
        <v>37</v>
      </c>
      <c r="J3287" s="69">
        <f>precio_alta!Q204</f>
        <v>0</v>
      </c>
    </row>
    <row r="3288" spans="1:10" x14ac:dyDescent="0.3">
      <c r="A3288" t="str">
        <f t="shared" si="51"/>
        <v>0Max Negocios + 29.90CUOTA</v>
      </c>
      <c r="B3288" s="74">
        <f>precio_alta!A205</f>
        <v>0</v>
      </c>
      <c r="C3288" s="74">
        <f>precio_alta!B205</f>
        <v>0</v>
      </c>
      <c r="D3288" s="74">
        <f>precio_alta!C205</f>
        <v>0</v>
      </c>
      <c r="E3288" s="74">
        <f>precio_alta!D205</f>
        <v>0</v>
      </c>
      <c r="F3288" s="74">
        <f>precio_alta!E205</f>
        <v>0</v>
      </c>
      <c r="G3288" s="74">
        <f>precio_alta!F205</f>
        <v>0</v>
      </c>
      <c r="H3288" s="69" t="s">
        <v>188</v>
      </c>
      <c r="I3288" t="s">
        <v>37</v>
      </c>
      <c r="J3288" s="69">
        <f>precio_alta!Q205</f>
        <v>0</v>
      </c>
    </row>
    <row r="3289" spans="1:10" x14ac:dyDescent="0.3">
      <c r="A3289" t="str">
        <f t="shared" si="51"/>
        <v>0Max Negocios + 29.90CUOTA</v>
      </c>
      <c r="B3289" s="74">
        <f>precio_alta!A206</f>
        <v>0</v>
      </c>
      <c r="C3289" s="74">
        <f>precio_alta!B206</f>
        <v>0</v>
      </c>
      <c r="D3289" s="74">
        <f>precio_alta!C206</f>
        <v>0</v>
      </c>
      <c r="E3289" s="74">
        <f>precio_alta!D206</f>
        <v>0</v>
      </c>
      <c r="F3289" s="74">
        <f>precio_alta!E206</f>
        <v>0</v>
      </c>
      <c r="G3289" s="74">
        <f>precio_alta!F206</f>
        <v>0</v>
      </c>
      <c r="H3289" s="69" t="s">
        <v>188</v>
      </c>
      <c r="I3289" t="s">
        <v>37</v>
      </c>
      <c r="J3289" s="69">
        <f>precio_alta!Q206</f>
        <v>0</v>
      </c>
    </row>
    <row r="3290" spans="1:10" x14ac:dyDescent="0.3">
      <c r="A3290" t="str">
        <f t="shared" si="51"/>
        <v>0Max Negocios + 29.90CUOTA</v>
      </c>
      <c r="B3290" s="74">
        <f>precio_alta!A207</f>
        <v>0</v>
      </c>
      <c r="C3290" s="74">
        <f>precio_alta!B207</f>
        <v>0</v>
      </c>
      <c r="D3290" s="74">
        <f>precio_alta!C207</f>
        <v>0</v>
      </c>
      <c r="E3290" s="74">
        <f>precio_alta!D207</f>
        <v>0</v>
      </c>
      <c r="F3290" s="74">
        <f>precio_alta!E207</f>
        <v>0</v>
      </c>
      <c r="G3290" s="74">
        <f>precio_alta!F207</f>
        <v>0</v>
      </c>
      <c r="H3290" s="69" t="s">
        <v>188</v>
      </c>
      <c r="I3290" t="s">
        <v>37</v>
      </c>
      <c r="J3290" s="69">
        <f>precio_alta!Q207</f>
        <v>0</v>
      </c>
    </row>
    <row r="3291" spans="1:10" x14ac:dyDescent="0.3">
      <c r="A3291" t="str">
        <f t="shared" si="51"/>
        <v>APPLE IPHONE 15 128GBMax Negocios + 39.90CUOTA</v>
      </c>
      <c r="B3291" s="69" t="str">
        <f>precio_alta!A3</f>
        <v>Corriente</v>
      </c>
      <c r="C3291" s="69" t="str">
        <f>precio_alta!B3</f>
        <v>5G</v>
      </c>
      <c r="D3291" s="69" t="str">
        <f>precio_alta!C3</f>
        <v>APPLE</v>
      </c>
      <c r="E3291" s="69" t="str">
        <f>precio_alta!D3</f>
        <v>APPLE IPHONE 15 128GB</v>
      </c>
      <c r="F3291" s="69">
        <f>precio_alta!E3</f>
        <v>3769</v>
      </c>
      <c r="G3291" s="69" t="str">
        <f>precio_alta!F3</f>
        <v>iOS</v>
      </c>
      <c r="H3291" s="69" t="s">
        <v>188</v>
      </c>
      <c r="I3291" t="s">
        <v>195</v>
      </c>
      <c r="J3291" s="69">
        <f>precio_alta!R3</f>
        <v>4463</v>
      </c>
    </row>
    <row r="3292" spans="1:10" x14ac:dyDescent="0.3">
      <c r="A3292" t="str">
        <f t="shared" si="51"/>
        <v>APPLE IPHONE 15 256GBMax Negocios + 39.90CUOTA</v>
      </c>
      <c r="B3292" s="69" t="str">
        <f>precio_alta!A4</f>
        <v>Corriente</v>
      </c>
      <c r="C3292" s="69" t="str">
        <f>precio_alta!B4</f>
        <v>5G</v>
      </c>
      <c r="D3292" s="69" t="str">
        <f>precio_alta!C4</f>
        <v>APPLE</v>
      </c>
      <c r="E3292" s="69" t="str">
        <f>precio_alta!D4</f>
        <v>APPLE IPHONE 15 256GB</v>
      </c>
      <c r="F3292" s="69">
        <f>precio_alta!E4</f>
        <v>5029</v>
      </c>
      <c r="G3292" s="69" t="str">
        <f>precio_alta!F4</f>
        <v>iOS</v>
      </c>
      <c r="H3292" s="69" t="s">
        <v>188</v>
      </c>
      <c r="I3292" t="s">
        <v>195</v>
      </c>
      <c r="J3292" s="69">
        <f>precio_alta!R4</f>
        <v>5951</v>
      </c>
    </row>
    <row r="3293" spans="1:10" x14ac:dyDescent="0.3">
      <c r="A3293" t="str">
        <f t="shared" si="51"/>
        <v>APPLE IPHONE 16 128GBMax Negocios + 39.90CUOTA</v>
      </c>
      <c r="B3293" s="69" t="str">
        <f>precio_alta!A5</f>
        <v>Corriente</v>
      </c>
      <c r="C3293" s="69" t="str">
        <f>precio_alta!B5</f>
        <v>5G</v>
      </c>
      <c r="D3293" s="69" t="str">
        <f>precio_alta!C5</f>
        <v>APPLE</v>
      </c>
      <c r="E3293" s="69" t="str">
        <f>precio_alta!D5</f>
        <v>APPLE IPHONE 16 128GB</v>
      </c>
      <c r="F3293" s="69">
        <f>precio_alta!E5</f>
        <v>4399</v>
      </c>
      <c r="G3293" s="69" t="str">
        <f>precio_alta!F5</f>
        <v>iOS</v>
      </c>
      <c r="H3293" s="69" t="s">
        <v>188</v>
      </c>
      <c r="I3293" t="s">
        <v>195</v>
      </c>
      <c r="J3293" s="69">
        <f>precio_alta!R5</f>
        <v>5207</v>
      </c>
    </row>
    <row r="3294" spans="1:10" x14ac:dyDescent="0.3">
      <c r="A3294" t="str">
        <f t="shared" si="51"/>
        <v>APPLE IPHONE 16 PRO 1TBMax Negocios + 39.90CUOTA</v>
      </c>
      <c r="B3294" s="69" t="str">
        <f>precio_alta!A6</f>
        <v>Corriente</v>
      </c>
      <c r="C3294" s="69" t="str">
        <f>precio_alta!B6</f>
        <v>5G</v>
      </c>
      <c r="D3294" s="69" t="str">
        <f>precio_alta!C6</f>
        <v>APPLE</v>
      </c>
      <c r="E3294" s="69" t="str">
        <f>precio_alta!D6</f>
        <v>APPLE IPHONE 16 PRO 1TB</v>
      </c>
      <c r="F3294" s="69">
        <f>precio_alta!E6</f>
        <v>9419</v>
      </c>
      <c r="G3294" s="69" t="str">
        <f>precio_alta!F6</f>
        <v>iOS</v>
      </c>
      <c r="H3294" s="69" t="s">
        <v>188</v>
      </c>
      <c r="I3294" t="s">
        <v>195</v>
      </c>
      <c r="J3294" s="69">
        <f>precio_alta!R6</f>
        <v>11159</v>
      </c>
    </row>
    <row r="3295" spans="1:10" x14ac:dyDescent="0.3">
      <c r="A3295" t="str">
        <f t="shared" si="51"/>
        <v>APPLE IPHONE 16 PRO 512GBMax Negocios + 39.90CUOTA</v>
      </c>
      <c r="B3295" s="69" t="str">
        <f>precio_alta!A7</f>
        <v>Corriente</v>
      </c>
      <c r="C3295" s="69" t="str">
        <f>precio_alta!B7</f>
        <v>5G</v>
      </c>
      <c r="D3295" s="69" t="str">
        <f>precio_alta!C7</f>
        <v>APPLE</v>
      </c>
      <c r="E3295" s="69" t="str">
        <f>precio_alta!D7</f>
        <v>APPLE IPHONE 16 PRO 512GB</v>
      </c>
      <c r="F3295" s="69">
        <f>precio_alta!E7</f>
        <v>8169</v>
      </c>
      <c r="G3295" s="69" t="str">
        <f>precio_alta!F7</f>
        <v>iOS</v>
      </c>
      <c r="H3295" s="69" t="s">
        <v>188</v>
      </c>
      <c r="I3295" t="s">
        <v>195</v>
      </c>
      <c r="J3295" s="69">
        <f>precio_alta!R7</f>
        <v>9671</v>
      </c>
    </row>
    <row r="3296" spans="1:10" x14ac:dyDescent="0.3">
      <c r="A3296" t="str">
        <f t="shared" si="51"/>
        <v>APPLE IPHONE 16 PRO MAX 1TBMax Negocios + 39.90CUOTA</v>
      </c>
      <c r="B3296" s="69" t="str">
        <f>precio_alta!A8</f>
        <v>Corriente</v>
      </c>
      <c r="C3296" s="69" t="str">
        <f>precio_alta!B8</f>
        <v>5G</v>
      </c>
      <c r="D3296" s="69" t="str">
        <f>precio_alta!C8</f>
        <v>APPLE</v>
      </c>
      <c r="E3296" s="69" t="str">
        <f>precio_alta!D8</f>
        <v>APPLE IPHONE 16 PRO MAX 1TB</v>
      </c>
      <c r="F3296" s="69">
        <f>precio_alta!E8</f>
        <v>10049</v>
      </c>
      <c r="G3296" s="69" t="str">
        <f>precio_alta!F8</f>
        <v>iOS</v>
      </c>
      <c r="H3296" s="69" t="s">
        <v>188</v>
      </c>
      <c r="I3296" t="s">
        <v>195</v>
      </c>
      <c r="J3296" s="69">
        <f>precio_alta!R8</f>
        <v>11903</v>
      </c>
    </row>
    <row r="3297" spans="1:10" x14ac:dyDescent="0.3">
      <c r="A3297" t="str">
        <f t="shared" si="51"/>
        <v>APPLE IPHONE 16 PRO MAX 512GBMax Negocios + 39.90CUOTA</v>
      </c>
      <c r="B3297" s="69" t="str">
        <f>precio_alta!A9</f>
        <v>Corriente</v>
      </c>
      <c r="C3297" s="69" t="str">
        <f>precio_alta!B9</f>
        <v>5G</v>
      </c>
      <c r="D3297" s="69" t="str">
        <f>precio_alta!C9</f>
        <v>APPLE</v>
      </c>
      <c r="E3297" s="69" t="str">
        <f>precio_alta!D9</f>
        <v>APPLE IPHONE 16 PRO MAX 512GB</v>
      </c>
      <c r="F3297" s="69">
        <f>precio_alta!E9</f>
        <v>8799</v>
      </c>
      <c r="G3297" s="69" t="str">
        <f>precio_alta!F9</f>
        <v>iOS</v>
      </c>
      <c r="H3297" s="69" t="s">
        <v>188</v>
      </c>
      <c r="I3297" t="s">
        <v>195</v>
      </c>
      <c r="J3297" s="69">
        <f>precio_alta!R9</f>
        <v>10415</v>
      </c>
    </row>
    <row r="3298" spans="1:10" x14ac:dyDescent="0.3">
      <c r="A3298" t="str">
        <f t="shared" si="51"/>
        <v>APPLE IPHONE 16e 128GBMax Negocios + 39.90CUOTA</v>
      </c>
      <c r="B3298" s="69" t="str">
        <f>precio_alta!A10</f>
        <v>Corriente</v>
      </c>
      <c r="C3298" s="69" t="str">
        <f>precio_alta!B10</f>
        <v>5G</v>
      </c>
      <c r="D3298" s="69" t="str">
        <f>precio_alta!C10</f>
        <v>APPLE</v>
      </c>
      <c r="E3298" s="69" t="str">
        <f>precio_alta!D10</f>
        <v>APPLE IPHONE 16e 128GB</v>
      </c>
      <c r="F3298" s="69">
        <f>precio_alta!E10</f>
        <v>3119</v>
      </c>
      <c r="G3298" s="69" t="str">
        <f>precio_alta!F10</f>
        <v>iOS</v>
      </c>
      <c r="H3298" s="69" t="s">
        <v>188</v>
      </c>
      <c r="I3298" t="s">
        <v>195</v>
      </c>
      <c r="J3298" s="69">
        <f>precio_alta!R10</f>
        <v>3695</v>
      </c>
    </row>
    <row r="3299" spans="1:10" x14ac:dyDescent="0.3">
      <c r="A3299" t="str">
        <f t="shared" si="51"/>
        <v>APPLE IPHONE 17 256GBMax Negocios + 39.90CUOTA</v>
      </c>
      <c r="B3299" s="69" t="str">
        <f>precio_alta!A11</f>
        <v>Corriente</v>
      </c>
      <c r="C3299" s="69" t="str">
        <f>precio_alta!B11</f>
        <v>5G</v>
      </c>
      <c r="D3299" s="69" t="str">
        <f>precio_alta!C11</f>
        <v>APPLE</v>
      </c>
      <c r="E3299" s="69" t="str">
        <f>precio_alta!D11</f>
        <v>APPLE IPHONE 17 256GB</v>
      </c>
      <c r="F3299" s="69">
        <f>precio_alta!E11</f>
        <v>5029</v>
      </c>
      <c r="G3299" s="69" t="str">
        <f>precio_alta!F11</f>
        <v>iOS</v>
      </c>
      <c r="H3299" s="69" t="s">
        <v>188</v>
      </c>
      <c r="I3299" t="s">
        <v>195</v>
      </c>
      <c r="J3299" s="69">
        <f>precio_alta!R11</f>
        <v>5951</v>
      </c>
    </row>
    <row r="3300" spans="1:10" x14ac:dyDescent="0.3">
      <c r="A3300" t="str">
        <f t="shared" si="51"/>
        <v>APPLE IPHONE 17 512GBMax Negocios + 39.90CUOTA</v>
      </c>
      <c r="B3300" s="69" t="str">
        <f>precio_alta!A12</f>
        <v>Corriente</v>
      </c>
      <c r="C3300" s="69" t="str">
        <f>precio_alta!B12</f>
        <v>5G</v>
      </c>
      <c r="D3300" s="69" t="str">
        <f>precio_alta!C12</f>
        <v>APPLE</v>
      </c>
      <c r="E3300" s="69" t="str">
        <f>precio_alta!D12</f>
        <v>APPLE IPHONE 17 512GB</v>
      </c>
      <c r="F3300" s="69">
        <f>precio_alta!E12</f>
        <v>6279</v>
      </c>
      <c r="G3300" s="69" t="str">
        <f>precio_alta!F12</f>
        <v>iOS</v>
      </c>
      <c r="H3300" s="69" t="s">
        <v>188</v>
      </c>
      <c r="I3300" t="s">
        <v>195</v>
      </c>
      <c r="J3300" s="69">
        <f>precio_alta!R12</f>
        <v>7439</v>
      </c>
    </row>
    <row r="3301" spans="1:10" x14ac:dyDescent="0.3">
      <c r="A3301" t="str">
        <f t="shared" si="51"/>
        <v>APPLE IPHONE 17 PRO 1TBMax Negocios + 39.90CUOTA</v>
      </c>
      <c r="B3301" s="69" t="str">
        <f>precio_alta!A13</f>
        <v>Corriente</v>
      </c>
      <c r="C3301" s="69" t="str">
        <f>precio_alta!B13</f>
        <v>5G</v>
      </c>
      <c r="D3301" s="69" t="str">
        <f>precio_alta!C13</f>
        <v>APPLE</v>
      </c>
      <c r="E3301" s="69" t="str">
        <f>precio_alta!D13</f>
        <v>APPLE IPHONE 17 PRO 1TB</v>
      </c>
      <c r="F3301" s="69">
        <f>precio_alta!E13</f>
        <v>9419</v>
      </c>
      <c r="G3301" s="69" t="str">
        <f>precio_alta!F13</f>
        <v>iOS</v>
      </c>
      <c r="H3301" s="69" t="s">
        <v>188</v>
      </c>
      <c r="I3301" t="s">
        <v>195</v>
      </c>
      <c r="J3301" s="69">
        <f>precio_alta!R13</f>
        <v>11159</v>
      </c>
    </row>
    <row r="3302" spans="1:10" x14ac:dyDescent="0.3">
      <c r="A3302" t="str">
        <f t="shared" si="51"/>
        <v>APPLE IPHONE 17 PRO 256GBMax Negocios + 39.90CUOTA</v>
      </c>
      <c r="B3302" s="69" t="str">
        <f>precio_alta!A14</f>
        <v>Corriente</v>
      </c>
      <c r="C3302" s="69" t="str">
        <f>precio_alta!B14</f>
        <v>5G</v>
      </c>
      <c r="D3302" s="69" t="str">
        <f>precio_alta!C14</f>
        <v>APPLE</v>
      </c>
      <c r="E3302" s="69" t="str">
        <f>precio_alta!D14</f>
        <v>APPLE IPHONE 17 PRO 256GB</v>
      </c>
      <c r="F3302" s="69">
        <f>precio_alta!E14</f>
        <v>6909</v>
      </c>
      <c r="G3302" s="69" t="str">
        <f>precio_alta!F14</f>
        <v>iOS</v>
      </c>
      <c r="H3302" s="69" t="s">
        <v>188</v>
      </c>
      <c r="I3302" t="s">
        <v>195</v>
      </c>
      <c r="J3302" s="69">
        <f>precio_alta!R14</f>
        <v>8183</v>
      </c>
    </row>
    <row r="3303" spans="1:10" x14ac:dyDescent="0.3">
      <c r="A3303" t="str">
        <f t="shared" si="51"/>
        <v>APPLE IPHONE 17 PRO 512GBMax Negocios + 39.90CUOTA</v>
      </c>
      <c r="B3303" s="69" t="str">
        <f>precio_alta!A15</f>
        <v>Corriente</v>
      </c>
      <c r="C3303" s="69" t="str">
        <f>precio_alta!B15</f>
        <v>5G</v>
      </c>
      <c r="D3303" s="69" t="str">
        <f>precio_alta!C15</f>
        <v>APPLE</v>
      </c>
      <c r="E3303" s="69" t="str">
        <f>precio_alta!D15</f>
        <v>APPLE IPHONE 17 PRO 512GB</v>
      </c>
      <c r="F3303" s="69">
        <f>precio_alta!E15</f>
        <v>8169</v>
      </c>
      <c r="G3303" s="69" t="str">
        <f>precio_alta!F15</f>
        <v>iOS</v>
      </c>
      <c r="H3303" s="69" t="s">
        <v>188</v>
      </c>
      <c r="I3303" t="s">
        <v>195</v>
      </c>
      <c r="J3303" s="69">
        <f>precio_alta!R15</f>
        <v>9671</v>
      </c>
    </row>
    <row r="3304" spans="1:10" x14ac:dyDescent="0.3">
      <c r="A3304" t="str">
        <f t="shared" si="51"/>
        <v>APPLE IPHONE 17 PRO MAX 1TBMax Negocios + 39.90CUOTA</v>
      </c>
      <c r="B3304" s="69" t="str">
        <f>precio_alta!A16</f>
        <v>Corriente</v>
      </c>
      <c r="C3304" s="69" t="str">
        <f>precio_alta!B16</f>
        <v>5G</v>
      </c>
      <c r="D3304" s="69" t="str">
        <f>precio_alta!C16</f>
        <v>APPLE</v>
      </c>
      <c r="E3304" s="69" t="str">
        <f>precio_alta!D16</f>
        <v>APPLE IPHONE 17 PRO MAX 1TB</v>
      </c>
      <c r="F3304" s="69">
        <f>precio_alta!E16</f>
        <v>10049</v>
      </c>
      <c r="G3304" s="69" t="str">
        <f>precio_alta!F16</f>
        <v>iOS</v>
      </c>
      <c r="H3304" s="69" t="s">
        <v>188</v>
      </c>
      <c r="I3304" t="s">
        <v>195</v>
      </c>
      <c r="J3304" s="69">
        <f>precio_alta!R16</f>
        <v>11903</v>
      </c>
    </row>
    <row r="3305" spans="1:10" x14ac:dyDescent="0.3">
      <c r="A3305" t="str">
        <f t="shared" si="51"/>
        <v>APPLE IPHONE 17 PRO MAX 256GBMax Negocios + 39.90CUOTA</v>
      </c>
      <c r="B3305" s="69" t="str">
        <f>precio_alta!A17</f>
        <v>Corriente</v>
      </c>
      <c r="C3305" s="69" t="str">
        <f>precio_alta!B17</f>
        <v>5G</v>
      </c>
      <c r="D3305" s="69" t="str">
        <f>precio_alta!C17</f>
        <v>APPLE</v>
      </c>
      <c r="E3305" s="69" t="str">
        <f>precio_alta!D17</f>
        <v>APPLE IPHONE 17 PRO MAX 256GB</v>
      </c>
      <c r="F3305" s="69">
        <f>precio_alta!E17</f>
        <v>7539</v>
      </c>
      <c r="G3305" s="69" t="str">
        <f>precio_alta!F17</f>
        <v>iOS</v>
      </c>
      <c r="H3305" s="69" t="s">
        <v>188</v>
      </c>
      <c r="I3305" t="s">
        <v>195</v>
      </c>
      <c r="J3305" s="69">
        <f>precio_alta!R17</f>
        <v>8927</v>
      </c>
    </row>
    <row r="3306" spans="1:10" x14ac:dyDescent="0.3">
      <c r="A3306" t="str">
        <f t="shared" si="51"/>
        <v>APPLE IPHONE 17 PRO MAX 2TBMax Negocios + 39.90CUOTA</v>
      </c>
      <c r="B3306" s="69" t="str">
        <f>precio_alta!A18</f>
        <v>Corriente</v>
      </c>
      <c r="C3306" s="69" t="str">
        <f>precio_alta!B18</f>
        <v>5G</v>
      </c>
      <c r="D3306" s="69" t="str">
        <f>precio_alta!C18</f>
        <v>APPLE</v>
      </c>
      <c r="E3306" s="69" t="str">
        <f>precio_alta!D18</f>
        <v>APPLE IPHONE 17 PRO MAX 2TB</v>
      </c>
      <c r="F3306" s="69">
        <f>precio_alta!E18</f>
        <v>12569</v>
      </c>
      <c r="G3306" s="69" t="str">
        <f>precio_alta!F18</f>
        <v>iOS</v>
      </c>
      <c r="H3306" s="69" t="s">
        <v>188</v>
      </c>
      <c r="I3306" t="s">
        <v>195</v>
      </c>
      <c r="J3306" s="69">
        <f>precio_alta!R18</f>
        <v>14879</v>
      </c>
    </row>
    <row r="3307" spans="1:10" x14ac:dyDescent="0.3">
      <c r="A3307" t="str">
        <f t="shared" si="51"/>
        <v>APPLE IPHONE 17 PRO MAX 512GBMax Negocios + 39.90CUOTA</v>
      </c>
      <c r="B3307" s="69" t="str">
        <f>precio_alta!A19</f>
        <v>Corriente</v>
      </c>
      <c r="C3307" s="69" t="str">
        <f>precio_alta!B19</f>
        <v>5G</v>
      </c>
      <c r="D3307" s="69" t="str">
        <f>precio_alta!C19</f>
        <v>APPLE</v>
      </c>
      <c r="E3307" s="69" t="str">
        <f>precio_alta!D19</f>
        <v>APPLE IPHONE 17 PRO MAX 512GB</v>
      </c>
      <c r="F3307" s="69">
        <f>precio_alta!E19</f>
        <v>8799</v>
      </c>
      <c r="G3307" s="69" t="str">
        <f>precio_alta!F19</f>
        <v>iOS</v>
      </c>
      <c r="H3307" s="69" t="s">
        <v>188</v>
      </c>
      <c r="I3307" t="s">
        <v>195</v>
      </c>
      <c r="J3307" s="69">
        <f>precio_alta!R19</f>
        <v>10415</v>
      </c>
    </row>
    <row r="3308" spans="1:10" x14ac:dyDescent="0.3">
      <c r="A3308" t="str">
        <f t="shared" si="51"/>
        <v>APPLE IPHONE 17E 256GBMax Negocios + 39.90CUOTA</v>
      </c>
      <c r="B3308" s="69" t="str">
        <f>precio_alta!A20</f>
        <v>Corriente</v>
      </c>
      <c r="C3308" s="69" t="str">
        <f>precio_alta!B20</f>
        <v>5G</v>
      </c>
      <c r="D3308" s="69" t="str">
        <f>precio_alta!C20</f>
        <v>APPLE</v>
      </c>
      <c r="E3308" s="69" t="str">
        <f>precio_alta!D20</f>
        <v>APPLE IPHONE 17E 256GB</v>
      </c>
      <c r="F3308" s="69">
        <f>precio_alta!E20</f>
        <v>3769</v>
      </c>
      <c r="G3308" s="69" t="str">
        <f>precio_alta!F20</f>
        <v>iOS</v>
      </c>
      <c r="H3308" s="69" t="s">
        <v>188</v>
      </c>
      <c r="I3308" t="s">
        <v>195</v>
      </c>
      <c r="J3308" s="69">
        <f>precio_alta!R20</f>
        <v>4463</v>
      </c>
    </row>
    <row r="3309" spans="1:10" x14ac:dyDescent="0.3">
      <c r="A3309" t="str">
        <f t="shared" si="51"/>
        <v>HONOR 400 512GB 5GMax Negocios + 39.90CUOTA</v>
      </c>
      <c r="B3309" s="69" t="str">
        <f>precio_alta!A21</f>
        <v>Corriente</v>
      </c>
      <c r="C3309" s="69" t="str">
        <f>precio_alta!B21</f>
        <v>5G</v>
      </c>
      <c r="D3309" s="69" t="str">
        <f>precio_alta!C21</f>
        <v>HONOR</v>
      </c>
      <c r="E3309" s="69" t="str">
        <f>precio_alta!D21</f>
        <v>HONOR 400 512GB 5G</v>
      </c>
      <c r="F3309" s="69">
        <f>precio_alta!E21</f>
        <v>2099</v>
      </c>
      <c r="G3309" s="69" t="str">
        <f>precio_alta!F21</f>
        <v>Android</v>
      </c>
      <c r="H3309" s="69" t="s">
        <v>188</v>
      </c>
      <c r="I3309" t="s">
        <v>195</v>
      </c>
      <c r="J3309" s="69">
        <f>precio_alta!R21</f>
        <v>2483</v>
      </c>
    </row>
    <row r="3310" spans="1:10" x14ac:dyDescent="0.3">
      <c r="A3310" t="str">
        <f t="shared" si="51"/>
        <v>HONOR 400 LITE 256GB 5GMax Negocios + 39.90CUOTA</v>
      </c>
      <c r="B3310" s="69" t="str">
        <f>precio_alta!A22</f>
        <v>Corriente</v>
      </c>
      <c r="C3310" s="69" t="str">
        <f>precio_alta!B22</f>
        <v>5G</v>
      </c>
      <c r="D3310" s="69" t="str">
        <f>precio_alta!C22</f>
        <v>HONOR</v>
      </c>
      <c r="E3310" s="69" t="str">
        <f>precio_alta!D22</f>
        <v>HONOR 400 LITE 256GB 5G</v>
      </c>
      <c r="F3310" s="69">
        <f>precio_alta!E22</f>
        <v>1519</v>
      </c>
      <c r="G3310" s="69" t="str">
        <f>precio_alta!F22</f>
        <v>Android</v>
      </c>
      <c r="H3310" s="69" t="s">
        <v>188</v>
      </c>
      <c r="I3310" t="s">
        <v>195</v>
      </c>
      <c r="J3310" s="69">
        <f>precio_alta!R22</f>
        <v>1787</v>
      </c>
    </row>
    <row r="3311" spans="1:10" x14ac:dyDescent="0.3">
      <c r="A3311" t="str">
        <f t="shared" si="51"/>
        <v>HONOR 400 PRO 512GB 5GMax Negocios + 39.90CUOTA</v>
      </c>
      <c r="B3311" s="69" t="str">
        <f>precio_alta!A23</f>
        <v>Corriente</v>
      </c>
      <c r="C3311" s="69" t="str">
        <f>precio_alta!B23</f>
        <v>5G</v>
      </c>
      <c r="D3311" s="69" t="str">
        <f>precio_alta!C23</f>
        <v>HONOR</v>
      </c>
      <c r="E3311" s="69" t="str">
        <f>precio_alta!D23</f>
        <v>HONOR 400 PRO 512GB 5G</v>
      </c>
      <c r="F3311" s="69">
        <f>precio_alta!E23</f>
        <v>3349</v>
      </c>
      <c r="G3311" s="69" t="str">
        <f>precio_alta!F23</f>
        <v>Android</v>
      </c>
      <c r="H3311" s="69" t="s">
        <v>188</v>
      </c>
      <c r="I3311" t="s">
        <v>195</v>
      </c>
      <c r="J3311" s="69">
        <f>precio_alta!R23</f>
        <v>3959</v>
      </c>
    </row>
    <row r="3312" spans="1:10" x14ac:dyDescent="0.3">
      <c r="A3312" t="str">
        <f t="shared" si="51"/>
        <v>HONOR 600 512GB 5GMax Negocios + 39.90CUOTA</v>
      </c>
      <c r="B3312" s="69" t="str">
        <f>precio_alta!A24</f>
        <v>Corriente</v>
      </c>
      <c r="C3312" s="69" t="str">
        <f>precio_alta!B24</f>
        <v>5G</v>
      </c>
      <c r="D3312" s="69" t="str">
        <f>precio_alta!C24</f>
        <v>HONOR</v>
      </c>
      <c r="E3312" s="69" t="str">
        <f>precio_alta!D24</f>
        <v>HONOR 600 512GB 5G</v>
      </c>
      <c r="F3312" s="69">
        <f>precio_alta!E24</f>
        <v>2959</v>
      </c>
      <c r="G3312" s="69" t="str">
        <f>precio_alta!F24</f>
        <v>Android</v>
      </c>
      <c r="H3312" s="69" t="s">
        <v>188</v>
      </c>
      <c r="I3312" t="s">
        <v>195</v>
      </c>
      <c r="J3312" s="69">
        <f>precio_alta!R24</f>
        <v>3503</v>
      </c>
    </row>
    <row r="3313" spans="1:10" x14ac:dyDescent="0.3">
      <c r="A3313" t="str">
        <f t="shared" si="51"/>
        <v>HONOR 600 PRO 512GB 5GMax Negocios + 39.90CUOTA</v>
      </c>
      <c r="B3313" s="69" t="str">
        <f>precio_alta!A25</f>
        <v>Corriente</v>
      </c>
      <c r="C3313" s="69" t="str">
        <f>precio_alta!B25</f>
        <v>5G</v>
      </c>
      <c r="D3313" s="69" t="str">
        <f>precio_alta!C25</f>
        <v>HONOR</v>
      </c>
      <c r="E3313" s="69" t="str">
        <f>precio_alta!D25</f>
        <v>HONOR 600 PRO 512GB 5G</v>
      </c>
      <c r="F3313" s="69">
        <f>precio_alta!E25</f>
        <v>3909</v>
      </c>
      <c r="G3313" s="69" t="str">
        <f>precio_alta!F25</f>
        <v>Android</v>
      </c>
      <c r="H3313" s="69" t="s">
        <v>188</v>
      </c>
      <c r="I3313" t="s">
        <v>195</v>
      </c>
      <c r="J3313" s="69">
        <f>precio_alta!R25</f>
        <v>4619</v>
      </c>
    </row>
    <row r="3314" spans="1:10" x14ac:dyDescent="0.3">
      <c r="A3314" t="str">
        <f t="shared" si="51"/>
        <v>HONOR 600 SMART 256GB 5GMax Negocios + 39.90CUOTA</v>
      </c>
      <c r="B3314" s="69" t="str">
        <f>precio_alta!A26</f>
        <v>Corriente</v>
      </c>
      <c r="C3314" s="69" t="str">
        <f>precio_alta!B26</f>
        <v>5G</v>
      </c>
      <c r="D3314" s="69" t="str">
        <f>precio_alta!C26</f>
        <v>HONOR</v>
      </c>
      <c r="E3314" s="69" t="str">
        <f>precio_alta!D26</f>
        <v>HONOR 600 SMART 256GB 5G</v>
      </c>
      <c r="F3314" s="69">
        <f>precio_alta!E26</f>
        <v>1659</v>
      </c>
      <c r="G3314" s="69" t="str">
        <f>precio_alta!F26</f>
        <v>Android</v>
      </c>
      <c r="H3314" s="69" t="s">
        <v>188</v>
      </c>
      <c r="I3314" t="s">
        <v>195</v>
      </c>
      <c r="J3314" s="69">
        <f>precio_alta!R26</f>
        <v>1967</v>
      </c>
    </row>
    <row r="3315" spans="1:10" x14ac:dyDescent="0.3">
      <c r="A3315" t="str">
        <f t="shared" si="51"/>
        <v>HONOR 600E 512GB 5GMax Negocios + 39.90CUOTA</v>
      </c>
      <c r="B3315" s="69" t="str">
        <f>precio_alta!A27</f>
        <v>Corriente</v>
      </c>
      <c r="C3315" s="69" t="str">
        <f>precio_alta!B27</f>
        <v>5G</v>
      </c>
      <c r="D3315" s="69" t="str">
        <f>precio_alta!C27</f>
        <v>HONOR</v>
      </c>
      <c r="E3315" s="69" t="str">
        <f>precio_alta!D27</f>
        <v>HONOR 600E 512GB 5G</v>
      </c>
      <c r="F3315" s="69">
        <f>precio_alta!E27</f>
        <v>2149</v>
      </c>
      <c r="G3315" s="69" t="str">
        <f>precio_alta!F27</f>
        <v>Android</v>
      </c>
      <c r="H3315" s="69" t="s">
        <v>188</v>
      </c>
      <c r="I3315" t="s">
        <v>195</v>
      </c>
      <c r="J3315" s="69">
        <f>precio_alta!R27</f>
        <v>2543</v>
      </c>
    </row>
    <row r="3316" spans="1:10" x14ac:dyDescent="0.3">
      <c r="A3316" t="str">
        <f t="shared" si="51"/>
        <v>HONOR 70 256GBMax Negocios + 39.90CUOTA</v>
      </c>
      <c r="B3316" s="69" t="str">
        <f>precio_alta!A28</f>
        <v>Corriente</v>
      </c>
      <c r="C3316" s="69" t="str">
        <f>precio_alta!B28</f>
        <v>5G</v>
      </c>
      <c r="D3316" s="69" t="str">
        <f>precio_alta!C28</f>
        <v>HONOR</v>
      </c>
      <c r="E3316" s="69" t="str">
        <f>precio_alta!D28</f>
        <v>HONOR 70 256GB</v>
      </c>
      <c r="F3316" s="69">
        <f>precio_alta!E28</f>
        <v>2859</v>
      </c>
      <c r="G3316" s="69" t="str">
        <f>precio_alta!F28</f>
        <v>Android</v>
      </c>
      <c r="H3316" s="69" t="s">
        <v>188</v>
      </c>
      <c r="I3316" t="s">
        <v>195</v>
      </c>
      <c r="J3316" s="69">
        <f>precio_alta!R28</f>
        <v>3383</v>
      </c>
    </row>
    <row r="3317" spans="1:10" x14ac:dyDescent="0.3">
      <c r="A3317" t="str">
        <f t="shared" si="51"/>
        <v>HONOR MAGIC 7 LITE 512GB 5GMax Negocios + 39.90CUOTA</v>
      </c>
      <c r="B3317" s="69" t="str">
        <f>precio_alta!A29</f>
        <v>Corriente</v>
      </c>
      <c r="C3317" s="69" t="str">
        <f>precio_alta!B29</f>
        <v>5G</v>
      </c>
      <c r="D3317" s="69" t="str">
        <f>precio_alta!C29</f>
        <v>HONOR</v>
      </c>
      <c r="E3317" s="69" t="str">
        <f>precio_alta!D29</f>
        <v>HONOR MAGIC 7 LITE 512GB 5G</v>
      </c>
      <c r="F3317" s="69">
        <f>precio_alta!E29</f>
        <v>1849</v>
      </c>
      <c r="G3317" s="69" t="str">
        <f>precio_alta!F29</f>
        <v>Android</v>
      </c>
      <c r="H3317" s="69" t="s">
        <v>188</v>
      </c>
      <c r="I3317" t="s">
        <v>195</v>
      </c>
      <c r="J3317" s="69">
        <f>precio_alta!R29</f>
        <v>2195</v>
      </c>
    </row>
    <row r="3318" spans="1:10" x14ac:dyDescent="0.3">
      <c r="A3318" t="str">
        <f t="shared" si="51"/>
        <v>HONOR MAGIC 8 LITE 512GB 5GMax Negocios + 39.90CUOTA</v>
      </c>
      <c r="B3318" s="69" t="str">
        <f>precio_alta!A30</f>
        <v>Corriente</v>
      </c>
      <c r="C3318" s="69" t="str">
        <f>precio_alta!B30</f>
        <v>5G</v>
      </c>
      <c r="D3318" s="69" t="str">
        <f>precio_alta!C30</f>
        <v>HONOR</v>
      </c>
      <c r="E3318" s="69" t="str">
        <f>precio_alta!D30</f>
        <v>HONOR MAGIC 8 LITE 512GB 5G</v>
      </c>
      <c r="F3318" s="69">
        <f>precio_alta!E30</f>
        <v>1779</v>
      </c>
      <c r="G3318" s="69" t="str">
        <f>precio_alta!F30</f>
        <v>Android</v>
      </c>
      <c r="H3318" s="69" t="s">
        <v>188</v>
      </c>
      <c r="I3318" t="s">
        <v>195</v>
      </c>
      <c r="J3318" s="69">
        <f>precio_alta!R30</f>
        <v>2099</v>
      </c>
    </row>
    <row r="3319" spans="1:10" x14ac:dyDescent="0.3">
      <c r="A3319" t="str">
        <f t="shared" si="51"/>
        <v>HONOR MAGIC 8 PRO 512GB 5GMax Negocios + 39.90CUOTA</v>
      </c>
      <c r="B3319" s="69" t="str">
        <f>precio_alta!A31</f>
        <v>Corriente</v>
      </c>
      <c r="C3319" s="69" t="str">
        <f>precio_alta!B31</f>
        <v>5G</v>
      </c>
      <c r="D3319" s="69" t="str">
        <f>precio_alta!C31</f>
        <v>HONOR</v>
      </c>
      <c r="E3319" s="69" t="str">
        <f>precio_alta!D31</f>
        <v>HONOR MAGIC 8 PRO 512GB 5G</v>
      </c>
      <c r="F3319" s="69">
        <f>precio_alta!E31</f>
        <v>5789</v>
      </c>
      <c r="G3319" s="69" t="str">
        <f>precio_alta!F31</f>
        <v>Android</v>
      </c>
      <c r="H3319" s="69" t="s">
        <v>188</v>
      </c>
      <c r="I3319" t="s">
        <v>195</v>
      </c>
      <c r="J3319" s="69">
        <f>precio_alta!R31</f>
        <v>6851</v>
      </c>
    </row>
    <row r="3320" spans="1:10" x14ac:dyDescent="0.3">
      <c r="A3320" t="str">
        <f t="shared" si="51"/>
        <v>HONOR X5C 128GBMax Negocios + 39.90CUOTA</v>
      </c>
      <c r="B3320" s="69" t="str">
        <f>precio_alta!A32</f>
        <v>Corriente</v>
      </c>
      <c r="C3320" s="69" t="str">
        <f>precio_alta!B32</f>
        <v>4G</v>
      </c>
      <c r="D3320" s="69" t="str">
        <f>precio_alta!C32</f>
        <v>HONOR</v>
      </c>
      <c r="E3320" s="69" t="str">
        <f>precio_alta!D32</f>
        <v>HONOR X5C 128GB</v>
      </c>
      <c r="F3320" s="69">
        <f>precio_alta!E32</f>
        <v>399</v>
      </c>
      <c r="G3320" s="69" t="str">
        <f>precio_alta!F32</f>
        <v>Android</v>
      </c>
      <c r="H3320" s="69" t="s">
        <v>188</v>
      </c>
      <c r="I3320" t="s">
        <v>195</v>
      </c>
      <c r="J3320" s="69">
        <f>precio_alta!R32</f>
        <v>467</v>
      </c>
    </row>
    <row r="3321" spans="1:10" x14ac:dyDescent="0.3">
      <c r="A3321" t="str">
        <f t="shared" si="51"/>
        <v>HONOR X5C PLUS 256GBMax Negocios + 39.90CUOTA</v>
      </c>
      <c r="B3321" s="69" t="str">
        <f>precio_alta!A33</f>
        <v>Corriente</v>
      </c>
      <c r="C3321" s="69" t="str">
        <f>precio_alta!B33</f>
        <v>4G</v>
      </c>
      <c r="D3321" s="69" t="str">
        <f>precio_alta!C33</f>
        <v>HONOR</v>
      </c>
      <c r="E3321" s="69" t="str">
        <f>precio_alta!D33</f>
        <v>HONOR X5C PLUS 256GB</v>
      </c>
      <c r="F3321" s="69">
        <f>precio_alta!E33</f>
        <v>499</v>
      </c>
      <c r="G3321" s="69" t="str">
        <f>precio_alta!F33</f>
        <v>Android</v>
      </c>
      <c r="H3321" s="69" t="s">
        <v>188</v>
      </c>
      <c r="I3321" t="s">
        <v>195</v>
      </c>
      <c r="J3321" s="69">
        <f>precio_alta!R33</f>
        <v>587</v>
      </c>
    </row>
    <row r="3322" spans="1:10" x14ac:dyDescent="0.3">
      <c r="A3322" t="str">
        <f t="shared" si="51"/>
        <v>HONOR X5D 128GBMax Negocios + 39.90CUOTA</v>
      </c>
      <c r="B3322" s="69" t="str">
        <f>precio_alta!A34</f>
        <v>Corriente</v>
      </c>
      <c r="C3322" s="69" t="str">
        <f>precio_alta!B34</f>
        <v>4G</v>
      </c>
      <c r="D3322" s="69" t="str">
        <f>precio_alta!C34</f>
        <v>HONOR</v>
      </c>
      <c r="E3322" s="69" t="str">
        <f>precio_alta!D34</f>
        <v>HONOR X5D 128GB</v>
      </c>
      <c r="F3322" s="69">
        <f>precio_alta!E34</f>
        <v>449</v>
      </c>
      <c r="G3322" s="69" t="str">
        <f>precio_alta!F34</f>
        <v>Android</v>
      </c>
      <c r="H3322" s="69" t="s">
        <v>188</v>
      </c>
      <c r="I3322" t="s">
        <v>195</v>
      </c>
      <c r="J3322" s="69">
        <f>precio_alta!R34</f>
        <v>539</v>
      </c>
    </row>
    <row r="3323" spans="1:10" x14ac:dyDescent="0.3">
      <c r="A3323" t="str">
        <f t="shared" si="51"/>
        <v>HONOR X5D 256GBMax Negocios + 39.90CUOTA</v>
      </c>
      <c r="B3323" s="69" t="str">
        <f>precio_alta!A35</f>
        <v>Corriente</v>
      </c>
      <c r="C3323" s="69" t="str">
        <f>precio_alta!B35</f>
        <v>4G</v>
      </c>
      <c r="D3323" s="69" t="str">
        <f>precio_alta!C35</f>
        <v>HONOR</v>
      </c>
      <c r="E3323" s="69" t="str">
        <f>precio_alta!D35</f>
        <v>HONOR X5D 256GB</v>
      </c>
      <c r="F3323" s="69">
        <f>precio_alta!E35</f>
        <v>589</v>
      </c>
      <c r="G3323" s="69" t="str">
        <f>precio_alta!F35</f>
        <v>Android</v>
      </c>
      <c r="H3323" s="69" t="s">
        <v>188</v>
      </c>
      <c r="I3323" t="s">
        <v>195</v>
      </c>
      <c r="J3323" s="69">
        <f>precio_alta!R35</f>
        <v>695</v>
      </c>
    </row>
    <row r="3324" spans="1:10" x14ac:dyDescent="0.3">
      <c r="A3324" t="str">
        <f t="shared" si="51"/>
        <v>HONOR X6C 256GBMax Negocios + 39.90CUOTA</v>
      </c>
      <c r="B3324" s="69" t="str">
        <f>precio_alta!A36</f>
        <v>Corriente</v>
      </c>
      <c r="C3324" s="69" t="str">
        <f>precio_alta!B36</f>
        <v>4G</v>
      </c>
      <c r="D3324" s="69" t="str">
        <f>precio_alta!C36</f>
        <v>HONOR</v>
      </c>
      <c r="E3324" s="69" t="str">
        <f>precio_alta!D36</f>
        <v>HONOR X6C 256GB</v>
      </c>
      <c r="F3324" s="69">
        <f>precio_alta!E36</f>
        <v>699</v>
      </c>
      <c r="G3324" s="69" t="str">
        <f>precio_alta!F36</f>
        <v>Android</v>
      </c>
      <c r="H3324" s="69" t="s">
        <v>188</v>
      </c>
      <c r="I3324" t="s">
        <v>195</v>
      </c>
      <c r="J3324" s="69">
        <f>precio_alta!R36</f>
        <v>827</v>
      </c>
    </row>
    <row r="3325" spans="1:10" x14ac:dyDescent="0.3">
      <c r="A3325" t="str">
        <f t="shared" si="51"/>
        <v>HONOR X6D 256GB 5GMax Negocios + 39.90CUOTA</v>
      </c>
      <c r="B3325" s="69" t="str">
        <f>precio_alta!A37</f>
        <v>Corriente</v>
      </c>
      <c r="C3325" s="69" t="str">
        <f>precio_alta!B37</f>
        <v>5G</v>
      </c>
      <c r="D3325" s="69" t="str">
        <f>precio_alta!C37</f>
        <v>HONOR</v>
      </c>
      <c r="E3325" s="69" t="str">
        <f>precio_alta!D37</f>
        <v>HONOR X6D 256GB 5G</v>
      </c>
      <c r="F3325" s="69">
        <f>precio_alta!E37</f>
        <v>829</v>
      </c>
      <c r="G3325" s="69" t="str">
        <f>precio_alta!F37</f>
        <v>Android</v>
      </c>
      <c r="H3325" s="69" t="s">
        <v>188</v>
      </c>
      <c r="I3325" t="s">
        <v>195</v>
      </c>
      <c r="J3325" s="69">
        <f>precio_alta!R37</f>
        <v>983</v>
      </c>
    </row>
    <row r="3326" spans="1:10" x14ac:dyDescent="0.3">
      <c r="A3326" t="str">
        <f t="shared" si="51"/>
        <v>HONOR X7D 256GB 5GMax Negocios + 39.90CUOTA</v>
      </c>
      <c r="B3326" s="69" t="str">
        <f>precio_alta!A38</f>
        <v>Corriente</v>
      </c>
      <c r="C3326" s="69" t="str">
        <f>precio_alta!B38</f>
        <v>5G</v>
      </c>
      <c r="D3326" s="69" t="str">
        <f>precio_alta!C38</f>
        <v>HONOR</v>
      </c>
      <c r="E3326" s="69" t="str">
        <f>precio_alta!D38</f>
        <v>HONOR X7D 256GB 5G</v>
      </c>
      <c r="F3326" s="69">
        <f>precio_alta!E38</f>
        <v>879</v>
      </c>
      <c r="G3326" s="69" t="str">
        <f>precio_alta!F38</f>
        <v>Android</v>
      </c>
      <c r="H3326" s="69" t="s">
        <v>188</v>
      </c>
      <c r="I3326" t="s">
        <v>195</v>
      </c>
      <c r="J3326" s="69">
        <f>precio_alta!R38</f>
        <v>1043</v>
      </c>
    </row>
    <row r="3327" spans="1:10" x14ac:dyDescent="0.3">
      <c r="A3327" t="str">
        <f t="shared" si="51"/>
        <v>HONOR X7E PLUS 256GB 5GMax Negocios + 39.90CUOTA</v>
      </c>
      <c r="B3327" s="69" t="str">
        <f>precio_alta!A39</f>
        <v>Corriente</v>
      </c>
      <c r="C3327" s="69" t="str">
        <f>precio_alta!B39</f>
        <v>5G</v>
      </c>
      <c r="D3327" s="69" t="str">
        <f>precio_alta!C39</f>
        <v>HONOR</v>
      </c>
      <c r="E3327" s="69" t="str">
        <f>precio_alta!D39</f>
        <v>HONOR X7E PLUS 256GB 5G</v>
      </c>
      <c r="F3327" s="69">
        <f>precio_alta!E39</f>
        <v>1179</v>
      </c>
      <c r="G3327" s="69" t="str">
        <f>precio_alta!F39</f>
        <v>Android</v>
      </c>
      <c r="H3327" s="69" t="s">
        <v>188</v>
      </c>
      <c r="I3327" t="s">
        <v>195</v>
      </c>
      <c r="J3327" s="69">
        <f>precio_alta!R39</f>
        <v>1403</v>
      </c>
    </row>
    <row r="3328" spans="1:10" x14ac:dyDescent="0.3">
      <c r="A3328" t="str">
        <f t="shared" si="51"/>
        <v>HONOR X8C 256GB 5GMax Negocios + 39.90CUOTA</v>
      </c>
      <c r="B3328" s="69" t="str">
        <f>precio_alta!A40</f>
        <v>Corriente</v>
      </c>
      <c r="C3328" s="69" t="str">
        <f>precio_alta!B40</f>
        <v>5G</v>
      </c>
      <c r="D3328" s="69" t="str">
        <f>precio_alta!C40</f>
        <v>HONOR</v>
      </c>
      <c r="E3328" s="69" t="str">
        <f>precio_alta!D40</f>
        <v>HONOR X8C 256GB 5G</v>
      </c>
      <c r="F3328" s="69">
        <f>precio_alta!E40</f>
        <v>1189</v>
      </c>
      <c r="G3328" s="69" t="str">
        <f>precio_alta!F40</f>
        <v>Android</v>
      </c>
      <c r="H3328" s="69" t="s">
        <v>188</v>
      </c>
      <c r="I3328" t="s">
        <v>195</v>
      </c>
      <c r="J3328" s="69">
        <f>precio_alta!R40</f>
        <v>1403</v>
      </c>
    </row>
    <row r="3329" spans="1:10" x14ac:dyDescent="0.3">
      <c r="A3329" t="str">
        <f t="shared" si="51"/>
        <v>HUAWEI WATCH KIDS 4 PROMax Negocios + 39.90CUOTA</v>
      </c>
      <c r="B3329" s="69" t="str">
        <f>precio_alta!A41</f>
        <v>Corriente</v>
      </c>
      <c r="C3329" s="69" t="str">
        <f>precio_alta!B41</f>
        <v>4G</v>
      </c>
      <c r="D3329" s="69" t="str">
        <f>precio_alta!C41</f>
        <v>HUAWEI</v>
      </c>
      <c r="E3329" s="69" t="str">
        <f>precio_alta!D41</f>
        <v>HUAWEI WATCH KIDS 4 PRO</v>
      </c>
      <c r="F3329" s="69">
        <f>precio_alta!E41</f>
        <v>649</v>
      </c>
      <c r="G3329" s="69" t="str">
        <f>precio_alta!F41</f>
        <v>Android</v>
      </c>
      <c r="H3329" s="69" t="s">
        <v>188</v>
      </c>
      <c r="I3329" t="s">
        <v>195</v>
      </c>
      <c r="J3329" s="69">
        <f>precio_alta!R41</f>
        <v>767</v>
      </c>
    </row>
    <row r="3330" spans="1:10" x14ac:dyDescent="0.3">
      <c r="A3330" t="str">
        <f t="shared" si="51"/>
        <v>MOTOROLA MOTO EDGE 60 512GB 5GMax Negocios + 39.90CUOTA</v>
      </c>
      <c r="B3330" s="69" t="str">
        <f>precio_alta!A42</f>
        <v>Corriente</v>
      </c>
      <c r="C3330" s="69" t="str">
        <f>precio_alta!B42</f>
        <v>5G</v>
      </c>
      <c r="D3330" s="69" t="str">
        <f>precio_alta!C42</f>
        <v>MOTOROLA</v>
      </c>
      <c r="E3330" s="69" t="str">
        <f>precio_alta!D42</f>
        <v>MOTOROLA MOTO EDGE 60 512GB 5G</v>
      </c>
      <c r="F3330" s="69">
        <f>precio_alta!E42</f>
        <v>1989</v>
      </c>
      <c r="G3330" s="69" t="str">
        <f>precio_alta!F42</f>
        <v>Android</v>
      </c>
      <c r="H3330" s="69" t="s">
        <v>188</v>
      </c>
      <c r="I3330" t="s">
        <v>195</v>
      </c>
      <c r="J3330" s="69">
        <f>precio_alta!R42</f>
        <v>2351</v>
      </c>
    </row>
    <row r="3331" spans="1:10" x14ac:dyDescent="0.3">
      <c r="A3331" t="str">
        <f t="shared" ref="A3331:A3394" si="52">CONCATENATE(E3331,I3331,H3331)</f>
        <v>MOTOROLA MOTO EDGE 60 FUSION 256GB 5GMax Negocios + 39.90CUOTA</v>
      </c>
      <c r="B3331" s="69" t="str">
        <f>precio_alta!A43</f>
        <v>Corriente</v>
      </c>
      <c r="C3331" s="69" t="str">
        <f>precio_alta!B43</f>
        <v>5G</v>
      </c>
      <c r="D3331" s="69" t="str">
        <f>precio_alta!C43</f>
        <v>MOTOROLA</v>
      </c>
      <c r="E3331" s="69" t="str">
        <f>precio_alta!D43</f>
        <v>MOTOROLA MOTO EDGE 60 FUSION 256GB 5G</v>
      </c>
      <c r="F3331" s="69">
        <f>precio_alta!E43</f>
        <v>1439</v>
      </c>
      <c r="G3331" s="69" t="str">
        <f>precio_alta!F43</f>
        <v>Android</v>
      </c>
      <c r="H3331" s="69" t="s">
        <v>188</v>
      </c>
      <c r="I3331" t="s">
        <v>195</v>
      </c>
      <c r="J3331" s="69">
        <f>precio_alta!R43</f>
        <v>1703</v>
      </c>
    </row>
    <row r="3332" spans="1:10" x14ac:dyDescent="0.3">
      <c r="A3332" t="str">
        <f t="shared" si="52"/>
        <v>MOTOROLA MOTO EDGE 60 PRO 512GB 5GMax Negocios + 39.90CUOTA</v>
      </c>
      <c r="B3332" s="69" t="str">
        <f>precio_alta!A44</f>
        <v>Corriente</v>
      </c>
      <c r="C3332" s="69" t="str">
        <f>precio_alta!B44</f>
        <v>5G</v>
      </c>
      <c r="D3332" s="69" t="str">
        <f>precio_alta!C44</f>
        <v>MOTOROLA</v>
      </c>
      <c r="E3332" s="69" t="str">
        <f>precio_alta!D44</f>
        <v>MOTOROLA MOTO EDGE 60 PRO 512GB 5G</v>
      </c>
      <c r="F3332" s="69">
        <f>precio_alta!E44</f>
        <v>2649</v>
      </c>
      <c r="G3332" s="69" t="str">
        <f>precio_alta!F44</f>
        <v>Android</v>
      </c>
      <c r="H3332" s="69" t="s">
        <v>188</v>
      </c>
      <c r="I3332" t="s">
        <v>195</v>
      </c>
      <c r="J3332" s="69">
        <f>precio_alta!R44</f>
        <v>3143</v>
      </c>
    </row>
    <row r="3333" spans="1:10" x14ac:dyDescent="0.3">
      <c r="A3333" t="str">
        <f t="shared" si="52"/>
        <v>MOTOROLA MOTO EDGE 70 512GB 5GMax Negocios + 39.90CUOTA</v>
      </c>
      <c r="B3333" s="69" t="str">
        <f>precio_alta!A45</f>
        <v>Corriente</v>
      </c>
      <c r="C3333" s="69" t="str">
        <f>precio_alta!B45</f>
        <v>5G</v>
      </c>
      <c r="D3333" s="69" t="str">
        <f>precio_alta!C45</f>
        <v>MOTOROLA</v>
      </c>
      <c r="E3333" s="69" t="str">
        <f>precio_alta!D45</f>
        <v>MOTOROLA MOTO EDGE 70 512GB 5G</v>
      </c>
      <c r="F3333" s="69">
        <f>precio_alta!E45</f>
        <v>2549</v>
      </c>
      <c r="G3333" s="69" t="str">
        <f>precio_alta!F45</f>
        <v>Android</v>
      </c>
      <c r="H3333" s="69" t="s">
        <v>188</v>
      </c>
      <c r="I3333" t="s">
        <v>195</v>
      </c>
      <c r="J3333" s="69">
        <f>precio_alta!R45</f>
        <v>3011</v>
      </c>
    </row>
    <row r="3334" spans="1:10" x14ac:dyDescent="0.3">
      <c r="A3334" t="str">
        <f t="shared" si="52"/>
        <v>MOTOROLA MOTO EDGE 70 FUSION 256GB 5GMax Negocios + 39.90CUOTA</v>
      </c>
      <c r="B3334" s="69" t="str">
        <f>precio_alta!A46</f>
        <v>Corriente</v>
      </c>
      <c r="C3334" s="69" t="str">
        <f>precio_alta!B46</f>
        <v>5G</v>
      </c>
      <c r="D3334" s="69" t="str">
        <f>precio_alta!C46</f>
        <v>MOTOROLA</v>
      </c>
      <c r="E3334" s="69" t="str">
        <f>precio_alta!D46</f>
        <v>MOTOROLA MOTO EDGE 70 FUSION 256GB 5G</v>
      </c>
      <c r="F3334" s="69">
        <f>precio_alta!E46</f>
        <v>1899</v>
      </c>
      <c r="G3334" s="69" t="str">
        <f>precio_alta!F46</f>
        <v>Android</v>
      </c>
      <c r="H3334" s="69" t="s">
        <v>188</v>
      </c>
      <c r="I3334" t="s">
        <v>195</v>
      </c>
      <c r="J3334" s="69">
        <f>precio_alta!R46</f>
        <v>2243</v>
      </c>
    </row>
    <row r="3335" spans="1:10" x14ac:dyDescent="0.3">
      <c r="A3335" t="str">
        <f t="shared" si="52"/>
        <v>MOTOROLA MOTO EDGE 70 PRO 512GB 5GMax Negocios + 39.90CUOTA</v>
      </c>
      <c r="B3335" s="69" t="str">
        <f>precio_alta!A47</f>
        <v>Corriente</v>
      </c>
      <c r="C3335" s="69" t="str">
        <f>precio_alta!B47</f>
        <v>5G</v>
      </c>
      <c r="D3335" s="69" t="str">
        <f>precio_alta!C47</f>
        <v>MOTOROLA</v>
      </c>
      <c r="E3335" s="69" t="str">
        <f>precio_alta!D47</f>
        <v>MOTOROLA MOTO EDGE 70 PRO 512GB 5G</v>
      </c>
      <c r="F3335" s="69">
        <f>precio_alta!E47</f>
        <v>3619</v>
      </c>
      <c r="G3335" s="69" t="str">
        <f>precio_alta!F47</f>
        <v>Android</v>
      </c>
      <c r="H3335" s="69" t="s">
        <v>188</v>
      </c>
      <c r="I3335" t="s">
        <v>195</v>
      </c>
      <c r="J3335" s="69">
        <f>precio_alta!R47</f>
        <v>4283</v>
      </c>
    </row>
    <row r="3336" spans="1:10" x14ac:dyDescent="0.3">
      <c r="A3336" t="str">
        <f t="shared" si="52"/>
        <v>MOTOROLA MOTO G06 128GBMax Negocios + 39.90CUOTA</v>
      </c>
      <c r="B3336" s="69" t="str">
        <f>precio_alta!A48</f>
        <v>Corriente</v>
      </c>
      <c r="C3336" s="69" t="str">
        <f>precio_alta!B48</f>
        <v>4G</v>
      </c>
      <c r="D3336" s="69" t="str">
        <f>precio_alta!C48</f>
        <v>MOTOROLA</v>
      </c>
      <c r="E3336" s="69" t="str">
        <f>precio_alta!D48</f>
        <v>MOTOROLA MOTO G06 128GB</v>
      </c>
      <c r="F3336" s="69">
        <f>precio_alta!E48</f>
        <v>619</v>
      </c>
      <c r="G3336" s="69" t="str">
        <f>precio_alta!F48</f>
        <v>Android</v>
      </c>
      <c r="H3336" s="69" t="s">
        <v>188</v>
      </c>
      <c r="I3336" t="s">
        <v>195</v>
      </c>
      <c r="J3336" s="69">
        <f>precio_alta!R48</f>
        <v>731</v>
      </c>
    </row>
    <row r="3337" spans="1:10" x14ac:dyDescent="0.3">
      <c r="A3337" t="str">
        <f t="shared" si="52"/>
        <v>MOTOROLA MOTO G06 256GBMax Negocios + 39.90CUOTA</v>
      </c>
      <c r="B3337" s="69" t="str">
        <f>precio_alta!A49</f>
        <v>Corriente</v>
      </c>
      <c r="C3337" s="69" t="str">
        <f>precio_alta!B49</f>
        <v>4G</v>
      </c>
      <c r="D3337" s="69" t="str">
        <f>precio_alta!C49</f>
        <v>MOTOROLA</v>
      </c>
      <c r="E3337" s="69" t="str">
        <f>precio_alta!D49</f>
        <v>MOTOROLA MOTO G06 256GB</v>
      </c>
      <c r="F3337" s="69">
        <f>precio_alta!E49</f>
        <v>649</v>
      </c>
      <c r="G3337" s="69" t="str">
        <f>precio_alta!F49</f>
        <v>Android</v>
      </c>
      <c r="H3337" s="69" t="s">
        <v>188</v>
      </c>
      <c r="I3337" t="s">
        <v>195</v>
      </c>
      <c r="J3337" s="69">
        <f>precio_alta!R49</f>
        <v>767</v>
      </c>
    </row>
    <row r="3338" spans="1:10" x14ac:dyDescent="0.3">
      <c r="A3338" t="str">
        <f t="shared" si="52"/>
        <v>MOTOROLA MOTO G15 256GBMax Negocios + 39.90CUOTA</v>
      </c>
      <c r="B3338" s="69" t="str">
        <f>precio_alta!A50</f>
        <v>Corriente</v>
      </c>
      <c r="C3338" s="69" t="str">
        <f>precio_alta!B50</f>
        <v>4G</v>
      </c>
      <c r="D3338" s="69" t="str">
        <f>precio_alta!C50</f>
        <v>MOTOROLA</v>
      </c>
      <c r="E3338" s="69" t="str">
        <f>precio_alta!D50</f>
        <v>MOTOROLA MOTO G15 256GB</v>
      </c>
      <c r="F3338" s="69">
        <f>precio_alta!E50</f>
        <v>719</v>
      </c>
      <c r="G3338" s="69" t="str">
        <f>precio_alta!F50</f>
        <v>Android</v>
      </c>
      <c r="H3338" s="69" t="s">
        <v>188</v>
      </c>
      <c r="I3338" t="s">
        <v>195</v>
      </c>
      <c r="J3338" s="69">
        <f>precio_alta!R50</f>
        <v>851</v>
      </c>
    </row>
    <row r="3339" spans="1:10" x14ac:dyDescent="0.3">
      <c r="A3339" t="str">
        <f t="shared" si="52"/>
        <v>MOTOROLA MOTO G17 256GBMax Negocios + 39.90CUOTA</v>
      </c>
      <c r="B3339" s="69" t="str">
        <f>precio_alta!A51</f>
        <v>Corriente</v>
      </c>
      <c r="C3339" s="69" t="str">
        <f>precio_alta!B51</f>
        <v>4G</v>
      </c>
      <c r="D3339" s="69" t="str">
        <f>precio_alta!C51</f>
        <v>MOTOROLA</v>
      </c>
      <c r="E3339" s="69" t="str">
        <f>precio_alta!D51</f>
        <v>MOTOROLA MOTO G17 256GB</v>
      </c>
      <c r="F3339" s="69">
        <f>precio_alta!E51</f>
        <v>779</v>
      </c>
      <c r="G3339" s="69" t="str">
        <f>precio_alta!F51</f>
        <v>Android</v>
      </c>
      <c r="H3339" s="69" t="s">
        <v>188</v>
      </c>
      <c r="I3339" t="s">
        <v>195</v>
      </c>
      <c r="J3339" s="69">
        <f>precio_alta!R51</f>
        <v>923</v>
      </c>
    </row>
    <row r="3340" spans="1:10" x14ac:dyDescent="0.3">
      <c r="A3340" t="str">
        <f t="shared" si="52"/>
        <v>MOTOROLA MOTO G47 128GB 5GMax Negocios + 39.90CUOTA</v>
      </c>
      <c r="B3340" s="69" t="str">
        <f>precio_alta!A52</f>
        <v>Corriente</v>
      </c>
      <c r="C3340" s="69" t="str">
        <f>precio_alta!B52</f>
        <v>5G</v>
      </c>
      <c r="D3340" s="69" t="str">
        <f>precio_alta!C52</f>
        <v>MOTOROLA</v>
      </c>
      <c r="E3340" s="69" t="str">
        <f>precio_alta!D52</f>
        <v>MOTOROLA MOTO G47 128GB 5G</v>
      </c>
      <c r="F3340" s="69">
        <f>precio_alta!E52</f>
        <v>949</v>
      </c>
      <c r="G3340" s="69" t="str">
        <f>precio_alta!F52</f>
        <v>Android</v>
      </c>
      <c r="H3340" s="69" t="s">
        <v>188</v>
      </c>
      <c r="I3340" t="s">
        <v>195</v>
      </c>
      <c r="J3340" s="69">
        <f>precio_alta!R52</f>
        <v>1127</v>
      </c>
    </row>
    <row r="3341" spans="1:10" x14ac:dyDescent="0.3">
      <c r="A3341" t="str">
        <f t="shared" si="52"/>
        <v>MOTOROLA MOTO G56 256GB 5GMax Negocios + 39.90CUOTA</v>
      </c>
      <c r="B3341" s="69" t="str">
        <f>precio_alta!A53</f>
        <v>Corriente</v>
      </c>
      <c r="C3341" s="69" t="str">
        <f>precio_alta!B53</f>
        <v>5G</v>
      </c>
      <c r="D3341" s="69" t="str">
        <f>precio_alta!C53</f>
        <v>MOTOROLA</v>
      </c>
      <c r="E3341" s="69" t="str">
        <f>precio_alta!D53</f>
        <v>MOTOROLA MOTO G56 256GB 5G</v>
      </c>
      <c r="F3341" s="69">
        <f>precio_alta!E53</f>
        <v>969</v>
      </c>
      <c r="G3341" s="69" t="str">
        <f>precio_alta!F53</f>
        <v>Android</v>
      </c>
      <c r="H3341" s="69" t="s">
        <v>188</v>
      </c>
      <c r="I3341" t="s">
        <v>195</v>
      </c>
      <c r="J3341" s="69">
        <f>precio_alta!R53</f>
        <v>1151</v>
      </c>
    </row>
    <row r="3342" spans="1:10" x14ac:dyDescent="0.3">
      <c r="A3342" t="str">
        <f t="shared" si="52"/>
        <v>MOTOROLA MOTO G67 256GB 5GMax Negocios + 39.90CUOTA</v>
      </c>
      <c r="B3342" s="69" t="str">
        <f>precio_alta!A54</f>
        <v>Corriente</v>
      </c>
      <c r="C3342" s="69" t="str">
        <f>precio_alta!B54</f>
        <v>5G</v>
      </c>
      <c r="D3342" s="69" t="str">
        <f>precio_alta!C54</f>
        <v>MOTOROLA</v>
      </c>
      <c r="E3342" s="69" t="str">
        <f>precio_alta!D54</f>
        <v>MOTOROLA MOTO G67 256GB 5G</v>
      </c>
      <c r="F3342" s="69">
        <f>precio_alta!E54</f>
        <v>1269</v>
      </c>
      <c r="G3342" s="69" t="str">
        <f>precio_alta!F54</f>
        <v>Android</v>
      </c>
      <c r="H3342" s="69" t="s">
        <v>188</v>
      </c>
      <c r="I3342" t="s">
        <v>195</v>
      </c>
      <c r="J3342" s="69">
        <f>precio_alta!R54</f>
        <v>1499</v>
      </c>
    </row>
    <row r="3343" spans="1:10" x14ac:dyDescent="0.3">
      <c r="A3343" t="str">
        <f t="shared" si="52"/>
        <v>MOTOROLA MOTO G77 256GB 5GMax Negocios + 39.90CUOTA</v>
      </c>
      <c r="B3343" s="69" t="str">
        <f>precio_alta!A55</f>
        <v>Corriente</v>
      </c>
      <c r="C3343" s="69" t="str">
        <f>precio_alta!B55</f>
        <v>5G</v>
      </c>
      <c r="D3343" s="69" t="str">
        <f>precio_alta!C55</f>
        <v>MOTOROLA</v>
      </c>
      <c r="E3343" s="69" t="str">
        <f>precio_alta!D55</f>
        <v>MOTOROLA MOTO G77 256GB 5G</v>
      </c>
      <c r="F3343" s="69">
        <f>precio_alta!E55</f>
        <v>1519</v>
      </c>
      <c r="G3343" s="69" t="str">
        <f>precio_alta!F55</f>
        <v>Android</v>
      </c>
      <c r="H3343" s="69" t="s">
        <v>188</v>
      </c>
      <c r="I3343" t="s">
        <v>195</v>
      </c>
      <c r="J3343" s="69">
        <f>precio_alta!R55</f>
        <v>1799</v>
      </c>
    </row>
    <row r="3344" spans="1:10" x14ac:dyDescent="0.3">
      <c r="A3344" t="str">
        <f t="shared" si="52"/>
        <v>MOTOROLA MOTO RAZR 60 512GB 5GMax Negocios + 39.90CUOTA</v>
      </c>
      <c r="B3344" s="69" t="str">
        <f>precio_alta!A56</f>
        <v>Corriente</v>
      </c>
      <c r="C3344" s="69" t="str">
        <f>precio_alta!B56</f>
        <v>5G</v>
      </c>
      <c r="D3344" s="69" t="str">
        <f>precio_alta!C56</f>
        <v>MOTOROLA</v>
      </c>
      <c r="E3344" s="69" t="str">
        <f>precio_alta!D56</f>
        <v>MOTOROLA MOTO RAZR 60 512GB 5G</v>
      </c>
      <c r="F3344" s="69">
        <f>precio_alta!E56</f>
        <v>3789</v>
      </c>
      <c r="G3344" s="69" t="str">
        <f>precio_alta!F56</f>
        <v>Android</v>
      </c>
      <c r="H3344" s="69" t="s">
        <v>188</v>
      </c>
      <c r="I3344" t="s">
        <v>195</v>
      </c>
      <c r="J3344" s="69">
        <f>precio_alta!R56</f>
        <v>4487</v>
      </c>
    </row>
    <row r="3345" spans="1:10" x14ac:dyDescent="0.3">
      <c r="A3345" t="str">
        <f t="shared" si="52"/>
        <v>MOTOROLA MOTO RAZR 70 512GB 5GMax Negocios + 39.90CUOTA</v>
      </c>
      <c r="B3345" s="69" t="str">
        <f>precio_alta!A57</f>
        <v>Corriente</v>
      </c>
      <c r="C3345" s="69" t="str">
        <f>precio_alta!B57</f>
        <v>5G</v>
      </c>
      <c r="D3345" s="69" t="str">
        <f>precio_alta!C57</f>
        <v>MOTOROLA</v>
      </c>
      <c r="E3345" s="69" t="str">
        <f>precio_alta!D57</f>
        <v>MOTOROLA MOTO RAZR 70 512GB 5G</v>
      </c>
      <c r="F3345" s="69">
        <f>precio_alta!E57</f>
        <v>4089</v>
      </c>
      <c r="G3345" s="69" t="str">
        <f>precio_alta!F57</f>
        <v>Android</v>
      </c>
      <c r="H3345" s="69" t="s">
        <v>188</v>
      </c>
      <c r="I3345" t="s">
        <v>195</v>
      </c>
      <c r="J3345" s="69">
        <f>precio_alta!R57</f>
        <v>4835</v>
      </c>
    </row>
    <row r="3346" spans="1:10" x14ac:dyDescent="0.3">
      <c r="A3346" t="str">
        <f t="shared" si="52"/>
        <v>OPPO A5 256GBMax Negocios + 39.90CUOTA</v>
      </c>
      <c r="B3346" s="69" t="str">
        <f>precio_alta!A58</f>
        <v>Corriente</v>
      </c>
      <c r="C3346" s="69" t="str">
        <f>precio_alta!B58</f>
        <v>4G</v>
      </c>
      <c r="D3346" s="69" t="str">
        <f>precio_alta!C58</f>
        <v>OPPO</v>
      </c>
      <c r="E3346" s="69" t="str">
        <f>precio_alta!D58</f>
        <v>OPPO A5 256GB</v>
      </c>
      <c r="F3346" s="69">
        <f>precio_alta!E58</f>
        <v>849</v>
      </c>
      <c r="G3346" s="69" t="str">
        <f>precio_alta!F58</f>
        <v>Android</v>
      </c>
      <c r="H3346" s="69" t="s">
        <v>188</v>
      </c>
      <c r="I3346" t="s">
        <v>195</v>
      </c>
      <c r="J3346" s="69">
        <f>precio_alta!R58</f>
        <v>1007</v>
      </c>
    </row>
    <row r="3347" spans="1:10" x14ac:dyDescent="0.3">
      <c r="A3347" t="str">
        <f t="shared" si="52"/>
        <v>OPPO A5 256GB 5GMax Negocios + 39.90CUOTA</v>
      </c>
      <c r="B3347" s="69" t="str">
        <f>precio_alta!A59</f>
        <v>Corriente</v>
      </c>
      <c r="C3347" s="69" t="str">
        <f>precio_alta!B59</f>
        <v>5G</v>
      </c>
      <c r="D3347" s="69" t="str">
        <f>precio_alta!C59</f>
        <v>OPPO</v>
      </c>
      <c r="E3347" s="69" t="str">
        <f>precio_alta!D59</f>
        <v>OPPO A5 256GB 5G</v>
      </c>
      <c r="F3347" s="69">
        <f>precio_alta!E59</f>
        <v>1319</v>
      </c>
      <c r="G3347" s="69" t="str">
        <f>precio_alta!F59</f>
        <v>Android</v>
      </c>
      <c r="H3347" s="69" t="s">
        <v>188</v>
      </c>
      <c r="I3347" t="s">
        <v>195</v>
      </c>
      <c r="J3347" s="69">
        <f>precio_alta!R59</f>
        <v>1559</v>
      </c>
    </row>
    <row r="3348" spans="1:10" x14ac:dyDescent="0.3">
      <c r="A3348" t="str">
        <f t="shared" si="52"/>
        <v>OPPO A5X 128GBMax Negocios + 39.90CUOTA</v>
      </c>
      <c r="B3348" s="69" t="str">
        <f>precio_alta!A60</f>
        <v>Corriente</v>
      </c>
      <c r="C3348" s="69" t="str">
        <f>precio_alta!B60</f>
        <v>4G</v>
      </c>
      <c r="D3348" s="69" t="str">
        <f>precio_alta!C60</f>
        <v>OPPO</v>
      </c>
      <c r="E3348" s="69" t="str">
        <f>precio_alta!D60</f>
        <v>OPPO A5X 128GB</v>
      </c>
      <c r="F3348" s="69">
        <f>precio_alta!E60</f>
        <v>659</v>
      </c>
      <c r="G3348" s="69" t="str">
        <f>precio_alta!F60</f>
        <v>Android</v>
      </c>
      <c r="H3348" s="69" t="s">
        <v>188</v>
      </c>
      <c r="I3348" t="s">
        <v>195</v>
      </c>
      <c r="J3348" s="69">
        <f>precio_alta!R60</f>
        <v>779</v>
      </c>
    </row>
    <row r="3349" spans="1:10" x14ac:dyDescent="0.3">
      <c r="A3349" t="str">
        <f t="shared" si="52"/>
        <v>OPPO A6 PRO 256GB 5GMax Negocios + 39.90CUOTA</v>
      </c>
      <c r="B3349" s="69" t="str">
        <f>precio_alta!A61</f>
        <v>Corriente</v>
      </c>
      <c r="C3349" s="69" t="str">
        <f>precio_alta!B61</f>
        <v>5G</v>
      </c>
      <c r="D3349" s="69" t="str">
        <f>precio_alta!C61</f>
        <v>OPPO</v>
      </c>
      <c r="E3349" s="69" t="str">
        <f>precio_alta!D61</f>
        <v>OPPO A6 PRO 256GB 5G</v>
      </c>
      <c r="F3349" s="69">
        <f>precio_alta!E61</f>
        <v>1779</v>
      </c>
      <c r="G3349" s="69" t="str">
        <f>precio_alta!F61</f>
        <v>Android</v>
      </c>
      <c r="H3349" s="69" t="s">
        <v>188</v>
      </c>
      <c r="I3349" t="s">
        <v>195</v>
      </c>
      <c r="J3349" s="69">
        <f>precio_alta!R61</f>
        <v>2099</v>
      </c>
    </row>
    <row r="3350" spans="1:10" x14ac:dyDescent="0.3">
      <c r="A3350" t="str">
        <f t="shared" si="52"/>
        <v>OPPO A6T 128GBMax Negocios + 39.90CUOTA</v>
      </c>
      <c r="B3350" s="69" t="str">
        <f>precio_alta!A62</f>
        <v>Corriente</v>
      </c>
      <c r="C3350" s="69" t="str">
        <f>precio_alta!B62</f>
        <v>4G</v>
      </c>
      <c r="D3350" s="69" t="str">
        <f>precio_alta!C62</f>
        <v>OPPO</v>
      </c>
      <c r="E3350" s="69" t="str">
        <f>precio_alta!D62</f>
        <v>OPPO A6T 128GB</v>
      </c>
      <c r="F3350" s="69">
        <f>precio_alta!E62</f>
        <v>789</v>
      </c>
      <c r="G3350" s="69" t="str">
        <f>precio_alta!F62</f>
        <v>Android</v>
      </c>
      <c r="H3350" s="69" t="s">
        <v>188</v>
      </c>
      <c r="I3350" t="s">
        <v>195</v>
      </c>
      <c r="J3350" s="69">
        <f>precio_alta!R62</f>
        <v>923</v>
      </c>
    </row>
    <row r="3351" spans="1:10" x14ac:dyDescent="0.3">
      <c r="A3351" t="str">
        <f t="shared" si="52"/>
        <v>OPPO A6X 256GB 5GMax Negocios + 39.90CUOTA</v>
      </c>
      <c r="B3351" s="69" t="str">
        <f>precio_alta!A63</f>
        <v>Corriente</v>
      </c>
      <c r="C3351" s="69" t="str">
        <f>precio_alta!B63</f>
        <v>5G</v>
      </c>
      <c r="D3351" s="69" t="str">
        <f>precio_alta!C63</f>
        <v>OPPO</v>
      </c>
      <c r="E3351" s="69" t="str">
        <f>precio_alta!D63</f>
        <v>OPPO A6X 256GB 5G</v>
      </c>
      <c r="F3351" s="69">
        <f>precio_alta!E63</f>
        <v>1159</v>
      </c>
      <c r="G3351" s="69" t="str">
        <f>precio_alta!F63</f>
        <v>Android</v>
      </c>
      <c r="H3351" s="69" t="s">
        <v>188</v>
      </c>
      <c r="I3351" t="s">
        <v>195</v>
      </c>
      <c r="J3351" s="69">
        <f>precio_alta!R63</f>
        <v>1367</v>
      </c>
    </row>
    <row r="3352" spans="1:10" x14ac:dyDescent="0.3">
      <c r="A3352" t="str">
        <f t="shared" si="52"/>
        <v>OPPO RENO 14F 256GB 5GMax Negocios + 39.90CUOTA</v>
      </c>
      <c r="B3352" s="69" t="str">
        <f>precio_alta!A64</f>
        <v>Corriente</v>
      </c>
      <c r="C3352" s="69" t="str">
        <f>precio_alta!B64</f>
        <v>4G</v>
      </c>
      <c r="D3352" s="69" t="str">
        <f>precio_alta!C64</f>
        <v>OPPO</v>
      </c>
      <c r="E3352" s="69" t="str">
        <f>precio_alta!D64</f>
        <v>OPPO RENO 14F 256GB 5G</v>
      </c>
      <c r="F3352" s="69">
        <f>precio_alta!E64</f>
        <v>2229</v>
      </c>
      <c r="G3352" s="69" t="str">
        <f>precio_alta!F64</f>
        <v>Android</v>
      </c>
      <c r="H3352" s="69" t="s">
        <v>188</v>
      </c>
      <c r="I3352" t="s">
        <v>195</v>
      </c>
      <c r="J3352" s="69">
        <f>precio_alta!R64</f>
        <v>2639</v>
      </c>
    </row>
    <row r="3353" spans="1:10" x14ac:dyDescent="0.3">
      <c r="A3353" t="str">
        <f t="shared" si="52"/>
        <v>OPPO RENO 14F 512GB 5GMax Negocios + 39.90CUOTA</v>
      </c>
      <c r="B3353" s="69" t="str">
        <f>precio_alta!A65</f>
        <v>Corriente</v>
      </c>
      <c r="C3353" s="69" t="str">
        <f>precio_alta!B65</f>
        <v>5G</v>
      </c>
      <c r="D3353" s="69" t="str">
        <f>precio_alta!C65</f>
        <v>OPPO</v>
      </c>
      <c r="E3353" s="69" t="str">
        <f>precio_alta!D65</f>
        <v>OPPO RENO 14F 512GB 5G</v>
      </c>
      <c r="F3353" s="69">
        <f>precio_alta!E65</f>
        <v>2439</v>
      </c>
      <c r="G3353" s="69" t="str">
        <f>precio_alta!F65</f>
        <v>Android</v>
      </c>
      <c r="H3353" s="69" t="s">
        <v>188</v>
      </c>
      <c r="I3353" t="s">
        <v>195</v>
      </c>
      <c r="J3353" s="69">
        <f>precio_alta!R65</f>
        <v>2891</v>
      </c>
    </row>
    <row r="3354" spans="1:10" x14ac:dyDescent="0.3">
      <c r="A3354" t="str">
        <f t="shared" si="52"/>
        <v>OPPO RENO 16 256GB 5GMax Negocios + 39.90CUOTA</v>
      </c>
      <c r="B3354" s="69" t="str">
        <f>precio_alta!A66</f>
        <v>Corriente</v>
      </c>
      <c r="C3354" s="69" t="str">
        <f>precio_alta!B66</f>
        <v>5G</v>
      </c>
      <c r="D3354" s="69" t="str">
        <f>precio_alta!C66</f>
        <v>OPPO</v>
      </c>
      <c r="E3354" s="69" t="str">
        <f>precio_alta!D66</f>
        <v>OPPO RENO 16 256GB 5G</v>
      </c>
      <c r="F3354" s="69">
        <f>precio_alta!E66</f>
        <v>3839</v>
      </c>
      <c r="G3354" s="69" t="str">
        <f>precio_alta!F66</f>
        <v>Android</v>
      </c>
      <c r="H3354" s="69" t="s">
        <v>188</v>
      </c>
      <c r="I3354" t="s">
        <v>195</v>
      </c>
      <c r="J3354" s="69">
        <f>precio_alta!R66</f>
        <v>4547</v>
      </c>
    </row>
    <row r="3355" spans="1:10" x14ac:dyDescent="0.3">
      <c r="A3355" t="str">
        <f t="shared" si="52"/>
        <v>OPPO RENO 16F 256GB 5GMax Negocios + 39.90CUOTA</v>
      </c>
      <c r="B3355" s="69" t="str">
        <f>precio_alta!A67</f>
        <v>Corriente</v>
      </c>
      <c r="C3355" s="69" t="str">
        <f>precio_alta!B67</f>
        <v>5G</v>
      </c>
      <c r="D3355" s="69" t="str">
        <f>precio_alta!C67</f>
        <v>OPPO</v>
      </c>
      <c r="E3355" s="69" t="str">
        <f>precio_alta!D67</f>
        <v>OPPO RENO 16F 256GB 5G</v>
      </c>
      <c r="F3355" s="69">
        <f>precio_alta!E67</f>
        <v>3129</v>
      </c>
      <c r="G3355" s="69" t="str">
        <f>precio_alta!F67</f>
        <v>Android</v>
      </c>
      <c r="H3355" s="69" t="s">
        <v>188</v>
      </c>
      <c r="I3355" t="s">
        <v>195</v>
      </c>
      <c r="J3355" s="69">
        <f>precio_alta!R67</f>
        <v>3695</v>
      </c>
    </row>
    <row r="3356" spans="1:10" x14ac:dyDescent="0.3">
      <c r="A3356" t="str">
        <f t="shared" si="52"/>
        <v>SAMSUNG GALAXY A07 128GBMax Negocios + 39.90CUOTA</v>
      </c>
      <c r="B3356" s="69" t="str">
        <f>precio_alta!A68</f>
        <v>Corriente</v>
      </c>
      <c r="C3356" s="69" t="str">
        <f>precio_alta!B68</f>
        <v>4G</v>
      </c>
      <c r="D3356" s="69" t="str">
        <f>precio_alta!C68</f>
        <v>SAMSUNG</v>
      </c>
      <c r="E3356" s="69" t="str">
        <f>precio_alta!D68</f>
        <v>SAMSUNG GALAXY A07 128GB</v>
      </c>
      <c r="F3356" s="69">
        <f>precio_alta!E68</f>
        <v>599</v>
      </c>
      <c r="G3356" s="69" t="str">
        <f>precio_alta!F68</f>
        <v>Android</v>
      </c>
      <c r="H3356" s="69" t="s">
        <v>188</v>
      </c>
      <c r="I3356" t="s">
        <v>195</v>
      </c>
      <c r="J3356" s="69">
        <f>precio_alta!R68</f>
        <v>707</v>
      </c>
    </row>
    <row r="3357" spans="1:10" x14ac:dyDescent="0.3">
      <c r="A3357" t="str">
        <f t="shared" si="52"/>
        <v>SAMSUNG GALAXY A16 128GBMax Negocios + 39.90CUOTA</v>
      </c>
      <c r="B3357" s="69" t="str">
        <f>precio_alta!A69</f>
        <v>Corriente</v>
      </c>
      <c r="C3357" s="69" t="str">
        <f>precio_alta!B69</f>
        <v>4G</v>
      </c>
      <c r="D3357" s="69" t="str">
        <f>precio_alta!C69</f>
        <v>SAMSUNG</v>
      </c>
      <c r="E3357" s="69" t="str">
        <f>precio_alta!D69</f>
        <v>SAMSUNG GALAXY A16 128GB</v>
      </c>
      <c r="F3357" s="69">
        <f>precio_alta!E69</f>
        <v>659</v>
      </c>
      <c r="G3357" s="69" t="str">
        <f>precio_alta!F69</f>
        <v>Android</v>
      </c>
      <c r="H3357" s="69" t="s">
        <v>188</v>
      </c>
      <c r="I3357" t="s">
        <v>195</v>
      </c>
      <c r="J3357" s="69">
        <f>precio_alta!R69</f>
        <v>779</v>
      </c>
    </row>
    <row r="3358" spans="1:10" x14ac:dyDescent="0.3">
      <c r="A3358" t="str">
        <f t="shared" si="52"/>
        <v>SAMSUNG GALAXY A17 128GB 5GMax Negocios + 39.90CUOTA</v>
      </c>
      <c r="B3358" s="69" t="str">
        <f>precio_alta!A70</f>
        <v>Corriente</v>
      </c>
      <c r="C3358" s="69" t="str">
        <f>precio_alta!B70</f>
        <v>5G</v>
      </c>
      <c r="D3358" s="69" t="str">
        <f>precio_alta!C70</f>
        <v>SAMSUNG</v>
      </c>
      <c r="E3358" s="69" t="str">
        <f>precio_alta!D70</f>
        <v>SAMSUNG GALAXY A17 128GB 5G</v>
      </c>
      <c r="F3358" s="69">
        <f>precio_alta!E70</f>
        <v>1179</v>
      </c>
      <c r="G3358" s="69" t="str">
        <f>precio_alta!F70</f>
        <v>Android</v>
      </c>
      <c r="H3358" s="69" t="s">
        <v>188</v>
      </c>
      <c r="I3358" t="s">
        <v>195</v>
      </c>
      <c r="J3358" s="69">
        <f>precio_alta!R70</f>
        <v>1391</v>
      </c>
    </row>
    <row r="3359" spans="1:10" x14ac:dyDescent="0.3">
      <c r="A3359" t="str">
        <f t="shared" si="52"/>
        <v>SAMSUNG GALAXY A17 256GB 5GMax Negocios + 39.90CUOTA</v>
      </c>
      <c r="B3359" s="69" t="str">
        <f>precio_alta!A71</f>
        <v>Corriente</v>
      </c>
      <c r="C3359" s="69" t="str">
        <f>precio_alta!B71</f>
        <v>5G</v>
      </c>
      <c r="D3359" s="69" t="str">
        <f>precio_alta!C71</f>
        <v>SAMSUNG</v>
      </c>
      <c r="E3359" s="69" t="str">
        <f>precio_alta!D71</f>
        <v>SAMSUNG GALAXY A17 256GB 5G</v>
      </c>
      <c r="F3359" s="69">
        <f>precio_alta!E71</f>
        <v>1309</v>
      </c>
      <c r="G3359" s="69" t="str">
        <f>precio_alta!F71</f>
        <v>Android</v>
      </c>
      <c r="H3359" s="69" t="s">
        <v>188</v>
      </c>
      <c r="I3359" t="s">
        <v>195</v>
      </c>
      <c r="J3359" s="69">
        <f>precio_alta!R71</f>
        <v>1547</v>
      </c>
    </row>
    <row r="3360" spans="1:10" x14ac:dyDescent="0.3">
      <c r="A3360" t="str">
        <f t="shared" si="52"/>
        <v>SAMSUNG GALAXY A26 128GB 5GMax Negocios + 39.90CUOTA</v>
      </c>
      <c r="B3360" s="69" t="str">
        <f>precio_alta!A72</f>
        <v>Corriente</v>
      </c>
      <c r="C3360" s="69" t="str">
        <f>precio_alta!B72</f>
        <v>5G</v>
      </c>
      <c r="D3360" s="69" t="str">
        <f>precio_alta!C72</f>
        <v>SAMSUNG</v>
      </c>
      <c r="E3360" s="69" t="str">
        <f>precio_alta!D72</f>
        <v>SAMSUNG GALAXY A26 128GB 5G</v>
      </c>
      <c r="F3360" s="69">
        <f>precio_alta!E72</f>
        <v>1169</v>
      </c>
      <c r="G3360" s="69" t="str">
        <f>precio_alta!F72</f>
        <v>Android</v>
      </c>
      <c r="H3360" s="69" t="s">
        <v>188</v>
      </c>
      <c r="I3360" t="s">
        <v>195</v>
      </c>
      <c r="J3360" s="69">
        <f>precio_alta!R72</f>
        <v>1391</v>
      </c>
    </row>
    <row r="3361" spans="1:10" x14ac:dyDescent="0.3">
      <c r="A3361" t="str">
        <f t="shared" si="52"/>
        <v>SAMSUNG GALAXY A27 256GB 5GMax Negocios + 39.90CUOTA</v>
      </c>
      <c r="B3361" s="69" t="str">
        <f>precio_alta!A73</f>
        <v>Corriente</v>
      </c>
      <c r="C3361" s="69" t="str">
        <f>precio_alta!B73</f>
        <v>5G</v>
      </c>
      <c r="D3361" s="69" t="str">
        <f>precio_alta!C73</f>
        <v>SAMSUNG</v>
      </c>
      <c r="E3361" s="69" t="str">
        <f>precio_alta!D73</f>
        <v>SAMSUNG GALAXY A27 256GB 5G</v>
      </c>
      <c r="F3361" s="69">
        <f>precio_alta!E73</f>
        <v>2009</v>
      </c>
      <c r="G3361" s="69" t="str">
        <f>precio_alta!F73</f>
        <v>Android</v>
      </c>
      <c r="H3361" s="69" t="s">
        <v>188</v>
      </c>
      <c r="I3361" t="s">
        <v>195</v>
      </c>
      <c r="J3361" s="69">
        <f>precio_alta!R73</f>
        <v>2387</v>
      </c>
    </row>
    <row r="3362" spans="1:10" x14ac:dyDescent="0.3">
      <c r="A3362" t="str">
        <f t="shared" si="52"/>
        <v>SAMSUNG GALAXY A36 128GB 5GMax Negocios + 39.90CUOTA</v>
      </c>
      <c r="B3362" s="69" t="str">
        <f>precio_alta!A74</f>
        <v>Corriente</v>
      </c>
      <c r="C3362" s="69" t="str">
        <f>precio_alta!B74</f>
        <v>5G</v>
      </c>
      <c r="D3362" s="69" t="str">
        <f>precio_alta!C74</f>
        <v>SAMSUNG</v>
      </c>
      <c r="E3362" s="69" t="str">
        <f>precio_alta!D74</f>
        <v>SAMSUNG GALAXY A36 128GB 5G</v>
      </c>
      <c r="F3362" s="69">
        <f>precio_alta!E74</f>
        <v>1519</v>
      </c>
      <c r="G3362" s="69" t="str">
        <f>precio_alta!F74</f>
        <v>Android</v>
      </c>
      <c r="H3362" s="69" t="s">
        <v>188</v>
      </c>
      <c r="I3362" t="s">
        <v>195</v>
      </c>
      <c r="J3362" s="69">
        <f>precio_alta!R74</f>
        <v>1799</v>
      </c>
    </row>
    <row r="3363" spans="1:10" x14ac:dyDescent="0.3">
      <c r="A3363" t="str">
        <f t="shared" si="52"/>
        <v>SAMSUNG GALAXY A37 256GB 5GMax Negocios + 39.90CUOTA</v>
      </c>
      <c r="B3363" s="69" t="str">
        <f>precio_alta!A75</f>
        <v>Corriente</v>
      </c>
      <c r="C3363" s="69" t="str">
        <f>precio_alta!B75</f>
        <v>5G</v>
      </c>
      <c r="D3363" s="69" t="str">
        <f>precio_alta!C75</f>
        <v>SAMSUNG</v>
      </c>
      <c r="E3363" s="69" t="str">
        <f>precio_alta!D75</f>
        <v>SAMSUNG GALAXY A37 256GB 5G</v>
      </c>
      <c r="F3363" s="69">
        <f>precio_alta!E75</f>
        <v>2249</v>
      </c>
      <c r="G3363" s="69" t="str">
        <f>precio_alta!F75</f>
        <v>Android</v>
      </c>
      <c r="H3363" s="69" t="s">
        <v>188</v>
      </c>
      <c r="I3363" t="s">
        <v>195</v>
      </c>
      <c r="J3363" s="69">
        <f>precio_alta!R75</f>
        <v>2663</v>
      </c>
    </row>
    <row r="3364" spans="1:10" x14ac:dyDescent="0.3">
      <c r="A3364" t="str">
        <f t="shared" si="52"/>
        <v>SAMSUNG GALAXY A56 256GB 5GMax Negocios + 39.90CUOTA</v>
      </c>
      <c r="B3364" s="69" t="str">
        <f>precio_alta!A76</f>
        <v>Corriente</v>
      </c>
      <c r="C3364" s="69" t="str">
        <f>precio_alta!B76</f>
        <v>5G</v>
      </c>
      <c r="D3364" s="69" t="str">
        <f>precio_alta!C76</f>
        <v>SAMSUNG</v>
      </c>
      <c r="E3364" s="69" t="str">
        <f>precio_alta!D76</f>
        <v>SAMSUNG GALAXY A56 256GB 5G</v>
      </c>
      <c r="F3364" s="69">
        <f>precio_alta!E76</f>
        <v>2109</v>
      </c>
      <c r="G3364" s="69" t="str">
        <f>precio_alta!F76</f>
        <v>Android</v>
      </c>
      <c r="H3364" s="69" t="s">
        <v>188</v>
      </c>
      <c r="I3364" t="s">
        <v>195</v>
      </c>
      <c r="J3364" s="69">
        <f>precio_alta!R76</f>
        <v>2495</v>
      </c>
    </row>
    <row r="3365" spans="1:10" x14ac:dyDescent="0.3">
      <c r="A3365" t="str">
        <f t="shared" si="52"/>
        <v>SAMSUNG GALAXY A57 256GB 5GMax Negocios + 39.90CUOTA</v>
      </c>
      <c r="B3365" s="69" t="str">
        <f>precio_alta!A77</f>
        <v>Corriente</v>
      </c>
      <c r="C3365" s="69" t="str">
        <f>precio_alta!B77</f>
        <v>5G</v>
      </c>
      <c r="D3365" s="69" t="str">
        <f>precio_alta!C77</f>
        <v>SAMSUNG</v>
      </c>
      <c r="E3365" s="69" t="str">
        <f>precio_alta!D77</f>
        <v>SAMSUNG GALAXY A57 256GB 5G</v>
      </c>
      <c r="F3365" s="69">
        <f>precio_alta!E77</f>
        <v>2509</v>
      </c>
      <c r="G3365" s="69" t="str">
        <f>precio_alta!F77</f>
        <v>Android</v>
      </c>
      <c r="H3365" s="69" t="s">
        <v>188</v>
      </c>
      <c r="I3365" t="s">
        <v>195</v>
      </c>
      <c r="J3365" s="69">
        <f>precio_alta!R77</f>
        <v>2963</v>
      </c>
    </row>
    <row r="3366" spans="1:10" x14ac:dyDescent="0.3">
      <c r="A3366" t="str">
        <f t="shared" si="52"/>
        <v>SAMSUNG GALAXY A57 512GB 5GMax Negocios + 39.90CUOTA</v>
      </c>
      <c r="B3366" s="69" t="str">
        <f>precio_alta!A78</f>
        <v>Corriente</v>
      </c>
      <c r="C3366" s="69" t="str">
        <f>precio_alta!B78</f>
        <v>5G</v>
      </c>
      <c r="D3366" s="69" t="str">
        <f>precio_alta!C78</f>
        <v>SAMSUNG</v>
      </c>
      <c r="E3366" s="69" t="str">
        <f>precio_alta!D78</f>
        <v>SAMSUNG GALAXY A57 512GB 5G</v>
      </c>
      <c r="F3366" s="69">
        <f>precio_alta!E78</f>
        <v>3449</v>
      </c>
      <c r="G3366" s="69" t="str">
        <f>precio_alta!F78</f>
        <v>Android</v>
      </c>
      <c r="H3366" s="69" t="s">
        <v>188</v>
      </c>
      <c r="I3366" t="s">
        <v>195</v>
      </c>
      <c r="J3366" s="69">
        <f>precio_alta!R78</f>
        <v>4079</v>
      </c>
    </row>
    <row r="3367" spans="1:10" x14ac:dyDescent="0.3">
      <c r="A3367" t="str">
        <f t="shared" si="52"/>
        <v>SAMSUNG GALAXY S25 128GBMax Negocios + 39.90CUOTA</v>
      </c>
      <c r="B3367" s="69" t="str">
        <f>precio_alta!A79</f>
        <v>Corriente</v>
      </c>
      <c r="C3367" s="69" t="str">
        <f>precio_alta!B79</f>
        <v>5G</v>
      </c>
      <c r="D3367" s="69" t="str">
        <f>precio_alta!C79</f>
        <v>SAMSUNG</v>
      </c>
      <c r="E3367" s="69" t="str">
        <f>precio_alta!D79</f>
        <v>SAMSUNG GALAXY S25 128GB</v>
      </c>
      <c r="F3367" s="69">
        <f>precio_alta!E79</f>
        <v>4529</v>
      </c>
      <c r="G3367" s="69" t="str">
        <f>precio_alta!F79</f>
        <v>Android</v>
      </c>
      <c r="H3367" s="69" t="s">
        <v>188</v>
      </c>
      <c r="I3367" t="s">
        <v>195</v>
      </c>
      <c r="J3367" s="69">
        <f>precio_alta!R79</f>
        <v>5363</v>
      </c>
    </row>
    <row r="3368" spans="1:10" x14ac:dyDescent="0.3">
      <c r="A3368" t="str">
        <f t="shared" si="52"/>
        <v>SAMSUNG GALAXY S25 FE 256GB 5GMax Negocios + 39.90CUOTA</v>
      </c>
      <c r="B3368" s="69" t="str">
        <f>precio_alta!A80</f>
        <v>Corriente</v>
      </c>
      <c r="C3368" s="69" t="str">
        <f>precio_alta!B80</f>
        <v>5G</v>
      </c>
      <c r="D3368" s="69" t="str">
        <f>precio_alta!C80</f>
        <v>SAMSUNG</v>
      </c>
      <c r="E3368" s="69" t="str">
        <f>precio_alta!D80</f>
        <v>SAMSUNG GALAXY S25 FE 256GB 5G</v>
      </c>
      <c r="F3368" s="69">
        <f>precio_alta!E80</f>
        <v>3429</v>
      </c>
      <c r="G3368" s="69" t="str">
        <f>precio_alta!F80</f>
        <v>Android</v>
      </c>
      <c r="H3368" s="69" t="s">
        <v>188</v>
      </c>
      <c r="I3368" t="s">
        <v>195</v>
      </c>
      <c r="J3368" s="69">
        <f>precio_alta!R80</f>
        <v>4055</v>
      </c>
    </row>
    <row r="3369" spans="1:10" x14ac:dyDescent="0.3">
      <c r="A3369" t="str">
        <f t="shared" si="52"/>
        <v>SAMSUNG GALAXY S25 ULTRA 256GBMax Negocios + 39.90CUOTA</v>
      </c>
      <c r="B3369" s="69" t="str">
        <f>precio_alta!A81</f>
        <v>Corriente</v>
      </c>
      <c r="C3369" s="69" t="str">
        <f>precio_alta!B81</f>
        <v>5G</v>
      </c>
      <c r="D3369" s="69" t="str">
        <f>precio_alta!C81</f>
        <v>SAMSUNG</v>
      </c>
      <c r="E3369" s="69" t="str">
        <f>precio_alta!D81</f>
        <v>SAMSUNG GALAXY S25 ULTRA 256GB</v>
      </c>
      <c r="F3369" s="69">
        <f>precio_alta!E81</f>
        <v>6219</v>
      </c>
      <c r="G3369" s="69" t="str">
        <f>precio_alta!F81</f>
        <v>Android</v>
      </c>
      <c r="H3369" s="69" t="s">
        <v>188</v>
      </c>
      <c r="I3369" t="s">
        <v>195</v>
      </c>
      <c r="J3369" s="69">
        <f>precio_alta!R81</f>
        <v>7367</v>
      </c>
    </row>
    <row r="3370" spans="1:10" x14ac:dyDescent="0.3">
      <c r="A3370" t="str">
        <f t="shared" si="52"/>
        <v>SAMSUNG GALAXY S26 256GB 5GMax Negocios + 39.90CUOTA</v>
      </c>
      <c r="B3370" s="69" t="str">
        <f>precio_alta!A82</f>
        <v>Corriente</v>
      </c>
      <c r="C3370" s="69" t="str">
        <f>precio_alta!B82</f>
        <v>5G</v>
      </c>
      <c r="D3370" s="69" t="str">
        <f>precio_alta!C82</f>
        <v>SAMSUNG</v>
      </c>
      <c r="E3370" s="69" t="str">
        <f>precio_alta!D82</f>
        <v>SAMSUNG GALAXY S26 256GB 5G</v>
      </c>
      <c r="F3370" s="69">
        <f>precio_alta!E82</f>
        <v>5029</v>
      </c>
      <c r="G3370" s="69" t="str">
        <f>precio_alta!F82</f>
        <v>Android</v>
      </c>
      <c r="H3370" s="69" t="s">
        <v>188</v>
      </c>
      <c r="I3370" t="s">
        <v>195</v>
      </c>
      <c r="J3370" s="69">
        <f>precio_alta!R82</f>
        <v>5951</v>
      </c>
    </row>
    <row r="3371" spans="1:10" x14ac:dyDescent="0.3">
      <c r="A3371" t="str">
        <f t="shared" si="52"/>
        <v>SAMSUNG GALAXY S26 PLUS 256GB 5GMax Negocios + 39.90CUOTA</v>
      </c>
      <c r="B3371" s="69" t="str">
        <f>precio_alta!A83</f>
        <v>Corriente</v>
      </c>
      <c r="C3371" s="69" t="str">
        <f>precio_alta!B83</f>
        <v>5G</v>
      </c>
      <c r="D3371" s="69" t="str">
        <f>precio_alta!C83</f>
        <v>SAMSUNG</v>
      </c>
      <c r="E3371" s="69" t="str">
        <f>precio_alta!D83</f>
        <v>SAMSUNG GALAXY S26 PLUS 256GB 5G</v>
      </c>
      <c r="F3371" s="69">
        <f>precio_alta!E83</f>
        <v>6039</v>
      </c>
      <c r="G3371" s="69" t="str">
        <f>precio_alta!F83</f>
        <v>Android</v>
      </c>
      <c r="H3371" s="69" t="s">
        <v>188</v>
      </c>
      <c r="I3371" t="s">
        <v>195</v>
      </c>
      <c r="J3371" s="69">
        <f>precio_alta!R83</f>
        <v>7151</v>
      </c>
    </row>
    <row r="3372" spans="1:10" x14ac:dyDescent="0.3">
      <c r="A3372" t="str">
        <f t="shared" si="52"/>
        <v>SAMSUNG GALAXY S26 ULTRA 256GB 5GMax Negocios + 39.90CUOTA</v>
      </c>
      <c r="B3372" s="69" t="str">
        <f>precio_alta!A84</f>
        <v>Corriente</v>
      </c>
      <c r="C3372" s="69" t="str">
        <f>precio_alta!B84</f>
        <v>5G</v>
      </c>
      <c r="D3372" s="69" t="str">
        <f>precio_alta!C84</f>
        <v>SAMSUNG</v>
      </c>
      <c r="E3372" s="69" t="str">
        <f>precio_alta!D84</f>
        <v>SAMSUNG GALAXY S26 ULTRA 256GB 5G</v>
      </c>
      <c r="F3372" s="69">
        <f>precio_alta!E84</f>
        <v>7039</v>
      </c>
      <c r="G3372" s="69" t="str">
        <f>precio_alta!F84</f>
        <v>Android</v>
      </c>
      <c r="H3372" s="69" t="s">
        <v>188</v>
      </c>
      <c r="I3372" t="s">
        <v>195</v>
      </c>
      <c r="J3372" s="69">
        <f>precio_alta!R84</f>
        <v>8339</v>
      </c>
    </row>
    <row r="3373" spans="1:10" x14ac:dyDescent="0.3">
      <c r="A3373" t="str">
        <f t="shared" si="52"/>
        <v>SAMSUNG GALAXY S26FE 256GB 5GMax Negocios + 39.90CUOTA</v>
      </c>
      <c r="B3373" s="69" t="str">
        <f>precio_alta!A85</f>
        <v>Corriente</v>
      </c>
      <c r="C3373" s="69" t="str">
        <f>precio_alta!B85</f>
        <v>5G</v>
      </c>
      <c r="D3373" s="69" t="str">
        <f>precio_alta!C85</f>
        <v>SAMSUNG</v>
      </c>
      <c r="E3373" s="69" t="str">
        <f>precio_alta!D85</f>
        <v>SAMSUNG GALAXY S26FE 256GB 5G</v>
      </c>
      <c r="F3373" s="69">
        <f>precio_alta!E85</f>
        <v>3999</v>
      </c>
      <c r="G3373" s="69" t="str">
        <f>precio_alta!F85</f>
        <v>Android</v>
      </c>
      <c r="H3373" s="69" t="s">
        <v>188</v>
      </c>
      <c r="I3373" t="s">
        <v>195</v>
      </c>
      <c r="J3373" s="69">
        <f>precio_alta!R85</f>
        <v>4727</v>
      </c>
    </row>
    <row r="3374" spans="1:10" x14ac:dyDescent="0.3">
      <c r="A3374" t="str">
        <f t="shared" si="52"/>
        <v>SAMSUNG GALAXY Z FLIP 7 256GB 5GMax Negocios + 39.90CUOTA</v>
      </c>
      <c r="B3374" s="69" t="str">
        <f>precio_alta!A86</f>
        <v>Corriente</v>
      </c>
      <c r="C3374" s="69" t="str">
        <f>precio_alta!B86</f>
        <v>5G</v>
      </c>
      <c r="D3374" s="69" t="str">
        <f>precio_alta!C86</f>
        <v>SAMSUNG</v>
      </c>
      <c r="E3374" s="69" t="str">
        <f>precio_alta!D86</f>
        <v>SAMSUNG GALAXY Z FLIP 7 256GB 5G</v>
      </c>
      <c r="F3374" s="69">
        <f>precio_alta!E86</f>
        <v>5279</v>
      </c>
      <c r="G3374" s="69" t="str">
        <f>precio_alta!F86</f>
        <v>Android</v>
      </c>
      <c r="H3374" s="69" t="s">
        <v>188</v>
      </c>
      <c r="I3374" t="s">
        <v>195</v>
      </c>
      <c r="J3374" s="69">
        <f>precio_alta!R86</f>
        <v>6251</v>
      </c>
    </row>
    <row r="3375" spans="1:10" x14ac:dyDescent="0.3">
      <c r="A3375" t="str">
        <f t="shared" si="52"/>
        <v>SAMSUNG GALAXY Z FLIP 7 FE 128GB 5GMax Negocios + 39.90CUOTA</v>
      </c>
      <c r="B3375" s="69" t="str">
        <f>precio_alta!A87</f>
        <v>Corriente</v>
      </c>
      <c r="C3375" s="69" t="str">
        <f>precio_alta!B87</f>
        <v>5G</v>
      </c>
      <c r="D3375" s="69" t="str">
        <f>precio_alta!C87</f>
        <v>SAMSUNG</v>
      </c>
      <c r="E3375" s="69" t="str">
        <f>precio_alta!D87</f>
        <v>SAMSUNG GALAXY Z FLIP 7 FE 128GB 5G</v>
      </c>
      <c r="F3375" s="69">
        <f>precio_alta!E87</f>
        <v>3929</v>
      </c>
      <c r="G3375" s="69" t="str">
        <f>precio_alta!F87</f>
        <v>Android</v>
      </c>
      <c r="H3375" s="69" t="s">
        <v>188</v>
      </c>
      <c r="I3375" t="s">
        <v>195</v>
      </c>
      <c r="J3375" s="69">
        <f>precio_alta!R87</f>
        <v>4655</v>
      </c>
    </row>
    <row r="3376" spans="1:10" x14ac:dyDescent="0.3">
      <c r="A3376" t="str">
        <f t="shared" si="52"/>
        <v>SAMSUNG GALAXY Z FOLD 5 256GBMax Negocios + 39.90CUOTA</v>
      </c>
      <c r="B3376" s="69" t="str">
        <f>precio_alta!A88</f>
        <v>Corriente</v>
      </c>
      <c r="C3376" s="69" t="str">
        <f>precio_alta!B88</f>
        <v>5G</v>
      </c>
      <c r="D3376" s="69" t="str">
        <f>precio_alta!C88</f>
        <v>SAMSUNG</v>
      </c>
      <c r="E3376" s="69" t="str">
        <f>precio_alta!D88</f>
        <v>SAMSUNG GALAXY Z FOLD 5 256GB</v>
      </c>
      <c r="F3376" s="69">
        <f>precio_alta!E88</f>
        <v>9299</v>
      </c>
      <c r="G3376" s="69" t="str">
        <f>precio_alta!F88</f>
        <v>Android</v>
      </c>
      <c r="H3376" s="69" t="s">
        <v>188</v>
      </c>
      <c r="I3376" t="s">
        <v>195</v>
      </c>
      <c r="J3376" s="69">
        <f>precio_alta!R88</f>
        <v>11015</v>
      </c>
    </row>
    <row r="3377" spans="1:10" x14ac:dyDescent="0.3">
      <c r="A3377" t="str">
        <f t="shared" si="52"/>
        <v>SAMSUNG GALAXY Z FOLD 7 512GB 5GMax Negocios + 39.90CUOTA</v>
      </c>
      <c r="B3377" s="69" t="str">
        <f>precio_alta!A89</f>
        <v>Corriente</v>
      </c>
      <c r="C3377" s="69" t="str">
        <f>precio_alta!B89</f>
        <v>5G</v>
      </c>
      <c r="D3377" s="69" t="str">
        <f>precio_alta!C89</f>
        <v>SAMSUNG</v>
      </c>
      <c r="E3377" s="69" t="str">
        <f>precio_alta!D89</f>
        <v>SAMSUNG GALAXY Z FOLD 7 512GB 5G</v>
      </c>
      <c r="F3377" s="69">
        <f>precio_alta!E89</f>
        <v>9739</v>
      </c>
      <c r="G3377" s="69" t="str">
        <f>precio_alta!F89</f>
        <v>Android</v>
      </c>
      <c r="H3377" s="69" t="s">
        <v>188</v>
      </c>
      <c r="I3377" t="s">
        <v>195</v>
      </c>
      <c r="J3377" s="69">
        <f>precio_alta!R89</f>
        <v>11531</v>
      </c>
    </row>
    <row r="3378" spans="1:10" x14ac:dyDescent="0.3">
      <c r="A3378" t="str">
        <f t="shared" si="52"/>
        <v>VIVO V60 LITE 256GB 5GMax Negocios + 39.90CUOTA</v>
      </c>
      <c r="B3378" s="69" t="str">
        <f>precio_alta!A90</f>
        <v>Corriente</v>
      </c>
      <c r="C3378" s="69" t="str">
        <f>precio_alta!B90</f>
        <v>5G</v>
      </c>
      <c r="D3378" s="69" t="str">
        <f>precio_alta!C90</f>
        <v>VIVO</v>
      </c>
      <c r="E3378" s="69" t="str">
        <f>precio_alta!D90</f>
        <v>VIVO V60 LITE 256GB 5G</v>
      </c>
      <c r="F3378" s="69">
        <f>precio_alta!E90</f>
        <v>1729</v>
      </c>
      <c r="G3378" s="69" t="str">
        <f>precio_alta!F90</f>
        <v>Android</v>
      </c>
      <c r="H3378" s="69" t="s">
        <v>188</v>
      </c>
      <c r="I3378" t="s">
        <v>195</v>
      </c>
      <c r="J3378" s="69">
        <f>precio_alta!R90</f>
        <v>2039</v>
      </c>
    </row>
    <row r="3379" spans="1:10" x14ac:dyDescent="0.3">
      <c r="A3379" t="str">
        <f t="shared" si="52"/>
        <v>VIVO V70 512GB 5GMax Negocios + 39.90CUOTA</v>
      </c>
      <c r="B3379" s="69" t="str">
        <f>precio_alta!A91</f>
        <v>Corriente</v>
      </c>
      <c r="C3379" s="69" t="str">
        <f>precio_alta!B91</f>
        <v>5G</v>
      </c>
      <c r="D3379" s="69" t="str">
        <f>precio_alta!C91</f>
        <v>VIVO</v>
      </c>
      <c r="E3379" s="69" t="str">
        <f>precio_alta!D91</f>
        <v>VIVO V70 512GB 5G</v>
      </c>
      <c r="F3379" s="69">
        <f>precio_alta!E91</f>
        <v>3069</v>
      </c>
      <c r="G3379" s="69" t="str">
        <f>precio_alta!F91</f>
        <v>Android</v>
      </c>
      <c r="H3379" s="69" t="s">
        <v>188</v>
      </c>
      <c r="I3379" t="s">
        <v>195</v>
      </c>
      <c r="J3379" s="69">
        <f>precio_alta!R91</f>
        <v>3635</v>
      </c>
    </row>
    <row r="3380" spans="1:10" x14ac:dyDescent="0.3">
      <c r="A3380" t="str">
        <f t="shared" si="52"/>
        <v>VIVO V70FE 256GB 5GMax Negocios + 39.90CUOTA</v>
      </c>
      <c r="B3380" s="69" t="str">
        <f>precio_alta!A92</f>
        <v>Corriente</v>
      </c>
      <c r="C3380" s="69" t="str">
        <f>precio_alta!B92</f>
        <v>5G</v>
      </c>
      <c r="D3380" s="69" t="str">
        <f>precio_alta!C92</f>
        <v>VIVO</v>
      </c>
      <c r="E3380" s="69" t="str">
        <f>precio_alta!D92</f>
        <v>VIVO V70FE 256GB 5G</v>
      </c>
      <c r="F3380" s="69">
        <f>precio_alta!E92</f>
        <v>2609</v>
      </c>
      <c r="G3380" s="69" t="str">
        <f>precio_alta!F92</f>
        <v>Android</v>
      </c>
      <c r="H3380" s="69" t="s">
        <v>188</v>
      </c>
      <c r="I3380" t="s">
        <v>195</v>
      </c>
      <c r="J3380" s="69">
        <f>precio_alta!R92</f>
        <v>3083</v>
      </c>
    </row>
    <row r="3381" spans="1:10" x14ac:dyDescent="0.3">
      <c r="A3381" t="str">
        <f t="shared" si="52"/>
        <v>VIVO X300 PRO 512GB 5GMax Negocios + 39.90CUOTA</v>
      </c>
      <c r="B3381" s="69" t="str">
        <f>precio_alta!A93</f>
        <v>Corriente</v>
      </c>
      <c r="C3381" s="69" t="str">
        <f>precio_alta!B93</f>
        <v>5G</v>
      </c>
      <c r="D3381" s="69" t="str">
        <f>precio_alta!C93</f>
        <v>VIVO</v>
      </c>
      <c r="E3381" s="69" t="str">
        <f>precio_alta!D93</f>
        <v>VIVO X300 PRO 512GB 5G</v>
      </c>
      <c r="F3381" s="69">
        <f>precio_alta!E93</f>
        <v>6219</v>
      </c>
      <c r="G3381" s="69" t="str">
        <f>precio_alta!F93</f>
        <v>Android</v>
      </c>
      <c r="H3381" s="69" t="s">
        <v>188</v>
      </c>
      <c r="I3381" t="s">
        <v>195</v>
      </c>
      <c r="J3381" s="69">
        <f>precio_alta!R93</f>
        <v>7367</v>
      </c>
    </row>
    <row r="3382" spans="1:10" x14ac:dyDescent="0.3">
      <c r="A3382" t="str">
        <f t="shared" si="52"/>
        <v>VIVO Y04 128GBMax Negocios + 39.90CUOTA</v>
      </c>
      <c r="B3382" s="69" t="str">
        <f>precio_alta!A94</f>
        <v>Corriente</v>
      </c>
      <c r="C3382" s="69" t="str">
        <f>precio_alta!B94</f>
        <v>4G</v>
      </c>
      <c r="D3382" s="69" t="str">
        <f>precio_alta!C94</f>
        <v>VIVO</v>
      </c>
      <c r="E3382" s="69" t="str">
        <f>precio_alta!D94</f>
        <v>VIVO Y04 128GB</v>
      </c>
      <c r="F3382" s="69">
        <f>precio_alta!E94</f>
        <v>489</v>
      </c>
      <c r="G3382" s="69" t="str">
        <f>precio_alta!F94</f>
        <v>Android</v>
      </c>
      <c r="H3382" s="69" t="s">
        <v>188</v>
      </c>
      <c r="I3382" t="s">
        <v>195</v>
      </c>
      <c r="J3382" s="69">
        <f>precio_alta!R94</f>
        <v>575</v>
      </c>
    </row>
    <row r="3383" spans="1:10" x14ac:dyDescent="0.3">
      <c r="A3383" t="str">
        <f t="shared" si="52"/>
        <v>VIVO Y11 128GB 5GMax Negocios + 39.90CUOTA</v>
      </c>
      <c r="B3383" s="69" t="str">
        <f>precio_alta!A95</f>
        <v>Corriente</v>
      </c>
      <c r="C3383" s="69" t="str">
        <f>precio_alta!B95</f>
        <v>5G</v>
      </c>
      <c r="D3383" s="69" t="str">
        <f>precio_alta!C95</f>
        <v>VIVO</v>
      </c>
      <c r="E3383" s="69" t="str">
        <f>precio_alta!D95</f>
        <v>VIVO Y11 128GB 5G</v>
      </c>
      <c r="F3383" s="69">
        <f>precio_alta!E95</f>
        <v>819</v>
      </c>
      <c r="G3383" s="69" t="str">
        <f>precio_alta!F95</f>
        <v>Android</v>
      </c>
      <c r="H3383" s="69" t="s">
        <v>188</v>
      </c>
      <c r="I3383" t="s">
        <v>195</v>
      </c>
      <c r="J3383" s="69">
        <f>precio_alta!R95</f>
        <v>971</v>
      </c>
    </row>
    <row r="3384" spans="1:10" x14ac:dyDescent="0.3">
      <c r="A3384" t="str">
        <f t="shared" si="52"/>
        <v>VIVO Y21 256GB 5GMax Negocios + 39.90CUOTA</v>
      </c>
      <c r="B3384" s="69" t="str">
        <f>precio_alta!A96</f>
        <v>Corriente</v>
      </c>
      <c r="C3384" s="69" t="str">
        <f>precio_alta!B96</f>
        <v>5G</v>
      </c>
      <c r="D3384" s="69" t="str">
        <f>precio_alta!C96</f>
        <v>VIVO</v>
      </c>
      <c r="E3384" s="69" t="str">
        <f>precio_alta!D96</f>
        <v>VIVO Y21 256GB 5G</v>
      </c>
      <c r="F3384" s="69">
        <f>precio_alta!E96</f>
        <v>1029</v>
      </c>
      <c r="G3384" s="69" t="str">
        <f>precio_alta!F96</f>
        <v>Android</v>
      </c>
      <c r="H3384" s="69" t="s">
        <v>188</v>
      </c>
      <c r="I3384" t="s">
        <v>195</v>
      </c>
      <c r="J3384" s="69">
        <f>precio_alta!R96</f>
        <v>1223</v>
      </c>
    </row>
    <row r="3385" spans="1:10" x14ac:dyDescent="0.3">
      <c r="A3385" t="str">
        <f t="shared" si="52"/>
        <v>VIVO Y21D 256GBMax Negocios + 39.90CUOTA</v>
      </c>
      <c r="B3385" s="69" t="str">
        <f>precio_alta!A97</f>
        <v>Corriente</v>
      </c>
      <c r="C3385" s="69" t="str">
        <f>precio_alta!B97</f>
        <v>4G</v>
      </c>
      <c r="D3385" s="69" t="str">
        <f>precio_alta!C97</f>
        <v>VIVO</v>
      </c>
      <c r="E3385" s="69" t="str">
        <f>precio_alta!D97</f>
        <v>VIVO Y21D 256GB</v>
      </c>
      <c r="F3385" s="69">
        <f>precio_alta!E97</f>
        <v>849</v>
      </c>
      <c r="G3385" s="69" t="str">
        <f>precio_alta!F97</f>
        <v>Android</v>
      </c>
      <c r="H3385" s="69" t="s">
        <v>188</v>
      </c>
      <c r="I3385" t="s">
        <v>195</v>
      </c>
      <c r="J3385" s="69">
        <f>precio_alta!R97</f>
        <v>1007</v>
      </c>
    </row>
    <row r="3386" spans="1:10" x14ac:dyDescent="0.3">
      <c r="A3386" t="str">
        <f t="shared" si="52"/>
        <v>VIVO Y31 256GB 5GMax Negocios + 39.90CUOTA</v>
      </c>
      <c r="B3386" s="69" t="str">
        <f>precio_alta!A98</f>
        <v>Corriente</v>
      </c>
      <c r="C3386" s="69" t="str">
        <f>precio_alta!B98</f>
        <v>5G</v>
      </c>
      <c r="D3386" s="69" t="str">
        <f>precio_alta!C98</f>
        <v>VIVO</v>
      </c>
      <c r="E3386" s="69" t="str">
        <f>precio_alta!D98</f>
        <v>VIVO Y31 256GB 5G</v>
      </c>
      <c r="F3386" s="69">
        <f>precio_alta!E98</f>
        <v>1309</v>
      </c>
      <c r="G3386" s="69" t="str">
        <f>precio_alta!F98</f>
        <v>Android</v>
      </c>
      <c r="H3386" s="69" t="s">
        <v>188</v>
      </c>
      <c r="I3386" t="s">
        <v>195</v>
      </c>
      <c r="J3386" s="69">
        <f>precio_alta!R98</f>
        <v>1547</v>
      </c>
    </row>
    <row r="3387" spans="1:10" x14ac:dyDescent="0.3">
      <c r="A3387" t="str">
        <f t="shared" si="52"/>
        <v>VIVO Y31 256GB 5G NEWMax Negocios + 39.90CUOTA</v>
      </c>
      <c r="B3387" s="69" t="str">
        <f>precio_alta!A99</f>
        <v>Corriente</v>
      </c>
      <c r="C3387" s="69" t="str">
        <f>precio_alta!B99</f>
        <v>5G</v>
      </c>
      <c r="D3387" s="69" t="str">
        <f>precio_alta!C99</f>
        <v>VIVO</v>
      </c>
      <c r="E3387" s="69" t="str">
        <f>precio_alta!D99</f>
        <v>VIVO Y31 256GB 5G NEW</v>
      </c>
      <c r="F3387" s="69">
        <f>precio_alta!E99</f>
        <v>1289</v>
      </c>
      <c r="G3387" s="69" t="str">
        <f>precio_alta!F99</f>
        <v>Android</v>
      </c>
      <c r="H3387" s="69" t="s">
        <v>188</v>
      </c>
      <c r="I3387" t="s">
        <v>195</v>
      </c>
      <c r="J3387" s="69">
        <f>precio_alta!R99</f>
        <v>1523</v>
      </c>
    </row>
    <row r="3388" spans="1:10" x14ac:dyDescent="0.3">
      <c r="A3388" t="str">
        <f t="shared" si="52"/>
        <v>XIAOMI 14T 512GB 5GMax Negocios + 39.90CUOTA</v>
      </c>
      <c r="B3388" s="69" t="str">
        <f>precio_alta!A100</f>
        <v>Corriente</v>
      </c>
      <c r="C3388" s="69" t="str">
        <f>precio_alta!B100</f>
        <v>5G</v>
      </c>
      <c r="D3388" s="69" t="str">
        <f>precio_alta!C100</f>
        <v>XIAOMI</v>
      </c>
      <c r="E3388" s="69" t="str">
        <f>precio_alta!D100</f>
        <v>XIAOMI 14T 512GB 5G</v>
      </c>
      <c r="F3388" s="69">
        <f>precio_alta!E100</f>
        <v>2659</v>
      </c>
      <c r="G3388" s="69" t="str">
        <f>precio_alta!F100</f>
        <v>Android</v>
      </c>
      <c r="H3388" s="69" t="s">
        <v>188</v>
      </c>
      <c r="I3388" t="s">
        <v>195</v>
      </c>
      <c r="J3388" s="69">
        <f>precio_alta!R100</f>
        <v>3143</v>
      </c>
    </row>
    <row r="3389" spans="1:10" x14ac:dyDescent="0.3">
      <c r="A3389" t="str">
        <f t="shared" si="52"/>
        <v>XIAOMI 15T 512GB 5GMax Negocios + 39.90CUOTA</v>
      </c>
      <c r="B3389" s="69" t="str">
        <f>precio_alta!A101</f>
        <v>Corriente</v>
      </c>
      <c r="C3389" s="69" t="str">
        <f>precio_alta!B101</f>
        <v>5G</v>
      </c>
      <c r="D3389" s="69" t="str">
        <f>precio_alta!C101</f>
        <v>XIAOMI</v>
      </c>
      <c r="E3389" s="69" t="str">
        <f>precio_alta!D101</f>
        <v>XIAOMI 15T 512GB 5G</v>
      </c>
      <c r="F3389" s="69">
        <f>precio_alta!E101</f>
        <v>2569</v>
      </c>
      <c r="G3389" s="69" t="str">
        <f>precio_alta!F101</f>
        <v>Android</v>
      </c>
      <c r="H3389" s="69" t="s">
        <v>188</v>
      </c>
      <c r="I3389" t="s">
        <v>195</v>
      </c>
      <c r="J3389" s="69">
        <f>precio_alta!R101</f>
        <v>3047</v>
      </c>
    </row>
    <row r="3390" spans="1:10" x14ac:dyDescent="0.3">
      <c r="A3390" t="str">
        <f t="shared" si="52"/>
        <v>XIAOMI 15T PRO 512GB 5GMax Negocios + 39.90CUOTA</v>
      </c>
      <c r="B3390" s="69" t="str">
        <f>precio_alta!A102</f>
        <v>Corriente</v>
      </c>
      <c r="C3390" s="69" t="str">
        <f>precio_alta!B102</f>
        <v>5G</v>
      </c>
      <c r="D3390" s="69" t="str">
        <f>precio_alta!C102</f>
        <v>XIAOMI</v>
      </c>
      <c r="E3390" s="69" t="str">
        <f>precio_alta!D102</f>
        <v>XIAOMI 15T PRO 512GB 5G</v>
      </c>
      <c r="F3390" s="69">
        <f>precio_alta!E102</f>
        <v>3619</v>
      </c>
      <c r="G3390" s="69" t="str">
        <f>precio_alta!F102</f>
        <v>Android</v>
      </c>
      <c r="H3390" s="69" t="s">
        <v>188</v>
      </c>
      <c r="I3390" t="s">
        <v>195</v>
      </c>
      <c r="J3390" s="69">
        <f>precio_alta!R102</f>
        <v>4283</v>
      </c>
    </row>
    <row r="3391" spans="1:10" x14ac:dyDescent="0.3">
      <c r="A3391" t="str">
        <f t="shared" si="52"/>
        <v>XIAOMI 17 ULTRA 512GB 5GMax Negocios + 39.90CUOTA</v>
      </c>
      <c r="B3391" s="69" t="str">
        <f>precio_alta!A103</f>
        <v>Corriente</v>
      </c>
      <c r="C3391" s="69" t="str">
        <f>precio_alta!B103</f>
        <v>5G</v>
      </c>
      <c r="D3391" s="69" t="str">
        <f>precio_alta!C103</f>
        <v>XIAOMI</v>
      </c>
      <c r="E3391" s="69" t="str">
        <f>precio_alta!D103</f>
        <v>XIAOMI 17 ULTRA 512GB 5G</v>
      </c>
      <c r="F3391" s="69">
        <f>precio_alta!E103</f>
        <v>6169</v>
      </c>
      <c r="G3391" s="69" t="str">
        <f>precio_alta!F103</f>
        <v>Android</v>
      </c>
      <c r="H3391" s="69" t="s">
        <v>188</v>
      </c>
      <c r="I3391" t="s">
        <v>195</v>
      </c>
      <c r="J3391" s="69">
        <f>precio_alta!R103</f>
        <v>7307</v>
      </c>
    </row>
    <row r="3392" spans="1:10" x14ac:dyDescent="0.3">
      <c r="A3392" t="str">
        <f t="shared" si="52"/>
        <v>XIAOMI 17T 512GB 5GMax Negocios + 39.90CUOTA</v>
      </c>
      <c r="B3392" s="69" t="str">
        <f>precio_alta!A104</f>
        <v>Corriente</v>
      </c>
      <c r="C3392" s="69" t="str">
        <f>precio_alta!B104</f>
        <v>5G</v>
      </c>
      <c r="D3392" s="69" t="str">
        <f>precio_alta!C104</f>
        <v>XIAOMI</v>
      </c>
      <c r="E3392" s="69" t="str">
        <f>precio_alta!D104</f>
        <v>XIAOMI 17T 512GB 5G</v>
      </c>
      <c r="F3392" s="69">
        <f>precio_alta!E104</f>
        <v>3089</v>
      </c>
      <c r="G3392" s="69" t="str">
        <f>precio_alta!F104</f>
        <v>Android</v>
      </c>
      <c r="H3392" s="69" t="s">
        <v>188</v>
      </c>
      <c r="I3392" t="s">
        <v>195</v>
      </c>
      <c r="J3392" s="69">
        <f>precio_alta!R104</f>
        <v>3659</v>
      </c>
    </row>
    <row r="3393" spans="1:10" x14ac:dyDescent="0.3">
      <c r="A3393" t="str">
        <f t="shared" si="52"/>
        <v>XIAOMI 17T PRO 512GB 5GMax Negocios + 39.90CUOTA</v>
      </c>
      <c r="B3393" s="69" t="str">
        <f>precio_alta!A105</f>
        <v>Corriente</v>
      </c>
      <c r="C3393" s="69" t="str">
        <f>precio_alta!B105</f>
        <v>5G</v>
      </c>
      <c r="D3393" s="69" t="str">
        <f>precio_alta!C105</f>
        <v>XIAOMI</v>
      </c>
      <c r="E3393" s="69" t="str">
        <f>precio_alta!D105</f>
        <v>XIAOMI 17T PRO 512GB 5G</v>
      </c>
      <c r="F3393" s="69">
        <f>precio_alta!E105</f>
        <v>3929</v>
      </c>
      <c r="G3393" s="69" t="str">
        <f>precio_alta!F105</f>
        <v>Android</v>
      </c>
      <c r="H3393" s="69" t="s">
        <v>188</v>
      </c>
      <c r="I3393" t="s">
        <v>195</v>
      </c>
      <c r="J3393" s="69">
        <f>precio_alta!R105</f>
        <v>4643</v>
      </c>
    </row>
    <row r="3394" spans="1:10" x14ac:dyDescent="0.3">
      <c r="A3394" t="str">
        <f t="shared" si="52"/>
        <v>XIAOMI REDMI 15 256GBMax Negocios + 39.90CUOTA</v>
      </c>
      <c r="B3394" s="69" t="str">
        <f>precio_alta!A106</f>
        <v>Corriente</v>
      </c>
      <c r="C3394" s="69" t="str">
        <f>precio_alta!B106</f>
        <v>4G</v>
      </c>
      <c r="D3394" s="69" t="str">
        <f>precio_alta!C106</f>
        <v>XIAOMI</v>
      </c>
      <c r="E3394" s="69" t="str">
        <f>precio_alta!D106</f>
        <v>XIAOMI REDMI 15 256GB</v>
      </c>
      <c r="F3394" s="69">
        <f>precio_alta!E106</f>
        <v>939</v>
      </c>
      <c r="G3394" s="69" t="str">
        <f>precio_alta!F106</f>
        <v>Android</v>
      </c>
      <c r="H3394" s="69" t="s">
        <v>188</v>
      </c>
      <c r="I3394" t="s">
        <v>195</v>
      </c>
      <c r="J3394" s="69">
        <f>precio_alta!R106</f>
        <v>1115</v>
      </c>
    </row>
    <row r="3395" spans="1:10" x14ac:dyDescent="0.3">
      <c r="A3395" t="str">
        <f t="shared" ref="A3395:A3458" si="53">CONCATENATE(E3395,I3395,H3395)</f>
        <v>XIAOMI REDMI 15C 256GBMax Negocios + 39.90CUOTA</v>
      </c>
      <c r="B3395" s="69" t="str">
        <f>precio_alta!A107</f>
        <v>Corriente</v>
      </c>
      <c r="C3395" s="69" t="str">
        <f>precio_alta!B107</f>
        <v>4G</v>
      </c>
      <c r="D3395" s="69" t="str">
        <f>precio_alta!C107</f>
        <v>XIAOMI</v>
      </c>
      <c r="E3395" s="69" t="str">
        <f>precio_alta!D107</f>
        <v>XIAOMI REDMI 15C 256GB</v>
      </c>
      <c r="F3395" s="69">
        <f>precio_alta!E107</f>
        <v>709</v>
      </c>
      <c r="G3395" s="69" t="str">
        <f>precio_alta!F107</f>
        <v>Android</v>
      </c>
      <c r="H3395" s="69" t="s">
        <v>188</v>
      </c>
      <c r="I3395" t="s">
        <v>195</v>
      </c>
      <c r="J3395" s="69">
        <f>precio_alta!R107</f>
        <v>839</v>
      </c>
    </row>
    <row r="3396" spans="1:10" x14ac:dyDescent="0.3">
      <c r="A3396" t="str">
        <f t="shared" si="53"/>
        <v>XIAOMI REDMI A5 128GBMax Negocios + 39.90CUOTA</v>
      </c>
      <c r="B3396" s="69" t="str">
        <f>precio_alta!A108</f>
        <v>Corriente</v>
      </c>
      <c r="C3396" s="69" t="str">
        <f>precio_alta!B108</f>
        <v>4G</v>
      </c>
      <c r="D3396" s="69" t="str">
        <f>precio_alta!C108</f>
        <v>XIAOMI</v>
      </c>
      <c r="E3396" s="69" t="str">
        <f>precio_alta!D108</f>
        <v>XIAOMI REDMI A5 128GB</v>
      </c>
      <c r="F3396" s="69">
        <f>precio_alta!E108</f>
        <v>379</v>
      </c>
      <c r="G3396" s="69" t="str">
        <f>precio_alta!F108</f>
        <v>Android</v>
      </c>
      <c r="H3396" s="69" t="s">
        <v>188</v>
      </c>
      <c r="I3396" t="s">
        <v>195</v>
      </c>
      <c r="J3396" s="69">
        <f>precio_alta!R108</f>
        <v>443</v>
      </c>
    </row>
    <row r="3397" spans="1:10" x14ac:dyDescent="0.3">
      <c r="A3397" t="str">
        <f t="shared" si="53"/>
        <v>XIAOMI REDMI A7 PRO 128GBMax Negocios + 39.90CUOTA</v>
      </c>
      <c r="B3397" s="69" t="str">
        <f>precio_alta!A109</f>
        <v>Corriente</v>
      </c>
      <c r="C3397" s="69" t="str">
        <f>precio_alta!B109</f>
        <v>4G</v>
      </c>
      <c r="D3397" s="69" t="str">
        <f>precio_alta!C109</f>
        <v>XIAOMI</v>
      </c>
      <c r="E3397" s="69" t="str">
        <f>precio_alta!D109</f>
        <v>XIAOMI REDMI A7 PRO 128GB</v>
      </c>
      <c r="F3397" s="69">
        <f>precio_alta!E109</f>
        <v>489</v>
      </c>
      <c r="G3397" s="69" t="str">
        <f>precio_alta!F109</f>
        <v>Android</v>
      </c>
      <c r="H3397" s="69" t="s">
        <v>188</v>
      </c>
      <c r="I3397" t="s">
        <v>195</v>
      </c>
      <c r="J3397" s="69">
        <f>precio_alta!R109</f>
        <v>575</v>
      </c>
    </row>
    <row r="3398" spans="1:10" x14ac:dyDescent="0.3">
      <c r="A3398" t="str">
        <f t="shared" si="53"/>
        <v>XIAOMI REDMI NOTE 10 PRO 128GB SEMax Negocios + 39.90CUOTA</v>
      </c>
      <c r="B3398" s="69" t="str">
        <f>precio_alta!A110</f>
        <v>Corriente</v>
      </c>
      <c r="C3398" s="69" t="str">
        <f>precio_alta!B110</f>
        <v>4.5G</v>
      </c>
      <c r="D3398" s="69" t="str">
        <f>precio_alta!C110</f>
        <v>XIAOMI</v>
      </c>
      <c r="E3398" s="69" t="str">
        <f>precio_alta!D110</f>
        <v>XIAOMI REDMI NOTE 10 PRO 128GB SE</v>
      </c>
      <c r="F3398" s="69">
        <f>precio_alta!E110</f>
        <v>1369</v>
      </c>
      <c r="G3398" s="69" t="str">
        <f>precio_alta!F110</f>
        <v>Android</v>
      </c>
      <c r="H3398" s="69" t="s">
        <v>188</v>
      </c>
      <c r="I3398" t="s">
        <v>195</v>
      </c>
      <c r="J3398" s="69">
        <f>precio_alta!R110</f>
        <v>1619</v>
      </c>
    </row>
    <row r="3399" spans="1:10" x14ac:dyDescent="0.3">
      <c r="A3399" t="str">
        <f t="shared" si="53"/>
        <v>XIAOMI REDMI NOTE 12 PRO PLUS 256GB 5GMax Negocios + 39.90CUOTA</v>
      </c>
      <c r="B3399" s="69" t="str">
        <f>precio_alta!A111</f>
        <v>Corriente</v>
      </c>
      <c r="C3399" s="69" t="str">
        <f>precio_alta!B111</f>
        <v>5G</v>
      </c>
      <c r="D3399" s="69" t="str">
        <f>precio_alta!C111</f>
        <v>XIAOMI</v>
      </c>
      <c r="E3399" s="69" t="str">
        <f>precio_alta!D111</f>
        <v>XIAOMI REDMI NOTE 12 PRO PLUS 256GB 5G</v>
      </c>
      <c r="F3399" s="69">
        <f>precio_alta!E111</f>
        <v>2039</v>
      </c>
      <c r="G3399" s="69" t="str">
        <f>precio_alta!F111</f>
        <v>Android</v>
      </c>
      <c r="H3399" s="69" t="s">
        <v>188</v>
      </c>
      <c r="I3399" t="s">
        <v>195</v>
      </c>
      <c r="J3399" s="69">
        <f>precio_alta!R111</f>
        <v>2411</v>
      </c>
    </row>
    <row r="3400" spans="1:10" x14ac:dyDescent="0.3">
      <c r="A3400" t="str">
        <f t="shared" si="53"/>
        <v>XIAOMI REDMI NOTE 15 256GB 5GMax Negocios + 39.90CUOTA</v>
      </c>
      <c r="B3400" s="69" t="str">
        <f>precio_alta!A112</f>
        <v>Corriente</v>
      </c>
      <c r="C3400" s="69" t="str">
        <f>precio_alta!B112</f>
        <v>5G</v>
      </c>
      <c r="D3400" s="69" t="str">
        <f>precio_alta!C112</f>
        <v>XIAOMI</v>
      </c>
      <c r="E3400" s="69" t="str">
        <f>precio_alta!D112</f>
        <v>XIAOMI REDMI NOTE 15 256GB 5G</v>
      </c>
      <c r="F3400" s="69">
        <f>precio_alta!E112</f>
        <v>1109</v>
      </c>
      <c r="G3400" s="69" t="str">
        <f>precio_alta!F112</f>
        <v>Android</v>
      </c>
      <c r="H3400" s="69" t="s">
        <v>188</v>
      </c>
      <c r="I3400" t="s">
        <v>195</v>
      </c>
      <c r="J3400" s="69">
        <f>precio_alta!R112</f>
        <v>1307</v>
      </c>
    </row>
    <row r="3401" spans="1:10" x14ac:dyDescent="0.3">
      <c r="A3401" t="str">
        <f t="shared" si="53"/>
        <v>XIAOMI REDMI NOTE 15 PRO 512GB 5GMax Negocios + 39.90CUOTA</v>
      </c>
      <c r="B3401" s="69" t="str">
        <f>precio_alta!A113</f>
        <v>Corriente</v>
      </c>
      <c r="C3401" s="69" t="str">
        <f>precio_alta!B113</f>
        <v>5G</v>
      </c>
      <c r="D3401" s="69" t="str">
        <f>precio_alta!C113</f>
        <v>XIAOMI</v>
      </c>
      <c r="E3401" s="69" t="str">
        <f>precio_alta!D113</f>
        <v>XIAOMI REDMI NOTE 15 PRO 512GB 5G</v>
      </c>
      <c r="F3401" s="69">
        <f>precio_alta!E113</f>
        <v>1659</v>
      </c>
      <c r="G3401" s="69" t="str">
        <f>precio_alta!F113</f>
        <v>Android</v>
      </c>
      <c r="H3401" s="69" t="s">
        <v>188</v>
      </c>
      <c r="I3401" t="s">
        <v>195</v>
      </c>
      <c r="J3401" s="69">
        <f>precio_alta!R113</f>
        <v>1967</v>
      </c>
    </row>
    <row r="3402" spans="1:10" x14ac:dyDescent="0.3">
      <c r="A3402" t="str">
        <f t="shared" si="53"/>
        <v>XIAOMI REDMI NOTE 15 PRO PLUS 512GB 5GMax Negocios + 39.90CUOTA</v>
      </c>
      <c r="B3402" s="69" t="str">
        <f>precio_alta!A114</f>
        <v>Corriente</v>
      </c>
      <c r="C3402" s="69" t="str">
        <f>precio_alta!B114</f>
        <v>5G</v>
      </c>
      <c r="D3402" s="69" t="str">
        <f>precio_alta!C114</f>
        <v>XIAOMI</v>
      </c>
      <c r="E3402" s="69" t="str">
        <f>precio_alta!D114</f>
        <v>XIAOMI REDMI NOTE 15 PRO PLUS 512GB 5G</v>
      </c>
      <c r="F3402" s="69">
        <f>precio_alta!E114</f>
        <v>1879</v>
      </c>
      <c r="G3402" s="69" t="str">
        <f>precio_alta!F114</f>
        <v>Android</v>
      </c>
      <c r="H3402" s="69" t="s">
        <v>188</v>
      </c>
      <c r="I3402" t="s">
        <v>195</v>
      </c>
      <c r="J3402" s="69">
        <f>precio_alta!R114</f>
        <v>2231</v>
      </c>
    </row>
    <row r="3403" spans="1:10" x14ac:dyDescent="0.3">
      <c r="A3403" t="str">
        <f t="shared" si="53"/>
        <v>ZTE BLADE A36 64GBMax Negocios + 39.90CUOTA</v>
      </c>
      <c r="B3403" s="69" t="str">
        <f>precio_alta!A115</f>
        <v>Corriente</v>
      </c>
      <c r="C3403" s="69" t="str">
        <f>precio_alta!B115</f>
        <v>4G</v>
      </c>
      <c r="D3403" s="69" t="str">
        <f>precio_alta!C115</f>
        <v>ZTE</v>
      </c>
      <c r="E3403" s="69" t="str">
        <f>precio_alta!D115</f>
        <v>ZTE BLADE A36 64GB</v>
      </c>
      <c r="F3403" s="69">
        <f>precio_alta!E115</f>
        <v>439</v>
      </c>
      <c r="G3403" s="69" t="str">
        <f>precio_alta!F115</f>
        <v>Android</v>
      </c>
      <c r="H3403" s="69" t="s">
        <v>188</v>
      </c>
      <c r="I3403" t="s">
        <v>195</v>
      </c>
      <c r="J3403" s="69">
        <f>precio_alta!R115</f>
        <v>527</v>
      </c>
    </row>
    <row r="3404" spans="1:10" x14ac:dyDescent="0.3">
      <c r="A3404" t="str">
        <f t="shared" si="53"/>
        <v>ZTE BLADE A56 PRO 128GBMax Negocios + 39.90CUOTA</v>
      </c>
      <c r="B3404" s="69" t="str">
        <f>precio_alta!A116</f>
        <v>Corriente</v>
      </c>
      <c r="C3404" s="69" t="str">
        <f>precio_alta!B116</f>
        <v>4G</v>
      </c>
      <c r="D3404" s="69" t="str">
        <f>precio_alta!C116</f>
        <v>ZTE</v>
      </c>
      <c r="E3404" s="69" t="str">
        <f>precio_alta!D116</f>
        <v>ZTE BLADE A56 PRO 128GB</v>
      </c>
      <c r="F3404" s="69">
        <f>precio_alta!E116</f>
        <v>439</v>
      </c>
      <c r="G3404" s="69" t="str">
        <f>precio_alta!F116</f>
        <v>Android</v>
      </c>
      <c r="H3404" s="69" t="s">
        <v>188</v>
      </c>
      <c r="I3404" t="s">
        <v>195</v>
      </c>
      <c r="J3404" s="69">
        <f>precio_alta!R116</f>
        <v>515</v>
      </c>
    </row>
    <row r="3405" spans="1:10" x14ac:dyDescent="0.3">
      <c r="A3405" t="str">
        <f t="shared" si="53"/>
        <v>ZTE BLADE A57 PRO 128GBMax Negocios + 39.90CUOTA</v>
      </c>
      <c r="B3405" s="69" t="str">
        <f>precio_alta!A117</f>
        <v>Corriente</v>
      </c>
      <c r="C3405" s="69" t="str">
        <f>precio_alta!B117</f>
        <v>4G</v>
      </c>
      <c r="D3405" s="69" t="str">
        <f>precio_alta!C117</f>
        <v>ZTE</v>
      </c>
      <c r="E3405" s="69" t="str">
        <f>precio_alta!D117</f>
        <v>ZTE BLADE A57 PRO 128GB</v>
      </c>
      <c r="F3405" s="69">
        <f>precio_alta!E117</f>
        <v>559</v>
      </c>
      <c r="G3405" s="69" t="str">
        <f>precio_alta!F117</f>
        <v>Android</v>
      </c>
      <c r="H3405" s="69" t="s">
        <v>188</v>
      </c>
      <c r="I3405" t="s">
        <v>195</v>
      </c>
      <c r="J3405" s="69">
        <f>precio_alta!R117</f>
        <v>659</v>
      </c>
    </row>
    <row r="3406" spans="1:10" x14ac:dyDescent="0.3">
      <c r="A3406" t="str">
        <f t="shared" si="53"/>
        <v>ZTE BLADE A76 256GB 5GMax Negocios + 39.90CUOTA</v>
      </c>
      <c r="B3406" s="69" t="str">
        <f>precio_alta!A118</f>
        <v>Corriente</v>
      </c>
      <c r="C3406" s="69" t="str">
        <f>precio_alta!B118</f>
        <v>5G</v>
      </c>
      <c r="D3406" s="69" t="str">
        <f>precio_alta!C118</f>
        <v>ZTE</v>
      </c>
      <c r="E3406" s="69" t="str">
        <f>precio_alta!D118</f>
        <v>ZTE BLADE A76 256GB 5G</v>
      </c>
      <c r="F3406" s="69">
        <f>precio_alta!E118</f>
        <v>709</v>
      </c>
      <c r="G3406" s="69" t="str">
        <f>precio_alta!F118</f>
        <v>Android</v>
      </c>
      <c r="H3406" s="69" t="s">
        <v>188</v>
      </c>
      <c r="I3406" t="s">
        <v>195</v>
      </c>
      <c r="J3406" s="69">
        <f>precio_alta!R118</f>
        <v>839</v>
      </c>
    </row>
    <row r="3407" spans="1:10" x14ac:dyDescent="0.3">
      <c r="A3407" t="str">
        <f t="shared" si="53"/>
        <v>ZTE BLADE V70 MAX 256GBMax Negocios + 39.90CUOTA</v>
      </c>
      <c r="B3407" s="69" t="str">
        <f>precio_alta!A119</f>
        <v>Corriente</v>
      </c>
      <c r="C3407" s="69" t="str">
        <f>precio_alta!B119</f>
        <v>4G</v>
      </c>
      <c r="D3407" s="69" t="str">
        <f>precio_alta!C119</f>
        <v>ZTE</v>
      </c>
      <c r="E3407" s="69" t="str">
        <f>precio_alta!D119</f>
        <v>ZTE BLADE V70 MAX 256GB</v>
      </c>
      <c r="F3407" s="69">
        <f>precio_alta!E119</f>
        <v>599</v>
      </c>
      <c r="G3407" s="69" t="str">
        <f>precio_alta!F119</f>
        <v>Android</v>
      </c>
      <c r="H3407" s="69" t="s">
        <v>188</v>
      </c>
      <c r="I3407" t="s">
        <v>195</v>
      </c>
      <c r="J3407" s="69">
        <f>precio_alta!R119</f>
        <v>707</v>
      </c>
    </row>
    <row r="3408" spans="1:10" x14ac:dyDescent="0.3">
      <c r="A3408" t="str">
        <f t="shared" si="53"/>
        <v>ZTE NUBIA AIR 256GB 5GMax Negocios + 39.90CUOTA</v>
      </c>
      <c r="B3408" s="69" t="str">
        <f>precio_alta!A120</f>
        <v>Corriente</v>
      </c>
      <c r="C3408" s="69" t="str">
        <f>precio_alta!B120</f>
        <v>5G</v>
      </c>
      <c r="D3408" s="69" t="str">
        <f>precio_alta!C120</f>
        <v>ZTE</v>
      </c>
      <c r="E3408" s="69" t="str">
        <f>precio_alta!D120</f>
        <v>ZTE NUBIA AIR 256GB 5G</v>
      </c>
      <c r="F3408" s="69">
        <f>precio_alta!E120</f>
        <v>1069</v>
      </c>
      <c r="G3408" s="69" t="str">
        <f>precio_alta!F120</f>
        <v>Android</v>
      </c>
      <c r="H3408" s="69" t="s">
        <v>188</v>
      </c>
      <c r="I3408" t="s">
        <v>195</v>
      </c>
      <c r="J3408" s="69">
        <f>precio_alta!R120</f>
        <v>1259</v>
      </c>
    </row>
    <row r="3409" spans="1:10" x14ac:dyDescent="0.3">
      <c r="A3409" t="str">
        <f t="shared" si="53"/>
        <v>ZTE NUBIA AIR 512GB 5GMax Negocios + 39.90CUOTA</v>
      </c>
      <c r="B3409" s="69" t="str">
        <f>precio_alta!A121</f>
        <v>Corriente</v>
      </c>
      <c r="C3409" s="69" t="str">
        <f>precio_alta!B121</f>
        <v>5G</v>
      </c>
      <c r="D3409" s="69" t="str">
        <f>precio_alta!C121</f>
        <v>ZTE</v>
      </c>
      <c r="E3409" s="69" t="str">
        <f>precio_alta!D121</f>
        <v>ZTE NUBIA AIR 512GB 5G</v>
      </c>
      <c r="F3409" s="69">
        <f>precio_alta!E121</f>
        <v>1369</v>
      </c>
      <c r="G3409" s="69" t="str">
        <f>precio_alta!F121</f>
        <v>Android</v>
      </c>
      <c r="H3409" s="69" t="s">
        <v>188</v>
      </c>
      <c r="I3409" t="s">
        <v>195</v>
      </c>
      <c r="J3409" s="69">
        <f>precio_alta!R121</f>
        <v>1619</v>
      </c>
    </row>
    <row r="3410" spans="1:10" x14ac:dyDescent="0.3">
      <c r="A3410" t="str">
        <f t="shared" si="53"/>
        <v>ZTE NUBIA NEO3 256GB 5GMax Negocios + 39.90CUOTA</v>
      </c>
      <c r="B3410" s="69" t="str">
        <f>precio_alta!A122</f>
        <v>Corriente</v>
      </c>
      <c r="C3410" s="69" t="str">
        <f>precio_alta!B122</f>
        <v>5G</v>
      </c>
      <c r="D3410" s="69" t="str">
        <f>precio_alta!C122</f>
        <v>ZTE</v>
      </c>
      <c r="E3410" s="69" t="str">
        <f>precio_alta!D122</f>
        <v>ZTE NUBIA NEO3 256GB 5G</v>
      </c>
      <c r="F3410" s="69">
        <f>precio_alta!E122</f>
        <v>919</v>
      </c>
      <c r="G3410" s="69" t="str">
        <f>precio_alta!F122</f>
        <v>Android</v>
      </c>
      <c r="H3410" s="69" t="s">
        <v>188</v>
      </c>
      <c r="I3410" t="s">
        <v>195</v>
      </c>
      <c r="J3410" s="69">
        <f>precio_alta!R122</f>
        <v>1091</v>
      </c>
    </row>
    <row r="3411" spans="1:10" x14ac:dyDescent="0.3">
      <c r="A3411" t="str">
        <f t="shared" si="53"/>
        <v>ZTE NUBIA NEO5 256GB 5GMax Negocios + 39.90CUOTA</v>
      </c>
      <c r="B3411" s="69" t="str">
        <f>precio_alta!A123</f>
        <v>Corriente</v>
      </c>
      <c r="C3411" s="69" t="str">
        <f>precio_alta!B123</f>
        <v>5G</v>
      </c>
      <c r="D3411" s="69" t="str">
        <f>precio_alta!C123</f>
        <v>ZTE</v>
      </c>
      <c r="E3411" s="69" t="str">
        <f>precio_alta!D123</f>
        <v>ZTE NUBIA NEO5 256GB 5G</v>
      </c>
      <c r="F3411" s="69">
        <f>precio_alta!E123</f>
        <v>1109</v>
      </c>
      <c r="G3411" s="69" t="str">
        <f>precio_alta!F123</f>
        <v>Android</v>
      </c>
      <c r="H3411" s="69" t="s">
        <v>188</v>
      </c>
      <c r="I3411" t="s">
        <v>195</v>
      </c>
      <c r="J3411" s="69">
        <f>precio_alta!R123</f>
        <v>1307</v>
      </c>
    </row>
    <row r="3412" spans="1:10" x14ac:dyDescent="0.3">
      <c r="A3412" t="str">
        <f t="shared" si="53"/>
        <v>ZTE NUBIA V80 MAX 256GBMax Negocios + 39.90CUOTA</v>
      </c>
      <c r="B3412" s="69" t="str">
        <f>precio_alta!A124</f>
        <v>Corriente</v>
      </c>
      <c r="C3412" s="69" t="str">
        <f>precio_alta!B124</f>
        <v>4G</v>
      </c>
      <c r="D3412" s="69" t="str">
        <f>precio_alta!C124</f>
        <v>ZTE</v>
      </c>
      <c r="E3412" s="69" t="str">
        <f>precio_alta!D124</f>
        <v>ZTE NUBIA V80 MAX 256GB</v>
      </c>
      <c r="F3412" s="69">
        <f>precio_alta!E124</f>
        <v>629</v>
      </c>
      <c r="G3412" s="69" t="str">
        <f>precio_alta!F124</f>
        <v>Android</v>
      </c>
      <c r="H3412" s="69" t="s">
        <v>188</v>
      </c>
      <c r="I3412" t="s">
        <v>195</v>
      </c>
      <c r="J3412" s="69">
        <f>precio_alta!R124</f>
        <v>743</v>
      </c>
    </row>
    <row r="3413" spans="1:10" x14ac:dyDescent="0.3">
      <c r="A3413" t="str">
        <f t="shared" si="53"/>
        <v>ZTE NUBIA V80 PRO 256GBMax Negocios + 39.90CUOTA</v>
      </c>
      <c r="B3413" s="69" t="str">
        <f>precio_alta!A125</f>
        <v>Corriente</v>
      </c>
      <c r="C3413" s="69" t="str">
        <f>precio_alta!B125</f>
        <v>4G</v>
      </c>
      <c r="D3413" s="69" t="str">
        <f>precio_alta!C125</f>
        <v>ZTE</v>
      </c>
      <c r="E3413" s="69" t="str">
        <f>precio_alta!D125</f>
        <v>ZTE NUBIA V80 PRO 256GB</v>
      </c>
      <c r="F3413" s="69">
        <f>precio_alta!E125</f>
        <v>659</v>
      </c>
      <c r="G3413" s="69" t="str">
        <f>precio_alta!F125</f>
        <v>Android</v>
      </c>
      <c r="H3413" s="69" t="s">
        <v>188</v>
      </c>
      <c r="I3413" t="s">
        <v>195</v>
      </c>
      <c r="J3413" s="69">
        <f>precio_alta!R125</f>
        <v>779</v>
      </c>
    </row>
    <row r="3414" spans="1:10" x14ac:dyDescent="0.3">
      <c r="A3414" t="e">
        <f t="shared" si="53"/>
        <v>#REF!</v>
      </c>
      <c r="B3414" s="69" t="e">
        <f>precio_alta!#REF!</f>
        <v>#REF!</v>
      </c>
      <c r="C3414" s="69" t="e">
        <f>precio_alta!#REF!</f>
        <v>#REF!</v>
      </c>
      <c r="D3414" s="69" t="e">
        <f>precio_alta!#REF!</f>
        <v>#REF!</v>
      </c>
      <c r="E3414" s="69" t="e">
        <f>precio_alta!#REF!</f>
        <v>#REF!</v>
      </c>
      <c r="F3414" s="69" t="e">
        <f>precio_alta!#REF!</f>
        <v>#REF!</v>
      </c>
      <c r="G3414" s="69" t="e">
        <f>precio_alta!#REF!</f>
        <v>#REF!</v>
      </c>
      <c r="H3414" s="69" t="s">
        <v>188</v>
      </c>
      <c r="I3414" t="s">
        <v>195</v>
      </c>
      <c r="J3414" s="69" t="e">
        <f>precio_alta!#REF!</f>
        <v>#REF!</v>
      </c>
    </row>
    <row r="3415" spans="1:10" x14ac:dyDescent="0.3">
      <c r="A3415" t="e">
        <f t="shared" si="53"/>
        <v>#REF!</v>
      </c>
      <c r="B3415" s="69" t="e">
        <f>precio_alta!#REF!</f>
        <v>#REF!</v>
      </c>
      <c r="C3415" s="69" t="e">
        <f>precio_alta!#REF!</f>
        <v>#REF!</v>
      </c>
      <c r="D3415" s="69" t="e">
        <f>precio_alta!#REF!</f>
        <v>#REF!</v>
      </c>
      <c r="E3415" s="69" t="e">
        <f>precio_alta!#REF!</f>
        <v>#REF!</v>
      </c>
      <c r="F3415" s="69" t="e">
        <f>precio_alta!#REF!</f>
        <v>#REF!</v>
      </c>
      <c r="G3415" s="69" t="e">
        <f>precio_alta!#REF!</f>
        <v>#REF!</v>
      </c>
      <c r="H3415" s="69" t="s">
        <v>188</v>
      </c>
      <c r="I3415" t="s">
        <v>195</v>
      </c>
      <c r="J3415" s="69" t="e">
        <f>precio_alta!#REF!</f>
        <v>#REF!</v>
      </c>
    </row>
    <row r="3416" spans="1:10" x14ac:dyDescent="0.3">
      <c r="A3416" t="e">
        <f t="shared" si="53"/>
        <v>#REF!</v>
      </c>
      <c r="B3416" s="69" t="e">
        <f>precio_alta!#REF!</f>
        <v>#REF!</v>
      </c>
      <c r="C3416" s="69" t="e">
        <f>precio_alta!#REF!</f>
        <v>#REF!</v>
      </c>
      <c r="D3416" s="69" t="e">
        <f>precio_alta!#REF!</f>
        <v>#REF!</v>
      </c>
      <c r="E3416" s="69" t="e">
        <f>precio_alta!#REF!</f>
        <v>#REF!</v>
      </c>
      <c r="F3416" s="69" t="e">
        <f>precio_alta!#REF!</f>
        <v>#REF!</v>
      </c>
      <c r="G3416" s="69" t="e">
        <f>precio_alta!#REF!</f>
        <v>#REF!</v>
      </c>
      <c r="H3416" s="69" t="s">
        <v>188</v>
      </c>
      <c r="I3416" t="s">
        <v>195</v>
      </c>
      <c r="J3416" s="69" t="e">
        <f>precio_alta!#REF!</f>
        <v>#REF!</v>
      </c>
    </row>
    <row r="3417" spans="1:10" x14ac:dyDescent="0.3">
      <c r="A3417" t="e">
        <f t="shared" si="53"/>
        <v>#REF!</v>
      </c>
      <c r="B3417" s="69" t="e">
        <f>precio_alta!#REF!</f>
        <v>#REF!</v>
      </c>
      <c r="C3417" s="69" t="e">
        <f>precio_alta!#REF!</f>
        <v>#REF!</v>
      </c>
      <c r="D3417" s="69" t="e">
        <f>precio_alta!#REF!</f>
        <v>#REF!</v>
      </c>
      <c r="E3417" s="69" t="e">
        <f>precio_alta!#REF!</f>
        <v>#REF!</v>
      </c>
      <c r="F3417" s="69" t="e">
        <f>precio_alta!#REF!</f>
        <v>#REF!</v>
      </c>
      <c r="G3417" s="69" t="e">
        <f>precio_alta!#REF!</f>
        <v>#REF!</v>
      </c>
      <c r="H3417" s="69" t="s">
        <v>188</v>
      </c>
      <c r="I3417" t="s">
        <v>195</v>
      </c>
      <c r="J3417" s="69" t="e">
        <f>precio_alta!#REF!</f>
        <v>#REF!</v>
      </c>
    </row>
    <row r="3418" spans="1:10" x14ac:dyDescent="0.3">
      <c r="A3418" t="e">
        <f t="shared" si="53"/>
        <v>#REF!</v>
      </c>
      <c r="B3418" s="69" t="e">
        <f>precio_alta!#REF!</f>
        <v>#REF!</v>
      </c>
      <c r="C3418" s="69" t="e">
        <f>precio_alta!#REF!</f>
        <v>#REF!</v>
      </c>
      <c r="D3418" s="69" t="e">
        <f>precio_alta!#REF!</f>
        <v>#REF!</v>
      </c>
      <c r="E3418" s="69" t="e">
        <f>precio_alta!#REF!</f>
        <v>#REF!</v>
      </c>
      <c r="F3418" s="69" t="e">
        <f>precio_alta!#REF!</f>
        <v>#REF!</v>
      </c>
      <c r="G3418" s="69" t="e">
        <f>precio_alta!#REF!</f>
        <v>#REF!</v>
      </c>
      <c r="H3418" s="69" t="s">
        <v>188</v>
      </c>
      <c r="I3418" t="s">
        <v>195</v>
      </c>
      <c r="J3418" s="69" t="e">
        <f>precio_alta!#REF!</f>
        <v>#REF!</v>
      </c>
    </row>
    <row r="3419" spans="1:10" x14ac:dyDescent="0.3">
      <c r="A3419" t="e">
        <f t="shared" si="53"/>
        <v>#REF!</v>
      </c>
      <c r="B3419" s="69" t="e">
        <f>precio_alta!#REF!</f>
        <v>#REF!</v>
      </c>
      <c r="C3419" s="69" t="e">
        <f>precio_alta!#REF!</f>
        <v>#REF!</v>
      </c>
      <c r="D3419" s="69" t="e">
        <f>precio_alta!#REF!</f>
        <v>#REF!</v>
      </c>
      <c r="E3419" s="69" t="e">
        <f>precio_alta!#REF!</f>
        <v>#REF!</v>
      </c>
      <c r="F3419" s="69" t="e">
        <f>precio_alta!#REF!</f>
        <v>#REF!</v>
      </c>
      <c r="G3419" s="69" t="e">
        <f>precio_alta!#REF!</f>
        <v>#REF!</v>
      </c>
      <c r="H3419" s="69" t="s">
        <v>188</v>
      </c>
      <c r="I3419" t="s">
        <v>195</v>
      </c>
      <c r="J3419" s="69" t="e">
        <f>precio_alta!#REF!</f>
        <v>#REF!</v>
      </c>
    </row>
    <row r="3420" spans="1:10" x14ac:dyDescent="0.3">
      <c r="A3420" t="e">
        <f t="shared" si="53"/>
        <v>#REF!</v>
      </c>
      <c r="B3420" s="69" t="e">
        <f>precio_alta!#REF!</f>
        <v>#REF!</v>
      </c>
      <c r="C3420" s="69" t="e">
        <f>precio_alta!#REF!</f>
        <v>#REF!</v>
      </c>
      <c r="D3420" s="69" t="e">
        <f>precio_alta!#REF!</f>
        <v>#REF!</v>
      </c>
      <c r="E3420" s="69" t="e">
        <f>precio_alta!#REF!</f>
        <v>#REF!</v>
      </c>
      <c r="F3420" s="69" t="e">
        <f>precio_alta!#REF!</f>
        <v>#REF!</v>
      </c>
      <c r="G3420" s="69" t="e">
        <f>precio_alta!#REF!</f>
        <v>#REF!</v>
      </c>
      <c r="H3420" s="69" t="s">
        <v>188</v>
      </c>
      <c r="I3420" t="s">
        <v>195</v>
      </c>
      <c r="J3420" s="69" t="e">
        <f>precio_alta!#REF!</f>
        <v>#REF!</v>
      </c>
    </row>
    <row r="3421" spans="1:10" x14ac:dyDescent="0.3">
      <c r="A3421" t="e">
        <f t="shared" si="53"/>
        <v>#REF!</v>
      </c>
      <c r="B3421" s="69" t="e">
        <f>precio_alta!#REF!</f>
        <v>#REF!</v>
      </c>
      <c r="C3421" s="69" t="e">
        <f>precio_alta!#REF!</f>
        <v>#REF!</v>
      </c>
      <c r="D3421" s="69" t="e">
        <f>precio_alta!#REF!</f>
        <v>#REF!</v>
      </c>
      <c r="E3421" s="69" t="e">
        <f>precio_alta!#REF!</f>
        <v>#REF!</v>
      </c>
      <c r="F3421" s="69" t="e">
        <f>precio_alta!#REF!</f>
        <v>#REF!</v>
      </c>
      <c r="G3421" s="69" t="e">
        <f>precio_alta!#REF!</f>
        <v>#REF!</v>
      </c>
      <c r="H3421" s="69" t="s">
        <v>188</v>
      </c>
      <c r="I3421" t="s">
        <v>195</v>
      </c>
      <c r="J3421" s="69" t="e">
        <f>precio_alta!#REF!</f>
        <v>#REF!</v>
      </c>
    </row>
    <row r="3422" spans="1:10" x14ac:dyDescent="0.3">
      <c r="A3422" t="e">
        <f t="shared" si="53"/>
        <v>#REF!</v>
      </c>
      <c r="B3422" s="69" t="e">
        <f>precio_alta!#REF!</f>
        <v>#REF!</v>
      </c>
      <c r="C3422" s="69" t="e">
        <f>precio_alta!#REF!</f>
        <v>#REF!</v>
      </c>
      <c r="D3422" s="69" t="e">
        <f>precio_alta!#REF!</f>
        <v>#REF!</v>
      </c>
      <c r="E3422" s="69" t="e">
        <f>precio_alta!#REF!</f>
        <v>#REF!</v>
      </c>
      <c r="F3422" s="69" t="e">
        <f>precio_alta!#REF!</f>
        <v>#REF!</v>
      </c>
      <c r="G3422" s="69" t="e">
        <f>precio_alta!#REF!</f>
        <v>#REF!</v>
      </c>
      <c r="H3422" s="69" t="s">
        <v>188</v>
      </c>
      <c r="I3422" t="s">
        <v>195</v>
      </c>
      <c r="J3422" s="69" t="e">
        <f>precio_alta!#REF!</f>
        <v>#REF!</v>
      </c>
    </row>
    <row r="3423" spans="1:10" x14ac:dyDescent="0.3">
      <c r="A3423" t="e">
        <f t="shared" si="53"/>
        <v>#REF!</v>
      </c>
      <c r="B3423" s="69" t="e">
        <f>precio_alta!#REF!</f>
        <v>#REF!</v>
      </c>
      <c r="C3423" s="69" t="e">
        <f>precio_alta!#REF!</f>
        <v>#REF!</v>
      </c>
      <c r="D3423" s="69" t="e">
        <f>precio_alta!#REF!</f>
        <v>#REF!</v>
      </c>
      <c r="E3423" s="69" t="e">
        <f>precio_alta!#REF!</f>
        <v>#REF!</v>
      </c>
      <c r="F3423" s="69" t="e">
        <f>precio_alta!#REF!</f>
        <v>#REF!</v>
      </c>
      <c r="G3423" s="69" t="e">
        <f>precio_alta!#REF!</f>
        <v>#REF!</v>
      </c>
      <c r="H3423" s="69" t="s">
        <v>188</v>
      </c>
      <c r="I3423" t="s">
        <v>195</v>
      </c>
      <c r="J3423" s="69" t="e">
        <f>precio_alta!#REF!</f>
        <v>#REF!</v>
      </c>
    </row>
    <row r="3424" spans="1:10" x14ac:dyDescent="0.3">
      <c r="A3424" t="e">
        <f t="shared" si="53"/>
        <v>#REF!</v>
      </c>
      <c r="B3424" s="69" t="e">
        <f>precio_alta!#REF!</f>
        <v>#REF!</v>
      </c>
      <c r="C3424" s="69" t="e">
        <f>precio_alta!#REF!</f>
        <v>#REF!</v>
      </c>
      <c r="D3424" s="69" t="e">
        <f>precio_alta!#REF!</f>
        <v>#REF!</v>
      </c>
      <c r="E3424" s="69" t="e">
        <f>precio_alta!#REF!</f>
        <v>#REF!</v>
      </c>
      <c r="F3424" s="69" t="e">
        <f>precio_alta!#REF!</f>
        <v>#REF!</v>
      </c>
      <c r="G3424" s="69" t="e">
        <f>precio_alta!#REF!</f>
        <v>#REF!</v>
      </c>
      <c r="H3424" s="69" t="s">
        <v>188</v>
      </c>
      <c r="I3424" t="s">
        <v>195</v>
      </c>
      <c r="J3424" s="69" t="e">
        <f>precio_alta!#REF!</f>
        <v>#REF!</v>
      </c>
    </row>
    <row r="3425" spans="1:10" x14ac:dyDescent="0.3">
      <c r="A3425" t="e">
        <f t="shared" si="53"/>
        <v>#REF!</v>
      </c>
      <c r="B3425" s="69" t="e">
        <f>precio_alta!#REF!</f>
        <v>#REF!</v>
      </c>
      <c r="C3425" s="69" t="e">
        <f>precio_alta!#REF!</f>
        <v>#REF!</v>
      </c>
      <c r="D3425" s="69" t="e">
        <f>precio_alta!#REF!</f>
        <v>#REF!</v>
      </c>
      <c r="E3425" s="69" t="e">
        <f>precio_alta!#REF!</f>
        <v>#REF!</v>
      </c>
      <c r="F3425" s="69" t="e">
        <f>precio_alta!#REF!</f>
        <v>#REF!</v>
      </c>
      <c r="G3425" s="69" t="e">
        <f>precio_alta!#REF!</f>
        <v>#REF!</v>
      </c>
      <c r="H3425" s="69" t="s">
        <v>188</v>
      </c>
      <c r="I3425" t="s">
        <v>195</v>
      </c>
      <c r="J3425" s="69" t="e">
        <f>precio_alta!#REF!</f>
        <v>#REF!</v>
      </c>
    </row>
    <row r="3426" spans="1:10" x14ac:dyDescent="0.3">
      <c r="A3426" t="e">
        <f t="shared" si="53"/>
        <v>#REF!</v>
      </c>
      <c r="B3426" s="69" t="e">
        <f>precio_alta!#REF!</f>
        <v>#REF!</v>
      </c>
      <c r="C3426" s="69" t="e">
        <f>precio_alta!#REF!</f>
        <v>#REF!</v>
      </c>
      <c r="D3426" s="69" t="e">
        <f>precio_alta!#REF!</f>
        <v>#REF!</v>
      </c>
      <c r="E3426" s="69" t="e">
        <f>precio_alta!#REF!</f>
        <v>#REF!</v>
      </c>
      <c r="F3426" s="69" t="e">
        <f>precio_alta!#REF!</f>
        <v>#REF!</v>
      </c>
      <c r="G3426" s="69" t="e">
        <f>precio_alta!#REF!</f>
        <v>#REF!</v>
      </c>
      <c r="H3426" s="69" t="s">
        <v>188</v>
      </c>
      <c r="I3426" t="s">
        <v>195</v>
      </c>
      <c r="J3426" s="69" t="e">
        <f>precio_alta!#REF!</f>
        <v>#REF!</v>
      </c>
    </row>
    <row r="3427" spans="1:10" x14ac:dyDescent="0.3">
      <c r="A3427" t="str">
        <f t="shared" si="53"/>
        <v>0Max Negocios + 39.90CUOTA</v>
      </c>
      <c r="B3427" s="69">
        <f>precio_alta!A127</f>
        <v>0</v>
      </c>
      <c r="C3427" s="69">
        <f>precio_alta!B127</f>
        <v>0</v>
      </c>
      <c r="D3427" s="69">
        <f>precio_alta!C127</f>
        <v>0</v>
      </c>
      <c r="E3427" s="69">
        <f>precio_alta!D127</f>
        <v>0</v>
      </c>
      <c r="F3427" s="69">
        <f>precio_alta!E127</f>
        <v>0</v>
      </c>
      <c r="G3427" s="69">
        <f>precio_alta!F127</f>
        <v>0</v>
      </c>
      <c r="H3427" s="69" t="s">
        <v>188</v>
      </c>
      <c r="I3427" t="s">
        <v>195</v>
      </c>
      <c r="J3427" s="69">
        <f>precio_alta!R127</f>
        <v>0</v>
      </c>
    </row>
    <row r="3428" spans="1:10" x14ac:dyDescent="0.3">
      <c r="A3428" t="str">
        <f t="shared" si="53"/>
        <v>0Max Negocios + 39.90CUOTA</v>
      </c>
      <c r="B3428" s="69">
        <f>precio_alta!A128</f>
        <v>0</v>
      </c>
      <c r="C3428" s="69">
        <f>precio_alta!B128</f>
        <v>0</v>
      </c>
      <c r="D3428" s="69">
        <f>precio_alta!C128</f>
        <v>0</v>
      </c>
      <c r="E3428" s="69">
        <f>precio_alta!D128</f>
        <v>0</v>
      </c>
      <c r="F3428" s="69">
        <f>precio_alta!E128</f>
        <v>0</v>
      </c>
      <c r="G3428" s="69">
        <f>precio_alta!F128</f>
        <v>0</v>
      </c>
      <c r="H3428" s="69" t="s">
        <v>188</v>
      </c>
      <c r="I3428" t="s">
        <v>195</v>
      </c>
      <c r="J3428" s="69">
        <f>precio_alta!R128</f>
        <v>0</v>
      </c>
    </row>
    <row r="3429" spans="1:10" x14ac:dyDescent="0.3">
      <c r="A3429" t="str">
        <f t="shared" si="53"/>
        <v>0Max Negocios + 39.90CUOTA</v>
      </c>
      <c r="B3429" s="69">
        <f>precio_alta!A129</f>
        <v>0</v>
      </c>
      <c r="C3429" s="69">
        <f>precio_alta!B129</f>
        <v>0</v>
      </c>
      <c r="D3429" s="69">
        <f>precio_alta!C129</f>
        <v>0</v>
      </c>
      <c r="E3429" s="69">
        <f>precio_alta!D129</f>
        <v>0</v>
      </c>
      <c r="F3429" s="69">
        <f>precio_alta!E129</f>
        <v>0</v>
      </c>
      <c r="G3429" s="69">
        <f>precio_alta!F129</f>
        <v>0</v>
      </c>
      <c r="H3429" s="69" t="s">
        <v>188</v>
      </c>
      <c r="I3429" t="s">
        <v>195</v>
      </c>
      <c r="J3429" s="69">
        <f>precio_alta!R129</f>
        <v>0</v>
      </c>
    </row>
    <row r="3430" spans="1:10" x14ac:dyDescent="0.3">
      <c r="A3430" t="str">
        <f t="shared" si="53"/>
        <v>0Max Negocios + 39.90CUOTA</v>
      </c>
      <c r="B3430" s="69">
        <f>precio_alta!A130</f>
        <v>0</v>
      </c>
      <c r="C3430" s="69">
        <f>precio_alta!B130</f>
        <v>0</v>
      </c>
      <c r="D3430" s="69">
        <f>precio_alta!C130</f>
        <v>0</v>
      </c>
      <c r="E3430" s="69">
        <f>precio_alta!D130</f>
        <v>0</v>
      </c>
      <c r="F3430" s="69">
        <f>precio_alta!E130</f>
        <v>0</v>
      </c>
      <c r="G3430" s="69">
        <f>precio_alta!F130</f>
        <v>0</v>
      </c>
      <c r="H3430" s="69" t="s">
        <v>188</v>
      </c>
      <c r="I3430" t="s">
        <v>195</v>
      </c>
      <c r="J3430" s="69">
        <f>precio_alta!R130</f>
        <v>0</v>
      </c>
    </row>
    <row r="3431" spans="1:10" x14ac:dyDescent="0.3">
      <c r="A3431" t="str">
        <f t="shared" si="53"/>
        <v>0Max Negocios + 39.90CUOTA</v>
      </c>
      <c r="B3431" s="69">
        <f>precio_alta!A131</f>
        <v>0</v>
      </c>
      <c r="C3431" s="69">
        <f>precio_alta!B131</f>
        <v>0</v>
      </c>
      <c r="D3431" s="69">
        <f>precio_alta!C131</f>
        <v>0</v>
      </c>
      <c r="E3431" s="69">
        <f>precio_alta!D131</f>
        <v>0</v>
      </c>
      <c r="F3431" s="69">
        <f>precio_alta!E131</f>
        <v>0</v>
      </c>
      <c r="G3431" s="69">
        <f>precio_alta!F131</f>
        <v>0</v>
      </c>
      <c r="H3431" s="69" t="s">
        <v>188</v>
      </c>
      <c r="I3431" t="s">
        <v>195</v>
      </c>
      <c r="J3431" s="69">
        <f>precio_alta!R131</f>
        <v>0</v>
      </c>
    </row>
    <row r="3432" spans="1:10" x14ac:dyDescent="0.3">
      <c r="A3432" t="str">
        <f t="shared" si="53"/>
        <v>0Max Negocios + 39.90CUOTA</v>
      </c>
      <c r="B3432" s="69">
        <f>precio_alta!A132</f>
        <v>0</v>
      </c>
      <c r="C3432" s="69">
        <f>precio_alta!B132</f>
        <v>0</v>
      </c>
      <c r="D3432" s="69">
        <f>precio_alta!C132</f>
        <v>0</v>
      </c>
      <c r="E3432" s="69">
        <f>precio_alta!D132</f>
        <v>0</v>
      </c>
      <c r="F3432" s="69">
        <f>precio_alta!E132</f>
        <v>0</v>
      </c>
      <c r="G3432" s="69">
        <f>precio_alta!F132</f>
        <v>0</v>
      </c>
      <c r="H3432" s="69" t="s">
        <v>188</v>
      </c>
      <c r="I3432" t="s">
        <v>195</v>
      </c>
      <c r="J3432" s="69">
        <f>precio_alta!R132</f>
        <v>0</v>
      </c>
    </row>
    <row r="3433" spans="1:10" x14ac:dyDescent="0.3">
      <c r="A3433" t="str">
        <f t="shared" si="53"/>
        <v>0Max Negocios + 39.90CUOTA</v>
      </c>
      <c r="B3433" s="69">
        <f>precio_alta!A133</f>
        <v>0</v>
      </c>
      <c r="C3433" s="69">
        <f>precio_alta!B133</f>
        <v>0</v>
      </c>
      <c r="D3433" s="69">
        <f>precio_alta!C133</f>
        <v>0</v>
      </c>
      <c r="E3433" s="69">
        <f>precio_alta!D133</f>
        <v>0</v>
      </c>
      <c r="F3433" s="69">
        <f>precio_alta!E133</f>
        <v>0</v>
      </c>
      <c r="G3433" s="69">
        <f>precio_alta!F133</f>
        <v>0</v>
      </c>
      <c r="H3433" s="69" t="s">
        <v>188</v>
      </c>
      <c r="I3433" t="s">
        <v>195</v>
      </c>
      <c r="J3433" s="69">
        <f>precio_alta!R133</f>
        <v>0</v>
      </c>
    </row>
    <row r="3434" spans="1:10" x14ac:dyDescent="0.3">
      <c r="A3434" t="str">
        <f t="shared" si="53"/>
        <v>0Max Negocios + 39.90CUOTA</v>
      </c>
      <c r="B3434" s="69">
        <f>precio_alta!A134</f>
        <v>0</v>
      </c>
      <c r="C3434" s="69">
        <f>precio_alta!B134</f>
        <v>0</v>
      </c>
      <c r="D3434" s="69">
        <f>precio_alta!C134</f>
        <v>0</v>
      </c>
      <c r="E3434" s="69">
        <f>precio_alta!D134</f>
        <v>0</v>
      </c>
      <c r="F3434" s="69">
        <f>precio_alta!E134</f>
        <v>0</v>
      </c>
      <c r="G3434" s="69">
        <f>precio_alta!F134</f>
        <v>0</v>
      </c>
      <c r="H3434" s="69" t="s">
        <v>188</v>
      </c>
      <c r="I3434" t="s">
        <v>195</v>
      </c>
      <c r="J3434" s="69">
        <f>precio_alta!R134</f>
        <v>0</v>
      </c>
    </row>
    <row r="3435" spans="1:10" x14ac:dyDescent="0.3">
      <c r="A3435" t="str">
        <f t="shared" si="53"/>
        <v>0Max Negocios + 39.90CUOTA</v>
      </c>
      <c r="B3435" s="69">
        <f>precio_alta!A135</f>
        <v>0</v>
      </c>
      <c r="C3435" s="69">
        <f>precio_alta!B135</f>
        <v>0</v>
      </c>
      <c r="D3435" s="69">
        <f>precio_alta!C135</f>
        <v>0</v>
      </c>
      <c r="E3435" s="69">
        <f>precio_alta!D135</f>
        <v>0</v>
      </c>
      <c r="F3435" s="69">
        <f>precio_alta!E135</f>
        <v>0</v>
      </c>
      <c r="G3435" s="69">
        <f>precio_alta!F135</f>
        <v>0</v>
      </c>
      <c r="H3435" s="69" t="s">
        <v>188</v>
      </c>
      <c r="I3435" t="s">
        <v>195</v>
      </c>
      <c r="J3435" s="69">
        <f>precio_alta!R135</f>
        <v>0</v>
      </c>
    </row>
    <row r="3436" spans="1:10" x14ac:dyDescent="0.3">
      <c r="A3436" t="str">
        <f t="shared" si="53"/>
        <v>0Max Negocios + 39.90CUOTA</v>
      </c>
      <c r="B3436" s="69">
        <f>precio_alta!A136</f>
        <v>0</v>
      </c>
      <c r="C3436" s="69">
        <f>precio_alta!B136</f>
        <v>0</v>
      </c>
      <c r="D3436" s="69">
        <f>precio_alta!C136</f>
        <v>0</v>
      </c>
      <c r="E3436" s="69">
        <f>precio_alta!D136</f>
        <v>0</v>
      </c>
      <c r="F3436" s="69">
        <f>precio_alta!E136</f>
        <v>0</v>
      </c>
      <c r="G3436" s="69">
        <f>precio_alta!F136</f>
        <v>0</v>
      </c>
      <c r="H3436" s="69" t="s">
        <v>188</v>
      </c>
      <c r="I3436" t="s">
        <v>195</v>
      </c>
      <c r="J3436" s="69">
        <f>precio_alta!R136</f>
        <v>0</v>
      </c>
    </row>
    <row r="3437" spans="1:10" x14ac:dyDescent="0.3">
      <c r="A3437" t="str">
        <f t="shared" si="53"/>
        <v>0Max Negocios + 39.90CUOTA</v>
      </c>
      <c r="B3437" s="69">
        <f>precio_alta!A137</f>
        <v>0</v>
      </c>
      <c r="C3437" s="69">
        <f>precio_alta!B137</f>
        <v>0</v>
      </c>
      <c r="D3437" s="69">
        <f>precio_alta!C137</f>
        <v>0</v>
      </c>
      <c r="E3437" s="69">
        <f>precio_alta!D137</f>
        <v>0</v>
      </c>
      <c r="F3437" s="69">
        <f>precio_alta!E137</f>
        <v>0</v>
      </c>
      <c r="G3437" s="69">
        <f>precio_alta!F137</f>
        <v>0</v>
      </c>
      <c r="H3437" s="69" t="s">
        <v>188</v>
      </c>
      <c r="I3437" t="s">
        <v>195</v>
      </c>
      <c r="J3437" s="69">
        <f>precio_alta!R137</f>
        <v>0</v>
      </c>
    </row>
    <row r="3438" spans="1:10" x14ac:dyDescent="0.3">
      <c r="A3438" t="str">
        <f t="shared" si="53"/>
        <v>0Max Negocios + 39.90CUOTA</v>
      </c>
      <c r="B3438" s="69">
        <f>precio_alta!A138</f>
        <v>0</v>
      </c>
      <c r="C3438" s="69">
        <f>precio_alta!B138</f>
        <v>0</v>
      </c>
      <c r="D3438" s="69">
        <f>precio_alta!C138</f>
        <v>0</v>
      </c>
      <c r="E3438" s="69">
        <f>precio_alta!D138</f>
        <v>0</v>
      </c>
      <c r="F3438" s="69">
        <f>precio_alta!E138</f>
        <v>0</v>
      </c>
      <c r="G3438" s="69">
        <f>precio_alta!F138</f>
        <v>0</v>
      </c>
      <c r="H3438" s="69" t="s">
        <v>188</v>
      </c>
      <c r="I3438" t="s">
        <v>195</v>
      </c>
      <c r="J3438" s="69">
        <f>precio_alta!R138</f>
        <v>0</v>
      </c>
    </row>
    <row r="3439" spans="1:10" x14ac:dyDescent="0.3">
      <c r="A3439" t="str">
        <f t="shared" si="53"/>
        <v>0Max Negocios + 39.90CUOTA</v>
      </c>
      <c r="B3439" s="69">
        <f>precio_alta!A139</f>
        <v>0</v>
      </c>
      <c r="C3439" s="69">
        <f>precio_alta!B139</f>
        <v>0</v>
      </c>
      <c r="D3439" s="69">
        <f>precio_alta!C139</f>
        <v>0</v>
      </c>
      <c r="E3439" s="69">
        <f>precio_alta!D139</f>
        <v>0</v>
      </c>
      <c r="F3439" s="69">
        <f>precio_alta!E139</f>
        <v>0</v>
      </c>
      <c r="G3439" s="69">
        <f>precio_alta!F139</f>
        <v>0</v>
      </c>
      <c r="H3439" s="69" t="s">
        <v>188</v>
      </c>
      <c r="I3439" t="s">
        <v>195</v>
      </c>
      <c r="J3439" s="69">
        <f>precio_alta!R139</f>
        <v>0</v>
      </c>
    </row>
    <row r="3440" spans="1:10" x14ac:dyDescent="0.3">
      <c r="A3440" t="str">
        <f t="shared" si="53"/>
        <v>0Max Negocios + 39.90CUOTA</v>
      </c>
      <c r="B3440" s="69">
        <f>precio_alta!A140</f>
        <v>0</v>
      </c>
      <c r="C3440" s="69">
        <f>precio_alta!B140</f>
        <v>0</v>
      </c>
      <c r="D3440" s="69">
        <f>precio_alta!C140</f>
        <v>0</v>
      </c>
      <c r="E3440" s="69">
        <f>precio_alta!D140</f>
        <v>0</v>
      </c>
      <c r="F3440" s="69">
        <f>precio_alta!E140</f>
        <v>0</v>
      </c>
      <c r="G3440" s="69">
        <f>precio_alta!F140</f>
        <v>0</v>
      </c>
      <c r="H3440" s="69" t="s">
        <v>188</v>
      </c>
      <c r="I3440" t="s">
        <v>195</v>
      </c>
      <c r="J3440" s="69">
        <f>precio_alta!R140</f>
        <v>0</v>
      </c>
    </row>
    <row r="3441" spans="1:10" x14ac:dyDescent="0.3">
      <c r="A3441" t="str">
        <f t="shared" si="53"/>
        <v>0Max Negocios + 39.90CUOTA</v>
      </c>
      <c r="B3441" s="69">
        <f>precio_alta!A141</f>
        <v>0</v>
      </c>
      <c r="C3441" s="69">
        <f>precio_alta!B141</f>
        <v>0</v>
      </c>
      <c r="D3441" s="69">
        <f>precio_alta!C141</f>
        <v>0</v>
      </c>
      <c r="E3441" s="69">
        <f>precio_alta!D141</f>
        <v>0</v>
      </c>
      <c r="F3441" s="69">
        <f>precio_alta!E141</f>
        <v>0</v>
      </c>
      <c r="G3441" s="69">
        <f>precio_alta!F141</f>
        <v>0</v>
      </c>
      <c r="H3441" s="69" t="s">
        <v>188</v>
      </c>
      <c r="I3441" t="s">
        <v>195</v>
      </c>
      <c r="J3441" s="69">
        <f>precio_alta!R141</f>
        <v>0</v>
      </c>
    </row>
    <row r="3442" spans="1:10" x14ac:dyDescent="0.3">
      <c r="A3442" t="str">
        <f t="shared" si="53"/>
        <v>0Max Negocios + 39.90CUOTA</v>
      </c>
      <c r="B3442" s="69">
        <f>precio_alta!A142</f>
        <v>0</v>
      </c>
      <c r="C3442" s="69">
        <f>precio_alta!B142</f>
        <v>0</v>
      </c>
      <c r="D3442" s="69">
        <f>precio_alta!C142</f>
        <v>0</v>
      </c>
      <c r="E3442" s="69">
        <f>precio_alta!D142</f>
        <v>0</v>
      </c>
      <c r="F3442" s="69">
        <f>precio_alta!E142</f>
        <v>0</v>
      </c>
      <c r="G3442" s="69">
        <f>precio_alta!F142</f>
        <v>0</v>
      </c>
      <c r="H3442" s="69" t="s">
        <v>188</v>
      </c>
      <c r="I3442" t="s">
        <v>195</v>
      </c>
      <c r="J3442" s="69">
        <f>precio_alta!R142</f>
        <v>0</v>
      </c>
    </row>
    <row r="3443" spans="1:10" x14ac:dyDescent="0.3">
      <c r="A3443" t="str">
        <f t="shared" si="53"/>
        <v>0Max Negocios + 39.90CUOTA</v>
      </c>
      <c r="B3443" s="69">
        <f>precio_alta!A143</f>
        <v>0</v>
      </c>
      <c r="C3443" s="69">
        <f>precio_alta!B143</f>
        <v>0</v>
      </c>
      <c r="D3443" s="69">
        <f>precio_alta!C143</f>
        <v>0</v>
      </c>
      <c r="E3443" s="69">
        <f>precio_alta!D143</f>
        <v>0</v>
      </c>
      <c r="F3443" s="69">
        <f>precio_alta!E143</f>
        <v>0</v>
      </c>
      <c r="G3443" s="69">
        <f>precio_alta!F143</f>
        <v>0</v>
      </c>
      <c r="H3443" s="69" t="s">
        <v>188</v>
      </c>
      <c r="I3443" t="s">
        <v>195</v>
      </c>
      <c r="J3443" s="69">
        <f>precio_alta!R143</f>
        <v>0</v>
      </c>
    </row>
    <row r="3444" spans="1:10" x14ac:dyDescent="0.3">
      <c r="A3444" t="str">
        <f t="shared" si="53"/>
        <v>0Max Negocios + 39.90CUOTA</v>
      </c>
      <c r="B3444" s="69">
        <f>precio_alta!A144</f>
        <v>0</v>
      </c>
      <c r="C3444" s="69">
        <f>precio_alta!B144</f>
        <v>0</v>
      </c>
      <c r="D3444" s="69">
        <f>precio_alta!C144</f>
        <v>0</v>
      </c>
      <c r="E3444" s="69">
        <f>precio_alta!D144</f>
        <v>0</v>
      </c>
      <c r="F3444" s="69">
        <f>precio_alta!E144</f>
        <v>0</v>
      </c>
      <c r="G3444" s="69">
        <f>precio_alta!F144</f>
        <v>0</v>
      </c>
      <c r="H3444" s="69" t="s">
        <v>188</v>
      </c>
      <c r="I3444" t="s">
        <v>195</v>
      </c>
      <c r="J3444" s="69">
        <f>precio_alta!R144</f>
        <v>0</v>
      </c>
    </row>
    <row r="3445" spans="1:10" x14ac:dyDescent="0.3">
      <c r="A3445" t="str">
        <f t="shared" si="53"/>
        <v>0Max Negocios + 39.90CUOTA</v>
      </c>
      <c r="B3445" s="69">
        <f>precio_alta!A145</f>
        <v>0</v>
      </c>
      <c r="C3445" s="69">
        <f>precio_alta!B145</f>
        <v>0</v>
      </c>
      <c r="D3445" s="69">
        <f>precio_alta!C145</f>
        <v>0</v>
      </c>
      <c r="E3445" s="69">
        <f>precio_alta!D145</f>
        <v>0</v>
      </c>
      <c r="F3445" s="69">
        <f>precio_alta!E145</f>
        <v>0</v>
      </c>
      <c r="G3445" s="69">
        <f>precio_alta!F145</f>
        <v>0</v>
      </c>
      <c r="H3445" s="69" t="s">
        <v>188</v>
      </c>
      <c r="I3445" t="s">
        <v>195</v>
      </c>
      <c r="J3445" s="69">
        <f>precio_alta!R145</f>
        <v>0</v>
      </c>
    </row>
    <row r="3446" spans="1:10" x14ac:dyDescent="0.3">
      <c r="A3446" t="str">
        <f t="shared" si="53"/>
        <v>0Max Negocios + 39.90CUOTA</v>
      </c>
      <c r="B3446" s="69">
        <f>precio_alta!A146</f>
        <v>0</v>
      </c>
      <c r="C3446" s="69">
        <f>precio_alta!B146</f>
        <v>0</v>
      </c>
      <c r="D3446" s="69">
        <f>precio_alta!C146</f>
        <v>0</v>
      </c>
      <c r="E3446" s="69">
        <f>precio_alta!D146</f>
        <v>0</v>
      </c>
      <c r="F3446" s="69">
        <f>precio_alta!E146</f>
        <v>0</v>
      </c>
      <c r="G3446" s="69">
        <f>precio_alta!F146</f>
        <v>0</v>
      </c>
      <c r="H3446" s="69" t="s">
        <v>188</v>
      </c>
      <c r="I3446" t="s">
        <v>195</v>
      </c>
      <c r="J3446" s="69">
        <f>precio_alta!R146</f>
        <v>0</v>
      </c>
    </row>
    <row r="3447" spans="1:10" x14ac:dyDescent="0.3">
      <c r="A3447" t="str">
        <f t="shared" si="53"/>
        <v>0Max Negocios + 39.90CUOTA</v>
      </c>
      <c r="B3447" s="69">
        <f>precio_alta!A147</f>
        <v>0</v>
      </c>
      <c r="C3447" s="69">
        <f>precio_alta!B147</f>
        <v>0</v>
      </c>
      <c r="D3447" s="69">
        <f>precio_alta!C147</f>
        <v>0</v>
      </c>
      <c r="E3447" s="69">
        <f>precio_alta!D147</f>
        <v>0</v>
      </c>
      <c r="F3447" s="69">
        <f>precio_alta!E147</f>
        <v>0</v>
      </c>
      <c r="G3447" s="69">
        <f>precio_alta!F147</f>
        <v>0</v>
      </c>
      <c r="H3447" s="69" t="s">
        <v>188</v>
      </c>
      <c r="I3447" t="s">
        <v>195</v>
      </c>
      <c r="J3447" s="69">
        <f>precio_alta!R147</f>
        <v>0</v>
      </c>
    </row>
    <row r="3448" spans="1:10" x14ac:dyDescent="0.3">
      <c r="A3448" t="str">
        <f t="shared" si="53"/>
        <v>0Max Negocios + 39.90CUOTA</v>
      </c>
      <c r="B3448" s="69">
        <f>precio_alta!A148</f>
        <v>0</v>
      </c>
      <c r="C3448" s="69">
        <f>precio_alta!B148</f>
        <v>0</v>
      </c>
      <c r="D3448" s="69">
        <f>precio_alta!C148</f>
        <v>0</v>
      </c>
      <c r="E3448" s="69">
        <f>precio_alta!D148</f>
        <v>0</v>
      </c>
      <c r="F3448" s="69">
        <f>precio_alta!E148</f>
        <v>0</v>
      </c>
      <c r="G3448" s="69">
        <f>precio_alta!F148</f>
        <v>0</v>
      </c>
      <c r="H3448" s="69" t="s">
        <v>188</v>
      </c>
      <c r="I3448" t="s">
        <v>195</v>
      </c>
      <c r="J3448" s="69">
        <f>precio_alta!R148</f>
        <v>0</v>
      </c>
    </row>
    <row r="3449" spans="1:10" x14ac:dyDescent="0.3">
      <c r="A3449" t="str">
        <f t="shared" si="53"/>
        <v>0Max Negocios + 39.90CUOTA</v>
      </c>
      <c r="B3449" s="69">
        <f>precio_alta!A149</f>
        <v>0</v>
      </c>
      <c r="C3449" s="69">
        <f>precio_alta!B149</f>
        <v>0</v>
      </c>
      <c r="D3449" s="69">
        <f>precio_alta!C149</f>
        <v>0</v>
      </c>
      <c r="E3449" s="69">
        <f>precio_alta!D149</f>
        <v>0</v>
      </c>
      <c r="F3449" s="69">
        <f>precio_alta!E149</f>
        <v>0</v>
      </c>
      <c r="G3449" s="69">
        <f>precio_alta!F149</f>
        <v>0</v>
      </c>
      <c r="H3449" s="69" t="s">
        <v>188</v>
      </c>
      <c r="I3449" t="s">
        <v>195</v>
      </c>
      <c r="J3449" s="69">
        <f>precio_alta!R149</f>
        <v>0</v>
      </c>
    </row>
    <row r="3450" spans="1:10" x14ac:dyDescent="0.3">
      <c r="A3450" t="str">
        <f t="shared" si="53"/>
        <v>0Max Negocios + 39.90CUOTA</v>
      </c>
      <c r="B3450" s="69">
        <f>precio_alta!A150</f>
        <v>0</v>
      </c>
      <c r="C3450" s="69">
        <f>precio_alta!B150</f>
        <v>0</v>
      </c>
      <c r="D3450" s="69">
        <f>precio_alta!C150</f>
        <v>0</v>
      </c>
      <c r="E3450" s="69">
        <f>precio_alta!D150</f>
        <v>0</v>
      </c>
      <c r="F3450" s="69">
        <f>precio_alta!E150</f>
        <v>0</v>
      </c>
      <c r="G3450" s="69">
        <f>precio_alta!F150</f>
        <v>0</v>
      </c>
      <c r="H3450" s="69" t="s">
        <v>188</v>
      </c>
      <c r="I3450" t="s">
        <v>195</v>
      </c>
      <c r="J3450" s="69">
        <f>precio_alta!R150</f>
        <v>0</v>
      </c>
    </row>
    <row r="3451" spans="1:10" x14ac:dyDescent="0.3">
      <c r="A3451" t="str">
        <f t="shared" si="53"/>
        <v>0Max Negocios + 39.90CUOTA</v>
      </c>
      <c r="B3451" s="69">
        <f>precio_alta!A151</f>
        <v>0</v>
      </c>
      <c r="C3451" s="69">
        <f>precio_alta!B151</f>
        <v>0</v>
      </c>
      <c r="D3451" s="69">
        <f>precio_alta!C151</f>
        <v>0</v>
      </c>
      <c r="E3451" s="69">
        <f>precio_alta!D151</f>
        <v>0</v>
      </c>
      <c r="F3451" s="69">
        <f>precio_alta!E151</f>
        <v>0</v>
      </c>
      <c r="G3451" s="69">
        <f>precio_alta!F151</f>
        <v>0</v>
      </c>
      <c r="H3451" s="69" t="s">
        <v>188</v>
      </c>
      <c r="I3451" t="s">
        <v>195</v>
      </c>
      <c r="J3451" s="69">
        <f>precio_alta!R151</f>
        <v>0</v>
      </c>
    </row>
    <row r="3452" spans="1:10" x14ac:dyDescent="0.3">
      <c r="A3452" t="str">
        <f t="shared" si="53"/>
        <v>0Max Negocios + 39.90CUOTA</v>
      </c>
      <c r="B3452" s="69">
        <f>precio_alta!A152</f>
        <v>0</v>
      </c>
      <c r="C3452" s="69">
        <f>precio_alta!B152</f>
        <v>0</v>
      </c>
      <c r="D3452" s="69">
        <f>precio_alta!C152</f>
        <v>0</v>
      </c>
      <c r="E3452" s="69">
        <f>precio_alta!D152</f>
        <v>0</v>
      </c>
      <c r="F3452" s="69">
        <f>precio_alta!E152</f>
        <v>0</v>
      </c>
      <c r="G3452" s="69">
        <f>precio_alta!F152</f>
        <v>0</v>
      </c>
      <c r="H3452" s="69" t="s">
        <v>188</v>
      </c>
      <c r="I3452" t="s">
        <v>195</v>
      </c>
      <c r="J3452" s="69">
        <f>precio_alta!R152</f>
        <v>0</v>
      </c>
    </row>
    <row r="3453" spans="1:10" x14ac:dyDescent="0.3">
      <c r="A3453" t="str">
        <f t="shared" si="53"/>
        <v>0Max Negocios + 39.90CUOTA</v>
      </c>
      <c r="B3453" s="69">
        <f>precio_alta!A153</f>
        <v>0</v>
      </c>
      <c r="C3453" s="69">
        <f>precio_alta!B153</f>
        <v>0</v>
      </c>
      <c r="D3453" s="69">
        <f>precio_alta!C153</f>
        <v>0</v>
      </c>
      <c r="E3453" s="69">
        <f>precio_alta!D153</f>
        <v>0</v>
      </c>
      <c r="F3453" s="69">
        <f>precio_alta!E153</f>
        <v>0</v>
      </c>
      <c r="G3453" s="69">
        <f>precio_alta!F153</f>
        <v>0</v>
      </c>
      <c r="H3453" s="69" t="s">
        <v>188</v>
      </c>
      <c r="I3453" t="s">
        <v>195</v>
      </c>
      <c r="J3453" s="69">
        <f>precio_alta!R153</f>
        <v>0</v>
      </c>
    </row>
    <row r="3454" spans="1:10" x14ac:dyDescent="0.3">
      <c r="A3454" t="str">
        <f t="shared" si="53"/>
        <v>0Max Negocios + 39.90CUOTA</v>
      </c>
      <c r="B3454" s="69">
        <f>precio_alta!A154</f>
        <v>0</v>
      </c>
      <c r="C3454" s="69">
        <f>precio_alta!B154</f>
        <v>0</v>
      </c>
      <c r="D3454" s="69">
        <f>precio_alta!C154</f>
        <v>0</v>
      </c>
      <c r="E3454" s="69">
        <f>precio_alta!D154</f>
        <v>0</v>
      </c>
      <c r="F3454" s="69">
        <f>precio_alta!E154</f>
        <v>0</v>
      </c>
      <c r="G3454" s="69">
        <f>precio_alta!F154</f>
        <v>0</v>
      </c>
      <c r="H3454" s="69" t="s">
        <v>188</v>
      </c>
      <c r="I3454" t="s">
        <v>195</v>
      </c>
      <c r="J3454" s="69">
        <f>precio_alta!R154</f>
        <v>0</v>
      </c>
    </row>
    <row r="3455" spans="1:10" x14ac:dyDescent="0.3">
      <c r="A3455" t="str">
        <f t="shared" si="53"/>
        <v>0Max Negocios + 39.90CUOTA</v>
      </c>
      <c r="B3455" s="69">
        <f>precio_alta!A155</f>
        <v>0</v>
      </c>
      <c r="C3455" s="69">
        <f>precio_alta!B155</f>
        <v>0</v>
      </c>
      <c r="D3455" s="69">
        <f>precio_alta!C155</f>
        <v>0</v>
      </c>
      <c r="E3455" s="69">
        <f>precio_alta!D155</f>
        <v>0</v>
      </c>
      <c r="F3455" s="69">
        <f>precio_alta!E155</f>
        <v>0</v>
      </c>
      <c r="G3455" s="69">
        <f>precio_alta!F155</f>
        <v>0</v>
      </c>
      <c r="H3455" s="69" t="s">
        <v>188</v>
      </c>
      <c r="I3455" t="s">
        <v>195</v>
      </c>
      <c r="J3455" s="69">
        <f>precio_alta!R155</f>
        <v>0</v>
      </c>
    </row>
    <row r="3456" spans="1:10" x14ac:dyDescent="0.3">
      <c r="A3456" t="str">
        <f t="shared" si="53"/>
        <v>0Max Negocios + 39.90CUOTA</v>
      </c>
      <c r="B3456" s="69">
        <f>precio_alta!A156</f>
        <v>0</v>
      </c>
      <c r="C3456" s="69">
        <f>precio_alta!B156</f>
        <v>0</v>
      </c>
      <c r="D3456" s="69">
        <f>precio_alta!C156</f>
        <v>0</v>
      </c>
      <c r="E3456" s="69">
        <f>precio_alta!D156</f>
        <v>0</v>
      </c>
      <c r="F3456" s="69">
        <f>precio_alta!E156</f>
        <v>0</v>
      </c>
      <c r="G3456" s="69">
        <f>precio_alta!F156</f>
        <v>0</v>
      </c>
      <c r="H3456" s="69" t="s">
        <v>188</v>
      </c>
      <c r="I3456" t="s">
        <v>195</v>
      </c>
      <c r="J3456" s="69">
        <f>precio_alta!R156</f>
        <v>0</v>
      </c>
    </row>
    <row r="3457" spans="1:10" x14ac:dyDescent="0.3">
      <c r="A3457" t="str">
        <f t="shared" si="53"/>
        <v>0Max Negocios + 39.90CUOTA</v>
      </c>
      <c r="B3457" s="69">
        <f>precio_alta!A157</f>
        <v>0</v>
      </c>
      <c r="C3457" s="69">
        <f>precio_alta!B157</f>
        <v>0</v>
      </c>
      <c r="D3457" s="69">
        <f>precio_alta!C157</f>
        <v>0</v>
      </c>
      <c r="E3457" s="69">
        <f>precio_alta!D157</f>
        <v>0</v>
      </c>
      <c r="F3457" s="69">
        <f>precio_alta!E157</f>
        <v>0</v>
      </c>
      <c r="G3457" s="69">
        <f>precio_alta!F157</f>
        <v>0</v>
      </c>
      <c r="H3457" s="69" t="s">
        <v>188</v>
      </c>
      <c r="I3457" t="s">
        <v>195</v>
      </c>
      <c r="J3457" s="69">
        <f>precio_alta!R157</f>
        <v>0</v>
      </c>
    </row>
    <row r="3458" spans="1:10" x14ac:dyDescent="0.3">
      <c r="A3458" t="str">
        <f t="shared" si="53"/>
        <v>0Max Negocios + 39.90CUOTA</v>
      </c>
      <c r="B3458" s="69">
        <f>precio_alta!A158</f>
        <v>0</v>
      </c>
      <c r="C3458" s="69">
        <f>precio_alta!B158</f>
        <v>0</v>
      </c>
      <c r="D3458" s="69">
        <f>precio_alta!C158</f>
        <v>0</v>
      </c>
      <c r="E3458" s="69">
        <f>precio_alta!D158</f>
        <v>0</v>
      </c>
      <c r="F3458" s="69">
        <f>precio_alta!E158</f>
        <v>0</v>
      </c>
      <c r="G3458" s="69">
        <f>precio_alta!F158</f>
        <v>0</v>
      </c>
      <c r="H3458" s="69" t="s">
        <v>188</v>
      </c>
      <c r="I3458" t="s">
        <v>195</v>
      </c>
      <c r="J3458" s="69">
        <f>precio_alta!R158</f>
        <v>0</v>
      </c>
    </row>
    <row r="3459" spans="1:10" x14ac:dyDescent="0.3">
      <c r="A3459" t="str">
        <f t="shared" ref="A3459:A3522" si="54">CONCATENATE(E3459,I3459,H3459)</f>
        <v>0Max Negocios + 39.90CUOTA</v>
      </c>
      <c r="B3459" s="69">
        <f>precio_alta!A159</f>
        <v>0</v>
      </c>
      <c r="C3459" s="69">
        <f>precio_alta!B159</f>
        <v>0</v>
      </c>
      <c r="D3459" s="69">
        <f>precio_alta!C159</f>
        <v>0</v>
      </c>
      <c r="E3459" s="69">
        <f>precio_alta!D159</f>
        <v>0</v>
      </c>
      <c r="F3459" s="69">
        <f>precio_alta!E159</f>
        <v>0</v>
      </c>
      <c r="G3459" s="69">
        <f>precio_alta!F159</f>
        <v>0</v>
      </c>
      <c r="H3459" s="69" t="s">
        <v>188</v>
      </c>
      <c r="I3459" t="s">
        <v>195</v>
      </c>
      <c r="J3459" s="69">
        <f>precio_alta!R159</f>
        <v>0</v>
      </c>
    </row>
    <row r="3460" spans="1:10" x14ac:dyDescent="0.3">
      <c r="A3460" t="str">
        <f t="shared" si="54"/>
        <v>0Max Negocios + 39.90CUOTA</v>
      </c>
      <c r="B3460" s="69">
        <f>precio_alta!A160</f>
        <v>0</v>
      </c>
      <c r="C3460" s="69">
        <f>precio_alta!B160</f>
        <v>0</v>
      </c>
      <c r="D3460" s="69">
        <f>precio_alta!C160</f>
        <v>0</v>
      </c>
      <c r="E3460" s="69">
        <f>precio_alta!D160</f>
        <v>0</v>
      </c>
      <c r="F3460" s="69">
        <f>precio_alta!E160</f>
        <v>0</v>
      </c>
      <c r="G3460" s="69">
        <f>precio_alta!F160</f>
        <v>0</v>
      </c>
      <c r="H3460" s="69" t="s">
        <v>188</v>
      </c>
      <c r="I3460" t="s">
        <v>195</v>
      </c>
      <c r="J3460" s="69">
        <f>precio_alta!R160</f>
        <v>0</v>
      </c>
    </row>
    <row r="3461" spans="1:10" x14ac:dyDescent="0.3">
      <c r="A3461" t="str">
        <f t="shared" si="54"/>
        <v>0Max Negocios + 39.90CUOTA</v>
      </c>
      <c r="B3461" s="69">
        <f>precio_alta!A161</f>
        <v>0</v>
      </c>
      <c r="C3461" s="69">
        <f>precio_alta!B161</f>
        <v>0</v>
      </c>
      <c r="D3461" s="69">
        <f>precio_alta!C161</f>
        <v>0</v>
      </c>
      <c r="E3461" s="69">
        <f>precio_alta!D161</f>
        <v>0</v>
      </c>
      <c r="F3461" s="69">
        <f>precio_alta!E161</f>
        <v>0</v>
      </c>
      <c r="G3461" s="69">
        <f>precio_alta!F161</f>
        <v>0</v>
      </c>
      <c r="H3461" s="69" t="s">
        <v>188</v>
      </c>
      <c r="I3461" t="s">
        <v>195</v>
      </c>
      <c r="J3461" s="69">
        <f>precio_alta!R161</f>
        <v>0</v>
      </c>
    </row>
    <row r="3462" spans="1:10" x14ac:dyDescent="0.3">
      <c r="A3462" t="str">
        <f t="shared" si="54"/>
        <v>0Max Negocios + 39.90CUOTA</v>
      </c>
      <c r="B3462" s="69">
        <f>precio_alta!A162</f>
        <v>0</v>
      </c>
      <c r="C3462" s="69">
        <f>precio_alta!B162</f>
        <v>0</v>
      </c>
      <c r="D3462" s="69">
        <f>precio_alta!C162</f>
        <v>0</v>
      </c>
      <c r="E3462" s="69">
        <f>precio_alta!D162</f>
        <v>0</v>
      </c>
      <c r="F3462" s="69">
        <f>precio_alta!E162</f>
        <v>0</v>
      </c>
      <c r="G3462" s="69">
        <f>precio_alta!F162</f>
        <v>0</v>
      </c>
      <c r="H3462" s="69" t="s">
        <v>188</v>
      </c>
      <c r="I3462" t="s">
        <v>195</v>
      </c>
      <c r="J3462" s="69">
        <f>precio_alta!R162</f>
        <v>0</v>
      </c>
    </row>
    <row r="3463" spans="1:10" x14ac:dyDescent="0.3">
      <c r="A3463" t="str">
        <f t="shared" si="54"/>
        <v>0Max Negocios + 39.90CUOTA</v>
      </c>
      <c r="B3463" s="69">
        <f>precio_alta!A163</f>
        <v>0</v>
      </c>
      <c r="C3463" s="69">
        <f>precio_alta!B163</f>
        <v>0</v>
      </c>
      <c r="D3463" s="69">
        <f>precio_alta!C163</f>
        <v>0</v>
      </c>
      <c r="E3463" s="69">
        <f>precio_alta!D163</f>
        <v>0</v>
      </c>
      <c r="F3463" s="69">
        <f>precio_alta!E163</f>
        <v>0</v>
      </c>
      <c r="G3463" s="69">
        <f>precio_alta!F163</f>
        <v>0</v>
      </c>
      <c r="H3463" s="69" t="s">
        <v>188</v>
      </c>
      <c r="I3463" t="s">
        <v>195</v>
      </c>
      <c r="J3463" s="69">
        <f>precio_alta!R163</f>
        <v>0</v>
      </c>
    </row>
    <row r="3464" spans="1:10" x14ac:dyDescent="0.3">
      <c r="A3464" t="str">
        <f t="shared" si="54"/>
        <v>0Max Negocios + 39.90CUOTA</v>
      </c>
      <c r="B3464" s="69">
        <f>precio_alta!A164</f>
        <v>0</v>
      </c>
      <c r="C3464" s="69">
        <f>precio_alta!B164</f>
        <v>0</v>
      </c>
      <c r="D3464" s="69">
        <f>precio_alta!C164</f>
        <v>0</v>
      </c>
      <c r="E3464" s="69">
        <f>precio_alta!D164</f>
        <v>0</v>
      </c>
      <c r="F3464" s="69">
        <f>precio_alta!E164</f>
        <v>0</v>
      </c>
      <c r="G3464" s="69">
        <f>precio_alta!F164</f>
        <v>0</v>
      </c>
      <c r="H3464" s="69" t="s">
        <v>188</v>
      </c>
      <c r="I3464" t="s">
        <v>195</v>
      </c>
      <c r="J3464" s="69">
        <f>precio_alta!R164</f>
        <v>0</v>
      </c>
    </row>
    <row r="3465" spans="1:10" x14ac:dyDescent="0.3">
      <c r="A3465" t="str">
        <f t="shared" si="54"/>
        <v>0Max Negocios + 39.90CUOTA</v>
      </c>
      <c r="B3465" s="69">
        <f>precio_alta!A165</f>
        <v>0</v>
      </c>
      <c r="C3465" s="69">
        <f>precio_alta!B165</f>
        <v>0</v>
      </c>
      <c r="D3465" s="69">
        <f>precio_alta!C165</f>
        <v>0</v>
      </c>
      <c r="E3465" s="69">
        <f>precio_alta!D165</f>
        <v>0</v>
      </c>
      <c r="F3465" s="69">
        <f>precio_alta!E165</f>
        <v>0</v>
      </c>
      <c r="G3465" s="69">
        <f>precio_alta!F165</f>
        <v>0</v>
      </c>
      <c r="H3465" s="69" t="s">
        <v>188</v>
      </c>
      <c r="I3465" t="s">
        <v>195</v>
      </c>
      <c r="J3465" s="69">
        <f>precio_alta!R165</f>
        <v>0</v>
      </c>
    </row>
    <row r="3466" spans="1:10" x14ac:dyDescent="0.3">
      <c r="A3466" t="str">
        <f t="shared" si="54"/>
        <v>0Max Negocios + 39.90CUOTA</v>
      </c>
      <c r="B3466" s="69">
        <f>precio_alta!A166</f>
        <v>0</v>
      </c>
      <c r="C3466" s="69">
        <f>precio_alta!B166</f>
        <v>0</v>
      </c>
      <c r="D3466" s="69">
        <f>precio_alta!C166</f>
        <v>0</v>
      </c>
      <c r="E3466" s="69">
        <f>precio_alta!D166</f>
        <v>0</v>
      </c>
      <c r="F3466" s="69">
        <f>precio_alta!E166</f>
        <v>0</v>
      </c>
      <c r="G3466" s="69">
        <f>precio_alta!F166</f>
        <v>0</v>
      </c>
      <c r="H3466" s="69" t="s">
        <v>188</v>
      </c>
      <c r="I3466" t="s">
        <v>195</v>
      </c>
      <c r="J3466" s="69">
        <f>precio_alta!R166</f>
        <v>0</v>
      </c>
    </row>
    <row r="3467" spans="1:10" x14ac:dyDescent="0.3">
      <c r="A3467" t="str">
        <f t="shared" si="54"/>
        <v>0Max Negocios + 39.90CUOTA</v>
      </c>
      <c r="B3467" s="69">
        <f>precio_alta!A167</f>
        <v>0</v>
      </c>
      <c r="C3467" s="69">
        <f>precio_alta!B167</f>
        <v>0</v>
      </c>
      <c r="D3467" s="69">
        <f>precio_alta!C167</f>
        <v>0</v>
      </c>
      <c r="E3467" s="69">
        <f>precio_alta!D167</f>
        <v>0</v>
      </c>
      <c r="F3467" s="69">
        <f>precio_alta!E167</f>
        <v>0</v>
      </c>
      <c r="G3467" s="69">
        <f>precio_alta!F167</f>
        <v>0</v>
      </c>
      <c r="H3467" s="69" t="s">
        <v>188</v>
      </c>
      <c r="I3467" t="s">
        <v>195</v>
      </c>
      <c r="J3467" s="69">
        <f>precio_alta!R167</f>
        <v>0</v>
      </c>
    </row>
    <row r="3468" spans="1:10" x14ac:dyDescent="0.3">
      <c r="A3468" t="str">
        <f t="shared" si="54"/>
        <v>0Max Negocios + 39.90CUOTA</v>
      </c>
      <c r="B3468" s="69">
        <f>precio_alta!A168</f>
        <v>0</v>
      </c>
      <c r="C3468" s="69">
        <f>precio_alta!B168</f>
        <v>0</v>
      </c>
      <c r="D3468" s="69">
        <f>precio_alta!C168</f>
        <v>0</v>
      </c>
      <c r="E3468" s="69">
        <f>precio_alta!D168</f>
        <v>0</v>
      </c>
      <c r="F3468" s="69">
        <f>precio_alta!E168</f>
        <v>0</v>
      </c>
      <c r="G3468" s="69">
        <f>precio_alta!F168</f>
        <v>0</v>
      </c>
      <c r="H3468" s="69" t="s">
        <v>188</v>
      </c>
      <c r="I3468" t="s">
        <v>195</v>
      </c>
      <c r="J3468" s="69">
        <f>precio_alta!R168</f>
        <v>0</v>
      </c>
    </row>
    <row r="3469" spans="1:10" x14ac:dyDescent="0.3">
      <c r="A3469" t="str">
        <f t="shared" si="54"/>
        <v>0Max Negocios + 39.90CUOTA</v>
      </c>
      <c r="B3469" s="69">
        <f>precio_alta!A169</f>
        <v>0</v>
      </c>
      <c r="C3469" s="69">
        <f>precio_alta!B169</f>
        <v>0</v>
      </c>
      <c r="D3469" s="69">
        <f>precio_alta!C169</f>
        <v>0</v>
      </c>
      <c r="E3469" s="69">
        <f>precio_alta!D169</f>
        <v>0</v>
      </c>
      <c r="F3469" s="69">
        <f>precio_alta!E169</f>
        <v>0</v>
      </c>
      <c r="G3469" s="69">
        <f>precio_alta!F169</f>
        <v>0</v>
      </c>
      <c r="H3469" s="69" t="s">
        <v>188</v>
      </c>
      <c r="I3469" t="s">
        <v>195</v>
      </c>
      <c r="J3469" s="69">
        <f>precio_alta!R169</f>
        <v>0</v>
      </c>
    </row>
    <row r="3470" spans="1:10" x14ac:dyDescent="0.3">
      <c r="A3470" t="str">
        <f t="shared" si="54"/>
        <v>0Max Negocios + 39.90CUOTA</v>
      </c>
      <c r="B3470" s="69">
        <f>precio_alta!A170</f>
        <v>0</v>
      </c>
      <c r="C3470" s="69">
        <f>precio_alta!B170</f>
        <v>0</v>
      </c>
      <c r="D3470" s="69">
        <f>precio_alta!C170</f>
        <v>0</v>
      </c>
      <c r="E3470" s="69">
        <f>precio_alta!D170</f>
        <v>0</v>
      </c>
      <c r="F3470" s="69">
        <f>precio_alta!E170</f>
        <v>0</v>
      </c>
      <c r="G3470" s="69">
        <f>precio_alta!F170</f>
        <v>0</v>
      </c>
      <c r="H3470" s="69" t="s">
        <v>188</v>
      </c>
      <c r="I3470" t="s">
        <v>195</v>
      </c>
      <c r="J3470" s="69">
        <f>precio_alta!R170</f>
        <v>0</v>
      </c>
    </row>
    <row r="3471" spans="1:10" x14ac:dyDescent="0.3">
      <c r="A3471" t="str">
        <f t="shared" si="54"/>
        <v>0Max Negocios + 39.90CUOTA</v>
      </c>
      <c r="B3471" s="69">
        <f>precio_alta!A171</f>
        <v>0</v>
      </c>
      <c r="C3471" s="69">
        <f>precio_alta!B171</f>
        <v>0</v>
      </c>
      <c r="D3471" s="69">
        <f>precio_alta!C171</f>
        <v>0</v>
      </c>
      <c r="E3471" s="69">
        <f>precio_alta!D171</f>
        <v>0</v>
      </c>
      <c r="F3471" s="69">
        <f>precio_alta!E171</f>
        <v>0</v>
      </c>
      <c r="G3471" s="69">
        <f>precio_alta!F171</f>
        <v>0</v>
      </c>
      <c r="H3471" s="69" t="s">
        <v>188</v>
      </c>
      <c r="I3471" t="s">
        <v>195</v>
      </c>
      <c r="J3471" s="69">
        <f>precio_alta!R171</f>
        <v>0</v>
      </c>
    </row>
    <row r="3472" spans="1:10" x14ac:dyDescent="0.3">
      <c r="A3472" t="str">
        <f t="shared" si="54"/>
        <v>0Max Negocios + 39.90CUOTA</v>
      </c>
      <c r="B3472" s="69">
        <f>precio_alta!A172</f>
        <v>0</v>
      </c>
      <c r="C3472" s="69">
        <f>precio_alta!B172</f>
        <v>0</v>
      </c>
      <c r="D3472" s="69">
        <f>precio_alta!C172</f>
        <v>0</v>
      </c>
      <c r="E3472" s="69">
        <f>precio_alta!D172</f>
        <v>0</v>
      </c>
      <c r="F3472" s="69">
        <f>precio_alta!E172</f>
        <v>0</v>
      </c>
      <c r="G3472" s="69">
        <f>precio_alta!F172</f>
        <v>0</v>
      </c>
      <c r="H3472" s="69" t="s">
        <v>188</v>
      </c>
      <c r="I3472" t="s">
        <v>195</v>
      </c>
      <c r="J3472" s="69">
        <f>precio_alta!R172</f>
        <v>0</v>
      </c>
    </row>
    <row r="3473" spans="1:10" x14ac:dyDescent="0.3">
      <c r="A3473" t="str">
        <f t="shared" si="54"/>
        <v>0Max Negocios + 39.90CUOTA</v>
      </c>
      <c r="B3473" s="69">
        <f>precio_alta!A173</f>
        <v>0</v>
      </c>
      <c r="C3473" s="69">
        <f>precio_alta!B173</f>
        <v>0</v>
      </c>
      <c r="D3473" s="69">
        <f>precio_alta!C173</f>
        <v>0</v>
      </c>
      <c r="E3473" s="69">
        <f>precio_alta!D173</f>
        <v>0</v>
      </c>
      <c r="F3473" s="69">
        <f>precio_alta!E173</f>
        <v>0</v>
      </c>
      <c r="G3473" s="69">
        <f>precio_alta!F173</f>
        <v>0</v>
      </c>
      <c r="H3473" s="69" t="s">
        <v>188</v>
      </c>
      <c r="I3473" t="s">
        <v>195</v>
      </c>
      <c r="J3473" s="69">
        <f>precio_alta!R173</f>
        <v>0</v>
      </c>
    </row>
    <row r="3474" spans="1:10" x14ac:dyDescent="0.3">
      <c r="A3474" t="str">
        <f t="shared" si="54"/>
        <v>0Max Negocios + 39.90CUOTA</v>
      </c>
      <c r="B3474" s="69">
        <f>precio_alta!A174</f>
        <v>0</v>
      </c>
      <c r="C3474" s="69">
        <f>precio_alta!B174</f>
        <v>0</v>
      </c>
      <c r="D3474" s="69">
        <f>precio_alta!C174</f>
        <v>0</v>
      </c>
      <c r="E3474" s="69">
        <f>precio_alta!D174</f>
        <v>0</v>
      </c>
      <c r="F3474" s="69">
        <f>precio_alta!E174</f>
        <v>0</v>
      </c>
      <c r="G3474" s="69">
        <f>precio_alta!F174</f>
        <v>0</v>
      </c>
      <c r="H3474" s="69" t="s">
        <v>188</v>
      </c>
      <c r="I3474" t="s">
        <v>195</v>
      </c>
      <c r="J3474" s="69">
        <f>precio_alta!R174</f>
        <v>0</v>
      </c>
    </row>
    <row r="3475" spans="1:10" x14ac:dyDescent="0.3">
      <c r="A3475" t="str">
        <f t="shared" si="54"/>
        <v>0Max Negocios + 39.90CUOTA</v>
      </c>
      <c r="B3475" s="69">
        <f>precio_alta!A175</f>
        <v>0</v>
      </c>
      <c r="C3475" s="69">
        <f>precio_alta!B175</f>
        <v>0</v>
      </c>
      <c r="D3475" s="69">
        <f>precio_alta!C175</f>
        <v>0</v>
      </c>
      <c r="E3475" s="69">
        <f>precio_alta!D175</f>
        <v>0</v>
      </c>
      <c r="F3475" s="69">
        <f>precio_alta!E175</f>
        <v>0</v>
      </c>
      <c r="G3475" s="69">
        <f>precio_alta!F175</f>
        <v>0</v>
      </c>
      <c r="H3475" s="69" t="s">
        <v>188</v>
      </c>
      <c r="I3475" t="s">
        <v>195</v>
      </c>
      <c r="J3475" s="69">
        <f>precio_alta!R175</f>
        <v>0</v>
      </c>
    </row>
    <row r="3476" spans="1:10" x14ac:dyDescent="0.3">
      <c r="A3476" t="str">
        <f t="shared" si="54"/>
        <v>0Max Negocios + 39.90CUOTA</v>
      </c>
      <c r="B3476" s="69">
        <f>precio_alta!A176</f>
        <v>0</v>
      </c>
      <c r="C3476" s="69">
        <f>precio_alta!B176</f>
        <v>0</v>
      </c>
      <c r="D3476" s="69">
        <f>precio_alta!C176</f>
        <v>0</v>
      </c>
      <c r="E3476" s="69">
        <f>precio_alta!D176</f>
        <v>0</v>
      </c>
      <c r="F3476" s="69">
        <f>precio_alta!E176</f>
        <v>0</v>
      </c>
      <c r="G3476" s="69">
        <f>precio_alta!F176</f>
        <v>0</v>
      </c>
      <c r="H3476" s="69" t="s">
        <v>188</v>
      </c>
      <c r="I3476" t="s">
        <v>195</v>
      </c>
      <c r="J3476" s="69">
        <f>precio_alta!R176</f>
        <v>0</v>
      </c>
    </row>
    <row r="3477" spans="1:10" x14ac:dyDescent="0.3">
      <c r="A3477" t="str">
        <f t="shared" si="54"/>
        <v>0Max Negocios + 39.90CUOTA</v>
      </c>
      <c r="B3477" s="69">
        <f>precio_alta!A177</f>
        <v>0</v>
      </c>
      <c r="C3477" s="69">
        <f>precio_alta!B177</f>
        <v>0</v>
      </c>
      <c r="D3477" s="69">
        <f>precio_alta!C177</f>
        <v>0</v>
      </c>
      <c r="E3477" s="69">
        <f>precio_alta!D177</f>
        <v>0</v>
      </c>
      <c r="F3477" s="69">
        <f>precio_alta!E177</f>
        <v>0</v>
      </c>
      <c r="G3477" s="69">
        <f>precio_alta!F177</f>
        <v>0</v>
      </c>
      <c r="H3477" s="69" t="s">
        <v>188</v>
      </c>
      <c r="I3477" t="s">
        <v>195</v>
      </c>
      <c r="J3477" s="69">
        <f>precio_alta!R177</f>
        <v>0</v>
      </c>
    </row>
    <row r="3478" spans="1:10" x14ac:dyDescent="0.3">
      <c r="A3478" t="str">
        <f t="shared" si="54"/>
        <v>0Max Negocios + 39.90CUOTA</v>
      </c>
      <c r="B3478" s="69">
        <f>precio_alta!A178</f>
        <v>0</v>
      </c>
      <c r="C3478" s="69">
        <f>precio_alta!B178</f>
        <v>0</v>
      </c>
      <c r="D3478" s="69">
        <f>precio_alta!C178</f>
        <v>0</v>
      </c>
      <c r="E3478" s="69">
        <f>precio_alta!D178</f>
        <v>0</v>
      </c>
      <c r="F3478" s="69">
        <f>precio_alta!E178</f>
        <v>0</v>
      </c>
      <c r="G3478" s="69">
        <f>precio_alta!F178</f>
        <v>0</v>
      </c>
      <c r="H3478" s="69" t="s">
        <v>188</v>
      </c>
      <c r="I3478" t="s">
        <v>195</v>
      </c>
      <c r="J3478" s="69">
        <f>precio_alta!R178</f>
        <v>0</v>
      </c>
    </row>
    <row r="3479" spans="1:10" x14ac:dyDescent="0.3">
      <c r="A3479" t="str">
        <f t="shared" si="54"/>
        <v>0Max Negocios + 39.90CUOTA</v>
      </c>
      <c r="B3479" s="69">
        <f>precio_alta!A179</f>
        <v>0</v>
      </c>
      <c r="C3479" s="69">
        <f>precio_alta!B179</f>
        <v>0</v>
      </c>
      <c r="D3479" s="69">
        <f>precio_alta!C179</f>
        <v>0</v>
      </c>
      <c r="E3479" s="69">
        <f>precio_alta!D179</f>
        <v>0</v>
      </c>
      <c r="F3479" s="69">
        <f>precio_alta!E179</f>
        <v>0</v>
      </c>
      <c r="G3479" s="69">
        <f>precio_alta!F179</f>
        <v>0</v>
      </c>
      <c r="H3479" s="69" t="s">
        <v>188</v>
      </c>
      <c r="I3479" t="s">
        <v>195</v>
      </c>
      <c r="J3479" s="69">
        <f>precio_alta!R179</f>
        <v>0</v>
      </c>
    </row>
    <row r="3480" spans="1:10" x14ac:dyDescent="0.3">
      <c r="A3480" t="str">
        <f t="shared" si="54"/>
        <v>0Max Negocios + 39.90CUOTA</v>
      </c>
      <c r="B3480" s="69">
        <f>precio_alta!A180</f>
        <v>0</v>
      </c>
      <c r="C3480" s="69">
        <f>precio_alta!B180</f>
        <v>0</v>
      </c>
      <c r="D3480" s="69">
        <f>precio_alta!C180</f>
        <v>0</v>
      </c>
      <c r="E3480" s="69">
        <f>precio_alta!D180</f>
        <v>0</v>
      </c>
      <c r="F3480" s="69">
        <f>precio_alta!E180</f>
        <v>0</v>
      </c>
      <c r="G3480" s="69">
        <f>precio_alta!F180</f>
        <v>0</v>
      </c>
      <c r="H3480" s="69" t="s">
        <v>188</v>
      </c>
      <c r="I3480" t="s">
        <v>195</v>
      </c>
      <c r="J3480" s="69">
        <f>precio_alta!R180</f>
        <v>0</v>
      </c>
    </row>
    <row r="3481" spans="1:10" x14ac:dyDescent="0.3">
      <c r="A3481" t="str">
        <f t="shared" si="54"/>
        <v>0Max Negocios + 39.90CUOTA</v>
      </c>
      <c r="B3481" s="69">
        <f>precio_alta!A181</f>
        <v>0</v>
      </c>
      <c r="C3481" s="69">
        <f>precio_alta!B181</f>
        <v>0</v>
      </c>
      <c r="D3481" s="69">
        <f>precio_alta!C181</f>
        <v>0</v>
      </c>
      <c r="E3481" s="69">
        <f>precio_alta!D181</f>
        <v>0</v>
      </c>
      <c r="F3481" s="69">
        <f>precio_alta!E181</f>
        <v>0</v>
      </c>
      <c r="G3481" s="69">
        <f>precio_alta!F181</f>
        <v>0</v>
      </c>
      <c r="H3481" s="69" t="s">
        <v>188</v>
      </c>
      <c r="I3481" t="s">
        <v>195</v>
      </c>
      <c r="J3481" s="69">
        <f>precio_alta!R181</f>
        <v>0</v>
      </c>
    </row>
    <row r="3482" spans="1:10" x14ac:dyDescent="0.3">
      <c r="A3482" t="str">
        <f t="shared" si="54"/>
        <v>0Max Negocios + 39.90CUOTA</v>
      </c>
      <c r="B3482" s="69">
        <f>precio_alta!A182</f>
        <v>0</v>
      </c>
      <c r="C3482" s="69">
        <f>precio_alta!B182</f>
        <v>0</v>
      </c>
      <c r="D3482" s="69">
        <f>precio_alta!C182</f>
        <v>0</v>
      </c>
      <c r="E3482" s="69">
        <f>precio_alta!D182</f>
        <v>0</v>
      </c>
      <c r="F3482" s="69">
        <f>precio_alta!E182</f>
        <v>0</v>
      </c>
      <c r="G3482" s="69">
        <f>precio_alta!F182</f>
        <v>0</v>
      </c>
      <c r="H3482" s="69" t="s">
        <v>188</v>
      </c>
      <c r="I3482" t="s">
        <v>195</v>
      </c>
      <c r="J3482" s="69">
        <f>precio_alta!R182</f>
        <v>0</v>
      </c>
    </row>
    <row r="3483" spans="1:10" x14ac:dyDescent="0.3">
      <c r="A3483" t="str">
        <f t="shared" si="54"/>
        <v>0Max Negocios + 39.90CUOTA</v>
      </c>
      <c r="B3483" s="69">
        <f>precio_alta!A183</f>
        <v>0</v>
      </c>
      <c r="C3483" s="69">
        <f>precio_alta!B183</f>
        <v>0</v>
      </c>
      <c r="D3483" s="69">
        <f>precio_alta!C183</f>
        <v>0</v>
      </c>
      <c r="E3483" s="69">
        <f>precio_alta!D183</f>
        <v>0</v>
      </c>
      <c r="F3483" s="69">
        <f>precio_alta!E183</f>
        <v>0</v>
      </c>
      <c r="G3483" s="69">
        <f>precio_alta!F183</f>
        <v>0</v>
      </c>
      <c r="H3483" s="69" t="s">
        <v>188</v>
      </c>
      <c r="I3483" t="s">
        <v>195</v>
      </c>
      <c r="J3483" s="69">
        <f>precio_alta!R183</f>
        <v>0</v>
      </c>
    </row>
    <row r="3484" spans="1:10" x14ac:dyDescent="0.3">
      <c r="A3484" t="str">
        <f t="shared" si="54"/>
        <v>0Max Negocios + 39.90CUOTA</v>
      </c>
      <c r="B3484" s="69">
        <f>precio_alta!A184</f>
        <v>0</v>
      </c>
      <c r="C3484" s="69">
        <f>precio_alta!B184</f>
        <v>0</v>
      </c>
      <c r="D3484" s="69">
        <f>precio_alta!C184</f>
        <v>0</v>
      </c>
      <c r="E3484" s="69">
        <f>precio_alta!D184</f>
        <v>0</v>
      </c>
      <c r="F3484" s="69">
        <f>precio_alta!E184</f>
        <v>0</v>
      </c>
      <c r="G3484" s="69">
        <f>precio_alta!F184</f>
        <v>0</v>
      </c>
      <c r="H3484" s="69" t="s">
        <v>188</v>
      </c>
      <c r="I3484" t="s">
        <v>195</v>
      </c>
      <c r="J3484" s="69">
        <f>precio_alta!R184</f>
        <v>0</v>
      </c>
    </row>
    <row r="3485" spans="1:10" x14ac:dyDescent="0.3">
      <c r="A3485" t="str">
        <f t="shared" si="54"/>
        <v>0Max Negocios + 39.90CUOTA</v>
      </c>
      <c r="B3485" s="69">
        <f>precio_alta!A185</f>
        <v>0</v>
      </c>
      <c r="C3485" s="69">
        <f>precio_alta!B185</f>
        <v>0</v>
      </c>
      <c r="D3485" s="69">
        <f>precio_alta!C185</f>
        <v>0</v>
      </c>
      <c r="E3485" s="69">
        <f>precio_alta!D185</f>
        <v>0</v>
      </c>
      <c r="F3485" s="69">
        <f>precio_alta!E185</f>
        <v>0</v>
      </c>
      <c r="G3485" s="69">
        <f>precio_alta!F185</f>
        <v>0</v>
      </c>
      <c r="H3485" s="69" t="s">
        <v>188</v>
      </c>
      <c r="I3485" t="s">
        <v>195</v>
      </c>
      <c r="J3485" s="69">
        <f>precio_alta!R185</f>
        <v>0</v>
      </c>
    </row>
    <row r="3486" spans="1:10" x14ac:dyDescent="0.3">
      <c r="A3486" t="str">
        <f t="shared" si="54"/>
        <v>0Max Negocios + 39.90CUOTA</v>
      </c>
      <c r="B3486" s="69">
        <f>precio_alta!A186</f>
        <v>0</v>
      </c>
      <c r="C3486" s="69">
        <f>precio_alta!B186</f>
        <v>0</v>
      </c>
      <c r="D3486" s="69">
        <f>precio_alta!C186</f>
        <v>0</v>
      </c>
      <c r="E3486" s="69">
        <f>precio_alta!D186</f>
        <v>0</v>
      </c>
      <c r="F3486" s="69">
        <f>precio_alta!E186</f>
        <v>0</v>
      </c>
      <c r="G3486" s="69">
        <f>precio_alta!F186</f>
        <v>0</v>
      </c>
      <c r="H3486" s="69" t="s">
        <v>188</v>
      </c>
      <c r="I3486" t="s">
        <v>195</v>
      </c>
      <c r="J3486" s="69">
        <f>precio_alta!R186</f>
        <v>0</v>
      </c>
    </row>
    <row r="3487" spans="1:10" x14ac:dyDescent="0.3">
      <c r="A3487" t="str">
        <f t="shared" si="54"/>
        <v>0Max Negocios + 39.90CUOTA</v>
      </c>
      <c r="B3487" s="69">
        <f>precio_alta!A187</f>
        <v>0</v>
      </c>
      <c r="C3487" s="69">
        <f>precio_alta!B187</f>
        <v>0</v>
      </c>
      <c r="D3487" s="69">
        <f>precio_alta!C187</f>
        <v>0</v>
      </c>
      <c r="E3487" s="69">
        <f>precio_alta!D187</f>
        <v>0</v>
      </c>
      <c r="F3487" s="69">
        <f>precio_alta!E187</f>
        <v>0</v>
      </c>
      <c r="G3487" s="69">
        <f>precio_alta!F187</f>
        <v>0</v>
      </c>
      <c r="H3487" s="69" t="s">
        <v>188</v>
      </c>
      <c r="I3487" t="s">
        <v>195</v>
      </c>
      <c r="J3487" s="69">
        <f>precio_alta!R187</f>
        <v>0</v>
      </c>
    </row>
    <row r="3488" spans="1:10" x14ac:dyDescent="0.3">
      <c r="A3488" t="str">
        <f t="shared" si="54"/>
        <v>0Max Negocios + 39.90CUOTA</v>
      </c>
      <c r="B3488" s="69">
        <f>precio_alta!A188</f>
        <v>0</v>
      </c>
      <c r="C3488" s="69">
        <f>precio_alta!B188</f>
        <v>0</v>
      </c>
      <c r="D3488" s="69">
        <f>precio_alta!C188</f>
        <v>0</v>
      </c>
      <c r="E3488" s="69">
        <f>precio_alta!D188</f>
        <v>0</v>
      </c>
      <c r="F3488" s="69">
        <f>precio_alta!E188</f>
        <v>0</v>
      </c>
      <c r="G3488" s="69">
        <f>precio_alta!F188</f>
        <v>0</v>
      </c>
      <c r="H3488" s="69" t="s">
        <v>188</v>
      </c>
      <c r="I3488" t="s">
        <v>195</v>
      </c>
      <c r="J3488" s="69">
        <f>precio_alta!R188</f>
        <v>0</v>
      </c>
    </row>
    <row r="3489" spans="1:10" x14ac:dyDescent="0.3">
      <c r="A3489" t="str">
        <f t="shared" si="54"/>
        <v>0Max Negocios + 39.90CUOTA</v>
      </c>
      <c r="B3489" s="69">
        <f>precio_alta!A189</f>
        <v>0</v>
      </c>
      <c r="C3489" s="69">
        <f>precio_alta!B189</f>
        <v>0</v>
      </c>
      <c r="D3489" s="69">
        <f>precio_alta!C189</f>
        <v>0</v>
      </c>
      <c r="E3489" s="69">
        <f>precio_alta!D189</f>
        <v>0</v>
      </c>
      <c r="F3489" s="69">
        <f>precio_alta!E189</f>
        <v>0</v>
      </c>
      <c r="G3489" s="69">
        <f>precio_alta!F189</f>
        <v>0</v>
      </c>
      <c r="H3489" s="69" t="s">
        <v>188</v>
      </c>
      <c r="I3489" t="s">
        <v>195</v>
      </c>
      <c r="J3489" s="69">
        <f>precio_alta!R189</f>
        <v>0</v>
      </c>
    </row>
    <row r="3490" spans="1:10" x14ac:dyDescent="0.3">
      <c r="A3490" t="str">
        <f t="shared" si="54"/>
        <v>0Max Negocios + 39.90CUOTA</v>
      </c>
      <c r="B3490" s="69">
        <f>precio_alta!A190</f>
        <v>0</v>
      </c>
      <c r="C3490" s="69">
        <f>precio_alta!B190</f>
        <v>0</v>
      </c>
      <c r="D3490" s="69">
        <f>precio_alta!C190</f>
        <v>0</v>
      </c>
      <c r="E3490" s="69">
        <f>precio_alta!D190</f>
        <v>0</v>
      </c>
      <c r="F3490" s="69">
        <f>precio_alta!E190</f>
        <v>0</v>
      </c>
      <c r="G3490" s="69">
        <f>precio_alta!F190</f>
        <v>0</v>
      </c>
      <c r="H3490" s="69" t="s">
        <v>188</v>
      </c>
      <c r="I3490" t="s">
        <v>195</v>
      </c>
      <c r="J3490" s="69">
        <f>precio_alta!R190</f>
        <v>0</v>
      </c>
    </row>
    <row r="3491" spans="1:10" x14ac:dyDescent="0.3">
      <c r="A3491" t="str">
        <f t="shared" si="54"/>
        <v>0Max Negocios + 39.90CUOTA</v>
      </c>
      <c r="B3491" s="69">
        <f>precio_alta!A191</f>
        <v>0</v>
      </c>
      <c r="C3491" s="69">
        <f>precio_alta!B191</f>
        <v>0</v>
      </c>
      <c r="D3491" s="69">
        <f>precio_alta!C191</f>
        <v>0</v>
      </c>
      <c r="E3491" s="69">
        <f>precio_alta!D191</f>
        <v>0</v>
      </c>
      <c r="F3491" s="69">
        <f>precio_alta!E191</f>
        <v>0</v>
      </c>
      <c r="G3491" s="69">
        <f>precio_alta!F191</f>
        <v>0</v>
      </c>
      <c r="H3491" s="69" t="s">
        <v>188</v>
      </c>
      <c r="I3491" t="s">
        <v>195</v>
      </c>
      <c r="J3491" s="69">
        <f>precio_alta!R191</f>
        <v>0</v>
      </c>
    </row>
    <row r="3492" spans="1:10" x14ac:dyDescent="0.3">
      <c r="A3492" t="str">
        <f t="shared" si="54"/>
        <v>0Max Negocios + 39.90CUOTA</v>
      </c>
      <c r="B3492" s="69">
        <f>precio_alta!A192</f>
        <v>0</v>
      </c>
      <c r="C3492" s="69">
        <f>precio_alta!B192</f>
        <v>0</v>
      </c>
      <c r="D3492" s="69">
        <f>precio_alta!C192</f>
        <v>0</v>
      </c>
      <c r="E3492" s="69">
        <f>precio_alta!D192</f>
        <v>0</v>
      </c>
      <c r="F3492" s="69">
        <f>precio_alta!E192</f>
        <v>0</v>
      </c>
      <c r="G3492" s="69">
        <f>precio_alta!F192</f>
        <v>0</v>
      </c>
      <c r="H3492" s="69" t="s">
        <v>188</v>
      </c>
      <c r="I3492" t="s">
        <v>195</v>
      </c>
      <c r="J3492" s="69">
        <f>precio_alta!R192</f>
        <v>0</v>
      </c>
    </row>
    <row r="3493" spans="1:10" x14ac:dyDescent="0.3">
      <c r="A3493" t="str">
        <f t="shared" si="54"/>
        <v>0Max Negocios + 39.90CUOTA</v>
      </c>
      <c r="B3493" s="69">
        <f>precio_alta!A193</f>
        <v>0</v>
      </c>
      <c r="C3493" s="69">
        <f>precio_alta!B193</f>
        <v>0</v>
      </c>
      <c r="D3493" s="69">
        <f>precio_alta!C193</f>
        <v>0</v>
      </c>
      <c r="E3493" s="69">
        <f>precio_alta!D193</f>
        <v>0</v>
      </c>
      <c r="F3493" s="69">
        <f>precio_alta!E193</f>
        <v>0</v>
      </c>
      <c r="G3493" s="69">
        <f>precio_alta!F193</f>
        <v>0</v>
      </c>
      <c r="H3493" s="69" t="s">
        <v>188</v>
      </c>
      <c r="I3493" t="s">
        <v>195</v>
      </c>
      <c r="J3493" s="69">
        <f>precio_alta!R193</f>
        <v>0</v>
      </c>
    </row>
    <row r="3494" spans="1:10" x14ac:dyDescent="0.3">
      <c r="A3494" t="str">
        <f t="shared" si="54"/>
        <v>0Max Negocios + 39.90CUOTA</v>
      </c>
      <c r="B3494" s="69">
        <f>precio_alta!A194</f>
        <v>0</v>
      </c>
      <c r="C3494" s="69">
        <f>precio_alta!B194</f>
        <v>0</v>
      </c>
      <c r="D3494" s="69">
        <f>precio_alta!C194</f>
        <v>0</v>
      </c>
      <c r="E3494" s="69">
        <f>precio_alta!D194</f>
        <v>0</v>
      </c>
      <c r="F3494" s="69">
        <f>precio_alta!E194</f>
        <v>0</v>
      </c>
      <c r="G3494" s="69">
        <f>precio_alta!F194</f>
        <v>0</v>
      </c>
      <c r="H3494" s="69" t="s">
        <v>188</v>
      </c>
      <c r="I3494" t="s">
        <v>195</v>
      </c>
      <c r="J3494" s="69">
        <f>precio_alta!R194</f>
        <v>0</v>
      </c>
    </row>
    <row r="3495" spans="1:10" x14ac:dyDescent="0.3">
      <c r="A3495" t="str">
        <f t="shared" si="54"/>
        <v>0Max Negocios + 39.90CUOTA</v>
      </c>
      <c r="B3495" s="69">
        <f>precio_alta!A195</f>
        <v>0</v>
      </c>
      <c r="C3495" s="69">
        <f>precio_alta!B195</f>
        <v>0</v>
      </c>
      <c r="D3495" s="69">
        <f>precio_alta!C195</f>
        <v>0</v>
      </c>
      <c r="E3495" s="69">
        <f>precio_alta!D195</f>
        <v>0</v>
      </c>
      <c r="F3495" s="69">
        <f>precio_alta!E195</f>
        <v>0</v>
      </c>
      <c r="G3495" s="69">
        <f>precio_alta!F195</f>
        <v>0</v>
      </c>
      <c r="H3495" s="69" t="s">
        <v>188</v>
      </c>
      <c r="I3495" t="s">
        <v>195</v>
      </c>
      <c r="J3495" s="69">
        <f>precio_alta!R195</f>
        <v>0</v>
      </c>
    </row>
    <row r="3496" spans="1:10" x14ac:dyDescent="0.3">
      <c r="A3496" t="str">
        <f t="shared" si="54"/>
        <v>0Max Negocios + 39.90CUOTA</v>
      </c>
      <c r="B3496" s="69">
        <f>precio_alta!A196</f>
        <v>0</v>
      </c>
      <c r="C3496" s="69">
        <f>precio_alta!B196</f>
        <v>0</v>
      </c>
      <c r="D3496" s="69">
        <f>precio_alta!C196</f>
        <v>0</v>
      </c>
      <c r="E3496" s="69">
        <f>precio_alta!D196</f>
        <v>0</v>
      </c>
      <c r="F3496" s="69">
        <f>precio_alta!E196</f>
        <v>0</v>
      </c>
      <c r="G3496" s="69">
        <f>precio_alta!F196</f>
        <v>0</v>
      </c>
      <c r="H3496" s="69" t="s">
        <v>188</v>
      </c>
      <c r="I3496" t="s">
        <v>195</v>
      </c>
      <c r="J3496" s="69">
        <f>precio_alta!R196</f>
        <v>0</v>
      </c>
    </row>
    <row r="3497" spans="1:10" x14ac:dyDescent="0.3">
      <c r="A3497" t="str">
        <f t="shared" si="54"/>
        <v>0Max Negocios + 39.90CUOTA</v>
      </c>
      <c r="B3497" s="69">
        <f>precio_alta!A197</f>
        <v>0</v>
      </c>
      <c r="C3497" s="69">
        <f>precio_alta!B197</f>
        <v>0</v>
      </c>
      <c r="D3497" s="69">
        <f>precio_alta!C197</f>
        <v>0</v>
      </c>
      <c r="E3497" s="69">
        <f>precio_alta!D197</f>
        <v>0</v>
      </c>
      <c r="F3497" s="69">
        <f>precio_alta!E197</f>
        <v>0</v>
      </c>
      <c r="G3497" s="69">
        <f>precio_alta!F197</f>
        <v>0</v>
      </c>
      <c r="H3497" s="69" t="s">
        <v>188</v>
      </c>
      <c r="I3497" t="s">
        <v>195</v>
      </c>
      <c r="J3497" s="69">
        <f>precio_alta!R197</f>
        <v>0</v>
      </c>
    </row>
    <row r="3498" spans="1:10" x14ac:dyDescent="0.3">
      <c r="A3498" t="str">
        <f t="shared" si="54"/>
        <v>0Max Negocios + 39.90CUOTA</v>
      </c>
      <c r="B3498" s="69">
        <f>precio_alta!A198</f>
        <v>0</v>
      </c>
      <c r="C3498" s="69">
        <f>precio_alta!B198</f>
        <v>0</v>
      </c>
      <c r="D3498" s="69">
        <f>precio_alta!C198</f>
        <v>0</v>
      </c>
      <c r="E3498" s="69">
        <f>precio_alta!D198</f>
        <v>0</v>
      </c>
      <c r="F3498" s="69">
        <f>precio_alta!E198</f>
        <v>0</v>
      </c>
      <c r="G3498" s="69">
        <f>precio_alta!F198</f>
        <v>0</v>
      </c>
      <c r="H3498" s="69" t="s">
        <v>188</v>
      </c>
      <c r="I3498" t="s">
        <v>195</v>
      </c>
      <c r="J3498" s="69">
        <f>precio_alta!R198</f>
        <v>0</v>
      </c>
    </row>
    <row r="3499" spans="1:10" x14ac:dyDescent="0.3">
      <c r="A3499" t="str">
        <f t="shared" si="54"/>
        <v>0Max Negocios + 39.90CUOTA</v>
      </c>
      <c r="B3499" s="69">
        <f>precio_alta!A199</f>
        <v>0</v>
      </c>
      <c r="C3499" s="69">
        <f>precio_alta!B199</f>
        <v>0</v>
      </c>
      <c r="D3499" s="69">
        <f>precio_alta!C199</f>
        <v>0</v>
      </c>
      <c r="E3499" s="69">
        <f>precio_alta!D199</f>
        <v>0</v>
      </c>
      <c r="F3499" s="69">
        <f>precio_alta!E199</f>
        <v>0</v>
      </c>
      <c r="G3499" s="69">
        <f>precio_alta!F199</f>
        <v>0</v>
      </c>
      <c r="H3499" s="69" t="s">
        <v>188</v>
      </c>
      <c r="I3499" t="s">
        <v>195</v>
      </c>
      <c r="J3499" s="69">
        <f>precio_alta!R199</f>
        <v>0</v>
      </c>
    </row>
    <row r="3500" spans="1:10" x14ac:dyDescent="0.3">
      <c r="A3500" t="str">
        <f t="shared" si="54"/>
        <v>0Max Negocios + 39.90CUOTA</v>
      </c>
      <c r="B3500" s="69">
        <f>precio_alta!A200</f>
        <v>0</v>
      </c>
      <c r="C3500" s="69">
        <f>precio_alta!B200</f>
        <v>0</v>
      </c>
      <c r="D3500" s="69">
        <f>precio_alta!C200</f>
        <v>0</v>
      </c>
      <c r="E3500" s="69">
        <f>precio_alta!D200</f>
        <v>0</v>
      </c>
      <c r="F3500" s="69">
        <f>precio_alta!E200</f>
        <v>0</v>
      </c>
      <c r="G3500" s="69">
        <f>precio_alta!F200</f>
        <v>0</v>
      </c>
      <c r="H3500" s="69" t="s">
        <v>188</v>
      </c>
      <c r="I3500" t="s">
        <v>195</v>
      </c>
      <c r="J3500" s="69">
        <f>precio_alta!R200</f>
        <v>0</v>
      </c>
    </row>
    <row r="3501" spans="1:10" x14ac:dyDescent="0.3">
      <c r="A3501" t="str">
        <f t="shared" si="54"/>
        <v>0Max Negocios + 39.90CUOTA</v>
      </c>
      <c r="B3501" s="69">
        <f>precio_alta!A201</f>
        <v>0</v>
      </c>
      <c r="C3501" s="69">
        <f>precio_alta!B201</f>
        <v>0</v>
      </c>
      <c r="D3501" s="69">
        <f>precio_alta!C201</f>
        <v>0</v>
      </c>
      <c r="E3501" s="69">
        <f>precio_alta!D201</f>
        <v>0</v>
      </c>
      <c r="F3501" s="69">
        <f>precio_alta!E201</f>
        <v>0</v>
      </c>
      <c r="G3501" s="69">
        <f>precio_alta!F201</f>
        <v>0</v>
      </c>
      <c r="H3501" s="69" t="s">
        <v>188</v>
      </c>
      <c r="I3501" t="s">
        <v>195</v>
      </c>
      <c r="J3501" s="69">
        <f>precio_alta!R201</f>
        <v>0</v>
      </c>
    </row>
    <row r="3502" spans="1:10" x14ac:dyDescent="0.3">
      <c r="A3502" t="str">
        <f t="shared" si="54"/>
        <v>0Max Negocios + 39.90CUOTA</v>
      </c>
      <c r="B3502" s="69">
        <f>precio_alta!A202</f>
        <v>0</v>
      </c>
      <c r="C3502" s="69">
        <f>precio_alta!B202</f>
        <v>0</v>
      </c>
      <c r="D3502" s="69">
        <f>precio_alta!C202</f>
        <v>0</v>
      </c>
      <c r="E3502" s="69">
        <f>precio_alta!D202</f>
        <v>0</v>
      </c>
      <c r="F3502" s="69">
        <f>precio_alta!E202</f>
        <v>0</v>
      </c>
      <c r="G3502" s="69">
        <f>precio_alta!F202</f>
        <v>0</v>
      </c>
      <c r="H3502" s="69" t="s">
        <v>188</v>
      </c>
      <c r="I3502" t="s">
        <v>195</v>
      </c>
      <c r="J3502" s="69">
        <f>precio_alta!R202</f>
        <v>0</v>
      </c>
    </row>
    <row r="3503" spans="1:10" x14ac:dyDescent="0.3">
      <c r="A3503" t="str">
        <f t="shared" si="54"/>
        <v>0Max Negocios + 39.90CUOTA</v>
      </c>
      <c r="B3503" s="69">
        <f>precio_alta!A203</f>
        <v>0</v>
      </c>
      <c r="C3503" s="69">
        <f>precio_alta!B203</f>
        <v>0</v>
      </c>
      <c r="D3503" s="69">
        <f>precio_alta!C203</f>
        <v>0</v>
      </c>
      <c r="E3503" s="69">
        <f>precio_alta!D203</f>
        <v>0</v>
      </c>
      <c r="F3503" s="69">
        <f>precio_alta!E203</f>
        <v>0</v>
      </c>
      <c r="G3503" s="69">
        <f>precio_alta!F203</f>
        <v>0</v>
      </c>
      <c r="H3503" s="69" t="s">
        <v>188</v>
      </c>
      <c r="I3503" t="s">
        <v>195</v>
      </c>
      <c r="J3503" s="69">
        <f>precio_alta!R203</f>
        <v>0</v>
      </c>
    </row>
    <row r="3504" spans="1:10" x14ac:dyDescent="0.3">
      <c r="A3504" t="str">
        <f t="shared" si="54"/>
        <v>0Max Negocios + 39.90CUOTA</v>
      </c>
      <c r="B3504" s="69">
        <f>precio_alta!A204</f>
        <v>0</v>
      </c>
      <c r="C3504" s="69">
        <f>precio_alta!B204</f>
        <v>0</v>
      </c>
      <c r="D3504" s="69">
        <f>precio_alta!C204</f>
        <v>0</v>
      </c>
      <c r="E3504" s="69">
        <f>precio_alta!D204</f>
        <v>0</v>
      </c>
      <c r="F3504" s="69">
        <f>precio_alta!E204</f>
        <v>0</v>
      </c>
      <c r="G3504" s="69">
        <f>precio_alta!F204</f>
        <v>0</v>
      </c>
      <c r="H3504" s="69" t="s">
        <v>188</v>
      </c>
      <c r="I3504" t="s">
        <v>195</v>
      </c>
      <c r="J3504" s="69">
        <f>precio_alta!R204</f>
        <v>0</v>
      </c>
    </row>
    <row r="3505" spans="1:10" x14ac:dyDescent="0.3">
      <c r="A3505" t="str">
        <f t="shared" si="54"/>
        <v>0Max Negocios + 39.90CUOTA</v>
      </c>
      <c r="B3505" s="69">
        <f>precio_alta!A205</f>
        <v>0</v>
      </c>
      <c r="C3505" s="69">
        <f>precio_alta!B205</f>
        <v>0</v>
      </c>
      <c r="D3505" s="69">
        <f>precio_alta!C205</f>
        <v>0</v>
      </c>
      <c r="E3505" s="69">
        <f>precio_alta!D205</f>
        <v>0</v>
      </c>
      <c r="F3505" s="69">
        <f>precio_alta!E205</f>
        <v>0</v>
      </c>
      <c r="G3505" s="69">
        <f>precio_alta!F205</f>
        <v>0</v>
      </c>
      <c r="H3505" s="69" t="s">
        <v>188</v>
      </c>
      <c r="I3505" t="s">
        <v>195</v>
      </c>
      <c r="J3505" s="69">
        <f>precio_alta!R205</f>
        <v>0</v>
      </c>
    </row>
    <row r="3506" spans="1:10" x14ac:dyDescent="0.3">
      <c r="A3506" t="str">
        <f t="shared" si="54"/>
        <v>0Max Negocios + 39.90CUOTA</v>
      </c>
      <c r="B3506" s="69">
        <f>precio_alta!A206</f>
        <v>0</v>
      </c>
      <c r="C3506" s="69">
        <f>precio_alta!B206</f>
        <v>0</v>
      </c>
      <c r="D3506" s="69">
        <f>precio_alta!C206</f>
        <v>0</v>
      </c>
      <c r="E3506" s="69">
        <f>precio_alta!D206</f>
        <v>0</v>
      </c>
      <c r="F3506" s="69">
        <f>precio_alta!E206</f>
        <v>0</v>
      </c>
      <c r="G3506" s="69">
        <f>precio_alta!F206</f>
        <v>0</v>
      </c>
      <c r="H3506" s="69" t="s">
        <v>188</v>
      </c>
      <c r="I3506" t="s">
        <v>195</v>
      </c>
      <c r="J3506" s="69">
        <f>precio_alta!R206</f>
        <v>0</v>
      </c>
    </row>
    <row r="3507" spans="1:10" x14ac:dyDescent="0.3">
      <c r="A3507" t="str">
        <f t="shared" si="54"/>
        <v>0Max Negocios + 39.90CUOTA</v>
      </c>
      <c r="B3507" s="69">
        <f>precio_alta!A207</f>
        <v>0</v>
      </c>
      <c r="C3507" s="69">
        <f>precio_alta!B207</f>
        <v>0</v>
      </c>
      <c r="D3507" s="69">
        <f>precio_alta!C207</f>
        <v>0</v>
      </c>
      <c r="E3507" s="69">
        <f>precio_alta!D207</f>
        <v>0</v>
      </c>
      <c r="F3507" s="69">
        <f>precio_alta!E207</f>
        <v>0</v>
      </c>
      <c r="G3507" s="69">
        <f>precio_alta!F207</f>
        <v>0</v>
      </c>
      <c r="H3507" s="69" t="s">
        <v>188</v>
      </c>
      <c r="I3507" t="s">
        <v>195</v>
      </c>
      <c r="J3507" s="69">
        <f>precio_alta!R207</f>
        <v>0</v>
      </c>
    </row>
    <row r="3508" spans="1:10" x14ac:dyDescent="0.3">
      <c r="A3508" t="str">
        <f t="shared" si="54"/>
        <v>0Max Negocios + 39.90CUOTA</v>
      </c>
      <c r="B3508" s="69">
        <f>precio_alta!A208</f>
        <v>0</v>
      </c>
      <c r="C3508" s="69">
        <f>precio_alta!B208</f>
        <v>0</v>
      </c>
      <c r="D3508" s="69">
        <f>precio_alta!C208</f>
        <v>0</v>
      </c>
      <c r="E3508" s="69">
        <f>precio_alta!D208</f>
        <v>0</v>
      </c>
      <c r="F3508" s="69">
        <f>precio_alta!E208</f>
        <v>0</v>
      </c>
      <c r="G3508" s="69">
        <f>precio_alta!F208</f>
        <v>0</v>
      </c>
      <c r="H3508" s="69" t="s">
        <v>188</v>
      </c>
      <c r="I3508" t="s">
        <v>195</v>
      </c>
      <c r="J3508" s="69">
        <f>precio_alta!R208</f>
        <v>0</v>
      </c>
    </row>
    <row r="3509" spans="1:10" x14ac:dyDescent="0.3">
      <c r="A3509" t="str">
        <f t="shared" si="54"/>
        <v>0Max Negocios + 39.90CUOTA</v>
      </c>
      <c r="B3509" s="69">
        <f>precio_alta!A209</f>
        <v>0</v>
      </c>
      <c r="C3509" s="69">
        <f>precio_alta!B209</f>
        <v>0</v>
      </c>
      <c r="D3509" s="69">
        <f>precio_alta!C209</f>
        <v>0</v>
      </c>
      <c r="E3509" s="69">
        <f>precio_alta!D209</f>
        <v>0</v>
      </c>
      <c r="F3509" s="69">
        <f>precio_alta!E209</f>
        <v>0</v>
      </c>
      <c r="G3509" s="69">
        <f>precio_alta!F209</f>
        <v>0</v>
      </c>
      <c r="H3509" s="69" t="s">
        <v>188</v>
      </c>
      <c r="I3509" t="s">
        <v>195</v>
      </c>
      <c r="J3509" s="69">
        <f>precio_alta!R209</f>
        <v>0</v>
      </c>
    </row>
    <row r="3510" spans="1:10" x14ac:dyDescent="0.3">
      <c r="A3510" t="str">
        <f t="shared" si="54"/>
        <v>0Max Negocios + 39.90CUOTA</v>
      </c>
      <c r="B3510" s="69">
        <f>precio_alta!A210</f>
        <v>0</v>
      </c>
      <c r="C3510" s="69">
        <f>precio_alta!B210</f>
        <v>0</v>
      </c>
      <c r="D3510" s="69">
        <f>precio_alta!C210</f>
        <v>0</v>
      </c>
      <c r="E3510" s="69">
        <f>precio_alta!D210</f>
        <v>0</v>
      </c>
      <c r="F3510" s="69">
        <f>precio_alta!E210</f>
        <v>0</v>
      </c>
      <c r="G3510" s="69">
        <f>precio_alta!F210</f>
        <v>0</v>
      </c>
      <c r="H3510" s="69" t="s">
        <v>188</v>
      </c>
      <c r="I3510" t="s">
        <v>195</v>
      </c>
      <c r="J3510" s="69">
        <f>precio_alta!R210</f>
        <v>0</v>
      </c>
    </row>
    <row r="3511" spans="1:10" x14ac:dyDescent="0.3">
      <c r="A3511" t="str">
        <f t="shared" si="54"/>
        <v>APPLE IPHONE 15 128GBMax Negocios + 49.90CUOTA</v>
      </c>
      <c r="B3511" s="69" t="str">
        <f>precio_alta!A3</f>
        <v>Corriente</v>
      </c>
      <c r="C3511" s="69" t="str">
        <f>precio_alta!B3</f>
        <v>5G</v>
      </c>
      <c r="D3511" s="69" t="str">
        <f>precio_alta!C3</f>
        <v>APPLE</v>
      </c>
      <c r="E3511" s="69" t="str">
        <f>precio_alta!D3</f>
        <v>APPLE IPHONE 15 128GB</v>
      </c>
      <c r="F3511" s="69">
        <f>precio_alta!E3</f>
        <v>3769</v>
      </c>
      <c r="G3511" s="69" t="str">
        <f>precio_alta!F3</f>
        <v>iOS</v>
      </c>
      <c r="H3511" s="69" t="s">
        <v>188</v>
      </c>
      <c r="I3511" t="s">
        <v>46</v>
      </c>
      <c r="J3511" s="69">
        <f>precio_alta!S3</f>
        <v>4427</v>
      </c>
    </row>
    <row r="3512" spans="1:10" x14ac:dyDescent="0.3">
      <c r="A3512" t="str">
        <f t="shared" si="54"/>
        <v>APPLE IPHONE 15 256GBMax Negocios + 49.90CUOTA</v>
      </c>
      <c r="B3512" s="69" t="str">
        <f>precio_alta!A4</f>
        <v>Corriente</v>
      </c>
      <c r="C3512" s="69" t="str">
        <f>precio_alta!B4</f>
        <v>5G</v>
      </c>
      <c r="D3512" s="69" t="str">
        <f>precio_alta!C4</f>
        <v>APPLE</v>
      </c>
      <c r="E3512" s="69" t="str">
        <f>precio_alta!D4</f>
        <v>APPLE IPHONE 15 256GB</v>
      </c>
      <c r="F3512" s="69">
        <f>precio_alta!E4</f>
        <v>5029</v>
      </c>
      <c r="G3512" s="69" t="str">
        <f>precio_alta!F4</f>
        <v>iOS</v>
      </c>
      <c r="H3512" s="69" t="s">
        <v>188</v>
      </c>
      <c r="I3512" t="s">
        <v>46</v>
      </c>
      <c r="J3512" s="69">
        <f>precio_alta!S4</f>
        <v>5903</v>
      </c>
    </row>
    <row r="3513" spans="1:10" x14ac:dyDescent="0.3">
      <c r="A3513" t="str">
        <f t="shared" si="54"/>
        <v>APPLE IPHONE 16 128GBMax Negocios + 49.90CUOTA</v>
      </c>
      <c r="B3513" s="69" t="str">
        <f>precio_alta!A5</f>
        <v>Corriente</v>
      </c>
      <c r="C3513" s="69" t="str">
        <f>precio_alta!B5</f>
        <v>5G</v>
      </c>
      <c r="D3513" s="69" t="str">
        <f>precio_alta!C5</f>
        <v>APPLE</v>
      </c>
      <c r="E3513" s="69" t="str">
        <f>precio_alta!D5</f>
        <v>APPLE IPHONE 16 128GB</v>
      </c>
      <c r="F3513" s="69">
        <f>precio_alta!E5</f>
        <v>4399</v>
      </c>
      <c r="G3513" s="69" t="str">
        <f>precio_alta!F5</f>
        <v>iOS</v>
      </c>
      <c r="H3513" s="69" t="s">
        <v>188</v>
      </c>
      <c r="I3513" t="s">
        <v>46</v>
      </c>
      <c r="J3513" s="69">
        <f>precio_alta!S5</f>
        <v>5171</v>
      </c>
    </row>
    <row r="3514" spans="1:10" x14ac:dyDescent="0.3">
      <c r="A3514" t="str">
        <f t="shared" si="54"/>
        <v>APPLE IPHONE 16 PRO 1TBMax Negocios + 49.90CUOTA</v>
      </c>
      <c r="B3514" s="69" t="str">
        <f>precio_alta!A6</f>
        <v>Corriente</v>
      </c>
      <c r="C3514" s="69" t="str">
        <f>precio_alta!B6</f>
        <v>5G</v>
      </c>
      <c r="D3514" s="69" t="str">
        <f>precio_alta!C6</f>
        <v>APPLE</v>
      </c>
      <c r="E3514" s="69" t="str">
        <f>precio_alta!D6</f>
        <v>APPLE IPHONE 16 PRO 1TB</v>
      </c>
      <c r="F3514" s="69">
        <f>precio_alta!E6</f>
        <v>9419</v>
      </c>
      <c r="G3514" s="69" t="str">
        <f>precio_alta!F6</f>
        <v>iOS</v>
      </c>
      <c r="H3514" s="69" t="s">
        <v>188</v>
      </c>
      <c r="I3514" t="s">
        <v>46</v>
      </c>
      <c r="J3514" s="69">
        <f>precio_alta!S6</f>
        <v>11075</v>
      </c>
    </row>
    <row r="3515" spans="1:10" x14ac:dyDescent="0.3">
      <c r="A3515" t="str">
        <f t="shared" si="54"/>
        <v>APPLE IPHONE 16 PRO 512GBMax Negocios + 49.90CUOTA</v>
      </c>
      <c r="B3515" s="69" t="str">
        <f>precio_alta!A7</f>
        <v>Corriente</v>
      </c>
      <c r="C3515" s="69" t="str">
        <f>precio_alta!B7</f>
        <v>5G</v>
      </c>
      <c r="D3515" s="69" t="str">
        <f>precio_alta!C7</f>
        <v>APPLE</v>
      </c>
      <c r="E3515" s="69" t="str">
        <f>precio_alta!D7</f>
        <v>APPLE IPHONE 16 PRO 512GB</v>
      </c>
      <c r="F3515" s="69">
        <f>precio_alta!E7</f>
        <v>8169</v>
      </c>
      <c r="G3515" s="69" t="str">
        <f>precio_alta!F7</f>
        <v>iOS</v>
      </c>
      <c r="H3515" s="69" t="s">
        <v>188</v>
      </c>
      <c r="I3515" t="s">
        <v>46</v>
      </c>
      <c r="J3515" s="69">
        <f>precio_alta!S7</f>
        <v>9599</v>
      </c>
    </row>
    <row r="3516" spans="1:10" x14ac:dyDescent="0.3">
      <c r="A3516" t="str">
        <f t="shared" si="54"/>
        <v>APPLE IPHONE 16 PRO MAX 1TBMax Negocios + 49.90CUOTA</v>
      </c>
      <c r="B3516" s="69" t="str">
        <f>precio_alta!A8</f>
        <v>Corriente</v>
      </c>
      <c r="C3516" s="69" t="str">
        <f>precio_alta!B8</f>
        <v>5G</v>
      </c>
      <c r="D3516" s="69" t="str">
        <f>precio_alta!C8</f>
        <v>APPLE</v>
      </c>
      <c r="E3516" s="69" t="str">
        <f>precio_alta!D8</f>
        <v>APPLE IPHONE 16 PRO MAX 1TB</v>
      </c>
      <c r="F3516" s="69">
        <f>precio_alta!E8</f>
        <v>10049</v>
      </c>
      <c r="G3516" s="69" t="str">
        <f>precio_alta!F8</f>
        <v>iOS</v>
      </c>
      <c r="H3516" s="69" t="s">
        <v>188</v>
      </c>
      <c r="I3516" t="s">
        <v>46</v>
      </c>
      <c r="J3516" s="69">
        <f>precio_alta!S8</f>
        <v>11819</v>
      </c>
    </row>
    <row r="3517" spans="1:10" x14ac:dyDescent="0.3">
      <c r="A3517" t="str">
        <f t="shared" si="54"/>
        <v>APPLE IPHONE 16 PRO MAX 512GBMax Negocios + 49.90CUOTA</v>
      </c>
      <c r="B3517" s="69" t="str">
        <f>precio_alta!A9</f>
        <v>Corriente</v>
      </c>
      <c r="C3517" s="69" t="str">
        <f>precio_alta!B9</f>
        <v>5G</v>
      </c>
      <c r="D3517" s="69" t="str">
        <f>precio_alta!C9</f>
        <v>APPLE</v>
      </c>
      <c r="E3517" s="69" t="str">
        <f>precio_alta!D9</f>
        <v>APPLE IPHONE 16 PRO MAX 512GB</v>
      </c>
      <c r="F3517" s="69">
        <f>precio_alta!E9</f>
        <v>8799</v>
      </c>
      <c r="G3517" s="69" t="str">
        <f>precio_alta!F9</f>
        <v>iOS</v>
      </c>
      <c r="H3517" s="69" t="s">
        <v>188</v>
      </c>
      <c r="I3517" t="s">
        <v>46</v>
      </c>
      <c r="J3517" s="69">
        <f>precio_alta!S9</f>
        <v>10343</v>
      </c>
    </row>
    <row r="3518" spans="1:10" x14ac:dyDescent="0.3">
      <c r="A3518" t="str">
        <f t="shared" si="54"/>
        <v>APPLE IPHONE 16e 128GBMax Negocios + 49.90CUOTA</v>
      </c>
      <c r="B3518" s="69" t="str">
        <f>precio_alta!A10</f>
        <v>Corriente</v>
      </c>
      <c r="C3518" s="69" t="str">
        <f>precio_alta!B10</f>
        <v>5G</v>
      </c>
      <c r="D3518" s="69" t="str">
        <f>precio_alta!C10</f>
        <v>APPLE</v>
      </c>
      <c r="E3518" s="69" t="str">
        <f>precio_alta!D10</f>
        <v>APPLE IPHONE 16e 128GB</v>
      </c>
      <c r="F3518" s="69">
        <f>precio_alta!E10</f>
        <v>3119</v>
      </c>
      <c r="G3518" s="69" t="str">
        <f>precio_alta!F10</f>
        <v>iOS</v>
      </c>
      <c r="H3518" s="69" t="s">
        <v>188</v>
      </c>
      <c r="I3518" t="s">
        <v>46</v>
      </c>
      <c r="J3518" s="69">
        <f>precio_alta!S10</f>
        <v>3671</v>
      </c>
    </row>
    <row r="3519" spans="1:10" x14ac:dyDescent="0.3">
      <c r="A3519" t="str">
        <f t="shared" si="54"/>
        <v>APPLE IPHONE 17 256GBMax Negocios + 49.90CUOTA</v>
      </c>
      <c r="B3519" s="69" t="str">
        <f>precio_alta!A11</f>
        <v>Corriente</v>
      </c>
      <c r="C3519" s="69" t="str">
        <f>precio_alta!B11</f>
        <v>5G</v>
      </c>
      <c r="D3519" s="69" t="str">
        <f>precio_alta!C11</f>
        <v>APPLE</v>
      </c>
      <c r="E3519" s="69" t="str">
        <f>precio_alta!D11</f>
        <v>APPLE IPHONE 17 256GB</v>
      </c>
      <c r="F3519" s="69">
        <f>precio_alta!E11</f>
        <v>5029</v>
      </c>
      <c r="G3519" s="69" t="str">
        <f>precio_alta!F11</f>
        <v>iOS</v>
      </c>
      <c r="H3519" s="69" t="s">
        <v>188</v>
      </c>
      <c r="I3519" t="s">
        <v>46</v>
      </c>
      <c r="J3519" s="69">
        <f>precio_alta!S11</f>
        <v>5903</v>
      </c>
    </row>
    <row r="3520" spans="1:10" x14ac:dyDescent="0.3">
      <c r="A3520" t="str">
        <f t="shared" si="54"/>
        <v>APPLE IPHONE 17 512GBMax Negocios + 49.90CUOTA</v>
      </c>
      <c r="B3520" s="69" t="str">
        <f>precio_alta!A12</f>
        <v>Corriente</v>
      </c>
      <c r="C3520" s="69" t="str">
        <f>precio_alta!B12</f>
        <v>5G</v>
      </c>
      <c r="D3520" s="69" t="str">
        <f>precio_alta!C12</f>
        <v>APPLE</v>
      </c>
      <c r="E3520" s="69" t="str">
        <f>precio_alta!D12</f>
        <v>APPLE IPHONE 17 512GB</v>
      </c>
      <c r="F3520" s="69">
        <f>precio_alta!E12</f>
        <v>6279</v>
      </c>
      <c r="G3520" s="69" t="str">
        <f>precio_alta!F12</f>
        <v>iOS</v>
      </c>
      <c r="H3520" s="69" t="s">
        <v>188</v>
      </c>
      <c r="I3520" t="s">
        <v>46</v>
      </c>
      <c r="J3520" s="69">
        <f>precio_alta!S12</f>
        <v>7391</v>
      </c>
    </row>
    <row r="3521" spans="1:10" x14ac:dyDescent="0.3">
      <c r="A3521" t="str">
        <f t="shared" si="54"/>
        <v>APPLE IPHONE 17 PRO 1TBMax Negocios + 49.90CUOTA</v>
      </c>
      <c r="B3521" s="69" t="str">
        <f>precio_alta!A13</f>
        <v>Corriente</v>
      </c>
      <c r="C3521" s="69" t="str">
        <f>precio_alta!B13</f>
        <v>5G</v>
      </c>
      <c r="D3521" s="69" t="str">
        <f>precio_alta!C13</f>
        <v>APPLE</v>
      </c>
      <c r="E3521" s="69" t="str">
        <f>precio_alta!D13</f>
        <v>APPLE IPHONE 17 PRO 1TB</v>
      </c>
      <c r="F3521" s="69">
        <f>precio_alta!E13</f>
        <v>9419</v>
      </c>
      <c r="G3521" s="69" t="str">
        <f>precio_alta!F13</f>
        <v>iOS</v>
      </c>
      <c r="H3521" s="69" t="s">
        <v>188</v>
      </c>
      <c r="I3521" t="s">
        <v>46</v>
      </c>
      <c r="J3521" s="69">
        <f>precio_alta!S13</f>
        <v>11075</v>
      </c>
    </row>
    <row r="3522" spans="1:10" x14ac:dyDescent="0.3">
      <c r="A3522" t="str">
        <f t="shared" si="54"/>
        <v>APPLE IPHONE 17 PRO 256GBMax Negocios + 49.90CUOTA</v>
      </c>
      <c r="B3522" s="69" t="str">
        <f>precio_alta!A14</f>
        <v>Corriente</v>
      </c>
      <c r="C3522" s="69" t="str">
        <f>precio_alta!B14</f>
        <v>5G</v>
      </c>
      <c r="D3522" s="69" t="str">
        <f>precio_alta!C14</f>
        <v>APPLE</v>
      </c>
      <c r="E3522" s="69" t="str">
        <f>precio_alta!D14</f>
        <v>APPLE IPHONE 17 PRO 256GB</v>
      </c>
      <c r="F3522" s="69">
        <f>precio_alta!E14</f>
        <v>6909</v>
      </c>
      <c r="G3522" s="69" t="str">
        <f>precio_alta!F14</f>
        <v>iOS</v>
      </c>
      <c r="H3522" s="69" t="s">
        <v>188</v>
      </c>
      <c r="I3522" t="s">
        <v>46</v>
      </c>
      <c r="J3522" s="69">
        <f>precio_alta!S14</f>
        <v>8123</v>
      </c>
    </row>
    <row r="3523" spans="1:10" x14ac:dyDescent="0.3">
      <c r="A3523" t="str">
        <f t="shared" ref="A3523:A3586" si="55">CONCATENATE(E3523,I3523,H3523)</f>
        <v>APPLE IPHONE 17 PRO 512GBMax Negocios + 49.90CUOTA</v>
      </c>
      <c r="B3523" s="69" t="str">
        <f>precio_alta!A15</f>
        <v>Corriente</v>
      </c>
      <c r="C3523" s="69" t="str">
        <f>precio_alta!B15</f>
        <v>5G</v>
      </c>
      <c r="D3523" s="69" t="str">
        <f>precio_alta!C15</f>
        <v>APPLE</v>
      </c>
      <c r="E3523" s="69" t="str">
        <f>precio_alta!D15</f>
        <v>APPLE IPHONE 17 PRO 512GB</v>
      </c>
      <c r="F3523" s="69">
        <f>precio_alta!E15</f>
        <v>8169</v>
      </c>
      <c r="G3523" s="69" t="str">
        <f>precio_alta!F15</f>
        <v>iOS</v>
      </c>
      <c r="H3523" s="69" t="s">
        <v>188</v>
      </c>
      <c r="I3523" t="s">
        <v>46</v>
      </c>
      <c r="J3523" s="69">
        <f>precio_alta!S15</f>
        <v>9599</v>
      </c>
    </row>
    <row r="3524" spans="1:10" x14ac:dyDescent="0.3">
      <c r="A3524" t="str">
        <f t="shared" si="55"/>
        <v>APPLE IPHONE 17 PRO MAX 1TBMax Negocios + 49.90CUOTA</v>
      </c>
      <c r="B3524" s="69" t="str">
        <f>precio_alta!A16</f>
        <v>Corriente</v>
      </c>
      <c r="C3524" s="69" t="str">
        <f>precio_alta!B16</f>
        <v>5G</v>
      </c>
      <c r="D3524" s="69" t="str">
        <f>precio_alta!C16</f>
        <v>APPLE</v>
      </c>
      <c r="E3524" s="69" t="str">
        <f>precio_alta!D16</f>
        <v>APPLE IPHONE 17 PRO MAX 1TB</v>
      </c>
      <c r="F3524" s="69">
        <f>precio_alta!E16</f>
        <v>10049</v>
      </c>
      <c r="G3524" s="69" t="str">
        <f>precio_alta!F16</f>
        <v>iOS</v>
      </c>
      <c r="H3524" s="69" t="s">
        <v>188</v>
      </c>
      <c r="I3524" t="s">
        <v>46</v>
      </c>
      <c r="J3524" s="69">
        <f>precio_alta!S16</f>
        <v>11819</v>
      </c>
    </row>
    <row r="3525" spans="1:10" x14ac:dyDescent="0.3">
      <c r="A3525" t="str">
        <f t="shared" si="55"/>
        <v>APPLE IPHONE 17 PRO MAX 256GBMax Negocios + 49.90CUOTA</v>
      </c>
      <c r="B3525" s="69" t="str">
        <f>precio_alta!A17</f>
        <v>Corriente</v>
      </c>
      <c r="C3525" s="69" t="str">
        <f>precio_alta!B17</f>
        <v>5G</v>
      </c>
      <c r="D3525" s="69" t="str">
        <f>precio_alta!C17</f>
        <v>APPLE</v>
      </c>
      <c r="E3525" s="69" t="str">
        <f>precio_alta!D17</f>
        <v>APPLE IPHONE 17 PRO MAX 256GB</v>
      </c>
      <c r="F3525" s="69">
        <f>precio_alta!E17</f>
        <v>7539</v>
      </c>
      <c r="G3525" s="69" t="str">
        <f>precio_alta!F17</f>
        <v>iOS</v>
      </c>
      <c r="H3525" s="69" t="s">
        <v>188</v>
      </c>
      <c r="I3525" t="s">
        <v>46</v>
      </c>
      <c r="J3525" s="69">
        <f>precio_alta!S17</f>
        <v>8867</v>
      </c>
    </row>
    <row r="3526" spans="1:10" x14ac:dyDescent="0.3">
      <c r="A3526" t="str">
        <f t="shared" si="55"/>
        <v>APPLE IPHONE 17 PRO MAX 2TBMax Negocios + 49.90CUOTA</v>
      </c>
      <c r="B3526" s="69" t="str">
        <f>precio_alta!A18</f>
        <v>Corriente</v>
      </c>
      <c r="C3526" s="69" t="str">
        <f>precio_alta!B18</f>
        <v>5G</v>
      </c>
      <c r="D3526" s="69" t="str">
        <f>precio_alta!C18</f>
        <v>APPLE</v>
      </c>
      <c r="E3526" s="69" t="str">
        <f>precio_alta!D18</f>
        <v>APPLE IPHONE 17 PRO MAX 2TB</v>
      </c>
      <c r="F3526" s="69">
        <f>precio_alta!E18</f>
        <v>12569</v>
      </c>
      <c r="G3526" s="69" t="str">
        <f>precio_alta!F18</f>
        <v>iOS</v>
      </c>
      <c r="H3526" s="69" t="s">
        <v>188</v>
      </c>
      <c r="I3526" t="s">
        <v>46</v>
      </c>
      <c r="J3526" s="69">
        <f>precio_alta!S18</f>
        <v>14771</v>
      </c>
    </row>
    <row r="3527" spans="1:10" x14ac:dyDescent="0.3">
      <c r="A3527" t="str">
        <f t="shared" si="55"/>
        <v>APPLE IPHONE 17 PRO MAX 512GBMax Negocios + 49.90CUOTA</v>
      </c>
      <c r="B3527" s="69" t="str">
        <f>precio_alta!A19</f>
        <v>Corriente</v>
      </c>
      <c r="C3527" s="69" t="str">
        <f>precio_alta!B19</f>
        <v>5G</v>
      </c>
      <c r="D3527" s="69" t="str">
        <f>precio_alta!C19</f>
        <v>APPLE</v>
      </c>
      <c r="E3527" s="69" t="str">
        <f>precio_alta!D19</f>
        <v>APPLE IPHONE 17 PRO MAX 512GB</v>
      </c>
      <c r="F3527" s="69">
        <f>precio_alta!E19</f>
        <v>8799</v>
      </c>
      <c r="G3527" s="69" t="str">
        <f>precio_alta!F19</f>
        <v>iOS</v>
      </c>
      <c r="H3527" s="69" t="s">
        <v>188</v>
      </c>
      <c r="I3527" t="s">
        <v>46</v>
      </c>
      <c r="J3527" s="69">
        <f>precio_alta!S19</f>
        <v>10343</v>
      </c>
    </row>
    <row r="3528" spans="1:10" x14ac:dyDescent="0.3">
      <c r="A3528" t="str">
        <f t="shared" si="55"/>
        <v>APPLE IPHONE 17E 256GBMax Negocios + 49.90CUOTA</v>
      </c>
      <c r="B3528" s="69" t="str">
        <f>precio_alta!A20</f>
        <v>Corriente</v>
      </c>
      <c r="C3528" s="69" t="str">
        <f>precio_alta!B20</f>
        <v>5G</v>
      </c>
      <c r="D3528" s="69" t="str">
        <f>precio_alta!C20</f>
        <v>APPLE</v>
      </c>
      <c r="E3528" s="69" t="str">
        <f>precio_alta!D20</f>
        <v>APPLE IPHONE 17E 256GB</v>
      </c>
      <c r="F3528" s="69">
        <f>precio_alta!E20</f>
        <v>3769</v>
      </c>
      <c r="G3528" s="69" t="str">
        <f>precio_alta!F20</f>
        <v>iOS</v>
      </c>
      <c r="H3528" s="69" t="s">
        <v>188</v>
      </c>
      <c r="I3528" t="s">
        <v>46</v>
      </c>
      <c r="J3528" s="69">
        <f>precio_alta!S20</f>
        <v>4427</v>
      </c>
    </row>
    <row r="3529" spans="1:10" x14ac:dyDescent="0.3">
      <c r="A3529" t="str">
        <f t="shared" si="55"/>
        <v>HONOR 400 512GB 5GMax Negocios + 49.90CUOTA</v>
      </c>
      <c r="B3529" s="69" t="str">
        <f>precio_alta!A21</f>
        <v>Corriente</v>
      </c>
      <c r="C3529" s="69" t="str">
        <f>precio_alta!B21</f>
        <v>5G</v>
      </c>
      <c r="D3529" s="69" t="str">
        <f>precio_alta!C21</f>
        <v>HONOR</v>
      </c>
      <c r="E3529" s="69" t="str">
        <f>precio_alta!D21</f>
        <v>HONOR 400 512GB 5G</v>
      </c>
      <c r="F3529" s="69">
        <f>precio_alta!E21</f>
        <v>2099</v>
      </c>
      <c r="G3529" s="69" t="str">
        <f>precio_alta!F21</f>
        <v>Android</v>
      </c>
      <c r="H3529" s="69" t="s">
        <v>188</v>
      </c>
      <c r="I3529" t="s">
        <v>46</v>
      </c>
      <c r="J3529" s="69">
        <f>precio_alta!S21</f>
        <v>2471</v>
      </c>
    </row>
    <row r="3530" spans="1:10" x14ac:dyDescent="0.3">
      <c r="A3530" t="str">
        <f t="shared" si="55"/>
        <v>HONOR 400 LITE 256GB 5GMax Negocios + 49.90CUOTA</v>
      </c>
      <c r="B3530" s="69" t="str">
        <f>precio_alta!A22</f>
        <v>Corriente</v>
      </c>
      <c r="C3530" s="69" t="str">
        <f>precio_alta!B22</f>
        <v>5G</v>
      </c>
      <c r="D3530" s="69" t="str">
        <f>precio_alta!C22</f>
        <v>HONOR</v>
      </c>
      <c r="E3530" s="69" t="str">
        <f>precio_alta!D22</f>
        <v>HONOR 400 LITE 256GB 5G</v>
      </c>
      <c r="F3530" s="69">
        <f>precio_alta!E22</f>
        <v>1519</v>
      </c>
      <c r="G3530" s="69" t="str">
        <f>precio_alta!F22</f>
        <v>Android</v>
      </c>
      <c r="H3530" s="69" t="s">
        <v>188</v>
      </c>
      <c r="I3530" t="s">
        <v>46</v>
      </c>
      <c r="J3530" s="69">
        <f>precio_alta!S22</f>
        <v>1775</v>
      </c>
    </row>
    <row r="3531" spans="1:10" x14ac:dyDescent="0.3">
      <c r="A3531" t="str">
        <f t="shared" si="55"/>
        <v>HONOR 400 PRO 512GB 5GMax Negocios + 49.90CUOTA</v>
      </c>
      <c r="B3531" s="69" t="str">
        <f>precio_alta!A23</f>
        <v>Corriente</v>
      </c>
      <c r="C3531" s="69" t="str">
        <f>precio_alta!B23</f>
        <v>5G</v>
      </c>
      <c r="D3531" s="69" t="str">
        <f>precio_alta!C23</f>
        <v>HONOR</v>
      </c>
      <c r="E3531" s="69" t="str">
        <f>precio_alta!D23</f>
        <v>HONOR 400 PRO 512GB 5G</v>
      </c>
      <c r="F3531" s="69">
        <f>precio_alta!E23</f>
        <v>3349</v>
      </c>
      <c r="G3531" s="69" t="str">
        <f>precio_alta!F23</f>
        <v>Android</v>
      </c>
      <c r="H3531" s="69" t="s">
        <v>188</v>
      </c>
      <c r="I3531" t="s">
        <v>46</v>
      </c>
      <c r="J3531" s="69">
        <f>precio_alta!S23</f>
        <v>3935</v>
      </c>
    </row>
    <row r="3532" spans="1:10" x14ac:dyDescent="0.3">
      <c r="A3532" t="str">
        <f t="shared" si="55"/>
        <v>HONOR 600 512GB 5GMax Negocios + 49.90CUOTA</v>
      </c>
      <c r="B3532" s="69" t="str">
        <f>precio_alta!A24</f>
        <v>Corriente</v>
      </c>
      <c r="C3532" s="69" t="str">
        <f>precio_alta!B24</f>
        <v>5G</v>
      </c>
      <c r="D3532" s="69" t="str">
        <f>precio_alta!C24</f>
        <v>HONOR</v>
      </c>
      <c r="E3532" s="69" t="str">
        <f>precio_alta!D24</f>
        <v>HONOR 600 512GB 5G</v>
      </c>
      <c r="F3532" s="69">
        <f>precio_alta!E24</f>
        <v>2959</v>
      </c>
      <c r="G3532" s="69" t="str">
        <f>precio_alta!F24</f>
        <v>Android</v>
      </c>
      <c r="H3532" s="69" t="s">
        <v>188</v>
      </c>
      <c r="I3532" t="s">
        <v>46</v>
      </c>
      <c r="J3532" s="69">
        <f>precio_alta!S24</f>
        <v>3479</v>
      </c>
    </row>
    <row r="3533" spans="1:10" x14ac:dyDescent="0.3">
      <c r="A3533" t="str">
        <f t="shared" si="55"/>
        <v>HONOR 600 PRO 512GB 5GMax Negocios + 49.90CUOTA</v>
      </c>
      <c r="B3533" s="69" t="str">
        <f>precio_alta!A25</f>
        <v>Corriente</v>
      </c>
      <c r="C3533" s="69" t="str">
        <f>precio_alta!B25</f>
        <v>5G</v>
      </c>
      <c r="D3533" s="69" t="str">
        <f>precio_alta!C25</f>
        <v>HONOR</v>
      </c>
      <c r="E3533" s="69" t="str">
        <f>precio_alta!D25</f>
        <v>HONOR 600 PRO 512GB 5G</v>
      </c>
      <c r="F3533" s="69">
        <f>precio_alta!E25</f>
        <v>3909</v>
      </c>
      <c r="G3533" s="69" t="str">
        <f>precio_alta!F25</f>
        <v>Android</v>
      </c>
      <c r="H3533" s="69" t="s">
        <v>188</v>
      </c>
      <c r="I3533" t="s">
        <v>46</v>
      </c>
      <c r="J3533" s="69">
        <f>precio_alta!S25</f>
        <v>4595</v>
      </c>
    </row>
    <row r="3534" spans="1:10" x14ac:dyDescent="0.3">
      <c r="A3534" t="str">
        <f t="shared" si="55"/>
        <v>HONOR 600 SMART 256GB 5GMax Negocios + 49.90CUOTA</v>
      </c>
      <c r="B3534" s="69" t="str">
        <f>precio_alta!A26</f>
        <v>Corriente</v>
      </c>
      <c r="C3534" s="69" t="str">
        <f>precio_alta!B26</f>
        <v>5G</v>
      </c>
      <c r="D3534" s="69" t="str">
        <f>precio_alta!C26</f>
        <v>HONOR</v>
      </c>
      <c r="E3534" s="69" t="str">
        <f>precio_alta!D26</f>
        <v>HONOR 600 SMART 256GB 5G</v>
      </c>
      <c r="F3534" s="69">
        <f>precio_alta!E26</f>
        <v>1659</v>
      </c>
      <c r="G3534" s="69" t="str">
        <f>precio_alta!F26</f>
        <v>Android</v>
      </c>
      <c r="H3534" s="69" t="s">
        <v>188</v>
      </c>
      <c r="I3534" t="s">
        <v>46</v>
      </c>
      <c r="J3534" s="69">
        <f>precio_alta!S26</f>
        <v>1955</v>
      </c>
    </row>
    <row r="3535" spans="1:10" x14ac:dyDescent="0.3">
      <c r="A3535" t="str">
        <f t="shared" si="55"/>
        <v>HONOR 600E 512GB 5GMax Negocios + 49.90CUOTA</v>
      </c>
      <c r="B3535" s="69" t="str">
        <f>precio_alta!A27</f>
        <v>Corriente</v>
      </c>
      <c r="C3535" s="69" t="str">
        <f>precio_alta!B27</f>
        <v>5G</v>
      </c>
      <c r="D3535" s="69" t="str">
        <f>precio_alta!C27</f>
        <v>HONOR</v>
      </c>
      <c r="E3535" s="69" t="str">
        <f>precio_alta!D27</f>
        <v>HONOR 600E 512GB 5G</v>
      </c>
      <c r="F3535" s="69">
        <f>precio_alta!E27</f>
        <v>2149</v>
      </c>
      <c r="G3535" s="69" t="str">
        <f>precio_alta!F27</f>
        <v>Android</v>
      </c>
      <c r="H3535" s="69" t="s">
        <v>188</v>
      </c>
      <c r="I3535" t="s">
        <v>46</v>
      </c>
      <c r="J3535" s="69">
        <f>precio_alta!S27</f>
        <v>2519</v>
      </c>
    </row>
    <row r="3536" spans="1:10" x14ac:dyDescent="0.3">
      <c r="A3536" t="str">
        <f t="shared" si="55"/>
        <v>HONOR 70 256GBMax Negocios + 49.90CUOTA</v>
      </c>
      <c r="B3536" s="69" t="str">
        <f>precio_alta!A28</f>
        <v>Corriente</v>
      </c>
      <c r="C3536" s="69" t="str">
        <f>precio_alta!B28</f>
        <v>5G</v>
      </c>
      <c r="D3536" s="69" t="str">
        <f>precio_alta!C28</f>
        <v>HONOR</v>
      </c>
      <c r="E3536" s="69" t="str">
        <f>precio_alta!D28</f>
        <v>HONOR 70 256GB</v>
      </c>
      <c r="F3536" s="69">
        <f>precio_alta!E28</f>
        <v>2859</v>
      </c>
      <c r="G3536" s="69" t="str">
        <f>precio_alta!F28</f>
        <v>Android</v>
      </c>
      <c r="H3536" s="69" t="s">
        <v>188</v>
      </c>
      <c r="I3536" t="s">
        <v>46</v>
      </c>
      <c r="J3536" s="69">
        <f>precio_alta!S28</f>
        <v>3371</v>
      </c>
    </row>
    <row r="3537" spans="1:10" x14ac:dyDescent="0.3">
      <c r="A3537" t="str">
        <f t="shared" si="55"/>
        <v>HONOR MAGIC 7 LITE 512GB 5GMax Negocios + 49.90CUOTA</v>
      </c>
      <c r="B3537" s="69" t="str">
        <f>precio_alta!A29</f>
        <v>Corriente</v>
      </c>
      <c r="C3537" s="69" t="str">
        <f>precio_alta!B29</f>
        <v>5G</v>
      </c>
      <c r="D3537" s="69" t="str">
        <f>precio_alta!C29</f>
        <v>HONOR</v>
      </c>
      <c r="E3537" s="69" t="str">
        <f>precio_alta!D29</f>
        <v>HONOR MAGIC 7 LITE 512GB 5G</v>
      </c>
      <c r="F3537" s="69">
        <f>precio_alta!E29</f>
        <v>1849</v>
      </c>
      <c r="G3537" s="69" t="str">
        <f>precio_alta!F29</f>
        <v>Android</v>
      </c>
      <c r="H3537" s="69" t="s">
        <v>188</v>
      </c>
      <c r="I3537" t="s">
        <v>46</v>
      </c>
      <c r="J3537" s="69">
        <f>precio_alta!S29</f>
        <v>2171</v>
      </c>
    </row>
    <row r="3538" spans="1:10" x14ac:dyDescent="0.3">
      <c r="A3538" t="str">
        <f t="shared" si="55"/>
        <v>HONOR MAGIC 8 LITE 512GB 5GMax Negocios + 49.90CUOTA</v>
      </c>
      <c r="B3538" s="69" t="str">
        <f>precio_alta!A30</f>
        <v>Corriente</v>
      </c>
      <c r="C3538" s="69" t="str">
        <f>precio_alta!B30</f>
        <v>5G</v>
      </c>
      <c r="D3538" s="69" t="str">
        <f>precio_alta!C30</f>
        <v>HONOR</v>
      </c>
      <c r="E3538" s="69" t="str">
        <f>precio_alta!D30</f>
        <v>HONOR MAGIC 8 LITE 512GB 5G</v>
      </c>
      <c r="F3538" s="69">
        <f>precio_alta!E30</f>
        <v>1779</v>
      </c>
      <c r="G3538" s="69" t="str">
        <f>precio_alta!F30</f>
        <v>Android</v>
      </c>
      <c r="H3538" s="69" t="s">
        <v>188</v>
      </c>
      <c r="I3538" t="s">
        <v>46</v>
      </c>
      <c r="J3538" s="69">
        <f>precio_alta!S30</f>
        <v>2087</v>
      </c>
    </row>
    <row r="3539" spans="1:10" x14ac:dyDescent="0.3">
      <c r="A3539" t="str">
        <f t="shared" si="55"/>
        <v>HONOR MAGIC 8 PRO 512GB 5GMax Negocios + 49.90CUOTA</v>
      </c>
      <c r="B3539" s="69" t="str">
        <f>precio_alta!A31</f>
        <v>Corriente</v>
      </c>
      <c r="C3539" s="69" t="str">
        <f>precio_alta!B31</f>
        <v>5G</v>
      </c>
      <c r="D3539" s="69" t="str">
        <f>precio_alta!C31</f>
        <v>HONOR</v>
      </c>
      <c r="E3539" s="69" t="str">
        <f>precio_alta!D31</f>
        <v>HONOR MAGIC 8 PRO 512GB 5G</v>
      </c>
      <c r="F3539" s="69">
        <f>precio_alta!E31</f>
        <v>5789</v>
      </c>
      <c r="G3539" s="69" t="str">
        <f>precio_alta!F31</f>
        <v>Android</v>
      </c>
      <c r="H3539" s="69" t="s">
        <v>188</v>
      </c>
      <c r="I3539" t="s">
        <v>46</v>
      </c>
      <c r="J3539" s="69">
        <f>precio_alta!S31</f>
        <v>6803</v>
      </c>
    </row>
    <row r="3540" spans="1:10" x14ac:dyDescent="0.3">
      <c r="A3540" t="str">
        <f t="shared" si="55"/>
        <v>HONOR X5C 128GBMax Negocios + 49.90CUOTA</v>
      </c>
      <c r="B3540" s="69" t="str">
        <f>precio_alta!A32</f>
        <v>Corriente</v>
      </c>
      <c r="C3540" s="69" t="str">
        <f>precio_alta!B32</f>
        <v>4G</v>
      </c>
      <c r="D3540" s="69" t="str">
        <f>precio_alta!C32</f>
        <v>HONOR</v>
      </c>
      <c r="E3540" s="69" t="str">
        <f>precio_alta!D32</f>
        <v>HONOR X5C 128GB</v>
      </c>
      <c r="F3540" s="69">
        <f>precio_alta!E32</f>
        <v>399</v>
      </c>
      <c r="G3540" s="69" t="str">
        <f>precio_alta!F32</f>
        <v>Android</v>
      </c>
      <c r="H3540" s="69" t="s">
        <v>188</v>
      </c>
      <c r="I3540" t="s">
        <v>46</v>
      </c>
      <c r="J3540" s="69">
        <f>precio_alta!S32</f>
        <v>467</v>
      </c>
    </row>
    <row r="3541" spans="1:10" x14ac:dyDescent="0.3">
      <c r="A3541" t="str">
        <f t="shared" si="55"/>
        <v>HONOR X5C PLUS 256GBMax Negocios + 49.90CUOTA</v>
      </c>
      <c r="B3541" s="69" t="str">
        <f>precio_alta!A33</f>
        <v>Corriente</v>
      </c>
      <c r="C3541" s="69" t="str">
        <f>precio_alta!B33</f>
        <v>4G</v>
      </c>
      <c r="D3541" s="69" t="str">
        <f>precio_alta!C33</f>
        <v>HONOR</v>
      </c>
      <c r="E3541" s="69" t="str">
        <f>precio_alta!D33</f>
        <v>HONOR X5C PLUS 256GB</v>
      </c>
      <c r="F3541" s="69">
        <f>precio_alta!E33</f>
        <v>499</v>
      </c>
      <c r="G3541" s="69" t="str">
        <f>precio_alta!F33</f>
        <v>Android</v>
      </c>
      <c r="H3541" s="69" t="s">
        <v>188</v>
      </c>
      <c r="I3541" t="s">
        <v>46</v>
      </c>
      <c r="J3541" s="69">
        <f>precio_alta!S33</f>
        <v>587</v>
      </c>
    </row>
    <row r="3542" spans="1:10" x14ac:dyDescent="0.3">
      <c r="A3542" t="str">
        <f t="shared" si="55"/>
        <v>HONOR X5D 128GBMax Negocios + 49.90CUOTA</v>
      </c>
      <c r="B3542" s="69" t="str">
        <f>precio_alta!A34</f>
        <v>Corriente</v>
      </c>
      <c r="C3542" s="69" t="str">
        <f>precio_alta!B34</f>
        <v>4G</v>
      </c>
      <c r="D3542" s="69" t="str">
        <f>precio_alta!C34</f>
        <v>HONOR</v>
      </c>
      <c r="E3542" s="69" t="str">
        <f>precio_alta!D34</f>
        <v>HONOR X5D 128GB</v>
      </c>
      <c r="F3542" s="69">
        <f>precio_alta!E34</f>
        <v>449</v>
      </c>
      <c r="G3542" s="69" t="str">
        <f>precio_alta!F34</f>
        <v>Android</v>
      </c>
      <c r="H3542" s="69" t="s">
        <v>188</v>
      </c>
      <c r="I3542" t="s">
        <v>46</v>
      </c>
      <c r="J3542" s="69">
        <f>precio_alta!S34</f>
        <v>527</v>
      </c>
    </row>
    <row r="3543" spans="1:10" x14ac:dyDescent="0.3">
      <c r="A3543" t="str">
        <f t="shared" si="55"/>
        <v>HONOR X5D 256GBMax Negocios + 49.90CUOTA</v>
      </c>
      <c r="B3543" s="69" t="str">
        <f>precio_alta!A35</f>
        <v>Corriente</v>
      </c>
      <c r="C3543" s="69" t="str">
        <f>precio_alta!B35</f>
        <v>4G</v>
      </c>
      <c r="D3543" s="69" t="str">
        <f>precio_alta!C35</f>
        <v>HONOR</v>
      </c>
      <c r="E3543" s="69" t="str">
        <f>precio_alta!D35</f>
        <v>HONOR X5D 256GB</v>
      </c>
      <c r="F3543" s="69">
        <f>precio_alta!E35</f>
        <v>589</v>
      </c>
      <c r="G3543" s="69" t="str">
        <f>precio_alta!F35</f>
        <v>Android</v>
      </c>
      <c r="H3543" s="69" t="s">
        <v>188</v>
      </c>
      <c r="I3543" t="s">
        <v>46</v>
      </c>
      <c r="J3543" s="69">
        <f>precio_alta!S35</f>
        <v>683</v>
      </c>
    </row>
    <row r="3544" spans="1:10" x14ac:dyDescent="0.3">
      <c r="A3544" t="str">
        <f t="shared" si="55"/>
        <v>HONOR X6C 256GBMax Negocios + 49.90CUOTA</v>
      </c>
      <c r="B3544" s="69" t="str">
        <f>precio_alta!A36</f>
        <v>Corriente</v>
      </c>
      <c r="C3544" s="69" t="str">
        <f>precio_alta!B36</f>
        <v>4G</v>
      </c>
      <c r="D3544" s="69" t="str">
        <f>precio_alta!C36</f>
        <v>HONOR</v>
      </c>
      <c r="E3544" s="69" t="str">
        <f>precio_alta!D36</f>
        <v>HONOR X6C 256GB</v>
      </c>
      <c r="F3544" s="69">
        <f>precio_alta!E36</f>
        <v>699</v>
      </c>
      <c r="G3544" s="69" t="str">
        <f>precio_alta!F36</f>
        <v>Android</v>
      </c>
      <c r="H3544" s="69" t="s">
        <v>188</v>
      </c>
      <c r="I3544" t="s">
        <v>46</v>
      </c>
      <c r="J3544" s="69">
        <f>precio_alta!S36</f>
        <v>815</v>
      </c>
    </row>
    <row r="3545" spans="1:10" x14ac:dyDescent="0.3">
      <c r="A3545" t="str">
        <f t="shared" si="55"/>
        <v>HONOR X6D 256GB 5GMax Negocios + 49.90CUOTA</v>
      </c>
      <c r="B3545" s="69" t="str">
        <f>precio_alta!A37</f>
        <v>Corriente</v>
      </c>
      <c r="C3545" s="69" t="str">
        <f>precio_alta!B37</f>
        <v>5G</v>
      </c>
      <c r="D3545" s="69" t="str">
        <f>precio_alta!C37</f>
        <v>HONOR</v>
      </c>
      <c r="E3545" s="69" t="str">
        <f>precio_alta!D37</f>
        <v>HONOR X6D 256GB 5G</v>
      </c>
      <c r="F3545" s="69">
        <f>precio_alta!E37</f>
        <v>829</v>
      </c>
      <c r="G3545" s="69" t="str">
        <f>precio_alta!F37</f>
        <v>Android</v>
      </c>
      <c r="H3545" s="69" t="s">
        <v>188</v>
      </c>
      <c r="I3545" t="s">
        <v>46</v>
      </c>
      <c r="J3545" s="69">
        <f>precio_alta!S37</f>
        <v>971</v>
      </c>
    </row>
    <row r="3546" spans="1:10" x14ac:dyDescent="0.3">
      <c r="A3546" t="str">
        <f t="shared" si="55"/>
        <v>HONOR X7D 256GB 5GMax Negocios + 49.90CUOTA</v>
      </c>
      <c r="B3546" s="69" t="str">
        <f>precio_alta!A38</f>
        <v>Corriente</v>
      </c>
      <c r="C3546" s="69" t="str">
        <f>precio_alta!B38</f>
        <v>5G</v>
      </c>
      <c r="D3546" s="69" t="str">
        <f>precio_alta!C38</f>
        <v>HONOR</v>
      </c>
      <c r="E3546" s="69" t="str">
        <f>precio_alta!D38</f>
        <v>HONOR X7D 256GB 5G</v>
      </c>
      <c r="F3546" s="69">
        <f>precio_alta!E38</f>
        <v>879</v>
      </c>
      <c r="G3546" s="69" t="str">
        <f>precio_alta!F38</f>
        <v>Android</v>
      </c>
      <c r="H3546" s="69" t="s">
        <v>188</v>
      </c>
      <c r="I3546" t="s">
        <v>46</v>
      </c>
      <c r="J3546" s="69">
        <f>precio_alta!S38</f>
        <v>1043</v>
      </c>
    </row>
    <row r="3547" spans="1:10" x14ac:dyDescent="0.3">
      <c r="A3547" t="str">
        <f t="shared" si="55"/>
        <v>HONOR X7E PLUS 256GB 5GMax Negocios + 49.90CUOTA</v>
      </c>
      <c r="B3547" s="69" t="str">
        <f>precio_alta!A39</f>
        <v>Corriente</v>
      </c>
      <c r="C3547" s="69" t="str">
        <f>precio_alta!B39</f>
        <v>5G</v>
      </c>
      <c r="D3547" s="69" t="str">
        <f>precio_alta!C39</f>
        <v>HONOR</v>
      </c>
      <c r="E3547" s="69" t="str">
        <f>precio_alta!D39</f>
        <v>HONOR X7E PLUS 256GB 5G</v>
      </c>
      <c r="F3547" s="69">
        <f>precio_alta!E39</f>
        <v>1179</v>
      </c>
      <c r="G3547" s="69" t="str">
        <f>precio_alta!F39</f>
        <v>Android</v>
      </c>
      <c r="H3547" s="69" t="s">
        <v>188</v>
      </c>
      <c r="I3547" t="s">
        <v>46</v>
      </c>
      <c r="J3547" s="69">
        <f>precio_alta!S39</f>
        <v>1391</v>
      </c>
    </row>
    <row r="3548" spans="1:10" x14ac:dyDescent="0.3">
      <c r="A3548" t="str">
        <f t="shared" si="55"/>
        <v>HONOR X8C 256GB 5GMax Negocios + 49.90CUOTA</v>
      </c>
      <c r="B3548" s="69" t="str">
        <f>precio_alta!A40</f>
        <v>Corriente</v>
      </c>
      <c r="C3548" s="69" t="str">
        <f>precio_alta!B40</f>
        <v>5G</v>
      </c>
      <c r="D3548" s="69" t="str">
        <f>precio_alta!C40</f>
        <v>HONOR</v>
      </c>
      <c r="E3548" s="69" t="str">
        <f>precio_alta!D40</f>
        <v>HONOR X8C 256GB 5G</v>
      </c>
      <c r="F3548" s="69">
        <f>precio_alta!E40</f>
        <v>1189</v>
      </c>
      <c r="G3548" s="69" t="str">
        <f>precio_alta!F40</f>
        <v>Android</v>
      </c>
      <c r="H3548" s="69" t="s">
        <v>188</v>
      </c>
      <c r="I3548" t="s">
        <v>46</v>
      </c>
      <c r="J3548" s="69">
        <f>precio_alta!S40</f>
        <v>1403</v>
      </c>
    </row>
    <row r="3549" spans="1:10" x14ac:dyDescent="0.3">
      <c r="A3549" t="str">
        <f t="shared" si="55"/>
        <v>HUAWEI WATCH KIDS 4 PROMax Negocios + 49.90CUOTA</v>
      </c>
      <c r="B3549" s="69" t="str">
        <f>precio_alta!A41</f>
        <v>Corriente</v>
      </c>
      <c r="C3549" s="69" t="str">
        <f>precio_alta!B41</f>
        <v>4G</v>
      </c>
      <c r="D3549" s="69" t="str">
        <f>precio_alta!C41</f>
        <v>HUAWEI</v>
      </c>
      <c r="E3549" s="69" t="str">
        <f>precio_alta!D41</f>
        <v>HUAWEI WATCH KIDS 4 PRO</v>
      </c>
      <c r="F3549" s="69">
        <f>precio_alta!E41</f>
        <v>649</v>
      </c>
      <c r="G3549" s="69" t="str">
        <f>precio_alta!F41</f>
        <v>Android</v>
      </c>
      <c r="H3549" s="69" t="s">
        <v>188</v>
      </c>
      <c r="I3549" t="s">
        <v>46</v>
      </c>
      <c r="J3549" s="69">
        <f>precio_alta!S41</f>
        <v>755</v>
      </c>
    </row>
    <row r="3550" spans="1:10" x14ac:dyDescent="0.3">
      <c r="A3550" t="str">
        <f t="shared" si="55"/>
        <v>MOTOROLA MOTO EDGE 60 512GB 5GMax Negocios + 49.90CUOTA</v>
      </c>
      <c r="B3550" s="69" t="str">
        <f>precio_alta!A42</f>
        <v>Corriente</v>
      </c>
      <c r="C3550" s="69" t="str">
        <f>precio_alta!B42</f>
        <v>5G</v>
      </c>
      <c r="D3550" s="69" t="str">
        <f>precio_alta!C42</f>
        <v>MOTOROLA</v>
      </c>
      <c r="E3550" s="69" t="str">
        <f>precio_alta!D42</f>
        <v>MOTOROLA MOTO EDGE 60 512GB 5G</v>
      </c>
      <c r="F3550" s="69">
        <f>precio_alta!E42</f>
        <v>1989</v>
      </c>
      <c r="G3550" s="69" t="str">
        <f>precio_alta!F42</f>
        <v>Android</v>
      </c>
      <c r="H3550" s="69" t="s">
        <v>188</v>
      </c>
      <c r="I3550" t="s">
        <v>46</v>
      </c>
      <c r="J3550" s="69">
        <f>precio_alta!S42</f>
        <v>2339</v>
      </c>
    </row>
    <row r="3551" spans="1:10" x14ac:dyDescent="0.3">
      <c r="A3551" t="str">
        <f t="shared" si="55"/>
        <v>MOTOROLA MOTO EDGE 60 FUSION 256GB 5GMax Negocios + 49.90CUOTA</v>
      </c>
      <c r="B3551" s="69" t="str">
        <f>precio_alta!A43</f>
        <v>Corriente</v>
      </c>
      <c r="C3551" s="69" t="str">
        <f>precio_alta!B43</f>
        <v>5G</v>
      </c>
      <c r="D3551" s="69" t="str">
        <f>precio_alta!C43</f>
        <v>MOTOROLA</v>
      </c>
      <c r="E3551" s="69" t="str">
        <f>precio_alta!D43</f>
        <v>MOTOROLA MOTO EDGE 60 FUSION 256GB 5G</v>
      </c>
      <c r="F3551" s="69">
        <f>precio_alta!E43</f>
        <v>1439</v>
      </c>
      <c r="G3551" s="69" t="str">
        <f>precio_alta!F43</f>
        <v>Android</v>
      </c>
      <c r="H3551" s="69" t="s">
        <v>188</v>
      </c>
      <c r="I3551" t="s">
        <v>46</v>
      </c>
      <c r="J3551" s="69">
        <f>precio_alta!S43</f>
        <v>1691</v>
      </c>
    </row>
    <row r="3552" spans="1:10" x14ac:dyDescent="0.3">
      <c r="A3552" t="str">
        <f t="shared" si="55"/>
        <v>MOTOROLA MOTO EDGE 60 PRO 512GB 5GMax Negocios + 49.90CUOTA</v>
      </c>
      <c r="B3552" s="69" t="str">
        <f>precio_alta!A44</f>
        <v>Corriente</v>
      </c>
      <c r="C3552" s="69" t="str">
        <f>precio_alta!B44</f>
        <v>5G</v>
      </c>
      <c r="D3552" s="69" t="str">
        <f>precio_alta!C44</f>
        <v>MOTOROLA</v>
      </c>
      <c r="E3552" s="69" t="str">
        <f>precio_alta!D44</f>
        <v>MOTOROLA MOTO EDGE 60 PRO 512GB 5G</v>
      </c>
      <c r="F3552" s="69">
        <f>precio_alta!E44</f>
        <v>2649</v>
      </c>
      <c r="G3552" s="69" t="str">
        <f>precio_alta!F44</f>
        <v>Android</v>
      </c>
      <c r="H3552" s="69" t="s">
        <v>188</v>
      </c>
      <c r="I3552" t="s">
        <v>46</v>
      </c>
      <c r="J3552" s="69">
        <f>precio_alta!S44</f>
        <v>3119</v>
      </c>
    </row>
    <row r="3553" spans="1:10" x14ac:dyDescent="0.3">
      <c r="A3553" t="str">
        <f t="shared" si="55"/>
        <v>MOTOROLA MOTO EDGE 70 512GB 5GMax Negocios + 49.90CUOTA</v>
      </c>
      <c r="B3553" s="69" t="str">
        <f>precio_alta!A45</f>
        <v>Corriente</v>
      </c>
      <c r="C3553" s="69" t="str">
        <f>precio_alta!B45</f>
        <v>5G</v>
      </c>
      <c r="D3553" s="69" t="str">
        <f>precio_alta!C45</f>
        <v>MOTOROLA</v>
      </c>
      <c r="E3553" s="69" t="str">
        <f>precio_alta!D45</f>
        <v>MOTOROLA MOTO EDGE 70 512GB 5G</v>
      </c>
      <c r="F3553" s="69">
        <f>precio_alta!E45</f>
        <v>2549</v>
      </c>
      <c r="G3553" s="69" t="str">
        <f>precio_alta!F45</f>
        <v>Android</v>
      </c>
      <c r="H3553" s="69" t="s">
        <v>188</v>
      </c>
      <c r="I3553" t="s">
        <v>46</v>
      </c>
      <c r="J3553" s="69">
        <f>precio_alta!S45</f>
        <v>2987</v>
      </c>
    </row>
    <row r="3554" spans="1:10" x14ac:dyDescent="0.3">
      <c r="A3554" t="str">
        <f t="shared" si="55"/>
        <v>MOTOROLA MOTO EDGE 70 FUSION 256GB 5GMax Negocios + 49.90CUOTA</v>
      </c>
      <c r="B3554" s="69" t="str">
        <f>precio_alta!A46</f>
        <v>Corriente</v>
      </c>
      <c r="C3554" s="69" t="str">
        <f>precio_alta!B46</f>
        <v>5G</v>
      </c>
      <c r="D3554" s="69" t="str">
        <f>precio_alta!C46</f>
        <v>MOTOROLA</v>
      </c>
      <c r="E3554" s="69" t="str">
        <f>precio_alta!D46</f>
        <v>MOTOROLA MOTO EDGE 70 FUSION 256GB 5G</v>
      </c>
      <c r="F3554" s="69">
        <f>precio_alta!E46</f>
        <v>1899</v>
      </c>
      <c r="G3554" s="69" t="str">
        <f>precio_alta!F46</f>
        <v>Android</v>
      </c>
      <c r="H3554" s="69" t="s">
        <v>188</v>
      </c>
      <c r="I3554" t="s">
        <v>46</v>
      </c>
      <c r="J3554" s="69">
        <f>precio_alta!S46</f>
        <v>2231</v>
      </c>
    </row>
    <row r="3555" spans="1:10" x14ac:dyDescent="0.3">
      <c r="A3555" t="str">
        <f t="shared" si="55"/>
        <v>MOTOROLA MOTO EDGE 70 PRO 512GB 5GMax Negocios + 49.90CUOTA</v>
      </c>
      <c r="B3555" s="69" t="str">
        <f>precio_alta!A47</f>
        <v>Corriente</v>
      </c>
      <c r="C3555" s="69" t="str">
        <f>precio_alta!B47</f>
        <v>5G</v>
      </c>
      <c r="D3555" s="69" t="str">
        <f>precio_alta!C47</f>
        <v>MOTOROLA</v>
      </c>
      <c r="E3555" s="69" t="str">
        <f>precio_alta!D47</f>
        <v>MOTOROLA MOTO EDGE 70 PRO 512GB 5G</v>
      </c>
      <c r="F3555" s="69">
        <f>precio_alta!E47</f>
        <v>3619</v>
      </c>
      <c r="G3555" s="69" t="str">
        <f>precio_alta!F47</f>
        <v>Android</v>
      </c>
      <c r="H3555" s="69" t="s">
        <v>188</v>
      </c>
      <c r="I3555" t="s">
        <v>46</v>
      </c>
      <c r="J3555" s="69">
        <f>precio_alta!S47</f>
        <v>4247</v>
      </c>
    </row>
    <row r="3556" spans="1:10" x14ac:dyDescent="0.3">
      <c r="A3556" t="str">
        <f t="shared" si="55"/>
        <v>MOTOROLA MOTO G06 128GBMax Negocios + 49.90CUOTA</v>
      </c>
      <c r="B3556" s="69" t="str">
        <f>precio_alta!A48</f>
        <v>Corriente</v>
      </c>
      <c r="C3556" s="69" t="str">
        <f>precio_alta!B48</f>
        <v>4G</v>
      </c>
      <c r="D3556" s="69" t="str">
        <f>precio_alta!C48</f>
        <v>MOTOROLA</v>
      </c>
      <c r="E3556" s="69" t="str">
        <f>precio_alta!D48</f>
        <v>MOTOROLA MOTO G06 128GB</v>
      </c>
      <c r="F3556" s="69">
        <f>precio_alta!E48</f>
        <v>619</v>
      </c>
      <c r="G3556" s="69" t="str">
        <f>precio_alta!F48</f>
        <v>Android</v>
      </c>
      <c r="H3556" s="69" t="s">
        <v>188</v>
      </c>
      <c r="I3556" t="s">
        <v>46</v>
      </c>
      <c r="J3556" s="69">
        <f>precio_alta!S48</f>
        <v>731</v>
      </c>
    </row>
    <row r="3557" spans="1:10" x14ac:dyDescent="0.3">
      <c r="A3557" t="str">
        <f t="shared" si="55"/>
        <v>MOTOROLA MOTO G06 256GBMax Negocios + 49.90CUOTA</v>
      </c>
      <c r="B3557" s="69" t="str">
        <f>precio_alta!A49</f>
        <v>Corriente</v>
      </c>
      <c r="C3557" s="69" t="str">
        <f>precio_alta!B49</f>
        <v>4G</v>
      </c>
      <c r="D3557" s="69" t="str">
        <f>precio_alta!C49</f>
        <v>MOTOROLA</v>
      </c>
      <c r="E3557" s="69" t="str">
        <f>precio_alta!D49</f>
        <v>MOTOROLA MOTO G06 256GB</v>
      </c>
      <c r="F3557" s="69">
        <f>precio_alta!E49</f>
        <v>649</v>
      </c>
      <c r="G3557" s="69" t="str">
        <f>precio_alta!F49</f>
        <v>Android</v>
      </c>
      <c r="H3557" s="69" t="s">
        <v>188</v>
      </c>
      <c r="I3557" t="s">
        <v>46</v>
      </c>
      <c r="J3557" s="69">
        <f>precio_alta!S49</f>
        <v>755</v>
      </c>
    </row>
    <row r="3558" spans="1:10" x14ac:dyDescent="0.3">
      <c r="A3558" t="str">
        <f t="shared" si="55"/>
        <v>MOTOROLA MOTO G15 256GBMax Negocios + 49.90CUOTA</v>
      </c>
      <c r="B3558" s="69" t="str">
        <f>precio_alta!A50</f>
        <v>Corriente</v>
      </c>
      <c r="C3558" s="69" t="str">
        <f>precio_alta!B50</f>
        <v>4G</v>
      </c>
      <c r="D3558" s="69" t="str">
        <f>precio_alta!C50</f>
        <v>MOTOROLA</v>
      </c>
      <c r="E3558" s="69" t="str">
        <f>precio_alta!D50</f>
        <v>MOTOROLA MOTO G15 256GB</v>
      </c>
      <c r="F3558" s="69">
        <f>precio_alta!E50</f>
        <v>719</v>
      </c>
      <c r="G3558" s="69" t="str">
        <f>precio_alta!F50</f>
        <v>Android</v>
      </c>
      <c r="H3558" s="69" t="s">
        <v>188</v>
      </c>
      <c r="I3558" t="s">
        <v>46</v>
      </c>
      <c r="J3558" s="69">
        <f>precio_alta!S50</f>
        <v>839</v>
      </c>
    </row>
    <row r="3559" spans="1:10" x14ac:dyDescent="0.3">
      <c r="A3559" t="str">
        <f t="shared" si="55"/>
        <v>MOTOROLA MOTO G17 256GBMax Negocios + 49.90CUOTA</v>
      </c>
      <c r="B3559" s="69" t="str">
        <f>precio_alta!A51</f>
        <v>Corriente</v>
      </c>
      <c r="C3559" s="69" t="str">
        <f>precio_alta!B51</f>
        <v>4G</v>
      </c>
      <c r="D3559" s="69" t="str">
        <f>precio_alta!C51</f>
        <v>MOTOROLA</v>
      </c>
      <c r="E3559" s="69" t="str">
        <f>precio_alta!D51</f>
        <v>MOTOROLA MOTO G17 256GB</v>
      </c>
      <c r="F3559" s="69">
        <f>precio_alta!E51</f>
        <v>779</v>
      </c>
      <c r="G3559" s="69" t="str">
        <f>precio_alta!F51</f>
        <v>Android</v>
      </c>
      <c r="H3559" s="69" t="s">
        <v>188</v>
      </c>
      <c r="I3559" t="s">
        <v>46</v>
      </c>
      <c r="J3559" s="69">
        <f>precio_alta!S51</f>
        <v>923</v>
      </c>
    </row>
    <row r="3560" spans="1:10" x14ac:dyDescent="0.3">
      <c r="A3560" t="str">
        <f t="shared" si="55"/>
        <v>MOTOROLA MOTO G47 128GB 5GMax Negocios + 49.90CUOTA</v>
      </c>
      <c r="B3560" s="69" t="str">
        <f>precio_alta!A52</f>
        <v>Corriente</v>
      </c>
      <c r="C3560" s="69" t="str">
        <f>precio_alta!B52</f>
        <v>5G</v>
      </c>
      <c r="D3560" s="69" t="str">
        <f>precio_alta!C52</f>
        <v>MOTOROLA</v>
      </c>
      <c r="E3560" s="69" t="str">
        <f>precio_alta!D52</f>
        <v>MOTOROLA MOTO G47 128GB 5G</v>
      </c>
      <c r="F3560" s="69">
        <f>precio_alta!E52</f>
        <v>949</v>
      </c>
      <c r="G3560" s="69" t="str">
        <f>precio_alta!F52</f>
        <v>Android</v>
      </c>
      <c r="H3560" s="69" t="s">
        <v>188</v>
      </c>
      <c r="I3560" t="s">
        <v>46</v>
      </c>
      <c r="J3560" s="69">
        <f>precio_alta!S52</f>
        <v>1115</v>
      </c>
    </row>
    <row r="3561" spans="1:10" x14ac:dyDescent="0.3">
      <c r="A3561" t="str">
        <f t="shared" si="55"/>
        <v>MOTOROLA MOTO G56 256GB 5GMax Negocios + 49.90CUOTA</v>
      </c>
      <c r="B3561" s="69" t="str">
        <f>precio_alta!A53</f>
        <v>Corriente</v>
      </c>
      <c r="C3561" s="69" t="str">
        <f>precio_alta!B53</f>
        <v>5G</v>
      </c>
      <c r="D3561" s="69" t="str">
        <f>precio_alta!C53</f>
        <v>MOTOROLA</v>
      </c>
      <c r="E3561" s="69" t="str">
        <f>precio_alta!D53</f>
        <v>MOTOROLA MOTO G56 256GB 5G</v>
      </c>
      <c r="F3561" s="69">
        <f>precio_alta!E53</f>
        <v>969</v>
      </c>
      <c r="G3561" s="69" t="str">
        <f>precio_alta!F53</f>
        <v>Android</v>
      </c>
      <c r="H3561" s="69" t="s">
        <v>188</v>
      </c>
      <c r="I3561" t="s">
        <v>46</v>
      </c>
      <c r="J3561" s="69">
        <f>precio_alta!S53</f>
        <v>1139</v>
      </c>
    </row>
    <row r="3562" spans="1:10" x14ac:dyDescent="0.3">
      <c r="A3562" t="str">
        <f t="shared" si="55"/>
        <v>MOTOROLA MOTO G67 256GB 5GMax Negocios + 49.90CUOTA</v>
      </c>
      <c r="B3562" s="69" t="str">
        <f>precio_alta!A54</f>
        <v>Corriente</v>
      </c>
      <c r="C3562" s="69" t="str">
        <f>precio_alta!B54</f>
        <v>5G</v>
      </c>
      <c r="D3562" s="69" t="str">
        <f>precio_alta!C54</f>
        <v>MOTOROLA</v>
      </c>
      <c r="E3562" s="69" t="str">
        <f>precio_alta!D54</f>
        <v>MOTOROLA MOTO G67 256GB 5G</v>
      </c>
      <c r="F3562" s="69">
        <f>precio_alta!E54</f>
        <v>1269</v>
      </c>
      <c r="G3562" s="69" t="str">
        <f>precio_alta!F54</f>
        <v>Android</v>
      </c>
      <c r="H3562" s="69" t="s">
        <v>188</v>
      </c>
      <c r="I3562" t="s">
        <v>46</v>
      </c>
      <c r="J3562" s="69">
        <f>precio_alta!S54</f>
        <v>1499</v>
      </c>
    </row>
    <row r="3563" spans="1:10" x14ac:dyDescent="0.3">
      <c r="A3563" t="str">
        <f t="shared" si="55"/>
        <v>MOTOROLA MOTO G77 256GB 5GMax Negocios + 49.90CUOTA</v>
      </c>
      <c r="B3563" s="69" t="str">
        <f>precio_alta!A55</f>
        <v>Corriente</v>
      </c>
      <c r="C3563" s="69" t="str">
        <f>precio_alta!B55</f>
        <v>5G</v>
      </c>
      <c r="D3563" s="69" t="str">
        <f>precio_alta!C55</f>
        <v>MOTOROLA</v>
      </c>
      <c r="E3563" s="69" t="str">
        <f>precio_alta!D55</f>
        <v>MOTOROLA MOTO G77 256GB 5G</v>
      </c>
      <c r="F3563" s="69">
        <f>precio_alta!E55</f>
        <v>1519</v>
      </c>
      <c r="G3563" s="69" t="str">
        <f>precio_alta!F55</f>
        <v>Android</v>
      </c>
      <c r="H3563" s="69" t="s">
        <v>188</v>
      </c>
      <c r="I3563" t="s">
        <v>46</v>
      </c>
      <c r="J3563" s="69">
        <f>precio_alta!S55</f>
        <v>1787</v>
      </c>
    </row>
    <row r="3564" spans="1:10" x14ac:dyDescent="0.3">
      <c r="A3564" t="str">
        <f t="shared" si="55"/>
        <v>MOTOROLA MOTO RAZR 60 512GB 5GMax Negocios + 49.90CUOTA</v>
      </c>
      <c r="B3564" s="69" t="str">
        <f>precio_alta!A56</f>
        <v>Corriente</v>
      </c>
      <c r="C3564" s="69" t="str">
        <f>precio_alta!B56</f>
        <v>5G</v>
      </c>
      <c r="D3564" s="69" t="str">
        <f>precio_alta!C56</f>
        <v>MOTOROLA</v>
      </c>
      <c r="E3564" s="69" t="str">
        <f>precio_alta!D56</f>
        <v>MOTOROLA MOTO RAZR 60 512GB 5G</v>
      </c>
      <c r="F3564" s="69">
        <f>precio_alta!E56</f>
        <v>3789</v>
      </c>
      <c r="G3564" s="69" t="str">
        <f>precio_alta!F56</f>
        <v>Android</v>
      </c>
      <c r="H3564" s="69" t="s">
        <v>188</v>
      </c>
      <c r="I3564" t="s">
        <v>46</v>
      </c>
      <c r="J3564" s="69">
        <f>precio_alta!S56</f>
        <v>4463</v>
      </c>
    </row>
    <row r="3565" spans="1:10" x14ac:dyDescent="0.3">
      <c r="A3565" t="str">
        <f t="shared" si="55"/>
        <v>MOTOROLA MOTO RAZR 70 512GB 5GMax Negocios + 49.90CUOTA</v>
      </c>
      <c r="B3565" s="69" t="str">
        <f>precio_alta!A57</f>
        <v>Corriente</v>
      </c>
      <c r="C3565" s="69" t="str">
        <f>precio_alta!B57</f>
        <v>5G</v>
      </c>
      <c r="D3565" s="69" t="str">
        <f>precio_alta!C57</f>
        <v>MOTOROLA</v>
      </c>
      <c r="E3565" s="69" t="str">
        <f>precio_alta!D57</f>
        <v>MOTOROLA MOTO RAZR 70 512GB 5G</v>
      </c>
      <c r="F3565" s="69">
        <f>precio_alta!E57</f>
        <v>4089</v>
      </c>
      <c r="G3565" s="69" t="str">
        <f>precio_alta!F57</f>
        <v>Android</v>
      </c>
      <c r="H3565" s="69" t="s">
        <v>188</v>
      </c>
      <c r="I3565" t="s">
        <v>46</v>
      </c>
      <c r="J3565" s="69">
        <f>precio_alta!S57</f>
        <v>4811</v>
      </c>
    </row>
    <row r="3566" spans="1:10" x14ac:dyDescent="0.3">
      <c r="A3566" t="str">
        <f t="shared" si="55"/>
        <v>OPPO A5 256GBMax Negocios + 49.90CUOTA</v>
      </c>
      <c r="B3566" s="69" t="str">
        <f>precio_alta!A58</f>
        <v>Corriente</v>
      </c>
      <c r="C3566" s="69" t="str">
        <f>precio_alta!B58</f>
        <v>4G</v>
      </c>
      <c r="D3566" s="69" t="str">
        <f>precio_alta!C58</f>
        <v>OPPO</v>
      </c>
      <c r="E3566" s="69" t="str">
        <f>precio_alta!D58</f>
        <v>OPPO A5 256GB</v>
      </c>
      <c r="F3566" s="69">
        <f>precio_alta!E58</f>
        <v>849</v>
      </c>
      <c r="G3566" s="69" t="str">
        <f>precio_alta!F58</f>
        <v>Android</v>
      </c>
      <c r="H3566" s="69" t="s">
        <v>188</v>
      </c>
      <c r="I3566" t="s">
        <v>46</v>
      </c>
      <c r="J3566" s="69">
        <f>precio_alta!S58</f>
        <v>995</v>
      </c>
    </row>
    <row r="3567" spans="1:10" x14ac:dyDescent="0.3">
      <c r="A3567" t="str">
        <f t="shared" si="55"/>
        <v>OPPO A5 256GB 5GMax Negocios + 49.90CUOTA</v>
      </c>
      <c r="B3567" s="69" t="str">
        <f>precio_alta!A59</f>
        <v>Corriente</v>
      </c>
      <c r="C3567" s="69" t="str">
        <f>precio_alta!B59</f>
        <v>5G</v>
      </c>
      <c r="D3567" s="69" t="str">
        <f>precio_alta!C59</f>
        <v>OPPO</v>
      </c>
      <c r="E3567" s="69" t="str">
        <f>precio_alta!D59</f>
        <v>OPPO A5 256GB 5G</v>
      </c>
      <c r="F3567" s="69">
        <f>precio_alta!E59</f>
        <v>1319</v>
      </c>
      <c r="G3567" s="69" t="str">
        <f>precio_alta!F59</f>
        <v>Android</v>
      </c>
      <c r="H3567" s="69" t="s">
        <v>188</v>
      </c>
      <c r="I3567" t="s">
        <v>46</v>
      </c>
      <c r="J3567" s="69">
        <f>precio_alta!S59</f>
        <v>1547</v>
      </c>
    </row>
    <row r="3568" spans="1:10" x14ac:dyDescent="0.3">
      <c r="A3568" t="str">
        <f t="shared" si="55"/>
        <v>OPPO A5X 128GBMax Negocios + 49.90CUOTA</v>
      </c>
      <c r="B3568" s="69" t="str">
        <f>precio_alta!A60</f>
        <v>Corriente</v>
      </c>
      <c r="C3568" s="69" t="str">
        <f>precio_alta!B60</f>
        <v>4G</v>
      </c>
      <c r="D3568" s="69" t="str">
        <f>precio_alta!C60</f>
        <v>OPPO</v>
      </c>
      <c r="E3568" s="69" t="str">
        <f>precio_alta!D60</f>
        <v>OPPO A5X 128GB</v>
      </c>
      <c r="F3568" s="69">
        <f>precio_alta!E60</f>
        <v>659</v>
      </c>
      <c r="G3568" s="69" t="str">
        <f>precio_alta!F60</f>
        <v>Android</v>
      </c>
      <c r="H3568" s="69" t="s">
        <v>188</v>
      </c>
      <c r="I3568" t="s">
        <v>46</v>
      </c>
      <c r="J3568" s="69">
        <f>precio_alta!S60</f>
        <v>779</v>
      </c>
    </row>
    <row r="3569" spans="1:10" x14ac:dyDescent="0.3">
      <c r="A3569" t="str">
        <f t="shared" si="55"/>
        <v>OPPO A6 PRO 256GB 5GMax Negocios + 49.90CUOTA</v>
      </c>
      <c r="B3569" s="69" t="str">
        <f>precio_alta!A61</f>
        <v>Corriente</v>
      </c>
      <c r="C3569" s="69" t="str">
        <f>precio_alta!B61</f>
        <v>5G</v>
      </c>
      <c r="D3569" s="69" t="str">
        <f>precio_alta!C61</f>
        <v>OPPO</v>
      </c>
      <c r="E3569" s="69" t="str">
        <f>precio_alta!D61</f>
        <v>OPPO A6 PRO 256GB 5G</v>
      </c>
      <c r="F3569" s="69">
        <f>precio_alta!E61</f>
        <v>1779</v>
      </c>
      <c r="G3569" s="69" t="str">
        <f>precio_alta!F61</f>
        <v>Android</v>
      </c>
      <c r="H3569" s="69" t="s">
        <v>188</v>
      </c>
      <c r="I3569" t="s">
        <v>46</v>
      </c>
      <c r="J3569" s="69">
        <f>precio_alta!S61</f>
        <v>2087</v>
      </c>
    </row>
    <row r="3570" spans="1:10" x14ac:dyDescent="0.3">
      <c r="A3570" t="str">
        <f t="shared" si="55"/>
        <v>OPPO A6T 128GBMax Negocios + 49.90CUOTA</v>
      </c>
      <c r="B3570" s="69" t="str">
        <f>precio_alta!A62</f>
        <v>Corriente</v>
      </c>
      <c r="C3570" s="69" t="str">
        <f>precio_alta!B62</f>
        <v>4G</v>
      </c>
      <c r="D3570" s="69" t="str">
        <f>precio_alta!C62</f>
        <v>OPPO</v>
      </c>
      <c r="E3570" s="69" t="str">
        <f>precio_alta!D62</f>
        <v>OPPO A6T 128GB</v>
      </c>
      <c r="F3570" s="69">
        <f>precio_alta!E62</f>
        <v>789</v>
      </c>
      <c r="G3570" s="69" t="str">
        <f>precio_alta!F62</f>
        <v>Android</v>
      </c>
      <c r="H3570" s="69" t="s">
        <v>188</v>
      </c>
      <c r="I3570" t="s">
        <v>46</v>
      </c>
      <c r="J3570" s="69">
        <f>precio_alta!S62</f>
        <v>923</v>
      </c>
    </row>
    <row r="3571" spans="1:10" x14ac:dyDescent="0.3">
      <c r="A3571" t="str">
        <f t="shared" si="55"/>
        <v>OPPO A6X 256GB 5GMax Negocios + 49.90CUOTA</v>
      </c>
      <c r="B3571" s="69" t="str">
        <f>precio_alta!A63</f>
        <v>Corriente</v>
      </c>
      <c r="C3571" s="69" t="str">
        <f>precio_alta!B63</f>
        <v>5G</v>
      </c>
      <c r="D3571" s="69" t="str">
        <f>precio_alta!C63</f>
        <v>OPPO</v>
      </c>
      <c r="E3571" s="69" t="str">
        <f>precio_alta!D63</f>
        <v>OPPO A6X 256GB 5G</v>
      </c>
      <c r="F3571" s="69">
        <f>precio_alta!E63</f>
        <v>1159</v>
      </c>
      <c r="G3571" s="69" t="str">
        <f>precio_alta!F63</f>
        <v>Android</v>
      </c>
      <c r="H3571" s="69" t="s">
        <v>188</v>
      </c>
      <c r="I3571" t="s">
        <v>46</v>
      </c>
      <c r="J3571" s="69">
        <f>precio_alta!S63</f>
        <v>1367</v>
      </c>
    </row>
    <row r="3572" spans="1:10" x14ac:dyDescent="0.3">
      <c r="A3572" t="str">
        <f t="shared" si="55"/>
        <v>OPPO RENO 14F 256GB 5GMax Negocios + 49.90CUOTA</v>
      </c>
      <c r="B3572" s="69" t="str">
        <f>precio_alta!A64</f>
        <v>Corriente</v>
      </c>
      <c r="C3572" s="69" t="str">
        <f>precio_alta!B64</f>
        <v>4G</v>
      </c>
      <c r="D3572" s="69" t="str">
        <f>precio_alta!C64</f>
        <v>OPPO</v>
      </c>
      <c r="E3572" s="69" t="str">
        <f>precio_alta!D64</f>
        <v>OPPO RENO 14F 256GB 5G</v>
      </c>
      <c r="F3572" s="69">
        <f>precio_alta!E64</f>
        <v>2229</v>
      </c>
      <c r="G3572" s="69" t="str">
        <f>precio_alta!F64</f>
        <v>Android</v>
      </c>
      <c r="H3572" s="69" t="s">
        <v>188</v>
      </c>
      <c r="I3572" t="s">
        <v>46</v>
      </c>
      <c r="J3572" s="69">
        <f>precio_alta!S64</f>
        <v>2615</v>
      </c>
    </row>
    <row r="3573" spans="1:10" x14ac:dyDescent="0.3">
      <c r="A3573" t="str">
        <f t="shared" si="55"/>
        <v>OPPO RENO 14F 512GB 5GMax Negocios + 49.90CUOTA</v>
      </c>
      <c r="B3573" s="69" t="str">
        <f>precio_alta!A65</f>
        <v>Corriente</v>
      </c>
      <c r="C3573" s="69" t="str">
        <f>precio_alta!B65</f>
        <v>5G</v>
      </c>
      <c r="D3573" s="69" t="str">
        <f>precio_alta!C65</f>
        <v>OPPO</v>
      </c>
      <c r="E3573" s="69" t="str">
        <f>precio_alta!D65</f>
        <v>OPPO RENO 14F 512GB 5G</v>
      </c>
      <c r="F3573" s="69">
        <f>precio_alta!E65</f>
        <v>2439</v>
      </c>
      <c r="G3573" s="69" t="str">
        <f>precio_alta!F65</f>
        <v>Android</v>
      </c>
      <c r="H3573" s="69" t="s">
        <v>188</v>
      </c>
      <c r="I3573" t="s">
        <v>46</v>
      </c>
      <c r="J3573" s="69">
        <f>precio_alta!S65</f>
        <v>2867</v>
      </c>
    </row>
    <row r="3574" spans="1:10" x14ac:dyDescent="0.3">
      <c r="A3574" t="str">
        <f t="shared" si="55"/>
        <v>OPPO RENO 16 256GB 5GMax Negocios + 49.90CUOTA</v>
      </c>
      <c r="B3574" s="69" t="str">
        <f>precio_alta!A66</f>
        <v>Corriente</v>
      </c>
      <c r="C3574" s="69" t="str">
        <f>precio_alta!B66</f>
        <v>5G</v>
      </c>
      <c r="D3574" s="69" t="str">
        <f>precio_alta!C66</f>
        <v>OPPO</v>
      </c>
      <c r="E3574" s="69" t="str">
        <f>precio_alta!D66</f>
        <v>OPPO RENO 16 256GB 5G</v>
      </c>
      <c r="F3574" s="69">
        <f>precio_alta!E66</f>
        <v>3839</v>
      </c>
      <c r="G3574" s="69" t="str">
        <f>precio_alta!F66</f>
        <v>Android</v>
      </c>
      <c r="H3574" s="69" t="s">
        <v>188</v>
      </c>
      <c r="I3574" t="s">
        <v>46</v>
      </c>
      <c r="J3574" s="69">
        <f>precio_alta!S66</f>
        <v>4511</v>
      </c>
    </row>
    <row r="3575" spans="1:10" x14ac:dyDescent="0.3">
      <c r="A3575" t="str">
        <f t="shared" si="55"/>
        <v>OPPO RENO 16F 256GB 5GMax Negocios + 49.90CUOTA</v>
      </c>
      <c r="B3575" s="69" t="str">
        <f>precio_alta!A67</f>
        <v>Corriente</v>
      </c>
      <c r="C3575" s="69" t="str">
        <f>precio_alta!B67</f>
        <v>5G</v>
      </c>
      <c r="D3575" s="69" t="str">
        <f>precio_alta!C67</f>
        <v>OPPO</v>
      </c>
      <c r="E3575" s="69" t="str">
        <f>precio_alta!D67</f>
        <v>OPPO RENO 16F 256GB 5G</v>
      </c>
      <c r="F3575" s="69">
        <f>precio_alta!E67</f>
        <v>3129</v>
      </c>
      <c r="G3575" s="69" t="str">
        <f>precio_alta!F67</f>
        <v>Android</v>
      </c>
      <c r="H3575" s="69" t="s">
        <v>188</v>
      </c>
      <c r="I3575" t="s">
        <v>46</v>
      </c>
      <c r="J3575" s="69">
        <f>precio_alta!S67</f>
        <v>3671</v>
      </c>
    </row>
    <row r="3576" spans="1:10" x14ac:dyDescent="0.3">
      <c r="A3576" t="str">
        <f t="shared" si="55"/>
        <v>SAMSUNG GALAXY A07 128GBMax Negocios + 49.90CUOTA</v>
      </c>
      <c r="B3576" s="69" t="str">
        <f>precio_alta!A68</f>
        <v>Corriente</v>
      </c>
      <c r="C3576" s="69" t="str">
        <f>precio_alta!B68</f>
        <v>4G</v>
      </c>
      <c r="D3576" s="69" t="str">
        <f>precio_alta!C68</f>
        <v>SAMSUNG</v>
      </c>
      <c r="E3576" s="69" t="str">
        <f>precio_alta!D68</f>
        <v>SAMSUNG GALAXY A07 128GB</v>
      </c>
      <c r="F3576" s="69">
        <f>precio_alta!E68</f>
        <v>599</v>
      </c>
      <c r="G3576" s="69" t="str">
        <f>precio_alta!F68</f>
        <v>Android</v>
      </c>
      <c r="H3576" s="69" t="s">
        <v>188</v>
      </c>
      <c r="I3576" t="s">
        <v>46</v>
      </c>
      <c r="J3576" s="69">
        <f>precio_alta!S68</f>
        <v>707</v>
      </c>
    </row>
    <row r="3577" spans="1:10" x14ac:dyDescent="0.3">
      <c r="A3577" t="str">
        <f t="shared" si="55"/>
        <v>SAMSUNG GALAXY A16 128GBMax Negocios + 49.90CUOTA</v>
      </c>
      <c r="B3577" s="69" t="str">
        <f>precio_alta!A69</f>
        <v>Corriente</v>
      </c>
      <c r="C3577" s="69" t="str">
        <f>precio_alta!B69</f>
        <v>4G</v>
      </c>
      <c r="D3577" s="69" t="str">
        <f>precio_alta!C69</f>
        <v>SAMSUNG</v>
      </c>
      <c r="E3577" s="69" t="str">
        <f>precio_alta!D69</f>
        <v>SAMSUNG GALAXY A16 128GB</v>
      </c>
      <c r="F3577" s="69">
        <f>precio_alta!E69</f>
        <v>659</v>
      </c>
      <c r="G3577" s="69" t="str">
        <f>precio_alta!F69</f>
        <v>Android</v>
      </c>
      <c r="H3577" s="69" t="s">
        <v>188</v>
      </c>
      <c r="I3577" t="s">
        <v>46</v>
      </c>
      <c r="J3577" s="69">
        <f>precio_alta!S69</f>
        <v>779</v>
      </c>
    </row>
    <row r="3578" spans="1:10" x14ac:dyDescent="0.3">
      <c r="A3578" t="str">
        <f t="shared" si="55"/>
        <v>SAMSUNG GALAXY A17 128GB 5GMax Negocios + 49.90CUOTA</v>
      </c>
      <c r="B3578" s="69" t="str">
        <f>precio_alta!A70</f>
        <v>Corriente</v>
      </c>
      <c r="C3578" s="69" t="str">
        <f>precio_alta!B70</f>
        <v>5G</v>
      </c>
      <c r="D3578" s="69" t="str">
        <f>precio_alta!C70</f>
        <v>SAMSUNG</v>
      </c>
      <c r="E3578" s="69" t="str">
        <f>precio_alta!D70</f>
        <v>SAMSUNG GALAXY A17 128GB 5G</v>
      </c>
      <c r="F3578" s="69">
        <f>precio_alta!E70</f>
        <v>1179</v>
      </c>
      <c r="G3578" s="69" t="str">
        <f>precio_alta!F70</f>
        <v>Android</v>
      </c>
      <c r="H3578" s="69" t="s">
        <v>188</v>
      </c>
      <c r="I3578" t="s">
        <v>46</v>
      </c>
      <c r="J3578" s="69">
        <f>precio_alta!S70</f>
        <v>1379</v>
      </c>
    </row>
    <row r="3579" spans="1:10" x14ac:dyDescent="0.3">
      <c r="A3579" t="str">
        <f t="shared" si="55"/>
        <v>SAMSUNG GALAXY A17 256GB 5GMax Negocios + 49.90CUOTA</v>
      </c>
      <c r="B3579" s="69" t="str">
        <f>precio_alta!A71</f>
        <v>Corriente</v>
      </c>
      <c r="C3579" s="69" t="str">
        <f>precio_alta!B71</f>
        <v>5G</v>
      </c>
      <c r="D3579" s="69" t="str">
        <f>precio_alta!C71</f>
        <v>SAMSUNG</v>
      </c>
      <c r="E3579" s="69" t="str">
        <f>precio_alta!D71</f>
        <v>SAMSUNG GALAXY A17 256GB 5G</v>
      </c>
      <c r="F3579" s="69">
        <f>precio_alta!E71</f>
        <v>1309</v>
      </c>
      <c r="G3579" s="69" t="str">
        <f>precio_alta!F71</f>
        <v>Android</v>
      </c>
      <c r="H3579" s="69" t="s">
        <v>188</v>
      </c>
      <c r="I3579" t="s">
        <v>46</v>
      </c>
      <c r="J3579" s="69">
        <f>precio_alta!S71</f>
        <v>1547</v>
      </c>
    </row>
    <row r="3580" spans="1:10" x14ac:dyDescent="0.3">
      <c r="A3580" t="str">
        <f t="shared" si="55"/>
        <v>SAMSUNG GALAXY A26 128GB 5GMax Negocios + 49.90CUOTA</v>
      </c>
      <c r="B3580" s="69" t="str">
        <f>precio_alta!A72</f>
        <v>Corriente</v>
      </c>
      <c r="C3580" s="69" t="str">
        <f>precio_alta!B72</f>
        <v>5G</v>
      </c>
      <c r="D3580" s="69" t="str">
        <f>precio_alta!C72</f>
        <v>SAMSUNG</v>
      </c>
      <c r="E3580" s="69" t="str">
        <f>precio_alta!D72</f>
        <v>SAMSUNG GALAXY A26 128GB 5G</v>
      </c>
      <c r="F3580" s="69">
        <f>precio_alta!E72</f>
        <v>1169</v>
      </c>
      <c r="G3580" s="69" t="str">
        <f>precio_alta!F72</f>
        <v>Android</v>
      </c>
      <c r="H3580" s="69" t="s">
        <v>188</v>
      </c>
      <c r="I3580" t="s">
        <v>46</v>
      </c>
      <c r="J3580" s="69">
        <f>precio_alta!S72</f>
        <v>1379</v>
      </c>
    </row>
    <row r="3581" spans="1:10" x14ac:dyDescent="0.3">
      <c r="A3581" t="str">
        <f t="shared" si="55"/>
        <v>SAMSUNG GALAXY A27 256GB 5GMax Negocios + 49.90CUOTA</v>
      </c>
      <c r="B3581" s="69" t="str">
        <f>precio_alta!A73</f>
        <v>Corriente</v>
      </c>
      <c r="C3581" s="69" t="str">
        <f>precio_alta!B73</f>
        <v>5G</v>
      </c>
      <c r="D3581" s="69" t="str">
        <f>precio_alta!C73</f>
        <v>SAMSUNG</v>
      </c>
      <c r="E3581" s="69" t="str">
        <f>precio_alta!D73</f>
        <v>SAMSUNG GALAXY A27 256GB 5G</v>
      </c>
      <c r="F3581" s="69">
        <f>precio_alta!E73</f>
        <v>2009</v>
      </c>
      <c r="G3581" s="69" t="str">
        <f>precio_alta!F73</f>
        <v>Android</v>
      </c>
      <c r="H3581" s="69" t="s">
        <v>188</v>
      </c>
      <c r="I3581" t="s">
        <v>46</v>
      </c>
      <c r="J3581" s="69">
        <f>precio_alta!S73</f>
        <v>2363</v>
      </c>
    </row>
    <row r="3582" spans="1:10" x14ac:dyDescent="0.3">
      <c r="A3582" t="str">
        <f t="shared" si="55"/>
        <v>SAMSUNG GALAXY A36 128GB 5GMax Negocios + 49.90CUOTA</v>
      </c>
      <c r="B3582" s="69" t="str">
        <f>precio_alta!A74</f>
        <v>Corriente</v>
      </c>
      <c r="C3582" s="69" t="str">
        <f>precio_alta!B74</f>
        <v>5G</v>
      </c>
      <c r="D3582" s="69" t="str">
        <f>precio_alta!C74</f>
        <v>SAMSUNG</v>
      </c>
      <c r="E3582" s="69" t="str">
        <f>precio_alta!D74</f>
        <v>SAMSUNG GALAXY A36 128GB 5G</v>
      </c>
      <c r="F3582" s="69">
        <f>precio_alta!E74</f>
        <v>1519</v>
      </c>
      <c r="G3582" s="69" t="str">
        <f>precio_alta!F74</f>
        <v>Android</v>
      </c>
      <c r="H3582" s="69" t="s">
        <v>188</v>
      </c>
      <c r="I3582" t="s">
        <v>46</v>
      </c>
      <c r="J3582" s="69">
        <f>precio_alta!S74</f>
        <v>1787</v>
      </c>
    </row>
    <row r="3583" spans="1:10" x14ac:dyDescent="0.3">
      <c r="A3583" t="str">
        <f t="shared" si="55"/>
        <v>SAMSUNG GALAXY A37 256GB 5GMax Negocios + 49.90CUOTA</v>
      </c>
      <c r="B3583" s="69" t="str">
        <f>precio_alta!A75</f>
        <v>Corriente</v>
      </c>
      <c r="C3583" s="69" t="str">
        <f>precio_alta!B75</f>
        <v>5G</v>
      </c>
      <c r="D3583" s="69" t="str">
        <f>precio_alta!C75</f>
        <v>SAMSUNG</v>
      </c>
      <c r="E3583" s="69" t="str">
        <f>precio_alta!D75</f>
        <v>SAMSUNG GALAXY A37 256GB 5G</v>
      </c>
      <c r="F3583" s="69">
        <f>precio_alta!E75</f>
        <v>2249</v>
      </c>
      <c r="G3583" s="69" t="str">
        <f>precio_alta!F75</f>
        <v>Android</v>
      </c>
      <c r="H3583" s="69" t="s">
        <v>188</v>
      </c>
      <c r="I3583" t="s">
        <v>46</v>
      </c>
      <c r="J3583" s="69">
        <f>precio_alta!S75</f>
        <v>2639</v>
      </c>
    </row>
    <row r="3584" spans="1:10" x14ac:dyDescent="0.3">
      <c r="A3584" t="str">
        <f t="shared" si="55"/>
        <v>SAMSUNG GALAXY A56 256GB 5GMax Negocios + 49.90CUOTA</v>
      </c>
      <c r="B3584" s="69" t="str">
        <f>precio_alta!A76</f>
        <v>Corriente</v>
      </c>
      <c r="C3584" s="69" t="str">
        <f>precio_alta!B76</f>
        <v>5G</v>
      </c>
      <c r="D3584" s="69" t="str">
        <f>precio_alta!C76</f>
        <v>SAMSUNG</v>
      </c>
      <c r="E3584" s="69" t="str">
        <f>precio_alta!D76</f>
        <v>SAMSUNG GALAXY A56 256GB 5G</v>
      </c>
      <c r="F3584" s="69">
        <f>precio_alta!E76</f>
        <v>2109</v>
      </c>
      <c r="G3584" s="69" t="str">
        <f>precio_alta!F76</f>
        <v>Android</v>
      </c>
      <c r="H3584" s="69" t="s">
        <v>188</v>
      </c>
      <c r="I3584" t="s">
        <v>46</v>
      </c>
      <c r="J3584" s="69">
        <f>precio_alta!S76</f>
        <v>2483</v>
      </c>
    </row>
    <row r="3585" spans="1:10" x14ac:dyDescent="0.3">
      <c r="A3585" t="str">
        <f t="shared" si="55"/>
        <v>SAMSUNG GALAXY A57 256GB 5GMax Negocios + 49.90CUOTA</v>
      </c>
      <c r="B3585" s="69" t="str">
        <f>precio_alta!A77</f>
        <v>Corriente</v>
      </c>
      <c r="C3585" s="69" t="str">
        <f>precio_alta!B77</f>
        <v>5G</v>
      </c>
      <c r="D3585" s="69" t="str">
        <f>precio_alta!C77</f>
        <v>SAMSUNG</v>
      </c>
      <c r="E3585" s="69" t="str">
        <f>precio_alta!D77</f>
        <v>SAMSUNG GALAXY A57 256GB 5G</v>
      </c>
      <c r="F3585" s="69">
        <f>precio_alta!E77</f>
        <v>2509</v>
      </c>
      <c r="G3585" s="69" t="str">
        <f>precio_alta!F77</f>
        <v>Android</v>
      </c>
      <c r="H3585" s="69" t="s">
        <v>188</v>
      </c>
      <c r="I3585" t="s">
        <v>46</v>
      </c>
      <c r="J3585" s="69">
        <f>precio_alta!S77</f>
        <v>2951</v>
      </c>
    </row>
    <row r="3586" spans="1:10" x14ac:dyDescent="0.3">
      <c r="A3586" t="str">
        <f t="shared" si="55"/>
        <v>SAMSUNG GALAXY A57 512GB 5GMax Negocios + 49.90CUOTA</v>
      </c>
      <c r="B3586" s="69" t="str">
        <f>precio_alta!A78</f>
        <v>Corriente</v>
      </c>
      <c r="C3586" s="69" t="str">
        <f>precio_alta!B78</f>
        <v>5G</v>
      </c>
      <c r="D3586" s="69" t="str">
        <f>precio_alta!C78</f>
        <v>SAMSUNG</v>
      </c>
      <c r="E3586" s="69" t="str">
        <f>precio_alta!D78</f>
        <v>SAMSUNG GALAXY A57 512GB 5G</v>
      </c>
      <c r="F3586" s="69">
        <f>precio_alta!E78</f>
        <v>3449</v>
      </c>
      <c r="G3586" s="69" t="str">
        <f>precio_alta!F78</f>
        <v>Android</v>
      </c>
      <c r="H3586" s="69" t="s">
        <v>188</v>
      </c>
      <c r="I3586" t="s">
        <v>46</v>
      </c>
      <c r="J3586" s="69">
        <f>precio_alta!S78</f>
        <v>4055</v>
      </c>
    </row>
    <row r="3587" spans="1:10" x14ac:dyDescent="0.3">
      <c r="A3587" t="str">
        <f t="shared" ref="A3587:A3650" si="56">CONCATENATE(E3587,I3587,H3587)</f>
        <v>SAMSUNG GALAXY S25 128GBMax Negocios + 49.90CUOTA</v>
      </c>
      <c r="B3587" s="69" t="str">
        <f>precio_alta!A79</f>
        <v>Corriente</v>
      </c>
      <c r="C3587" s="69" t="str">
        <f>precio_alta!B79</f>
        <v>5G</v>
      </c>
      <c r="D3587" s="69" t="str">
        <f>precio_alta!C79</f>
        <v>SAMSUNG</v>
      </c>
      <c r="E3587" s="69" t="str">
        <f>precio_alta!D79</f>
        <v>SAMSUNG GALAXY S25 128GB</v>
      </c>
      <c r="F3587" s="69">
        <f>precio_alta!E79</f>
        <v>4529</v>
      </c>
      <c r="G3587" s="69" t="str">
        <f>precio_alta!F79</f>
        <v>Android</v>
      </c>
      <c r="H3587" s="69" t="s">
        <v>188</v>
      </c>
      <c r="I3587" t="s">
        <v>46</v>
      </c>
      <c r="J3587" s="69">
        <f>precio_alta!S79</f>
        <v>5327</v>
      </c>
    </row>
    <row r="3588" spans="1:10" x14ac:dyDescent="0.3">
      <c r="A3588" t="str">
        <f t="shared" si="56"/>
        <v>SAMSUNG GALAXY S25 FE 256GB 5GMax Negocios + 49.90CUOTA</v>
      </c>
      <c r="B3588" s="69" t="str">
        <f>precio_alta!A80</f>
        <v>Corriente</v>
      </c>
      <c r="C3588" s="69" t="str">
        <f>precio_alta!B80</f>
        <v>5G</v>
      </c>
      <c r="D3588" s="69" t="str">
        <f>precio_alta!C80</f>
        <v>SAMSUNG</v>
      </c>
      <c r="E3588" s="69" t="str">
        <f>precio_alta!D80</f>
        <v>SAMSUNG GALAXY S25 FE 256GB 5G</v>
      </c>
      <c r="F3588" s="69">
        <f>precio_alta!E80</f>
        <v>3429</v>
      </c>
      <c r="G3588" s="69" t="str">
        <f>precio_alta!F80</f>
        <v>Android</v>
      </c>
      <c r="H3588" s="69" t="s">
        <v>188</v>
      </c>
      <c r="I3588" t="s">
        <v>46</v>
      </c>
      <c r="J3588" s="69">
        <f>precio_alta!S80</f>
        <v>4031</v>
      </c>
    </row>
    <row r="3589" spans="1:10" x14ac:dyDescent="0.3">
      <c r="A3589" t="str">
        <f t="shared" si="56"/>
        <v>SAMSUNG GALAXY S25 ULTRA 256GBMax Negocios + 49.90CUOTA</v>
      </c>
      <c r="B3589" s="69" t="str">
        <f>precio_alta!A81</f>
        <v>Corriente</v>
      </c>
      <c r="C3589" s="69" t="str">
        <f>precio_alta!B81</f>
        <v>5G</v>
      </c>
      <c r="D3589" s="69" t="str">
        <f>precio_alta!C81</f>
        <v>SAMSUNG</v>
      </c>
      <c r="E3589" s="69" t="str">
        <f>precio_alta!D81</f>
        <v>SAMSUNG GALAXY S25 ULTRA 256GB</v>
      </c>
      <c r="F3589" s="69">
        <f>precio_alta!E81</f>
        <v>6219</v>
      </c>
      <c r="G3589" s="69" t="str">
        <f>precio_alta!F81</f>
        <v>Android</v>
      </c>
      <c r="H3589" s="69" t="s">
        <v>188</v>
      </c>
      <c r="I3589" t="s">
        <v>46</v>
      </c>
      <c r="J3589" s="69">
        <f>precio_alta!S81</f>
        <v>7307</v>
      </c>
    </row>
    <row r="3590" spans="1:10" x14ac:dyDescent="0.3">
      <c r="A3590" t="str">
        <f t="shared" si="56"/>
        <v>SAMSUNG GALAXY S26 256GB 5GMax Negocios + 49.90CUOTA</v>
      </c>
      <c r="B3590" s="69" t="str">
        <f>precio_alta!A82</f>
        <v>Corriente</v>
      </c>
      <c r="C3590" s="69" t="str">
        <f>precio_alta!B82</f>
        <v>5G</v>
      </c>
      <c r="D3590" s="69" t="str">
        <f>precio_alta!C82</f>
        <v>SAMSUNG</v>
      </c>
      <c r="E3590" s="69" t="str">
        <f>precio_alta!D82</f>
        <v>SAMSUNG GALAXY S26 256GB 5G</v>
      </c>
      <c r="F3590" s="69">
        <f>precio_alta!E82</f>
        <v>5029</v>
      </c>
      <c r="G3590" s="69" t="str">
        <f>precio_alta!F82</f>
        <v>Android</v>
      </c>
      <c r="H3590" s="69" t="s">
        <v>188</v>
      </c>
      <c r="I3590" t="s">
        <v>46</v>
      </c>
      <c r="J3590" s="69">
        <f>precio_alta!S82</f>
        <v>5915</v>
      </c>
    </row>
    <row r="3591" spans="1:10" x14ac:dyDescent="0.3">
      <c r="A3591" t="str">
        <f t="shared" si="56"/>
        <v>SAMSUNG GALAXY S26 PLUS 256GB 5GMax Negocios + 49.90CUOTA</v>
      </c>
      <c r="B3591" s="69" t="str">
        <f>precio_alta!A83</f>
        <v>Corriente</v>
      </c>
      <c r="C3591" s="69" t="str">
        <f>precio_alta!B83</f>
        <v>5G</v>
      </c>
      <c r="D3591" s="69" t="str">
        <f>precio_alta!C83</f>
        <v>SAMSUNG</v>
      </c>
      <c r="E3591" s="69" t="str">
        <f>precio_alta!D83</f>
        <v>SAMSUNG GALAXY S26 PLUS 256GB 5G</v>
      </c>
      <c r="F3591" s="69">
        <f>precio_alta!E83</f>
        <v>6039</v>
      </c>
      <c r="G3591" s="69" t="str">
        <f>precio_alta!F83</f>
        <v>Android</v>
      </c>
      <c r="H3591" s="69" t="s">
        <v>188</v>
      </c>
      <c r="I3591" t="s">
        <v>46</v>
      </c>
      <c r="J3591" s="69">
        <f>precio_alta!S83</f>
        <v>7091</v>
      </c>
    </row>
    <row r="3592" spans="1:10" x14ac:dyDescent="0.3">
      <c r="A3592" t="str">
        <f t="shared" si="56"/>
        <v>SAMSUNG GALAXY S26 ULTRA 256GB 5GMax Negocios + 49.90CUOTA</v>
      </c>
      <c r="B3592" s="69" t="str">
        <f>precio_alta!A84</f>
        <v>Corriente</v>
      </c>
      <c r="C3592" s="69" t="str">
        <f>precio_alta!B84</f>
        <v>5G</v>
      </c>
      <c r="D3592" s="69" t="str">
        <f>precio_alta!C84</f>
        <v>SAMSUNG</v>
      </c>
      <c r="E3592" s="69" t="str">
        <f>precio_alta!D84</f>
        <v>SAMSUNG GALAXY S26 ULTRA 256GB 5G</v>
      </c>
      <c r="F3592" s="69">
        <f>precio_alta!E84</f>
        <v>7039</v>
      </c>
      <c r="G3592" s="69" t="str">
        <f>precio_alta!F84</f>
        <v>Android</v>
      </c>
      <c r="H3592" s="69" t="s">
        <v>188</v>
      </c>
      <c r="I3592" t="s">
        <v>46</v>
      </c>
      <c r="J3592" s="69">
        <f>precio_alta!S84</f>
        <v>8279</v>
      </c>
    </row>
    <row r="3593" spans="1:10" x14ac:dyDescent="0.3">
      <c r="A3593" t="str">
        <f t="shared" si="56"/>
        <v>SAMSUNG GALAXY S26FE 256GB 5GMax Negocios + 49.90CUOTA</v>
      </c>
      <c r="B3593" s="69" t="str">
        <f>precio_alta!A85</f>
        <v>Corriente</v>
      </c>
      <c r="C3593" s="69" t="str">
        <f>precio_alta!B85</f>
        <v>5G</v>
      </c>
      <c r="D3593" s="69" t="str">
        <f>precio_alta!C85</f>
        <v>SAMSUNG</v>
      </c>
      <c r="E3593" s="69" t="str">
        <f>precio_alta!D85</f>
        <v>SAMSUNG GALAXY S26FE 256GB 5G</v>
      </c>
      <c r="F3593" s="69">
        <f>precio_alta!E85</f>
        <v>3999</v>
      </c>
      <c r="G3593" s="69" t="str">
        <f>precio_alta!F85</f>
        <v>Android</v>
      </c>
      <c r="H3593" s="69" t="s">
        <v>188</v>
      </c>
      <c r="I3593" t="s">
        <v>46</v>
      </c>
      <c r="J3593" s="69">
        <f>precio_alta!S85</f>
        <v>4691</v>
      </c>
    </row>
    <row r="3594" spans="1:10" x14ac:dyDescent="0.3">
      <c r="A3594" t="str">
        <f t="shared" si="56"/>
        <v>SAMSUNG GALAXY Z FLIP 7 256GB 5GMax Negocios + 49.90CUOTA</v>
      </c>
      <c r="B3594" s="69" t="str">
        <f>precio_alta!A86</f>
        <v>Corriente</v>
      </c>
      <c r="C3594" s="69" t="str">
        <f>precio_alta!B86</f>
        <v>5G</v>
      </c>
      <c r="D3594" s="69" t="str">
        <f>precio_alta!C86</f>
        <v>SAMSUNG</v>
      </c>
      <c r="E3594" s="69" t="str">
        <f>precio_alta!D86</f>
        <v>SAMSUNG GALAXY Z FLIP 7 256GB 5G</v>
      </c>
      <c r="F3594" s="69">
        <f>precio_alta!E86</f>
        <v>5279</v>
      </c>
      <c r="G3594" s="69" t="str">
        <f>precio_alta!F86</f>
        <v>Android</v>
      </c>
      <c r="H3594" s="69" t="s">
        <v>188</v>
      </c>
      <c r="I3594" t="s">
        <v>46</v>
      </c>
      <c r="J3594" s="69">
        <f>precio_alta!S86</f>
        <v>6215</v>
      </c>
    </row>
    <row r="3595" spans="1:10" x14ac:dyDescent="0.3">
      <c r="A3595" t="str">
        <f t="shared" si="56"/>
        <v>SAMSUNG GALAXY Z FLIP 7 FE 128GB 5GMax Negocios + 49.90CUOTA</v>
      </c>
      <c r="B3595" s="69" t="str">
        <f>precio_alta!A87</f>
        <v>Corriente</v>
      </c>
      <c r="C3595" s="69" t="str">
        <f>precio_alta!B87</f>
        <v>5G</v>
      </c>
      <c r="D3595" s="69" t="str">
        <f>precio_alta!C87</f>
        <v>SAMSUNG</v>
      </c>
      <c r="E3595" s="69" t="str">
        <f>precio_alta!D87</f>
        <v>SAMSUNG GALAXY Z FLIP 7 FE 128GB 5G</v>
      </c>
      <c r="F3595" s="69">
        <f>precio_alta!E87</f>
        <v>3929</v>
      </c>
      <c r="G3595" s="69" t="str">
        <f>precio_alta!F87</f>
        <v>Android</v>
      </c>
      <c r="H3595" s="69" t="s">
        <v>188</v>
      </c>
      <c r="I3595" t="s">
        <v>46</v>
      </c>
      <c r="J3595" s="69">
        <f>precio_alta!S87</f>
        <v>4619</v>
      </c>
    </row>
    <row r="3596" spans="1:10" x14ac:dyDescent="0.3">
      <c r="A3596" t="str">
        <f t="shared" si="56"/>
        <v>SAMSUNG GALAXY Z FOLD 5 256GBMax Negocios + 49.90CUOTA</v>
      </c>
      <c r="B3596" s="69" t="str">
        <f>precio_alta!A88</f>
        <v>Corriente</v>
      </c>
      <c r="C3596" s="69" t="str">
        <f>precio_alta!B88</f>
        <v>5G</v>
      </c>
      <c r="D3596" s="69" t="str">
        <f>precio_alta!C88</f>
        <v>SAMSUNG</v>
      </c>
      <c r="E3596" s="69" t="str">
        <f>precio_alta!D88</f>
        <v>SAMSUNG GALAXY Z FOLD 5 256GB</v>
      </c>
      <c r="F3596" s="69">
        <f>precio_alta!E88</f>
        <v>9299</v>
      </c>
      <c r="G3596" s="69" t="str">
        <f>precio_alta!F88</f>
        <v>Android</v>
      </c>
      <c r="H3596" s="69" t="s">
        <v>188</v>
      </c>
      <c r="I3596" t="s">
        <v>46</v>
      </c>
      <c r="J3596" s="69">
        <f>precio_alta!S88</f>
        <v>10943</v>
      </c>
    </row>
    <row r="3597" spans="1:10" x14ac:dyDescent="0.3">
      <c r="A3597" t="str">
        <f t="shared" si="56"/>
        <v>SAMSUNG GALAXY Z FOLD 7 512GB 5GMax Negocios + 49.90CUOTA</v>
      </c>
      <c r="B3597" s="69" t="str">
        <f>precio_alta!A89</f>
        <v>Corriente</v>
      </c>
      <c r="C3597" s="69" t="str">
        <f>precio_alta!B89</f>
        <v>5G</v>
      </c>
      <c r="D3597" s="69" t="str">
        <f>precio_alta!C89</f>
        <v>SAMSUNG</v>
      </c>
      <c r="E3597" s="69" t="str">
        <f>precio_alta!D89</f>
        <v>SAMSUNG GALAXY Z FOLD 7 512GB 5G</v>
      </c>
      <c r="F3597" s="69">
        <f>precio_alta!E89</f>
        <v>9739</v>
      </c>
      <c r="G3597" s="69" t="str">
        <f>precio_alta!F89</f>
        <v>Android</v>
      </c>
      <c r="H3597" s="69" t="s">
        <v>188</v>
      </c>
      <c r="I3597" t="s">
        <v>46</v>
      </c>
      <c r="J3597" s="69">
        <f>precio_alta!S89</f>
        <v>11459</v>
      </c>
    </row>
    <row r="3598" spans="1:10" x14ac:dyDescent="0.3">
      <c r="A3598" t="str">
        <f t="shared" si="56"/>
        <v>VIVO V60 LITE 256GB 5GMax Negocios + 49.90CUOTA</v>
      </c>
      <c r="B3598" s="69" t="str">
        <f>precio_alta!A90</f>
        <v>Corriente</v>
      </c>
      <c r="C3598" s="69" t="str">
        <f>precio_alta!B90</f>
        <v>5G</v>
      </c>
      <c r="D3598" s="69" t="str">
        <f>precio_alta!C90</f>
        <v>VIVO</v>
      </c>
      <c r="E3598" s="69" t="str">
        <f>precio_alta!D90</f>
        <v>VIVO V60 LITE 256GB 5G</v>
      </c>
      <c r="F3598" s="69">
        <f>precio_alta!E90</f>
        <v>1729</v>
      </c>
      <c r="G3598" s="69" t="str">
        <f>precio_alta!F90</f>
        <v>Android</v>
      </c>
      <c r="H3598" s="69" t="s">
        <v>188</v>
      </c>
      <c r="I3598" t="s">
        <v>46</v>
      </c>
      <c r="J3598" s="69">
        <f>precio_alta!S90</f>
        <v>2027</v>
      </c>
    </row>
    <row r="3599" spans="1:10" x14ac:dyDescent="0.3">
      <c r="A3599" t="str">
        <f t="shared" si="56"/>
        <v>VIVO V70 512GB 5GMax Negocios + 49.90CUOTA</v>
      </c>
      <c r="B3599" s="69" t="str">
        <f>precio_alta!A91</f>
        <v>Corriente</v>
      </c>
      <c r="C3599" s="69" t="str">
        <f>precio_alta!B91</f>
        <v>5G</v>
      </c>
      <c r="D3599" s="69" t="str">
        <f>precio_alta!C91</f>
        <v>VIVO</v>
      </c>
      <c r="E3599" s="69" t="str">
        <f>precio_alta!D91</f>
        <v>VIVO V70 512GB 5G</v>
      </c>
      <c r="F3599" s="69">
        <f>precio_alta!E91</f>
        <v>3069</v>
      </c>
      <c r="G3599" s="69" t="str">
        <f>precio_alta!F91</f>
        <v>Android</v>
      </c>
      <c r="H3599" s="69" t="s">
        <v>188</v>
      </c>
      <c r="I3599" t="s">
        <v>46</v>
      </c>
      <c r="J3599" s="69">
        <f>precio_alta!S91</f>
        <v>3611</v>
      </c>
    </row>
    <row r="3600" spans="1:10" x14ac:dyDescent="0.3">
      <c r="A3600" t="str">
        <f t="shared" si="56"/>
        <v>VIVO V70FE 256GB 5GMax Negocios + 49.90CUOTA</v>
      </c>
      <c r="B3600" s="69" t="str">
        <f>precio_alta!A92</f>
        <v>Corriente</v>
      </c>
      <c r="C3600" s="69" t="str">
        <f>precio_alta!B92</f>
        <v>5G</v>
      </c>
      <c r="D3600" s="69" t="str">
        <f>precio_alta!C92</f>
        <v>VIVO</v>
      </c>
      <c r="E3600" s="69" t="str">
        <f>precio_alta!D92</f>
        <v>VIVO V70FE 256GB 5G</v>
      </c>
      <c r="F3600" s="69">
        <f>precio_alta!E92</f>
        <v>2609</v>
      </c>
      <c r="G3600" s="69" t="str">
        <f>precio_alta!F92</f>
        <v>Android</v>
      </c>
      <c r="H3600" s="69" t="s">
        <v>188</v>
      </c>
      <c r="I3600" t="s">
        <v>46</v>
      </c>
      <c r="J3600" s="69">
        <f>precio_alta!S92</f>
        <v>3059</v>
      </c>
    </row>
    <row r="3601" spans="1:10" x14ac:dyDescent="0.3">
      <c r="A3601" t="str">
        <f t="shared" si="56"/>
        <v>VIVO X300 PRO 512GB 5GMax Negocios + 49.90CUOTA</v>
      </c>
      <c r="B3601" s="69" t="str">
        <f>precio_alta!A93</f>
        <v>Corriente</v>
      </c>
      <c r="C3601" s="69" t="str">
        <f>precio_alta!B93</f>
        <v>5G</v>
      </c>
      <c r="D3601" s="69" t="str">
        <f>precio_alta!C93</f>
        <v>VIVO</v>
      </c>
      <c r="E3601" s="69" t="str">
        <f>precio_alta!D93</f>
        <v>VIVO X300 PRO 512GB 5G</v>
      </c>
      <c r="F3601" s="69">
        <f>precio_alta!E93</f>
        <v>6219</v>
      </c>
      <c r="G3601" s="69" t="str">
        <f>precio_alta!F93</f>
        <v>Android</v>
      </c>
      <c r="H3601" s="69" t="s">
        <v>188</v>
      </c>
      <c r="I3601" t="s">
        <v>46</v>
      </c>
      <c r="J3601" s="69">
        <f>precio_alta!S93</f>
        <v>7307</v>
      </c>
    </row>
    <row r="3602" spans="1:10" x14ac:dyDescent="0.3">
      <c r="A3602" t="str">
        <f t="shared" si="56"/>
        <v>VIVO Y04 128GBMax Negocios + 49.90CUOTA</v>
      </c>
      <c r="B3602" s="69" t="str">
        <f>precio_alta!A94</f>
        <v>Corriente</v>
      </c>
      <c r="C3602" s="69" t="str">
        <f>precio_alta!B94</f>
        <v>4G</v>
      </c>
      <c r="D3602" s="69" t="str">
        <f>precio_alta!C94</f>
        <v>VIVO</v>
      </c>
      <c r="E3602" s="69" t="str">
        <f>precio_alta!D94</f>
        <v>VIVO Y04 128GB</v>
      </c>
      <c r="F3602" s="69">
        <f>precio_alta!E94</f>
        <v>489</v>
      </c>
      <c r="G3602" s="69" t="str">
        <f>precio_alta!F94</f>
        <v>Android</v>
      </c>
      <c r="H3602" s="69" t="s">
        <v>188</v>
      </c>
      <c r="I3602" t="s">
        <v>46</v>
      </c>
      <c r="J3602" s="69">
        <f>precio_alta!S94</f>
        <v>575</v>
      </c>
    </row>
    <row r="3603" spans="1:10" x14ac:dyDescent="0.3">
      <c r="A3603" t="str">
        <f t="shared" si="56"/>
        <v>VIVO Y11 128GB 5GMax Negocios + 49.90CUOTA</v>
      </c>
      <c r="B3603" s="69" t="str">
        <f>precio_alta!A95</f>
        <v>Corriente</v>
      </c>
      <c r="C3603" s="69" t="str">
        <f>precio_alta!B95</f>
        <v>5G</v>
      </c>
      <c r="D3603" s="69" t="str">
        <f>precio_alta!C95</f>
        <v>VIVO</v>
      </c>
      <c r="E3603" s="69" t="str">
        <f>precio_alta!D95</f>
        <v>VIVO Y11 128GB 5G</v>
      </c>
      <c r="F3603" s="69">
        <f>precio_alta!E95</f>
        <v>819</v>
      </c>
      <c r="G3603" s="69" t="str">
        <f>precio_alta!F95</f>
        <v>Android</v>
      </c>
      <c r="H3603" s="69" t="s">
        <v>188</v>
      </c>
      <c r="I3603" t="s">
        <v>46</v>
      </c>
      <c r="J3603" s="69">
        <f>precio_alta!S95</f>
        <v>971</v>
      </c>
    </row>
    <row r="3604" spans="1:10" x14ac:dyDescent="0.3">
      <c r="A3604" t="str">
        <f t="shared" si="56"/>
        <v>VIVO Y21 256GB 5GMax Negocios + 49.90CUOTA</v>
      </c>
      <c r="B3604" s="69" t="str">
        <f>precio_alta!A96</f>
        <v>Corriente</v>
      </c>
      <c r="C3604" s="69" t="str">
        <f>precio_alta!B96</f>
        <v>5G</v>
      </c>
      <c r="D3604" s="69" t="str">
        <f>precio_alta!C96</f>
        <v>VIVO</v>
      </c>
      <c r="E3604" s="69" t="str">
        <f>precio_alta!D96</f>
        <v>VIVO Y21 256GB 5G</v>
      </c>
      <c r="F3604" s="69">
        <f>precio_alta!E96</f>
        <v>1029</v>
      </c>
      <c r="G3604" s="69" t="str">
        <f>precio_alta!F96</f>
        <v>Android</v>
      </c>
      <c r="H3604" s="69" t="s">
        <v>188</v>
      </c>
      <c r="I3604" t="s">
        <v>46</v>
      </c>
      <c r="J3604" s="69">
        <f>precio_alta!S96</f>
        <v>1211</v>
      </c>
    </row>
    <row r="3605" spans="1:10" x14ac:dyDescent="0.3">
      <c r="A3605" t="str">
        <f t="shared" si="56"/>
        <v>VIVO Y21D 256GBMax Negocios + 49.90CUOTA</v>
      </c>
      <c r="B3605" s="69" t="str">
        <f>precio_alta!A97</f>
        <v>Corriente</v>
      </c>
      <c r="C3605" s="69" t="str">
        <f>precio_alta!B97</f>
        <v>4G</v>
      </c>
      <c r="D3605" s="69" t="str">
        <f>precio_alta!C97</f>
        <v>VIVO</v>
      </c>
      <c r="E3605" s="69" t="str">
        <f>precio_alta!D97</f>
        <v>VIVO Y21D 256GB</v>
      </c>
      <c r="F3605" s="69">
        <f>precio_alta!E97</f>
        <v>849</v>
      </c>
      <c r="G3605" s="69" t="str">
        <f>precio_alta!F97</f>
        <v>Android</v>
      </c>
      <c r="H3605" s="69" t="s">
        <v>188</v>
      </c>
      <c r="I3605" t="s">
        <v>46</v>
      </c>
      <c r="J3605" s="69">
        <f>precio_alta!S97</f>
        <v>995</v>
      </c>
    </row>
    <row r="3606" spans="1:10" x14ac:dyDescent="0.3">
      <c r="A3606" t="str">
        <f t="shared" si="56"/>
        <v>VIVO Y31 256GB 5GMax Negocios + 49.90CUOTA</v>
      </c>
      <c r="B3606" s="69" t="str">
        <f>precio_alta!A98</f>
        <v>Corriente</v>
      </c>
      <c r="C3606" s="69" t="str">
        <f>precio_alta!B98</f>
        <v>5G</v>
      </c>
      <c r="D3606" s="69" t="str">
        <f>precio_alta!C98</f>
        <v>VIVO</v>
      </c>
      <c r="E3606" s="69" t="str">
        <f>precio_alta!D98</f>
        <v>VIVO Y31 256GB 5G</v>
      </c>
      <c r="F3606" s="69">
        <f>precio_alta!E98</f>
        <v>1309</v>
      </c>
      <c r="G3606" s="69" t="str">
        <f>precio_alta!F98</f>
        <v>Android</v>
      </c>
      <c r="H3606" s="69" t="s">
        <v>188</v>
      </c>
      <c r="I3606" t="s">
        <v>46</v>
      </c>
      <c r="J3606" s="69">
        <f>precio_alta!S98</f>
        <v>1535</v>
      </c>
    </row>
    <row r="3607" spans="1:10" x14ac:dyDescent="0.3">
      <c r="A3607" t="str">
        <f t="shared" si="56"/>
        <v>VIVO Y31 256GB 5G NEWMax Negocios + 49.90CUOTA</v>
      </c>
      <c r="B3607" s="69" t="str">
        <f>precio_alta!A99</f>
        <v>Corriente</v>
      </c>
      <c r="C3607" s="69" t="str">
        <f>precio_alta!B99</f>
        <v>5G</v>
      </c>
      <c r="D3607" s="69" t="str">
        <f>precio_alta!C99</f>
        <v>VIVO</v>
      </c>
      <c r="E3607" s="69" t="str">
        <f>precio_alta!D99</f>
        <v>VIVO Y31 256GB 5G NEW</v>
      </c>
      <c r="F3607" s="69">
        <f>precio_alta!E99</f>
        <v>1289</v>
      </c>
      <c r="G3607" s="69" t="str">
        <f>precio_alta!F99</f>
        <v>Android</v>
      </c>
      <c r="H3607" s="69" t="s">
        <v>188</v>
      </c>
      <c r="I3607" t="s">
        <v>46</v>
      </c>
      <c r="J3607" s="69">
        <f>precio_alta!S99</f>
        <v>1511</v>
      </c>
    </row>
    <row r="3608" spans="1:10" x14ac:dyDescent="0.3">
      <c r="A3608" t="str">
        <f t="shared" si="56"/>
        <v>XIAOMI 14T 512GB 5GMax Negocios + 49.90CUOTA</v>
      </c>
      <c r="B3608" s="69" t="str">
        <f>precio_alta!A100</f>
        <v>Corriente</v>
      </c>
      <c r="C3608" s="69" t="str">
        <f>precio_alta!B100</f>
        <v>5G</v>
      </c>
      <c r="D3608" s="69" t="str">
        <f>precio_alta!C100</f>
        <v>XIAOMI</v>
      </c>
      <c r="E3608" s="69" t="str">
        <f>precio_alta!D100</f>
        <v>XIAOMI 14T 512GB 5G</v>
      </c>
      <c r="F3608" s="69">
        <f>precio_alta!E100</f>
        <v>2659</v>
      </c>
      <c r="G3608" s="69" t="str">
        <f>precio_alta!F100</f>
        <v>Android</v>
      </c>
      <c r="H3608" s="69" t="s">
        <v>188</v>
      </c>
      <c r="I3608" t="s">
        <v>46</v>
      </c>
      <c r="J3608" s="69">
        <f>precio_alta!S100</f>
        <v>3119</v>
      </c>
    </row>
    <row r="3609" spans="1:10" x14ac:dyDescent="0.3">
      <c r="A3609" t="str">
        <f t="shared" si="56"/>
        <v>XIAOMI 15T 512GB 5GMax Negocios + 49.90CUOTA</v>
      </c>
      <c r="B3609" s="69" t="str">
        <f>precio_alta!A101</f>
        <v>Corriente</v>
      </c>
      <c r="C3609" s="69" t="str">
        <f>precio_alta!B101</f>
        <v>5G</v>
      </c>
      <c r="D3609" s="69" t="str">
        <f>precio_alta!C101</f>
        <v>XIAOMI</v>
      </c>
      <c r="E3609" s="69" t="str">
        <f>precio_alta!D101</f>
        <v>XIAOMI 15T 512GB 5G</v>
      </c>
      <c r="F3609" s="69">
        <f>precio_alta!E101</f>
        <v>2569</v>
      </c>
      <c r="G3609" s="69" t="str">
        <f>precio_alta!F101</f>
        <v>Android</v>
      </c>
      <c r="H3609" s="69" t="s">
        <v>188</v>
      </c>
      <c r="I3609" t="s">
        <v>46</v>
      </c>
      <c r="J3609" s="69">
        <f>precio_alta!S101</f>
        <v>3023</v>
      </c>
    </row>
    <row r="3610" spans="1:10" x14ac:dyDescent="0.3">
      <c r="A3610" t="str">
        <f t="shared" si="56"/>
        <v>XIAOMI 15T PRO 512GB 5GMax Negocios + 49.90CUOTA</v>
      </c>
      <c r="B3610" s="69" t="str">
        <f>precio_alta!A102</f>
        <v>Corriente</v>
      </c>
      <c r="C3610" s="69" t="str">
        <f>precio_alta!B102</f>
        <v>5G</v>
      </c>
      <c r="D3610" s="69" t="str">
        <f>precio_alta!C102</f>
        <v>XIAOMI</v>
      </c>
      <c r="E3610" s="69" t="str">
        <f>precio_alta!D102</f>
        <v>XIAOMI 15T PRO 512GB 5G</v>
      </c>
      <c r="F3610" s="69">
        <f>precio_alta!E102</f>
        <v>3619</v>
      </c>
      <c r="G3610" s="69" t="str">
        <f>precio_alta!F102</f>
        <v>Android</v>
      </c>
      <c r="H3610" s="69" t="s">
        <v>188</v>
      </c>
      <c r="I3610" t="s">
        <v>46</v>
      </c>
      <c r="J3610" s="69">
        <f>precio_alta!S102</f>
        <v>4247</v>
      </c>
    </row>
    <row r="3611" spans="1:10" x14ac:dyDescent="0.3">
      <c r="A3611" t="str">
        <f t="shared" si="56"/>
        <v>XIAOMI 17 ULTRA 512GB 5GMax Negocios + 49.90CUOTA</v>
      </c>
      <c r="B3611" s="69" t="str">
        <f>precio_alta!A103</f>
        <v>Corriente</v>
      </c>
      <c r="C3611" s="69" t="str">
        <f>precio_alta!B103</f>
        <v>5G</v>
      </c>
      <c r="D3611" s="69" t="str">
        <f>precio_alta!C103</f>
        <v>XIAOMI</v>
      </c>
      <c r="E3611" s="69" t="str">
        <f>precio_alta!D103</f>
        <v>XIAOMI 17 ULTRA 512GB 5G</v>
      </c>
      <c r="F3611" s="69">
        <f>precio_alta!E103</f>
        <v>6169</v>
      </c>
      <c r="G3611" s="69" t="str">
        <f>precio_alta!F103</f>
        <v>Android</v>
      </c>
      <c r="H3611" s="69" t="s">
        <v>188</v>
      </c>
      <c r="I3611" t="s">
        <v>46</v>
      </c>
      <c r="J3611" s="69">
        <f>precio_alta!S103</f>
        <v>7247</v>
      </c>
    </row>
    <row r="3612" spans="1:10" x14ac:dyDescent="0.3">
      <c r="A3612" t="str">
        <f t="shared" si="56"/>
        <v>XIAOMI 17T 512GB 5GMax Negocios + 49.90CUOTA</v>
      </c>
      <c r="B3612" s="69" t="str">
        <f>precio_alta!A104</f>
        <v>Corriente</v>
      </c>
      <c r="C3612" s="69" t="str">
        <f>precio_alta!B104</f>
        <v>5G</v>
      </c>
      <c r="D3612" s="69" t="str">
        <f>precio_alta!C104</f>
        <v>XIAOMI</v>
      </c>
      <c r="E3612" s="69" t="str">
        <f>precio_alta!D104</f>
        <v>XIAOMI 17T 512GB 5G</v>
      </c>
      <c r="F3612" s="69">
        <f>precio_alta!E104</f>
        <v>3089</v>
      </c>
      <c r="G3612" s="69" t="str">
        <f>precio_alta!F104</f>
        <v>Android</v>
      </c>
      <c r="H3612" s="69" t="s">
        <v>188</v>
      </c>
      <c r="I3612" t="s">
        <v>46</v>
      </c>
      <c r="J3612" s="69">
        <f>precio_alta!S104</f>
        <v>3635</v>
      </c>
    </row>
    <row r="3613" spans="1:10" x14ac:dyDescent="0.3">
      <c r="A3613" t="str">
        <f t="shared" si="56"/>
        <v>XIAOMI 17T PRO 512GB 5GMax Negocios + 49.90CUOTA</v>
      </c>
      <c r="B3613" s="69" t="str">
        <f>precio_alta!A105</f>
        <v>Corriente</v>
      </c>
      <c r="C3613" s="69" t="str">
        <f>precio_alta!B105</f>
        <v>5G</v>
      </c>
      <c r="D3613" s="69" t="str">
        <f>precio_alta!C105</f>
        <v>XIAOMI</v>
      </c>
      <c r="E3613" s="69" t="str">
        <f>precio_alta!D105</f>
        <v>XIAOMI 17T PRO 512GB 5G</v>
      </c>
      <c r="F3613" s="69">
        <f>precio_alta!E105</f>
        <v>3929</v>
      </c>
      <c r="G3613" s="69" t="str">
        <f>precio_alta!F105</f>
        <v>Android</v>
      </c>
      <c r="H3613" s="69" t="s">
        <v>188</v>
      </c>
      <c r="I3613" t="s">
        <v>46</v>
      </c>
      <c r="J3613" s="69">
        <f>precio_alta!S105</f>
        <v>4619</v>
      </c>
    </row>
    <row r="3614" spans="1:10" x14ac:dyDescent="0.3">
      <c r="A3614" t="str">
        <f t="shared" si="56"/>
        <v>XIAOMI REDMI 15 256GBMax Negocios + 49.90CUOTA</v>
      </c>
      <c r="B3614" s="69" t="str">
        <f>precio_alta!A106</f>
        <v>Corriente</v>
      </c>
      <c r="C3614" s="69" t="str">
        <f>precio_alta!B106</f>
        <v>4G</v>
      </c>
      <c r="D3614" s="69" t="str">
        <f>precio_alta!C106</f>
        <v>XIAOMI</v>
      </c>
      <c r="E3614" s="69" t="str">
        <f>precio_alta!D106</f>
        <v>XIAOMI REDMI 15 256GB</v>
      </c>
      <c r="F3614" s="69">
        <f>precio_alta!E106</f>
        <v>939</v>
      </c>
      <c r="G3614" s="69" t="str">
        <f>precio_alta!F106</f>
        <v>Android</v>
      </c>
      <c r="H3614" s="69" t="s">
        <v>188</v>
      </c>
      <c r="I3614" t="s">
        <v>46</v>
      </c>
      <c r="J3614" s="69">
        <f>precio_alta!S106</f>
        <v>1103</v>
      </c>
    </row>
    <row r="3615" spans="1:10" x14ac:dyDescent="0.3">
      <c r="A3615" t="str">
        <f t="shared" si="56"/>
        <v>XIAOMI REDMI 15C 256GBMax Negocios + 49.90CUOTA</v>
      </c>
      <c r="B3615" s="69" t="str">
        <f>precio_alta!A107</f>
        <v>Corriente</v>
      </c>
      <c r="C3615" s="69" t="str">
        <f>precio_alta!B107</f>
        <v>4G</v>
      </c>
      <c r="D3615" s="69" t="str">
        <f>precio_alta!C107</f>
        <v>XIAOMI</v>
      </c>
      <c r="E3615" s="69" t="str">
        <f>precio_alta!D107</f>
        <v>XIAOMI REDMI 15C 256GB</v>
      </c>
      <c r="F3615" s="69">
        <f>precio_alta!E107</f>
        <v>709</v>
      </c>
      <c r="G3615" s="69" t="str">
        <f>precio_alta!F107</f>
        <v>Android</v>
      </c>
      <c r="H3615" s="69" t="s">
        <v>188</v>
      </c>
      <c r="I3615" t="s">
        <v>46</v>
      </c>
      <c r="J3615" s="69">
        <f>precio_alta!S107</f>
        <v>839</v>
      </c>
    </row>
    <row r="3616" spans="1:10" x14ac:dyDescent="0.3">
      <c r="A3616" t="str">
        <f t="shared" si="56"/>
        <v>XIAOMI REDMI A5 128GBMax Negocios + 49.90CUOTA</v>
      </c>
      <c r="B3616" s="69" t="str">
        <f>precio_alta!A108</f>
        <v>Corriente</v>
      </c>
      <c r="C3616" s="69" t="str">
        <f>precio_alta!B108</f>
        <v>4G</v>
      </c>
      <c r="D3616" s="69" t="str">
        <f>precio_alta!C108</f>
        <v>XIAOMI</v>
      </c>
      <c r="E3616" s="69" t="str">
        <f>precio_alta!D108</f>
        <v>XIAOMI REDMI A5 128GB</v>
      </c>
      <c r="F3616" s="69">
        <f>precio_alta!E108</f>
        <v>379</v>
      </c>
      <c r="G3616" s="69" t="str">
        <f>precio_alta!F108</f>
        <v>Android</v>
      </c>
      <c r="H3616" s="69" t="s">
        <v>188</v>
      </c>
      <c r="I3616" t="s">
        <v>46</v>
      </c>
      <c r="J3616" s="69">
        <f>precio_alta!S108</f>
        <v>443</v>
      </c>
    </row>
    <row r="3617" spans="1:10" x14ac:dyDescent="0.3">
      <c r="A3617" t="str">
        <f t="shared" si="56"/>
        <v>XIAOMI REDMI A7 PRO 128GBMax Negocios + 49.90CUOTA</v>
      </c>
      <c r="B3617" s="69" t="str">
        <f>precio_alta!A109</f>
        <v>Corriente</v>
      </c>
      <c r="C3617" s="69" t="str">
        <f>precio_alta!B109</f>
        <v>4G</v>
      </c>
      <c r="D3617" s="69" t="str">
        <f>precio_alta!C109</f>
        <v>XIAOMI</v>
      </c>
      <c r="E3617" s="69" t="str">
        <f>precio_alta!D109</f>
        <v>XIAOMI REDMI A7 PRO 128GB</v>
      </c>
      <c r="F3617" s="69">
        <f>precio_alta!E109</f>
        <v>489</v>
      </c>
      <c r="G3617" s="69" t="str">
        <f>precio_alta!F109</f>
        <v>Android</v>
      </c>
      <c r="H3617" s="69" t="s">
        <v>188</v>
      </c>
      <c r="I3617" t="s">
        <v>46</v>
      </c>
      <c r="J3617" s="69">
        <f>precio_alta!S109</f>
        <v>575</v>
      </c>
    </row>
    <row r="3618" spans="1:10" x14ac:dyDescent="0.3">
      <c r="A3618" t="str">
        <f t="shared" si="56"/>
        <v>XIAOMI REDMI NOTE 10 PRO 128GB SEMax Negocios + 49.90CUOTA</v>
      </c>
      <c r="B3618" s="69" t="str">
        <f>precio_alta!A110</f>
        <v>Corriente</v>
      </c>
      <c r="C3618" s="69" t="str">
        <f>precio_alta!B110</f>
        <v>4.5G</v>
      </c>
      <c r="D3618" s="69" t="str">
        <f>precio_alta!C110</f>
        <v>XIAOMI</v>
      </c>
      <c r="E3618" s="69" t="str">
        <f>precio_alta!D110</f>
        <v>XIAOMI REDMI NOTE 10 PRO 128GB SE</v>
      </c>
      <c r="F3618" s="69">
        <f>precio_alta!E110</f>
        <v>1369</v>
      </c>
      <c r="G3618" s="69" t="str">
        <f>precio_alta!F110</f>
        <v>Android</v>
      </c>
      <c r="H3618" s="69" t="s">
        <v>188</v>
      </c>
      <c r="I3618" t="s">
        <v>46</v>
      </c>
      <c r="J3618" s="69">
        <f>precio_alta!S110</f>
        <v>1607</v>
      </c>
    </row>
    <row r="3619" spans="1:10" x14ac:dyDescent="0.3">
      <c r="A3619" t="str">
        <f t="shared" si="56"/>
        <v>XIAOMI REDMI NOTE 12 PRO PLUS 256GB 5GMax Negocios + 49.90CUOTA</v>
      </c>
      <c r="B3619" s="69" t="str">
        <f>precio_alta!A111</f>
        <v>Corriente</v>
      </c>
      <c r="C3619" s="69" t="str">
        <f>precio_alta!B111</f>
        <v>5G</v>
      </c>
      <c r="D3619" s="69" t="str">
        <f>precio_alta!C111</f>
        <v>XIAOMI</v>
      </c>
      <c r="E3619" s="69" t="str">
        <f>precio_alta!D111</f>
        <v>XIAOMI REDMI NOTE 12 PRO PLUS 256GB 5G</v>
      </c>
      <c r="F3619" s="69">
        <f>precio_alta!E111</f>
        <v>2039</v>
      </c>
      <c r="G3619" s="69" t="str">
        <f>precio_alta!F111</f>
        <v>Android</v>
      </c>
      <c r="H3619" s="69" t="s">
        <v>188</v>
      </c>
      <c r="I3619" t="s">
        <v>46</v>
      </c>
      <c r="J3619" s="69">
        <f>precio_alta!S111</f>
        <v>2399</v>
      </c>
    </row>
    <row r="3620" spans="1:10" x14ac:dyDescent="0.3">
      <c r="A3620" t="str">
        <f t="shared" si="56"/>
        <v>XIAOMI REDMI NOTE 15 256GB 5GMax Negocios + 49.90CUOTA</v>
      </c>
      <c r="B3620" s="69" t="str">
        <f>precio_alta!A112</f>
        <v>Corriente</v>
      </c>
      <c r="C3620" s="69" t="str">
        <f>precio_alta!B112</f>
        <v>5G</v>
      </c>
      <c r="D3620" s="69" t="str">
        <f>precio_alta!C112</f>
        <v>XIAOMI</v>
      </c>
      <c r="E3620" s="69" t="str">
        <f>precio_alta!D112</f>
        <v>XIAOMI REDMI NOTE 15 256GB 5G</v>
      </c>
      <c r="F3620" s="69">
        <f>precio_alta!E112</f>
        <v>1109</v>
      </c>
      <c r="G3620" s="69" t="str">
        <f>precio_alta!F112</f>
        <v>Android</v>
      </c>
      <c r="H3620" s="69" t="s">
        <v>188</v>
      </c>
      <c r="I3620" t="s">
        <v>46</v>
      </c>
      <c r="J3620" s="69">
        <f>precio_alta!S112</f>
        <v>1307</v>
      </c>
    </row>
    <row r="3621" spans="1:10" x14ac:dyDescent="0.3">
      <c r="A3621" t="str">
        <f t="shared" si="56"/>
        <v>XIAOMI REDMI NOTE 15 PRO 512GB 5GMax Negocios + 49.90CUOTA</v>
      </c>
      <c r="B3621" s="69" t="str">
        <f>precio_alta!A113</f>
        <v>Corriente</v>
      </c>
      <c r="C3621" s="69" t="str">
        <f>precio_alta!B113</f>
        <v>5G</v>
      </c>
      <c r="D3621" s="69" t="str">
        <f>precio_alta!C113</f>
        <v>XIAOMI</v>
      </c>
      <c r="E3621" s="69" t="str">
        <f>precio_alta!D113</f>
        <v>XIAOMI REDMI NOTE 15 PRO 512GB 5G</v>
      </c>
      <c r="F3621" s="69">
        <f>precio_alta!E113</f>
        <v>1659</v>
      </c>
      <c r="G3621" s="69" t="str">
        <f>precio_alta!F113</f>
        <v>Android</v>
      </c>
      <c r="H3621" s="69" t="s">
        <v>188</v>
      </c>
      <c r="I3621" t="s">
        <v>46</v>
      </c>
      <c r="J3621" s="69">
        <f>precio_alta!S113</f>
        <v>1955</v>
      </c>
    </row>
    <row r="3622" spans="1:10" x14ac:dyDescent="0.3">
      <c r="A3622" t="str">
        <f t="shared" si="56"/>
        <v>XIAOMI REDMI NOTE 15 PRO PLUS 512GB 5GMax Negocios + 49.90CUOTA</v>
      </c>
      <c r="B3622" s="69" t="str">
        <f>precio_alta!A114</f>
        <v>Corriente</v>
      </c>
      <c r="C3622" s="69" t="str">
        <f>precio_alta!B114</f>
        <v>5G</v>
      </c>
      <c r="D3622" s="69" t="str">
        <f>precio_alta!C114</f>
        <v>XIAOMI</v>
      </c>
      <c r="E3622" s="69" t="str">
        <f>precio_alta!D114</f>
        <v>XIAOMI REDMI NOTE 15 PRO PLUS 512GB 5G</v>
      </c>
      <c r="F3622" s="69">
        <f>precio_alta!E114</f>
        <v>1879</v>
      </c>
      <c r="G3622" s="69" t="str">
        <f>precio_alta!F114</f>
        <v>Android</v>
      </c>
      <c r="H3622" s="69" t="s">
        <v>188</v>
      </c>
      <c r="I3622" t="s">
        <v>46</v>
      </c>
      <c r="J3622" s="69">
        <f>precio_alta!S114</f>
        <v>2219</v>
      </c>
    </row>
    <row r="3623" spans="1:10" x14ac:dyDescent="0.3">
      <c r="A3623" t="str">
        <f t="shared" si="56"/>
        <v>ZTE BLADE A36 64GBMax Negocios + 49.90CUOTA</v>
      </c>
      <c r="B3623" s="69" t="str">
        <f>precio_alta!A115</f>
        <v>Corriente</v>
      </c>
      <c r="C3623" s="69" t="str">
        <f>precio_alta!B115</f>
        <v>4G</v>
      </c>
      <c r="D3623" s="69" t="str">
        <f>precio_alta!C115</f>
        <v>ZTE</v>
      </c>
      <c r="E3623" s="69" t="str">
        <f>precio_alta!D115</f>
        <v>ZTE BLADE A36 64GB</v>
      </c>
      <c r="F3623" s="69">
        <f>precio_alta!E115</f>
        <v>439</v>
      </c>
      <c r="G3623" s="69" t="str">
        <f>precio_alta!F115</f>
        <v>Android</v>
      </c>
      <c r="H3623" s="69" t="s">
        <v>188</v>
      </c>
      <c r="I3623" t="s">
        <v>46</v>
      </c>
      <c r="J3623" s="69">
        <f>precio_alta!S115</f>
        <v>515</v>
      </c>
    </row>
    <row r="3624" spans="1:10" x14ac:dyDescent="0.3">
      <c r="A3624" t="str">
        <f t="shared" si="56"/>
        <v>ZTE BLADE A56 PRO 128GBMax Negocios + 49.90CUOTA</v>
      </c>
      <c r="B3624" s="69" t="str">
        <f>precio_alta!A116</f>
        <v>Corriente</v>
      </c>
      <c r="C3624" s="69" t="str">
        <f>precio_alta!B116</f>
        <v>4G</v>
      </c>
      <c r="D3624" s="69" t="str">
        <f>precio_alta!C116</f>
        <v>ZTE</v>
      </c>
      <c r="E3624" s="69" t="str">
        <f>precio_alta!D116</f>
        <v>ZTE BLADE A56 PRO 128GB</v>
      </c>
      <c r="F3624" s="69">
        <f>precio_alta!E116</f>
        <v>439</v>
      </c>
      <c r="G3624" s="69" t="str">
        <f>precio_alta!F116</f>
        <v>Android</v>
      </c>
      <c r="H3624" s="69" t="s">
        <v>188</v>
      </c>
      <c r="I3624" t="s">
        <v>46</v>
      </c>
      <c r="J3624" s="69">
        <f>precio_alta!S116</f>
        <v>515</v>
      </c>
    </row>
    <row r="3625" spans="1:10" x14ac:dyDescent="0.3">
      <c r="A3625" t="str">
        <f t="shared" si="56"/>
        <v>ZTE BLADE A57 PRO 128GBMax Negocios + 49.90CUOTA</v>
      </c>
      <c r="B3625" s="69" t="str">
        <f>precio_alta!A117</f>
        <v>Corriente</v>
      </c>
      <c r="C3625" s="69" t="str">
        <f>precio_alta!B117</f>
        <v>4G</v>
      </c>
      <c r="D3625" s="69" t="str">
        <f>precio_alta!C117</f>
        <v>ZTE</v>
      </c>
      <c r="E3625" s="69" t="str">
        <f>precio_alta!D117</f>
        <v>ZTE BLADE A57 PRO 128GB</v>
      </c>
      <c r="F3625" s="69">
        <f>precio_alta!E117</f>
        <v>559</v>
      </c>
      <c r="G3625" s="69" t="str">
        <f>precio_alta!F117</f>
        <v>Android</v>
      </c>
      <c r="H3625" s="69" t="s">
        <v>188</v>
      </c>
      <c r="I3625" t="s">
        <v>46</v>
      </c>
      <c r="J3625" s="69">
        <f>precio_alta!S117</f>
        <v>659</v>
      </c>
    </row>
    <row r="3626" spans="1:10" x14ac:dyDescent="0.3">
      <c r="A3626" t="str">
        <f t="shared" si="56"/>
        <v>ZTE BLADE A76 256GB 5GMax Negocios + 49.90CUOTA</v>
      </c>
      <c r="B3626" s="69" t="str">
        <f>precio_alta!A118</f>
        <v>Corriente</v>
      </c>
      <c r="C3626" s="69" t="str">
        <f>precio_alta!B118</f>
        <v>5G</v>
      </c>
      <c r="D3626" s="69" t="str">
        <f>precio_alta!C118</f>
        <v>ZTE</v>
      </c>
      <c r="E3626" s="69" t="str">
        <f>precio_alta!D118</f>
        <v>ZTE BLADE A76 256GB 5G</v>
      </c>
      <c r="F3626" s="69">
        <f>precio_alta!E118</f>
        <v>709</v>
      </c>
      <c r="G3626" s="69" t="str">
        <f>precio_alta!F118</f>
        <v>Android</v>
      </c>
      <c r="H3626" s="69" t="s">
        <v>188</v>
      </c>
      <c r="I3626" t="s">
        <v>46</v>
      </c>
      <c r="J3626" s="69">
        <f>precio_alta!S118</f>
        <v>839</v>
      </c>
    </row>
    <row r="3627" spans="1:10" x14ac:dyDescent="0.3">
      <c r="A3627" t="str">
        <f t="shared" si="56"/>
        <v>ZTE BLADE V70 MAX 256GBMax Negocios + 49.90CUOTA</v>
      </c>
      <c r="B3627" s="69" t="str">
        <f>precio_alta!A119</f>
        <v>Corriente</v>
      </c>
      <c r="C3627" s="69" t="str">
        <f>precio_alta!B119</f>
        <v>4G</v>
      </c>
      <c r="D3627" s="69" t="str">
        <f>precio_alta!C119</f>
        <v>ZTE</v>
      </c>
      <c r="E3627" s="69" t="str">
        <f>precio_alta!D119</f>
        <v>ZTE BLADE V70 MAX 256GB</v>
      </c>
      <c r="F3627" s="69">
        <f>precio_alta!E119</f>
        <v>599</v>
      </c>
      <c r="G3627" s="69" t="str">
        <f>precio_alta!F119</f>
        <v>Android</v>
      </c>
      <c r="H3627" s="69" t="s">
        <v>188</v>
      </c>
      <c r="I3627" t="s">
        <v>46</v>
      </c>
      <c r="J3627" s="69">
        <f>precio_alta!S119</f>
        <v>707</v>
      </c>
    </row>
    <row r="3628" spans="1:10" x14ac:dyDescent="0.3">
      <c r="A3628" t="str">
        <f t="shared" si="56"/>
        <v>ZTE NUBIA AIR 256GB 5GMax Negocios + 49.90CUOTA</v>
      </c>
      <c r="B3628" s="69" t="str">
        <f>precio_alta!A120</f>
        <v>Corriente</v>
      </c>
      <c r="C3628" s="69" t="str">
        <f>precio_alta!B120</f>
        <v>5G</v>
      </c>
      <c r="D3628" s="69" t="str">
        <f>precio_alta!C120</f>
        <v>ZTE</v>
      </c>
      <c r="E3628" s="69" t="str">
        <f>precio_alta!D120</f>
        <v>ZTE NUBIA AIR 256GB 5G</v>
      </c>
      <c r="F3628" s="69">
        <f>precio_alta!E120</f>
        <v>1069</v>
      </c>
      <c r="G3628" s="69" t="str">
        <f>precio_alta!F120</f>
        <v>Android</v>
      </c>
      <c r="H3628" s="69" t="s">
        <v>188</v>
      </c>
      <c r="I3628" t="s">
        <v>46</v>
      </c>
      <c r="J3628" s="69">
        <f>precio_alta!S120</f>
        <v>1247</v>
      </c>
    </row>
    <row r="3629" spans="1:10" x14ac:dyDescent="0.3">
      <c r="A3629" t="str">
        <f t="shared" si="56"/>
        <v>ZTE NUBIA AIR 512GB 5GMax Negocios + 49.90CUOTA</v>
      </c>
      <c r="B3629" s="69" t="str">
        <f>precio_alta!A121</f>
        <v>Corriente</v>
      </c>
      <c r="C3629" s="69" t="str">
        <f>precio_alta!B121</f>
        <v>5G</v>
      </c>
      <c r="D3629" s="69" t="str">
        <f>precio_alta!C121</f>
        <v>ZTE</v>
      </c>
      <c r="E3629" s="69" t="str">
        <f>precio_alta!D121</f>
        <v>ZTE NUBIA AIR 512GB 5G</v>
      </c>
      <c r="F3629" s="69">
        <f>precio_alta!E121</f>
        <v>1369</v>
      </c>
      <c r="G3629" s="69" t="str">
        <f>precio_alta!F121</f>
        <v>Android</v>
      </c>
      <c r="H3629" s="69" t="s">
        <v>188</v>
      </c>
      <c r="I3629" t="s">
        <v>46</v>
      </c>
      <c r="J3629" s="69">
        <f>precio_alta!S121</f>
        <v>1607</v>
      </c>
    </row>
    <row r="3630" spans="1:10" x14ac:dyDescent="0.3">
      <c r="A3630" t="str">
        <f t="shared" si="56"/>
        <v>ZTE NUBIA NEO3 256GB 5GMax Negocios + 49.90CUOTA</v>
      </c>
      <c r="B3630" s="69" t="str">
        <f>precio_alta!A122</f>
        <v>Corriente</v>
      </c>
      <c r="C3630" s="69" t="str">
        <f>precio_alta!B122</f>
        <v>5G</v>
      </c>
      <c r="D3630" s="69" t="str">
        <f>precio_alta!C122</f>
        <v>ZTE</v>
      </c>
      <c r="E3630" s="69" t="str">
        <f>precio_alta!D122</f>
        <v>ZTE NUBIA NEO3 256GB 5G</v>
      </c>
      <c r="F3630" s="69">
        <f>precio_alta!E122</f>
        <v>919</v>
      </c>
      <c r="G3630" s="69" t="str">
        <f>precio_alta!F122</f>
        <v>Android</v>
      </c>
      <c r="H3630" s="69" t="s">
        <v>188</v>
      </c>
      <c r="I3630" t="s">
        <v>46</v>
      </c>
      <c r="J3630" s="69">
        <f>precio_alta!S122</f>
        <v>1079</v>
      </c>
    </row>
    <row r="3631" spans="1:10" x14ac:dyDescent="0.3">
      <c r="A3631" t="str">
        <f t="shared" si="56"/>
        <v>ZTE NUBIA NEO5 256GB 5GMax Negocios + 49.90CUOTA</v>
      </c>
      <c r="B3631" s="69" t="str">
        <f>precio_alta!A123</f>
        <v>Corriente</v>
      </c>
      <c r="C3631" s="69" t="str">
        <f>precio_alta!B123</f>
        <v>5G</v>
      </c>
      <c r="D3631" s="69" t="str">
        <f>precio_alta!C123</f>
        <v>ZTE</v>
      </c>
      <c r="E3631" s="69" t="str">
        <f>precio_alta!D123</f>
        <v>ZTE NUBIA NEO5 256GB 5G</v>
      </c>
      <c r="F3631" s="69">
        <f>precio_alta!E123</f>
        <v>1109</v>
      </c>
      <c r="G3631" s="69" t="str">
        <f>precio_alta!F123</f>
        <v>Android</v>
      </c>
      <c r="H3631" s="69" t="s">
        <v>188</v>
      </c>
      <c r="I3631" t="s">
        <v>46</v>
      </c>
      <c r="J3631" s="69">
        <f>precio_alta!S123</f>
        <v>1307</v>
      </c>
    </row>
    <row r="3632" spans="1:10" x14ac:dyDescent="0.3">
      <c r="A3632" t="str">
        <f t="shared" si="56"/>
        <v>ZTE NUBIA V80 MAX 256GBMax Negocios + 49.90CUOTA</v>
      </c>
      <c r="B3632" s="69" t="str">
        <f>precio_alta!A124</f>
        <v>Corriente</v>
      </c>
      <c r="C3632" s="69" t="str">
        <f>precio_alta!B124</f>
        <v>4G</v>
      </c>
      <c r="D3632" s="69" t="str">
        <f>precio_alta!C124</f>
        <v>ZTE</v>
      </c>
      <c r="E3632" s="69" t="str">
        <f>precio_alta!D124</f>
        <v>ZTE NUBIA V80 MAX 256GB</v>
      </c>
      <c r="F3632" s="69">
        <f>precio_alta!E124</f>
        <v>629</v>
      </c>
      <c r="G3632" s="69" t="str">
        <f>precio_alta!F124</f>
        <v>Android</v>
      </c>
      <c r="H3632" s="69" t="s">
        <v>188</v>
      </c>
      <c r="I3632" t="s">
        <v>46</v>
      </c>
      <c r="J3632" s="69">
        <f>precio_alta!S124</f>
        <v>743</v>
      </c>
    </row>
    <row r="3633" spans="1:10" x14ac:dyDescent="0.3">
      <c r="A3633" t="str">
        <f t="shared" si="56"/>
        <v>ZTE NUBIA V80 PRO 256GBMax Negocios + 49.90CUOTA</v>
      </c>
      <c r="B3633" s="69" t="str">
        <f>precio_alta!A125</f>
        <v>Corriente</v>
      </c>
      <c r="C3633" s="69" t="str">
        <f>precio_alta!B125</f>
        <v>4G</v>
      </c>
      <c r="D3633" s="69" t="str">
        <f>precio_alta!C125</f>
        <v>ZTE</v>
      </c>
      <c r="E3633" s="69" t="str">
        <f>precio_alta!D125</f>
        <v>ZTE NUBIA V80 PRO 256GB</v>
      </c>
      <c r="F3633" s="69">
        <f>precio_alta!E125</f>
        <v>659</v>
      </c>
      <c r="G3633" s="69" t="str">
        <f>precio_alta!F125</f>
        <v>Android</v>
      </c>
      <c r="H3633" s="69" t="s">
        <v>188</v>
      </c>
      <c r="I3633" t="s">
        <v>46</v>
      </c>
      <c r="J3633" s="69">
        <f>precio_alta!S125</f>
        <v>779</v>
      </c>
    </row>
    <row r="3634" spans="1:10" x14ac:dyDescent="0.3">
      <c r="A3634" t="e">
        <f t="shared" si="56"/>
        <v>#REF!</v>
      </c>
      <c r="B3634" s="69" t="e">
        <f>precio_alta!#REF!</f>
        <v>#REF!</v>
      </c>
      <c r="C3634" s="69" t="e">
        <f>precio_alta!#REF!</f>
        <v>#REF!</v>
      </c>
      <c r="D3634" s="69" t="e">
        <f>precio_alta!#REF!</f>
        <v>#REF!</v>
      </c>
      <c r="E3634" s="69" t="e">
        <f>precio_alta!#REF!</f>
        <v>#REF!</v>
      </c>
      <c r="F3634" s="69" t="e">
        <f>precio_alta!#REF!</f>
        <v>#REF!</v>
      </c>
      <c r="G3634" s="69" t="e">
        <f>precio_alta!#REF!</f>
        <v>#REF!</v>
      </c>
      <c r="H3634" s="69" t="s">
        <v>188</v>
      </c>
      <c r="I3634" t="s">
        <v>46</v>
      </c>
      <c r="J3634" s="69" t="e">
        <f>precio_alta!#REF!</f>
        <v>#REF!</v>
      </c>
    </row>
    <row r="3635" spans="1:10" x14ac:dyDescent="0.3">
      <c r="A3635" t="e">
        <f t="shared" si="56"/>
        <v>#REF!</v>
      </c>
      <c r="B3635" s="69" t="e">
        <f>precio_alta!#REF!</f>
        <v>#REF!</v>
      </c>
      <c r="C3635" s="69" t="e">
        <f>precio_alta!#REF!</f>
        <v>#REF!</v>
      </c>
      <c r="D3635" s="69" t="e">
        <f>precio_alta!#REF!</f>
        <v>#REF!</v>
      </c>
      <c r="E3635" s="69" t="e">
        <f>precio_alta!#REF!</f>
        <v>#REF!</v>
      </c>
      <c r="F3635" s="69" t="e">
        <f>precio_alta!#REF!</f>
        <v>#REF!</v>
      </c>
      <c r="G3635" s="69" t="e">
        <f>precio_alta!#REF!</f>
        <v>#REF!</v>
      </c>
      <c r="H3635" s="69" t="s">
        <v>188</v>
      </c>
      <c r="I3635" t="s">
        <v>46</v>
      </c>
      <c r="J3635" s="69" t="e">
        <f>precio_alta!#REF!</f>
        <v>#REF!</v>
      </c>
    </row>
    <row r="3636" spans="1:10" x14ac:dyDescent="0.3">
      <c r="A3636" t="e">
        <f t="shared" si="56"/>
        <v>#REF!</v>
      </c>
      <c r="B3636" s="69" t="e">
        <f>precio_alta!#REF!</f>
        <v>#REF!</v>
      </c>
      <c r="C3636" s="69" t="e">
        <f>precio_alta!#REF!</f>
        <v>#REF!</v>
      </c>
      <c r="D3636" s="69" t="e">
        <f>precio_alta!#REF!</f>
        <v>#REF!</v>
      </c>
      <c r="E3636" s="69" t="e">
        <f>precio_alta!#REF!</f>
        <v>#REF!</v>
      </c>
      <c r="F3636" s="69" t="e">
        <f>precio_alta!#REF!</f>
        <v>#REF!</v>
      </c>
      <c r="G3636" s="69" t="e">
        <f>precio_alta!#REF!</f>
        <v>#REF!</v>
      </c>
      <c r="H3636" s="69" t="s">
        <v>188</v>
      </c>
      <c r="I3636" t="s">
        <v>46</v>
      </c>
      <c r="J3636" s="69" t="e">
        <f>precio_alta!#REF!</f>
        <v>#REF!</v>
      </c>
    </row>
    <row r="3637" spans="1:10" x14ac:dyDescent="0.3">
      <c r="A3637" t="e">
        <f t="shared" si="56"/>
        <v>#REF!</v>
      </c>
      <c r="B3637" s="69" t="e">
        <f>precio_alta!#REF!</f>
        <v>#REF!</v>
      </c>
      <c r="C3637" s="69" t="e">
        <f>precio_alta!#REF!</f>
        <v>#REF!</v>
      </c>
      <c r="D3637" s="69" t="e">
        <f>precio_alta!#REF!</f>
        <v>#REF!</v>
      </c>
      <c r="E3637" s="69" t="e">
        <f>precio_alta!#REF!</f>
        <v>#REF!</v>
      </c>
      <c r="F3637" s="69" t="e">
        <f>precio_alta!#REF!</f>
        <v>#REF!</v>
      </c>
      <c r="G3637" s="69" t="e">
        <f>precio_alta!#REF!</f>
        <v>#REF!</v>
      </c>
      <c r="H3637" s="69" t="s">
        <v>188</v>
      </c>
      <c r="I3637" t="s">
        <v>46</v>
      </c>
      <c r="J3637" s="69" t="e">
        <f>precio_alta!#REF!</f>
        <v>#REF!</v>
      </c>
    </row>
    <row r="3638" spans="1:10" x14ac:dyDescent="0.3">
      <c r="A3638" t="e">
        <f t="shared" si="56"/>
        <v>#REF!</v>
      </c>
      <c r="B3638" s="69" t="e">
        <f>precio_alta!#REF!</f>
        <v>#REF!</v>
      </c>
      <c r="C3638" s="69" t="e">
        <f>precio_alta!#REF!</f>
        <v>#REF!</v>
      </c>
      <c r="D3638" s="69" t="e">
        <f>precio_alta!#REF!</f>
        <v>#REF!</v>
      </c>
      <c r="E3638" s="69" t="e">
        <f>precio_alta!#REF!</f>
        <v>#REF!</v>
      </c>
      <c r="F3638" s="69" t="e">
        <f>precio_alta!#REF!</f>
        <v>#REF!</v>
      </c>
      <c r="G3638" s="69" t="e">
        <f>precio_alta!#REF!</f>
        <v>#REF!</v>
      </c>
      <c r="H3638" s="69" t="s">
        <v>188</v>
      </c>
      <c r="I3638" t="s">
        <v>46</v>
      </c>
      <c r="J3638" s="69" t="e">
        <f>precio_alta!#REF!</f>
        <v>#REF!</v>
      </c>
    </row>
    <row r="3639" spans="1:10" x14ac:dyDescent="0.3">
      <c r="A3639" t="e">
        <f t="shared" si="56"/>
        <v>#REF!</v>
      </c>
      <c r="B3639" s="69" t="e">
        <f>precio_alta!#REF!</f>
        <v>#REF!</v>
      </c>
      <c r="C3639" s="69" t="e">
        <f>precio_alta!#REF!</f>
        <v>#REF!</v>
      </c>
      <c r="D3639" s="69" t="e">
        <f>precio_alta!#REF!</f>
        <v>#REF!</v>
      </c>
      <c r="E3639" s="69" t="e">
        <f>precio_alta!#REF!</f>
        <v>#REF!</v>
      </c>
      <c r="F3639" s="69" t="e">
        <f>precio_alta!#REF!</f>
        <v>#REF!</v>
      </c>
      <c r="G3639" s="69" t="e">
        <f>precio_alta!#REF!</f>
        <v>#REF!</v>
      </c>
      <c r="H3639" s="69" t="s">
        <v>188</v>
      </c>
      <c r="I3639" t="s">
        <v>46</v>
      </c>
      <c r="J3639" s="69" t="e">
        <f>precio_alta!#REF!</f>
        <v>#REF!</v>
      </c>
    </row>
    <row r="3640" spans="1:10" x14ac:dyDescent="0.3">
      <c r="A3640" t="e">
        <f t="shared" si="56"/>
        <v>#REF!</v>
      </c>
      <c r="B3640" s="69" t="e">
        <f>precio_alta!#REF!</f>
        <v>#REF!</v>
      </c>
      <c r="C3640" s="69" t="e">
        <f>precio_alta!#REF!</f>
        <v>#REF!</v>
      </c>
      <c r="D3640" s="69" t="e">
        <f>precio_alta!#REF!</f>
        <v>#REF!</v>
      </c>
      <c r="E3640" s="69" t="e">
        <f>precio_alta!#REF!</f>
        <v>#REF!</v>
      </c>
      <c r="F3640" s="69" t="e">
        <f>precio_alta!#REF!</f>
        <v>#REF!</v>
      </c>
      <c r="G3640" s="69" t="e">
        <f>precio_alta!#REF!</f>
        <v>#REF!</v>
      </c>
      <c r="H3640" s="69" t="s">
        <v>188</v>
      </c>
      <c r="I3640" t="s">
        <v>46</v>
      </c>
      <c r="J3640" s="69" t="e">
        <f>precio_alta!#REF!</f>
        <v>#REF!</v>
      </c>
    </row>
    <row r="3641" spans="1:10" x14ac:dyDescent="0.3">
      <c r="A3641" t="e">
        <f t="shared" si="56"/>
        <v>#REF!</v>
      </c>
      <c r="B3641" s="69" t="e">
        <f>precio_alta!#REF!</f>
        <v>#REF!</v>
      </c>
      <c r="C3641" s="69" t="e">
        <f>precio_alta!#REF!</f>
        <v>#REF!</v>
      </c>
      <c r="D3641" s="69" t="e">
        <f>precio_alta!#REF!</f>
        <v>#REF!</v>
      </c>
      <c r="E3641" s="69" t="e">
        <f>precio_alta!#REF!</f>
        <v>#REF!</v>
      </c>
      <c r="F3641" s="69" t="e">
        <f>precio_alta!#REF!</f>
        <v>#REF!</v>
      </c>
      <c r="G3641" s="69" t="e">
        <f>precio_alta!#REF!</f>
        <v>#REF!</v>
      </c>
      <c r="H3641" s="69" t="s">
        <v>188</v>
      </c>
      <c r="I3641" t="s">
        <v>46</v>
      </c>
      <c r="J3641" s="69" t="e">
        <f>precio_alta!#REF!</f>
        <v>#REF!</v>
      </c>
    </row>
    <row r="3642" spans="1:10" x14ac:dyDescent="0.3">
      <c r="A3642" t="e">
        <f t="shared" si="56"/>
        <v>#REF!</v>
      </c>
      <c r="B3642" s="69" t="e">
        <f>precio_alta!#REF!</f>
        <v>#REF!</v>
      </c>
      <c r="C3642" s="69" t="e">
        <f>precio_alta!#REF!</f>
        <v>#REF!</v>
      </c>
      <c r="D3642" s="69" t="e">
        <f>precio_alta!#REF!</f>
        <v>#REF!</v>
      </c>
      <c r="E3642" s="69" t="e">
        <f>precio_alta!#REF!</f>
        <v>#REF!</v>
      </c>
      <c r="F3642" s="69" t="e">
        <f>precio_alta!#REF!</f>
        <v>#REF!</v>
      </c>
      <c r="G3642" s="69" t="e">
        <f>precio_alta!#REF!</f>
        <v>#REF!</v>
      </c>
      <c r="H3642" s="69" t="s">
        <v>188</v>
      </c>
      <c r="I3642" t="s">
        <v>46</v>
      </c>
      <c r="J3642" s="69" t="e">
        <f>precio_alta!#REF!</f>
        <v>#REF!</v>
      </c>
    </row>
    <row r="3643" spans="1:10" x14ac:dyDescent="0.3">
      <c r="A3643" t="e">
        <f t="shared" si="56"/>
        <v>#REF!</v>
      </c>
      <c r="B3643" s="69" t="e">
        <f>precio_alta!#REF!</f>
        <v>#REF!</v>
      </c>
      <c r="C3643" s="69" t="e">
        <f>precio_alta!#REF!</f>
        <v>#REF!</v>
      </c>
      <c r="D3643" s="69" t="e">
        <f>precio_alta!#REF!</f>
        <v>#REF!</v>
      </c>
      <c r="E3643" s="69" t="e">
        <f>precio_alta!#REF!</f>
        <v>#REF!</v>
      </c>
      <c r="F3643" s="69" t="e">
        <f>precio_alta!#REF!</f>
        <v>#REF!</v>
      </c>
      <c r="G3643" s="69" t="e">
        <f>precio_alta!#REF!</f>
        <v>#REF!</v>
      </c>
      <c r="H3643" s="69" t="s">
        <v>188</v>
      </c>
      <c r="I3643" t="s">
        <v>46</v>
      </c>
      <c r="J3643" s="69" t="e">
        <f>precio_alta!#REF!</f>
        <v>#REF!</v>
      </c>
    </row>
    <row r="3644" spans="1:10" x14ac:dyDescent="0.3">
      <c r="A3644" t="e">
        <f t="shared" si="56"/>
        <v>#REF!</v>
      </c>
      <c r="B3644" s="69" t="e">
        <f>precio_alta!#REF!</f>
        <v>#REF!</v>
      </c>
      <c r="C3644" s="69" t="e">
        <f>precio_alta!#REF!</f>
        <v>#REF!</v>
      </c>
      <c r="D3644" s="69" t="e">
        <f>precio_alta!#REF!</f>
        <v>#REF!</v>
      </c>
      <c r="E3644" s="69" t="e">
        <f>precio_alta!#REF!</f>
        <v>#REF!</v>
      </c>
      <c r="F3644" s="69" t="e">
        <f>precio_alta!#REF!</f>
        <v>#REF!</v>
      </c>
      <c r="G3644" s="69" t="e">
        <f>precio_alta!#REF!</f>
        <v>#REF!</v>
      </c>
      <c r="H3644" s="69" t="s">
        <v>188</v>
      </c>
      <c r="I3644" t="s">
        <v>46</v>
      </c>
      <c r="J3644" s="69" t="e">
        <f>precio_alta!#REF!</f>
        <v>#REF!</v>
      </c>
    </row>
    <row r="3645" spans="1:10" x14ac:dyDescent="0.3">
      <c r="A3645" t="e">
        <f t="shared" si="56"/>
        <v>#REF!</v>
      </c>
      <c r="B3645" s="69" t="e">
        <f>precio_alta!#REF!</f>
        <v>#REF!</v>
      </c>
      <c r="C3645" s="69" t="e">
        <f>precio_alta!#REF!</f>
        <v>#REF!</v>
      </c>
      <c r="D3645" s="69" t="e">
        <f>precio_alta!#REF!</f>
        <v>#REF!</v>
      </c>
      <c r="E3645" s="69" t="e">
        <f>precio_alta!#REF!</f>
        <v>#REF!</v>
      </c>
      <c r="F3645" s="69" t="e">
        <f>precio_alta!#REF!</f>
        <v>#REF!</v>
      </c>
      <c r="G3645" s="69" t="e">
        <f>precio_alta!#REF!</f>
        <v>#REF!</v>
      </c>
      <c r="H3645" s="69" t="s">
        <v>188</v>
      </c>
      <c r="I3645" t="s">
        <v>46</v>
      </c>
      <c r="J3645" s="69" t="e">
        <f>precio_alta!#REF!</f>
        <v>#REF!</v>
      </c>
    </row>
    <row r="3646" spans="1:10" x14ac:dyDescent="0.3">
      <c r="A3646" t="e">
        <f t="shared" si="56"/>
        <v>#REF!</v>
      </c>
      <c r="B3646" s="69" t="e">
        <f>precio_alta!#REF!</f>
        <v>#REF!</v>
      </c>
      <c r="C3646" s="69" t="e">
        <f>precio_alta!#REF!</f>
        <v>#REF!</v>
      </c>
      <c r="D3646" s="69" t="e">
        <f>precio_alta!#REF!</f>
        <v>#REF!</v>
      </c>
      <c r="E3646" s="69" t="e">
        <f>precio_alta!#REF!</f>
        <v>#REF!</v>
      </c>
      <c r="F3646" s="69" t="e">
        <f>precio_alta!#REF!</f>
        <v>#REF!</v>
      </c>
      <c r="G3646" s="69" t="e">
        <f>precio_alta!#REF!</f>
        <v>#REF!</v>
      </c>
      <c r="H3646" s="69" t="s">
        <v>188</v>
      </c>
      <c r="I3646" t="s">
        <v>46</v>
      </c>
      <c r="J3646" s="69" t="e">
        <f>precio_alta!#REF!</f>
        <v>#REF!</v>
      </c>
    </row>
    <row r="3647" spans="1:10" x14ac:dyDescent="0.3">
      <c r="A3647" t="str">
        <f t="shared" si="56"/>
        <v>0Max Negocios + 49.90CUOTA</v>
      </c>
      <c r="B3647" s="69">
        <f>precio_alta!A127</f>
        <v>0</v>
      </c>
      <c r="C3647" s="69">
        <f>precio_alta!B127</f>
        <v>0</v>
      </c>
      <c r="D3647" s="69">
        <f>precio_alta!C127</f>
        <v>0</v>
      </c>
      <c r="E3647" s="69">
        <f>precio_alta!D127</f>
        <v>0</v>
      </c>
      <c r="F3647" s="69">
        <f>precio_alta!E127</f>
        <v>0</v>
      </c>
      <c r="G3647" s="69">
        <f>precio_alta!F127</f>
        <v>0</v>
      </c>
      <c r="H3647" s="69" t="s">
        <v>188</v>
      </c>
      <c r="I3647" t="s">
        <v>46</v>
      </c>
      <c r="J3647" s="69">
        <f>precio_alta!S127</f>
        <v>0</v>
      </c>
    </row>
    <row r="3648" spans="1:10" x14ac:dyDescent="0.3">
      <c r="A3648" t="str">
        <f t="shared" si="56"/>
        <v>0Max Negocios + 49.90CUOTA</v>
      </c>
      <c r="B3648" s="69">
        <f>precio_alta!A128</f>
        <v>0</v>
      </c>
      <c r="C3648" s="69">
        <f>precio_alta!B128</f>
        <v>0</v>
      </c>
      <c r="D3648" s="69">
        <f>precio_alta!C128</f>
        <v>0</v>
      </c>
      <c r="E3648" s="69">
        <f>precio_alta!D128</f>
        <v>0</v>
      </c>
      <c r="F3648" s="69">
        <f>precio_alta!E128</f>
        <v>0</v>
      </c>
      <c r="G3648" s="69">
        <f>precio_alta!F128</f>
        <v>0</v>
      </c>
      <c r="H3648" s="69" t="s">
        <v>188</v>
      </c>
      <c r="I3648" t="s">
        <v>46</v>
      </c>
      <c r="J3648" s="69">
        <f>precio_alta!S128</f>
        <v>0</v>
      </c>
    </row>
    <row r="3649" spans="1:10" x14ac:dyDescent="0.3">
      <c r="A3649" t="str">
        <f t="shared" si="56"/>
        <v>0Max Negocios + 49.90CUOTA</v>
      </c>
      <c r="B3649" s="69">
        <f>precio_alta!A129</f>
        <v>0</v>
      </c>
      <c r="C3649" s="69">
        <f>precio_alta!B129</f>
        <v>0</v>
      </c>
      <c r="D3649" s="69">
        <f>precio_alta!C129</f>
        <v>0</v>
      </c>
      <c r="E3649" s="69">
        <f>precio_alta!D129</f>
        <v>0</v>
      </c>
      <c r="F3649" s="69">
        <f>precio_alta!E129</f>
        <v>0</v>
      </c>
      <c r="G3649" s="69">
        <f>precio_alta!F129</f>
        <v>0</v>
      </c>
      <c r="H3649" s="69" t="s">
        <v>188</v>
      </c>
      <c r="I3649" t="s">
        <v>46</v>
      </c>
      <c r="J3649" s="69">
        <f>precio_alta!S129</f>
        <v>0</v>
      </c>
    </row>
    <row r="3650" spans="1:10" x14ac:dyDescent="0.3">
      <c r="A3650" t="str">
        <f t="shared" si="56"/>
        <v>0Max Negocios + 49.90CUOTA</v>
      </c>
      <c r="B3650" s="69">
        <f>precio_alta!A130</f>
        <v>0</v>
      </c>
      <c r="C3650" s="69">
        <f>precio_alta!B130</f>
        <v>0</v>
      </c>
      <c r="D3650" s="69">
        <f>precio_alta!C130</f>
        <v>0</v>
      </c>
      <c r="E3650" s="69">
        <f>precio_alta!D130</f>
        <v>0</v>
      </c>
      <c r="F3650" s="69">
        <f>precio_alta!E130</f>
        <v>0</v>
      </c>
      <c r="G3650" s="69">
        <f>precio_alta!F130</f>
        <v>0</v>
      </c>
      <c r="H3650" s="69" t="s">
        <v>188</v>
      </c>
      <c r="I3650" t="s">
        <v>46</v>
      </c>
      <c r="J3650" s="69">
        <f>precio_alta!S130</f>
        <v>0</v>
      </c>
    </row>
    <row r="3651" spans="1:10" x14ac:dyDescent="0.3">
      <c r="A3651" t="str">
        <f t="shared" ref="A3651:A3714" si="57">CONCATENATE(E3651,I3651,H3651)</f>
        <v>0Max Negocios + 49.90CUOTA</v>
      </c>
      <c r="B3651" s="69">
        <f>precio_alta!A131</f>
        <v>0</v>
      </c>
      <c r="C3651" s="69">
        <f>precio_alta!B131</f>
        <v>0</v>
      </c>
      <c r="D3651" s="69">
        <f>precio_alta!C131</f>
        <v>0</v>
      </c>
      <c r="E3651" s="69">
        <f>precio_alta!D131</f>
        <v>0</v>
      </c>
      <c r="F3651" s="69">
        <f>precio_alta!E131</f>
        <v>0</v>
      </c>
      <c r="G3651" s="69">
        <f>precio_alta!F131</f>
        <v>0</v>
      </c>
      <c r="H3651" s="69" t="s">
        <v>188</v>
      </c>
      <c r="I3651" t="s">
        <v>46</v>
      </c>
      <c r="J3651" s="69">
        <f>precio_alta!S131</f>
        <v>0</v>
      </c>
    </row>
    <row r="3652" spans="1:10" x14ac:dyDescent="0.3">
      <c r="A3652" t="str">
        <f t="shared" si="57"/>
        <v>0Max Negocios + 49.90CUOTA</v>
      </c>
      <c r="B3652" s="69">
        <f>precio_alta!A132</f>
        <v>0</v>
      </c>
      <c r="C3652" s="69">
        <f>precio_alta!B132</f>
        <v>0</v>
      </c>
      <c r="D3652" s="69">
        <f>precio_alta!C132</f>
        <v>0</v>
      </c>
      <c r="E3652" s="69">
        <f>precio_alta!D132</f>
        <v>0</v>
      </c>
      <c r="F3652" s="69">
        <f>precio_alta!E132</f>
        <v>0</v>
      </c>
      <c r="G3652" s="69">
        <f>precio_alta!F132</f>
        <v>0</v>
      </c>
      <c r="H3652" s="69" t="s">
        <v>188</v>
      </c>
      <c r="I3652" t="s">
        <v>46</v>
      </c>
      <c r="J3652" s="69">
        <f>precio_alta!S132</f>
        <v>0</v>
      </c>
    </row>
    <row r="3653" spans="1:10" x14ac:dyDescent="0.3">
      <c r="A3653" t="str">
        <f t="shared" si="57"/>
        <v>0Max Negocios + 49.90CUOTA</v>
      </c>
      <c r="B3653" s="69">
        <f>precio_alta!A133</f>
        <v>0</v>
      </c>
      <c r="C3653" s="69">
        <f>precio_alta!B133</f>
        <v>0</v>
      </c>
      <c r="D3653" s="69">
        <f>precio_alta!C133</f>
        <v>0</v>
      </c>
      <c r="E3653" s="69">
        <f>precio_alta!D133</f>
        <v>0</v>
      </c>
      <c r="F3653" s="69">
        <f>precio_alta!E133</f>
        <v>0</v>
      </c>
      <c r="G3653" s="69">
        <f>precio_alta!F133</f>
        <v>0</v>
      </c>
      <c r="H3653" s="69" t="s">
        <v>188</v>
      </c>
      <c r="I3653" t="s">
        <v>46</v>
      </c>
      <c r="J3653" s="69">
        <f>precio_alta!S133</f>
        <v>0</v>
      </c>
    </row>
    <row r="3654" spans="1:10" x14ac:dyDescent="0.3">
      <c r="A3654" t="str">
        <f t="shared" si="57"/>
        <v>0Max Negocios + 49.90CUOTA</v>
      </c>
      <c r="B3654" s="69">
        <f>precio_alta!A134</f>
        <v>0</v>
      </c>
      <c r="C3654" s="69">
        <f>precio_alta!B134</f>
        <v>0</v>
      </c>
      <c r="D3654" s="69">
        <f>precio_alta!C134</f>
        <v>0</v>
      </c>
      <c r="E3654" s="69">
        <f>precio_alta!D134</f>
        <v>0</v>
      </c>
      <c r="F3654" s="69">
        <f>precio_alta!E134</f>
        <v>0</v>
      </c>
      <c r="G3654" s="69">
        <f>precio_alta!F134</f>
        <v>0</v>
      </c>
      <c r="H3654" s="69" t="s">
        <v>188</v>
      </c>
      <c r="I3654" t="s">
        <v>46</v>
      </c>
      <c r="J3654" s="69">
        <f>precio_alta!S134</f>
        <v>0</v>
      </c>
    </row>
    <row r="3655" spans="1:10" x14ac:dyDescent="0.3">
      <c r="A3655" t="str">
        <f t="shared" si="57"/>
        <v>0Max Negocios + 49.90CUOTA</v>
      </c>
      <c r="B3655" s="69">
        <f>precio_alta!A135</f>
        <v>0</v>
      </c>
      <c r="C3655" s="69">
        <f>precio_alta!B135</f>
        <v>0</v>
      </c>
      <c r="D3655" s="69">
        <f>precio_alta!C135</f>
        <v>0</v>
      </c>
      <c r="E3655" s="69">
        <f>precio_alta!D135</f>
        <v>0</v>
      </c>
      <c r="F3655" s="69">
        <f>precio_alta!E135</f>
        <v>0</v>
      </c>
      <c r="G3655" s="69">
        <f>precio_alta!F135</f>
        <v>0</v>
      </c>
      <c r="H3655" s="69" t="s">
        <v>188</v>
      </c>
      <c r="I3655" t="s">
        <v>46</v>
      </c>
      <c r="J3655" s="69">
        <f>precio_alta!S135</f>
        <v>0</v>
      </c>
    </row>
    <row r="3656" spans="1:10" x14ac:dyDescent="0.3">
      <c r="A3656" t="str">
        <f t="shared" si="57"/>
        <v>0Max Negocios + 49.90CUOTA</v>
      </c>
      <c r="B3656" s="69">
        <f>precio_alta!A136</f>
        <v>0</v>
      </c>
      <c r="C3656" s="69">
        <f>precio_alta!B136</f>
        <v>0</v>
      </c>
      <c r="D3656" s="69">
        <f>precio_alta!C136</f>
        <v>0</v>
      </c>
      <c r="E3656" s="69">
        <f>precio_alta!D136</f>
        <v>0</v>
      </c>
      <c r="F3656" s="69">
        <f>precio_alta!E136</f>
        <v>0</v>
      </c>
      <c r="G3656" s="69">
        <f>precio_alta!F136</f>
        <v>0</v>
      </c>
      <c r="H3656" s="69" t="s">
        <v>188</v>
      </c>
      <c r="I3656" t="s">
        <v>46</v>
      </c>
      <c r="J3656" s="69">
        <f>precio_alta!S136</f>
        <v>0</v>
      </c>
    </row>
    <row r="3657" spans="1:10" x14ac:dyDescent="0.3">
      <c r="A3657" t="str">
        <f t="shared" si="57"/>
        <v>0Max Negocios + 49.90CUOTA</v>
      </c>
      <c r="B3657" s="69">
        <f>precio_alta!A137</f>
        <v>0</v>
      </c>
      <c r="C3657" s="69">
        <f>precio_alta!B137</f>
        <v>0</v>
      </c>
      <c r="D3657" s="69">
        <f>precio_alta!C137</f>
        <v>0</v>
      </c>
      <c r="E3657" s="69">
        <f>precio_alta!D137</f>
        <v>0</v>
      </c>
      <c r="F3657" s="69">
        <f>precio_alta!E137</f>
        <v>0</v>
      </c>
      <c r="G3657" s="69">
        <f>precio_alta!F137</f>
        <v>0</v>
      </c>
      <c r="H3657" s="69" t="s">
        <v>188</v>
      </c>
      <c r="I3657" t="s">
        <v>46</v>
      </c>
      <c r="J3657" s="69">
        <f>precio_alta!S137</f>
        <v>0</v>
      </c>
    </row>
    <row r="3658" spans="1:10" x14ac:dyDescent="0.3">
      <c r="A3658" t="str">
        <f t="shared" si="57"/>
        <v>0Max Negocios + 49.90CUOTA</v>
      </c>
      <c r="B3658" s="69">
        <f>precio_alta!A138</f>
        <v>0</v>
      </c>
      <c r="C3658" s="69">
        <f>precio_alta!B138</f>
        <v>0</v>
      </c>
      <c r="D3658" s="69">
        <f>precio_alta!C138</f>
        <v>0</v>
      </c>
      <c r="E3658" s="69">
        <f>precio_alta!D138</f>
        <v>0</v>
      </c>
      <c r="F3658" s="69">
        <f>precio_alta!E138</f>
        <v>0</v>
      </c>
      <c r="G3658" s="69">
        <f>precio_alta!F138</f>
        <v>0</v>
      </c>
      <c r="H3658" s="69" t="s">
        <v>188</v>
      </c>
      <c r="I3658" t="s">
        <v>46</v>
      </c>
      <c r="J3658" s="69">
        <f>precio_alta!S138</f>
        <v>0</v>
      </c>
    </row>
    <row r="3659" spans="1:10" x14ac:dyDescent="0.3">
      <c r="A3659" t="str">
        <f t="shared" si="57"/>
        <v>0Max Negocios + 49.90CUOTA</v>
      </c>
      <c r="B3659" s="69">
        <f>precio_alta!A139</f>
        <v>0</v>
      </c>
      <c r="C3659" s="69">
        <f>precio_alta!B139</f>
        <v>0</v>
      </c>
      <c r="D3659" s="69">
        <f>precio_alta!C139</f>
        <v>0</v>
      </c>
      <c r="E3659" s="69">
        <f>precio_alta!D139</f>
        <v>0</v>
      </c>
      <c r="F3659" s="69">
        <f>precio_alta!E139</f>
        <v>0</v>
      </c>
      <c r="G3659" s="69">
        <f>precio_alta!F139</f>
        <v>0</v>
      </c>
      <c r="H3659" s="69" t="s">
        <v>188</v>
      </c>
      <c r="I3659" t="s">
        <v>46</v>
      </c>
      <c r="J3659" s="69">
        <f>precio_alta!S139</f>
        <v>0</v>
      </c>
    </row>
    <row r="3660" spans="1:10" x14ac:dyDescent="0.3">
      <c r="A3660" t="str">
        <f t="shared" si="57"/>
        <v>0Max Negocios + 49.90CUOTA</v>
      </c>
      <c r="B3660" s="69">
        <f>precio_alta!A140</f>
        <v>0</v>
      </c>
      <c r="C3660" s="69">
        <f>precio_alta!B140</f>
        <v>0</v>
      </c>
      <c r="D3660" s="69">
        <f>precio_alta!C140</f>
        <v>0</v>
      </c>
      <c r="E3660" s="69">
        <f>precio_alta!D140</f>
        <v>0</v>
      </c>
      <c r="F3660" s="69">
        <f>precio_alta!E140</f>
        <v>0</v>
      </c>
      <c r="G3660" s="69">
        <f>precio_alta!F140</f>
        <v>0</v>
      </c>
      <c r="H3660" s="69" t="s">
        <v>188</v>
      </c>
      <c r="I3660" t="s">
        <v>46</v>
      </c>
      <c r="J3660" s="69">
        <f>precio_alta!S140</f>
        <v>0</v>
      </c>
    </row>
    <row r="3661" spans="1:10" x14ac:dyDescent="0.3">
      <c r="A3661" t="str">
        <f t="shared" si="57"/>
        <v>0Max Negocios + 49.90CUOTA</v>
      </c>
      <c r="B3661" s="69">
        <f>precio_alta!A141</f>
        <v>0</v>
      </c>
      <c r="C3661" s="69">
        <f>precio_alta!B141</f>
        <v>0</v>
      </c>
      <c r="D3661" s="69">
        <f>precio_alta!C141</f>
        <v>0</v>
      </c>
      <c r="E3661" s="69">
        <f>precio_alta!D141</f>
        <v>0</v>
      </c>
      <c r="F3661" s="69">
        <f>precio_alta!E141</f>
        <v>0</v>
      </c>
      <c r="G3661" s="69">
        <f>precio_alta!F141</f>
        <v>0</v>
      </c>
      <c r="H3661" s="69" t="s">
        <v>188</v>
      </c>
      <c r="I3661" t="s">
        <v>46</v>
      </c>
      <c r="J3661" s="69">
        <f>precio_alta!S141</f>
        <v>0</v>
      </c>
    </row>
    <row r="3662" spans="1:10" x14ac:dyDescent="0.3">
      <c r="A3662" t="str">
        <f t="shared" si="57"/>
        <v>0Max Negocios + 49.90CUOTA</v>
      </c>
      <c r="B3662" s="69">
        <f>precio_alta!A142</f>
        <v>0</v>
      </c>
      <c r="C3662" s="69">
        <f>precio_alta!B142</f>
        <v>0</v>
      </c>
      <c r="D3662" s="69">
        <f>precio_alta!C142</f>
        <v>0</v>
      </c>
      <c r="E3662" s="69">
        <f>precio_alta!D142</f>
        <v>0</v>
      </c>
      <c r="F3662" s="69">
        <f>precio_alta!E142</f>
        <v>0</v>
      </c>
      <c r="G3662" s="69">
        <f>precio_alta!F142</f>
        <v>0</v>
      </c>
      <c r="H3662" s="69" t="s">
        <v>188</v>
      </c>
      <c r="I3662" t="s">
        <v>46</v>
      </c>
      <c r="J3662" s="69">
        <f>precio_alta!S142</f>
        <v>0</v>
      </c>
    </row>
    <row r="3663" spans="1:10" x14ac:dyDescent="0.3">
      <c r="A3663" t="str">
        <f t="shared" si="57"/>
        <v>0Max Negocios + 49.90CUOTA</v>
      </c>
      <c r="B3663" s="69">
        <f>precio_alta!A143</f>
        <v>0</v>
      </c>
      <c r="C3663" s="69">
        <f>precio_alta!B143</f>
        <v>0</v>
      </c>
      <c r="D3663" s="69">
        <f>precio_alta!C143</f>
        <v>0</v>
      </c>
      <c r="E3663" s="69">
        <f>precio_alta!D143</f>
        <v>0</v>
      </c>
      <c r="F3663" s="69">
        <f>precio_alta!E143</f>
        <v>0</v>
      </c>
      <c r="G3663" s="69">
        <f>precio_alta!F143</f>
        <v>0</v>
      </c>
      <c r="H3663" s="69" t="s">
        <v>188</v>
      </c>
      <c r="I3663" t="s">
        <v>46</v>
      </c>
      <c r="J3663" s="69">
        <f>precio_alta!S143</f>
        <v>0</v>
      </c>
    </row>
    <row r="3664" spans="1:10" x14ac:dyDescent="0.3">
      <c r="A3664" t="str">
        <f t="shared" si="57"/>
        <v>0Max Negocios + 49.90CUOTA</v>
      </c>
      <c r="B3664" s="69">
        <f>precio_alta!A144</f>
        <v>0</v>
      </c>
      <c r="C3664" s="69">
        <f>precio_alta!B144</f>
        <v>0</v>
      </c>
      <c r="D3664" s="69">
        <f>precio_alta!C144</f>
        <v>0</v>
      </c>
      <c r="E3664" s="69">
        <f>precio_alta!D144</f>
        <v>0</v>
      </c>
      <c r="F3664" s="69">
        <f>precio_alta!E144</f>
        <v>0</v>
      </c>
      <c r="G3664" s="69">
        <f>precio_alta!F144</f>
        <v>0</v>
      </c>
      <c r="H3664" s="69" t="s">
        <v>188</v>
      </c>
      <c r="I3664" t="s">
        <v>46</v>
      </c>
      <c r="J3664" s="69">
        <f>precio_alta!S144</f>
        <v>0</v>
      </c>
    </row>
    <row r="3665" spans="1:10" x14ac:dyDescent="0.3">
      <c r="A3665" t="str">
        <f t="shared" si="57"/>
        <v>0Max Negocios + 49.90CUOTA</v>
      </c>
      <c r="B3665" s="69">
        <f>precio_alta!A145</f>
        <v>0</v>
      </c>
      <c r="C3665" s="69">
        <f>precio_alta!B145</f>
        <v>0</v>
      </c>
      <c r="D3665" s="69">
        <f>precio_alta!C145</f>
        <v>0</v>
      </c>
      <c r="E3665" s="69">
        <f>precio_alta!D145</f>
        <v>0</v>
      </c>
      <c r="F3665" s="69">
        <f>precio_alta!E145</f>
        <v>0</v>
      </c>
      <c r="G3665" s="69">
        <f>precio_alta!F145</f>
        <v>0</v>
      </c>
      <c r="H3665" s="69" t="s">
        <v>188</v>
      </c>
      <c r="I3665" t="s">
        <v>46</v>
      </c>
      <c r="J3665" s="69">
        <f>precio_alta!S145</f>
        <v>0</v>
      </c>
    </row>
    <row r="3666" spans="1:10" x14ac:dyDescent="0.3">
      <c r="A3666" t="str">
        <f t="shared" si="57"/>
        <v>0Max Negocios + 49.90CUOTA</v>
      </c>
      <c r="B3666" s="69">
        <f>precio_alta!A146</f>
        <v>0</v>
      </c>
      <c r="C3666" s="69">
        <f>precio_alta!B146</f>
        <v>0</v>
      </c>
      <c r="D3666" s="69">
        <f>precio_alta!C146</f>
        <v>0</v>
      </c>
      <c r="E3666" s="69">
        <f>precio_alta!D146</f>
        <v>0</v>
      </c>
      <c r="F3666" s="69">
        <f>precio_alta!E146</f>
        <v>0</v>
      </c>
      <c r="G3666" s="69">
        <f>precio_alta!F146</f>
        <v>0</v>
      </c>
      <c r="H3666" s="69" t="s">
        <v>188</v>
      </c>
      <c r="I3666" t="s">
        <v>46</v>
      </c>
      <c r="J3666" s="69">
        <f>precio_alta!S146</f>
        <v>0</v>
      </c>
    </row>
    <row r="3667" spans="1:10" x14ac:dyDescent="0.3">
      <c r="A3667" t="str">
        <f t="shared" si="57"/>
        <v>0Max Negocios + 49.90CUOTA</v>
      </c>
      <c r="B3667" s="69">
        <f>precio_alta!A147</f>
        <v>0</v>
      </c>
      <c r="C3667" s="69">
        <f>precio_alta!B147</f>
        <v>0</v>
      </c>
      <c r="D3667" s="69">
        <f>precio_alta!C147</f>
        <v>0</v>
      </c>
      <c r="E3667" s="69">
        <f>precio_alta!D147</f>
        <v>0</v>
      </c>
      <c r="F3667" s="69">
        <f>precio_alta!E147</f>
        <v>0</v>
      </c>
      <c r="G3667" s="69">
        <f>precio_alta!F147</f>
        <v>0</v>
      </c>
      <c r="H3667" s="69" t="s">
        <v>188</v>
      </c>
      <c r="I3667" t="s">
        <v>46</v>
      </c>
      <c r="J3667" s="69">
        <f>precio_alta!S147</f>
        <v>0</v>
      </c>
    </row>
    <row r="3668" spans="1:10" x14ac:dyDescent="0.3">
      <c r="A3668" t="str">
        <f t="shared" si="57"/>
        <v>0Max Negocios + 49.90CUOTA</v>
      </c>
      <c r="B3668" s="69">
        <f>precio_alta!A148</f>
        <v>0</v>
      </c>
      <c r="C3668" s="69">
        <f>precio_alta!B148</f>
        <v>0</v>
      </c>
      <c r="D3668" s="69">
        <f>precio_alta!C148</f>
        <v>0</v>
      </c>
      <c r="E3668" s="69">
        <f>precio_alta!D148</f>
        <v>0</v>
      </c>
      <c r="F3668" s="69">
        <f>precio_alta!E148</f>
        <v>0</v>
      </c>
      <c r="G3668" s="69">
        <f>precio_alta!F148</f>
        <v>0</v>
      </c>
      <c r="H3668" s="69" t="s">
        <v>188</v>
      </c>
      <c r="I3668" t="s">
        <v>46</v>
      </c>
      <c r="J3668" s="69">
        <f>precio_alta!S148</f>
        <v>0</v>
      </c>
    </row>
    <row r="3669" spans="1:10" x14ac:dyDescent="0.3">
      <c r="A3669" t="str">
        <f t="shared" si="57"/>
        <v>0Max Negocios + 49.90CUOTA</v>
      </c>
      <c r="B3669" s="69">
        <f>precio_alta!A149</f>
        <v>0</v>
      </c>
      <c r="C3669" s="69">
        <f>precio_alta!B149</f>
        <v>0</v>
      </c>
      <c r="D3669" s="69">
        <f>precio_alta!C149</f>
        <v>0</v>
      </c>
      <c r="E3669" s="69">
        <f>precio_alta!D149</f>
        <v>0</v>
      </c>
      <c r="F3669" s="69">
        <f>precio_alta!E149</f>
        <v>0</v>
      </c>
      <c r="G3669" s="69">
        <f>precio_alta!F149</f>
        <v>0</v>
      </c>
      <c r="H3669" s="69" t="s">
        <v>188</v>
      </c>
      <c r="I3669" t="s">
        <v>46</v>
      </c>
      <c r="J3669" s="69">
        <f>precio_alta!S149</f>
        <v>0</v>
      </c>
    </row>
    <row r="3670" spans="1:10" x14ac:dyDescent="0.3">
      <c r="A3670" t="str">
        <f t="shared" si="57"/>
        <v>0Max Negocios + 49.90CUOTA</v>
      </c>
      <c r="B3670" s="69">
        <f>precio_alta!A150</f>
        <v>0</v>
      </c>
      <c r="C3670" s="69">
        <f>precio_alta!B150</f>
        <v>0</v>
      </c>
      <c r="D3670" s="69">
        <f>precio_alta!C150</f>
        <v>0</v>
      </c>
      <c r="E3670" s="69">
        <f>precio_alta!D150</f>
        <v>0</v>
      </c>
      <c r="F3670" s="69">
        <f>precio_alta!E150</f>
        <v>0</v>
      </c>
      <c r="G3670" s="69">
        <f>precio_alta!F150</f>
        <v>0</v>
      </c>
      <c r="H3670" s="69" t="s">
        <v>188</v>
      </c>
      <c r="I3670" t="s">
        <v>46</v>
      </c>
      <c r="J3670" s="69">
        <f>precio_alta!S150</f>
        <v>0</v>
      </c>
    </row>
    <row r="3671" spans="1:10" x14ac:dyDescent="0.3">
      <c r="A3671" t="str">
        <f t="shared" si="57"/>
        <v>0Max Negocios + 49.90CUOTA</v>
      </c>
      <c r="B3671" s="69">
        <f>precio_alta!A151</f>
        <v>0</v>
      </c>
      <c r="C3671" s="69">
        <f>precio_alta!B151</f>
        <v>0</v>
      </c>
      <c r="D3671" s="69">
        <f>precio_alta!C151</f>
        <v>0</v>
      </c>
      <c r="E3671" s="69">
        <f>precio_alta!D151</f>
        <v>0</v>
      </c>
      <c r="F3671" s="69">
        <f>precio_alta!E151</f>
        <v>0</v>
      </c>
      <c r="G3671" s="69">
        <f>precio_alta!F151</f>
        <v>0</v>
      </c>
      <c r="H3671" s="69" t="s">
        <v>188</v>
      </c>
      <c r="I3671" t="s">
        <v>46</v>
      </c>
      <c r="J3671" s="69">
        <f>precio_alta!S151</f>
        <v>0</v>
      </c>
    </row>
    <row r="3672" spans="1:10" x14ac:dyDescent="0.3">
      <c r="A3672" t="str">
        <f t="shared" si="57"/>
        <v>0Max Negocios + 49.90CUOTA</v>
      </c>
      <c r="B3672" s="69">
        <f>precio_alta!A152</f>
        <v>0</v>
      </c>
      <c r="C3672" s="69">
        <f>precio_alta!B152</f>
        <v>0</v>
      </c>
      <c r="D3672" s="69">
        <f>precio_alta!C152</f>
        <v>0</v>
      </c>
      <c r="E3672" s="69">
        <f>precio_alta!D152</f>
        <v>0</v>
      </c>
      <c r="F3672" s="69">
        <f>precio_alta!E152</f>
        <v>0</v>
      </c>
      <c r="G3672" s="69">
        <f>precio_alta!F152</f>
        <v>0</v>
      </c>
      <c r="H3672" s="69" t="s">
        <v>188</v>
      </c>
      <c r="I3672" t="s">
        <v>46</v>
      </c>
      <c r="J3672" s="69">
        <f>precio_alta!S152</f>
        <v>0</v>
      </c>
    </row>
    <row r="3673" spans="1:10" x14ac:dyDescent="0.3">
      <c r="A3673" t="str">
        <f t="shared" si="57"/>
        <v>0Max Negocios + 49.90CUOTA</v>
      </c>
      <c r="B3673" s="69">
        <f>precio_alta!A153</f>
        <v>0</v>
      </c>
      <c r="C3673" s="69">
        <f>precio_alta!B153</f>
        <v>0</v>
      </c>
      <c r="D3673" s="69">
        <f>precio_alta!C153</f>
        <v>0</v>
      </c>
      <c r="E3673" s="69">
        <f>precio_alta!D153</f>
        <v>0</v>
      </c>
      <c r="F3673" s="69">
        <f>precio_alta!E153</f>
        <v>0</v>
      </c>
      <c r="G3673" s="69">
        <f>precio_alta!F153</f>
        <v>0</v>
      </c>
      <c r="H3673" s="69" t="s">
        <v>188</v>
      </c>
      <c r="I3673" t="s">
        <v>46</v>
      </c>
      <c r="J3673" s="69">
        <f>precio_alta!S153</f>
        <v>0</v>
      </c>
    </row>
    <row r="3674" spans="1:10" x14ac:dyDescent="0.3">
      <c r="A3674" t="str">
        <f t="shared" si="57"/>
        <v>0Max Negocios + 49.90CUOTA</v>
      </c>
      <c r="B3674" s="69">
        <f>precio_alta!A154</f>
        <v>0</v>
      </c>
      <c r="C3674" s="69">
        <f>precio_alta!B154</f>
        <v>0</v>
      </c>
      <c r="D3674" s="69">
        <f>precio_alta!C154</f>
        <v>0</v>
      </c>
      <c r="E3674" s="69">
        <f>precio_alta!D154</f>
        <v>0</v>
      </c>
      <c r="F3674" s="69">
        <f>precio_alta!E154</f>
        <v>0</v>
      </c>
      <c r="G3674" s="69">
        <f>precio_alta!F154</f>
        <v>0</v>
      </c>
      <c r="H3674" s="69" t="s">
        <v>188</v>
      </c>
      <c r="I3674" t="s">
        <v>46</v>
      </c>
      <c r="J3674" s="69">
        <f>precio_alta!S154</f>
        <v>0</v>
      </c>
    </row>
    <row r="3675" spans="1:10" x14ac:dyDescent="0.3">
      <c r="A3675" t="str">
        <f t="shared" si="57"/>
        <v>0Max Negocios + 49.90CUOTA</v>
      </c>
      <c r="B3675" s="69">
        <f>precio_alta!A155</f>
        <v>0</v>
      </c>
      <c r="C3675" s="69">
        <f>precio_alta!B155</f>
        <v>0</v>
      </c>
      <c r="D3675" s="69">
        <f>precio_alta!C155</f>
        <v>0</v>
      </c>
      <c r="E3675" s="69">
        <f>precio_alta!D155</f>
        <v>0</v>
      </c>
      <c r="F3675" s="69">
        <f>precio_alta!E155</f>
        <v>0</v>
      </c>
      <c r="G3675" s="69">
        <f>precio_alta!F155</f>
        <v>0</v>
      </c>
      <c r="H3675" s="69" t="s">
        <v>188</v>
      </c>
      <c r="I3675" t="s">
        <v>46</v>
      </c>
      <c r="J3675" s="69">
        <f>precio_alta!S155</f>
        <v>0</v>
      </c>
    </row>
    <row r="3676" spans="1:10" x14ac:dyDescent="0.3">
      <c r="A3676" t="str">
        <f t="shared" si="57"/>
        <v>0Max Negocios + 49.90CUOTA</v>
      </c>
      <c r="B3676" s="69">
        <f>precio_alta!A156</f>
        <v>0</v>
      </c>
      <c r="C3676" s="69">
        <f>precio_alta!B156</f>
        <v>0</v>
      </c>
      <c r="D3676" s="69">
        <f>precio_alta!C156</f>
        <v>0</v>
      </c>
      <c r="E3676" s="69">
        <f>precio_alta!D156</f>
        <v>0</v>
      </c>
      <c r="F3676" s="69">
        <f>precio_alta!E156</f>
        <v>0</v>
      </c>
      <c r="G3676" s="69">
        <f>precio_alta!F156</f>
        <v>0</v>
      </c>
      <c r="H3676" s="69" t="s">
        <v>188</v>
      </c>
      <c r="I3676" t="s">
        <v>46</v>
      </c>
      <c r="J3676" s="69">
        <f>precio_alta!S156</f>
        <v>0</v>
      </c>
    </row>
    <row r="3677" spans="1:10" x14ac:dyDescent="0.3">
      <c r="A3677" t="str">
        <f t="shared" si="57"/>
        <v>0Max Negocios + 49.90CUOTA</v>
      </c>
      <c r="B3677" s="69">
        <f>precio_alta!A157</f>
        <v>0</v>
      </c>
      <c r="C3677" s="69">
        <f>precio_alta!B157</f>
        <v>0</v>
      </c>
      <c r="D3677" s="69">
        <f>precio_alta!C157</f>
        <v>0</v>
      </c>
      <c r="E3677" s="69">
        <f>precio_alta!D157</f>
        <v>0</v>
      </c>
      <c r="F3677" s="69">
        <f>precio_alta!E157</f>
        <v>0</v>
      </c>
      <c r="G3677" s="69">
        <f>precio_alta!F157</f>
        <v>0</v>
      </c>
      <c r="H3677" s="69" t="s">
        <v>188</v>
      </c>
      <c r="I3677" t="s">
        <v>46</v>
      </c>
      <c r="J3677" s="69">
        <f>precio_alta!S157</f>
        <v>0</v>
      </c>
    </row>
    <row r="3678" spans="1:10" x14ac:dyDescent="0.3">
      <c r="A3678" t="str">
        <f t="shared" si="57"/>
        <v>0Max Negocios + 49.90CUOTA</v>
      </c>
      <c r="B3678" s="69">
        <f>precio_alta!A158</f>
        <v>0</v>
      </c>
      <c r="C3678" s="69">
        <f>precio_alta!B158</f>
        <v>0</v>
      </c>
      <c r="D3678" s="69">
        <f>precio_alta!C158</f>
        <v>0</v>
      </c>
      <c r="E3678" s="69">
        <f>precio_alta!D158</f>
        <v>0</v>
      </c>
      <c r="F3678" s="69">
        <f>precio_alta!E158</f>
        <v>0</v>
      </c>
      <c r="G3678" s="69">
        <f>precio_alta!F158</f>
        <v>0</v>
      </c>
      <c r="H3678" s="69" t="s">
        <v>188</v>
      </c>
      <c r="I3678" t="s">
        <v>46</v>
      </c>
      <c r="J3678" s="69">
        <f>precio_alta!S158</f>
        <v>0</v>
      </c>
    </row>
    <row r="3679" spans="1:10" x14ac:dyDescent="0.3">
      <c r="A3679" t="str">
        <f t="shared" si="57"/>
        <v>0Max Negocios + 49.90CUOTA</v>
      </c>
      <c r="B3679" s="69">
        <f>precio_alta!A159</f>
        <v>0</v>
      </c>
      <c r="C3679" s="69">
        <f>precio_alta!B159</f>
        <v>0</v>
      </c>
      <c r="D3679" s="69">
        <f>precio_alta!C159</f>
        <v>0</v>
      </c>
      <c r="E3679" s="69">
        <f>precio_alta!D159</f>
        <v>0</v>
      </c>
      <c r="F3679" s="69">
        <f>precio_alta!E159</f>
        <v>0</v>
      </c>
      <c r="G3679" s="69">
        <f>precio_alta!F159</f>
        <v>0</v>
      </c>
      <c r="H3679" s="69" t="s">
        <v>188</v>
      </c>
      <c r="I3679" t="s">
        <v>46</v>
      </c>
      <c r="J3679" s="69">
        <f>precio_alta!S159</f>
        <v>0</v>
      </c>
    </row>
    <row r="3680" spans="1:10" x14ac:dyDescent="0.3">
      <c r="A3680" t="str">
        <f t="shared" si="57"/>
        <v>0Max Negocios + 49.90CUOTA</v>
      </c>
      <c r="B3680" s="69">
        <f>precio_alta!A160</f>
        <v>0</v>
      </c>
      <c r="C3680" s="69">
        <f>precio_alta!B160</f>
        <v>0</v>
      </c>
      <c r="D3680" s="69">
        <f>precio_alta!C160</f>
        <v>0</v>
      </c>
      <c r="E3680" s="69">
        <f>precio_alta!D160</f>
        <v>0</v>
      </c>
      <c r="F3680" s="69">
        <f>precio_alta!E160</f>
        <v>0</v>
      </c>
      <c r="G3680" s="69">
        <f>precio_alta!F160</f>
        <v>0</v>
      </c>
      <c r="H3680" s="69" t="s">
        <v>188</v>
      </c>
      <c r="I3680" t="s">
        <v>46</v>
      </c>
      <c r="J3680" s="69">
        <f>precio_alta!S160</f>
        <v>0</v>
      </c>
    </row>
    <row r="3681" spans="1:10" x14ac:dyDescent="0.3">
      <c r="A3681" t="str">
        <f t="shared" si="57"/>
        <v>0Max Negocios + 49.90CUOTA</v>
      </c>
      <c r="B3681" s="69">
        <f>precio_alta!A161</f>
        <v>0</v>
      </c>
      <c r="C3681" s="69">
        <f>precio_alta!B161</f>
        <v>0</v>
      </c>
      <c r="D3681" s="69">
        <f>precio_alta!C161</f>
        <v>0</v>
      </c>
      <c r="E3681" s="69">
        <f>precio_alta!D161</f>
        <v>0</v>
      </c>
      <c r="F3681" s="69">
        <f>precio_alta!E161</f>
        <v>0</v>
      </c>
      <c r="G3681" s="69">
        <f>precio_alta!F161</f>
        <v>0</v>
      </c>
      <c r="H3681" s="69" t="s">
        <v>188</v>
      </c>
      <c r="I3681" t="s">
        <v>46</v>
      </c>
      <c r="J3681" s="69">
        <f>precio_alta!S161</f>
        <v>0</v>
      </c>
    </row>
    <row r="3682" spans="1:10" x14ac:dyDescent="0.3">
      <c r="A3682" t="str">
        <f t="shared" si="57"/>
        <v>0Max Negocios + 49.90CUOTA</v>
      </c>
      <c r="B3682" s="69">
        <f>precio_alta!A162</f>
        <v>0</v>
      </c>
      <c r="C3682" s="69">
        <f>precio_alta!B162</f>
        <v>0</v>
      </c>
      <c r="D3682" s="69">
        <f>precio_alta!C162</f>
        <v>0</v>
      </c>
      <c r="E3682" s="69">
        <f>precio_alta!D162</f>
        <v>0</v>
      </c>
      <c r="F3682" s="69">
        <f>precio_alta!E162</f>
        <v>0</v>
      </c>
      <c r="G3682" s="69">
        <f>precio_alta!F162</f>
        <v>0</v>
      </c>
      <c r="H3682" s="69" t="s">
        <v>188</v>
      </c>
      <c r="I3682" t="s">
        <v>46</v>
      </c>
      <c r="J3682" s="69">
        <f>precio_alta!S162</f>
        <v>0</v>
      </c>
    </row>
    <row r="3683" spans="1:10" x14ac:dyDescent="0.3">
      <c r="A3683" t="str">
        <f t="shared" si="57"/>
        <v>0Max Negocios + 49.90CUOTA</v>
      </c>
      <c r="B3683" s="69">
        <f>precio_alta!A163</f>
        <v>0</v>
      </c>
      <c r="C3683" s="69">
        <f>precio_alta!B163</f>
        <v>0</v>
      </c>
      <c r="D3683" s="69">
        <f>precio_alta!C163</f>
        <v>0</v>
      </c>
      <c r="E3683" s="69">
        <f>precio_alta!D163</f>
        <v>0</v>
      </c>
      <c r="F3683" s="69">
        <f>precio_alta!E163</f>
        <v>0</v>
      </c>
      <c r="G3683" s="69">
        <f>precio_alta!F163</f>
        <v>0</v>
      </c>
      <c r="H3683" s="69" t="s">
        <v>188</v>
      </c>
      <c r="I3683" t="s">
        <v>46</v>
      </c>
      <c r="J3683" s="69">
        <f>precio_alta!S163</f>
        <v>0</v>
      </c>
    </row>
    <row r="3684" spans="1:10" x14ac:dyDescent="0.3">
      <c r="A3684" t="str">
        <f t="shared" si="57"/>
        <v>0Max Negocios + 49.90CUOTA</v>
      </c>
      <c r="B3684" s="69">
        <f>precio_alta!A164</f>
        <v>0</v>
      </c>
      <c r="C3684" s="69">
        <f>precio_alta!B164</f>
        <v>0</v>
      </c>
      <c r="D3684" s="69">
        <f>precio_alta!C164</f>
        <v>0</v>
      </c>
      <c r="E3684" s="69">
        <f>precio_alta!D164</f>
        <v>0</v>
      </c>
      <c r="F3684" s="69">
        <f>precio_alta!E164</f>
        <v>0</v>
      </c>
      <c r="G3684" s="69">
        <f>precio_alta!F164</f>
        <v>0</v>
      </c>
      <c r="H3684" s="69" t="s">
        <v>188</v>
      </c>
      <c r="I3684" t="s">
        <v>46</v>
      </c>
      <c r="J3684" s="69">
        <f>precio_alta!S164</f>
        <v>0</v>
      </c>
    </row>
    <row r="3685" spans="1:10" x14ac:dyDescent="0.3">
      <c r="A3685" t="str">
        <f t="shared" si="57"/>
        <v>0Max Negocios + 49.90CUOTA</v>
      </c>
      <c r="B3685" s="69">
        <f>precio_alta!A165</f>
        <v>0</v>
      </c>
      <c r="C3685" s="69">
        <f>precio_alta!B165</f>
        <v>0</v>
      </c>
      <c r="D3685" s="69">
        <f>precio_alta!C165</f>
        <v>0</v>
      </c>
      <c r="E3685" s="69">
        <f>precio_alta!D165</f>
        <v>0</v>
      </c>
      <c r="F3685" s="69">
        <f>precio_alta!E165</f>
        <v>0</v>
      </c>
      <c r="G3685" s="69">
        <f>precio_alta!F165</f>
        <v>0</v>
      </c>
      <c r="H3685" s="69" t="s">
        <v>188</v>
      </c>
      <c r="I3685" t="s">
        <v>46</v>
      </c>
      <c r="J3685" s="69">
        <f>precio_alta!S165</f>
        <v>0</v>
      </c>
    </row>
    <row r="3686" spans="1:10" x14ac:dyDescent="0.3">
      <c r="A3686" t="str">
        <f t="shared" si="57"/>
        <v>0Max Negocios + 49.90CUOTA</v>
      </c>
      <c r="B3686" s="69">
        <f>precio_alta!A166</f>
        <v>0</v>
      </c>
      <c r="C3686" s="69">
        <f>precio_alta!B166</f>
        <v>0</v>
      </c>
      <c r="D3686" s="69">
        <f>precio_alta!C166</f>
        <v>0</v>
      </c>
      <c r="E3686" s="69">
        <f>precio_alta!D166</f>
        <v>0</v>
      </c>
      <c r="F3686" s="69">
        <f>precio_alta!E166</f>
        <v>0</v>
      </c>
      <c r="G3686" s="69">
        <f>precio_alta!F166</f>
        <v>0</v>
      </c>
      <c r="H3686" s="69" t="s">
        <v>188</v>
      </c>
      <c r="I3686" t="s">
        <v>46</v>
      </c>
      <c r="J3686" s="69">
        <f>precio_alta!S166</f>
        <v>0</v>
      </c>
    </row>
    <row r="3687" spans="1:10" x14ac:dyDescent="0.3">
      <c r="A3687" t="str">
        <f t="shared" si="57"/>
        <v>0Max Negocios + 49.90CUOTA</v>
      </c>
      <c r="B3687" s="69">
        <f>precio_alta!A167</f>
        <v>0</v>
      </c>
      <c r="C3687" s="69">
        <f>precio_alta!B167</f>
        <v>0</v>
      </c>
      <c r="D3687" s="69">
        <f>precio_alta!C167</f>
        <v>0</v>
      </c>
      <c r="E3687" s="69">
        <f>precio_alta!D167</f>
        <v>0</v>
      </c>
      <c r="F3687" s="69">
        <f>precio_alta!E167</f>
        <v>0</v>
      </c>
      <c r="G3687" s="69">
        <f>precio_alta!F167</f>
        <v>0</v>
      </c>
      <c r="H3687" s="69" t="s">
        <v>188</v>
      </c>
      <c r="I3687" t="s">
        <v>46</v>
      </c>
      <c r="J3687" s="69">
        <f>precio_alta!S167</f>
        <v>0</v>
      </c>
    </row>
    <row r="3688" spans="1:10" x14ac:dyDescent="0.3">
      <c r="A3688" t="str">
        <f t="shared" si="57"/>
        <v>0Max Negocios + 49.90CUOTA</v>
      </c>
      <c r="B3688" s="69">
        <f>precio_alta!A168</f>
        <v>0</v>
      </c>
      <c r="C3688" s="69">
        <f>precio_alta!B168</f>
        <v>0</v>
      </c>
      <c r="D3688" s="69">
        <f>precio_alta!C168</f>
        <v>0</v>
      </c>
      <c r="E3688" s="69">
        <f>precio_alta!D168</f>
        <v>0</v>
      </c>
      <c r="F3688" s="69">
        <f>precio_alta!E168</f>
        <v>0</v>
      </c>
      <c r="G3688" s="69">
        <f>precio_alta!F168</f>
        <v>0</v>
      </c>
      <c r="H3688" s="69" t="s">
        <v>188</v>
      </c>
      <c r="I3688" t="s">
        <v>46</v>
      </c>
      <c r="J3688" s="69">
        <f>precio_alta!S168</f>
        <v>0</v>
      </c>
    </row>
    <row r="3689" spans="1:10" x14ac:dyDescent="0.3">
      <c r="A3689" t="str">
        <f t="shared" si="57"/>
        <v>0Max Negocios + 49.90CUOTA</v>
      </c>
      <c r="B3689" s="69">
        <f>precio_alta!A169</f>
        <v>0</v>
      </c>
      <c r="C3689" s="69">
        <f>precio_alta!B169</f>
        <v>0</v>
      </c>
      <c r="D3689" s="69">
        <f>precio_alta!C169</f>
        <v>0</v>
      </c>
      <c r="E3689" s="69">
        <f>precio_alta!D169</f>
        <v>0</v>
      </c>
      <c r="F3689" s="69">
        <f>precio_alta!E169</f>
        <v>0</v>
      </c>
      <c r="G3689" s="69">
        <f>precio_alta!F169</f>
        <v>0</v>
      </c>
      <c r="H3689" s="69" t="s">
        <v>188</v>
      </c>
      <c r="I3689" t="s">
        <v>46</v>
      </c>
      <c r="J3689" s="69">
        <f>precio_alta!S169</f>
        <v>0</v>
      </c>
    </row>
    <row r="3690" spans="1:10" x14ac:dyDescent="0.3">
      <c r="A3690" t="str">
        <f t="shared" si="57"/>
        <v>0Max Negocios + 49.90CUOTA</v>
      </c>
      <c r="B3690" s="69">
        <f>precio_alta!A170</f>
        <v>0</v>
      </c>
      <c r="C3690" s="69">
        <f>precio_alta!B170</f>
        <v>0</v>
      </c>
      <c r="D3690" s="69">
        <f>precio_alta!C170</f>
        <v>0</v>
      </c>
      <c r="E3690" s="69">
        <f>precio_alta!D170</f>
        <v>0</v>
      </c>
      <c r="F3690" s="69">
        <f>precio_alta!E170</f>
        <v>0</v>
      </c>
      <c r="G3690" s="69">
        <f>precio_alta!F170</f>
        <v>0</v>
      </c>
      <c r="H3690" s="69" t="s">
        <v>188</v>
      </c>
      <c r="I3690" t="s">
        <v>46</v>
      </c>
      <c r="J3690" s="69">
        <f>precio_alta!S170</f>
        <v>0</v>
      </c>
    </row>
    <row r="3691" spans="1:10" x14ac:dyDescent="0.3">
      <c r="A3691" t="str">
        <f t="shared" si="57"/>
        <v>0Max Negocios + 49.90CUOTA</v>
      </c>
      <c r="B3691" s="69">
        <f>precio_alta!A171</f>
        <v>0</v>
      </c>
      <c r="C3691" s="69">
        <f>precio_alta!B171</f>
        <v>0</v>
      </c>
      <c r="D3691" s="69">
        <f>precio_alta!C171</f>
        <v>0</v>
      </c>
      <c r="E3691" s="69">
        <f>precio_alta!D171</f>
        <v>0</v>
      </c>
      <c r="F3691" s="69">
        <f>precio_alta!E171</f>
        <v>0</v>
      </c>
      <c r="G3691" s="69">
        <f>precio_alta!F171</f>
        <v>0</v>
      </c>
      <c r="H3691" s="69" t="s">
        <v>188</v>
      </c>
      <c r="I3691" t="s">
        <v>46</v>
      </c>
      <c r="J3691" s="69">
        <f>precio_alta!S171</f>
        <v>0</v>
      </c>
    </row>
    <row r="3692" spans="1:10" x14ac:dyDescent="0.3">
      <c r="A3692" t="str">
        <f t="shared" si="57"/>
        <v>0Max Negocios + 49.90CUOTA</v>
      </c>
      <c r="B3692" s="69">
        <f>precio_alta!A172</f>
        <v>0</v>
      </c>
      <c r="C3692" s="69">
        <f>precio_alta!B172</f>
        <v>0</v>
      </c>
      <c r="D3692" s="69">
        <f>precio_alta!C172</f>
        <v>0</v>
      </c>
      <c r="E3692" s="69">
        <f>precio_alta!D172</f>
        <v>0</v>
      </c>
      <c r="F3692" s="69">
        <f>precio_alta!E172</f>
        <v>0</v>
      </c>
      <c r="G3692" s="69">
        <f>precio_alta!F172</f>
        <v>0</v>
      </c>
      <c r="H3692" s="69" t="s">
        <v>188</v>
      </c>
      <c r="I3692" t="s">
        <v>46</v>
      </c>
      <c r="J3692" s="69">
        <f>precio_alta!S172</f>
        <v>0</v>
      </c>
    </row>
    <row r="3693" spans="1:10" x14ac:dyDescent="0.3">
      <c r="A3693" t="str">
        <f t="shared" si="57"/>
        <v>0Max Negocios + 49.90CUOTA</v>
      </c>
      <c r="B3693" s="69">
        <f>precio_alta!A173</f>
        <v>0</v>
      </c>
      <c r="C3693" s="69">
        <f>precio_alta!B173</f>
        <v>0</v>
      </c>
      <c r="D3693" s="69">
        <f>precio_alta!C173</f>
        <v>0</v>
      </c>
      <c r="E3693" s="69">
        <f>precio_alta!D173</f>
        <v>0</v>
      </c>
      <c r="F3693" s="69">
        <f>precio_alta!E173</f>
        <v>0</v>
      </c>
      <c r="G3693" s="69">
        <f>precio_alta!F173</f>
        <v>0</v>
      </c>
      <c r="H3693" s="69" t="s">
        <v>188</v>
      </c>
      <c r="I3693" t="s">
        <v>46</v>
      </c>
      <c r="J3693" s="69">
        <f>precio_alta!S173</f>
        <v>0</v>
      </c>
    </row>
    <row r="3694" spans="1:10" x14ac:dyDescent="0.3">
      <c r="A3694" t="str">
        <f t="shared" si="57"/>
        <v>0Max Negocios + 49.90CUOTA</v>
      </c>
      <c r="B3694" s="69">
        <f>precio_alta!A174</f>
        <v>0</v>
      </c>
      <c r="C3694" s="69">
        <f>precio_alta!B174</f>
        <v>0</v>
      </c>
      <c r="D3694" s="69">
        <f>precio_alta!C174</f>
        <v>0</v>
      </c>
      <c r="E3694" s="69">
        <f>precio_alta!D174</f>
        <v>0</v>
      </c>
      <c r="F3694" s="69">
        <f>precio_alta!E174</f>
        <v>0</v>
      </c>
      <c r="G3694" s="69">
        <f>precio_alta!F174</f>
        <v>0</v>
      </c>
      <c r="H3694" s="69" t="s">
        <v>188</v>
      </c>
      <c r="I3694" t="s">
        <v>46</v>
      </c>
      <c r="J3694" s="69">
        <f>precio_alta!S174</f>
        <v>0</v>
      </c>
    </row>
    <row r="3695" spans="1:10" x14ac:dyDescent="0.3">
      <c r="A3695" t="str">
        <f t="shared" si="57"/>
        <v>0Max Negocios + 49.90CUOTA</v>
      </c>
      <c r="B3695" s="69">
        <f>precio_alta!A175</f>
        <v>0</v>
      </c>
      <c r="C3695" s="69">
        <f>precio_alta!B175</f>
        <v>0</v>
      </c>
      <c r="D3695" s="69">
        <f>precio_alta!C175</f>
        <v>0</v>
      </c>
      <c r="E3695" s="69">
        <f>precio_alta!D175</f>
        <v>0</v>
      </c>
      <c r="F3695" s="69">
        <f>precio_alta!E175</f>
        <v>0</v>
      </c>
      <c r="G3695" s="69">
        <f>precio_alta!F175</f>
        <v>0</v>
      </c>
      <c r="H3695" s="69" t="s">
        <v>188</v>
      </c>
      <c r="I3695" t="s">
        <v>46</v>
      </c>
      <c r="J3695" s="69">
        <f>precio_alta!S175</f>
        <v>0</v>
      </c>
    </row>
    <row r="3696" spans="1:10" x14ac:dyDescent="0.3">
      <c r="A3696" t="str">
        <f t="shared" si="57"/>
        <v>0Max Negocios + 49.90CUOTA</v>
      </c>
      <c r="B3696" s="69">
        <f>precio_alta!A176</f>
        <v>0</v>
      </c>
      <c r="C3696" s="69">
        <f>precio_alta!B176</f>
        <v>0</v>
      </c>
      <c r="D3696" s="69">
        <f>precio_alta!C176</f>
        <v>0</v>
      </c>
      <c r="E3696" s="69">
        <f>precio_alta!D176</f>
        <v>0</v>
      </c>
      <c r="F3696" s="69">
        <f>precio_alta!E176</f>
        <v>0</v>
      </c>
      <c r="G3696" s="69">
        <f>precio_alta!F176</f>
        <v>0</v>
      </c>
      <c r="H3696" s="69" t="s">
        <v>188</v>
      </c>
      <c r="I3696" t="s">
        <v>46</v>
      </c>
      <c r="J3696" s="69">
        <f>precio_alta!S176</f>
        <v>0</v>
      </c>
    </row>
    <row r="3697" spans="1:10" x14ac:dyDescent="0.3">
      <c r="A3697" t="str">
        <f t="shared" si="57"/>
        <v>APPLE IPHONE 15 128GBMax Negocios + 55.90CUOTA</v>
      </c>
      <c r="B3697" s="69" t="str">
        <f>precio_alta!A3</f>
        <v>Corriente</v>
      </c>
      <c r="C3697" s="69" t="str">
        <f>precio_alta!B3</f>
        <v>5G</v>
      </c>
      <c r="D3697" s="69" t="str">
        <f>precio_alta!C3</f>
        <v>APPLE</v>
      </c>
      <c r="E3697" s="69" t="str">
        <f>precio_alta!D3</f>
        <v>APPLE IPHONE 15 128GB</v>
      </c>
      <c r="F3697" s="69">
        <f>precio_alta!E3</f>
        <v>3769</v>
      </c>
      <c r="G3697" s="69" t="str">
        <f>precio_alta!F3</f>
        <v>iOS</v>
      </c>
      <c r="H3697" s="69" t="s">
        <v>188</v>
      </c>
      <c r="I3697" t="s">
        <v>196</v>
      </c>
      <c r="J3697" s="69">
        <f>precio_alta!T3</f>
        <v>4403</v>
      </c>
    </row>
    <row r="3698" spans="1:10" x14ac:dyDescent="0.3">
      <c r="A3698" t="str">
        <f t="shared" si="57"/>
        <v>APPLE IPHONE 15 256GBMax Negocios + 55.90CUOTA</v>
      </c>
      <c r="B3698" s="69" t="str">
        <f>precio_alta!A4</f>
        <v>Corriente</v>
      </c>
      <c r="C3698" s="69" t="str">
        <f>precio_alta!B4</f>
        <v>5G</v>
      </c>
      <c r="D3698" s="69" t="str">
        <f>precio_alta!C4</f>
        <v>APPLE</v>
      </c>
      <c r="E3698" s="69" t="str">
        <f>precio_alta!D4</f>
        <v>APPLE IPHONE 15 256GB</v>
      </c>
      <c r="F3698" s="69">
        <f>precio_alta!E4</f>
        <v>5029</v>
      </c>
      <c r="G3698" s="69" t="str">
        <f>precio_alta!F4</f>
        <v>iOS</v>
      </c>
      <c r="H3698" s="69" t="s">
        <v>188</v>
      </c>
      <c r="I3698" t="s">
        <v>196</v>
      </c>
      <c r="J3698" s="69">
        <f>precio_alta!T4</f>
        <v>5867</v>
      </c>
    </row>
    <row r="3699" spans="1:10" x14ac:dyDescent="0.3">
      <c r="A3699" t="str">
        <f t="shared" si="57"/>
        <v>APPLE IPHONE 16 128GBMax Negocios + 55.90CUOTA</v>
      </c>
      <c r="B3699" s="69" t="str">
        <f>precio_alta!A5</f>
        <v>Corriente</v>
      </c>
      <c r="C3699" s="69" t="str">
        <f>precio_alta!B5</f>
        <v>5G</v>
      </c>
      <c r="D3699" s="69" t="str">
        <f>precio_alta!C5</f>
        <v>APPLE</v>
      </c>
      <c r="E3699" s="69" t="str">
        <f>precio_alta!D5</f>
        <v>APPLE IPHONE 16 128GB</v>
      </c>
      <c r="F3699" s="69">
        <f>precio_alta!E5</f>
        <v>4399</v>
      </c>
      <c r="G3699" s="69" t="str">
        <f>precio_alta!F5</f>
        <v>iOS</v>
      </c>
      <c r="H3699" s="69" t="s">
        <v>188</v>
      </c>
      <c r="I3699" t="s">
        <v>196</v>
      </c>
      <c r="J3699" s="69">
        <f>precio_alta!T5</f>
        <v>5135</v>
      </c>
    </row>
    <row r="3700" spans="1:10" x14ac:dyDescent="0.3">
      <c r="A3700" t="str">
        <f t="shared" si="57"/>
        <v>APPLE IPHONE 16 PRO 1TBMax Negocios + 55.90CUOTA</v>
      </c>
      <c r="B3700" s="69" t="str">
        <f>precio_alta!A6</f>
        <v>Corriente</v>
      </c>
      <c r="C3700" s="69" t="str">
        <f>precio_alta!B6</f>
        <v>5G</v>
      </c>
      <c r="D3700" s="69" t="str">
        <f>precio_alta!C6</f>
        <v>APPLE</v>
      </c>
      <c r="E3700" s="69" t="str">
        <f>precio_alta!D6</f>
        <v>APPLE IPHONE 16 PRO 1TB</v>
      </c>
      <c r="F3700" s="69">
        <f>precio_alta!E6</f>
        <v>9419</v>
      </c>
      <c r="G3700" s="69" t="str">
        <f>precio_alta!F6</f>
        <v>iOS</v>
      </c>
      <c r="H3700" s="69" t="s">
        <v>188</v>
      </c>
      <c r="I3700" t="s">
        <v>196</v>
      </c>
      <c r="J3700" s="69">
        <f>precio_alta!T6</f>
        <v>11003</v>
      </c>
    </row>
    <row r="3701" spans="1:10" x14ac:dyDescent="0.3">
      <c r="A3701" t="str">
        <f t="shared" si="57"/>
        <v>APPLE IPHONE 16 PRO 512GBMax Negocios + 55.90CUOTA</v>
      </c>
      <c r="B3701" s="69" t="str">
        <f>precio_alta!A7</f>
        <v>Corriente</v>
      </c>
      <c r="C3701" s="69" t="str">
        <f>precio_alta!B7</f>
        <v>5G</v>
      </c>
      <c r="D3701" s="69" t="str">
        <f>precio_alta!C7</f>
        <v>APPLE</v>
      </c>
      <c r="E3701" s="69" t="str">
        <f>precio_alta!D7</f>
        <v>APPLE IPHONE 16 PRO 512GB</v>
      </c>
      <c r="F3701" s="69">
        <f>precio_alta!E7</f>
        <v>8169</v>
      </c>
      <c r="G3701" s="69" t="str">
        <f>precio_alta!F7</f>
        <v>iOS</v>
      </c>
      <c r="H3701" s="69" t="s">
        <v>188</v>
      </c>
      <c r="I3701" t="s">
        <v>196</v>
      </c>
      <c r="J3701" s="69">
        <f>precio_alta!T7</f>
        <v>9539</v>
      </c>
    </row>
    <row r="3702" spans="1:10" x14ac:dyDescent="0.3">
      <c r="A3702" t="str">
        <f t="shared" si="57"/>
        <v>APPLE IPHONE 16 PRO MAX 1TBMax Negocios + 55.90CUOTA</v>
      </c>
      <c r="B3702" s="69" t="str">
        <f>precio_alta!A8</f>
        <v>Corriente</v>
      </c>
      <c r="C3702" s="69" t="str">
        <f>precio_alta!B8</f>
        <v>5G</v>
      </c>
      <c r="D3702" s="69" t="str">
        <f>precio_alta!C8</f>
        <v>APPLE</v>
      </c>
      <c r="E3702" s="69" t="str">
        <f>precio_alta!D8</f>
        <v>APPLE IPHONE 16 PRO MAX 1TB</v>
      </c>
      <c r="F3702" s="69">
        <f>precio_alta!E8</f>
        <v>10049</v>
      </c>
      <c r="G3702" s="69" t="str">
        <f>precio_alta!F8</f>
        <v>iOS</v>
      </c>
      <c r="H3702" s="69" t="s">
        <v>188</v>
      </c>
      <c r="I3702" t="s">
        <v>196</v>
      </c>
      <c r="J3702" s="69">
        <f>precio_alta!T8</f>
        <v>11735</v>
      </c>
    </row>
    <row r="3703" spans="1:10" x14ac:dyDescent="0.3">
      <c r="A3703" t="str">
        <f t="shared" si="57"/>
        <v>APPLE IPHONE 16 PRO MAX 512GBMax Negocios + 55.90CUOTA</v>
      </c>
      <c r="B3703" s="69" t="str">
        <f>precio_alta!A9</f>
        <v>Corriente</v>
      </c>
      <c r="C3703" s="69" t="str">
        <f>precio_alta!B9</f>
        <v>5G</v>
      </c>
      <c r="D3703" s="69" t="str">
        <f>precio_alta!C9</f>
        <v>APPLE</v>
      </c>
      <c r="E3703" s="69" t="str">
        <f>precio_alta!D9</f>
        <v>APPLE IPHONE 16 PRO MAX 512GB</v>
      </c>
      <c r="F3703" s="69">
        <f>precio_alta!E9</f>
        <v>8799</v>
      </c>
      <c r="G3703" s="69" t="str">
        <f>precio_alta!F9</f>
        <v>iOS</v>
      </c>
      <c r="H3703" s="69" t="s">
        <v>188</v>
      </c>
      <c r="I3703" t="s">
        <v>196</v>
      </c>
      <c r="J3703" s="69">
        <f>precio_alta!T9</f>
        <v>10271</v>
      </c>
    </row>
    <row r="3704" spans="1:10" x14ac:dyDescent="0.3">
      <c r="A3704" t="str">
        <f t="shared" si="57"/>
        <v>APPLE IPHONE 16e 128GBMax Negocios + 55.90CUOTA</v>
      </c>
      <c r="B3704" s="69" t="str">
        <f>precio_alta!A10</f>
        <v>Corriente</v>
      </c>
      <c r="C3704" s="69" t="str">
        <f>precio_alta!B10</f>
        <v>5G</v>
      </c>
      <c r="D3704" s="69" t="str">
        <f>precio_alta!C10</f>
        <v>APPLE</v>
      </c>
      <c r="E3704" s="69" t="str">
        <f>precio_alta!D10</f>
        <v>APPLE IPHONE 16e 128GB</v>
      </c>
      <c r="F3704" s="69">
        <f>precio_alta!E10</f>
        <v>3119</v>
      </c>
      <c r="G3704" s="69" t="str">
        <f>precio_alta!F10</f>
        <v>iOS</v>
      </c>
      <c r="H3704" s="69" t="s">
        <v>188</v>
      </c>
      <c r="I3704" t="s">
        <v>196</v>
      </c>
      <c r="J3704" s="69">
        <f>precio_alta!T10</f>
        <v>3635</v>
      </c>
    </row>
    <row r="3705" spans="1:10" x14ac:dyDescent="0.3">
      <c r="A3705" t="str">
        <f t="shared" si="57"/>
        <v>APPLE IPHONE 17 256GBMax Negocios + 55.90CUOTA</v>
      </c>
      <c r="B3705" s="69" t="str">
        <f>precio_alta!A11</f>
        <v>Corriente</v>
      </c>
      <c r="C3705" s="69" t="str">
        <f>precio_alta!B11</f>
        <v>5G</v>
      </c>
      <c r="D3705" s="69" t="str">
        <f>precio_alta!C11</f>
        <v>APPLE</v>
      </c>
      <c r="E3705" s="69" t="str">
        <f>precio_alta!D11</f>
        <v>APPLE IPHONE 17 256GB</v>
      </c>
      <c r="F3705" s="69">
        <f>precio_alta!E11</f>
        <v>5029</v>
      </c>
      <c r="G3705" s="69" t="str">
        <f>precio_alta!F11</f>
        <v>iOS</v>
      </c>
      <c r="H3705" s="69" t="s">
        <v>188</v>
      </c>
      <c r="I3705" t="s">
        <v>196</v>
      </c>
      <c r="J3705" s="69">
        <f>precio_alta!T11</f>
        <v>5867</v>
      </c>
    </row>
    <row r="3706" spans="1:10" x14ac:dyDescent="0.3">
      <c r="A3706" t="str">
        <f t="shared" si="57"/>
        <v>APPLE IPHONE 17 512GBMax Negocios + 55.90CUOTA</v>
      </c>
      <c r="B3706" s="69" t="str">
        <f>precio_alta!A12</f>
        <v>Corriente</v>
      </c>
      <c r="C3706" s="69" t="str">
        <f>precio_alta!B12</f>
        <v>5G</v>
      </c>
      <c r="D3706" s="69" t="str">
        <f>precio_alta!C12</f>
        <v>APPLE</v>
      </c>
      <c r="E3706" s="69" t="str">
        <f>precio_alta!D12</f>
        <v>APPLE IPHONE 17 512GB</v>
      </c>
      <c r="F3706" s="69">
        <f>precio_alta!E12</f>
        <v>6279</v>
      </c>
      <c r="G3706" s="69" t="str">
        <f>precio_alta!F12</f>
        <v>iOS</v>
      </c>
      <c r="H3706" s="69" t="s">
        <v>188</v>
      </c>
      <c r="I3706" t="s">
        <v>196</v>
      </c>
      <c r="J3706" s="69">
        <f>precio_alta!T12</f>
        <v>7331</v>
      </c>
    </row>
    <row r="3707" spans="1:10" x14ac:dyDescent="0.3">
      <c r="A3707" t="str">
        <f t="shared" si="57"/>
        <v>APPLE IPHONE 17 PRO 1TBMax Negocios + 55.90CUOTA</v>
      </c>
      <c r="B3707" s="69" t="str">
        <f>precio_alta!A13</f>
        <v>Corriente</v>
      </c>
      <c r="C3707" s="69" t="str">
        <f>precio_alta!B13</f>
        <v>5G</v>
      </c>
      <c r="D3707" s="69" t="str">
        <f>precio_alta!C13</f>
        <v>APPLE</v>
      </c>
      <c r="E3707" s="69" t="str">
        <f>precio_alta!D13</f>
        <v>APPLE IPHONE 17 PRO 1TB</v>
      </c>
      <c r="F3707" s="69">
        <f>precio_alta!E13</f>
        <v>9419</v>
      </c>
      <c r="G3707" s="69" t="str">
        <f>precio_alta!F13</f>
        <v>iOS</v>
      </c>
      <c r="H3707" s="69" t="s">
        <v>188</v>
      </c>
      <c r="I3707" t="s">
        <v>196</v>
      </c>
      <c r="J3707" s="69">
        <f>precio_alta!T13</f>
        <v>11003</v>
      </c>
    </row>
    <row r="3708" spans="1:10" x14ac:dyDescent="0.3">
      <c r="A3708" t="str">
        <f t="shared" si="57"/>
        <v>APPLE IPHONE 17 PRO 256GBMax Negocios + 55.90CUOTA</v>
      </c>
      <c r="B3708" s="69" t="str">
        <f>precio_alta!A14</f>
        <v>Corriente</v>
      </c>
      <c r="C3708" s="69" t="str">
        <f>precio_alta!B14</f>
        <v>5G</v>
      </c>
      <c r="D3708" s="69" t="str">
        <f>precio_alta!C14</f>
        <v>APPLE</v>
      </c>
      <c r="E3708" s="69" t="str">
        <f>precio_alta!D14</f>
        <v>APPLE IPHONE 17 PRO 256GB</v>
      </c>
      <c r="F3708" s="69">
        <f>precio_alta!E14</f>
        <v>6909</v>
      </c>
      <c r="G3708" s="69" t="str">
        <f>precio_alta!F14</f>
        <v>iOS</v>
      </c>
      <c r="H3708" s="69" t="s">
        <v>188</v>
      </c>
      <c r="I3708" t="s">
        <v>196</v>
      </c>
      <c r="J3708" s="69">
        <f>precio_alta!T14</f>
        <v>8063</v>
      </c>
    </row>
    <row r="3709" spans="1:10" x14ac:dyDescent="0.3">
      <c r="A3709" t="str">
        <f t="shared" si="57"/>
        <v>APPLE IPHONE 17 PRO 512GBMax Negocios + 55.90CUOTA</v>
      </c>
      <c r="B3709" s="69" t="str">
        <f>precio_alta!A15</f>
        <v>Corriente</v>
      </c>
      <c r="C3709" s="69" t="str">
        <f>precio_alta!B15</f>
        <v>5G</v>
      </c>
      <c r="D3709" s="69" t="str">
        <f>precio_alta!C15</f>
        <v>APPLE</v>
      </c>
      <c r="E3709" s="69" t="str">
        <f>precio_alta!D15</f>
        <v>APPLE IPHONE 17 PRO 512GB</v>
      </c>
      <c r="F3709" s="69">
        <f>precio_alta!E15</f>
        <v>8169</v>
      </c>
      <c r="G3709" s="69" t="str">
        <f>precio_alta!F15</f>
        <v>iOS</v>
      </c>
      <c r="H3709" s="69" t="s">
        <v>188</v>
      </c>
      <c r="I3709" t="s">
        <v>196</v>
      </c>
      <c r="J3709" s="69">
        <f>precio_alta!T15</f>
        <v>9539</v>
      </c>
    </row>
    <row r="3710" spans="1:10" x14ac:dyDescent="0.3">
      <c r="A3710" t="str">
        <f t="shared" si="57"/>
        <v>APPLE IPHONE 17 PRO MAX 1TBMax Negocios + 55.90CUOTA</v>
      </c>
      <c r="B3710" s="69" t="str">
        <f>precio_alta!A16</f>
        <v>Corriente</v>
      </c>
      <c r="C3710" s="69" t="str">
        <f>precio_alta!B16</f>
        <v>5G</v>
      </c>
      <c r="D3710" s="69" t="str">
        <f>precio_alta!C16</f>
        <v>APPLE</v>
      </c>
      <c r="E3710" s="69" t="str">
        <f>precio_alta!D16</f>
        <v>APPLE IPHONE 17 PRO MAX 1TB</v>
      </c>
      <c r="F3710" s="69">
        <f>precio_alta!E16</f>
        <v>10049</v>
      </c>
      <c r="G3710" s="69" t="str">
        <f>precio_alta!F16</f>
        <v>iOS</v>
      </c>
      <c r="H3710" s="69" t="s">
        <v>188</v>
      </c>
      <c r="I3710" t="s">
        <v>196</v>
      </c>
      <c r="J3710" s="69">
        <f>precio_alta!T16</f>
        <v>11735</v>
      </c>
    </row>
    <row r="3711" spans="1:10" x14ac:dyDescent="0.3">
      <c r="A3711" t="str">
        <f t="shared" si="57"/>
        <v>APPLE IPHONE 17 PRO MAX 256GBMax Negocios + 55.90CUOTA</v>
      </c>
      <c r="B3711" s="69" t="str">
        <f>precio_alta!A17</f>
        <v>Corriente</v>
      </c>
      <c r="C3711" s="69" t="str">
        <f>precio_alta!B17</f>
        <v>5G</v>
      </c>
      <c r="D3711" s="69" t="str">
        <f>precio_alta!C17</f>
        <v>APPLE</v>
      </c>
      <c r="E3711" s="69" t="str">
        <f>precio_alta!D17</f>
        <v>APPLE IPHONE 17 PRO MAX 256GB</v>
      </c>
      <c r="F3711" s="69">
        <f>precio_alta!E17</f>
        <v>7539</v>
      </c>
      <c r="G3711" s="69" t="str">
        <f>precio_alta!F17</f>
        <v>iOS</v>
      </c>
      <c r="H3711" s="69" t="s">
        <v>188</v>
      </c>
      <c r="I3711" t="s">
        <v>196</v>
      </c>
      <c r="J3711" s="69">
        <f>precio_alta!T17</f>
        <v>8807</v>
      </c>
    </row>
    <row r="3712" spans="1:10" x14ac:dyDescent="0.3">
      <c r="A3712" t="str">
        <f t="shared" si="57"/>
        <v>APPLE IPHONE 17 PRO MAX 2TBMax Negocios + 55.90CUOTA</v>
      </c>
      <c r="B3712" s="69" t="str">
        <f>precio_alta!A18</f>
        <v>Corriente</v>
      </c>
      <c r="C3712" s="69" t="str">
        <f>precio_alta!B18</f>
        <v>5G</v>
      </c>
      <c r="D3712" s="69" t="str">
        <f>precio_alta!C18</f>
        <v>APPLE</v>
      </c>
      <c r="E3712" s="69" t="str">
        <f>precio_alta!D18</f>
        <v>APPLE IPHONE 17 PRO MAX 2TB</v>
      </c>
      <c r="F3712" s="69">
        <f>precio_alta!E18</f>
        <v>12569</v>
      </c>
      <c r="G3712" s="69" t="str">
        <f>precio_alta!F18</f>
        <v>iOS</v>
      </c>
      <c r="H3712" s="69" t="s">
        <v>188</v>
      </c>
      <c r="I3712" t="s">
        <v>196</v>
      </c>
      <c r="J3712" s="69">
        <f>precio_alta!T18</f>
        <v>14675</v>
      </c>
    </row>
    <row r="3713" spans="1:10" x14ac:dyDescent="0.3">
      <c r="A3713" t="str">
        <f t="shared" si="57"/>
        <v>APPLE IPHONE 17 PRO MAX 512GBMax Negocios + 55.90CUOTA</v>
      </c>
      <c r="B3713" s="69" t="str">
        <f>precio_alta!A19</f>
        <v>Corriente</v>
      </c>
      <c r="C3713" s="69" t="str">
        <f>precio_alta!B19</f>
        <v>5G</v>
      </c>
      <c r="D3713" s="69" t="str">
        <f>precio_alta!C19</f>
        <v>APPLE</v>
      </c>
      <c r="E3713" s="69" t="str">
        <f>precio_alta!D19</f>
        <v>APPLE IPHONE 17 PRO MAX 512GB</v>
      </c>
      <c r="F3713" s="69">
        <f>precio_alta!E19</f>
        <v>8799</v>
      </c>
      <c r="G3713" s="69" t="str">
        <f>precio_alta!F19</f>
        <v>iOS</v>
      </c>
      <c r="H3713" s="69" t="s">
        <v>188</v>
      </c>
      <c r="I3713" t="s">
        <v>196</v>
      </c>
      <c r="J3713" s="69">
        <f>precio_alta!T19</f>
        <v>10271</v>
      </c>
    </row>
    <row r="3714" spans="1:10" x14ac:dyDescent="0.3">
      <c r="A3714" t="str">
        <f t="shared" si="57"/>
        <v>APPLE IPHONE 17E 256GBMax Negocios + 55.90CUOTA</v>
      </c>
      <c r="B3714" s="69" t="str">
        <f>precio_alta!A20</f>
        <v>Corriente</v>
      </c>
      <c r="C3714" s="69" t="str">
        <f>precio_alta!B20</f>
        <v>5G</v>
      </c>
      <c r="D3714" s="69" t="str">
        <f>precio_alta!C20</f>
        <v>APPLE</v>
      </c>
      <c r="E3714" s="69" t="str">
        <f>precio_alta!D20</f>
        <v>APPLE IPHONE 17E 256GB</v>
      </c>
      <c r="F3714" s="69">
        <f>precio_alta!E20</f>
        <v>3769</v>
      </c>
      <c r="G3714" s="69" t="str">
        <f>precio_alta!F20</f>
        <v>iOS</v>
      </c>
      <c r="H3714" s="69" t="s">
        <v>188</v>
      </c>
      <c r="I3714" t="s">
        <v>196</v>
      </c>
      <c r="J3714" s="69">
        <f>precio_alta!T20</f>
        <v>4403</v>
      </c>
    </row>
    <row r="3715" spans="1:10" x14ac:dyDescent="0.3">
      <c r="A3715" t="str">
        <f t="shared" ref="A3715:A3778" si="58">CONCATENATE(E3715,I3715,H3715)</f>
        <v>HONOR 400 512GB 5GMax Negocios + 55.90CUOTA</v>
      </c>
      <c r="B3715" s="69" t="str">
        <f>precio_alta!A21</f>
        <v>Corriente</v>
      </c>
      <c r="C3715" s="69" t="str">
        <f>precio_alta!B21</f>
        <v>5G</v>
      </c>
      <c r="D3715" s="69" t="str">
        <f>precio_alta!C21</f>
        <v>HONOR</v>
      </c>
      <c r="E3715" s="69" t="str">
        <f>precio_alta!D21</f>
        <v>HONOR 400 512GB 5G</v>
      </c>
      <c r="F3715" s="69">
        <f>precio_alta!E21</f>
        <v>2099</v>
      </c>
      <c r="G3715" s="69" t="str">
        <f>precio_alta!F21</f>
        <v>Android</v>
      </c>
      <c r="H3715" s="69" t="s">
        <v>188</v>
      </c>
      <c r="I3715" t="s">
        <v>196</v>
      </c>
      <c r="J3715" s="69">
        <f>precio_alta!T21</f>
        <v>2447</v>
      </c>
    </row>
    <row r="3716" spans="1:10" x14ac:dyDescent="0.3">
      <c r="A3716" t="str">
        <f t="shared" si="58"/>
        <v>HONOR 400 LITE 256GB 5GMax Negocios + 55.90CUOTA</v>
      </c>
      <c r="B3716" s="69" t="str">
        <f>precio_alta!A22</f>
        <v>Corriente</v>
      </c>
      <c r="C3716" s="69" t="str">
        <f>precio_alta!B22</f>
        <v>5G</v>
      </c>
      <c r="D3716" s="69" t="str">
        <f>precio_alta!C22</f>
        <v>HONOR</v>
      </c>
      <c r="E3716" s="69" t="str">
        <f>precio_alta!D22</f>
        <v>HONOR 400 LITE 256GB 5G</v>
      </c>
      <c r="F3716" s="69">
        <f>precio_alta!E22</f>
        <v>1519</v>
      </c>
      <c r="G3716" s="69" t="str">
        <f>precio_alta!F22</f>
        <v>Android</v>
      </c>
      <c r="H3716" s="69" t="s">
        <v>188</v>
      </c>
      <c r="I3716" t="s">
        <v>196</v>
      </c>
      <c r="J3716" s="69">
        <f>precio_alta!T22</f>
        <v>1763</v>
      </c>
    </row>
    <row r="3717" spans="1:10" x14ac:dyDescent="0.3">
      <c r="A3717" t="str">
        <f t="shared" si="58"/>
        <v>HONOR 400 PRO 512GB 5GMax Negocios + 55.90CUOTA</v>
      </c>
      <c r="B3717" s="69" t="str">
        <f>precio_alta!A23</f>
        <v>Corriente</v>
      </c>
      <c r="C3717" s="69" t="str">
        <f>precio_alta!B23</f>
        <v>5G</v>
      </c>
      <c r="D3717" s="69" t="str">
        <f>precio_alta!C23</f>
        <v>HONOR</v>
      </c>
      <c r="E3717" s="69" t="str">
        <f>precio_alta!D23</f>
        <v>HONOR 400 PRO 512GB 5G</v>
      </c>
      <c r="F3717" s="69">
        <f>precio_alta!E23</f>
        <v>3349</v>
      </c>
      <c r="G3717" s="69" t="str">
        <f>precio_alta!F23</f>
        <v>Android</v>
      </c>
      <c r="H3717" s="69" t="s">
        <v>188</v>
      </c>
      <c r="I3717" t="s">
        <v>196</v>
      </c>
      <c r="J3717" s="69">
        <f>precio_alta!T23</f>
        <v>3911</v>
      </c>
    </row>
    <row r="3718" spans="1:10" x14ac:dyDescent="0.3">
      <c r="A3718" t="str">
        <f t="shared" si="58"/>
        <v>HONOR 600 512GB 5GMax Negocios + 55.90CUOTA</v>
      </c>
      <c r="B3718" s="69" t="str">
        <f>precio_alta!A24</f>
        <v>Corriente</v>
      </c>
      <c r="C3718" s="69" t="str">
        <f>precio_alta!B24</f>
        <v>5G</v>
      </c>
      <c r="D3718" s="69" t="str">
        <f>precio_alta!C24</f>
        <v>HONOR</v>
      </c>
      <c r="E3718" s="69" t="str">
        <f>precio_alta!D24</f>
        <v>HONOR 600 512GB 5G</v>
      </c>
      <c r="F3718" s="69">
        <f>precio_alta!E24</f>
        <v>2959</v>
      </c>
      <c r="G3718" s="69" t="str">
        <f>precio_alta!F24</f>
        <v>Android</v>
      </c>
      <c r="H3718" s="69" t="s">
        <v>188</v>
      </c>
      <c r="I3718" t="s">
        <v>196</v>
      </c>
      <c r="J3718" s="69">
        <f>precio_alta!T24</f>
        <v>3455</v>
      </c>
    </row>
    <row r="3719" spans="1:10" x14ac:dyDescent="0.3">
      <c r="A3719" t="str">
        <f t="shared" si="58"/>
        <v>HONOR 600 PRO 512GB 5GMax Negocios + 55.90CUOTA</v>
      </c>
      <c r="B3719" s="69" t="str">
        <f>precio_alta!A25</f>
        <v>Corriente</v>
      </c>
      <c r="C3719" s="69" t="str">
        <f>precio_alta!B25</f>
        <v>5G</v>
      </c>
      <c r="D3719" s="69" t="str">
        <f>precio_alta!C25</f>
        <v>HONOR</v>
      </c>
      <c r="E3719" s="69" t="str">
        <f>precio_alta!D25</f>
        <v>HONOR 600 PRO 512GB 5G</v>
      </c>
      <c r="F3719" s="69">
        <f>precio_alta!E25</f>
        <v>3909</v>
      </c>
      <c r="G3719" s="69" t="str">
        <f>precio_alta!F25</f>
        <v>Android</v>
      </c>
      <c r="H3719" s="69" t="s">
        <v>188</v>
      </c>
      <c r="I3719" t="s">
        <v>196</v>
      </c>
      <c r="J3719" s="69">
        <f>precio_alta!T25</f>
        <v>4559</v>
      </c>
    </row>
    <row r="3720" spans="1:10" x14ac:dyDescent="0.3">
      <c r="A3720" t="str">
        <f t="shared" si="58"/>
        <v>HONOR 600 SMART 256GB 5GMax Negocios + 55.90CUOTA</v>
      </c>
      <c r="B3720" s="69" t="str">
        <f>precio_alta!A26</f>
        <v>Corriente</v>
      </c>
      <c r="C3720" s="69" t="str">
        <f>precio_alta!B26</f>
        <v>5G</v>
      </c>
      <c r="D3720" s="69" t="str">
        <f>precio_alta!C26</f>
        <v>HONOR</v>
      </c>
      <c r="E3720" s="69" t="str">
        <f>precio_alta!D26</f>
        <v>HONOR 600 SMART 256GB 5G</v>
      </c>
      <c r="F3720" s="69">
        <f>precio_alta!E26</f>
        <v>1659</v>
      </c>
      <c r="G3720" s="69" t="str">
        <f>precio_alta!F26</f>
        <v>Android</v>
      </c>
      <c r="H3720" s="69" t="s">
        <v>188</v>
      </c>
      <c r="I3720" t="s">
        <v>196</v>
      </c>
      <c r="J3720" s="69">
        <f>precio_alta!T26</f>
        <v>1931</v>
      </c>
    </row>
    <row r="3721" spans="1:10" x14ac:dyDescent="0.3">
      <c r="A3721" t="str">
        <f t="shared" si="58"/>
        <v>HONOR 600E 512GB 5GMax Negocios + 55.90CUOTA</v>
      </c>
      <c r="B3721" s="69" t="str">
        <f>precio_alta!A27</f>
        <v>Corriente</v>
      </c>
      <c r="C3721" s="69" t="str">
        <f>precio_alta!B27</f>
        <v>5G</v>
      </c>
      <c r="D3721" s="69" t="str">
        <f>precio_alta!C27</f>
        <v>HONOR</v>
      </c>
      <c r="E3721" s="69" t="str">
        <f>precio_alta!D27</f>
        <v>HONOR 600E 512GB 5G</v>
      </c>
      <c r="F3721" s="69">
        <f>precio_alta!E27</f>
        <v>2149</v>
      </c>
      <c r="G3721" s="69" t="str">
        <f>precio_alta!F27</f>
        <v>Android</v>
      </c>
      <c r="H3721" s="69" t="s">
        <v>188</v>
      </c>
      <c r="I3721" t="s">
        <v>196</v>
      </c>
      <c r="J3721" s="69">
        <f>precio_alta!T27</f>
        <v>2507</v>
      </c>
    </row>
    <row r="3722" spans="1:10" x14ac:dyDescent="0.3">
      <c r="A3722" t="str">
        <f t="shared" si="58"/>
        <v>HONOR 70 256GBMax Negocios + 55.90CUOTA</v>
      </c>
      <c r="B3722" s="69" t="str">
        <f>precio_alta!A28</f>
        <v>Corriente</v>
      </c>
      <c r="C3722" s="69" t="str">
        <f>precio_alta!B28</f>
        <v>5G</v>
      </c>
      <c r="D3722" s="69" t="str">
        <f>precio_alta!C28</f>
        <v>HONOR</v>
      </c>
      <c r="E3722" s="69" t="str">
        <f>precio_alta!D28</f>
        <v>HONOR 70 256GB</v>
      </c>
      <c r="F3722" s="69">
        <f>precio_alta!E28</f>
        <v>2859</v>
      </c>
      <c r="G3722" s="69" t="str">
        <f>precio_alta!F28</f>
        <v>Android</v>
      </c>
      <c r="H3722" s="69" t="s">
        <v>188</v>
      </c>
      <c r="I3722" t="s">
        <v>196</v>
      </c>
      <c r="J3722" s="69">
        <f>precio_alta!T28</f>
        <v>3347</v>
      </c>
    </row>
    <row r="3723" spans="1:10" x14ac:dyDescent="0.3">
      <c r="A3723" t="str">
        <f t="shared" si="58"/>
        <v>HONOR MAGIC 7 LITE 512GB 5GMax Negocios + 55.90CUOTA</v>
      </c>
      <c r="B3723" s="69" t="str">
        <f>precio_alta!A29</f>
        <v>Corriente</v>
      </c>
      <c r="C3723" s="69" t="str">
        <f>precio_alta!B29</f>
        <v>5G</v>
      </c>
      <c r="D3723" s="69" t="str">
        <f>precio_alta!C29</f>
        <v>HONOR</v>
      </c>
      <c r="E3723" s="69" t="str">
        <f>precio_alta!D29</f>
        <v>HONOR MAGIC 7 LITE 512GB 5G</v>
      </c>
      <c r="F3723" s="69">
        <f>precio_alta!E29</f>
        <v>1849</v>
      </c>
      <c r="G3723" s="69" t="str">
        <f>precio_alta!F29</f>
        <v>Android</v>
      </c>
      <c r="H3723" s="69" t="s">
        <v>188</v>
      </c>
      <c r="I3723" t="s">
        <v>196</v>
      </c>
      <c r="J3723" s="69">
        <f>precio_alta!T29</f>
        <v>2159</v>
      </c>
    </row>
    <row r="3724" spans="1:10" x14ac:dyDescent="0.3">
      <c r="A3724" t="str">
        <f t="shared" si="58"/>
        <v>HONOR MAGIC 8 LITE 512GB 5GMax Negocios + 55.90CUOTA</v>
      </c>
      <c r="B3724" s="69" t="str">
        <f>precio_alta!A30</f>
        <v>Corriente</v>
      </c>
      <c r="C3724" s="69" t="str">
        <f>precio_alta!B30</f>
        <v>5G</v>
      </c>
      <c r="D3724" s="69" t="str">
        <f>precio_alta!C30</f>
        <v>HONOR</v>
      </c>
      <c r="E3724" s="69" t="str">
        <f>precio_alta!D30</f>
        <v>HONOR MAGIC 8 LITE 512GB 5G</v>
      </c>
      <c r="F3724" s="69">
        <f>precio_alta!E30</f>
        <v>1779</v>
      </c>
      <c r="G3724" s="69" t="str">
        <f>precio_alta!F30</f>
        <v>Android</v>
      </c>
      <c r="H3724" s="69" t="s">
        <v>188</v>
      </c>
      <c r="I3724" t="s">
        <v>196</v>
      </c>
      <c r="J3724" s="69">
        <f>precio_alta!T30</f>
        <v>2075</v>
      </c>
    </row>
    <row r="3725" spans="1:10" x14ac:dyDescent="0.3">
      <c r="A3725" t="str">
        <f t="shared" si="58"/>
        <v>HONOR MAGIC 8 PRO 512GB 5GMax Negocios + 55.90CUOTA</v>
      </c>
      <c r="B3725" s="69" t="str">
        <f>precio_alta!A31</f>
        <v>Corriente</v>
      </c>
      <c r="C3725" s="69" t="str">
        <f>precio_alta!B31</f>
        <v>5G</v>
      </c>
      <c r="D3725" s="69" t="str">
        <f>precio_alta!C31</f>
        <v>HONOR</v>
      </c>
      <c r="E3725" s="69" t="str">
        <f>precio_alta!D31</f>
        <v>HONOR MAGIC 8 PRO 512GB 5G</v>
      </c>
      <c r="F3725" s="69">
        <f>precio_alta!E31</f>
        <v>5789</v>
      </c>
      <c r="G3725" s="69" t="str">
        <f>precio_alta!F31</f>
        <v>Android</v>
      </c>
      <c r="H3725" s="69" t="s">
        <v>188</v>
      </c>
      <c r="I3725" t="s">
        <v>196</v>
      </c>
      <c r="J3725" s="69">
        <f>precio_alta!T31</f>
        <v>6755</v>
      </c>
    </row>
    <row r="3726" spans="1:10" x14ac:dyDescent="0.3">
      <c r="A3726" t="str">
        <f t="shared" si="58"/>
        <v>HONOR X5C 128GBMax Negocios + 55.90CUOTA</v>
      </c>
      <c r="B3726" s="69" t="str">
        <f>precio_alta!A32</f>
        <v>Corriente</v>
      </c>
      <c r="C3726" s="69" t="str">
        <f>precio_alta!B32</f>
        <v>4G</v>
      </c>
      <c r="D3726" s="69" t="str">
        <f>precio_alta!C32</f>
        <v>HONOR</v>
      </c>
      <c r="E3726" s="69" t="str">
        <f>precio_alta!D32</f>
        <v>HONOR X5C 128GB</v>
      </c>
      <c r="F3726" s="69">
        <f>precio_alta!E32</f>
        <v>399</v>
      </c>
      <c r="G3726" s="69" t="str">
        <f>precio_alta!F32</f>
        <v>Android</v>
      </c>
      <c r="H3726" s="69" t="s">
        <v>188</v>
      </c>
      <c r="I3726" t="s">
        <v>196</v>
      </c>
      <c r="J3726" s="69">
        <f>precio_alta!T32</f>
        <v>467</v>
      </c>
    </row>
    <row r="3727" spans="1:10" x14ac:dyDescent="0.3">
      <c r="A3727" t="str">
        <f t="shared" si="58"/>
        <v>HONOR X5C PLUS 256GBMax Negocios + 55.90CUOTA</v>
      </c>
      <c r="B3727" s="69" t="str">
        <f>precio_alta!A33</f>
        <v>Corriente</v>
      </c>
      <c r="C3727" s="69" t="str">
        <f>precio_alta!B33</f>
        <v>4G</v>
      </c>
      <c r="D3727" s="69" t="str">
        <f>precio_alta!C33</f>
        <v>HONOR</v>
      </c>
      <c r="E3727" s="69" t="str">
        <f>precio_alta!D33</f>
        <v>HONOR X5C PLUS 256GB</v>
      </c>
      <c r="F3727" s="69">
        <f>precio_alta!E33</f>
        <v>499</v>
      </c>
      <c r="G3727" s="69" t="str">
        <f>precio_alta!F33</f>
        <v>Android</v>
      </c>
      <c r="H3727" s="69" t="s">
        <v>188</v>
      </c>
      <c r="I3727" t="s">
        <v>196</v>
      </c>
      <c r="J3727" s="69">
        <f>precio_alta!T33</f>
        <v>587</v>
      </c>
    </row>
    <row r="3728" spans="1:10" x14ac:dyDescent="0.3">
      <c r="A3728" t="str">
        <f t="shared" si="58"/>
        <v>HONOR X5D 128GBMax Negocios + 55.90CUOTA</v>
      </c>
      <c r="B3728" s="69" t="str">
        <f>precio_alta!A34</f>
        <v>Corriente</v>
      </c>
      <c r="C3728" s="69" t="str">
        <f>precio_alta!B34</f>
        <v>4G</v>
      </c>
      <c r="D3728" s="69" t="str">
        <f>precio_alta!C34</f>
        <v>HONOR</v>
      </c>
      <c r="E3728" s="69" t="str">
        <f>precio_alta!D34</f>
        <v>HONOR X5D 128GB</v>
      </c>
      <c r="F3728" s="69">
        <f>precio_alta!E34</f>
        <v>449</v>
      </c>
      <c r="G3728" s="69" t="str">
        <f>precio_alta!F34</f>
        <v>Android</v>
      </c>
      <c r="H3728" s="69" t="s">
        <v>188</v>
      </c>
      <c r="I3728" t="s">
        <v>196</v>
      </c>
      <c r="J3728" s="69">
        <f>precio_alta!T34</f>
        <v>527</v>
      </c>
    </row>
    <row r="3729" spans="1:10" x14ac:dyDescent="0.3">
      <c r="A3729" t="str">
        <f t="shared" si="58"/>
        <v>HONOR X5D 256GBMax Negocios + 55.90CUOTA</v>
      </c>
      <c r="B3729" s="69" t="str">
        <f>precio_alta!A35</f>
        <v>Corriente</v>
      </c>
      <c r="C3729" s="69" t="str">
        <f>precio_alta!B35</f>
        <v>4G</v>
      </c>
      <c r="D3729" s="69" t="str">
        <f>precio_alta!C35</f>
        <v>HONOR</v>
      </c>
      <c r="E3729" s="69" t="str">
        <f>precio_alta!D35</f>
        <v>HONOR X5D 256GB</v>
      </c>
      <c r="F3729" s="69">
        <f>precio_alta!E35</f>
        <v>589</v>
      </c>
      <c r="G3729" s="69" t="str">
        <f>precio_alta!F35</f>
        <v>Android</v>
      </c>
      <c r="H3729" s="69" t="s">
        <v>188</v>
      </c>
      <c r="I3729" t="s">
        <v>196</v>
      </c>
      <c r="J3729" s="69">
        <f>precio_alta!T35</f>
        <v>683</v>
      </c>
    </row>
    <row r="3730" spans="1:10" x14ac:dyDescent="0.3">
      <c r="A3730" t="str">
        <f t="shared" si="58"/>
        <v>HONOR X6C 256GBMax Negocios + 55.90CUOTA</v>
      </c>
      <c r="B3730" s="69" t="str">
        <f>precio_alta!A36</f>
        <v>Corriente</v>
      </c>
      <c r="C3730" s="69" t="str">
        <f>precio_alta!B36</f>
        <v>4G</v>
      </c>
      <c r="D3730" s="69" t="str">
        <f>precio_alta!C36</f>
        <v>HONOR</v>
      </c>
      <c r="E3730" s="69" t="str">
        <f>precio_alta!D36</f>
        <v>HONOR X6C 256GB</v>
      </c>
      <c r="F3730" s="69">
        <f>precio_alta!E36</f>
        <v>699</v>
      </c>
      <c r="G3730" s="69" t="str">
        <f>precio_alta!F36</f>
        <v>Android</v>
      </c>
      <c r="H3730" s="69" t="s">
        <v>188</v>
      </c>
      <c r="I3730" t="s">
        <v>196</v>
      </c>
      <c r="J3730" s="69">
        <f>precio_alta!T36</f>
        <v>815</v>
      </c>
    </row>
    <row r="3731" spans="1:10" x14ac:dyDescent="0.3">
      <c r="A3731" t="str">
        <f t="shared" si="58"/>
        <v>HONOR X6D 256GB 5GMax Negocios + 55.90CUOTA</v>
      </c>
      <c r="B3731" s="69" t="str">
        <f>precio_alta!A37</f>
        <v>Corriente</v>
      </c>
      <c r="C3731" s="69" t="str">
        <f>precio_alta!B37</f>
        <v>5G</v>
      </c>
      <c r="D3731" s="69" t="str">
        <f>precio_alta!C37</f>
        <v>HONOR</v>
      </c>
      <c r="E3731" s="69" t="str">
        <f>precio_alta!D37</f>
        <v>HONOR X6D 256GB 5G</v>
      </c>
      <c r="F3731" s="69">
        <f>precio_alta!E37</f>
        <v>829</v>
      </c>
      <c r="G3731" s="69" t="str">
        <f>precio_alta!F37</f>
        <v>Android</v>
      </c>
      <c r="H3731" s="69" t="s">
        <v>188</v>
      </c>
      <c r="I3731" t="s">
        <v>196</v>
      </c>
      <c r="J3731" s="69">
        <f>precio_alta!T37</f>
        <v>971</v>
      </c>
    </row>
    <row r="3732" spans="1:10" x14ac:dyDescent="0.3">
      <c r="A3732" t="str">
        <f t="shared" si="58"/>
        <v>HONOR X7D 256GB 5GMax Negocios + 55.90CUOTA</v>
      </c>
      <c r="B3732" s="69" t="str">
        <f>precio_alta!A38</f>
        <v>Corriente</v>
      </c>
      <c r="C3732" s="69" t="str">
        <f>precio_alta!B38</f>
        <v>5G</v>
      </c>
      <c r="D3732" s="69" t="str">
        <f>precio_alta!C38</f>
        <v>HONOR</v>
      </c>
      <c r="E3732" s="69" t="str">
        <f>precio_alta!D38</f>
        <v>HONOR X7D 256GB 5G</v>
      </c>
      <c r="F3732" s="69">
        <f>precio_alta!E38</f>
        <v>879</v>
      </c>
      <c r="G3732" s="69" t="str">
        <f>precio_alta!F38</f>
        <v>Android</v>
      </c>
      <c r="H3732" s="69" t="s">
        <v>188</v>
      </c>
      <c r="I3732" t="s">
        <v>196</v>
      </c>
      <c r="J3732" s="69">
        <f>precio_alta!T38</f>
        <v>1031</v>
      </c>
    </row>
    <row r="3733" spans="1:10" x14ac:dyDescent="0.3">
      <c r="A3733" t="str">
        <f t="shared" si="58"/>
        <v>HONOR X7E PLUS 256GB 5GMax Negocios + 55.90CUOTA</v>
      </c>
      <c r="B3733" s="69" t="str">
        <f>precio_alta!A39</f>
        <v>Corriente</v>
      </c>
      <c r="C3733" s="69" t="str">
        <f>precio_alta!B39</f>
        <v>5G</v>
      </c>
      <c r="D3733" s="69" t="str">
        <f>precio_alta!C39</f>
        <v>HONOR</v>
      </c>
      <c r="E3733" s="69" t="str">
        <f>precio_alta!D39</f>
        <v>HONOR X7E PLUS 256GB 5G</v>
      </c>
      <c r="F3733" s="69">
        <f>precio_alta!E39</f>
        <v>1179</v>
      </c>
      <c r="G3733" s="69" t="str">
        <f>precio_alta!F39</f>
        <v>Android</v>
      </c>
      <c r="H3733" s="69" t="s">
        <v>188</v>
      </c>
      <c r="I3733" t="s">
        <v>196</v>
      </c>
      <c r="J3733" s="69">
        <f>precio_alta!T39</f>
        <v>1379</v>
      </c>
    </row>
    <row r="3734" spans="1:10" x14ac:dyDescent="0.3">
      <c r="A3734" t="str">
        <f t="shared" si="58"/>
        <v>HONOR X8C 256GB 5GMax Negocios + 55.90CUOTA</v>
      </c>
      <c r="B3734" s="69" t="str">
        <f>precio_alta!A40</f>
        <v>Corriente</v>
      </c>
      <c r="C3734" s="69" t="str">
        <f>precio_alta!B40</f>
        <v>5G</v>
      </c>
      <c r="D3734" s="69" t="str">
        <f>precio_alta!C40</f>
        <v>HONOR</v>
      </c>
      <c r="E3734" s="69" t="str">
        <f>precio_alta!D40</f>
        <v>HONOR X8C 256GB 5G</v>
      </c>
      <c r="F3734" s="69">
        <f>precio_alta!E40</f>
        <v>1189</v>
      </c>
      <c r="G3734" s="69" t="str">
        <f>precio_alta!F40</f>
        <v>Android</v>
      </c>
      <c r="H3734" s="69" t="s">
        <v>188</v>
      </c>
      <c r="I3734" t="s">
        <v>196</v>
      </c>
      <c r="J3734" s="69">
        <f>precio_alta!T40</f>
        <v>1391</v>
      </c>
    </row>
    <row r="3735" spans="1:10" x14ac:dyDescent="0.3">
      <c r="A3735" t="str">
        <f t="shared" si="58"/>
        <v>HUAWEI WATCH KIDS 4 PROMax Negocios + 55.90CUOTA</v>
      </c>
      <c r="B3735" s="69" t="str">
        <f>precio_alta!A41</f>
        <v>Corriente</v>
      </c>
      <c r="C3735" s="69" t="str">
        <f>precio_alta!B41</f>
        <v>4G</v>
      </c>
      <c r="D3735" s="69" t="str">
        <f>precio_alta!C41</f>
        <v>HUAWEI</v>
      </c>
      <c r="E3735" s="69" t="str">
        <f>precio_alta!D41</f>
        <v>HUAWEI WATCH KIDS 4 PRO</v>
      </c>
      <c r="F3735" s="69">
        <f>precio_alta!E41</f>
        <v>649</v>
      </c>
      <c r="G3735" s="69" t="str">
        <f>precio_alta!F41</f>
        <v>Android</v>
      </c>
      <c r="H3735" s="69" t="s">
        <v>188</v>
      </c>
      <c r="I3735" t="s">
        <v>196</v>
      </c>
      <c r="J3735" s="69">
        <f>precio_alta!T41</f>
        <v>755</v>
      </c>
    </row>
    <row r="3736" spans="1:10" x14ac:dyDescent="0.3">
      <c r="A3736" t="str">
        <f t="shared" si="58"/>
        <v>MOTOROLA MOTO EDGE 60 512GB 5GMax Negocios + 55.90CUOTA</v>
      </c>
      <c r="B3736" s="69" t="str">
        <f>precio_alta!A42</f>
        <v>Corriente</v>
      </c>
      <c r="C3736" s="69" t="str">
        <f>precio_alta!B42</f>
        <v>5G</v>
      </c>
      <c r="D3736" s="69" t="str">
        <f>precio_alta!C42</f>
        <v>MOTOROLA</v>
      </c>
      <c r="E3736" s="69" t="str">
        <f>precio_alta!D42</f>
        <v>MOTOROLA MOTO EDGE 60 512GB 5G</v>
      </c>
      <c r="F3736" s="69">
        <f>precio_alta!E42</f>
        <v>1989</v>
      </c>
      <c r="G3736" s="69" t="str">
        <f>precio_alta!F42</f>
        <v>Android</v>
      </c>
      <c r="H3736" s="69" t="s">
        <v>188</v>
      </c>
      <c r="I3736" t="s">
        <v>196</v>
      </c>
      <c r="J3736" s="69">
        <f>precio_alta!T42</f>
        <v>2327</v>
      </c>
    </row>
    <row r="3737" spans="1:10" x14ac:dyDescent="0.3">
      <c r="A3737" t="str">
        <f t="shared" si="58"/>
        <v>MOTOROLA MOTO EDGE 60 FUSION 256GB 5GMax Negocios + 55.90CUOTA</v>
      </c>
      <c r="B3737" s="69" t="str">
        <f>precio_alta!A43</f>
        <v>Corriente</v>
      </c>
      <c r="C3737" s="69" t="str">
        <f>precio_alta!B43</f>
        <v>5G</v>
      </c>
      <c r="D3737" s="69" t="str">
        <f>precio_alta!C43</f>
        <v>MOTOROLA</v>
      </c>
      <c r="E3737" s="69" t="str">
        <f>precio_alta!D43</f>
        <v>MOTOROLA MOTO EDGE 60 FUSION 256GB 5G</v>
      </c>
      <c r="F3737" s="69">
        <f>precio_alta!E43</f>
        <v>1439</v>
      </c>
      <c r="G3737" s="69" t="str">
        <f>precio_alta!F43</f>
        <v>Android</v>
      </c>
      <c r="H3737" s="69" t="s">
        <v>188</v>
      </c>
      <c r="I3737" t="s">
        <v>196</v>
      </c>
      <c r="J3737" s="69">
        <f>precio_alta!T43</f>
        <v>1679</v>
      </c>
    </row>
    <row r="3738" spans="1:10" x14ac:dyDescent="0.3">
      <c r="A3738" t="str">
        <f t="shared" si="58"/>
        <v>MOTOROLA MOTO EDGE 60 PRO 512GB 5GMax Negocios + 55.90CUOTA</v>
      </c>
      <c r="B3738" s="69" t="str">
        <f>precio_alta!A44</f>
        <v>Corriente</v>
      </c>
      <c r="C3738" s="69" t="str">
        <f>precio_alta!B44</f>
        <v>5G</v>
      </c>
      <c r="D3738" s="69" t="str">
        <f>precio_alta!C44</f>
        <v>MOTOROLA</v>
      </c>
      <c r="E3738" s="69" t="str">
        <f>precio_alta!D44</f>
        <v>MOTOROLA MOTO EDGE 60 PRO 512GB 5G</v>
      </c>
      <c r="F3738" s="69">
        <f>precio_alta!E44</f>
        <v>2649</v>
      </c>
      <c r="G3738" s="69" t="str">
        <f>precio_alta!F44</f>
        <v>Android</v>
      </c>
      <c r="H3738" s="69" t="s">
        <v>188</v>
      </c>
      <c r="I3738" t="s">
        <v>196</v>
      </c>
      <c r="J3738" s="69">
        <f>precio_alta!T44</f>
        <v>3095</v>
      </c>
    </row>
    <row r="3739" spans="1:10" x14ac:dyDescent="0.3">
      <c r="A3739" t="str">
        <f t="shared" si="58"/>
        <v>MOTOROLA MOTO EDGE 70 512GB 5GMax Negocios + 55.90CUOTA</v>
      </c>
      <c r="B3739" s="69" t="str">
        <f>precio_alta!A45</f>
        <v>Corriente</v>
      </c>
      <c r="C3739" s="69" t="str">
        <f>precio_alta!B45</f>
        <v>5G</v>
      </c>
      <c r="D3739" s="69" t="str">
        <f>precio_alta!C45</f>
        <v>MOTOROLA</v>
      </c>
      <c r="E3739" s="69" t="str">
        <f>precio_alta!D45</f>
        <v>MOTOROLA MOTO EDGE 70 512GB 5G</v>
      </c>
      <c r="F3739" s="69">
        <f>precio_alta!E45</f>
        <v>2549</v>
      </c>
      <c r="G3739" s="69" t="str">
        <f>precio_alta!F45</f>
        <v>Android</v>
      </c>
      <c r="H3739" s="69" t="s">
        <v>188</v>
      </c>
      <c r="I3739" t="s">
        <v>196</v>
      </c>
      <c r="J3739" s="69">
        <f>precio_alta!T45</f>
        <v>2975</v>
      </c>
    </row>
    <row r="3740" spans="1:10" x14ac:dyDescent="0.3">
      <c r="A3740" t="str">
        <f t="shared" si="58"/>
        <v>MOTOROLA MOTO EDGE 70 FUSION 256GB 5GMax Negocios + 55.90CUOTA</v>
      </c>
      <c r="B3740" s="69" t="str">
        <f>precio_alta!A46</f>
        <v>Corriente</v>
      </c>
      <c r="C3740" s="69" t="str">
        <f>precio_alta!B46</f>
        <v>5G</v>
      </c>
      <c r="D3740" s="69" t="str">
        <f>precio_alta!C46</f>
        <v>MOTOROLA</v>
      </c>
      <c r="E3740" s="69" t="str">
        <f>precio_alta!D46</f>
        <v>MOTOROLA MOTO EDGE 70 FUSION 256GB 5G</v>
      </c>
      <c r="F3740" s="69">
        <f>precio_alta!E46</f>
        <v>1899</v>
      </c>
      <c r="G3740" s="69" t="str">
        <f>precio_alta!F46</f>
        <v>Android</v>
      </c>
      <c r="H3740" s="69" t="s">
        <v>188</v>
      </c>
      <c r="I3740" t="s">
        <v>196</v>
      </c>
      <c r="J3740" s="69">
        <f>precio_alta!T46</f>
        <v>2207</v>
      </c>
    </row>
    <row r="3741" spans="1:10" x14ac:dyDescent="0.3">
      <c r="A3741" t="str">
        <f t="shared" si="58"/>
        <v>MOTOROLA MOTO EDGE 70 PRO 512GB 5GMax Negocios + 55.90CUOTA</v>
      </c>
      <c r="B3741" s="69" t="str">
        <f>precio_alta!A47</f>
        <v>Corriente</v>
      </c>
      <c r="C3741" s="69" t="str">
        <f>precio_alta!B47</f>
        <v>5G</v>
      </c>
      <c r="D3741" s="69" t="str">
        <f>precio_alta!C47</f>
        <v>MOTOROLA</v>
      </c>
      <c r="E3741" s="69" t="str">
        <f>precio_alta!D47</f>
        <v>MOTOROLA MOTO EDGE 70 PRO 512GB 5G</v>
      </c>
      <c r="F3741" s="69">
        <f>precio_alta!E47</f>
        <v>3619</v>
      </c>
      <c r="G3741" s="69" t="str">
        <f>precio_alta!F47</f>
        <v>Android</v>
      </c>
      <c r="H3741" s="69" t="s">
        <v>188</v>
      </c>
      <c r="I3741" t="s">
        <v>196</v>
      </c>
      <c r="J3741" s="69">
        <f>precio_alta!T47</f>
        <v>4223</v>
      </c>
    </row>
    <row r="3742" spans="1:10" x14ac:dyDescent="0.3">
      <c r="A3742" t="str">
        <f t="shared" si="58"/>
        <v>MOTOROLA MOTO G06 128GBMax Negocios + 55.90CUOTA</v>
      </c>
      <c r="B3742" s="69" t="str">
        <f>precio_alta!A48</f>
        <v>Corriente</v>
      </c>
      <c r="C3742" s="69" t="str">
        <f>precio_alta!B48</f>
        <v>4G</v>
      </c>
      <c r="D3742" s="69" t="str">
        <f>precio_alta!C48</f>
        <v>MOTOROLA</v>
      </c>
      <c r="E3742" s="69" t="str">
        <f>precio_alta!D48</f>
        <v>MOTOROLA MOTO G06 128GB</v>
      </c>
      <c r="F3742" s="69">
        <f>precio_alta!E48</f>
        <v>619</v>
      </c>
      <c r="G3742" s="69" t="str">
        <f>precio_alta!F48</f>
        <v>Android</v>
      </c>
      <c r="H3742" s="69" t="s">
        <v>188</v>
      </c>
      <c r="I3742" t="s">
        <v>196</v>
      </c>
      <c r="J3742" s="69">
        <f>precio_alta!T48</f>
        <v>731</v>
      </c>
    </row>
    <row r="3743" spans="1:10" x14ac:dyDescent="0.3">
      <c r="A3743" t="str">
        <f t="shared" si="58"/>
        <v>MOTOROLA MOTO G06 256GBMax Negocios + 55.90CUOTA</v>
      </c>
      <c r="B3743" s="69" t="str">
        <f>precio_alta!A49</f>
        <v>Corriente</v>
      </c>
      <c r="C3743" s="69" t="str">
        <f>precio_alta!B49</f>
        <v>4G</v>
      </c>
      <c r="D3743" s="69" t="str">
        <f>precio_alta!C49</f>
        <v>MOTOROLA</v>
      </c>
      <c r="E3743" s="69" t="str">
        <f>precio_alta!D49</f>
        <v>MOTOROLA MOTO G06 256GB</v>
      </c>
      <c r="F3743" s="69">
        <f>precio_alta!E49</f>
        <v>649</v>
      </c>
      <c r="G3743" s="69" t="str">
        <f>precio_alta!F49</f>
        <v>Android</v>
      </c>
      <c r="H3743" s="69" t="s">
        <v>188</v>
      </c>
      <c r="I3743" t="s">
        <v>196</v>
      </c>
      <c r="J3743" s="69">
        <f>precio_alta!T49</f>
        <v>755</v>
      </c>
    </row>
    <row r="3744" spans="1:10" x14ac:dyDescent="0.3">
      <c r="A3744" t="str">
        <f t="shared" si="58"/>
        <v>MOTOROLA MOTO G15 256GBMax Negocios + 55.90CUOTA</v>
      </c>
      <c r="B3744" s="69" t="str">
        <f>precio_alta!A50</f>
        <v>Corriente</v>
      </c>
      <c r="C3744" s="69" t="str">
        <f>precio_alta!B50</f>
        <v>4G</v>
      </c>
      <c r="D3744" s="69" t="str">
        <f>precio_alta!C50</f>
        <v>MOTOROLA</v>
      </c>
      <c r="E3744" s="69" t="str">
        <f>precio_alta!D50</f>
        <v>MOTOROLA MOTO G15 256GB</v>
      </c>
      <c r="F3744" s="69">
        <f>precio_alta!E50</f>
        <v>719</v>
      </c>
      <c r="G3744" s="69" t="str">
        <f>precio_alta!F50</f>
        <v>Android</v>
      </c>
      <c r="H3744" s="69" t="s">
        <v>188</v>
      </c>
      <c r="I3744" t="s">
        <v>196</v>
      </c>
      <c r="J3744" s="69">
        <f>precio_alta!T50</f>
        <v>839</v>
      </c>
    </row>
    <row r="3745" spans="1:10" x14ac:dyDescent="0.3">
      <c r="A3745" t="str">
        <f t="shared" si="58"/>
        <v>MOTOROLA MOTO G17 256GBMax Negocios + 55.90CUOTA</v>
      </c>
      <c r="B3745" s="69" t="str">
        <f>precio_alta!A51</f>
        <v>Corriente</v>
      </c>
      <c r="C3745" s="69" t="str">
        <f>precio_alta!B51</f>
        <v>4G</v>
      </c>
      <c r="D3745" s="69" t="str">
        <f>precio_alta!C51</f>
        <v>MOTOROLA</v>
      </c>
      <c r="E3745" s="69" t="str">
        <f>precio_alta!D51</f>
        <v>MOTOROLA MOTO G17 256GB</v>
      </c>
      <c r="F3745" s="69">
        <f>precio_alta!E51</f>
        <v>779</v>
      </c>
      <c r="G3745" s="69" t="str">
        <f>precio_alta!F51</f>
        <v>Android</v>
      </c>
      <c r="H3745" s="69" t="s">
        <v>188</v>
      </c>
      <c r="I3745" t="s">
        <v>196</v>
      </c>
      <c r="J3745" s="69">
        <f>precio_alta!T51</f>
        <v>911</v>
      </c>
    </row>
    <row r="3746" spans="1:10" x14ac:dyDescent="0.3">
      <c r="A3746" t="str">
        <f t="shared" si="58"/>
        <v>MOTOROLA MOTO G47 128GB 5GMax Negocios + 55.90CUOTA</v>
      </c>
      <c r="B3746" s="69" t="str">
        <f>precio_alta!A52</f>
        <v>Corriente</v>
      </c>
      <c r="C3746" s="69" t="str">
        <f>precio_alta!B52</f>
        <v>5G</v>
      </c>
      <c r="D3746" s="69" t="str">
        <f>precio_alta!C52</f>
        <v>MOTOROLA</v>
      </c>
      <c r="E3746" s="69" t="str">
        <f>precio_alta!D52</f>
        <v>MOTOROLA MOTO G47 128GB 5G</v>
      </c>
      <c r="F3746" s="69">
        <f>precio_alta!E52</f>
        <v>949</v>
      </c>
      <c r="G3746" s="69" t="str">
        <f>precio_alta!F52</f>
        <v>Android</v>
      </c>
      <c r="H3746" s="69" t="s">
        <v>188</v>
      </c>
      <c r="I3746" t="s">
        <v>196</v>
      </c>
      <c r="J3746" s="69">
        <f>precio_alta!T52</f>
        <v>1103</v>
      </c>
    </row>
    <row r="3747" spans="1:10" x14ac:dyDescent="0.3">
      <c r="A3747" t="str">
        <f t="shared" si="58"/>
        <v>MOTOROLA MOTO G56 256GB 5GMax Negocios + 55.90CUOTA</v>
      </c>
      <c r="B3747" s="69" t="str">
        <f>precio_alta!A53</f>
        <v>Corriente</v>
      </c>
      <c r="C3747" s="69" t="str">
        <f>precio_alta!B53</f>
        <v>5G</v>
      </c>
      <c r="D3747" s="69" t="str">
        <f>precio_alta!C53</f>
        <v>MOTOROLA</v>
      </c>
      <c r="E3747" s="69" t="str">
        <f>precio_alta!D53</f>
        <v>MOTOROLA MOTO G56 256GB 5G</v>
      </c>
      <c r="F3747" s="69">
        <f>precio_alta!E53</f>
        <v>969</v>
      </c>
      <c r="G3747" s="69" t="str">
        <f>precio_alta!F53</f>
        <v>Android</v>
      </c>
      <c r="H3747" s="69" t="s">
        <v>188</v>
      </c>
      <c r="I3747" t="s">
        <v>196</v>
      </c>
      <c r="J3747" s="69">
        <f>precio_alta!T53</f>
        <v>1139</v>
      </c>
    </row>
    <row r="3748" spans="1:10" x14ac:dyDescent="0.3">
      <c r="A3748" t="str">
        <f t="shared" si="58"/>
        <v>MOTOROLA MOTO G67 256GB 5GMax Negocios + 55.90CUOTA</v>
      </c>
      <c r="B3748" s="69" t="str">
        <f>precio_alta!A54</f>
        <v>Corriente</v>
      </c>
      <c r="C3748" s="69" t="str">
        <f>precio_alta!B54</f>
        <v>5G</v>
      </c>
      <c r="D3748" s="69" t="str">
        <f>precio_alta!C54</f>
        <v>MOTOROLA</v>
      </c>
      <c r="E3748" s="69" t="str">
        <f>precio_alta!D54</f>
        <v>MOTOROLA MOTO G67 256GB 5G</v>
      </c>
      <c r="F3748" s="69">
        <f>precio_alta!E54</f>
        <v>1269</v>
      </c>
      <c r="G3748" s="69" t="str">
        <f>precio_alta!F54</f>
        <v>Android</v>
      </c>
      <c r="H3748" s="69" t="s">
        <v>188</v>
      </c>
      <c r="I3748" t="s">
        <v>196</v>
      </c>
      <c r="J3748" s="69">
        <f>precio_alta!T54</f>
        <v>1487</v>
      </c>
    </row>
    <row r="3749" spans="1:10" x14ac:dyDescent="0.3">
      <c r="A3749" t="str">
        <f t="shared" si="58"/>
        <v>MOTOROLA MOTO G77 256GB 5GMax Negocios + 55.90CUOTA</v>
      </c>
      <c r="B3749" s="69" t="str">
        <f>precio_alta!A55</f>
        <v>Corriente</v>
      </c>
      <c r="C3749" s="69" t="str">
        <f>precio_alta!B55</f>
        <v>5G</v>
      </c>
      <c r="D3749" s="69" t="str">
        <f>precio_alta!C55</f>
        <v>MOTOROLA</v>
      </c>
      <c r="E3749" s="69" t="str">
        <f>precio_alta!D55</f>
        <v>MOTOROLA MOTO G77 256GB 5G</v>
      </c>
      <c r="F3749" s="69">
        <f>precio_alta!E55</f>
        <v>1519</v>
      </c>
      <c r="G3749" s="69" t="str">
        <f>precio_alta!F55</f>
        <v>Android</v>
      </c>
      <c r="H3749" s="69" t="s">
        <v>188</v>
      </c>
      <c r="I3749" t="s">
        <v>196</v>
      </c>
      <c r="J3749" s="69">
        <f>precio_alta!T55</f>
        <v>1775</v>
      </c>
    </row>
    <row r="3750" spans="1:10" x14ac:dyDescent="0.3">
      <c r="A3750" t="str">
        <f t="shared" si="58"/>
        <v>MOTOROLA MOTO RAZR 60 512GB 5GMax Negocios + 55.90CUOTA</v>
      </c>
      <c r="B3750" s="69" t="str">
        <f>precio_alta!A56</f>
        <v>Corriente</v>
      </c>
      <c r="C3750" s="69" t="str">
        <f>precio_alta!B56</f>
        <v>5G</v>
      </c>
      <c r="D3750" s="69" t="str">
        <f>precio_alta!C56</f>
        <v>MOTOROLA</v>
      </c>
      <c r="E3750" s="69" t="str">
        <f>precio_alta!D56</f>
        <v>MOTOROLA MOTO RAZR 60 512GB 5G</v>
      </c>
      <c r="F3750" s="69">
        <f>precio_alta!E56</f>
        <v>3789</v>
      </c>
      <c r="G3750" s="69" t="str">
        <f>precio_alta!F56</f>
        <v>Android</v>
      </c>
      <c r="H3750" s="69" t="s">
        <v>188</v>
      </c>
      <c r="I3750" t="s">
        <v>196</v>
      </c>
      <c r="J3750" s="69">
        <f>precio_alta!T56</f>
        <v>4427</v>
      </c>
    </row>
    <row r="3751" spans="1:10" x14ac:dyDescent="0.3">
      <c r="A3751" t="str">
        <f t="shared" si="58"/>
        <v>MOTOROLA MOTO RAZR 70 512GB 5GMax Negocios + 55.90CUOTA</v>
      </c>
      <c r="B3751" s="69" t="str">
        <f>precio_alta!A57</f>
        <v>Corriente</v>
      </c>
      <c r="C3751" s="69" t="str">
        <f>precio_alta!B57</f>
        <v>5G</v>
      </c>
      <c r="D3751" s="69" t="str">
        <f>precio_alta!C57</f>
        <v>MOTOROLA</v>
      </c>
      <c r="E3751" s="69" t="str">
        <f>precio_alta!D57</f>
        <v>MOTOROLA MOTO RAZR 70 512GB 5G</v>
      </c>
      <c r="F3751" s="69">
        <f>precio_alta!E57</f>
        <v>4089</v>
      </c>
      <c r="G3751" s="69" t="str">
        <f>precio_alta!F57</f>
        <v>Android</v>
      </c>
      <c r="H3751" s="69" t="s">
        <v>188</v>
      </c>
      <c r="I3751" t="s">
        <v>196</v>
      </c>
      <c r="J3751" s="69">
        <f>precio_alta!T57</f>
        <v>4775</v>
      </c>
    </row>
    <row r="3752" spans="1:10" x14ac:dyDescent="0.3">
      <c r="A3752" t="str">
        <f t="shared" si="58"/>
        <v>OPPO A5 256GBMax Negocios + 55.90CUOTA</v>
      </c>
      <c r="B3752" s="69" t="str">
        <f>precio_alta!A58</f>
        <v>Corriente</v>
      </c>
      <c r="C3752" s="69" t="str">
        <f>precio_alta!B58</f>
        <v>4G</v>
      </c>
      <c r="D3752" s="69" t="str">
        <f>precio_alta!C58</f>
        <v>OPPO</v>
      </c>
      <c r="E3752" s="69" t="str">
        <f>precio_alta!D58</f>
        <v>OPPO A5 256GB</v>
      </c>
      <c r="F3752" s="69">
        <f>precio_alta!E58</f>
        <v>849</v>
      </c>
      <c r="G3752" s="69" t="str">
        <f>precio_alta!F58</f>
        <v>Android</v>
      </c>
      <c r="H3752" s="69" t="s">
        <v>188</v>
      </c>
      <c r="I3752" t="s">
        <v>196</v>
      </c>
      <c r="J3752" s="69">
        <f>precio_alta!T58</f>
        <v>983</v>
      </c>
    </row>
    <row r="3753" spans="1:10" x14ac:dyDescent="0.3">
      <c r="A3753" t="str">
        <f t="shared" si="58"/>
        <v>OPPO A5 256GB 5GMax Negocios + 55.90CUOTA</v>
      </c>
      <c r="B3753" s="69" t="str">
        <f>precio_alta!A59</f>
        <v>Corriente</v>
      </c>
      <c r="C3753" s="69" t="str">
        <f>precio_alta!B59</f>
        <v>5G</v>
      </c>
      <c r="D3753" s="69" t="str">
        <f>precio_alta!C59</f>
        <v>OPPO</v>
      </c>
      <c r="E3753" s="69" t="str">
        <f>precio_alta!D59</f>
        <v>OPPO A5 256GB 5G</v>
      </c>
      <c r="F3753" s="69">
        <f>precio_alta!E59</f>
        <v>1319</v>
      </c>
      <c r="G3753" s="69" t="str">
        <f>precio_alta!F59</f>
        <v>Android</v>
      </c>
      <c r="H3753" s="69" t="s">
        <v>188</v>
      </c>
      <c r="I3753" t="s">
        <v>196</v>
      </c>
      <c r="J3753" s="69">
        <f>precio_alta!T59</f>
        <v>1535</v>
      </c>
    </row>
    <row r="3754" spans="1:10" x14ac:dyDescent="0.3">
      <c r="A3754" t="str">
        <f t="shared" si="58"/>
        <v>OPPO A5X 128GBMax Negocios + 55.90CUOTA</v>
      </c>
      <c r="B3754" s="69" t="str">
        <f>precio_alta!A60</f>
        <v>Corriente</v>
      </c>
      <c r="C3754" s="69" t="str">
        <f>precio_alta!B60</f>
        <v>4G</v>
      </c>
      <c r="D3754" s="69" t="str">
        <f>precio_alta!C60</f>
        <v>OPPO</v>
      </c>
      <c r="E3754" s="69" t="str">
        <f>precio_alta!D60</f>
        <v>OPPO A5X 128GB</v>
      </c>
      <c r="F3754" s="69">
        <f>precio_alta!E60</f>
        <v>659</v>
      </c>
      <c r="G3754" s="69" t="str">
        <f>precio_alta!F60</f>
        <v>Android</v>
      </c>
      <c r="H3754" s="69" t="s">
        <v>188</v>
      </c>
      <c r="I3754" t="s">
        <v>196</v>
      </c>
      <c r="J3754" s="69">
        <f>precio_alta!T60</f>
        <v>767</v>
      </c>
    </row>
    <row r="3755" spans="1:10" x14ac:dyDescent="0.3">
      <c r="A3755" t="str">
        <f t="shared" si="58"/>
        <v>OPPO A6 PRO 256GB 5GMax Negocios + 55.90CUOTA</v>
      </c>
      <c r="B3755" s="69" t="str">
        <f>precio_alta!A61</f>
        <v>Corriente</v>
      </c>
      <c r="C3755" s="69" t="str">
        <f>precio_alta!B61</f>
        <v>5G</v>
      </c>
      <c r="D3755" s="69" t="str">
        <f>precio_alta!C61</f>
        <v>OPPO</v>
      </c>
      <c r="E3755" s="69" t="str">
        <f>precio_alta!D61</f>
        <v>OPPO A6 PRO 256GB 5G</v>
      </c>
      <c r="F3755" s="69">
        <f>precio_alta!E61</f>
        <v>1779</v>
      </c>
      <c r="G3755" s="69" t="str">
        <f>precio_alta!F61</f>
        <v>Android</v>
      </c>
      <c r="H3755" s="69" t="s">
        <v>188</v>
      </c>
      <c r="I3755" t="s">
        <v>196</v>
      </c>
      <c r="J3755" s="69">
        <f>precio_alta!T61</f>
        <v>2075</v>
      </c>
    </row>
    <row r="3756" spans="1:10" x14ac:dyDescent="0.3">
      <c r="A3756" t="str">
        <f t="shared" si="58"/>
        <v>OPPO A6T 128GBMax Negocios + 55.90CUOTA</v>
      </c>
      <c r="B3756" s="69" t="str">
        <f>precio_alta!A62</f>
        <v>Corriente</v>
      </c>
      <c r="C3756" s="69" t="str">
        <f>precio_alta!B62</f>
        <v>4G</v>
      </c>
      <c r="D3756" s="69" t="str">
        <f>precio_alta!C62</f>
        <v>OPPO</v>
      </c>
      <c r="E3756" s="69" t="str">
        <f>precio_alta!D62</f>
        <v>OPPO A6T 128GB</v>
      </c>
      <c r="F3756" s="69">
        <f>precio_alta!E62</f>
        <v>789</v>
      </c>
      <c r="G3756" s="69" t="str">
        <f>precio_alta!F62</f>
        <v>Android</v>
      </c>
      <c r="H3756" s="69" t="s">
        <v>188</v>
      </c>
      <c r="I3756" t="s">
        <v>196</v>
      </c>
      <c r="J3756" s="69">
        <f>precio_alta!T62</f>
        <v>911</v>
      </c>
    </row>
    <row r="3757" spans="1:10" x14ac:dyDescent="0.3">
      <c r="A3757" t="str">
        <f t="shared" si="58"/>
        <v>OPPO A6X 256GB 5GMax Negocios + 55.90CUOTA</v>
      </c>
      <c r="B3757" s="69" t="str">
        <f>precio_alta!A63</f>
        <v>Corriente</v>
      </c>
      <c r="C3757" s="69" t="str">
        <f>precio_alta!B63</f>
        <v>5G</v>
      </c>
      <c r="D3757" s="69" t="str">
        <f>precio_alta!C63</f>
        <v>OPPO</v>
      </c>
      <c r="E3757" s="69" t="str">
        <f>precio_alta!D63</f>
        <v>OPPO A6X 256GB 5G</v>
      </c>
      <c r="F3757" s="69">
        <f>precio_alta!E63</f>
        <v>1159</v>
      </c>
      <c r="G3757" s="69" t="str">
        <f>precio_alta!F63</f>
        <v>Android</v>
      </c>
      <c r="H3757" s="69" t="s">
        <v>188</v>
      </c>
      <c r="I3757" t="s">
        <v>196</v>
      </c>
      <c r="J3757" s="69">
        <f>precio_alta!T63</f>
        <v>1355</v>
      </c>
    </row>
    <row r="3758" spans="1:10" x14ac:dyDescent="0.3">
      <c r="A3758" t="str">
        <f t="shared" si="58"/>
        <v>OPPO RENO 14F 256GB 5GMax Negocios + 55.90CUOTA</v>
      </c>
      <c r="B3758" s="69" t="str">
        <f>precio_alta!A64</f>
        <v>Corriente</v>
      </c>
      <c r="C3758" s="69" t="str">
        <f>precio_alta!B64</f>
        <v>4G</v>
      </c>
      <c r="D3758" s="69" t="str">
        <f>precio_alta!C64</f>
        <v>OPPO</v>
      </c>
      <c r="E3758" s="69" t="str">
        <f>precio_alta!D64</f>
        <v>OPPO RENO 14F 256GB 5G</v>
      </c>
      <c r="F3758" s="69">
        <f>precio_alta!E64</f>
        <v>2229</v>
      </c>
      <c r="G3758" s="69" t="str">
        <f>precio_alta!F64</f>
        <v>Android</v>
      </c>
      <c r="H3758" s="69" t="s">
        <v>188</v>
      </c>
      <c r="I3758" t="s">
        <v>196</v>
      </c>
      <c r="J3758" s="69">
        <f>precio_alta!T64</f>
        <v>2603</v>
      </c>
    </row>
    <row r="3759" spans="1:10" x14ac:dyDescent="0.3">
      <c r="A3759" t="str">
        <f t="shared" si="58"/>
        <v>OPPO RENO 14F 512GB 5GMax Negocios + 55.90CUOTA</v>
      </c>
      <c r="B3759" s="69" t="str">
        <f>precio_alta!A65</f>
        <v>Corriente</v>
      </c>
      <c r="C3759" s="69" t="str">
        <f>precio_alta!B65</f>
        <v>5G</v>
      </c>
      <c r="D3759" s="69" t="str">
        <f>precio_alta!C65</f>
        <v>OPPO</v>
      </c>
      <c r="E3759" s="69" t="str">
        <f>precio_alta!D65</f>
        <v>OPPO RENO 14F 512GB 5G</v>
      </c>
      <c r="F3759" s="69">
        <f>precio_alta!E65</f>
        <v>2439</v>
      </c>
      <c r="G3759" s="69" t="str">
        <f>precio_alta!F65</f>
        <v>Android</v>
      </c>
      <c r="H3759" s="69" t="s">
        <v>188</v>
      </c>
      <c r="I3759" t="s">
        <v>196</v>
      </c>
      <c r="J3759" s="69">
        <f>precio_alta!T65</f>
        <v>2843</v>
      </c>
    </row>
    <row r="3760" spans="1:10" x14ac:dyDescent="0.3">
      <c r="A3760" t="str">
        <f t="shared" si="58"/>
        <v>OPPO RENO 16 256GB 5GMax Negocios + 55.90CUOTA</v>
      </c>
      <c r="B3760" s="69" t="str">
        <f>precio_alta!A66</f>
        <v>Corriente</v>
      </c>
      <c r="C3760" s="69" t="str">
        <f>precio_alta!B66</f>
        <v>5G</v>
      </c>
      <c r="D3760" s="69" t="str">
        <f>precio_alta!C66</f>
        <v>OPPO</v>
      </c>
      <c r="E3760" s="69" t="str">
        <f>precio_alta!D66</f>
        <v>OPPO RENO 16 256GB 5G</v>
      </c>
      <c r="F3760" s="69">
        <f>precio_alta!E66</f>
        <v>3839</v>
      </c>
      <c r="G3760" s="69" t="str">
        <f>precio_alta!F66</f>
        <v>Android</v>
      </c>
      <c r="H3760" s="69" t="s">
        <v>188</v>
      </c>
      <c r="I3760" t="s">
        <v>196</v>
      </c>
      <c r="J3760" s="69">
        <f>precio_alta!T66</f>
        <v>4475</v>
      </c>
    </row>
    <row r="3761" spans="1:10" x14ac:dyDescent="0.3">
      <c r="A3761" t="str">
        <f t="shared" si="58"/>
        <v>OPPO RENO 16F 256GB 5GMax Negocios + 55.90CUOTA</v>
      </c>
      <c r="B3761" s="69" t="str">
        <f>precio_alta!A67</f>
        <v>Corriente</v>
      </c>
      <c r="C3761" s="69" t="str">
        <f>precio_alta!B67</f>
        <v>5G</v>
      </c>
      <c r="D3761" s="69" t="str">
        <f>precio_alta!C67</f>
        <v>OPPO</v>
      </c>
      <c r="E3761" s="69" t="str">
        <f>precio_alta!D67</f>
        <v>OPPO RENO 16F 256GB 5G</v>
      </c>
      <c r="F3761" s="69">
        <f>precio_alta!E67</f>
        <v>3129</v>
      </c>
      <c r="G3761" s="69" t="str">
        <f>precio_alta!F67</f>
        <v>Android</v>
      </c>
      <c r="H3761" s="69" t="s">
        <v>188</v>
      </c>
      <c r="I3761" t="s">
        <v>196</v>
      </c>
      <c r="J3761" s="69">
        <f>precio_alta!T67</f>
        <v>3647</v>
      </c>
    </row>
    <row r="3762" spans="1:10" x14ac:dyDescent="0.3">
      <c r="A3762" t="str">
        <f t="shared" si="58"/>
        <v>SAMSUNG GALAXY A07 128GBMax Negocios + 55.90CUOTA</v>
      </c>
      <c r="B3762" s="69" t="str">
        <f>precio_alta!A68</f>
        <v>Corriente</v>
      </c>
      <c r="C3762" s="69" t="str">
        <f>precio_alta!B68</f>
        <v>4G</v>
      </c>
      <c r="D3762" s="69" t="str">
        <f>precio_alta!C68</f>
        <v>SAMSUNG</v>
      </c>
      <c r="E3762" s="69" t="str">
        <f>precio_alta!D68</f>
        <v>SAMSUNG GALAXY A07 128GB</v>
      </c>
      <c r="F3762" s="69">
        <f>precio_alta!E68</f>
        <v>599</v>
      </c>
      <c r="G3762" s="69" t="str">
        <f>precio_alta!F68</f>
        <v>Android</v>
      </c>
      <c r="H3762" s="69" t="s">
        <v>188</v>
      </c>
      <c r="I3762" t="s">
        <v>196</v>
      </c>
      <c r="J3762" s="69">
        <f>precio_alta!T68</f>
        <v>695</v>
      </c>
    </row>
    <row r="3763" spans="1:10" x14ac:dyDescent="0.3">
      <c r="A3763" t="str">
        <f t="shared" si="58"/>
        <v>SAMSUNG GALAXY A16 128GBMax Negocios + 55.90CUOTA</v>
      </c>
      <c r="B3763" s="69" t="str">
        <f>precio_alta!A69</f>
        <v>Corriente</v>
      </c>
      <c r="C3763" s="69" t="str">
        <f>precio_alta!B69</f>
        <v>4G</v>
      </c>
      <c r="D3763" s="69" t="str">
        <f>precio_alta!C69</f>
        <v>SAMSUNG</v>
      </c>
      <c r="E3763" s="69" t="str">
        <f>precio_alta!D69</f>
        <v>SAMSUNG GALAXY A16 128GB</v>
      </c>
      <c r="F3763" s="69">
        <f>precio_alta!E69</f>
        <v>659</v>
      </c>
      <c r="G3763" s="69" t="str">
        <f>precio_alta!F69</f>
        <v>Android</v>
      </c>
      <c r="H3763" s="69" t="s">
        <v>188</v>
      </c>
      <c r="I3763" t="s">
        <v>196</v>
      </c>
      <c r="J3763" s="69">
        <f>precio_alta!T69</f>
        <v>767</v>
      </c>
    </row>
    <row r="3764" spans="1:10" x14ac:dyDescent="0.3">
      <c r="A3764" t="str">
        <f t="shared" si="58"/>
        <v>SAMSUNG GALAXY A17 128GB 5GMax Negocios + 55.90CUOTA</v>
      </c>
      <c r="B3764" s="69" t="str">
        <f>precio_alta!A70</f>
        <v>Corriente</v>
      </c>
      <c r="C3764" s="69" t="str">
        <f>precio_alta!B70</f>
        <v>5G</v>
      </c>
      <c r="D3764" s="69" t="str">
        <f>precio_alta!C70</f>
        <v>SAMSUNG</v>
      </c>
      <c r="E3764" s="69" t="str">
        <f>precio_alta!D70</f>
        <v>SAMSUNG GALAXY A17 128GB 5G</v>
      </c>
      <c r="F3764" s="69">
        <f>precio_alta!E70</f>
        <v>1179</v>
      </c>
      <c r="G3764" s="69" t="str">
        <f>precio_alta!F70</f>
        <v>Android</v>
      </c>
      <c r="H3764" s="69" t="s">
        <v>188</v>
      </c>
      <c r="I3764" t="s">
        <v>196</v>
      </c>
      <c r="J3764" s="69">
        <f>precio_alta!T70</f>
        <v>1379</v>
      </c>
    </row>
    <row r="3765" spans="1:10" x14ac:dyDescent="0.3">
      <c r="A3765" t="str">
        <f t="shared" si="58"/>
        <v>SAMSUNG GALAXY A17 256GB 5GMax Negocios + 55.90CUOTA</v>
      </c>
      <c r="B3765" s="69" t="str">
        <f>precio_alta!A71</f>
        <v>Corriente</v>
      </c>
      <c r="C3765" s="69" t="str">
        <f>precio_alta!B71</f>
        <v>5G</v>
      </c>
      <c r="D3765" s="69" t="str">
        <f>precio_alta!C71</f>
        <v>SAMSUNG</v>
      </c>
      <c r="E3765" s="69" t="str">
        <f>precio_alta!D71</f>
        <v>SAMSUNG GALAXY A17 256GB 5G</v>
      </c>
      <c r="F3765" s="69">
        <f>precio_alta!E71</f>
        <v>1309</v>
      </c>
      <c r="G3765" s="69" t="str">
        <f>precio_alta!F71</f>
        <v>Android</v>
      </c>
      <c r="H3765" s="69" t="s">
        <v>188</v>
      </c>
      <c r="I3765" t="s">
        <v>196</v>
      </c>
      <c r="J3765" s="69">
        <f>precio_alta!T71</f>
        <v>1535</v>
      </c>
    </row>
    <row r="3766" spans="1:10" x14ac:dyDescent="0.3">
      <c r="A3766" t="str">
        <f t="shared" si="58"/>
        <v>SAMSUNG GALAXY A26 128GB 5GMax Negocios + 55.90CUOTA</v>
      </c>
      <c r="B3766" s="69" t="str">
        <f>precio_alta!A72</f>
        <v>Corriente</v>
      </c>
      <c r="C3766" s="69" t="str">
        <f>precio_alta!B72</f>
        <v>5G</v>
      </c>
      <c r="D3766" s="69" t="str">
        <f>precio_alta!C72</f>
        <v>SAMSUNG</v>
      </c>
      <c r="E3766" s="69" t="str">
        <f>precio_alta!D72</f>
        <v>SAMSUNG GALAXY A26 128GB 5G</v>
      </c>
      <c r="F3766" s="69">
        <f>precio_alta!E72</f>
        <v>1169</v>
      </c>
      <c r="G3766" s="69" t="str">
        <f>precio_alta!F72</f>
        <v>Android</v>
      </c>
      <c r="H3766" s="69" t="s">
        <v>188</v>
      </c>
      <c r="I3766" t="s">
        <v>196</v>
      </c>
      <c r="J3766" s="69">
        <f>precio_alta!T72</f>
        <v>1367</v>
      </c>
    </row>
    <row r="3767" spans="1:10" x14ac:dyDescent="0.3">
      <c r="A3767" t="str">
        <f t="shared" si="58"/>
        <v>SAMSUNG GALAXY A27 256GB 5GMax Negocios + 55.90CUOTA</v>
      </c>
      <c r="B3767" s="69" t="str">
        <f>precio_alta!A73</f>
        <v>Corriente</v>
      </c>
      <c r="C3767" s="69" t="str">
        <f>precio_alta!B73</f>
        <v>5G</v>
      </c>
      <c r="D3767" s="69" t="str">
        <f>precio_alta!C73</f>
        <v>SAMSUNG</v>
      </c>
      <c r="E3767" s="69" t="str">
        <f>precio_alta!D73</f>
        <v>SAMSUNG GALAXY A27 256GB 5G</v>
      </c>
      <c r="F3767" s="69">
        <f>precio_alta!E73</f>
        <v>2009</v>
      </c>
      <c r="G3767" s="69" t="str">
        <f>precio_alta!F73</f>
        <v>Android</v>
      </c>
      <c r="H3767" s="69" t="s">
        <v>188</v>
      </c>
      <c r="I3767" t="s">
        <v>196</v>
      </c>
      <c r="J3767" s="69">
        <f>precio_alta!T73</f>
        <v>2351</v>
      </c>
    </row>
    <row r="3768" spans="1:10" x14ac:dyDescent="0.3">
      <c r="A3768" t="str">
        <f t="shared" si="58"/>
        <v>SAMSUNG GALAXY A36 128GB 5GMax Negocios + 55.90CUOTA</v>
      </c>
      <c r="B3768" s="69" t="str">
        <f>precio_alta!A74</f>
        <v>Corriente</v>
      </c>
      <c r="C3768" s="69" t="str">
        <f>precio_alta!B74</f>
        <v>5G</v>
      </c>
      <c r="D3768" s="69" t="str">
        <f>precio_alta!C74</f>
        <v>SAMSUNG</v>
      </c>
      <c r="E3768" s="69" t="str">
        <f>precio_alta!D74</f>
        <v>SAMSUNG GALAXY A36 128GB 5G</v>
      </c>
      <c r="F3768" s="69">
        <f>precio_alta!E74</f>
        <v>1519</v>
      </c>
      <c r="G3768" s="69" t="str">
        <f>precio_alta!F74</f>
        <v>Android</v>
      </c>
      <c r="H3768" s="69" t="s">
        <v>188</v>
      </c>
      <c r="I3768" t="s">
        <v>196</v>
      </c>
      <c r="J3768" s="69">
        <f>precio_alta!T74</f>
        <v>1775</v>
      </c>
    </row>
    <row r="3769" spans="1:10" x14ac:dyDescent="0.3">
      <c r="A3769" t="str">
        <f t="shared" si="58"/>
        <v>SAMSUNG GALAXY A37 256GB 5GMax Negocios + 55.90CUOTA</v>
      </c>
      <c r="B3769" s="69" t="str">
        <f>precio_alta!A75</f>
        <v>Corriente</v>
      </c>
      <c r="C3769" s="69" t="str">
        <f>precio_alta!B75</f>
        <v>5G</v>
      </c>
      <c r="D3769" s="69" t="str">
        <f>precio_alta!C75</f>
        <v>SAMSUNG</v>
      </c>
      <c r="E3769" s="69" t="str">
        <f>precio_alta!D75</f>
        <v>SAMSUNG GALAXY A37 256GB 5G</v>
      </c>
      <c r="F3769" s="69">
        <f>precio_alta!E75</f>
        <v>2249</v>
      </c>
      <c r="G3769" s="69" t="str">
        <f>precio_alta!F75</f>
        <v>Android</v>
      </c>
      <c r="H3769" s="69" t="s">
        <v>188</v>
      </c>
      <c r="I3769" t="s">
        <v>196</v>
      </c>
      <c r="J3769" s="69">
        <f>precio_alta!T75</f>
        <v>2615</v>
      </c>
    </row>
    <row r="3770" spans="1:10" x14ac:dyDescent="0.3">
      <c r="A3770" t="str">
        <f t="shared" si="58"/>
        <v>SAMSUNG GALAXY A56 256GB 5GMax Negocios + 55.90CUOTA</v>
      </c>
      <c r="B3770" s="69" t="str">
        <f>precio_alta!A76</f>
        <v>Corriente</v>
      </c>
      <c r="C3770" s="69" t="str">
        <f>precio_alta!B76</f>
        <v>5G</v>
      </c>
      <c r="D3770" s="69" t="str">
        <f>precio_alta!C76</f>
        <v>SAMSUNG</v>
      </c>
      <c r="E3770" s="69" t="str">
        <f>precio_alta!D76</f>
        <v>SAMSUNG GALAXY A56 256GB 5G</v>
      </c>
      <c r="F3770" s="69">
        <f>precio_alta!E76</f>
        <v>2109</v>
      </c>
      <c r="G3770" s="69" t="str">
        <f>precio_alta!F76</f>
        <v>Android</v>
      </c>
      <c r="H3770" s="69" t="s">
        <v>188</v>
      </c>
      <c r="I3770" t="s">
        <v>196</v>
      </c>
      <c r="J3770" s="69">
        <f>precio_alta!T76</f>
        <v>2459</v>
      </c>
    </row>
    <row r="3771" spans="1:10" x14ac:dyDescent="0.3">
      <c r="A3771" t="str">
        <f t="shared" si="58"/>
        <v>SAMSUNG GALAXY A57 256GB 5GMax Negocios + 55.90CUOTA</v>
      </c>
      <c r="B3771" s="69" t="str">
        <f>precio_alta!A77</f>
        <v>Corriente</v>
      </c>
      <c r="C3771" s="69" t="str">
        <f>precio_alta!B77</f>
        <v>5G</v>
      </c>
      <c r="D3771" s="69" t="str">
        <f>precio_alta!C77</f>
        <v>SAMSUNG</v>
      </c>
      <c r="E3771" s="69" t="str">
        <f>precio_alta!D77</f>
        <v>SAMSUNG GALAXY A57 256GB 5G</v>
      </c>
      <c r="F3771" s="69">
        <f>precio_alta!E77</f>
        <v>2509</v>
      </c>
      <c r="G3771" s="69" t="str">
        <f>precio_alta!F77</f>
        <v>Android</v>
      </c>
      <c r="H3771" s="69" t="s">
        <v>188</v>
      </c>
      <c r="I3771" t="s">
        <v>196</v>
      </c>
      <c r="J3771" s="69">
        <f>precio_alta!T77</f>
        <v>2927</v>
      </c>
    </row>
    <row r="3772" spans="1:10" x14ac:dyDescent="0.3">
      <c r="A3772" t="str">
        <f t="shared" si="58"/>
        <v>SAMSUNG GALAXY A57 512GB 5GMax Negocios + 55.90CUOTA</v>
      </c>
      <c r="B3772" s="69" t="str">
        <f>precio_alta!A78</f>
        <v>Corriente</v>
      </c>
      <c r="C3772" s="69" t="str">
        <f>precio_alta!B78</f>
        <v>5G</v>
      </c>
      <c r="D3772" s="69" t="str">
        <f>precio_alta!C78</f>
        <v>SAMSUNG</v>
      </c>
      <c r="E3772" s="69" t="str">
        <f>precio_alta!D78</f>
        <v>SAMSUNG GALAXY A57 512GB 5G</v>
      </c>
      <c r="F3772" s="69">
        <f>precio_alta!E78</f>
        <v>3449</v>
      </c>
      <c r="G3772" s="69" t="str">
        <f>precio_alta!F78</f>
        <v>Android</v>
      </c>
      <c r="H3772" s="69" t="s">
        <v>188</v>
      </c>
      <c r="I3772" t="s">
        <v>196</v>
      </c>
      <c r="J3772" s="69">
        <f>precio_alta!T78</f>
        <v>4031</v>
      </c>
    </row>
    <row r="3773" spans="1:10" x14ac:dyDescent="0.3">
      <c r="A3773" t="str">
        <f t="shared" si="58"/>
        <v>SAMSUNG GALAXY S25 128GBMax Negocios + 55.90CUOTA</v>
      </c>
      <c r="B3773" s="69" t="str">
        <f>precio_alta!A79</f>
        <v>Corriente</v>
      </c>
      <c r="C3773" s="69" t="str">
        <f>precio_alta!B79</f>
        <v>5G</v>
      </c>
      <c r="D3773" s="69" t="str">
        <f>precio_alta!C79</f>
        <v>SAMSUNG</v>
      </c>
      <c r="E3773" s="69" t="str">
        <f>precio_alta!D79</f>
        <v>SAMSUNG GALAXY S25 128GB</v>
      </c>
      <c r="F3773" s="69">
        <f>precio_alta!E79</f>
        <v>4529</v>
      </c>
      <c r="G3773" s="69" t="str">
        <f>precio_alta!F79</f>
        <v>Android</v>
      </c>
      <c r="H3773" s="69" t="s">
        <v>188</v>
      </c>
      <c r="I3773" t="s">
        <v>196</v>
      </c>
      <c r="J3773" s="69">
        <f>precio_alta!T79</f>
        <v>5291</v>
      </c>
    </row>
    <row r="3774" spans="1:10" x14ac:dyDescent="0.3">
      <c r="A3774" t="str">
        <f t="shared" si="58"/>
        <v>SAMSUNG GALAXY S25 FE 256GB 5GMax Negocios + 55.90CUOTA</v>
      </c>
      <c r="B3774" s="69" t="str">
        <f>precio_alta!A80</f>
        <v>Corriente</v>
      </c>
      <c r="C3774" s="69" t="str">
        <f>precio_alta!B80</f>
        <v>5G</v>
      </c>
      <c r="D3774" s="69" t="str">
        <f>precio_alta!C80</f>
        <v>SAMSUNG</v>
      </c>
      <c r="E3774" s="69" t="str">
        <f>precio_alta!D80</f>
        <v>SAMSUNG GALAXY S25 FE 256GB 5G</v>
      </c>
      <c r="F3774" s="69">
        <f>precio_alta!E80</f>
        <v>3429</v>
      </c>
      <c r="G3774" s="69" t="str">
        <f>precio_alta!F80</f>
        <v>Android</v>
      </c>
      <c r="H3774" s="69" t="s">
        <v>188</v>
      </c>
      <c r="I3774" t="s">
        <v>196</v>
      </c>
      <c r="J3774" s="69">
        <f>precio_alta!T80</f>
        <v>4007</v>
      </c>
    </row>
    <row r="3775" spans="1:10" x14ac:dyDescent="0.3">
      <c r="A3775" t="str">
        <f t="shared" si="58"/>
        <v>SAMSUNG GALAXY S25 ULTRA 256GBMax Negocios + 55.90CUOTA</v>
      </c>
      <c r="B3775" s="69" t="str">
        <f>precio_alta!A81</f>
        <v>Corriente</v>
      </c>
      <c r="C3775" s="69" t="str">
        <f>precio_alta!B81</f>
        <v>5G</v>
      </c>
      <c r="D3775" s="69" t="str">
        <f>precio_alta!C81</f>
        <v>SAMSUNG</v>
      </c>
      <c r="E3775" s="69" t="str">
        <f>precio_alta!D81</f>
        <v>SAMSUNG GALAXY S25 ULTRA 256GB</v>
      </c>
      <c r="F3775" s="69">
        <f>precio_alta!E81</f>
        <v>6219</v>
      </c>
      <c r="G3775" s="69" t="str">
        <f>precio_alta!F81</f>
        <v>Android</v>
      </c>
      <c r="H3775" s="69" t="s">
        <v>188</v>
      </c>
      <c r="I3775" t="s">
        <v>196</v>
      </c>
      <c r="J3775" s="69">
        <f>precio_alta!T81</f>
        <v>7259</v>
      </c>
    </row>
    <row r="3776" spans="1:10" x14ac:dyDescent="0.3">
      <c r="A3776" t="str">
        <f t="shared" si="58"/>
        <v>SAMSUNG GALAXY S26 256GB 5GMax Negocios + 55.90CUOTA</v>
      </c>
      <c r="B3776" s="69" t="str">
        <f>precio_alta!A82</f>
        <v>Corriente</v>
      </c>
      <c r="C3776" s="69" t="str">
        <f>precio_alta!B82</f>
        <v>5G</v>
      </c>
      <c r="D3776" s="69" t="str">
        <f>precio_alta!C82</f>
        <v>SAMSUNG</v>
      </c>
      <c r="E3776" s="69" t="str">
        <f>precio_alta!D82</f>
        <v>SAMSUNG GALAXY S26 256GB 5G</v>
      </c>
      <c r="F3776" s="69">
        <f>precio_alta!E82</f>
        <v>5029</v>
      </c>
      <c r="G3776" s="69" t="str">
        <f>precio_alta!F82</f>
        <v>Android</v>
      </c>
      <c r="H3776" s="69" t="s">
        <v>188</v>
      </c>
      <c r="I3776" t="s">
        <v>196</v>
      </c>
      <c r="J3776" s="69">
        <f>precio_alta!T82</f>
        <v>5879</v>
      </c>
    </row>
    <row r="3777" spans="1:10" x14ac:dyDescent="0.3">
      <c r="A3777" t="str">
        <f t="shared" si="58"/>
        <v>SAMSUNG GALAXY S26 PLUS 256GB 5GMax Negocios + 55.90CUOTA</v>
      </c>
      <c r="B3777" s="69" t="str">
        <f>precio_alta!A83</f>
        <v>Corriente</v>
      </c>
      <c r="C3777" s="69" t="str">
        <f>precio_alta!B83</f>
        <v>5G</v>
      </c>
      <c r="D3777" s="69" t="str">
        <f>precio_alta!C83</f>
        <v>SAMSUNG</v>
      </c>
      <c r="E3777" s="69" t="str">
        <f>precio_alta!D83</f>
        <v>SAMSUNG GALAXY S26 PLUS 256GB 5G</v>
      </c>
      <c r="F3777" s="69">
        <f>precio_alta!E83</f>
        <v>6039</v>
      </c>
      <c r="G3777" s="69" t="str">
        <f>precio_alta!F83</f>
        <v>Android</v>
      </c>
      <c r="H3777" s="69" t="s">
        <v>188</v>
      </c>
      <c r="I3777" t="s">
        <v>196</v>
      </c>
      <c r="J3777" s="69">
        <f>precio_alta!T83</f>
        <v>7043</v>
      </c>
    </row>
    <row r="3778" spans="1:10" x14ac:dyDescent="0.3">
      <c r="A3778" t="str">
        <f t="shared" si="58"/>
        <v>SAMSUNG GALAXY S26 ULTRA 256GB 5GMax Negocios + 55.90CUOTA</v>
      </c>
      <c r="B3778" s="69" t="str">
        <f>precio_alta!A84</f>
        <v>Corriente</v>
      </c>
      <c r="C3778" s="69" t="str">
        <f>precio_alta!B84</f>
        <v>5G</v>
      </c>
      <c r="D3778" s="69" t="str">
        <f>precio_alta!C84</f>
        <v>SAMSUNG</v>
      </c>
      <c r="E3778" s="69" t="str">
        <f>precio_alta!D84</f>
        <v>SAMSUNG GALAXY S26 ULTRA 256GB 5G</v>
      </c>
      <c r="F3778" s="69">
        <f>precio_alta!E84</f>
        <v>7039</v>
      </c>
      <c r="G3778" s="69" t="str">
        <f>precio_alta!F84</f>
        <v>Android</v>
      </c>
      <c r="H3778" s="69" t="s">
        <v>188</v>
      </c>
      <c r="I3778" t="s">
        <v>196</v>
      </c>
      <c r="J3778" s="69">
        <f>precio_alta!T84</f>
        <v>8219</v>
      </c>
    </row>
    <row r="3779" spans="1:10" x14ac:dyDescent="0.3">
      <c r="A3779" t="str">
        <f t="shared" ref="A3779:A3842" si="59">CONCATENATE(E3779,I3779,H3779)</f>
        <v>SAMSUNG GALAXY S26FE 256GB 5GMax Negocios + 55.90CUOTA</v>
      </c>
      <c r="B3779" s="69" t="str">
        <f>precio_alta!A85</f>
        <v>Corriente</v>
      </c>
      <c r="C3779" s="69" t="str">
        <f>precio_alta!B85</f>
        <v>5G</v>
      </c>
      <c r="D3779" s="69" t="str">
        <f>precio_alta!C85</f>
        <v>SAMSUNG</v>
      </c>
      <c r="E3779" s="69" t="str">
        <f>precio_alta!D85</f>
        <v>SAMSUNG GALAXY S26FE 256GB 5G</v>
      </c>
      <c r="F3779" s="69">
        <f>precio_alta!E85</f>
        <v>3999</v>
      </c>
      <c r="G3779" s="69" t="str">
        <f>precio_alta!F85</f>
        <v>Android</v>
      </c>
      <c r="H3779" s="69" t="s">
        <v>188</v>
      </c>
      <c r="I3779" t="s">
        <v>196</v>
      </c>
      <c r="J3779" s="69">
        <f>precio_alta!T85</f>
        <v>4667</v>
      </c>
    </row>
    <row r="3780" spans="1:10" x14ac:dyDescent="0.3">
      <c r="A3780" t="str">
        <f t="shared" si="59"/>
        <v>SAMSUNG GALAXY Z FLIP 7 256GB 5GMax Negocios + 55.90CUOTA</v>
      </c>
      <c r="B3780" s="69" t="str">
        <f>precio_alta!A86</f>
        <v>Corriente</v>
      </c>
      <c r="C3780" s="69" t="str">
        <f>precio_alta!B86</f>
        <v>5G</v>
      </c>
      <c r="D3780" s="69" t="str">
        <f>precio_alta!C86</f>
        <v>SAMSUNG</v>
      </c>
      <c r="E3780" s="69" t="str">
        <f>precio_alta!D86</f>
        <v>SAMSUNG GALAXY Z FLIP 7 256GB 5G</v>
      </c>
      <c r="F3780" s="69">
        <f>precio_alta!E86</f>
        <v>5279</v>
      </c>
      <c r="G3780" s="69" t="str">
        <f>precio_alta!F86</f>
        <v>Android</v>
      </c>
      <c r="H3780" s="69" t="s">
        <v>188</v>
      </c>
      <c r="I3780" t="s">
        <v>196</v>
      </c>
      <c r="J3780" s="69">
        <f>precio_alta!T86</f>
        <v>6167</v>
      </c>
    </row>
    <row r="3781" spans="1:10" x14ac:dyDescent="0.3">
      <c r="A3781" t="str">
        <f t="shared" si="59"/>
        <v>SAMSUNG GALAXY Z FLIP 7 FE 128GB 5GMax Negocios + 55.90CUOTA</v>
      </c>
      <c r="B3781" s="69" t="str">
        <f>precio_alta!A87</f>
        <v>Corriente</v>
      </c>
      <c r="C3781" s="69" t="str">
        <f>precio_alta!B87</f>
        <v>5G</v>
      </c>
      <c r="D3781" s="69" t="str">
        <f>precio_alta!C87</f>
        <v>SAMSUNG</v>
      </c>
      <c r="E3781" s="69" t="str">
        <f>precio_alta!D87</f>
        <v>SAMSUNG GALAXY Z FLIP 7 FE 128GB 5G</v>
      </c>
      <c r="F3781" s="69">
        <f>precio_alta!E87</f>
        <v>3929</v>
      </c>
      <c r="G3781" s="69" t="str">
        <f>precio_alta!F87</f>
        <v>Android</v>
      </c>
      <c r="H3781" s="69" t="s">
        <v>188</v>
      </c>
      <c r="I3781" t="s">
        <v>196</v>
      </c>
      <c r="J3781" s="69">
        <f>precio_alta!T87</f>
        <v>4595</v>
      </c>
    </row>
    <row r="3782" spans="1:10" x14ac:dyDescent="0.3">
      <c r="A3782" t="str">
        <f t="shared" si="59"/>
        <v>SAMSUNG GALAXY Z FOLD 5 256GBMax Negocios + 55.90CUOTA</v>
      </c>
      <c r="B3782" s="69" t="str">
        <f>precio_alta!A88</f>
        <v>Corriente</v>
      </c>
      <c r="C3782" s="69" t="str">
        <f>precio_alta!B88</f>
        <v>5G</v>
      </c>
      <c r="D3782" s="69" t="str">
        <f>precio_alta!C88</f>
        <v>SAMSUNG</v>
      </c>
      <c r="E3782" s="69" t="str">
        <f>precio_alta!D88</f>
        <v>SAMSUNG GALAXY Z FOLD 5 256GB</v>
      </c>
      <c r="F3782" s="69">
        <f>precio_alta!E88</f>
        <v>9299</v>
      </c>
      <c r="G3782" s="69" t="str">
        <f>precio_alta!F88</f>
        <v>Android</v>
      </c>
      <c r="H3782" s="69" t="s">
        <v>188</v>
      </c>
      <c r="I3782" t="s">
        <v>196</v>
      </c>
      <c r="J3782" s="69">
        <f>precio_alta!T88</f>
        <v>10859</v>
      </c>
    </row>
    <row r="3783" spans="1:10" x14ac:dyDescent="0.3">
      <c r="A3783" t="str">
        <f t="shared" si="59"/>
        <v>SAMSUNG GALAXY Z FOLD 7 512GB 5GMax Negocios + 55.90CUOTA</v>
      </c>
      <c r="B3783" s="69" t="str">
        <f>precio_alta!A89</f>
        <v>Corriente</v>
      </c>
      <c r="C3783" s="69" t="str">
        <f>precio_alta!B89</f>
        <v>5G</v>
      </c>
      <c r="D3783" s="69" t="str">
        <f>precio_alta!C89</f>
        <v>SAMSUNG</v>
      </c>
      <c r="E3783" s="69" t="str">
        <f>precio_alta!D89</f>
        <v>SAMSUNG GALAXY Z FOLD 7 512GB 5G</v>
      </c>
      <c r="F3783" s="69">
        <f>precio_alta!E89</f>
        <v>9739</v>
      </c>
      <c r="G3783" s="69" t="str">
        <f>precio_alta!F89</f>
        <v>Android</v>
      </c>
      <c r="H3783" s="69" t="s">
        <v>188</v>
      </c>
      <c r="I3783" t="s">
        <v>196</v>
      </c>
      <c r="J3783" s="69">
        <f>precio_alta!T89</f>
        <v>11375</v>
      </c>
    </row>
    <row r="3784" spans="1:10" x14ac:dyDescent="0.3">
      <c r="A3784" t="str">
        <f t="shared" si="59"/>
        <v>VIVO V60 LITE 256GB 5GMax Negocios + 55.90CUOTA</v>
      </c>
      <c r="B3784" s="69" t="str">
        <f>precio_alta!A90</f>
        <v>Corriente</v>
      </c>
      <c r="C3784" s="69" t="str">
        <f>precio_alta!B90</f>
        <v>5G</v>
      </c>
      <c r="D3784" s="69" t="str">
        <f>precio_alta!C90</f>
        <v>VIVO</v>
      </c>
      <c r="E3784" s="69" t="str">
        <f>precio_alta!D90</f>
        <v>VIVO V60 LITE 256GB 5G</v>
      </c>
      <c r="F3784" s="69">
        <f>precio_alta!E90</f>
        <v>1729</v>
      </c>
      <c r="G3784" s="69" t="str">
        <f>precio_alta!F90</f>
        <v>Android</v>
      </c>
      <c r="H3784" s="69" t="s">
        <v>188</v>
      </c>
      <c r="I3784" t="s">
        <v>196</v>
      </c>
      <c r="J3784" s="69">
        <f>precio_alta!T90</f>
        <v>2015</v>
      </c>
    </row>
    <row r="3785" spans="1:10" x14ac:dyDescent="0.3">
      <c r="A3785" t="str">
        <f t="shared" si="59"/>
        <v>VIVO V70 512GB 5GMax Negocios + 55.90CUOTA</v>
      </c>
      <c r="B3785" s="69" t="str">
        <f>precio_alta!A91</f>
        <v>Corriente</v>
      </c>
      <c r="C3785" s="69" t="str">
        <f>precio_alta!B91</f>
        <v>5G</v>
      </c>
      <c r="D3785" s="69" t="str">
        <f>precio_alta!C91</f>
        <v>VIVO</v>
      </c>
      <c r="E3785" s="69" t="str">
        <f>precio_alta!D91</f>
        <v>VIVO V70 512GB 5G</v>
      </c>
      <c r="F3785" s="69">
        <f>precio_alta!E91</f>
        <v>3069</v>
      </c>
      <c r="G3785" s="69" t="str">
        <f>precio_alta!F91</f>
        <v>Android</v>
      </c>
      <c r="H3785" s="69" t="s">
        <v>188</v>
      </c>
      <c r="I3785" t="s">
        <v>196</v>
      </c>
      <c r="J3785" s="69">
        <f>precio_alta!T91</f>
        <v>3587</v>
      </c>
    </row>
    <row r="3786" spans="1:10" x14ac:dyDescent="0.3">
      <c r="A3786" t="str">
        <f t="shared" si="59"/>
        <v>VIVO V70FE 256GB 5GMax Negocios + 55.90CUOTA</v>
      </c>
      <c r="B3786" s="69" t="str">
        <f>precio_alta!A92</f>
        <v>Corriente</v>
      </c>
      <c r="C3786" s="69" t="str">
        <f>precio_alta!B92</f>
        <v>5G</v>
      </c>
      <c r="D3786" s="69" t="str">
        <f>precio_alta!C92</f>
        <v>VIVO</v>
      </c>
      <c r="E3786" s="69" t="str">
        <f>precio_alta!D92</f>
        <v>VIVO V70FE 256GB 5G</v>
      </c>
      <c r="F3786" s="69">
        <f>precio_alta!E92</f>
        <v>2609</v>
      </c>
      <c r="G3786" s="69" t="str">
        <f>precio_alta!F92</f>
        <v>Android</v>
      </c>
      <c r="H3786" s="69" t="s">
        <v>188</v>
      </c>
      <c r="I3786" t="s">
        <v>196</v>
      </c>
      <c r="J3786" s="69">
        <f>precio_alta!T92</f>
        <v>3047</v>
      </c>
    </row>
    <row r="3787" spans="1:10" x14ac:dyDescent="0.3">
      <c r="A3787" t="str">
        <f t="shared" si="59"/>
        <v>VIVO X300 PRO 512GB 5GMax Negocios + 55.90CUOTA</v>
      </c>
      <c r="B3787" s="69" t="str">
        <f>precio_alta!A93</f>
        <v>Corriente</v>
      </c>
      <c r="C3787" s="69" t="str">
        <f>precio_alta!B93</f>
        <v>5G</v>
      </c>
      <c r="D3787" s="69" t="str">
        <f>precio_alta!C93</f>
        <v>VIVO</v>
      </c>
      <c r="E3787" s="69" t="str">
        <f>precio_alta!D93</f>
        <v>VIVO X300 PRO 512GB 5G</v>
      </c>
      <c r="F3787" s="69">
        <f>precio_alta!E93</f>
        <v>6219</v>
      </c>
      <c r="G3787" s="69" t="str">
        <f>precio_alta!F93</f>
        <v>Android</v>
      </c>
      <c r="H3787" s="69" t="s">
        <v>188</v>
      </c>
      <c r="I3787" t="s">
        <v>196</v>
      </c>
      <c r="J3787" s="69">
        <f>precio_alta!T93</f>
        <v>7259</v>
      </c>
    </row>
    <row r="3788" spans="1:10" x14ac:dyDescent="0.3">
      <c r="A3788" t="str">
        <f t="shared" si="59"/>
        <v>VIVO Y04 128GBMax Negocios + 55.90CUOTA</v>
      </c>
      <c r="B3788" s="69" t="str">
        <f>precio_alta!A94</f>
        <v>Corriente</v>
      </c>
      <c r="C3788" s="69" t="str">
        <f>precio_alta!B94</f>
        <v>4G</v>
      </c>
      <c r="D3788" s="69" t="str">
        <f>precio_alta!C94</f>
        <v>VIVO</v>
      </c>
      <c r="E3788" s="69" t="str">
        <f>precio_alta!D94</f>
        <v>VIVO Y04 128GB</v>
      </c>
      <c r="F3788" s="69">
        <f>precio_alta!E94</f>
        <v>489</v>
      </c>
      <c r="G3788" s="69" t="str">
        <f>precio_alta!F94</f>
        <v>Android</v>
      </c>
      <c r="H3788" s="69" t="s">
        <v>188</v>
      </c>
      <c r="I3788" t="s">
        <v>196</v>
      </c>
      <c r="J3788" s="69">
        <f>precio_alta!T94</f>
        <v>563</v>
      </c>
    </row>
    <row r="3789" spans="1:10" x14ac:dyDescent="0.3">
      <c r="A3789" t="str">
        <f t="shared" si="59"/>
        <v>VIVO Y11 128GB 5GMax Negocios + 55.90CUOTA</v>
      </c>
      <c r="B3789" s="69" t="str">
        <f>precio_alta!A95</f>
        <v>Corriente</v>
      </c>
      <c r="C3789" s="69" t="str">
        <f>precio_alta!B95</f>
        <v>5G</v>
      </c>
      <c r="D3789" s="69" t="str">
        <f>precio_alta!C95</f>
        <v>VIVO</v>
      </c>
      <c r="E3789" s="69" t="str">
        <f>precio_alta!D95</f>
        <v>VIVO Y11 128GB 5G</v>
      </c>
      <c r="F3789" s="69">
        <f>precio_alta!E95</f>
        <v>819</v>
      </c>
      <c r="G3789" s="69" t="str">
        <f>precio_alta!F95</f>
        <v>Android</v>
      </c>
      <c r="H3789" s="69" t="s">
        <v>188</v>
      </c>
      <c r="I3789" t="s">
        <v>196</v>
      </c>
      <c r="J3789" s="69">
        <f>precio_alta!T95</f>
        <v>959</v>
      </c>
    </row>
    <row r="3790" spans="1:10" x14ac:dyDescent="0.3">
      <c r="A3790" t="str">
        <f t="shared" si="59"/>
        <v>VIVO Y21 256GB 5GMax Negocios + 55.90CUOTA</v>
      </c>
      <c r="B3790" s="69" t="str">
        <f>precio_alta!A96</f>
        <v>Corriente</v>
      </c>
      <c r="C3790" s="69" t="str">
        <f>precio_alta!B96</f>
        <v>5G</v>
      </c>
      <c r="D3790" s="69" t="str">
        <f>precio_alta!C96</f>
        <v>VIVO</v>
      </c>
      <c r="E3790" s="69" t="str">
        <f>precio_alta!D96</f>
        <v>VIVO Y21 256GB 5G</v>
      </c>
      <c r="F3790" s="69">
        <f>precio_alta!E96</f>
        <v>1029</v>
      </c>
      <c r="G3790" s="69" t="str">
        <f>precio_alta!F96</f>
        <v>Android</v>
      </c>
      <c r="H3790" s="69" t="s">
        <v>188</v>
      </c>
      <c r="I3790" t="s">
        <v>196</v>
      </c>
      <c r="J3790" s="69">
        <f>precio_alta!T96</f>
        <v>1211</v>
      </c>
    </row>
    <row r="3791" spans="1:10" x14ac:dyDescent="0.3">
      <c r="A3791" t="str">
        <f t="shared" si="59"/>
        <v>VIVO Y21D 256GBMax Negocios + 55.90CUOTA</v>
      </c>
      <c r="B3791" s="69" t="str">
        <f>precio_alta!A97</f>
        <v>Corriente</v>
      </c>
      <c r="C3791" s="69" t="str">
        <f>precio_alta!B97</f>
        <v>4G</v>
      </c>
      <c r="D3791" s="69" t="str">
        <f>precio_alta!C97</f>
        <v>VIVO</v>
      </c>
      <c r="E3791" s="69" t="str">
        <f>precio_alta!D97</f>
        <v>VIVO Y21D 256GB</v>
      </c>
      <c r="F3791" s="69">
        <f>precio_alta!E97</f>
        <v>849</v>
      </c>
      <c r="G3791" s="69" t="str">
        <f>precio_alta!F97</f>
        <v>Android</v>
      </c>
      <c r="H3791" s="69" t="s">
        <v>188</v>
      </c>
      <c r="I3791" t="s">
        <v>196</v>
      </c>
      <c r="J3791" s="69">
        <f>precio_alta!T97</f>
        <v>983</v>
      </c>
    </row>
    <row r="3792" spans="1:10" x14ac:dyDescent="0.3">
      <c r="A3792" t="str">
        <f t="shared" si="59"/>
        <v>VIVO Y31 256GB 5GMax Negocios + 55.90CUOTA</v>
      </c>
      <c r="B3792" s="69" t="str">
        <f>precio_alta!A98</f>
        <v>Corriente</v>
      </c>
      <c r="C3792" s="69" t="str">
        <f>precio_alta!B98</f>
        <v>5G</v>
      </c>
      <c r="D3792" s="69" t="str">
        <f>precio_alta!C98</f>
        <v>VIVO</v>
      </c>
      <c r="E3792" s="69" t="str">
        <f>precio_alta!D98</f>
        <v>VIVO Y31 256GB 5G</v>
      </c>
      <c r="F3792" s="69">
        <f>precio_alta!E98</f>
        <v>1309</v>
      </c>
      <c r="G3792" s="69" t="str">
        <f>precio_alta!F98</f>
        <v>Android</v>
      </c>
      <c r="H3792" s="69" t="s">
        <v>188</v>
      </c>
      <c r="I3792" t="s">
        <v>196</v>
      </c>
      <c r="J3792" s="69">
        <f>precio_alta!T98</f>
        <v>1523</v>
      </c>
    </row>
    <row r="3793" spans="1:10" x14ac:dyDescent="0.3">
      <c r="A3793" t="str">
        <f t="shared" si="59"/>
        <v>VIVO Y31 256GB 5G NEWMax Negocios + 55.90CUOTA</v>
      </c>
      <c r="B3793" s="69" t="str">
        <f>precio_alta!A99</f>
        <v>Corriente</v>
      </c>
      <c r="C3793" s="69" t="str">
        <f>precio_alta!B99</f>
        <v>5G</v>
      </c>
      <c r="D3793" s="69" t="str">
        <f>precio_alta!C99</f>
        <v>VIVO</v>
      </c>
      <c r="E3793" s="69" t="str">
        <f>precio_alta!D99</f>
        <v>VIVO Y31 256GB 5G NEW</v>
      </c>
      <c r="F3793" s="69">
        <f>precio_alta!E99</f>
        <v>1289</v>
      </c>
      <c r="G3793" s="69" t="str">
        <f>precio_alta!F99</f>
        <v>Android</v>
      </c>
      <c r="H3793" s="69" t="s">
        <v>188</v>
      </c>
      <c r="I3793" t="s">
        <v>196</v>
      </c>
      <c r="J3793" s="69">
        <f>precio_alta!T99</f>
        <v>1511</v>
      </c>
    </row>
    <row r="3794" spans="1:10" x14ac:dyDescent="0.3">
      <c r="A3794" t="str">
        <f t="shared" si="59"/>
        <v>XIAOMI 14T 512GB 5GMax Negocios + 55.90CUOTA</v>
      </c>
      <c r="B3794" s="69" t="str">
        <f>precio_alta!A100</f>
        <v>Corriente</v>
      </c>
      <c r="C3794" s="69" t="str">
        <f>precio_alta!B100</f>
        <v>5G</v>
      </c>
      <c r="D3794" s="69" t="str">
        <f>precio_alta!C100</f>
        <v>XIAOMI</v>
      </c>
      <c r="E3794" s="69" t="str">
        <f>precio_alta!D100</f>
        <v>XIAOMI 14T 512GB 5G</v>
      </c>
      <c r="F3794" s="69">
        <f>precio_alta!E100</f>
        <v>2659</v>
      </c>
      <c r="G3794" s="69" t="str">
        <f>precio_alta!F100</f>
        <v>Android</v>
      </c>
      <c r="H3794" s="69" t="s">
        <v>188</v>
      </c>
      <c r="I3794" t="s">
        <v>196</v>
      </c>
      <c r="J3794" s="69">
        <f>precio_alta!T100</f>
        <v>3107</v>
      </c>
    </row>
    <row r="3795" spans="1:10" x14ac:dyDescent="0.3">
      <c r="A3795" t="str">
        <f t="shared" si="59"/>
        <v>XIAOMI 15T 512GB 5GMax Negocios + 55.90CUOTA</v>
      </c>
      <c r="B3795" s="69" t="str">
        <f>precio_alta!A101</f>
        <v>Corriente</v>
      </c>
      <c r="C3795" s="69" t="str">
        <f>precio_alta!B101</f>
        <v>5G</v>
      </c>
      <c r="D3795" s="69" t="str">
        <f>precio_alta!C101</f>
        <v>XIAOMI</v>
      </c>
      <c r="E3795" s="69" t="str">
        <f>precio_alta!D101</f>
        <v>XIAOMI 15T 512GB 5G</v>
      </c>
      <c r="F3795" s="69">
        <f>precio_alta!E101</f>
        <v>2569</v>
      </c>
      <c r="G3795" s="69" t="str">
        <f>precio_alta!F101</f>
        <v>Android</v>
      </c>
      <c r="H3795" s="69" t="s">
        <v>188</v>
      </c>
      <c r="I3795" t="s">
        <v>196</v>
      </c>
      <c r="J3795" s="69">
        <f>precio_alta!T101</f>
        <v>2999</v>
      </c>
    </row>
    <row r="3796" spans="1:10" x14ac:dyDescent="0.3">
      <c r="A3796" t="str">
        <f t="shared" si="59"/>
        <v>XIAOMI 15T PRO 512GB 5GMax Negocios + 55.90CUOTA</v>
      </c>
      <c r="B3796" s="69" t="str">
        <f>precio_alta!A102</f>
        <v>Corriente</v>
      </c>
      <c r="C3796" s="69" t="str">
        <f>precio_alta!B102</f>
        <v>5G</v>
      </c>
      <c r="D3796" s="69" t="str">
        <f>precio_alta!C102</f>
        <v>XIAOMI</v>
      </c>
      <c r="E3796" s="69" t="str">
        <f>precio_alta!D102</f>
        <v>XIAOMI 15T PRO 512GB 5G</v>
      </c>
      <c r="F3796" s="69">
        <f>precio_alta!E102</f>
        <v>3619</v>
      </c>
      <c r="G3796" s="69" t="str">
        <f>precio_alta!F102</f>
        <v>Android</v>
      </c>
      <c r="H3796" s="69" t="s">
        <v>188</v>
      </c>
      <c r="I3796" t="s">
        <v>196</v>
      </c>
      <c r="J3796" s="69">
        <f>precio_alta!T102</f>
        <v>4223</v>
      </c>
    </row>
    <row r="3797" spans="1:10" x14ac:dyDescent="0.3">
      <c r="A3797" t="str">
        <f t="shared" si="59"/>
        <v>XIAOMI 17 ULTRA 512GB 5GMax Negocios + 55.90CUOTA</v>
      </c>
      <c r="B3797" s="69" t="str">
        <f>precio_alta!A103</f>
        <v>Corriente</v>
      </c>
      <c r="C3797" s="69" t="str">
        <f>precio_alta!B103</f>
        <v>5G</v>
      </c>
      <c r="D3797" s="69" t="str">
        <f>precio_alta!C103</f>
        <v>XIAOMI</v>
      </c>
      <c r="E3797" s="69" t="str">
        <f>precio_alta!D103</f>
        <v>XIAOMI 17 ULTRA 512GB 5G</v>
      </c>
      <c r="F3797" s="69">
        <f>precio_alta!E103</f>
        <v>6169</v>
      </c>
      <c r="G3797" s="69" t="str">
        <f>precio_alta!F103</f>
        <v>Android</v>
      </c>
      <c r="H3797" s="69" t="s">
        <v>188</v>
      </c>
      <c r="I3797" t="s">
        <v>196</v>
      </c>
      <c r="J3797" s="69">
        <f>precio_alta!T103</f>
        <v>7199</v>
      </c>
    </row>
    <row r="3798" spans="1:10" x14ac:dyDescent="0.3">
      <c r="A3798" t="str">
        <f t="shared" si="59"/>
        <v>XIAOMI 17T 512GB 5GMax Negocios + 55.90CUOTA</v>
      </c>
      <c r="B3798" s="69" t="str">
        <f>precio_alta!A104</f>
        <v>Corriente</v>
      </c>
      <c r="C3798" s="69" t="str">
        <f>precio_alta!B104</f>
        <v>5G</v>
      </c>
      <c r="D3798" s="69" t="str">
        <f>precio_alta!C104</f>
        <v>XIAOMI</v>
      </c>
      <c r="E3798" s="69" t="str">
        <f>precio_alta!D104</f>
        <v>XIAOMI 17T 512GB 5G</v>
      </c>
      <c r="F3798" s="69">
        <f>precio_alta!E104</f>
        <v>3089</v>
      </c>
      <c r="G3798" s="69" t="str">
        <f>precio_alta!F104</f>
        <v>Android</v>
      </c>
      <c r="H3798" s="69" t="s">
        <v>188</v>
      </c>
      <c r="I3798" t="s">
        <v>196</v>
      </c>
      <c r="J3798" s="69">
        <f>precio_alta!T104</f>
        <v>3611</v>
      </c>
    </row>
    <row r="3799" spans="1:10" x14ac:dyDescent="0.3">
      <c r="A3799" t="str">
        <f t="shared" si="59"/>
        <v>XIAOMI 17T PRO 512GB 5GMax Negocios + 55.90CUOTA</v>
      </c>
      <c r="B3799" s="69" t="str">
        <f>precio_alta!A105</f>
        <v>Corriente</v>
      </c>
      <c r="C3799" s="69" t="str">
        <f>precio_alta!B105</f>
        <v>5G</v>
      </c>
      <c r="D3799" s="69" t="str">
        <f>precio_alta!C105</f>
        <v>XIAOMI</v>
      </c>
      <c r="E3799" s="69" t="str">
        <f>precio_alta!D105</f>
        <v>XIAOMI 17T PRO 512GB 5G</v>
      </c>
      <c r="F3799" s="69">
        <f>precio_alta!E105</f>
        <v>3929</v>
      </c>
      <c r="G3799" s="69" t="str">
        <f>precio_alta!F105</f>
        <v>Android</v>
      </c>
      <c r="H3799" s="69" t="s">
        <v>188</v>
      </c>
      <c r="I3799" t="s">
        <v>196</v>
      </c>
      <c r="J3799" s="69">
        <f>precio_alta!T105</f>
        <v>4583</v>
      </c>
    </row>
    <row r="3800" spans="1:10" x14ac:dyDescent="0.3">
      <c r="A3800" t="str">
        <f t="shared" si="59"/>
        <v>XIAOMI REDMI 15 256GBMax Negocios + 55.90CUOTA</v>
      </c>
      <c r="B3800" s="69" t="str">
        <f>precio_alta!A106</f>
        <v>Corriente</v>
      </c>
      <c r="C3800" s="69" t="str">
        <f>precio_alta!B106</f>
        <v>4G</v>
      </c>
      <c r="D3800" s="69" t="str">
        <f>precio_alta!C106</f>
        <v>XIAOMI</v>
      </c>
      <c r="E3800" s="69" t="str">
        <f>precio_alta!D106</f>
        <v>XIAOMI REDMI 15 256GB</v>
      </c>
      <c r="F3800" s="69">
        <f>precio_alta!E106</f>
        <v>939</v>
      </c>
      <c r="G3800" s="69" t="str">
        <f>precio_alta!F106</f>
        <v>Android</v>
      </c>
      <c r="H3800" s="69" t="s">
        <v>188</v>
      </c>
      <c r="I3800" t="s">
        <v>196</v>
      </c>
      <c r="J3800" s="69">
        <f>precio_alta!T106</f>
        <v>1103</v>
      </c>
    </row>
    <row r="3801" spans="1:10" x14ac:dyDescent="0.3">
      <c r="A3801" t="str">
        <f t="shared" si="59"/>
        <v>XIAOMI REDMI 15C 256GBMax Negocios + 55.90CUOTA</v>
      </c>
      <c r="B3801" s="69" t="str">
        <f>precio_alta!A107</f>
        <v>Corriente</v>
      </c>
      <c r="C3801" s="69" t="str">
        <f>precio_alta!B107</f>
        <v>4G</v>
      </c>
      <c r="D3801" s="69" t="str">
        <f>precio_alta!C107</f>
        <v>XIAOMI</v>
      </c>
      <c r="E3801" s="69" t="str">
        <f>precio_alta!D107</f>
        <v>XIAOMI REDMI 15C 256GB</v>
      </c>
      <c r="F3801" s="69">
        <f>precio_alta!E107</f>
        <v>709</v>
      </c>
      <c r="G3801" s="69" t="str">
        <f>precio_alta!F107</f>
        <v>Android</v>
      </c>
      <c r="H3801" s="69" t="s">
        <v>188</v>
      </c>
      <c r="I3801" t="s">
        <v>196</v>
      </c>
      <c r="J3801" s="69">
        <f>precio_alta!T107</f>
        <v>827</v>
      </c>
    </row>
    <row r="3802" spans="1:10" x14ac:dyDescent="0.3">
      <c r="A3802" t="str">
        <f t="shared" si="59"/>
        <v>XIAOMI REDMI A5 128GBMax Negocios + 55.90CUOTA</v>
      </c>
      <c r="B3802" s="69" t="str">
        <f>precio_alta!A108</f>
        <v>Corriente</v>
      </c>
      <c r="C3802" s="69" t="str">
        <f>precio_alta!B108</f>
        <v>4G</v>
      </c>
      <c r="D3802" s="69" t="str">
        <f>precio_alta!C108</f>
        <v>XIAOMI</v>
      </c>
      <c r="E3802" s="69" t="str">
        <f>precio_alta!D108</f>
        <v>XIAOMI REDMI A5 128GB</v>
      </c>
      <c r="F3802" s="69">
        <f>precio_alta!E108</f>
        <v>379</v>
      </c>
      <c r="G3802" s="69" t="str">
        <f>precio_alta!F108</f>
        <v>Android</v>
      </c>
      <c r="H3802" s="69" t="s">
        <v>188</v>
      </c>
      <c r="I3802" t="s">
        <v>196</v>
      </c>
      <c r="J3802" s="69">
        <f>precio_alta!T108</f>
        <v>443</v>
      </c>
    </row>
    <row r="3803" spans="1:10" x14ac:dyDescent="0.3">
      <c r="A3803" t="str">
        <f t="shared" si="59"/>
        <v>XIAOMI REDMI A7 PRO 128GBMax Negocios + 55.90CUOTA</v>
      </c>
      <c r="B3803" s="69" t="str">
        <f>precio_alta!A109</f>
        <v>Corriente</v>
      </c>
      <c r="C3803" s="69" t="str">
        <f>precio_alta!B109</f>
        <v>4G</v>
      </c>
      <c r="D3803" s="69" t="str">
        <f>precio_alta!C109</f>
        <v>XIAOMI</v>
      </c>
      <c r="E3803" s="69" t="str">
        <f>precio_alta!D109</f>
        <v>XIAOMI REDMI A7 PRO 128GB</v>
      </c>
      <c r="F3803" s="69">
        <f>precio_alta!E109</f>
        <v>489</v>
      </c>
      <c r="G3803" s="69" t="str">
        <f>precio_alta!F109</f>
        <v>Android</v>
      </c>
      <c r="H3803" s="69" t="s">
        <v>188</v>
      </c>
      <c r="I3803" t="s">
        <v>196</v>
      </c>
      <c r="J3803" s="69">
        <f>precio_alta!T109</f>
        <v>563</v>
      </c>
    </row>
    <row r="3804" spans="1:10" x14ac:dyDescent="0.3">
      <c r="A3804" t="str">
        <f t="shared" si="59"/>
        <v>XIAOMI REDMI NOTE 10 PRO 128GB SEMax Negocios + 55.90CUOTA</v>
      </c>
      <c r="B3804" s="69" t="str">
        <f>precio_alta!A110</f>
        <v>Corriente</v>
      </c>
      <c r="C3804" s="69" t="str">
        <f>precio_alta!B110</f>
        <v>4.5G</v>
      </c>
      <c r="D3804" s="69" t="str">
        <f>precio_alta!C110</f>
        <v>XIAOMI</v>
      </c>
      <c r="E3804" s="69" t="str">
        <f>precio_alta!D110</f>
        <v>XIAOMI REDMI NOTE 10 PRO 128GB SE</v>
      </c>
      <c r="F3804" s="69">
        <f>precio_alta!E110</f>
        <v>1369</v>
      </c>
      <c r="G3804" s="69" t="str">
        <f>precio_alta!F110</f>
        <v>Android</v>
      </c>
      <c r="H3804" s="69" t="s">
        <v>188</v>
      </c>
      <c r="I3804" t="s">
        <v>196</v>
      </c>
      <c r="J3804" s="69">
        <f>precio_alta!T110</f>
        <v>1595</v>
      </c>
    </row>
    <row r="3805" spans="1:10" x14ac:dyDescent="0.3">
      <c r="A3805" t="str">
        <f t="shared" si="59"/>
        <v>XIAOMI REDMI NOTE 12 PRO PLUS 256GB 5GMax Negocios + 55.90CUOTA</v>
      </c>
      <c r="B3805" s="69" t="str">
        <f>precio_alta!A111</f>
        <v>Corriente</v>
      </c>
      <c r="C3805" s="69" t="str">
        <f>precio_alta!B111</f>
        <v>5G</v>
      </c>
      <c r="D3805" s="69" t="str">
        <f>precio_alta!C111</f>
        <v>XIAOMI</v>
      </c>
      <c r="E3805" s="69" t="str">
        <f>precio_alta!D111</f>
        <v>XIAOMI REDMI NOTE 12 PRO PLUS 256GB 5G</v>
      </c>
      <c r="F3805" s="69">
        <f>precio_alta!E111</f>
        <v>2039</v>
      </c>
      <c r="G3805" s="69" t="str">
        <f>precio_alta!F111</f>
        <v>Android</v>
      </c>
      <c r="H3805" s="69" t="s">
        <v>188</v>
      </c>
      <c r="I3805" t="s">
        <v>196</v>
      </c>
      <c r="J3805" s="69">
        <f>precio_alta!T111</f>
        <v>2375</v>
      </c>
    </row>
    <row r="3806" spans="1:10" x14ac:dyDescent="0.3">
      <c r="A3806" t="str">
        <f t="shared" si="59"/>
        <v>XIAOMI REDMI NOTE 15 256GB 5GMax Negocios + 55.90CUOTA</v>
      </c>
      <c r="B3806" s="69" t="str">
        <f>precio_alta!A112</f>
        <v>Corriente</v>
      </c>
      <c r="C3806" s="69" t="str">
        <f>precio_alta!B112</f>
        <v>5G</v>
      </c>
      <c r="D3806" s="69" t="str">
        <f>precio_alta!C112</f>
        <v>XIAOMI</v>
      </c>
      <c r="E3806" s="69" t="str">
        <f>precio_alta!D112</f>
        <v>XIAOMI REDMI NOTE 15 256GB 5G</v>
      </c>
      <c r="F3806" s="69">
        <f>precio_alta!E112</f>
        <v>1109</v>
      </c>
      <c r="G3806" s="69" t="str">
        <f>precio_alta!F112</f>
        <v>Android</v>
      </c>
      <c r="H3806" s="69" t="s">
        <v>188</v>
      </c>
      <c r="I3806" t="s">
        <v>196</v>
      </c>
      <c r="J3806" s="69">
        <f>precio_alta!T112</f>
        <v>1295</v>
      </c>
    </row>
    <row r="3807" spans="1:10" x14ac:dyDescent="0.3">
      <c r="A3807" t="str">
        <f t="shared" si="59"/>
        <v>XIAOMI REDMI NOTE 15 PRO 512GB 5GMax Negocios + 55.90CUOTA</v>
      </c>
      <c r="B3807" s="69" t="str">
        <f>precio_alta!A113</f>
        <v>Corriente</v>
      </c>
      <c r="C3807" s="69" t="str">
        <f>precio_alta!B113</f>
        <v>5G</v>
      </c>
      <c r="D3807" s="69" t="str">
        <f>precio_alta!C113</f>
        <v>XIAOMI</v>
      </c>
      <c r="E3807" s="69" t="str">
        <f>precio_alta!D113</f>
        <v>XIAOMI REDMI NOTE 15 PRO 512GB 5G</v>
      </c>
      <c r="F3807" s="69">
        <f>precio_alta!E113</f>
        <v>1659</v>
      </c>
      <c r="G3807" s="69" t="str">
        <f>precio_alta!F113</f>
        <v>Android</v>
      </c>
      <c r="H3807" s="69" t="s">
        <v>188</v>
      </c>
      <c r="I3807" t="s">
        <v>196</v>
      </c>
      <c r="J3807" s="69">
        <f>precio_alta!T113</f>
        <v>1931</v>
      </c>
    </row>
    <row r="3808" spans="1:10" x14ac:dyDescent="0.3">
      <c r="A3808" t="str">
        <f t="shared" si="59"/>
        <v>XIAOMI REDMI NOTE 15 PRO PLUS 512GB 5GMax Negocios + 55.90CUOTA</v>
      </c>
      <c r="B3808" s="69" t="str">
        <f>precio_alta!A114</f>
        <v>Corriente</v>
      </c>
      <c r="C3808" s="69" t="str">
        <f>precio_alta!B114</f>
        <v>5G</v>
      </c>
      <c r="D3808" s="69" t="str">
        <f>precio_alta!C114</f>
        <v>XIAOMI</v>
      </c>
      <c r="E3808" s="69" t="str">
        <f>precio_alta!D114</f>
        <v>XIAOMI REDMI NOTE 15 PRO PLUS 512GB 5G</v>
      </c>
      <c r="F3808" s="69">
        <f>precio_alta!E114</f>
        <v>1879</v>
      </c>
      <c r="G3808" s="69" t="str">
        <f>precio_alta!F114</f>
        <v>Android</v>
      </c>
      <c r="H3808" s="69" t="s">
        <v>188</v>
      </c>
      <c r="I3808" t="s">
        <v>196</v>
      </c>
      <c r="J3808" s="69">
        <f>precio_alta!T114</f>
        <v>2195</v>
      </c>
    </row>
    <row r="3809" spans="1:10" x14ac:dyDescent="0.3">
      <c r="A3809" t="str">
        <f t="shared" si="59"/>
        <v>ZTE BLADE A36 64GBMax Negocios + 55.90CUOTA</v>
      </c>
      <c r="B3809" s="69" t="str">
        <f>precio_alta!A115</f>
        <v>Corriente</v>
      </c>
      <c r="C3809" s="69" t="str">
        <f>precio_alta!B115</f>
        <v>4G</v>
      </c>
      <c r="D3809" s="69" t="str">
        <f>precio_alta!C115</f>
        <v>ZTE</v>
      </c>
      <c r="E3809" s="69" t="str">
        <f>precio_alta!D115</f>
        <v>ZTE BLADE A36 64GB</v>
      </c>
      <c r="F3809" s="69">
        <f>precio_alta!E115</f>
        <v>439</v>
      </c>
      <c r="G3809" s="69" t="str">
        <f>precio_alta!F115</f>
        <v>Android</v>
      </c>
      <c r="H3809" s="69" t="s">
        <v>188</v>
      </c>
      <c r="I3809" t="s">
        <v>196</v>
      </c>
      <c r="J3809" s="69">
        <f>precio_alta!T115</f>
        <v>515</v>
      </c>
    </row>
    <row r="3810" spans="1:10" x14ac:dyDescent="0.3">
      <c r="A3810" t="str">
        <f t="shared" si="59"/>
        <v>ZTE BLADE A56 PRO 128GBMax Negocios + 55.90CUOTA</v>
      </c>
      <c r="B3810" s="69" t="str">
        <f>precio_alta!A116</f>
        <v>Corriente</v>
      </c>
      <c r="C3810" s="69" t="str">
        <f>precio_alta!B116</f>
        <v>4G</v>
      </c>
      <c r="D3810" s="69" t="str">
        <f>precio_alta!C116</f>
        <v>ZTE</v>
      </c>
      <c r="E3810" s="69" t="str">
        <f>precio_alta!D116</f>
        <v>ZTE BLADE A56 PRO 128GB</v>
      </c>
      <c r="F3810" s="69">
        <f>precio_alta!E116</f>
        <v>439</v>
      </c>
      <c r="G3810" s="69" t="str">
        <f>precio_alta!F116</f>
        <v>Android</v>
      </c>
      <c r="H3810" s="69" t="s">
        <v>188</v>
      </c>
      <c r="I3810" t="s">
        <v>196</v>
      </c>
      <c r="J3810" s="69">
        <f>precio_alta!T116</f>
        <v>515</v>
      </c>
    </row>
    <row r="3811" spans="1:10" x14ac:dyDescent="0.3">
      <c r="A3811" t="str">
        <f t="shared" si="59"/>
        <v>ZTE BLADE A57 PRO 128GBMax Negocios + 55.90CUOTA</v>
      </c>
      <c r="B3811" s="69" t="str">
        <f>precio_alta!A117</f>
        <v>Corriente</v>
      </c>
      <c r="C3811" s="69" t="str">
        <f>precio_alta!B117</f>
        <v>4G</v>
      </c>
      <c r="D3811" s="69" t="str">
        <f>precio_alta!C117</f>
        <v>ZTE</v>
      </c>
      <c r="E3811" s="69" t="str">
        <f>precio_alta!D117</f>
        <v>ZTE BLADE A57 PRO 128GB</v>
      </c>
      <c r="F3811" s="69">
        <f>precio_alta!E117</f>
        <v>559</v>
      </c>
      <c r="G3811" s="69" t="str">
        <f>precio_alta!F117</f>
        <v>Android</v>
      </c>
      <c r="H3811" s="69" t="s">
        <v>188</v>
      </c>
      <c r="I3811" t="s">
        <v>196</v>
      </c>
      <c r="J3811" s="69">
        <f>precio_alta!T117</f>
        <v>647</v>
      </c>
    </row>
    <row r="3812" spans="1:10" x14ac:dyDescent="0.3">
      <c r="A3812" t="str">
        <f t="shared" si="59"/>
        <v>ZTE BLADE A76 256GB 5GMax Negocios + 55.90CUOTA</v>
      </c>
      <c r="B3812" s="69" t="str">
        <f>precio_alta!A118</f>
        <v>Corriente</v>
      </c>
      <c r="C3812" s="69" t="str">
        <f>precio_alta!B118</f>
        <v>5G</v>
      </c>
      <c r="D3812" s="69" t="str">
        <f>precio_alta!C118</f>
        <v>ZTE</v>
      </c>
      <c r="E3812" s="69" t="str">
        <f>precio_alta!D118</f>
        <v>ZTE BLADE A76 256GB 5G</v>
      </c>
      <c r="F3812" s="69">
        <f>precio_alta!E118</f>
        <v>709</v>
      </c>
      <c r="G3812" s="69" t="str">
        <f>precio_alta!F118</f>
        <v>Android</v>
      </c>
      <c r="H3812" s="69" t="s">
        <v>188</v>
      </c>
      <c r="I3812" t="s">
        <v>196</v>
      </c>
      <c r="J3812" s="69">
        <f>precio_alta!T118</f>
        <v>827</v>
      </c>
    </row>
    <row r="3813" spans="1:10" x14ac:dyDescent="0.3">
      <c r="A3813" t="str">
        <f t="shared" si="59"/>
        <v>ZTE BLADE V70 MAX 256GBMax Negocios + 55.90CUOTA</v>
      </c>
      <c r="B3813" s="69" t="str">
        <f>precio_alta!A119</f>
        <v>Corriente</v>
      </c>
      <c r="C3813" s="69" t="str">
        <f>precio_alta!B119</f>
        <v>4G</v>
      </c>
      <c r="D3813" s="69" t="str">
        <f>precio_alta!C119</f>
        <v>ZTE</v>
      </c>
      <c r="E3813" s="69" t="str">
        <f>precio_alta!D119</f>
        <v>ZTE BLADE V70 MAX 256GB</v>
      </c>
      <c r="F3813" s="69">
        <f>precio_alta!E119</f>
        <v>599</v>
      </c>
      <c r="G3813" s="69" t="str">
        <f>precio_alta!F119</f>
        <v>Android</v>
      </c>
      <c r="H3813" s="69" t="s">
        <v>188</v>
      </c>
      <c r="I3813" t="s">
        <v>196</v>
      </c>
      <c r="J3813" s="69">
        <f>precio_alta!T119</f>
        <v>695</v>
      </c>
    </row>
    <row r="3814" spans="1:10" x14ac:dyDescent="0.3">
      <c r="A3814" t="str">
        <f t="shared" si="59"/>
        <v>ZTE NUBIA AIR 256GB 5GMax Negocios + 55.90CUOTA</v>
      </c>
      <c r="B3814" s="69" t="str">
        <f>precio_alta!A120</f>
        <v>Corriente</v>
      </c>
      <c r="C3814" s="69" t="str">
        <f>precio_alta!B120</f>
        <v>5G</v>
      </c>
      <c r="D3814" s="69" t="str">
        <f>precio_alta!C120</f>
        <v>ZTE</v>
      </c>
      <c r="E3814" s="69" t="str">
        <f>precio_alta!D120</f>
        <v>ZTE NUBIA AIR 256GB 5G</v>
      </c>
      <c r="F3814" s="69">
        <f>precio_alta!E120</f>
        <v>1069</v>
      </c>
      <c r="G3814" s="69" t="str">
        <f>precio_alta!F120</f>
        <v>Android</v>
      </c>
      <c r="H3814" s="69" t="s">
        <v>188</v>
      </c>
      <c r="I3814" t="s">
        <v>196</v>
      </c>
      <c r="J3814" s="69">
        <f>precio_alta!T120</f>
        <v>1247</v>
      </c>
    </row>
    <row r="3815" spans="1:10" x14ac:dyDescent="0.3">
      <c r="A3815" t="str">
        <f t="shared" si="59"/>
        <v>ZTE NUBIA AIR 512GB 5GMax Negocios + 55.90CUOTA</v>
      </c>
      <c r="B3815" s="69" t="str">
        <f>precio_alta!A121</f>
        <v>Corriente</v>
      </c>
      <c r="C3815" s="69" t="str">
        <f>precio_alta!B121</f>
        <v>5G</v>
      </c>
      <c r="D3815" s="69" t="str">
        <f>precio_alta!C121</f>
        <v>ZTE</v>
      </c>
      <c r="E3815" s="69" t="str">
        <f>precio_alta!D121</f>
        <v>ZTE NUBIA AIR 512GB 5G</v>
      </c>
      <c r="F3815" s="69">
        <f>precio_alta!E121</f>
        <v>1369</v>
      </c>
      <c r="G3815" s="69" t="str">
        <f>precio_alta!F121</f>
        <v>Android</v>
      </c>
      <c r="H3815" s="69" t="s">
        <v>188</v>
      </c>
      <c r="I3815" t="s">
        <v>196</v>
      </c>
      <c r="J3815" s="69">
        <f>precio_alta!T121</f>
        <v>1595</v>
      </c>
    </row>
    <row r="3816" spans="1:10" x14ac:dyDescent="0.3">
      <c r="A3816" t="str">
        <f t="shared" si="59"/>
        <v>ZTE NUBIA NEO3 256GB 5GMax Negocios + 55.90CUOTA</v>
      </c>
      <c r="B3816" s="69" t="str">
        <f>precio_alta!A122</f>
        <v>Corriente</v>
      </c>
      <c r="C3816" s="69" t="str">
        <f>precio_alta!B122</f>
        <v>5G</v>
      </c>
      <c r="D3816" s="69" t="str">
        <f>precio_alta!C122</f>
        <v>ZTE</v>
      </c>
      <c r="E3816" s="69" t="str">
        <f>precio_alta!D122</f>
        <v>ZTE NUBIA NEO3 256GB 5G</v>
      </c>
      <c r="F3816" s="69">
        <f>precio_alta!E122</f>
        <v>919</v>
      </c>
      <c r="G3816" s="69" t="str">
        <f>precio_alta!F122</f>
        <v>Android</v>
      </c>
      <c r="H3816" s="69" t="s">
        <v>188</v>
      </c>
      <c r="I3816" t="s">
        <v>196</v>
      </c>
      <c r="J3816" s="69">
        <f>precio_alta!T122</f>
        <v>1079</v>
      </c>
    </row>
    <row r="3817" spans="1:10" x14ac:dyDescent="0.3">
      <c r="A3817" t="str">
        <f t="shared" si="59"/>
        <v>ZTE NUBIA NEO5 256GB 5GMax Negocios + 55.90CUOTA</v>
      </c>
      <c r="B3817" s="69" t="str">
        <f>precio_alta!A123</f>
        <v>Corriente</v>
      </c>
      <c r="C3817" s="69" t="str">
        <f>precio_alta!B123</f>
        <v>5G</v>
      </c>
      <c r="D3817" s="69" t="str">
        <f>precio_alta!C123</f>
        <v>ZTE</v>
      </c>
      <c r="E3817" s="69" t="str">
        <f>precio_alta!D123</f>
        <v>ZTE NUBIA NEO5 256GB 5G</v>
      </c>
      <c r="F3817" s="69">
        <f>precio_alta!E123</f>
        <v>1109</v>
      </c>
      <c r="G3817" s="69" t="str">
        <f>precio_alta!F123</f>
        <v>Android</v>
      </c>
      <c r="H3817" s="69" t="s">
        <v>188</v>
      </c>
      <c r="I3817" t="s">
        <v>196</v>
      </c>
      <c r="J3817" s="69">
        <f>precio_alta!T123</f>
        <v>1295</v>
      </c>
    </row>
    <row r="3818" spans="1:10" x14ac:dyDescent="0.3">
      <c r="A3818" t="str">
        <f t="shared" si="59"/>
        <v>ZTE NUBIA V80 MAX 256GBMax Negocios + 55.90CUOTA</v>
      </c>
      <c r="B3818" s="69" t="str">
        <f>precio_alta!A124</f>
        <v>Corriente</v>
      </c>
      <c r="C3818" s="69" t="str">
        <f>precio_alta!B124</f>
        <v>4G</v>
      </c>
      <c r="D3818" s="69" t="str">
        <f>precio_alta!C124</f>
        <v>ZTE</v>
      </c>
      <c r="E3818" s="69" t="str">
        <f>precio_alta!D124</f>
        <v>ZTE NUBIA V80 MAX 256GB</v>
      </c>
      <c r="F3818" s="69">
        <f>precio_alta!E124</f>
        <v>629</v>
      </c>
      <c r="G3818" s="69" t="str">
        <f>precio_alta!F124</f>
        <v>Android</v>
      </c>
      <c r="H3818" s="69" t="s">
        <v>188</v>
      </c>
      <c r="I3818" t="s">
        <v>196</v>
      </c>
      <c r="J3818" s="69">
        <f>precio_alta!T124</f>
        <v>731</v>
      </c>
    </row>
    <row r="3819" spans="1:10" x14ac:dyDescent="0.3">
      <c r="A3819" t="str">
        <f t="shared" si="59"/>
        <v>ZTE NUBIA V80 PRO 256GBMax Negocios + 55.90CUOTA</v>
      </c>
      <c r="B3819" s="69" t="str">
        <f>precio_alta!A125</f>
        <v>Corriente</v>
      </c>
      <c r="C3819" s="69" t="str">
        <f>precio_alta!B125</f>
        <v>4G</v>
      </c>
      <c r="D3819" s="69" t="str">
        <f>precio_alta!C125</f>
        <v>ZTE</v>
      </c>
      <c r="E3819" s="69" t="str">
        <f>precio_alta!D125</f>
        <v>ZTE NUBIA V80 PRO 256GB</v>
      </c>
      <c r="F3819" s="69">
        <f>precio_alta!E125</f>
        <v>659</v>
      </c>
      <c r="G3819" s="69" t="str">
        <f>precio_alta!F125</f>
        <v>Android</v>
      </c>
      <c r="H3819" s="69" t="s">
        <v>188</v>
      </c>
      <c r="I3819" t="s">
        <v>196</v>
      </c>
      <c r="J3819" s="69">
        <f>precio_alta!T125</f>
        <v>767</v>
      </c>
    </row>
    <row r="3820" spans="1:10" x14ac:dyDescent="0.3">
      <c r="A3820" t="e">
        <f t="shared" si="59"/>
        <v>#REF!</v>
      </c>
      <c r="B3820" s="69" t="e">
        <f>precio_alta!#REF!</f>
        <v>#REF!</v>
      </c>
      <c r="C3820" s="69" t="e">
        <f>precio_alta!#REF!</f>
        <v>#REF!</v>
      </c>
      <c r="D3820" s="69" t="e">
        <f>precio_alta!#REF!</f>
        <v>#REF!</v>
      </c>
      <c r="E3820" s="69" t="e">
        <f>precio_alta!#REF!</f>
        <v>#REF!</v>
      </c>
      <c r="F3820" s="69" t="e">
        <f>precio_alta!#REF!</f>
        <v>#REF!</v>
      </c>
      <c r="G3820" s="69" t="e">
        <f>precio_alta!#REF!</f>
        <v>#REF!</v>
      </c>
      <c r="H3820" s="69" t="s">
        <v>188</v>
      </c>
      <c r="I3820" t="s">
        <v>196</v>
      </c>
      <c r="J3820" s="69" t="e">
        <f>precio_alta!#REF!</f>
        <v>#REF!</v>
      </c>
    </row>
    <row r="3821" spans="1:10" x14ac:dyDescent="0.3">
      <c r="A3821" t="e">
        <f t="shared" si="59"/>
        <v>#REF!</v>
      </c>
      <c r="B3821" s="69" t="e">
        <f>precio_alta!#REF!</f>
        <v>#REF!</v>
      </c>
      <c r="C3821" s="69" t="e">
        <f>precio_alta!#REF!</f>
        <v>#REF!</v>
      </c>
      <c r="D3821" s="69" t="e">
        <f>precio_alta!#REF!</f>
        <v>#REF!</v>
      </c>
      <c r="E3821" s="69" t="e">
        <f>precio_alta!#REF!</f>
        <v>#REF!</v>
      </c>
      <c r="F3821" s="69" t="e">
        <f>precio_alta!#REF!</f>
        <v>#REF!</v>
      </c>
      <c r="G3821" s="69" t="e">
        <f>precio_alta!#REF!</f>
        <v>#REF!</v>
      </c>
      <c r="H3821" s="69" t="s">
        <v>188</v>
      </c>
      <c r="I3821" t="s">
        <v>196</v>
      </c>
      <c r="J3821" s="69" t="e">
        <f>precio_alta!#REF!</f>
        <v>#REF!</v>
      </c>
    </row>
    <row r="3822" spans="1:10" x14ac:dyDescent="0.3">
      <c r="A3822" t="e">
        <f t="shared" si="59"/>
        <v>#REF!</v>
      </c>
      <c r="B3822" s="69" t="e">
        <f>precio_alta!#REF!</f>
        <v>#REF!</v>
      </c>
      <c r="C3822" s="69" t="e">
        <f>precio_alta!#REF!</f>
        <v>#REF!</v>
      </c>
      <c r="D3822" s="69" t="e">
        <f>precio_alta!#REF!</f>
        <v>#REF!</v>
      </c>
      <c r="E3822" s="69" t="e">
        <f>precio_alta!#REF!</f>
        <v>#REF!</v>
      </c>
      <c r="F3822" s="69" t="e">
        <f>precio_alta!#REF!</f>
        <v>#REF!</v>
      </c>
      <c r="G3822" s="69" t="e">
        <f>precio_alta!#REF!</f>
        <v>#REF!</v>
      </c>
      <c r="H3822" s="69" t="s">
        <v>188</v>
      </c>
      <c r="I3822" t="s">
        <v>196</v>
      </c>
      <c r="J3822" s="69" t="e">
        <f>precio_alta!#REF!</f>
        <v>#REF!</v>
      </c>
    </row>
    <row r="3823" spans="1:10" x14ac:dyDescent="0.3">
      <c r="A3823" t="e">
        <f t="shared" si="59"/>
        <v>#REF!</v>
      </c>
      <c r="B3823" s="69" t="e">
        <f>precio_alta!#REF!</f>
        <v>#REF!</v>
      </c>
      <c r="C3823" s="69" t="e">
        <f>precio_alta!#REF!</f>
        <v>#REF!</v>
      </c>
      <c r="D3823" s="69" t="e">
        <f>precio_alta!#REF!</f>
        <v>#REF!</v>
      </c>
      <c r="E3823" s="69" t="e">
        <f>precio_alta!#REF!</f>
        <v>#REF!</v>
      </c>
      <c r="F3823" s="69" t="e">
        <f>precio_alta!#REF!</f>
        <v>#REF!</v>
      </c>
      <c r="G3823" s="69" t="e">
        <f>precio_alta!#REF!</f>
        <v>#REF!</v>
      </c>
      <c r="H3823" s="69" t="s">
        <v>188</v>
      </c>
      <c r="I3823" t="s">
        <v>196</v>
      </c>
      <c r="J3823" s="69" t="e">
        <f>precio_alta!#REF!</f>
        <v>#REF!</v>
      </c>
    </row>
    <row r="3824" spans="1:10" x14ac:dyDescent="0.3">
      <c r="A3824" t="e">
        <f t="shared" si="59"/>
        <v>#REF!</v>
      </c>
      <c r="B3824" s="69" t="e">
        <f>precio_alta!#REF!</f>
        <v>#REF!</v>
      </c>
      <c r="C3824" s="69" t="e">
        <f>precio_alta!#REF!</f>
        <v>#REF!</v>
      </c>
      <c r="D3824" s="69" t="e">
        <f>precio_alta!#REF!</f>
        <v>#REF!</v>
      </c>
      <c r="E3824" s="69" t="e">
        <f>precio_alta!#REF!</f>
        <v>#REF!</v>
      </c>
      <c r="F3824" s="69" t="e">
        <f>precio_alta!#REF!</f>
        <v>#REF!</v>
      </c>
      <c r="G3824" s="69" t="e">
        <f>precio_alta!#REF!</f>
        <v>#REF!</v>
      </c>
      <c r="H3824" s="69" t="s">
        <v>188</v>
      </c>
      <c r="I3824" t="s">
        <v>196</v>
      </c>
      <c r="J3824" s="69" t="e">
        <f>precio_alta!#REF!</f>
        <v>#REF!</v>
      </c>
    </row>
    <row r="3825" spans="1:10" x14ac:dyDescent="0.3">
      <c r="A3825" t="e">
        <f t="shared" si="59"/>
        <v>#REF!</v>
      </c>
      <c r="B3825" s="69" t="e">
        <f>precio_alta!#REF!</f>
        <v>#REF!</v>
      </c>
      <c r="C3825" s="69" t="e">
        <f>precio_alta!#REF!</f>
        <v>#REF!</v>
      </c>
      <c r="D3825" s="69" t="e">
        <f>precio_alta!#REF!</f>
        <v>#REF!</v>
      </c>
      <c r="E3825" s="69" t="e">
        <f>precio_alta!#REF!</f>
        <v>#REF!</v>
      </c>
      <c r="F3825" s="69" t="e">
        <f>precio_alta!#REF!</f>
        <v>#REF!</v>
      </c>
      <c r="G3825" s="69" t="e">
        <f>precio_alta!#REF!</f>
        <v>#REF!</v>
      </c>
      <c r="H3825" s="69" t="s">
        <v>188</v>
      </c>
      <c r="I3825" t="s">
        <v>196</v>
      </c>
      <c r="J3825" s="69" t="e">
        <f>precio_alta!#REF!</f>
        <v>#REF!</v>
      </c>
    </row>
    <row r="3826" spans="1:10" x14ac:dyDescent="0.3">
      <c r="A3826" t="e">
        <f t="shared" si="59"/>
        <v>#REF!</v>
      </c>
      <c r="B3826" s="69" t="e">
        <f>precio_alta!#REF!</f>
        <v>#REF!</v>
      </c>
      <c r="C3826" s="69" t="e">
        <f>precio_alta!#REF!</f>
        <v>#REF!</v>
      </c>
      <c r="D3826" s="69" t="e">
        <f>precio_alta!#REF!</f>
        <v>#REF!</v>
      </c>
      <c r="E3826" s="69" t="e">
        <f>precio_alta!#REF!</f>
        <v>#REF!</v>
      </c>
      <c r="F3826" s="69" t="e">
        <f>precio_alta!#REF!</f>
        <v>#REF!</v>
      </c>
      <c r="G3826" s="69" t="e">
        <f>precio_alta!#REF!</f>
        <v>#REF!</v>
      </c>
      <c r="H3826" s="69" t="s">
        <v>188</v>
      </c>
      <c r="I3826" t="s">
        <v>196</v>
      </c>
      <c r="J3826" s="69" t="e">
        <f>precio_alta!#REF!</f>
        <v>#REF!</v>
      </c>
    </row>
    <row r="3827" spans="1:10" x14ac:dyDescent="0.3">
      <c r="A3827" t="e">
        <f t="shared" si="59"/>
        <v>#REF!</v>
      </c>
      <c r="B3827" s="69" t="e">
        <f>precio_alta!#REF!</f>
        <v>#REF!</v>
      </c>
      <c r="C3827" s="69" t="e">
        <f>precio_alta!#REF!</f>
        <v>#REF!</v>
      </c>
      <c r="D3827" s="69" t="e">
        <f>precio_alta!#REF!</f>
        <v>#REF!</v>
      </c>
      <c r="E3827" s="69" t="e">
        <f>precio_alta!#REF!</f>
        <v>#REF!</v>
      </c>
      <c r="F3827" s="69" t="e">
        <f>precio_alta!#REF!</f>
        <v>#REF!</v>
      </c>
      <c r="G3827" s="69" t="e">
        <f>precio_alta!#REF!</f>
        <v>#REF!</v>
      </c>
      <c r="H3827" s="69" t="s">
        <v>188</v>
      </c>
      <c r="I3827" t="s">
        <v>196</v>
      </c>
      <c r="J3827" s="69" t="e">
        <f>precio_alta!#REF!</f>
        <v>#REF!</v>
      </c>
    </row>
    <row r="3828" spans="1:10" x14ac:dyDescent="0.3">
      <c r="A3828" t="e">
        <f t="shared" si="59"/>
        <v>#REF!</v>
      </c>
      <c r="B3828" s="69" t="e">
        <f>precio_alta!#REF!</f>
        <v>#REF!</v>
      </c>
      <c r="C3828" s="69" t="e">
        <f>precio_alta!#REF!</f>
        <v>#REF!</v>
      </c>
      <c r="D3828" s="69" t="e">
        <f>precio_alta!#REF!</f>
        <v>#REF!</v>
      </c>
      <c r="E3828" s="69" t="e">
        <f>precio_alta!#REF!</f>
        <v>#REF!</v>
      </c>
      <c r="F3828" s="69" t="e">
        <f>precio_alta!#REF!</f>
        <v>#REF!</v>
      </c>
      <c r="G3828" s="69" t="e">
        <f>precio_alta!#REF!</f>
        <v>#REF!</v>
      </c>
      <c r="H3828" s="69" t="s">
        <v>188</v>
      </c>
      <c r="I3828" t="s">
        <v>196</v>
      </c>
      <c r="J3828" s="69" t="e">
        <f>precio_alta!#REF!</f>
        <v>#REF!</v>
      </c>
    </row>
    <row r="3829" spans="1:10" x14ac:dyDescent="0.3">
      <c r="A3829" t="e">
        <f t="shared" si="59"/>
        <v>#REF!</v>
      </c>
      <c r="B3829" s="69" t="e">
        <f>precio_alta!#REF!</f>
        <v>#REF!</v>
      </c>
      <c r="C3829" s="69" t="e">
        <f>precio_alta!#REF!</f>
        <v>#REF!</v>
      </c>
      <c r="D3829" s="69" t="e">
        <f>precio_alta!#REF!</f>
        <v>#REF!</v>
      </c>
      <c r="E3829" s="69" t="e">
        <f>precio_alta!#REF!</f>
        <v>#REF!</v>
      </c>
      <c r="F3829" s="69" t="e">
        <f>precio_alta!#REF!</f>
        <v>#REF!</v>
      </c>
      <c r="G3829" s="69" t="e">
        <f>precio_alta!#REF!</f>
        <v>#REF!</v>
      </c>
      <c r="H3829" s="69" t="s">
        <v>188</v>
      </c>
      <c r="I3829" t="s">
        <v>196</v>
      </c>
      <c r="J3829" s="69" t="e">
        <f>precio_alta!#REF!</f>
        <v>#REF!</v>
      </c>
    </row>
    <row r="3830" spans="1:10" x14ac:dyDescent="0.3">
      <c r="A3830" t="e">
        <f t="shared" si="59"/>
        <v>#REF!</v>
      </c>
      <c r="B3830" s="69" t="e">
        <f>precio_alta!#REF!</f>
        <v>#REF!</v>
      </c>
      <c r="C3830" s="69" t="e">
        <f>precio_alta!#REF!</f>
        <v>#REF!</v>
      </c>
      <c r="D3830" s="69" t="e">
        <f>precio_alta!#REF!</f>
        <v>#REF!</v>
      </c>
      <c r="E3830" s="69" t="e">
        <f>precio_alta!#REF!</f>
        <v>#REF!</v>
      </c>
      <c r="F3830" s="69" t="e">
        <f>precio_alta!#REF!</f>
        <v>#REF!</v>
      </c>
      <c r="G3830" s="69" t="e">
        <f>precio_alta!#REF!</f>
        <v>#REF!</v>
      </c>
      <c r="H3830" s="69" t="s">
        <v>188</v>
      </c>
      <c r="I3830" t="s">
        <v>196</v>
      </c>
      <c r="J3830" s="69" t="e">
        <f>precio_alta!#REF!</f>
        <v>#REF!</v>
      </c>
    </row>
    <row r="3831" spans="1:10" x14ac:dyDescent="0.3">
      <c r="A3831" t="e">
        <f t="shared" si="59"/>
        <v>#REF!</v>
      </c>
      <c r="B3831" s="69" t="e">
        <f>precio_alta!#REF!</f>
        <v>#REF!</v>
      </c>
      <c r="C3831" s="69" t="e">
        <f>precio_alta!#REF!</f>
        <v>#REF!</v>
      </c>
      <c r="D3831" s="69" t="e">
        <f>precio_alta!#REF!</f>
        <v>#REF!</v>
      </c>
      <c r="E3831" s="69" t="e">
        <f>precio_alta!#REF!</f>
        <v>#REF!</v>
      </c>
      <c r="F3831" s="69" t="e">
        <f>precio_alta!#REF!</f>
        <v>#REF!</v>
      </c>
      <c r="G3831" s="69" t="e">
        <f>precio_alta!#REF!</f>
        <v>#REF!</v>
      </c>
      <c r="H3831" s="69" t="s">
        <v>188</v>
      </c>
      <c r="I3831" t="s">
        <v>196</v>
      </c>
      <c r="J3831" s="69" t="e">
        <f>precio_alta!#REF!</f>
        <v>#REF!</v>
      </c>
    </row>
    <row r="3832" spans="1:10" x14ac:dyDescent="0.3">
      <c r="A3832" t="e">
        <f t="shared" si="59"/>
        <v>#REF!</v>
      </c>
      <c r="B3832" s="69" t="e">
        <f>precio_alta!#REF!</f>
        <v>#REF!</v>
      </c>
      <c r="C3832" s="69" t="e">
        <f>precio_alta!#REF!</f>
        <v>#REF!</v>
      </c>
      <c r="D3832" s="69" t="e">
        <f>precio_alta!#REF!</f>
        <v>#REF!</v>
      </c>
      <c r="E3832" s="69" t="e">
        <f>precio_alta!#REF!</f>
        <v>#REF!</v>
      </c>
      <c r="F3832" s="69" t="e">
        <f>precio_alta!#REF!</f>
        <v>#REF!</v>
      </c>
      <c r="G3832" s="69" t="e">
        <f>precio_alta!#REF!</f>
        <v>#REF!</v>
      </c>
      <c r="H3832" s="69" t="s">
        <v>188</v>
      </c>
      <c r="I3832" t="s">
        <v>196</v>
      </c>
      <c r="J3832" s="69" t="e">
        <f>precio_alta!#REF!</f>
        <v>#REF!</v>
      </c>
    </row>
    <row r="3833" spans="1:10" x14ac:dyDescent="0.3">
      <c r="A3833" t="str">
        <f t="shared" si="59"/>
        <v>0Max Negocios + 55.90CUOTA</v>
      </c>
      <c r="B3833" s="69">
        <f>precio_alta!A127</f>
        <v>0</v>
      </c>
      <c r="C3833" s="69">
        <f>precio_alta!B127</f>
        <v>0</v>
      </c>
      <c r="D3833" s="69">
        <f>precio_alta!C127</f>
        <v>0</v>
      </c>
      <c r="E3833" s="69">
        <f>precio_alta!D127</f>
        <v>0</v>
      </c>
      <c r="F3833" s="69">
        <f>precio_alta!E127</f>
        <v>0</v>
      </c>
      <c r="G3833" s="69">
        <f>precio_alta!F127</f>
        <v>0</v>
      </c>
      <c r="H3833" s="69" t="s">
        <v>188</v>
      </c>
      <c r="I3833" t="s">
        <v>196</v>
      </c>
      <c r="J3833" s="69">
        <f>precio_alta!T127</f>
        <v>0</v>
      </c>
    </row>
    <row r="3834" spans="1:10" x14ac:dyDescent="0.3">
      <c r="A3834" t="str">
        <f t="shared" si="59"/>
        <v>0Max Negocios + 55.90CUOTA</v>
      </c>
      <c r="B3834" s="69">
        <f>precio_alta!A128</f>
        <v>0</v>
      </c>
      <c r="C3834" s="69">
        <f>precio_alta!B128</f>
        <v>0</v>
      </c>
      <c r="D3834" s="69">
        <f>precio_alta!C128</f>
        <v>0</v>
      </c>
      <c r="E3834" s="69">
        <f>precio_alta!D128</f>
        <v>0</v>
      </c>
      <c r="F3834" s="69">
        <f>precio_alta!E128</f>
        <v>0</v>
      </c>
      <c r="G3834" s="69">
        <f>precio_alta!F128</f>
        <v>0</v>
      </c>
      <c r="H3834" s="69" t="s">
        <v>188</v>
      </c>
      <c r="I3834" t="s">
        <v>196</v>
      </c>
      <c r="J3834" s="69">
        <f>precio_alta!T128</f>
        <v>0</v>
      </c>
    </row>
    <row r="3835" spans="1:10" x14ac:dyDescent="0.3">
      <c r="A3835" t="str">
        <f t="shared" si="59"/>
        <v>0Max Negocios + 55.90CUOTA</v>
      </c>
      <c r="B3835" s="69">
        <f>precio_alta!A129</f>
        <v>0</v>
      </c>
      <c r="C3835" s="69">
        <f>precio_alta!B129</f>
        <v>0</v>
      </c>
      <c r="D3835" s="69">
        <f>precio_alta!C129</f>
        <v>0</v>
      </c>
      <c r="E3835" s="69">
        <f>precio_alta!D129</f>
        <v>0</v>
      </c>
      <c r="F3835" s="69">
        <f>precio_alta!E129</f>
        <v>0</v>
      </c>
      <c r="G3835" s="69">
        <f>precio_alta!F129</f>
        <v>0</v>
      </c>
      <c r="H3835" s="69" t="s">
        <v>188</v>
      </c>
      <c r="I3835" t="s">
        <v>196</v>
      </c>
      <c r="J3835" s="69">
        <f>precio_alta!T129</f>
        <v>0</v>
      </c>
    </row>
    <row r="3836" spans="1:10" x14ac:dyDescent="0.3">
      <c r="A3836" t="str">
        <f t="shared" si="59"/>
        <v>0Max Negocios + 55.90CUOTA</v>
      </c>
      <c r="B3836" s="69">
        <f>precio_alta!A130</f>
        <v>0</v>
      </c>
      <c r="C3836" s="69">
        <f>precio_alta!B130</f>
        <v>0</v>
      </c>
      <c r="D3836" s="69">
        <f>precio_alta!C130</f>
        <v>0</v>
      </c>
      <c r="E3836" s="69">
        <f>precio_alta!D130</f>
        <v>0</v>
      </c>
      <c r="F3836" s="69">
        <f>precio_alta!E130</f>
        <v>0</v>
      </c>
      <c r="G3836" s="69">
        <f>precio_alta!F130</f>
        <v>0</v>
      </c>
      <c r="H3836" s="69" t="s">
        <v>188</v>
      </c>
      <c r="I3836" t="s">
        <v>196</v>
      </c>
      <c r="J3836" s="69">
        <f>precio_alta!T130</f>
        <v>0</v>
      </c>
    </row>
    <row r="3837" spans="1:10" x14ac:dyDescent="0.3">
      <c r="A3837" t="str">
        <f t="shared" si="59"/>
        <v>0Max Negocios + 55.90CUOTA</v>
      </c>
      <c r="B3837" s="69">
        <f>precio_alta!A131</f>
        <v>0</v>
      </c>
      <c r="C3837" s="69">
        <f>precio_alta!B131</f>
        <v>0</v>
      </c>
      <c r="D3837" s="69">
        <f>precio_alta!C131</f>
        <v>0</v>
      </c>
      <c r="E3837" s="69">
        <f>precio_alta!D131</f>
        <v>0</v>
      </c>
      <c r="F3837" s="69">
        <f>precio_alta!E131</f>
        <v>0</v>
      </c>
      <c r="G3837" s="69">
        <f>precio_alta!F131</f>
        <v>0</v>
      </c>
      <c r="H3837" s="69" t="s">
        <v>188</v>
      </c>
      <c r="I3837" t="s">
        <v>196</v>
      </c>
      <c r="J3837" s="69">
        <f>precio_alta!T131</f>
        <v>0</v>
      </c>
    </row>
    <row r="3838" spans="1:10" x14ac:dyDescent="0.3">
      <c r="A3838" t="str">
        <f t="shared" si="59"/>
        <v>0Max Negocios + 55.90CUOTA</v>
      </c>
      <c r="B3838" s="69">
        <f>precio_alta!A132</f>
        <v>0</v>
      </c>
      <c r="C3838" s="69">
        <f>precio_alta!B132</f>
        <v>0</v>
      </c>
      <c r="D3838" s="69">
        <f>precio_alta!C132</f>
        <v>0</v>
      </c>
      <c r="E3838" s="69">
        <f>precio_alta!D132</f>
        <v>0</v>
      </c>
      <c r="F3838" s="69">
        <f>precio_alta!E132</f>
        <v>0</v>
      </c>
      <c r="G3838" s="69">
        <f>precio_alta!F132</f>
        <v>0</v>
      </c>
      <c r="H3838" s="69" t="s">
        <v>188</v>
      </c>
      <c r="I3838" t="s">
        <v>196</v>
      </c>
      <c r="J3838" s="69">
        <f>precio_alta!T132</f>
        <v>0</v>
      </c>
    </row>
    <row r="3839" spans="1:10" x14ac:dyDescent="0.3">
      <c r="A3839" t="str">
        <f t="shared" si="59"/>
        <v>0Max Negocios + 55.90CUOTA</v>
      </c>
      <c r="B3839" s="69">
        <f>precio_alta!A133</f>
        <v>0</v>
      </c>
      <c r="C3839" s="69">
        <f>precio_alta!B133</f>
        <v>0</v>
      </c>
      <c r="D3839" s="69">
        <f>precio_alta!C133</f>
        <v>0</v>
      </c>
      <c r="E3839" s="69">
        <f>precio_alta!D133</f>
        <v>0</v>
      </c>
      <c r="F3839" s="69">
        <f>precio_alta!E133</f>
        <v>0</v>
      </c>
      <c r="G3839" s="69">
        <f>precio_alta!F133</f>
        <v>0</v>
      </c>
      <c r="H3839" s="69" t="s">
        <v>188</v>
      </c>
      <c r="I3839" t="s">
        <v>196</v>
      </c>
      <c r="J3839" s="69">
        <f>precio_alta!T133</f>
        <v>0</v>
      </c>
    </row>
    <row r="3840" spans="1:10" x14ac:dyDescent="0.3">
      <c r="A3840" t="str">
        <f t="shared" si="59"/>
        <v>0Max Negocios + 55.90CUOTA</v>
      </c>
      <c r="B3840" s="69">
        <f>precio_alta!A134</f>
        <v>0</v>
      </c>
      <c r="C3840" s="69">
        <f>precio_alta!B134</f>
        <v>0</v>
      </c>
      <c r="D3840" s="69">
        <f>precio_alta!C134</f>
        <v>0</v>
      </c>
      <c r="E3840" s="69">
        <f>precio_alta!D134</f>
        <v>0</v>
      </c>
      <c r="F3840" s="69">
        <f>precio_alta!E134</f>
        <v>0</v>
      </c>
      <c r="G3840" s="69">
        <f>precio_alta!F134</f>
        <v>0</v>
      </c>
      <c r="H3840" s="69" t="s">
        <v>188</v>
      </c>
      <c r="I3840" t="s">
        <v>196</v>
      </c>
      <c r="J3840" s="69">
        <f>precio_alta!T134</f>
        <v>0</v>
      </c>
    </row>
    <row r="3841" spans="1:10" x14ac:dyDescent="0.3">
      <c r="A3841" t="str">
        <f t="shared" si="59"/>
        <v>0Max Negocios + 55.90CUOTA</v>
      </c>
      <c r="B3841" s="69">
        <f>precio_alta!A135</f>
        <v>0</v>
      </c>
      <c r="C3841" s="69">
        <f>precio_alta!B135</f>
        <v>0</v>
      </c>
      <c r="D3841" s="69">
        <f>precio_alta!C135</f>
        <v>0</v>
      </c>
      <c r="E3841" s="69">
        <f>precio_alta!D135</f>
        <v>0</v>
      </c>
      <c r="F3841" s="69">
        <f>precio_alta!E135</f>
        <v>0</v>
      </c>
      <c r="G3841" s="69">
        <f>precio_alta!F135</f>
        <v>0</v>
      </c>
      <c r="H3841" s="69" t="s">
        <v>188</v>
      </c>
      <c r="I3841" t="s">
        <v>196</v>
      </c>
      <c r="J3841" s="69">
        <f>precio_alta!T135</f>
        <v>0</v>
      </c>
    </row>
    <row r="3842" spans="1:10" x14ac:dyDescent="0.3">
      <c r="A3842" t="str">
        <f t="shared" si="59"/>
        <v>0Max Negocios + 55.90CUOTA</v>
      </c>
      <c r="B3842" s="69">
        <f>precio_alta!A136</f>
        <v>0</v>
      </c>
      <c r="C3842" s="69">
        <f>precio_alta!B136</f>
        <v>0</v>
      </c>
      <c r="D3842" s="69">
        <f>precio_alta!C136</f>
        <v>0</v>
      </c>
      <c r="E3842" s="69">
        <f>precio_alta!D136</f>
        <v>0</v>
      </c>
      <c r="F3842" s="69">
        <f>precio_alta!E136</f>
        <v>0</v>
      </c>
      <c r="G3842" s="69">
        <f>precio_alta!F136</f>
        <v>0</v>
      </c>
      <c r="H3842" s="69" t="s">
        <v>188</v>
      </c>
      <c r="I3842" t="s">
        <v>196</v>
      </c>
      <c r="J3842" s="69">
        <f>precio_alta!T136</f>
        <v>0</v>
      </c>
    </row>
    <row r="3843" spans="1:10" x14ac:dyDescent="0.3">
      <c r="A3843" t="str">
        <f t="shared" ref="A3843:A3906" si="60">CONCATENATE(E3843,I3843,H3843)</f>
        <v>0Max Negocios + 55.90CUOTA</v>
      </c>
      <c r="B3843" s="69">
        <f>precio_alta!A137</f>
        <v>0</v>
      </c>
      <c r="C3843" s="69">
        <f>precio_alta!B137</f>
        <v>0</v>
      </c>
      <c r="D3843" s="69">
        <f>precio_alta!C137</f>
        <v>0</v>
      </c>
      <c r="E3843" s="69">
        <f>precio_alta!D137</f>
        <v>0</v>
      </c>
      <c r="F3843" s="69">
        <f>precio_alta!E137</f>
        <v>0</v>
      </c>
      <c r="G3843" s="69">
        <f>precio_alta!F137</f>
        <v>0</v>
      </c>
      <c r="H3843" s="69" t="s">
        <v>188</v>
      </c>
      <c r="I3843" t="s">
        <v>196</v>
      </c>
      <c r="J3843" s="69">
        <f>precio_alta!T137</f>
        <v>0</v>
      </c>
    </row>
    <row r="3844" spans="1:10" x14ac:dyDescent="0.3">
      <c r="A3844" t="str">
        <f t="shared" si="60"/>
        <v>0Max Negocios + 55.90CUOTA</v>
      </c>
      <c r="B3844" s="69">
        <f>precio_alta!A138</f>
        <v>0</v>
      </c>
      <c r="C3844" s="69">
        <f>precio_alta!B138</f>
        <v>0</v>
      </c>
      <c r="D3844" s="69">
        <f>precio_alta!C138</f>
        <v>0</v>
      </c>
      <c r="E3844" s="69">
        <f>precio_alta!D138</f>
        <v>0</v>
      </c>
      <c r="F3844" s="69">
        <f>precio_alta!E138</f>
        <v>0</v>
      </c>
      <c r="G3844" s="69">
        <f>precio_alta!F138</f>
        <v>0</v>
      </c>
      <c r="H3844" s="69" t="s">
        <v>188</v>
      </c>
      <c r="I3844" t="s">
        <v>196</v>
      </c>
      <c r="J3844" s="69">
        <f>precio_alta!T138</f>
        <v>0</v>
      </c>
    </row>
    <row r="3845" spans="1:10" x14ac:dyDescent="0.3">
      <c r="A3845" t="str">
        <f t="shared" si="60"/>
        <v>0Max Negocios + 55.90CUOTA</v>
      </c>
      <c r="B3845" s="69">
        <f>precio_alta!A139</f>
        <v>0</v>
      </c>
      <c r="C3845" s="69">
        <f>precio_alta!B139</f>
        <v>0</v>
      </c>
      <c r="D3845" s="69">
        <f>precio_alta!C139</f>
        <v>0</v>
      </c>
      <c r="E3845" s="69">
        <f>precio_alta!D139</f>
        <v>0</v>
      </c>
      <c r="F3845" s="69">
        <f>precio_alta!E139</f>
        <v>0</v>
      </c>
      <c r="G3845" s="69">
        <f>precio_alta!F139</f>
        <v>0</v>
      </c>
      <c r="H3845" s="69" t="s">
        <v>188</v>
      </c>
      <c r="I3845" t="s">
        <v>196</v>
      </c>
      <c r="J3845" s="69">
        <f>precio_alta!T139</f>
        <v>0</v>
      </c>
    </row>
    <row r="3846" spans="1:10" x14ac:dyDescent="0.3">
      <c r="A3846" t="str">
        <f t="shared" si="60"/>
        <v>0Max Negocios + 55.90CUOTA</v>
      </c>
      <c r="B3846" s="69">
        <f>precio_alta!A140</f>
        <v>0</v>
      </c>
      <c r="C3846" s="69">
        <f>precio_alta!B140</f>
        <v>0</v>
      </c>
      <c r="D3846" s="69">
        <f>precio_alta!C140</f>
        <v>0</v>
      </c>
      <c r="E3846" s="69">
        <f>precio_alta!D140</f>
        <v>0</v>
      </c>
      <c r="F3846" s="69">
        <f>precio_alta!E140</f>
        <v>0</v>
      </c>
      <c r="G3846" s="69">
        <f>precio_alta!F140</f>
        <v>0</v>
      </c>
      <c r="H3846" s="69" t="s">
        <v>188</v>
      </c>
      <c r="I3846" t="s">
        <v>196</v>
      </c>
      <c r="J3846" s="69">
        <f>precio_alta!T140</f>
        <v>0</v>
      </c>
    </row>
    <row r="3847" spans="1:10" x14ac:dyDescent="0.3">
      <c r="A3847" t="str">
        <f t="shared" si="60"/>
        <v>0Max Negocios + 55.90CUOTA</v>
      </c>
      <c r="B3847" s="69">
        <f>precio_alta!A141</f>
        <v>0</v>
      </c>
      <c r="C3847" s="69">
        <f>precio_alta!B141</f>
        <v>0</v>
      </c>
      <c r="D3847" s="69">
        <f>precio_alta!C141</f>
        <v>0</v>
      </c>
      <c r="E3847" s="69">
        <f>precio_alta!D141</f>
        <v>0</v>
      </c>
      <c r="F3847" s="69">
        <f>precio_alta!E141</f>
        <v>0</v>
      </c>
      <c r="G3847" s="69">
        <f>precio_alta!F141</f>
        <v>0</v>
      </c>
      <c r="H3847" s="69" t="s">
        <v>188</v>
      </c>
      <c r="I3847" t="s">
        <v>196</v>
      </c>
      <c r="J3847" s="69">
        <f>precio_alta!T141</f>
        <v>0</v>
      </c>
    </row>
    <row r="3848" spans="1:10" x14ac:dyDescent="0.3">
      <c r="A3848" t="str">
        <f t="shared" si="60"/>
        <v>0Max Negocios + 55.90CUOTA</v>
      </c>
      <c r="B3848" s="69">
        <f>precio_alta!A142</f>
        <v>0</v>
      </c>
      <c r="C3848" s="69">
        <f>precio_alta!B142</f>
        <v>0</v>
      </c>
      <c r="D3848" s="69">
        <f>precio_alta!C142</f>
        <v>0</v>
      </c>
      <c r="E3848" s="69">
        <f>precio_alta!D142</f>
        <v>0</v>
      </c>
      <c r="F3848" s="69">
        <f>precio_alta!E142</f>
        <v>0</v>
      </c>
      <c r="G3848" s="69">
        <f>precio_alta!F142</f>
        <v>0</v>
      </c>
      <c r="H3848" s="69" t="s">
        <v>188</v>
      </c>
      <c r="I3848" t="s">
        <v>196</v>
      </c>
      <c r="J3848" s="69">
        <f>precio_alta!T142</f>
        <v>0</v>
      </c>
    </row>
    <row r="3849" spans="1:10" x14ac:dyDescent="0.3">
      <c r="A3849" t="str">
        <f t="shared" si="60"/>
        <v>0Max Negocios + 55.90CUOTA</v>
      </c>
      <c r="B3849" s="69">
        <f>precio_alta!A143</f>
        <v>0</v>
      </c>
      <c r="C3849" s="69">
        <f>precio_alta!B143</f>
        <v>0</v>
      </c>
      <c r="D3849" s="69">
        <f>precio_alta!C143</f>
        <v>0</v>
      </c>
      <c r="E3849" s="69">
        <f>precio_alta!D143</f>
        <v>0</v>
      </c>
      <c r="F3849" s="69">
        <f>precio_alta!E143</f>
        <v>0</v>
      </c>
      <c r="G3849" s="69">
        <f>precio_alta!F143</f>
        <v>0</v>
      </c>
      <c r="H3849" s="69" t="s">
        <v>188</v>
      </c>
      <c r="I3849" t="s">
        <v>196</v>
      </c>
      <c r="J3849" s="69">
        <f>precio_alta!T143</f>
        <v>0</v>
      </c>
    </row>
    <row r="3850" spans="1:10" x14ac:dyDescent="0.3">
      <c r="A3850" t="str">
        <f t="shared" si="60"/>
        <v>0Max Negocios + 55.90CUOTA</v>
      </c>
      <c r="B3850" s="69">
        <f>precio_alta!A144</f>
        <v>0</v>
      </c>
      <c r="C3850" s="69">
        <f>precio_alta!B144</f>
        <v>0</v>
      </c>
      <c r="D3850" s="69">
        <f>precio_alta!C144</f>
        <v>0</v>
      </c>
      <c r="E3850" s="69">
        <f>precio_alta!D144</f>
        <v>0</v>
      </c>
      <c r="F3850" s="69">
        <f>precio_alta!E144</f>
        <v>0</v>
      </c>
      <c r="G3850" s="69">
        <f>precio_alta!F144</f>
        <v>0</v>
      </c>
      <c r="H3850" s="69" t="s">
        <v>188</v>
      </c>
      <c r="I3850" t="s">
        <v>196</v>
      </c>
      <c r="J3850" s="69">
        <f>precio_alta!T144</f>
        <v>0</v>
      </c>
    </row>
    <row r="3851" spans="1:10" x14ac:dyDescent="0.3">
      <c r="A3851" t="str">
        <f t="shared" si="60"/>
        <v>0Max Negocios + 55.90CUOTA</v>
      </c>
      <c r="B3851" s="69">
        <f>precio_alta!A145</f>
        <v>0</v>
      </c>
      <c r="C3851" s="69">
        <f>precio_alta!B145</f>
        <v>0</v>
      </c>
      <c r="D3851" s="69">
        <f>precio_alta!C145</f>
        <v>0</v>
      </c>
      <c r="E3851" s="69">
        <f>precio_alta!D145</f>
        <v>0</v>
      </c>
      <c r="F3851" s="69">
        <f>precio_alta!E145</f>
        <v>0</v>
      </c>
      <c r="G3851" s="69">
        <f>precio_alta!F145</f>
        <v>0</v>
      </c>
      <c r="H3851" s="69" t="s">
        <v>188</v>
      </c>
      <c r="I3851" t="s">
        <v>196</v>
      </c>
      <c r="J3851" s="69">
        <f>precio_alta!T145</f>
        <v>0</v>
      </c>
    </row>
    <row r="3852" spans="1:10" x14ac:dyDescent="0.3">
      <c r="A3852" t="str">
        <f t="shared" si="60"/>
        <v>0Max Negocios + 55.90CUOTA</v>
      </c>
      <c r="B3852" s="69">
        <f>precio_alta!A146</f>
        <v>0</v>
      </c>
      <c r="C3852" s="69">
        <f>precio_alta!B146</f>
        <v>0</v>
      </c>
      <c r="D3852" s="69">
        <f>precio_alta!C146</f>
        <v>0</v>
      </c>
      <c r="E3852" s="69">
        <f>precio_alta!D146</f>
        <v>0</v>
      </c>
      <c r="F3852" s="69">
        <f>precio_alta!E146</f>
        <v>0</v>
      </c>
      <c r="G3852" s="69">
        <f>precio_alta!F146</f>
        <v>0</v>
      </c>
      <c r="H3852" s="69" t="s">
        <v>188</v>
      </c>
      <c r="I3852" t="s">
        <v>196</v>
      </c>
      <c r="J3852" s="69">
        <f>precio_alta!T146</f>
        <v>0</v>
      </c>
    </row>
    <row r="3853" spans="1:10" x14ac:dyDescent="0.3">
      <c r="A3853" t="str">
        <f t="shared" si="60"/>
        <v>0Max Negocios + 55.90CUOTA</v>
      </c>
      <c r="B3853" s="69">
        <f>precio_alta!A147</f>
        <v>0</v>
      </c>
      <c r="C3853" s="69">
        <f>precio_alta!B147</f>
        <v>0</v>
      </c>
      <c r="D3853" s="69">
        <f>precio_alta!C147</f>
        <v>0</v>
      </c>
      <c r="E3853" s="69">
        <f>precio_alta!D147</f>
        <v>0</v>
      </c>
      <c r="F3853" s="69">
        <f>precio_alta!E147</f>
        <v>0</v>
      </c>
      <c r="G3853" s="69">
        <f>precio_alta!F147</f>
        <v>0</v>
      </c>
      <c r="H3853" s="69" t="s">
        <v>188</v>
      </c>
      <c r="I3853" t="s">
        <v>196</v>
      </c>
      <c r="J3853" s="69">
        <f>precio_alta!T147</f>
        <v>0</v>
      </c>
    </row>
    <row r="3854" spans="1:10" x14ac:dyDescent="0.3">
      <c r="A3854" t="str">
        <f t="shared" si="60"/>
        <v>0Max Negocios + 55.90CUOTA</v>
      </c>
      <c r="B3854" s="69">
        <f>precio_alta!A148</f>
        <v>0</v>
      </c>
      <c r="C3854" s="69">
        <f>precio_alta!B148</f>
        <v>0</v>
      </c>
      <c r="D3854" s="69">
        <f>precio_alta!C148</f>
        <v>0</v>
      </c>
      <c r="E3854" s="69">
        <f>precio_alta!D148</f>
        <v>0</v>
      </c>
      <c r="F3854" s="69">
        <f>precio_alta!E148</f>
        <v>0</v>
      </c>
      <c r="G3854" s="69">
        <f>precio_alta!F148</f>
        <v>0</v>
      </c>
      <c r="H3854" s="69" t="s">
        <v>188</v>
      </c>
      <c r="I3854" t="s">
        <v>196</v>
      </c>
      <c r="J3854" s="69">
        <f>precio_alta!T148</f>
        <v>0</v>
      </c>
    </row>
    <row r="3855" spans="1:10" x14ac:dyDescent="0.3">
      <c r="A3855" t="str">
        <f t="shared" si="60"/>
        <v>0Max Negocios + 55.90CUOTA</v>
      </c>
      <c r="B3855" s="69">
        <f>precio_alta!A149</f>
        <v>0</v>
      </c>
      <c r="C3855" s="69">
        <f>precio_alta!B149</f>
        <v>0</v>
      </c>
      <c r="D3855" s="69">
        <f>precio_alta!C149</f>
        <v>0</v>
      </c>
      <c r="E3855" s="69">
        <f>precio_alta!D149</f>
        <v>0</v>
      </c>
      <c r="F3855" s="69">
        <f>precio_alta!E149</f>
        <v>0</v>
      </c>
      <c r="G3855" s="69">
        <f>precio_alta!F149</f>
        <v>0</v>
      </c>
      <c r="H3855" s="69" t="s">
        <v>188</v>
      </c>
      <c r="I3855" t="s">
        <v>196</v>
      </c>
      <c r="J3855" s="69">
        <f>precio_alta!T149</f>
        <v>0</v>
      </c>
    </row>
    <row r="3856" spans="1:10" x14ac:dyDescent="0.3">
      <c r="A3856" t="str">
        <f t="shared" si="60"/>
        <v>0Max Negocios + 55.90CUOTA</v>
      </c>
      <c r="B3856" s="69">
        <f>precio_alta!A150</f>
        <v>0</v>
      </c>
      <c r="C3856" s="69">
        <f>precio_alta!B150</f>
        <v>0</v>
      </c>
      <c r="D3856" s="69">
        <f>precio_alta!C150</f>
        <v>0</v>
      </c>
      <c r="E3856" s="69">
        <f>precio_alta!D150</f>
        <v>0</v>
      </c>
      <c r="F3856" s="69">
        <f>precio_alta!E150</f>
        <v>0</v>
      </c>
      <c r="G3856" s="69">
        <f>precio_alta!F150</f>
        <v>0</v>
      </c>
      <c r="H3856" s="69" t="s">
        <v>188</v>
      </c>
      <c r="I3856" t="s">
        <v>196</v>
      </c>
      <c r="J3856" s="69">
        <f>precio_alta!T150</f>
        <v>0</v>
      </c>
    </row>
    <row r="3857" spans="1:10" x14ac:dyDescent="0.3">
      <c r="A3857" t="str">
        <f t="shared" si="60"/>
        <v>0Max Negocios + 55.90CUOTA</v>
      </c>
      <c r="B3857" s="69">
        <f>precio_alta!A151</f>
        <v>0</v>
      </c>
      <c r="C3857" s="69">
        <f>precio_alta!B151</f>
        <v>0</v>
      </c>
      <c r="D3857" s="69">
        <f>precio_alta!C151</f>
        <v>0</v>
      </c>
      <c r="E3857" s="69">
        <f>precio_alta!D151</f>
        <v>0</v>
      </c>
      <c r="F3857" s="69">
        <f>precio_alta!E151</f>
        <v>0</v>
      </c>
      <c r="G3857" s="69">
        <f>precio_alta!F151</f>
        <v>0</v>
      </c>
      <c r="H3857" s="69" t="s">
        <v>188</v>
      </c>
      <c r="I3857" t="s">
        <v>196</v>
      </c>
      <c r="J3857" s="69">
        <f>precio_alta!T151</f>
        <v>0</v>
      </c>
    </row>
    <row r="3858" spans="1:10" x14ac:dyDescent="0.3">
      <c r="A3858" t="str">
        <f t="shared" si="60"/>
        <v>0Max Negocios + 55.90CUOTA</v>
      </c>
      <c r="B3858" s="69">
        <f>precio_alta!A152</f>
        <v>0</v>
      </c>
      <c r="C3858" s="69">
        <f>precio_alta!B152</f>
        <v>0</v>
      </c>
      <c r="D3858" s="69">
        <f>precio_alta!C152</f>
        <v>0</v>
      </c>
      <c r="E3858" s="69">
        <f>precio_alta!D152</f>
        <v>0</v>
      </c>
      <c r="F3858" s="69">
        <f>precio_alta!E152</f>
        <v>0</v>
      </c>
      <c r="G3858" s="69">
        <f>precio_alta!F152</f>
        <v>0</v>
      </c>
      <c r="H3858" s="69" t="s">
        <v>188</v>
      </c>
      <c r="I3858" t="s">
        <v>196</v>
      </c>
      <c r="J3858" s="69">
        <f>precio_alta!T152</f>
        <v>0</v>
      </c>
    </row>
    <row r="3859" spans="1:10" x14ac:dyDescent="0.3">
      <c r="A3859" t="str">
        <f t="shared" si="60"/>
        <v>0Max Negocios + 55.90CUOTA</v>
      </c>
      <c r="B3859" s="69">
        <f>precio_alta!A153</f>
        <v>0</v>
      </c>
      <c r="C3859" s="69">
        <f>precio_alta!B153</f>
        <v>0</v>
      </c>
      <c r="D3859" s="69">
        <f>precio_alta!C153</f>
        <v>0</v>
      </c>
      <c r="E3859" s="69">
        <f>precio_alta!D153</f>
        <v>0</v>
      </c>
      <c r="F3859" s="69">
        <f>precio_alta!E153</f>
        <v>0</v>
      </c>
      <c r="G3859" s="69">
        <f>precio_alta!F153</f>
        <v>0</v>
      </c>
      <c r="H3859" s="69" t="s">
        <v>188</v>
      </c>
      <c r="I3859" t="s">
        <v>196</v>
      </c>
      <c r="J3859" s="69">
        <f>precio_alta!T153</f>
        <v>0</v>
      </c>
    </row>
    <row r="3860" spans="1:10" x14ac:dyDescent="0.3">
      <c r="A3860" t="str">
        <f t="shared" si="60"/>
        <v>0Max Negocios + 55.90CUOTA</v>
      </c>
      <c r="B3860" s="69">
        <f>precio_alta!A154</f>
        <v>0</v>
      </c>
      <c r="C3860" s="69">
        <f>precio_alta!B154</f>
        <v>0</v>
      </c>
      <c r="D3860" s="69">
        <f>precio_alta!C154</f>
        <v>0</v>
      </c>
      <c r="E3860" s="69">
        <f>precio_alta!D154</f>
        <v>0</v>
      </c>
      <c r="F3860" s="69">
        <f>precio_alta!E154</f>
        <v>0</v>
      </c>
      <c r="G3860" s="69">
        <f>precio_alta!F154</f>
        <v>0</v>
      </c>
      <c r="H3860" s="69" t="s">
        <v>188</v>
      </c>
      <c r="I3860" t="s">
        <v>196</v>
      </c>
      <c r="J3860" s="69">
        <f>precio_alta!T154</f>
        <v>0</v>
      </c>
    </row>
    <row r="3861" spans="1:10" x14ac:dyDescent="0.3">
      <c r="A3861" t="str">
        <f t="shared" si="60"/>
        <v>0Max Negocios + 55.90CUOTA</v>
      </c>
      <c r="B3861" s="69">
        <f>precio_alta!A155</f>
        <v>0</v>
      </c>
      <c r="C3861" s="69">
        <f>precio_alta!B155</f>
        <v>0</v>
      </c>
      <c r="D3861" s="69">
        <f>precio_alta!C155</f>
        <v>0</v>
      </c>
      <c r="E3861" s="69">
        <f>precio_alta!D155</f>
        <v>0</v>
      </c>
      <c r="F3861" s="69">
        <f>precio_alta!E155</f>
        <v>0</v>
      </c>
      <c r="G3861" s="69">
        <f>precio_alta!F155</f>
        <v>0</v>
      </c>
      <c r="H3861" s="69" t="s">
        <v>188</v>
      </c>
      <c r="I3861" t="s">
        <v>196</v>
      </c>
      <c r="J3861" s="69">
        <f>precio_alta!T155</f>
        <v>0</v>
      </c>
    </row>
    <row r="3862" spans="1:10" x14ac:dyDescent="0.3">
      <c r="A3862" t="str">
        <f t="shared" si="60"/>
        <v>0Max Negocios + 55.90CUOTA</v>
      </c>
      <c r="B3862" s="69">
        <f>precio_alta!A156</f>
        <v>0</v>
      </c>
      <c r="C3862" s="69">
        <f>precio_alta!B156</f>
        <v>0</v>
      </c>
      <c r="D3862" s="69">
        <f>precio_alta!C156</f>
        <v>0</v>
      </c>
      <c r="E3862" s="69">
        <f>precio_alta!D156</f>
        <v>0</v>
      </c>
      <c r="F3862" s="69">
        <f>precio_alta!E156</f>
        <v>0</v>
      </c>
      <c r="G3862" s="69">
        <f>precio_alta!F156</f>
        <v>0</v>
      </c>
      <c r="H3862" s="69" t="s">
        <v>188</v>
      </c>
      <c r="I3862" t="s">
        <v>196</v>
      </c>
      <c r="J3862" s="69">
        <f>precio_alta!T156</f>
        <v>0</v>
      </c>
    </row>
    <row r="3863" spans="1:10" x14ac:dyDescent="0.3">
      <c r="A3863" t="str">
        <f t="shared" si="60"/>
        <v>0Max Negocios + 55.90CUOTA</v>
      </c>
      <c r="B3863" s="69">
        <f>precio_alta!A157</f>
        <v>0</v>
      </c>
      <c r="C3863" s="69">
        <f>precio_alta!B157</f>
        <v>0</v>
      </c>
      <c r="D3863" s="69">
        <f>precio_alta!C157</f>
        <v>0</v>
      </c>
      <c r="E3863" s="69">
        <f>precio_alta!D157</f>
        <v>0</v>
      </c>
      <c r="F3863" s="69">
        <f>precio_alta!E157</f>
        <v>0</v>
      </c>
      <c r="G3863" s="69">
        <f>precio_alta!F157</f>
        <v>0</v>
      </c>
      <c r="H3863" s="69" t="s">
        <v>188</v>
      </c>
      <c r="I3863" t="s">
        <v>196</v>
      </c>
      <c r="J3863" s="69">
        <f>precio_alta!T157</f>
        <v>0</v>
      </c>
    </row>
    <row r="3864" spans="1:10" x14ac:dyDescent="0.3">
      <c r="A3864" t="str">
        <f t="shared" si="60"/>
        <v>0Max Negocios + 55.90CUOTA</v>
      </c>
      <c r="B3864" s="69">
        <f>precio_alta!A158</f>
        <v>0</v>
      </c>
      <c r="C3864" s="69">
        <f>precio_alta!B158</f>
        <v>0</v>
      </c>
      <c r="D3864" s="69">
        <f>precio_alta!C158</f>
        <v>0</v>
      </c>
      <c r="E3864" s="69">
        <f>precio_alta!D158</f>
        <v>0</v>
      </c>
      <c r="F3864" s="69">
        <f>precio_alta!E158</f>
        <v>0</v>
      </c>
      <c r="G3864" s="69">
        <f>precio_alta!F158</f>
        <v>0</v>
      </c>
      <c r="H3864" s="69" t="s">
        <v>188</v>
      </c>
      <c r="I3864" t="s">
        <v>196</v>
      </c>
      <c r="J3864" s="69">
        <f>precio_alta!T158</f>
        <v>0</v>
      </c>
    </row>
    <row r="3865" spans="1:10" x14ac:dyDescent="0.3">
      <c r="A3865" t="str">
        <f t="shared" si="60"/>
        <v>0Max Negocios + 55.90CUOTA</v>
      </c>
      <c r="B3865" s="69">
        <f>precio_alta!A159</f>
        <v>0</v>
      </c>
      <c r="C3865" s="69">
        <f>precio_alta!B159</f>
        <v>0</v>
      </c>
      <c r="D3865" s="69">
        <f>precio_alta!C159</f>
        <v>0</v>
      </c>
      <c r="E3865" s="69">
        <f>precio_alta!D159</f>
        <v>0</v>
      </c>
      <c r="F3865" s="69">
        <f>precio_alta!E159</f>
        <v>0</v>
      </c>
      <c r="G3865" s="69">
        <f>precio_alta!F159</f>
        <v>0</v>
      </c>
      <c r="H3865" s="69" t="s">
        <v>188</v>
      </c>
      <c r="I3865" t="s">
        <v>196</v>
      </c>
      <c r="J3865" s="69">
        <f>precio_alta!T159</f>
        <v>0</v>
      </c>
    </row>
    <row r="3866" spans="1:10" x14ac:dyDescent="0.3">
      <c r="A3866" t="str">
        <f t="shared" si="60"/>
        <v>0Max Negocios + 55.90CUOTA</v>
      </c>
      <c r="B3866" s="69">
        <f>precio_alta!A160</f>
        <v>0</v>
      </c>
      <c r="C3866" s="69">
        <f>precio_alta!B160</f>
        <v>0</v>
      </c>
      <c r="D3866" s="69">
        <f>precio_alta!C160</f>
        <v>0</v>
      </c>
      <c r="E3866" s="69">
        <f>precio_alta!D160</f>
        <v>0</v>
      </c>
      <c r="F3866" s="69">
        <f>precio_alta!E160</f>
        <v>0</v>
      </c>
      <c r="G3866" s="69">
        <f>precio_alta!F160</f>
        <v>0</v>
      </c>
      <c r="H3866" s="69" t="s">
        <v>188</v>
      </c>
      <c r="I3866" t="s">
        <v>196</v>
      </c>
      <c r="J3866" s="69">
        <f>precio_alta!T160</f>
        <v>0</v>
      </c>
    </row>
    <row r="3867" spans="1:10" x14ac:dyDescent="0.3">
      <c r="A3867" t="str">
        <f t="shared" si="60"/>
        <v>0Max Negocios + 55.90CUOTA</v>
      </c>
      <c r="B3867" s="69">
        <f>precio_alta!A161</f>
        <v>0</v>
      </c>
      <c r="C3867" s="69">
        <f>precio_alta!B161</f>
        <v>0</v>
      </c>
      <c r="D3867" s="69">
        <f>precio_alta!C161</f>
        <v>0</v>
      </c>
      <c r="E3867" s="69">
        <f>precio_alta!D161</f>
        <v>0</v>
      </c>
      <c r="F3867" s="69">
        <f>precio_alta!E161</f>
        <v>0</v>
      </c>
      <c r="G3867" s="69">
        <f>precio_alta!F161</f>
        <v>0</v>
      </c>
      <c r="H3867" s="69" t="s">
        <v>188</v>
      </c>
      <c r="I3867" t="s">
        <v>196</v>
      </c>
      <c r="J3867" s="69">
        <f>precio_alta!T161</f>
        <v>0</v>
      </c>
    </row>
    <row r="3868" spans="1:10" x14ac:dyDescent="0.3">
      <c r="A3868" t="str">
        <f t="shared" si="60"/>
        <v>0Max Negocios + 55.90CUOTA</v>
      </c>
      <c r="B3868" s="69">
        <f>precio_alta!A162</f>
        <v>0</v>
      </c>
      <c r="C3868" s="69">
        <f>precio_alta!B162</f>
        <v>0</v>
      </c>
      <c r="D3868" s="69">
        <f>precio_alta!C162</f>
        <v>0</v>
      </c>
      <c r="E3868" s="69">
        <f>precio_alta!D162</f>
        <v>0</v>
      </c>
      <c r="F3868" s="69">
        <f>precio_alta!E162</f>
        <v>0</v>
      </c>
      <c r="G3868" s="69">
        <f>precio_alta!F162</f>
        <v>0</v>
      </c>
      <c r="H3868" s="69" t="s">
        <v>188</v>
      </c>
      <c r="I3868" t="s">
        <v>196</v>
      </c>
      <c r="J3868" s="69">
        <f>precio_alta!T162</f>
        <v>0</v>
      </c>
    </row>
    <row r="3869" spans="1:10" x14ac:dyDescent="0.3">
      <c r="A3869" t="str">
        <f t="shared" si="60"/>
        <v>0Max Negocios + 55.90CUOTA</v>
      </c>
      <c r="B3869" s="69">
        <f>precio_alta!A163</f>
        <v>0</v>
      </c>
      <c r="C3869" s="69">
        <f>precio_alta!B163</f>
        <v>0</v>
      </c>
      <c r="D3869" s="69">
        <f>precio_alta!C163</f>
        <v>0</v>
      </c>
      <c r="E3869" s="69">
        <f>precio_alta!D163</f>
        <v>0</v>
      </c>
      <c r="F3869" s="69">
        <f>precio_alta!E163</f>
        <v>0</v>
      </c>
      <c r="G3869" s="69">
        <f>precio_alta!F163</f>
        <v>0</v>
      </c>
      <c r="H3869" s="69" t="s">
        <v>188</v>
      </c>
      <c r="I3869" t="s">
        <v>196</v>
      </c>
      <c r="J3869" s="69">
        <f>precio_alta!T163</f>
        <v>0</v>
      </c>
    </row>
    <row r="3870" spans="1:10" x14ac:dyDescent="0.3">
      <c r="A3870" t="str">
        <f t="shared" si="60"/>
        <v>0Max Negocios + 55.90CUOTA</v>
      </c>
      <c r="B3870" s="69">
        <f>precio_alta!A164</f>
        <v>0</v>
      </c>
      <c r="C3870" s="69">
        <f>precio_alta!B164</f>
        <v>0</v>
      </c>
      <c r="D3870" s="69">
        <f>precio_alta!C164</f>
        <v>0</v>
      </c>
      <c r="E3870" s="69">
        <f>precio_alta!D164</f>
        <v>0</v>
      </c>
      <c r="F3870" s="69">
        <f>precio_alta!E164</f>
        <v>0</v>
      </c>
      <c r="G3870" s="69">
        <f>precio_alta!F164</f>
        <v>0</v>
      </c>
      <c r="H3870" s="69" t="s">
        <v>188</v>
      </c>
      <c r="I3870" t="s">
        <v>196</v>
      </c>
      <c r="J3870" s="69">
        <f>precio_alta!T164</f>
        <v>0</v>
      </c>
    </row>
    <row r="3871" spans="1:10" x14ac:dyDescent="0.3">
      <c r="A3871" t="str">
        <f t="shared" si="60"/>
        <v>0Max Negocios + 55.90CUOTA</v>
      </c>
      <c r="B3871" s="69">
        <f>precio_alta!A165</f>
        <v>0</v>
      </c>
      <c r="C3871" s="69">
        <f>precio_alta!B165</f>
        <v>0</v>
      </c>
      <c r="D3871" s="69">
        <f>precio_alta!C165</f>
        <v>0</v>
      </c>
      <c r="E3871" s="69">
        <f>precio_alta!D165</f>
        <v>0</v>
      </c>
      <c r="F3871" s="69">
        <f>precio_alta!E165</f>
        <v>0</v>
      </c>
      <c r="G3871" s="69">
        <f>precio_alta!F165</f>
        <v>0</v>
      </c>
      <c r="H3871" s="69" t="s">
        <v>188</v>
      </c>
      <c r="I3871" t="s">
        <v>196</v>
      </c>
      <c r="J3871" s="69">
        <f>precio_alta!T165</f>
        <v>0</v>
      </c>
    </row>
    <row r="3872" spans="1:10" x14ac:dyDescent="0.3">
      <c r="A3872" t="str">
        <f t="shared" si="60"/>
        <v>0Max Negocios + 55.90CUOTA</v>
      </c>
      <c r="B3872" s="69">
        <f>precio_alta!A166</f>
        <v>0</v>
      </c>
      <c r="C3872" s="69">
        <f>precio_alta!B166</f>
        <v>0</v>
      </c>
      <c r="D3872" s="69">
        <f>precio_alta!C166</f>
        <v>0</v>
      </c>
      <c r="E3872" s="69">
        <f>precio_alta!D166</f>
        <v>0</v>
      </c>
      <c r="F3872" s="69">
        <f>precio_alta!E166</f>
        <v>0</v>
      </c>
      <c r="G3872" s="69">
        <f>precio_alta!F166</f>
        <v>0</v>
      </c>
      <c r="H3872" s="69" t="s">
        <v>188</v>
      </c>
      <c r="I3872" t="s">
        <v>196</v>
      </c>
      <c r="J3872" s="69">
        <f>precio_alta!T166</f>
        <v>0</v>
      </c>
    </row>
    <row r="3873" spans="1:10" x14ac:dyDescent="0.3">
      <c r="A3873" t="str">
        <f t="shared" si="60"/>
        <v>0Max Negocios + 55.90CUOTA</v>
      </c>
      <c r="B3873" s="69">
        <f>precio_alta!A167</f>
        <v>0</v>
      </c>
      <c r="C3873" s="69">
        <f>precio_alta!B167</f>
        <v>0</v>
      </c>
      <c r="D3873" s="69">
        <f>precio_alta!C167</f>
        <v>0</v>
      </c>
      <c r="E3873" s="69">
        <f>precio_alta!D167</f>
        <v>0</v>
      </c>
      <c r="F3873" s="69">
        <f>precio_alta!E167</f>
        <v>0</v>
      </c>
      <c r="G3873" s="69">
        <f>precio_alta!F167</f>
        <v>0</v>
      </c>
      <c r="H3873" s="69" t="s">
        <v>188</v>
      </c>
      <c r="I3873" t="s">
        <v>196</v>
      </c>
      <c r="J3873" s="69">
        <f>precio_alta!T167</f>
        <v>0</v>
      </c>
    </row>
    <row r="3874" spans="1:10" x14ac:dyDescent="0.3">
      <c r="A3874" t="str">
        <f t="shared" si="60"/>
        <v>0Max Negocios + 55.90CUOTA</v>
      </c>
      <c r="B3874" s="69">
        <f>precio_alta!A168</f>
        <v>0</v>
      </c>
      <c r="C3874" s="69">
        <f>precio_alta!B168</f>
        <v>0</v>
      </c>
      <c r="D3874" s="69">
        <f>precio_alta!C168</f>
        <v>0</v>
      </c>
      <c r="E3874" s="69">
        <f>precio_alta!D168</f>
        <v>0</v>
      </c>
      <c r="F3874" s="69">
        <f>precio_alta!E168</f>
        <v>0</v>
      </c>
      <c r="G3874" s="69">
        <f>precio_alta!F168</f>
        <v>0</v>
      </c>
      <c r="H3874" s="69" t="s">
        <v>188</v>
      </c>
      <c r="I3874" t="s">
        <v>196</v>
      </c>
      <c r="J3874" s="69">
        <f>precio_alta!T168</f>
        <v>0</v>
      </c>
    </row>
    <row r="3875" spans="1:10" x14ac:dyDescent="0.3">
      <c r="A3875" t="str">
        <f t="shared" si="60"/>
        <v>0Max Negocios + 55.90CUOTA</v>
      </c>
      <c r="B3875" s="69">
        <f>precio_alta!A169</f>
        <v>0</v>
      </c>
      <c r="C3875" s="69">
        <f>precio_alta!B169</f>
        <v>0</v>
      </c>
      <c r="D3875" s="69">
        <f>precio_alta!C169</f>
        <v>0</v>
      </c>
      <c r="E3875" s="69">
        <f>precio_alta!D169</f>
        <v>0</v>
      </c>
      <c r="F3875" s="69">
        <f>precio_alta!E169</f>
        <v>0</v>
      </c>
      <c r="G3875" s="69">
        <f>precio_alta!F169</f>
        <v>0</v>
      </c>
      <c r="H3875" s="69" t="s">
        <v>188</v>
      </c>
      <c r="I3875" t="s">
        <v>196</v>
      </c>
      <c r="J3875" s="69">
        <f>precio_alta!T169</f>
        <v>0</v>
      </c>
    </row>
    <row r="3876" spans="1:10" x14ac:dyDescent="0.3">
      <c r="A3876" t="str">
        <f t="shared" si="60"/>
        <v>0Max Negocios + 55.90CUOTA</v>
      </c>
      <c r="B3876" s="69">
        <f>precio_alta!A170</f>
        <v>0</v>
      </c>
      <c r="C3876" s="69">
        <f>precio_alta!B170</f>
        <v>0</v>
      </c>
      <c r="D3876" s="69">
        <f>precio_alta!C170</f>
        <v>0</v>
      </c>
      <c r="E3876" s="69">
        <f>precio_alta!D170</f>
        <v>0</v>
      </c>
      <c r="F3876" s="69">
        <f>precio_alta!E170</f>
        <v>0</v>
      </c>
      <c r="G3876" s="69">
        <f>precio_alta!F170</f>
        <v>0</v>
      </c>
      <c r="H3876" s="69" t="s">
        <v>188</v>
      </c>
      <c r="I3876" t="s">
        <v>196</v>
      </c>
      <c r="J3876" s="69">
        <f>precio_alta!T170</f>
        <v>0</v>
      </c>
    </row>
    <row r="3877" spans="1:10" x14ac:dyDescent="0.3">
      <c r="A3877" t="str">
        <f t="shared" si="60"/>
        <v>0Max Negocios + 55.90CUOTA</v>
      </c>
      <c r="B3877" s="69">
        <f>precio_alta!A171</f>
        <v>0</v>
      </c>
      <c r="C3877" s="69">
        <f>precio_alta!B171</f>
        <v>0</v>
      </c>
      <c r="D3877" s="69">
        <f>precio_alta!C171</f>
        <v>0</v>
      </c>
      <c r="E3877" s="69">
        <f>precio_alta!D171</f>
        <v>0</v>
      </c>
      <c r="F3877" s="69">
        <f>precio_alta!E171</f>
        <v>0</v>
      </c>
      <c r="G3877" s="69">
        <f>precio_alta!F171</f>
        <v>0</v>
      </c>
      <c r="H3877" s="69" t="s">
        <v>188</v>
      </c>
      <c r="I3877" t="s">
        <v>196</v>
      </c>
      <c r="J3877" s="69">
        <f>precio_alta!T171</f>
        <v>0</v>
      </c>
    </row>
    <row r="3878" spans="1:10" x14ac:dyDescent="0.3">
      <c r="A3878" t="str">
        <f t="shared" si="60"/>
        <v>0Max Negocios + 55.90CUOTA</v>
      </c>
      <c r="B3878" s="69">
        <f>precio_alta!A172</f>
        <v>0</v>
      </c>
      <c r="C3878" s="69">
        <f>precio_alta!B172</f>
        <v>0</v>
      </c>
      <c r="D3878" s="69">
        <f>precio_alta!C172</f>
        <v>0</v>
      </c>
      <c r="E3878" s="69">
        <f>precio_alta!D172</f>
        <v>0</v>
      </c>
      <c r="F3878" s="69">
        <f>precio_alta!E172</f>
        <v>0</v>
      </c>
      <c r="G3878" s="69">
        <f>precio_alta!F172</f>
        <v>0</v>
      </c>
      <c r="H3878" s="69" t="s">
        <v>188</v>
      </c>
      <c r="I3878" t="s">
        <v>196</v>
      </c>
      <c r="J3878" s="69">
        <f>precio_alta!T172</f>
        <v>0</v>
      </c>
    </row>
    <row r="3879" spans="1:10" x14ac:dyDescent="0.3">
      <c r="A3879" t="str">
        <f t="shared" si="60"/>
        <v>0Max Negocios + 55.90CUOTA</v>
      </c>
      <c r="B3879" s="69">
        <f>precio_alta!A173</f>
        <v>0</v>
      </c>
      <c r="C3879" s="69">
        <f>precio_alta!B173</f>
        <v>0</v>
      </c>
      <c r="D3879" s="69">
        <f>precio_alta!C173</f>
        <v>0</v>
      </c>
      <c r="E3879" s="69">
        <f>precio_alta!D173</f>
        <v>0</v>
      </c>
      <c r="F3879" s="69">
        <f>precio_alta!E173</f>
        <v>0</v>
      </c>
      <c r="G3879" s="69">
        <f>precio_alta!F173</f>
        <v>0</v>
      </c>
      <c r="H3879" s="69" t="s">
        <v>188</v>
      </c>
      <c r="I3879" t="s">
        <v>196</v>
      </c>
      <c r="J3879" s="69">
        <f>precio_alta!T173</f>
        <v>0</v>
      </c>
    </row>
    <row r="3880" spans="1:10" x14ac:dyDescent="0.3">
      <c r="A3880" t="str">
        <f t="shared" si="60"/>
        <v>0Max Negocios + 55.90CUOTA</v>
      </c>
      <c r="B3880" s="69">
        <f>precio_alta!A174</f>
        <v>0</v>
      </c>
      <c r="C3880" s="69">
        <f>precio_alta!B174</f>
        <v>0</v>
      </c>
      <c r="D3880" s="69">
        <f>precio_alta!C174</f>
        <v>0</v>
      </c>
      <c r="E3880" s="69">
        <f>precio_alta!D174</f>
        <v>0</v>
      </c>
      <c r="F3880" s="69">
        <f>precio_alta!E174</f>
        <v>0</v>
      </c>
      <c r="G3880" s="69">
        <f>precio_alta!F174</f>
        <v>0</v>
      </c>
      <c r="H3880" s="69" t="s">
        <v>188</v>
      </c>
      <c r="I3880" t="s">
        <v>196</v>
      </c>
      <c r="J3880" s="69">
        <f>precio_alta!T174</f>
        <v>0</v>
      </c>
    </row>
    <row r="3881" spans="1:10" x14ac:dyDescent="0.3">
      <c r="A3881" t="str">
        <f t="shared" si="60"/>
        <v>0Max Negocios + 55.90CUOTA</v>
      </c>
      <c r="B3881" s="69">
        <f>precio_alta!A175</f>
        <v>0</v>
      </c>
      <c r="C3881" s="69">
        <f>precio_alta!B175</f>
        <v>0</v>
      </c>
      <c r="D3881" s="69">
        <f>precio_alta!C175</f>
        <v>0</v>
      </c>
      <c r="E3881" s="69">
        <f>precio_alta!D175</f>
        <v>0</v>
      </c>
      <c r="F3881" s="69">
        <f>precio_alta!E175</f>
        <v>0</v>
      </c>
      <c r="G3881" s="69">
        <f>precio_alta!F175</f>
        <v>0</v>
      </c>
      <c r="H3881" s="69" t="s">
        <v>188</v>
      </c>
      <c r="I3881" t="s">
        <v>196</v>
      </c>
      <c r="J3881" s="69">
        <f>precio_alta!T175</f>
        <v>0</v>
      </c>
    </row>
    <row r="3882" spans="1:10" x14ac:dyDescent="0.3">
      <c r="A3882" t="str">
        <f t="shared" si="60"/>
        <v>0Max Negocios + 55.90CUOTA</v>
      </c>
      <c r="B3882" s="69">
        <f>precio_alta!A176</f>
        <v>0</v>
      </c>
      <c r="C3882" s="69">
        <f>precio_alta!B176</f>
        <v>0</v>
      </c>
      <c r="D3882" s="69">
        <f>precio_alta!C176</f>
        <v>0</v>
      </c>
      <c r="E3882" s="69">
        <f>precio_alta!D176</f>
        <v>0</v>
      </c>
      <c r="F3882" s="69">
        <f>precio_alta!E176</f>
        <v>0</v>
      </c>
      <c r="G3882" s="69">
        <f>precio_alta!F176</f>
        <v>0</v>
      </c>
      <c r="H3882" s="69" t="s">
        <v>188</v>
      </c>
      <c r="I3882" t="s">
        <v>196</v>
      </c>
      <c r="J3882" s="69">
        <f>precio_alta!T176</f>
        <v>0</v>
      </c>
    </row>
    <row r="3883" spans="1:10" x14ac:dyDescent="0.3">
      <c r="A3883" t="str">
        <f t="shared" si="60"/>
        <v>0Max Negocios + 55.90CUOTA</v>
      </c>
      <c r="B3883" s="69">
        <f>precio_alta!A177</f>
        <v>0</v>
      </c>
      <c r="C3883" s="69">
        <f>precio_alta!B177</f>
        <v>0</v>
      </c>
      <c r="D3883" s="69">
        <f>precio_alta!C177</f>
        <v>0</v>
      </c>
      <c r="E3883" s="69">
        <f>precio_alta!D177</f>
        <v>0</v>
      </c>
      <c r="F3883" s="69">
        <f>precio_alta!E177</f>
        <v>0</v>
      </c>
      <c r="G3883" s="69">
        <f>precio_alta!F177</f>
        <v>0</v>
      </c>
      <c r="H3883" s="69" t="s">
        <v>188</v>
      </c>
      <c r="I3883" t="s">
        <v>196</v>
      </c>
      <c r="J3883" s="69">
        <f>precio_alta!T177</f>
        <v>0</v>
      </c>
    </row>
    <row r="3884" spans="1:10" x14ac:dyDescent="0.3">
      <c r="A3884" t="str">
        <f t="shared" si="60"/>
        <v>0Max Negocios + 55.90CUOTA</v>
      </c>
      <c r="B3884" s="69">
        <f>precio_alta!A178</f>
        <v>0</v>
      </c>
      <c r="C3884" s="69">
        <f>precio_alta!B178</f>
        <v>0</v>
      </c>
      <c r="D3884" s="69">
        <f>precio_alta!C178</f>
        <v>0</v>
      </c>
      <c r="E3884" s="69">
        <f>precio_alta!D178</f>
        <v>0</v>
      </c>
      <c r="F3884" s="69">
        <f>precio_alta!E178</f>
        <v>0</v>
      </c>
      <c r="G3884" s="69">
        <f>precio_alta!F178</f>
        <v>0</v>
      </c>
      <c r="H3884" s="69" t="s">
        <v>188</v>
      </c>
      <c r="I3884" t="s">
        <v>196</v>
      </c>
      <c r="J3884" s="69">
        <f>precio_alta!T178</f>
        <v>0</v>
      </c>
    </row>
    <row r="3885" spans="1:10" x14ac:dyDescent="0.3">
      <c r="A3885" t="str">
        <f t="shared" si="60"/>
        <v>0Max Negocios + 55.90CUOTA</v>
      </c>
      <c r="B3885" s="69">
        <f>precio_alta!A179</f>
        <v>0</v>
      </c>
      <c r="C3885" s="69">
        <f>precio_alta!B179</f>
        <v>0</v>
      </c>
      <c r="D3885" s="69">
        <f>precio_alta!C179</f>
        <v>0</v>
      </c>
      <c r="E3885" s="69">
        <f>precio_alta!D179</f>
        <v>0</v>
      </c>
      <c r="F3885" s="69">
        <f>precio_alta!E179</f>
        <v>0</v>
      </c>
      <c r="G3885" s="69">
        <f>precio_alta!F179</f>
        <v>0</v>
      </c>
      <c r="H3885" s="69" t="s">
        <v>188</v>
      </c>
      <c r="I3885" t="s">
        <v>196</v>
      </c>
      <c r="J3885" s="69">
        <f>precio_alta!T179</f>
        <v>0</v>
      </c>
    </row>
    <row r="3886" spans="1:10" x14ac:dyDescent="0.3">
      <c r="A3886" t="str">
        <f t="shared" si="60"/>
        <v>0Max Negocios + 55.90CUOTA</v>
      </c>
      <c r="B3886" s="69">
        <f>precio_alta!A180</f>
        <v>0</v>
      </c>
      <c r="C3886" s="69">
        <f>precio_alta!B180</f>
        <v>0</v>
      </c>
      <c r="D3886" s="69">
        <f>precio_alta!C180</f>
        <v>0</v>
      </c>
      <c r="E3886" s="69">
        <f>precio_alta!D180</f>
        <v>0</v>
      </c>
      <c r="F3886" s="69">
        <f>precio_alta!E180</f>
        <v>0</v>
      </c>
      <c r="G3886" s="69">
        <f>precio_alta!F180</f>
        <v>0</v>
      </c>
      <c r="H3886" s="69" t="s">
        <v>188</v>
      </c>
      <c r="I3886" t="s">
        <v>196</v>
      </c>
      <c r="J3886" s="69">
        <f>precio_alta!T180</f>
        <v>0</v>
      </c>
    </row>
    <row r="3887" spans="1:10" x14ac:dyDescent="0.3">
      <c r="A3887" t="str">
        <f t="shared" si="60"/>
        <v>0Max Negocios + 55.90CUOTA</v>
      </c>
      <c r="B3887" s="69">
        <f>precio_alta!A181</f>
        <v>0</v>
      </c>
      <c r="C3887" s="69">
        <f>precio_alta!B181</f>
        <v>0</v>
      </c>
      <c r="D3887" s="69">
        <f>precio_alta!C181</f>
        <v>0</v>
      </c>
      <c r="E3887" s="69">
        <f>precio_alta!D181</f>
        <v>0</v>
      </c>
      <c r="F3887" s="69">
        <f>precio_alta!E181</f>
        <v>0</v>
      </c>
      <c r="G3887" s="69">
        <f>precio_alta!F181</f>
        <v>0</v>
      </c>
      <c r="H3887" s="69" t="s">
        <v>188</v>
      </c>
      <c r="I3887" t="s">
        <v>196</v>
      </c>
      <c r="J3887" s="69">
        <f>precio_alta!T181</f>
        <v>0</v>
      </c>
    </row>
    <row r="3888" spans="1:10" x14ac:dyDescent="0.3">
      <c r="A3888" t="str">
        <f t="shared" si="60"/>
        <v>0Max Negocios + 55.90CUOTA</v>
      </c>
      <c r="B3888" s="69">
        <f>precio_alta!A182</f>
        <v>0</v>
      </c>
      <c r="C3888" s="69">
        <f>precio_alta!B182</f>
        <v>0</v>
      </c>
      <c r="D3888" s="69">
        <f>precio_alta!C182</f>
        <v>0</v>
      </c>
      <c r="E3888" s="69">
        <f>precio_alta!D182</f>
        <v>0</v>
      </c>
      <c r="F3888" s="69">
        <f>precio_alta!E182</f>
        <v>0</v>
      </c>
      <c r="G3888" s="69">
        <f>precio_alta!F182</f>
        <v>0</v>
      </c>
      <c r="H3888" s="69" t="s">
        <v>188</v>
      </c>
      <c r="I3888" t="s">
        <v>196</v>
      </c>
      <c r="J3888" s="69">
        <f>precio_alta!T182</f>
        <v>0</v>
      </c>
    </row>
    <row r="3889" spans="1:10" x14ac:dyDescent="0.3">
      <c r="A3889" t="str">
        <f t="shared" si="60"/>
        <v>APPLE IPHONE 15 128GBMax Negocios + Ilimitado 69.90CUOTA</v>
      </c>
      <c r="B3889" s="69" t="str">
        <f>precio_alta!A3</f>
        <v>Corriente</v>
      </c>
      <c r="C3889" s="69" t="str">
        <f>precio_alta!B3</f>
        <v>5G</v>
      </c>
      <c r="D3889" s="69" t="str">
        <f>precio_alta!C3</f>
        <v>APPLE</v>
      </c>
      <c r="E3889" s="69" t="str">
        <f>precio_alta!D3</f>
        <v>APPLE IPHONE 15 128GB</v>
      </c>
      <c r="F3889" s="69">
        <f>precio_alta!E3</f>
        <v>3769</v>
      </c>
      <c r="G3889" s="69" t="str">
        <f>precio_alta!F3</f>
        <v>iOS</v>
      </c>
      <c r="H3889" s="69" t="s">
        <v>188</v>
      </c>
      <c r="I3889" t="s">
        <v>197</v>
      </c>
      <c r="J3889" s="69">
        <f>precio_alta!T3</f>
        <v>4403</v>
      </c>
    </row>
    <row r="3890" spans="1:10" x14ac:dyDescent="0.3">
      <c r="A3890" t="str">
        <f t="shared" si="60"/>
        <v>APPLE IPHONE 15 256GBMax Negocios + Ilimitado 69.90CUOTA</v>
      </c>
      <c r="B3890" s="69" t="str">
        <f>precio_alta!A4</f>
        <v>Corriente</v>
      </c>
      <c r="C3890" s="69" t="str">
        <f>precio_alta!B4</f>
        <v>5G</v>
      </c>
      <c r="D3890" s="69" t="str">
        <f>precio_alta!C4</f>
        <v>APPLE</v>
      </c>
      <c r="E3890" s="69" t="str">
        <f>precio_alta!D4</f>
        <v>APPLE IPHONE 15 256GB</v>
      </c>
      <c r="F3890" s="69">
        <f>precio_alta!E4</f>
        <v>5029</v>
      </c>
      <c r="G3890" s="69" t="str">
        <f>precio_alta!F4</f>
        <v>iOS</v>
      </c>
      <c r="H3890" s="69" t="s">
        <v>188</v>
      </c>
      <c r="I3890" t="s">
        <v>197</v>
      </c>
      <c r="J3890" s="69">
        <f>precio_alta!T4</f>
        <v>5867</v>
      </c>
    </row>
    <row r="3891" spans="1:10" x14ac:dyDescent="0.3">
      <c r="A3891" t="str">
        <f t="shared" si="60"/>
        <v>APPLE IPHONE 16 128GBMax Negocios + Ilimitado 69.90CUOTA</v>
      </c>
      <c r="B3891" s="69" t="str">
        <f>precio_alta!A5</f>
        <v>Corriente</v>
      </c>
      <c r="C3891" s="69" t="str">
        <f>precio_alta!B5</f>
        <v>5G</v>
      </c>
      <c r="D3891" s="69" t="str">
        <f>precio_alta!C5</f>
        <v>APPLE</v>
      </c>
      <c r="E3891" s="69" t="str">
        <f>precio_alta!D5</f>
        <v>APPLE IPHONE 16 128GB</v>
      </c>
      <c r="F3891" s="69">
        <f>precio_alta!E5</f>
        <v>4399</v>
      </c>
      <c r="G3891" s="69" t="str">
        <f>precio_alta!F5</f>
        <v>iOS</v>
      </c>
      <c r="H3891" s="69" t="s">
        <v>188</v>
      </c>
      <c r="I3891" t="s">
        <v>197</v>
      </c>
      <c r="J3891" s="69">
        <f>precio_alta!T5</f>
        <v>5135</v>
      </c>
    </row>
    <row r="3892" spans="1:10" x14ac:dyDescent="0.3">
      <c r="A3892" t="str">
        <f t="shared" si="60"/>
        <v>APPLE IPHONE 16 PRO 1TBMax Negocios + Ilimitado 69.90CUOTA</v>
      </c>
      <c r="B3892" s="69" t="str">
        <f>precio_alta!A6</f>
        <v>Corriente</v>
      </c>
      <c r="C3892" s="69" t="str">
        <f>precio_alta!B6</f>
        <v>5G</v>
      </c>
      <c r="D3892" s="69" t="str">
        <f>precio_alta!C6</f>
        <v>APPLE</v>
      </c>
      <c r="E3892" s="69" t="str">
        <f>precio_alta!D6</f>
        <v>APPLE IPHONE 16 PRO 1TB</v>
      </c>
      <c r="F3892" s="69">
        <f>precio_alta!E6</f>
        <v>9419</v>
      </c>
      <c r="G3892" s="69" t="str">
        <f>precio_alta!F6</f>
        <v>iOS</v>
      </c>
      <c r="H3892" s="69" t="s">
        <v>188</v>
      </c>
      <c r="I3892" t="s">
        <v>197</v>
      </c>
      <c r="J3892" s="69">
        <f>precio_alta!T6</f>
        <v>11003</v>
      </c>
    </row>
    <row r="3893" spans="1:10" x14ac:dyDescent="0.3">
      <c r="A3893" t="str">
        <f t="shared" si="60"/>
        <v>APPLE IPHONE 16 PRO 512GBMax Negocios + Ilimitado 69.90CUOTA</v>
      </c>
      <c r="B3893" s="69" t="str">
        <f>precio_alta!A7</f>
        <v>Corriente</v>
      </c>
      <c r="C3893" s="69" t="str">
        <f>precio_alta!B7</f>
        <v>5G</v>
      </c>
      <c r="D3893" s="69" t="str">
        <f>precio_alta!C7</f>
        <v>APPLE</v>
      </c>
      <c r="E3893" s="69" t="str">
        <f>precio_alta!D7</f>
        <v>APPLE IPHONE 16 PRO 512GB</v>
      </c>
      <c r="F3893" s="69">
        <f>precio_alta!E7</f>
        <v>8169</v>
      </c>
      <c r="G3893" s="69" t="str">
        <f>precio_alta!F7</f>
        <v>iOS</v>
      </c>
      <c r="H3893" s="69" t="s">
        <v>188</v>
      </c>
      <c r="I3893" t="s">
        <v>197</v>
      </c>
      <c r="J3893" s="69">
        <f>precio_alta!T7</f>
        <v>9539</v>
      </c>
    </row>
    <row r="3894" spans="1:10" x14ac:dyDescent="0.3">
      <c r="A3894" t="str">
        <f t="shared" si="60"/>
        <v>APPLE IPHONE 16 PRO MAX 1TBMax Negocios + Ilimitado 69.90CUOTA</v>
      </c>
      <c r="B3894" s="69" t="str">
        <f>precio_alta!A8</f>
        <v>Corriente</v>
      </c>
      <c r="C3894" s="69" t="str">
        <f>precio_alta!B8</f>
        <v>5G</v>
      </c>
      <c r="D3894" s="69" t="str">
        <f>precio_alta!C8</f>
        <v>APPLE</v>
      </c>
      <c r="E3894" s="69" t="str">
        <f>precio_alta!D8</f>
        <v>APPLE IPHONE 16 PRO MAX 1TB</v>
      </c>
      <c r="F3894" s="69">
        <f>precio_alta!E8</f>
        <v>10049</v>
      </c>
      <c r="G3894" s="69" t="str">
        <f>precio_alta!F8</f>
        <v>iOS</v>
      </c>
      <c r="H3894" s="69" t="s">
        <v>188</v>
      </c>
      <c r="I3894" t="s">
        <v>197</v>
      </c>
      <c r="J3894" s="69">
        <f>precio_alta!T8</f>
        <v>11735</v>
      </c>
    </row>
    <row r="3895" spans="1:10" x14ac:dyDescent="0.3">
      <c r="A3895" t="str">
        <f t="shared" si="60"/>
        <v>APPLE IPHONE 16 PRO MAX 512GBMax Negocios + Ilimitado 69.90CUOTA</v>
      </c>
      <c r="B3895" s="69" t="str">
        <f>precio_alta!A9</f>
        <v>Corriente</v>
      </c>
      <c r="C3895" s="69" t="str">
        <f>precio_alta!B9</f>
        <v>5G</v>
      </c>
      <c r="D3895" s="69" t="str">
        <f>precio_alta!C9</f>
        <v>APPLE</v>
      </c>
      <c r="E3895" s="69" t="str">
        <f>precio_alta!D9</f>
        <v>APPLE IPHONE 16 PRO MAX 512GB</v>
      </c>
      <c r="F3895" s="69">
        <f>precio_alta!E9</f>
        <v>8799</v>
      </c>
      <c r="G3895" s="69" t="str">
        <f>precio_alta!F9</f>
        <v>iOS</v>
      </c>
      <c r="H3895" s="69" t="s">
        <v>188</v>
      </c>
      <c r="I3895" t="s">
        <v>197</v>
      </c>
      <c r="J3895" s="69">
        <f>precio_alta!T9</f>
        <v>10271</v>
      </c>
    </row>
    <row r="3896" spans="1:10" x14ac:dyDescent="0.3">
      <c r="A3896" t="str">
        <f t="shared" si="60"/>
        <v>APPLE IPHONE 16e 128GBMax Negocios + Ilimitado 69.90CUOTA</v>
      </c>
      <c r="B3896" s="69" t="str">
        <f>precio_alta!A10</f>
        <v>Corriente</v>
      </c>
      <c r="C3896" s="69" t="str">
        <f>precio_alta!B10</f>
        <v>5G</v>
      </c>
      <c r="D3896" s="69" t="str">
        <f>precio_alta!C10</f>
        <v>APPLE</v>
      </c>
      <c r="E3896" s="69" t="str">
        <f>precio_alta!D10</f>
        <v>APPLE IPHONE 16e 128GB</v>
      </c>
      <c r="F3896" s="69">
        <f>precio_alta!E10</f>
        <v>3119</v>
      </c>
      <c r="G3896" s="69" t="str">
        <f>precio_alta!F10</f>
        <v>iOS</v>
      </c>
      <c r="H3896" s="69" t="s">
        <v>188</v>
      </c>
      <c r="I3896" t="s">
        <v>197</v>
      </c>
      <c r="J3896" s="69">
        <f>precio_alta!T10</f>
        <v>3635</v>
      </c>
    </row>
    <row r="3897" spans="1:10" x14ac:dyDescent="0.3">
      <c r="A3897" t="str">
        <f t="shared" si="60"/>
        <v>APPLE IPHONE 17 256GBMax Negocios + Ilimitado 69.90CUOTA</v>
      </c>
      <c r="B3897" s="69" t="str">
        <f>precio_alta!A11</f>
        <v>Corriente</v>
      </c>
      <c r="C3897" s="69" t="str">
        <f>precio_alta!B11</f>
        <v>5G</v>
      </c>
      <c r="D3897" s="69" t="str">
        <f>precio_alta!C11</f>
        <v>APPLE</v>
      </c>
      <c r="E3897" s="69" t="str">
        <f>precio_alta!D11</f>
        <v>APPLE IPHONE 17 256GB</v>
      </c>
      <c r="F3897" s="69">
        <f>precio_alta!E11</f>
        <v>5029</v>
      </c>
      <c r="G3897" s="69" t="str">
        <f>precio_alta!F11</f>
        <v>iOS</v>
      </c>
      <c r="H3897" s="69" t="s">
        <v>188</v>
      </c>
      <c r="I3897" t="s">
        <v>197</v>
      </c>
      <c r="J3897" s="69">
        <f>precio_alta!T11</f>
        <v>5867</v>
      </c>
    </row>
    <row r="3898" spans="1:10" x14ac:dyDescent="0.3">
      <c r="A3898" t="str">
        <f t="shared" si="60"/>
        <v>APPLE IPHONE 17 512GBMax Negocios + Ilimitado 69.90CUOTA</v>
      </c>
      <c r="B3898" s="69" t="str">
        <f>precio_alta!A12</f>
        <v>Corriente</v>
      </c>
      <c r="C3898" s="69" t="str">
        <f>precio_alta!B12</f>
        <v>5G</v>
      </c>
      <c r="D3898" s="69" t="str">
        <f>precio_alta!C12</f>
        <v>APPLE</v>
      </c>
      <c r="E3898" s="69" t="str">
        <f>precio_alta!D12</f>
        <v>APPLE IPHONE 17 512GB</v>
      </c>
      <c r="F3898" s="69">
        <f>precio_alta!E12</f>
        <v>6279</v>
      </c>
      <c r="G3898" s="69" t="str">
        <f>precio_alta!F12</f>
        <v>iOS</v>
      </c>
      <c r="H3898" s="69" t="s">
        <v>188</v>
      </c>
      <c r="I3898" t="s">
        <v>197</v>
      </c>
      <c r="J3898" s="69">
        <f>precio_alta!T12</f>
        <v>7331</v>
      </c>
    </row>
    <row r="3899" spans="1:10" x14ac:dyDescent="0.3">
      <c r="A3899" t="str">
        <f t="shared" si="60"/>
        <v>APPLE IPHONE 17 PRO 1TBMax Negocios + Ilimitado 69.90CUOTA</v>
      </c>
      <c r="B3899" s="69" t="str">
        <f>precio_alta!A13</f>
        <v>Corriente</v>
      </c>
      <c r="C3899" s="69" t="str">
        <f>precio_alta!B13</f>
        <v>5G</v>
      </c>
      <c r="D3899" s="69" t="str">
        <f>precio_alta!C13</f>
        <v>APPLE</v>
      </c>
      <c r="E3899" s="69" t="str">
        <f>precio_alta!D13</f>
        <v>APPLE IPHONE 17 PRO 1TB</v>
      </c>
      <c r="F3899" s="69">
        <f>precio_alta!E13</f>
        <v>9419</v>
      </c>
      <c r="G3899" s="69" t="str">
        <f>precio_alta!F13</f>
        <v>iOS</v>
      </c>
      <c r="H3899" s="69" t="s">
        <v>188</v>
      </c>
      <c r="I3899" t="s">
        <v>197</v>
      </c>
      <c r="J3899" s="69">
        <f>precio_alta!T13</f>
        <v>11003</v>
      </c>
    </row>
    <row r="3900" spans="1:10" x14ac:dyDescent="0.3">
      <c r="A3900" t="str">
        <f t="shared" si="60"/>
        <v>APPLE IPHONE 17 PRO 256GBMax Negocios + Ilimitado 69.90CUOTA</v>
      </c>
      <c r="B3900" s="69" t="str">
        <f>precio_alta!A14</f>
        <v>Corriente</v>
      </c>
      <c r="C3900" s="69" t="str">
        <f>precio_alta!B14</f>
        <v>5G</v>
      </c>
      <c r="D3900" s="69" t="str">
        <f>precio_alta!C14</f>
        <v>APPLE</v>
      </c>
      <c r="E3900" s="69" t="str">
        <f>precio_alta!D14</f>
        <v>APPLE IPHONE 17 PRO 256GB</v>
      </c>
      <c r="F3900" s="69">
        <f>precio_alta!E14</f>
        <v>6909</v>
      </c>
      <c r="G3900" s="69" t="str">
        <f>precio_alta!F14</f>
        <v>iOS</v>
      </c>
      <c r="H3900" s="69" t="s">
        <v>188</v>
      </c>
      <c r="I3900" t="s">
        <v>197</v>
      </c>
      <c r="J3900" s="69">
        <f>precio_alta!T14</f>
        <v>8063</v>
      </c>
    </row>
    <row r="3901" spans="1:10" x14ac:dyDescent="0.3">
      <c r="A3901" t="str">
        <f t="shared" si="60"/>
        <v>APPLE IPHONE 17 PRO 512GBMax Negocios + Ilimitado 69.90CUOTA</v>
      </c>
      <c r="B3901" s="69" t="str">
        <f>precio_alta!A15</f>
        <v>Corriente</v>
      </c>
      <c r="C3901" s="69" t="str">
        <f>precio_alta!B15</f>
        <v>5G</v>
      </c>
      <c r="D3901" s="69" t="str">
        <f>precio_alta!C15</f>
        <v>APPLE</v>
      </c>
      <c r="E3901" s="69" t="str">
        <f>precio_alta!D15</f>
        <v>APPLE IPHONE 17 PRO 512GB</v>
      </c>
      <c r="F3901" s="69">
        <f>precio_alta!E15</f>
        <v>8169</v>
      </c>
      <c r="G3901" s="69" t="str">
        <f>precio_alta!F15</f>
        <v>iOS</v>
      </c>
      <c r="H3901" s="69" t="s">
        <v>188</v>
      </c>
      <c r="I3901" t="s">
        <v>197</v>
      </c>
      <c r="J3901" s="69">
        <f>precio_alta!T15</f>
        <v>9539</v>
      </c>
    </row>
    <row r="3902" spans="1:10" x14ac:dyDescent="0.3">
      <c r="A3902" t="str">
        <f t="shared" si="60"/>
        <v>APPLE IPHONE 17 PRO MAX 1TBMax Negocios + Ilimitado 69.90CUOTA</v>
      </c>
      <c r="B3902" s="69" t="str">
        <f>precio_alta!A16</f>
        <v>Corriente</v>
      </c>
      <c r="C3902" s="69" t="str">
        <f>precio_alta!B16</f>
        <v>5G</v>
      </c>
      <c r="D3902" s="69" t="str">
        <f>precio_alta!C16</f>
        <v>APPLE</v>
      </c>
      <c r="E3902" s="69" t="str">
        <f>precio_alta!D16</f>
        <v>APPLE IPHONE 17 PRO MAX 1TB</v>
      </c>
      <c r="F3902" s="69">
        <f>precio_alta!E16</f>
        <v>10049</v>
      </c>
      <c r="G3902" s="69" t="str">
        <f>precio_alta!F16</f>
        <v>iOS</v>
      </c>
      <c r="H3902" s="69" t="s">
        <v>188</v>
      </c>
      <c r="I3902" t="s">
        <v>197</v>
      </c>
      <c r="J3902" s="69">
        <f>precio_alta!T16</f>
        <v>11735</v>
      </c>
    </row>
    <row r="3903" spans="1:10" x14ac:dyDescent="0.3">
      <c r="A3903" t="str">
        <f t="shared" si="60"/>
        <v>APPLE IPHONE 17 PRO MAX 256GBMax Negocios + Ilimitado 69.90CUOTA</v>
      </c>
      <c r="B3903" s="69" t="str">
        <f>precio_alta!A17</f>
        <v>Corriente</v>
      </c>
      <c r="C3903" s="69" t="str">
        <f>precio_alta!B17</f>
        <v>5G</v>
      </c>
      <c r="D3903" s="69" t="str">
        <f>precio_alta!C17</f>
        <v>APPLE</v>
      </c>
      <c r="E3903" s="69" t="str">
        <f>precio_alta!D17</f>
        <v>APPLE IPHONE 17 PRO MAX 256GB</v>
      </c>
      <c r="F3903" s="69">
        <f>precio_alta!E17</f>
        <v>7539</v>
      </c>
      <c r="G3903" s="69" t="str">
        <f>precio_alta!F17</f>
        <v>iOS</v>
      </c>
      <c r="H3903" s="69" t="s">
        <v>188</v>
      </c>
      <c r="I3903" t="s">
        <v>197</v>
      </c>
      <c r="J3903" s="69">
        <f>precio_alta!T17</f>
        <v>8807</v>
      </c>
    </row>
    <row r="3904" spans="1:10" x14ac:dyDescent="0.3">
      <c r="A3904" t="str">
        <f t="shared" si="60"/>
        <v>APPLE IPHONE 17 PRO MAX 2TBMax Negocios + Ilimitado 69.90CUOTA</v>
      </c>
      <c r="B3904" s="69" t="str">
        <f>precio_alta!A18</f>
        <v>Corriente</v>
      </c>
      <c r="C3904" s="69" t="str">
        <f>precio_alta!B18</f>
        <v>5G</v>
      </c>
      <c r="D3904" s="69" t="str">
        <f>precio_alta!C18</f>
        <v>APPLE</v>
      </c>
      <c r="E3904" s="69" t="str">
        <f>precio_alta!D18</f>
        <v>APPLE IPHONE 17 PRO MAX 2TB</v>
      </c>
      <c r="F3904" s="69">
        <f>precio_alta!E18</f>
        <v>12569</v>
      </c>
      <c r="G3904" s="69" t="str">
        <f>precio_alta!F18</f>
        <v>iOS</v>
      </c>
      <c r="H3904" s="69" t="s">
        <v>188</v>
      </c>
      <c r="I3904" t="s">
        <v>197</v>
      </c>
      <c r="J3904" s="69">
        <f>precio_alta!T18</f>
        <v>14675</v>
      </c>
    </row>
    <row r="3905" spans="1:10" x14ac:dyDescent="0.3">
      <c r="A3905" t="str">
        <f t="shared" si="60"/>
        <v>APPLE IPHONE 17 PRO MAX 512GBMax Negocios + Ilimitado 69.90CUOTA</v>
      </c>
      <c r="B3905" s="69" t="str">
        <f>precio_alta!A19</f>
        <v>Corriente</v>
      </c>
      <c r="C3905" s="69" t="str">
        <f>precio_alta!B19</f>
        <v>5G</v>
      </c>
      <c r="D3905" s="69" t="str">
        <f>precio_alta!C19</f>
        <v>APPLE</v>
      </c>
      <c r="E3905" s="69" t="str">
        <f>precio_alta!D19</f>
        <v>APPLE IPHONE 17 PRO MAX 512GB</v>
      </c>
      <c r="F3905" s="69">
        <f>precio_alta!E19</f>
        <v>8799</v>
      </c>
      <c r="G3905" s="69" t="str">
        <f>precio_alta!F19</f>
        <v>iOS</v>
      </c>
      <c r="H3905" s="69" t="s">
        <v>188</v>
      </c>
      <c r="I3905" t="s">
        <v>197</v>
      </c>
      <c r="J3905" s="69">
        <f>precio_alta!T19</f>
        <v>10271</v>
      </c>
    </row>
    <row r="3906" spans="1:10" x14ac:dyDescent="0.3">
      <c r="A3906" t="str">
        <f t="shared" si="60"/>
        <v>APPLE IPHONE 17E 256GBMax Negocios + Ilimitado 69.90CUOTA</v>
      </c>
      <c r="B3906" s="69" t="str">
        <f>precio_alta!A20</f>
        <v>Corriente</v>
      </c>
      <c r="C3906" s="69" t="str">
        <f>precio_alta!B20</f>
        <v>5G</v>
      </c>
      <c r="D3906" s="69" t="str">
        <f>precio_alta!C20</f>
        <v>APPLE</v>
      </c>
      <c r="E3906" s="69" t="str">
        <f>precio_alta!D20</f>
        <v>APPLE IPHONE 17E 256GB</v>
      </c>
      <c r="F3906" s="69">
        <f>precio_alta!E20</f>
        <v>3769</v>
      </c>
      <c r="G3906" s="69" t="str">
        <f>precio_alta!F20</f>
        <v>iOS</v>
      </c>
      <c r="H3906" s="69" t="s">
        <v>188</v>
      </c>
      <c r="I3906" t="s">
        <v>197</v>
      </c>
      <c r="J3906" s="69">
        <f>precio_alta!T20</f>
        <v>4403</v>
      </c>
    </row>
    <row r="3907" spans="1:10" x14ac:dyDescent="0.3">
      <c r="A3907" t="str">
        <f t="shared" ref="A3907:A3970" si="61">CONCATENATE(E3907,I3907,H3907)</f>
        <v>HONOR 400 512GB 5GMax Negocios + Ilimitado 69.90CUOTA</v>
      </c>
      <c r="B3907" s="69" t="str">
        <f>precio_alta!A21</f>
        <v>Corriente</v>
      </c>
      <c r="C3907" s="69" t="str">
        <f>precio_alta!B21</f>
        <v>5G</v>
      </c>
      <c r="D3907" s="69" t="str">
        <f>precio_alta!C21</f>
        <v>HONOR</v>
      </c>
      <c r="E3907" s="69" t="str">
        <f>precio_alta!D21</f>
        <v>HONOR 400 512GB 5G</v>
      </c>
      <c r="F3907" s="69">
        <f>precio_alta!E21</f>
        <v>2099</v>
      </c>
      <c r="G3907" s="69" t="str">
        <f>precio_alta!F21</f>
        <v>Android</v>
      </c>
      <c r="H3907" s="69" t="s">
        <v>188</v>
      </c>
      <c r="I3907" t="s">
        <v>197</v>
      </c>
      <c r="J3907" s="69">
        <f>precio_alta!T21</f>
        <v>2447</v>
      </c>
    </row>
    <row r="3908" spans="1:10" x14ac:dyDescent="0.3">
      <c r="A3908" t="str">
        <f t="shared" si="61"/>
        <v>HONOR 400 LITE 256GB 5GMax Negocios + Ilimitado 69.90CUOTA</v>
      </c>
      <c r="B3908" s="69" t="str">
        <f>precio_alta!A22</f>
        <v>Corriente</v>
      </c>
      <c r="C3908" s="69" t="str">
        <f>precio_alta!B22</f>
        <v>5G</v>
      </c>
      <c r="D3908" s="69" t="str">
        <f>precio_alta!C22</f>
        <v>HONOR</v>
      </c>
      <c r="E3908" s="69" t="str">
        <f>precio_alta!D22</f>
        <v>HONOR 400 LITE 256GB 5G</v>
      </c>
      <c r="F3908" s="69">
        <f>precio_alta!E22</f>
        <v>1519</v>
      </c>
      <c r="G3908" s="69" t="str">
        <f>precio_alta!F22</f>
        <v>Android</v>
      </c>
      <c r="H3908" s="69" t="s">
        <v>188</v>
      </c>
      <c r="I3908" t="s">
        <v>197</v>
      </c>
      <c r="J3908" s="69">
        <f>precio_alta!T22</f>
        <v>1763</v>
      </c>
    </row>
    <row r="3909" spans="1:10" x14ac:dyDescent="0.3">
      <c r="A3909" t="str">
        <f t="shared" si="61"/>
        <v>HONOR 400 PRO 512GB 5GMax Negocios + Ilimitado 69.90CUOTA</v>
      </c>
      <c r="B3909" s="69" t="str">
        <f>precio_alta!A23</f>
        <v>Corriente</v>
      </c>
      <c r="C3909" s="69" t="str">
        <f>precio_alta!B23</f>
        <v>5G</v>
      </c>
      <c r="D3909" s="69" t="str">
        <f>precio_alta!C23</f>
        <v>HONOR</v>
      </c>
      <c r="E3909" s="69" t="str">
        <f>precio_alta!D23</f>
        <v>HONOR 400 PRO 512GB 5G</v>
      </c>
      <c r="F3909" s="69">
        <f>precio_alta!E23</f>
        <v>3349</v>
      </c>
      <c r="G3909" s="69" t="str">
        <f>precio_alta!F23</f>
        <v>Android</v>
      </c>
      <c r="H3909" s="69" t="s">
        <v>188</v>
      </c>
      <c r="I3909" t="s">
        <v>197</v>
      </c>
      <c r="J3909" s="69">
        <f>precio_alta!T23</f>
        <v>3911</v>
      </c>
    </row>
    <row r="3910" spans="1:10" x14ac:dyDescent="0.3">
      <c r="A3910" t="str">
        <f t="shared" si="61"/>
        <v>HONOR 600 512GB 5GMax Negocios + Ilimitado 69.90CUOTA</v>
      </c>
      <c r="B3910" s="69" t="str">
        <f>precio_alta!A24</f>
        <v>Corriente</v>
      </c>
      <c r="C3910" s="69" t="str">
        <f>precio_alta!B24</f>
        <v>5G</v>
      </c>
      <c r="D3910" s="69" t="str">
        <f>precio_alta!C24</f>
        <v>HONOR</v>
      </c>
      <c r="E3910" s="69" t="str">
        <f>precio_alta!D24</f>
        <v>HONOR 600 512GB 5G</v>
      </c>
      <c r="F3910" s="69">
        <f>precio_alta!E24</f>
        <v>2959</v>
      </c>
      <c r="G3910" s="69" t="str">
        <f>precio_alta!F24</f>
        <v>Android</v>
      </c>
      <c r="H3910" s="69" t="s">
        <v>188</v>
      </c>
      <c r="I3910" t="s">
        <v>197</v>
      </c>
      <c r="J3910" s="69">
        <f>precio_alta!T24</f>
        <v>3455</v>
      </c>
    </row>
    <row r="3911" spans="1:10" x14ac:dyDescent="0.3">
      <c r="A3911" t="str">
        <f t="shared" si="61"/>
        <v>HONOR 600 PRO 512GB 5GMax Negocios + Ilimitado 69.90CUOTA</v>
      </c>
      <c r="B3911" s="69" t="str">
        <f>precio_alta!A25</f>
        <v>Corriente</v>
      </c>
      <c r="C3911" s="69" t="str">
        <f>precio_alta!B25</f>
        <v>5G</v>
      </c>
      <c r="D3911" s="69" t="str">
        <f>precio_alta!C25</f>
        <v>HONOR</v>
      </c>
      <c r="E3911" s="69" t="str">
        <f>precio_alta!D25</f>
        <v>HONOR 600 PRO 512GB 5G</v>
      </c>
      <c r="F3911" s="69">
        <f>precio_alta!E25</f>
        <v>3909</v>
      </c>
      <c r="G3911" s="69" t="str">
        <f>precio_alta!F25</f>
        <v>Android</v>
      </c>
      <c r="H3911" s="69" t="s">
        <v>188</v>
      </c>
      <c r="I3911" t="s">
        <v>197</v>
      </c>
      <c r="J3911" s="69">
        <f>precio_alta!T25</f>
        <v>4559</v>
      </c>
    </row>
    <row r="3912" spans="1:10" x14ac:dyDescent="0.3">
      <c r="A3912" t="str">
        <f t="shared" si="61"/>
        <v>HONOR 600 SMART 256GB 5GMax Negocios + Ilimitado 69.90CUOTA</v>
      </c>
      <c r="B3912" s="69" t="str">
        <f>precio_alta!A26</f>
        <v>Corriente</v>
      </c>
      <c r="C3912" s="69" t="str">
        <f>precio_alta!B26</f>
        <v>5G</v>
      </c>
      <c r="D3912" s="69" t="str">
        <f>precio_alta!C26</f>
        <v>HONOR</v>
      </c>
      <c r="E3912" s="69" t="str">
        <f>precio_alta!D26</f>
        <v>HONOR 600 SMART 256GB 5G</v>
      </c>
      <c r="F3912" s="69">
        <f>precio_alta!E26</f>
        <v>1659</v>
      </c>
      <c r="G3912" s="69" t="str">
        <f>precio_alta!F26</f>
        <v>Android</v>
      </c>
      <c r="H3912" s="69" t="s">
        <v>188</v>
      </c>
      <c r="I3912" t="s">
        <v>197</v>
      </c>
      <c r="J3912" s="69">
        <f>precio_alta!T26</f>
        <v>1931</v>
      </c>
    </row>
    <row r="3913" spans="1:10" x14ac:dyDescent="0.3">
      <c r="A3913" t="str">
        <f t="shared" si="61"/>
        <v>HONOR 600E 512GB 5GMax Negocios + Ilimitado 69.90CUOTA</v>
      </c>
      <c r="B3913" s="69" t="str">
        <f>precio_alta!A27</f>
        <v>Corriente</v>
      </c>
      <c r="C3913" s="69" t="str">
        <f>precio_alta!B27</f>
        <v>5G</v>
      </c>
      <c r="D3913" s="69" t="str">
        <f>precio_alta!C27</f>
        <v>HONOR</v>
      </c>
      <c r="E3913" s="69" t="str">
        <f>precio_alta!D27</f>
        <v>HONOR 600E 512GB 5G</v>
      </c>
      <c r="F3913" s="69">
        <f>precio_alta!E27</f>
        <v>2149</v>
      </c>
      <c r="G3913" s="69" t="str">
        <f>precio_alta!F27</f>
        <v>Android</v>
      </c>
      <c r="H3913" s="69" t="s">
        <v>188</v>
      </c>
      <c r="I3913" t="s">
        <v>197</v>
      </c>
      <c r="J3913" s="69">
        <f>precio_alta!T27</f>
        <v>2507</v>
      </c>
    </row>
    <row r="3914" spans="1:10" x14ac:dyDescent="0.3">
      <c r="A3914" t="str">
        <f t="shared" si="61"/>
        <v>HONOR 70 256GBMax Negocios + Ilimitado 69.90CUOTA</v>
      </c>
      <c r="B3914" s="69" t="str">
        <f>precio_alta!A28</f>
        <v>Corriente</v>
      </c>
      <c r="C3914" s="69" t="str">
        <f>precio_alta!B28</f>
        <v>5G</v>
      </c>
      <c r="D3914" s="69" t="str">
        <f>precio_alta!C28</f>
        <v>HONOR</v>
      </c>
      <c r="E3914" s="69" t="str">
        <f>precio_alta!D28</f>
        <v>HONOR 70 256GB</v>
      </c>
      <c r="F3914" s="69">
        <f>precio_alta!E28</f>
        <v>2859</v>
      </c>
      <c r="G3914" s="69" t="str">
        <f>precio_alta!F28</f>
        <v>Android</v>
      </c>
      <c r="H3914" s="69" t="s">
        <v>188</v>
      </c>
      <c r="I3914" t="s">
        <v>197</v>
      </c>
      <c r="J3914" s="69">
        <f>precio_alta!T28</f>
        <v>3347</v>
      </c>
    </row>
    <row r="3915" spans="1:10" x14ac:dyDescent="0.3">
      <c r="A3915" t="str">
        <f t="shared" si="61"/>
        <v>HONOR MAGIC 7 LITE 512GB 5GMax Negocios + Ilimitado 69.90CUOTA</v>
      </c>
      <c r="B3915" s="69" t="str">
        <f>precio_alta!A29</f>
        <v>Corriente</v>
      </c>
      <c r="C3915" s="69" t="str">
        <f>precio_alta!B29</f>
        <v>5G</v>
      </c>
      <c r="D3915" s="69" t="str">
        <f>precio_alta!C29</f>
        <v>HONOR</v>
      </c>
      <c r="E3915" s="69" t="str">
        <f>precio_alta!D29</f>
        <v>HONOR MAGIC 7 LITE 512GB 5G</v>
      </c>
      <c r="F3915" s="69">
        <f>precio_alta!E29</f>
        <v>1849</v>
      </c>
      <c r="G3915" s="69" t="str">
        <f>precio_alta!F29</f>
        <v>Android</v>
      </c>
      <c r="H3915" s="69" t="s">
        <v>188</v>
      </c>
      <c r="I3915" t="s">
        <v>197</v>
      </c>
      <c r="J3915" s="69">
        <f>precio_alta!T29</f>
        <v>2159</v>
      </c>
    </row>
    <row r="3916" spans="1:10" x14ac:dyDescent="0.3">
      <c r="A3916" t="str">
        <f t="shared" si="61"/>
        <v>HONOR MAGIC 8 LITE 512GB 5GMax Negocios + Ilimitado 69.90CUOTA</v>
      </c>
      <c r="B3916" s="69" t="str">
        <f>precio_alta!A30</f>
        <v>Corriente</v>
      </c>
      <c r="C3916" s="69" t="str">
        <f>precio_alta!B30</f>
        <v>5G</v>
      </c>
      <c r="D3916" s="69" t="str">
        <f>precio_alta!C30</f>
        <v>HONOR</v>
      </c>
      <c r="E3916" s="69" t="str">
        <f>precio_alta!D30</f>
        <v>HONOR MAGIC 8 LITE 512GB 5G</v>
      </c>
      <c r="F3916" s="69">
        <f>precio_alta!E30</f>
        <v>1779</v>
      </c>
      <c r="G3916" s="69" t="str">
        <f>precio_alta!F30</f>
        <v>Android</v>
      </c>
      <c r="H3916" s="69" t="s">
        <v>188</v>
      </c>
      <c r="I3916" t="s">
        <v>197</v>
      </c>
      <c r="J3916" s="69">
        <f>precio_alta!T30</f>
        <v>2075</v>
      </c>
    </row>
    <row r="3917" spans="1:10" x14ac:dyDescent="0.3">
      <c r="A3917" t="str">
        <f t="shared" si="61"/>
        <v>HONOR MAGIC 8 PRO 512GB 5GMax Negocios + Ilimitado 69.90CUOTA</v>
      </c>
      <c r="B3917" s="69" t="str">
        <f>precio_alta!A31</f>
        <v>Corriente</v>
      </c>
      <c r="C3917" s="69" t="str">
        <f>precio_alta!B31</f>
        <v>5G</v>
      </c>
      <c r="D3917" s="69" t="str">
        <f>precio_alta!C31</f>
        <v>HONOR</v>
      </c>
      <c r="E3917" s="69" t="str">
        <f>precio_alta!D31</f>
        <v>HONOR MAGIC 8 PRO 512GB 5G</v>
      </c>
      <c r="F3917" s="69">
        <f>precio_alta!E31</f>
        <v>5789</v>
      </c>
      <c r="G3917" s="69" t="str">
        <f>precio_alta!F31</f>
        <v>Android</v>
      </c>
      <c r="H3917" s="69" t="s">
        <v>188</v>
      </c>
      <c r="I3917" t="s">
        <v>197</v>
      </c>
      <c r="J3917" s="69">
        <f>precio_alta!T31</f>
        <v>6755</v>
      </c>
    </row>
    <row r="3918" spans="1:10" x14ac:dyDescent="0.3">
      <c r="A3918" t="str">
        <f t="shared" si="61"/>
        <v>HONOR X5C 128GBMax Negocios + Ilimitado 69.90CUOTA</v>
      </c>
      <c r="B3918" s="69" t="str">
        <f>precio_alta!A32</f>
        <v>Corriente</v>
      </c>
      <c r="C3918" s="69" t="str">
        <f>precio_alta!B32</f>
        <v>4G</v>
      </c>
      <c r="D3918" s="69" t="str">
        <f>precio_alta!C32</f>
        <v>HONOR</v>
      </c>
      <c r="E3918" s="69" t="str">
        <f>precio_alta!D32</f>
        <v>HONOR X5C 128GB</v>
      </c>
      <c r="F3918" s="69">
        <f>precio_alta!E32</f>
        <v>399</v>
      </c>
      <c r="G3918" s="69" t="str">
        <f>precio_alta!F32</f>
        <v>Android</v>
      </c>
      <c r="H3918" s="69" t="s">
        <v>188</v>
      </c>
      <c r="I3918" t="s">
        <v>197</v>
      </c>
      <c r="J3918" s="69">
        <f>precio_alta!T32</f>
        <v>467</v>
      </c>
    </row>
    <row r="3919" spans="1:10" x14ac:dyDescent="0.3">
      <c r="A3919" t="str">
        <f t="shared" si="61"/>
        <v>HONOR X5C PLUS 256GBMax Negocios + Ilimitado 69.90CUOTA</v>
      </c>
      <c r="B3919" s="69" t="str">
        <f>precio_alta!A33</f>
        <v>Corriente</v>
      </c>
      <c r="C3919" s="69" t="str">
        <f>precio_alta!B33</f>
        <v>4G</v>
      </c>
      <c r="D3919" s="69" t="str">
        <f>precio_alta!C33</f>
        <v>HONOR</v>
      </c>
      <c r="E3919" s="69" t="str">
        <f>precio_alta!D33</f>
        <v>HONOR X5C PLUS 256GB</v>
      </c>
      <c r="F3919" s="69">
        <f>precio_alta!E33</f>
        <v>499</v>
      </c>
      <c r="G3919" s="69" t="str">
        <f>precio_alta!F33</f>
        <v>Android</v>
      </c>
      <c r="H3919" s="69" t="s">
        <v>188</v>
      </c>
      <c r="I3919" t="s">
        <v>197</v>
      </c>
      <c r="J3919" s="69">
        <f>precio_alta!T33</f>
        <v>587</v>
      </c>
    </row>
    <row r="3920" spans="1:10" x14ac:dyDescent="0.3">
      <c r="A3920" t="str">
        <f t="shared" si="61"/>
        <v>HONOR X5D 128GBMax Negocios + Ilimitado 69.90CUOTA</v>
      </c>
      <c r="B3920" s="69" t="str">
        <f>precio_alta!A34</f>
        <v>Corriente</v>
      </c>
      <c r="C3920" s="69" t="str">
        <f>precio_alta!B34</f>
        <v>4G</v>
      </c>
      <c r="D3920" s="69" t="str">
        <f>precio_alta!C34</f>
        <v>HONOR</v>
      </c>
      <c r="E3920" s="69" t="str">
        <f>precio_alta!D34</f>
        <v>HONOR X5D 128GB</v>
      </c>
      <c r="F3920" s="69">
        <f>precio_alta!E34</f>
        <v>449</v>
      </c>
      <c r="G3920" s="69" t="str">
        <f>precio_alta!F34</f>
        <v>Android</v>
      </c>
      <c r="H3920" s="69" t="s">
        <v>188</v>
      </c>
      <c r="I3920" t="s">
        <v>197</v>
      </c>
      <c r="J3920" s="69">
        <f>precio_alta!T34</f>
        <v>527</v>
      </c>
    </row>
    <row r="3921" spans="1:10" x14ac:dyDescent="0.3">
      <c r="A3921" t="str">
        <f t="shared" si="61"/>
        <v>HONOR X5D 256GBMax Negocios + Ilimitado 69.90CUOTA</v>
      </c>
      <c r="B3921" s="69" t="str">
        <f>precio_alta!A35</f>
        <v>Corriente</v>
      </c>
      <c r="C3921" s="69" t="str">
        <f>precio_alta!B35</f>
        <v>4G</v>
      </c>
      <c r="D3921" s="69" t="str">
        <f>precio_alta!C35</f>
        <v>HONOR</v>
      </c>
      <c r="E3921" s="69" t="str">
        <f>precio_alta!D35</f>
        <v>HONOR X5D 256GB</v>
      </c>
      <c r="F3921" s="69">
        <f>precio_alta!E35</f>
        <v>589</v>
      </c>
      <c r="G3921" s="69" t="str">
        <f>precio_alta!F35</f>
        <v>Android</v>
      </c>
      <c r="H3921" s="69" t="s">
        <v>188</v>
      </c>
      <c r="I3921" t="s">
        <v>197</v>
      </c>
      <c r="J3921" s="69">
        <f>precio_alta!T35</f>
        <v>683</v>
      </c>
    </row>
    <row r="3922" spans="1:10" x14ac:dyDescent="0.3">
      <c r="A3922" t="str">
        <f t="shared" si="61"/>
        <v>HONOR X6C 256GBMax Negocios + Ilimitado 69.90CUOTA</v>
      </c>
      <c r="B3922" s="69" t="str">
        <f>precio_alta!A36</f>
        <v>Corriente</v>
      </c>
      <c r="C3922" s="69" t="str">
        <f>precio_alta!B36</f>
        <v>4G</v>
      </c>
      <c r="D3922" s="69" t="str">
        <f>precio_alta!C36</f>
        <v>HONOR</v>
      </c>
      <c r="E3922" s="69" t="str">
        <f>precio_alta!D36</f>
        <v>HONOR X6C 256GB</v>
      </c>
      <c r="F3922" s="69">
        <f>precio_alta!E36</f>
        <v>699</v>
      </c>
      <c r="G3922" s="69" t="str">
        <f>precio_alta!F36</f>
        <v>Android</v>
      </c>
      <c r="H3922" s="69" t="s">
        <v>188</v>
      </c>
      <c r="I3922" t="s">
        <v>197</v>
      </c>
      <c r="J3922" s="69">
        <f>precio_alta!T36</f>
        <v>815</v>
      </c>
    </row>
    <row r="3923" spans="1:10" x14ac:dyDescent="0.3">
      <c r="A3923" t="str">
        <f t="shared" si="61"/>
        <v>HONOR X6D 256GB 5GMax Negocios + Ilimitado 69.90CUOTA</v>
      </c>
      <c r="B3923" s="69" t="str">
        <f>precio_alta!A37</f>
        <v>Corriente</v>
      </c>
      <c r="C3923" s="69" t="str">
        <f>precio_alta!B37</f>
        <v>5G</v>
      </c>
      <c r="D3923" s="69" t="str">
        <f>precio_alta!C37</f>
        <v>HONOR</v>
      </c>
      <c r="E3923" s="69" t="str">
        <f>precio_alta!D37</f>
        <v>HONOR X6D 256GB 5G</v>
      </c>
      <c r="F3923" s="69">
        <f>precio_alta!E37</f>
        <v>829</v>
      </c>
      <c r="G3923" s="69" t="str">
        <f>precio_alta!F37</f>
        <v>Android</v>
      </c>
      <c r="H3923" s="69" t="s">
        <v>188</v>
      </c>
      <c r="I3923" t="s">
        <v>197</v>
      </c>
      <c r="J3923" s="69">
        <f>precio_alta!T37</f>
        <v>971</v>
      </c>
    </row>
    <row r="3924" spans="1:10" x14ac:dyDescent="0.3">
      <c r="A3924" t="str">
        <f t="shared" si="61"/>
        <v>HONOR X7D 256GB 5GMax Negocios + Ilimitado 69.90CUOTA</v>
      </c>
      <c r="B3924" s="69" t="str">
        <f>precio_alta!A38</f>
        <v>Corriente</v>
      </c>
      <c r="C3924" s="69" t="str">
        <f>precio_alta!B38</f>
        <v>5G</v>
      </c>
      <c r="D3924" s="69" t="str">
        <f>precio_alta!C38</f>
        <v>HONOR</v>
      </c>
      <c r="E3924" s="69" t="str">
        <f>precio_alta!D38</f>
        <v>HONOR X7D 256GB 5G</v>
      </c>
      <c r="F3924" s="69">
        <f>precio_alta!E38</f>
        <v>879</v>
      </c>
      <c r="G3924" s="69" t="str">
        <f>precio_alta!F38</f>
        <v>Android</v>
      </c>
      <c r="H3924" s="69" t="s">
        <v>188</v>
      </c>
      <c r="I3924" t="s">
        <v>197</v>
      </c>
      <c r="J3924" s="69">
        <f>precio_alta!T38</f>
        <v>1031</v>
      </c>
    </row>
    <row r="3925" spans="1:10" x14ac:dyDescent="0.3">
      <c r="A3925" t="str">
        <f t="shared" si="61"/>
        <v>HONOR X7E PLUS 256GB 5GMax Negocios + Ilimitado 69.90CUOTA</v>
      </c>
      <c r="B3925" s="69" t="str">
        <f>precio_alta!A39</f>
        <v>Corriente</v>
      </c>
      <c r="C3925" s="69" t="str">
        <f>precio_alta!B39</f>
        <v>5G</v>
      </c>
      <c r="D3925" s="69" t="str">
        <f>precio_alta!C39</f>
        <v>HONOR</v>
      </c>
      <c r="E3925" s="69" t="str">
        <f>precio_alta!D39</f>
        <v>HONOR X7E PLUS 256GB 5G</v>
      </c>
      <c r="F3925" s="69">
        <f>precio_alta!E39</f>
        <v>1179</v>
      </c>
      <c r="G3925" s="69" t="str">
        <f>precio_alta!F39</f>
        <v>Android</v>
      </c>
      <c r="H3925" s="69" t="s">
        <v>188</v>
      </c>
      <c r="I3925" t="s">
        <v>197</v>
      </c>
      <c r="J3925" s="69">
        <f>precio_alta!T39</f>
        <v>1379</v>
      </c>
    </row>
    <row r="3926" spans="1:10" x14ac:dyDescent="0.3">
      <c r="A3926" t="str">
        <f t="shared" si="61"/>
        <v>HONOR X8C 256GB 5GMax Negocios + Ilimitado 69.90CUOTA</v>
      </c>
      <c r="B3926" s="69" t="str">
        <f>precio_alta!A40</f>
        <v>Corriente</v>
      </c>
      <c r="C3926" s="69" t="str">
        <f>precio_alta!B40</f>
        <v>5G</v>
      </c>
      <c r="D3926" s="69" t="str">
        <f>precio_alta!C40</f>
        <v>HONOR</v>
      </c>
      <c r="E3926" s="69" t="str">
        <f>precio_alta!D40</f>
        <v>HONOR X8C 256GB 5G</v>
      </c>
      <c r="F3926" s="69">
        <f>precio_alta!E40</f>
        <v>1189</v>
      </c>
      <c r="G3926" s="69" t="str">
        <f>precio_alta!F40</f>
        <v>Android</v>
      </c>
      <c r="H3926" s="69" t="s">
        <v>188</v>
      </c>
      <c r="I3926" t="s">
        <v>197</v>
      </c>
      <c r="J3926" s="69">
        <f>precio_alta!T40</f>
        <v>1391</v>
      </c>
    </row>
    <row r="3927" spans="1:10" x14ac:dyDescent="0.3">
      <c r="A3927" t="str">
        <f t="shared" si="61"/>
        <v>HUAWEI WATCH KIDS 4 PROMax Negocios + Ilimitado 69.90CUOTA</v>
      </c>
      <c r="B3927" s="69" t="str">
        <f>precio_alta!A41</f>
        <v>Corriente</v>
      </c>
      <c r="C3927" s="69" t="str">
        <f>precio_alta!B41</f>
        <v>4G</v>
      </c>
      <c r="D3927" s="69" t="str">
        <f>precio_alta!C41</f>
        <v>HUAWEI</v>
      </c>
      <c r="E3927" s="69" t="str">
        <f>precio_alta!D41</f>
        <v>HUAWEI WATCH KIDS 4 PRO</v>
      </c>
      <c r="F3927" s="69">
        <f>precio_alta!E41</f>
        <v>649</v>
      </c>
      <c r="G3927" s="69" t="str">
        <f>precio_alta!F41</f>
        <v>Android</v>
      </c>
      <c r="H3927" s="69" t="s">
        <v>188</v>
      </c>
      <c r="I3927" t="s">
        <v>197</v>
      </c>
      <c r="J3927" s="69">
        <f>precio_alta!T41</f>
        <v>755</v>
      </c>
    </row>
    <row r="3928" spans="1:10" x14ac:dyDescent="0.3">
      <c r="A3928" t="str">
        <f t="shared" si="61"/>
        <v>MOTOROLA MOTO EDGE 60 512GB 5GMax Negocios + Ilimitado 69.90CUOTA</v>
      </c>
      <c r="B3928" s="69" t="str">
        <f>precio_alta!A42</f>
        <v>Corriente</v>
      </c>
      <c r="C3928" s="69" t="str">
        <f>precio_alta!B42</f>
        <v>5G</v>
      </c>
      <c r="D3928" s="69" t="str">
        <f>precio_alta!C42</f>
        <v>MOTOROLA</v>
      </c>
      <c r="E3928" s="69" t="str">
        <f>precio_alta!D42</f>
        <v>MOTOROLA MOTO EDGE 60 512GB 5G</v>
      </c>
      <c r="F3928" s="69">
        <f>precio_alta!E42</f>
        <v>1989</v>
      </c>
      <c r="G3928" s="69" t="str">
        <f>precio_alta!F42</f>
        <v>Android</v>
      </c>
      <c r="H3928" s="69" t="s">
        <v>188</v>
      </c>
      <c r="I3928" t="s">
        <v>197</v>
      </c>
      <c r="J3928" s="69">
        <f>precio_alta!T42</f>
        <v>2327</v>
      </c>
    </row>
    <row r="3929" spans="1:10" x14ac:dyDescent="0.3">
      <c r="A3929" t="str">
        <f t="shared" si="61"/>
        <v>MOTOROLA MOTO EDGE 60 FUSION 256GB 5GMax Negocios + Ilimitado 69.90CUOTA</v>
      </c>
      <c r="B3929" s="69" t="str">
        <f>precio_alta!A43</f>
        <v>Corriente</v>
      </c>
      <c r="C3929" s="69" t="str">
        <f>precio_alta!B43</f>
        <v>5G</v>
      </c>
      <c r="D3929" s="69" t="str">
        <f>precio_alta!C43</f>
        <v>MOTOROLA</v>
      </c>
      <c r="E3929" s="69" t="str">
        <f>precio_alta!D43</f>
        <v>MOTOROLA MOTO EDGE 60 FUSION 256GB 5G</v>
      </c>
      <c r="F3929" s="69">
        <f>precio_alta!E43</f>
        <v>1439</v>
      </c>
      <c r="G3929" s="69" t="str">
        <f>precio_alta!F43</f>
        <v>Android</v>
      </c>
      <c r="H3929" s="69" t="s">
        <v>188</v>
      </c>
      <c r="I3929" t="s">
        <v>197</v>
      </c>
      <c r="J3929" s="69">
        <f>precio_alta!T43</f>
        <v>1679</v>
      </c>
    </row>
    <row r="3930" spans="1:10" x14ac:dyDescent="0.3">
      <c r="A3930" t="str">
        <f t="shared" si="61"/>
        <v>MOTOROLA MOTO EDGE 60 PRO 512GB 5GMax Negocios + Ilimitado 69.90CUOTA</v>
      </c>
      <c r="B3930" s="69" t="str">
        <f>precio_alta!A44</f>
        <v>Corriente</v>
      </c>
      <c r="C3930" s="69" t="str">
        <f>precio_alta!B44</f>
        <v>5G</v>
      </c>
      <c r="D3930" s="69" t="str">
        <f>precio_alta!C44</f>
        <v>MOTOROLA</v>
      </c>
      <c r="E3930" s="69" t="str">
        <f>precio_alta!D44</f>
        <v>MOTOROLA MOTO EDGE 60 PRO 512GB 5G</v>
      </c>
      <c r="F3930" s="69">
        <f>precio_alta!E44</f>
        <v>2649</v>
      </c>
      <c r="G3930" s="69" t="str">
        <f>precio_alta!F44</f>
        <v>Android</v>
      </c>
      <c r="H3930" s="69" t="s">
        <v>188</v>
      </c>
      <c r="I3930" t="s">
        <v>197</v>
      </c>
      <c r="J3930" s="69">
        <f>precio_alta!T44</f>
        <v>3095</v>
      </c>
    </row>
    <row r="3931" spans="1:10" x14ac:dyDescent="0.3">
      <c r="A3931" t="str">
        <f t="shared" si="61"/>
        <v>MOTOROLA MOTO EDGE 70 512GB 5GMax Negocios + Ilimitado 69.90CUOTA</v>
      </c>
      <c r="B3931" s="69" t="str">
        <f>precio_alta!A45</f>
        <v>Corriente</v>
      </c>
      <c r="C3931" s="69" t="str">
        <f>precio_alta!B45</f>
        <v>5G</v>
      </c>
      <c r="D3931" s="69" t="str">
        <f>precio_alta!C45</f>
        <v>MOTOROLA</v>
      </c>
      <c r="E3931" s="69" t="str">
        <f>precio_alta!D45</f>
        <v>MOTOROLA MOTO EDGE 70 512GB 5G</v>
      </c>
      <c r="F3931" s="69">
        <f>precio_alta!E45</f>
        <v>2549</v>
      </c>
      <c r="G3931" s="69" t="str">
        <f>precio_alta!F45</f>
        <v>Android</v>
      </c>
      <c r="H3931" s="69" t="s">
        <v>188</v>
      </c>
      <c r="I3931" t="s">
        <v>197</v>
      </c>
      <c r="J3931" s="69">
        <f>precio_alta!T45</f>
        <v>2975</v>
      </c>
    </row>
    <row r="3932" spans="1:10" x14ac:dyDescent="0.3">
      <c r="A3932" t="str">
        <f t="shared" si="61"/>
        <v>MOTOROLA MOTO EDGE 70 FUSION 256GB 5GMax Negocios + Ilimitado 69.90CUOTA</v>
      </c>
      <c r="B3932" s="69" t="str">
        <f>precio_alta!A46</f>
        <v>Corriente</v>
      </c>
      <c r="C3932" s="69" t="str">
        <f>precio_alta!B46</f>
        <v>5G</v>
      </c>
      <c r="D3932" s="69" t="str">
        <f>precio_alta!C46</f>
        <v>MOTOROLA</v>
      </c>
      <c r="E3932" s="69" t="str">
        <f>precio_alta!D46</f>
        <v>MOTOROLA MOTO EDGE 70 FUSION 256GB 5G</v>
      </c>
      <c r="F3932" s="69">
        <f>precio_alta!E46</f>
        <v>1899</v>
      </c>
      <c r="G3932" s="69" t="str">
        <f>precio_alta!F46</f>
        <v>Android</v>
      </c>
      <c r="H3932" s="69" t="s">
        <v>188</v>
      </c>
      <c r="I3932" t="s">
        <v>197</v>
      </c>
      <c r="J3932" s="69">
        <f>precio_alta!T46</f>
        <v>2207</v>
      </c>
    </row>
    <row r="3933" spans="1:10" x14ac:dyDescent="0.3">
      <c r="A3933" t="str">
        <f t="shared" si="61"/>
        <v>MOTOROLA MOTO EDGE 70 PRO 512GB 5GMax Negocios + Ilimitado 69.90CUOTA</v>
      </c>
      <c r="B3933" s="69" t="str">
        <f>precio_alta!A47</f>
        <v>Corriente</v>
      </c>
      <c r="C3933" s="69" t="str">
        <f>precio_alta!B47</f>
        <v>5G</v>
      </c>
      <c r="D3933" s="69" t="str">
        <f>precio_alta!C47</f>
        <v>MOTOROLA</v>
      </c>
      <c r="E3933" s="69" t="str">
        <f>precio_alta!D47</f>
        <v>MOTOROLA MOTO EDGE 70 PRO 512GB 5G</v>
      </c>
      <c r="F3933" s="69">
        <f>precio_alta!E47</f>
        <v>3619</v>
      </c>
      <c r="G3933" s="69" t="str">
        <f>precio_alta!F47</f>
        <v>Android</v>
      </c>
      <c r="H3933" s="69" t="s">
        <v>188</v>
      </c>
      <c r="I3933" t="s">
        <v>197</v>
      </c>
      <c r="J3933" s="69">
        <f>precio_alta!T47</f>
        <v>4223</v>
      </c>
    </row>
    <row r="3934" spans="1:10" x14ac:dyDescent="0.3">
      <c r="A3934" t="str">
        <f t="shared" si="61"/>
        <v>MOTOROLA MOTO G06 128GBMax Negocios + Ilimitado 69.90CUOTA</v>
      </c>
      <c r="B3934" s="69" t="str">
        <f>precio_alta!A48</f>
        <v>Corriente</v>
      </c>
      <c r="C3934" s="69" t="str">
        <f>precio_alta!B48</f>
        <v>4G</v>
      </c>
      <c r="D3934" s="69" t="str">
        <f>precio_alta!C48</f>
        <v>MOTOROLA</v>
      </c>
      <c r="E3934" s="69" t="str">
        <f>precio_alta!D48</f>
        <v>MOTOROLA MOTO G06 128GB</v>
      </c>
      <c r="F3934" s="69">
        <f>precio_alta!E48</f>
        <v>619</v>
      </c>
      <c r="G3934" s="69" t="str">
        <f>precio_alta!F48</f>
        <v>Android</v>
      </c>
      <c r="H3934" s="69" t="s">
        <v>188</v>
      </c>
      <c r="I3934" t="s">
        <v>197</v>
      </c>
      <c r="J3934" s="69">
        <f>precio_alta!T48</f>
        <v>731</v>
      </c>
    </row>
    <row r="3935" spans="1:10" x14ac:dyDescent="0.3">
      <c r="A3935" t="str">
        <f t="shared" si="61"/>
        <v>MOTOROLA MOTO G06 256GBMax Negocios + Ilimitado 69.90CUOTA</v>
      </c>
      <c r="B3935" s="69" t="str">
        <f>precio_alta!A49</f>
        <v>Corriente</v>
      </c>
      <c r="C3935" s="69" t="str">
        <f>precio_alta!B49</f>
        <v>4G</v>
      </c>
      <c r="D3935" s="69" t="str">
        <f>precio_alta!C49</f>
        <v>MOTOROLA</v>
      </c>
      <c r="E3935" s="69" t="str">
        <f>precio_alta!D49</f>
        <v>MOTOROLA MOTO G06 256GB</v>
      </c>
      <c r="F3935" s="69">
        <f>precio_alta!E49</f>
        <v>649</v>
      </c>
      <c r="G3935" s="69" t="str">
        <f>precio_alta!F49</f>
        <v>Android</v>
      </c>
      <c r="H3935" s="69" t="s">
        <v>188</v>
      </c>
      <c r="I3935" t="s">
        <v>197</v>
      </c>
      <c r="J3935" s="69">
        <f>precio_alta!T49</f>
        <v>755</v>
      </c>
    </row>
    <row r="3936" spans="1:10" x14ac:dyDescent="0.3">
      <c r="A3936" t="str">
        <f t="shared" si="61"/>
        <v>MOTOROLA MOTO G15 256GBMax Negocios + Ilimitado 69.90CUOTA</v>
      </c>
      <c r="B3936" s="69" t="str">
        <f>precio_alta!A50</f>
        <v>Corriente</v>
      </c>
      <c r="C3936" s="69" t="str">
        <f>precio_alta!B50</f>
        <v>4G</v>
      </c>
      <c r="D3936" s="69" t="str">
        <f>precio_alta!C50</f>
        <v>MOTOROLA</v>
      </c>
      <c r="E3936" s="69" t="str">
        <f>precio_alta!D50</f>
        <v>MOTOROLA MOTO G15 256GB</v>
      </c>
      <c r="F3936" s="69">
        <f>precio_alta!E50</f>
        <v>719</v>
      </c>
      <c r="G3936" s="69" t="str">
        <f>precio_alta!F50</f>
        <v>Android</v>
      </c>
      <c r="H3936" s="69" t="s">
        <v>188</v>
      </c>
      <c r="I3936" t="s">
        <v>197</v>
      </c>
      <c r="J3936" s="69">
        <f>precio_alta!T50</f>
        <v>839</v>
      </c>
    </row>
    <row r="3937" spans="1:10" x14ac:dyDescent="0.3">
      <c r="A3937" t="str">
        <f t="shared" si="61"/>
        <v>MOTOROLA MOTO G17 256GBMax Negocios + Ilimitado 69.90CUOTA</v>
      </c>
      <c r="B3937" s="69" t="str">
        <f>precio_alta!A51</f>
        <v>Corriente</v>
      </c>
      <c r="C3937" s="69" t="str">
        <f>precio_alta!B51</f>
        <v>4G</v>
      </c>
      <c r="D3937" s="69" t="str">
        <f>precio_alta!C51</f>
        <v>MOTOROLA</v>
      </c>
      <c r="E3937" s="69" t="str">
        <f>precio_alta!D51</f>
        <v>MOTOROLA MOTO G17 256GB</v>
      </c>
      <c r="F3937" s="69">
        <f>precio_alta!E51</f>
        <v>779</v>
      </c>
      <c r="G3937" s="69" t="str">
        <f>precio_alta!F51</f>
        <v>Android</v>
      </c>
      <c r="H3937" s="69" t="s">
        <v>188</v>
      </c>
      <c r="I3937" t="s">
        <v>197</v>
      </c>
      <c r="J3937" s="69">
        <f>precio_alta!T51</f>
        <v>911</v>
      </c>
    </row>
    <row r="3938" spans="1:10" x14ac:dyDescent="0.3">
      <c r="A3938" t="str">
        <f t="shared" si="61"/>
        <v>MOTOROLA MOTO G47 128GB 5GMax Negocios + Ilimitado 69.90CUOTA</v>
      </c>
      <c r="B3938" s="69" t="str">
        <f>precio_alta!A52</f>
        <v>Corriente</v>
      </c>
      <c r="C3938" s="69" t="str">
        <f>precio_alta!B52</f>
        <v>5G</v>
      </c>
      <c r="D3938" s="69" t="str">
        <f>precio_alta!C52</f>
        <v>MOTOROLA</v>
      </c>
      <c r="E3938" s="69" t="str">
        <f>precio_alta!D52</f>
        <v>MOTOROLA MOTO G47 128GB 5G</v>
      </c>
      <c r="F3938" s="69">
        <f>precio_alta!E52</f>
        <v>949</v>
      </c>
      <c r="G3938" s="69" t="str">
        <f>precio_alta!F52</f>
        <v>Android</v>
      </c>
      <c r="H3938" s="69" t="s">
        <v>188</v>
      </c>
      <c r="I3938" t="s">
        <v>197</v>
      </c>
      <c r="J3938" s="69">
        <f>precio_alta!T52</f>
        <v>1103</v>
      </c>
    </row>
    <row r="3939" spans="1:10" x14ac:dyDescent="0.3">
      <c r="A3939" t="str">
        <f t="shared" si="61"/>
        <v>MOTOROLA MOTO G56 256GB 5GMax Negocios + Ilimitado 69.90CUOTA</v>
      </c>
      <c r="B3939" s="69" t="str">
        <f>precio_alta!A53</f>
        <v>Corriente</v>
      </c>
      <c r="C3939" s="69" t="str">
        <f>precio_alta!B53</f>
        <v>5G</v>
      </c>
      <c r="D3939" s="69" t="str">
        <f>precio_alta!C53</f>
        <v>MOTOROLA</v>
      </c>
      <c r="E3939" s="69" t="str">
        <f>precio_alta!D53</f>
        <v>MOTOROLA MOTO G56 256GB 5G</v>
      </c>
      <c r="F3939" s="69">
        <f>precio_alta!E53</f>
        <v>969</v>
      </c>
      <c r="G3939" s="69" t="str">
        <f>precio_alta!F53</f>
        <v>Android</v>
      </c>
      <c r="H3939" s="69" t="s">
        <v>188</v>
      </c>
      <c r="I3939" t="s">
        <v>197</v>
      </c>
      <c r="J3939" s="69">
        <f>precio_alta!T53</f>
        <v>1139</v>
      </c>
    </row>
    <row r="3940" spans="1:10" x14ac:dyDescent="0.3">
      <c r="A3940" t="str">
        <f t="shared" si="61"/>
        <v>MOTOROLA MOTO G67 256GB 5GMax Negocios + Ilimitado 69.90CUOTA</v>
      </c>
      <c r="B3940" s="69" t="str">
        <f>precio_alta!A54</f>
        <v>Corriente</v>
      </c>
      <c r="C3940" s="69" t="str">
        <f>precio_alta!B54</f>
        <v>5G</v>
      </c>
      <c r="D3940" s="69" t="str">
        <f>precio_alta!C54</f>
        <v>MOTOROLA</v>
      </c>
      <c r="E3940" s="69" t="str">
        <f>precio_alta!D54</f>
        <v>MOTOROLA MOTO G67 256GB 5G</v>
      </c>
      <c r="F3940" s="69">
        <f>precio_alta!E54</f>
        <v>1269</v>
      </c>
      <c r="G3940" s="69" t="str">
        <f>precio_alta!F54</f>
        <v>Android</v>
      </c>
      <c r="H3940" s="69" t="s">
        <v>188</v>
      </c>
      <c r="I3940" t="s">
        <v>197</v>
      </c>
      <c r="J3940" s="69">
        <f>precio_alta!T54</f>
        <v>1487</v>
      </c>
    </row>
    <row r="3941" spans="1:10" x14ac:dyDescent="0.3">
      <c r="A3941" t="str">
        <f t="shared" si="61"/>
        <v>MOTOROLA MOTO G77 256GB 5GMax Negocios + Ilimitado 69.90CUOTA</v>
      </c>
      <c r="B3941" s="69" t="str">
        <f>precio_alta!A55</f>
        <v>Corriente</v>
      </c>
      <c r="C3941" s="69" t="str">
        <f>precio_alta!B55</f>
        <v>5G</v>
      </c>
      <c r="D3941" s="69" t="str">
        <f>precio_alta!C55</f>
        <v>MOTOROLA</v>
      </c>
      <c r="E3941" s="69" t="str">
        <f>precio_alta!D55</f>
        <v>MOTOROLA MOTO G77 256GB 5G</v>
      </c>
      <c r="F3941" s="69">
        <f>precio_alta!E55</f>
        <v>1519</v>
      </c>
      <c r="G3941" s="69" t="str">
        <f>precio_alta!F55</f>
        <v>Android</v>
      </c>
      <c r="H3941" s="69" t="s">
        <v>188</v>
      </c>
      <c r="I3941" t="s">
        <v>197</v>
      </c>
      <c r="J3941" s="69">
        <f>precio_alta!T55</f>
        <v>1775</v>
      </c>
    </row>
    <row r="3942" spans="1:10" x14ac:dyDescent="0.3">
      <c r="A3942" t="str">
        <f t="shared" si="61"/>
        <v>MOTOROLA MOTO RAZR 60 512GB 5GMax Negocios + Ilimitado 69.90CUOTA</v>
      </c>
      <c r="B3942" s="69" t="str">
        <f>precio_alta!A56</f>
        <v>Corriente</v>
      </c>
      <c r="C3942" s="69" t="str">
        <f>precio_alta!B56</f>
        <v>5G</v>
      </c>
      <c r="D3942" s="69" t="str">
        <f>precio_alta!C56</f>
        <v>MOTOROLA</v>
      </c>
      <c r="E3942" s="69" t="str">
        <f>precio_alta!D56</f>
        <v>MOTOROLA MOTO RAZR 60 512GB 5G</v>
      </c>
      <c r="F3942" s="69">
        <f>precio_alta!E56</f>
        <v>3789</v>
      </c>
      <c r="G3942" s="69" t="str">
        <f>precio_alta!F56</f>
        <v>Android</v>
      </c>
      <c r="H3942" s="69" t="s">
        <v>188</v>
      </c>
      <c r="I3942" t="s">
        <v>197</v>
      </c>
      <c r="J3942" s="69">
        <f>precio_alta!T56</f>
        <v>4427</v>
      </c>
    </row>
    <row r="3943" spans="1:10" x14ac:dyDescent="0.3">
      <c r="A3943" t="str">
        <f t="shared" si="61"/>
        <v>MOTOROLA MOTO RAZR 70 512GB 5GMax Negocios + Ilimitado 69.90CUOTA</v>
      </c>
      <c r="B3943" s="69" t="str">
        <f>precio_alta!A57</f>
        <v>Corriente</v>
      </c>
      <c r="C3943" s="69" t="str">
        <f>precio_alta!B57</f>
        <v>5G</v>
      </c>
      <c r="D3943" s="69" t="str">
        <f>precio_alta!C57</f>
        <v>MOTOROLA</v>
      </c>
      <c r="E3943" s="69" t="str">
        <f>precio_alta!D57</f>
        <v>MOTOROLA MOTO RAZR 70 512GB 5G</v>
      </c>
      <c r="F3943" s="69">
        <f>precio_alta!E57</f>
        <v>4089</v>
      </c>
      <c r="G3943" s="69" t="str">
        <f>precio_alta!F57</f>
        <v>Android</v>
      </c>
      <c r="H3943" s="69" t="s">
        <v>188</v>
      </c>
      <c r="I3943" t="s">
        <v>197</v>
      </c>
      <c r="J3943" s="69">
        <f>precio_alta!T57</f>
        <v>4775</v>
      </c>
    </row>
    <row r="3944" spans="1:10" x14ac:dyDescent="0.3">
      <c r="A3944" t="str">
        <f t="shared" si="61"/>
        <v>OPPO A5 256GBMax Negocios + Ilimitado 69.90CUOTA</v>
      </c>
      <c r="B3944" s="69" t="str">
        <f>precio_alta!A58</f>
        <v>Corriente</v>
      </c>
      <c r="C3944" s="69" t="str">
        <f>precio_alta!B58</f>
        <v>4G</v>
      </c>
      <c r="D3944" s="69" t="str">
        <f>precio_alta!C58</f>
        <v>OPPO</v>
      </c>
      <c r="E3944" s="69" t="str">
        <f>precio_alta!D58</f>
        <v>OPPO A5 256GB</v>
      </c>
      <c r="F3944" s="69">
        <f>precio_alta!E58</f>
        <v>849</v>
      </c>
      <c r="G3944" s="69" t="str">
        <f>precio_alta!F58</f>
        <v>Android</v>
      </c>
      <c r="H3944" s="69" t="s">
        <v>188</v>
      </c>
      <c r="I3944" t="s">
        <v>197</v>
      </c>
      <c r="J3944" s="69">
        <f>precio_alta!T58</f>
        <v>983</v>
      </c>
    </row>
    <row r="3945" spans="1:10" x14ac:dyDescent="0.3">
      <c r="A3945" t="str">
        <f t="shared" si="61"/>
        <v>OPPO A5 256GB 5GMax Negocios + Ilimitado 69.90CUOTA</v>
      </c>
      <c r="B3945" s="69" t="str">
        <f>precio_alta!A59</f>
        <v>Corriente</v>
      </c>
      <c r="C3945" s="69" t="str">
        <f>precio_alta!B59</f>
        <v>5G</v>
      </c>
      <c r="D3945" s="69" t="str">
        <f>precio_alta!C59</f>
        <v>OPPO</v>
      </c>
      <c r="E3945" s="69" t="str">
        <f>precio_alta!D59</f>
        <v>OPPO A5 256GB 5G</v>
      </c>
      <c r="F3945" s="69">
        <f>precio_alta!E59</f>
        <v>1319</v>
      </c>
      <c r="G3945" s="69" t="str">
        <f>precio_alta!F59</f>
        <v>Android</v>
      </c>
      <c r="H3945" s="69" t="s">
        <v>188</v>
      </c>
      <c r="I3945" t="s">
        <v>197</v>
      </c>
      <c r="J3945" s="69">
        <f>precio_alta!T59</f>
        <v>1535</v>
      </c>
    </row>
    <row r="3946" spans="1:10" x14ac:dyDescent="0.3">
      <c r="A3946" t="str">
        <f t="shared" si="61"/>
        <v>OPPO A5X 128GBMax Negocios + Ilimitado 69.90CUOTA</v>
      </c>
      <c r="B3946" s="69" t="str">
        <f>precio_alta!A60</f>
        <v>Corriente</v>
      </c>
      <c r="C3946" s="69" t="str">
        <f>precio_alta!B60</f>
        <v>4G</v>
      </c>
      <c r="D3946" s="69" t="str">
        <f>precio_alta!C60</f>
        <v>OPPO</v>
      </c>
      <c r="E3946" s="69" t="str">
        <f>precio_alta!D60</f>
        <v>OPPO A5X 128GB</v>
      </c>
      <c r="F3946" s="69">
        <f>precio_alta!E60</f>
        <v>659</v>
      </c>
      <c r="G3946" s="69" t="str">
        <f>precio_alta!F60</f>
        <v>Android</v>
      </c>
      <c r="H3946" s="69" t="s">
        <v>188</v>
      </c>
      <c r="I3946" t="s">
        <v>197</v>
      </c>
      <c r="J3946" s="69">
        <f>precio_alta!T60</f>
        <v>767</v>
      </c>
    </row>
    <row r="3947" spans="1:10" x14ac:dyDescent="0.3">
      <c r="A3947" t="str">
        <f t="shared" si="61"/>
        <v>OPPO A6 PRO 256GB 5GMax Negocios + Ilimitado 69.90CUOTA</v>
      </c>
      <c r="B3947" s="69" t="str">
        <f>precio_alta!A61</f>
        <v>Corriente</v>
      </c>
      <c r="C3947" s="69" t="str">
        <f>precio_alta!B61</f>
        <v>5G</v>
      </c>
      <c r="D3947" s="69" t="str">
        <f>precio_alta!C61</f>
        <v>OPPO</v>
      </c>
      <c r="E3947" s="69" t="str">
        <f>precio_alta!D61</f>
        <v>OPPO A6 PRO 256GB 5G</v>
      </c>
      <c r="F3947" s="69">
        <f>precio_alta!E61</f>
        <v>1779</v>
      </c>
      <c r="G3947" s="69" t="str">
        <f>precio_alta!F61</f>
        <v>Android</v>
      </c>
      <c r="H3947" s="69" t="s">
        <v>188</v>
      </c>
      <c r="I3947" t="s">
        <v>197</v>
      </c>
      <c r="J3947" s="69">
        <f>precio_alta!T61</f>
        <v>2075</v>
      </c>
    </row>
    <row r="3948" spans="1:10" x14ac:dyDescent="0.3">
      <c r="A3948" t="str">
        <f t="shared" si="61"/>
        <v>OPPO A6T 128GBMax Negocios + Ilimitado 69.90CUOTA</v>
      </c>
      <c r="B3948" s="69" t="str">
        <f>precio_alta!A62</f>
        <v>Corriente</v>
      </c>
      <c r="C3948" s="69" t="str">
        <f>precio_alta!B62</f>
        <v>4G</v>
      </c>
      <c r="D3948" s="69" t="str">
        <f>precio_alta!C62</f>
        <v>OPPO</v>
      </c>
      <c r="E3948" s="69" t="str">
        <f>precio_alta!D62</f>
        <v>OPPO A6T 128GB</v>
      </c>
      <c r="F3948" s="69">
        <f>precio_alta!E62</f>
        <v>789</v>
      </c>
      <c r="G3948" s="69" t="str">
        <f>precio_alta!F62</f>
        <v>Android</v>
      </c>
      <c r="H3948" s="69" t="s">
        <v>188</v>
      </c>
      <c r="I3948" t="s">
        <v>197</v>
      </c>
      <c r="J3948" s="69">
        <f>precio_alta!T62</f>
        <v>911</v>
      </c>
    </row>
    <row r="3949" spans="1:10" x14ac:dyDescent="0.3">
      <c r="A3949" t="str">
        <f t="shared" si="61"/>
        <v>OPPO A6X 256GB 5GMax Negocios + Ilimitado 69.90CUOTA</v>
      </c>
      <c r="B3949" s="69" t="str">
        <f>precio_alta!A63</f>
        <v>Corriente</v>
      </c>
      <c r="C3949" s="69" t="str">
        <f>precio_alta!B63</f>
        <v>5G</v>
      </c>
      <c r="D3949" s="69" t="str">
        <f>precio_alta!C63</f>
        <v>OPPO</v>
      </c>
      <c r="E3949" s="69" t="str">
        <f>precio_alta!D63</f>
        <v>OPPO A6X 256GB 5G</v>
      </c>
      <c r="F3949" s="69">
        <f>precio_alta!E63</f>
        <v>1159</v>
      </c>
      <c r="G3949" s="69" t="str">
        <f>precio_alta!F63</f>
        <v>Android</v>
      </c>
      <c r="H3949" s="69" t="s">
        <v>188</v>
      </c>
      <c r="I3949" t="s">
        <v>197</v>
      </c>
      <c r="J3949" s="69">
        <f>precio_alta!T63</f>
        <v>1355</v>
      </c>
    </row>
    <row r="3950" spans="1:10" x14ac:dyDescent="0.3">
      <c r="A3950" t="str">
        <f t="shared" si="61"/>
        <v>OPPO RENO 14F 256GB 5GMax Negocios + Ilimitado 69.90CUOTA</v>
      </c>
      <c r="B3950" s="69" t="str">
        <f>precio_alta!A64</f>
        <v>Corriente</v>
      </c>
      <c r="C3950" s="69" t="str">
        <f>precio_alta!B64</f>
        <v>4G</v>
      </c>
      <c r="D3950" s="69" t="str">
        <f>precio_alta!C64</f>
        <v>OPPO</v>
      </c>
      <c r="E3950" s="69" t="str">
        <f>precio_alta!D64</f>
        <v>OPPO RENO 14F 256GB 5G</v>
      </c>
      <c r="F3950" s="69">
        <f>precio_alta!E64</f>
        <v>2229</v>
      </c>
      <c r="G3950" s="69" t="str">
        <f>precio_alta!F64</f>
        <v>Android</v>
      </c>
      <c r="H3950" s="69" t="s">
        <v>188</v>
      </c>
      <c r="I3950" t="s">
        <v>197</v>
      </c>
      <c r="J3950" s="69">
        <f>precio_alta!T64</f>
        <v>2603</v>
      </c>
    </row>
    <row r="3951" spans="1:10" x14ac:dyDescent="0.3">
      <c r="A3951" t="str">
        <f t="shared" si="61"/>
        <v>OPPO RENO 14F 512GB 5GMax Negocios + Ilimitado 69.90CUOTA</v>
      </c>
      <c r="B3951" s="69" t="str">
        <f>precio_alta!A65</f>
        <v>Corriente</v>
      </c>
      <c r="C3951" s="69" t="str">
        <f>precio_alta!B65</f>
        <v>5G</v>
      </c>
      <c r="D3951" s="69" t="str">
        <f>precio_alta!C65</f>
        <v>OPPO</v>
      </c>
      <c r="E3951" s="69" t="str">
        <f>precio_alta!D65</f>
        <v>OPPO RENO 14F 512GB 5G</v>
      </c>
      <c r="F3951" s="69">
        <f>precio_alta!E65</f>
        <v>2439</v>
      </c>
      <c r="G3951" s="69" t="str">
        <f>precio_alta!F65</f>
        <v>Android</v>
      </c>
      <c r="H3951" s="69" t="s">
        <v>188</v>
      </c>
      <c r="I3951" t="s">
        <v>197</v>
      </c>
      <c r="J3951" s="69">
        <f>precio_alta!T65</f>
        <v>2843</v>
      </c>
    </row>
    <row r="3952" spans="1:10" x14ac:dyDescent="0.3">
      <c r="A3952" t="str">
        <f t="shared" si="61"/>
        <v>OPPO RENO 16 256GB 5GMax Negocios + Ilimitado 69.90CUOTA</v>
      </c>
      <c r="B3952" s="69" t="str">
        <f>precio_alta!A66</f>
        <v>Corriente</v>
      </c>
      <c r="C3952" s="69" t="str">
        <f>precio_alta!B66</f>
        <v>5G</v>
      </c>
      <c r="D3952" s="69" t="str">
        <f>precio_alta!C66</f>
        <v>OPPO</v>
      </c>
      <c r="E3952" s="69" t="str">
        <f>precio_alta!D66</f>
        <v>OPPO RENO 16 256GB 5G</v>
      </c>
      <c r="F3952" s="69">
        <f>precio_alta!E66</f>
        <v>3839</v>
      </c>
      <c r="G3952" s="69" t="str">
        <f>precio_alta!F66</f>
        <v>Android</v>
      </c>
      <c r="H3952" s="69" t="s">
        <v>188</v>
      </c>
      <c r="I3952" t="s">
        <v>197</v>
      </c>
      <c r="J3952" s="69">
        <f>precio_alta!T66</f>
        <v>4475</v>
      </c>
    </row>
    <row r="3953" spans="1:10" x14ac:dyDescent="0.3">
      <c r="A3953" t="str">
        <f t="shared" si="61"/>
        <v>OPPO RENO 16F 256GB 5GMax Negocios + Ilimitado 69.90CUOTA</v>
      </c>
      <c r="B3953" s="69" t="str">
        <f>precio_alta!A67</f>
        <v>Corriente</v>
      </c>
      <c r="C3953" s="69" t="str">
        <f>precio_alta!B67</f>
        <v>5G</v>
      </c>
      <c r="D3953" s="69" t="str">
        <f>precio_alta!C67</f>
        <v>OPPO</v>
      </c>
      <c r="E3953" s="69" t="str">
        <f>precio_alta!D67</f>
        <v>OPPO RENO 16F 256GB 5G</v>
      </c>
      <c r="F3953" s="69">
        <f>precio_alta!E67</f>
        <v>3129</v>
      </c>
      <c r="G3953" s="69" t="str">
        <f>precio_alta!F67</f>
        <v>Android</v>
      </c>
      <c r="H3953" s="69" t="s">
        <v>188</v>
      </c>
      <c r="I3953" t="s">
        <v>197</v>
      </c>
      <c r="J3953" s="69">
        <f>precio_alta!T67</f>
        <v>3647</v>
      </c>
    </row>
    <row r="3954" spans="1:10" x14ac:dyDescent="0.3">
      <c r="A3954" t="str">
        <f t="shared" si="61"/>
        <v>SAMSUNG GALAXY A07 128GBMax Negocios + Ilimitado 69.90CUOTA</v>
      </c>
      <c r="B3954" s="69" t="str">
        <f>precio_alta!A68</f>
        <v>Corriente</v>
      </c>
      <c r="C3954" s="69" t="str">
        <f>precio_alta!B68</f>
        <v>4G</v>
      </c>
      <c r="D3954" s="69" t="str">
        <f>precio_alta!C68</f>
        <v>SAMSUNG</v>
      </c>
      <c r="E3954" s="69" t="str">
        <f>precio_alta!D68</f>
        <v>SAMSUNG GALAXY A07 128GB</v>
      </c>
      <c r="F3954" s="69">
        <f>precio_alta!E68</f>
        <v>599</v>
      </c>
      <c r="G3954" s="69" t="str">
        <f>precio_alta!F68</f>
        <v>Android</v>
      </c>
      <c r="H3954" s="69" t="s">
        <v>188</v>
      </c>
      <c r="I3954" t="s">
        <v>197</v>
      </c>
      <c r="J3954" s="69">
        <f>precio_alta!T68</f>
        <v>695</v>
      </c>
    </row>
    <row r="3955" spans="1:10" x14ac:dyDescent="0.3">
      <c r="A3955" t="str">
        <f t="shared" si="61"/>
        <v>SAMSUNG GALAXY A16 128GBMax Negocios + Ilimitado 69.90CUOTA</v>
      </c>
      <c r="B3955" s="69" t="str">
        <f>precio_alta!A69</f>
        <v>Corriente</v>
      </c>
      <c r="C3955" s="69" t="str">
        <f>precio_alta!B69</f>
        <v>4G</v>
      </c>
      <c r="D3955" s="69" t="str">
        <f>precio_alta!C69</f>
        <v>SAMSUNG</v>
      </c>
      <c r="E3955" s="69" t="str">
        <f>precio_alta!D69</f>
        <v>SAMSUNG GALAXY A16 128GB</v>
      </c>
      <c r="F3955" s="69">
        <f>precio_alta!E69</f>
        <v>659</v>
      </c>
      <c r="G3955" s="69" t="str">
        <f>precio_alta!F69</f>
        <v>Android</v>
      </c>
      <c r="H3955" s="69" t="s">
        <v>188</v>
      </c>
      <c r="I3955" t="s">
        <v>197</v>
      </c>
      <c r="J3955" s="69">
        <f>precio_alta!T69</f>
        <v>767</v>
      </c>
    </row>
    <row r="3956" spans="1:10" x14ac:dyDescent="0.3">
      <c r="A3956" t="str">
        <f t="shared" si="61"/>
        <v>SAMSUNG GALAXY A17 128GB 5GMax Negocios + Ilimitado 69.90CUOTA</v>
      </c>
      <c r="B3956" s="69" t="str">
        <f>precio_alta!A70</f>
        <v>Corriente</v>
      </c>
      <c r="C3956" s="69" t="str">
        <f>precio_alta!B70</f>
        <v>5G</v>
      </c>
      <c r="D3956" s="69" t="str">
        <f>precio_alta!C70</f>
        <v>SAMSUNG</v>
      </c>
      <c r="E3956" s="69" t="str">
        <f>precio_alta!D70</f>
        <v>SAMSUNG GALAXY A17 128GB 5G</v>
      </c>
      <c r="F3956" s="69">
        <f>precio_alta!E70</f>
        <v>1179</v>
      </c>
      <c r="G3956" s="69" t="str">
        <f>precio_alta!F70</f>
        <v>Android</v>
      </c>
      <c r="H3956" s="69" t="s">
        <v>188</v>
      </c>
      <c r="I3956" t="s">
        <v>197</v>
      </c>
      <c r="J3956" s="69">
        <f>precio_alta!T70</f>
        <v>1379</v>
      </c>
    </row>
    <row r="3957" spans="1:10" x14ac:dyDescent="0.3">
      <c r="A3957" t="str">
        <f t="shared" si="61"/>
        <v>SAMSUNG GALAXY A17 256GB 5GMax Negocios + Ilimitado 69.90CUOTA</v>
      </c>
      <c r="B3957" s="69" t="str">
        <f>precio_alta!A71</f>
        <v>Corriente</v>
      </c>
      <c r="C3957" s="69" t="str">
        <f>precio_alta!B71</f>
        <v>5G</v>
      </c>
      <c r="D3957" s="69" t="str">
        <f>precio_alta!C71</f>
        <v>SAMSUNG</v>
      </c>
      <c r="E3957" s="69" t="str">
        <f>precio_alta!D71</f>
        <v>SAMSUNG GALAXY A17 256GB 5G</v>
      </c>
      <c r="F3957" s="69">
        <f>precio_alta!E71</f>
        <v>1309</v>
      </c>
      <c r="G3957" s="69" t="str">
        <f>precio_alta!F71</f>
        <v>Android</v>
      </c>
      <c r="H3957" s="69" t="s">
        <v>188</v>
      </c>
      <c r="I3957" t="s">
        <v>197</v>
      </c>
      <c r="J3957" s="69">
        <f>precio_alta!T71</f>
        <v>1535</v>
      </c>
    </row>
    <row r="3958" spans="1:10" x14ac:dyDescent="0.3">
      <c r="A3958" t="str">
        <f t="shared" si="61"/>
        <v>SAMSUNG GALAXY A26 128GB 5GMax Negocios + Ilimitado 69.90CUOTA</v>
      </c>
      <c r="B3958" s="69" t="str">
        <f>precio_alta!A72</f>
        <v>Corriente</v>
      </c>
      <c r="C3958" s="69" t="str">
        <f>precio_alta!B72</f>
        <v>5G</v>
      </c>
      <c r="D3958" s="69" t="str">
        <f>precio_alta!C72</f>
        <v>SAMSUNG</v>
      </c>
      <c r="E3958" s="69" t="str">
        <f>precio_alta!D72</f>
        <v>SAMSUNG GALAXY A26 128GB 5G</v>
      </c>
      <c r="F3958" s="69">
        <f>precio_alta!E72</f>
        <v>1169</v>
      </c>
      <c r="G3958" s="69" t="str">
        <f>precio_alta!F72</f>
        <v>Android</v>
      </c>
      <c r="H3958" s="69" t="s">
        <v>188</v>
      </c>
      <c r="I3958" t="s">
        <v>197</v>
      </c>
      <c r="J3958" s="69">
        <f>precio_alta!T72</f>
        <v>1367</v>
      </c>
    </row>
    <row r="3959" spans="1:10" x14ac:dyDescent="0.3">
      <c r="A3959" t="str">
        <f t="shared" si="61"/>
        <v>SAMSUNG GALAXY A27 256GB 5GMax Negocios + Ilimitado 69.90CUOTA</v>
      </c>
      <c r="B3959" s="69" t="str">
        <f>precio_alta!A73</f>
        <v>Corriente</v>
      </c>
      <c r="C3959" s="69" t="str">
        <f>precio_alta!B73</f>
        <v>5G</v>
      </c>
      <c r="D3959" s="69" t="str">
        <f>precio_alta!C73</f>
        <v>SAMSUNG</v>
      </c>
      <c r="E3959" s="69" t="str">
        <f>precio_alta!D73</f>
        <v>SAMSUNG GALAXY A27 256GB 5G</v>
      </c>
      <c r="F3959" s="69">
        <f>precio_alta!E73</f>
        <v>2009</v>
      </c>
      <c r="G3959" s="69" t="str">
        <f>precio_alta!F73</f>
        <v>Android</v>
      </c>
      <c r="H3959" s="69" t="s">
        <v>188</v>
      </c>
      <c r="I3959" t="s">
        <v>197</v>
      </c>
      <c r="J3959" s="69">
        <f>precio_alta!T73</f>
        <v>2351</v>
      </c>
    </row>
    <row r="3960" spans="1:10" x14ac:dyDescent="0.3">
      <c r="A3960" t="str">
        <f t="shared" si="61"/>
        <v>SAMSUNG GALAXY A36 128GB 5GMax Negocios + Ilimitado 69.90CUOTA</v>
      </c>
      <c r="B3960" s="69" t="str">
        <f>precio_alta!A74</f>
        <v>Corriente</v>
      </c>
      <c r="C3960" s="69" t="str">
        <f>precio_alta!B74</f>
        <v>5G</v>
      </c>
      <c r="D3960" s="69" t="str">
        <f>precio_alta!C74</f>
        <v>SAMSUNG</v>
      </c>
      <c r="E3960" s="69" t="str">
        <f>precio_alta!D74</f>
        <v>SAMSUNG GALAXY A36 128GB 5G</v>
      </c>
      <c r="F3960" s="69">
        <f>precio_alta!E74</f>
        <v>1519</v>
      </c>
      <c r="G3960" s="69" t="str">
        <f>precio_alta!F74</f>
        <v>Android</v>
      </c>
      <c r="H3960" s="69" t="s">
        <v>188</v>
      </c>
      <c r="I3960" t="s">
        <v>197</v>
      </c>
      <c r="J3960" s="69">
        <f>precio_alta!T74</f>
        <v>1775</v>
      </c>
    </row>
    <row r="3961" spans="1:10" x14ac:dyDescent="0.3">
      <c r="A3961" t="str">
        <f t="shared" si="61"/>
        <v>SAMSUNG GALAXY A37 256GB 5GMax Negocios + Ilimitado 69.90CUOTA</v>
      </c>
      <c r="B3961" s="69" t="str">
        <f>precio_alta!A75</f>
        <v>Corriente</v>
      </c>
      <c r="C3961" s="69" t="str">
        <f>precio_alta!B75</f>
        <v>5G</v>
      </c>
      <c r="D3961" s="69" t="str">
        <f>precio_alta!C75</f>
        <v>SAMSUNG</v>
      </c>
      <c r="E3961" s="69" t="str">
        <f>precio_alta!D75</f>
        <v>SAMSUNG GALAXY A37 256GB 5G</v>
      </c>
      <c r="F3961" s="69">
        <f>precio_alta!E75</f>
        <v>2249</v>
      </c>
      <c r="G3961" s="69" t="str">
        <f>precio_alta!F75</f>
        <v>Android</v>
      </c>
      <c r="H3961" s="69" t="s">
        <v>188</v>
      </c>
      <c r="I3961" t="s">
        <v>197</v>
      </c>
      <c r="J3961" s="69">
        <f>precio_alta!T75</f>
        <v>2615</v>
      </c>
    </row>
    <row r="3962" spans="1:10" x14ac:dyDescent="0.3">
      <c r="A3962" t="str">
        <f t="shared" si="61"/>
        <v>SAMSUNG GALAXY A56 256GB 5GMax Negocios + Ilimitado 69.90CUOTA</v>
      </c>
      <c r="B3962" s="69" t="str">
        <f>precio_alta!A76</f>
        <v>Corriente</v>
      </c>
      <c r="C3962" s="69" t="str">
        <f>precio_alta!B76</f>
        <v>5G</v>
      </c>
      <c r="D3962" s="69" t="str">
        <f>precio_alta!C76</f>
        <v>SAMSUNG</v>
      </c>
      <c r="E3962" s="69" t="str">
        <f>precio_alta!D76</f>
        <v>SAMSUNG GALAXY A56 256GB 5G</v>
      </c>
      <c r="F3962" s="69">
        <f>precio_alta!E76</f>
        <v>2109</v>
      </c>
      <c r="G3962" s="69" t="str">
        <f>precio_alta!F76</f>
        <v>Android</v>
      </c>
      <c r="H3962" s="69" t="s">
        <v>188</v>
      </c>
      <c r="I3962" t="s">
        <v>197</v>
      </c>
      <c r="J3962" s="69">
        <f>precio_alta!T76</f>
        <v>2459</v>
      </c>
    </row>
    <row r="3963" spans="1:10" x14ac:dyDescent="0.3">
      <c r="A3963" t="str">
        <f t="shared" si="61"/>
        <v>SAMSUNG GALAXY A57 256GB 5GMax Negocios + Ilimitado 69.90CUOTA</v>
      </c>
      <c r="B3963" s="69" t="str">
        <f>precio_alta!A77</f>
        <v>Corriente</v>
      </c>
      <c r="C3963" s="69" t="str">
        <f>precio_alta!B77</f>
        <v>5G</v>
      </c>
      <c r="D3963" s="69" t="str">
        <f>precio_alta!C77</f>
        <v>SAMSUNG</v>
      </c>
      <c r="E3963" s="69" t="str">
        <f>precio_alta!D77</f>
        <v>SAMSUNG GALAXY A57 256GB 5G</v>
      </c>
      <c r="F3963" s="69">
        <f>precio_alta!E77</f>
        <v>2509</v>
      </c>
      <c r="G3963" s="69" t="str">
        <f>precio_alta!F77</f>
        <v>Android</v>
      </c>
      <c r="H3963" s="69" t="s">
        <v>188</v>
      </c>
      <c r="I3963" t="s">
        <v>197</v>
      </c>
      <c r="J3963" s="69">
        <f>precio_alta!T77</f>
        <v>2927</v>
      </c>
    </row>
    <row r="3964" spans="1:10" x14ac:dyDescent="0.3">
      <c r="A3964" t="str">
        <f t="shared" si="61"/>
        <v>SAMSUNG GALAXY A57 512GB 5GMax Negocios + Ilimitado 69.90CUOTA</v>
      </c>
      <c r="B3964" s="69" t="str">
        <f>precio_alta!A78</f>
        <v>Corriente</v>
      </c>
      <c r="C3964" s="69" t="str">
        <f>precio_alta!B78</f>
        <v>5G</v>
      </c>
      <c r="D3964" s="69" t="str">
        <f>precio_alta!C78</f>
        <v>SAMSUNG</v>
      </c>
      <c r="E3964" s="69" t="str">
        <f>precio_alta!D78</f>
        <v>SAMSUNG GALAXY A57 512GB 5G</v>
      </c>
      <c r="F3964" s="69">
        <f>precio_alta!E78</f>
        <v>3449</v>
      </c>
      <c r="G3964" s="69" t="str">
        <f>precio_alta!F78</f>
        <v>Android</v>
      </c>
      <c r="H3964" s="69" t="s">
        <v>188</v>
      </c>
      <c r="I3964" t="s">
        <v>197</v>
      </c>
      <c r="J3964" s="69">
        <f>precio_alta!T78</f>
        <v>4031</v>
      </c>
    </row>
    <row r="3965" spans="1:10" x14ac:dyDescent="0.3">
      <c r="A3965" t="str">
        <f t="shared" si="61"/>
        <v>SAMSUNG GALAXY S25 128GBMax Negocios + Ilimitado 69.90CUOTA</v>
      </c>
      <c r="B3965" s="69" t="str">
        <f>precio_alta!A79</f>
        <v>Corriente</v>
      </c>
      <c r="C3965" s="69" t="str">
        <f>precio_alta!B79</f>
        <v>5G</v>
      </c>
      <c r="D3965" s="69" t="str">
        <f>precio_alta!C79</f>
        <v>SAMSUNG</v>
      </c>
      <c r="E3965" s="69" t="str">
        <f>precio_alta!D79</f>
        <v>SAMSUNG GALAXY S25 128GB</v>
      </c>
      <c r="F3965" s="69">
        <f>precio_alta!E79</f>
        <v>4529</v>
      </c>
      <c r="G3965" s="69" t="str">
        <f>precio_alta!F79</f>
        <v>Android</v>
      </c>
      <c r="H3965" s="69" t="s">
        <v>188</v>
      </c>
      <c r="I3965" t="s">
        <v>197</v>
      </c>
      <c r="J3965" s="69">
        <f>precio_alta!T79</f>
        <v>5291</v>
      </c>
    </row>
    <row r="3966" spans="1:10" x14ac:dyDescent="0.3">
      <c r="A3966" t="str">
        <f t="shared" si="61"/>
        <v>SAMSUNG GALAXY S25 FE 256GB 5GMax Negocios + Ilimitado 69.90CUOTA</v>
      </c>
      <c r="B3966" s="69" t="str">
        <f>precio_alta!A80</f>
        <v>Corriente</v>
      </c>
      <c r="C3966" s="69" t="str">
        <f>precio_alta!B80</f>
        <v>5G</v>
      </c>
      <c r="D3966" s="69" t="str">
        <f>precio_alta!C80</f>
        <v>SAMSUNG</v>
      </c>
      <c r="E3966" s="69" t="str">
        <f>precio_alta!D80</f>
        <v>SAMSUNG GALAXY S25 FE 256GB 5G</v>
      </c>
      <c r="F3966" s="69">
        <f>precio_alta!E80</f>
        <v>3429</v>
      </c>
      <c r="G3966" s="69" t="str">
        <f>precio_alta!F80</f>
        <v>Android</v>
      </c>
      <c r="H3966" s="69" t="s">
        <v>188</v>
      </c>
      <c r="I3966" t="s">
        <v>197</v>
      </c>
      <c r="J3966" s="69">
        <f>precio_alta!T80</f>
        <v>4007</v>
      </c>
    </row>
    <row r="3967" spans="1:10" x14ac:dyDescent="0.3">
      <c r="A3967" t="str">
        <f t="shared" si="61"/>
        <v>SAMSUNG GALAXY S25 ULTRA 256GBMax Negocios + Ilimitado 69.90CUOTA</v>
      </c>
      <c r="B3967" s="69" t="str">
        <f>precio_alta!A81</f>
        <v>Corriente</v>
      </c>
      <c r="C3967" s="69" t="str">
        <f>precio_alta!B81</f>
        <v>5G</v>
      </c>
      <c r="D3967" s="69" t="str">
        <f>precio_alta!C81</f>
        <v>SAMSUNG</v>
      </c>
      <c r="E3967" s="69" t="str">
        <f>precio_alta!D81</f>
        <v>SAMSUNG GALAXY S25 ULTRA 256GB</v>
      </c>
      <c r="F3967" s="69">
        <f>precio_alta!E81</f>
        <v>6219</v>
      </c>
      <c r="G3967" s="69" t="str">
        <f>precio_alta!F81</f>
        <v>Android</v>
      </c>
      <c r="H3967" s="69" t="s">
        <v>188</v>
      </c>
      <c r="I3967" t="s">
        <v>197</v>
      </c>
      <c r="J3967" s="69">
        <f>precio_alta!T81</f>
        <v>7259</v>
      </c>
    </row>
    <row r="3968" spans="1:10" x14ac:dyDescent="0.3">
      <c r="A3968" t="str">
        <f t="shared" si="61"/>
        <v>SAMSUNG GALAXY S26 256GB 5GMax Negocios + Ilimitado 69.90CUOTA</v>
      </c>
      <c r="B3968" s="69" t="str">
        <f>precio_alta!A82</f>
        <v>Corriente</v>
      </c>
      <c r="C3968" s="69" t="str">
        <f>precio_alta!B82</f>
        <v>5G</v>
      </c>
      <c r="D3968" s="69" t="str">
        <f>precio_alta!C82</f>
        <v>SAMSUNG</v>
      </c>
      <c r="E3968" s="69" t="str">
        <f>precio_alta!D82</f>
        <v>SAMSUNG GALAXY S26 256GB 5G</v>
      </c>
      <c r="F3968" s="69">
        <f>precio_alta!E82</f>
        <v>5029</v>
      </c>
      <c r="G3968" s="69" t="str">
        <f>precio_alta!F82</f>
        <v>Android</v>
      </c>
      <c r="H3968" s="69" t="s">
        <v>188</v>
      </c>
      <c r="I3968" t="s">
        <v>197</v>
      </c>
      <c r="J3968" s="69">
        <f>precio_alta!T82</f>
        <v>5879</v>
      </c>
    </row>
    <row r="3969" spans="1:10" x14ac:dyDescent="0.3">
      <c r="A3969" t="str">
        <f t="shared" si="61"/>
        <v>SAMSUNG GALAXY S26 PLUS 256GB 5GMax Negocios + Ilimitado 69.90CUOTA</v>
      </c>
      <c r="B3969" s="69" t="str">
        <f>precio_alta!A83</f>
        <v>Corriente</v>
      </c>
      <c r="C3969" s="69" t="str">
        <f>precio_alta!B83</f>
        <v>5G</v>
      </c>
      <c r="D3969" s="69" t="str">
        <f>precio_alta!C83</f>
        <v>SAMSUNG</v>
      </c>
      <c r="E3969" s="69" t="str">
        <f>precio_alta!D83</f>
        <v>SAMSUNG GALAXY S26 PLUS 256GB 5G</v>
      </c>
      <c r="F3969" s="69">
        <f>precio_alta!E83</f>
        <v>6039</v>
      </c>
      <c r="G3969" s="69" t="str">
        <f>precio_alta!F83</f>
        <v>Android</v>
      </c>
      <c r="H3969" s="69" t="s">
        <v>188</v>
      </c>
      <c r="I3969" t="s">
        <v>197</v>
      </c>
      <c r="J3969" s="69">
        <f>precio_alta!T83</f>
        <v>7043</v>
      </c>
    </row>
    <row r="3970" spans="1:10" x14ac:dyDescent="0.3">
      <c r="A3970" t="str">
        <f t="shared" si="61"/>
        <v>SAMSUNG GALAXY S26 ULTRA 256GB 5GMax Negocios + Ilimitado 69.90CUOTA</v>
      </c>
      <c r="B3970" s="69" t="str">
        <f>precio_alta!A84</f>
        <v>Corriente</v>
      </c>
      <c r="C3970" s="69" t="str">
        <f>precio_alta!B84</f>
        <v>5G</v>
      </c>
      <c r="D3970" s="69" t="str">
        <f>precio_alta!C84</f>
        <v>SAMSUNG</v>
      </c>
      <c r="E3970" s="69" t="str">
        <f>precio_alta!D84</f>
        <v>SAMSUNG GALAXY S26 ULTRA 256GB 5G</v>
      </c>
      <c r="F3970" s="69">
        <f>precio_alta!E84</f>
        <v>7039</v>
      </c>
      <c r="G3970" s="69" t="str">
        <f>precio_alta!F84</f>
        <v>Android</v>
      </c>
      <c r="H3970" s="69" t="s">
        <v>188</v>
      </c>
      <c r="I3970" t="s">
        <v>197</v>
      </c>
      <c r="J3970" s="69">
        <f>precio_alta!T84</f>
        <v>8219</v>
      </c>
    </row>
    <row r="3971" spans="1:10" x14ac:dyDescent="0.3">
      <c r="A3971" t="str">
        <f t="shared" ref="A3971:A4034" si="62">CONCATENATE(E3971,I3971,H3971)</f>
        <v>SAMSUNG GALAXY S26FE 256GB 5GMax Negocios + Ilimitado 69.90CUOTA</v>
      </c>
      <c r="B3971" s="69" t="str">
        <f>precio_alta!A85</f>
        <v>Corriente</v>
      </c>
      <c r="C3971" s="69" t="str">
        <f>precio_alta!B85</f>
        <v>5G</v>
      </c>
      <c r="D3971" s="69" t="str">
        <f>precio_alta!C85</f>
        <v>SAMSUNG</v>
      </c>
      <c r="E3971" s="69" t="str">
        <f>precio_alta!D85</f>
        <v>SAMSUNG GALAXY S26FE 256GB 5G</v>
      </c>
      <c r="F3971" s="69">
        <f>precio_alta!E85</f>
        <v>3999</v>
      </c>
      <c r="G3971" s="69" t="str">
        <f>precio_alta!F85</f>
        <v>Android</v>
      </c>
      <c r="H3971" s="69" t="s">
        <v>188</v>
      </c>
      <c r="I3971" t="s">
        <v>197</v>
      </c>
      <c r="J3971" s="69">
        <f>precio_alta!T85</f>
        <v>4667</v>
      </c>
    </row>
    <row r="3972" spans="1:10" x14ac:dyDescent="0.3">
      <c r="A3972" t="str">
        <f t="shared" si="62"/>
        <v>SAMSUNG GALAXY Z FLIP 7 256GB 5GMax Negocios + Ilimitado 69.90CUOTA</v>
      </c>
      <c r="B3972" s="69" t="str">
        <f>precio_alta!A86</f>
        <v>Corriente</v>
      </c>
      <c r="C3972" s="69" t="str">
        <f>precio_alta!B86</f>
        <v>5G</v>
      </c>
      <c r="D3972" s="69" t="str">
        <f>precio_alta!C86</f>
        <v>SAMSUNG</v>
      </c>
      <c r="E3972" s="69" t="str">
        <f>precio_alta!D86</f>
        <v>SAMSUNG GALAXY Z FLIP 7 256GB 5G</v>
      </c>
      <c r="F3972" s="69">
        <f>precio_alta!E86</f>
        <v>5279</v>
      </c>
      <c r="G3972" s="69" t="str">
        <f>precio_alta!F86</f>
        <v>Android</v>
      </c>
      <c r="H3972" s="69" t="s">
        <v>188</v>
      </c>
      <c r="I3972" t="s">
        <v>197</v>
      </c>
      <c r="J3972" s="69">
        <f>precio_alta!T86</f>
        <v>6167</v>
      </c>
    </row>
    <row r="3973" spans="1:10" x14ac:dyDescent="0.3">
      <c r="A3973" t="str">
        <f t="shared" si="62"/>
        <v>SAMSUNG GALAXY Z FLIP 7 FE 128GB 5GMax Negocios + Ilimitado 69.90CUOTA</v>
      </c>
      <c r="B3973" s="69" t="str">
        <f>precio_alta!A87</f>
        <v>Corriente</v>
      </c>
      <c r="C3973" s="69" t="str">
        <f>precio_alta!B87</f>
        <v>5G</v>
      </c>
      <c r="D3973" s="69" t="str">
        <f>precio_alta!C87</f>
        <v>SAMSUNG</v>
      </c>
      <c r="E3973" s="69" t="str">
        <f>precio_alta!D87</f>
        <v>SAMSUNG GALAXY Z FLIP 7 FE 128GB 5G</v>
      </c>
      <c r="F3973" s="69">
        <f>precio_alta!E87</f>
        <v>3929</v>
      </c>
      <c r="G3973" s="69" t="str">
        <f>precio_alta!F87</f>
        <v>Android</v>
      </c>
      <c r="H3973" s="69" t="s">
        <v>188</v>
      </c>
      <c r="I3973" t="s">
        <v>197</v>
      </c>
      <c r="J3973" s="69">
        <f>precio_alta!T87</f>
        <v>4595</v>
      </c>
    </row>
    <row r="3974" spans="1:10" x14ac:dyDescent="0.3">
      <c r="A3974" t="str">
        <f t="shared" si="62"/>
        <v>SAMSUNG GALAXY Z FOLD 5 256GBMax Negocios + Ilimitado 69.90CUOTA</v>
      </c>
      <c r="B3974" s="69" t="str">
        <f>precio_alta!A88</f>
        <v>Corriente</v>
      </c>
      <c r="C3974" s="69" t="str">
        <f>precio_alta!B88</f>
        <v>5G</v>
      </c>
      <c r="D3974" s="69" t="str">
        <f>precio_alta!C88</f>
        <v>SAMSUNG</v>
      </c>
      <c r="E3974" s="69" t="str">
        <f>precio_alta!D88</f>
        <v>SAMSUNG GALAXY Z FOLD 5 256GB</v>
      </c>
      <c r="F3974" s="69">
        <f>precio_alta!E88</f>
        <v>9299</v>
      </c>
      <c r="G3974" s="69" t="str">
        <f>precio_alta!F88</f>
        <v>Android</v>
      </c>
      <c r="H3974" s="69" t="s">
        <v>188</v>
      </c>
      <c r="I3974" t="s">
        <v>197</v>
      </c>
      <c r="J3974" s="69">
        <f>precio_alta!T88</f>
        <v>10859</v>
      </c>
    </row>
    <row r="3975" spans="1:10" x14ac:dyDescent="0.3">
      <c r="A3975" t="str">
        <f t="shared" si="62"/>
        <v>SAMSUNG GALAXY Z FOLD 7 512GB 5GMax Negocios + Ilimitado 69.90CUOTA</v>
      </c>
      <c r="B3975" s="69" t="str">
        <f>precio_alta!A89</f>
        <v>Corriente</v>
      </c>
      <c r="C3975" s="69" t="str">
        <f>precio_alta!B89</f>
        <v>5G</v>
      </c>
      <c r="D3975" s="69" t="str">
        <f>precio_alta!C89</f>
        <v>SAMSUNG</v>
      </c>
      <c r="E3975" s="69" t="str">
        <f>precio_alta!D89</f>
        <v>SAMSUNG GALAXY Z FOLD 7 512GB 5G</v>
      </c>
      <c r="F3975" s="69">
        <f>precio_alta!E89</f>
        <v>9739</v>
      </c>
      <c r="G3975" s="69" t="str">
        <f>precio_alta!F89</f>
        <v>Android</v>
      </c>
      <c r="H3975" s="69" t="s">
        <v>188</v>
      </c>
      <c r="I3975" t="s">
        <v>197</v>
      </c>
      <c r="J3975" s="69">
        <f>precio_alta!T89</f>
        <v>11375</v>
      </c>
    </row>
    <row r="3976" spans="1:10" x14ac:dyDescent="0.3">
      <c r="A3976" t="str">
        <f t="shared" si="62"/>
        <v>VIVO V60 LITE 256GB 5GMax Negocios + Ilimitado 69.90CUOTA</v>
      </c>
      <c r="B3976" s="69" t="str">
        <f>precio_alta!A90</f>
        <v>Corriente</v>
      </c>
      <c r="C3976" s="69" t="str">
        <f>precio_alta!B90</f>
        <v>5G</v>
      </c>
      <c r="D3976" s="69" t="str">
        <f>precio_alta!C90</f>
        <v>VIVO</v>
      </c>
      <c r="E3976" s="69" t="str">
        <f>precio_alta!D90</f>
        <v>VIVO V60 LITE 256GB 5G</v>
      </c>
      <c r="F3976" s="69">
        <f>precio_alta!E90</f>
        <v>1729</v>
      </c>
      <c r="G3976" s="69" t="str">
        <f>precio_alta!F90</f>
        <v>Android</v>
      </c>
      <c r="H3976" s="69" t="s">
        <v>188</v>
      </c>
      <c r="I3976" t="s">
        <v>197</v>
      </c>
      <c r="J3976" s="69">
        <f>precio_alta!T90</f>
        <v>2015</v>
      </c>
    </row>
    <row r="3977" spans="1:10" x14ac:dyDescent="0.3">
      <c r="A3977" t="str">
        <f t="shared" si="62"/>
        <v>VIVO V70 512GB 5GMax Negocios + Ilimitado 69.90CUOTA</v>
      </c>
      <c r="B3977" s="69" t="str">
        <f>precio_alta!A91</f>
        <v>Corriente</v>
      </c>
      <c r="C3977" s="69" t="str">
        <f>precio_alta!B91</f>
        <v>5G</v>
      </c>
      <c r="D3977" s="69" t="str">
        <f>precio_alta!C91</f>
        <v>VIVO</v>
      </c>
      <c r="E3977" s="69" t="str">
        <f>precio_alta!D91</f>
        <v>VIVO V70 512GB 5G</v>
      </c>
      <c r="F3977" s="69">
        <f>precio_alta!E91</f>
        <v>3069</v>
      </c>
      <c r="G3977" s="69" t="str">
        <f>precio_alta!F91</f>
        <v>Android</v>
      </c>
      <c r="H3977" s="69" t="s">
        <v>188</v>
      </c>
      <c r="I3977" t="s">
        <v>197</v>
      </c>
      <c r="J3977" s="69">
        <f>precio_alta!T91</f>
        <v>3587</v>
      </c>
    </row>
    <row r="3978" spans="1:10" x14ac:dyDescent="0.3">
      <c r="A3978" t="str">
        <f t="shared" si="62"/>
        <v>VIVO V70FE 256GB 5GMax Negocios + Ilimitado 69.90CUOTA</v>
      </c>
      <c r="B3978" s="69" t="str">
        <f>precio_alta!A92</f>
        <v>Corriente</v>
      </c>
      <c r="C3978" s="69" t="str">
        <f>precio_alta!B92</f>
        <v>5G</v>
      </c>
      <c r="D3978" s="69" t="str">
        <f>precio_alta!C92</f>
        <v>VIVO</v>
      </c>
      <c r="E3978" s="69" t="str">
        <f>precio_alta!D92</f>
        <v>VIVO V70FE 256GB 5G</v>
      </c>
      <c r="F3978" s="69">
        <f>precio_alta!E92</f>
        <v>2609</v>
      </c>
      <c r="G3978" s="69" t="str">
        <f>precio_alta!F92</f>
        <v>Android</v>
      </c>
      <c r="H3978" s="69" t="s">
        <v>188</v>
      </c>
      <c r="I3978" t="s">
        <v>197</v>
      </c>
      <c r="J3978" s="69">
        <f>precio_alta!T92</f>
        <v>3047</v>
      </c>
    </row>
    <row r="3979" spans="1:10" x14ac:dyDescent="0.3">
      <c r="A3979" t="str">
        <f t="shared" si="62"/>
        <v>VIVO X300 PRO 512GB 5GMax Negocios + Ilimitado 69.90CUOTA</v>
      </c>
      <c r="B3979" s="69" t="str">
        <f>precio_alta!A93</f>
        <v>Corriente</v>
      </c>
      <c r="C3979" s="69" t="str">
        <f>precio_alta!B93</f>
        <v>5G</v>
      </c>
      <c r="D3979" s="69" t="str">
        <f>precio_alta!C93</f>
        <v>VIVO</v>
      </c>
      <c r="E3979" s="69" t="str">
        <f>precio_alta!D93</f>
        <v>VIVO X300 PRO 512GB 5G</v>
      </c>
      <c r="F3979" s="69">
        <f>precio_alta!E93</f>
        <v>6219</v>
      </c>
      <c r="G3979" s="69" t="str">
        <f>precio_alta!F93</f>
        <v>Android</v>
      </c>
      <c r="H3979" s="69" t="s">
        <v>188</v>
      </c>
      <c r="I3979" t="s">
        <v>197</v>
      </c>
      <c r="J3979" s="69">
        <f>precio_alta!T93</f>
        <v>7259</v>
      </c>
    </row>
    <row r="3980" spans="1:10" x14ac:dyDescent="0.3">
      <c r="A3980" t="str">
        <f t="shared" si="62"/>
        <v>VIVO Y04 128GBMax Negocios + Ilimitado 69.90CUOTA</v>
      </c>
      <c r="B3980" s="69" t="str">
        <f>precio_alta!A94</f>
        <v>Corriente</v>
      </c>
      <c r="C3980" s="69" t="str">
        <f>precio_alta!B94</f>
        <v>4G</v>
      </c>
      <c r="D3980" s="69" t="str">
        <f>precio_alta!C94</f>
        <v>VIVO</v>
      </c>
      <c r="E3980" s="69" t="str">
        <f>precio_alta!D94</f>
        <v>VIVO Y04 128GB</v>
      </c>
      <c r="F3980" s="69">
        <f>precio_alta!E94</f>
        <v>489</v>
      </c>
      <c r="G3980" s="69" t="str">
        <f>precio_alta!F94</f>
        <v>Android</v>
      </c>
      <c r="H3980" s="69" t="s">
        <v>188</v>
      </c>
      <c r="I3980" t="s">
        <v>197</v>
      </c>
      <c r="J3980" s="69">
        <f>precio_alta!T94</f>
        <v>563</v>
      </c>
    </row>
    <row r="3981" spans="1:10" x14ac:dyDescent="0.3">
      <c r="A3981" t="str">
        <f t="shared" si="62"/>
        <v>VIVO Y11 128GB 5GMax Negocios + Ilimitado 69.90CUOTA</v>
      </c>
      <c r="B3981" s="69" t="str">
        <f>precio_alta!A95</f>
        <v>Corriente</v>
      </c>
      <c r="C3981" s="69" t="str">
        <f>precio_alta!B95</f>
        <v>5G</v>
      </c>
      <c r="D3981" s="69" t="str">
        <f>precio_alta!C95</f>
        <v>VIVO</v>
      </c>
      <c r="E3981" s="69" t="str">
        <f>precio_alta!D95</f>
        <v>VIVO Y11 128GB 5G</v>
      </c>
      <c r="F3981" s="69">
        <f>precio_alta!E95</f>
        <v>819</v>
      </c>
      <c r="G3981" s="69" t="str">
        <f>precio_alta!F95</f>
        <v>Android</v>
      </c>
      <c r="H3981" s="69" t="s">
        <v>188</v>
      </c>
      <c r="I3981" t="s">
        <v>197</v>
      </c>
      <c r="J3981" s="69">
        <f>precio_alta!T95</f>
        <v>959</v>
      </c>
    </row>
    <row r="3982" spans="1:10" x14ac:dyDescent="0.3">
      <c r="A3982" t="str">
        <f t="shared" si="62"/>
        <v>VIVO Y21 256GB 5GMax Negocios + Ilimitado 69.90CUOTA</v>
      </c>
      <c r="B3982" s="69" t="str">
        <f>precio_alta!A96</f>
        <v>Corriente</v>
      </c>
      <c r="C3982" s="69" t="str">
        <f>precio_alta!B96</f>
        <v>5G</v>
      </c>
      <c r="D3982" s="69" t="str">
        <f>precio_alta!C96</f>
        <v>VIVO</v>
      </c>
      <c r="E3982" s="69" t="str">
        <f>precio_alta!D96</f>
        <v>VIVO Y21 256GB 5G</v>
      </c>
      <c r="F3982" s="69">
        <f>precio_alta!E96</f>
        <v>1029</v>
      </c>
      <c r="G3982" s="69" t="str">
        <f>precio_alta!F96</f>
        <v>Android</v>
      </c>
      <c r="H3982" s="69" t="s">
        <v>188</v>
      </c>
      <c r="I3982" t="s">
        <v>197</v>
      </c>
      <c r="J3982" s="69">
        <f>precio_alta!T96</f>
        <v>1211</v>
      </c>
    </row>
    <row r="3983" spans="1:10" x14ac:dyDescent="0.3">
      <c r="A3983" t="str">
        <f t="shared" si="62"/>
        <v>VIVO Y21D 256GBMax Negocios + Ilimitado 69.90CUOTA</v>
      </c>
      <c r="B3983" s="69" t="str">
        <f>precio_alta!A97</f>
        <v>Corriente</v>
      </c>
      <c r="C3983" s="69" t="str">
        <f>precio_alta!B97</f>
        <v>4G</v>
      </c>
      <c r="D3983" s="69" t="str">
        <f>precio_alta!C97</f>
        <v>VIVO</v>
      </c>
      <c r="E3983" s="69" t="str">
        <f>precio_alta!D97</f>
        <v>VIVO Y21D 256GB</v>
      </c>
      <c r="F3983" s="69">
        <f>precio_alta!E97</f>
        <v>849</v>
      </c>
      <c r="G3983" s="69" t="str">
        <f>precio_alta!F97</f>
        <v>Android</v>
      </c>
      <c r="H3983" s="69" t="s">
        <v>188</v>
      </c>
      <c r="I3983" t="s">
        <v>197</v>
      </c>
      <c r="J3983" s="69">
        <f>precio_alta!T97</f>
        <v>983</v>
      </c>
    </row>
    <row r="3984" spans="1:10" x14ac:dyDescent="0.3">
      <c r="A3984" t="str">
        <f t="shared" si="62"/>
        <v>VIVO Y31 256GB 5GMax Negocios + Ilimitado 69.90CUOTA</v>
      </c>
      <c r="B3984" s="69" t="str">
        <f>precio_alta!A98</f>
        <v>Corriente</v>
      </c>
      <c r="C3984" s="69" t="str">
        <f>precio_alta!B98</f>
        <v>5G</v>
      </c>
      <c r="D3984" s="69" t="str">
        <f>precio_alta!C98</f>
        <v>VIVO</v>
      </c>
      <c r="E3984" s="69" t="str">
        <f>precio_alta!D98</f>
        <v>VIVO Y31 256GB 5G</v>
      </c>
      <c r="F3984" s="69">
        <f>precio_alta!E98</f>
        <v>1309</v>
      </c>
      <c r="G3984" s="69" t="str">
        <f>precio_alta!F98</f>
        <v>Android</v>
      </c>
      <c r="H3984" s="69" t="s">
        <v>188</v>
      </c>
      <c r="I3984" t="s">
        <v>197</v>
      </c>
      <c r="J3984" s="69">
        <f>precio_alta!T98</f>
        <v>1523</v>
      </c>
    </row>
    <row r="3985" spans="1:10" x14ac:dyDescent="0.3">
      <c r="A3985" t="str">
        <f t="shared" si="62"/>
        <v>VIVO Y31 256GB 5G NEWMax Negocios + Ilimitado 69.90CUOTA</v>
      </c>
      <c r="B3985" s="69" t="str">
        <f>precio_alta!A99</f>
        <v>Corriente</v>
      </c>
      <c r="C3985" s="69" t="str">
        <f>precio_alta!B99</f>
        <v>5G</v>
      </c>
      <c r="D3985" s="69" t="str">
        <f>precio_alta!C99</f>
        <v>VIVO</v>
      </c>
      <c r="E3985" s="69" t="str">
        <f>precio_alta!D99</f>
        <v>VIVO Y31 256GB 5G NEW</v>
      </c>
      <c r="F3985" s="69">
        <f>precio_alta!E99</f>
        <v>1289</v>
      </c>
      <c r="G3985" s="69" t="str">
        <f>precio_alta!F99</f>
        <v>Android</v>
      </c>
      <c r="H3985" s="69" t="s">
        <v>188</v>
      </c>
      <c r="I3985" t="s">
        <v>197</v>
      </c>
      <c r="J3985" s="69">
        <f>precio_alta!T99</f>
        <v>1511</v>
      </c>
    </row>
    <row r="3986" spans="1:10" x14ac:dyDescent="0.3">
      <c r="A3986" t="str">
        <f t="shared" si="62"/>
        <v>XIAOMI 14T 512GB 5GMax Negocios + Ilimitado 69.90CUOTA</v>
      </c>
      <c r="B3986" s="69" t="str">
        <f>precio_alta!A100</f>
        <v>Corriente</v>
      </c>
      <c r="C3986" s="69" t="str">
        <f>precio_alta!B100</f>
        <v>5G</v>
      </c>
      <c r="D3986" s="69" t="str">
        <f>precio_alta!C100</f>
        <v>XIAOMI</v>
      </c>
      <c r="E3986" s="69" t="str">
        <f>precio_alta!D100</f>
        <v>XIAOMI 14T 512GB 5G</v>
      </c>
      <c r="F3986" s="69">
        <f>precio_alta!E100</f>
        <v>2659</v>
      </c>
      <c r="G3986" s="69" t="str">
        <f>precio_alta!F100</f>
        <v>Android</v>
      </c>
      <c r="H3986" s="69" t="s">
        <v>188</v>
      </c>
      <c r="I3986" t="s">
        <v>197</v>
      </c>
      <c r="J3986" s="69">
        <f>precio_alta!T100</f>
        <v>3107</v>
      </c>
    </row>
    <row r="3987" spans="1:10" x14ac:dyDescent="0.3">
      <c r="A3987" t="str">
        <f t="shared" si="62"/>
        <v>XIAOMI 15T 512GB 5GMax Negocios + Ilimitado 69.90CUOTA</v>
      </c>
      <c r="B3987" s="69" t="str">
        <f>precio_alta!A101</f>
        <v>Corriente</v>
      </c>
      <c r="C3987" s="69" t="str">
        <f>precio_alta!B101</f>
        <v>5G</v>
      </c>
      <c r="D3987" s="69" t="str">
        <f>precio_alta!C101</f>
        <v>XIAOMI</v>
      </c>
      <c r="E3987" s="69" t="str">
        <f>precio_alta!D101</f>
        <v>XIAOMI 15T 512GB 5G</v>
      </c>
      <c r="F3987" s="69">
        <f>precio_alta!E101</f>
        <v>2569</v>
      </c>
      <c r="G3987" s="69" t="str">
        <f>precio_alta!F101</f>
        <v>Android</v>
      </c>
      <c r="H3987" s="69" t="s">
        <v>188</v>
      </c>
      <c r="I3987" t="s">
        <v>197</v>
      </c>
      <c r="J3987" s="69">
        <f>precio_alta!T101</f>
        <v>2999</v>
      </c>
    </row>
    <row r="3988" spans="1:10" x14ac:dyDescent="0.3">
      <c r="A3988" t="str">
        <f t="shared" si="62"/>
        <v>XIAOMI 15T PRO 512GB 5GMax Negocios + Ilimitado 69.90CUOTA</v>
      </c>
      <c r="B3988" s="69" t="str">
        <f>precio_alta!A102</f>
        <v>Corriente</v>
      </c>
      <c r="C3988" s="69" t="str">
        <f>precio_alta!B102</f>
        <v>5G</v>
      </c>
      <c r="D3988" s="69" t="str">
        <f>precio_alta!C102</f>
        <v>XIAOMI</v>
      </c>
      <c r="E3988" s="69" t="str">
        <f>precio_alta!D102</f>
        <v>XIAOMI 15T PRO 512GB 5G</v>
      </c>
      <c r="F3988" s="69">
        <f>precio_alta!E102</f>
        <v>3619</v>
      </c>
      <c r="G3988" s="69" t="str">
        <f>precio_alta!F102</f>
        <v>Android</v>
      </c>
      <c r="H3988" s="69" t="s">
        <v>188</v>
      </c>
      <c r="I3988" t="s">
        <v>197</v>
      </c>
      <c r="J3988" s="69">
        <f>precio_alta!T102</f>
        <v>4223</v>
      </c>
    </row>
    <row r="3989" spans="1:10" x14ac:dyDescent="0.3">
      <c r="A3989" t="str">
        <f t="shared" si="62"/>
        <v>XIAOMI 17 ULTRA 512GB 5GMax Negocios + Ilimitado 69.90CUOTA</v>
      </c>
      <c r="B3989" s="69" t="str">
        <f>precio_alta!A103</f>
        <v>Corriente</v>
      </c>
      <c r="C3989" s="69" t="str">
        <f>precio_alta!B103</f>
        <v>5G</v>
      </c>
      <c r="D3989" s="69" t="str">
        <f>precio_alta!C103</f>
        <v>XIAOMI</v>
      </c>
      <c r="E3989" s="69" t="str">
        <f>precio_alta!D103</f>
        <v>XIAOMI 17 ULTRA 512GB 5G</v>
      </c>
      <c r="F3989" s="69">
        <f>precio_alta!E103</f>
        <v>6169</v>
      </c>
      <c r="G3989" s="69" t="str">
        <f>precio_alta!F103</f>
        <v>Android</v>
      </c>
      <c r="H3989" s="69" t="s">
        <v>188</v>
      </c>
      <c r="I3989" t="s">
        <v>197</v>
      </c>
      <c r="J3989" s="69">
        <f>precio_alta!T103</f>
        <v>7199</v>
      </c>
    </row>
    <row r="3990" spans="1:10" x14ac:dyDescent="0.3">
      <c r="A3990" t="str">
        <f t="shared" si="62"/>
        <v>XIAOMI 17T 512GB 5GMax Negocios + Ilimitado 69.90CUOTA</v>
      </c>
      <c r="B3990" s="69" t="str">
        <f>precio_alta!A104</f>
        <v>Corriente</v>
      </c>
      <c r="C3990" s="69" t="str">
        <f>precio_alta!B104</f>
        <v>5G</v>
      </c>
      <c r="D3990" s="69" t="str">
        <f>precio_alta!C104</f>
        <v>XIAOMI</v>
      </c>
      <c r="E3990" s="69" t="str">
        <f>precio_alta!D104</f>
        <v>XIAOMI 17T 512GB 5G</v>
      </c>
      <c r="F3990" s="69">
        <f>precio_alta!E104</f>
        <v>3089</v>
      </c>
      <c r="G3990" s="69" t="str">
        <f>precio_alta!F104</f>
        <v>Android</v>
      </c>
      <c r="H3990" s="69" t="s">
        <v>188</v>
      </c>
      <c r="I3990" t="s">
        <v>197</v>
      </c>
      <c r="J3990" s="69">
        <f>precio_alta!T104</f>
        <v>3611</v>
      </c>
    </row>
    <row r="3991" spans="1:10" x14ac:dyDescent="0.3">
      <c r="A3991" t="str">
        <f t="shared" si="62"/>
        <v>XIAOMI 17T PRO 512GB 5GMax Negocios + Ilimitado 69.90CUOTA</v>
      </c>
      <c r="B3991" s="69" t="str">
        <f>precio_alta!A105</f>
        <v>Corriente</v>
      </c>
      <c r="C3991" s="69" t="str">
        <f>precio_alta!B105</f>
        <v>5G</v>
      </c>
      <c r="D3991" s="69" t="str">
        <f>precio_alta!C105</f>
        <v>XIAOMI</v>
      </c>
      <c r="E3991" s="69" t="str">
        <f>precio_alta!D105</f>
        <v>XIAOMI 17T PRO 512GB 5G</v>
      </c>
      <c r="F3991" s="69">
        <f>precio_alta!E105</f>
        <v>3929</v>
      </c>
      <c r="G3991" s="69" t="str">
        <f>precio_alta!F105</f>
        <v>Android</v>
      </c>
      <c r="H3991" s="69" t="s">
        <v>188</v>
      </c>
      <c r="I3991" t="s">
        <v>197</v>
      </c>
      <c r="J3991" s="69">
        <f>precio_alta!T105</f>
        <v>4583</v>
      </c>
    </row>
    <row r="3992" spans="1:10" x14ac:dyDescent="0.3">
      <c r="A3992" t="str">
        <f t="shared" si="62"/>
        <v>XIAOMI REDMI 15 256GBMax Negocios + Ilimitado 69.90CUOTA</v>
      </c>
      <c r="B3992" s="69" t="str">
        <f>precio_alta!A106</f>
        <v>Corriente</v>
      </c>
      <c r="C3992" s="69" t="str">
        <f>precio_alta!B106</f>
        <v>4G</v>
      </c>
      <c r="D3992" s="69" t="str">
        <f>precio_alta!C106</f>
        <v>XIAOMI</v>
      </c>
      <c r="E3992" s="69" t="str">
        <f>precio_alta!D106</f>
        <v>XIAOMI REDMI 15 256GB</v>
      </c>
      <c r="F3992" s="69">
        <f>precio_alta!E106</f>
        <v>939</v>
      </c>
      <c r="G3992" s="69" t="str">
        <f>precio_alta!F106</f>
        <v>Android</v>
      </c>
      <c r="H3992" s="69" t="s">
        <v>188</v>
      </c>
      <c r="I3992" t="s">
        <v>197</v>
      </c>
      <c r="J3992" s="69">
        <f>precio_alta!T106</f>
        <v>1103</v>
      </c>
    </row>
    <row r="3993" spans="1:10" x14ac:dyDescent="0.3">
      <c r="A3993" t="str">
        <f t="shared" si="62"/>
        <v>XIAOMI REDMI 15C 256GBMax Negocios + Ilimitado 69.90CUOTA</v>
      </c>
      <c r="B3993" s="69" t="str">
        <f>precio_alta!A107</f>
        <v>Corriente</v>
      </c>
      <c r="C3993" s="69" t="str">
        <f>precio_alta!B107</f>
        <v>4G</v>
      </c>
      <c r="D3993" s="69" t="str">
        <f>precio_alta!C107</f>
        <v>XIAOMI</v>
      </c>
      <c r="E3993" s="69" t="str">
        <f>precio_alta!D107</f>
        <v>XIAOMI REDMI 15C 256GB</v>
      </c>
      <c r="F3993" s="69">
        <f>precio_alta!E107</f>
        <v>709</v>
      </c>
      <c r="G3993" s="69" t="str">
        <f>precio_alta!F107</f>
        <v>Android</v>
      </c>
      <c r="H3993" s="69" t="s">
        <v>188</v>
      </c>
      <c r="I3993" t="s">
        <v>197</v>
      </c>
      <c r="J3993" s="69">
        <f>precio_alta!T107</f>
        <v>827</v>
      </c>
    </row>
    <row r="3994" spans="1:10" x14ac:dyDescent="0.3">
      <c r="A3994" t="str">
        <f t="shared" si="62"/>
        <v>XIAOMI REDMI A5 128GBMax Negocios + Ilimitado 69.90CUOTA</v>
      </c>
      <c r="B3994" s="69" t="str">
        <f>precio_alta!A108</f>
        <v>Corriente</v>
      </c>
      <c r="C3994" s="69" t="str">
        <f>precio_alta!B108</f>
        <v>4G</v>
      </c>
      <c r="D3994" s="69" t="str">
        <f>precio_alta!C108</f>
        <v>XIAOMI</v>
      </c>
      <c r="E3994" s="69" t="str">
        <f>precio_alta!D108</f>
        <v>XIAOMI REDMI A5 128GB</v>
      </c>
      <c r="F3994" s="69">
        <f>precio_alta!E108</f>
        <v>379</v>
      </c>
      <c r="G3994" s="69" t="str">
        <f>precio_alta!F108</f>
        <v>Android</v>
      </c>
      <c r="H3994" s="69" t="s">
        <v>188</v>
      </c>
      <c r="I3994" t="s">
        <v>197</v>
      </c>
      <c r="J3994" s="69">
        <f>precio_alta!T108</f>
        <v>443</v>
      </c>
    </row>
    <row r="3995" spans="1:10" x14ac:dyDescent="0.3">
      <c r="A3995" t="str">
        <f t="shared" si="62"/>
        <v>XIAOMI REDMI A7 PRO 128GBMax Negocios + Ilimitado 69.90CUOTA</v>
      </c>
      <c r="B3995" s="69" t="str">
        <f>precio_alta!A109</f>
        <v>Corriente</v>
      </c>
      <c r="C3995" s="69" t="str">
        <f>precio_alta!B109</f>
        <v>4G</v>
      </c>
      <c r="D3995" s="69" t="str">
        <f>precio_alta!C109</f>
        <v>XIAOMI</v>
      </c>
      <c r="E3995" s="69" t="str">
        <f>precio_alta!D109</f>
        <v>XIAOMI REDMI A7 PRO 128GB</v>
      </c>
      <c r="F3995" s="69">
        <f>precio_alta!E109</f>
        <v>489</v>
      </c>
      <c r="G3995" s="69" t="str">
        <f>precio_alta!F109</f>
        <v>Android</v>
      </c>
      <c r="H3995" s="69" t="s">
        <v>188</v>
      </c>
      <c r="I3995" t="s">
        <v>197</v>
      </c>
      <c r="J3995" s="69">
        <f>precio_alta!T109</f>
        <v>563</v>
      </c>
    </row>
    <row r="3996" spans="1:10" x14ac:dyDescent="0.3">
      <c r="A3996" t="str">
        <f t="shared" si="62"/>
        <v>XIAOMI REDMI NOTE 10 PRO 128GB SEMax Negocios + Ilimitado 69.90CUOTA</v>
      </c>
      <c r="B3996" s="69" t="str">
        <f>precio_alta!A110</f>
        <v>Corriente</v>
      </c>
      <c r="C3996" s="69" t="str">
        <f>precio_alta!B110</f>
        <v>4.5G</v>
      </c>
      <c r="D3996" s="69" t="str">
        <f>precio_alta!C110</f>
        <v>XIAOMI</v>
      </c>
      <c r="E3996" s="69" t="str">
        <f>precio_alta!D110</f>
        <v>XIAOMI REDMI NOTE 10 PRO 128GB SE</v>
      </c>
      <c r="F3996" s="69">
        <f>precio_alta!E110</f>
        <v>1369</v>
      </c>
      <c r="G3996" s="69" t="str">
        <f>precio_alta!F110</f>
        <v>Android</v>
      </c>
      <c r="H3996" s="69" t="s">
        <v>188</v>
      </c>
      <c r="I3996" t="s">
        <v>197</v>
      </c>
      <c r="J3996" s="69">
        <f>precio_alta!T110</f>
        <v>1595</v>
      </c>
    </row>
    <row r="3997" spans="1:10" x14ac:dyDescent="0.3">
      <c r="A3997" t="str">
        <f t="shared" si="62"/>
        <v>XIAOMI REDMI NOTE 12 PRO PLUS 256GB 5GMax Negocios + Ilimitado 69.90CUOTA</v>
      </c>
      <c r="B3997" s="69" t="str">
        <f>precio_alta!A111</f>
        <v>Corriente</v>
      </c>
      <c r="C3997" s="69" t="str">
        <f>precio_alta!B111</f>
        <v>5G</v>
      </c>
      <c r="D3997" s="69" t="str">
        <f>precio_alta!C111</f>
        <v>XIAOMI</v>
      </c>
      <c r="E3997" s="69" t="str">
        <f>precio_alta!D111</f>
        <v>XIAOMI REDMI NOTE 12 PRO PLUS 256GB 5G</v>
      </c>
      <c r="F3997" s="69">
        <f>precio_alta!E111</f>
        <v>2039</v>
      </c>
      <c r="G3997" s="69" t="str">
        <f>precio_alta!F111</f>
        <v>Android</v>
      </c>
      <c r="H3997" s="69" t="s">
        <v>188</v>
      </c>
      <c r="I3997" t="s">
        <v>197</v>
      </c>
      <c r="J3997" s="69">
        <f>precio_alta!T111</f>
        <v>2375</v>
      </c>
    </row>
    <row r="3998" spans="1:10" x14ac:dyDescent="0.3">
      <c r="A3998" t="str">
        <f t="shared" si="62"/>
        <v>XIAOMI REDMI NOTE 15 256GB 5GMax Negocios + Ilimitado 69.90CUOTA</v>
      </c>
      <c r="B3998" s="69" t="str">
        <f>precio_alta!A112</f>
        <v>Corriente</v>
      </c>
      <c r="C3998" s="69" t="str">
        <f>precio_alta!B112</f>
        <v>5G</v>
      </c>
      <c r="D3998" s="69" t="str">
        <f>precio_alta!C112</f>
        <v>XIAOMI</v>
      </c>
      <c r="E3998" s="69" t="str">
        <f>precio_alta!D112</f>
        <v>XIAOMI REDMI NOTE 15 256GB 5G</v>
      </c>
      <c r="F3998" s="69">
        <f>precio_alta!E112</f>
        <v>1109</v>
      </c>
      <c r="G3998" s="69" t="str">
        <f>precio_alta!F112</f>
        <v>Android</v>
      </c>
      <c r="H3998" s="69" t="s">
        <v>188</v>
      </c>
      <c r="I3998" t="s">
        <v>197</v>
      </c>
      <c r="J3998" s="69">
        <f>precio_alta!T112</f>
        <v>1295</v>
      </c>
    </row>
    <row r="3999" spans="1:10" x14ac:dyDescent="0.3">
      <c r="A3999" t="str">
        <f t="shared" si="62"/>
        <v>XIAOMI REDMI NOTE 15 PRO 512GB 5GMax Negocios + Ilimitado 69.90CUOTA</v>
      </c>
      <c r="B3999" s="69" t="str">
        <f>precio_alta!A113</f>
        <v>Corriente</v>
      </c>
      <c r="C3999" s="69" t="str">
        <f>precio_alta!B113</f>
        <v>5G</v>
      </c>
      <c r="D3999" s="69" t="str">
        <f>precio_alta!C113</f>
        <v>XIAOMI</v>
      </c>
      <c r="E3999" s="69" t="str">
        <f>precio_alta!D113</f>
        <v>XIAOMI REDMI NOTE 15 PRO 512GB 5G</v>
      </c>
      <c r="F3999" s="69">
        <f>precio_alta!E113</f>
        <v>1659</v>
      </c>
      <c r="G3999" s="69" t="str">
        <f>precio_alta!F113</f>
        <v>Android</v>
      </c>
      <c r="H3999" s="69" t="s">
        <v>188</v>
      </c>
      <c r="I3999" t="s">
        <v>197</v>
      </c>
      <c r="J3999" s="69">
        <f>precio_alta!T113</f>
        <v>1931</v>
      </c>
    </row>
    <row r="4000" spans="1:10" x14ac:dyDescent="0.3">
      <c r="A4000" t="str">
        <f t="shared" si="62"/>
        <v>XIAOMI REDMI NOTE 15 PRO PLUS 512GB 5GMax Negocios + Ilimitado 69.90CUOTA</v>
      </c>
      <c r="B4000" s="69" t="str">
        <f>precio_alta!A114</f>
        <v>Corriente</v>
      </c>
      <c r="C4000" s="69" t="str">
        <f>precio_alta!B114</f>
        <v>5G</v>
      </c>
      <c r="D4000" s="69" t="str">
        <f>precio_alta!C114</f>
        <v>XIAOMI</v>
      </c>
      <c r="E4000" s="69" t="str">
        <f>precio_alta!D114</f>
        <v>XIAOMI REDMI NOTE 15 PRO PLUS 512GB 5G</v>
      </c>
      <c r="F4000" s="69">
        <f>precio_alta!E114</f>
        <v>1879</v>
      </c>
      <c r="G4000" s="69" t="str">
        <f>precio_alta!F114</f>
        <v>Android</v>
      </c>
      <c r="H4000" s="69" t="s">
        <v>188</v>
      </c>
      <c r="I4000" t="s">
        <v>197</v>
      </c>
      <c r="J4000" s="69">
        <f>precio_alta!T114</f>
        <v>2195</v>
      </c>
    </row>
    <row r="4001" spans="1:10" x14ac:dyDescent="0.3">
      <c r="A4001" t="str">
        <f t="shared" si="62"/>
        <v>ZTE BLADE A36 64GBMax Negocios + Ilimitado 69.90CUOTA</v>
      </c>
      <c r="B4001" s="69" t="str">
        <f>precio_alta!A115</f>
        <v>Corriente</v>
      </c>
      <c r="C4001" s="69" t="str">
        <f>precio_alta!B115</f>
        <v>4G</v>
      </c>
      <c r="D4001" s="69" t="str">
        <f>precio_alta!C115</f>
        <v>ZTE</v>
      </c>
      <c r="E4001" s="69" t="str">
        <f>precio_alta!D115</f>
        <v>ZTE BLADE A36 64GB</v>
      </c>
      <c r="F4001" s="69">
        <f>precio_alta!E115</f>
        <v>439</v>
      </c>
      <c r="G4001" s="69" t="str">
        <f>precio_alta!F115</f>
        <v>Android</v>
      </c>
      <c r="H4001" s="69" t="s">
        <v>188</v>
      </c>
      <c r="I4001" t="s">
        <v>197</v>
      </c>
      <c r="J4001" s="69">
        <f>precio_alta!T115</f>
        <v>515</v>
      </c>
    </row>
    <row r="4002" spans="1:10" x14ac:dyDescent="0.3">
      <c r="A4002" t="str">
        <f t="shared" si="62"/>
        <v>ZTE BLADE A56 PRO 128GBMax Negocios + Ilimitado 69.90CUOTA</v>
      </c>
      <c r="B4002" s="69" t="str">
        <f>precio_alta!A116</f>
        <v>Corriente</v>
      </c>
      <c r="C4002" s="69" t="str">
        <f>precio_alta!B116</f>
        <v>4G</v>
      </c>
      <c r="D4002" s="69" t="str">
        <f>precio_alta!C116</f>
        <v>ZTE</v>
      </c>
      <c r="E4002" s="69" t="str">
        <f>precio_alta!D116</f>
        <v>ZTE BLADE A56 PRO 128GB</v>
      </c>
      <c r="F4002" s="69">
        <f>precio_alta!E116</f>
        <v>439</v>
      </c>
      <c r="G4002" s="69" t="str">
        <f>precio_alta!F116</f>
        <v>Android</v>
      </c>
      <c r="H4002" s="69" t="s">
        <v>188</v>
      </c>
      <c r="I4002" t="s">
        <v>197</v>
      </c>
      <c r="J4002" s="69">
        <f>precio_alta!T116</f>
        <v>515</v>
      </c>
    </row>
    <row r="4003" spans="1:10" x14ac:dyDescent="0.3">
      <c r="A4003" t="str">
        <f t="shared" si="62"/>
        <v>ZTE BLADE A57 PRO 128GBMax Negocios + Ilimitado 69.90CUOTA</v>
      </c>
      <c r="B4003" s="69" t="str">
        <f>precio_alta!A117</f>
        <v>Corriente</v>
      </c>
      <c r="C4003" s="69" t="str">
        <f>precio_alta!B117</f>
        <v>4G</v>
      </c>
      <c r="D4003" s="69" t="str">
        <f>precio_alta!C117</f>
        <v>ZTE</v>
      </c>
      <c r="E4003" s="69" t="str">
        <f>precio_alta!D117</f>
        <v>ZTE BLADE A57 PRO 128GB</v>
      </c>
      <c r="F4003" s="69">
        <f>precio_alta!E117</f>
        <v>559</v>
      </c>
      <c r="G4003" s="69" t="str">
        <f>precio_alta!F117</f>
        <v>Android</v>
      </c>
      <c r="H4003" s="69" t="s">
        <v>188</v>
      </c>
      <c r="I4003" t="s">
        <v>197</v>
      </c>
      <c r="J4003" s="69">
        <f>precio_alta!T117</f>
        <v>647</v>
      </c>
    </row>
    <row r="4004" spans="1:10" x14ac:dyDescent="0.3">
      <c r="A4004" t="str">
        <f t="shared" si="62"/>
        <v>ZTE BLADE A76 256GB 5GMax Negocios + Ilimitado 69.90CUOTA</v>
      </c>
      <c r="B4004" s="69" t="str">
        <f>precio_alta!A118</f>
        <v>Corriente</v>
      </c>
      <c r="C4004" s="69" t="str">
        <f>precio_alta!B118</f>
        <v>5G</v>
      </c>
      <c r="D4004" s="69" t="str">
        <f>precio_alta!C118</f>
        <v>ZTE</v>
      </c>
      <c r="E4004" s="69" t="str">
        <f>precio_alta!D118</f>
        <v>ZTE BLADE A76 256GB 5G</v>
      </c>
      <c r="F4004" s="69">
        <f>precio_alta!E118</f>
        <v>709</v>
      </c>
      <c r="G4004" s="69" t="str">
        <f>precio_alta!F118</f>
        <v>Android</v>
      </c>
      <c r="H4004" s="69" t="s">
        <v>188</v>
      </c>
      <c r="I4004" t="s">
        <v>197</v>
      </c>
      <c r="J4004" s="69">
        <f>precio_alta!T118</f>
        <v>827</v>
      </c>
    </row>
    <row r="4005" spans="1:10" x14ac:dyDescent="0.3">
      <c r="A4005" t="str">
        <f t="shared" si="62"/>
        <v>ZTE BLADE V70 MAX 256GBMax Negocios + Ilimitado 69.90CUOTA</v>
      </c>
      <c r="B4005" s="69" t="str">
        <f>precio_alta!A119</f>
        <v>Corriente</v>
      </c>
      <c r="C4005" s="69" t="str">
        <f>precio_alta!B119</f>
        <v>4G</v>
      </c>
      <c r="D4005" s="69" t="str">
        <f>precio_alta!C119</f>
        <v>ZTE</v>
      </c>
      <c r="E4005" s="69" t="str">
        <f>precio_alta!D119</f>
        <v>ZTE BLADE V70 MAX 256GB</v>
      </c>
      <c r="F4005" s="69">
        <f>precio_alta!E119</f>
        <v>599</v>
      </c>
      <c r="G4005" s="69" t="str">
        <f>precio_alta!F119</f>
        <v>Android</v>
      </c>
      <c r="H4005" s="69" t="s">
        <v>188</v>
      </c>
      <c r="I4005" t="s">
        <v>197</v>
      </c>
      <c r="J4005" s="69">
        <f>precio_alta!T119</f>
        <v>695</v>
      </c>
    </row>
    <row r="4006" spans="1:10" x14ac:dyDescent="0.3">
      <c r="A4006" t="str">
        <f t="shared" si="62"/>
        <v>ZTE NUBIA AIR 256GB 5GMax Negocios + Ilimitado 69.90CUOTA</v>
      </c>
      <c r="B4006" s="69" t="str">
        <f>precio_alta!A120</f>
        <v>Corriente</v>
      </c>
      <c r="C4006" s="69" t="str">
        <f>precio_alta!B120</f>
        <v>5G</v>
      </c>
      <c r="D4006" s="69" t="str">
        <f>precio_alta!C120</f>
        <v>ZTE</v>
      </c>
      <c r="E4006" s="69" t="str">
        <f>precio_alta!D120</f>
        <v>ZTE NUBIA AIR 256GB 5G</v>
      </c>
      <c r="F4006" s="69">
        <f>precio_alta!E120</f>
        <v>1069</v>
      </c>
      <c r="G4006" s="69" t="str">
        <f>precio_alta!F120</f>
        <v>Android</v>
      </c>
      <c r="H4006" s="69" t="s">
        <v>188</v>
      </c>
      <c r="I4006" t="s">
        <v>197</v>
      </c>
      <c r="J4006" s="69">
        <f>precio_alta!T120</f>
        <v>1247</v>
      </c>
    </row>
    <row r="4007" spans="1:10" x14ac:dyDescent="0.3">
      <c r="A4007" t="str">
        <f t="shared" si="62"/>
        <v>ZTE NUBIA AIR 512GB 5GMax Negocios + Ilimitado 69.90CUOTA</v>
      </c>
      <c r="B4007" s="69" t="str">
        <f>precio_alta!A121</f>
        <v>Corriente</v>
      </c>
      <c r="C4007" s="69" t="str">
        <f>precio_alta!B121</f>
        <v>5G</v>
      </c>
      <c r="D4007" s="69" t="str">
        <f>precio_alta!C121</f>
        <v>ZTE</v>
      </c>
      <c r="E4007" s="69" t="str">
        <f>precio_alta!D121</f>
        <v>ZTE NUBIA AIR 512GB 5G</v>
      </c>
      <c r="F4007" s="69">
        <f>precio_alta!E121</f>
        <v>1369</v>
      </c>
      <c r="G4007" s="69" t="str">
        <f>precio_alta!F121</f>
        <v>Android</v>
      </c>
      <c r="H4007" s="69" t="s">
        <v>188</v>
      </c>
      <c r="I4007" t="s">
        <v>197</v>
      </c>
      <c r="J4007" s="69">
        <f>precio_alta!T121</f>
        <v>1595</v>
      </c>
    </row>
    <row r="4008" spans="1:10" x14ac:dyDescent="0.3">
      <c r="A4008" t="str">
        <f t="shared" si="62"/>
        <v>ZTE NUBIA NEO3 256GB 5GMax Negocios + Ilimitado 69.90CUOTA</v>
      </c>
      <c r="B4008" s="69" t="str">
        <f>precio_alta!A122</f>
        <v>Corriente</v>
      </c>
      <c r="C4008" s="69" t="str">
        <f>precio_alta!B122</f>
        <v>5G</v>
      </c>
      <c r="D4008" s="69" t="str">
        <f>precio_alta!C122</f>
        <v>ZTE</v>
      </c>
      <c r="E4008" s="69" t="str">
        <f>precio_alta!D122</f>
        <v>ZTE NUBIA NEO3 256GB 5G</v>
      </c>
      <c r="F4008" s="69">
        <f>precio_alta!E122</f>
        <v>919</v>
      </c>
      <c r="G4008" s="69" t="str">
        <f>precio_alta!F122</f>
        <v>Android</v>
      </c>
      <c r="H4008" s="69" t="s">
        <v>188</v>
      </c>
      <c r="I4008" t="s">
        <v>197</v>
      </c>
      <c r="J4008" s="69">
        <f>precio_alta!T122</f>
        <v>1079</v>
      </c>
    </row>
    <row r="4009" spans="1:10" x14ac:dyDescent="0.3">
      <c r="A4009" t="str">
        <f t="shared" si="62"/>
        <v>ZTE NUBIA NEO5 256GB 5GMax Negocios + Ilimitado 69.90CUOTA</v>
      </c>
      <c r="B4009" s="69" t="str">
        <f>precio_alta!A123</f>
        <v>Corriente</v>
      </c>
      <c r="C4009" s="69" t="str">
        <f>precio_alta!B123</f>
        <v>5G</v>
      </c>
      <c r="D4009" s="69" t="str">
        <f>precio_alta!C123</f>
        <v>ZTE</v>
      </c>
      <c r="E4009" s="69" t="str">
        <f>precio_alta!D123</f>
        <v>ZTE NUBIA NEO5 256GB 5G</v>
      </c>
      <c r="F4009" s="69">
        <f>precio_alta!E123</f>
        <v>1109</v>
      </c>
      <c r="G4009" s="69" t="str">
        <f>precio_alta!F123</f>
        <v>Android</v>
      </c>
      <c r="H4009" s="69" t="s">
        <v>188</v>
      </c>
      <c r="I4009" t="s">
        <v>197</v>
      </c>
      <c r="J4009" s="69">
        <f>precio_alta!T123</f>
        <v>1295</v>
      </c>
    </row>
    <row r="4010" spans="1:10" x14ac:dyDescent="0.3">
      <c r="A4010" t="str">
        <f t="shared" si="62"/>
        <v>ZTE NUBIA V80 MAX 256GBMax Negocios + Ilimitado 69.90CUOTA</v>
      </c>
      <c r="B4010" s="69" t="str">
        <f>precio_alta!A124</f>
        <v>Corriente</v>
      </c>
      <c r="C4010" s="69" t="str">
        <f>precio_alta!B124</f>
        <v>4G</v>
      </c>
      <c r="D4010" s="69" t="str">
        <f>precio_alta!C124</f>
        <v>ZTE</v>
      </c>
      <c r="E4010" s="69" t="str">
        <f>precio_alta!D124</f>
        <v>ZTE NUBIA V80 MAX 256GB</v>
      </c>
      <c r="F4010" s="69">
        <f>precio_alta!E124</f>
        <v>629</v>
      </c>
      <c r="G4010" s="69" t="str">
        <f>precio_alta!F124</f>
        <v>Android</v>
      </c>
      <c r="H4010" s="69" t="s">
        <v>188</v>
      </c>
      <c r="I4010" t="s">
        <v>197</v>
      </c>
      <c r="J4010" s="69">
        <f>precio_alta!T124</f>
        <v>731</v>
      </c>
    </row>
    <row r="4011" spans="1:10" x14ac:dyDescent="0.3">
      <c r="A4011" t="str">
        <f t="shared" si="62"/>
        <v>ZTE NUBIA V80 PRO 256GBMax Negocios + Ilimitado 69.90CUOTA</v>
      </c>
      <c r="B4011" s="69" t="str">
        <f>precio_alta!A125</f>
        <v>Corriente</v>
      </c>
      <c r="C4011" s="69" t="str">
        <f>precio_alta!B125</f>
        <v>4G</v>
      </c>
      <c r="D4011" s="69" t="str">
        <f>precio_alta!C125</f>
        <v>ZTE</v>
      </c>
      <c r="E4011" s="69" t="str">
        <f>precio_alta!D125</f>
        <v>ZTE NUBIA V80 PRO 256GB</v>
      </c>
      <c r="F4011" s="69">
        <f>precio_alta!E125</f>
        <v>659</v>
      </c>
      <c r="G4011" s="69" t="str">
        <f>precio_alta!F125</f>
        <v>Android</v>
      </c>
      <c r="H4011" s="69" t="s">
        <v>188</v>
      </c>
      <c r="I4011" t="s">
        <v>197</v>
      </c>
      <c r="J4011" s="69">
        <f>precio_alta!T125</f>
        <v>767</v>
      </c>
    </row>
    <row r="4012" spans="1:10" x14ac:dyDescent="0.3">
      <c r="A4012" t="e">
        <f t="shared" si="62"/>
        <v>#REF!</v>
      </c>
      <c r="B4012" s="69" t="e">
        <f>precio_alta!#REF!</f>
        <v>#REF!</v>
      </c>
      <c r="C4012" s="69" t="e">
        <f>precio_alta!#REF!</f>
        <v>#REF!</v>
      </c>
      <c r="D4012" s="69" t="e">
        <f>precio_alta!#REF!</f>
        <v>#REF!</v>
      </c>
      <c r="E4012" s="69" t="e">
        <f>precio_alta!#REF!</f>
        <v>#REF!</v>
      </c>
      <c r="F4012" s="69" t="e">
        <f>precio_alta!#REF!</f>
        <v>#REF!</v>
      </c>
      <c r="G4012" s="69" t="e">
        <f>precio_alta!#REF!</f>
        <v>#REF!</v>
      </c>
      <c r="H4012" s="69" t="s">
        <v>188</v>
      </c>
      <c r="I4012" t="s">
        <v>197</v>
      </c>
      <c r="J4012" s="69" t="e">
        <f>precio_alta!#REF!</f>
        <v>#REF!</v>
      </c>
    </row>
    <row r="4013" spans="1:10" x14ac:dyDescent="0.3">
      <c r="A4013" t="e">
        <f t="shared" si="62"/>
        <v>#REF!</v>
      </c>
      <c r="B4013" s="69" t="e">
        <f>precio_alta!#REF!</f>
        <v>#REF!</v>
      </c>
      <c r="C4013" s="69" t="e">
        <f>precio_alta!#REF!</f>
        <v>#REF!</v>
      </c>
      <c r="D4013" s="69" t="e">
        <f>precio_alta!#REF!</f>
        <v>#REF!</v>
      </c>
      <c r="E4013" s="69" t="e">
        <f>precio_alta!#REF!</f>
        <v>#REF!</v>
      </c>
      <c r="F4013" s="69" t="e">
        <f>precio_alta!#REF!</f>
        <v>#REF!</v>
      </c>
      <c r="G4013" s="69" t="e">
        <f>precio_alta!#REF!</f>
        <v>#REF!</v>
      </c>
      <c r="H4013" s="69" t="s">
        <v>188</v>
      </c>
      <c r="I4013" t="s">
        <v>197</v>
      </c>
      <c r="J4013" s="69" t="e">
        <f>precio_alta!#REF!</f>
        <v>#REF!</v>
      </c>
    </row>
    <row r="4014" spans="1:10" x14ac:dyDescent="0.3">
      <c r="A4014" t="e">
        <f t="shared" si="62"/>
        <v>#REF!</v>
      </c>
      <c r="B4014" s="69" t="e">
        <f>precio_alta!#REF!</f>
        <v>#REF!</v>
      </c>
      <c r="C4014" s="69" t="e">
        <f>precio_alta!#REF!</f>
        <v>#REF!</v>
      </c>
      <c r="D4014" s="69" t="e">
        <f>precio_alta!#REF!</f>
        <v>#REF!</v>
      </c>
      <c r="E4014" s="69" t="e">
        <f>precio_alta!#REF!</f>
        <v>#REF!</v>
      </c>
      <c r="F4014" s="69" t="e">
        <f>precio_alta!#REF!</f>
        <v>#REF!</v>
      </c>
      <c r="G4014" s="69" t="e">
        <f>precio_alta!#REF!</f>
        <v>#REF!</v>
      </c>
      <c r="H4014" s="69" t="s">
        <v>188</v>
      </c>
      <c r="I4014" t="s">
        <v>197</v>
      </c>
      <c r="J4014" s="69" t="e">
        <f>precio_alta!#REF!</f>
        <v>#REF!</v>
      </c>
    </row>
    <row r="4015" spans="1:10" x14ac:dyDescent="0.3">
      <c r="A4015" t="e">
        <f t="shared" si="62"/>
        <v>#REF!</v>
      </c>
      <c r="B4015" s="69" t="e">
        <f>precio_alta!#REF!</f>
        <v>#REF!</v>
      </c>
      <c r="C4015" s="69" t="e">
        <f>precio_alta!#REF!</f>
        <v>#REF!</v>
      </c>
      <c r="D4015" s="69" t="e">
        <f>precio_alta!#REF!</f>
        <v>#REF!</v>
      </c>
      <c r="E4015" s="69" t="e">
        <f>precio_alta!#REF!</f>
        <v>#REF!</v>
      </c>
      <c r="F4015" s="69" t="e">
        <f>precio_alta!#REF!</f>
        <v>#REF!</v>
      </c>
      <c r="G4015" s="69" t="e">
        <f>precio_alta!#REF!</f>
        <v>#REF!</v>
      </c>
      <c r="H4015" s="69" t="s">
        <v>188</v>
      </c>
      <c r="I4015" t="s">
        <v>197</v>
      </c>
      <c r="J4015" s="69" t="e">
        <f>precio_alta!#REF!</f>
        <v>#REF!</v>
      </c>
    </row>
    <row r="4016" spans="1:10" x14ac:dyDescent="0.3">
      <c r="A4016" t="e">
        <f t="shared" si="62"/>
        <v>#REF!</v>
      </c>
      <c r="B4016" s="69" t="e">
        <f>precio_alta!#REF!</f>
        <v>#REF!</v>
      </c>
      <c r="C4016" s="69" t="e">
        <f>precio_alta!#REF!</f>
        <v>#REF!</v>
      </c>
      <c r="D4016" s="69" t="e">
        <f>precio_alta!#REF!</f>
        <v>#REF!</v>
      </c>
      <c r="E4016" s="69" t="e">
        <f>precio_alta!#REF!</f>
        <v>#REF!</v>
      </c>
      <c r="F4016" s="69" t="e">
        <f>precio_alta!#REF!</f>
        <v>#REF!</v>
      </c>
      <c r="G4016" s="69" t="e">
        <f>precio_alta!#REF!</f>
        <v>#REF!</v>
      </c>
      <c r="H4016" s="69" t="s">
        <v>188</v>
      </c>
      <c r="I4016" t="s">
        <v>197</v>
      </c>
      <c r="J4016" s="69" t="e">
        <f>precio_alta!#REF!</f>
        <v>#REF!</v>
      </c>
    </row>
    <row r="4017" spans="1:10" x14ac:dyDescent="0.3">
      <c r="A4017" t="e">
        <f t="shared" si="62"/>
        <v>#REF!</v>
      </c>
      <c r="B4017" s="69" t="e">
        <f>precio_alta!#REF!</f>
        <v>#REF!</v>
      </c>
      <c r="C4017" s="69" t="e">
        <f>precio_alta!#REF!</f>
        <v>#REF!</v>
      </c>
      <c r="D4017" s="69" t="e">
        <f>precio_alta!#REF!</f>
        <v>#REF!</v>
      </c>
      <c r="E4017" s="69" t="e">
        <f>precio_alta!#REF!</f>
        <v>#REF!</v>
      </c>
      <c r="F4017" s="69" t="e">
        <f>precio_alta!#REF!</f>
        <v>#REF!</v>
      </c>
      <c r="G4017" s="69" t="e">
        <f>precio_alta!#REF!</f>
        <v>#REF!</v>
      </c>
      <c r="H4017" s="69" t="s">
        <v>188</v>
      </c>
      <c r="I4017" t="s">
        <v>197</v>
      </c>
      <c r="J4017" s="69" t="e">
        <f>precio_alta!#REF!</f>
        <v>#REF!</v>
      </c>
    </row>
    <row r="4018" spans="1:10" x14ac:dyDescent="0.3">
      <c r="A4018" t="e">
        <f t="shared" si="62"/>
        <v>#REF!</v>
      </c>
      <c r="B4018" s="69" t="e">
        <f>precio_alta!#REF!</f>
        <v>#REF!</v>
      </c>
      <c r="C4018" s="69" t="e">
        <f>precio_alta!#REF!</f>
        <v>#REF!</v>
      </c>
      <c r="D4018" s="69" t="e">
        <f>precio_alta!#REF!</f>
        <v>#REF!</v>
      </c>
      <c r="E4018" s="69" t="e">
        <f>precio_alta!#REF!</f>
        <v>#REF!</v>
      </c>
      <c r="F4018" s="69" t="e">
        <f>precio_alta!#REF!</f>
        <v>#REF!</v>
      </c>
      <c r="G4018" s="69" t="e">
        <f>precio_alta!#REF!</f>
        <v>#REF!</v>
      </c>
      <c r="H4018" s="69" t="s">
        <v>188</v>
      </c>
      <c r="I4018" t="s">
        <v>197</v>
      </c>
      <c r="J4018" s="69" t="e">
        <f>precio_alta!#REF!</f>
        <v>#REF!</v>
      </c>
    </row>
    <row r="4019" spans="1:10" x14ac:dyDescent="0.3">
      <c r="A4019" t="e">
        <f t="shared" si="62"/>
        <v>#REF!</v>
      </c>
      <c r="B4019" s="69" t="e">
        <f>precio_alta!#REF!</f>
        <v>#REF!</v>
      </c>
      <c r="C4019" s="69" t="e">
        <f>precio_alta!#REF!</f>
        <v>#REF!</v>
      </c>
      <c r="D4019" s="69" t="e">
        <f>precio_alta!#REF!</f>
        <v>#REF!</v>
      </c>
      <c r="E4019" s="69" t="e">
        <f>precio_alta!#REF!</f>
        <v>#REF!</v>
      </c>
      <c r="F4019" s="69" t="e">
        <f>precio_alta!#REF!</f>
        <v>#REF!</v>
      </c>
      <c r="G4019" s="69" t="e">
        <f>precio_alta!#REF!</f>
        <v>#REF!</v>
      </c>
      <c r="H4019" s="69" t="s">
        <v>188</v>
      </c>
      <c r="I4019" t="s">
        <v>197</v>
      </c>
      <c r="J4019" s="69" t="e">
        <f>precio_alta!#REF!</f>
        <v>#REF!</v>
      </c>
    </row>
    <row r="4020" spans="1:10" x14ac:dyDescent="0.3">
      <c r="A4020" t="e">
        <f t="shared" si="62"/>
        <v>#REF!</v>
      </c>
      <c r="B4020" s="69" t="e">
        <f>precio_alta!#REF!</f>
        <v>#REF!</v>
      </c>
      <c r="C4020" s="69" t="e">
        <f>precio_alta!#REF!</f>
        <v>#REF!</v>
      </c>
      <c r="D4020" s="69" t="e">
        <f>precio_alta!#REF!</f>
        <v>#REF!</v>
      </c>
      <c r="E4020" s="69" t="e">
        <f>precio_alta!#REF!</f>
        <v>#REF!</v>
      </c>
      <c r="F4020" s="69" t="e">
        <f>precio_alta!#REF!</f>
        <v>#REF!</v>
      </c>
      <c r="G4020" s="69" t="e">
        <f>precio_alta!#REF!</f>
        <v>#REF!</v>
      </c>
      <c r="H4020" s="69" t="s">
        <v>188</v>
      </c>
      <c r="I4020" t="s">
        <v>197</v>
      </c>
      <c r="J4020" s="69" t="e">
        <f>precio_alta!#REF!</f>
        <v>#REF!</v>
      </c>
    </row>
    <row r="4021" spans="1:10" x14ac:dyDescent="0.3">
      <c r="A4021" t="e">
        <f t="shared" si="62"/>
        <v>#REF!</v>
      </c>
      <c r="B4021" s="69" t="e">
        <f>precio_alta!#REF!</f>
        <v>#REF!</v>
      </c>
      <c r="C4021" s="69" t="e">
        <f>precio_alta!#REF!</f>
        <v>#REF!</v>
      </c>
      <c r="D4021" s="69" t="e">
        <f>precio_alta!#REF!</f>
        <v>#REF!</v>
      </c>
      <c r="E4021" s="69" t="e">
        <f>precio_alta!#REF!</f>
        <v>#REF!</v>
      </c>
      <c r="F4021" s="69" t="e">
        <f>precio_alta!#REF!</f>
        <v>#REF!</v>
      </c>
      <c r="G4021" s="69" t="e">
        <f>precio_alta!#REF!</f>
        <v>#REF!</v>
      </c>
      <c r="H4021" s="69" t="s">
        <v>188</v>
      </c>
      <c r="I4021" t="s">
        <v>197</v>
      </c>
      <c r="J4021" s="69" t="e">
        <f>precio_alta!#REF!</f>
        <v>#REF!</v>
      </c>
    </row>
    <row r="4022" spans="1:10" x14ac:dyDescent="0.3">
      <c r="A4022" t="e">
        <f t="shared" si="62"/>
        <v>#REF!</v>
      </c>
      <c r="B4022" s="69" t="e">
        <f>precio_alta!#REF!</f>
        <v>#REF!</v>
      </c>
      <c r="C4022" s="69" t="e">
        <f>precio_alta!#REF!</f>
        <v>#REF!</v>
      </c>
      <c r="D4022" s="69" t="e">
        <f>precio_alta!#REF!</f>
        <v>#REF!</v>
      </c>
      <c r="E4022" s="69" t="e">
        <f>precio_alta!#REF!</f>
        <v>#REF!</v>
      </c>
      <c r="F4022" s="69" t="e">
        <f>precio_alta!#REF!</f>
        <v>#REF!</v>
      </c>
      <c r="G4022" s="69" t="e">
        <f>precio_alta!#REF!</f>
        <v>#REF!</v>
      </c>
      <c r="H4022" s="69" t="s">
        <v>188</v>
      </c>
      <c r="I4022" t="s">
        <v>197</v>
      </c>
      <c r="J4022" s="69" t="e">
        <f>precio_alta!#REF!</f>
        <v>#REF!</v>
      </c>
    </row>
    <row r="4023" spans="1:10" x14ac:dyDescent="0.3">
      <c r="A4023" t="e">
        <f t="shared" si="62"/>
        <v>#REF!</v>
      </c>
      <c r="B4023" s="69" t="e">
        <f>precio_alta!#REF!</f>
        <v>#REF!</v>
      </c>
      <c r="C4023" s="69" t="e">
        <f>precio_alta!#REF!</f>
        <v>#REF!</v>
      </c>
      <c r="D4023" s="69" t="e">
        <f>precio_alta!#REF!</f>
        <v>#REF!</v>
      </c>
      <c r="E4023" s="69" t="e">
        <f>precio_alta!#REF!</f>
        <v>#REF!</v>
      </c>
      <c r="F4023" s="69" t="e">
        <f>precio_alta!#REF!</f>
        <v>#REF!</v>
      </c>
      <c r="G4023" s="69" t="e">
        <f>precio_alta!#REF!</f>
        <v>#REF!</v>
      </c>
      <c r="H4023" s="69" t="s">
        <v>188</v>
      </c>
      <c r="I4023" t="s">
        <v>197</v>
      </c>
      <c r="J4023" s="69" t="e">
        <f>precio_alta!#REF!</f>
        <v>#REF!</v>
      </c>
    </row>
    <row r="4024" spans="1:10" x14ac:dyDescent="0.3">
      <c r="A4024" t="e">
        <f t="shared" si="62"/>
        <v>#REF!</v>
      </c>
      <c r="B4024" s="69" t="e">
        <f>precio_alta!#REF!</f>
        <v>#REF!</v>
      </c>
      <c r="C4024" s="69" t="e">
        <f>precio_alta!#REF!</f>
        <v>#REF!</v>
      </c>
      <c r="D4024" s="69" t="e">
        <f>precio_alta!#REF!</f>
        <v>#REF!</v>
      </c>
      <c r="E4024" s="69" t="e">
        <f>precio_alta!#REF!</f>
        <v>#REF!</v>
      </c>
      <c r="F4024" s="69" t="e">
        <f>precio_alta!#REF!</f>
        <v>#REF!</v>
      </c>
      <c r="G4024" s="69" t="e">
        <f>precio_alta!#REF!</f>
        <v>#REF!</v>
      </c>
      <c r="H4024" s="69" t="s">
        <v>188</v>
      </c>
      <c r="I4024" t="s">
        <v>197</v>
      </c>
      <c r="J4024" s="69" t="e">
        <f>precio_alta!#REF!</f>
        <v>#REF!</v>
      </c>
    </row>
    <row r="4025" spans="1:10" x14ac:dyDescent="0.3">
      <c r="A4025" t="str">
        <f t="shared" si="62"/>
        <v>0Max Negocios + Ilimitado 69.90CUOTA</v>
      </c>
      <c r="B4025" s="69">
        <f>precio_alta!A127</f>
        <v>0</v>
      </c>
      <c r="C4025" s="69">
        <f>precio_alta!B127</f>
        <v>0</v>
      </c>
      <c r="D4025" s="69">
        <f>precio_alta!C127</f>
        <v>0</v>
      </c>
      <c r="E4025" s="69">
        <f>precio_alta!D127</f>
        <v>0</v>
      </c>
      <c r="F4025" s="69">
        <f>precio_alta!E127</f>
        <v>0</v>
      </c>
      <c r="G4025" s="69">
        <f>precio_alta!F127</f>
        <v>0</v>
      </c>
      <c r="H4025" s="69" t="s">
        <v>188</v>
      </c>
      <c r="I4025" t="s">
        <v>197</v>
      </c>
      <c r="J4025" s="69">
        <f>precio_alta!T127</f>
        <v>0</v>
      </c>
    </row>
    <row r="4026" spans="1:10" x14ac:dyDescent="0.3">
      <c r="A4026" t="str">
        <f t="shared" si="62"/>
        <v>0Max Negocios + Ilimitado 69.90CUOTA</v>
      </c>
      <c r="B4026" s="69">
        <f>precio_alta!A128</f>
        <v>0</v>
      </c>
      <c r="C4026" s="69">
        <f>precio_alta!B128</f>
        <v>0</v>
      </c>
      <c r="D4026" s="69">
        <f>precio_alta!C128</f>
        <v>0</v>
      </c>
      <c r="E4026" s="69">
        <f>precio_alta!D128</f>
        <v>0</v>
      </c>
      <c r="F4026" s="69">
        <f>precio_alta!E128</f>
        <v>0</v>
      </c>
      <c r="G4026" s="69">
        <f>precio_alta!F128</f>
        <v>0</v>
      </c>
      <c r="H4026" s="69" t="s">
        <v>188</v>
      </c>
      <c r="I4026" t="s">
        <v>197</v>
      </c>
      <c r="J4026" s="69">
        <f>precio_alta!T128</f>
        <v>0</v>
      </c>
    </row>
    <row r="4027" spans="1:10" x14ac:dyDescent="0.3">
      <c r="A4027" t="str">
        <f t="shared" si="62"/>
        <v>0Max Negocios + Ilimitado 69.90CUOTA</v>
      </c>
      <c r="B4027" s="69">
        <f>precio_alta!A129</f>
        <v>0</v>
      </c>
      <c r="C4027" s="69">
        <f>precio_alta!B129</f>
        <v>0</v>
      </c>
      <c r="D4027" s="69">
        <f>precio_alta!C129</f>
        <v>0</v>
      </c>
      <c r="E4027" s="69">
        <f>precio_alta!D129</f>
        <v>0</v>
      </c>
      <c r="F4027" s="69">
        <f>precio_alta!E129</f>
        <v>0</v>
      </c>
      <c r="G4027" s="69">
        <f>precio_alta!F129</f>
        <v>0</v>
      </c>
      <c r="H4027" s="69" t="s">
        <v>188</v>
      </c>
      <c r="I4027" t="s">
        <v>197</v>
      </c>
      <c r="J4027" s="69">
        <f>precio_alta!T129</f>
        <v>0</v>
      </c>
    </row>
    <row r="4028" spans="1:10" x14ac:dyDescent="0.3">
      <c r="A4028" t="str">
        <f t="shared" si="62"/>
        <v>0Max Negocios + Ilimitado 69.90CUOTA</v>
      </c>
      <c r="B4028" s="69">
        <f>precio_alta!A130</f>
        <v>0</v>
      </c>
      <c r="C4028" s="69">
        <f>precio_alta!B130</f>
        <v>0</v>
      </c>
      <c r="D4028" s="69">
        <f>precio_alta!C130</f>
        <v>0</v>
      </c>
      <c r="E4028" s="69">
        <f>precio_alta!D130</f>
        <v>0</v>
      </c>
      <c r="F4028" s="69">
        <f>precio_alta!E130</f>
        <v>0</v>
      </c>
      <c r="G4028" s="69">
        <f>precio_alta!F130</f>
        <v>0</v>
      </c>
      <c r="H4028" s="69" t="s">
        <v>188</v>
      </c>
      <c r="I4028" t="s">
        <v>197</v>
      </c>
      <c r="J4028" s="69">
        <f>precio_alta!T130</f>
        <v>0</v>
      </c>
    </row>
    <row r="4029" spans="1:10" x14ac:dyDescent="0.3">
      <c r="A4029" t="str">
        <f t="shared" si="62"/>
        <v>0Max Negocios + Ilimitado 69.90CUOTA</v>
      </c>
      <c r="B4029" s="69">
        <f>precio_alta!A131</f>
        <v>0</v>
      </c>
      <c r="C4029" s="69">
        <f>precio_alta!B131</f>
        <v>0</v>
      </c>
      <c r="D4029" s="69">
        <f>precio_alta!C131</f>
        <v>0</v>
      </c>
      <c r="E4029" s="69">
        <f>precio_alta!D131</f>
        <v>0</v>
      </c>
      <c r="F4029" s="69">
        <f>precio_alta!E131</f>
        <v>0</v>
      </c>
      <c r="G4029" s="69">
        <f>precio_alta!F131</f>
        <v>0</v>
      </c>
      <c r="H4029" s="69" t="s">
        <v>188</v>
      </c>
      <c r="I4029" t="s">
        <v>197</v>
      </c>
      <c r="J4029" s="69">
        <f>precio_alta!T131</f>
        <v>0</v>
      </c>
    </row>
    <row r="4030" spans="1:10" x14ac:dyDescent="0.3">
      <c r="A4030" t="str">
        <f t="shared" si="62"/>
        <v>0Max Negocios + Ilimitado 69.90CUOTA</v>
      </c>
      <c r="B4030" s="69">
        <f>precio_alta!A132</f>
        <v>0</v>
      </c>
      <c r="C4030" s="69">
        <f>precio_alta!B132</f>
        <v>0</v>
      </c>
      <c r="D4030" s="69">
        <f>precio_alta!C132</f>
        <v>0</v>
      </c>
      <c r="E4030" s="69">
        <f>precio_alta!D132</f>
        <v>0</v>
      </c>
      <c r="F4030" s="69">
        <f>precio_alta!E132</f>
        <v>0</v>
      </c>
      <c r="G4030" s="69">
        <f>precio_alta!F132</f>
        <v>0</v>
      </c>
      <c r="H4030" s="69" t="s">
        <v>188</v>
      </c>
      <c r="I4030" t="s">
        <v>197</v>
      </c>
      <c r="J4030" s="69">
        <f>precio_alta!T132</f>
        <v>0</v>
      </c>
    </row>
    <row r="4031" spans="1:10" x14ac:dyDescent="0.3">
      <c r="A4031" t="str">
        <f t="shared" si="62"/>
        <v>0Max Negocios + Ilimitado 69.90CUOTA</v>
      </c>
      <c r="B4031" s="69">
        <f>precio_alta!A133</f>
        <v>0</v>
      </c>
      <c r="C4031" s="69">
        <f>precio_alta!B133</f>
        <v>0</v>
      </c>
      <c r="D4031" s="69">
        <f>precio_alta!C133</f>
        <v>0</v>
      </c>
      <c r="E4031" s="69">
        <f>precio_alta!D133</f>
        <v>0</v>
      </c>
      <c r="F4031" s="69">
        <f>precio_alta!E133</f>
        <v>0</v>
      </c>
      <c r="G4031" s="69">
        <f>precio_alta!F133</f>
        <v>0</v>
      </c>
      <c r="H4031" s="69" t="s">
        <v>188</v>
      </c>
      <c r="I4031" t="s">
        <v>197</v>
      </c>
      <c r="J4031" s="69">
        <f>precio_alta!T133</f>
        <v>0</v>
      </c>
    </row>
    <row r="4032" spans="1:10" x14ac:dyDescent="0.3">
      <c r="A4032" t="str">
        <f t="shared" si="62"/>
        <v>0Max Negocios + Ilimitado 69.90CUOTA</v>
      </c>
      <c r="B4032" s="69">
        <f>precio_alta!A134</f>
        <v>0</v>
      </c>
      <c r="C4032" s="69">
        <f>precio_alta!B134</f>
        <v>0</v>
      </c>
      <c r="D4032" s="69">
        <f>precio_alta!C134</f>
        <v>0</v>
      </c>
      <c r="E4032" s="69">
        <f>precio_alta!D134</f>
        <v>0</v>
      </c>
      <c r="F4032" s="69">
        <f>precio_alta!E134</f>
        <v>0</v>
      </c>
      <c r="G4032" s="69">
        <f>precio_alta!F134</f>
        <v>0</v>
      </c>
      <c r="H4032" s="69" t="s">
        <v>188</v>
      </c>
      <c r="I4032" t="s">
        <v>197</v>
      </c>
      <c r="J4032" s="69">
        <f>precio_alta!T134</f>
        <v>0</v>
      </c>
    </row>
    <row r="4033" spans="1:10" x14ac:dyDescent="0.3">
      <c r="A4033" t="str">
        <f t="shared" si="62"/>
        <v>0Max Negocios + Ilimitado 69.90CUOTA</v>
      </c>
      <c r="B4033" s="69">
        <f>precio_alta!A135</f>
        <v>0</v>
      </c>
      <c r="C4033" s="69">
        <f>precio_alta!B135</f>
        <v>0</v>
      </c>
      <c r="D4033" s="69">
        <f>precio_alta!C135</f>
        <v>0</v>
      </c>
      <c r="E4033" s="69">
        <f>precio_alta!D135</f>
        <v>0</v>
      </c>
      <c r="F4033" s="69">
        <f>precio_alta!E135</f>
        <v>0</v>
      </c>
      <c r="G4033" s="69">
        <f>precio_alta!F135</f>
        <v>0</v>
      </c>
      <c r="H4033" s="69" t="s">
        <v>188</v>
      </c>
      <c r="I4033" t="s">
        <v>197</v>
      </c>
      <c r="J4033" s="69">
        <f>precio_alta!T135</f>
        <v>0</v>
      </c>
    </row>
    <row r="4034" spans="1:10" x14ac:dyDescent="0.3">
      <c r="A4034" t="str">
        <f t="shared" si="62"/>
        <v>0Max Negocios + Ilimitado 69.90CUOTA</v>
      </c>
      <c r="B4034" s="69">
        <f>precio_alta!A136</f>
        <v>0</v>
      </c>
      <c r="C4034" s="69">
        <f>precio_alta!B136</f>
        <v>0</v>
      </c>
      <c r="D4034" s="69">
        <f>precio_alta!C136</f>
        <v>0</v>
      </c>
      <c r="E4034" s="69">
        <f>precio_alta!D136</f>
        <v>0</v>
      </c>
      <c r="F4034" s="69">
        <f>precio_alta!E136</f>
        <v>0</v>
      </c>
      <c r="G4034" s="69">
        <f>precio_alta!F136</f>
        <v>0</v>
      </c>
      <c r="H4034" s="69" t="s">
        <v>188</v>
      </c>
      <c r="I4034" t="s">
        <v>197</v>
      </c>
      <c r="J4034" s="69">
        <f>precio_alta!T136</f>
        <v>0</v>
      </c>
    </row>
    <row r="4035" spans="1:10" x14ac:dyDescent="0.3">
      <c r="A4035" t="str">
        <f t="shared" ref="A4035:A4098" si="63">CONCATENATE(E4035,I4035,H4035)</f>
        <v>0Max Negocios + Ilimitado 69.90CUOTA</v>
      </c>
      <c r="B4035" s="69">
        <f>precio_alta!A137</f>
        <v>0</v>
      </c>
      <c r="C4035" s="69">
        <f>precio_alta!B137</f>
        <v>0</v>
      </c>
      <c r="D4035" s="69">
        <f>precio_alta!C137</f>
        <v>0</v>
      </c>
      <c r="E4035" s="69">
        <f>precio_alta!D137</f>
        <v>0</v>
      </c>
      <c r="F4035" s="69">
        <f>precio_alta!E137</f>
        <v>0</v>
      </c>
      <c r="G4035" s="69">
        <f>precio_alta!F137</f>
        <v>0</v>
      </c>
      <c r="H4035" s="69" t="s">
        <v>188</v>
      </c>
      <c r="I4035" t="s">
        <v>197</v>
      </c>
      <c r="J4035" s="69">
        <f>precio_alta!T137</f>
        <v>0</v>
      </c>
    </row>
    <row r="4036" spans="1:10" x14ac:dyDescent="0.3">
      <c r="A4036" t="str">
        <f t="shared" si="63"/>
        <v>0Max Negocios + Ilimitado 69.90CUOTA</v>
      </c>
      <c r="B4036" s="69">
        <f>precio_alta!A138</f>
        <v>0</v>
      </c>
      <c r="C4036" s="69">
        <f>precio_alta!B138</f>
        <v>0</v>
      </c>
      <c r="D4036" s="69">
        <f>precio_alta!C138</f>
        <v>0</v>
      </c>
      <c r="E4036" s="69">
        <f>precio_alta!D138</f>
        <v>0</v>
      </c>
      <c r="F4036" s="69">
        <f>precio_alta!E138</f>
        <v>0</v>
      </c>
      <c r="G4036" s="69">
        <f>precio_alta!F138</f>
        <v>0</v>
      </c>
      <c r="H4036" s="69" t="s">
        <v>188</v>
      </c>
      <c r="I4036" t="s">
        <v>197</v>
      </c>
      <c r="J4036" s="69">
        <f>precio_alta!T138</f>
        <v>0</v>
      </c>
    </row>
    <row r="4037" spans="1:10" x14ac:dyDescent="0.3">
      <c r="A4037" t="str">
        <f t="shared" si="63"/>
        <v>0Max Negocios + Ilimitado 69.90CUOTA</v>
      </c>
      <c r="B4037" s="69">
        <f>precio_alta!A139</f>
        <v>0</v>
      </c>
      <c r="C4037" s="69">
        <f>precio_alta!B139</f>
        <v>0</v>
      </c>
      <c r="D4037" s="69">
        <f>precio_alta!C139</f>
        <v>0</v>
      </c>
      <c r="E4037" s="69">
        <f>precio_alta!D139</f>
        <v>0</v>
      </c>
      <c r="F4037" s="69">
        <f>precio_alta!E139</f>
        <v>0</v>
      </c>
      <c r="G4037" s="69">
        <f>precio_alta!F139</f>
        <v>0</v>
      </c>
      <c r="H4037" s="69" t="s">
        <v>188</v>
      </c>
      <c r="I4037" t="s">
        <v>197</v>
      </c>
      <c r="J4037" s="69">
        <f>precio_alta!T139</f>
        <v>0</v>
      </c>
    </row>
    <row r="4038" spans="1:10" x14ac:dyDescent="0.3">
      <c r="A4038" t="str">
        <f t="shared" si="63"/>
        <v>0Max Negocios + Ilimitado 69.90CUOTA</v>
      </c>
      <c r="B4038" s="69">
        <f>precio_alta!A140</f>
        <v>0</v>
      </c>
      <c r="C4038" s="69">
        <f>precio_alta!B140</f>
        <v>0</v>
      </c>
      <c r="D4038" s="69">
        <f>precio_alta!C140</f>
        <v>0</v>
      </c>
      <c r="E4038" s="69">
        <f>precio_alta!D140</f>
        <v>0</v>
      </c>
      <c r="F4038" s="69">
        <f>precio_alta!E140</f>
        <v>0</v>
      </c>
      <c r="G4038" s="69">
        <f>precio_alta!F140</f>
        <v>0</v>
      </c>
      <c r="H4038" s="69" t="s">
        <v>188</v>
      </c>
      <c r="I4038" t="s">
        <v>197</v>
      </c>
      <c r="J4038" s="69">
        <f>precio_alta!T140</f>
        <v>0</v>
      </c>
    </row>
    <row r="4039" spans="1:10" x14ac:dyDescent="0.3">
      <c r="A4039" t="str">
        <f t="shared" si="63"/>
        <v>0Max Negocios + Ilimitado 69.90CUOTA</v>
      </c>
      <c r="B4039" s="69">
        <f>precio_alta!A141</f>
        <v>0</v>
      </c>
      <c r="C4039" s="69">
        <f>precio_alta!B141</f>
        <v>0</v>
      </c>
      <c r="D4039" s="69">
        <f>precio_alta!C141</f>
        <v>0</v>
      </c>
      <c r="E4039" s="69">
        <f>precio_alta!D141</f>
        <v>0</v>
      </c>
      <c r="F4039" s="69">
        <f>precio_alta!E141</f>
        <v>0</v>
      </c>
      <c r="G4039" s="69">
        <f>precio_alta!F141</f>
        <v>0</v>
      </c>
      <c r="H4039" s="69" t="s">
        <v>188</v>
      </c>
      <c r="I4039" t="s">
        <v>197</v>
      </c>
      <c r="J4039" s="69">
        <f>precio_alta!T141</f>
        <v>0</v>
      </c>
    </row>
    <row r="4040" spans="1:10" x14ac:dyDescent="0.3">
      <c r="A4040" t="str">
        <f t="shared" si="63"/>
        <v>0Max Negocios + Ilimitado 69.90CUOTA</v>
      </c>
      <c r="B4040" s="69">
        <f>precio_alta!A142</f>
        <v>0</v>
      </c>
      <c r="C4040" s="69">
        <f>precio_alta!B142</f>
        <v>0</v>
      </c>
      <c r="D4040" s="69">
        <f>precio_alta!C142</f>
        <v>0</v>
      </c>
      <c r="E4040" s="69">
        <f>precio_alta!D142</f>
        <v>0</v>
      </c>
      <c r="F4040" s="69">
        <f>precio_alta!E142</f>
        <v>0</v>
      </c>
      <c r="G4040" s="69">
        <f>precio_alta!F142</f>
        <v>0</v>
      </c>
      <c r="H4040" s="69" t="s">
        <v>188</v>
      </c>
      <c r="I4040" t="s">
        <v>197</v>
      </c>
      <c r="J4040" s="69">
        <f>precio_alta!T142</f>
        <v>0</v>
      </c>
    </row>
    <row r="4041" spans="1:10" x14ac:dyDescent="0.3">
      <c r="A4041" t="str">
        <f t="shared" si="63"/>
        <v>0Max Negocios + Ilimitado 69.90CUOTA</v>
      </c>
      <c r="B4041" s="69">
        <f>precio_alta!A143</f>
        <v>0</v>
      </c>
      <c r="C4041" s="69">
        <f>precio_alta!B143</f>
        <v>0</v>
      </c>
      <c r="D4041" s="69">
        <f>precio_alta!C143</f>
        <v>0</v>
      </c>
      <c r="E4041" s="69">
        <f>precio_alta!D143</f>
        <v>0</v>
      </c>
      <c r="F4041" s="69">
        <f>precio_alta!E143</f>
        <v>0</v>
      </c>
      <c r="G4041" s="69">
        <f>precio_alta!F143</f>
        <v>0</v>
      </c>
      <c r="H4041" s="69" t="s">
        <v>188</v>
      </c>
      <c r="I4041" t="s">
        <v>197</v>
      </c>
      <c r="J4041" s="69">
        <f>precio_alta!T143</f>
        <v>0</v>
      </c>
    </row>
    <row r="4042" spans="1:10" x14ac:dyDescent="0.3">
      <c r="A4042" t="str">
        <f t="shared" si="63"/>
        <v>0Max Negocios + Ilimitado 69.90CUOTA</v>
      </c>
      <c r="B4042" s="69">
        <f>precio_alta!A144</f>
        <v>0</v>
      </c>
      <c r="C4042" s="69">
        <f>precio_alta!B144</f>
        <v>0</v>
      </c>
      <c r="D4042" s="69">
        <f>precio_alta!C144</f>
        <v>0</v>
      </c>
      <c r="E4042" s="69">
        <f>precio_alta!D144</f>
        <v>0</v>
      </c>
      <c r="F4042" s="69">
        <f>precio_alta!E144</f>
        <v>0</v>
      </c>
      <c r="G4042" s="69">
        <f>precio_alta!F144</f>
        <v>0</v>
      </c>
      <c r="H4042" s="69" t="s">
        <v>188</v>
      </c>
      <c r="I4042" t="s">
        <v>197</v>
      </c>
      <c r="J4042" s="69">
        <f>precio_alta!T144</f>
        <v>0</v>
      </c>
    </row>
    <row r="4043" spans="1:10" x14ac:dyDescent="0.3">
      <c r="A4043" t="str">
        <f t="shared" si="63"/>
        <v>0Max Negocios + Ilimitado 69.90CUOTA</v>
      </c>
      <c r="B4043" s="69">
        <f>precio_alta!A145</f>
        <v>0</v>
      </c>
      <c r="C4043" s="69">
        <f>precio_alta!B145</f>
        <v>0</v>
      </c>
      <c r="D4043" s="69">
        <f>precio_alta!C145</f>
        <v>0</v>
      </c>
      <c r="E4043" s="69">
        <f>precio_alta!D145</f>
        <v>0</v>
      </c>
      <c r="F4043" s="69">
        <f>precio_alta!E145</f>
        <v>0</v>
      </c>
      <c r="G4043" s="69">
        <f>precio_alta!F145</f>
        <v>0</v>
      </c>
      <c r="H4043" s="69" t="s">
        <v>188</v>
      </c>
      <c r="I4043" t="s">
        <v>197</v>
      </c>
      <c r="J4043" s="69">
        <f>precio_alta!T145</f>
        <v>0</v>
      </c>
    </row>
    <row r="4044" spans="1:10" x14ac:dyDescent="0.3">
      <c r="A4044" t="str">
        <f t="shared" si="63"/>
        <v>0Max Negocios + Ilimitado 69.90CUOTA</v>
      </c>
      <c r="B4044" s="69">
        <f>precio_alta!A146</f>
        <v>0</v>
      </c>
      <c r="C4044" s="69">
        <f>precio_alta!B146</f>
        <v>0</v>
      </c>
      <c r="D4044" s="69">
        <f>precio_alta!C146</f>
        <v>0</v>
      </c>
      <c r="E4044" s="69">
        <f>precio_alta!D146</f>
        <v>0</v>
      </c>
      <c r="F4044" s="69">
        <f>precio_alta!E146</f>
        <v>0</v>
      </c>
      <c r="G4044" s="69">
        <f>precio_alta!F146</f>
        <v>0</v>
      </c>
      <c r="H4044" s="69" t="s">
        <v>188</v>
      </c>
      <c r="I4044" t="s">
        <v>197</v>
      </c>
      <c r="J4044" s="69">
        <f>precio_alta!T146</f>
        <v>0</v>
      </c>
    </row>
    <row r="4045" spans="1:10" x14ac:dyDescent="0.3">
      <c r="A4045" t="str">
        <f t="shared" si="63"/>
        <v>0Max Negocios + Ilimitado 69.90CUOTA</v>
      </c>
      <c r="B4045" s="69">
        <f>precio_alta!A147</f>
        <v>0</v>
      </c>
      <c r="C4045" s="69">
        <f>precio_alta!B147</f>
        <v>0</v>
      </c>
      <c r="D4045" s="69">
        <f>precio_alta!C147</f>
        <v>0</v>
      </c>
      <c r="E4045" s="69">
        <f>precio_alta!D147</f>
        <v>0</v>
      </c>
      <c r="F4045" s="69">
        <f>precio_alta!E147</f>
        <v>0</v>
      </c>
      <c r="G4045" s="69">
        <f>precio_alta!F147</f>
        <v>0</v>
      </c>
      <c r="H4045" s="69" t="s">
        <v>188</v>
      </c>
      <c r="I4045" t="s">
        <v>197</v>
      </c>
      <c r="J4045" s="69">
        <f>precio_alta!T147</f>
        <v>0</v>
      </c>
    </row>
    <row r="4046" spans="1:10" x14ac:dyDescent="0.3">
      <c r="A4046" t="str">
        <f t="shared" si="63"/>
        <v>0Max Negocios + Ilimitado 69.90CUOTA</v>
      </c>
      <c r="B4046" s="69">
        <f>precio_alta!A148</f>
        <v>0</v>
      </c>
      <c r="C4046" s="69">
        <f>precio_alta!B148</f>
        <v>0</v>
      </c>
      <c r="D4046" s="69">
        <f>precio_alta!C148</f>
        <v>0</v>
      </c>
      <c r="E4046" s="69">
        <f>precio_alta!D148</f>
        <v>0</v>
      </c>
      <c r="F4046" s="69">
        <f>precio_alta!E148</f>
        <v>0</v>
      </c>
      <c r="G4046" s="69">
        <f>precio_alta!F148</f>
        <v>0</v>
      </c>
      <c r="H4046" s="69" t="s">
        <v>188</v>
      </c>
      <c r="I4046" t="s">
        <v>197</v>
      </c>
      <c r="J4046" s="69">
        <f>precio_alta!T148</f>
        <v>0</v>
      </c>
    </row>
    <row r="4047" spans="1:10" x14ac:dyDescent="0.3">
      <c r="A4047" t="str">
        <f t="shared" si="63"/>
        <v>0Max Negocios + Ilimitado 69.90CUOTA</v>
      </c>
      <c r="B4047" s="69">
        <f>precio_alta!A149</f>
        <v>0</v>
      </c>
      <c r="C4047" s="69">
        <f>precio_alta!B149</f>
        <v>0</v>
      </c>
      <c r="D4047" s="69">
        <f>precio_alta!C149</f>
        <v>0</v>
      </c>
      <c r="E4047" s="69">
        <f>precio_alta!D149</f>
        <v>0</v>
      </c>
      <c r="F4047" s="69">
        <f>precio_alta!E149</f>
        <v>0</v>
      </c>
      <c r="G4047" s="69">
        <f>precio_alta!F149</f>
        <v>0</v>
      </c>
      <c r="H4047" s="69" t="s">
        <v>188</v>
      </c>
      <c r="I4047" t="s">
        <v>197</v>
      </c>
      <c r="J4047" s="69">
        <f>precio_alta!T149</f>
        <v>0</v>
      </c>
    </row>
    <row r="4048" spans="1:10" x14ac:dyDescent="0.3">
      <c r="A4048" t="str">
        <f t="shared" si="63"/>
        <v>0Max Negocios + Ilimitado 69.90CUOTA</v>
      </c>
      <c r="B4048" s="69">
        <f>precio_alta!A150</f>
        <v>0</v>
      </c>
      <c r="C4048" s="69">
        <f>precio_alta!B150</f>
        <v>0</v>
      </c>
      <c r="D4048" s="69">
        <f>precio_alta!C150</f>
        <v>0</v>
      </c>
      <c r="E4048" s="69">
        <f>precio_alta!D150</f>
        <v>0</v>
      </c>
      <c r="F4048" s="69">
        <f>precio_alta!E150</f>
        <v>0</v>
      </c>
      <c r="G4048" s="69">
        <f>precio_alta!F150</f>
        <v>0</v>
      </c>
      <c r="H4048" s="69" t="s">
        <v>188</v>
      </c>
      <c r="I4048" t="s">
        <v>197</v>
      </c>
      <c r="J4048" s="69">
        <f>precio_alta!T150</f>
        <v>0</v>
      </c>
    </row>
    <row r="4049" spans="1:10" x14ac:dyDescent="0.3">
      <c r="A4049" t="str">
        <f t="shared" si="63"/>
        <v>0Max Negocios + Ilimitado 69.90CUOTA</v>
      </c>
      <c r="B4049" s="69">
        <f>precio_alta!A151</f>
        <v>0</v>
      </c>
      <c r="C4049" s="69">
        <f>precio_alta!B151</f>
        <v>0</v>
      </c>
      <c r="D4049" s="69">
        <f>precio_alta!C151</f>
        <v>0</v>
      </c>
      <c r="E4049" s="69">
        <f>precio_alta!D151</f>
        <v>0</v>
      </c>
      <c r="F4049" s="69">
        <f>precio_alta!E151</f>
        <v>0</v>
      </c>
      <c r="G4049" s="69">
        <f>precio_alta!F151</f>
        <v>0</v>
      </c>
      <c r="H4049" s="69" t="s">
        <v>188</v>
      </c>
      <c r="I4049" t="s">
        <v>197</v>
      </c>
      <c r="J4049" s="69">
        <f>precio_alta!T151</f>
        <v>0</v>
      </c>
    </row>
    <row r="4050" spans="1:10" x14ac:dyDescent="0.3">
      <c r="A4050" t="str">
        <f t="shared" si="63"/>
        <v>0Max Negocios + Ilimitado 69.90CUOTA</v>
      </c>
      <c r="B4050" s="69">
        <f>precio_alta!A152</f>
        <v>0</v>
      </c>
      <c r="C4050" s="69">
        <f>precio_alta!B152</f>
        <v>0</v>
      </c>
      <c r="D4050" s="69">
        <f>precio_alta!C152</f>
        <v>0</v>
      </c>
      <c r="E4050" s="69">
        <f>precio_alta!D152</f>
        <v>0</v>
      </c>
      <c r="F4050" s="69">
        <f>precio_alta!E152</f>
        <v>0</v>
      </c>
      <c r="G4050" s="69">
        <f>precio_alta!F152</f>
        <v>0</v>
      </c>
      <c r="H4050" s="69" t="s">
        <v>188</v>
      </c>
      <c r="I4050" t="s">
        <v>197</v>
      </c>
      <c r="J4050" s="69">
        <f>precio_alta!T152</f>
        <v>0</v>
      </c>
    </row>
    <row r="4051" spans="1:10" x14ac:dyDescent="0.3">
      <c r="A4051" t="str">
        <f t="shared" si="63"/>
        <v>0Max Negocios + Ilimitado 69.90CUOTA</v>
      </c>
      <c r="B4051" s="69">
        <f>precio_alta!A153</f>
        <v>0</v>
      </c>
      <c r="C4051" s="69">
        <f>precio_alta!B153</f>
        <v>0</v>
      </c>
      <c r="D4051" s="69">
        <f>precio_alta!C153</f>
        <v>0</v>
      </c>
      <c r="E4051" s="69">
        <f>precio_alta!D153</f>
        <v>0</v>
      </c>
      <c r="F4051" s="69">
        <f>precio_alta!E153</f>
        <v>0</v>
      </c>
      <c r="G4051" s="69">
        <f>precio_alta!F153</f>
        <v>0</v>
      </c>
      <c r="H4051" s="69" t="s">
        <v>188</v>
      </c>
      <c r="I4051" t="s">
        <v>197</v>
      </c>
      <c r="J4051" s="69">
        <f>precio_alta!T153</f>
        <v>0</v>
      </c>
    </row>
    <row r="4052" spans="1:10" x14ac:dyDescent="0.3">
      <c r="A4052" t="str">
        <f t="shared" si="63"/>
        <v>0Max Negocios + Ilimitado 69.90CUOTA</v>
      </c>
      <c r="B4052" s="69">
        <f>precio_alta!A154</f>
        <v>0</v>
      </c>
      <c r="C4052" s="69">
        <f>precio_alta!B154</f>
        <v>0</v>
      </c>
      <c r="D4052" s="69">
        <f>precio_alta!C154</f>
        <v>0</v>
      </c>
      <c r="E4052" s="69">
        <f>precio_alta!D154</f>
        <v>0</v>
      </c>
      <c r="F4052" s="69">
        <f>precio_alta!E154</f>
        <v>0</v>
      </c>
      <c r="G4052" s="69">
        <f>precio_alta!F154</f>
        <v>0</v>
      </c>
      <c r="H4052" s="69" t="s">
        <v>188</v>
      </c>
      <c r="I4052" t="s">
        <v>197</v>
      </c>
      <c r="J4052" s="69">
        <f>precio_alta!T154</f>
        <v>0</v>
      </c>
    </row>
    <row r="4053" spans="1:10" x14ac:dyDescent="0.3">
      <c r="A4053" t="str">
        <f t="shared" si="63"/>
        <v>0Max Negocios + Ilimitado 69.90CUOTA</v>
      </c>
      <c r="B4053" s="69">
        <f>precio_alta!A155</f>
        <v>0</v>
      </c>
      <c r="C4053" s="69">
        <f>precio_alta!B155</f>
        <v>0</v>
      </c>
      <c r="D4053" s="69">
        <f>precio_alta!C155</f>
        <v>0</v>
      </c>
      <c r="E4053" s="69">
        <f>precio_alta!D155</f>
        <v>0</v>
      </c>
      <c r="F4053" s="69">
        <f>precio_alta!E155</f>
        <v>0</v>
      </c>
      <c r="G4053" s="69">
        <f>precio_alta!F155</f>
        <v>0</v>
      </c>
      <c r="H4053" s="69" t="s">
        <v>188</v>
      </c>
      <c r="I4053" t="s">
        <v>197</v>
      </c>
      <c r="J4053" s="69">
        <f>precio_alta!T155</f>
        <v>0</v>
      </c>
    </row>
    <row r="4054" spans="1:10" x14ac:dyDescent="0.3">
      <c r="A4054" t="str">
        <f t="shared" si="63"/>
        <v>0Max Negocios + Ilimitado 69.90CUOTA</v>
      </c>
      <c r="B4054" s="69">
        <f>precio_alta!A156</f>
        <v>0</v>
      </c>
      <c r="C4054" s="69">
        <f>precio_alta!B156</f>
        <v>0</v>
      </c>
      <c r="D4054" s="69">
        <f>precio_alta!C156</f>
        <v>0</v>
      </c>
      <c r="E4054" s="69">
        <f>precio_alta!D156</f>
        <v>0</v>
      </c>
      <c r="F4054" s="69">
        <f>precio_alta!E156</f>
        <v>0</v>
      </c>
      <c r="G4054" s="69">
        <f>precio_alta!F156</f>
        <v>0</v>
      </c>
      <c r="H4054" s="69" t="s">
        <v>188</v>
      </c>
      <c r="I4054" t="s">
        <v>197</v>
      </c>
      <c r="J4054" s="69">
        <f>precio_alta!T156</f>
        <v>0</v>
      </c>
    </row>
    <row r="4055" spans="1:10" x14ac:dyDescent="0.3">
      <c r="A4055" t="str">
        <f t="shared" si="63"/>
        <v>0Max Negocios + Ilimitado 69.90CUOTA</v>
      </c>
      <c r="B4055" s="69">
        <f>precio_alta!A157</f>
        <v>0</v>
      </c>
      <c r="C4055" s="69">
        <f>precio_alta!B157</f>
        <v>0</v>
      </c>
      <c r="D4055" s="69">
        <f>precio_alta!C157</f>
        <v>0</v>
      </c>
      <c r="E4055" s="69">
        <f>precio_alta!D157</f>
        <v>0</v>
      </c>
      <c r="F4055" s="69">
        <f>precio_alta!E157</f>
        <v>0</v>
      </c>
      <c r="G4055" s="69">
        <f>precio_alta!F157</f>
        <v>0</v>
      </c>
      <c r="H4055" s="69" t="s">
        <v>188</v>
      </c>
      <c r="I4055" t="s">
        <v>197</v>
      </c>
      <c r="J4055" s="69">
        <f>precio_alta!T157</f>
        <v>0</v>
      </c>
    </row>
    <row r="4056" spans="1:10" x14ac:dyDescent="0.3">
      <c r="A4056" t="str">
        <f t="shared" si="63"/>
        <v>0Max Negocios + Ilimitado 69.90CUOTA</v>
      </c>
      <c r="B4056" s="69">
        <f>precio_alta!A158</f>
        <v>0</v>
      </c>
      <c r="C4056" s="69">
        <f>precio_alta!B158</f>
        <v>0</v>
      </c>
      <c r="D4056" s="69">
        <f>precio_alta!C158</f>
        <v>0</v>
      </c>
      <c r="E4056" s="69">
        <f>precio_alta!D158</f>
        <v>0</v>
      </c>
      <c r="F4056" s="69">
        <f>precio_alta!E158</f>
        <v>0</v>
      </c>
      <c r="G4056" s="69">
        <f>precio_alta!F158</f>
        <v>0</v>
      </c>
      <c r="H4056" s="69" t="s">
        <v>188</v>
      </c>
      <c r="I4056" t="s">
        <v>197</v>
      </c>
      <c r="J4056" s="69">
        <f>precio_alta!T158</f>
        <v>0</v>
      </c>
    </row>
    <row r="4057" spans="1:10" x14ac:dyDescent="0.3">
      <c r="A4057" t="str">
        <f t="shared" si="63"/>
        <v>0Max Negocios + Ilimitado 69.90CUOTA</v>
      </c>
      <c r="B4057" s="69">
        <f>precio_alta!A159</f>
        <v>0</v>
      </c>
      <c r="C4057" s="69">
        <f>precio_alta!B159</f>
        <v>0</v>
      </c>
      <c r="D4057" s="69">
        <f>precio_alta!C159</f>
        <v>0</v>
      </c>
      <c r="E4057" s="69">
        <f>precio_alta!D159</f>
        <v>0</v>
      </c>
      <c r="F4057" s="69">
        <f>precio_alta!E159</f>
        <v>0</v>
      </c>
      <c r="G4057" s="69">
        <f>precio_alta!F159</f>
        <v>0</v>
      </c>
      <c r="H4057" s="69" t="s">
        <v>188</v>
      </c>
      <c r="I4057" t="s">
        <v>197</v>
      </c>
      <c r="J4057" s="69">
        <f>precio_alta!T159</f>
        <v>0</v>
      </c>
    </row>
    <row r="4058" spans="1:10" x14ac:dyDescent="0.3">
      <c r="A4058" t="str">
        <f t="shared" si="63"/>
        <v>0Max Negocios + Ilimitado 69.90CUOTA</v>
      </c>
      <c r="B4058" s="69">
        <f>precio_alta!A160</f>
        <v>0</v>
      </c>
      <c r="C4058" s="69">
        <f>precio_alta!B160</f>
        <v>0</v>
      </c>
      <c r="D4058" s="69">
        <f>precio_alta!C160</f>
        <v>0</v>
      </c>
      <c r="E4058" s="69">
        <f>precio_alta!D160</f>
        <v>0</v>
      </c>
      <c r="F4058" s="69">
        <f>precio_alta!E160</f>
        <v>0</v>
      </c>
      <c r="G4058" s="69">
        <f>precio_alta!F160</f>
        <v>0</v>
      </c>
      <c r="H4058" s="69" t="s">
        <v>188</v>
      </c>
      <c r="I4058" t="s">
        <v>197</v>
      </c>
      <c r="J4058" s="69">
        <f>precio_alta!T160</f>
        <v>0</v>
      </c>
    </row>
    <row r="4059" spans="1:10" x14ac:dyDescent="0.3">
      <c r="A4059" t="str">
        <f t="shared" si="63"/>
        <v>0Max Negocios + Ilimitado 69.90CUOTA</v>
      </c>
      <c r="B4059" s="69">
        <f>precio_alta!A161</f>
        <v>0</v>
      </c>
      <c r="C4059" s="69">
        <f>precio_alta!B161</f>
        <v>0</v>
      </c>
      <c r="D4059" s="69">
        <f>precio_alta!C161</f>
        <v>0</v>
      </c>
      <c r="E4059" s="69">
        <f>precio_alta!D161</f>
        <v>0</v>
      </c>
      <c r="F4059" s="69">
        <f>precio_alta!E161</f>
        <v>0</v>
      </c>
      <c r="G4059" s="69">
        <f>precio_alta!F161</f>
        <v>0</v>
      </c>
      <c r="H4059" s="69" t="s">
        <v>188</v>
      </c>
      <c r="I4059" t="s">
        <v>197</v>
      </c>
      <c r="J4059" s="69">
        <f>precio_alta!T161</f>
        <v>0</v>
      </c>
    </row>
    <row r="4060" spans="1:10" x14ac:dyDescent="0.3">
      <c r="A4060" t="str">
        <f t="shared" si="63"/>
        <v>0Max Negocios + Ilimitado 69.90CUOTA</v>
      </c>
      <c r="B4060" s="69">
        <f>precio_alta!A162</f>
        <v>0</v>
      </c>
      <c r="C4060" s="69">
        <f>precio_alta!B162</f>
        <v>0</v>
      </c>
      <c r="D4060" s="69">
        <f>precio_alta!C162</f>
        <v>0</v>
      </c>
      <c r="E4060" s="69">
        <f>precio_alta!D162</f>
        <v>0</v>
      </c>
      <c r="F4060" s="69">
        <f>precio_alta!E162</f>
        <v>0</v>
      </c>
      <c r="G4060" s="69">
        <f>precio_alta!F162</f>
        <v>0</v>
      </c>
      <c r="H4060" s="69" t="s">
        <v>188</v>
      </c>
      <c r="I4060" t="s">
        <v>197</v>
      </c>
      <c r="J4060" s="69">
        <f>precio_alta!T162</f>
        <v>0</v>
      </c>
    </row>
    <row r="4061" spans="1:10" x14ac:dyDescent="0.3">
      <c r="A4061" t="str">
        <f t="shared" si="63"/>
        <v>0Max Negocios + Ilimitado 69.90CUOTA</v>
      </c>
      <c r="B4061" s="69">
        <f>precio_alta!A163</f>
        <v>0</v>
      </c>
      <c r="C4061" s="69">
        <f>precio_alta!B163</f>
        <v>0</v>
      </c>
      <c r="D4061" s="69">
        <f>precio_alta!C163</f>
        <v>0</v>
      </c>
      <c r="E4061" s="69">
        <f>precio_alta!D163</f>
        <v>0</v>
      </c>
      <c r="F4061" s="69">
        <f>precio_alta!E163</f>
        <v>0</v>
      </c>
      <c r="G4061" s="69">
        <f>precio_alta!F163</f>
        <v>0</v>
      </c>
      <c r="H4061" s="69" t="s">
        <v>188</v>
      </c>
      <c r="I4061" t="s">
        <v>197</v>
      </c>
      <c r="J4061" s="69">
        <f>precio_alta!T163</f>
        <v>0</v>
      </c>
    </row>
    <row r="4062" spans="1:10" x14ac:dyDescent="0.3">
      <c r="A4062" t="str">
        <f t="shared" si="63"/>
        <v>0Max Negocios + Ilimitado 69.90CUOTA</v>
      </c>
      <c r="B4062" s="69">
        <f>precio_alta!A164</f>
        <v>0</v>
      </c>
      <c r="C4062" s="69">
        <f>precio_alta!B164</f>
        <v>0</v>
      </c>
      <c r="D4062" s="69">
        <f>precio_alta!C164</f>
        <v>0</v>
      </c>
      <c r="E4062" s="69">
        <f>precio_alta!D164</f>
        <v>0</v>
      </c>
      <c r="F4062" s="69">
        <f>precio_alta!E164</f>
        <v>0</v>
      </c>
      <c r="G4062" s="69">
        <f>precio_alta!F164</f>
        <v>0</v>
      </c>
      <c r="H4062" s="69" t="s">
        <v>188</v>
      </c>
      <c r="I4062" t="s">
        <v>197</v>
      </c>
      <c r="J4062" s="69">
        <f>precio_alta!T164</f>
        <v>0</v>
      </c>
    </row>
    <row r="4063" spans="1:10" x14ac:dyDescent="0.3">
      <c r="A4063" t="str">
        <f t="shared" si="63"/>
        <v>0Max Negocios + Ilimitado 69.90CUOTA</v>
      </c>
      <c r="B4063" s="69">
        <f>precio_alta!A165</f>
        <v>0</v>
      </c>
      <c r="C4063" s="69">
        <f>precio_alta!B165</f>
        <v>0</v>
      </c>
      <c r="D4063" s="69">
        <f>precio_alta!C165</f>
        <v>0</v>
      </c>
      <c r="E4063" s="69">
        <f>precio_alta!D165</f>
        <v>0</v>
      </c>
      <c r="F4063" s="69">
        <f>precio_alta!E165</f>
        <v>0</v>
      </c>
      <c r="G4063" s="69">
        <f>precio_alta!F165</f>
        <v>0</v>
      </c>
      <c r="H4063" s="69" t="s">
        <v>188</v>
      </c>
      <c r="I4063" t="s">
        <v>197</v>
      </c>
      <c r="J4063" s="69">
        <f>precio_alta!T165</f>
        <v>0</v>
      </c>
    </row>
    <row r="4064" spans="1:10" x14ac:dyDescent="0.3">
      <c r="A4064" t="str">
        <f t="shared" si="63"/>
        <v>0Max Negocios + Ilimitado 69.90CUOTA</v>
      </c>
      <c r="B4064" s="69">
        <f>precio_alta!A166</f>
        <v>0</v>
      </c>
      <c r="C4064" s="69">
        <f>precio_alta!B166</f>
        <v>0</v>
      </c>
      <c r="D4064" s="69">
        <f>precio_alta!C166</f>
        <v>0</v>
      </c>
      <c r="E4064" s="69">
        <f>precio_alta!D166</f>
        <v>0</v>
      </c>
      <c r="F4064" s="69">
        <f>precio_alta!E166</f>
        <v>0</v>
      </c>
      <c r="G4064" s="69">
        <f>precio_alta!F166</f>
        <v>0</v>
      </c>
      <c r="H4064" s="69" t="s">
        <v>188</v>
      </c>
      <c r="I4064" t="s">
        <v>197</v>
      </c>
      <c r="J4064" s="69">
        <f>precio_alta!T166</f>
        <v>0</v>
      </c>
    </row>
    <row r="4065" spans="1:10" x14ac:dyDescent="0.3">
      <c r="A4065" t="str">
        <f t="shared" si="63"/>
        <v>0Max Negocios + Ilimitado 69.90CUOTA</v>
      </c>
      <c r="B4065" s="69">
        <f>precio_alta!A167</f>
        <v>0</v>
      </c>
      <c r="C4065" s="69">
        <f>precio_alta!B167</f>
        <v>0</v>
      </c>
      <c r="D4065" s="69">
        <f>precio_alta!C167</f>
        <v>0</v>
      </c>
      <c r="E4065" s="69">
        <f>precio_alta!D167</f>
        <v>0</v>
      </c>
      <c r="F4065" s="69">
        <f>precio_alta!E167</f>
        <v>0</v>
      </c>
      <c r="G4065" s="69">
        <f>precio_alta!F167</f>
        <v>0</v>
      </c>
      <c r="H4065" s="69" t="s">
        <v>188</v>
      </c>
      <c r="I4065" t="s">
        <v>197</v>
      </c>
      <c r="J4065" s="69">
        <f>precio_alta!T167</f>
        <v>0</v>
      </c>
    </row>
    <row r="4066" spans="1:10" x14ac:dyDescent="0.3">
      <c r="A4066" t="str">
        <f t="shared" si="63"/>
        <v>0Max Negocios + Ilimitado 69.90CUOTA</v>
      </c>
      <c r="B4066" s="69">
        <f>precio_alta!A168</f>
        <v>0</v>
      </c>
      <c r="C4066" s="69">
        <f>precio_alta!B168</f>
        <v>0</v>
      </c>
      <c r="D4066" s="69">
        <f>precio_alta!C168</f>
        <v>0</v>
      </c>
      <c r="E4066" s="69">
        <f>precio_alta!D168</f>
        <v>0</v>
      </c>
      <c r="F4066" s="69">
        <f>precio_alta!E168</f>
        <v>0</v>
      </c>
      <c r="G4066" s="69">
        <f>precio_alta!F168</f>
        <v>0</v>
      </c>
      <c r="H4066" s="69" t="s">
        <v>188</v>
      </c>
      <c r="I4066" t="s">
        <v>197</v>
      </c>
      <c r="J4066" s="69">
        <f>precio_alta!T168</f>
        <v>0</v>
      </c>
    </row>
    <row r="4067" spans="1:10" x14ac:dyDescent="0.3">
      <c r="A4067" t="str">
        <f t="shared" si="63"/>
        <v>0Max Negocios + Ilimitado 69.90CUOTA</v>
      </c>
      <c r="B4067" s="69">
        <f>precio_alta!A169</f>
        <v>0</v>
      </c>
      <c r="C4067" s="69">
        <f>precio_alta!B169</f>
        <v>0</v>
      </c>
      <c r="D4067" s="69">
        <f>precio_alta!C169</f>
        <v>0</v>
      </c>
      <c r="E4067" s="69">
        <f>precio_alta!D169</f>
        <v>0</v>
      </c>
      <c r="F4067" s="69">
        <f>precio_alta!E169</f>
        <v>0</v>
      </c>
      <c r="G4067" s="69">
        <f>precio_alta!F169</f>
        <v>0</v>
      </c>
      <c r="H4067" s="69" t="s">
        <v>188</v>
      </c>
      <c r="I4067" t="s">
        <v>197</v>
      </c>
      <c r="J4067" s="69">
        <f>precio_alta!T169</f>
        <v>0</v>
      </c>
    </row>
    <row r="4068" spans="1:10" x14ac:dyDescent="0.3">
      <c r="A4068" t="str">
        <f t="shared" si="63"/>
        <v>0Max Negocios + Ilimitado 69.90CUOTA</v>
      </c>
      <c r="B4068" s="69">
        <f>precio_alta!A170</f>
        <v>0</v>
      </c>
      <c r="C4068" s="69">
        <f>precio_alta!B170</f>
        <v>0</v>
      </c>
      <c r="D4068" s="69">
        <f>precio_alta!C170</f>
        <v>0</v>
      </c>
      <c r="E4068" s="69">
        <f>precio_alta!D170</f>
        <v>0</v>
      </c>
      <c r="F4068" s="69">
        <f>precio_alta!E170</f>
        <v>0</v>
      </c>
      <c r="G4068" s="69">
        <f>precio_alta!F170</f>
        <v>0</v>
      </c>
      <c r="H4068" s="69" t="s">
        <v>188</v>
      </c>
      <c r="I4068" t="s">
        <v>197</v>
      </c>
      <c r="J4068" s="69">
        <f>precio_alta!T170</f>
        <v>0</v>
      </c>
    </row>
    <row r="4069" spans="1:10" x14ac:dyDescent="0.3">
      <c r="A4069" t="str">
        <f t="shared" si="63"/>
        <v>0Max Negocios + Ilimitado 69.90CUOTA</v>
      </c>
      <c r="B4069" s="69">
        <f>precio_alta!A171</f>
        <v>0</v>
      </c>
      <c r="C4069" s="69">
        <f>precio_alta!B171</f>
        <v>0</v>
      </c>
      <c r="D4069" s="69">
        <f>precio_alta!C171</f>
        <v>0</v>
      </c>
      <c r="E4069" s="69">
        <f>precio_alta!D171</f>
        <v>0</v>
      </c>
      <c r="F4069" s="69">
        <f>precio_alta!E171</f>
        <v>0</v>
      </c>
      <c r="G4069" s="69">
        <f>precio_alta!F171</f>
        <v>0</v>
      </c>
      <c r="H4069" s="69" t="s">
        <v>188</v>
      </c>
      <c r="I4069" t="s">
        <v>197</v>
      </c>
      <c r="J4069" s="69">
        <f>precio_alta!T171</f>
        <v>0</v>
      </c>
    </row>
    <row r="4070" spans="1:10" x14ac:dyDescent="0.3">
      <c r="A4070" t="str">
        <f t="shared" si="63"/>
        <v>0Max Negocios + Ilimitado 69.90CUOTA</v>
      </c>
      <c r="B4070" s="69">
        <f>precio_alta!A172</f>
        <v>0</v>
      </c>
      <c r="C4070" s="69">
        <f>precio_alta!B172</f>
        <v>0</v>
      </c>
      <c r="D4070" s="69">
        <f>precio_alta!C172</f>
        <v>0</v>
      </c>
      <c r="E4070" s="69">
        <f>precio_alta!D172</f>
        <v>0</v>
      </c>
      <c r="F4070" s="69">
        <f>precio_alta!E172</f>
        <v>0</v>
      </c>
      <c r="G4070" s="69">
        <f>precio_alta!F172</f>
        <v>0</v>
      </c>
      <c r="H4070" s="69" t="s">
        <v>188</v>
      </c>
      <c r="I4070" t="s">
        <v>197</v>
      </c>
      <c r="J4070" s="69">
        <f>precio_alta!T172</f>
        <v>0</v>
      </c>
    </row>
    <row r="4071" spans="1:10" x14ac:dyDescent="0.3">
      <c r="A4071" t="str">
        <f t="shared" si="63"/>
        <v>0Max Negocios + Ilimitado 69.90CUOTA</v>
      </c>
      <c r="B4071" s="69">
        <f>precio_alta!A173</f>
        <v>0</v>
      </c>
      <c r="C4071" s="69">
        <f>precio_alta!B173</f>
        <v>0</v>
      </c>
      <c r="D4071" s="69">
        <f>precio_alta!C173</f>
        <v>0</v>
      </c>
      <c r="E4071" s="69">
        <f>precio_alta!D173</f>
        <v>0</v>
      </c>
      <c r="F4071" s="69">
        <f>precio_alta!E173</f>
        <v>0</v>
      </c>
      <c r="G4071" s="69">
        <f>precio_alta!F173</f>
        <v>0</v>
      </c>
      <c r="H4071" s="69" t="s">
        <v>188</v>
      </c>
      <c r="I4071" t="s">
        <v>197</v>
      </c>
      <c r="J4071" s="69">
        <f>precio_alta!T173</f>
        <v>0</v>
      </c>
    </row>
    <row r="4072" spans="1:10" x14ac:dyDescent="0.3">
      <c r="A4072" t="str">
        <f t="shared" si="63"/>
        <v>0Max Negocios + Ilimitado 69.90CUOTA</v>
      </c>
      <c r="B4072" s="69">
        <f>precio_alta!A174</f>
        <v>0</v>
      </c>
      <c r="C4072" s="69">
        <f>precio_alta!B174</f>
        <v>0</v>
      </c>
      <c r="D4072" s="69">
        <f>precio_alta!C174</f>
        <v>0</v>
      </c>
      <c r="E4072" s="69">
        <f>precio_alta!D174</f>
        <v>0</v>
      </c>
      <c r="F4072" s="69">
        <f>precio_alta!E174</f>
        <v>0</v>
      </c>
      <c r="G4072" s="69">
        <f>precio_alta!F174</f>
        <v>0</v>
      </c>
      <c r="H4072" s="69" t="s">
        <v>188</v>
      </c>
      <c r="I4072" t="s">
        <v>197</v>
      </c>
      <c r="J4072" s="69">
        <f>precio_alta!T174</f>
        <v>0</v>
      </c>
    </row>
    <row r="4073" spans="1:10" x14ac:dyDescent="0.3">
      <c r="A4073" t="str">
        <f t="shared" si="63"/>
        <v>0Max Negocios + Ilimitado 69.90CUOTA</v>
      </c>
      <c r="B4073" s="69">
        <f>precio_alta!A175</f>
        <v>0</v>
      </c>
      <c r="C4073" s="69">
        <f>precio_alta!B175</f>
        <v>0</v>
      </c>
      <c r="D4073" s="69">
        <f>precio_alta!C175</f>
        <v>0</v>
      </c>
      <c r="E4073" s="69">
        <f>precio_alta!D175</f>
        <v>0</v>
      </c>
      <c r="F4073" s="69">
        <f>precio_alta!E175</f>
        <v>0</v>
      </c>
      <c r="G4073" s="69">
        <f>precio_alta!F175</f>
        <v>0</v>
      </c>
      <c r="H4073" s="69" t="s">
        <v>188</v>
      </c>
      <c r="I4073" t="s">
        <v>197</v>
      </c>
      <c r="J4073" s="69">
        <f>precio_alta!T175</f>
        <v>0</v>
      </c>
    </row>
    <row r="4074" spans="1:10" x14ac:dyDescent="0.3">
      <c r="A4074" t="str">
        <f t="shared" si="63"/>
        <v>0Max Negocios + Ilimitado 69.90CUOTA</v>
      </c>
      <c r="B4074" s="69">
        <f>precio_alta!A176</f>
        <v>0</v>
      </c>
      <c r="C4074" s="69">
        <f>precio_alta!B176</f>
        <v>0</v>
      </c>
      <c r="D4074" s="69">
        <f>precio_alta!C176</f>
        <v>0</v>
      </c>
      <c r="E4074" s="69">
        <f>precio_alta!D176</f>
        <v>0</v>
      </c>
      <c r="F4074" s="69">
        <f>precio_alta!E176</f>
        <v>0</v>
      </c>
      <c r="G4074" s="69">
        <f>precio_alta!F176</f>
        <v>0</v>
      </c>
      <c r="H4074" s="69" t="s">
        <v>188</v>
      </c>
      <c r="I4074" t="s">
        <v>197</v>
      </c>
      <c r="J4074" s="69">
        <f>precio_alta!T176</f>
        <v>0</v>
      </c>
    </row>
    <row r="4075" spans="1:10" x14ac:dyDescent="0.3">
      <c r="A4075" t="str">
        <f t="shared" si="63"/>
        <v>0Max Negocios + Ilimitado 69.90CUOTA</v>
      </c>
      <c r="B4075" s="69">
        <f>precio_alta!A177</f>
        <v>0</v>
      </c>
      <c r="C4075" s="69">
        <f>precio_alta!B177</f>
        <v>0</v>
      </c>
      <c r="D4075" s="69">
        <f>precio_alta!C177</f>
        <v>0</v>
      </c>
      <c r="E4075" s="69">
        <f>precio_alta!D177</f>
        <v>0</v>
      </c>
      <c r="F4075" s="69">
        <f>precio_alta!E177</f>
        <v>0</v>
      </c>
      <c r="G4075" s="69">
        <f>precio_alta!F177</f>
        <v>0</v>
      </c>
      <c r="H4075" s="69" t="s">
        <v>188</v>
      </c>
      <c r="I4075" t="s">
        <v>197</v>
      </c>
      <c r="J4075" s="69">
        <f>precio_alta!T177</f>
        <v>0</v>
      </c>
    </row>
    <row r="4076" spans="1:10" x14ac:dyDescent="0.3">
      <c r="A4076" t="str">
        <f t="shared" si="63"/>
        <v>0Max Negocios + Ilimitado 69.90CUOTA</v>
      </c>
      <c r="B4076" s="69">
        <f>precio_alta!A178</f>
        <v>0</v>
      </c>
      <c r="C4076" s="69">
        <f>precio_alta!B178</f>
        <v>0</v>
      </c>
      <c r="D4076" s="69">
        <f>precio_alta!C178</f>
        <v>0</v>
      </c>
      <c r="E4076" s="69">
        <f>precio_alta!D178</f>
        <v>0</v>
      </c>
      <c r="F4076" s="69">
        <f>precio_alta!E178</f>
        <v>0</v>
      </c>
      <c r="G4076" s="69">
        <f>precio_alta!F178</f>
        <v>0</v>
      </c>
      <c r="H4076" s="69" t="s">
        <v>188</v>
      </c>
      <c r="I4076" t="s">
        <v>197</v>
      </c>
      <c r="J4076" s="69">
        <f>precio_alta!T178</f>
        <v>0</v>
      </c>
    </row>
    <row r="4077" spans="1:10" x14ac:dyDescent="0.3">
      <c r="A4077" t="str">
        <f t="shared" si="63"/>
        <v>0Max Negocios + Ilimitado 69.90CUOTA</v>
      </c>
      <c r="B4077" s="69">
        <f>precio_alta!A179</f>
        <v>0</v>
      </c>
      <c r="C4077" s="69">
        <f>precio_alta!B179</f>
        <v>0</v>
      </c>
      <c r="D4077" s="69">
        <f>precio_alta!C179</f>
        <v>0</v>
      </c>
      <c r="E4077" s="69">
        <f>precio_alta!D179</f>
        <v>0</v>
      </c>
      <c r="F4077" s="69">
        <f>precio_alta!E179</f>
        <v>0</v>
      </c>
      <c r="G4077" s="69">
        <f>precio_alta!F179</f>
        <v>0</v>
      </c>
      <c r="H4077" s="69" t="s">
        <v>188</v>
      </c>
      <c r="I4077" t="s">
        <v>197</v>
      </c>
      <c r="J4077" s="69">
        <f>precio_alta!T179</f>
        <v>0</v>
      </c>
    </row>
    <row r="4078" spans="1:10" x14ac:dyDescent="0.3">
      <c r="A4078" t="str">
        <f t="shared" si="63"/>
        <v>0Max Negocios + Ilimitado 69.90CUOTA</v>
      </c>
      <c r="B4078" s="69">
        <f>precio_alta!A180</f>
        <v>0</v>
      </c>
      <c r="C4078" s="69">
        <f>precio_alta!B180</f>
        <v>0</v>
      </c>
      <c r="D4078" s="69">
        <f>precio_alta!C180</f>
        <v>0</v>
      </c>
      <c r="E4078" s="69">
        <f>precio_alta!D180</f>
        <v>0</v>
      </c>
      <c r="F4078" s="69">
        <f>precio_alta!E180</f>
        <v>0</v>
      </c>
      <c r="G4078" s="69">
        <f>precio_alta!F180</f>
        <v>0</v>
      </c>
      <c r="H4078" s="69" t="s">
        <v>188</v>
      </c>
      <c r="I4078" t="s">
        <v>197</v>
      </c>
      <c r="J4078" s="69">
        <f>precio_alta!T180</f>
        <v>0</v>
      </c>
    </row>
    <row r="4079" spans="1:10" x14ac:dyDescent="0.3">
      <c r="A4079" t="str">
        <f t="shared" si="63"/>
        <v>0Max Negocios + Ilimitado 69.90CUOTA</v>
      </c>
      <c r="B4079" s="69">
        <f>precio_alta!A181</f>
        <v>0</v>
      </c>
      <c r="C4079" s="69">
        <f>precio_alta!B181</f>
        <v>0</v>
      </c>
      <c r="D4079" s="69">
        <f>precio_alta!C181</f>
        <v>0</v>
      </c>
      <c r="E4079" s="69">
        <f>precio_alta!D181</f>
        <v>0</v>
      </c>
      <c r="F4079" s="69">
        <f>precio_alta!E181</f>
        <v>0</v>
      </c>
      <c r="G4079" s="69">
        <f>precio_alta!F181</f>
        <v>0</v>
      </c>
      <c r="H4079" s="69" t="s">
        <v>188</v>
      </c>
      <c r="I4079" t="s">
        <v>197</v>
      </c>
      <c r="J4079" s="69">
        <f>precio_alta!T181</f>
        <v>0</v>
      </c>
    </row>
    <row r="4080" spans="1:10" x14ac:dyDescent="0.3">
      <c r="A4080" t="str">
        <f t="shared" si="63"/>
        <v>0Max Negocios + Ilimitado 69.90CUOTA</v>
      </c>
      <c r="B4080" s="69">
        <f>precio_alta!A182</f>
        <v>0</v>
      </c>
      <c r="C4080" s="69">
        <f>precio_alta!B182</f>
        <v>0</v>
      </c>
      <c r="D4080" s="69">
        <f>precio_alta!C182</f>
        <v>0</v>
      </c>
      <c r="E4080" s="69">
        <f>precio_alta!D182</f>
        <v>0</v>
      </c>
      <c r="F4080" s="69">
        <f>precio_alta!E182</f>
        <v>0</v>
      </c>
      <c r="G4080" s="69">
        <f>precio_alta!F182</f>
        <v>0</v>
      </c>
      <c r="H4080" s="69" t="s">
        <v>188</v>
      </c>
      <c r="I4080" t="s">
        <v>197</v>
      </c>
      <c r="J4080" s="69">
        <f>precio_alta!T182</f>
        <v>0</v>
      </c>
    </row>
    <row r="4081" spans="1:10" x14ac:dyDescent="0.3">
      <c r="A4081" t="str">
        <f t="shared" si="63"/>
        <v>0Max Negocios + Ilimitado 69.90CUOTA</v>
      </c>
      <c r="B4081" s="69">
        <f>precio_alta!A183</f>
        <v>0</v>
      </c>
      <c r="C4081" s="69">
        <f>precio_alta!B183</f>
        <v>0</v>
      </c>
      <c r="D4081" s="69">
        <f>precio_alta!C183</f>
        <v>0</v>
      </c>
      <c r="E4081" s="69">
        <f>precio_alta!D183</f>
        <v>0</v>
      </c>
      <c r="F4081" s="69">
        <f>precio_alta!E183</f>
        <v>0</v>
      </c>
      <c r="G4081" s="69">
        <f>precio_alta!F183</f>
        <v>0</v>
      </c>
      <c r="H4081" s="69" t="s">
        <v>188</v>
      </c>
      <c r="I4081" t="s">
        <v>197</v>
      </c>
      <c r="J4081" s="69">
        <f>precio_alta!T183</f>
        <v>0</v>
      </c>
    </row>
    <row r="4082" spans="1:10" x14ac:dyDescent="0.3">
      <c r="A4082" t="str">
        <f t="shared" si="63"/>
        <v>0Max Negocios + Ilimitado 69.90CUOTA</v>
      </c>
      <c r="B4082" s="69">
        <f>precio_alta!A184</f>
        <v>0</v>
      </c>
      <c r="C4082" s="69">
        <f>precio_alta!B184</f>
        <v>0</v>
      </c>
      <c r="D4082" s="69">
        <f>precio_alta!C184</f>
        <v>0</v>
      </c>
      <c r="E4082" s="69">
        <f>precio_alta!D184</f>
        <v>0</v>
      </c>
      <c r="F4082" s="69">
        <f>precio_alta!E184</f>
        <v>0</v>
      </c>
      <c r="G4082" s="69">
        <f>precio_alta!F184</f>
        <v>0</v>
      </c>
      <c r="H4082" s="69" t="s">
        <v>188</v>
      </c>
      <c r="I4082" t="s">
        <v>197</v>
      </c>
      <c r="J4082" s="69">
        <f>precio_alta!T184</f>
        <v>0</v>
      </c>
    </row>
    <row r="4083" spans="1:10" x14ac:dyDescent="0.3">
      <c r="A4083" t="str">
        <f t="shared" si="63"/>
        <v>0Max Negocios + Ilimitado 69.90CUOTA</v>
      </c>
      <c r="B4083" s="69">
        <f>precio_alta!A185</f>
        <v>0</v>
      </c>
      <c r="C4083" s="69">
        <f>precio_alta!B185</f>
        <v>0</v>
      </c>
      <c r="D4083" s="69">
        <f>precio_alta!C185</f>
        <v>0</v>
      </c>
      <c r="E4083" s="69">
        <f>precio_alta!D185</f>
        <v>0</v>
      </c>
      <c r="F4083" s="69">
        <f>precio_alta!E185</f>
        <v>0</v>
      </c>
      <c r="G4083" s="69">
        <f>precio_alta!F185</f>
        <v>0</v>
      </c>
      <c r="H4083" s="69" t="s">
        <v>188</v>
      </c>
      <c r="I4083" t="s">
        <v>197</v>
      </c>
      <c r="J4083" s="69">
        <f>precio_alta!T185</f>
        <v>0</v>
      </c>
    </row>
    <row r="4084" spans="1:10" x14ac:dyDescent="0.3">
      <c r="A4084" t="str">
        <f t="shared" si="63"/>
        <v>0Max Negocios + Ilimitado 69.90CUOTA</v>
      </c>
      <c r="B4084" s="69">
        <f>precio_alta!A186</f>
        <v>0</v>
      </c>
      <c r="C4084" s="69">
        <f>precio_alta!B186</f>
        <v>0</v>
      </c>
      <c r="D4084" s="69">
        <f>precio_alta!C186</f>
        <v>0</v>
      </c>
      <c r="E4084" s="69">
        <f>precio_alta!D186</f>
        <v>0</v>
      </c>
      <c r="F4084" s="69">
        <f>precio_alta!E186</f>
        <v>0</v>
      </c>
      <c r="G4084" s="69">
        <f>precio_alta!F186</f>
        <v>0</v>
      </c>
      <c r="H4084" s="69" t="s">
        <v>188</v>
      </c>
      <c r="I4084" t="s">
        <v>197</v>
      </c>
      <c r="J4084" s="69">
        <f>precio_alta!T186</f>
        <v>0</v>
      </c>
    </row>
    <row r="4085" spans="1:10" x14ac:dyDescent="0.3">
      <c r="A4085" t="str">
        <f t="shared" si="63"/>
        <v>0Max Negocios + Ilimitado 69.90CUOTA</v>
      </c>
      <c r="B4085" s="69">
        <f>precio_alta!A187</f>
        <v>0</v>
      </c>
      <c r="C4085" s="69">
        <f>precio_alta!B187</f>
        <v>0</v>
      </c>
      <c r="D4085" s="69">
        <f>precio_alta!C187</f>
        <v>0</v>
      </c>
      <c r="E4085" s="69">
        <f>precio_alta!D187</f>
        <v>0</v>
      </c>
      <c r="F4085" s="69">
        <f>precio_alta!E187</f>
        <v>0</v>
      </c>
      <c r="G4085" s="69">
        <f>precio_alta!F187</f>
        <v>0</v>
      </c>
      <c r="H4085" s="69" t="s">
        <v>188</v>
      </c>
      <c r="I4085" t="s">
        <v>197</v>
      </c>
      <c r="J4085" s="69">
        <f>precio_alta!T187</f>
        <v>0</v>
      </c>
    </row>
    <row r="4086" spans="1:10" x14ac:dyDescent="0.3">
      <c r="A4086" t="str">
        <f t="shared" si="63"/>
        <v>0Max Negocios + Ilimitado 69.90CUOTA</v>
      </c>
      <c r="B4086" s="69">
        <f>precio_alta!A188</f>
        <v>0</v>
      </c>
      <c r="C4086" s="69">
        <f>precio_alta!B188</f>
        <v>0</v>
      </c>
      <c r="D4086" s="69">
        <f>precio_alta!C188</f>
        <v>0</v>
      </c>
      <c r="E4086" s="69">
        <f>precio_alta!D188</f>
        <v>0</v>
      </c>
      <c r="F4086" s="69">
        <f>precio_alta!E188</f>
        <v>0</v>
      </c>
      <c r="G4086" s="69">
        <f>precio_alta!F188</f>
        <v>0</v>
      </c>
      <c r="H4086" s="69" t="s">
        <v>188</v>
      </c>
      <c r="I4086" t="s">
        <v>197</v>
      </c>
      <c r="J4086" s="69">
        <f>precio_alta!T188</f>
        <v>0</v>
      </c>
    </row>
    <row r="4087" spans="1:10" x14ac:dyDescent="0.3">
      <c r="A4087" t="str">
        <f t="shared" si="63"/>
        <v>0Max Negocios + Ilimitado 69.90CUOTA</v>
      </c>
      <c r="B4087" s="69">
        <f>precio_alta!A189</f>
        <v>0</v>
      </c>
      <c r="C4087" s="69">
        <f>precio_alta!B189</f>
        <v>0</v>
      </c>
      <c r="D4087" s="69">
        <f>precio_alta!C189</f>
        <v>0</v>
      </c>
      <c r="E4087" s="69">
        <f>precio_alta!D189</f>
        <v>0</v>
      </c>
      <c r="F4087" s="69">
        <f>precio_alta!E189</f>
        <v>0</v>
      </c>
      <c r="G4087" s="69">
        <f>precio_alta!F189</f>
        <v>0</v>
      </c>
      <c r="H4087" s="69" t="s">
        <v>188</v>
      </c>
      <c r="I4087" t="s">
        <v>197</v>
      </c>
      <c r="J4087" s="69">
        <f>precio_alta!T189</f>
        <v>0</v>
      </c>
    </row>
    <row r="4088" spans="1:10" x14ac:dyDescent="0.3">
      <c r="A4088" t="str">
        <f t="shared" si="63"/>
        <v>0Max Negocios + Ilimitado 69.90CUOTA</v>
      </c>
      <c r="B4088" s="69">
        <f>precio_alta!A190</f>
        <v>0</v>
      </c>
      <c r="C4088" s="69">
        <f>precio_alta!B190</f>
        <v>0</v>
      </c>
      <c r="D4088" s="69">
        <f>precio_alta!C190</f>
        <v>0</v>
      </c>
      <c r="E4088" s="69">
        <f>precio_alta!D190</f>
        <v>0</v>
      </c>
      <c r="F4088" s="69">
        <f>precio_alta!E190</f>
        <v>0</v>
      </c>
      <c r="G4088" s="69">
        <f>precio_alta!F190</f>
        <v>0</v>
      </c>
      <c r="H4088" s="69" t="s">
        <v>188</v>
      </c>
      <c r="I4088" t="s">
        <v>197</v>
      </c>
      <c r="J4088" s="69">
        <f>precio_alta!T190</f>
        <v>0</v>
      </c>
    </row>
    <row r="4089" spans="1:10" x14ac:dyDescent="0.3">
      <c r="A4089" t="str">
        <f t="shared" si="63"/>
        <v>APPLE IPHONE 15 128GBMax Negocios + Ilimitado 79.90CUOTA</v>
      </c>
      <c r="B4089" s="69" t="str">
        <f>precio_alta!A3</f>
        <v>Corriente</v>
      </c>
      <c r="C4089" s="69" t="str">
        <f>precio_alta!B3</f>
        <v>5G</v>
      </c>
      <c r="D4089" s="69" t="str">
        <f>precio_alta!C3</f>
        <v>APPLE</v>
      </c>
      <c r="E4089" s="69" t="str">
        <f>precio_alta!D3</f>
        <v>APPLE IPHONE 15 128GB</v>
      </c>
      <c r="F4089" s="69">
        <f>precio_alta!E3</f>
        <v>3769</v>
      </c>
      <c r="G4089" s="69" t="str">
        <f>precio_alta!F3</f>
        <v>iOS</v>
      </c>
      <c r="H4089" s="69" t="s">
        <v>188</v>
      </c>
      <c r="I4089" t="s">
        <v>41</v>
      </c>
      <c r="J4089" s="69">
        <f>precio_alta!U3</f>
        <v>4343</v>
      </c>
    </row>
    <row r="4090" spans="1:10" x14ac:dyDescent="0.3">
      <c r="A4090" t="str">
        <f t="shared" si="63"/>
        <v>APPLE IPHONE 15 256GBMax Negocios + Ilimitado 79.90CUOTA</v>
      </c>
      <c r="B4090" s="69" t="str">
        <f>precio_alta!A4</f>
        <v>Corriente</v>
      </c>
      <c r="C4090" s="69" t="str">
        <f>precio_alta!B4</f>
        <v>5G</v>
      </c>
      <c r="D4090" s="69" t="str">
        <f>precio_alta!C4</f>
        <v>APPLE</v>
      </c>
      <c r="E4090" s="69" t="str">
        <f>precio_alta!D4</f>
        <v>APPLE IPHONE 15 256GB</v>
      </c>
      <c r="F4090" s="69">
        <f>precio_alta!E4</f>
        <v>5029</v>
      </c>
      <c r="G4090" s="69" t="str">
        <f>precio_alta!F4</f>
        <v>iOS</v>
      </c>
      <c r="H4090" s="69" t="s">
        <v>188</v>
      </c>
      <c r="I4090" t="s">
        <v>41</v>
      </c>
      <c r="J4090" s="69">
        <f>precio_alta!U4</f>
        <v>5783</v>
      </c>
    </row>
    <row r="4091" spans="1:10" x14ac:dyDescent="0.3">
      <c r="A4091" t="str">
        <f t="shared" si="63"/>
        <v>APPLE IPHONE 16 128GBMax Negocios + Ilimitado 79.90CUOTA</v>
      </c>
      <c r="B4091" s="69" t="str">
        <f>precio_alta!A5</f>
        <v>Corriente</v>
      </c>
      <c r="C4091" s="69" t="str">
        <f>precio_alta!B5</f>
        <v>5G</v>
      </c>
      <c r="D4091" s="69" t="str">
        <f>precio_alta!C5</f>
        <v>APPLE</v>
      </c>
      <c r="E4091" s="69" t="str">
        <f>precio_alta!D5</f>
        <v>APPLE IPHONE 16 128GB</v>
      </c>
      <c r="F4091" s="69">
        <f>precio_alta!E5</f>
        <v>4399</v>
      </c>
      <c r="G4091" s="69" t="str">
        <f>precio_alta!F5</f>
        <v>iOS</v>
      </c>
      <c r="H4091" s="69" t="s">
        <v>188</v>
      </c>
      <c r="I4091" t="s">
        <v>41</v>
      </c>
      <c r="J4091" s="69">
        <f>precio_alta!U5</f>
        <v>5063</v>
      </c>
    </row>
    <row r="4092" spans="1:10" x14ac:dyDescent="0.3">
      <c r="A4092" t="str">
        <f t="shared" si="63"/>
        <v>APPLE IPHONE 16 PRO 1TBMax Negocios + Ilimitado 79.90CUOTA</v>
      </c>
      <c r="B4092" s="69" t="str">
        <f>precio_alta!A6</f>
        <v>Corriente</v>
      </c>
      <c r="C4092" s="69" t="str">
        <f>precio_alta!B6</f>
        <v>5G</v>
      </c>
      <c r="D4092" s="69" t="str">
        <f>precio_alta!C6</f>
        <v>APPLE</v>
      </c>
      <c r="E4092" s="69" t="str">
        <f>precio_alta!D6</f>
        <v>APPLE IPHONE 16 PRO 1TB</v>
      </c>
      <c r="F4092" s="69">
        <f>precio_alta!E6</f>
        <v>9419</v>
      </c>
      <c r="G4092" s="69" t="str">
        <f>precio_alta!F6</f>
        <v>iOS</v>
      </c>
      <c r="H4092" s="69" t="s">
        <v>188</v>
      </c>
      <c r="I4092" t="s">
        <v>41</v>
      </c>
      <c r="J4092" s="69">
        <f>precio_alta!U6</f>
        <v>10847</v>
      </c>
    </row>
    <row r="4093" spans="1:10" x14ac:dyDescent="0.3">
      <c r="A4093" t="str">
        <f t="shared" si="63"/>
        <v>APPLE IPHONE 16 PRO 512GBMax Negocios + Ilimitado 79.90CUOTA</v>
      </c>
      <c r="B4093" s="69" t="str">
        <f>precio_alta!A7</f>
        <v>Corriente</v>
      </c>
      <c r="C4093" s="69" t="str">
        <f>precio_alta!B7</f>
        <v>5G</v>
      </c>
      <c r="D4093" s="69" t="str">
        <f>precio_alta!C7</f>
        <v>APPLE</v>
      </c>
      <c r="E4093" s="69" t="str">
        <f>precio_alta!D7</f>
        <v>APPLE IPHONE 16 PRO 512GB</v>
      </c>
      <c r="F4093" s="69">
        <f>precio_alta!E7</f>
        <v>8169</v>
      </c>
      <c r="G4093" s="69" t="str">
        <f>precio_alta!F7</f>
        <v>iOS</v>
      </c>
      <c r="H4093" s="69" t="s">
        <v>188</v>
      </c>
      <c r="I4093" t="s">
        <v>41</v>
      </c>
      <c r="J4093" s="69">
        <f>precio_alta!U7</f>
        <v>9407</v>
      </c>
    </row>
    <row r="4094" spans="1:10" x14ac:dyDescent="0.3">
      <c r="A4094" t="str">
        <f t="shared" si="63"/>
        <v>APPLE IPHONE 16 PRO MAX 1TBMax Negocios + Ilimitado 79.90CUOTA</v>
      </c>
      <c r="B4094" s="69" t="str">
        <f>precio_alta!A8</f>
        <v>Corriente</v>
      </c>
      <c r="C4094" s="69" t="str">
        <f>precio_alta!B8</f>
        <v>5G</v>
      </c>
      <c r="D4094" s="69" t="str">
        <f>precio_alta!C8</f>
        <v>APPLE</v>
      </c>
      <c r="E4094" s="69" t="str">
        <f>precio_alta!D8</f>
        <v>APPLE IPHONE 16 PRO MAX 1TB</v>
      </c>
      <c r="F4094" s="69">
        <f>precio_alta!E8</f>
        <v>10049</v>
      </c>
      <c r="G4094" s="69" t="str">
        <f>precio_alta!F8</f>
        <v>iOS</v>
      </c>
      <c r="H4094" s="69" t="s">
        <v>188</v>
      </c>
      <c r="I4094" t="s">
        <v>41</v>
      </c>
      <c r="J4094" s="69">
        <f>precio_alta!U8</f>
        <v>11579</v>
      </c>
    </row>
    <row r="4095" spans="1:10" x14ac:dyDescent="0.3">
      <c r="A4095" t="str">
        <f t="shared" si="63"/>
        <v>APPLE IPHONE 16 PRO MAX 512GBMax Negocios + Ilimitado 79.90CUOTA</v>
      </c>
      <c r="B4095" s="69" t="str">
        <f>precio_alta!A9</f>
        <v>Corriente</v>
      </c>
      <c r="C4095" s="69" t="str">
        <f>precio_alta!B9</f>
        <v>5G</v>
      </c>
      <c r="D4095" s="69" t="str">
        <f>precio_alta!C9</f>
        <v>APPLE</v>
      </c>
      <c r="E4095" s="69" t="str">
        <f>precio_alta!D9</f>
        <v>APPLE IPHONE 16 PRO MAX 512GB</v>
      </c>
      <c r="F4095" s="69">
        <f>precio_alta!E9</f>
        <v>8799</v>
      </c>
      <c r="G4095" s="69" t="str">
        <f>precio_alta!F9</f>
        <v>iOS</v>
      </c>
      <c r="H4095" s="69" t="s">
        <v>188</v>
      </c>
      <c r="I4095" t="s">
        <v>41</v>
      </c>
      <c r="J4095" s="69">
        <f>precio_alta!U9</f>
        <v>10127</v>
      </c>
    </row>
    <row r="4096" spans="1:10" x14ac:dyDescent="0.3">
      <c r="A4096" t="str">
        <f t="shared" si="63"/>
        <v>APPLE IPHONE 16e 128GBMax Negocios + Ilimitado 79.90CUOTA</v>
      </c>
      <c r="B4096" s="69" t="str">
        <f>precio_alta!A10</f>
        <v>Corriente</v>
      </c>
      <c r="C4096" s="69" t="str">
        <f>precio_alta!B10</f>
        <v>5G</v>
      </c>
      <c r="D4096" s="69" t="str">
        <f>precio_alta!C10</f>
        <v>APPLE</v>
      </c>
      <c r="E4096" s="69" t="str">
        <f>precio_alta!D10</f>
        <v>APPLE IPHONE 16e 128GB</v>
      </c>
      <c r="F4096" s="69">
        <f>precio_alta!E10</f>
        <v>3119</v>
      </c>
      <c r="G4096" s="69" t="str">
        <f>precio_alta!F10</f>
        <v>iOS</v>
      </c>
      <c r="H4096" s="69" t="s">
        <v>188</v>
      </c>
      <c r="I4096" t="s">
        <v>41</v>
      </c>
      <c r="J4096" s="69">
        <f>precio_alta!U10</f>
        <v>3587</v>
      </c>
    </row>
    <row r="4097" spans="1:10" x14ac:dyDescent="0.3">
      <c r="A4097" t="str">
        <f t="shared" si="63"/>
        <v>APPLE IPHONE 17 256GBMax Negocios + Ilimitado 79.90CUOTA</v>
      </c>
      <c r="B4097" s="69" t="str">
        <f>precio_alta!A11</f>
        <v>Corriente</v>
      </c>
      <c r="C4097" s="69" t="str">
        <f>precio_alta!B11</f>
        <v>5G</v>
      </c>
      <c r="D4097" s="69" t="str">
        <f>precio_alta!C11</f>
        <v>APPLE</v>
      </c>
      <c r="E4097" s="69" t="str">
        <f>precio_alta!D11</f>
        <v>APPLE IPHONE 17 256GB</v>
      </c>
      <c r="F4097" s="69">
        <f>precio_alta!E11</f>
        <v>5029</v>
      </c>
      <c r="G4097" s="69" t="str">
        <f>precio_alta!F11</f>
        <v>iOS</v>
      </c>
      <c r="H4097" s="69" t="s">
        <v>188</v>
      </c>
      <c r="I4097" t="s">
        <v>41</v>
      </c>
      <c r="J4097" s="69">
        <f>precio_alta!U11</f>
        <v>5783</v>
      </c>
    </row>
    <row r="4098" spans="1:10" x14ac:dyDescent="0.3">
      <c r="A4098" t="str">
        <f t="shared" si="63"/>
        <v>APPLE IPHONE 17 512GBMax Negocios + Ilimitado 79.90CUOTA</v>
      </c>
      <c r="B4098" s="69" t="str">
        <f>precio_alta!A12</f>
        <v>Corriente</v>
      </c>
      <c r="C4098" s="69" t="str">
        <f>precio_alta!B12</f>
        <v>5G</v>
      </c>
      <c r="D4098" s="69" t="str">
        <f>precio_alta!C12</f>
        <v>APPLE</v>
      </c>
      <c r="E4098" s="69" t="str">
        <f>precio_alta!D12</f>
        <v>APPLE IPHONE 17 512GB</v>
      </c>
      <c r="F4098" s="69">
        <f>precio_alta!E12</f>
        <v>6279</v>
      </c>
      <c r="G4098" s="69" t="str">
        <f>precio_alta!F12</f>
        <v>iOS</v>
      </c>
      <c r="H4098" s="69" t="s">
        <v>188</v>
      </c>
      <c r="I4098" t="s">
        <v>41</v>
      </c>
      <c r="J4098" s="69">
        <f>precio_alta!U12</f>
        <v>7235</v>
      </c>
    </row>
    <row r="4099" spans="1:10" x14ac:dyDescent="0.3">
      <c r="A4099" t="str">
        <f t="shared" ref="A4099:A4162" si="64">CONCATENATE(E4099,I4099,H4099)</f>
        <v>APPLE IPHONE 17 PRO 1TBMax Negocios + Ilimitado 79.90CUOTA</v>
      </c>
      <c r="B4099" s="69" t="str">
        <f>precio_alta!A13</f>
        <v>Corriente</v>
      </c>
      <c r="C4099" s="69" t="str">
        <f>precio_alta!B13</f>
        <v>5G</v>
      </c>
      <c r="D4099" s="69" t="str">
        <f>precio_alta!C13</f>
        <v>APPLE</v>
      </c>
      <c r="E4099" s="69" t="str">
        <f>precio_alta!D13</f>
        <v>APPLE IPHONE 17 PRO 1TB</v>
      </c>
      <c r="F4099" s="69">
        <f>precio_alta!E13</f>
        <v>9419</v>
      </c>
      <c r="G4099" s="69" t="str">
        <f>precio_alta!F13</f>
        <v>iOS</v>
      </c>
      <c r="H4099" s="69" t="s">
        <v>188</v>
      </c>
      <c r="I4099" t="s">
        <v>41</v>
      </c>
      <c r="J4099" s="69">
        <f>precio_alta!U13</f>
        <v>10847</v>
      </c>
    </row>
    <row r="4100" spans="1:10" x14ac:dyDescent="0.3">
      <c r="A4100" t="str">
        <f t="shared" si="64"/>
        <v>APPLE IPHONE 17 PRO 256GBMax Negocios + Ilimitado 79.90CUOTA</v>
      </c>
      <c r="B4100" s="69" t="str">
        <f>precio_alta!A14</f>
        <v>Corriente</v>
      </c>
      <c r="C4100" s="69" t="str">
        <f>precio_alta!B14</f>
        <v>5G</v>
      </c>
      <c r="D4100" s="69" t="str">
        <f>precio_alta!C14</f>
        <v>APPLE</v>
      </c>
      <c r="E4100" s="69" t="str">
        <f>precio_alta!D14</f>
        <v>APPLE IPHONE 17 PRO 256GB</v>
      </c>
      <c r="F4100" s="69">
        <f>precio_alta!E14</f>
        <v>6909</v>
      </c>
      <c r="G4100" s="69" t="str">
        <f>precio_alta!F14</f>
        <v>iOS</v>
      </c>
      <c r="H4100" s="69" t="s">
        <v>188</v>
      </c>
      <c r="I4100" t="s">
        <v>41</v>
      </c>
      <c r="J4100" s="69">
        <f>precio_alta!U14</f>
        <v>7955</v>
      </c>
    </row>
    <row r="4101" spans="1:10" x14ac:dyDescent="0.3">
      <c r="A4101" t="str">
        <f t="shared" si="64"/>
        <v>APPLE IPHONE 17 PRO 512GBMax Negocios + Ilimitado 79.90CUOTA</v>
      </c>
      <c r="B4101" s="69" t="str">
        <f>precio_alta!A15</f>
        <v>Corriente</v>
      </c>
      <c r="C4101" s="69" t="str">
        <f>precio_alta!B15</f>
        <v>5G</v>
      </c>
      <c r="D4101" s="69" t="str">
        <f>precio_alta!C15</f>
        <v>APPLE</v>
      </c>
      <c r="E4101" s="69" t="str">
        <f>precio_alta!D15</f>
        <v>APPLE IPHONE 17 PRO 512GB</v>
      </c>
      <c r="F4101" s="69">
        <f>precio_alta!E15</f>
        <v>8169</v>
      </c>
      <c r="G4101" s="69" t="str">
        <f>precio_alta!F15</f>
        <v>iOS</v>
      </c>
      <c r="H4101" s="69" t="s">
        <v>188</v>
      </c>
      <c r="I4101" t="s">
        <v>41</v>
      </c>
      <c r="J4101" s="69">
        <f>precio_alta!U15</f>
        <v>9407</v>
      </c>
    </row>
    <row r="4102" spans="1:10" x14ac:dyDescent="0.3">
      <c r="A4102" t="str">
        <f t="shared" si="64"/>
        <v>APPLE IPHONE 17 PRO MAX 1TBMax Negocios + Ilimitado 79.90CUOTA</v>
      </c>
      <c r="B4102" s="69" t="str">
        <f>precio_alta!A16</f>
        <v>Corriente</v>
      </c>
      <c r="C4102" s="69" t="str">
        <f>precio_alta!B16</f>
        <v>5G</v>
      </c>
      <c r="D4102" s="69" t="str">
        <f>precio_alta!C16</f>
        <v>APPLE</v>
      </c>
      <c r="E4102" s="69" t="str">
        <f>precio_alta!D16</f>
        <v>APPLE IPHONE 17 PRO MAX 1TB</v>
      </c>
      <c r="F4102" s="69">
        <f>precio_alta!E16</f>
        <v>10049</v>
      </c>
      <c r="G4102" s="69" t="str">
        <f>precio_alta!F16</f>
        <v>iOS</v>
      </c>
      <c r="H4102" s="69" t="s">
        <v>188</v>
      </c>
      <c r="I4102" t="s">
        <v>41</v>
      </c>
      <c r="J4102" s="69">
        <f>precio_alta!U16</f>
        <v>11579</v>
      </c>
    </row>
    <row r="4103" spans="1:10" x14ac:dyDescent="0.3">
      <c r="A4103" t="str">
        <f t="shared" si="64"/>
        <v>APPLE IPHONE 17 PRO MAX 256GBMax Negocios + Ilimitado 79.90CUOTA</v>
      </c>
      <c r="B4103" s="69" t="str">
        <f>precio_alta!A17</f>
        <v>Corriente</v>
      </c>
      <c r="C4103" s="69" t="str">
        <f>precio_alta!B17</f>
        <v>5G</v>
      </c>
      <c r="D4103" s="69" t="str">
        <f>precio_alta!C17</f>
        <v>APPLE</v>
      </c>
      <c r="E4103" s="69" t="str">
        <f>precio_alta!D17</f>
        <v>APPLE IPHONE 17 PRO MAX 256GB</v>
      </c>
      <c r="F4103" s="69">
        <f>precio_alta!E17</f>
        <v>7539</v>
      </c>
      <c r="G4103" s="69" t="str">
        <f>precio_alta!F17</f>
        <v>iOS</v>
      </c>
      <c r="H4103" s="69" t="s">
        <v>188</v>
      </c>
      <c r="I4103" t="s">
        <v>41</v>
      </c>
      <c r="J4103" s="69">
        <f>precio_alta!U17</f>
        <v>8675</v>
      </c>
    </row>
    <row r="4104" spans="1:10" x14ac:dyDescent="0.3">
      <c r="A4104" t="str">
        <f t="shared" si="64"/>
        <v>APPLE IPHONE 17 PRO MAX 2TBMax Negocios + Ilimitado 79.90CUOTA</v>
      </c>
      <c r="B4104" s="69" t="str">
        <f>precio_alta!A18</f>
        <v>Corriente</v>
      </c>
      <c r="C4104" s="69" t="str">
        <f>precio_alta!B18</f>
        <v>5G</v>
      </c>
      <c r="D4104" s="69" t="str">
        <f>precio_alta!C18</f>
        <v>APPLE</v>
      </c>
      <c r="E4104" s="69" t="str">
        <f>precio_alta!D18</f>
        <v>APPLE IPHONE 17 PRO MAX 2TB</v>
      </c>
      <c r="F4104" s="69">
        <f>precio_alta!E18</f>
        <v>12569</v>
      </c>
      <c r="G4104" s="69" t="str">
        <f>precio_alta!F18</f>
        <v>iOS</v>
      </c>
      <c r="H4104" s="69" t="s">
        <v>188</v>
      </c>
      <c r="I4104" t="s">
        <v>41</v>
      </c>
      <c r="J4104" s="69">
        <f>precio_alta!U18</f>
        <v>14471</v>
      </c>
    </row>
    <row r="4105" spans="1:10" x14ac:dyDescent="0.3">
      <c r="A4105" t="str">
        <f t="shared" si="64"/>
        <v>APPLE IPHONE 17 PRO MAX 512GBMax Negocios + Ilimitado 79.90CUOTA</v>
      </c>
      <c r="B4105" s="69" t="str">
        <f>precio_alta!A19</f>
        <v>Corriente</v>
      </c>
      <c r="C4105" s="69" t="str">
        <f>precio_alta!B19</f>
        <v>5G</v>
      </c>
      <c r="D4105" s="69" t="str">
        <f>precio_alta!C19</f>
        <v>APPLE</v>
      </c>
      <c r="E4105" s="69" t="str">
        <f>precio_alta!D19</f>
        <v>APPLE IPHONE 17 PRO MAX 512GB</v>
      </c>
      <c r="F4105" s="69">
        <f>precio_alta!E19</f>
        <v>8799</v>
      </c>
      <c r="G4105" s="69" t="str">
        <f>precio_alta!F19</f>
        <v>iOS</v>
      </c>
      <c r="H4105" s="69" t="s">
        <v>188</v>
      </c>
      <c r="I4105" t="s">
        <v>41</v>
      </c>
      <c r="J4105" s="69">
        <f>precio_alta!U19</f>
        <v>10127</v>
      </c>
    </row>
    <row r="4106" spans="1:10" x14ac:dyDescent="0.3">
      <c r="A4106" t="str">
        <f t="shared" si="64"/>
        <v>APPLE IPHONE 17E 256GBMax Negocios + Ilimitado 79.90CUOTA</v>
      </c>
      <c r="B4106" s="69" t="str">
        <f>precio_alta!A20</f>
        <v>Corriente</v>
      </c>
      <c r="C4106" s="69" t="str">
        <f>precio_alta!B20</f>
        <v>5G</v>
      </c>
      <c r="D4106" s="69" t="str">
        <f>precio_alta!C20</f>
        <v>APPLE</v>
      </c>
      <c r="E4106" s="69" t="str">
        <f>precio_alta!D20</f>
        <v>APPLE IPHONE 17E 256GB</v>
      </c>
      <c r="F4106" s="69">
        <f>precio_alta!E20</f>
        <v>3769</v>
      </c>
      <c r="G4106" s="69" t="str">
        <f>precio_alta!F20</f>
        <v>iOS</v>
      </c>
      <c r="H4106" s="69" t="s">
        <v>188</v>
      </c>
      <c r="I4106" t="s">
        <v>41</v>
      </c>
      <c r="J4106" s="69">
        <f>precio_alta!U20</f>
        <v>4343</v>
      </c>
    </row>
    <row r="4107" spans="1:10" x14ac:dyDescent="0.3">
      <c r="A4107" t="str">
        <f t="shared" si="64"/>
        <v>HONOR 400 512GB 5GMax Negocios + Ilimitado 79.90CUOTA</v>
      </c>
      <c r="B4107" s="69" t="str">
        <f>precio_alta!A21</f>
        <v>Corriente</v>
      </c>
      <c r="C4107" s="69" t="str">
        <f>precio_alta!B21</f>
        <v>5G</v>
      </c>
      <c r="D4107" s="69" t="str">
        <f>precio_alta!C21</f>
        <v>HONOR</v>
      </c>
      <c r="E4107" s="69" t="str">
        <f>precio_alta!D21</f>
        <v>HONOR 400 512GB 5G</v>
      </c>
      <c r="F4107" s="69">
        <f>precio_alta!E21</f>
        <v>2099</v>
      </c>
      <c r="G4107" s="69" t="str">
        <f>precio_alta!F21</f>
        <v>Android</v>
      </c>
      <c r="H4107" s="69" t="s">
        <v>188</v>
      </c>
      <c r="I4107" t="s">
        <v>41</v>
      </c>
      <c r="J4107" s="69">
        <f>precio_alta!U21</f>
        <v>2423</v>
      </c>
    </row>
    <row r="4108" spans="1:10" x14ac:dyDescent="0.3">
      <c r="A4108" t="str">
        <f t="shared" si="64"/>
        <v>HONOR 400 LITE 256GB 5GMax Negocios + Ilimitado 79.90CUOTA</v>
      </c>
      <c r="B4108" s="69" t="str">
        <f>precio_alta!A22</f>
        <v>Corriente</v>
      </c>
      <c r="C4108" s="69" t="str">
        <f>precio_alta!B22</f>
        <v>5G</v>
      </c>
      <c r="D4108" s="69" t="str">
        <f>precio_alta!C22</f>
        <v>HONOR</v>
      </c>
      <c r="E4108" s="69" t="str">
        <f>precio_alta!D22</f>
        <v>HONOR 400 LITE 256GB 5G</v>
      </c>
      <c r="F4108" s="69">
        <f>precio_alta!E22</f>
        <v>1519</v>
      </c>
      <c r="G4108" s="69" t="str">
        <f>precio_alta!F22</f>
        <v>Android</v>
      </c>
      <c r="H4108" s="69" t="s">
        <v>188</v>
      </c>
      <c r="I4108" t="s">
        <v>41</v>
      </c>
      <c r="J4108" s="69">
        <f>precio_alta!U22</f>
        <v>1739</v>
      </c>
    </row>
    <row r="4109" spans="1:10" x14ac:dyDescent="0.3">
      <c r="A4109" t="str">
        <f t="shared" si="64"/>
        <v>HONOR 400 PRO 512GB 5GMax Negocios + Ilimitado 79.90CUOTA</v>
      </c>
      <c r="B4109" s="69" t="str">
        <f>precio_alta!A23</f>
        <v>Corriente</v>
      </c>
      <c r="C4109" s="69" t="str">
        <f>precio_alta!B23</f>
        <v>5G</v>
      </c>
      <c r="D4109" s="69" t="str">
        <f>precio_alta!C23</f>
        <v>HONOR</v>
      </c>
      <c r="E4109" s="69" t="str">
        <f>precio_alta!D23</f>
        <v>HONOR 400 PRO 512GB 5G</v>
      </c>
      <c r="F4109" s="69">
        <f>precio_alta!E23</f>
        <v>3349</v>
      </c>
      <c r="G4109" s="69" t="str">
        <f>precio_alta!F23</f>
        <v>Android</v>
      </c>
      <c r="H4109" s="69" t="s">
        <v>188</v>
      </c>
      <c r="I4109" t="s">
        <v>41</v>
      </c>
      <c r="J4109" s="69">
        <f>precio_alta!U23</f>
        <v>3851</v>
      </c>
    </row>
    <row r="4110" spans="1:10" x14ac:dyDescent="0.3">
      <c r="A4110" t="str">
        <f t="shared" si="64"/>
        <v>HONOR 600 512GB 5GMax Negocios + Ilimitado 79.90CUOTA</v>
      </c>
      <c r="B4110" s="69" t="str">
        <f>precio_alta!A24</f>
        <v>Corriente</v>
      </c>
      <c r="C4110" s="69" t="str">
        <f>precio_alta!B24</f>
        <v>5G</v>
      </c>
      <c r="D4110" s="69" t="str">
        <f>precio_alta!C24</f>
        <v>HONOR</v>
      </c>
      <c r="E4110" s="69" t="str">
        <f>precio_alta!D24</f>
        <v>HONOR 600 512GB 5G</v>
      </c>
      <c r="F4110" s="69">
        <f>precio_alta!E24</f>
        <v>2959</v>
      </c>
      <c r="G4110" s="69" t="str">
        <f>precio_alta!F24</f>
        <v>Android</v>
      </c>
      <c r="H4110" s="69" t="s">
        <v>188</v>
      </c>
      <c r="I4110" t="s">
        <v>41</v>
      </c>
      <c r="J4110" s="69">
        <f>precio_alta!U24</f>
        <v>3407</v>
      </c>
    </row>
    <row r="4111" spans="1:10" x14ac:dyDescent="0.3">
      <c r="A4111" t="str">
        <f t="shared" si="64"/>
        <v>HONOR 600 PRO 512GB 5GMax Negocios + Ilimitado 79.90CUOTA</v>
      </c>
      <c r="B4111" s="69" t="str">
        <f>precio_alta!A25</f>
        <v>Corriente</v>
      </c>
      <c r="C4111" s="69" t="str">
        <f>precio_alta!B25</f>
        <v>5G</v>
      </c>
      <c r="D4111" s="69" t="str">
        <f>precio_alta!C25</f>
        <v>HONOR</v>
      </c>
      <c r="E4111" s="69" t="str">
        <f>precio_alta!D25</f>
        <v>HONOR 600 PRO 512GB 5G</v>
      </c>
      <c r="F4111" s="69">
        <f>precio_alta!E25</f>
        <v>3909</v>
      </c>
      <c r="G4111" s="69" t="str">
        <f>precio_alta!F25</f>
        <v>Android</v>
      </c>
      <c r="H4111" s="69" t="s">
        <v>188</v>
      </c>
      <c r="I4111" t="s">
        <v>41</v>
      </c>
      <c r="J4111" s="69">
        <f>precio_alta!U25</f>
        <v>4499</v>
      </c>
    </row>
    <row r="4112" spans="1:10" x14ac:dyDescent="0.3">
      <c r="A4112" t="str">
        <f t="shared" si="64"/>
        <v>HONOR 600 SMART 256GB 5GMax Negocios + Ilimitado 79.90CUOTA</v>
      </c>
      <c r="B4112" s="69" t="str">
        <f>precio_alta!A26</f>
        <v>Corriente</v>
      </c>
      <c r="C4112" s="69" t="str">
        <f>precio_alta!B26</f>
        <v>5G</v>
      </c>
      <c r="D4112" s="69" t="str">
        <f>precio_alta!C26</f>
        <v>HONOR</v>
      </c>
      <c r="E4112" s="69" t="str">
        <f>precio_alta!D26</f>
        <v>HONOR 600 SMART 256GB 5G</v>
      </c>
      <c r="F4112" s="69">
        <f>precio_alta!E26</f>
        <v>1659</v>
      </c>
      <c r="G4112" s="69" t="str">
        <f>precio_alta!F26</f>
        <v>Android</v>
      </c>
      <c r="H4112" s="69" t="s">
        <v>188</v>
      </c>
      <c r="I4112" t="s">
        <v>41</v>
      </c>
      <c r="J4112" s="69">
        <f>precio_alta!U26</f>
        <v>1907</v>
      </c>
    </row>
    <row r="4113" spans="1:10" x14ac:dyDescent="0.3">
      <c r="A4113" t="str">
        <f t="shared" si="64"/>
        <v>HONOR 600E 512GB 5GMax Negocios + Ilimitado 79.90CUOTA</v>
      </c>
      <c r="B4113" s="69" t="str">
        <f>precio_alta!A27</f>
        <v>Corriente</v>
      </c>
      <c r="C4113" s="69" t="str">
        <f>precio_alta!B27</f>
        <v>5G</v>
      </c>
      <c r="D4113" s="69" t="str">
        <f>precio_alta!C27</f>
        <v>HONOR</v>
      </c>
      <c r="E4113" s="69" t="str">
        <f>precio_alta!D27</f>
        <v>HONOR 600E 512GB 5G</v>
      </c>
      <c r="F4113" s="69">
        <f>precio_alta!E27</f>
        <v>2149</v>
      </c>
      <c r="G4113" s="69" t="str">
        <f>precio_alta!F27</f>
        <v>Android</v>
      </c>
      <c r="H4113" s="69" t="s">
        <v>188</v>
      </c>
      <c r="I4113" t="s">
        <v>41</v>
      </c>
      <c r="J4113" s="69">
        <f>precio_alta!U27</f>
        <v>2471</v>
      </c>
    </row>
    <row r="4114" spans="1:10" x14ac:dyDescent="0.3">
      <c r="A4114" t="str">
        <f t="shared" si="64"/>
        <v>HONOR 70 256GBMax Negocios + Ilimitado 79.90CUOTA</v>
      </c>
      <c r="B4114" s="69" t="str">
        <f>precio_alta!A28</f>
        <v>Corriente</v>
      </c>
      <c r="C4114" s="69" t="str">
        <f>precio_alta!B28</f>
        <v>5G</v>
      </c>
      <c r="D4114" s="69" t="str">
        <f>precio_alta!C28</f>
        <v>HONOR</v>
      </c>
      <c r="E4114" s="69" t="str">
        <f>precio_alta!D28</f>
        <v>HONOR 70 256GB</v>
      </c>
      <c r="F4114" s="69">
        <f>precio_alta!E28</f>
        <v>2859</v>
      </c>
      <c r="G4114" s="69" t="str">
        <f>precio_alta!F28</f>
        <v>Android</v>
      </c>
      <c r="H4114" s="69" t="s">
        <v>188</v>
      </c>
      <c r="I4114" t="s">
        <v>41</v>
      </c>
      <c r="J4114" s="69">
        <f>precio_alta!U28</f>
        <v>3299</v>
      </c>
    </row>
    <row r="4115" spans="1:10" x14ac:dyDescent="0.3">
      <c r="A4115" t="str">
        <f t="shared" si="64"/>
        <v>HONOR MAGIC 7 LITE 512GB 5GMax Negocios + Ilimitado 79.90CUOTA</v>
      </c>
      <c r="B4115" s="69" t="str">
        <f>precio_alta!A29</f>
        <v>Corriente</v>
      </c>
      <c r="C4115" s="69" t="str">
        <f>precio_alta!B29</f>
        <v>5G</v>
      </c>
      <c r="D4115" s="69" t="str">
        <f>precio_alta!C29</f>
        <v>HONOR</v>
      </c>
      <c r="E4115" s="69" t="str">
        <f>precio_alta!D29</f>
        <v>HONOR MAGIC 7 LITE 512GB 5G</v>
      </c>
      <c r="F4115" s="69">
        <f>precio_alta!E29</f>
        <v>1849</v>
      </c>
      <c r="G4115" s="69" t="str">
        <f>precio_alta!F29</f>
        <v>Android</v>
      </c>
      <c r="H4115" s="69" t="s">
        <v>188</v>
      </c>
      <c r="I4115" t="s">
        <v>41</v>
      </c>
      <c r="J4115" s="69">
        <f>precio_alta!U29</f>
        <v>2135</v>
      </c>
    </row>
    <row r="4116" spans="1:10" x14ac:dyDescent="0.3">
      <c r="A4116" t="str">
        <f t="shared" si="64"/>
        <v>HONOR MAGIC 8 LITE 512GB 5GMax Negocios + Ilimitado 79.90CUOTA</v>
      </c>
      <c r="B4116" s="69" t="str">
        <f>precio_alta!A30</f>
        <v>Corriente</v>
      </c>
      <c r="C4116" s="69" t="str">
        <f>precio_alta!B30</f>
        <v>5G</v>
      </c>
      <c r="D4116" s="69" t="str">
        <f>precio_alta!C30</f>
        <v>HONOR</v>
      </c>
      <c r="E4116" s="69" t="str">
        <f>precio_alta!D30</f>
        <v>HONOR MAGIC 8 LITE 512GB 5G</v>
      </c>
      <c r="F4116" s="69">
        <f>precio_alta!E30</f>
        <v>1779</v>
      </c>
      <c r="G4116" s="69" t="str">
        <f>precio_alta!F30</f>
        <v>Android</v>
      </c>
      <c r="H4116" s="69" t="s">
        <v>188</v>
      </c>
      <c r="I4116" t="s">
        <v>41</v>
      </c>
      <c r="J4116" s="69">
        <f>precio_alta!U30</f>
        <v>2051</v>
      </c>
    </row>
    <row r="4117" spans="1:10" x14ac:dyDescent="0.3">
      <c r="A4117" t="str">
        <f t="shared" si="64"/>
        <v>HONOR MAGIC 8 PRO 512GB 5GMax Negocios + Ilimitado 79.90CUOTA</v>
      </c>
      <c r="B4117" s="69" t="str">
        <f>precio_alta!A31</f>
        <v>Corriente</v>
      </c>
      <c r="C4117" s="69" t="str">
        <f>precio_alta!B31</f>
        <v>5G</v>
      </c>
      <c r="D4117" s="69" t="str">
        <f>precio_alta!C31</f>
        <v>HONOR</v>
      </c>
      <c r="E4117" s="69" t="str">
        <f>precio_alta!D31</f>
        <v>HONOR MAGIC 8 PRO 512GB 5G</v>
      </c>
      <c r="F4117" s="69">
        <f>precio_alta!E31</f>
        <v>5789</v>
      </c>
      <c r="G4117" s="69" t="str">
        <f>precio_alta!F31</f>
        <v>Android</v>
      </c>
      <c r="H4117" s="69" t="s">
        <v>188</v>
      </c>
      <c r="I4117" t="s">
        <v>41</v>
      </c>
      <c r="J4117" s="69">
        <f>precio_alta!U31</f>
        <v>6659</v>
      </c>
    </row>
    <row r="4118" spans="1:10" x14ac:dyDescent="0.3">
      <c r="A4118" t="str">
        <f t="shared" si="64"/>
        <v>HONOR X5C 128GBMax Negocios + Ilimitado 79.90CUOTA</v>
      </c>
      <c r="B4118" s="69" t="str">
        <f>precio_alta!A32</f>
        <v>Corriente</v>
      </c>
      <c r="C4118" s="69" t="str">
        <f>precio_alta!B32</f>
        <v>4G</v>
      </c>
      <c r="D4118" s="69" t="str">
        <f>precio_alta!C32</f>
        <v>HONOR</v>
      </c>
      <c r="E4118" s="69" t="str">
        <f>precio_alta!D32</f>
        <v>HONOR X5C 128GB</v>
      </c>
      <c r="F4118" s="69">
        <f>precio_alta!E32</f>
        <v>399</v>
      </c>
      <c r="G4118" s="69" t="str">
        <f>precio_alta!F32</f>
        <v>Android</v>
      </c>
      <c r="H4118" s="69" t="s">
        <v>188</v>
      </c>
      <c r="I4118" t="s">
        <v>41</v>
      </c>
      <c r="J4118" s="69">
        <f>precio_alta!U32</f>
        <v>455</v>
      </c>
    </row>
    <row r="4119" spans="1:10" x14ac:dyDescent="0.3">
      <c r="A4119" t="str">
        <f t="shared" si="64"/>
        <v>HONOR X5C PLUS 256GBMax Negocios + Ilimitado 79.90CUOTA</v>
      </c>
      <c r="B4119" s="69" t="str">
        <f>precio_alta!A33</f>
        <v>Corriente</v>
      </c>
      <c r="C4119" s="69" t="str">
        <f>precio_alta!B33</f>
        <v>4G</v>
      </c>
      <c r="D4119" s="69" t="str">
        <f>precio_alta!C33</f>
        <v>HONOR</v>
      </c>
      <c r="E4119" s="69" t="str">
        <f>precio_alta!D33</f>
        <v>HONOR X5C PLUS 256GB</v>
      </c>
      <c r="F4119" s="69">
        <f>precio_alta!E33</f>
        <v>499</v>
      </c>
      <c r="G4119" s="69" t="str">
        <f>precio_alta!F33</f>
        <v>Android</v>
      </c>
      <c r="H4119" s="69" t="s">
        <v>188</v>
      </c>
      <c r="I4119" t="s">
        <v>41</v>
      </c>
      <c r="J4119" s="69">
        <f>precio_alta!U33</f>
        <v>575</v>
      </c>
    </row>
    <row r="4120" spans="1:10" x14ac:dyDescent="0.3">
      <c r="A4120" t="str">
        <f t="shared" si="64"/>
        <v>HONOR X5D 128GBMax Negocios + Ilimitado 79.90CUOTA</v>
      </c>
      <c r="B4120" s="69" t="str">
        <f>precio_alta!A34</f>
        <v>Corriente</v>
      </c>
      <c r="C4120" s="69" t="str">
        <f>precio_alta!B34</f>
        <v>4G</v>
      </c>
      <c r="D4120" s="69" t="str">
        <f>precio_alta!C34</f>
        <v>HONOR</v>
      </c>
      <c r="E4120" s="69" t="str">
        <f>precio_alta!D34</f>
        <v>HONOR X5D 128GB</v>
      </c>
      <c r="F4120" s="69">
        <f>precio_alta!E34</f>
        <v>449</v>
      </c>
      <c r="G4120" s="69" t="str">
        <f>precio_alta!F34</f>
        <v>Android</v>
      </c>
      <c r="H4120" s="69" t="s">
        <v>188</v>
      </c>
      <c r="I4120" t="s">
        <v>41</v>
      </c>
      <c r="J4120" s="69">
        <f>precio_alta!U34</f>
        <v>515</v>
      </c>
    </row>
    <row r="4121" spans="1:10" x14ac:dyDescent="0.3">
      <c r="A4121" t="str">
        <f t="shared" si="64"/>
        <v>HONOR X5D 256GBMax Negocios + Ilimitado 79.90CUOTA</v>
      </c>
      <c r="B4121" s="69" t="str">
        <f>precio_alta!A35</f>
        <v>Corriente</v>
      </c>
      <c r="C4121" s="69" t="str">
        <f>precio_alta!B35</f>
        <v>4G</v>
      </c>
      <c r="D4121" s="69" t="str">
        <f>precio_alta!C35</f>
        <v>HONOR</v>
      </c>
      <c r="E4121" s="69" t="str">
        <f>precio_alta!D35</f>
        <v>HONOR X5D 256GB</v>
      </c>
      <c r="F4121" s="69">
        <f>precio_alta!E35</f>
        <v>589</v>
      </c>
      <c r="G4121" s="69" t="str">
        <f>precio_alta!F35</f>
        <v>Android</v>
      </c>
      <c r="H4121" s="69" t="s">
        <v>188</v>
      </c>
      <c r="I4121" t="s">
        <v>41</v>
      </c>
      <c r="J4121" s="69">
        <f>precio_alta!U35</f>
        <v>671</v>
      </c>
    </row>
    <row r="4122" spans="1:10" x14ac:dyDescent="0.3">
      <c r="A4122" t="str">
        <f t="shared" si="64"/>
        <v>HONOR X6C 256GBMax Negocios + Ilimitado 79.90CUOTA</v>
      </c>
      <c r="B4122" s="69" t="str">
        <f>precio_alta!A36</f>
        <v>Corriente</v>
      </c>
      <c r="C4122" s="69" t="str">
        <f>precio_alta!B36</f>
        <v>4G</v>
      </c>
      <c r="D4122" s="69" t="str">
        <f>precio_alta!C36</f>
        <v>HONOR</v>
      </c>
      <c r="E4122" s="69" t="str">
        <f>precio_alta!D36</f>
        <v>HONOR X6C 256GB</v>
      </c>
      <c r="F4122" s="69">
        <f>precio_alta!E36</f>
        <v>699</v>
      </c>
      <c r="G4122" s="69" t="str">
        <f>precio_alta!F36</f>
        <v>Android</v>
      </c>
      <c r="H4122" s="69" t="s">
        <v>188</v>
      </c>
      <c r="I4122" t="s">
        <v>41</v>
      </c>
      <c r="J4122" s="69">
        <f>precio_alta!U36</f>
        <v>803</v>
      </c>
    </row>
    <row r="4123" spans="1:10" x14ac:dyDescent="0.3">
      <c r="A4123" t="str">
        <f t="shared" si="64"/>
        <v>HONOR X6D 256GB 5GMax Negocios + Ilimitado 79.90CUOTA</v>
      </c>
      <c r="B4123" s="69" t="str">
        <f>precio_alta!A37</f>
        <v>Corriente</v>
      </c>
      <c r="C4123" s="69" t="str">
        <f>precio_alta!B37</f>
        <v>5G</v>
      </c>
      <c r="D4123" s="69" t="str">
        <f>precio_alta!C37</f>
        <v>HONOR</v>
      </c>
      <c r="E4123" s="69" t="str">
        <f>precio_alta!D37</f>
        <v>HONOR X6D 256GB 5G</v>
      </c>
      <c r="F4123" s="69">
        <f>precio_alta!E37</f>
        <v>829</v>
      </c>
      <c r="G4123" s="69" t="str">
        <f>precio_alta!F37</f>
        <v>Android</v>
      </c>
      <c r="H4123" s="69" t="s">
        <v>188</v>
      </c>
      <c r="I4123" t="s">
        <v>41</v>
      </c>
      <c r="J4123" s="69">
        <f>precio_alta!U37</f>
        <v>959</v>
      </c>
    </row>
    <row r="4124" spans="1:10" x14ac:dyDescent="0.3">
      <c r="A4124" t="str">
        <f t="shared" si="64"/>
        <v>HONOR X7D 256GB 5GMax Negocios + Ilimitado 79.90CUOTA</v>
      </c>
      <c r="B4124" s="69" t="str">
        <f>precio_alta!A38</f>
        <v>Corriente</v>
      </c>
      <c r="C4124" s="69" t="str">
        <f>precio_alta!B38</f>
        <v>5G</v>
      </c>
      <c r="D4124" s="69" t="str">
        <f>precio_alta!C38</f>
        <v>HONOR</v>
      </c>
      <c r="E4124" s="69" t="str">
        <f>precio_alta!D38</f>
        <v>HONOR X7D 256GB 5G</v>
      </c>
      <c r="F4124" s="69">
        <f>precio_alta!E38</f>
        <v>879</v>
      </c>
      <c r="G4124" s="69" t="str">
        <f>precio_alta!F38</f>
        <v>Android</v>
      </c>
      <c r="H4124" s="69" t="s">
        <v>188</v>
      </c>
      <c r="I4124" t="s">
        <v>41</v>
      </c>
      <c r="J4124" s="69">
        <f>precio_alta!U38</f>
        <v>1019</v>
      </c>
    </row>
    <row r="4125" spans="1:10" x14ac:dyDescent="0.3">
      <c r="A4125" t="str">
        <f t="shared" si="64"/>
        <v>HONOR X7E PLUS 256GB 5GMax Negocios + Ilimitado 79.90CUOTA</v>
      </c>
      <c r="B4125" s="69" t="str">
        <f>precio_alta!A39</f>
        <v>Corriente</v>
      </c>
      <c r="C4125" s="69" t="str">
        <f>precio_alta!B39</f>
        <v>5G</v>
      </c>
      <c r="D4125" s="69" t="str">
        <f>precio_alta!C39</f>
        <v>HONOR</v>
      </c>
      <c r="E4125" s="69" t="str">
        <f>precio_alta!D39</f>
        <v>HONOR X7E PLUS 256GB 5G</v>
      </c>
      <c r="F4125" s="69">
        <f>precio_alta!E39</f>
        <v>1179</v>
      </c>
      <c r="G4125" s="69" t="str">
        <f>precio_alta!F39</f>
        <v>Android</v>
      </c>
      <c r="H4125" s="69" t="s">
        <v>188</v>
      </c>
      <c r="I4125" t="s">
        <v>41</v>
      </c>
      <c r="J4125" s="69">
        <f>precio_alta!U39</f>
        <v>1367</v>
      </c>
    </row>
    <row r="4126" spans="1:10" x14ac:dyDescent="0.3">
      <c r="A4126" t="str">
        <f t="shared" si="64"/>
        <v>HONOR X8C 256GB 5GMax Negocios + Ilimitado 79.90CUOTA</v>
      </c>
      <c r="B4126" s="69" t="str">
        <f>precio_alta!A40</f>
        <v>Corriente</v>
      </c>
      <c r="C4126" s="69" t="str">
        <f>precio_alta!B40</f>
        <v>5G</v>
      </c>
      <c r="D4126" s="69" t="str">
        <f>precio_alta!C40</f>
        <v>HONOR</v>
      </c>
      <c r="E4126" s="69" t="str">
        <f>precio_alta!D40</f>
        <v>HONOR X8C 256GB 5G</v>
      </c>
      <c r="F4126" s="69">
        <f>precio_alta!E40</f>
        <v>1189</v>
      </c>
      <c r="G4126" s="69" t="str">
        <f>precio_alta!F40</f>
        <v>Android</v>
      </c>
      <c r="H4126" s="69" t="s">
        <v>188</v>
      </c>
      <c r="I4126" t="s">
        <v>41</v>
      </c>
      <c r="J4126" s="69">
        <f>precio_alta!U40</f>
        <v>1367</v>
      </c>
    </row>
    <row r="4127" spans="1:10" x14ac:dyDescent="0.3">
      <c r="A4127" t="str">
        <f t="shared" si="64"/>
        <v>HUAWEI WATCH KIDS 4 PROMax Negocios + Ilimitado 79.90CUOTA</v>
      </c>
      <c r="B4127" s="69" t="str">
        <f>precio_alta!A41</f>
        <v>Corriente</v>
      </c>
      <c r="C4127" s="69" t="str">
        <f>precio_alta!B41</f>
        <v>4G</v>
      </c>
      <c r="D4127" s="69" t="str">
        <f>precio_alta!C41</f>
        <v>HUAWEI</v>
      </c>
      <c r="E4127" s="69" t="str">
        <f>precio_alta!D41</f>
        <v>HUAWEI WATCH KIDS 4 PRO</v>
      </c>
      <c r="F4127" s="69">
        <f>precio_alta!E41</f>
        <v>649</v>
      </c>
      <c r="G4127" s="69" t="str">
        <f>precio_alta!F41</f>
        <v>Android</v>
      </c>
      <c r="H4127" s="69" t="s">
        <v>188</v>
      </c>
      <c r="I4127" t="s">
        <v>41</v>
      </c>
      <c r="J4127" s="69">
        <f>precio_alta!U41</f>
        <v>743</v>
      </c>
    </row>
    <row r="4128" spans="1:10" x14ac:dyDescent="0.3">
      <c r="A4128" t="str">
        <f t="shared" si="64"/>
        <v>MOTOROLA MOTO EDGE 60 512GB 5GMax Negocios + Ilimitado 79.90CUOTA</v>
      </c>
      <c r="B4128" s="69" t="str">
        <f>precio_alta!A42</f>
        <v>Corriente</v>
      </c>
      <c r="C4128" s="69" t="str">
        <f>precio_alta!B42</f>
        <v>5G</v>
      </c>
      <c r="D4128" s="69" t="str">
        <f>precio_alta!C42</f>
        <v>MOTOROLA</v>
      </c>
      <c r="E4128" s="69" t="str">
        <f>precio_alta!D42</f>
        <v>MOTOROLA MOTO EDGE 60 512GB 5G</v>
      </c>
      <c r="F4128" s="69">
        <f>precio_alta!E42</f>
        <v>1989</v>
      </c>
      <c r="G4128" s="69" t="str">
        <f>precio_alta!F42</f>
        <v>Android</v>
      </c>
      <c r="H4128" s="69" t="s">
        <v>188</v>
      </c>
      <c r="I4128" t="s">
        <v>41</v>
      </c>
      <c r="J4128" s="69">
        <f>precio_alta!U42</f>
        <v>2291</v>
      </c>
    </row>
    <row r="4129" spans="1:10" x14ac:dyDescent="0.3">
      <c r="A4129" t="str">
        <f t="shared" si="64"/>
        <v>MOTOROLA MOTO EDGE 60 FUSION 256GB 5GMax Negocios + Ilimitado 79.90CUOTA</v>
      </c>
      <c r="B4129" s="69" t="str">
        <f>precio_alta!A43</f>
        <v>Corriente</v>
      </c>
      <c r="C4129" s="69" t="str">
        <f>precio_alta!B43</f>
        <v>5G</v>
      </c>
      <c r="D4129" s="69" t="str">
        <f>precio_alta!C43</f>
        <v>MOTOROLA</v>
      </c>
      <c r="E4129" s="69" t="str">
        <f>precio_alta!D43</f>
        <v>MOTOROLA MOTO EDGE 60 FUSION 256GB 5G</v>
      </c>
      <c r="F4129" s="69">
        <f>precio_alta!E43</f>
        <v>1439</v>
      </c>
      <c r="G4129" s="69" t="str">
        <f>precio_alta!F43</f>
        <v>Android</v>
      </c>
      <c r="H4129" s="69" t="s">
        <v>188</v>
      </c>
      <c r="I4129" t="s">
        <v>41</v>
      </c>
      <c r="J4129" s="69">
        <f>precio_alta!U43</f>
        <v>1655</v>
      </c>
    </row>
    <row r="4130" spans="1:10" x14ac:dyDescent="0.3">
      <c r="A4130" t="str">
        <f t="shared" si="64"/>
        <v>MOTOROLA MOTO EDGE 60 PRO 512GB 5GMax Negocios + Ilimitado 79.90CUOTA</v>
      </c>
      <c r="B4130" s="69" t="str">
        <f>precio_alta!A44</f>
        <v>Corriente</v>
      </c>
      <c r="C4130" s="69" t="str">
        <f>precio_alta!B44</f>
        <v>5G</v>
      </c>
      <c r="D4130" s="69" t="str">
        <f>precio_alta!C44</f>
        <v>MOTOROLA</v>
      </c>
      <c r="E4130" s="69" t="str">
        <f>precio_alta!D44</f>
        <v>MOTOROLA MOTO EDGE 60 PRO 512GB 5G</v>
      </c>
      <c r="F4130" s="69">
        <f>precio_alta!E44</f>
        <v>2649</v>
      </c>
      <c r="G4130" s="69" t="str">
        <f>precio_alta!F44</f>
        <v>Android</v>
      </c>
      <c r="H4130" s="69" t="s">
        <v>188</v>
      </c>
      <c r="I4130" t="s">
        <v>41</v>
      </c>
      <c r="J4130" s="69">
        <f>precio_alta!U44</f>
        <v>3047</v>
      </c>
    </row>
    <row r="4131" spans="1:10" x14ac:dyDescent="0.3">
      <c r="A4131" t="str">
        <f t="shared" si="64"/>
        <v>MOTOROLA MOTO EDGE 70 512GB 5GMax Negocios + Ilimitado 79.90CUOTA</v>
      </c>
      <c r="B4131" s="69" t="str">
        <f>precio_alta!A45</f>
        <v>Corriente</v>
      </c>
      <c r="C4131" s="69" t="str">
        <f>precio_alta!B45</f>
        <v>5G</v>
      </c>
      <c r="D4131" s="69" t="str">
        <f>precio_alta!C45</f>
        <v>MOTOROLA</v>
      </c>
      <c r="E4131" s="69" t="str">
        <f>precio_alta!D45</f>
        <v>MOTOROLA MOTO EDGE 70 512GB 5G</v>
      </c>
      <c r="F4131" s="69">
        <f>precio_alta!E45</f>
        <v>2549</v>
      </c>
      <c r="G4131" s="69" t="str">
        <f>precio_alta!F45</f>
        <v>Android</v>
      </c>
      <c r="H4131" s="69" t="s">
        <v>188</v>
      </c>
      <c r="I4131" t="s">
        <v>41</v>
      </c>
      <c r="J4131" s="69">
        <f>precio_alta!U45</f>
        <v>2927</v>
      </c>
    </row>
    <row r="4132" spans="1:10" x14ac:dyDescent="0.3">
      <c r="A4132" t="str">
        <f t="shared" si="64"/>
        <v>MOTOROLA MOTO EDGE 70 FUSION 256GB 5GMax Negocios + Ilimitado 79.90CUOTA</v>
      </c>
      <c r="B4132" s="69" t="str">
        <f>precio_alta!A46</f>
        <v>Corriente</v>
      </c>
      <c r="C4132" s="69" t="str">
        <f>precio_alta!B46</f>
        <v>5G</v>
      </c>
      <c r="D4132" s="69" t="str">
        <f>precio_alta!C46</f>
        <v>MOTOROLA</v>
      </c>
      <c r="E4132" s="69" t="str">
        <f>precio_alta!D46</f>
        <v>MOTOROLA MOTO EDGE 70 FUSION 256GB 5G</v>
      </c>
      <c r="F4132" s="69">
        <f>precio_alta!E46</f>
        <v>1899</v>
      </c>
      <c r="G4132" s="69" t="str">
        <f>precio_alta!F46</f>
        <v>Android</v>
      </c>
      <c r="H4132" s="69" t="s">
        <v>188</v>
      </c>
      <c r="I4132" t="s">
        <v>41</v>
      </c>
      <c r="J4132" s="69">
        <f>precio_alta!U46</f>
        <v>2183</v>
      </c>
    </row>
    <row r="4133" spans="1:10" x14ac:dyDescent="0.3">
      <c r="A4133" t="str">
        <f t="shared" si="64"/>
        <v>MOTOROLA MOTO EDGE 70 PRO 512GB 5GMax Negocios + Ilimitado 79.90CUOTA</v>
      </c>
      <c r="B4133" s="69" t="str">
        <f>precio_alta!A47</f>
        <v>Corriente</v>
      </c>
      <c r="C4133" s="69" t="str">
        <f>precio_alta!B47</f>
        <v>5G</v>
      </c>
      <c r="D4133" s="69" t="str">
        <f>precio_alta!C47</f>
        <v>MOTOROLA</v>
      </c>
      <c r="E4133" s="69" t="str">
        <f>precio_alta!D47</f>
        <v>MOTOROLA MOTO EDGE 70 PRO 512GB 5G</v>
      </c>
      <c r="F4133" s="69">
        <f>precio_alta!E47</f>
        <v>3619</v>
      </c>
      <c r="G4133" s="69" t="str">
        <f>precio_alta!F47</f>
        <v>Android</v>
      </c>
      <c r="H4133" s="69" t="s">
        <v>188</v>
      </c>
      <c r="I4133" t="s">
        <v>41</v>
      </c>
      <c r="J4133" s="69">
        <f>precio_alta!U47</f>
        <v>4163</v>
      </c>
    </row>
    <row r="4134" spans="1:10" x14ac:dyDescent="0.3">
      <c r="A4134" t="str">
        <f t="shared" si="64"/>
        <v>MOTOROLA MOTO G06 128GBMax Negocios + Ilimitado 79.90CUOTA</v>
      </c>
      <c r="B4134" s="69" t="str">
        <f>precio_alta!A48</f>
        <v>Corriente</v>
      </c>
      <c r="C4134" s="69" t="str">
        <f>precio_alta!B48</f>
        <v>4G</v>
      </c>
      <c r="D4134" s="69" t="str">
        <f>precio_alta!C48</f>
        <v>MOTOROLA</v>
      </c>
      <c r="E4134" s="69" t="str">
        <f>precio_alta!D48</f>
        <v>MOTOROLA MOTO G06 128GB</v>
      </c>
      <c r="F4134" s="69">
        <f>precio_alta!E48</f>
        <v>619</v>
      </c>
      <c r="G4134" s="69" t="str">
        <f>precio_alta!F48</f>
        <v>Android</v>
      </c>
      <c r="H4134" s="69" t="s">
        <v>188</v>
      </c>
      <c r="I4134" t="s">
        <v>41</v>
      </c>
      <c r="J4134" s="69">
        <f>precio_alta!U48</f>
        <v>719</v>
      </c>
    </row>
    <row r="4135" spans="1:10" x14ac:dyDescent="0.3">
      <c r="A4135" t="str">
        <f t="shared" si="64"/>
        <v>MOTOROLA MOTO G06 256GBMax Negocios + Ilimitado 79.90CUOTA</v>
      </c>
      <c r="B4135" s="69" t="str">
        <f>precio_alta!A49</f>
        <v>Corriente</v>
      </c>
      <c r="C4135" s="69" t="str">
        <f>precio_alta!B49</f>
        <v>4G</v>
      </c>
      <c r="D4135" s="69" t="str">
        <f>precio_alta!C49</f>
        <v>MOTOROLA</v>
      </c>
      <c r="E4135" s="69" t="str">
        <f>precio_alta!D49</f>
        <v>MOTOROLA MOTO G06 256GB</v>
      </c>
      <c r="F4135" s="69">
        <f>precio_alta!E49</f>
        <v>649</v>
      </c>
      <c r="G4135" s="69" t="str">
        <f>precio_alta!F49</f>
        <v>Android</v>
      </c>
      <c r="H4135" s="69" t="s">
        <v>188</v>
      </c>
      <c r="I4135" t="s">
        <v>41</v>
      </c>
      <c r="J4135" s="69">
        <f>precio_alta!U49</f>
        <v>743</v>
      </c>
    </row>
    <row r="4136" spans="1:10" x14ac:dyDescent="0.3">
      <c r="A4136" t="str">
        <f t="shared" si="64"/>
        <v>MOTOROLA MOTO G15 256GBMax Negocios + Ilimitado 79.90CUOTA</v>
      </c>
      <c r="B4136" s="69" t="str">
        <f>precio_alta!A50</f>
        <v>Corriente</v>
      </c>
      <c r="C4136" s="69" t="str">
        <f>precio_alta!B50</f>
        <v>4G</v>
      </c>
      <c r="D4136" s="69" t="str">
        <f>precio_alta!C50</f>
        <v>MOTOROLA</v>
      </c>
      <c r="E4136" s="69" t="str">
        <f>precio_alta!D50</f>
        <v>MOTOROLA MOTO G15 256GB</v>
      </c>
      <c r="F4136" s="69">
        <f>precio_alta!E50</f>
        <v>719</v>
      </c>
      <c r="G4136" s="69" t="str">
        <f>precio_alta!F50</f>
        <v>Android</v>
      </c>
      <c r="H4136" s="69" t="s">
        <v>188</v>
      </c>
      <c r="I4136" t="s">
        <v>41</v>
      </c>
      <c r="J4136" s="69">
        <f>precio_alta!U50</f>
        <v>827</v>
      </c>
    </row>
    <row r="4137" spans="1:10" x14ac:dyDescent="0.3">
      <c r="A4137" t="str">
        <f t="shared" si="64"/>
        <v>MOTOROLA MOTO G17 256GBMax Negocios + Ilimitado 79.90CUOTA</v>
      </c>
      <c r="B4137" s="69" t="str">
        <f>precio_alta!A51</f>
        <v>Corriente</v>
      </c>
      <c r="C4137" s="69" t="str">
        <f>precio_alta!B51</f>
        <v>4G</v>
      </c>
      <c r="D4137" s="69" t="str">
        <f>precio_alta!C51</f>
        <v>MOTOROLA</v>
      </c>
      <c r="E4137" s="69" t="str">
        <f>precio_alta!D51</f>
        <v>MOTOROLA MOTO G17 256GB</v>
      </c>
      <c r="F4137" s="69">
        <f>precio_alta!E51</f>
        <v>779</v>
      </c>
      <c r="G4137" s="69" t="str">
        <f>precio_alta!F51</f>
        <v>Android</v>
      </c>
      <c r="H4137" s="69" t="s">
        <v>188</v>
      </c>
      <c r="I4137" t="s">
        <v>41</v>
      </c>
      <c r="J4137" s="69">
        <f>precio_alta!U51</f>
        <v>899</v>
      </c>
    </row>
    <row r="4138" spans="1:10" x14ac:dyDescent="0.3">
      <c r="A4138" t="str">
        <f t="shared" si="64"/>
        <v>MOTOROLA MOTO G47 128GB 5GMax Negocios + Ilimitado 79.90CUOTA</v>
      </c>
      <c r="B4138" s="69" t="str">
        <f>precio_alta!A52</f>
        <v>Corriente</v>
      </c>
      <c r="C4138" s="69" t="str">
        <f>precio_alta!B52</f>
        <v>5G</v>
      </c>
      <c r="D4138" s="69" t="str">
        <f>precio_alta!C52</f>
        <v>MOTOROLA</v>
      </c>
      <c r="E4138" s="69" t="str">
        <f>precio_alta!D52</f>
        <v>MOTOROLA MOTO G47 128GB 5G</v>
      </c>
      <c r="F4138" s="69">
        <f>precio_alta!E52</f>
        <v>949</v>
      </c>
      <c r="G4138" s="69" t="str">
        <f>precio_alta!F52</f>
        <v>Android</v>
      </c>
      <c r="H4138" s="69" t="s">
        <v>188</v>
      </c>
      <c r="I4138" t="s">
        <v>41</v>
      </c>
      <c r="J4138" s="69">
        <f>precio_alta!U52</f>
        <v>1091</v>
      </c>
    </row>
    <row r="4139" spans="1:10" x14ac:dyDescent="0.3">
      <c r="A4139" t="str">
        <f t="shared" si="64"/>
        <v>MOTOROLA MOTO G56 256GB 5GMax Negocios + Ilimitado 79.90CUOTA</v>
      </c>
      <c r="B4139" s="69" t="str">
        <f>precio_alta!A53</f>
        <v>Corriente</v>
      </c>
      <c r="C4139" s="69" t="str">
        <f>precio_alta!B53</f>
        <v>5G</v>
      </c>
      <c r="D4139" s="69" t="str">
        <f>precio_alta!C53</f>
        <v>MOTOROLA</v>
      </c>
      <c r="E4139" s="69" t="str">
        <f>precio_alta!D53</f>
        <v>MOTOROLA MOTO G56 256GB 5G</v>
      </c>
      <c r="F4139" s="69">
        <f>precio_alta!E53</f>
        <v>969</v>
      </c>
      <c r="G4139" s="69" t="str">
        <f>precio_alta!F53</f>
        <v>Android</v>
      </c>
      <c r="H4139" s="69" t="s">
        <v>188</v>
      </c>
      <c r="I4139" t="s">
        <v>41</v>
      </c>
      <c r="J4139" s="69">
        <f>precio_alta!U53</f>
        <v>1115</v>
      </c>
    </row>
    <row r="4140" spans="1:10" x14ac:dyDescent="0.3">
      <c r="A4140" t="str">
        <f t="shared" si="64"/>
        <v>MOTOROLA MOTO G67 256GB 5GMax Negocios + Ilimitado 79.90CUOTA</v>
      </c>
      <c r="B4140" s="69" t="str">
        <f>precio_alta!A54</f>
        <v>Corriente</v>
      </c>
      <c r="C4140" s="69" t="str">
        <f>precio_alta!B54</f>
        <v>5G</v>
      </c>
      <c r="D4140" s="69" t="str">
        <f>precio_alta!C54</f>
        <v>MOTOROLA</v>
      </c>
      <c r="E4140" s="69" t="str">
        <f>precio_alta!D54</f>
        <v>MOTOROLA MOTO G67 256GB 5G</v>
      </c>
      <c r="F4140" s="69">
        <f>precio_alta!E54</f>
        <v>1269</v>
      </c>
      <c r="G4140" s="69" t="str">
        <f>precio_alta!F54</f>
        <v>Android</v>
      </c>
      <c r="H4140" s="69" t="s">
        <v>188</v>
      </c>
      <c r="I4140" t="s">
        <v>41</v>
      </c>
      <c r="J4140" s="69">
        <f>precio_alta!U54</f>
        <v>1463</v>
      </c>
    </row>
    <row r="4141" spans="1:10" x14ac:dyDescent="0.3">
      <c r="A4141" t="str">
        <f t="shared" si="64"/>
        <v>MOTOROLA MOTO G77 256GB 5GMax Negocios + Ilimitado 79.90CUOTA</v>
      </c>
      <c r="B4141" s="69" t="str">
        <f>precio_alta!A55</f>
        <v>Corriente</v>
      </c>
      <c r="C4141" s="69" t="str">
        <f>precio_alta!B55</f>
        <v>5G</v>
      </c>
      <c r="D4141" s="69" t="str">
        <f>precio_alta!C55</f>
        <v>MOTOROLA</v>
      </c>
      <c r="E4141" s="69" t="str">
        <f>precio_alta!D55</f>
        <v>MOTOROLA MOTO G77 256GB 5G</v>
      </c>
      <c r="F4141" s="69">
        <f>precio_alta!E55</f>
        <v>1519</v>
      </c>
      <c r="G4141" s="69" t="str">
        <f>precio_alta!F55</f>
        <v>Android</v>
      </c>
      <c r="H4141" s="69" t="s">
        <v>188</v>
      </c>
      <c r="I4141" t="s">
        <v>41</v>
      </c>
      <c r="J4141" s="69">
        <f>precio_alta!U55</f>
        <v>1751</v>
      </c>
    </row>
    <row r="4142" spans="1:10" x14ac:dyDescent="0.3">
      <c r="A4142" t="str">
        <f t="shared" si="64"/>
        <v>MOTOROLA MOTO RAZR 60 512GB 5GMax Negocios + Ilimitado 79.90CUOTA</v>
      </c>
      <c r="B4142" s="69" t="str">
        <f>precio_alta!A56</f>
        <v>Corriente</v>
      </c>
      <c r="C4142" s="69" t="str">
        <f>precio_alta!B56</f>
        <v>5G</v>
      </c>
      <c r="D4142" s="69" t="str">
        <f>precio_alta!C56</f>
        <v>MOTOROLA</v>
      </c>
      <c r="E4142" s="69" t="str">
        <f>precio_alta!D56</f>
        <v>MOTOROLA MOTO RAZR 60 512GB 5G</v>
      </c>
      <c r="F4142" s="69">
        <f>precio_alta!E56</f>
        <v>3789</v>
      </c>
      <c r="G4142" s="69" t="str">
        <f>precio_alta!F56</f>
        <v>Android</v>
      </c>
      <c r="H4142" s="69" t="s">
        <v>188</v>
      </c>
      <c r="I4142" t="s">
        <v>41</v>
      </c>
      <c r="J4142" s="69">
        <f>precio_alta!U56</f>
        <v>4367</v>
      </c>
    </row>
    <row r="4143" spans="1:10" x14ac:dyDescent="0.3">
      <c r="A4143" t="str">
        <f t="shared" si="64"/>
        <v>MOTOROLA MOTO RAZR 70 512GB 5GMax Negocios + Ilimitado 79.90CUOTA</v>
      </c>
      <c r="B4143" s="69" t="str">
        <f>precio_alta!A57</f>
        <v>Corriente</v>
      </c>
      <c r="C4143" s="69" t="str">
        <f>precio_alta!B57</f>
        <v>5G</v>
      </c>
      <c r="D4143" s="69" t="str">
        <f>precio_alta!C57</f>
        <v>MOTOROLA</v>
      </c>
      <c r="E4143" s="69" t="str">
        <f>precio_alta!D57</f>
        <v>MOTOROLA MOTO RAZR 70 512GB 5G</v>
      </c>
      <c r="F4143" s="69">
        <f>precio_alta!E57</f>
        <v>4089</v>
      </c>
      <c r="G4143" s="69" t="str">
        <f>precio_alta!F57</f>
        <v>Android</v>
      </c>
      <c r="H4143" s="69" t="s">
        <v>188</v>
      </c>
      <c r="I4143" t="s">
        <v>41</v>
      </c>
      <c r="J4143" s="69">
        <f>precio_alta!U57</f>
        <v>4703</v>
      </c>
    </row>
    <row r="4144" spans="1:10" x14ac:dyDescent="0.3">
      <c r="A4144" t="str">
        <f t="shared" si="64"/>
        <v>OPPO A5 256GBMax Negocios + Ilimitado 79.90CUOTA</v>
      </c>
      <c r="B4144" s="69" t="str">
        <f>precio_alta!A58</f>
        <v>Corriente</v>
      </c>
      <c r="C4144" s="69" t="str">
        <f>precio_alta!B58</f>
        <v>4G</v>
      </c>
      <c r="D4144" s="69" t="str">
        <f>precio_alta!C58</f>
        <v>OPPO</v>
      </c>
      <c r="E4144" s="69" t="str">
        <f>precio_alta!D58</f>
        <v>OPPO A5 256GB</v>
      </c>
      <c r="F4144" s="69">
        <f>precio_alta!E58</f>
        <v>849</v>
      </c>
      <c r="G4144" s="69" t="str">
        <f>precio_alta!F58</f>
        <v>Android</v>
      </c>
      <c r="H4144" s="69" t="s">
        <v>188</v>
      </c>
      <c r="I4144" t="s">
        <v>41</v>
      </c>
      <c r="J4144" s="69">
        <f>precio_alta!U58</f>
        <v>971</v>
      </c>
    </row>
    <row r="4145" spans="1:10" x14ac:dyDescent="0.3">
      <c r="A4145" t="str">
        <f t="shared" si="64"/>
        <v>OPPO A5 256GB 5GMax Negocios + Ilimitado 79.90CUOTA</v>
      </c>
      <c r="B4145" s="69" t="str">
        <f>precio_alta!A59</f>
        <v>Corriente</v>
      </c>
      <c r="C4145" s="69" t="str">
        <f>precio_alta!B59</f>
        <v>5G</v>
      </c>
      <c r="D4145" s="69" t="str">
        <f>precio_alta!C59</f>
        <v>OPPO</v>
      </c>
      <c r="E4145" s="69" t="str">
        <f>precio_alta!D59</f>
        <v>OPPO A5 256GB 5G</v>
      </c>
      <c r="F4145" s="69">
        <f>precio_alta!E59</f>
        <v>1319</v>
      </c>
      <c r="G4145" s="69" t="str">
        <f>precio_alta!F59</f>
        <v>Android</v>
      </c>
      <c r="H4145" s="69" t="s">
        <v>188</v>
      </c>
      <c r="I4145" t="s">
        <v>41</v>
      </c>
      <c r="J4145" s="69">
        <f>precio_alta!U59</f>
        <v>1511</v>
      </c>
    </row>
    <row r="4146" spans="1:10" x14ac:dyDescent="0.3">
      <c r="A4146" t="str">
        <f t="shared" si="64"/>
        <v>OPPO A5X 128GBMax Negocios + Ilimitado 79.90CUOTA</v>
      </c>
      <c r="B4146" s="69" t="str">
        <f>precio_alta!A60</f>
        <v>Corriente</v>
      </c>
      <c r="C4146" s="69" t="str">
        <f>precio_alta!B60</f>
        <v>4G</v>
      </c>
      <c r="D4146" s="69" t="str">
        <f>precio_alta!C60</f>
        <v>OPPO</v>
      </c>
      <c r="E4146" s="69" t="str">
        <f>precio_alta!D60</f>
        <v>OPPO A5X 128GB</v>
      </c>
      <c r="F4146" s="69">
        <f>precio_alta!E60</f>
        <v>659</v>
      </c>
      <c r="G4146" s="69" t="str">
        <f>precio_alta!F60</f>
        <v>Android</v>
      </c>
      <c r="H4146" s="69" t="s">
        <v>188</v>
      </c>
      <c r="I4146" t="s">
        <v>41</v>
      </c>
      <c r="J4146" s="69">
        <f>precio_alta!U60</f>
        <v>755</v>
      </c>
    </row>
    <row r="4147" spans="1:10" x14ac:dyDescent="0.3">
      <c r="A4147" t="str">
        <f t="shared" si="64"/>
        <v>OPPO A6 PRO 256GB 5GMax Negocios + Ilimitado 79.90CUOTA</v>
      </c>
      <c r="B4147" s="69" t="str">
        <f>precio_alta!A61</f>
        <v>Corriente</v>
      </c>
      <c r="C4147" s="69" t="str">
        <f>precio_alta!B61</f>
        <v>5G</v>
      </c>
      <c r="D4147" s="69" t="str">
        <f>precio_alta!C61</f>
        <v>OPPO</v>
      </c>
      <c r="E4147" s="69" t="str">
        <f>precio_alta!D61</f>
        <v>OPPO A6 PRO 256GB 5G</v>
      </c>
      <c r="F4147" s="69">
        <f>precio_alta!E61</f>
        <v>1779</v>
      </c>
      <c r="G4147" s="69" t="str">
        <f>precio_alta!F61</f>
        <v>Android</v>
      </c>
      <c r="H4147" s="69" t="s">
        <v>188</v>
      </c>
      <c r="I4147" t="s">
        <v>41</v>
      </c>
      <c r="J4147" s="69">
        <f>precio_alta!U61</f>
        <v>2051</v>
      </c>
    </row>
    <row r="4148" spans="1:10" x14ac:dyDescent="0.3">
      <c r="A4148" t="str">
        <f t="shared" si="64"/>
        <v>OPPO A6T 128GBMax Negocios + Ilimitado 79.90CUOTA</v>
      </c>
      <c r="B4148" s="69" t="str">
        <f>precio_alta!A62</f>
        <v>Corriente</v>
      </c>
      <c r="C4148" s="69" t="str">
        <f>precio_alta!B62</f>
        <v>4G</v>
      </c>
      <c r="D4148" s="69" t="str">
        <f>precio_alta!C62</f>
        <v>OPPO</v>
      </c>
      <c r="E4148" s="69" t="str">
        <f>precio_alta!D62</f>
        <v>OPPO A6T 128GB</v>
      </c>
      <c r="F4148" s="69">
        <f>precio_alta!E62</f>
        <v>789</v>
      </c>
      <c r="G4148" s="69" t="str">
        <f>precio_alta!F62</f>
        <v>Android</v>
      </c>
      <c r="H4148" s="69" t="s">
        <v>188</v>
      </c>
      <c r="I4148" t="s">
        <v>41</v>
      </c>
      <c r="J4148" s="69">
        <f>precio_alta!U62</f>
        <v>899</v>
      </c>
    </row>
    <row r="4149" spans="1:10" x14ac:dyDescent="0.3">
      <c r="A4149" t="str">
        <f t="shared" si="64"/>
        <v>OPPO A6X 256GB 5GMax Negocios + Ilimitado 79.90CUOTA</v>
      </c>
      <c r="B4149" s="69" t="str">
        <f>precio_alta!A63</f>
        <v>Corriente</v>
      </c>
      <c r="C4149" s="69" t="str">
        <f>precio_alta!B63</f>
        <v>5G</v>
      </c>
      <c r="D4149" s="69" t="str">
        <f>precio_alta!C63</f>
        <v>OPPO</v>
      </c>
      <c r="E4149" s="69" t="str">
        <f>precio_alta!D63</f>
        <v>OPPO A6X 256GB 5G</v>
      </c>
      <c r="F4149" s="69">
        <f>precio_alta!E63</f>
        <v>1159</v>
      </c>
      <c r="G4149" s="69" t="str">
        <f>precio_alta!F63</f>
        <v>Android</v>
      </c>
      <c r="H4149" s="69" t="s">
        <v>188</v>
      </c>
      <c r="I4149" t="s">
        <v>41</v>
      </c>
      <c r="J4149" s="69">
        <f>precio_alta!U63</f>
        <v>1331</v>
      </c>
    </row>
    <row r="4150" spans="1:10" x14ac:dyDescent="0.3">
      <c r="A4150" t="str">
        <f t="shared" si="64"/>
        <v>OPPO RENO 14F 256GB 5GMax Negocios + Ilimitado 79.90CUOTA</v>
      </c>
      <c r="B4150" s="69" t="str">
        <f>precio_alta!A64</f>
        <v>Corriente</v>
      </c>
      <c r="C4150" s="69" t="str">
        <f>precio_alta!B64</f>
        <v>4G</v>
      </c>
      <c r="D4150" s="69" t="str">
        <f>precio_alta!C64</f>
        <v>OPPO</v>
      </c>
      <c r="E4150" s="69" t="str">
        <f>precio_alta!D64</f>
        <v>OPPO RENO 14F 256GB 5G</v>
      </c>
      <c r="F4150" s="69">
        <f>precio_alta!E64</f>
        <v>2229</v>
      </c>
      <c r="G4150" s="69" t="str">
        <f>precio_alta!F64</f>
        <v>Android</v>
      </c>
      <c r="H4150" s="69" t="s">
        <v>188</v>
      </c>
      <c r="I4150" t="s">
        <v>41</v>
      </c>
      <c r="J4150" s="69">
        <f>precio_alta!U64</f>
        <v>2567</v>
      </c>
    </row>
    <row r="4151" spans="1:10" x14ac:dyDescent="0.3">
      <c r="A4151" t="str">
        <f t="shared" si="64"/>
        <v>OPPO RENO 14F 512GB 5GMax Negocios + Ilimitado 79.90CUOTA</v>
      </c>
      <c r="B4151" s="69" t="str">
        <f>precio_alta!A65</f>
        <v>Corriente</v>
      </c>
      <c r="C4151" s="69" t="str">
        <f>precio_alta!B65</f>
        <v>5G</v>
      </c>
      <c r="D4151" s="69" t="str">
        <f>precio_alta!C65</f>
        <v>OPPO</v>
      </c>
      <c r="E4151" s="69" t="str">
        <f>precio_alta!D65</f>
        <v>OPPO RENO 14F 512GB 5G</v>
      </c>
      <c r="F4151" s="69">
        <f>precio_alta!E65</f>
        <v>2439</v>
      </c>
      <c r="G4151" s="69" t="str">
        <f>precio_alta!F65</f>
        <v>Android</v>
      </c>
      <c r="H4151" s="69" t="s">
        <v>188</v>
      </c>
      <c r="I4151" t="s">
        <v>41</v>
      </c>
      <c r="J4151" s="69">
        <f>precio_alta!U65</f>
        <v>2807</v>
      </c>
    </row>
    <row r="4152" spans="1:10" x14ac:dyDescent="0.3">
      <c r="A4152" t="str">
        <f t="shared" si="64"/>
        <v>OPPO RENO 16 256GB 5GMax Negocios + Ilimitado 79.90CUOTA</v>
      </c>
      <c r="B4152" s="69" t="str">
        <f>precio_alta!A66</f>
        <v>Corriente</v>
      </c>
      <c r="C4152" s="69" t="str">
        <f>precio_alta!B66</f>
        <v>5G</v>
      </c>
      <c r="D4152" s="69" t="str">
        <f>precio_alta!C66</f>
        <v>OPPO</v>
      </c>
      <c r="E4152" s="69" t="str">
        <f>precio_alta!D66</f>
        <v>OPPO RENO 16 256GB 5G</v>
      </c>
      <c r="F4152" s="69">
        <f>precio_alta!E66</f>
        <v>3839</v>
      </c>
      <c r="G4152" s="69" t="str">
        <f>precio_alta!F66</f>
        <v>Android</v>
      </c>
      <c r="H4152" s="69" t="s">
        <v>188</v>
      </c>
      <c r="I4152" t="s">
        <v>41</v>
      </c>
      <c r="J4152" s="69">
        <f>precio_alta!U66</f>
        <v>4415</v>
      </c>
    </row>
    <row r="4153" spans="1:10" x14ac:dyDescent="0.3">
      <c r="A4153" t="str">
        <f t="shared" si="64"/>
        <v>OPPO RENO 16F 256GB 5GMax Negocios + Ilimitado 79.90CUOTA</v>
      </c>
      <c r="B4153" s="69" t="str">
        <f>precio_alta!A67</f>
        <v>Corriente</v>
      </c>
      <c r="C4153" s="69" t="str">
        <f>precio_alta!B67</f>
        <v>5G</v>
      </c>
      <c r="D4153" s="69" t="str">
        <f>precio_alta!C67</f>
        <v>OPPO</v>
      </c>
      <c r="E4153" s="69" t="str">
        <f>precio_alta!D67</f>
        <v>OPPO RENO 16F 256GB 5G</v>
      </c>
      <c r="F4153" s="69">
        <f>precio_alta!E67</f>
        <v>3129</v>
      </c>
      <c r="G4153" s="69" t="str">
        <f>precio_alta!F67</f>
        <v>Android</v>
      </c>
      <c r="H4153" s="69" t="s">
        <v>188</v>
      </c>
      <c r="I4153" t="s">
        <v>41</v>
      </c>
      <c r="J4153" s="69">
        <f>precio_alta!U67</f>
        <v>3599</v>
      </c>
    </row>
    <row r="4154" spans="1:10" x14ac:dyDescent="0.3">
      <c r="A4154" t="str">
        <f t="shared" si="64"/>
        <v>SAMSUNG GALAXY A07 128GBMax Negocios + Ilimitado 79.90CUOTA</v>
      </c>
      <c r="B4154" s="69" t="str">
        <f>precio_alta!A68</f>
        <v>Corriente</v>
      </c>
      <c r="C4154" s="69" t="str">
        <f>precio_alta!B68</f>
        <v>4G</v>
      </c>
      <c r="D4154" s="69" t="str">
        <f>precio_alta!C68</f>
        <v>SAMSUNG</v>
      </c>
      <c r="E4154" s="69" t="str">
        <f>precio_alta!D68</f>
        <v>SAMSUNG GALAXY A07 128GB</v>
      </c>
      <c r="F4154" s="69">
        <f>precio_alta!E68</f>
        <v>599</v>
      </c>
      <c r="G4154" s="69" t="str">
        <f>precio_alta!F68</f>
        <v>Android</v>
      </c>
      <c r="H4154" s="69" t="s">
        <v>188</v>
      </c>
      <c r="I4154" t="s">
        <v>41</v>
      </c>
      <c r="J4154" s="69">
        <f>precio_alta!U68</f>
        <v>683</v>
      </c>
    </row>
    <row r="4155" spans="1:10" x14ac:dyDescent="0.3">
      <c r="A4155" t="str">
        <f t="shared" si="64"/>
        <v>SAMSUNG GALAXY A16 128GBMax Negocios + Ilimitado 79.90CUOTA</v>
      </c>
      <c r="B4155" s="69" t="str">
        <f>precio_alta!A69</f>
        <v>Corriente</v>
      </c>
      <c r="C4155" s="69" t="str">
        <f>precio_alta!B69</f>
        <v>4G</v>
      </c>
      <c r="D4155" s="69" t="str">
        <f>precio_alta!C69</f>
        <v>SAMSUNG</v>
      </c>
      <c r="E4155" s="69" t="str">
        <f>precio_alta!D69</f>
        <v>SAMSUNG GALAXY A16 128GB</v>
      </c>
      <c r="F4155" s="69">
        <f>precio_alta!E69</f>
        <v>659</v>
      </c>
      <c r="G4155" s="69" t="str">
        <f>precio_alta!F69</f>
        <v>Android</v>
      </c>
      <c r="H4155" s="69" t="s">
        <v>188</v>
      </c>
      <c r="I4155" t="s">
        <v>41</v>
      </c>
      <c r="J4155" s="69">
        <f>precio_alta!U69</f>
        <v>755</v>
      </c>
    </row>
    <row r="4156" spans="1:10" x14ac:dyDescent="0.3">
      <c r="A4156" t="str">
        <f t="shared" si="64"/>
        <v>SAMSUNG GALAXY A17 128GB 5GMax Negocios + Ilimitado 79.90CUOTA</v>
      </c>
      <c r="B4156" s="69" t="str">
        <f>precio_alta!A70</f>
        <v>Corriente</v>
      </c>
      <c r="C4156" s="69" t="str">
        <f>precio_alta!B70</f>
        <v>5G</v>
      </c>
      <c r="D4156" s="69" t="str">
        <f>precio_alta!C70</f>
        <v>SAMSUNG</v>
      </c>
      <c r="E4156" s="69" t="str">
        <f>precio_alta!D70</f>
        <v>SAMSUNG GALAXY A17 128GB 5G</v>
      </c>
      <c r="F4156" s="69">
        <f>precio_alta!E70</f>
        <v>1179</v>
      </c>
      <c r="G4156" s="69" t="str">
        <f>precio_alta!F70</f>
        <v>Android</v>
      </c>
      <c r="H4156" s="69" t="s">
        <v>188</v>
      </c>
      <c r="I4156" t="s">
        <v>41</v>
      </c>
      <c r="J4156" s="69">
        <f>precio_alta!U70</f>
        <v>1355</v>
      </c>
    </row>
    <row r="4157" spans="1:10" x14ac:dyDescent="0.3">
      <c r="A4157" t="str">
        <f t="shared" si="64"/>
        <v>SAMSUNG GALAXY A17 256GB 5GMax Negocios + Ilimitado 79.90CUOTA</v>
      </c>
      <c r="B4157" s="69" t="str">
        <f>precio_alta!A71</f>
        <v>Corriente</v>
      </c>
      <c r="C4157" s="69" t="str">
        <f>precio_alta!B71</f>
        <v>5G</v>
      </c>
      <c r="D4157" s="69" t="str">
        <f>precio_alta!C71</f>
        <v>SAMSUNG</v>
      </c>
      <c r="E4157" s="69" t="str">
        <f>precio_alta!D71</f>
        <v>SAMSUNG GALAXY A17 256GB 5G</v>
      </c>
      <c r="F4157" s="69">
        <f>precio_alta!E71</f>
        <v>1309</v>
      </c>
      <c r="G4157" s="69" t="str">
        <f>precio_alta!F71</f>
        <v>Android</v>
      </c>
      <c r="H4157" s="69" t="s">
        <v>188</v>
      </c>
      <c r="I4157" t="s">
        <v>41</v>
      </c>
      <c r="J4157" s="69">
        <f>precio_alta!U71</f>
        <v>1511</v>
      </c>
    </row>
    <row r="4158" spans="1:10" x14ac:dyDescent="0.3">
      <c r="A4158" t="str">
        <f t="shared" si="64"/>
        <v>SAMSUNG GALAXY A26 128GB 5GMax Negocios + Ilimitado 79.90CUOTA</v>
      </c>
      <c r="B4158" s="69" t="str">
        <f>precio_alta!A72</f>
        <v>Corriente</v>
      </c>
      <c r="C4158" s="69" t="str">
        <f>precio_alta!B72</f>
        <v>5G</v>
      </c>
      <c r="D4158" s="69" t="str">
        <f>precio_alta!C72</f>
        <v>SAMSUNG</v>
      </c>
      <c r="E4158" s="69" t="str">
        <f>precio_alta!D72</f>
        <v>SAMSUNG GALAXY A26 128GB 5G</v>
      </c>
      <c r="F4158" s="69">
        <f>precio_alta!E72</f>
        <v>1169</v>
      </c>
      <c r="G4158" s="69" t="str">
        <f>precio_alta!F72</f>
        <v>Android</v>
      </c>
      <c r="H4158" s="69" t="s">
        <v>188</v>
      </c>
      <c r="I4158" t="s">
        <v>41</v>
      </c>
      <c r="J4158" s="69">
        <f>precio_alta!U72</f>
        <v>1343</v>
      </c>
    </row>
    <row r="4159" spans="1:10" x14ac:dyDescent="0.3">
      <c r="A4159" t="str">
        <f t="shared" si="64"/>
        <v>SAMSUNG GALAXY A27 256GB 5GMax Negocios + Ilimitado 79.90CUOTA</v>
      </c>
      <c r="B4159" s="69" t="str">
        <f>precio_alta!A73</f>
        <v>Corriente</v>
      </c>
      <c r="C4159" s="69" t="str">
        <f>precio_alta!B73</f>
        <v>5G</v>
      </c>
      <c r="D4159" s="69" t="str">
        <f>precio_alta!C73</f>
        <v>SAMSUNG</v>
      </c>
      <c r="E4159" s="69" t="str">
        <f>precio_alta!D73</f>
        <v>SAMSUNG GALAXY A27 256GB 5G</v>
      </c>
      <c r="F4159" s="69">
        <f>precio_alta!E73</f>
        <v>2009</v>
      </c>
      <c r="G4159" s="69" t="str">
        <f>precio_alta!F73</f>
        <v>Android</v>
      </c>
      <c r="H4159" s="69" t="s">
        <v>188</v>
      </c>
      <c r="I4159" t="s">
        <v>41</v>
      </c>
      <c r="J4159" s="69">
        <f>precio_alta!U73</f>
        <v>2315</v>
      </c>
    </row>
    <row r="4160" spans="1:10" x14ac:dyDescent="0.3">
      <c r="A4160" t="str">
        <f t="shared" si="64"/>
        <v>SAMSUNG GALAXY A36 128GB 5GMax Negocios + Ilimitado 79.90CUOTA</v>
      </c>
      <c r="B4160" s="69" t="str">
        <f>precio_alta!A74</f>
        <v>Corriente</v>
      </c>
      <c r="C4160" s="69" t="str">
        <f>precio_alta!B74</f>
        <v>5G</v>
      </c>
      <c r="D4160" s="69" t="str">
        <f>precio_alta!C74</f>
        <v>SAMSUNG</v>
      </c>
      <c r="E4160" s="69" t="str">
        <f>precio_alta!D74</f>
        <v>SAMSUNG GALAXY A36 128GB 5G</v>
      </c>
      <c r="F4160" s="69">
        <f>precio_alta!E74</f>
        <v>1519</v>
      </c>
      <c r="G4160" s="69" t="str">
        <f>precio_alta!F74</f>
        <v>Android</v>
      </c>
      <c r="H4160" s="69" t="s">
        <v>188</v>
      </c>
      <c r="I4160" t="s">
        <v>41</v>
      </c>
      <c r="J4160" s="69">
        <f>precio_alta!U74</f>
        <v>1751</v>
      </c>
    </row>
    <row r="4161" spans="1:10" x14ac:dyDescent="0.3">
      <c r="A4161" t="str">
        <f t="shared" si="64"/>
        <v>SAMSUNG GALAXY A37 256GB 5GMax Negocios + Ilimitado 79.90CUOTA</v>
      </c>
      <c r="B4161" s="69" t="str">
        <f>precio_alta!A75</f>
        <v>Corriente</v>
      </c>
      <c r="C4161" s="69" t="str">
        <f>precio_alta!B75</f>
        <v>5G</v>
      </c>
      <c r="D4161" s="69" t="str">
        <f>precio_alta!C75</f>
        <v>SAMSUNG</v>
      </c>
      <c r="E4161" s="69" t="str">
        <f>precio_alta!D75</f>
        <v>SAMSUNG GALAXY A37 256GB 5G</v>
      </c>
      <c r="F4161" s="69">
        <f>precio_alta!E75</f>
        <v>2249</v>
      </c>
      <c r="G4161" s="69" t="str">
        <f>precio_alta!F75</f>
        <v>Android</v>
      </c>
      <c r="H4161" s="69" t="s">
        <v>188</v>
      </c>
      <c r="I4161" t="s">
        <v>41</v>
      </c>
      <c r="J4161" s="69">
        <f>precio_alta!U75</f>
        <v>2579</v>
      </c>
    </row>
    <row r="4162" spans="1:10" x14ac:dyDescent="0.3">
      <c r="A4162" t="str">
        <f t="shared" si="64"/>
        <v>SAMSUNG GALAXY A56 256GB 5GMax Negocios + Ilimitado 79.90CUOTA</v>
      </c>
      <c r="B4162" s="69" t="str">
        <f>precio_alta!A76</f>
        <v>Corriente</v>
      </c>
      <c r="C4162" s="69" t="str">
        <f>precio_alta!B76</f>
        <v>5G</v>
      </c>
      <c r="D4162" s="69" t="str">
        <f>precio_alta!C76</f>
        <v>SAMSUNG</v>
      </c>
      <c r="E4162" s="69" t="str">
        <f>precio_alta!D76</f>
        <v>SAMSUNG GALAXY A56 256GB 5G</v>
      </c>
      <c r="F4162" s="69">
        <f>precio_alta!E76</f>
        <v>2109</v>
      </c>
      <c r="G4162" s="69" t="str">
        <f>precio_alta!F76</f>
        <v>Android</v>
      </c>
      <c r="H4162" s="69" t="s">
        <v>188</v>
      </c>
      <c r="I4162" t="s">
        <v>41</v>
      </c>
      <c r="J4162" s="69">
        <f>precio_alta!U76</f>
        <v>2423</v>
      </c>
    </row>
    <row r="4163" spans="1:10" x14ac:dyDescent="0.3">
      <c r="A4163" t="str">
        <f t="shared" ref="A4163:A4226" si="65">CONCATENATE(E4163,I4163,H4163)</f>
        <v>SAMSUNG GALAXY A57 256GB 5GMax Negocios + Ilimitado 79.90CUOTA</v>
      </c>
      <c r="B4163" s="69" t="str">
        <f>precio_alta!A77</f>
        <v>Corriente</v>
      </c>
      <c r="C4163" s="69" t="str">
        <f>precio_alta!B77</f>
        <v>5G</v>
      </c>
      <c r="D4163" s="69" t="str">
        <f>precio_alta!C77</f>
        <v>SAMSUNG</v>
      </c>
      <c r="E4163" s="69" t="str">
        <f>precio_alta!D77</f>
        <v>SAMSUNG GALAXY A57 256GB 5G</v>
      </c>
      <c r="F4163" s="69">
        <f>precio_alta!E77</f>
        <v>2509</v>
      </c>
      <c r="G4163" s="69" t="str">
        <f>precio_alta!F77</f>
        <v>Android</v>
      </c>
      <c r="H4163" s="69" t="s">
        <v>188</v>
      </c>
      <c r="I4163" t="s">
        <v>41</v>
      </c>
      <c r="J4163" s="69">
        <f>precio_alta!U77</f>
        <v>2891</v>
      </c>
    </row>
    <row r="4164" spans="1:10" x14ac:dyDescent="0.3">
      <c r="A4164" t="str">
        <f t="shared" si="65"/>
        <v>SAMSUNG GALAXY A57 512GB 5GMax Negocios + Ilimitado 79.90CUOTA</v>
      </c>
      <c r="B4164" s="69" t="str">
        <f>precio_alta!A78</f>
        <v>Corriente</v>
      </c>
      <c r="C4164" s="69" t="str">
        <f>precio_alta!B78</f>
        <v>5G</v>
      </c>
      <c r="D4164" s="69" t="str">
        <f>precio_alta!C78</f>
        <v>SAMSUNG</v>
      </c>
      <c r="E4164" s="69" t="str">
        <f>precio_alta!D78</f>
        <v>SAMSUNG GALAXY A57 512GB 5G</v>
      </c>
      <c r="F4164" s="69">
        <f>precio_alta!E78</f>
        <v>3449</v>
      </c>
      <c r="G4164" s="69" t="str">
        <f>precio_alta!F78</f>
        <v>Android</v>
      </c>
      <c r="H4164" s="69" t="s">
        <v>188</v>
      </c>
      <c r="I4164" t="s">
        <v>41</v>
      </c>
      <c r="J4164" s="69">
        <f>precio_alta!U78</f>
        <v>3971</v>
      </c>
    </row>
    <row r="4165" spans="1:10" x14ac:dyDescent="0.3">
      <c r="A4165" t="str">
        <f t="shared" si="65"/>
        <v>SAMSUNG GALAXY S25 128GBMax Negocios + Ilimitado 79.90CUOTA</v>
      </c>
      <c r="B4165" s="69" t="str">
        <f>precio_alta!A79</f>
        <v>Corriente</v>
      </c>
      <c r="C4165" s="69" t="str">
        <f>precio_alta!B79</f>
        <v>5G</v>
      </c>
      <c r="D4165" s="69" t="str">
        <f>precio_alta!C79</f>
        <v>SAMSUNG</v>
      </c>
      <c r="E4165" s="69" t="str">
        <f>precio_alta!D79</f>
        <v>SAMSUNG GALAXY S25 128GB</v>
      </c>
      <c r="F4165" s="69">
        <f>precio_alta!E79</f>
        <v>4529</v>
      </c>
      <c r="G4165" s="69" t="str">
        <f>precio_alta!F79</f>
        <v>Android</v>
      </c>
      <c r="H4165" s="69" t="s">
        <v>188</v>
      </c>
      <c r="I4165" t="s">
        <v>41</v>
      </c>
      <c r="J4165" s="69">
        <f>precio_alta!U79</f>
        <v>5219</v>
      </c>
    </row>
    <row r="4166" spans="1:10" x14ac:dyDescent="0.3">
      <c r="A4166" t="str">
        <f t="shared" si="65"/>
        <v>SAMSUNG GALAXY S25 FE 256GB 5GMax Negocios + Ilimitado 79.90CUOTA</v>
      </c>
      <c r="B4166" s="69" t="str">
        <f>precio_alta!A80</f>
        <v>Corriente</v>
      </c>
      <c r="C4166" s="69" t="str">
        <f>precio_alta!B80</f>
        <v>5G</v>
      </c>
      <c r="D4166" s="69" t="str">
        <f>precio_alta!C80</f>
        <v>SAMSUNG</v>
      </c>
      <c r="E4166" s="69" t="str">
        <f>precio_alta!D80</f>
        <v>SAMSUNG GALAXY S25 FE 256GB 5G</v>
      </c>
      <c r="F4166" s="69">
        <f>precio_alta!E80</f>
        <v>3429</v>
      </c>
      <c r="G4166" s="69" t="str">
        <f>precio_alta!F80</f>
        <v>Android</v>
      </c>
      <c r="H4166" s="69" t="s">
        <v>188</v>
      </c>
      <c r="I4166" t="s">
        <v>41</v>
      </c>
      <c r="J4166" s="69">
        <f>precio_alta!U80</f>
        <v>3947</v>
      </c>
    </row>
    <row r="4167" spans="1:10" x14ac:dyDescent="0.3">
      <c r="A4167" t="str">
        <f t="shared" si="65"/>
        <v>SAMSUNG GALAXY S25 ULTRA 256GBMax Negocios + Ilimitado 79.90CUOTA</v>
      </c>
      <c r="B4167" s="69" t="str">
        <f>precio_alta!A81</f>
        <v>Corriente</v>
      </c>
      <c r="C4167" s="69" t="str">
        <f>precio_alta!B81</f>
        <v>5G</v>
      </c>
      <c r="D4167" s="69" t="str">
        <f>precio_alta!C81</f>
        <v>SAMSUNG</v>
      </c>
      <c r="E4167" s="69" t="str">
        <f>precio_alta!D81</f>
        <v>SAMSUNG GALAXY S25 ULTRA 256GB</v>
      </c>
      <c r="F4167" s="69">
        <f>precio_alta!E81</f>
        <v>6219</v>
      </c>
      <c r="G4167" s="69" t="str">
        <f>precio_alta!F81</f>
        <v>Android</v>
      </c>
      <c r="H4167" s="69" t="s">
        <v>188</v>
      </c>
      <c r="I4167" t="s">
        <v>41</v>
      </c>
      <c r="J4167" s="69">
        <f>precio_alta!U81</f>
        <v>7163</v>
      </c>
    </row>
    <row r="4168" spans="1:10" x14ac:dyDescent="0.3">
      <c r="A4168" t="str">
        <f t="shared" si="65"/>
        <v>SAMSUNG GALAXY S26 256GB 5GMax Negocios + Ilimitado 79.90CUOTA</v>
      </c>
      <c r="B4168" s="69" t="str">
        <f>precio_alta!A82</f>
        <v>Corriente</v>
      </c>
      <c r="C4168" s="69" t="str">
        <f>precio_alta!B82</f>
        <v>5G</v>
      </c>
      <c r="D4168" s="69" t="str">
        <f>precio_alta!C82</f>
        <v>SAMSUNG</v>
      </c>
      <c r="E4168" s="69" t="str">
        <f>precio_alta!D82</f>
        <v>SAMSUNG GALAXY S26 256GB 5G</v>
      </c>
      <c r="F4168" s="69">
        <f>precio_alta!E82</f>
        <v>5029</v>
      </c>
      <c r="G4168" s="69" t="str">
        <f>precio_alta!F82</f>
        <v>Android</v>
      </c>
      <c r="H4168" s="69" t="s">
        <v>188</v>
      </c>
      <c r="I4168" t="s">
        <v>41</v>
      </c>
      <c r="J4168" s="69">
        <f>precio_alta!U82</f>
        <v>5795</v>
      </c>
    </row>
    <row r="4169" spans="1:10" x14ac:dyDescent="0.3">
      <c r="A4169" t="str">
        <f t="shared" si="65"/>
        <v>SAMSUNG GALAXY S26 PLUS 256GB 5GMax Negocios + Ilimitado 79.90CUOTA</v>
      </c>
      <c r="B4169" s="69" t="str">
        <f>precio_alta!A83</f>
        <v>Corriente</v>
      </c>
      <c r="C4169" s="69" t="str">
        <f>precio_alta!B83</f>
        <v>5G</v>
      </c>
      <c r="D4169" s="69" t="str">
        <f>precio_alta!C83</f>
        <v>SAMSUNG</v>
      </c>
      <c r="E4169" s="69" t="str">
        <f>precio_alta!D83</f>
        <v>SAMSUNG GALAXY S26 PLUS 256GB 5G</v>
      </c>
      <c r="F4169" s="69">
        <f>precio_alta!E83</f>
        <v>6039</v>
      </c>
      <c r="G4169" s="69" t="str">
        <f>precio_alta!F83</f>
        <v>Android</v>
      </c>
      <c r="H4169" s="69" t="s">
        <v>188</v>
      </c>
      <c r="I4169" t="s">
        <v>41</v>
      </c>
      <c r="J4169" s="69">
        <f>precio_alta!U83</f>
        <v>6947</v>
      </c>
    </row>
    <row r="4170" spans="1:10" x14ac:dyDescent="0.3">
      <c r="A4170" t="str">
        <f t="shared" si="65"/>
        <v>SAMSUNG GALAXY S26 ULTRA 256GB 5GMax Negocios + Ilimitado 79.90CUOTA</v>
      </c>
      <c r="B4170" s="69" t="str">
        <f>precio_alta!A84</f>
        <v>Corriente</v>
      </c>
      <c r="C4170" s="69" t="str">
        <f>precio_alta!B84</f>
        <v>5G</v>
      </c>
      <c r="D4170" s="69" t="str">
        <f>precio_alta!C84</f>
        <v>SAMSUNG</v>
      </c>
      <c r="E4170" s="69" t="str">
        <f>precio_alta!D84</f>
        <v>SAMSUNG GALAXY S26 ULTRA 256GB 5G</v>
      </c>
      <c r="F4170" s="69">
        <f>precio_alta!E84</f>
        <v>7039</v>
      </c>
      <c r="G4170" s="69" t="str">
        <f>precio_alta!F84</f>
        <v>Android</v>
      </c>
      <c r="H4170" s="69" t="s">
        <v>188</v>
      </c>
      <c r="I4170" t="s">
        <v>41</v>
      </c>
      <c r="J4170" s="69">
        <f>precio_alta!U84</f>
        <v>8111</v>
      </c>
    </row>
    <row r="4171" spans="1:10" x14ac:dyDescent="0.3">
      <c r="A4171" t="str">
        <f t="shared" si="65"/>
        <v>SAMSUNG GALAXY S26FE 256GB 5GMax Negocios + Ilimitado 79.90CUOTA</v>
      </c>
      <c r="B4171" s="69" t="str">
        <f>precio_alta!A85</f>
        <v>Corriente</v>
      </c>
      <c r="C4171" s="69" t="str">
        <f>precio_alta!B85</f>
        <v>5G</v>
      </c>
      <c r="D4171" s="69" t="str">
        <f>precio_alta!C85</f>
        <v>SAMSUNG</v>
      </c>
      <c r="E4171" s="69" t="str">
        <f>precio_alta!D85</f>
        <v>SAMSUNG GALAXY S26FE 256GB 5G</v>
      </c>
      <c r="F4171" s="69">
        <f>precio_alta!E85</f>
        <v>3999</v>
      </c>
      <c r="G4171" s="69" t="str">
        <f>precio_alta!F85</f>
        <v>Android</v>
      </c>
      <c r="H4171" s="69" t="s">
        <v>188</v>
      </c>
      <c r="I4171" t="s">
        <v>41</v>
      </c>
      <c r="J4171" s="69">
        <f>precio_alta!U85</f>
        <v>4595</v>
      </c>
    </row>
    <row r="4172" spans="1:10" x14ac:dyDescent="0.3">
      <c r="A4172" t="str">
        <f t="shared" si="65"/>
        <v>SAMSUNG GALAXY Z FLIP 7 256GB 5GMax Negocios + Ilimitado 79.90CUOTA</v>
      </c>
      <c r="B4172" s="69" t="str">
        <f>precio_alta!A86</f>
        <v>Corriente</v>
      </c>
      <c r="C4172" s="69" t="str">
        <f>precio_alta!B86</f>
        <v>5G</v>
      </c>
      <c r="D4172" s="69" t="str">
        <f>precio_alta!C86</f>
        <v>SAMSUNG</v>
      </c>
      <c r="E4172" s="69" t="str">
        <f>precio_alta!D86</f>
        <v>SAMSUNG GALAXY Z FLIP 7 256GB 5G</v>
      </c>
      <c r="F4172" s="69">
        <f>precio_alta!E86</f>
        <v>5279</v>
      </c>
      <c r="G4172" s="69" t="str">
        <f>precio_alta!F86</f>
        <v>Android</v>
      </c>
      <c r="H4172" s="69" t="s">
        <v>188</v>
      </c>
      <c r="I4172" t="s">
        <v>41</v>
      </c>
      <c r="J4172" s="69">
        <f>precio_alta!U86</f>
        <v>6083</v>
      </c>
    </row>
    <row r="4173" spans="1:10" x14ac:dyDescent="0.3">
      <c r="A4173" t="str">
        <f t="shared" si="65"/>
        <v>SAMSUNG GALAXY Z FLIP 7 FE 128GB 5GMax Negocios + Ilimitado 79.90CUOTA</v>
      </c>
      <c r="B4173" s="69" t="str">
        <f>precio_alta!A87</f>
        <v>Corriente</v>
      </c>
      <c r="C4173" s="69" t="str">
        <f>precio_alta!B87</f>
        <v>5G</v>
      </c>
      <c r="D4173" s="69" t="str">
        <f>precio_alta!C87</f>
        <v>SAMSUNG</v>
      </c>
      <c r="E4173" s="69" t="str">
        <f>precio_alta!D87</f>
        <v>SAMSUNG GALAXY Z FLIP 7 FE 128GB 5G</v>
      </c>
      <c r="F4173" s="69">
        <f>precio_alta!E87</f>
        <v>3929</v>
      </c>
      <c r="G4173" s="69" t="str">
        <f>precio_alta!F87</f>
        <v>Android</v>
      </c>
      <c r="H4173" s="69" t="s">
        <v>188</v>
      </c>
      <c r="I4173" t="s">
        <v>41</v>
      </c>
      <c r="J4173" s="69">
        <f>precio_alta!U87</f>
        <v>4523</v>
      </c>
    </row>
    <row r="4174" spans="1:10" x14ac:dyDescent="0.3">
      <c r="A4174" t="str">
        <f t="shared" si="65"/>
        <v>SAMSUNG GALAXY Z FOLD 5 256GBMax Negocios + Ilimitado 79.90CUOTA</v>
      </c>
      <c r="B4174" s="69" t="str">
        <f>precio_alta!A88</f>
        <v>Corriente</v>
      </c>
      <c r="C4174" s="69" t="str">
        <f>precio_alta!B88</f>
        <v>5G</v>
      </c>
      <c r="D4174" s="69" t="str">
        <f>precio_alta!C88</f>
        <v>SAMSUNG</v>
      </c>
      <c r="E4174" s="69" t="str">
        <f>precio_alta!D88</f>
        <v>SAMSUNG GALAXY Z FOLD 5 256GB</v>
      </c>
      <c r="F4174" s="69">
        <f>precio_alta!E88</f>
        <v>9299</v>
      </c>
      <c r="G4174" s="69" t="str">
        <f>precio_alta!F88</f>
        <v>Android</v>
      </c>
      <c r="H4174" s="69" t="s">
        <v>188</v>
      </c>
      <c r="I4174" t="s">
        <v>41</v>
      </c>
      <c r="J4174" s="69">
        <f>precio_alta!U88</f>
        <v>10715</v>
      </c>
    </row>
    <row r="4175" spans="1:10" x14ac:dyDescent="0.3">
      <c r="A4175" t="str">
        <f t="shared" si="65"/>
        <v>SAMSUNG GALAXY Z FOLD 7 512GB 5GMax Negocios + Ilimitado 79.90CUOTA</v>
      </c>
      <c r="B4175" s="69" t="str">
        <f>precio_alta!A89</f>
        <v>Corriente</v>
      </c>
      <c r="C4175" s="69" t="str">
        <f>precio_alta!B89</f>
        <v>5G</v>
      </c>
      <c r="D4175" s="69" t="str">
        <f>precio_alta!C89</f>
        <v>SAMSUNG</v>
      </c>
      <c r="E4175" s="69" t="str">
        <f>precio_alta!D89</f>
        <v>SAMSUNG GALAXY Z FOLD 7 512GB 5G</v>
      </c>
      <c r="F4175" s="69">
        <f>precio_alta!E89</f>
        <v>9739</v>
      </c>
      <c r="G4175" s="69" t="str">
        <f>precio_alta!F89</f>
        <v>Android</v>
      </c>
      <c r="H4175" s="69" t="s">
        <v>188</v>
      </c>
      <c r="I4175" t="s">
        <v>41</v>
      </c>
      <c r="J4175" s="69">
        <f>precio_alta!U89</f>
        <v>11219</v>
      </c>
    </row>
    <row r="4176" spans="1:10" x14ac:dyDescent="0.3">
      <c r="A4176" t="str">
        <f t="shared" si="65"/>
        <v>VIVO V60 LITE 256GB 5GMax Negocios + Ilimitado 79.90CUOTA</v>
      </c>
      <c r="B4176" s="69" t="str">
        <f>precio_alta!A90</f>
        <v>Corriente</v>
      </c>
      <c r="C4176" s="69" t="str">
        <f>precio_alta!B90</f>
        <v>5G</v>
      </c>
      <c r="D4176" s="69" t="str">
        <f>precio_alta!C90</f>
        <v>VIVO</v>
      </c>
      <c r="E4176" s="69" t="str">
        <f>precio_alta!D90</f>
        <v>VIVO V60 LITE 256GB 5G</v>
      </c>
      <c r="F4176" s="69">
        <f>precio_alta!E90</f>
        <v>1729</v>
      </c>
      <c r="G4176" s="69" t="str">
        <f>precio_alta!F90</f>
        <v>Android</v>
      </c>
      <c r="H4176" s="69" t="s">
        <v>188</v>
      </c>
      <c r="I4176" t="s">
        <v>41</v>
      </c>
      <c r="J4176" s="69">
        <f>precio_alta!U90</f>
        <v>1991</v>
      </c>
    </row>
    <row r="4177" spans="1:10" x14ac:dyDescent="0.3">
      <c r="A4177" t="str">
        <f t="shared" si="65"/>
        <v>VIVO V70 512GB 5GMax Negocios + Ilimitado 79.90CUOTA</v>
      </c>
      <c r="B4177" s="69" t="str">
        <f>precio_alta!A91</f>
        <v>Corriente</v>
      </c>
      <c r="C4177" s="69" t="str">
        <f>precio_alta!B91</f>
        <v>5G</v>
      </c>
      <c r="D4177" s="69" t="str">
        <f>precio_alta!C91</f>
        <v>VIVO</v>
      </c>
      <c r="E4177" s="69" t="str">
        <f>precio_alta!D91</f>
        <v>VIVO V70 512GB 5G</v>
      </c>
      <c r="F4177" s="69">
        <f>precio_alta!E91</f>
        <v>3069</v>
      </c>
      <c r="G4177" s="69" t="str">
        <f>precio_alta!F91</f>
        <v>Android</v>
      </c>
      <c r="H4177" s="69" t="s">
        <v>188</v>
      </c>
      <c r="I4177" t="s">
        <v>41</v>
      </c>
      <c r="J4177" s="69">
        <f>precio_alta!U91</f>
        <v>3527</v>
      </c>
    </row>
    <row r="4178" spans="1:10" x14ac:dyDescent="0.3">
      <c r="A4178" t="str">
        <f t="shared" si="65"/>
        <v>VIVO V70FE 256GB 5GMax Negocios + Ilimitado 79.90CUOTA</v>
      </c>
      <c r="B4178" s="69" t="str">
        <f>precio_alta!A92</f>
        <v>Corriente</v>
      </c>
      <c r="C4178" s="69" t="str">
        <f>precio_alta!B92</f>
        <v>5G</v>
      </c>
      <c r="D4178" s="69" t="str">
        <f>precio_alta!C92</f>
        <v>VIVO</v>
      </c>
      <c r="E4178" s="69" t="str">
        <f>precio_alta!D92</f>
        <v>VIVO V70FE 256GB 5G</v>
      </c>
      <c r="F4178" s="69">
        <f>precio_alta!E92</f>
        <v>2609</v>
      </c>
      <c r="G4178" s="69" t="str">
        <f>precio_alta!F92</f>
        <v>Android</v>
      </c>
      <c r="H4178" s="69" t="s">
        <v>188</v>
      </c>
      <c r="I4178" t="s">
        <v>41</v>
      </c>
      <c r="J4178" s="69">
        <f>precio_alta!U92</f>
        <v>2999</v>
      </c>
    </row>
    <row r="4179" spans="1:10" x14ac:dyDescent="0.3">
      <c r="A4179" t="str">
        <f t="shared" si="65"/>
        <v>VIVO X300 PRO 512GB 5GMax Negocios + Ilimitado 79.90CUOTA</v>
      </c>
      <c r="B4179" s="69" t="str">
        <f>precio_alta!A93</f>
        <v>Corriente</v>
      </c>
      <c r="C4179" s="69" t="str">
        <f>precio_alta!B93</f>
        <v>5G</v>
      </c>
      <c r="D4179" s="69" t="str">
        <f>precio_alta!C93</f>
        <v>VIVO</v>
      </c>
      <c r="E4179" s="69" t="str">
        <f>precio_alta!D93</f>
        <v>VIVO X300 PRO 512GB 5G</v>
      </c>
      <c r="F4179" s="69">
        <f>precio_alta!E93</f>
        <v>6219</v>
      </c>
      <c r="G4179" s="69" t="str">
        <f>precio_alta!F93</f>
        <v>Android</v>
      </c>
      <c r="H4179" s="69" t="s">
        <v>188</v>
      </c>
      <c r="I4179" t="s">
        <v>41</v>
      </c>
      <c r="J4179" s="69">
        <f>precio_alta!U93</f>
        <v>7163</v>
      </c>
    </row>
    <row r="4180" spans="1:10" x14ac:dyDescent="0.3">
      <c r="A4180" t="str">
        <f t="shared" si="65"/>
        <v>VIVO Y04 128GBMax Negocios + Ilimitado 79.90CUOTA</v>
      </c>
      <c r="B4180" s="69" t="str">
        <f>precio_alta!A94</f>
        <v>Corriente</v>
      </c>
      <c r="C4180" s="69" t="str">
        <f>precio_alta!B94</f>
        <v>4G</v>
      </c>
      <c r="D4180" s="69" t="str">
        <f>precio_alta!C94</f>
        <v>VIVO</v>
      </c>
      <c r="E4180" s="69" t="str">
        <f>precio_alta!D94</f>
        <v>VIVO Y04 128GB</v>
      </c>
      <c r="F4180" s="69">
        <f>precio_alta!E94</f>
        <v>489</v>
      </c>
      <c r="G4180" s="69" t="str">
        <f>precio_alta!F94</f>
        <v>Android</v>
      </c>
      <c r="H4180" s="69" t="s">
        <v>188</v>
      </c>
      <c r="I4180" t="s">
        <v>41</v>
      </c>
      <c r="J4180" s="69">
        <f>precio_alta!U94</f>
        <v>563</v>
      </c>
    </row>
    <row r="4181" spans="1:10" x14ac:dyDescent="0.3">
      <c r="A4181" t="str">
        <f t="shared" si="65"/>
        <v>VIVO Y11 128GB 5GMax Negocios + Ilimitado 79.90CUOTA</v>
      </c>
      <c r="B4181" s="69" t="str">
        <f>precio_alta!A95</f>
        <v>Corriente</v>
      </c>
      <c r="C4181" s="69" t="str">
        <f>precio_alta!B95</f>
        <v>5G</v>
      </c>
      <c r="D4181" s="69" t="str">
        <f>precio_alta!C95</f>
        <v>VIVO</v>
      </c>
      <c r="E4181" s="69" t="str">
        <f>precio_alta!D95</f>
        <v>VIVO Y11 128GB 5G</v>
      </c>
      <c r="F4181" s="69">
        <f>precio_alta!E95</f>
        <v>819</v>
      </c>
      <c r="G4181" s="69" t="str">
        <f>precio_alta!F95</f>
        <v>Android</v>
      </c>
      <c r="H4181" s="69" t="s">
        <v>188</v>
      </c>
      <c r="I4181" t="s">
        <v>41</v>
      </c>
      <c r="J4181" s="69">
        <f>precio_alta!U95</f>
        <v>947</v>
      </c>
    </row>
    <row r="4182" spans="1:10" x14ac:dyDescent="0.3">
      <c r="A4182" t="str">
        <f t="shared" si="65"/>
        <v>VIVO Y21 256GB 5GMax Negocios + Ilimitado 79.90CUOTA</v>
      </c>
      <c r="B4182" s="69" t="str">
        <f>precio_alta!A96</f>
        <v>Corriente</v>
      </c>
      <c r="C4182" s="69" t="str">
        <f>precio_alta!B96</f>
        <v>5G</v>
      </c>
      <c r="D4182" s="69" t="str">
        <f>precio_alta!C96</f>
        <v>VIVO</v>
      </c>
      <c r="E4182" s="69" t="str">
        <f>precio_alta!D96</f>
        <v>VIVO Y21 256GB 5G</v>
      </c>
      <c r="F4182" s="69">
        <f>precio_alta!E96</f>
        <v>1029</v>
      </c>
      <c r="G4182" s="69" t="str">
        <f>precio_alta!F96</f>
        <v>Android</v>
      </c>
      <c r="H4182" s="69" t="s">
        <v>188</v>
      </c>
      <c r="I4182" t="s">
        <v>41</v>
      </c>
      <c r="J4182" s="69">
        <f>precio_alta!U96</f>
        <v>1187</v>
      </c>
    </row>
    <row r="4183" spans="1:10" x14ac:dyDescent="0.3">
      <c r="A4183" t="str">
        <f t="shared" si="65"/>
        <v>VIVO Y21D 256GBMax Negocios + Ilimitado 79.90CUOTA</v>
      </c>
      <c r="B4183" s="69" t="str">
        <f>precio_alta!A97</f>
        <v>Corriente</v>
      </c>
      <c r="C4183" s="69" t="str">
        <f>precio_alta!B97</f>
        <v>4G</v>
      </c>
      <c r="D4183" s="69" t="str">
        <f>precio_alta!C97</f>
        <v>VIVO</v>
      </c>
      <c r="E4183" s="69" t="str">
        <f>precio_alta!D97</f>
        <v>VIVO Y21D 256GB</v>
      </c>
      <c r="F4183" s="69">
        <f>precio_alta!E97</f>
        <v>849</v>
      </c>
      <c r="G4183" s="69" t="str">
        <f>precio_alta!F97</f>
        <v>Android</v>
      </c>
      <c r="H4183" s="69" t="s">
        <v>188</v>
      </c>
      <c r="I4183" t="s">
        <v>41</v>
      </c>
      <c r="J4183" s="69">
        <f>precio_alta!U97</f>
        <v>971</v>
      </c>
    </row>
    <row r="4184" spans="1:10" x14ac:dyDescent="0.3">
      <c r="A4184" t="str">
        <f t="shared" si="65"/>
        <v>VIVO Y31 256GB 5GMax Negocios + Ilimitado 79.90CUOTA</v>
      </c>
      <c r="B4184" s="69" t="str">
        <f>precio_alta!A98</f>
        <v>Corriente</v>
      </c>
      <c r="C4184" s="69" t="str">
        <f>precio_alta!B98</f>
        <v>5G</v>
      </c>
      <c r="D4184" s="69" t="str">
        <f>precio_alta!C98</f>
        <v>VIVO</v>
      </c>
      <c r="E4184" s="69" t="str">
        <f>precio_alta!D98</f>
        <v>VIVO Y31 256GB 5G</v>
      </c>
      <c r="F4184" s="69">
        <f>precio_alta!E98</f>
        <v>1309</v>
      </c>
      <c r="G4184" s="69" t="str">
        <f>precio_alta!F98</f>
        <v>Android</v>
      </c>
      <c r="H4184" s="69" t="s">
        <v>188</v>
      </c>
      <c r="I4184" t="s">
        <v>41</v>
      </c>
      <c r="J4184" s="69">
        <f>precio_alta!U98</f>
        <v>1511</v>
      </c>
    </row>
    <row r="4185" spans="1:10" x14ac:dyDescent="0.3">
      <c r="A4185" t="str">
        <f t="shared" si="65"/>
        <v>VIVO Y31 256GB 5G NEWMax Negocios + Ilimitado 79.90CUOTA</v>
      </c>
      <c r="B4185" s="69" t="str">
        <f>precio_alta!A99</f>
        <v>Corriente</v>
      </c>
      <c r="C4185" s="69" t="str">
        <f>precio_alta!B99</f>
        <v>5G</v>
      </c>
      <c r="D4185" s="69" t="str">
        <f>precio_alta!C99</f>
        <v>VIVO</v>
      </c>
      <c r="E4185" s="69" t="str">
        <f>precio_alta!D99</f>
        <v>VIVO Y31 256GB 5G NEW</v>
      </c>
      <c r="F4185" s="69">
        <f>precio_alta!E99</f>
        <v>1289</v>
      </c>
      <c r="G4185" s="69" t="str">
        <f>precio_alta!F99</f>
        <v>Android</v>
      </c>
      <c r="H4185" s="69" t="s">
        <v>188</v>
      </c>
      <c r="I4185" t="s">
        <v>41</v>
      </c>
      <c r="J4185" s="69">
        <f>precio_alta!U99</f>
        <v>1487</v>
      </c>
    </row>
    <row r="4186" spans="1:10" x14ac:dyDescent="0.3">
      <c r="A4186" t="str">
        <f t="shared" si="65"/>
        <v>XIAOMI 14T 512GB 5GMax Negocios + Ilimitado 79.90CUOTA</v>
      </c>
      <c r="B4186" s="69" t="str">
        <f>precio_alta!A100</f>
        <v>Corriente</v>
      </c>
      <c r="C4186" s="69" t="str">
        <f>precio_alta!B100</f>
        <v>5G</v>
      </c>
      <c r="D4186" s="69" t="str">
        <f>precio_alta!C100</f>
        <v>XIAOMI</v>
      </c>
      <c r="E4186" s="69" t="str">
        <f>precio_alta!D100</f>
        <v>XIAOMI 14T 512GB 5G</v>
      </c>
      <c r="F4186" s="69">
        <f>precio_alta!E100</f>
        <v>2659</v>
      </c>
      <c r="G4186" s="69" t="str">
        <f>precio_alta!F100</f>
        <v>Android</v>
      </c>
      <c r="H4186" s="69" t="s">
        <v>188</v>
      </c>
      <c r="I4186" t="s">
        <v>41</v>
      </c>
      <c r="J4186" s="69">
        <f>precio_alta!U100</f>
        <v>3059</v>
      </c>
    </row>
    <row r="4187" spans="1:10" x14ac:dyDescent="0.3">
      <c r="A4187" t="str">
        <f t="shared" si="65"/>
        <v>XIAOMI 15T 512GB 5GMax Negocios + Ilimitado 79.90CUOTA</v>
      </c>
      <c r="B4187" s="69" t="str">
        <f>precio_alta!A101</f>
        <v>Corriente</v>
      </c>
      <c r="C4187" s="69" t="str">
        <f>precio_alta!B101</f>
        <v>5G</v>
      </c>
      <c r="D4187" s="69" t="str">
        <f>precio_alta!C101</f>
        <v>XIAOMI</v>
      </c>
      <c r="E4187" s="69" t="str">
        <f>precio_alta!D101</f>
        <v>XIAOMI 15T 512GB 5G</v>
      </c>
      <c r="F4187" s="69">
        <f>precio_alta!E101</f>
        <v>2569</v>
      </c>
      <c r="G4187" s="69" t="str">
        <f>precio_alta!F101</f>
        <v>Android</v>
      </c>
      <c r="H4187" s="69" t="s">
        <v>188</v>
      </c>
      <c r="I4187" t="s">
        <v>41</v>
      </c>
      <c r="J4187" s="69">
        <f>precio_alta!U101</f>
        <v>2963</v>
      </c>
    </row>
    <row r="4188" spans="1:10" x14ac:dyDescent="0.3">
      <c r="A4188" t="str">
        <f t="shared" si="65"/>
        <v>XIAOMI 15T PRO 512GB 5GMax Negocios + Ilimitado 79.90CUOTA</v>
      </c>
      <c r="B4188" s="69" t="str">
        <f>precio_alta!A102</f>
        <v>Corriente</v>
      </c>
      <c r="C4188" s="69" t="str">
        <f>precio_alta!B102</f>
        <v>5G</v>
      </c>
      <c r="D4188" s="69" t="str">
        <f>precio_alta!C102</f>
        <v>XIAOMI</v>
      </c>
      <c r="E4188" s="69" t="str">
        <f>precio_alta!D102</f>
        <v>XIAOMI 15T PRO 512GB 5G</v>
      </c>
      <c r="F4188" s="69">
        <f>precio_alta!E102</f>
        <v>3619</v>
      </c>
      <c r="G4188" s="69" t="str">
        <f>precio_alta!F102</f>
        <v>Android</v>
      </c>
      <c r="H4188" s="69" t="s">
        <v>188</v>
      </c>
      <c r="I4188" t="s">
        <v>41</v>
      </c>
      <c r="J4188" s="69">
        <f>precio_alta!U102</f>
        <v>4163</v>
      </c>
    </row>
    <row r="4189" spans="1:10" x14ac:dyDescent="0.3">
      <c r="A4189" t="str">
        <f t="shared" si="65"/>
        <v>XIAOMI 17 ULTRA 512GB 5GMax Negocios + Ilimitado 79.90CUOTA</v>
      </c>
      <c r="B4189" s="69" t="str">
        <f>precio_alta!A103</f>
        <v>Corriente</v>
      </c>
      <c r="C4189" s="69" t="str">
        <f>precio_alta!B103</f>
        <v>5G</v>
      </c>
      <c r="D4189" s="69" t="str">
        <f>precio_alta!C103</f>
        <v>XIAOMI</v>
      </c>
      <c r="E4189" s="69" t="str">
        <f>precio_alta!D103</f>
        <v>XIAOMI 17 ULTRA 512GB 5G</v>
      </c>
      <c r="F4189" s="69">
        <f>precio_alta!E103</f>
        <v>6169</v>
      </c>
      <c r="G4189" s="69" t="str">
        <f>precio_alta!F103</f>
        <v>Android</v>
      </c>
      <c r="H4189" s="69" t="s">
        <v>188</v>
      </c>
      <c r="I4189" t="s">
        <v>41</v>
      </c>
      <c r="J4189" s="69">
        <f>precio_alta!U103</f>
        <v>7103</v>
      </c>
    </row>
    <row r="4190" spans="1:10" x14ac:dyDescent="0.3">
      <c r="A4190" t="str">
        <f t="shared" si="65"/>
        <v>XIAOMI 17T 512GB 5GMax Negocios + Ilimitado 79.90CUOTA</v>
      </c>
      <c r="B4190" s="69" t="str">
        <f>precio_alta!A104</f>
        <v>Corriente</v>
      </c>
      <c r="C4190" s="69" t="str">
        <f>precio_alta!B104</f>
        <v>5G</v>
      </c>
      <c r="D4190" s="69" t="str">
        <f>precio_alta!C104</f>
        <v>XIAOMI</v>
      </c>
      <c r="E4190" s="69" t="str">
        <f>precio_alta!D104</f>
        <v>XIAOMI 17T 512GB 5G</v>
      </c>
      <c r="F4190" s="69">
        <f>precio_alta!E104</f>
        <v>3089</v>
      </c>
      <c r="G4190" s="69" t="str">
        <f>precio_alta!F104</f>
        <v>Android</v>
      </c>
      <c r="H4190" s="69" t="s">
        <v>188</v>
      </c>
      <c r="I4190" t="s">
        <v>41</v>
      </c>
      <c r="J4190" s="69">
        <f>precio_alta!U104</f>
        <v>3563</v>
      </c>
    </row>
    <row r="4191" spans="1:10" x14ac:dyDescent="0.3">
      <c r="A4191" t="str">
        <f t="shared" si="65"/>
        <v>XIAOMI 17T PRO 512GB 5GMax Negocios + Ilimitado 79.90CUOTA</v>
      </c>
      <c r="B4191" s="69" t="str">
        <f>precio_alta!A105</f>
        <v>Corriente</v>
      </c>
      <c r="C4191" s="69" t="str">
        <f>precio_alta!B105</f>
        <v>5G</v>
      </c>
      <c r="D4191" s="69" t="str">
        <f>precio_alta!C105</f>
        <v>XIAOMI</v>
      </c>
      <c r="E4191" s="69" t="str">
        <f>precio_alta!D105</f>
        <v>XIAOMI 17T PRO 512GB 5G</v>
      </c>
      <c r="F4191" s="69">
        <f>precio_alta!E105</f>
        <v>3929</v>
      </c>
      <c r="G4191" s="69" t="str">
        <f>precio_alta!F105</f>
        <v>Android</v>
      </c>
      <c r="H4191" s="69" t="s">
        <v>188</v>
      </c>
      <c r="I4191" t="s">
        <v>41</v>
      </c>
      <c r="J4191" s="69">
        <f>precio_alta!U105</f>
        <v>4523</v>
      </c>
    </row>
    <row r="4192" spans="1:10" x14ac:dyDescent="0.3">
      <c r="A4192" t="str">
        <f t="shared" si="65"/>
        <v>XIAOMI REDMI 15 256GBMax Negocios + Ilimitado 79.90CUOTA</v>
      </c>
      <c r="B4192" s="69" t="str">
        <f>precio_alta!A106</f>
        <v>Corriente</v>
      </c>
      <c r="C4192" s="69" t="str">
        <f>precio_alta!B106</f>
        <v>4G</v>
      </c>
      <c r="D4192" s="69" t="str">
        <f>precio_alta!C106</f>
        <v>XIAOMI</v>
      </c>
      <c r="E4192" s="69" t="str">
        <f>precio_alta!D106</f>
        <v>XIAOMI REDMI 15 256GB</v>
      </c>
      <c r="F4192" s="69">
        <f>precio_alta!E106</f>
        <v>939</v>
      </c>
      <c r="G4192" s="69" t="str">
        <f>precio_alta!F106</f>
        <v>Android</v>
      </c>
      <c r="H4192" s="69" t="s">
        <v>188</v>
      </c>
      <c r="I4192" t="s">
        <v>41</v>
      </c>
      <c r="J4192" s="69">
        <f>precio_alta!U106</f>
        <v>1079</v>
      </c>
    </row>
    <row r="4193" spans="1:10" x14ac:dyDescent="0.3">
      <c r="A4193" t="str">
        <f t="shared" si="65"/>
        <v>XIAOMI REDMI 15C 256GBMax Negocios + Ilimitado 79.90CUOTA</v>
      </c>
      <c r="B4193" s="69" t="str">
        <f>precio_alta!A107</f>
        <v>Corriente</v>
      </c>
      <c r="C4193" s="69" t="str">
        <f>precio_alta!B107</f>
        <v>4G</v>
      </c>
      <c r="D4193" s="69" t="str">
        <f>precio_alta!C107</f>
        <v>XIAOMI</v>
      </c>
      <c r="E4193" s="69" t="str">
        <f>precio_alta!D107</f>
        <v>XIAOMI REDMI 15C 256GB</v>
      </c>
      <c r="F4193" s="69">
        <f>precio_alta!E107</f>
        <v>709</v>
      </c>
      <c r="G4193" s="69" t="str">
        <f>precio_alta!F107</f>
        <v>Android</v>
      </c>
      <c r="H4193" s="69" t="s">
        <v>188</v>
      </c>
      <c r="I4193" t="s">
        <v>41</v>
      </c>
      <c r="J4193" s="69">
        <f>precio_alta!U107</f>
        <v>815</v>
      </c>
    </row>
    <row r="4194" spans="1:10" x14ac:dyDescent="0.3">
      <c r="A4194" t="str">
        <f t="shared" si="65"/>
        <v>XIAOMI REDMI A5 128GBMax Negocios + Ilimitado 79.90CUOTA</v>
      </c>
      <c r="B4194" s="69" t="str">
        <f>precio_alta!A108</f>
        <v>Corriente</v>
      </c>
      <c r="C4194" s="69" t="str">
        <f>precio_alta!B108</f>
        <v>4G</v>
      </c>
      <c r="D4194" s="69" t="str">
        <f>precio_alta!C108</f>
        <v>XIAOMI</v>
      </c>
      <c r="E4194" s="69" t="str">
        <f>precio_alta!D108</f>
        <v>XIAOMI REDMI A5 128GB</v>
      </c>
      <c r="F4194" s="69">
        <f>precio_alta!E108</f>
        <v>379</v>
      </c>
      <c r="G4194" s="69" t="str">
        <f>precio_alta!F108</f>
        <v>Android</v>
      </c>
      <c r="H4194" s="69" t="s">
        <v>188</v>
      </c>
      <c r="I4194" t="s">
        <v>41</v>
      </c>
      <c r="J4194" s="69">
        <f>precio_alta!U108</f>
        <v>431</v>
      </c>
    </row>
    <row r="4195" spans="1:10" x14ac:dyDescent="0.3">
      <c r="A4195" t="str">
        <f t="shared" si="65"/>
        <v>XIAOMI REDMI A7 PRO 128GBMax Negocios + Ilimitado 79.90CUOTA</v>
      </c>
      <c r="B4195" s="69" t="str">
        <f>precio_alta!A109</f>
        <v>Corriente</v>
      </c>
      <c r="C4195" s="69" t="str">
        <f>precio_alta!B109</f>
        <v>4G</v>
      </c>
      <c r="D4195" s="69" t="str">
        <f>precio_alta!C109</f>
        <v>XIAOMI</v>
      </c>
      <c r="E4195" s="69" t="str">
        <f>precio_alta!D109</f>
        <v>XIAOMI REDMI A7 PRO 128GB</v>
      </c>
      <c r="F4195" s="69">
        <f>precio_alta!E109</f>
        <v>489</v>
      </c>
      <c r="G4195" s="69" t="str">
        <f>precio_alta!F109</f>
        <v>Android</v>
      </c>
      <c r="H4195" s="69" t="s">
        <v>188</v>
      </c>
      <c r="I4195" t="s">
        <v>41</v>
      </c>
      <c r="J4195" s="69">
        <f>precio_alta!U109</f>
        <v>563</v>
      </c>
    </row>
    <row r="4196" spans="1:10" x14ac:dyDescent="0.3">
      <c r="A4196" t="str">
        <f t="shared" si="65"/>
        <v>XIAOMI REDMI NOTE 10 PRO 128GB SEMax Negocios + Ilimitado 79.90CUOTA</v>
      </c>
      <c r="B4196" s="69" t="str">
        <f>precio_alta!A110</f>
        <v>Corriente</v>
      </c>
      <c r="C4196" s="69" t="str">
        <f>precio_alta!B110</f>
        <v>4.5G</v>
      </c>
      <c r="D4196" s="69" t="str">
        <f>precio_alta!C110</f>
        <v>XIAOMI</v>
      </c>
      <c r="E4196" s="69" t="str">
        <f>precio_alta!D110</f>
        <v>XIAOMI REDMI NOTE 10 PRO 128GB SE</v>
      </c>
      <c r="F4196" s="69">
        <f>precio_alta!E110</f>
        <v>1369</v>
      </c>
      <c r="G4196" s="69" t="str">
        <f>precio_alta!F110</f>
        <v>Android</v>
      </c>
      <c r="H4196" s="69" t="s">
        <v>188</v>
      </c>
      <c r="I4196" t="s">
        <v>41</v>
      </c>
      <c r="J4196" s="69">
        <f>precio_alta!U110</f>
        <v>1583</v>
      </c>
    </row>
    <row r="4197" spans="1:10" x14ac:dyDescent="0.3">
      <c r="A4197" t="str">
        <f t="shared" si="65"/>
        <v>XIAOMI REDMI NOTE 12 PRO PLUS 256GB 5GMax Negocios + Ilimitado 79.90CUOTA</v>
      </c>
      <c r="B4197" s="69" t="str">
        <f>precio_alta!A111</f>
        <v>Corriente</v>
      </c>
      <c r="C4197" s="69" t="str">
        <f>precio_alta!B111</f>
        <v>5G</v>
      </c>
      <c r="D4197" s="69" t="str">
        <f>precio_alta!C111</f>
        <v>XIAOMI</v>
      </c>
      <c r="E4197" s="69" t="str">
        <f>precio_alta!D111</f>
        <v>XIAOMI REDMI NOTE 12 PRO PLUS 256GB 5G</v>
      </c>
      <c r="F4197" s="69">
        <f>precio_alta!E111</f>
        <v>2039</v>
      </c>
      <c r="G4197" s="69" t="str">
        <f>precio_alta!F111</f>
        <v>Android</v>
      </c>
      <c r="H4197" s="69" t="s">
        <v>188</v>
      </c>
      <c r="I4197" t="s">
        <v>41</v>
      </c>
      <c r="J4197" s="69">
        <f>precio_alta!U111</f>
        <v>2351</v>
      </c>
    </row>
    <row r="4198" spans="1:10" x14ac:dyDescent="0.3">
      <c r="A4198" t="str">
        <f t="shared" si="65"/>
        <v>XIAOMI REDMI NOTE 15 256GB 5GMax Negocios + Ilimitado 79.90CUOTA</v>
      </c>
      <c r="B4198" s="69" t="str">
        <f>precio_alta!A112</f>
        <v>Corriente</v>
      </c>
      <c r="C4198" s="69" t="str">
        <f>precio_alta!B112</f>
        <v>5G</v>
      </c>
      <c r="D4198" s="69" t="str">
        <f>precio_alta!C112</f>
        <v>XIAOMI</v>
      </c>
      <c r="E4198" s="69" t="str">
        <f>precio_alta!D112</f>
        <v>XIAOMI REDMI NOTE 15 256GB 5G</v>
      </c>
      <c r="F4198" s="69">
        <f>precio_alta!E112</f>
        <v>1109</v>
      </c>
      <c r="G4198" s="69" t="str">
        <f>precio_alta!F112</f>
        <v>Android</v>
      </c>
      <c r="H4198" s="69" t="s">
        <v>188</v>
      </c>
      <c r="I4198" t="s">
        <v>41</v>
      </c>
      <c r="J4198" s="69">
        <f>precio_alta!U112</f>
        <v>1271</v>
      </c>
    </row>
    <row r="4199" spans="1:10" x14ac:dyDescent="0.3">
      <c r="A4199" t="str">
        <f t="shared" si="65"/>
        <v>XIAOMI REDMI NOTE 15 PRO 512GB 5GMax Negocios + Ilimitado 79.90CUOTA</v>
      </c>
      <c r="B4199" s="69" t="str">
        <f>precio_alta!A113</f>
        <v>Corriente</v>
      </c>
      <c r="C4199" s="69" t="str">
        <f>precio_alta!B113</f>
        <v>5G</v>
      </c>
      <c r="D4199" s="69" t="str">
        <f>precio_alta!C113</f>
        <v>XIAOMI</v>
      </c>
      <c r="E4199" s="69" t="str">
        <f>precio_alta!D113</f>
        <v>XIAOMI REDMI NOTE 15 PRO 512GB 5G</v>
      </c>
      <c r="F4199" s="69">
        <f>precio_alta!E113</f>
        <v>1659</v>
      </c>
      <c r="G4199" s="69" t="str">
        <f>precio_alta!F113</f>
        <v>Android</v>
      </c>
      <c r="H4199" s="69" t="s">
        <v>188</v>
      </c>
      <c r="I4199" t="s">
        <v>41</v>
      </c>
      <c r="J4199" s="69">
        <f>precio_alta!U113</f>
        <v>1907</v>
      </c>
    </row>
    <row r="4200" spans="1:10" x14ac:dyDescent="0.3">
      <c r="A4200" t="str">
        <f t="shared" si="65"/>
        <v>XIAOMI REDMI NOTE 15 PRO PLUS 512GB 5GMax Negocios + Ilimitado 79.90CUOTA</v>
      </c>
      <c r="B4200" s="69" t="str">
        <f>precio_alta!A114</f>
        <v>Corriente</v>
      </c>
      <c r="C4200" s="69" t="str">
        <f>precio_alta!B114</f>
        <v>5G</v>
      </c>
      <c r="D4200" s="69" t="str">
        <f>precio_alta!C114</f>
        <v>XIAOMI</v>
      </c>
      <c r="E4200" s="69" t="str">
        <f>precio_alta!D114</f>
        <v>XIAOMI REDMI NOTE 15 PRO PLUS 512GB 5G</v>
      </c>
      <c r="F4200" s="69">
        <f>precio_alta!E114</f>
        <v>1879</v>
      </c>
      <c r="G4200" s="69" t="str">
        <f>precio_alta!F114</f>
        <v>Android</v>
      </c>
      <c r="H4200" s="69" t="s">
        <v>188</v>
      </c>
      <c r="I4200" t="s">
        <v>41</v>
      </c>
      <c r="J4200" s="69">
        <f>precio_alta!U114</f>
        <v>2171</v>
      </c>
    </row>
    <row r="4201" spans="1:10" x14ac:dyDescent="0.3">
      <c r="A4201" t="str">
        <f t="shared" si="65"/>
        <v>ZTE BLADE A36 64GBMax Negocios + Ilimitado 79.90CUOTA</v>
      </c>
      <c r="B4201" s="69" t="str">
        <f>precio_alta!A115</f>
        <v>Corriente</v>
      </c>
      <c r="C4201" s="69" t="str">
        <f>precio_alta!B115</f>
        <v>4G</v>
      </c>
      <c r="D4201" s="69" t="str">
        <f>precio_alta!C115</f>
        <v>ZTE</v>
      </c>
      <c r="E4201" s="69" t="str">
        <f>precio_alta!D115</f>
        <v>ZTE BLADE A36 64GB</v>
      </c>
      <c r="F4201" s="69">
        <f>precio_alta!E115</f>
        <v>439</v>
      </c>
      <c r="G4201" s="69" t="str">
        <f>precio_alta!F115</f>
        <v>Android</v>
      </c>
      <c r="H4201" s="69" t="s">
        <v>188</v>
      </c>
      <c r="I4201" t="s">
        <v>41</v>
      </c>
      <c r="J4201" s="69">
        <f>precio_alta!U115</f>
        <v>503</v>
      </c>
    </row>
    <row r="4202" spans="1:10" x14ac:dyDescent="0.3">
      <c r="A4202" t="str">
        <f t="shared" si="65"/>
        <v>ZTE BLADE A56 PRO 128GBMax Negocios + Ilimitado 79.90CUOTA</v>
      </c>
      <c r="B4202" s="69" t="str">
        <f>precio_alta!A116</f>
        <v>Corriente</v>
      </c>
      <c r="C4202" s="69" t="str">
        <f>precio_alta!B116</f>
        <v>4G</v>
      </c>
      <c r="D4202" s="69" t="str">
        <f>precio_alta!C116</f>
        <v>ZTE</v>
      </c>
      <c r="E4202" s="69" t="str">
        <f>precio_alta!D116</f>
        <v>ZTE BLADE A56 PRO 128GB</v>
      </c>
      <c r="F4202" s="69">
        <f>precio_alta!E116</f>
        <v>439</v>
      </c>
      <c r="G4202" s="69" t="str">
        <f>precio_alta!F116</f>
        <v>Android</v>
      </c>
      <c r="H4202" s="69" t="s">
        <v>188</v>
      </c>
      <c r="I4202" t="s">
        <v>41</v>
      </c>
      <c r="J4202" s="69">
        <f>precio_alta!U116</f>
        <v>503</v>
      </c>
    </row>
    <row r="4203" spans="1:10" x14ac:dyDescent="0.3">
      <c r="A4203" t="str">
        <f t="shared" si="65"/>
        <v>ZTE BLADE A57 PRO 128GBMax Negocios + Ilimitado 79.90CUOTA</v>
      </c>
      <c r="B4203" s="69" t="str">
        <f>precio_alta!A117</f>
        <v>Corriente</v>
      </c>
      <c r="C4203" s="69" t="str">
        <f>precio_alta!B117</f>
        <v>4G</v>
      </c>
      <c r="D4203" s="69" t="str">
        <f>precio_alta!C117</f>
        <v>ZTE</v>
      </c>
      <c r="E4203" s="69" t="str">
        <f>precio_alta!D117</f>
        <v>ZTE BLADE A57 PRO 128GB</v>
      </c>
      <c r="F4203" s="69">
        <f>precio_alta!E117</f>
        <v>559</v>
      </c>
      <c r="G4203" s="69" t="str">
        <f>precio_alta!F117</f>
        <v>Android</v>
      </c>
      <c r="H4203" s="69" t="s">
        <v>188</v>
      </c>
      <c r="I4203" t="s">
        <v>41</v>
      </c>
      <c r="J4203" s="69">
        <f>precio_alta!U117</f>
        <v>635</v>
      </c>
    </row>
    <row r="4204" spans="1:10" x14ac:dyDescent="0.3">
      <c r="A4204" t="str">
        <f t="shared" si="65"/>
        <v>ZTE BLADE A76 256GB 5GMax Negocios + Ilimitado 79.90CUOTA</v>
      </c>
      <c r="B4204" s="69" t="str">
        <f>precio_alta!A118</f>
        <v>Corriente</v>
      </c>
      <c r="C4204" s="69" t="str">
        <f>precio_alta!B118</f>
        <v>5G</v>
      </c>
      <c r="D4204" s="69" t="str">
        <f>precio_alta!C118</f>
        <v>ZTE</v>
      </c>
      <c r="E4204" s="69" t="str">
        <f>precio_alta!D118</f>
        <v>ZTE BLADE A76 256GB 5G</v>
      </c>
      <c r="F4204" s="69">
        <f>precio_alta!E118</f>
        <v>709</v>
      </c>
      <c r="G4204" s="69" t="str">
        <f>precio_alta!F118</f>
        <v>Android</v>
      </c>
      <c r="H4204" s="69" t="s">
        <v>188</v>
      </c>
      <c r="I4204" t="s">
        <v>41</v>
      </c>
      <c r="J4204" s="69">
        <f>precio_alta!U118</f>
        <v>815</v>
      </c>
    </row>
    <row r="4205" spans="1:10" x14ac:dyDescent="0.3">
      <c r="A4205" t="str">
        <f t="shared" si="65"/>
        <v>ZTE BLADE V70 MAX 256GBMax Negocios + Ilimitado 79.90CUOTA</v>
      </c>
      <c r="B4205" s="69" t="str">
        <f>precio_alta!A119</f>
        <v>Corriente</v>
      </c>
      <c r="C4205" s="69" t="str">
        <f>precio_alta!B119</f>
        <v>4G</v>
      </c>
      <c r="D4205" s="69" t="str">
        <f>precio_alta!C119</f>
        <v>ZTE</v>
      </c>
      <c r="E4205" s="69" t="str">
        <f>precio_alta!D119</f>
        <v>ZTE BLADE V70 MAX 256GB</v>
      </c>
      <c r="F4205" s="69">
        <f>precio_alta!E119</f>
        <v>599</v>
      </c>
      <c r="G4205" s="69" t="str">
        <f>precio_alta!F119</f>
        <v>Android</v>
      </c>
      <c r="H4205" s="69" t="s">
        <v>188</v>
      </c>
      <c r="I4205" t="s">
        <v>41</v>
      </c>
      <c r="J4205" s="69">
        <f>precio_alta!U119</f>
        <v>683</v>
      </c>
    </row>
    <row r="4206" spans="1:10" x14ac:dyDescent="0.3">
      <c r="A4206" t="str">
        <f t="shared" si="65"/>
        <v>ZTE NUBIA AIR 256GB 5GMax Negocios + Ilimitado 79.90CUOTA</v>
      </c>
      <c r="B4206" s="69" t="str">
        <f>precio_alta!A120</f>
        <v>Corriente</v>
      </c>
      <c r="C4206" s="69" t="str">
        <f>precio_alta!B120</f>
        <v>5G</v>
      </c>
      <c r="D4206" s="69" t="str">
        <f>precio_alta!C120</f>
        <v>ZTE</v>
      </c>
      <c r="E4206" s="69" t="str">
        <f>precio_alta!D120</f>
        <v>ZTE NUBIA AIR 256GB 5G</v>
      </c>
      <c r="F4206" s="69">
        <f>precio_alta!E120</f>
        <v>1069</v>
      </c>
      <c r="G4206" s="69" t="str">
        <f>precio_alta!F120</f>
        <v>Android</v>
      </c>
      <c r="H4206" s="69" t="s">
        <v>188</v>
      </c>
      <c r="I4206" t="s">
        <v>41</v>
      </c>
      <c r="J4206" s="69">
        <f>precio_alta!U120</f>
        <v>1223</v>
      </c>
    </row>
    <row r="4207" spans="1:10" x14ac:dyDescent="0.3">
      <c r="A4207" t="str">
        <f t="shared" si="65"/>
        <v>ZTE NUBIA AIR 512GB 5GMax Negocios + Ilimitado 79.90CUOTA</v>
      </c>
      <c r="B4207" s="69" t="str">
        <f>precio_alta!A121</f>
        <v>Corriente</v>
      </c>
      <c r="C4207" s="69" t="str">
        <f>precio_alta!B121</f>
        <v>5G</v>
      </c>
      <c r="D4207" s="69" t="str">
        <f>precio_alta!C121</f>
        <v>ZTE</v>
      </c>
      <c r="E4207" s="69" t="str">
        <f>precio_alta!D121</f>
        <v>ZTE NUBIA AIR 512GB 5G</v>
      </c>
      <c r="F4207" s="69">
        <f>precio_alta!E121</f>
        <v>1369</v>
      </c>
      <c r="G4207" s="69" t="str">
        <f>precio_alta!F121</f>
        <v>Android</v>
      </c>
      <c r="H4207" s="69" t="s">
        <v>188</v>
      </c>
      <c r="I4207" t="s">
        <v>41</v>
      </c>
      <c r="J4207" s="69">
        <f>precio_alta!U121</f>
        <v>1571</v>
      </c>
    </row>
    <row r="4208" spans="1:10" x14ac:dyDescent="0.3">
      <c r="A4208" t="str">
        <f t="shared" si="65"/>
        <v>ZTE NUBIA NEO3 256GB 5GMax Negocios + Ilimitado 79.90CUOTA</v>
      </c>
      <c r="B4208" s="69" t="str">
        <f>precio_alta!A122</f>
        <v>Corriente</v>
      </c>
      <c r="C4208" s="69" t="str">
        <f>precio_alta!B122</f>
        <v>5G</v>
      </c>
      <c r="D4208" s="69" t="str">
        <f>precio_alta!C122</f>
        <v>ZTE</v>
      </c>
      <c r="E4208" s="69" t="str">
        <f>precio_alta!D122</f>
        <v>ZTE NUBIA NEO3 256GB 5G</v>
      </c>
      <c r="F4208" s="69">
        <f>precio_alta!E122</f>
        <v>919</v>
      </c>
      <c r="G4208" s="69" t="str">
        <f>precio_alta!F122</f>
        <v>Android</v>
      </c>
      <c r="H4208" s="69" t="s">
        <v>188</v>
      </c>
      <c r="I4208" t="s">
        <v>41</v>
      </c>
      <c r="J4208" s="69">
        <f>precio_alta!U122</f>
        <v>1055</v>
      </c>
    </row>
    <row r="4209" spans="1:10" x14ac:dyDescent="0.3">
      <c r="A4209" t="str">
        <f t="shared" si="65"/>
        <v>ZTE NUBIA NEO5 256GB 5GMax Negocios + Ilimitado 79.90CUOTA</v>
      </c>
      <c r="B4209" s="69" t="str">
        <f>precio_alta!A123</f>
        <v>Corriente</v>
      </c>
      <c r="C4209" s="69" t="str">
        <f>precio_alta!B123</f>
        <v>5G</v>
      </c>
      <c r="D4209" s="69" t="str">
        <f>precio_alta!C123</f>
        <v>ZTE</v>
      </c>
      <c r="E4209" s="69" t="str">
        <f>precio_alta!D123</f>
        <v>ZTE NUBIA NEO5 256GB 5G</v>
      </c>
      <c r="F4209" s="69">
        <f>precio_alta!E123</f>
        <v>1109</v>
      </c>
      <c r="G4209" s="69" t="str">
        <f>precio_alta!F123</f>
        <v>Android</v>
      </c>
      <c r="H4209" s="69" t="s">
        <v>188</v>
      </c>
      <c r="I4209" t="s">
        <v>41</v>
      </c>
      <c r="J4209" s="69">
        <f>precio_alta!U123</f>
        <v>1271</v>
      </c>
    </row>
    <row r="4210" spans="1:10" x14ac:dyDescent="0.3">
      <c r="A4210" t="str">
        <f t="shared" si="65"/>
        <v>ZTE NUBIA V80 MAX 256GBMax Negocios + Ilimitado 79.90CUOTA</v>
      </c>
      <c r="B4210" s="69" t="str">
        <f>precio_alta!A124</f>
        <v>Corriente</v>
      </c>
      <c r="C4210" s="69" t="str">
        <f>precio_alta!B124</f>
        <v>4G</v>
      </c>
      <c r="D4210" s="69" t="str">
        <f>precio_alta!C124</f>
        <v>ZTE</v>
      </c>
      <c r="E4210" s="69" t="str">
        <f>precio_alta!D124</f>
        <v>ZTE NUBIA V80 MAX 256GB</v>
      </c>
      <c r="F4210" s="69">
        <f>precio_alta!E124</f>
        <v>629</v>
      </c>
      <c r="G4210" s="69" t="str">
        <f>precio_alta!F124</f>
        <v>Android</v>
      </c>
      <c r="H4210" s="69" t="s">
        <v>188</v>
      </c>
      <c r="I4210" t="s">
        <v>41</v>
      </c>
      <c r="J4210" s="69">
        <f>precio_alta!U124</f>
        <v>719</v>
      </c>
    </row>
    <row r="4211" spans="1:10" x14ac:dyDescent="0.3">
      <c r="A4211" t="str">
        <f t="shared" si="65"/>
        <v>ZTE NUBIA V80 PRO 256GBMax Negocios + Ilimitado 79.90CUOTA</v>
      </c>
      <c r="B4211" s="69" t="str">
        <f>precio_alta!A125</f>
        <v>Corriente</v>
      </c>
      <c r="C4211" s="69" t="str">
        <f>precio_alta!B125</f>
        <v>4G</v>
      </c>
      <c r="D4211" s="69" t="str">
        <f>precio_alta!C125</f>
        <v>ZTE</v>
      </c>
      <c r="E4211" s="69" t="str">
        <f>precio_alta!D125</f>
        <v>ZTE NUBIA V80 PRO 256GB</v>
      </c>
      <c r="F4211" s="69">
        <f>precio_alta!E125</f>
        <v>659</v>
      </c>
      <c r="G4211" s="69" t="str">
        <f>precio_alta!F125</f>
        <v>Android</v>
      </c>
      <c r="H4211" s="69" t="s">
        <v>188</v>
      </c>
      <c r="I4211" t="s">
        <v>41</v>
      </c>
      <c r="J4211" s="69">
        <f>precio_alta!U125</f>
        <v>755</v>
      </c>
    </row>
    <row r="4212" spans="1:10" x14ac:dyDescent="0.3">
      <c r="A4212" t="e">
        <f t="shared" si="65"/>
        <v>#REF!</v>
      </c>
      <c r="B4212" s="69" t="e">
        <f>precio_alta!#REF!</f>
        <v>#REF!</v>
      </c>
      <c r="C4212" s="69" t="e">
        <f>precio_alta!#REF!</f>
        <v>#REF!</v>
      </c>
      <c r="D4212" s="69" t="e">
        <f>precio_alta!#REF!</f>
        <v>#REF!</v>
      </c>
      <c r="E4212" s="69" t="e">
        <f>precio_alta!#REF!</f>
        <v>#REF!</v>
      </c>
      <c r="F4212" s="69" t="e">
        <f>precio_alta!#REF!</f>
        <v>#REF!</v>
      </c>
      <c r="G4212" s="69" t="e">
        <f>precio_alta!#REF!</f>
        <v>#REF!</v>
      </c>
      <c r="H4212" s="69" t="s">
        <v>188</v>
      </c>
      <c r="I4212" t="s">
        <v>41</v>
      </c>
      <c r="J4212" s="69" t="e">
        <f>precio_alta!#REF!</f>
        <v>#REF!</v>
      </c>
    </row>
    <row r="4213" spans="1:10" x14ac:dyDescent="0.3">
      <c r="A4213" t="e">
        <f t="shared" si="65"/>
        <v>#REF!</v>
      </c>
      <c r="B4213" s="69" t="e">
        <f>precio_alta!#REF!</f>
        <v>#REF!</v>
      </c>
      <c r="C4213" s="69" t="e">
        <f>precio_alta!#REF!</f>
        <v>#REF!</v>
      </c>
      <c r="D4213" s="69" t="e">
        <f>precio_alta!#REF!</f>
        <v>#REF!</v>
      </c>
      <c r="E4213" s="69" t="e">
        <f>precio_alta!#REF!</f>
        <v>#REF!</v>
      </c>
      <c r="F4213" s="69" t="e">
        <f>precio_alta!#REF!</f>
        <v>#REF!</v>
      </c>
      <c r="G4213" s="69" t="e">
        <f>precio_alta!#REF!</f>
        <v>#REF!</v>
      </c>
      <c r="H4213" s="69" t="s">
        <v>188</v>
      </c>
      <c r="I4213" t="s">
        <v>41</v>
      </c>
      <c r="J4213" s="69" t="e">
        <f>precio_alta!#REF!</f>
        <v>#REF!</v>
      </c>
    </row>
    <row r="4214" spans="1:10" x14ac:dyDescent="0.3">
      <c r="A4214" t="e">
        <f t="shared" si="65"/>
        <v>#REF!</v>
      </c>
      <c r="B4214" s="69" t="e">
        <f>precio_alta!#REF!</f>
        <v>#REF!</v>
      </c>
      <c r="C4214" s="69" t="e">
        <f>precio_alta!#REF!</f>
        <v>#REF!</v>
      </c>
      <c r="D4214" s="69" t="e">
        <f>precio_alta!#REF!</f>
        <v>#REF!</v>
      </c>
      <c r="E4214" s="69" t="e">
        <f>precio_alta!#REF!</f>
        <v>#REF!</v>
      </c>
      <c r="F4214" s="69" t="e">
        <f>precio_alta!#REF!</f>
        <v>#REF!</v>
      </c>
      <c r="G4214" s="69" t="e">
        <f>precio_alta!#REF!</f>
        <v>#REF!</v>
      </c>
      <c r="H4214" s="69" t="s">
        <v>188</v>
      </c>
      <c r="I4214" t="s">
        <v>41</v>
      </c>
      <c r="J4214" s="69" t="e">
        <f>precio_alta!#REF!</f>
        <v>#REF!</v>
      </c>
    </row>
    <row r="4215" spans="1:10" x14ac:dyDescent="0.3">
      <c r="A4215" t="e">
        <f t="shared" si="65"/>
        <v>#REF!</v>
      </c>
      <c r="B4215" s="69" t="e">
        <f>precio_alta!#REF!</f>
        <v>#REF!</v>
      </c>
      <c r="C4215" s="69" t="e">
        <f>precio_alta!#REF!</f>
        <v>#REF!</v>
      </c>
      <c r="D4215" s="69" t="e">
        <f>precio_alta!#REF!</f>
        <v>#REF!</v>
      </c>
      <c r="E4215" s="69" t="e">
        <f>precio_alta!#REF!</f>
        <v>#REF!</v>
      </c>
      <c r="F4215" s="69" t="e">
        <f>precio_alta!#REF!</f>
        <v>#REF!</v>
      </c>
      <c r="G4215" s="69" t="e">
        <f>precio_alta!#REF!</f>
        <v>#REF!</v>
      </c>
      <c r="H4215" s="69" t="s">
        <v>188</v>
      </c>
      <c r="I4215" t="s">
        <v>41</v>
      </c>
      <c r="J4215" s="69" t="e">
        <f>precio_alta!#REF!</f>
        <v>#REF!</v>
      </c>
    </row>
    <row r="4216" spans="1:10" x14ac:dyDescent="0.3">
      <c r="A4216" t="e">
        <f t="shared" si="65"/>
        <v>#REF!</v>
      </c>
      <c r="B4216" s="69" t="e">
        <f>precio_alta!#REF!</f>
        <v>#REF!</v>
      </c>
      <c r="C4216" s="69" t="e">
        <f>precio_alta!#REF!</f>
        <v>#REF!</v>
      </c>
      <c r="D4216" s="69" t="e">
        <f>precio_alta!#REF!</f>
        <v>#REF!</v>
      </c>
      <c r="E4216" s="69" t="e">
        <f>precio_alta!#REF!</f>
        <v>#REF!</v>
      </c>
      <c r="F4216" s="69" t="e">
        <f>precio_alta!#REF!</f>
        <v>#REF!</v>
      </c>
      <c r="G4216" s="69" t="e">
        <f>precio_alta!#REF!</f>
        <v>#REF!</v>
      </c>
      <c r="H4216" s="69" t="s">
        <v>188</v>
      </c>
      <c r="I4216" t="s">
        <v>41</v>
      </c>
      <c r="J4216" s="69" t="e">
        <f>precio_alta!#REF!</f>
        <v>#REF!</v>
      </c>
    </row>
    <row r="4217" spans="1:10" x14ac:dyDescent="0.3">
      <c r="A4217" t="e">
        <f t="shared" si="65"/>
        <v>#REF!</v>
      </c>
      <c r="B4217" s="69" t="e">
        <f>precio_alta!#REF!</f>
        <v>#REF!</v>
      </c>
      <c r="C4217" s="69" t="e">
        <f>precio_alta!#REF!</f>
        <v>#REF!</v>
      </c>
      <c r="D4217" s="69" t="e">
        <f>precio_alta!#REF!</f>
        <v>#REF!</v>
      </c>
      <c r="E4217" s="69" t="e">
        <f>precio_alta!#REF!</f>
        <v>#REF!</v>
      </c>
      <c r="F4217" s="69" t="e">
        <f>precio_alta!#REF!</f>
        <v>#REF!</v>
      </c>
      <c r="G4217" s="69" t="e">
        <f>precio_alta!#REF!</f>
        <v>#REF!</v>
      </c>
      <c r="H4217" s="69" t="s">
        <v>188</v>
      </c>
      <c r="I4217" t="s">
        <v>41</v>
      </c>
      <c r="J4217" s="69" t="e">
        <f>precio_alta!#REF!</f>
        <v>#REF!</v>
      </c>
    </row>
    <row r="4218" spans="1:10" x14ac:dyDescent="0.3">
      <c r="A4218" t="e">
        <f t="shared" si="65"/>
        <v>#REF!</v>
      </c>
      <c r="B4218" s="69" t="e">
        <f>precio_alta!#REF!</f>
        <v>#REF!</v>
      </c>
      <c r="C4218" s="69" t="e">
        <f>precio_alta!#REF!</f>
        <v>#REF!</v>
      </c>
      <c r="D4218" s="69" t="e">
        <f>precio_alta!#REF!</f>
        <v>#REF!</v>
      </c>
      <c r="E4218" s="69" t="e">
        <f>precio_alta!#REF!</f>
        <v>#REF!</v>
      </c>
      <c r="F4218" s="69" t="e">
        <f>precio_alta!#REF!</f>
        <v>#REF!</v>
      </c>
      <c r="G4218" s="69" t="e">
        <f>precio_alta!#REF!</f>
        <v>#REF!</v>
      </c>
      <c r="H4218" s="69" t="s">
        <v>188</v>
      </c>
      <c r="I4218" t="s">
        <v>41</v>
      </c>
      <c r="J4218" s="69" t="e">
        <f>precio_alta!#REF!</f>
        <v>#REF!</v>
      </c>
    </row>
    <row r="4219" spans="1:10" x14ac:dyDescent="0.3">
      <c r="A4219" t="e">
        <f t="shared" si="65"/>
        <v>#REF!</v>
      </c>
      <c r="B4219" s="69" t="e">
        <f>precio_alta!#REF!</f>
        <v>#REF!</v>
      </c>
      <c r="C4219" s="69" t="e">
        <f>precio_alta!#REF!</f>
        <v>#REF!</v>
      </c>
      <c r="D4219" s="69" t="e">
        <f>precio_alta!#REF!</f>
        <v>#REF!</v>
      </c>
      <c r="E4219" s="69" t="e">
        <f>precio_alta!#REF!</f>
        <v>#REF!</v>
      </c>
      <c r="F4219" s="69" t="e">
        <f>precio_alta!#REF!</f>
        <v>#REF!</v>
      </c>
      <c r="G4219" s="69" t="e">
        <f>precio_alta!#REF!</f>
        <v>#REF!</v>
      </c>
      <c r="H4219" s="69" t="s">
        <v>188</v>
      </c>
      <c r="I4219" t="s">
        <v>41</v>
      </c>
      <c r="J4219" s="69" t="e">
        <f>precio_alta!#REF!</f>
        <v>#REF!</v>
      </c>
    </row>
    <row r="4220" spans="1:10" x14ac:dyDescent="0.3">
      <c r="A4220" t="e">
        <f t="shared" si="65"/>
        <v>#REF!</v>
      </c>
      <c r="B4220" s="69" t="e">
        <f>precio_alta!#REF!</f>
        <v>#REF!</v>
      </c>
      <c r="C4220" s="69" t="e">
        <f>precio_alta!#REF!</f>
        <v>#REF!</v>
      </c>
      <c r="D4220" s="69" t="e">
        <f>precio_alta!#REF!</f>
        <v>#REF!</v>
      </c>
      <c r="E4220" s="69" t="e">
        <f>precio_alta!#REF!</f>
        <v>#REF!</v>
      </c>
      <c r="F4220" s="69" t="e">
        <f>precio_alta!#REF!</f>
        <v>#REF!</v>
      </c>
      <c r="G4220" s="69" t="e">
        <f>precio_alta!#REF!</f>
        <v>#REF!</v>
      </c>
      <c r="H4220" s="69" t="s">
        <v>188</v>
      </c>
      <c r="I4220" t="s">
        <v>41</v>
      </c>
      <c r="J4220" s="69" t="e">
        <f>precio_alta!#REF!</f>
        <v>#REF!</v>
      </c>
    </row>
    <row r="4221" spans="1:10" x14ac:dyDescent="0.3">
      <c r="A4221" t="e">
        <f t="shared" si="65"/>
        <v>#REF!</v>
      </c>
      <c r="B4221" s="69" t="e">
        <f>precio_alta!#REF!</f>
        <v>#REF!</v>
      </c>
      <c r="C4221" s="69" t="e">
        <f>precio_alta!#REF!</f>
        <v>#REF!</v>
      </c>
      <c r="D4221" s="69" t="e">
        <f>precio_alta!#REF!</f>
        <v>#REF!</v>
      </c>
      <c r="E4221" s="69" t="e">
        <f>precio_alta!#REF!</f>
        <v>#REF!</v>
      </c>
      <c r="F4221" s="69" t="e">
        <f>precio_alta!#REF!</f>
        <v>#REF!</v>
      </c>
      <c r="G4221" s="69" t="e">
        <f>precio_alta!#REF!</f>
        <v>#REF!</v>
      </c>
      <c r="H4221" s="69" t="s">
        <v>188</v>
      </c>
      <c r="I4221" t="s">
        <v>41</v>
      </c>
      <c r="J4221" s="69" t="e">
        <f>precio_alta!#REF!</f>
        <v>#REF!</v>
      </c>
    </row>
    <row r="4222" spans="1:10" x14ac:dyDescent="0.3">
      <c r="A4222" t="e">
        <f t="shared" si="65"/>
        <v>#REF!</v>
      </c>
      <c r="B4222" s="69" t="e">
        <f>precio_alta!#REF!</f>
        <v>#REF!</v>
      </c>
      <c r="C4222" s="69" t="e">
        <f>precio_alta!#REF!</f>
        <v>#REF!</v>
      </c>
      <c r="D4222" s="69" t="e">
        <f>precio_alta!#REF!</f>
        <v>#REF!</v>
      </c>
      <c r="E4222" s="69" t="e">
        <f>precio_alta!#REF!</f>
        <v>#REF!</v>
      </c>
      <c r="F4222" s="69" t="e">
        <f>precio_alta!#REF!</f>
        <v>#REF!</v>
      </c>
      <c r="G4222" s="69" t="e">
        <f>precio_alta!#REF!</f>
        <v>#REF!</v>
      </c>
      <c r="H4222" s="69" t="s">
        <v>188</v>
      </c>
      <c r="I4222" t="s">
        <v>41</v>
      </c>
      <c r="J4222" s="69" t="e">
        <f>precio_alta!#REF!</f>
        <v>#REF!</v>
      </c>
    </row>
    <row r="4223" spans="1:10" x14ac:dyDescent="0.3">
      <c r="A4223" t="e">
        <f t="shared" si="65"/>
        <v>#REF!</v>
      </c>
      <c r="B4223" s="69" t="e">
        <f>precio_alta!#REF!</f>
        <v>#REF!</v>
      </c>
      <c r="C4223" s="69" t="e">
        <f>precio_alta!#REF!</f>
        <v>#REF!</v>
      </c>
      <c r="D4223" s="69" t="e">
        <f>precio_alta!#REF!</f>
        <v>#REF!</v>
      </c>
      <c r="E4223" s="69" t="e">
        <f>precio_alta!#REF!</f>
        <v>#REF!</v>
      </c>
      <c r="F4223" s="69" t="e">
        <f>precio_alta!#REF!</f>
        <v>#REF!</v>
      </c>
      <c r="G4223" s="69" t="e">
        <f>precio_alta!#REF!</f>
        <v>#REF!</v>
      </c>
      <c r="H4223" s="69" t="s">
        <v>188</v>
      </c>
      <c r="I4223" t="s">
        <v>41</v>
      </c>
      <c r="J4223" s="69" t="e">
        <f>precio_alta!#REF!</f>
        <v>#REF!</v>
      </c>
    </row>
    <row r="4224" spans="1:10" x14ac:dyDescent="0.3">
      <c r="A4224" t="e">
        <f t="shared" si="65"/>
        <v>#REF!</v>
      </c>
      <c r="B4224" s="69" t="e">
        <f>precio_alta!#REF!</f>
        <v>#REF!</v>
      </c>
      <c r="C4224" s="69" t="e">
        <f>precio_alta!#REF!</f>
        <v>#REF!</v>
      </c>
      <c r="D4224" s="69" t="e">
        <f>precio_alta!#REF!</f>
        <v>#REF!</v>
      </c>
      <c r="E4224" s="69" t="e">
        <f>precio_alta!#REF!</f>
        <v>#REF!</v>
      </c>
      <c r="F4224" s="69" t="e">
        <f>precio_alta!#REF!</f>
        <v>#REF!</v>
      </c>
      <c r="G4224" s="69" t="e">
        <f>precio_alta!#REF!</f>
        <v>#REF!</v>
      </c>
      <c r="H4224" s="69" t="s">
        <v>188</v>
      </c>
      <c r="I4224" t="s">
        <v>41</v>
      </c>
      <c r="J4224" s="69" t="e">
        <f>precio_alta!#REF!</f>
        <v>#REF!</v>
      </c>
    </row>
    <row r="4225" spans="1:10" x14ac:dyDescent="0.3">
      <c r="A4225" t="str">
        <f t="shared" si="65"/>
        <v>0Max Negocios + Ilimitado 79.90CUOTA</v>
      </c>
      <c r="B4225" s="69">
        <f>precio_alta!A127</f>
        <v>0</v>
      </c>
      <c r="C4225" s="69">
        <f>precio_alta!B127</f>
        <v>0</v>
      </c>
      <c r="D4225" s="69">
        <f>precio_alta!C127</f>
        <v>0</v>
      </c>
      <c r="E4225" s="69">
        <f>precio_alta!D127</f>
        <v>0</v>
      </c>
      <c r="F4225" s="69">
        <f>precio_alta!E127</f>
        <v>0</v>
      </c>
      <c r="G4225" s="69">
        <f>precio_alta!F127</f>
        <v>0</v>
      </c>
      <c r="H4225" s="69" t="s">
        <v>188</v>
      </c>
      <c r="I4225" t="s">
        <v>41</v>
      </c>
      <c r="J4225" s="69">
        <f>precio_alta!U127</f>
        <v>0</v>
      </c>
    </row>
    <row r="4226" spans="1:10" x14ac:dyDescent="0.3">
      <c r="A4226" t="str">
        <f t="shared" si="65"/>
        <v>0Max Negocios + Ilimitado 79.90CUOTA</v>
      </c>
      <c r="B4226" s="69">
        <f>precio_alta!A128</f>
        <v>0</v>
      </c>
      <c r="C4226" s="69">
        <f>precio_alta!B128</f>
        <v>0</v>
      </c>
      <c r="D4226" s="69">
        <f>precio_alta!C128</f>
        <v>0</v>
      </c>
      <c r="E4226" s="69">
        <f>precio_alta!D128</f>
        <v>0</v>
      </c>
      <c r="F4226" s="69">
        <f>precio_alta!E128</f>
        <v>0</v>
      </c>
      <c r="G4226" s="69">
        <f>precio_alta!F128</f>
        <v>0</v>
      </c>
      <c r="H4226" s="69" t="s">
        <v>188</v>
      </c>
      <c r="I4226" t="s">
        <v>41</v>
      </c>
      <c r="J4226" s="69">
        <f>precio_alta!U128</f>
        <v>0</v>
      </c>
    </row>
    <row r="4227" spans="1:10" x14ac:dyDescent="0.3">
      <c r="A4227" t="str">
        <f t="shared" ref="A4227:A4290" si="66">CONCATENATE(E4227,I4227,H4227)</f>
        <v>0Max Negocios + Ilimitado 79.90CUOTA</v>
      </c>
      <c r="B4227" s="69">
        <f>precio_alta!A129</f>
        <v>0</v>
      </c>
      <c r="C4227" s="69">
        <f>precio_alta!B129</f>
        <v>0</v>
      </c>
      <c r="D4227" s="69">
        <f>precio_alta!C129</f>
        <v>0</v>
      </c>
      <c r="E4227" s="69">
        <f>precio_alta!D129</f>
        <v>0</v>
      </c>
      <c r="F4227" s="69">
        <f>precio_alta!E129</f>
        <v>0</v>
      </c>
      <c r="G4227" s="69">
        <f>precio_alta!F129</f>
        <v>0</v>
      </c>
      <c r="H4227" s="69" t="s">
        <v>188</v>
      </c>
      <c r="I4227" t="s">
        <v>41</v>
      </c>
      <c r="J4227" s="69">
        <f>precio_alta!U129</f>
        <v>0</v>
      </c>
    </row>
    <row r="4228" spans="1:10" x14ac:dyDescent="0.3">
      <c r="A4228" t="str">
        <f t="shared" si="66"/>
        <v>0Max Negocios + Ilimitado 79.90CUOTA</v>
      </c>
      <c r="B4228" s="69">
        <f>precio_alta!A130</f>
        <v>0</v>
      </c>
      <c r="C4228" s="69">
        <f>precio_alta!B130</f>
        <v>0</v>
      </c>
      <c r="D4228" s="69">
        <f>precio_alta!C130</f>
        <v>0</v>
      </c>
      <c r="E4228" s="69">
        <f>precio_alta!D130</f>
        <v>0</v>
      </c>
      <c r="F4228" s="69">
        <f>precio_alta!E130</f>
        <v>0</v>
      </c>
      <c r="G4228" s="69">
        <f>precio_alta!F130</f>
        <v>0</v>
      </c>
      <c r="H4228" s="69" t="s">
        <v>188</v>
      </c>
      <c r="I4228" t="s">
        <v>41</v>
      </c>
      <c r="J4228" s="69">
        <f>precio_alta!U130</f>
        <v>0</v>
      </c>
    </row>
    <row r="4229" spans="1:10" x14ac:dyDescent="0.3">
      <c r="A4229" t="str">
        <f t="shared" si="66"/>
        <v>0Max Negocios + Ilimitado 79.90CUOTA</v>
      </c>
      <c r="B4229" s="69">
        <f>precio_alta!A131</f>
        <v>0</v>
      </c>
      <c r="C4229" s="69">
        <f>precio_alta!B131</f>
        <v>0</v>
      </c>
      <c r="D4229" s="69">
        <f>precio_alta!C131</f>
        <v>0</v>
      </c>
      <c r="E4229" s="69">
        <f>precio_alta!D131</f>
        <v>0</v>
      </c>
      <c r="F4229" s="69">
        <f>precio_alta!E131</f>
        <v>0</v>
      </c>
      <c r="G4229" s="69">
        <f>precio_alta!F131</f>
        <v>0</v>
      </c>
      <c r="H4229" s="69" t="s">
        <v>188</v>
      </c>
      <c r="I4229" t="s">
        <v>41</v>
      </c>
      <c r="J4229" s="69">
        <f>precio_alta!U131</f>
        <v>0</v>
      </c>
    </row>
    <row r="4230" spans="1:10" x14ac:dyDescent="0.3">
      <c r="A4230" t="str">
        <f t="shared" si="66"/>
        <v>0Max Negocios + Ilimitado 79.90CUOTA</v>
      </c>
      <c r="B4230" s="69">
        <f>precio_alta!A132</f>
        <v>0</v>
      </c>
      <c r="C4230" s="69">
        <f>precio_alta!B132</f>
        <v>0</v>
      </c>
      <c r="D4230" s="69">
        <f>precio_alta!C132</f>
        <v>0</v>
      </c>
      <c r="E4230" s="69">
        <f>precio_alta!D132</f>
        <v>0</v>
      </c>
      <c r="F4230" s="69">
        <f>precio_alta!E132</f>
        <v>0</v>
      </c>
      <c r="G4230" s="69">
        <f>precio_alta!F132</f>
        <v>0</v>
      </c>
      <c r="H4230" s="69" t="s">
        <v>188</v>
      </c>
      <c r="I4230" t="s">
        <v>41</v>
      </c>
      <c r="J4230" s="69">
        <f>precio_alta!U132</f>
        <v>0</v>
      </c>
    </row>
    <row r="4231" spans="1:10" x14ac:dyDescent="0.3">
      <c r="A4231" t="str">
        <f t="shared" si="66"/>
        <v>0Max Negocios + Ilimitado 79.90CUOTA</v>
      </c>
      <c r="B4231" s="69">
        <f>precio_alta!A133</f>
        <v>0</v>
      </c>
      <c r="C4231" s="69">
        <f>precio_alta!B133</f>
        <v>0</v>
      </c>
      <c r="D4231" s="69">
        <f>precio_alta!C133</f>
        <v>0</v>
      </c>
      <c r="E4231" s="69">
        <f>precio_alta!D133</f>
        <v>0</v>
      </c>
      <c r="F4231" s="69">
        <f>precio_alta!E133</f>
        <v>0</v>
      </c>
      <c r="G4231" s="69">
        <f>precio_alta!F133</f>
        <v>0</v>
      </c>
      <c r="H4231" s="69" t="s">
        <v>188</v>
      </c>
      <c r="I4231" t="s">
        <v>41</v>
      </c>
      <c r="J4231" s="69">
        <f>precio_alta!U133</f>
        <v>0</v>
      </c>
    </row>
    <row r="4232" spans="1:10" x14ac:dyDescent="0.3">
      <c r="A4232" t="str">
        <f t="shared" si="66"/>
        <v>0Max Negocios + Ilimitado 79.90CUOTA</v>
      </c>
      <c r="B4232" s="69">
        <f>precio_alta!A134</f>
        <v>0</v>
      </c>
      <c r="C4232" s="69">
        <f>precio_alta!B134</f>
        <v>0</v>
      </c>
      <c r="D4232" s="69">
        <f>precio_alta!C134</f>
        <v>0</v>
      </c>
      <c r="E4232" s="69">
        <f>precio_alta!D134</f>
        <v>0</v>
      </c>
      <c r="F4232" s="69">
        <f>precio_alta!E134</f>
        <v>0</v>
      </c>
      <c r="G4232" s="69">
        <f>precio_alta!F134</f>
        <v>0</v>
      </c>
      <c r="H4232" s="69" t="s">
        <v>188</v>
      </c>
      <c r="I4232" t="s">
        <v>41</v>
      </c>
      <c r="J4232" s="69">
        <f>precio_alta!U134</f>
        <v>0</v>
      </c>
    </row>
    <row r="4233" spans="1:10" x14ac:dyDescent="0.3">
      <c r="A4233" t="str">
        <f t="shared" si="66"/>
        <v>0Max Negocios + Ilimitado 79.90CUOTA</v>
      </c>
      <c r="B4233" s="69">
        <f>precio_alta!A135</f>
        <v>0</v>
      </c>
      <c r="C4233" s="69">
        <f>precio_alta!B135</f>
        <v>0</v>
      </c>
      <c r="D4233" s="69">
        <f>precio_alta!C135</f>
        <v>0</v>
      </c>
      <c r="E4233" s="69">
        <f>precio_alta!D135</f>
        <v>0</v>
      </c>
      <c r="F4233" s="69">
        <f>precio_alta!E135</f>
        <v>0</v>
      </c>
      <c r="G4233" s="69">
        <f>precio_alta!F135</f>
        <v>0</v>
      </c>
      <c r="H4233" s="69" t="s">
        <v>188</v>
      </c>
      <c r="I4233" t="s">
        <v>41</v>
      </c>
      <c r="J4233" s="69">
        <f>precio_alta!U135</f>
        <v>0</v>
      </c>
    </row>
    <row r="4234" spans="1:10" x14ac:dyDescent="0.3">
      <c r="A4234" t="str">
        <f t="shared" si="66"/>
        <v>0Max Negocios + Ilimitado 79.90CUOTA</v>
      </c>
      <c r="B4234" s="69">
        <f>precio_alta!A136</f>
        <v>0</v>
      </c>
      <c r="C4234" s="69">
        <f>precio_alta!B136</f>
        <v>0</v>
      </c>
      <c r="D4234" s="69">
        <f>precio_alta!C136</f>
        <v>0</v>
      </c>
      <c r="E4234" s="69">
        <f>precio_alta!D136</f>
        <v>0</v>
      </c>
      <c r="F4234" s="69">
        <f>precio_alta!E136</f>
        <v>0</v>
      </c>
      <c r="G4234" s="69">
        <f>precio_alta!F136</f>
        <v>0</v>
      </c>
      <c r="H4234" s="69" t="s">
        <v>188</v>
      </c>
      <c r="I4234" t="s">
        <v>41</v>
      </c>
      <c r="J4234" s="69">
        <f>precio_alta!U136</f>
        <v>0</v>
      </c>
    </row>
    <row r="4235" spans="1:10" x14ac:dyDescent="0.3">
      <c r="A4235" t="str">
        <f t="shared" si="66"/>
        <v>0Max Negocios + Ilimitado 79.90CUOTA</v>
      </c>
      <c r="B4235" s="69">
        <f>precio_alta!A137</f>
        <v>0</v>
      </c>
      <c r="C4235" s="69">
        <f>precio_alta!B137</f>
        <v>0</v>
      </c>
      <c r="D4235" s="69">
        <f>precio_alta!C137</f>
        <v>0</v>
      </c>
      <c r="E4235" s="69">
        <f>precio_alta!D137</f>
        <v>0</v>
      </c>
      <c r="F4235" s="69">
        <f>precio_alta!E137</f>
        <v>0</v>
      </c>
      <c r="G4235" s="69">
        <f>precio_alta!F137</f>
        <v>0</v>
      </c>
      <c r="H4235" s="69" t="s">
        <v>188</v>
      </c>
      <c r="I4235" t="s">
        <v>41</v>
      </c>
      <c r="J4235" s="69">
        <f>precio_alta!U137</f>
        <v>0</v>
      </c>
    </row>
    <row r="4236" spans="1:10" x14ac:dyDescent="0.3">
      <c r="A4236" t="str">
        <f t="shared" si="66"/>
        <v>0Max Negocios + Ilimitado 79.90CUOTA</v>
      </c>
      <c r="B4236" s="69">
        <f>precio_alta!A138</f>
        <v>0</v>
      </c>
      <c r="C4236" s="69">
        <f>precio_alta!B138</f>
        <v>0</v>
      </c>
      <c r="D4236" s="69">
        <f>precio_alta!C138</f>
        <v>0</v>
      </c>
      <c r="E4236" s="69">
        <f>precio_alta!D138</f>
        <v>0</v>
      </c>
      <c r="F4236" s="69">
        <f>precio_alta!E138</f>
        <v>0</v>
      </c>
      <c r="G4236" s="69">
        <f>precio_alta!F138</f>
        <v>0</v>
      </c>
      <c r="H4236" s="69" t="s">
        <v>188</v>
      </c>
      <c r="I4236" t="s">
        <v>41</v>
      </c>
      <c r="J4236" s="69">
        <f>precio_alta!U138</f>
        <v>0</v>
      </c>
    </row>
    <row r="4237" spans="1:10" x14ac:dyDescent="0.3">
      <c r="A4237" t="str">
        <f t="shared" si="66"/>
        <v>0Max Negocios + Ilimitado 79.90CUOTA</v>
      </c>
      <c r="B4237" s="69">
        <f>precio_alta!A139</f>
        <v>0</v>
      </c>
      <c r="C4237" s="69">
        <f>precio_alta!B139</f>
        <v>0</v>
      </c>
      <c r="D4237" s="69">
        <f>precio_alta!C139</f>
        <v>0</v>
      </c>
      <c r="E4237" s="69">
        <f>precio_alta!D139</f>
        <v>0</v>
      </c>
      <c r="F4237" s="69">
        <f>precio_alta!E139</f>
        <v>0</v>
      </c>
      <c r="G4237" s="69">
        <f>precio_alta!F139</f>
        <v>0</v>
      </c>
      <c r="H4237" s="69" t="s">
        <v>188</v>
      </c>
      <c r="I4237" t="s">
        <v>41</v>
      </c>
      <c r="J4237" s="69">
        <f>precio_alta!U139</f>
        <v>0</v>
      </c>
    </row>
    <row r="4238" spans="1:10" x14ac:dyDescent="0.3">
      <c r="A4238" t="str">
        <f t="shared" si="66"/>
        <v>0Max Negocios + Ilimitado 79.90CUOTA</v>
      </c>
      <c r="B4238" s="69">
        <f>precio_alta!A140</f>
        <v>0</v>
      </c>
      <c r="C4238" s="69">
        <f>precio_alta!B140</f>
        <v>0</v>
      </c>
      <c r="D4238" s="69">
        <f>precio_alta!C140</f>
        <v>0</v>
      </c>
      <c r="E4238" s="69">
        <f>precio_alta!D140</f>
        <v>0</v>
      </c>
      <c r="F4238" s="69">
        <f>precio_alta!E140</f>
        <v>0</v>
      </c>
      <c r="G4238" s="69">
        <f>precio_alta!F140</f>
        <v>0</v>
      </c>
      <c r="H4238" s="69" t="s">
        <v>188</v>
      </c>
      <c r="I4238" t="s">
        <v>41</v>
      </c>
      <c r="J4238" s="69">
        <f>precio_alta!U140</f>
        <v>0</v>
      </c>
    </row>
    <row r="4239" spans="1:10" x14ac:dyDescent="0.3">
      <c r="A4239" t="str">
        <f t="shared" si="66"/>
        <v>0Max Negocios + Ilimitado 79.90CUOTA</v>
      </c>
      <c r="B4239" s="69">
        <f>precio_alta!A141</f>
        <v>0</v>
      </c>
      <c r="C4239" s="69">
        <f>precio_alta!B141</f>
        <v>0</v>
      </c>
      <c r="D4239" s="69">
        <f>precio_alta!C141</f>
        <v>0</v>
      </c>
      <c r="E4239" s="69">
        <f>precio_alta!D141</f>
        <v>0</v>
      </c>
      <c r="F4239" s="69">
        <f>precio_alta!E141</f>
        <v>0</v>
      </c>
      <c r="G4239" s="69">
        <f>precio_alta!F141</f>
        <v>0</v>
      </c>
      <c r="H4239" s="69" t="s">
        <v>188</v>
      </c>
      <c r="I4239" t="s">
        <v>41</v>
      </c>
      <c r="J4239" s="69">
        <f>precio_alta!U141</f>
        <v>0</v>
      </c>
    </row>
    <row r="4240" spans="1:10" x14ac:dyDescent="0.3">
      <c r="A4240" t="str">
        <f t="shared" si="66"/>
        <v>0Max Negocios + Ilimitado 79.90CUOTA</v>
      </c>
      <c r="B4240" s="69">
        <f>precio_alta!A142</f>
        <v>0</v>
      </c>
      <c r="C4240" s="69">
        <f>precio_alta!B142</f>
        <v>0</v>
      </c>
      <c r="D4240" s="69">
        <f>precio_alta!C142</f>
        <v>0</v>
      </c>
      <c r="E4240" s="69">
        <f>precio_alta!D142</f>
        <v>0</v>
      </c>
      <c r="F4240" s="69">
        <f>precio_alta!E142</f>
        <v>0</v>
      </c>
      <c r="G4240" s="69">
        <f>precio_alta!F142</f>
        <v>0</v>
      </c>
      <c r="H4240" s="69" t="s">
        <v>188</v>
      </c>
      <c r="I4240" t="s">
        <v>41</v>
      </c>
      <c r="J4240" s="69">
        <f>precio_alta!U142</f>
        <v>0</v>
      </c>
    </row>
    <row r="4241" spans="1:10" x14ac:dyDescent="0.3">
      <c r="A4241" t="str">
        <f t="shared" si="66"/>
        <v>0Max Negocios + Ilimitado 79.90CUOTA</v>
      </c>
      <c r="B4241" s="69">
        <f>precio_alta!A143</f>
        <v>0</v>
      </c>
      <c r="C4241" s="69">
        <f>precio_alta!B143</f>
        <v>0</v>
      </c>
      <c r="D4241" s="69">
        <f>precio_alta!C143</f>
        <v>0</v>
      </c>
      <c r="E4241" s="69">
        <f>precio_alta!D143</f>
        <v>0</v>
      </c>
      <c r="F4241" s="69">
        <f>precio_alta!E143</f>
        <v>0</v>
      </c>
      <c r="G4241" s="69">
        <f>precio_alta!F143</f>
        <v>0</v>
      </c>
      <c r="H4241" s="69" t="s">
        <v>188</v>
      </c>
      <c r="I4241" t="s">
        <v>41</v>
      </c>
      <c r="J4241" s="69">
        <f>precio_alta!U143</f>
        <v>0</v>
      </c>
    </row>
    <row r="4242" spans="1:10" x14ac:dyDescent="0.3">
      <c r="A4242" t="str">
        <f t="shared" si="66"/>
        <v>0Max Negocios + Ilimitado 79.90CUOTA</v>
      </c>
      <c r="B4242" s="69">
        <f>precio_alta!A144</f>
        <v>0</v>
      </c>
      <c r="C4242" s="69">
        <f>precio_alta!B144</f>
        <v>0</v>
      </c>
      <c r="D4242" s="69">
        <f>precio_alta!C144</f>
        <v>0</v>
      </c>
      <c r="E4242" s="69">
        <f>precio_alta!D144</f>
        <v>0</v>
      </c>
      <c r="F4242" s="69">
        <f>precio_alta!E144</f>
        <v>0</v>
      </c>
      <c r="G4242" s="69">
        <f>precio_alta!F144</f>
        <v>0</v>
      </c>
      <c r="H4242" s="69" t="s">
        <v>188</v>
      </c>
      <c r="I4242" t="s">
        <v>41</v>
      </c>
      <c r="J4242" s="69">
        <f>precio_alta!U144</f>
        <v>0</v>
      </c>
    </row>
    <row r="4243" spans="1:10" x14ac:dyDescent="0.3">
      <c r="A4243" t="str">
        <f t="shared" si="66"/>
        <v>0Max Negocios + Ilimitado 79.90CUOTA</v>
      </c>
      <c r="B4243" s="69">
        <f>precio_alta!A145</f>
        <v>0</v>
      </c>
      <c r="C4243" s="69">
        <f>precio_alta!B145</f>
        <v>0</v>
      </c>
      <c r="D4243" s="69">
        <f>precio_alta!C145</f>
        <v>0</v>
      </c>
      <c r="E4243" s="69">
        <f>precio_alta!D145</f>
        <v>0</v>
      </c>
      <c r="F4243" s="69">
        <f>precio_alta!E145</f>
        <v>0</v>
      </c>
      <c r="G4243" s="69">
        <f>precio_alta!F145</f>
        <v>0</v>
      </c>
      <c r="H4243" s="69" t="s">
        <v>188</v>
      </c>
      <c r="I4243" t="s">
        <v>41</v>
      </c>
      <c r="J4243" s="69">
        <f>precio_alta!U145</f>
        <v>0</v>
      </c>
    </row>
    <row r="4244" spans="1:10" x14ac:dyDescent="0.3">
      <c r="A4244" t="str">
        <f t="shared" si="66"/>
        <v>0Max Negocios + Ilimitado 79.90CUOTA</v>
      </c>
      <c r="B4244" s="69">
        <f>precio_alta!A146</f>
        <v>0</v>
      </c>
      <c r="C4244" s="69">
        <f>precio_alta!B146</f>
        <v>0</v>
      </c>
      <c r="D4244" s="69">
        <f>precio_alta!C146</f>
        <v>0</v>
      </c>
      <c r="E4244" s="69">
        <f>precio_alta!D146</f>
        <v>0</v>
      </c>
      <c r="F4244" s="69">
        <f>precio_alta!E146</f>
        <v>0</v>
      </c>
      <c r="G4244" s="69">
        <f>precio_alta!F146</f>
        <v>0</v>
      </c>
      <c r="H4244" s="69" t="s">
        <v>188</v>
      </c>
      <c r="I4244" t="s">
        <v>41</v>
      </c>
      <c r="J4244" s="69">
        <f>precio_alta!U146</f>
        <v>0</v>
      </c>
    </row>
    <row r="4245" spans="1:10" x14ac:dyDescent="0.3">
      <c r="A4245" t="str">
        <f t="shared" si="66"/>
        <v>0Max Negocios + Ilimitado 79.90CUOTA</v>
      </c>
      <c r="B4245" s="69">
        <f>precio_alta!A147</f>
        <v>0</v>
      </c>
      <c r="C4245" s="69">
        <f>precio_alta!B147</f>
        <v>0</v>
      </c>
      <c r="D4245" s="69">
        <f>precio_alta!C147</f>
        <v>0</v>
      </c>
      <c r="E4245" s="69">
        <f>precio_alta!D147</f>
        <v>0</v>
      </c>
      <c r="F4245" s="69">
        <f>precio_alta!E147</f>
        <v>0</v>
      </c>
      <c r="G4245" s="69">
        <f>precio_alta!F147</f>
        <v>0</v>
      </c>
      <c r="H4245" s="69" t="s">
        <v>188</v>
      </c>
      <c r="I4245" t="s">
        <v>41</v>
      </c>
      <c r="J4245" s="69">
        <f>precio_alta!U147</f>
        <v>0</v>
      </c>
    </row>
    <row r="4246" spans="1:10" x14ac:dyDescent="0.3">
      <c r="A4246" t="str">
        <f t="shared" si="66"/>
        <v>0Max Negocios + Ilimitado 79.90CUOTA</v>
      </c>
      <c r="B4246" s="69">
        <f>precio_alta!A148</f>
        <v>0</v>
      </c>
      <c r="C4246" s="69">
        <f>precio_alta!B148</f>
        <v>0</v>
      </c>
      <c r="D4246" s="69">
        <f>precio_alta!C148</f>
        <v>0</v>
      </c>
      <c r="E4246" s="69">
        <f>precio_alta!D148</f>
        <v>0</v>
      </c>
      <c r="F4246" s="69">
        <f>precio_alta!E148</f>
        <v>0</v>
      </c>
      <c r="G4246" s="69">
        <f>precio_alta!F148</f>
        <v>0</v>
      </c>
      <c r="H4246" s="69" t="s">
        <v>188</v>
      </c>
      <c r="I4246" t="s">
        <v>41</v>
      </c>
      <c r="J4246" s="69">
        <f>precio_alta!U148</f>
        <v>0</v>
      </c>
    </row>
    <row r="4247" spans="1:10" x14ac:dyDescent="0.3">
      <c r="A4247" t="str">
        <f t="shared" si="66"/>
        <v>0Max Negocios + Ilimitado 79.90CUOTA</v>
      </c>
      <c r="B4247" s="69">
        <f>precio_alta!A149</f>
        <v>0</v>
      </c>
      <c r="C4247" s="69">
        <f>precio_alta!B149</f>
        <v>0</v>
      </c>
      <c r="D4247" s="69">
        <f>precio_alta!C149</f>
        <v>0</v>
      </c>
      <c r="E4247" s="69">
        <f>precio_alta!D149</f>
        <v>0</v>
      </c>
      <c r="F4247" s="69">
        <f>precio_alta!E149</f>
        <v>0</v>
      </c>
      <c r="G4247" s="69">
        <f>precio_alta!F149</f>
        <v>0</v>
      </c>
      <c r="H4247" s="69" t="s">
        <v>188</v>
      </c>
      <c r="I4247" t="s">
        <v>41</v>
      </c>
      <c r="J4247" s="69">
        <f>precio_alta!U149</f>
        <v>0</v>
      </c>
    </row>
    <row r="4248" spans="1:10" x14ac:dyDescent="0.3">
      <c r="A4248" t="str">
        <f t="shared" si="66"/>
        <v>0Max Negocios + Ilimitado 79.90CUOTA</v>
      </c>
      <c r="B4248" s="69">
        <f>precio_alta!A150</f>
        <v>0</v>
      </c>
      <c r="C4248" s="69">
        <f>precio_alta!B150</f>
        <v>0</v>
      </c>
      <c r="D4248" s="69">
        <f>precio_alta!C150</f>
        <v>0</v>
      </c>
      <c r="E4248" s="69">
        <f>precio_alta!D150</f>
        <v>0</v>
      </c>
      <c r="F4248" s="69">
        <f>precio_alta!E150</f>
        <v>0</v>
      </c>
      <c r="G4248" s="69">
        <f>precio_alta!F150</f>
        <v>0</v>
      </c>
      <c r="H4248" s="69" t="s">
        <v>188</v>
      </c>
      <c r="I4248" t="s">
        <v>41</v>
      </c>
      <c r="J4248" s="69">
        <f>precio_alta!U150</f>
        <v>0</v>
      </c>
    </row>
    <row r="4249" spans="1:10" x14ac:dyDescent="0.3">
      <c r="A4249" t="str">
        <f t="shared" si="66"/>
        <v>0Max Negocios + Ilimitado 79.90CUOTA</v>
      </c>
      <c r="B4249" s="69">
        <f>precio_alta!A151</f>
        <v>0</v>
      </c>
      <c r="C4249" s="69">
        <f>precio_alta!B151</f>
        <v>0</v>
      </c>
      <c r="D4249" s="69">
        <f>precio_alta!C151</f>
        <v>0</v>
      </c>
      <c r="E4249" s="69">
        <f>precio_alta!D151</f>
        <v>0</v>
      </c>
      <c r="F4249" s="69">
        <f>precio_alta!E151</f>
        <v>0</v>
      </c>
      <c r="G4249" s="69">
        <f>precio_alta!F151</f>
        <v>0</v>
      </c>
      <c r="H4249" s="69" t="s">
        <v>188</v>
      </c>
      <c r="I4249" t="s">
        <v>41</v>
      </c>
      <c r="J4249" s="69">
        <f>precio_alta!U151</f>
        <v>0</v>
      </c>
    </row>
    <row r="4250" spans="1:10" x14ac:dyDescent="0.3">
      <c r="A4250" t="str">
        <f t="shared" si="66"/>
        <v>0Max Negocios + Ilimitado 79.90CUOTA</v>
      </c>
      <c r="B4250" s="69">
        <f>precio_alta!A152</f>
        <v>0</v>
      </c>
      <c r="C4250" s="69">
        <f>precio_alta!B152</f>
        <v>0</v>
      </c>
      <c r="D4250" s="69">
        <f>precio_alta!C152</f>
        <v>0</v>
      </c>
      <c r="E4250" s="69">
        <f>precio_alta!D152</f>
        <v>0</v>
      </c>
      <c r="F4250" s="69">
        <f>precio_alta!E152</f>
        <v>0</v>
      </c>
      <c r="G4250" s="69">
        <f>precio_alta!F152</f>
        <v>0</v>
      </c>
      <c r="H4250" s="69" t="s">
        <v>188</v>
      </c>
      <c r="I4250" t="s">
        <v>41</v>
      </c>
      <c r="J4250" s="69">
        <f>precio_alta!U152</f>
        <v>0</v>
      </c>
    </row>
    <row r="4251" spans="1:10" x14ac:dyDescent="0.3">
      <c r="A4251" t="str">
        <f t="shared" si="66"/>
        <v>0Max Negocios + Ilimitado 79.90CUOTA</v>
      </c>
      <c r="B4251" s="69">
        <f>precio_alta!A153</f>
        <v>0</v>
      </c>
      <c r="C4251" s="69">
        <f>precio_alta!B153</f>
        <v>0</v>
      </c>
      <c r="D4251" s="69">
        <f>precio_alta!C153</f>
        <v>0</v>
      </c>
      <c r="E4251" s="69">
        <f>precio_alta!D153</f>
        <v>0</v>
      </c>
      <c r="F4251" s="69">
        <f>precio_alta!E153</f>
        <v>0</v>
      </c>
      <c r="G4251" s="69">
        <f>precio_alta!F153</f>
        <v>0</v>
      </c>
      <c r="H4251" s="69" t="s">
        <v>188</v>
      </c>
      <c r="I4251" t="s">
        <v>41</v>
      </c>
      <c r="J4251" s="69">
        <f>precio_alta!U153</f>
        <v>0</v>
      </c>
    </row>
    <row r="4252" spans="1:10" x14ac:dyDescent="0.3">
      <c r="A4252" t="str">
        <f t="shared" si="66"/>
        <v>0Max Negocios + Ilimitado 79.90CUOTA</v>
      </c>
      <c r="B4252" s="69">
        <f>precio_alta!A154</f>
        <v>0</v>
      </c>
      <c r="C4252" s="69">
        <f>precio_alta!B154</f>
        <v>0</v>
      </c>
      <c r="D4252" s="69">
        <f>precio_alta!C154</f>
        <v>0</v>
      </c>
      <c r="E4252" s="69">
        <f>precio_alta!D154</f>
        <v>0</v>
      </c>
      <c r="F4252" s="69">
        <f>precio_alta!E154</f>
        <v>0</v>
      </c>
      <c r="G4252" s="69">
        <f>precio_alta!F154</f>
        <v>0</v>
      </c>
      <c r="H4252" s="69" t="s">
        <v>188</v>
      </c>
      <c r="I4252" t="s">
        <v>41</v>
      </c>
      <c r="J4252" s="69">
        <f>precio_alta!U154</f>
        <v>0</v>
      </c>
    </row>
    <row r="4253" spans="1:10" x14ac:dyDescent="0.3">
      <c r="A4253" t="str">
        <f t="shared" si="66"/>
        <v>0Max Negocios + Ilimitado 79.90CUOTA</v>
      </c>
      <c r="B4253" s="69">
        <f>precio_alta!A155</f>
        <v>0</v>
      </c>
      <c r="C4253" s="69">
        <f>precio_alta!B155</f>
        <v>0</v>
      </c>
      <c r="D4253" s="69">
        <f>precio_alta!C155</f>
        <v>0</v>
      </c>
      <c r="E4253" s="69">
        <f>precio_alta!D155</f>
        <v>0</v>
      </c>
      <c r="F4253" s="69">
        <f>precio_alta!E155</f>
        <v>0</v>
      </c>
      <c r="G4253" s="69">
        <f>precio_alta!F155</f>
        <v>0</v>
      </c>
      <c r="H4253" s="69" t="s">
        <v>188</v>
      </c>
      <c r="I4253" t="s">
        <v>41</v>
      </c>
      <c r="J4253" s="69">
        <f>precio_alta!U155</f>
        <v>0</v>
      </c>
    </row>
    <row r="4254" spans="1:10" x14ac:dyDescent="0.3">
      <c r="A4254" t="str">
        <f t="shared" si="66"/>
        <v>0Max Negocios + Ilimitado 79.90CUOTA</v>
      </c>
      <c r="B4254" s="69">
        <f>precio_alta!A156</f>
        <v>0</v>
      </c>
      <c r="C4254" s="69">
        <f>precio_alta!B156</f>
        <v>0</v>
      </c>
      <c r="D4254" s="69">
        <f>precio_alta!C156</f>
        <v>0</v>
      </c>
      <c r="E4254" s="69">
        <f>precio_alta!D156</f>
        <v>0</v>
      </c>
      <c r="F4254" s="69">
        <f>precio_alta!E156</f>
        <v>0</v>
      </c>
      <c r="G4254" s="69">
        <f>precio_alta!F156</f>
        <v>0</v>
      </c>
      <c r="H4254" s="69" t="s">
        <v>188</v>
      </c>
      <c r="I4254" t="s">
        <v>41</v>
      </c>
      <c r="J4254" s="69">
        <f>precio_alta!U156</f>
        <v>0</v>
      </c>
    </row>
    <row r="4255" spans="1:10" x14ac:dyDescent="0.3">
      <c r="A4255" t="str">
        <f t="shared" si="66"/>
        <v>0Max Negocios + Ilimitado 79.90CUOTA</v>
      </c>
      <c r="B4255" s="69">
        <f>precio_alta!A157</f>
        <v>0</v>
      </c>
      <c r="C4255" s="69">
        <f>precio_alta!B157</f>
        <v>0</v>
      </c>
      <c r="D4255" s="69">
        <f>precio_alta!C157</f>
        <v>0</v>
      </c>
      <c r="E4255" s="69">
        <f>precio_alta!D157</f>
        <v>0</v>
      </c>
      <c r="F4255" s="69">
        <f>precio_alta!E157</f>
        <v>0</v>
      </c>
      <c r="G4255" s="69">
        <f>precio_alta!F157</f>
        <v>0</v>
      </c>
      <c r="H4255" s="69" t="s">
        <v>188</v>
      </c>
      <c r="I4255" t="s">
        <v>41</v>
      </c>
      <c r="J4255" s="69">
        <f>precio_alta!U157</f>
        <v>0</v>
      </c>
    </row>
    <row r="4256" spans="1:10" x14ac:dyDescent="0.3">
      <c r="A4256" t="str">
        <f t="shared" si="66"/>
        <v>0Max Negocios + Ilimitado 79.90CUOTA</v>
      </c>
      <c r="B4256" s="69">
        <f>precio_alta!A158</f>
        <v>0</v>
      </c>
      <c r="C4256" s="69">
        <f>precio_alta!B158</f>
        <v>0</v>
      </c>
      <c r="D4256" s="69">
        <f>precio_alta!C158</f>
        <v>0</v>
      </c>
      <c r="E4256" s="69">
        <f>precio_alta!D158</f>
        <v>0</v>
      </c>
      <c r="F4256" s="69">
        <f>precio_alta!E158</f>
        <v>0</v>
      </c>
      <c r="G4256" s="69">
        <f>precio_alta!F158</f>
        <v>0</v>
      </c>
      <c r="H4256" s="69" t="s">
        <v>188</v>
      </c>
      <c r="I4256" t="s">
        <v>41</v>
      </c>
      <c r="J4256" s="69">
        <f>precio_alta!U158</f>
        <v>0</v>
      </c>
    </row>
    <row r="4257" spans="1:10" x14ac:dyDescent="0.3">
      <c r="A4257" t="str">
        <f t="shared" si="66"/>
        <v>0Max Negocios + Ilimitado 79.90CUOTA</v>
      </c>
      <c r="B4257" s="69">
        <f>precio_alta!A159</f>
        <v>0</v>
      </c>
      <c r="C4257" s="69">
        <f>precio_alta!B159</f>
        <v>0</v>
      </c>
      <c r="D4257" s="69">
        <f>precio_alta!C159</f>
        <v>0</v>
      </c>
      <c r="E4257" s="69">
        <f>precio_alta!D159</f>
        <v>0</v>
      </c>
      <c r="F4257" s="69">
        <f>precio_alta!E159</f>
        <v>0</v>
      </c>
      <c r="G4257" s="69">
        <f>precio_alta!F159</f>
        <v>0</v>
      </c>
      <c r="H4257" s="69" t="s">
        <v>188</v>
      </c>
      <c r="I4257" t="s">
        <v>41</v>
      </c>
      <c r="J4257" s="69">
        <f>precio_alta!U159</f>
        <v>0</v>
      </c>
    </row>
    <row r="4258" spans="1:10" x14ac:dyDescent="0.3">
      <c r="A4258" t="str">
        <f t="shared" si="66"/>
        <v>0Max Negocios + Ilimitado 79.90CUOTA</v>
      </c>
      <c r="B4258" s="69">
        <f>precio_alta!A160</f>
        <v>0</v>
      </c>
      <c r="C4258" s="69">
        <f>precio_alta!B160</f>
        <v>0</v>
      </c>
      <c r="D4258" s="69">
        <f>precio_alta!C160</f>
        <v>0</v>
      </c>
      <c r="E4258" s="69">
        <f>precio_alta!D160</f>
        <v>0</v>
      </c>
      <c r="F4258" s="69">
        <f>precio_alta!E160</f>
        <v>0</v>
      </c>
      <c r="G4258" s="69">
        <f>precio_alta!F160</f>
        <v>0</v>
      </c>
      <c r="H4258" s="69" t="s">
        <v>188</v>
      </c>
      <c r="I4258" t="s">
        <v>41</v>
      </c>
      <c r="J4258" s="69">
        <f>precio_alta!U160</f>
        <v>0</v>
      </c>
    </row>
    <row r="4259" spans="1:10" x14ac:dyDescent="0.3">
      <c r="A4259" t="str">
        <f t="shared" si="66"/>
        <v>0Max Negocios + Ilimitado 79.90CUOTA</v>
      </c>
      <c r="B4259" s="69">
        <f>precio_alta!A161</f>
        <v>0</v>
      </c>
      <c r="C4259" s="69">
        <f>precio_alta!B161</f>
        <v>0</v>
      </c>
      <c r="D4259" s="69">
        <f>precio_alta!C161</f>
        <v>0</v>
      </c>
      <c r="E4259" s="69">
        <f>precio_alta!D161</f>
        <v>0</v>
      </c>
      <c r="F4259" s="69">
        <f>precio_alta!E161</f>
        <v>0</v>
      </c>
      <c r="G4259" s="69">
        <f>precio_alta!F161</f>
        <v>0</v>
      </c>
      <c r="H4259" s="69" t="s">
        <v>188</v>
      </c>
      <c r="I4259" t="s">
        <v>41</v>
      </c>
      <c r="J4259" s="69">
        <f>precio_alta!U161</f>
        <v>0</v>
      </c>
    </row>
    <row r="4260" spans="1:10" x14ac:dyDescent="0.3">
      <c r="A4260" t="str">
        <f t="shared" si="66"/>
        <v>0Max Negocios + Ilimitado 79.90CUOTA</v>
      </c>
      <c r="B4260" s="69">
        <f>precio_alta!A162</f>
        <v>0</v>
      </c>
      <c r="C4260" s="69">
        <f>precio_alta!B162</f>
        <v>0</v>
      </c>
      <c r="D4260" s="69">
        <f>precio_alta!C162</f>
        <v>0</v>
      </c>
      <c r="E4260" s="69">
        <f>precio_alta!D162</f>
        <v>0</v>
      </c>
      <c r="F4260" s="69">
        <f>precio_alta!E162</f>
        <v>0</v>
      </c>
      <c r="G4260" s="69">
        <f>precio_alta!F162</f>
        <v>0</v>
      </c>
      <c r="H4260" s="69" t="s">
        <v>188</v>
      </c>
      <c r="I4260" t="s">
        <v>41</v>
      </c>
      <c r="J4260" s="69">
        <f>precio_alta!U162</f>
        <v>0</v>
      </c>
    </row>
    <row r="4261" spans="1:10" x14ac:dyDescent="0.3">
      <c r="A4261" t="str">
        <f t="shared" si="66"/>
        <v>0Max Negocios + Ilimitado 79.90CUOTA</v>
      </c>
      <c r="B4261" s="69">
        <f>precio_alta!A163</f>
        <v>0</v>
      </c>
      <c r="C4261" s="69">
        <f>precio_alta!B163</f>
        <v>0</v>
      </c>
      <c r="D4261" s="69">
        <f>precio_alta!C163</f>
        <v>0</v>
      </c>
      <c r="E4261" s="69">
        <f>precio_alta!D163</f>
        <v>0</v>
      </c>
      <c r="F4261" s="69">
        <f>precio_alta!E163</f>
        <v>0</v>
      </c>
      <c r="G4261" s="69">
        <f>precio_alta!F163</f>
        <v>0</v>
      </c>
      <c r="H4261" s="69" t="s">
        <v>188</v>
      </c>
      <c r="I4261" t="s">
        <v>41</v>
      </c>
      <c r="J4261" s="69">
        <f>precio_alta!U163</f>
        <v>0</v>
      </c>
    </row>
    <row r="4262" spans="1:10" x14ac:dyDescent="0.3">
      <c r="A4262" t="str">
        <f t="shared" si="66"/>
        <v>0Max Negocios + Ilimitado 79.90CUOTA</v>
      </c>
      <c r="B4262" s="69">
        <f>precio_alta!A164</f>
        <v>0</v>
      </c>
      <c r="C4262" s="69">
        <f>precio_alta!B164</f>
        <v>0</v>
      </c>
      <c r="D4262" s="69">
        <f>precio_alta!C164</f>
        <v>0</v>
      </c>
      <c r="E4262" s="69">
        <f>precio_alta!D164</f>
        <v>0</v>
      </c>
      <c r="F4262" s="69">
        <f>precio_alta!E164</f>
        <v>0</v>
      </c>
      <c r="G4262" s="69">
        <f>precio_alta!F164</f>
        <v>0</v>
      </c>
      <c r="H4262" s="69" t="s">
        <v>188</v>
      </c>
      <c r="I4262" t="s">
        <v>41</v>
      </c>
      <c r="J4262" s="69">
        <f>precio_alta!U164</f>
        <v>0</v>
      </c>
    </row>
    <row r="4263" spans="1:10" x14ac:dyDescent="0.3">
      <c r="A4263" t="str">
        <f t="shared" si="66"/>
        <v>0Max Negocios + Ilimitado 79.90CUOTA</v>
      </c>
      <c r="B4263" s="69">
        <f>precio_alta!A165</f>
        <v>0</v>
      </c>
      <c r="C4263" s="69">
        <f>precio_alta!B165</f>
        <v>0</v>
      </c>
      <c r="D4263" s="69">
        <f>precio_alta!C165</f>
        <v>0</v>
      </c>
      <c r="E4263" s="69">
        <f>precio_alta!D165</f>
        <v>0</v>
      </c>
      <c r="F4263" s="69">
        <f>precio_alta!E165</f>
        <v>0</v>
      </c>
      <c r="G4263" s="69">
        <f>precio_alta!F165</f>
        <v>0</v>
      </c>
      <c r="H4263" s="69" t="s">
        <v>188</v>
      </c>
      <c r="I4263" t="s">
        <v>41</v>
      </c>
      <c r="J4263" s="69">
        <f>precio_alta!U165</f>
        <v>0</v>
      </c>
    </row>
    <row r="4264" spans="1:10" x14ac:dyDescent="0.3">
      <c r="A4264" t="str">
        <f t="shared" si="66"/>
        <v>0Max Negocios + Ilimitado 79.90CUOTA</v>
      </c>
      <c r="B4264" s="69">
        <f>precio_alta!A166</f>
        <v>0</v>
      </c>
      <c r="C4264" s="69">
        <f>precio_alta!B166</f>
        <v>0</v>
      </c>
      <c r="D4264" s="69">
        <f>precio_alta!C166</f>
        <v>0</v>
      </c>
      <c r="E4264" s="69">
        <f>precio_alta!D166</f>
        <v>0</v>
      </c>
      <c r="F4264" s="69">
        <f>precio_alta!E166</f>
        <v>0</v>
      </c>
      <c r="G4264" s="69">
        <f>precio_alta!F166</f>
        <v>0</v>
      </c>
      <c r="H4264" s="69" t="s">
        <v>188</v>
      </c>
      <c r="I4264" t="s">
        <v>41</v>
      </c>
      <c r="J4264" s="69">
        <f>precio_alta!U166</f>
        <v>0</v>
      </c>
    </row>
    <row r="4265" spans="1:10" x14ac:dyDescent="0.3">
      <c r="A4265" t="str">
        <f t="shared" si="66"/>
        <v>0Max Negocios + Ilimitado 79.90CUOTA</v>
      </c>
      <c r="B4265" s="69">
        <f>precio_alta!A167</f>
        <v>0</v>
      </c>
      <c r="C4265" s="69">
        <f>precio_alta!B167</f>
        <v>0</v>
      </c>
      <c r="D4265" s="69">
        <f>precio_alta!C167</f>
        <v>0</v>
      </c>
      <c r="E4265" s="69">
        <f>precio_alta!D167</f>
        <v>0</v>
      </c>
      <c r="F4265" s="69">
        <f>precio_alta!E167</f>
        <v>0</v>
      </c>
      <c r="G4265" s="69">
        <f>precio_alta!F167</f>
        <v>0</v>
      </c>
      <c r="H4265" s="69" t="s">
        <v>188</v>
      </c>
      <c r="I4265" t="s">
        <v>41</v>
      </c>
      <c r="J4265" s="69">
        <f>precio_alta!U167</f>
        <v>0</v>
      </c>
    </row>
    <row r="4266" spans="1:10" x14ac:dyDescent="0.3">
      <c r="A4266" t="str">
        <f t="shared" si="66"/>
        <v>0Max Negocios + Ilimitado 79.90CUOTA</v>
      </c>
      <c r="B4266" s="69">
        <f>precio_alta!A168</f>
        <v>0</v>
      </c>
      <c r="C4266" s="69">
        <f>precio_alta!B168</f>
        <v>0</v>
      </c>
      <c r="D4266" s="69">
        <f>precio_alta!C168</f>
        <v>0</v>
      </c>
      <c r="E4266" s="69">
        <f>precio_alta!D168</f>
        <v>0</v>
      </c>
      <c r="F4266" s="69">
        <f>precio_alta!E168</f>
        <v>0</v>
      </c>
      <c r="G4266" s="69">
        <f>precio_alta!F168</f>
        <v>0</v>
      </c>
      <c r="H4266" s="69" t="s">
        <v>188</v>
      </c>
      <c r="I4266" t="s">
        <v>41</v>
      </c>
      <c r="J4266" s="69">
        <f>precio_alta!U168</f>
        <v>0</v>
      </c>
    </row>
    <row r="4267" spans="1:10" x14ac:dyDescent="0.3">
      <c r="A4267" t="str">
        <f t="shared" si="66"/>
        <v>0Max Negocios + Ilimitado 79.90CUOTA</v>
      </c>
      <c r="B4267" s="69">
        <f>precio_alta!A169</f>
        <v>0</v>
      </c>
      <c r="C4267" s="69">
        <f>precio_alta!B169</f>
        <v>0</v>
      </c>
      <c r="D4267" s="69">
        <f>precio_alta!C169</f>
        <v>0</v>
      </c>
      <c r="E4267" s="69">
        <f>precio_alta!D169</f>
        <v>0</v>
      </c>
      <c r="F4267" s="69">
        <f>precio_alta!E169</f>
        <v>0</v>
      </c>
      <c r="G4267" s="69">
        <f>precio_alta!F169</f>
        <v>0</v>
      </c>
      <c r="H4267" s="69" t="s">
        <v>188</v>
      </c>
      <c r="I4267" t="s">
        <v>41</v>
      </c>
      <c r="J4267" s="69">
        <f>precio_alta!U169</f>
        <v>0</v>
      </c>
    </row>
    <row r="4268" spans="1:10" x14ac:dyDescent="0.3">
      <c r="A4268" t="str">
        <f t="shared" si="66"/>
        <v>0Max Negocios + Ilimitado 79.90CUOTA</v>
      </c>
      <c r="B4268" s="69">
        <f>precio_alta!A170</f>
        <v>0</v>
      </c>
      <c r="C4268" s="69">
        <f>precio_alta!B170</f>
        <v>0</v>
      </c>
      <c r="D4268" s="69">
        <f>precio_alta!C170</f>
        <v>0</v>
      </c>
      <c r="E4268" s="69">
        <f>precio_alta!D170</f>
        <v>0</v>
      </c>
      <c r="F4268" s="69">
        <f>precio_alta!E170</f>
        <v>0</v>
      </c>
      <c r="G4268" s="69">
        <f>precio_alta!F170</f>
        <v>0</v>
      </c>
      <c r="H4268" s="69" t="s">
        <v>188</v>
      </c>
      <c r="I4268" t="s">
        <v>41</v>
      </c>
      <c r="J4268" s="69">
        <f>precio_alta!U170</f>
        <v>0</v>
      </c>
    </row>
    <row r="4269" spans="1:10" x14ac:dyDescent="0.3">
      <c r="A4269" t="str">
        <f t="shared" si="66"/>
        <v>0Max Negocios + Ilimitado 79.90CUOTA</v>
      </c>
      <c r="B4269" s="69">
        <f>precio_alta!A171</f>
        <v>0</v>
      </c>
      <c r="C4269" s="69">
        <f>precio_alta!B171</f>
        <v>0</v>
      </c>
      <c r="D4269" s="69">
        <f>precio_alta!C171</f>
        <v>0</v>
      </c>
      <c r="E4269" s="69">
        <f>precio_alta!D171</f>
        <v>0</v>
      </c>
      <c r="F4269" s="69">
        <f>precio_alta!E171</f>
        <v>0</v>
      </c>
      <c r="G4269" s="69">
        <f>precio_alta!F171</f>
        <v>0</v>
      </c>
      <c r="H4269" s="69" t="s">
        <v>188</v>
      </c>
      <c r="I4269" t="s">
        <v>41</v>
      </c>
      <c r="J4269" s="69">
        <f>precio_alta!U171</f>
        <v>0</v>
      </c>
    </row>
    <row r="4270" spans="1:10" x14ac:dyDescent="0.3">
      <c r="A4270" t="str">
        <f t="shared" si="66"/>
        <v>0Max Negocios + Ilimitado 79.90CUOTA</v>
      </c>
      <c r="B4270" s="69">
        <f>precio_alta!A172</f>
        <v>0</v>
      </c>
      <c r="C4270" s="69">
        <f>precio_alta!B172</f>
        <v>0</v>
      </c>
      <c r="D4270" s="69">
        <f>precio_alta!C172</f>
        <v>0</v>
      </c>
      <c r="E4270" s="69">
        <f>precio_alta!D172</f>
        <v>0</v>
      </c>
      <c r="F4270" s="69">
        <f>precio_alta!E172</f>
        <v>0</v>
      </c>
      <c r="G4270" s="69">
        <f>precio_alta!F172</f>
        <v>0</v>
      </c>
      <c r="H4270" s="69" t="s">
        <v>188</v>
      </c>
      <c r="I4270" t="s">
        <v>41</v>
      </c>
      <c r="J4270" s="69">
        <f>precio_alta!U172</f>
        <v>0</v>
      </c>
    </row>
    <row r="4271" spans="1:10" x14ac:dyDescent="0.3">
      <c r="A4271" t="str">
        <f t="shared" si="66"/>
        <v>0Max Negocios + Ilimitado 79.90CUOTA</v>
      </c>
      <c r="B4271" s="69">
        <f>precio_alta!A173</f>
        <v>0</v>
      </c>
      <c r="C4271" s="69">
        <f>precio_alta!B173</f>
        <v>0</v>
      </c>
      <c r="D4271" s="69">
        <f>precio_alta!C173</f>
        <v>0</v>
      </c>
      <c r="E4271" s="69">
        <f>precio_alta!D173</f>
        <v>0</v>
      </c>
      <c r="F4271" s="69">
        <f>precio_alta!E173</f>
        <v>0</v>
      </c>
      <c r="G4271" s="69">
        <f>precio_alta!F173</f>
        <v>0</v>
      </c>
      <c r="H4271" s="69" t="s">
        <v>188</v>
      </c>
      <c r="I4271" t="s">
        <v>41</v>
      </c>
      <c r="J4271" s="69">
        <f>precio_alta!U173</f>
        <v>0</v>
      </c>
    </row>
    <row r="4272" spans="1:10" x14ac:dyDescent="0.3">
      <c r="A4272" t="str">
        <f t="shared" si="66"/>
        <v>0Max Negocios + Ilimitado 79.90CUOTA</v>
      </c>
      <c r="B4272" s="69">
        <f>precio_alta!A174</f>
        <v>0</v>
      </c>
      <c r="C4272" s="69">
        <f>precio_alta!B174</f>
        <v>0</v>
      </c>
      <c r="D4272" s="69">
        <f>precio_alta!C174</f>
        <v>0</v>
      </c>
      <c r="E4272" s="69">
        <f>precio_alta!D174</f>
        <v>0</v>
      </c>
      <c r="F4272" s="69">
        <f>precio_alta!E174</f>
        <v>0</v>
      </c>
      <c r="G4272" s="69">
        <f>precio_alta!F174</f>
        <v>0</v>
      </c>
      <c r="H4272" s="69" t="s">
        <v>188</v>
      </c>
      <c r="I4272" t="s">
        <v>41</v>
      </c>
      <c r="J4272" s="69">
        <f>precio_alta!U174</f>
        <v>0</v>
      </c>
    </row>
    <row r="4273" spans="1:10" x14ac:dyDescent="0.3">
      <c r="A4273" t="str">
        <f t="shared" si="66"/>
        <v>0Max Negocios + Ilimitado 79.90CUOTA</v>
      </c>
      <c r="B4273" s="69">
        <f>precio_alta!A175</f>
        <v>0</v>
      </c>
      <c r="C4273" s="69">
        <f>precio_alta!B175</f>
        <v>0</v>
      </c>
      <c r="D4273" s="69">
        <f>precio_alta!C175</f>
        <v>0</v>
      </c>
      <c r="E4273" s="69">
        <f>precio_alta!D175</f>
        <v>0</v>
      </c>
      <c r="F4273" s="69">
        <f>precio_alta!E175</f>
        <v>0</v>
      </c>
      <c r="G4273" s="69">
        <f>precio_alta!F175</f>
        <v>0</v>
      </c>
      <c r="H4273" s="69" t="s">
        <v>188</v>
      </c>
      <c r="I4273" t="s">
        <v>41</v>
      </c>
      <c r="J4273" s="69">
        <f>precio_alta!U175</f>
        <v>0</v>
      </c>
    </row>
    <row r="4274" spans="1:10" x14ac:dyDescent="0.3">
      <c r="A4274" t="str">
        <f t="shared" si="66"/>
        <v>0Max Negocios + Ilimitado 79.90CUOTA</v>
      </c>
      <c r="B4274" s="69">
        <f>precio_alta!A176</f>
        <v>0</v>
      </c>
      <c r="C4274" s="69">
        <f>precio_alta!B176</f>
        <v>0</v>
      </c>
      <c r="D4274" s="69">
        <f>precio_alta!C176</f>
        <v>0</v>
      </c>
      <c r="E4274" s="69">
        <f>precio_alta!D176</f>
        <v>0</v>
      </c>
      <c r="F4274" s="69">
        <f>precio_alta!E176</f>
        <v>0</v>
      </c>
      <c r="G4274" s="69">
        <f>precio_alta!F176</f>
        <v>0</v>
      </c>
      <c r="H4274" s="69" t="s">
        <v>188</v>
      </c>
      <c r="I4274" t="s">
        <v>41</v>
      </c>
      <c r="J4274" s="69">
        <f>precio_alta!U176</f>
        <v>0</v>
      </c>
    </row>
    <row r="4275" spans="1:10" x14ac:dyDescent="0.3">
      <c r="A4275" t="str">
        <f t="shared" si="66"/>
        <v>0Max Negocios + Ilimitado 79.90CUOTA</v>
      </c>
      <c r="B4275" s="69">
        <f>precio_alta!A177</f>
        <v>0</v>
      </c>
      <c r="C4275" s="69">
        <f>precio_alta!B177</f>
        <v>0</v>
      </c>
      <c r="D4275" s="69">
        <f>precio_alta!C177</f>
        <v>0</v>
      </c>
      <c r="E4275" s="69">
        <f>precio_alta!D177</f>
        <v>0</v>
      </c>
      <c r="F4275" s="69">
        <f>precio_alta!E177</f>
        <v>0</v>
      </c>
      <c r="G4275" s="69">
        <f>precio_alta!F177</f>
        <v>0</v>
      </c>
      <c r="H4275" s="69" t="s">
        <v>188</v>
      </c>
      <c r="I4275" t="s">
        <v>41</v>
      </c>
      <c r="J4275" s="69">
        <f>precio_alta!U177</f>
        <v>0</v>
      </c>
    </row>
    <row r="4276" spans="1:10" x14ac:dyDescent="0.3">
      <c r="A4276" t="str">
        <f t="shared" si="66"/>
        <v>0Max Negocios + Ilimitado 79.90CUOTA</v>
      </c>
      <c r="B4276" s="69">
        <f>precio_alta!A178</f>
        <v>0</v>
      </c>
      <c r="C4276" s="69">
        <f>precio_alta!B178</f>
        <v>0</v>
      </c>
      <c r="D4276" s="69">
        <f>precio_alta!C178</f>
        <v>0</v>
      </c>
      <c r="E4276" s="69">
        <f>precio_alta!D178</f>
        <v>0</v>
      </c>
      <c r="F4276" s="69">
        <f>precio_alta!E178</f>
        <v>0</v>
      </c>
      <c r="G4276" s="69">
        <f>precio_alta!F178</f>
        <v>0</v>
      </c>
      <c r="H4276" s="69" t="s">
        <v>188</v>
      </c>
      <c r="I4276" t="s">
        <v>41</v>
      </c>
      <c r="J4276" s="69">
        <f>precio_alta!U178</f>
        <v>0</v>
      </c>
    </row>
    <row r="4277" spans="1:10" x14ac:dyDescent="0.3">
      <c r="A4277" t="str">
        <f t="shared" si="66"/>
        <v>0Max Negocios + Ilimitado 79.90CUOTA</v>
      </c>
      <c r="B4277" s="69">
        <f>precio_alta!A179</f>
        <v>0</v>
      </c>
      <c r="C4277" s="69">
        <f>precio_alta!B179</f>
        <v>0</v>
      </c>
      <c r="D4277" s="69">
        <f>precio_alta!C179</f>
        <v>0</v>
      </c>
      <c r="E4277" s="69">
        <f>precio_alta!D179</f>
        <v>0</v>
      </c>
      <c r="F4277" s="69">
        <f>precio_alta!E179</f>
        <v>0</v>
      </c>
      <c r="G4277" s="69">
        <f>precio_alta!F179</f>
        <v>0</v>
      </c>
      <c r="H4277" s="69" t="s">
        <v>188</v>
      </c>
      <c r="I4277" t="s">
        <v>41</v>
      </c>
      <c r="J4277" s="69">
        <f>precio_alta!U179</f>
        <v>0</v>
      </c>
    </row>
    <row r="4278" spans="1:10" x14ac:dyDescent="0.3">
      <c r="A4278" t="str">
        <f t="shared" si="66"/>
        <v>0Max Negocios + Ilimitado 79.90CUOTA</v>
      </c>
      <c r="B4278" s="69">
        <f>precio_alta!A180</f>
        <v>0</v>
      </c>
      <c r="C4278" s="69">
        <f>precio_alta!B180</f>
        <v>0</v>
      </c>
      <c r="D4278" s="69">
        <f>precio_alta!C180</f>
        <v>0</v>
      </c>
      <c r="E4278" s="69">
        <f>precio_alta!D180</f>
        <v>0</v>
      </c>
      <c r="F4278" s="69">
        <f>precio_alta!E180</f>
        <v>0</v>
      </c>
      <c r="G4278" s="69">
        <f>precio_alta!F180</f>
        <v>0</v>
      </c>
      <c r="H4278" s="69" t="s">
        <v>188</v>
      </c>
      <c r="I4278" t="s">
        <v>41</v>
      </c>
      <c r="J4278" s="69">
        <f>precio_alta!U180</f>
        <v>0</v>
      </c>
    </row>
    <row r="4279" spans="1:10" x14ac:dyDescent="0.3">
      <c r="A4279" t="str">
        <f t="shared" si="66"/>
        <v>0Max Negocios + Ilimitado 79.90CUOTA</v>
      </c>
      <c r="B4279" s="69">
        <f>precio_alta!A181</f>
        <v>0</v>
      </c>
      <c r="C4279" s="69">
        <f>precio_alta!B181</f>
        <v>0</v>
      </c>
      <c r="D4279" s="69">
        <f>precio_alta!C181</f>
        <v>0</v>
      </c>
      <c r="E4279" s="69">
        <f>precio_alta!D181</f>
        <v>0</v>
      </c>
      <c r="F4279" s="69">
        <f>precio_alta!E181</f>
        <v>0</v>
      </c>
      <c r="G4279" s="69">
        <f>precio_alta!F181</f>
        <v>0</v>
      </c>
      <c r="H4279" s="69" t="s">
        <v>188</v>
      </c>
      <c r="I4279" t="s">
        <v>41</v>
      </c>
      <c r="J4279" s="69">
        <f>precio_alta!U181</f>
        <v>0</v>
      </c>
    </row>
    <row r="4280" spans="1:10" x14ac:dyDescent="0.3">
      <c r="A4280" t="str">
        <f t="shared" si="66"/>
        <v>0Max Negocios + Ilimitado 79.90CUOTA</v>
      </c>
      <c r="B4280" s="69">
        <f>precio_alta!A182</f>
        <v>0</v>
      </c>
      <c r="C4280" s="69">
        <f>precio_alta!B182</f>
        <v>0</v>
      </c>
      <c r="D4280" s="69">
        <f>precio_alta!C182</f>
        <v>0</v>
      </c>
      <c r="E4280" s="69">
        <f>precio_alta!D182</f>
        <v>0</v>
      </c>
      <c r="F4280" s="69">
        <f>precio_alta!E182</f>
        <v>0</v>
      </c>
      <c r="G4280" s="69">
        <f>precio_alta!F182</f>
        <v>0</v>
      </c>
      <c r="H4280" s="69" t="s">
        <v>188</v>
      </c>
      <c r="I4280" t="s">
        <v>41</v>
      </c>
      <c r="J4280" s="69">
        <f>precio_alta!U182</f>
        <v>0</v>
      </c>
    </row>
    <row r="4281" spans="1:10" x14ac:dyDescent="0.3">
      <c r="A4281" t="str">
        <f t="shared" si="66"/>
        <v>0Max Negocios + Ilimitado 79.90CUOTA</v>
      </c>
      <c r="B4281" s="69">
        <f>precio_alta!A183</f>
        <v>0</v>
      </c>
      <c r="C4281" s="69">
        <f>precio_alta!B183</f>
        <v>0</v>
      </c>
      <c r="D4281" s="69">
        <f>precio_alta!C183</f>
        <v>0</v>
      </c>
      <c r="E4281" s="69">
        <f>precio_alta!D183</f>
        <v>0</v>
      </c>
      <c r="F4281" s="69">
        <f>precio_alta!E183</f>
        <v>0</v>
      </c>
      <c r="G4281" s="69">
        <f>precio_alta!F183</f>
        <v>0</v>
      </c>
      <c r="H4281" s="69" t="s">
        <v>188</v>
      </c>
      <c r="I4281" t="s">
        <v>41</v>
      </c>
      <c r="J4281" s="69">
        <f>precio_alta!U183</f>
        <v>0</v>
      </c>
    </row>
    <row r="4282" spans="1:10" x14ac:dyDescent="0.3">
      <c r="A4282" t="str">
        <f t="shared" si="66"/>
        <v>0Max Negocios + Ilimitado 79.90CUOTA</v>
      </c>
      <c r="B4282" s="69">
        <f>precio_alta!A184</f>
        <v>0</v>
      </c>
      <c r="C4282" s="69">
        <f>precio_alta!B184</f>
        <v>0</v>
      </c>
      <c r="D4282" s="69">
        <f>precio_alta!C184</f>
        <v>0</v>
      </c>
      <c r="E4282" s="69">
        <f>precio_alta!D184</f>
        <v>0</v>
      </c>
      <c r="F4282" s="69">
        <f>precio_alta!E184</f>
        <v>0</v>
      </c>
      <c r="G4282" s="69">
        <f>precio_alta!F184</f>
        <v>0</v>
      </c>
      <c r="H4282" s="69" t="s">
        <v>188</v>
      </c>
      <c r="I4282" t="s">
        <v>41</v>
      </c>
      <c r="J4282" s="69">
        <f>precio_alta!U184</f>
        <v>0</v>
      </c>
    </row>
    <row r="4283" spans="1:10" x14ac:dyDescent="0.3">
      <c r="A4283" t="str">
        <f t="shared" si="66"/>
        <v>0Max Negocios + Ilimitado 79.90CUOTA</v>
      </c>
      <c r="B4283" s="69">
        <f>precio_alta!A185</f>
        <v>0</v>
      </c>
      <c r="C4283" s="69">
        <f>precio_alta!B185</f>
        <v>0</v>
      </c>
      <c r="D4283" s="69">
        <f>precio_alta!C185</f>
        <v>0</v>
      </c>
      <c r="E4283" s="69">
        <f>precio_alta!D185</f>
        <v>0</v>
      </c>
      <c r="F4283" s="69">
        <f>precio_alta!E185</f>
        <v>0</v>
      </c>
      <c r="G4283" s="69">
        <f>precio_alta!F185</f>
        <v>0</v>
      </c>
      <c r="H4283" s="69" t="s">
        <v>188</v>
      </c>
      <c r="I4283" t="s">
        <v>41</v>
      </c>
      <c r="J4283" s="69">
        <f>precio_alta!U185</f>
        <v>0</v>
      </c>
    </row>
    <row r="4284" spans="1:10" x14ac:dyDescent="0.3">
      <c r="A4284" t="str">
        <f t="shared" si="66"/>
        <v>0Max Negocios + Ilimitado 79.90CUOTA</v>
      </c>
      <c r="B4284" s="69">
        <f>precio_alta!A186</f>
        <v>0</v>
      </c>
      <c r="C4284" s="69">
        <f>precio_alta!B186</f>
        <v>0</v>
      </c>
      <c r="D4284" s="69">
        <f>precio_alta!C186</f>
        <v>0</v>
      </c>
      <c r="E4284" s="69">
        <f>precio_alta!D186</f>
        <v>0</v>
      </c>
      <c r="F4284" s="69">
        <f>precio_alta!E186</f>
        <v>0</v>
      </c>
      <c r="G4284" s="69">
        <f>precio_alta!F186</f>
        <v>0</v>
      </c>
      <c r="H4284" s="69" t="s">
        <v>188</v>
      </c>
      <c r="I4284" t="s">
        <v>41</v>
      </c>
      <c r="J4284" s="69">
        <f>precio_alta!U186</f>
        <v>0</v>
      </c>
    </row>
    <row r="4285" spans="1:10" x14ac:dyDescent="0.3">
      <c r="A4285" t="str">
        <f t="shared" si="66"/>
        <v>0Max Negocios + Ilimitado 79.90CUOTA</v>
      </c>
      <c r="B4285" s="69">
        <f>precio_alta!A187</f>
        <v>0</v>
      </c>
      <c r="C4285" s="69">
        <f>precio_alta!B187</f>
        <v>0</v>
      </c>
      <c r="D4285" s="69">
        <f>precio_alta!C187</f>
        <v>0</v>
      </c>
      <c r="E4285" s="69">
        <f>precio_alta!D187</f>
        <v>0</v>
      </c>
      <c r="F4285" s="69">
        <f>precio_alta!E187</f>
        <v>0</v>
      </c>
      <c r="G4285" s="69">
        <f>precio_alta!F187</f>
        <v>0</v>
      </c>
      <c r="H4285" s="69" t="s">
        <v>188</v>
      </c>
      <c r="I4285" t="s">
        <v>41</v>
      </c>
      <c r="J4285" s="69">
        <f>precio_alta!U187</f>
        <v>0</v>
      </c>
    </row>
    <row r="4286" spans="1:10" x14ac:dyDescent="0.3">
      <c r="A4286" t="str">
        <f t="shared" si="66"/>
        <v>0Max Negocios + Ilimitado 79.90CUOTA</v>
      </c>
      <c r="B4286" s="69">
        <f>precio_alta!A188</f>
        <v>0</v>
      </c>
      <c r="C4286" s="69">
        <f>precio_alta!B188</f>
        <v>0</v>
      </c>
      <c r="D4286" s="69">
        <f>precio_alta!C188</f>
        <v>0</v>
      </c>
      <c r="E4286" s="69">
        <f>precio_alta!D188</f>
        <v>0</v>
      </c>
      <c r="F4286" s="69">
        <f>precio_alta!E188</f>
        <v>0</v>
      </c>
      <c r="G4286" s="69">
        <f>precio_alta!F188</f>
        <v>0</v>
      </c>
      <c r="H4286" s="69" t="s">
        <v>188</v>
      </c>
      <c r="I4286" t="s">
        <v>41</v>
      </c>
      <c r="J4286" s="69">
        <f>precio_alta!U188</f>
        <v>0</v>
      </c>
    </row>
    <row r="4287" spans="1:10" x14ac:dyDescent="0.3">
      <c r="A4287" t="str">
        <f t="shared" si="66"/>
        <v>0Max Negocios + Ilimitado 79.90CUOTA</v>
      </c>
      <c r="B4287" s="69">
        <f>precio_alta!A189</f>
        <v>0</v>
      </c>
      <c r="C4287" s="69">
        <f>precio_alta!B189</f>
        <v>0</v>
      </c>
      <c r="D4287" s="69">
        <f>precio_alta!C189</f>
        <v>0</v>
      </c>
      <c r="E4287" s="69">
        <f>precio_alta!D189</f>
        <v>0</v>
      </c>
      <c r="F4287" s="69">
        <f>precio_alta!E189</f>
        <v>0</v>
      </c>
      <c r="G4287" s="69">
        <f>precio_alta!F189</f>
        <v>0</v>
      </c>
      <c r="H4287" s="69" t="s">
        <v>188</v>
      </c>
      <c r="I4287" t="s">
        <v>41</v>
      </c>
      <c r="J4287" s="69">
        <f>precio_alta!U189</f>
        <v>0</v>
      </c>
    </row>
    <row r="4288" spans="1:10" x14ac:dyDescent="0.3">
      <c r="A4288" t="str">
        <f t="shared" si="66"/>
        <v>0Max Negocios + Ilimitado 79.90CUOTA</v>
      </c>
      <c r="B4288" s="69">
        <f>precio_alta!A190</f>
        <v>0</v>
      </c>
      <c r="C4288" s="69">
        <f>precio_alta!B190</f>
        <v>0</v>
      </c>
      <c r="D4288" s="69">
        <f>precio_alta!C190</f>
        <v>0</v>
      </c>
      <c r="E4288" s="69">
        <f>precio_alta!D190</f>
        <v>0</v>
      </c>
      <c r="F4288" s="69">
        <f>precio_alta!E190</f>
        <v>0</v>
      </c>
      <c r="G4288" s="69">
        <f>precio_alta!F190</f>
        <v>0</v>
      </c>
      <c r="H4288" s="69" t="s">
        <v>188</v>
      </c>
      <c r="I4288" t="s">
        <v>41</v>
      </c>
      <c r="J4288" s="69">
        <f>precio_alta!U190</f>
        <v>0</v>
      </c>
    </row>
    <row r="4289" spans="1:10" x14ac:dyDescent="0.3">
      <c r="A4289" t="str">
        <f t="shared" si="66"/>
        <v>0Max Negocios + Ilimitado 79.90CUOTA</v>
      </c>
      <c r="B4289" s="69">
        <f>precio_alta!A191</f>
        <v>0</v>
      </c>
      <c r="C4289" s="69">
        <f>precio_alta!B191</f>
        <v>0</v>
      </c>
      <c r="D4289" s="69">
        <f>precio_alta!C191</f>
        <v>0</v>
      </c>
      <c r="E4289" s="69">
        <f>precio_alta!D191</f>
        <v>0</v>
      </c>
      <c r="F4289" s="69">
        <f>precio_alta!E191</f>
        <v>0</v>
      </c>
      <c r="G4289" s="69">
        <f>precio_alta!F191</f>
        <v>0</v>
      </c>
      <c r="H4289" s="69" t="s">
        <v>188</v>
      </c>
      <c r="I4289" t="s">
        <v>41</v>
      </c>
      <c r="J4289" s="69">
        <f>precio_alta!U191</f>
        <v>0</v>
      </c>
    </row>
    <row r="4290" spans="1:10" x14ac:dyDescent="0.3">
      <c r="A4290" t="str">
        <f t="shared" si="66"/>
        <v>0Max Negocios + Ilimitado 79.90CUOTA</v>
      </c>
      <c r="B4290" s="69">
        <f>precio_alta!A192</f>
        <v>0</v>
      </c>
      <c r="C4290" s="69">
        <f>precio_alta!B192</f>
        <v>0</v>
      </c>
      <c r="D4290" s="69">
        <f>precio_alta!C192</f>
        <v>0</v>
      </c>
      <c r="E4290" s="69">
        <f>precio_alta!D192</f>
        <v>0</v>
      </c>
      <c r="F4290" s="69">
        <f>precio_alta!E192</f>
        <v>0</v>
      </c>
      <c r="G4290" s="69">
        <f>precio_alta!F192</f>
        <v>0</v>
      </c>
      <c r="H4290" s="69" t="s">
        <v>188</v>
      </c>
      <c r="I4290" t="s">
        <v>41</v>
      </c>
      <c r="J4290" s="69">
        <f>precio_alta!U192</f>
        <v>0</v>
      </c>
    </row>
    <row r="4291" spans="1:10" x14ac:dyDescent="0.3">
      <c r="A4291" t="str">
        <f t="shared" ref="A4291:A4354" si="67">CONCATENATE(E4291,I4291,H4291)</f>
        <v>0Max Negocios + Ilimitado 79.90CUOTA</v>
      </c>
      <c r="B4291" s="69">
        <f>precio_alta!A193</f>
        <v>0</v>
      </c>
      <c r="C4291" s="69">
        <f>precio_alta!B193</f>
        <v>0</v>
      </c>
      <c r="D4291" s="69">
        <f>precio_alta!C193</f>
        <v>0</v>
      </c>
      <c r="E4291" s="69">
        <f>precio_alta!D193</f>
        <v>0</v>
      </c>
      <c r="F4291" s="69">
        <f>precio_alta!E193</f>
        <v>0</v>
      </c>
      <c r="G4291" s="69">
        <f>precio_alta!F193</f>
        <v>0</v>
      </c>
      <c r="H4291" s="69" t="s">
        <v>188</v>
      </c>
      <c r="I4291" t="s">
        <v>41</v>
      </c>
      <c r="J4291" s="69">
        <f>precio_alta!U193</f>
        <v>0</v>
      </c>
    </row>
    <row r="4292" spans="1:10" x14ac:dyDescent="0.3">
      <c r="A4292" t="str">
        <f t="shared" si="67"/>
        <v>0Max Negocios + Ilimitado 79.90CUOTA</v>
      </c>
      <c r="B4292" s="69">
        <f>precio_alta!A194</f>
        <v>0</v>
      </c>
      <c r="C4292" s="69">
        <f>precio_alta!B194</f>
        <v>0</v>
      </c>
      <c r="D4292" s="69">
        <f>precio_alta!C194</f>
        <v>0</v>
      </c>
      <c r="E4292" s="69">
        <f>precio_alta!D194</f>
        <v>0</v>
      </c>
      <c r="F4292" s="69">
        <f>precio_alta!E194</f>
        <v>0</v>
      </c>
      <c r="G4292" s="69">
        <f>precio_alta!F194</f>
        <v>0</v>
      </c>
      <c r="H4292" s="69" t="s">
        <v>188</v>
      </c>
      <c r="I4292" t="s">
        <v>41</v>
      </c>
      <c r="J4292" s="69">
        <f>precio_alta!U194</f>
        <v>0</v>
      </c>
    </row>
    <row r="4293" spans="1:10" x14ac:dyDescent="0.3">
      <c r="A4293" t="str">
        <f t="shared" si="67"/>
        <v>0Max Negocios + Ilimitado 79.90CUOTA</v>
      </c>
      <c r="B4293" s="69">
        <f>precio_alta!A195</f>
        <v>0</v>
      </c>
      <c r="C4293" s="69">
        <f>precio_alta!B195</f>
        <v>0</v>
      </c>
      <c r="D4293" s="69">
        <f>precio_alta!C195</f>
        <v>0</v>
      </c>
      <c r="E4293" s="69">
        <f>precio_alta!D195</f>
        <v>0</v>
      </c>
      <c r="F4293" s="69">
        <f>precio_alta!E195</f>
        <v>0</v>
      </c>
      <c r="G4293" s="69">
        <f>precio_alta!F195</f>
        <v>0</v>
      </c>
      <c r="H4293" s="69" t="s">
        <v>188</v>
      </c>
      <c r="I4293" t="s">
        <v>41</v>
      </c>
      <c r="J4293" s="69">
        <f>precio_alta!U195</f>
        <v>0</v>
      </c>
    </row>
    <row r="4294" spans="1:10" x14ac:dyDescent="0.3">
      <c r="A4294" t="str">
        <f t="shared" si="67"/>
        <v>0Max Negocios + Ilimitado 79.90CUOTA</v>
      </c>
      <c r="B4294" s="69">
        <f>precio_alta!A196</f>
        <v>0</v>
      </c>
      <c r="C4294" s="69">
        <f>precio_alta!B196</f>
        <v>0</v>
      </c>
      <c r="D4294" s="69">
        <f>precio_alta!C196</f>
        <v>0</v>
      </c>
      <c r="E4294" s="69">
        <f>precio_alta!D196</f>
        <v>0</v>
      </c>
      <c r="F4294" s="69">
        <f>precio_alta!E196</f>
        <v>0</v>
      </c>
      <c r="G4294" s="69">
        <f>precio_alta!F196</f>
        <v>0</v>
      </c>
      <c r="H4294" s="69" t="s">
        <v>188</v>
      </c>
      <c r="I4294" t="s">
        <v>41</v>
      </c>
      <c r="J4294" s="69">
        <f>precio_alta!U196</f>
        <v>0</v>
      </c>
    </row>
    <row r="4295" spans="1:10" x14ac:dyDescent="0.3">
      <c r="A4295" t="str">
        <f t="shared" si="67"/>
        <v>0Max Negocios + Ilimitado 79.90CUOTA</v>
      </c>
      <c r="B4295" s="69">
        <f>precio_alta!A197</f>
        <v>0</v>
      </c>
      <c r="C4295" s="69">
        <f>precio_alta!B197</f>
        <v>0</v>
      </c>
      <c r="D4295" s="69">
        <f>precio_alta!C197</f>
        <v>0</v>
      </c>
      <c r="E4295" s="69">
        <f>precio_alta!D197</f>
        <v>0</v>
      </c>
      <c r="F4295" s="69">
        <f>precio_alta!E197</f>
        <v>0</v>
      </c>
      <c r="G4295" s="69">
        <f>precio_alta!F197</f>
        <v>0</v>
      </c>
      <c r="H4295" s="69" t="s">
        <v>188</v>
      </c>
      <c r="I4295" t="s">
        <v>41</v>
      </c>
      <c r="J4295" s="69">
        <f>precio_alta!U197</f>
        <v>0</v>
      </c>
    </row>
    <row r="4296" spans="1:10" x14ac:dyDescent="0.3">
      <c r="A4296" t="str">
        <f t="shared" si="67"/>
        <v>0Max Negocios + Ilimitado 79.90CUOTA</v>
      </c>
      <c r="B4296" s="69">
        <f>precio_alta!A198</f>
        <v>0</v>
      </c>
      <c r="C4296" s="69">
        <f>precio_alta!B198</f>
        <v>0</v>
      </c>
      <c r="D4296" s="69">
        <f>precio_alta!C198</f>
        <v>0</v>
      </c>
      <c r="E4296" s="69">
        <f>precio_alta!D198</f>
        <v>0</v>
      </c>
      <c r="F4296" s="69">
        <f>precio_alta!E198</f>
        <v>0</v>
      </c>
      <c r="G4296" s="69">
        <f>precio_alta!F198</f>
        <v>0</v>
      </c>
      <c r="H4296" s="69" t="s">
        <v>188</v>
      </c>
      <c r="I4296" t="s">
        <v>41</v>
      </c>
      <c r="J4296" s="69">
        <f>precio_alta!U198</f>
        <v>0</v>
      </c>
    </row>
    <row r="4297" spans="1:10" x14ac:dyDescent="0.3">
      <c r="A4297" t="str">
        <f t="shared" si="67"/>
        <v>0Max Negocios + Ilimitado 79.90CUOTA</v>
      </c>
      <c r="B4297" s="69">
        <f>precio_alta!A199</f>
        <v>0</v>
      </c>
      <c r="C4297" s="69">
        <f>precio_alta!B199</f>
        <v>0</v>
      </c>
      <c r="D4297" s="69">
        <f>precio_alta!C199</f>
        <v>0</v>
      </c>
      <c r="E4297" s="69">
        <f>precio_alta!D199</f>
        <v>0</v>
      </c>
      <c r="F4297" s="69">
        <f>precio_alta!E199</f>
        <v>0</v>
      </c>
      <c r="G4297" s="69">
        <f>precio_alta!F199</f>
        <v>0</v>
      </c>
      <c r="H4297" s="69" t="s">
        <v>188</v>
      </c>
      <c r="I4297" t="s">
        <v>41</v>
      </c>
      <c r="J4297" s="69">
        <f>precio_alta!U199</f>
        <v>0</v>
      </c>
    </row>
    <row r="4298" spans="1:10" x14ac:dyDescent="0.3">
      <c r="A4298" t="str">
        <f t="shared" si="67"/>
        <v>0Max Negocios + Ilimitado 79.90CUOTA</v>
      </c>
      <c r="B4298" s="69">
        <f>precio_alta!A200</f>
        <v>0</v>
      </c>
      <c r="C4298" s="69">
        <f>precio_alta!B200</f>
        <v>0</v>
      </c>
      <c r="D4298" s="69">
        <f>precio_alta!C200</f>
        <v>0</v>
      </c>
      <c r="E4298" s="69">
        <f>precio_alta!D200</f>
        <v>0</v>
      </c>
      <c r="F4298" s="69">
        <f>precio_alta!E200</f>
        <v>0</v>
      </c>
      <c r="G4298" s="69">
        <f>precio_alta!F200</f>
        <v>0</v>
      </c>
      <c r="H4298" s="69" t="s">
        <v>188</v>
      </c>
      <c r="I4298" t="s">
        <v>41</v>
      </c>
      <c r="J4298" s="69">
        <f>precio_alta!U200</f>
        <v>0</v>
      </c>
    </row>
    <row r="4299" spans="1:10" x14ac:dyDescent="0.3">
      <c r="A4299" t="str">
        <f t="shared" si="67"/>
        <v>0Max Negocios + Ilimitado 79.90CUOTA</v>
      </c>
      <c r="B4299" s="69">
        <f>precio_alta!A201</f>
        <v>0</v>
      </c>
      <c r="C4299" s="69">
        <f>precio_alta!B201</f>
        <v>0</v>
      </c>
      <c r="D4299" s="69">
        <f>precio_alta!C201</f>
        <v>0</v>
      </c>
      <c r="E4299" s="69">
        <f>precio_alta!D201</f>
        <v>0</v>
      </c>
      <c r="F4299" s="69">
        <f>precio_alta!E201</f>
        <v>0</v>
      </c>
      <c r="G4299" s="69">
        <f>precio_alta!F201</f>
        <v>0</v>
      </c>
      <c r="H4299" s="69" t="s">
        <v>188</v>
      </c>
      <c r="I4299" t="s">
        <v>41</v>
      </c>
      <c r="J4299" s="69">
        <f>precio_alta!U201</f>
        <v>0</v>
      </c>
    </row>
    <row r="4300" spans="1:10" x14ac:dyDescent="0.3">
      <c r="A4300" t="str">
        <f t="shared" si="67"/>
        <v>0Max Negocios + Ilimitado 79.90CUOTA</v>
      </c>
      <c r="B4300" s="69">
        <f>precio_alta!A202</f>
        <v>0</v>
      </c>
      <c r="C4300" s="69">
        <f>precio_alta!B202</f>
        <v>0</v>
      </c>
      <c r="D4300" s="69">
        <f>precio_alta!C202</f>
        <v>0</v>
      </c>
      <c r="E4300" s="69">
        <f>precio_alta!D202</f>
        <v>0</v>
      </c>
      <c r="F4300" s="69">
        <f>precio_alta!E202</f>
        <v>0</v>
      </c>
      <c r="G4300" s="69">
        <f>precio_alta!F202</f>
        <v>0</v>
      </c>
      <c r="H4300" s="69" t="s">
        <v>188</v>
      </c>
      <c r="I4300" t="s">
        <v>41</v>
      </c>
      <c r="J4300" s="69">
        <f>precio_alta!U202</f>
        <v>0</v>
      </c>
    </row>
    <row r="4301" spans="1:10" x14ac:dyDescent="0.3">
      <c r="A4301" t="str">
        <f t="shared" si="67"/>
        <v>0Max Negocios + Ilimitado 79.90CUOTA</v>
      </c>
      <c r="B4301" s="69">
        <f>precio_alta!A203</f>
        <v>0</v>
      </c>
      <c r="C4301" s="69">
        <f>precio_alta!B203</f>
        <v>0</v>
      </c>
      <c r="D4301" s="69">
        <f>precio_alta!C203</f>
        <v>0</v>
      </c>
      <c r="E4301" s="69">
        <f>precio_alta!D203</f>
        <v>0</v>
      </c>
      <c r="F4301" s="69">
        <f>precio_alta!E203</f>
        <v>0</v>
      </c>
      <c r="G4301" s="69">
        <f>precio_alta!F203</f>
        <v>0</v>
      </c>
      <c r="H4301" s="69" t="s">
        <v>188</v>
      </c>
      <c r="I4301" t="s">
        <v>41</v>
      </c>
      <c r="J4301" s="69">
        <f>precio_alta!U203</f>
        <v>0</v>
      </c>
    </row>
    <row r="4302" spans="1:10" x14ac:dyDescent="0.3">
      <c r="A4302" t="str">
        <f t="shared" si="67"/>
        <v>0Max Negocios + Ilimitado 79.90CUOTA</v>
      </c>
      <c r="B4302" s="69">
        <f>precio_alta!A204</f>
        <v>0</v>
      </c>
      <c r="C4302" s="69">
        <f>precio_alta!B204</f>
        <v>0</v>
      </c>
      <c r="D4302" s="69">
        <f>precio_alta!C204</f>
        <v>0</v>
      </c>
      <c r="E4302" s="69">
        <f>precio_alta!D204</f>
        <v>0</v>
      </c>
      <c r="F4302" s="69">
        <f>precio_alta!E204</f>
        <v>0</v>
      </c>
      <c r="G4302" s="69">
        <f>precio_alta!F204</f>
        <v>0</v>
      </c>
      <c r="H4302" s="69" t="s">
        <v>188</v>
      </c>
      <c r="I4302" t="s">
        <v>41</v>
      </c>
      <c r="J4302" s="69">
        <f>precio_alta!U204</f>
        <v>0</v>
      </c>
    </row>
    <row r="4303" spans="1:10" x14ac:dyDescent="0.3">
      <c r="A4303" t="str">
        <f t="shared" si="67"/>
        <v>0Max Negocios + Ilimitado 79.90CUOTA</v>
      </c>
      <c r="B4303" s="69">
        <f>precio_alta!A205</f>
        <v>0</v>
      </c>
      <c r="C4303" s="69">
        <f>precio_alta!B205</f>
        <v>0</v>
      </c>
      <c r="D4303" s="69">
        <f>precio_alta!C205</f>
        <v>0</v>
      </c>
      <c r="E4303" s="69">
        <f>precio_alta!D205</f>
        <v>0</v>
      </c>
      <c r="F4303" s="69">
        <f>precio_alta!E205</f>
        <v>0</v>
      </c>
      <c r="G4303" s="69">
        <f>precio_alta!F205</f>
        <v>0</v>
      </c>
      <c r="H4303" s="69" t="s">
        <v>188</v>
      </c>
      <c r="I4303" t="s">
        <v>41</v>
      </c>
      <c r="J4303" s="69">
        <f>precio_alta!U205</f>
        <v>0</v>
      </c>
    </row>
    <row r="4304" spans="1:10" x14ac:dyDescent="0.3">
      <c r="A4304" t="str">
        <f t="shared" si="67"/>
        <v>0Max Negocios + Ilimitado 79.90CUOTA</v>
      </c>
      <c r="B4304" s="69">
        <f>precio_alta!A206</f>
        <v>0</v>
      </c>
      <c r="C4304" s="69">
        <f>precio_alta!B206</f>
        <v>0</v>
      </c>
      <c r="D4304" s="69">
        <f>precio_alta!C206</f>
        <v>0</v>
      </c>
      <c r="E4304" s="69">
        <f>precio_alta!D206</f>
        <v>0</v>
      </c>
      <c r="F4304" s="69">
        <f>precio_alta!E206</f>
        <v>0</v>
      </c>
      <c r="G4304" s="69">
        <f>precio_alta!F206</f>
        <v>0</v>
      </c>
      <c r="H4304" s="69" t="s">
        <v>188</v>
      </c>
      <c r="I4304" t="s">
        <v>41</v>
      </c>
      <c r="J4304" s="69">
        <f>precio_alta!U206</f>
        <v>0</v>
      </c>
    </row>
    <row r="4305" spans="1:10" x14ac:dyDescent="0.3">
      <c r="A4305" t="str">
        <f t="shared" si="67"/>
        <v>0Max Negocios + Ilimitado 79.90CUOTA</v>
      </c>
      <c r="B4305" s="69">
        <f>precio_alta!A207</f>
        <v>0</v>
      </c>
      <c r="C4305" s="69">
        <f>precio_alta!B207</f>
        <v>0</v>
      </c>
      <c r="D4305" s="69">
        <f>precio_alta!C207</f>
        <v>0</v>
      </c>
      <c r="E4305" s="69">
        <f>precio_alta!D207</f>
        <v>0</v>
      </c>
      <c r="F4305" s="69">
        <f>precio_alta!E207</f>
        <v>0</v>
      </c>
      <c r="G4305" s="69">
        <f>precio_alta!F207</f>
        <v>0</v>
      </c>
      <c r="H4305" s="69" t="s">
        <v>188</v>
      </c>
      <c r="I4305" t="s">
        <v>41</v>
      </c>
      <c r="J4305" s="69">
        <f>precio_alta!U207</f>
        <v>0</v>
      </c>
    </row>
    <row r="4306" spans="1:10" x14ac:dyDescent="0.3">
      <c r="A4306" t="str">
        <f t="shared" si="67"/>
        <v>0Max Negocios + Ilimitado 79.90CUOTA</v>
      </c>
      <c r="B4306" s="69">
        <f>precio_alta!A208</f>
        <v>0</v>
      </c>
      <c r="C4306" s="69">
        <f>precio_alta!B208</f>
        <v>0</v>
      </c>
      <c r="D4306" s="69">
        <f>precio_alta!C208</f>
        <v>0</v>
      </c>
      <c r="E4306" s="69">
        <f>precio_alta!D208</f>
        <v>0</v>
      </c>
      <c r="F4306" s="69">
        <f>precio_alta!E208</f>
        <v>0</v>
      </c>
      <c r="G4306" s="69">
        <f>precio_alta!F208</f>
        <v>0</v>
      </c>
      <c r="H4306" s="69" t="s">
        <v>188</v>
      </c>
      <c r="I4306" t="s">
        <v>41</v>
      </c>
      <c r="J4306" s="69">
        <f>precio_alta!U208</f>
        <v>0</v>
      </c>
    </row>
    <row r="4307" spans="1:10" x14ac:dyDescent="0.3">
      <c r="A4307" t="str">
        <f t="shared" si="67"/>
        <v>0Max Negocios + Ilimitado 79.90CUOTA</v>
      </c>
      <c r="B4307" s="69">
        <f>precio_alta!A209</f>
        <v>0</v>
      </c>
      <c r="C4307" s="69">
        <f>precio_alta!B209</f>
        <v>0</v>
      </c>
      <c r="D4307" s="69">
        <f>precio_alta!C209</f>
        <v>0</v>
      </c>
      <c r="E4307" s="69">
        <f>precio_alta!D209</f>
        <v>0</v>
      </c>
      <c r="F4307" s="69">
        <f>precio_alta!E209</f>
        <v>0</v>
      </c>
      <c r="G4307" s="69">
        <f>precio_alta!F209</f>
        <v>0</v>
      </c>
      <c r="H4307" s="69" t="s">
        <v>188</v>
      </c>
      <c r="I4307" t="s">
        <v>41</v>
      </c>
      <c r="J4307" s="69">
        <f>precio_alta!U209</f>
        <v>0</v>
      </c>
    </row>
    <row r="4308" spans="1:10" x14ac:dyDescent="0.3">
      <c r="A4308" t="str">
        <f t="shared" si="67"/>
        <v>0Max Negocios + Ilimitado 79.90CUOTA</v>
      </c>
      <c r="B4308" s="69">
        <f>precio_alta!A210</f>
        <v>0</v>
      </c>
      <c r="C4308" s="69">
        <f>precio_alta!B210</f>
        <v>0</v>
      </c>
      <c r="D4308" s="69">
        <f>precio_alta!C210</f>
        <v>0</v>
      </c>
      <c r="E4308" s="69">
        <f>precio_alta!D210</f>
        <v>0</v>
      </c>
      <c r="F4308" s="69">
        <f>precio_alta!E210</f>
        <v>0</v>
      </c>
      <c r="G4308" s="69">
        <f>precio_alta!F210</f>
        <v>0</v>
      </c>
      <c r="H4308" s="69" t="s">
        <v>188</v>
      </c>
      <c r="I4308" t="s">
        <v>41</v>
      </c>
      <c r="J4308" s="69">
        <f>precio_alta!U210</f>
        <v>0</v>
      </c>
    </row>
    <row r="4309" spans="1:10" x14ac:dyDescent="0.3">
      <c r="A4309" t="str">
        <f t="shared" si="67"/>
        <v>0Max Negocios + Ilimitado 79.90CUOTA</v>
      </c>
      <c r="B4309" s="69">
        <f>precio_alta!A211</f>
        <v>0</v>
      </c>
      <c r="C4309" s="69">
        <f>precio_alta!B211</f>
        <v>0</v>
      </c>
      <c r="D4309" s="69">
        <f>precio_alta!C211</f>
        <v>0</v>
      </c>
      <c r="E4309" s="69">
        <f>precio_alta!D211</f>
        <v>0</v>
      </c>
      <c r="F4309" s="69">
        <f>precio_alta!E211</f>
        <v>0</v>
      </c>
      <c r="G4309" s="69">
        <f>precio_alta!F211</f>
        <v>0</v>
      </c>
      <c r="H4309" s="69" t="s">
        <v>188</v>
      </c>
      <c r="I4309" t="s">
        <v>41</v>
      </c>
      <c r="J4309" s="69">
        <f>precio_alta!U211</f>
        <v>0</v>
      </c>
    </row>
    <row r="4310" spans="1:10" x14ac:dyDescent="0.3">
      <c r="A4310" t="str">
        <f t="shared" si="67"/>
        <v>0Max Negocios + Ilimitado 79.90CUOTA</v>
      </c>
      <c r="B4310" s="69">
        <f>precio_alta!A212</f>
        <v>0</v>
      </c>
      <c r="C4310" s="69">
        <f>precio_alta!B212</f>
        <v>0</v>
      </c>
      <c r="D4310" s="69">
        <f>precio_alta!C212</f>
        <v>0</v>
      </c>
      <c r="E4310" s="69">
        <f>precio_alta!D212</f>
        <v>0</v>
      </c>
      <c r="F4310" s="69">
        <f>precio_alta!E212</f>
        <v>0</v>
      </c>
      <c r="G4310" s="69">
        <f>precio_alta!F212</f>
        <v>0</v>
      </c>
      <c r="H4310" s="69" t="s">
        <v>188</v>
      </c>
      <c r="I4310" t="s">
        <v>41</v>
      </c>
      <c r="J4310" s="69">
        <f>precio_alta!U212</f>
        <v>0</v>
      </c>
    </row>
    <row r="4311" spans="1:10" x14ac:dyDescent="0.3">
      <c r="A4311" t="str">
        <f t="shared" si="67"/>
        <v>0Max Negocios + Ilimitado 79.90CUOTA</v>
      </c>
      <c r="B4311" s="69">
        <f>precio_alta!A213</f>
        <v>0</v>
      </c>
      <c r="C4311" s="69">
        <f>precio_alta!B213</f>
        <v>0</v>
      </c>
      <c r="D4311" s="69">
        <f>precio_alta!C213</f>
        <v>0</v>
      </c>
      <c r="E4311" s="69">
        <f>precio_alta!D213</f>
        <v>0</v>
      </c>
      <c r="F4311" s="69">
        <f>precio_alta!E213</f>
        <v>0</v>
      </c>
      <c r="G4311" s="69">
        <f>precio_alta!F213</f>
        <v>0</v>
      </c>
      <c r="H4311" s="69" t="s">
        <v>188</v>
      </c>
      <c r="I4311" t="s">
        <v>41</v>
      </c>
      <c r="J4311" s="69">
        <f>precio_alta!U213</f>
        <v>0</v>
      </c>
    </row>
    <row r="4312" spans="1:10" x14ac:dyDescent="0.3">
      <c r="A4312" t="str">
        <f t="shared" si="67"/>
        <v>0Max Negocios + Ilimitado 79.90CUOTA</v>
      </c>
      <c r="B4312" s="69">
        <f>precio_alta!A214</f>
        <v>0</v>
      </c>
      <c r="C4312" s="69">
        <f>precio_alta!B214</f>
        <v>0</v>
      </c>
      <c r="D4312" s="69">
        <f>precio_alta!C214</f>
        <v>0</v>
      </c>
      <c r="E4312" s="69">
        <f>precio_alta!D214</f>
        <v>0</v>
      </c>
      <c r="F4312" s="69">
        <f>precio_alta!E214</f>
        <v>0</v>
      </c>
      <c r="G4312" s="69">
        <f>precio_alta!F214</f>
        <v>0</v>
      </c>
      <c r="H4312" s="69" t="s">
        <v>188</v>
      </c>
      <c r="I4312" t="s">
        <v>41</v>
      </c>
      <c r="J4312" s="69">
        <f>precio_alta!U214</f>
        <v>0</v>
      </c>
    </row>
    <row r="4313" spans="1:10" x14ac:dyDescent="0.3">
      <c r="A4313" t="str">
        <f t="shared" si="67"/>
        <v>0Max Negocios + Ilimitado 79.90CUOTA</v>
      </c>
      <c r="B4313" s="69">
        <f>precio_alta!A215</f>
        <v>0</v>
      </c>
      <c r="C4313" s="69">
        <f>precio_alta!B215</f>
        <v>0</v>
      </c>
      <c r="D4313" s="69">
        <f>precio_alta!C215</f>
        <v>0</v>
      </c>
      <c r="E4313" s="69">
        <f>precio_alta!D215</f>
        <v>0</v>
      </c>
      <c r="F4313" s="69">
        <f>precio_alta!E215</f>
        <v>0</v>
      </c>
      <c r="G4313" s="69">
        <f>precio_alta!F215</f>
        <v>0</v>
      </c>
      <c r="H4313" s="69" t="s">
        <v>188</v>
      </c>
      <c r="I4313" t="s">
        <v>41</v>
      </c>
      <c r="J4313" s="69">
        <f>precio_alta!U215</f>
        <v>0</v>
      </c>
    </row>
    <row r="4314" spans="1:10" x14ac:dyDescent="0.3">
      <c r="A4314" t="str">
        <f t="shared" si="67"/>
        <v>0Max Negocios + Ilimitado 79.90CUOTA</v>
      </c>
      <c r="B4314" s="69">
        <f>precio_alta!A216</f>
        <v>0</v>
      </c>
      <c r="C4314" s="69">
        <f>precio_alta!B216</f>
        <v>0</v>
      </c>
      <c r="D4314" s="69">
        <f>precio_alta!C216</f>
        <v>0</v>
      </c>
      <c r="E4314" s="69">
        <f>precio_alta!D216</f>
        <v>0</v>
      </c>
      <c r="F4314" s="69">
        <f>precio_alta!E216</f>
        <v>0</v>
      </c>
      <c r="G4314" s="69">
        <f>precio_alta!F216</f>
        <v>0</v>
      </c>
      <c r="H4314" s="69" t="s">
        <v>188</v>
      </c>
      <c r="I4314" t="s">
        <v>41</v>
      </c>
      <c r="J4314" s="69">
        <f>precio_alta!U216</f>
        <v>0</v>
      </c>
    </row>
    <row r="4315" spans="1:10" x14ac:dyDescent="0.3">
      <c r="A4315" t="str">
        <f t="shared" si="67"/>
        <v>0Max Negocios + Ilimitado 79.90CUOTA</v>
      </c>
      <c r="B4315" s="69">
        <f>precio_alta!A217</f>
        <v>0</v>
      </c>
      <c r="C4315" s="69">
        <f>precio_alta!B217</f>
        <v>0</v>
      </c>
      <c r="D4315" s="69">
        <f>precio_alta!C217</f>
        <v>0</v>
      </c>
      <c r="E4315" s="69">
        <f>precio_alta!D217</f>
        <v>0</v>
      </c>
      <c r="F4315" s="69">
        <f>precio_alta!E217</f>
        <v>0</v>
      </c>
      <c r="G4315" s="69">
        <f>precio_alta!F217</f>
        <v>0</v>
      </c>
      <c r="H4315" s="69" t="s">
        <v>188</v>
      </c>
      <c r="I4315" t="s">
        <v>41</v>
      </c>
      <c r="J4315" s="69">
        <f>precio_alta!U217</f>
        <v>0</v>
      </c>
    </row>
    <row r="4316" spans="1:10" x14ac:dyDescent="0.3">
      <c r="A4316" t="str">
        <f t="shared" si="67"/>
        <v>0Max Negocios + Ilimitado 79.90CUOTA</v>
      </c>
      <c r="B4316" s="69">
        <f>precio_alta!A218</f>
        <v>0</v>
      </c>
      <c r="C4316" s="69">
        <f>precio_alta!B218</f>
        <v>0</v>
      </c>
      <c r="D4316" s="69">
        <f>precio_alta!C218</f>
        <v>0</v>
      </c>
      <c r="E4316" s="69">
        <f>precio_alta!D218</f>
        <v>0</v>
      </c>
      <c r="F4316" s="69">
        <f>precio_alta!E218</f>
        <v>0</v>
      </c>
      <c r="G4316" s="69">
        <f>precio_alta!F218</f>
        <v>0</v>
      </c>
      <c r="H4316" s="69" t="s">
        <v>188</v>
      </c>
      <c r="I4316" t="s">
        <v>41</v>
      </c>
      <c r="J4316" s="69">
        <f>precio_alta!U218</f>
        <v>0</v>
      </c>
    </row>
    <row r="4317" spans="1:10" x14ac:dyDescent="0.3">
      <c r="A4317" t="str">
        <f t="shared" si="67"/>
        <v>0Max Negocios + Ilimitado 79.90CUOTA</v>
      </c>
      <c r="B4317" s="69">
        <f>precio_alta!A219</f>
        <v>0</v>
      </c>
      <c r="C4317" s="69">
        <f>precio_alta!B219</f>
        <v>0</v>
      </c>
      <c r="D4317" s="69">
        <f>precio_alta!C219</f>
        <v>0</v>
      </c>
      <c r="E4317" s="69">
        <f>precio_alta!D219</f>
        <v>0</v>
      </c>
      <c r="F4317" s="69">
        <f>precio_alta!E219</f>
        <v>0</v>
      </c>
      <c r="G4317" s="69">
        <f>precio_alta!F219</f>
        <v>0</v>
      </c>
      <c r="H4317" s="69" t="s">
        <v>188</v>
      </c>
      <c r="I4317" t="s">
        <v>41</v>
      </c>
      <c r="J4317" s="69">
        <f>precio_alta!U219</f>
        <v>0</v>
      </c>
    </row>
    <row r="4318" spans="1:10" x14ac:dyDescent="0.3">
      <c r="A4318" t="str">
        <f t="shared" si="67"/>
        <v>0Max Negocios + Ilimitado 79.90CUOTA</v>
      </c>
      <c r="B4318" s="69">
        <f>precio_alta!A220</f>
        <v>0</v>
      </c>
      <c r="C4318" s="69">
        <f>precio_alta!B220</f>
        <v>0</v>
      </c>
      <c r="D4318" s="69">
        <f>precio_alta!C220</f>
        <v>0</v>
      </c>
      <c r="E4318" s="69">
        <f>precio_alta!D220</f>
        <v>0</v>
      </c>
      <c r="F4318" s="69">
        <f>precio_alta!E220</f>
        <v>0</v>
      </c>
      <c r="G4318" s="69">
        <f>precio_alta!F220</f>
        <v>0</v>
      </c>
      <c r="H4318" s="69" t="s">
        <v>188</v>
      </c>
      <c r="I4318" t="s">
        <v>41</v>
      </c>
      <c r="J4318" s="69">
        <f>precio_alta!U220</f>
        <v>0</v>
      </c>
    </row>
    <row r="4319" spans="1:10" x14ac:dyDescent="0.3">
      <c r="A4319" t="str">
        <f t="shared" si="67"/>
        <v>0Max Negocios + Ilimitado 79.90CUOTA</v>
      </c>
      <c r="B4319" s="69">
        <f>precio_alta!A221</f>
        <v>0</v>
      </c>
      <c r="C4319" s="69">
        <f>precio_alta!B221</f>
        <v>0</v>
      </c>
      <c r="D4319" s="69">
        <f>precio_alta!C221</f>
        <v>0</v>
      </c>
      <c r="E4319" s="69">
        <f>precio_alta!D221</f>
        <v>0</v>
      </c>
      <c r="F4319" s="69">
        <f>precio_alta!E221</f>
        <v>0</v>
      </c>
      <c r="G4319" s="69">
        <f>precio_alta!F221</f>
        <v>0</v>
      </c>
      <c r="H4319" s="69" t="s">
        <v>188</v>
      </c>
      <c r="I4319" t="s">
        <v>41</v>
      </c>
      <c r="J4319" s="69">
        <f>precio_alta!U221</f>
        <v>0</v>
      </c>
    </row>
    <row r="4320" spans="1:10" x14ac:dyDescent="0.3">
      <c r="A4320" t="str">
        <f t="shared" si="67"/>
        <v>0Max Negocios + Ilimitado 79.90CUOTA</v>
      </c>
      <c r="B4320" s="69">
        <f>precio_alta!A222</f>
        <v>0</v>
      </c>
      <c r="C4320" s="69">
        <f>precio_alta!B222</f>
        <v>0</v>
      </c>
      <c r="D4320" s="69">
        <f>precio_alta!C222</f>
        <v>0</v>
      </c>
      <c r="E4320" s="69">
        <f>precio_alta!D222</f>
        <v>0</v>
      </c>
      <c r="F4320" s="69">
        <f>precio_alta!E222</f>
        <v>0</v>
      </c>
      <c r="G4320" s="69">
        <f>precio_alta!F222</f>
        <v>0</v>
      </c>
      <c r="H4320" s="69" t="s">
        <v>188</v>
      </c>
      <c r="I4320" t="s">
        <v>41</v>
      </c>
      <c r="J4320" s="69">
        <f>precio_alta!U222</f>
        <v>0</v>
      </c>
    </row>
    <row r="4321" spans="1:10" x14ac:dyDescent="0.3">
      <c r="A4321" t="str">
        <f t="shared" si="67"/>
        <v>0Max Negocios + Ilimitado 79.90CUOTA</v>
      </c>
      <c r="B4321" s="69">
        <f>precio_alta!A223</f>
        <v>0</v>
      </c>
      <c r="C4321" s="69">
        <f>precio_alta!B223</f>
        <v>0</v>
      </c>
      <c r="D4321" s="69">
        <f>precio_alta!C223</f>
        <v>0</v>
      </c>
      <c r="E4321" s="69">
        <f>precio_alta!D223</f>
        <v>0</v>
      </c>
      <c r="F4321" s="69">
        <f>precio_alta!E223</f>
        <v>0</v>
      </c>
      <c r="G4321" s="69">
        <f>precio_alta!F223</f>
        <v>0</v>
      </c>
      <c r="H4321" s="69" t="s">
        <v>188</v>
      </c>
      <c r="I4321" t="s">
        <v>41</v>
      </c>
      <c r="J4321" s="69">
        <f>precio_alta!U223</f>
        <v>0</v>
      </c>
    </row>
    <row r="4322" spans="1:10" x14ac:dyDescent="0.3">
      <c r="A4322" t="str">
        <f t="shared" si="67"/>
        <v>0Max Negocios + Ilimitado 79.90CUOTA</v>
      </c>
      <c r="B4322" s="69">
        <f>precio_alta!A224</f>
        <v>0</v>
      </c>
      <c r="C4322" s="69">
        <f>precio_alta!B224</f>
        <v>0</v>
      </c>
      <c r="D4322" s="69">
        <f>precio_alta!C224</f>
        <v>0</v>
      </c>
      <c r="E4322" s="69">
        <f>precio_alta!D224</f>
        <v>0</v>
      </c>
      <c r="F4322" s="69">
        <f>precio_alta!E224</f>
        <v>0</v>
      </c>
      <c r="G4322" s="69">
        <f>precio_alta!F224</f>
        <v>0</v>
      </c>
      <c r="H4322" s="69" t="s">
        <v>188</v>
      </c>
      <c r="I4322" t="s">
        <v>41</v>
      </c>
      <c r="J4322" s="69">
        <f>precio_alta!U224</f>
        <v>0</v>
      </c>
    </row>
    <row r="4323" spans="1:10" x14ac:dyDescent="0.3">
      <c r="A4323" t="str">
        <f t="shared" si="67"/>
        <v>APPLE IPHONE 15 128GBMax Negocios + Ilimitado 95.90CUOTA</v>
      </c>
      <c r="B4323" s="74" t="str">
        <f>precio_alta!A3</f>
        <v>Corriente</v>
      </c>
      <c r="C4323" s="74" t="str">
        <f>precio_alta!B3</f>
        <v>5G</v>
      </c>
      <c r="D4323" s="74" t="str">
        <f>precio_alta!C3</f>
        <v>APPLE</v>
      </c>
      <c r="E4323" s="74" t="str">
        <f>precio_alta!D3</f>
        <v>APPLE IPHONE 15 128GB</v>
      </c>
      <c r="F4323" s="74">
        <f>precio_alta!E3</f>
        <v>3769</v>
      </c>
      <c r="G4323" s="74" t="str">
        <f>precio_alta!F3</f>
        <v>iOS</v>
      </c>
      <c r="H4323" s="69" t="s">
        <v>188</v>
      </c>
      <c r="I4323" t="s">
        <v>8</v>
      </c>
      <c r="J4323" s="69">
        <f>precio_alta!V3</f>
        <v>4247</v>
      </c>
    </row>
    <row r="4324" spans="1:10" x14ac:dyDescent="0.3">
      <c r="A4324" t="str">
        <f t="shared" si="67"/>
        <v>APPLE IPHONE 15 256GBMax Negocios + Ilimitado 95.90CUOTA</v>
      </c>
      <c r="B4324" s="74" t="str">
        <f>precio_alta!A4</f>
        <v>Corriente</v>
      </c>
      <c r="C4324" s="74" t="str">
        <f>precio_alta!B4</f>
        <v>5G</v>
      </c>
      <c r="D4324" s="74" t="str">
        <f>precio_alta!C4</f>
        <v>APPLE</v>
      </c>
      <c r="E4324" s="74" t="str">
        <f>precio_alta!D4</f>
        <v>APPLE IPHONE 15 256GB</v>
      </c>
      <c r="F4324" s="74">
        <f>precio_alta!E4</f>
        <v>5029</v>
      </c>
      <c r="G4324" s="74" t="str">
        <f>precio_alta!F4</f>
        <v>iOS</v>
      </c>
      <c r="H4324" s="69" t="s">
        <v>188</v>
      </c>
      <c r="I4324" t="s">
        <v>8</v>
      </c>
      <c r="J4324" s="69">
        <f>precio_alta!V4</f>
        <v>5663</v>
      </c>
    </row>
    <row r="4325" spans="1:10" x14ac:dyDescent="0.3">
      <c r="A4325" t="str">
        <f t="shared" si="67"/>
        <v>APPLE IPHONE 16 128GBMax Negocios + Ilimitado 95.90CUOTA</v>
      </c>
      <c r="B4325" s="74" t="str">
        <f>precio_alta!A5</f>
        <v>Corriente</v>
      </c>
      <c r="C4325" s="74" t="str">
        <f>precio_alta!B5</f>
        <v>5G</v>
      </c>
      <c r="D4325" s="74" t="str">
        <f>precio_alta!C5</f>
        <v>APPLE</v>
      </c>
      <c r="E4325" s="74" t="str">
        <f>precio_alta!D5</f>
        <v>APPLE IPHONE 16 128GB</v>
      </c>
      <c r="F4325" s="74">
        <f>precio_alta!E5</f>
        <v>4399</v>
      </c>
      <c r="G4325" s="74" t="str">
        <f>precio_alta!F5</f>
        <v>iOS</v>
      </c>
      <c r="H4325" s="69" t="s">
        <v>188</v>
      </c>
      <c r="I4325" t="s">
        <v>8</v>
      </c>
      <c r="J4325" s="69">
        <f>precio_alta!V5</f>
        <v>4955</v>
      </c>
    </row>
    <row r="4326" spans="1:10" x14ac:dyDescent="0.3">
      <c r="A4326" t="str">
        <f t="shared" si="67"/>
        <v>APPLE IPHONE 16 PRO 1TBMax Negocios + Ilimitado 95.90CUOTA</v>
      </c>
      <c r="B4326" s="74" t="str">
        <f>precio_alta!A6</f>
        <v>Corriente</v>
      </c>
      <c r="C4326" s="74" t="str">
        <f>precio_alta!B6</f>
        <v>5G</v>
      </c>
      <c r="D4326" s="74" t="str">
        <f>precio_alta!C6</f>
        <v>APPLE</v>
      </c>
      <c r="E4326" s="74" t="str">
        <f>precio_alta!D6</f>
        <v>APPLE IPHONE 16 PRO 1TB</v>
      </c>
      <c r="F4326" s="74">
        <f>precio_alta!E6</f>
        <v>9419</v>
      </c>
      <c r="G4326" s="74" t="str">
        <f>precio_alta!F6</f>
        <v>iOS</v>
      </c>
      <c r="H4326" s="69" t="s">
        <v>188</v>
      </c>
      <c r="I4326" t="s">
        <v>8</v>
      </c>
      <c r="J4326" s="69">
        <f>precio_alta!V6</f>
        <v>10619</v>
      </c>
    </row>
    <row r="4327" spans="1:10" x14ac:dyDescent="0.3">
      <c r="A4327" t="str">
        <f t="shared" si="67"/>
        <v>APPLE IPHONE 16 PRO 512GBMax Negocios + Ilimitado 95.90CUOTA</v>
      </c>
      <c r="B4327" s="74" t="str">
        <f>precio_alta!A7</f>
        <v>Corriente</v>
      </c>
      <c r="C4327" s="74" t="str">
        <f>precio_alta!B7</f>
        <v>5G</v>
      </c>
      <c r="D4327" s="74" t="str">
        <f>precio_alta!C7</f>
        <v>APPLE</v>
      </c>
      <c r="E4327" s="74" t="str">
        <f>precio_alta!D7</f>
        <v>APPLE IPHONE 16 PRO 512GB</v>
      </c>
      <c r="F4327" s="74">
        <f>precio_alta!E7</f>
        <v>8169</v>
      </c>
      <c r="G4327" s="74" t="str">
        <f>precio_alta!F7</f>
        <v>iOS</v>
      </c>
      <c r="H4327" s="69" t="s">
        <v>188</v>
      </c>
      <c r="I4327" t="s">
        <v>8</v>
      </c>
      <c r="J4327" s="69">
        <f>precio_alta!V7</f>
        <v>9203</v>
      </c>
    </row>
    <row r="4328" spans="1:10" x14ac:dyDescent="0.3">
      <c r="A4328" t="str">
        <f t="shared" si="67"/>
        <v>APPLE IPHONE 16 PRO MAX 1TBMax Negocios + Ilimitado 95.90CUOTA</v>
      </c>
      <c r="B4328" s="74" t="str">
        <f>precio_alta!A8</f>
        <v>Corriente</v>
      </c>
      <c r="C4328" s="74" t="str">
        <f>precio_alta!B8</f>
        <v>5G</v>
      </c>
      <c r="D4328" s="74" t="str">
        <f>precio_alta!C8</f>
        <v>APPLE</v>
      </c>
      <c r="E4328" s="74" t="str">
        <f>precio_alta!D8</f>
        <v>APPLE IPHONE 16 PRO MAX 1TB</v>
      </c>
      <c r="F4328" s="74">
        <f>precio_alta!E8</f>
        <v>10049</v>
      </c>
      <c r="G4328" s="74" t="str">
        <f>precio_alta!F8</f>
        <v>iOS</v>
      </c>
      <c r="H4328" s="69" t="s">
        <v>188</v>
      </c>
      <c r="I4328" t="s">
        <v>8</v>
      </c>
      <c r="J4328" s="69">
        <f>precio_alta!V8</f>
        <v>11327</v>
      </c>
    </row>
    <row r="4329" spans="1:10" x14ac:dyDescent="0.3">
      <c r="A4329" t="str">
        <f t="shared" si="67"/>
        <v>APPLE IPHONE 16 PRO MAX 512GBMax Negocios + Ilimitado 95.90CUOTA</v>
      </c>
      <c r="B4329" s="74" t="str">
        <f>precio_alta!A9</f>
        <v>Corriente</v>
      </c>
      <c r="C4329" s="74" t="str">
        <f>precio_alta!B9</f>
        <v>5G</v>
      </c>
      <c r="D4329" s="74" t="str">
        <f>precio_alta!C9</f>
        <v>APPLE</v>
      </c>
      <c r="E4329" s="74" t="str">
        <f>precio_alta!D9</f>
        <v>APPLE IPHONE 16 PRO MAX 512GB</v>
      </c>
      <c r="F4329" s="74">
        <f>precio_alta!E9</f>
        <v>8799</v>
      </c>
      <c r="G4329" s="74" t="str">
        <f>precio_alta!F9</f>
        <v>iOS</v>
      </c>
      <c r="H4329" s="69" t="s">
        <v>188</v>
      </c>
      <c r="I4329" t="s">
        <v>8</v>
      </c>
      <c r="J4329" s="69">
        <f>precio_alta!V9</f>
        <v>9911</v>
      </c>
    </row>
    <row r="4330" spans="1:10" x14ac:dyDescent="0.3">
      <c r="A4330" t="str">
        <f t="shared" si="67"/>
        <v>APPLE IPHONE 16e 128GBMax Negocios + Ilimitado 95.90CUOTA</v>
      </c>
      <c r="B4330" s="74" t="str">
        <f>precio_alta!A10</f>
        <v>Corriente</v>
      </c>
      <c r="C4330" s="74" t="str">
        <f>precio_alta!B10</f>
        <v>5G</v>
      </c>
      <c r="D4330" s="74" t="str">
        <f>precio_alta!C10</f>
        <v>APPLE</v>
      </c>
      <c r="E4330" s="74" t="str">
        <f>precio_alta!D10</f>
        <v>APPLE IPHONE 16e 128GB</v>
      </c>
      <c r="F4330" s="74">
        <f>precio_alta!E10</f>
        <v>3119</v>
      </c>
      <c r="G4330" s="74" t="str">
        <f>precio_alta!F10</f>
        <v>iOS</v>
      </c>
      <c r="H4330" s="69" t="s">
        <v>188</v>
      </c>
      <c r="I4330" t="s">
        <v>8</v>
      </c>
      <c r="J4330" s="69">
        <f>precio_alta!V10</f>
        <v>3515</v>
      </c>
    </row>
    <row r="4331" spans="1:10" x14ac:dyDescent="0.3">
      <c r="A4331" t="str">
        <f t="shared" si="67"/>
        <v>APPLE IPHONE 17 256GBMax Negocios + Ilimitado 95.90CUOTA</v>
      </c>
      <c r="B4331" s="74" t="str">
        <f>precio_alta!A11</f>
        <v>Corriente</v>
      </c>
      <c r="C4331" s="74" t="str">
        <f>precio_alta!B11</f>
        <v>5G</v>
      </c>
      <c r="D4331" s="74" t="str">
        <f>precio_alta!C11</f>
        <v>APPLE</v>
      </c>
      <c r="E4331" s="74" t="str">
        <f>precio_alta!D11</f>
        <v>APPLE IPHONE 17 256GB</v>
      </c>
      <c r="F4331" s="74">
        <f>precio_alta!E11</f>
        <v>5029</v>
      </c>
      <c r="G4331" s="74" t="str">
        <f>precio_alta!F11</f>
        <v>iOS</v>
      </c>
      <c r="H4331" s="69" t="s">
        <v>188</v>
      </c>
      <c r="I4331" t="s">
        <v>8</v>
      </c>
      <c r="J4331" s="69">
        <f>precio_alta!V11</f>
        <v>5663</v>
      </c>
    </row>
    <row r="4332" spans="1:10" x14ac:dyDescent="0.3">
      <c r="A4332" t="str">
        <f t="shared" si="67"/>
        <v>APPLE IPHONE 17 512GBMax Negocios + Ilimitado 95.90CUOTA</v>
      </c>
      <c r="B4332" s="74" t="str">
        <f>precio_alta!A12</f>
        <v>Corriente</v>
      </c>
      <c r="C4332" s="74" t="str">
        <f>precio_alta!B12</f>
        <v>5G</v>
      </c>
      <c r="D4332" s="74" t="str">
        <f>precio_alta!C12</f>
        <v>APPLE</v>
      </c>
      <c r="E4332" s="74" t="str">
        <f>precio_alta!D12</f>
        <v>APPLE IPHONE 17 512GB</v>
      </c>
      <c r="F4332" s="74">
        <f>precio_alta!E12</f>
        <v>6279</v>
      </c>
      <c r="G4332" s="74" t="str">
        <f>precio_alta!F12</f>
        <v>iOS</v>
      </c>
      <c r="H4332" s="69" t="s">
        <v>188</v>
      </c>
      <c r="I4332" t="s">
        <v>8</v>
      </c>
      <c r="J4332" s="69">
        <f>precio_alta!V12</f>
        <v>7079</v>
      </c>
    </row>
    <row r="4333" spans="1:10" x14ac:dyDescent="0.3">
      <c r="A4333" t="str">
        <f t="shared" si="67"/>
        <v>APPLE IPHONE 17 PRO 1TBMax Negocios + Ilimitado 95.90CUOTA</v>
      </c>
      <c r="B4333" s="74" t="str">
        <f>precio_alta!A13</f>
        <v>Corriente</v>
      </c>
      <c r="C4333" s="74" t="str">
        <f>precio_alta!B13</f>
        <v>5G</v>
      </c>
      <c r="D4333" s="74" t="str">
        <f>precio_alta!C13</f>
        <v>APPLE</v>
      </c>
      <c r="E4333" s="74" t="str">
        <f>precio_alta!D13</f>
        <v>APPLE IPHONE 17 PRO 1TB</v>
      </c>
      <c r="F4333" s="74">
        <f>precio_alta!E13</f>
        <v>9419</v>
      </c>
      <c r="G4333" s="74" t="str">
        <f>precio_alta!F13</f>
        <v>iOS</v>
      </c>
      <c r="H4333" s="69" t="s">
        <v>188</v>
      </c>
      <c r="I4333" t="s">
        <v>8</v>
      </c>
      <c r="J4333" s="69">
        <f>precio_alta!V13</f>
        <v>10619</v>
      </c>
    </row>
    <row r="4334" spans="1:10" x14ac:dyDescent="0.3">
      <c r="A4334" t="str">
        <f t="shared" si="67"/>
        <v>APPLE IPHONE 17 PRO 256GBMax Negocios + Ilimitado 95.90CUOTA</v>
      </c>
      <c r="B4334" s="74" t="str">
        <f>precio_alta!A14</f>
        <v>Corriente</v>
      </c>
      <c r="C4334" s="74" t="str">
        <f>precio_alta!B14</f>
        <v>5G</v>
      </c>
      <c r="D4334" s="74" t="str">
        <f>precio_alta!C14</f>
        <v>APPLE</v>
      </c>
      <c r="E4334" s="74" t="str">
        <f>precio_alta!D14</f>
        <v>APPLE IPHONE 17 PRO 256GB</v>
      </c>
      <c r="F4334" s="74">
        <f>precio_alta!E14</f>
        <v>6909</v>
      </c>
      <c r="G4334" s="74" t="str">
        <f>precio_alta!F14</f>
        <v>iOS</v>
      </c>
      <c r="H4334" s="69" t="s">
        <v>188</v>
      </c>
      <c r="I4334" t="s">
        <v>8</v>
      </c>
      <c r="J4334" s="69">
        <f>precio_alta!V14</f>
        <v>7787</v>
      </c>
    </row>
    <row r="4335" spans="1:10" x14ac:dyDescent="0.3">
      <c r="A4335" t="str">
        <f t="shared" si="67"/>
        <v>APPLE IPHONE 17 PRO 512GBMax Negocios + Ilimitado 95.90CUOTA</v>
      </c>
      <c r="B4335" s="74" t="str">
        <f>precio_alta!A15</f>
        <v>Corriente</v>
      </c>
      <c r="C4335" s="74" t="str">
        <f>precio_alta!B15</f>
        <v>5G</v>
      </c>
      <c r="D4335" s="74" t="str">
        <f>precio_alta!C15</f>
        <v>APPLE</v>
      </c>
      <c r="E4335" s="74" t="str">
        <f>precio_alta!D15</f>
        <v>APPLE IPHONE 17 PRO 512GB</v>
      </c>
      <c r="F4335" s="74">
        <f>precio_alta!E15</f>
        <v>8169</v>
      </c>
      <c r="G4335" s="74" t="str">
        <f>precio_alta!F15</f>
        <v>iOS</v>
      </c>
      <c r="H4335" s="69" t="s">
        <v>188</v>
      </c>
      <c r="I4335" t="s">
        <v>8</v>
      </c>
      <c r="J4335" s="69">
        <f>precio_alta!V15</f>
        <v>9203</v>
      </c>
    </row>
    <row r="4336" spans="1:10" x14ac:dyDescent="0.3">
      <c r="A4336" t="str">
        <f t="shared" si="67"/>
        <v>APPLE IPHONE 17 PRO MAX 1TBMax Negocios + Ilimitado 95.90CUOTA</v>
      </c>
      <c r="B4336" s="74" t="str">
        <f>precio_alta!A16</f>
        <v>Corriente</v>
      </c>
      <c r="C4336" s="74" t="str">
        <f>precio_alta!B16</f>
        <v>5G</v>
      </c>
      <c r="D4336" s="74" t="str">
        <f>precio_alta!C16</f>
        <v>APPLE</v>
      </c>
      <c r="E4336" s="74" t="str">
        <f>precio_alta!D16</f>
        <v>APPLE IPHONE 17 PRO MAX 1TB</v>
      </c>
      <c r="F4336" s="74">
        <f>precio_alta!E16</f>
        <v>10049</v>
      </c>
      <c r="G4336" s="74" t="str">
        <f>precio_alta!F16</f>
        <v>iOS</v>
      </c>
      <c r="H4336" s="69" t="s">
        <v>188</v>
      </c>
      <c r="I4336" t="s">
        <v>8</v>
      </c>
      <c r="J4336" s="69">
        <f>precio_alta!V16</f>
        <v>11327</v>
      </c>
    </row>
    <row r="4337" spans="1:10" x14ac:dyDescent="0.3">
      <c r="A4337" t="str">
        <f t="shared" si="67"/>
        <v>APPLE IPHONE 17 PRO MAX 256GBMax Negocios + Ilimitado 95.90CUOTA</v>
      </c>
      <c r="B4337" s="74" t="str">
        <f>precio_alta!A17</f>
        <v>Corriente</v>
      </c>
      <c r="C4337" s="74" t="str">
        <f>precio_alta!B17</f>
        <v>5G</v>
      </c>
      <c r="D4337" s="74" t="str">
        <f>precio_alta!C17</f>
        <v>APPLE</v>
      </c>
      <c r="E4337" s="74" t="str">
        <f>precio_alta!D17</f>
        <v>APPLE IPHONE 17 PRO MAX 256GB</v>
      </c>
      <c r="F4337" s="74">
        <f>precio_alta!E17</f>
        <v>7539</v>
      </c>
      <c r="G4337" s="74" t="str">
        <f>precio_alta!F17</f>
        <v>iOS</v>
      </c>
      <c r="H4337" s="69" t="s">
        <v>188</v>
      </c>
      <c r="I4337" t="s">
        <v>8</v>
      </c>
      <c r="J4337" s="69">
        <f>precio_alta!V17</f>
        <v>8495</v>
      </c>
    </row>
    <row r="4338" spans="1:10" x14ac:dyDescent="0.3">
      <c r="A4338" t="str">
        <f t="shared" si="67"/>
        <v>APPLE IPHONE 17 PRO MAX 2TBMax Negocios + Ilimitado 95.90CUOTA</v>
      </c>
      <c r="B4338" s="74" t="str">
        <f>precio_alta!A18</f>
        <v>Corriente</v>
      </c>
      <c r="C4338" s="74" t="str">
        <f>precio_alta!B18</f>
        <v>5G</v>
      </c>
      <c r="D4338" s="74" t="str">
        <f>precio_alta!C18</f>
        <v>APPLE</v>
      </c>
      <c r="E4338" s="74" t="str">
        <f>precio_alta!D18</f>
        <v>APPLE IPHONE 17 PRO MAX 2TB</v>
      </c>
      <c r="F4338" s="74">
        <f>precio_alta!E18</f>
        <v>12569</v>
      </c>
      <c r="G4338" s="74" t="str">
        <f>precio_alta!F18</f>
        <v>iOS</v>
      </c>
      <c r="H4338" s="69" t="s">
        <v>188</v>
      </c>
      <c r="I4338" t="s">
        <v>8</v>
      </c>
      <c r="J4338" s="69">
        <f>precio_alta!V18</f>
        <v>14159</v>
      </c>
    </row>
    <row r="4339" spans="1:10" x14ac:dyDescent="0.3">
      <c r="A4339" t="str">
        <f t="shared" si="67"/>
        <v>APPLE IPHONE 17 PRO MAX 512GBMax Negocios + Ilimitado 95.90CUOTA</v>
      </c>
      <c r="B4339" s="74" t="str">
        <f>precio_alta!A19</f>
        <v>Corriente</v>
      </c>
      <c r="C4339" s="74" t="str">
        <f>precio_alta!B19</f>
        <v>5G</v>
      </c>
      <c r="D4339" s="74" t="str">
        <f>precio_alta!C19</f>
        <v>APPLE</v>
      </c>
      <c r="E4339" s="74" t="str">
        <f>precio_alta!D19</f>
        <v>APPLE IPHONE 17 PRO MAX 512GB</v>
      </c>
      <c r="F4339" s="74">
        <f>precio_alta!E19</f>
        <v>8799</v>
      </c>
      <c r="G4339" s="74" t="str">
        <f>precio_alta!F19</f>
        <v>iOS</v>
      </c>
      <c r="H4339" s="69" t="s">
        <v>188</v>
      </c>
      <c r="I4339" t="s">
        <v>8</v>
      </c>
      <c r="J4339" s="69">
        <f>precio_alta!V19</f>
        <v>9911</v>
      </c>
    </row>
    <row r="4340" spans="1:10" x14ac:dyDescent="0.3">
      <c r="A4340" t="str">
        <f t="shared" si="67"/>
        <v>APPLE IPHONE 17E 256GBMax Negocios + Ilimitado 95.90CUOTA</v>
      </c>
      <c r="B4340" s="74" t="str">
        <f>precio_alta!A20</f>
        <v>Corriente</v>
      </c>
      <c r="C4340" s="74" t="str">
        <f>precio_alta!B20</f>
        <v>5G</v>
      </c>
      <c r="D4340" s="74" t="str">
        <f>precio_alta!C20</f>
        <v>APPLE</v>
      </c>
      <c r="E4340" s="74" t="str">
        <f>precio_alta!D20</f>
        <v>APPLE IPHONE 17E 256GB</v>
      </c>
      <c r="F4340" s="74">
        <f>precio_alta!E20</f>
        <v>3769</v>
      </c>
      <c r="G4340" s="74" t="str">
        <f>precio_alta!F20</f>
        <v>iOS</v>
      </c>
      <c r="H4340" s="69" t="s">
        <v>188</v>
      </c>
      <c r="I4340" t="s">
        <v>8</v>
      </c>
      <c r="J4340" s="69">
        <f>precio_alta!V20</f>
        <v>4247</v>
      </c>
    </row>
    <row r="4341" spans="1:10" x14ac:dyDescent="0.3">
      <c r="A4341" t="str">
        <f t="shared" si="67"/>
        <v>HONOR 400 512GB 5GMax Negocios + Ilimitado 95.90CUOTA</v>
      </c>
      <c r="B4341" s="74" t="str">
        <f>precio_alta!A21</f>
        <v>Corriente</v>
      </c>
      <c r="C4341" s="74" t="str">
        <f>precio_alta!B21</f>
        <v>5G</v>
      </c>
      <c r="D4341" s="74" t="str">
        <f>precio_alta!C21</f>
        <v>HONOR</v>
      </c>
      <c r="E4341" s="74" t="str">
        <f>precio_alta!D21</f>
        <v>HONOR 400 512GB 5G</v>
      </c>
      <c r="F4341" s="74">
        <f>precio_alta!E21</f>
        <v>2099</v>
      </c>
      <c r="G4341" s="74" t="str">
        <f>precio_alta!F21</f>
        <v>Android</v>
      </c>
      <c r="H4341" s="69" t="s">
        <v>188</v>
      </c>
      <c r="I4341" t="s">
        <v>8</v>
      </c>
      <c r="J4341" s="69">
        <f>precio_alta!V21</f>
        <v>2363</v>
      </c>
    </row>
    <row r="4342" spans="1:10" x14ac:dyDescent="0.3">
      <c r="A4342" t="str">
        <f t="shared" si="67"/>
        <v>HONOR 400 LITE 256GB 5GMax Negocios + Ilimitado 95.90CUOTA</v>
      </c>
      <c r="B4342" s="74" t="str">
        <f>precio_alta!A22</f>
        <v>Corriente</v>
      </c>
      <c r="C4342" s="74" t="str">
        <f>precio_alta!B22</f>
        <v>5G</v>
      </c>
      <c r="D4342" s="74" t="str">
        <f>precio_alta!C22</f>
        <v>HONOR</v>
      </c>
      <c r="E4342" s="74" t="str">
        <f>precio_alta!D22</f>
        <v>HONOR 400 LITE 256GB 5G</v>
      </c>
      <c r="F4342" s="74">
        <f>precio_alta!E22</f>
        <v>1519</v>
      </c>
      <c r="G4342" s="74" t="str">
        <f>precio_alta!F22</f>
        <v>Android</v>
      </c>
      <c r="H4342" s="69" t="s">
        <v>188</v>
      </c>
      <c r="I4342" t="s">
        <v>8</v>
      </c>
      <c r="J4342" s="69">
        <f>precio_alta!V22</f>
        <v>1703</v>
      </c>
    </row>
    <row r="4343" spans="1:10" x14ac:dyDescent="0.3">
      <c r="A4343" t="str">
        <f t="shared" si="67"/>
        <v>HONOR 400 PRO 512GB 5GMax Negocios + Ilimitado 95.90CUOTA</v>
      </c>
      <c r="B4343" s="74" t="str">
        <f>precio_alta!A23</f>
        <v>Corriente</v>
      </c>
      <c r="C4343" s="74" t="str">
        <f>precio_alta!B23</f>
        <v>5G</v>
      </c>
      <c r="D4343" s="74" t="str">
        <f>precio_alta!C23</f>
        <v>HONOR</v>
      </c>
      <c r="E4343" s="74" t="str">
        <f>precio_alta!D23</f>
        <v>HONOR 400 PRO 512GB 5G</v>
      </c>
      <c r="F4343" s="74">
        <f>precio_alta!E23</f>
        <v>3349</v>
      </c>
      <c r="G4343" s="74" t="str">
        <f>precio_alta!F23</f>
        <v>Android</v>
      </c>
      <c r="H4343" s="69" t="s">
        <v>188</v>
      </c>
      <c r="I4343" t="s">
        <v>8</v>
      </c>
      <c r="J4343" s="69">
        <f>precio_alta!V23</f>
        <v>3779</v>
      </c>
    </row>
    <row r="4344" spans="1:10" x14ac:dyDescent="0.3">
      <c r="A4344" t="str">
        <f t="shared" si="67"/>
        <v>HONOR 600 512GB 5GMax Negocios + Ilimitado 95.90CUOTA</v>
      </c>
      <c r="B4344" s="74" t="str">
        <f>precio_alta!A24</f>
        <v>Corriente</v>
      </c>
      <c r="C4344" s="74" t="str">
        <f>precio_alta!B24</f>
        <v>5G</v>
      </c>
      <c r="D4344" s="74" t="str">
        <f>precio_alta!C24</f>
        <v>HONOR</v>
      </c>
      <c r="E4344" s="74" t="str">
        <f>precio_alta!D24</f>
        <v>HONOR 600 512GB 5G</v>
      </c>
      <c r="F4344" s="74">
        <f>precio_alta!E24</f>
        <v>2959</v>
      </c>
      <c r="G4344" s="74" t="str">
        <f>precio_alta!F24</f>
        <v>Android</v>
      </c>
      <c r="H4344" s="69" t="s">
        <v>188</v>
      </c>
      <c r="I4344" t="s">
        <v>8</v>
      </c>
      <c r="J4344" s="69">
        <f>precio_alta!V24</f>
        <v>3335</v>
      </c>
    </row>
    <row r="4345" spans="1:10" x14ac:dyDescent="0.3">
      <c r="A4345" t="str">
        <f t="shared" si="67"/>
        <v>HONOR 600 PRO 512GB 5GMax Negocios + Ilimitado 95.90CUOTA</v>
      </c>
      <c r="B4345" s="74" t="str">
        <f>precio_alta!A25</f>
        <v>Corriente</v>
      </c>
      <c r="C4345" s="74" t="str">
        <f>precio_alta!B25</f>
        <v>5G</v>
      </c>
      <c r="D4345" s="74" t="str">
        <f>precio_alta!C25</f>
        <v>HONOR</v>
      </c>
      <c r="E4345" s="74" t="str">
        <f>precio_alta!D25</f>
        <v>HONOR 600 PRO 512GB 5G</v>
      </c>
      <c r="F4345" s="74">
        <f>precio_alta!E25</f>
        <v>3909</v>
      </c>
      <c r="G4345" s="74" t="str">
        <f>precio_alta!F25</f>
        <v>Android</v>
      </c>
      <c r="H4345" s="69" t="s">
        <v>188</v>
      </c>
      <c r="I4345" t="s">
        <v>8</v>
      </c>
      <c r="J4345" s="69">
        <f>precio_alta!V25</f>
        <v>4403</v>
      </c>
    </row>
    <row r="4346" spans="1:10" x14ac:dyDescent="0.3">
      <c r="A4346" t="str">
        <f t="shared" si="67"/>
        <v>HONOR 600 SMART 256GB 5GMax Negocios + Ilimitado 95.90CUOTA</v>
      </c>
      <c r="B4346" s="74" t="str">
        <f>precio_alta!A26</f>
        <v>Corriente</v>
      </c>
      <c r="C4346" s="74" t="str">
        <f>precio_alta!B26</f>
        <v>5G</v>
      </c>
      <c r="D4346" s="74" t="str">
        <f>precio_alta!C26</f>
        <v>HONOR</v>
      </c>
      <c r="E4346" s="74" t="str">
        <f>precio_alta!D26</f>
        <v>HONOR 600 SMART 256GB 5G</v>
      </c>
      <c r="F4346" s="74">
        <f>precio_alta!E26</f>
        <v>1659</v>
      </c>
      <c r="G4346" s="74" t="str">
        <f>precio_alta!F26</f>
        <v>Android</v>
      </c>
      <c r="H4346" s="69" t="s">
        <v>188</v>
      </c>
      <c r="I4346" t="s">
        <v>8</v>
      </c>
      <c r="J4346" s="69">
        <f>precio_alta!V26</f>
        <v>1871</v>
      </c>
    </row>
    <row r="4347" spans="1:10" x14ac:dyDescent="0.3">
      <c r="A4347" t="str">
        <f t="shared" si="67"/>
        <v>HONOR 600E 512GB 5GMax Negocios + Ilimitado 95.90CUOTA</v>
      </c>
      <c r="B4347" s="74" t="str">
        <f>precio_alta!A27</f>
        <v>Corriente</v>
      </c>
      <c r="C4347" s="74" t="str">
        <f>precio_alta!B27</f>
        <v>5G</v>
      </c>
      <c r="D4347" s="74" t="str">
        <f>precio_alta!C27</f>
        <v>HONOR</v>
      </c>
      <c r="E4347" s="74" t="str">
        <f>precio_alta!D27</f>
        <v>HONOR 600E 512GB 5G</v>
      </c>
      <c r="F4347" s="74">
        <f>precio_alta!E27</f>
        <v>2149</v>
      </c>
      <c r="G4347" s="74" t="str">
        <f>precio_alta!F27</f>
        <v>Android</v>
      </c>
      <c r="H4347" s="69" t="s">
        <v>188</v>
      </c>
      <c r="I4347" t="s">
        <v>8</v>
      </c>
      <c r="J4347" s="69">
        <f>precio_alta!V27</f>
        <v>2411</v>
      </c>
    </row>
    <row r="4348" spans="1:10" x14ac:dyDescent="0.3">
      <c r="A4348" t="str">
        <f t="shared" si="67"/>
        <v>HONOR 70 256GBMax Negocios + Ilimitado 95.90CUOTA</v>
      </c>
      <c r="B4348" s="74" t="str">
        <f>precio_alta!A28</f>
        <v>Corriente</v>
      </c>
      <c r="C4348" s="74" t="str">
        <f>precio_alta!B28</f>
        <v>5G</v>
      </c>
      <c r="D4348" s="74" t="str">
        <f>precio_alta!C28</f>
        <v>HONOR</v>
      </c>
      <c r="E4348" s="74" t="str">
        <f>precio_alta!D28</f>
        <v>HONOR 70 256GB</v>
      </c>
      <c r="F4348" s="74">
        <f>precio_alta!E28</f>
        <v>2859</v>
      </c>
      <c r="G4348" s="74" t="str">
        <f>precio_alta!F28</f>
        <v>Android</v>
      </c>
      <c r="H4348" s="69" t="s">
        <v>188</v>
      </c>
      <c r="I4348" t="s">
        <v>8</v>
      </c>
      <c r="J4348" s="69">
        <f>precio_alta!V28</f>
        <v>3227</v>
      </c>
    </row>
    <row r="4349" spans="1:10" x14ac:dyDescent="0.3">
      <c r="A4349" t="str">
        <f t="shared" si="67"/>
        <v>HONOR MAGIC 7 LITE 512GB 5GMax Negocios + Ilimitado 95.90CUOTA</v>
      </c>
      <c r="B4349" s="74" t="str">
        <f>precio_alta!A29</f>
        <v>Corriente</v>
      </c>
      <c r="C4349" s="74" t="str">
        <f>precio_alta!B29</f>
        <v>5G</v>
      </c>
      <c r="D4349" s="74" t="str">
        <f>precio_alta!C29</f>
        <v>HONOR</v>
      </c>
      <c r="E4349" s="74" t="str">
        <f>precio_alta!D29</f>
        <v>HONOR MAGIC 7 LITE 512GB 5G</v>
      </c>
      <c r="F4349" s="74">
        <f>precio_alta!E29</f>
        <v>1849</v>
      </c>
      <c r="G4349" s="74" t="str">
        <f>precio_alta!F29</f>
        <v>Android</v>
      </c>
      <c r="H4349" s="69" t="s">
        <v>188</v>
      </c>
      <c r="I4349" t="s">
        <v>8</v>
      </c>
      <c r="J4349" s="69">
        <f>precio_alta!V29</f>
        <v>2087</v>
      </c>
    </row>
    <row r="4350" spans="1:10" x14ac:dyDescent="0.3">
      <c r="A4350" t="str">
        <f t="shared" si="67"/>
        <v>HONOR MAGIC 8 LITE 512GB 5GMax Negocios + Ilimitado 95.90CUOTA</v>
      </c>
      <c r="B4350" s="74" t="str">
        <f>precio_alta!A30</f>
        <v>Corriente</v>
      </c>
      <c r="C4350" s="74" t="str">
        <f>precio_alta!B30</f>
        <v>5G</v>
      </c>
      <c r="D4350" s="74" t="str">
        <f>precio_alta!C30</f>
        <v>HONOR</v>
      </c>
      <c r="E4350" s="74" t="str">
        <f>precio_alta!D30</f>
        <v>HONOR MAGIC 8 LITE 512GB 5G</v>
      </c>
      <c r="F4350" s="74">
        <f>precio_alta!E30</f>
        <v>1779</v>
      </c>
      <c r="G4350" s="74" t="str">
        <f>precio_alta!F30</f>
        <v>Android</v>
      </c>
      <c r="H4350" s="69" t="s">
        <v>188</v>
      </c>
      <c r="I4350" t="s">
        <v>8</v>
      </c>
      <c r="J4350" s="69">
        <f>precio_alta!V30</f>
        <v>2003</v>
      </c>
    </row>
    <row r="4351" spans="1:10" x14ac:dyDescent="0.3">
      <c r="A4351" t="str">
        <f t="shared" si="67"/>
        <v>HONOR MAGIC 8 PRO 512GB 5GMax Negocios + Ilimitado 95.90CUOTA</v>
      </c>
      <c r="B4351" s="74" t="str">
        <f>precio_alta!A31</f>
        <v>Corriente</v>
      </c>
      <c r="C4351" s="74" t="str">
        <f>precio_alta!B31</f>
        <v>5G</v>
      </c>
      <c r="D4351" s="74" t="str">
        <f>precio_alta!C31</f>
        <v>HONOR</v>
      </c>
      <c r="E4351" s="74" t="str">
        <f>precio_alta!D31</f>
        <v>HONOR MAGIC 8 PRO 512GB 5G</v>
      </c>
      <c r="F4351" s="74">
        <f>precio_alta!E31</f>
        <v>5789</v>
      </c>
      <c r="G4351" s="74" t="str">
        <f>precio_alta!F31</f>
        <v>Android</v>
      </c>
      <c r="H4351" s="69" t="s">
        <v>188</v>
      </c>
      <c r="I4351" t="s">
        <v>8</v>
      </c>
      <c r="J4351" s="69">
        <f>precio_alta!V31</f>
        <v>6515</v>
      </c>
    </row>
    <row r="4352" spans="1:10" x14ac:dyDescent="0.3">
      <c r="A4352" t="str">
        <f t="shared" si="67"/>
        <v>HONOR X5C 128GBMax Negocios + Ilimitado 95.90CUOTA</v>
      </c>
      <c r="B4352" s="74" t="str">
        <f>precio_alta!A32</f>
        <v>Corriente</v>
      </c>
      <c r="C4352" s="74" t="str">
        <f>precio_alta!B32</f>
        <v>4G</v>
      </c>
      <c r="D4352" s="74" t="str">
        <f>precio_alta!C32</f>
        <v>HONOR</v>
      </c>
      <c r="E4352" s="74" t="str">
        <f>precio_alta!D32</f>
        <v>HONOR X5C 128GB</v>
      </c>
      <c r="F4352" s="74">
        <f>precio_alta!E32</f>
        <v>399</v>
      </c>
      <c r="G4352" s="74" t="str">
        <f>precio_alta!F32</f>
        <v>Android</v>
      </c>
      <c r="H4352" s="69" t="s">
        <v>188</v>
      </c>
      <c r="I4352" t="s">
        <v>8</v>
      </c>
      <c r="J4352" s="69">
        <f>precio_alta!V32</f>
        <v>443</v>
      </c>
    </row>
    <row r="4353" spans="1:10" x14ac:dyDescent="0.3">
      <c r="A4353" t="str">
        <f t="shared" si="67"/>
        <v>HONOR X5C PLUS 256GBMax Negocios + Ilimitado 95.90CUOTA</v>
      </c>
      <c r="B4353" s="74" t="str">
        <f>precio_alta!A33</f>
        <v>Corriente</v>
      </c>
      <c r="C4353" s="74" t="str">
        <f>precio_alta!B33</f>
        <v>4G</v>
      </c>
      <c r="D4353" s="74" t="str">
        <f>precio_alta!C33</f>
        <v>HONOR</v>
      </c>
      <c r="E4353" s="74" t="str">
        <f>precio_alta!D33</f>
        <v>HONOR X5C PLUS 256GB</v>
      </c>
      <c r="F4353" s="74">
        <f>precio_alta!E33</f>
        <v>499</v>
      </c>
      <c r="G4353" s="74" t="str">
        <f>precio_alta!F33</f>
        <v>Android</v>
      </c>
      <c r="H4353" s="69" t="s">
        <v>188</v>
      </c>
      <c r="I4353" t="s">
        <v>8</v>
      </c>
      <c r="J4353" s="69">
        <f>precio_alta!V33</f>
        <v>563</v>
      </c>
    </row>
    <row r="4354" spans="1:10" x14ac:dyDescent="0.3">
      <c r="A4354" t="str">
        <f t="shared" si="67"/>
        <v>HONOR X5D 128GBMax Negocios + Ilimitado 95.90CUOTA</v>
      </c>
      <c r="B4354" s="74" t="str">
        <f>precio_alta!A34</f>
        <v>Corriente</v>
      </c>
      <c r="C4354" s="74" t="str">
        <f>precio_alta!B34</f>
        <v>4G</v>
      </c>
      <c r="D4354" s="74" t="str">
        <f>precio_alta!C34</f>
        <v>HONOR</v>
      </c>
      <c r="E4354" s="74" t="str">
        <f>precio_alta!D34</f>
        <v>HONOR X5D 128GB</v>
      </c>
      <c r="F4354" s="74">
        <f>precio_alta!E34</f>
        <v>449</v>
      </c>
      <c r="G4354" s="74" t="str">
        <f>precio_alta!F34</f>
        <v>Android</v>
      </c>
      <c r="H4354" s="69" t="s">
        <v>188</v>
      </c>
      <c r="I4354" t="s">
        <v>8</v>
      </c>
      <c r="J4354" s="69">
        <f>precio_alta!V34</f>
        <v>503</v>
      </c>
    </row>
    <row r="4355" spans="1:10" x14ac:dyDescent="0.3">
      <c r="A4355" t="str">
        <f t="shared" ref="A4355:A4418" si="68">CONCATENATE(E4355,I4355,H4355)</f>
        <v>HONOR X5D 256GBMax Negocios + Ilimitado 95.90CUOTA</v>
      </c>
      <c r="B4355" s="74" t="str">
        <f>precio_alta!A35</f>
        <v>Corriente</v>
      </c>
      <c r="C4355" s="74" t="str">
        <f>precio_alta!B35</f>
        <v>4G</v>
      </c>
      <c r="D4355" s="74" t="str">
        <f>precio_alta!C35</f>
        <v>HONOR</v>
      </c>
      <c r="E4355" s="74" t="str">
        <f>precio_alta!D35</f>
        <v>HONOR X5D 256GB</v>
      </c>
      <c r="F4355" s="74">
        <f>precio_alta!E35</f>
        <v>589</v>
      </c>
      <c r="G4355" s="74" t="str">
        <f>precio_alta!F35</f>
        <v>Android</v>
      </c>
      <c r="H4355" s="69" t="s">
        <v>188</v>
      </c>
      <c r="I4355" t="s">
        <v>8</v>
      </c>
      <c r="J4355" s="69">
        <f>precio_alta!V35</f>
        <v>659</v>
      </c>
    </row>
    <row r="4356" spans="1:10" x14ac:dyDescent="0.3">
      <c r="A4356" t="str">
        <f t="shared" si="68"/>
        <v>HONOR X6C 256GBMax Negocios + Ilimitado 95.90CUOTA</v>
      </c>
      <c r="B4356" s="74" t="str">
        <f>precio_alta!A36</f>
        <v>Corriente</v>
      </c>
      <c r="C4356" s="74" t="str">
        <f>precio_alta!B36</f>
        <v>4G</v>
      </c>
      <c r="D4356" s="74" t="str">
        <f>precio_alta!C36</f>
        <v>HONOR</v>
      </c>
      <c r="E4356" s="74" t="str">
        <f>precio_alta!D36</f>
        <v>HONOR X6C 256GB</v>
      </c>
      <c r="F4356" s="74">
        <f>precio_alta!E36</f>
        <v>699</v>
      </c>
      <c r="G4356" s="74" t="str">
        <f>precio_alta!F36</f>
        <v>Android</v>
      </c>
      <c r="H4356" s="69" t="s">
        <v>188</v>
      </c>
      <c r="I4356" t="s">
        <v>8</v>
      </c>
      <c r="J4356" s="69">
        <f>precio_alta!V36</f>
        <v>791</v>
      </c>
    </row>
    <row r="4357" spans="1:10" x14ac:dyDescent="0.3">
      <c r="A4357" t="str">
        <f t="shared" si="68"/>
        <v>HONOR X6D 256GB 5GMax Negocios + Ilimitado 95.90CUOTA</v>
      </c>
      <c r="B4357" s="74" t="str">
        <f>precio_alta!A37</f>
        <v>Corriente</v>
      </c>
      <c r="C4357" s="74" t="str">
        <f>precio_alta!B37</f>
        <v>5G</v>
      </c>
      <c r="D4357" s="74" t="str">
        <f>precio_alta!C37</f>
        <v>HONOR</v>
      </c>
      <c r="E4357" s="74" t="str">
        <f>precio_alta!D37</f>
        <v>HONOR X6D 256GB 5G</v>
      </c>
      <c r="F4357" s="74">
        <f>precio_alta!E37</f>
        <v>829</v>
      </c>
      <c r="G4357" s="74" t="str">
        <f>precio_alta!F37</f>
        <v>Android</v>
      </c>
      <c r="H4357" s="69" t="s">
        <v>188</v>
      </c>
      <c r="I4357" t="s">
        <v>8</v>
      </c>
      <c r="J4357" s="69">
        <f>precio_alta!V37</f>
        <v>935</v>
      </c>
    </row>
    <row r="4358" spans="1:10" x14ac:dyDescent="0.3">
      <c r="A4358" t="str">
        <f t="shared" si="68"/>
        <v>HONOR X7D 256GB 5GMax Negocios + Ilimitado 95.90CUOTA</v>
      </c>
      <c r="B4358" s="74" t="str">
        <f>precio_alta!A38</f>
        <v>Corriente</v>
      </c>
      <c r="C4358" s="74" t="str">
        <f>precio_alta!B38</f>
        <v>5G</v>
      </c>
      <c r="D4358" s="74" t="str">
        <f>precio_alta!C38</f>
        <v>HONOR</v>
      </c>
      <c r="E4358" s="74" t="str">
        <f>precio_alta!D38</f>
        <v>HONOR X7D 256GB 5G</v>
      </c>
      <c r="F4358" s="74">
        <f>precio_alta!E38</f>
        <v>879</v>
      </c>
      <c r="G4358" s="74" t="str">
        <f>precio_alta!F38</f>
        <v>Android</v>
      </c>
      <c r="H4358" s="69" t="s">
        <v>188</v>
      </c>
      <c r="I4358" t="s">
        <v>8</v>
      </c>
      <c r="J4358" s="69">
        <f>precio_alta!V38</f>
        <v>995</v>
      </c>
    </row>
    <row r="4359" spans="1:10" x14ac:dyDescent="0.3">
      <c r="A4359" t="str">
        <f t="shared" si="68"/>
        <v>HONOR X7E PLUS 256GB 5GMax Negocios + Ilimitado 95.90CUOTA</v>
      </c>
      <c r="B4359" s="74" t="str">
        <f>precio_alta!A39</f>
        <v>Corriente</v>
      </c>
      <c r="C4359" s="74" t="str">
        <f>precio_alta!B39</f>
        <v>5G</v>
      </c>
      <c r="D4359" s="74" t="str">
        <f>precio_alta!C39</f>
        <v>HONOR</v>
      </c>
      <c r="E4359" s="74" t="str">
        <f>precio_alta!D39</f>
        <v>HONOR X7E PLUS 256GB 5G</v>
      </c>
      <c r="F4359" s="74">
        <f>precio_alta!E39</f>
        <v>1179</v>
      </c>
      <c r="G4359" s="74" t="str">
        <f>precio_alta!F39</f>
        <v>Android</v>
      </c>
      <c r="H4359" s="69" t="s">
        <v>188</v>
      </c>
      <c r="I4359" t="s">
        <v>8</v>
      </c>
      <c r="J4359" s="69">
        <f>precio_alta!V39</f>
        <v>1331</v>
      </c>
    </row>
    <row r="4360" spans="1:10" x14ac:dyDescent="0.3">
      <c r="A4360" t="str">
        <f t="shared" si="68"/>
        <v>HONOR X8C 256GB 5GMax Negocios + Ilimitado 95.90CUOTA</v>
      </c>
      <c r="B4360" s="74" t="str">
        <f>precio_alta!A40</f>
        <v>Corriente</v>
      </c>
      <c r="C4360" s="74" t="str">
        <f>precio_alta!B40</f>
        <v>5G</v>
      </c>
      <c r="D4360" s="74" t="str">
        <f>precio_alta!C40</f>
        <v>HONOR</v>
      </c>
      <c r="E4360" s="74" t="str">
        <f>precio_alta!D40</f>
        <v>HONOR X8C 256GB 5G</v>
      </c>
      <c r="F4360" s="74">
        <f>precio_alta!E40</f>
        <v>1189</v>
      </c>
      <c r="G4360" s="74" t="str">
        <f>precio_alta!F40</f>
        <v>Android</v>
      </c>
      <c r="H4360" s="69" t="s">
        <v>188</v>
      </c>
      <c r="I4360" t="s">
        <v>8</v>
      </c>
      <c r="J4360" s="69">
        <f>precio_alta!V40</f>
        <v>1343</v>
      </c>
    </row>
    <row r="4361" spans="1:10" x14ac:dyDescent="0.3">
      <c r="A4361" t="str">
        <f t="shared" si="68"/>
        <v>HUAWEI WATCH KIDS 4 PROMax Negocios + Ilimitado 95.90CUOTA</v>
      </c>
      <c r="B4361" s="74" t="str">
        <f>precio_alta!A41</f>
        <v>Corriente</v>
      </c>
      <c r="C4361" s="74" t="str">
        <f>precio_alta!B41</f>
        <v>4G</v>
      </c>
      <c r="D4361" s="74" t="str">
        <f>precio_alta!C41</f>
        <v>HUAWEI</v>
      </c>
      <c r="E4361" s="74" t="str">
        <f>precio_alta!D41</f>
        <v>HUAWEI WATCH KIDS 4 PRO</v>
      </c>
      <c r="F4361" s="74">
        <f>precio_alta!E41</f>
        <v>649</v>
      </c>
      <c r="G4361" s="74" t="str">
        <f>precio_alta!F41</f>
        <v>Android</v>
      </c>
      <c r="H4361" s="69" t="s">
        <v>188</v>
      </c>
      <c r="I4361" t="s">
        <v>8</v>
      </c>
      <c r="J4361" s="69">
        <f>precio_alta!V41</f>
        <v>731</v>
      </c>
    </row>
    <row r="4362" spans="1:10" x14ac:dyDescent="0.3">
      <c r="A4362" t="str">
        <f t="shared" si="68"/>
        <v>MOTOROLA MOTO EDGE 60 512GB 5GMax Negocios + Ilimitado 95.90CUOTA</v>
      </c>
      <c r="B4362" s="74" t="str">
        <f>precio_alta!A42</f>
        <v>Corriente</v>
      </c>
      <c r="C4362" s="74" t="str">
        <f>precio_alta!B42</f>
        <v>5G</v>
      </c>
      <c r="D4362" s="74" t="str">
        <f>precio_alta!C42</f>
        <v>MOTOROLA</v>
      </c>
      <c r="E4362" s="74" t="str">
        <f>precio_alta!D42</f>
        <v>MOTOROLA MOTO EDGE 60 512GB 5G</v>
      </c>
      <c r="F4362" s="74">
        <f>precio_alta!E42</f>
        <v>1989</v>
      </c>
      <c r="G4362" s="74" t="str">
        <f>precio_alta!F42</f>
        <v>Android</v>
      </c>
      <c r="H4362" s="69" t="s">
        <v>188</v>
      </c>
      <c r="I4362" t="s">
        <v>8</v>
      </c>
      <c r="J4362" s="69">
        <f>precio_alta!V42</f>
        <v>2243</v>
      </c>
    </row>
    <row r="4363" spans="1:10" x14ac:dyDescent="0.3">
      <c r="A4363" t="str">
        <f t="shared" si="68"/>
        <v>MOTOROLA MOTO EDGE 60 FUSION 256GB 5GMax Negocios + Ilimitado 95.90CUOTA</v>
      </c>
      <c r="B4363" s="74" t="str">
        <f>precio_alta!A43</f>
        <v>Corriente</v>
      </c>
      <c r="C4363" s="74" t="str">
        <f>precio_alta!B43</f>
        <v>5G</v>
      </c>
      <c r="D4363" s="74" t="str">
        <f>precio_alta!C43</f>
        <v>MOTOROLA</v>
      </c>
      <c r="E4363" s="74" t="str">
        <f>precio_alta!D43</f>
        <v>MOTOROLA MOTO EDGE 60 FUSION 256GB 5G</v>
      </c>
      <c r="F4363" s="74">
        <f>precio_alta!E43</f>
        <v>1439</v>
      </c>
      <c r="G4363" s="74" t="str">
        <f>precio_alta!F43</f>
        <v>Android</v>
      </c>
      <c r="H4363" s="69" t="s">
        <v>188</v>
      </c>
      <c r="I4363" t="s">
        <v>8</v>
      </c>
      <c r="J4363" s="69">
        <f>precio_alta!V43</f>
        <v>1619</v>
      </c>
    </row>
    <row r="4364" spans="1:10" x14ac:dyDescent="0.3">
      <c r="A4364" t="str">
        <f t="shared" si="68"/>
        <v>MOTOROLA MOTO EDGE 60 PRO 512GB 5GMax Negocios + Ilimitado 95.90CUOTA</v>
      </c>
      <c r="B4364" s="74" t="str">
        <f>precio_alta!A44</f>
        <v>Corriente</v>
      </c>
      <c r="C4364" s="74" t="str">
        <f>precio_alta!B44</f>
        <v>5G</v>
      </c>
      <c r="D4364" s="74" t="str">
        <f>precio_alta!C44</f>
        <v>MOTOROLA</v>
      </c>
      <c r="E4364" s="74" t="str">
        <f>precio_alta!D44</f>
        <v>MOTOROLA MOTO EDGE 60 PRO 512GB 5G</v>
      </c>
      <c r="F4364" s="74">
        <f>precio_alta!E44</f>
        <v>2649</v>
      </c>
      <c r="G4364" s="74" t="str">
        <f>precio_alta!F44</f>
        <v>Android</v>
      </c>
      <c r="H4364" s="69" t="s">
        <v>188</v>
      </c>
      <c r="I4364" t="s">
        <v>8</v>
      </c>
      <c r="J4364" s="69">
        <f>precio_alta!V44</f>
        <v>2987</v>
      </c>
    </row>
    <row r="4365" spans="1:10" x14ac:dyDescent="0.3">
      <c r="A4365" t="str">
        <f t="shared" si="68"/>
        <v>MOTOROLA MOTO EDGE 70 512GB 5GMax Negocios + Ilimitado 95.90CUOTA</v>
      </c>
      <c r="B4365" s="74" t="str">
        <f>precio_alta!A45</f>
        <v>Corriente</v>
      </c>
      <c r="C4365" s="74" t="str">
        <f>precio_alta!B45</f>
        <v>5G</v>
      </c>
      <c r="D4365" s="74" t="str">
        <f>precio_alta!C45</f>
        <v>MOTOROLA</v>
      </c>
      <c r="E4365" s="74" t="str">
        <f>precio_alta!D45</f>
        <v>MOTOROLA MOTO EDGE 70 512GB 5G</v>
      </c>
      <c r="F4365" s="74">
        <f>precio_alta!E45</f>
        <v>2549</v>
      </c>
      <c r="G4365" s="74" t="str">
        <f>precio_alta!F45</f>
        <v>Android</v>
      </c>
      <c r="H4365" s="69" t="s">
        <v>188</v>
      </c>
      <c r="I4365" t="s">
        <v>8</v>
      </c>
      <c r="J4365" s="69">
        <f>precio_alta!V45</f>
        <v>2867</v>
      </c>
    </row>
    <row r="4366" spans="1:10" x14ac:dyDescent="0.3">
      <c r="A4366" t="str">
        <f t="shared" si="68"/>
        <v>MOTOROLA MOTO EDGE 70 FUSION 256GB 5GMax Negocios + Ilimitado 95.90CUOTA</v>
      </c>
      <c r="B4366" s="74" t="str">
        <f>precio_alta!A46</f>
        <v>Corriente</v>
      </c>
      <c r="C4366" s="74" t="str">
        <f>precio_alta!B46</f>
        <v>5G</v>
      </c>
      <c r="D4366" s="74" t="str">
        <f>precio_alta!C46</f>
        <v>MOTOROLA</v>
      </c>
      <c r="E4366" s="74" t="str">
        <f>precio_alta!D46</f>
        <v>MOTOROLA MOTO EDGE 70 FUSION 256GB 5G</v>
      </c>
      <c r="F4366" s="74">
        <f>precio_alta!E46</f>
        <v>1899</v>
      </c>
      <c r="G4366" s="74" t="str">
        <f>precio_alta!F46</f>
        <v>Android</v>
      </c>
      <c r="H4366" s="69" t="s">
        <v>188</v>
      </c>
      <c r="I4366" t="s">
        <v>8</v>
      </c>
      <c r="J4366" s="69">
        <f>precio_alta!V46</f>
        <v>2135</v>
      </c>
    </row>
    <row r="4367" spans="1:10" x14ac:dyDescent="0.3">
      <c r="A4367" t="str">
        <f t="shared" si="68"/>
        <v>MOTOROLA MOTO EDGE 70 PRO 512GB 5GMax Negocios + Ilimitado 95.90CUOTA</v>
      </c>
      <c r="B4367" s="74" t="str">
        <f>precio_alta!A47</f>
        <v>Corriente</v>
      </c>
      <c r="C4367" s="74" t="str">
        <f>precio_alta!B47</f>
        <v>5G</v>
      </c>
      <c r="D4367" s="74" t="str">
        <f>precio_alta!C47</f>
        <v>MOTOROLA</v>
      </c>
      <c r="E4367" s="74" t="str">
        <f>precio_alta!D47</f>
        <v>MOTOROLA MOTO EDGE 70 PRO 512GB 5G</v>
      </c>
      <c r="F4367" s="74">
        <f>precio_alta!E47</f>
        <v>3619</v>
      </c>
      <c r="G4367" s="74" t="str">
        <f>precio_alta!F47</f>
        <v>Android</v>
      </c>
      <c r="H4367" s="69" t="s">
        <v>188</v>
      </c>
      <c r="I4367" t="s">
        <v>8</v>
      </c>
      <c r="J4367" s="69">
        <f>precio_alta!V47</f>
        <v>4079</v>
      </c>
    </row>
    <row r="4368" spans="1:10" x14ac:dyDescent="0.3">
      <c r="A4368" t="str">
        <f t="shared" si="68"/>
        <v>MOTOROLA MOTO G06 128GBMax Negocios + Ilimitado 95.90CUOTA</v>
      </c>
      <c r="B4368" s="74" t="str">
        <f>precio_alta!A48</f>
        <v>Corriente</v>
      </c>
      <c r="C4368" s="74" t="str">
        <f>precio_alta!B48</f>
        <v>4G</v>
      </c>
      <c r="D4368" s="74" t="str">
        <f>precio_alta!C48</f>
        <v>MOTOROLA</v>
      </c>
      <c r="E4368" s="74" t="str">
        <f>precio_alta!D48</f>
        <v>MOTOROLA MOTO G06 128GB</v>
      </c>
      <c r="F4368" s="74">
        <f>precio_alta!E48</f>
        <v>619</v>
      </c>
      <c r="G4368" s="74" t="str">
        <f>precio_alta!F48</f>
        <v>Android</v>
      </c>
      <c r="H4368" s="69" t="s">
        <v>188</v>
      </c>
      <c r="I4368" t="s">
        <v>8</v>
      </c>
      <c r="J4368" s="69">
        <f>precio_alta!V48</f>
        <v>707</v>
      </c>
    </row>
    <row r="4369" spans="1:10" x14ac:dyDescent="0.3">
      <c r="A4369" t="str">
        <f t="shared" si="68"/>
        <v>MOTOROLA MOTO G06 256GBMax Negocios + Ilimitado 95.90CUOTA</v>
      </c>
      <c r="B4369" s="74" t="str">
        <f>precio_alta!A49</f>
        <v>Corriente</v>
      </c>
      <c r="C4369" s="74" t="str">
        <f>precio_alta!B49</f>
        <v>4G</v>
      </c>
      <c r="D4369" s="74" t="str">
        <f>precio_alta!C49</f>
        <v>MOTOROLA</v>
      </c>
      <c r="E4369" s="74" t="str">
        <f>precio_alta!D49</f>
        <v>MOTOROLA MOTO G06 256GB</v>
      </c>
      <c r="F4369" s="74">
        <f>precio_alta!E49</f>
        <v>649</v>
      </c>
      <c r="G4369" s="74" t="str">
        <f>precio_alta!F49</f>
        <v>Android</v>
      </c>
      <c r="H4369" s="69" t="s">
        <v>188</v>
      </c>
      <c r="I4369" t="s">
        <v>8</v>
      </c>
      <c r="J4369" s="69">
        <f>precio_alta!V49</f>
        <v>731</v>
      </c>
    </row>
    <row r="4370" spans="1:10" x14ac:dyDescent="0.3">
      <c r="A4370" t="str">
        <f t="shared" si="68"/>
        <v>MOTOROLA MOTO G15 256GBMax Negocios + Ilimitado 95.90CUOTA</v>
      </c>
      <c r="B4370" s="74" t="str">
        <f>precio_alta!A50</f>
        <v>Corriente</v>
      </c>
      <c r="C4370" s="74" t="str">
        <f>precio_alta!B50</f>
        <v>4G</v>
      </c>
      <c r="D4370" s="74" t="str">
        <f>precio_alta!C50</f>
        <v>MOTOROLA</v>
      </c>
      <c r="E4370" s="74" t="str">
        <f>precio_alta!D50</f>
        <v>MOTOROLA MOTO G15 256GB</v>
      </c>
      <c r="F4370" s="74">
        <f>precio_alta!E50</f>
        <v>719</v>
      </c>
      <c r="G4370" s="74" t="str">
        <f>precio_alta!F50</f>
        <v>Android</v>
      </c>
      <c r="H4370" s="69" t="s">
        <v>188</v>
      </c>
      <c r="I4370" t="s">
        <v>8</v>
      </c>
      <c r="J4370" s="69">
        <f>precio_alta!V50</f>
        <v>803</v>
      </c>
    </row>
    <row r="4371" spans="1:10" x14ac:dyDescent="0.3">
      <c r="A4371" t="str">
        <f t="shared" si="68"/>
        <v>MOTOROLA MOTO G17 256GBMax Negocios + Ilimitado 95.90CUOTA</v>
      </c>
      <c r="B4371" s="74" t="str">
        <f>precio_alta!A51</f>
        <v>Corriente</v>
      </c>
      <c r="C4371" s="74" t="str">
        <f>precio_alta!B51</f>
        <v>4G</v>
      </c>
      <c r="D4371" s="74" t="str">
        <f>precio_alta!C51</f>
        <v>MOTOROLA</v>
      </c>
      <c r="E4371" s="74" t="str">
        <f>precio_alta!D51</f>
        <v>MOTOROLA MOTO G17 256GB</v>
      </c>
      <c r="F4371" s="74">
        <f>precio_alta!E51</f>
        <v>779</v>
      </c>
      <c r="G4371" s="74" t="str">
        <f>precio_alta!F51</f>
        <v>Android</v>
      </c>
      <c r="H4371" s="69" t="s">
        <v>188</v>
      </c>
      <c r="I4371" t="s">
        <v>8</v>
      </c>
      <c r="J4371" s="69">
        <f>precio_alta!V51</f>
        <v>875</v>
      </c>
    </row>
    <row r="4372" spans="1:10" x14ac:dyDescent="0.3">
      <c r="A4372" t="str">
        <f t="shared" si="68"/>
        <v>MOTOROLA MOTO G47 128GB 5GMax Negocios + Ilimitado 95.90CUOTA</v>
      </c>
      <c r="B4372" s="74" t="str">
        <f>precio_alta!A52</f>
        <v>Corriente</v>
      </c>
      <c r="C4372" s="74" t="str">
        <f>precio_alta!B52</f>
        <v>5G</v>
      </c>
      <c r="D4372" s="74" t="str">
        <f>precio_alta!C52</f>
        <v>MOTOROLA</v>
      </c>
      <c r="E4372" s="74" t="str">
        <f>precio_alta!D52</f>
        <v>MOTOROLA MOTO G47 128GB 5G</v>
      </c>
      <c r="F4372" s="74">
        <f>precio_alta!E52</f>
        <v>949</v>
      </c>
      <c r="G4372" s="74" t="str">
        <f>precio_alta!F52</f>
        <v>Android</v>
      </c>
      <c r="H4372" s="69" t="s">
        <v>188</v>
      </c>
      <c r="I4372" t="s">
        <v>8</v>
      </c>
      <c r="J4372" s="69">
        <f>precio_alta!V52</f>
        <v>1067</v>
      </c>
    </row>
    <row r="4373" spans="1:10" x14ac:dyDescent="0.3">
      <c r="A4373" t="str">
        <f t="shared" si="68"/>
        <v>MOTOROLA MOTO G56 256GB 5GMax Negocios + Ilimitado 95.90CUOTA</v>
      </c>
      <c r="B4373" s="74" t="str">
        <f>precio_alta!A53</f>
        <v>Corriente</v>
      </c>
      <c r="C4373" s="74" t="str">
        <f>precio_alta!B53</f>
        <v>5G</v>
      </c>
      <c r="D4373" s="74" t="str">
        <f>precio_alta!C53</f>
        <v>MOTOROLA</v>
      </c>
      <c r="E4373" s="74" t="str">
        <f>precio_alta!D53</f>
        <v>MOTOROLA MOTO G56 256GB 5G</v>
      </c>
      <c r="F4373" s="74">
        <f>precio_alta!E53</f>
        <v>969</v>
      </c>
      <c r="G4373" s="74" t="str">
        <f>precio_alta!F53</f>
        <v>Android</v>
      </c>
      <c r="H4373" s="69" t="s">
        <v>188</v>
      </c>
      <c r="I4373" t="s">
        <v>8</v>
      </c>
      <c r="J4373" s="69">
        <f>precio_alta!V53</f>
        <v>1091</v>
      </c>
    </row>
    <row r="4374" spans="1:10" x14ac:dyDescent="0.3">
      <c r="A4374" t="str">
        <f t="shared" si="68"/>
        <v>MOTOROLA MOTO G67 256GB 5GMax Negocios + Ilimitado 95.90CUOTA</v>
      </c>
      <c r="B4374" s="74" t="str">
        <f>precio_alta!A54</f>
        <v>Corriente</v>
      </c>
      <c r="C4374" s="74" t="str">
        <f>precio_alta!B54</f>
        <v>5G</v>
      </c>
      <c r="D4374" s="74" t="str">
        <f>precio_alta!C54</f>
        <v>MOTOROLA</v>
      </c>
      <c r="E4374" s="74" t="str">
        <f>precio_alta!D54</f>
        <v>MOTOROLA MOTO G67 256GB 5G</v>
      </c>
      <c r="F4374" s="74">
        <f>precio_alta!E54</f>
        <v>1269</v>
      </c>
      <c r="G4374" s="74" t="str">
        <f>precio_alta!F54</f>
        <v>Android</v>
      </c>
      <c r="H4374" s="69" t="s">
        <v>188</v>
      </c>
      <c r="I4374" t="s">
        <v>8</v>
      </c>
      <c r="J4374" s="69">
        <f>precio_alta!V54</f>
        <v>1427</v>
      </c>
    </row>
    <row r="4375" spans="1:10" x14ac:dyDescent="0.3">
      <c r="A4375" t="str">
        <f t="shared" si="68"/>
        <v>MOTOROLA MOTO G77 256GB 5GMax Negocios + Ilimitado 95.90CUOTA</v>
      </c>
      <c r="B4375" s="74" t="str">
        <f>precio_alta!A55</f>
        <v>Corriente</v>
      </c>
      <c r="C4375" s="74" t="str">
        <f>precio_alta!B55</f>
        <v>5G</v>
      </c>
      <c r="D4375" s="74" t="str">
        <f>precio_alta!C55</f>
        <v>MOTOROLA</v>
      </c>
      <c r="E4375" s="74" t="str">
        <f>precio_alta!D55</f>
        <v>MOTOROLA MOTO G77 256GB 5G</v>
      </c>
      <c r="F4375" s="74">
        <f>precio_alta!E55</f>
        <v>1519</v>
      </c>
      <c r="G4375" s="74" t="str">
        <f>precio_alta!F55</f>
        <v>Android</v>
      </c>
      <c r="H4375" s="69" t="s">
        <v>188</v>
      </c>
      <c r="I4375" t="s">
        <v>8</v>
      </c>
      <c r="J4375" s="69">
        <f>precio_alta!V55</f>
        <v>1715</v>
      </c>
    </row>
    <row r="4376" spans="1:10" x14ac:dyDescent="0.3">
      <c r="A4376" t="str">
        <f t="shared" si="68"/>
        <v>MOTOROLA MOTO RAZR 60 512GB 5GMax Negocios + Ilimitado 95.90CUOTA</v>
      </c>
      <c r="B4376" s="74" t="str">
        <f>precio_alta!A56</f>
        <v>Corriente</v>
      </c>
      <c r="C4376" s="74" t="str">
        <f>precio_alta!B56</f>
        <v>5G</v>
      </c>
      <c r="D4376" s="74" t="str">
        <f>precio_alta!C56</f>
        <v>MOTOROLA</v>
      </c>
      <c r="E4376" s="74" t="str">
        <f>precio_alta!D56</f>
        <v>MOTOROLA MOTO RAZR 60 512GB 5G</v>
      </c>
      <c r="F4376" s="74">
        <f>precio_alta!E56</f>
        <v>3789</v>
      </c>
      <c r="G4376" s="74" t="str">
        <f>precio_alta!F56</f>
        <v>Android</v>
      </c>
      <c r="H4376" s="69" t="s">
        <v>188</v>
      </c>
      <c r="I4376" t="s">
        <v>8</v>
      </c>
      <c r="J4376" s="69">
        <f>precio_alta!V56</f>
        <v>4271</v>
      </c>
    </row>
    <row r="4377" spans="1:10" x14ac:dyDescent="0.3">
      <c r="A4377" t="str">
        <f t="shared" si="68"/>
        <v>MOTOROLA MOTO RAZR 70 512GB 5GMax Negocios + Ilimitado 95.90CUOTA</v>
      </c>
      <c r="B4377" s="74" t="str">
        <f>precio_alta!A57</f>
        <v>Corriente</v>
      </c>
      <c r="C4377" s="74" t="str">
        <f>precio_alta!B57</f>
        <v>5G</v>
      </c>
      <c r="D4377" s="74" t="str">
        <f>precio_alta!C57</f>
        <v>MOTOROLA</v>
      </c>
      <c r="E4377" s="74" t="str">
        <f>precio_alta!D57</f>
        <v>MOTOROLA MOTO RAZR 70 512GB 5G</v>
      </c>
      <c r="F4377" s="74">
        <f>precio_alta!E57</f>
        <v>4089</v>
      </c>
      <c r="G4377" s="74" t="str">
        <f>precio_alta!F57</f>
        <v>Android</v>
      </c>
      <c r="H4377" s="69" t="s">
        <v>188</v>
      </c>
      <c r="I4377" t="s">
        <v>8</v>
      </c>
      <c r="J4377" s="69">
        <f>precio_alta!V57</f>
        <v>4607</v>
      </c>
    </row>
    <row r="4378" spans="1:10" x14ac:dyDescent="0.3">
      <c r="A4378" t="str">
        <f t="shared" si="68"/>
        <v>OPPO A5 256GBMax Negocios + Ilimitado 95.90CUOTA</v>
      </c>
      <c r="B4378" s="74" t="str">
        <f>precio_alta!A58</f>
        <v>Corriente</v>
      </c>
      <c r="C4378" s="74" t="str">
        <f>precio_alta!B58</f>
        <v>4G</v>
      </c>
      <c r="D4378" s="74" t="str">
        <f>precio_alta!C58</f>
        <v>OPPO</v>
      </c>
      <c r="E4378" s="74" t="str">
        <f>precio_alta!D58</f>
        <v>OPPO A5 256GB</v>
      </c>
      <c r="F4378" s="74">
        <f>precio_alta!E58</f>
        <v>849</v>
      </c>
      <c r="G4378" s="74" t="str">
        <f>precio_alta!F58</f>
        <v>Android</v>
      </c>
      <c r="H4378" s="69" t="s">
        <v>188</v>
      </c>
      <c r="I4378" t="s">
        <v>8</v>
      </c>
      <c r="J4378" s="69">
        <f>precio_alta!V58</f>
        <v>959</v>
      </c>
    </row>
    <row r="4379" spans="1:10" x14ac:dyDescent="0.3">
      <c r="A4379" t="str">
        <f t="shared" si="68"/>
        <v>OPPO A5 256GB 5GMax Negocios + Ilimitado 95.90CUOTA</v>
      </c>
      <c r="B4379" s="74" t="str">
        <f>precio_alta!A59</f>
        <v>Corriente</v>
      </c>
      <c r="C4379" s="74" t="str">
        <f>precio_alta!B59</f>
        <v>5G</v>
      </c>
      <c r="D4379" s="74" t="str">
        <f>precio_alta!C59</f>
        <v>OPPO</v>
      </c>
      <c r="E4379" s="74" t="str">
        <f>precio_alta!D59</f>
        <v>OPPO A5 256GB 5G</v>
      </c>
      <c r="F4379" s="74">
        <f>precio_alta!E59</f>
        <v>1319</v>
      </c>
      <c r="G4379" s="74" t="str">
        <f>precio_alta!F59</f>
        <v>Android</v>
      </c>
      <c r="H4379" s="69" t="s">
        <v>188</v>
      </c>
      <c r="I4379" t="s">
        <v>8</v>
      </c>
      <c r="J4379" s="69">
        <f>precio_alta!V59</f>
        <v>1487</v>
      </c>
    </row>
    <row r="4380" spans="1:10" x14ac:dyDescent="0.3">
      <c r="A4380" t="str">
        <f t="shared" si="68"/>
        <v>OPPO A5X 128GBMax Negocios + Ilimitado 95.90CUOTA</v>
      </c>
      <c r="B4380" s="74" t="str">
        <f>precio_alta!A60</f>
        <v>Corriente</v>
      </c>
      <c r="C4380" s="74" t="str">
        <f>precio_alta!B60</f>
        <v>4G</v>
      </c>
      <c r="D4380" s="74" t="str">
        <f>precio_alta!C60</f>
        <v>OPPO</v>
      </c>
      <c r="E4380" s="74" t="str">
        <f>precio_alta!D60</f>
        <v>OPPO A5X 128GB</v>
      </c>
      <c r="F4380" s="74">
        <f>precio_alta!E60</f>
        <v>659</v>
      </c>
      <c r="G4380" s="74" t="str">
        <f>precio_alta!F60</f>
        <v>Android</v>
      </c>
      <c r="H4380" s="69" t="s">
        <v>188</v>
      </c>
      <c r="I4380" t="s">
        <v>8</v>
      </c>
      <c r="J4380" s="69">
        <f>precio_alta!V60</f>
        <v>743</v>
      </c>
    </row>
    <row r="4381" spans="1:10" x14ac:dyDescent="0.3">
      <c r="A4381" t="str">
        <f t="shared" si="68"/>
        <v>OPPO A6 PRO 256GB 5GMax Negocios + Ilimitado 95.90CUOTA</v>
      </c>
      <c r="B4381" s="74" t="str">
        <f>precio_alta!A61</f>
        <v>Corriente</v>
      </c>
      <c r="C4381" s="74" t="str">
        <f>precio_alta!B61</f>
        <v>5G</v>
      </c>
      <c r="D4381" s="74" t="str">
        <f>precio_alta!C61</f>
        <v>OPPO</v>
      </c>
      <c r="E4381" s="74" t="str">
        <f>precio_alta!D61</f>
        <v>OPPO A6 PRO 256GB 5G</v>
      </c>
      <c r="F4381" s="74">
        <f>precio_alta!E61</f>
        <v>1779</v>
      </c>
      <c r="G4381" s="74" t="str">
        <f>precio_alta!F61</f>
        <v>Android</v>
      </c>
      <c r="H4381" s="69" t="s">
        <v>188</v>
      </c>
      <c r="I4381" t="s">
        <v>8</v>
      </c>
      <c r="J4381" s="69">
        <f>precio_alta!V61</f>
        <v>2003</v>
      </c>
    </row>
    <row r="4382" spans="1:10" x14ac:dyDescent="0.3">
      <c r="A4382" t="str">
        <f t="shared" si="68"/>
        <v>OPPO A6T 128GBMax Negocios + Ilimitado 95.90CUOTA</v>
      </c>
      <c r="B4382" s="74" t="str">
        <f>precio_alta!A62</f>
        <v>Corriente</v>
      </c>
      <c r="C4382" s="74" t="str">
        <f>precio_alta!B62</f>
        <v>4G</v>
      </c>
      <c r="D4382" s="74" t="str">
        <f>precio_alta!C62</f>
        <v>OPPO</v>
      </c>
      <c r="E4382" s="74" t="str">
        <f>precio_alta!D62</f>
        <v>OPPO A6T 128GB</v>
      </c>
      <c r="F4382" s="74">
        <f>precio_alta!E62</f>
        <v>789</v>
      </c>
      <c r="G4382" s="74" t="str">
        <f>precio_alta!F62</f>
        <v>Android</v>
      </c>
      <c r="H4382" s="69" t="s">
        <v>188</v>
      </c>
      <c r="I4382" t="s">
        <v>8</v>
      </c>
      <c r="J4382" s="69">
        <f>precio_alta!V62</f>
        <v>887</v>
      </c>
    </row>
    <row r="4383" spans="1:10" x14ac:dyDescent="0.3">
      <c r="A4383" t="str">
        <f t="shared" si="68"/>
        <v>OPPO A6X 256GB 5GMax Negocios + Ilimitado 95.90CUOTA</v>
      </c>
      <c r="B4383" s="74" t="str">
        <f>precio_alta!A63</f>
        <v>Corriente</v>
      </c>
      <c r="C4383" s="74" t="str">
        <f>precio_alta!B63</f>
        <v>5G</v>
      </c>
      <c r="D4383" s="74" t="str">
        <f>precio_alta!C63</f>
        <v>OPPO</v>
      </c>
      <c r="E4383" s="74" t="str">
        <f>precio_alta!D63</f>
        <v>OPPO A6X 256GB 5G</v>
      </c>
      <c r="F4383" s="74">
        <f>precio_alta!E63</f>
        <v>1159</v>
      </c>
      <c r="G4383" s="74" t="str">
        <f>precio_alta!F63</f>
        <v>Android</v>
      </c>
      <c r="H4383" s="69" t="s">
        <v>188</v>
      </c>
      <c r="I4383" t="s">
        <v>8</v>
      </c>
      <c r="J4383" s="69">
        <f>precio_alta!V63</f>
        <v>1307</v>
      </c>
    </row>
    <row r="4384" spans="1:10" x14ac:dyDescent="0.3">
      <c r="A4384" t="str">
        <f t="shared" si="68"/>
        <v>OPPO RENO 14F 256GB 5GMax Negocios + Ilimitado 95.90CUOTA</v>
      </c>
      <c r="B4384" s="74" t="str">
        <f>precio_alta!A64</f>
        <v>Corriente</v>
      </c>
      <c r="C4384" s="74" t="str">
        <f>precio_alta!B64</f>
        <v>4G</v>
      </c>
      <c r="D4384" s="74" t="str">
        <f>precio_alta!C64</f>
        <v>OPPO</v>
      </c>
      <c r="E4384" s="74" t="str">
        <f>precio_alta!D64</f>
        <v>OPPO RENO 14F 256GB 5G</v>
      </c>
      <c r="F4384" s="74">
        <f>precio_alta!E64</f>
        <v>2229</v>
      </c>
      <c r="G4384" s="74" t="str">
        <f>precio_alta!F64</f>
        <v>Android</v>
      </c>
      <c r="H4384" s="69" t="s">
        <v>188</v>
      </c>
      <c r="I4384" t="s">
        <v>8</v>
      </c>
      <c r="J4384" s="69">
        <f>precio_alta!V64</f>
        <v>2507</v>
      </c>
    </row>
    <row r="4385" spans="1:10" x14ac:dyDescent="0.3">
      <c r="A4385" t="str">
        <f t="shared" si="68"/>
        <v>OPPO RENO 14F 512GB 5GMax Negocios + Ilimitado 95.90CUOTA</v>
      </c>
      <c r="B4385" s="74" t="str">
        <f>precio_alta!A65</f>
        <v>Corriente</v>
      </c>
      <c r="C4385" s="74" t="str">
        <f>precio_alta!B65</f>
        <v>5G</v>
      </c>
      <c r="D4385" s="74" t="str">
        <f>precio_alta!C65</f>
        <v>OPPO</v>
      </c>
      <c r="E4385" s="74" t="str">
        <f>precio_alta!D65</f>
        <v>OPPO RENO 14F 512GB 5G</v>
      </c>
      <c r="F4385" s="74">
        <f>precio_alta!E65</f>
        <v>2439</v>
      </c>
      <c r="G4385" s="74" t="str">
        <f>precio_alta!F65</f>
        <v>Android</v>
      </c>
      <c r="H4385" s="69" t="s">
        <v>188</v>
      </c>
      <c r="I4385" t="s">
        <v>8</v>
      </c>
      <c r="J4385" s="69">
        <f>precio_alta!V65</f>
        <v>2747</v>
      </c>
    </row>
    <row r="4386" spans="1:10" x14ac:dyDescent="0.3">
      <c r="A4386" t="str">
        <f t="shared" si="68"/>
        <v>OPPO RENO 16 256GB 5GMax Negocios + Ilimitado 95.90CUOTA</v>
      </c>
      <c r="B4386" s="74" t="str">
        <f>precio_alta!A66</f>
        <v>Corriente</v>
      </c>
      <c r="C4386" s="74" t="str">
        <f>precio_alta!B66</f>
        <v>5G</v>
      </c>
      <c r="D4386" s="74" t="str">
        <f>precio_alta!C66</f>
        <v>OPPO</v>
      </c>
      <c r="E4386" s="74" t="str">
        <f>precio_alta!D66</f>
        <v>OPPO RENO 16 256GB 5G</v>
      </c>
      <c r="F4386" s="74">
        <f>precio_alta!E66</f>
        <v>3839</v>
      </c>
      <c r="G4386" s="74" t="str">
        <f>precio_alta!F66</f>
        <v>Android</v>
      </c>
      <c r="H4386" s="69" t="s">
        <v>188</v>
      </c>
      <c r="I4386" t="s">
        <v>8</v>
      </c>
      <c r="J4386" s="69">
        <f>precio_alta!V66</f>
        <v>4319</v>
      </c>
    </row>
    <row r="4387" spans="1:10" x14ac:dyDescent="0.3">
      <c r="A4387" t="str">
        <f t="shared" si="68"/>
        <v>OPPO RENO 16F 256GB 5GMax Negocios + Ilimitado 95.90CUOTA</v>
      </c>
      <c r="B4387" s="74" t="str">
        <f>precio_alta!A67</f>
        <v>Corriente</v>
      </c>
      <c r="C4387" s="74" t="str">
        <f>precio_alta!B67</f>
        <v>5G</v>
      </c>
      <c r="D4387" s="74" t="str">
        <f>precio_alta!C67</f>
        <v>OPPO</v>
      </c>
      <c r="E4387" s="74" t="str">
        <f>precio_alta!D67</f>
        <v>OPPO RENO 16F 256GB 5G</v>
      </c>
      <c r="F4387" s="74">
        <f>precio_alta!E67</f>
        <v>3129</v>
      </c>
      <c r="G4387" s="74" t="str">
        <f>precio_alta!F67</f>
        <v>Android</v>
      </c>
      <c r="H4387" s="69" t="s">
        <v>188</v>
      </c>
      <c r="I4387" t="s">
        <v>8</v>
      </c>
      <c r="J4387" s="69">
        <f>precio_alta!V67</f>
        <v>3515</v>
      </c>
    </row>
    <row r="4388" spans="1:10" x14ac:dyDescent="0.3">
      <c r="A4388" t="str">
        <f t="shared" si="68"/>
        <v>SAMSUNG GALAXY A07 128GBMax Negocios + Ilimitado 95.90CUOTA</v>
      </c>
      <c r="B4388" s="74" t="str">
        <f>precio_alta!A68</f>
        <v>Corriente</v>
      </c>
      <c r="C4388" s="74" t="str">
        <f>precio_alta!B68</f>
        <v>4G</v>
      </c>
      <c r="D4388" s="74" t="str">
        <f>precio_alta!C68</f>
        <v>SAMSUNG</v>
      </c>
      <c r="E4388" s="74" t="str">
        <f>precio_alta!D68</f>
        <v>SAMSUNG GALAXY A07 128GB</v>
      </c>
      <c r="F4388" s="74">
        <f>precio_alta!E68</f>
        <v>599</v>
      </c>
      <c r="G4388" s="74" t="str">
        <f>precio_alta!F68</f>
        <v>Android</v>
      </c>
      <c r="H4388" s="69" t="s">
        <v>188</v>
      </c>
      <c r="I4388" t="s">
        <v>8</v>
      </c>
      <c r="J4388" s="69">
        <f>precio_alta!V68</f>
        <v>671</v>
      </c>
    </row>
    <row r="4389" spans="1:10" x14ac:dyDescent="0.3">
      <c r="A4389" t="str">
        <f t="shared" si="68"/>
        <v>SAMSUNG GALAXY A16 128GBMax Negocios + Ilimitado 95.90CUOTA</v>
      </c>
      <c r="B4389" s="74" t="str">
        <f>precio_alta!A69</f>
        <v>Corriente</v>
      </c>
      <c r="C4389" s="74" t="str">
        <f>precio_alta!B69</f>
        <v>4G</v>
      </c>
      <c r="D4389" s="74" t="str">
        <f>precio_alta!C69</f>
        <v>SAMSUNG</v>
      </c>
      <c r="E4389" s="74" t="str">
        <f>precio_alta!D69</f>
        <v>SAMSUNG GALAXY A16 128GB</v>
      </c>
      <c r="F4389" s="74">
        <f>precio_alta!E69</f>
        <v>659</v>
      </c>
      <c r="G4389" s="74" t="str">
        <f>precio_alta!F69</f>
        <v>Android</v>
      </c>
      <c r="H4389" s="69" t="s">
        <v>188</v>
      </c>
      <c r="I4389" t="s">
        <v>8</v>
      </c>
      <c r="J4389" s="69">
        <f>precio_alta!V69</f>
        <v>743</v>
      </c>
    </row>
    <row r="4390" spans="1:10" x14ac:dyDescent="0.3">
      <c r="A4390" t="str">
        <f t="shared" si="68"/>
        <v>SAMSUNG GALAXY A17 128GB 5GMax Negocios + Ilimitado 95.90CUOTA</v>
      </c>
      <c r="B4390" s="74" t="str">
        <f>precio_alta!A70</f>
        <v>Corriente</v>
      </c>
      <c r="C4390" s="74" t="str">
        <f>precio_alta!B70</f>
        <v>5G</v>
      </c>
      <c r="D4390" s="74" t="str">
        <f>precio_alta!C70</f>
        <v>SAMSUNG</v>
      </c>
      <c r="E4390" s="74" t="str">
        <f>precio_alta!D70</f>
        <v>SAMSUNG GALAXY A17 128GB 5G</v>
      </c>
      <c r="F4390" s="74">
        <f>precio_alta!E70</f>
        <v>1179</v>
      </c>
      <c r="G4390" s="74" t="str">
        <f>precio_alta!F70</f>
        <v>Android</v>
      </c>
      <c r="H4390" s="69" t="s">
        <v>188</v>
      </c>
      <c r="I4390" t="s">
        <v>8</v>
      </c>
      <c r="J4390" s="69">
        <f>precio_alta!V70</f>
        <v>1331</v>
      </c>
    </row>
    <row r="4391" spans="1:10" x14ac:dyDescent="0.3">
      <c r="A4391" t="str">
        <f t="shared" si="68"/>
        <v>SAMSUNG GALAXY A17 256GB 5GMax Negocios + Ilimitado 95.90CUOTA</v>
      </c>
      <c r="B4391" s="74" t="str">
        <f>precio_alta!A71</f>
        <v>Corriente</v>
      </c>
      <c r="C4391" s="74" t="str">
        <f>precio_alta!B71</f>
        <v>5G</v>
      </c>
      <c r="D4391" s="74" t="str">
        <f>precio_alta!C71</f>
        <v>SAMSUNG</v>
      </c>
      <c r="E4391" s="74" t="str">
        <f>precio_alta!D71</f>
        <v>SAMSUNG GALAXY A17 256GB 5G</v>
      </c>
      <c r="F4391" s="74">
        <f>precio_alta!E71</f>
        <v>1309</v>
      </c>
      <c r="G4391" s="74" t="str">
        <f>precio_alta!F71</f>
        <v>Android</v>
      </c>
      <c r="H4391" s="69" t="s">
        <v>188</v>
      </c>
      <c r="I4391" t="s">
        <v>8</v>
      </c>
      <c r="J4391" s="69">
        <f>precio_alta!V71</f>
        <v>1451</v>
      </c>
    </row>
    <row r="4392" spans="1:10" x14ac:dyDescent="0.3">
      <c r="A4392" t="str">
        <f t="shared" si="68"/>
        <v>SAMSUNG GALAXY A26 128GB 5GMax Negocios + Ilimitado 95.90CUOTA</v>
      </c>
      <c r="B4392" s="74" t="str">
        <f>precio_alta!A72</f>
        <v>Corriente</v>
      </c>
      <c r="C4392" s="74" t="str">
        <f>precio_alta!B72</f>
        <v>5G</v>
      </c>
      <c r="D4392" s="74" t="str">
        <f>precio_alta!C72</f>
        <v>SAMSUNG</v>
      </c>
      <c r="E4392" s="74" t="str">
        <f>precio_alta!D72</f>
        <v>SAMSUNG GALAXY A26 128GB 5G</v>
      </c>
      <c r="F4392" s="74">
        <f>precio_alta!E72</f>
        <v>1169</v>
      </c>
      <c r="G4392" s="74" t="str">
        <f>precio_alta!F72</f>
        <v>Android</v>
      </c>
      <c r="H4392" s="69" t="s">
        <v>188</v>
      </c>
      <c r="I4392" t="s">
        <v>8</v>
      </c>
      <c r="J4392" s="69">
        <f>precio_alta!V72</f>
        <v>1319</v>
      </c>
    </row>
    <row r="4393" spans="1:10" x14ac:dyDescent="0.3">
      <c r="A4393" t="str">
        <f t="shared" si="68"/>
        <v>SAMSUNG GALAXY A27 256GB 5GMax Negocios + Ilimitado 95.90CUOTA</v>
      </c>
      <c r="B4393" s="74" t="str">
        <f>precio_alta!A73</f>
        <v>Corriente</v>
      </c>
      <c r="C4393" s="74" t="str">
        <f>precio_alta!B73</f>
        <v>5G</v>
      </c>
      <c r="D4393" s="74" t="str">
        <f>precio_alta!C73</f>
        <v>SAMSUNG</v>
      </c>
      <c r="E4393" s="74" t="str">
        <f>precio_alta!D73</f>
        <v>SAMSUNG GALAXY A27 256GB 5G</v>
      </c>
      <c r="F4393" s="74">
        <f>precio_alta!E73</f>
        <v>2009</v>
      </c>
      <c r="G4393" s="74" t="str">
        <f>precio_alta!F73</f>
        <v>Android</v>
      </c>
      <c r="H4393" s="69" t="s">
        <v>188</v>
      </c>
      <c r="I4393" t="s">
        <v>8</v>
      </c>
      <c r="J4393" s="69">
        <f>precio_alta!V73</f>
        <v>2267</v>
      </c>
    </row>
    <row r="4394" spans="1:10" x14ac:dyDescent="0.3">
      <c r="A4394" t="str">
        <f t="shared" si="68"/>
        <v>SAMSUNG GALAXY A36 128GB 5GMax Negocios + Ilimitado 95.90CUOTA</v>
      </c>
      <c r="B4394" s="74" t="str">
        <f>precio_alta!A74</f>
        <v>Corriente</v>
      </c>
      <c r="C4394" s="74" t="str">
        <f>precio_alta!B74</f>
        <v>5G</v>
      </c>
      <c r="D4394" s="74" t="str">
        <f>precio_alta!C74</f>
        <v>SAMSUNG</v>
      </c>
      <c r="E4394" s="74" t="str">
        <f>precio_alta!D74</f>
        <v>SAMSUNG GALAXY A36 128GB 5G</v>
      </c>
      <c r="F4394" s="74">
        <f>precio_alta!E74</f>
        <v>1519</v>
      </c>
      <c r="G4394" s="74" t="str">
        <f>precio_alta!F74</f>
        <v>Android</v>
      </c>
      <c r="H4394" s="69" t="s">
        <v>188</v>
      </c>
      <c r="I4394" t="s">
        <v>8</v>
      </c>
      <c r="J4394" s="69">
        <f>precio_alta!V74</f>
        <v>1715</v>
      </c>
    </row>
    <row r="4395" spans="1:10" x14ac:dyDescent="0.3">
      <c r="A4395" t="str">
        <f t="shared" si="68"/>
        <v>SAMSUNG GALAXY A37 256GB 5GMax Negocios + Ilimitado 95.90CUOTA</v>
      </c>
      <c r="B4395" s="74" t="str">
        <f>precio_alta!A75</f>
        <v>Corriente</v>
      </c>
      <c r="C4395" s="74" t="str">
        <f>precio_alta!B75</f>
        <v>5G</v>
      </c>
      <c r="D4395" s="74" t="str">
        <f>precio_alta!C75</f>
        <v>SAMSUNG</v>
      </c>
      <c r="E4395" s="74" t="str">
        <f>precio_alta!D75</f>
        <v>SAMSUNG GALAXY A37 256GB 5G</v>
      </c>
      <c r="F4395" s="74">
        <f>precio_alta!E75</f>
        <v>2249</v>
      </c>
      <c r="G4395" s="74" t="str">
        <f>precio_alta!F75</f>
        <v>Android</v>
      </c>
      <c r="H4395" s="69" t="s">
        <v>188</v>
      </c>
      <c r="I4395" t="s">
        <v>8</v>
      </c>
      <c r="J4395" s="69">
        <f>precio_alta!V75</f>
        <v>2531</v>
      </c>
    </row>
    <row r="4396" spans="1:10" x14ac:dyDescent="0.3">
      <c r="A4396" t="str">
        <f t="shared" si="68"/>
        <v>SAMSUNG GALAXY A56 256GB 5GMax Negocios + Ilimitado 95.90CUOTA</v>
      </c>
      <c r="B4396" s="74" t="str">
        <f>precio_alta!A76</f>
        <v>Corriente</v>
      </c>
      <c r="C4396" s="74" t="str">
        <f>precio_alta!B76</f>
        <v>5G</v>
      </c>
      <c r="D4396" s="74" t="str">
        <f>precio_alta!C76</f>
        <v>SAMSUNG</v>
      </c>
      <c r="E4396" s="74" t="str">
        <f>precio_alta!D76</f>
        <v>SAMSUNG GALAXY A56 256GB 5G</v>
      </c>
      <c r="F4396" s="74">
        <f>precio_alta!E76</f>
        <v>2109</v>
      </c>
      <c r="G4396" s="74" t="str">
        <f>precio_alta!F76</f>
        <v>Android</v>
      </c>
      <c r="H4396" s="69" t="s">
        <v>188</v>
      </c>
      <c r="I4396" t="s">
        <v>8</v>
      </c>
      <c r="J4396" s="69">
        <f>precio_alta!V76</f>
        <v>2375</v>
      </c>
    </row>
    <row r="4397" spans="1:10" x14ac:dyDescent="0.3">
      <c r="A4397" t="str">
        <f t="shared" si="68"/>
        <v>SAMSUNG GALAXY A57 256GB 5GMax Negocios + Ilimitado 95.90CUOTA</v>
      </c>
      <c r="B4397" s="74" t="str">
        <f>precio_alta!A77</f>
        <v>Corriente</v>
      </c>
      <c r="C4397" s="74" t="str">
        <f>precio_alta!B77</f>
        <v>5G</v>
      </c>
      <c r="D4397" s="74" t="str">
        <f>precio_alta!C77</f>
        <v>SAMSUNG</v>
      </c>
      <c r="E4397" s="74" t="str">
        <f>precio_alta!D77</f>
        <v>SAMSUNG GALAXY A57 256GB 5G</v>
      </c>
      <c r="F4397" s="74">
        <f>precio_alta!E77</f>
        <v>2509</v>
      </c>
      <c r="G4397" s="74" t="str">
        <f>precio_alta!F77</f>
        <v>Android</v>
      </c>
      <c r="H4397" s="69" t="s">
        <v>188</v>
      </c>
      <c r="I4397" t="s">
        <v>8</v>
      </c>
      <c r="J4397" s="69">
        <f>precio_alta!V77</f>
        <v>2819</v>
      </c>
    </row>
    <row r="4398" spans="1:10" x14ac:dyDescent="0.3">
      <c r="A4398" t="str">
        <f t="shared" si="68"/>
        <v>SAMSUNG GALAXY A57 512GB 5GMax Negocios + Ilimitado 95.90CUOTA</v>
      </c>
      <c r="B4398" s="74" t="str">
        <f>precio_alta!A78</f>
        <v>Corriente</v>
      </c>
      <c r="C4398" s="74" t="str">
        <f>precio_alta!B78</f>
        <v>5G</v>
      </c>
      <c r="D4398" s="74" t="str">
        <f>precio_alta!C78</f>
        <v>SAMSUNG</v>
      </c>
      <c r="E4398" s="74" t="str">
        <f>precio_alta!D78</f>
        <v>SAMSUNG GALAXY A57 512GB 5G</v>
      </c>
      <c r="F4398" s="74">
        <f>precio_alta!E78</f>
        <v>3449</v>
      </c>
      <c r="G4398" s="74" t="str">
        <f>precio_alta!F78</f>
        <v>Android</v>
      </c>
      <c r="H4398" s="69" t="s">
        <v>188</v>
      </c>
      <c r="I4398" t="s">
        <v>8</v>
      </c>
      <c r="J4398" s="69">
        <f>precio_alta!V78</f>
        <v>3887</v>
      </c>
    </row>
    <row r="4399" spans="1:10" x14ac:dyDescent="0.3">
      <c r="A4399" t="str">
        <f t="shared" si="68"/>
        <v>SAMSUNG GALAXY S25 128GBMax Negocios + Ilimitado 95.90CUOTA</v>
      </c>
      <c r="B4399" s="74" t="str">
        <f>precio_alta!A79</f>
        <v>Corriente</v>
      </c>
      <c r="C4399" s="74" t="str">
        <f>precio_alta!B79</f>
        <v>5G</v>
      </c>
      <c r="D4399" s="74" t="str">
        <f>precio_alta!C79</f>
        <v>SAMSUNG</v>
      </c>
      <c r="E4399" s="74" t="str">
        <f>precio_alta!D79</f>
        <v>SAMSUNG GALAXY S25 128GB</v>
      </c>
      <c r="F4399" s="74">
        <f>precio_alta!E79</f>
        <v>4529</v>
      </c>
      <c r="G4399" s="74" t="str">
        <f>precio_alta!F79</f>
        <v>Android</v>
      </c>
      <c r="H4399" s="69" t="s">
        <v>188</v>
      </c>
      <c r="I4399" t="s">
        <v>8</v>
      </c>
      <c r="J4399" s="69">
        <f>precio_alta!V79</f>
        <v>5099</v>
      </c>
    </row>
    <row r="4400" spans="1:10" x14ac:dyDescent="0.3">
      <c r="A4400" t="str">
        <f t="shared" si="68"/>
        <v>SAMSUNG GALAXY S25 FE 256GB 5GMax Negocios + Ilimitado 95.90CUOTA</v>
      </c>
      <c r="B4400" s="74" t="str">
        <f>precio_alta!A80</f>
        <v>Corriente</v>
      </c>
      <c r="C4400" s="74" t="str">
        <f>precio_alta!B80</f>
        <v>5G</v>
      </c>
      <c r="D4400" s="74" t="str">
        <f>precio_alta!C80</f>
        <v>SAMSUNG</v>
      </c>
      <c r="E4400" s="74" t="str">
        <f>precio_alta!D80</f>
        <v>SAMSUNG GALAXY S25 FE 256GB 5G</v>
      </c>
      <c r="F4400" s="74">
        <f>precio_alta!E80</f>
        <v>3429</v>
      </c>
      <c r="G4400" s="74" t="str">
        <f>precio_alta!F80</f>
        <v>Android</v>
      </c>
      <c r="H4400" s="69" t="s">
        <v>188</v>
      </c>
      <c r="I4400" t="s">
        <v>8</v>
      </c>
      <c r="J4400" s="69">
        <f>precio_alta!V80</f>
        <v>3863</v>
      </c>
    </row>
    <row r="4401" spans="1:10" x14ac:dyDescent="0.3">
      <c r="A4401" t="str">
        <f t="shared" si="68"/>
        <v>SAMSUNG GALAXY S25 ULTRA 256GBMax Negocios + Ilimitado 95.90CUOTA</v>
      </c>
      <c r="B4401" s="74" t="str">
        <f>precio_alta!A81</f>
        <v>Corriente</v>
      </c>
      <c r="C4401" s="74" t="str">
        <f>precio_alta!B81</f>
        <v>5G</v>
      </c>
      <c r="D4401" s="74" t="str">
        <f>precio_alta!C81</f>
        <v>SAMSUNG</v>
      </c>
      <c r="E4401" s="74" t="str">
        <f>precio_alta!D81</f>
        <v>SAMSUNG GALAXY S25 ULTRA 256GB</v>
      </c>
      <c r="F4401" s="74">
        <f>precio_alta!E81</f>
        <v>6219</v>
      </c>
      <c r="G4401" s="74" t="str">
        <f>precio_alta!F81</f>
        <v>Android</v>
      </c>
      <c r="H4401" s="69" t="s">
        <v>188</v>
      </c>
      <c r="I4401" t="s">
        <v>8</v>
      </c>
      <c r="J4401" s="69">
        <f>precio_alta!V81</f>
        <v>7007</v>
      </c>
    </row>
    <row r="4402" spans="1:10" x14ac:dyDescent="0.3">
      <c r="A4402" t="str">
        <f t="shared" si="68"/>
        <v>SAMSUNG GALAXY S26 256GB 5GMax Negocios + Ilimitado 95.90CUOTA</v>
      </c>
      <c r="B4402" s="74" t="str">
        <f>precio_alta!A82</f>
        <v>Corriente</v>
      </c>
      <c r="C4402" s="74" t="str">
        <f>precio_alta!B82</f>
        <v>5G</v>
      </c>
      <c r="D4402" s="74" t="str">
        <f>precio_alta!C82</f>
        <v>SAMSUNG</v>
      </c>
      <c r="E4402" s="74" t="str">
        <f>precio_alta!D82</f>
        <v>SAMSUNG GALAXY S26 256GB 5G</v>
      </c>
      <c r="F4402" s="74">
        <f>precio_alta!E82</f>
        <v>5029</v>
      </c>
      <c r="G4402" s="74" t="str">
        <f>precio_alta!F82</f>
        <v>Android</v>
      </c>
      <c r="H4402" s="69" t="s">
        <v>188</v>
      </c>
      <c r="I4402" t="s">
        <v>8</v>
      </c>
      <c r="J4402" s="69">
        <f>precio_alta!V82</f>
        <v>5675</v>
      </c>
    </row>
    <row r="4403" spans="1:10" x14ac:dyDescent="0.3">
      <c r="A4403" t="str">
        <f t="shared" si="68"/>
        <v>SAMSUNG GALAXY S26 PLUS 256GB 5GMax Negocios + Ilimitado 95.90CUOTA</v>
      </c>
      <c r="B4403" s="74" t="str">
        <f>precio_alta!A83</f>
        <v>Corriente</v>
      </c>
      <c r="C4403" s="74" t="str">
        <f>precio_alta!B83</f>
        <v>5G</v>
      </c>
      <c r="D4403" s="74" t="str">
        <f>precio_alta!C83</f>
        <v>SAMSUNG</v>
      </c>
      <c r="E4403" s="74" t="str">
        <f>precio_alta!D83</f>
        <v>SAMSUNG GALAXY S26 PLUS 256GB 5G</v>
      </c>
      <c r="F4403" s="74">
        <f>precio_alta!E83</f>
        <v>6039</v>
      </c>
      <c r="G4403" s="74" t="str">
        <f>precio_alta!F83</f>
        <v>Android</v>
      </c>
      <c r="H4403" s="69" t="s">
        <v>188</v>
      </c>
      <c r="I4403" t="s">
        <v>8</v>
      </c>
      <c r="J4403" s="69">
        <f>precio_alta!V83</f>
        <v>6803</v>
      </c>
    </row>
    <row r="4404" spans="1:10" x14ac:dyDescent="0.3">
      <c r="A4404" t="str">
        <f t="shared" si="68"/>
        <v>SAMSUNG GALAXY S26 ULTRA 256GB 5GMax Negocios + Ilimitado 95.90CUOTA</v>
      </c>
      <c r="B4404" s="74" t="str">
        <f>precio_alta!A84</f>
        <v>Corriente</v>
      </c>
      <c r="C4404" s="74" t="str">
        <f>precio_alta!B84</f>
        <v>5G</v>
      </c>
      <c r="D4404" s="74" t="str">
        <f>precio_alta!C84</f>
        <v>SAMSUNG</v>
      </c>
      <c r="E4404" s="74" t="str">
        <f>precio_alta!D84</f>
        <v>SAMSUNG GALAXY S26 ULTRA 256GB 5G</v>
      </c>
      <c r="F4404" s="74">
        <f>precio_alta!E84</f>
        <v>7039</v>
      </c>
      <c r="G4404" s="74" t="str">
        <f>precio_alta!F84</f>
        <v>Android</v>
      </c>
      <c r="H4404" s="69" t="s">
        <v>188</v>
      </c>
      <c r="I4404" t="s">
        <v>8</v>
      </c>
      <c r="J4404" s="69">
        <f>precio_alta!V84</f>
        <v>7931</v>
      </c>
    </row>
    <row r="4405" spans="1:10" x14ac:dyDescent="0.3">
      <c r="A4405" t="str">
        <f t="shared" si="68"/>
        <v>SAMSUNG GALAXY S26FE 256GB 5GMax Negocios + Ilimitado 95.90CUOTA</v>
      </c>
      <c r="B4405" s="74" t="str">
        <f>precio_alta!A85</f>
        <v>Corriente</v>
      </c>
      <c r="C4405" s="74" t="str">
        <f>precio_alta!B85</f>
        <v>5G</v>
      </c>
      <c r="D4405" s="74" t="str">
        <f>precio_alta!C85</f>
        <v>SAMSUNG</v>
      </c>
      <c r="E4405" s="74" t="str">
        <f>precio_alta!D85</f>
        <v>SAMSUNG GALAXY S26FE 256GB 5G</v>
      </c>
      <c r="F4405" s="74">
        <f>precio_alta!E85</f>
        <v>3999</v>
      </c>
      <c r="G4405" s="74" t="str">
        <f>precio_alta!F85</f>
        <v>Android</v>
      </c>
      <c r="H4405" s="69" t="s">
        <v>188</v>
      </c>
      <c r="I4405" t="s">
        <v>8</v>
      </c>
      <c r="J4405" s="69">
        <f>precio_alta!V85</f>
        <v>4499</v>
      </c>
    </row>
    <row r="4406" spans="1:10" x14ac:dyDescent="0.3">
      <c r="A4406" t="str">
        <f t="shared" si="68"/>
        <v>SAMSUNG GALAXY Z FLIP 7 256GB 5GMax Negocios + Ilimitado 95.90CUOTA</v>
      </c>
      <c r="B4406" s="74" t="str">
        <f>precio_alta!A86</f>
        <v>Corriente</v>
      </c>
      <c r="C4406" s="74" t="str">
        <f>precio_alta!B86</f>
        <v>5G</v>
      </c>
      <c r="D4406" s="74" t="str">
        <f>precio_alta!C86</f>
        <v>SAMSUNG</v>
      </c>
      <c r="E4406" s="74" t="str">
        <f>precio_alta!D86</f>
        <v>SAMSUNG GALAXY Z FLIP 7 256GB 5G</v>
      </c>
      <c r="F4406" s="74">
        <f>precio_alta!E86</f>
        <v>5279</v>
      </c>
      <c r="G4406" s="74" t="str">
        <f>precio_alta!F86</f>
        <v>Android</v>
      </c>
      <c r="H4406" s="69" t="s">
        <v>188</v>
      </c>
      <c r="I4406" t="s">
        <v>8</v>
      </c>
      <c r="J4406" s="69">
        <f>precio_alta!V86</f>
        <v>5951</v>
      </c>
    </row>
    <row r="4407" spans="1:10" x14ac:dyDescent="0.3">
      <c r="A4407" t="str">
        <f t="shared" si="68"/>
        <v>SAMSUNG GALAXY Z FLIP 7 FE 128GB 5GMax Negocios + Ilimitado 95.90CUOTA</v>
      </c>
      <c r="B4407" s="74" t="str">
        <f>precio_alta!A87</f>
        <v>Corriente</v>
      </c>
      <c r="C4407" s="74" t="str">
        <f>precio_alta!B87</f>
        <v>5G</v>
      </c>
      <c r="D4407" s="74" t="str">
        <f>precio_alta!C87</f>
        <v>SAMSUNG</v>
      </c>
      <c r="E4407" s="74" t="str">
        <f>precio_alta!D87</f>
        <v>SAMSUNG GALAXY Z FLIP 7 FE 128GB 5G</v>
      </c>
      <c r="F4407" s="74">
        <f>precio_alta!E87</f>
        <v>3929</v>
      </c>
      <c r="G4407" s="74" t="str">
        <f>precio_alta!F87</f>
        <v>Android</v>
      </c>
      <c r="H4407" s="69" t="s">
        <v>188</v>
      </c>
      <c r="I4407" t="s">
        <v>8</v>
      </c>
      <c r="J4407" s="69">
        <f>precio_alta!V87</f>
        <v>4427</v>
      </c>
    </row>
    <row r="4408" spans="1:10" x14ac:dyDescent="0.3">
      <c r="A4408" t="str">
        <f t="shared" si="68"/>
        <v>SAMSUNG GALAXY Z FOLD 5 256GBMax Negocios + Ilimitado 95.90CUOTA</v>
      </c>
      <c r="B4408" s="74" t="str">
        <f>precio_alta!A88</f>
        <v>Corriente</v>
      </c>
      <c r="C4408" s="74" t="str">
        <f>precio_alta!B88</f>
        <v>5G</v>
      </c>
      <c r="D4408" s="74" t="str">
        <f>precio_alta!C88</f>
        <v>SAMSUNG</v>
      </c>
      <c r="E4408" s="74" t="str">
        <f>precio_alta!D88</f>
        <v>SAMSUNG GALAXY Z FOLD 5 256GB</v>
      </c>
      <c r="F4408" s="74">
        <f>precio_alta!E88</f>
        <v>9299</v>
      </c>
      <c r="G4408" s="74" t="str">
        <f>precio_alta!F88</f>
        <v>Android</v>
      </c>
      <c r="H4408" s="69" t="s">
        <v>188</v>
      </c>
      <c r="I4408" t="s">
        <v>8</v>
      </c>
      <c r="J4408" s="69">
        <f>precio_alta!V88</f>
        <v>10487</v>
      </c>
    </row>
    <row r="4409" spans="1:10" x14ac:dyDescent="0.3">
      <c r="A4409" t="str">
        <f t="shared" si="68"/>
        <v>SAMSUNG GALAXY Z FOLD 7 512GB 5GMax Negocios + Ilimitado 95.90CUOTA</v>
      </c>
      <c r="B4409" s="74" t="str">
        <f>precio_alta!A89</f>
        <v>Corriente</v>
      </c>
      <c r="C4409" s="74" t="str">
        <f>precio_alta!B89</f>
        <v>5G</v>
      </c>
      <c r="D4409" s="74" t="str">
        <f>precio_alta!C89</f>
        <v>SAMSUNG</v>
      </c>
      <c r="E4409" s="74" t="str">
        <f>precio_alta!D89</f>
        <v>SAMSUNG GALAXY Z FOLD 7 512GB 5G</v>
      </c>
      <c r="F4409" s="74">
        <f>precio_alta!E89</f>
        <v>9739</v>
      </c>
      <c r="G4409" s="74" t="str">
        <f>precio_alta!F89</f>
        <v>Android</v>
      </c>
      <c r="H4409" s="69" t="s">
        <v>188</v>
      </c>
      <c r="I4409" t="s">
        <v>8</v>
      </c>
      <c r="J4409" s="69">
        <f>precio_alta!V89</f>
        <v>10979</v>
      </c>
    </row>
    <row r="4410" spans="1:10" x14ac:dyDescent="0.3">
      <c r="A4410" t="str">
        <f t="shared" si="68"/>
        <v>VIVO V60 LITE 256GB 5GMax Negocios + Ilimitado 95.90CUOTA</v>
      </c>
      <c r="B4410" s="74" t="str">
        <f>precio_alta!A90</f>
        <v>Corriente</v>
      </c>
      <c r="C4410" s="74" t="str">
        <f>precio_alta!B90</f>
        <v>5G</v>
      </c>
      <c r="D4410" s="74" t="str">
        <f>precio_alta!C90</f>
        <v>VIVO</v>
      </c>
      <c r="E4410" s="74" t="str">
        <f>precio_alta!D90</f>
        <v>VIVO V60 LITE 256GB 5G</v>
      </c>
      <c r="F4410" s="74">
        <f>precio_alta!E90</f>
        <v>1729</v>
      </c>
      <c r="G4410" s="74" t="str">
        <f>precio_alta!F90</f>
        <v>Android</v>
      </c>
      <c r="H4410" s="69" t="s">
        <v>188</v>
      </c>
      <c r="I4410" t="s">
        <v>8</v>
      </c>
      <c r="J4410" s="69">
        <f>precio_alta!V90</f>
        <v>1943</v>
      </c>
    </row>
    <row r="4411" spans="1:10" x14ac:dyDescent="0.3">
      <c r="A4411" t="str">
        <f t="shared" si="68"/>
        <v>VIVO V70 512GB 5GMax Negocios + Ilimitado 95.90CUOTA</v>
      </c>
      <c r="B4411" s="74" t="str">
        <f>precio_alta!A91</f>
        <v>Corriente</v>
      </c>
      <c r="C4411" s="74" t="str">
        <f>precio_alta!B91</f>
        <v>5G</v>
      </c>
      <c r="D4411" s="74" t="str">
        <f>precio_alta!C91</f>
        <v>VIVO</v>
      </c>
      <c r="E4411" s="74" t="str">
        <f>precio_alta!D91</f>
        <v>VIVO V70 512GB 5G</v>
      </c>
      <c r="F4411" s="74">
        <f>precio_alta!E91</f>
        <v>3069</v>
      </c>
      <c r="G4411" s="74" t="str">
        <f>precio_alta!F91</f>
        <v>Android</v>
      </c>
      <c r="H4411" s="69" t="s">
        <v>188</v>
      </c>
      <c r="I4411" t="s">
        <v>8</v>
      </c>
      <c r="J4411" s="69">
        <f>precio_alta!V91</f>
        <v>3455</v>
      </c>
    </row>
    <row r="4412" spans="1:10" x14ac:dyDescent="0.3">
      <c r="A4412" t="str">
        <f t="shared" si="68"/>
        <v>VIVO V70FE 256GB 5GMax Negocios + Ilimitado 95.90CUOTA</v>
      </c>
      <c r="B4412" s="74" t="str">
        <f>precio_alta!A92</f>
        <v>Corriente</v>
      </c>
      <c r="C4412" s="74" t="str">
        <f>precio_alta!B92</f>
        <v>5G</v>
      </c>
      <c r="D4412" s="74" t="str">
        <f>precio_alta!C92</f>
        <v>VIVO</v>
      </c>
      <c r="E4412" s="74" t="str">
        <f>precio_alta!D92</f>
        <v>VIVO V70FE 256GB 5G</v>
      </c>
      <c r="F4412" s="74">
        <f>precio_alta!E92</f>
        <v>2609</v>
      </c>
      <c r="G4412" s="74" t="str">
        <f>precio_alta!F92</f>
        <v>Android</v>
      </c>
      <c r="H4412" s="69" t="s">
        <v>188</v>
      </c>
      <c r="I4412" t="s">
        <v>8</v>
      </c>
      <c r="J4412" s="69">
        <f>precio_alta!V92</f>
        <v>2939</v>
      </c>
    </row>
    <row r="4413" spans="1:10" x14ac:dyDescent="0.3">
      <c r="A4413" t="str">
        <f t="shared" si="68"/>
        <v>VIVO X300 PRO 512GB 5GMax Negocios + Ilimitado 95.90CUOTA</v>
      </c>
      <c r="B4413" s="74" t="str">
        <f>precio_alta!A93</f>
        <v>Corriente</v>
      </c>
      <c r="C4413" s="74" t="str">
        <f>precio_alta!B93</f>
        <v>5G</v>
      </c>
      <c r="D4413" s="74" t="str">
        <f>precio_alta!C93</f>
        <v>VIVO</v>
      </c>
      <c r="E4413" s="74" t="str">
        <f>precio_alta!D93</f>
        <v>VIVO X300 PRO 512GB 5G</v>
      </c>
      <c r="F4413" s="74">
        <f>precio_alta!E93</f>
        <v>6219</v>
      </c>
      <c r="G4413" s="74" t="str">
        <f>precio_alta!F93</f>
        <v>Android</v>
      </c>
      <c r="H4413" s="69" t="s">
        <v>188</v>
      </c>
      <c r="I4413" t="s">
        <v>8</v>
      </c>
      <c r="J4413" s="69">
        <f>precio_alta!V93</f>
        <v>7007</v>
      </c>
    </row>
    <row r="4414" spans="1:10" x14ac:dyDescent="0.3">
      <c r="A4414" t="str">
        <f t="shared" si="68"/>
        <v>VIVO Y04 128GBMax Negocios + Ilimitado 95.90CUOTA</v>
      </c>
      <c r="B4414" s="74" t="str">
        <f>precio_alta!A94</f>
        <v>Corriente</v>
      </c>
      <c r="C4414" s="74" t="str">
        <f>precio_alta!B94</f>
        <v>4G</v>
      </c>
      <c r="D4414" s="74" t="str">
        <f>precio_alta!C94</f>
        <v>VIVO</v>
      </c>
      <c r="E4414" s="74" t="str">
        <f>precio_alta!D94</f>
        <v>VIVO Y04 128GB</v>
      </c>
      <c r="F4414" s="74">
        <f>precio_alta!E94</f>
        <v>489</v>
      </c>
      <c r="G4414" s="74" t="str">
        <f>precio_alta!F94</f>
        <v>Android</v>
      </c>
      <c r="H4414" s="69" t="s">
        <v>188</v>
      </c>
      <c r="I4414" t="s">
        <v>8</v>
      </c>
      <c r="J4414" s="69">
        <f>precio_alta!V94</f>
        <v>551</v>
      </c>
    </row>
    <row r="4415" spans="1:10" x14ac:dyDescent="0.3">
      <c r="A4415" t="str">
        <f t="shared" si="68"/>
        <v>VIVO Y11 128GB 5GMax Negocios + Ilimitado 95.90CUOTA</v>
      </c>
      <c r="B4415" s="74" t="str">
        <f>precio_alta!A95</f>
        <v>Corriente</v>
      </c>
      <c r="C4415" s="74" t="str">
        <f>precio_alta!B95</f>
        <v>5G</v>
      </c>
      <c r="D4415" s="74" t="str">
        <f>precio_alta!C95</f>
        <v>VIVO</v>
      </c>
      <c r="E4415" s="74" t="str">
        <f>precio_alta!D95</f>
        <v>VIVO Y11 128GB 5G</v>
      </c>
      <c r="F4415" s="74">
        <f>precio_alta!E95</f>
        <v>819</v>
      </c>
      <c r="G4415" s="74" t="str">
        <f>precio_alta!F95</f>
        <v>Android</v>
      </c>
      <c r="H4415" s="69" t="s">
        <v>188</v>
      </c>
      <c r="I4415" t="s">
        <v>8</v>
      </c>
      <c r="J4415" s="69">
        <f>precio_alta!V95</f>
        <v>923</v>
      </c>
    </row>
    <row r="4416" spans="1:10" x14ac:dyDescent="0.3">
      <c r="A4416" t="str">
        <f t="shared" si="68"/>
        <v>VIVO Y21 256GB 5GMax Negocios + Ilimitado 95.90CUOTA</v>
      </c>
      <c r="B4416" s="74" t="str">
        <f>precio_alta!A96</f>
        <v>Corriente</v>
      </c>
      <c r="C4416" s="74" t="str">
        <f>precio_alta!B96</f>
        <v>5G</v>
      </c>
      <c r="D4416" s="74" t="str">
        <f>precio_alta!C96</f>
        <v>VIVO</v>
      </c>
      <c r="E4416" s="74" t="str">
        <f>precio_alta!D96</f>
        <v>VIVO Y21 256GB 5G</v>
      </c>
      <c r="F4416" s="74">
        <f>precio_alta!E96</f>
        <v>1029</v>
      </c>
      <c r="G4416" s="74" t="str">
        <f>precio_alta!F96</f>
        <v>Android</v>
      </c>
      <c r="H4416" s="69" t="s">
        <v>188</v>
      </c>
      <c r="I4416" t="s">
        <v>8</v>
      </c>
      <c r="J4416" s="69">
        <f>precio_alta!V96</f>
        <v>1163</v>
      </c>
    </row>
    <row r="4417" spans="1:10" x14ac:dyDescent="0.3">
      <c r="A4417" t="str">
        <f t="shared" si="68"/>
        <v>VIVO Y21D 256GBMax Negocios + Ilimitado 95.90CUOTA</v>
      </c>
      <c r="B4417" s="74" t="str">
        <f>precio_alta!A97</f>
        <v>Corriente</v>
      </c>
      <c r="C4417" s="74" t="str">
        <f>precio_alta!B97</f>
        <v>4G</v>
      </c>
      <c r="D4417" s="74" t="str">
        <f>precio_alta!C97</f>
        <v>VIVO</v>
      </c>
      <c r="E4417" s="74" t="str">
        <f>precio_alta!D97</f>
        <v>VIVO Y21D 256GB</v>
      </c>
      <c r="F4417" s="74">
        <f>precio_alta!E97</f>
        <v>849</v>
      </c>
      <c r="G4417" s="74" t="str">
        <f>precio_alta!F97</f>
        <v>Android</v>
      </c>
      <c r="H4417" s="69" t="s">
        <v>188</v>
      </c>
      <c r="I4417" t="s">
        <v>8</v>
      </c>
      <c r="J4417" s="69">
        <f>precio_alta!V97</f>
        <v>959</v>
      </c>
    </row>
    <row r="4418" spans="1:10" x14ac:dyDescent="0.3">
      <c r="A4418" t="str">
        <f t="shared" si="68"/>
        <v>VIVO Y31 256GB 5GMax Negocios + Ilimitado 95.90CUOTA</v>
      </c>
      <c r="B4418" s="74" t="str">
        <f>precio_alta!A98</f>
        <v>Corriente</v>
      </c>
      <c r="C4418" s="74" t="str">
        <f>precio_alta!B98</f>
        <v>5G</v>
      </c>
      <c r="D4418" s="74" t="str">
        <f>precio_alta!C98</f>
        <v>VIVO</v>
      </c>
      <c r="E4418" s="74" t="str">
        <f>precio_alta!D98</f>
        <v>VIVO Y31 256GB 5G</v>
      </c>
      <c r="F4418" s="74">
        <f>precio_alta!E98</f>
        <v>1309</v>
      </c>
      <c r="G4418" s="74" t="str">
        <f>precio_alta!F98</f>
        <v>Android</v>
      </c>
      <c r="H4418" s="69" t="s">
        <v>188</v>
      </c>
      <c r="I4418" t="s">
        <v>8</v>
      </c>
      <c r="J4418" s="69">
        <f>precio_alta!V98</f>
        <v>1475</v>
      </c>
    </row>
    <row r="4419" spans="1:10" x14ac:dyDescent="0.3">
      <c r="A4419" t="str">
        <f t="shared" ref="A4419:A4482" si="69">CONCATENATE(E4419,I4419,H4419)</f>
        <v>VIVO Y31 256GB 5G NEWMax Negocios + Ilimitado 95.90CUOTA</v>
      </c>
      <c r="B4419" s="74" t="str">
        <f>precio_alta!A99</f>
        <v>Corriente</v>
      </c>
      <c r="C4419" s="74" t="str">
        <f>precio_alta!B99</f>
        <v>5G</v>
      </c>
      <c r="D4419" s="74" t="str">
        <f>precio_alta!C99</f>
        <v>VIVO</v>
      </c>
      <c r="E4419" s="74" t="str">
        <f>precio_alta!D99</f>
        <v>VIVO Y31 256GB 5G NEW</v>
      </c>
      <c r="F4419" s="74">
        <f>precio_alta!E99</f>
        <v>1289</v>
      </c>
      <c r="G4419" s="74" t="str">
        <f>precio_alta!F99</f>
        <v>Android</v>
      </c>
      <c r="H4419" s="69" t="s">
        <v>188</v>
      </c>
      <c r="I4419" t="s">
        <v>8</v>
      </c>
      <c r="J4419" s="69">
        <f>precio_alta!V99</f>
        <v>1451</v>
      </c>
    </row>
    <row r="4420" spans="1:10" x14ac:dyDescent="0.3">
      <c r="A4420" t="str">
        <f t="shared" si="69"/>
        <v>XIAOMI 14T 512GB 5GMax Negocios + Ilimitado 95.90CUOTA</v>
      </c>
      <c r="B4420" s="74" t="str">
        <f>precio_alta!A100</f>
        <v>Corriente</v>
      </c>
      <c r="C4420" s="74" t="str">
        <f>precio_alta!B100</f>
        <v>5G</v>
      </c>
      <c r="D4420" s="74" t="str">
        <f>precio_alta!C100</f>
        <v>XIAOMI</v>
      </c>
      <c r="E4420" s="74" t="str">
        <f>precio_alta!D100</f>
        <v>XIAOMI 14T 512GB 5G</v>
      </c>
      <c r="F4420" s="74">
        <f>precio_alta!E100</f>
        <v>2659</v>
      </c>
      <c r="G4420" s="74" t="str">
        <f>precio_alta!F100</f>
        <v>Android</v>
      </c>
      <c r="H4420" s="69" t="s">
        <v>188</v>
      </c>
      <c r="I4420" t="s">
        <v>8</v>
      </c>
      <c r="J4420" s="69">
        <f>precio_alta!V100</f>
        <v>2999</v>
      </c>
    </row>
    <row r="4421" spans="1:10" x14ac:dyDescent="0.3">
      <c r="A4421" t="str">
        <f t="shared" si="69"/>
        <v>XIAOMI 15T 512GB 5GMax Negocios + Ilimitado 95.90CUOTA</v>
      </c>
      <c r="B4421" s="74" t="str">
        <f>precio_alta!A101</f>
        <v>Corriente</v>
      </c>
      <c r="C4421" s="74" t="str">
        <f>precio_alta!B101</f>
        <v>5G</v>
      </c>
      <c r="D4421" s="74" t="str">
        <f>precio_alta!C101</f>
        <v>XIAOMI</v>
      </c>
      <c r="E4421" s="74" t="str">
        <f>precio_alta!D101</f>
        <v>XIAOMI 15T 512GB 5G</v>
      </c>
      <c r="F4421" s="74">
        <f>precio_alta!E101</f>
        <v>2569</v>
      </c>
      <c r="G4421" s="74" t="str">
        <f>precio_alta!F101</f>
        <v>Android</v>
      </c>
      <c r="H4421" s="69" t="s">
        <v>188</v>
      </c>
      <c r="I4421" t="s">
        <v>8</v>
      </c>
      <c r="J4421" s="69">
        <f>precio_alta!V101</f>
        <v>2891</v>
      </c>
    </row>
    <row r="4422" spans="1:10" x14ac:dyDescent="0.3">
      <c r="A4422" t="str">
        <f t="shared" si="69"/>
        <v>XIAOMI 15T PRO 512GB 5GMax Negocios + Ilimitado 95.90CUOTA</v>
      </c>
      <c r="B4422" s="74" t="str">
        <f>precio_alta!A102</f>
        <v>Corriente</v>
      </c>
      <c r="C4422" s="74" t="str">
        <f>precio_alta!B102</f>
        <v>5G</v>
      </c>
      <c r="D4422" s="74" t="str">
        <f>precio_alta!C102</f>
        <v>XIAOMI</v>
      </c>
      <c r="E4422" s="74" t="str">
        <f>precio_alta!D102</f>
        <v>XIAOMI 15T PRO 512GB 5G</v>
      </c>
      <c r="F4422" s="74">
        <f>precio_alta!E102</f>
        <v>3619</v>
      </c>
      <c r="G4422" s="74" t="str">
        <f>precio_alta!F102</f>
        <v>Android</v>
      </c>
      <c r="H4422" s="69" t="s">
        <v>188</v>
      </c>
      <c r="I4422" t="s">
        <v>8</v>
      </c>
      <c r="J4422" s="69">
        <f>precio_alta!V102</f>
        <v>4079</v>
      </c>
    </row>
    <row r="4423" spans="1:10" x14ac:dyDescent="0.3">
      <c r="A4423" t="str">
        <f t="shared" si="69"/>
        <v>XIAOMI 17 ULTRA 512GB 5GMax Negocios + Ilimitado 95.90CUOTA</v>
      </c>
      <c r="B4423" s="74" t="str">
        <f>precio_alta!A103</f>
        <v>Corriente</v>
      </c>
      <c r="C4423" s="74" t="str">
        <f>precio_alta!B103</f>
        <v>5G</v>
      </c>
      <c r="D4423" s="74" t="str">
        <f>precio_alta!C103</f>
        <v>XIAOMI</v>
      </c>
      <c r="E4423" s="74" t="str">
        <f>precio_alta!D103</f>
        <v>XIAOMI 17 ULTRA 512GB 5G</v>
      </c>
      <c r="F4423" s="74">
        <f>precio_alta!E103</f>
        <v>6169</v>
      </c>
      <c r="G4423" s="74" t="str">
        <f>precio_alta!F103</f>
        <v>Android</v>
      </c>
      <c r="H4423" s="69" t="s">
        <v>188</v>
      </c>
      <c r="I4423" t="s">
        <v>8</v>
      </c>
      <c r="J4423" s="69">
        <f>precio_alta!V103</f>
        <v>6947</v>
      </c>
    </row>
    <row r="4424" spans="1:10" x14ac:dyDescent="0.3">
      <c r="A4424" t="str">
        <f t="shared" si="69"/>
        <v>XIAOMI 17T 512GB 5GMax Negocios + Ilimitado 95.90CUOTA</v>
      </c>
      <c r="B4424" s="74" t="str">
        <f>precio_alta!A104</f>
        <v>Corriente</v>
      </c>
      <c r="C4424" s="74" t="str">
        <f>precio_alta!B104</f>
        <v>5G</v>
      </c>
      <c r="D4424" s="74" t="str">
        <f>precio_alta!C104</f>
        <v>XIAOMI</v>
      </c>
      <c r="E4424" s="74" t="str">
        <f>precio_alta!D104</f>
        <v>XIAOMI 17T 512GB 5G</v>
      </c>
      <c r="F4424" s="74">
        <f>precio_alta!E104</f>
        <v>3089</v>
      </c>
      <c r="G4424" s="74" t="str">
        <f>precio_alta!F104</f>
        <v>Android</v>
      </c>
      <c r="H4424" s="69" t="s">
        <v>188</v>
      </c>
      <c r="I4424" t="s">
        <v>8</v>
      </c>
      <c r="J4424" s="69">
        <f>precio_alta!V104</f>
        <v>3491</v>
      </c>
    </row>
    <row r="4425" spans="1:10" x14ac:dyDescent="0.3">
      <c r="A4425" t="str">
        <f t="shared" si="69"/>
        <v>XIAOMI 17T PRO 512GB 5GMax Negocios + Ilimitado 95.90CUOTA</v>
      </c>
      <c r="B4425" s="74" t="str">
        <f>precio_alta!A105</f>
        <v>Corriente</v>
      </c>
      <c r="C4425" s="74" t="str">
        <f>precio_alta!B105</f>
        <v>5G</v>
      </c>
      <c r="D4425" s="74" t="str">
        <f>precio_alta!C105</f>
        <v>XIAOMI</v>
      </c>
      <c r="E4425" s="74" t="str">
        <f>precio_alta!D105</f>
        <v>XIAOMI 17T PRO 512GB 5G</v>
      </c>
      <c r="F4425" s="74">
        <f>precio_alta!E105</f>
        <v>3929</v>
      </c>
      <c r="G4425" s="74" t="str">
        <f>precio_alta!F105</f>
        <v>Android</v>
      </c>
      <c r="H4425" s="69" t="s">
        <v>188</v>
      </c>
      <c r="I4425" t="s">
        <v>8</v>
      </c>
      <c r="J4425" s="69">
        <f>precio_alta!V105</f>
        <v>4427</v>
      </c>
    </row>
    <row r="4426" spans="1:10" x14ac:dyDescent="0.3">
      <c r="A4426" t="str">
        <f t="shared" si="69"/>
        <v>XIAOMI REDMI 15 256GBMax Negocios + Ilimitado 95.90CUOTA</v>
      </c>
      <c r="B4426" s="74" t="str">
        <f>precio_alta!A106</f>
        <v>Corriente</v>
      </c>
      <c r="C4426" s="74" t="str">
        <f>precio_alta!B106</f>
        <v>4G</v>
      </c>
      <c r="D4426" s="74" t="str">
        <f>precio_alta!C106</f>
        <v>XIAOMI</v>
      </c>
      <c r="E4426" s="74" t="str">
        <f>precio_alta!D106</f>
        <v>XIAOMI REDMI 15 256GB</v>
      </c>
      <c r="F4426" s="74">
        <f>precio_alta!E106</f>
        <v>939</v>
      </c>
      <c r="G4426" s="74" t="str">
        <f>precio_alta!F106</f>
        <v>Android</v>
      </c>
      <c r="H4426" s="69" t="s">
        <v>188</v>
      </c>
      <c r="I4426" t="s">
        <v>8</v>
      </c>
      <c r="J4426" s="69">
        <f>precio_alta!V106</f>
        <v>1055</v>
      </c>
    </row>
    <row r="4427" spans="1:10" x14ac:dyDescent="0.3">
      <c r="A4427" t="str">
        <f t="shared" si="69"/>
        <v>XIAOMI REDMI 15C 256GBMax Negocios + Ilimitado 95.90CUOTA</v>
      </c>
      <c r="B4427" s="74" t="str">
        <f>precio_alta!A107</f>
        <v>Corriente</v>
      </c>
      <c r="C4427" s="74" t="str">
        <f>precio_alta!B107</f>
        <v>4G</v>
      </c>
      <c r="D4427" s="74" t="str">
        <f>precio_alta!C107</f>
        <v>XIAOMI</v>
      </c>
      <c r="E4427" s="74" t="str">
        <f>precio_alta!D107</f>
        <v>XIAOMI REDMI 15C 256GB</v>
      </c>
      <c r="F4427" s="74">
        <f>precio_alta!E107</f>
        <v>709</v>
      </c>
      <c r="G4427" s="74" t="str">
        <f>precio_alta!F107</f>
        <v>Android</v>
      </c>
      <c r="H4427" s="69" t="s">
        <v>188</v>
      </c>
      <c r="I4427" t="s">
        <v>8</v>
      </c>
      <c r="J4427" s="69">
        <f>precio_alta!V107</f>
        <v>803</v>
      </c>
    </row>
    <row r="4428" spans="1:10" x14ac:dyDescent="0.3">
      <c r="A4428" t="str">
        <f t="shared" si="69"/>
        <v>XIAOMI REDMI A5 128GBMax Negocios + Ilimitado 95.90CUOTA</v>
      </c>
      <c r="B4428" s="74" t="str">
        <f>precio_alta!A108</f>
        <v>Corriente</v>
      </c>
      <c r="C4428" s="74" t="str">
        <f>precio_alta!B108</f>
        <v>4G</v>
      </c>
      <c r="D4428" s="74" t="str">
        <f>precio_alta!C108</f>
        <v>XIAOMI</v>
      </c>
      <c r="E4428" s="74" t="str">
        <f>precio_alta!D108</f>
        <v>XIAOMI REDMI A5 128GB</v>
      </c>
      <c r="F4428" s="74">
        <f>precio_alta!E108</f>
        <v>379</v>
      </c>
      <c r="G4428" s="74" t="str">
        <f>precio_alta!F108</f>
        <v>Android</v>
      </c>
      <c r="H4428" s="69" t="s">
        <v>188</v>
      </c>
      <c r="I4428" t="s">
        <v>8</v>
      </c>
      <c r="J4428" s="69">
        <f>precio_alta!V108</f>
        <v>419</v>
      </c>
    </row>
    <row r="4429" spans="1:10" x14ac:dyDescent="0.3">
      <c r="A4429" t="str">
        <f t="shared" si="69"/>
        <v>XIAOMI REDMI A7 PRO 128GBMax Negocios + Ilimitado 95.90CUOTA</v>
      </c>
      <c r="B4429" s="74" t="str">
        <f>precio_alta!A109</f>
        <v>Corriente</v>
      </c>
      <c r="C4429" s="74" t="str">
        <f>precio_alta!B109</f>
        <v>4G</v>
      </c>
      <c r="D4429" s="74" t="str">
        <f>precio_alta!C109</f>
        <v>XIAOMI</v>
      </c>
      <c r="E4429" s="74" t="str">
        <f>precio_alta!D109</f>
        <v>XIAOMI REDMI A7 PRO 128GB</v>
      </c>
      <c r="F4429" s="74">
        <f>precio_alta!E109</f>
        <v>489</v>
      </c>
      <c r="G4429" s="74" t="str">
        <f>precio_alta!F109</f>
        <v>Android</v>
      </c>
      <c r="H4429" s="69" t="s">
        <v>188</v>
      </c>
      <c r="I4429" t="s">
        <v>8</v>
      </c>
      <c r="J4429" s="69">
        <f>precio_alta!V109</f>
        <v>551</v>
      </c>
    </row>
    <row r="4430" spans="1:10" x14ac:dyDescent="0.3">
      <c r="A4430" t="str">
        <f t="shared" si="69"/>
        <v>XIAOMI REDMI NOTE 10 PRO 128GB SEMax Negocios + Ilimitado 95.90CUOTA</v>
      </c>
      <c r="B4430" s="74" t="str">
        <f>precio_alta!A110</f>
        <v>Corriente</v>
      </c>
      <c r="C4430" s="74" t="str">
        <f>precio_alta!B110</f>
        <v>4.5G</v>
      </c>
      <c r="D4430" s="74" t="str">
        <f>precio_alta!C110</f>
        <v>XIAOMI</v>
      </c>
      <c r="E4430" s="74" t="str">
        <f>precio_alta!D110</f>
        <v>XIAOMI REDMI NOTE 10 PRO 128GB SE</v>
      </c>
      <c r="F4430" s="74">
        <f>precio_alta!E110</f>
        <v>1369</v>
      </c>
      <c r="G4430" s="74" t="str">
        <f>precio_alta!F110</f>
        <v>Android</v>
      </c>
      <c r="H4430" s="69" t="s">
        <v>188</v>
      </c>
      <c r="I4430" t="s">
        <v>8</v>
      </c>
      <c r="J4430" s="69">
        <f>precio_alta!V110</f>
        <v>1547</v>
      </c>
    </row>
    <row r="4431" spans="1:10" x14ac:dyDescent="0.3">
      <c r="A4431" t="str">
        <f t="shared" si="69"/>
        <v>XIAOMI REDMI NOTE 12 PRO PLUS 256GB 5GMax Negocios + Ilimitado 95.90CUOTA</v>
      </c>
      <c r="B4431" s="74" t="str">
        <f>precio_alta!A111</f>
        <v>Corriente</v>
      </c>
      <c r="C4431" s="74" t="str">
        <f>precio_alta!B111</f>
        <v>5G</v>
      </c>
      <c r="D4431" s="74" t="str">
        <f>precio_alta!C111</f>
        <v>XIAOMI</v>
      </c>
      <c r="E4431" s="74" t="str">
        <f>precio_alta!D111</f>
        <v>XIAOMI REDMI NOTE 12 PRO PLUS 256GB 5G</v>
      </c>
      <c r="F4431" s="74">
        <f>precio_alta!E111</f>
        <v>2039</v>
      </c>
      <c r="G4431" s="74" t="str">
        <f>precio_alta!F111</f>
        <v>Android</v>
      </c>
      <c r="H4431" s="69" t="s">
        <v>188</v>
      </c>
      <c r="I4431" t="s">
        <v>8</v>
      </c>
      <c r="J4431" s="69">
        <f>precio_alta!V111</f>
        <v>2303</v>
      </c>
    </row>
    <row r="4432" spans="1:10" x14ac:dyDescent="0.3">
      <c r="A4432" t="str">
        <f t="shared" si="69"/>
        <v>XIAOMI REDMI NOTE 15 256GB 5GMax Negocios + Ilimitado 95.90CUOTA</v>
      </c>
      <c r="B4432" s="74" t="str">
        <f>precio_alta!A112</f>
        <v>Corriente</v>
      </c>
      <c r="C4432" s="74" t="str">
        <f>precio_alta!B112</f>
        <v>5G</v>
      </c>
      <c r="D4432" s="74" t="str">
        <f>precio_alta!C112</f>
        <v>XIAOMI</v>
      </c>
      <c r="E4432" s="74" t="str">
        <f>precio_alta!D112</f>
        <v>XIAOMI REDMI NOTE 15 256GB 5G</v>
      </c>
      <c r="F4432" s="74">
        <f>precio_alta!E112</f>
        <v>1109</v>
      </c>
      <c r="G4432" s="74" t="str">
        <f>precio_alta!F112</f>
        <v>Android</v>
      </c>
      <c r="H4432" s="69" t="s">
        <v>188</v>
      </c>
      <c r="I4432" t="s">
        <v>8</v>
      </c>
      <c r="J4432" s="69">
        <f>precio_alta!V112</f>
        <v>1247</v>
      </c>
    </row>
    <row r="4433" spans="1:10" x14ac:dyDescent="0.3">
      <c r="A4433" t="str">
        <f t="shared" si="69"/>
        <v>XIAOMI REDMI NOTE 15 PRO 512GB 5GMax Negocios + Ilimitado 95.90CUOTA</v>
      </c>
      <c r="B4433" s="74" t="str">
        <f>precio_alta!A113</f>
        <v>Corriente</v>
      </c>
      <c r="C4433" s="74" t="str">
        <f>precio_alta!B113</f>
        <v>5G</v>
      </c>
      <c r="D4433" s="74" t="str">
        <f>precio_alta!C113</f>
        <v>XIAOMI</v>
      </c>
      <c r="E4433" s="74" t="str">
        <f>precio_alta!D113</f>
        <v>XIAOMI REDMI NOTE 15 PRO 512GB 5G</v>
      </c>
      <c r="F4433" s="74">
        <f>precio_alta!E113</f>
        <v>1659</v>
      </c>
      <c r="G4433" s="74" t="str">
        <f>precio_alta!F113</f>
        <v>Android</v>
      </c>
      <c r="H4433" s="69" t="s">
        <v>188</v>
      </c>
      <c r="I4433" t="s">
        <v>8</v>
      </c>
      <c r="J4433" s="69">
        <f>precio_alta!V113</f>
        <v>1871</v>
      </c>
    </row>
    <row r="4434" spans="1:10" x14ac:dyDescent="0.3">
      <c r="A4434" t="str">
        <f t="shared" si="69"/>
        <v>XIAOMI REDMI NOTE 15 PRO PLUS 512GB 5GMax Negocios + Ilimitado 95.90CUOTA</v>
      </c>
      <c r="B4434" s="74" t="str">
        <f>precio_alta!A114</f>
        <v>Corriente</v>
      </c>
      <c r="C4434" s="74" t="str">
        <f>precio_alta!B114</f>
        <v>5G</v>
      </c>
      <c r="D4434" s="74" t="str">
        <f>precio_alta!C114</f>
        <v>XIAOMI</v>
      </c>
      <c r="E4434" s="74" t="str">
        <f>precio_alta!D114</f>
        <v>XIAOMI REDMI NOTE 15 PRO PLUS 512GB 5G</v>
      </c>
      <c r="F4434" s="74">
        <f>precio_alta!E114</f>
        <v>1879</v>
      </c>
      <c r="G4434" s="74" t="str">
        <f>precio_alta!F114</f>
        <v>Android</v>
      </c>
      <c r="H4434" s="69" t="s">
        <v>188</v>
      </c>
      <c r="I4434" t="s">
        <v>8</v>
      </c>
      <c r="J4434" s="69">
        <f>precio_alta!V114</f>
        <v>2123</v>
      </c>
    </row>
    <row r="4435" spans="1:10" x14ac:dyDescent="0.3">
      <c r="A4435" t="str">
        <f t="shared" si="69"/>
        <v>ZTE BLADE A36 64GBMax Negocios + Ilimitado 95.90CUOTA</v>
      </c>
      <c r="B4435" s="74" t="str">
        <f>precio_alta!A115</f>
        <v>Corriente</v>
      </c>
      <c r="C4435" s="74" t="str">
        <f>precio_alta!B115</f>
        <v>4G</v>
      </c>
      <c r="D4435" s="74" t="str">
        <f>precio_alta!C115</f>
        <v>ZTE</v>
      </c>
      <c r="E4435" s="74" t="str">
        <f>precio_alta!D115</f>
        <v>ZTE BLADE A36 64GB</v>
      </c>
      <c r="F4435" s="74">
        <f>precio_alta!E115</f>
        <v>439</v>
      </c>
      <c r="G4435" s="74" t="str">
        <f>precio_alta!F115</f>
        <v>Android</v>
      </c>
      <c r="H4435" s="69" t="s">
        <v>188</v>
      </c>
      <c r="I4435" t="s">
        <v>8</v>
      </c>
      <c r="J4435" s="69">
        <f>precio_alta!V115</f>
        <v>491</v>
      </c>
    </row>
    <row r="4436" spans="1:10" x14ac:dyDescent="0.3">
      <c r="A4436" t="str">
        <f t="shared" si="69"/>
        <v>ZTE BLADE A56 PRO 128GBMax Negocios + Ilimitado 95.90CUOTA</v>
      </c>
      <c r="B4436" s="74" t="str">
        <f>precio_alta!A116</f>
        <v>Corriente</v>
      </c>
      <c r="C4436" s="74" t="str">
        <f>precio_alta!B116</f>
        <v>4G</v>
      </c>
      <c r="D4436" s="74" t="str">
        <f>precio_alta!C116</f>
        <v>ZTE</v>
      </c>
      <c r="E4436" s="74" t="str">
        <f>precio_alta!D116</f>
        <v>ZTE BLADE A56 PRO 128GB</v>
      </c>
      <c r="F4436" s="74">
        <f>precio_alta!E116</f>
        <v>439</v>
      </c>
      <c r="G4436" s="74" t="str">
        <f>precio_alta!F116</f>
        <v>Android</v>
      </c>
      <c r="H4436" s="69" t="s">
        <v>188</v>
      </c>
      <c r="I4436" t="s">
        <v>8</v>
      </c>
      <c r="J4436" s="69">
        <f>precio_alta!V116</f>
        <v>491</v>
      </c>
    </row>
    <row r="4437" spans="1:10" x14ac:dyDescent="0.3">
      <c r="A4437" t="str">
        <f t="shared" si="69"/>
        <v>ZTE BLADE A57 PRO 128GBMax Negocios + Ilimitado 95.90CUOTA</v>
      </c>
      <c r="B4437" s="74" t="str">
        <f>precio_alta!A117</f>
        <v>Corriente</v>
      </c>
      <c r="C4437" s="74" t="str">
        <f>precio_alta!B117</f>
        <v>4G</v>
      </c>
      <c r="D4437" s="74" t="str">
        <f>precio_alta!C117</f>
        <v>ZTE</v>
      </c>
      <c r="E4437" s="74" t="str">
        <f>precio_alta!D117</f>
        <v>ZTE BLADE A57 PRO 128GB</v>
      </c>
      <c r="F4437" s="74">
        <f>precio_alta!E117</f>
        <v>559</v>
      </c>
      <c r="G4437" s="74" t="str">
        <f>precio_alta!F117</f>
        <v>Android</v>
      </c>
      <c r="H4437" s="69" t="s">
        <v>188</v>
      </c>
      <c r="I4437" t="s">
        <v>8</v>
      </c>
      <c r="J4437" s="69">
        <f>precio_alta!V117</f>
        <v>623</v>
      </c>
    </row>
    <row r="4438" spans="1:10" x14ac:dyDescent="0.3">
      <c r="A4438" t="str">
        <f t="shared" si="69"/>
        <v>ZTE BLADE A76 256GB 5GMax Negocios + Ilimitado 95.90CUOTA</v>
      </c>
      <c r="B4438" s="74" t="str">
        <f>precio_alta!A118</f>
        <v>Corriente</v>
      </c>
      <c r="C4438" s="74" t="str">
        <f>precio_alta!B118</f>
        <v>5G</v>
      </c>
      <c r="D4438" s="74" t="str">
        <f>precio_alta!C118</f>
        <v>ZTE</v>
      </c>
      <c r="E4438" s="74" t="str">
        <f>precio_alta!D118</f>
        <v>ZTE BLADE A76 256GB 5G</v>
      </c>
      <c r="F4438" s="74">
        <f>precio_alta!E118</f>
        <v>709</v>
      </c>
      <c r="G4438" s="74" t="str">
        <f>precio_alta!F118</f>
        <v>Android</v>
      </c>
      <c r="H4438" s="69" t="s">
        <v>188</v>
      </c>
      <c r="I4438" t="s">
        <v>8</v>
      </c>
      <c r="J4438" s="69">
        <f>precio_alta!V118</f>
        <v>803</v>
      </c>
    </row>
    <row r="4439" spans="1:10" x14ac:dyDescent="0.3">
      <c r="A4439" t="str">
        <f t="shared" si="69"/>
        <v>ZTE BLADE V70 MAX 256GBMax Negocios + Ilimitado 95.90CUOTA</v>
      </c>
      <c r="B4439" s="74" t="str">
        <f>precio_alta!A119</f>
        <v>Corriente</v>
      </c>
      <c r="C4439" s="74" t="str">
        <f>precio_alta!B119</f>
        <v>4G</v>
      </c>
      <c r="D4439" s="74" t="str">
        <f>precio_alta!C119</f>
        <v>ZTE</v>
      </c>
      <c r="E4439" s="74" t="str">
        <f>precio_alta!D119</f>
        <v>ZTE BLADE V70 MAX 256GB</v>
      </c>
      <c r="F4439" s="74">
        <f>precio_alta!E119</f>
        <v>599</v>
      </c>
      <c r="G4439" s="74" t="str">
        <f>precio_alta!F119</f>
        <v>Android</v>
      </c>
      <c r="H4439" s="69" t="s">
        <v>188</v>
      </c>
      <c r="I4439" t="s">
        <v>8</v>
      </c>
      <c r="J4439" s="69">
        <f>precio_alta!V119</f>
        <v>671</v>
      </c>
    </row>
    <row r="4440" spans="1:10" x14ac:dyDescent="0.3">
      <c r="A4440" t="str">
        <f t="shared" si="69"/>
        <v>ZTE NUBIA AIR 256GB 5GMax Negocios + Ilimitado 95.90CUOTA</v>
      </c>
      <c r="B4440" s="74" t="str">
        <f>precio_alta!A120</f>
        <v>Corriente</v>
      </c>
      <c r="C4440" s="74" t="str">
        <f>precio_alta!B120</f>
        <v>5G</v>
      </c>
      <c r="D4440" s="74" t="str">
        <f>precio_alta!C120</f>
        <v>ZTE</v>
      </c>
      <c r="E4440" s="74" t="str">
        <f>precio_alta!D120</f>
        <v>ZTE NUBIA AIR 256GB 5G</v>
      </c>
      <c r="F4440" s="74">
        <f>precio_alta!E120</f>
        <v>1069</v>
      </c>
      <c r="G4440" s="74" t="str">
        <f>precio_alta!F120</f>
        <v>Android</v>
      </c>
      <c r="H4440" s="69" t="s">
        <v>188</v>
      </c>
      <c r="I4440" t="s">
        <v>8</v>
      </c>
      <c r="J4440" s="69">
        <f>precio_alta!V120</f>
        <v>1199</v>
      </c>
    </row>
    <row r="4441" spans="1:10" x14ac:dyDescent="0.3">
      <c r="A4441" t="str">
        <f t="shared" si="69"/>
        <v>ZTE NUBIA AIR 512GB 5GMax Negocios + Ilimitado 95.90CUOTA</v>
      </c>
      <c r="B4441" s="74" t="str">
        <f>precio_alta!A121</f>
        <v>Corriente</v>
      </c>
      <c r="C4441" s="74" t="str">
        <f>precio_alta!B121</f>
        <v>5G</v>
      </c>
      <c r="D4441" s="74" t="str">
        <f>precio_alta!C121</f>
        <v>ZTE</v>
      </c>
      <c r="E4441" s="74" t="str">
        <f>precio_alta!D121</f>
        <v>ZTE NUBIA AIR 512GB 5G</v>
      </c>
      <c r="F4441" s="74">
        <f>precio_alta!E121</f>
        <v>1369</v>
      </c>
      <c r="G4441" s="74" t="str">
        <f>precio_alta!F121</f>
        <v>Android</v>
      </c>
      <c r="H4441" s="69" t="s">
        <v>188</v>
      </c>
      <c r="I4441" t="s">
        <v>8</v>
      </c>
      <c r="J4441" s="69">
        <f>precio_alta!V121</f>
        <v>1535</v>
      </c>
    </row>
    <row r="4442" spans="1:10" x14ac:dyDescent="0.3">
      <c r="A4442" t="str">
        <f t="shared" si="69"/>
        <v>ZTE NUBIA NEO3 256GB 5GMax Negocios + Ilimitado 95.90CUOTA</v>
      </c>
      <c r="B4442" s="74" t="str">
        <f>precio_alta!A122</f>
        <v>Corriente</v>
      </c>
      <c r="C4442" s="74" t="str">
        <f>precio_alta!B122</f>
        <v>5G</v>
      </c>
      <c r="D4442" s="74" t="str">
        <f>precio_alta!C122</f>
        <v>ZTE</v>
      </c>
      <c r="E4442" s="74" t="str">
        <f>precio_alta!D122</f>
        <v>ZTE NUBIA NEO3 256GB 5G</v>
      </c>
      <c r="F4442" s="74">
        <f>precio_alta!E122</f>
        <v>919</v>
      </c>
      <c r="G4442" s="74" t="str">
        <f>precio_alta!F122</f>
        <v>Android</v>
      </c>
      <c r="H4442" s="69" t="s">
        <v>188</v>
      </c>
      <c r="I4442" t="s">
        <v>8</v>
      </c>
      <c r="J4442" s="69">
        <f>precio_alta!V122</f>
        <v>1043</v>
      </c>
    </row>
    <row r="4443" spans="1:10" x14ac:dyDescent="0.3">
      <c r="A4443" t="str">
        <f t="shared" si="69"/>
        <v>ZTE NUBIA NEO5 256GB 5GMax Negocios + Ilimitado 95.90CUOTA</v>
      </c>
      <c r="B4443" s="74" t="str">
        <f>precio_alta!A123</f>
        <v>Corriente</v>
      </c>
      <c r="C4443" s="74" t="str">
        <f>precio_alta!B123</f>
        <v>5G</v>
      </c>
      <c r="D4443" s="74" t="str">
        <f>precio_alta!C123</f>
        <v>ZTE</v>
      </c>
      <c r="E4443" s="74" t="str">
        <f>precio_alta!D123</f>
        <v>ZTE NUBIA NEO5 256GB 5G</v>
      </c>
      <c r="F4443" s="74">
        <f>precio_alta!E123</f>
        <v>1109</v>
      </c>
      <c r="G4443" s="74" t="str">
        <f>precio_alta!F123</f>
        <v>Android</v>
      </c>
      <c r="H4443" s="69" t="s">
        <v>188</v>
      </c>
      <c r="I4443" t="s">
        <v>8</v>
      </c>
      <c r="J4443" s="69">
        <f>precio_alta!V123</f>
        <v>1247</v>
      </c>
    </row>
    <row r="4444" spans="1:10" x14ac:dyDescent="0.3">
      <c r="A4444" t="str">
        <f t="shared" si="69"/>
        <v>ZTE NUBIA V80 MAX 256GBMax Negocios + Ilimitado 95.90CUOTA</v>
      </c>
      <c r="B4444" s="74" t="str">
        <f>precio_alta!A124</f>
        <v>Corriente</v>
      </c>
      <c r="C4444" s="74" t="str">
        <f>precio_alta!B124</f>
        <v>4G</v>
      </c>
      <c r="D4444" s="74" t="str">
        <f>precio_alta!C124</f>
        <v>ZTE</v>
      </c>
      <c r="E4444" s="74" t="str">
        <f>precio_alta!D124</f>
        <v>ZTE NUBIA V80 MAX 256GB</v>
      </c>
      <c r="F4444" s="74">
        <f>precio_alta!E124</f>
        <v>629</v>
      </c>
      <c r="G4444" s="74" t="str">
        <f>precio_alta!F124</f>
        <v>Android</v>
      </c>
      <c r="H4444" s="69" t="s">
        <v>188</v>
      </c>
      <c r="I4444" t="s">
        <v>8</v>
      </c>
      <c r="J4444" s="69">
        <f>precio_alta!V124</f>
        <v>707</v>
      </c>
    </row>
    <row r="4445" spans="1:10" x14ac:dyDescent="0.3">
      <c r="A4445" t="str">
        <f t="shared" si="69"/>
        <v>ZTE NUBIA V80 PRO 256GBMax Negocios + Ilimitado 95.90CUOTA</v>
      </c>
      <c r="B4445" s="74" t="str">
        <f>precio_alta!A125</f>
        <v>Corriente</v>
      </c>
      <c r="C4445" s="74" t="str">
        <f>precio_alta!B125</f>
        <v>4G</v>
      </c>
      <c r="D4445" s="74" t="str">
        <f>precio_alta!C125</f>
        <v>ZTE</v>
      </c>
      <c r="E4445" s="74" t="str">
        <f>precio_alta!D125</f>
        <v>ZTE NUBIA V80 PRO 256GB</v>
      </c>
      <c r="F4445" s="74">
        <f>precio_alta!E125</f>
        <v>659</v>
      </c>
      <c r="G4445" s="74" t="str">
        <f>precio_alta!F125</f>
        <v>Android</v>
      </c>
      <c r="H4445" s="69" t="s">
        <v>188</v>
      </c>
      <c r="I4445" t="s">
        <v>8</v>
      </c>
      <c r="J4445" s="69">
        <f>precio_alta!V125</f>
        <v>743</v>
      </c>
    </row>
    <row r="4446" spans="1:10" x14ac:dyDescent="0.3">
      <c r="A4446" t="e">
        <f t="shared" si="69"/>
        <v>#REF!</v>
      </c>
      <c r="B4446" s="74" t="e">
        <f>precio_alta!#REF!</f>
        <v>#REF!</v>
      </c>
      <c r="C4446" s="74" t="e">
        <f>precio_alta!#REF!</f>
        <v>#REF!</v>
      </c>
      <c r="D4446" s="74" t="e">
        <f>precio_alta!#REF!</f>
        <v>#REF!</v>
      </c>
      <c r="E4446" s="74" t="e">
        <f>precio_alta!#REF!</f>
        <v>#REF!</v>
      </c>
      <c r="F4446" s="74" t="e">
        <f>precio_alta!#REF!</f>
        <v>#REF!</v>
      </c>
      <c r="G4446" s="74" t="e">
        <f>precio_alta!#REF!</f>
        <v>#REF!</v>
      </c>
      <c r="H4446" s="69" t="s">
        <v>188</v>
      </c>
      <c r="I4446" t="s">
        <v>8</v>
      </c>
      <c r="J4446" s="69" t="e">
        <f>precio_alta!#REF!</f>
        <v>#REF!</v>
      </c>
    </row>
    <row r="4447" spans="1:10" x14ac:dyDescent="0.3">
      <c r="A4447" t="e">
        <f t="shared" si="69"/>
        <v>#REF!</v>
      </c>
      <c r="B4447" s="74" t="e">
        <f>precio_alta!#REF!</f>
        <v>#REF!</v>
      </c>
      <c r="C4447" s="74" t="e">
        <f>precio_alta!#REF!</f>
        <v>#REF!</v>
      </c>
      <c r="D4447" s="74" t="e">
        <f>precio_alta!#REF!</f>
        <v>#REF!</v>
      </c>
      <c r="E4447" s="74" t="e">
        <f>precio_alta!#REF!</f>
        <v>#REF!</v>
      </c>
      <c r="F4447" s="74" t="e">
        <f>precio_alta!#REF!</f>
        <v>#REF!</v>
      </c>
      <c r="G4447" s="74" t="e">
        <f>precio_alta!#REF!</f>
        <v>#REF!</v>
      </c>
      <c r="H4447" s="69" t="s">
        <v>188</v>
      </c>
      <c r="I4447" t="s">
        <v>8</v>
      </c>
      <c r="J4447" s="69" t="e">
        <f>precio_alta!#REF!</f>
        <v>#REF!</v>
      </c>
    </row>
    <row r="4448" spans="1:10" x14ac:dyDescent="0.3">
      <c r="A4448" t="e">
        <f t="shared" si="69"/>
        <v>#REF!</v>
      </c>
      <c r="B4448" s="74" t="e">
        <f>precio_alta!#REF!</f>
        <v>#REF!</v>
      </c>
      <c r="C4448" s="74" t="e">
        <f>precio_alta!#REF!</f>
        <v>#REF!</v>
      </c>
      <c r="D4448" s="74" t="e">
        <f>precio_alta!#REF!</f>
        <v>#REF!</v>
      </c>
      <c r="E4448" s="74" t="e">
        <f>precio_alta!#REF!</f>
        <v>#REF!</v>
      </c>
      <c r="F4448" s="74" t="e">
        <f>precio_alta!#REF!</f>
        <v>#REF!</v>
      </c>
      <c r="G4448" s="74" t="e">
        <f>precio_alta!#REF!</f>
        <v>#REF!</v>
      </c>
      <c r="H4448" s="69" t="s">
        <v>188</v>
      </c>
      <c r="I4448" t="s">
        <v>8</v>
      </c>
      <c r="J4448" s="69" t="e">
        <f>precio_alta!#REF!</f>
        <v>#REF!</v>
      </c>
    </row>
    <row r="4449" spans="1:10" x14ac:dyDescent="0.3">
      <c r="A4449" t="e">
        <f t="shared" si="69"/>
        <v>#REF!</v>
      </c>
      <c r="B4449" s="74" t="e">
        <f>precio_alta!#REF!</f>
        <v>#REF!</v>
      </c>
      <c r="C4449" s="74" t="e">
        <f>precio_alta!#REF!</f>
        <v>#REF!</v>
      </c>
      <c r="D4449" s="74" t="e">
        <f>precio_alta!#REF!</f>
        <v>#REF!</v>
      </c>
      <c r="E4449" s="74" t="e">
        <f>precio_alta!#REF!</f>
        <v>#REF!</v>
      </c>
      <c r="F4449" s="74" t="e">
        <f>precio_alta!#REF!</f>
        <v>#REF!</v>
      </c>
      <c r="G4449" s="74" t="e">
        <f>precio_alta!#REF!</f>
        <v>#REF!</v>
      </c>
      <c r="H4449" s="69" t="s">
        <v>188</v>
      </c>
      <c r="I4449" t="s">
        <v>8</v>
      </c>
      <c r="J4449" s="69" t="e">
        <f>precio_alta!#REF!</f>
        <v>#REF!</v>
      </c>
    </row>
    <row r="4450" spans="1:10" x14ac:dyDescent="0.3">
      <c r="A4450" t="e">
        <f t="shared" si="69"/>
        <v>#REF!</v>
      </c>
      <c r="B4450" s="74" t="e">
        <f>precio_alta!#REF!</f>
        <v>#REF!</v>
      </c>
      <c r="C4450" s="74" t="e">
        <f>precio_alta!#REF!</f>
        <v>#REF!</v>
      </c>
      <c r="D4450" s="74" t="e">
        <f>precio_alta!#REF!</f>
        <v>#REF!</v>
      </c>
      <c r="E4450" s="74" t="e">
        <f>precio_alta!#REF!</f>
        <v>#REF!</v>
      </c>
      <c r="F4450" s="74" t="e">
        <f>precio_alta!#REF!</f>
        <v>#REF!</v>
      </c>
      <c r="G4450" s="74" t="e">
        <f>precio_alta!#REF!</f>
        <v>#REF!</v>
      </c>
      <c r="H4450" s="69" t="s">
        <v>188</v>
      </c>
      <c r="I4450" t="s">
        <v>8</v>
      </c>
      <c r="J4450" s="69" t="e">
        <f>precio_alta!#REF!</f>
        <v>#REF!</v>
      </c>
    </row>
    <row r="4451" spans="1:10" x14ac:dyDescent="0.3">
      <c r="A4451" t="e">
        <f t="shared" si="69"/>
        <v>#REF!</v>
      </c>
      <c r="B4451" s="74" t="e">
        <f>precio_alta!#REF!</f>
        <v>#REF!</v>
      </c>
      <c r="C4451" s="74" t="e">
        <f>precio_alta!#REF!</f>
        <v>#REF!</v>
      </c>
      <c r="D4451" s="74" t="e">
        <f>precio_alta!#REF!</f>
        <v>#REF!</v>
      </c>
      <c r="E4451" s="74" t="e">
        <f>precio_alta!#REF!</f>
        <v>#REF!</v>
      </c>
      <c r="F4451" s="74" t="e">
        <f>precio_alta!#REF!</f>
        <v>#REF!</v>
      </c>
      <c r="G4451" s="74" t="e">
        <f>precio_alta!#REF!</f>
        <v>#REF!</v>
      </c>
      <c r="H4451" s="69" t="s">
        <v>188</v>
      </c>
      <c r="I4451" t="s">
        <v>8</v>
      </c>
      <c r="J4451" s="69" t="e">
        <f>precio_alta!#REF!</f>
        <v>#REF!</v>
      </c>
    </row>
    <row r="4452" spans="1:10" x14ac:dyDescent="0.3">
      <c r="A4452" t="e">
        <f t="shared" si="69"/>
        <v>#REF!</v>
      </c>
      <c r="B4452" s="74" t="e">
        <f>precio_alta!#REF!</f>
        <v>#REF!</v>
      </c>
      <c r="C4452" s="74" t="e">
        <f>precio_alta!#REF!</f>
        <v>#REF!</v>
      </c>
      <c r="D4452" s="74" t="e">
        <f>precio_alta!#REF!</f>
        <v>#REF!</v>
      </c>
      <c r="E4452" s="74" t="e">
        <f>precio_alta!#REF!</f>
        <v>#REF!</v>
      </c>
      <c r="F4452" s="74" t="e">
        <f>precio_alta!#REF!</f>
        <v>#REF!</v>
      </c>
      <c r="G4452" s="74" t="e">
        <f>precio_alta!#REF!</f>
        <v>#REF!</v>
      </c>
      <c r="H4452" s="69" t="s">
        <v>188</v>
      </c>
      <c r="I4452" t="s">
        <v>8</v>
      </c>
      <c r="J4452" s="69" t="e">
        <f>precio_alta!#REF!</f>
        <v>#REF!</v>
      </c>
    </row>
    <row r="4453" spans="1:10" x14ac:dyDescent="0.3">
      <c r="A4453" t="e">
        <f t="shared" si="69"/>
        <v>#REF!</v>
      </c>
      <c r="B4453" s="74" t="e">
        <f>precio_alta!#REF!</f>
        <v>#REF!</v>
      </c>
      <c r="C4453" s="74" t="e">
        <f>precio_alta!#REF!</f>
        <v>#REF!</v>
      </c>
      <c r="D4453" s="74" t="e">
        <f>precio_alta!#REF!</f>
        <v>#REF!</v>
      </c>
      <c r="E4453" s="74" t="e">
        <f>precio_alta!#REF!</f>
        <v>#REF!</v>
      </c>
      <c r="F4453" s="74" t="e">
        <f>precio_alta!#REF!</f>
        <v>#REF!</v>
      </c>
      <c r="G4453" s="74" t="e">
        <f>precio_alta!#REF!</f>
        <v>#REF!</v>
      </c>
      <c r="H4453" s="69" t="s">
        <v>188</v>
      </c>
      <c r="I4453" t="s">
        <v>8</v>
      </c>
      <c r="J4453" s="69" t="e">
        <f>precio_alta!#REF!</f>
        <v>#REF!</v>
      </c>
    </row>
    <row r="4454" spans="1:10" x14ac:dyDescent="0.3">
      <c r="A4454" t="e">
        <f t="shared" si="69"/>
        <v>#REF!</v>
      </c>
      <c r="B4454" s="74" t="e">
        <f>precio_alta!#REF!</f>
        <v>#REF!</v>
      </c>
      <c r="C4454" s="74" t="e">
        <f>precio_alta!#REF!</f>
        <v>#REF!</v>
      </c>
      <c r="D4454" s="74" t="e">
        <f>precio_alta!#REF!</f>
        <v>#REF!</v>
      </c>
      <c r="E4454" s="74" t="e">
        <f>precio_alta!#REF!</f>
        <v>#REF!</v>
      </c>
      <c r="F4454" s="74" t="e">
        <f>precio_alta!#REF!</f>
        <v>#REF!</v>
      </c>
      <c r="G4454" s="74" t="e">
        <f>precio_alta!#REF!</f>
        <v>#REF!</v>
      </c>
      <c r="H4454" s="69" t="s">
        <v>188</v>
      </c>
      <c r="I4454" t="s">
        <v>8</v>
      </c>
      <c r="J4454" s="69" t="e">
        <f>precio_alta!#REF!</f>
        <v>#REF!</v>
      </c>
    </row>
    <row r="4455" spans="1:10" x14ac:dyDescent="0.3">
      <c r="A4455" t="e">
        <f t="shared" si="69"/>
        <v>#REF!</v>
      </c>
      <c r="B4455" s="74" t="e">
        <f>precio_alta!#REF!</f>
        <v>#REF!</v>
      </c>
      <c r="C4455" s="74" t="e">
        <f>precio_alta!#REF!</f>
        <v>#REF!</v>
      </c>
      <c r="D4455" s="74" t="e">
        <f>precio_alta!#REF!</f>
        <v>#REF!</v>
      </c>
      <c r="E4455" s="74" t="e">
        <f>precio_alta!#REF!</f>
        <v>#REF!</v>
      </c>
      <c r="F4455" s="74" t="e">
        <f>precio_alta!#REF!</f>
        <v>#REF!</v>
      </c>
      <c r="G4455" s="74" t="e">
        <f>precio_alta!#REF!</f>
        <v>#REF!</v>
      </c>
      <c r="H4455" s="69" t="s">
        <v>188</v>
      </c>
      <c r="I4455" t="s">
        <v>8</v>
      </c>
      <c r="J4455" s="69" t="e">
        <f>precio_alta!#REF!</f>
        <v>#REF!</v>
      </c>
    </row>
    <row r="4456" spans="1:10" x14ac:dyDescent="0.3">
      <c r="A4456" t="e">
        <f t="shared" si="69"/>
        <v>#REF!</v>
      </c>
      <c r="B4456" s="74" t="e">
        <f>precio_alta!#REF!</f>
        <v>#REF!</v>
      </c>
      <c r="C4456" s="74" t="e">
        <f>precio_alta!#REF!</f>
        <v>#REF!</v>
      </c>
      <c r="D4456" s="74" t="e">
        <f>precio_alta!#REF!</f>
        <v>#REF!</v>
      </c>
      <c r="E4456" s="74" t="e">
        <f>precio_alta!#REF!</f>
        <v>#REF!</v>
      </c>
      <c r="F4456" s="74" t="e">
        <f>precio_alta!#REF!</f>
        <v>#REF!</v>
      </c>
      <c r="G4456" s="74" t="e">
        <f>precio_alta!#REF!</f>
        <v>#REF!</v>
      </c>
      <c r="H4456" s="69" t="s">
        <v>188</v>
      </c>
      <c r="I4456" t="s">
        <v>8</v>
      </c>
      <c r="J4456" s="69" t="e">
        <f>precio_alta!#REF!</f>
        <v>#REF!</v>
      </c>
    </row>
    <row r="4457" spans="1:10" x14ac:dyDescent="0.3">
      <c r="A4457" t="e">
        <f t="shared" si="69"/>
        <v>#REF!</v>
      </c>
      <c r="B4457" s="74" t="e">
        <f>precio_alta!#REF!</f>
        <v>#REF!</v>
      </c>
      <c r="C4457" s="74" t="e">
        <f>precio_alta!#REF!</f>
        <v>#REF!</v>
      </c>
      <c r="D4457" s="74" t="e">
        <f>precio_alta!#REF!</f>
        <v>#REF!</v>
      </c>
      <c r="E4457" s="74" t="e">
        <f>precio_alta!#REF!</f>
        <v>#REF!</v>
      </c>
      <c r="F4457" s="74" t="e">
        <f>precio_alta!#REF!</f>
        <v>#REF!</v>
      </c>
      <c r="G4457" s="74" t="e">
        <f>precio_alta!#REF!</f>
        <v>#REF!</v>
      </c>
      <c r="H4457" s="69" t="s">
        <v>188</v>
      </c>
      <c r="I4457" t="s">
        <v>8</v>
      </c>
      <c r="J4457" s="69" t="e">
        <f>precio_alta!#REF!</f>
        <v>#REF!</v>
      </c>
    </row>
    <row r="4458" spans="1:10" x14ac:dyDescent="0.3">
      <c r="A4458" t="e">
        <f t="shared" si="69"/>
        <v>#REF!</v>
      </c>
      <c r="B4458" s="74" t="e">
        <f>precio_alta!#REF!</f>
        <v>#REF!</v>
      </c>
      <c r="C4458" s="74" t="e">
        <f>precio_alta!#REF!</f>
        <v>#REF!</v>
      </c>
      <c r="D4458" s="74" t="e">
        <f>precio_alta!#REF!</f>
        <v>#REF!</v>
      </c>
      <c r="E4458" s="74" t="e">
        <f>precio_alta!#REF!</f>
        <v>#REF!</v>
      </c>
      <c r="F4458" s="74" t="e">
        <f>precio_alta!#REF!</f>
        <v>#REF!</v>
      </c>
      <c r="G4458" s="74" t="e">
        <f>precio_alta!#REF!</f>
        <v>#REF!</v>
      </c>
      <c r="H4458" s="69" t="s">
        <v>188</v>
      </c>
      <c r="I4458" t="s">
        <v>8</v>
      </c>
      <c r="J4458" s="69" t="e">
        <f>precio_alta!#REF!</f>
        <v>#REF!</v>
      </c>
    </row>
    <row r="4459" spans="1:10" x14ac:dyDescent="0.3">
      <c r="A4459" t="str">
        <f t="shared" si="69"/>
        <v>0Max Negocios + Ilimitado 95.90CUOTA</v>
      </c>
      <c r="B4459" s="74">
        <f>precio_alta!A127</f>
        <v>0</v>
      </c>
      <c r="C4459" s="74">
        <f>precio_alta!B127</f>
        <v>0</v>
      </c>
      <c r="D4459" s="74">
        <f>precio_alta!C127</f>
        <v>0</v>
      </c>
      <c r="E4459" s="74">
        <f>precio_alta!D127</f>
        <v>0</v>
      </c>
      <c r="F4459" s="74">
        <f>precio_alta!E127</f>
        <v>0</v>
      </c>
      <c r="G4459" s="74">
        <f>precio_alta!F127</f>
        <v>0</v>
      </c>
      <c r="H4459" s="69" t="s">
        <v>188</v>
      </c>
      <c r="I4459" t="s">
        <v>8</v>
      </c>
      <c r="J4459" s="69">
        <f>precio_alta!V127</f>
        <v>0</v>
      </c>
    </row>
    <row r="4460" spans="1:10" x14ac:dyDescent="0.3">
      <c r="A4460" t="str">
        <f t="shared" si="69"/>
        <v>0Max Negocios + Ilimitado 95.90CUOTA</v>
      </c>
      <c r="B4460" s="74">
        <f>precio_alta!A128</f>
        <v>0</v>
      </c>
      <c r="C4460" s="74">
        <f>precio_alta!B128</f>
        <v>0</v>
      </c>
      <c r="D4460" s="74">
        <f>precio_alta!C128</f>
        <v>0</v>
      </c>
      <c r="E4460" s="74">
        <f>precio_alta!D128</f>
        <v>0</v>
      </c>
      <c r="F4460" s="74">
        <f>precio_alta!E128</f>
        <v>0</v>
      </c>
      <c r="G4460" s="74">
        <f>precio_alta!F128</f>
        <v>0</v>
      </c>
      <c r="H4460" s="69" t="s">
        <v>188</v>
      </c>
      <c r="I4460" t="s">
        <v>8</v>
      </c>
      <c r="J4460" s="69">
        <f>precio_alta!V128</f>
        <v>0</v>
      </c>
    </row>
    <row r="4461" spans="1:10" x14ac:dyDescent="0.3">
      <c r="A4461" t="str">
        <f t="shared" si="69"/>
        <v>0Max Negocios + Ilimitado 95.90CUOTA</v>
      </c>
      <c r="B4461" s="74">
        <f>precio_alta!A129</f>
        <v>0</v>
      </c>
      <c r="C4461" s="74">
        <f>precio_alta!B129</f>
        <v>0</v>
      </c>
      <c r="D4461" s="74">
        <f>precio_alta!C129</f>
        <v>0</v>
      </c>
      <c r="E4461" s="74">
        <f>precio_alta!D129</f>
        <v>0</v>
      </c>
      <c r="F4461" s="74">
        <f>precio_alta!E129</f>
        <v>0</v>
      </c>
      <c r="G4461" s="74">
        <f>precio_alta!F129</f>
        <v>0</v>
      </c>
      <c r="H4461" s="69" t="s">
        <v>188</v>
      </c>
      <c r="I4461" t="s">
        <v>8</v>
      </c>
      <c r="J4461" s="69">
        <f>precio_alta!V129</f>
        <v>0</v>
      </c>
    </row>
    <row r="4462" spans="1:10" x14ac:dyDescent="0.3">
      <c r="A4462" t="str">
        <f t="shared" si="69"/>
        <v>0Max Negocios + Ilimitado 95.90CUOTA</v>
      </c>
      <c r="B4462" s="74">
        <f>precio_alta!A130</f>
        <v>0</v>
      </c>
      <c r="C4462" s="74">
        <f>precio_alta!B130</f>
        <v>0</v>
      </c>
      <c r="D4462" s="74">
        <f>precio_alta!C130</f>
        <v>0</v>
      </c>
      <c r="E4462" s="74">
        <f>precio_alta!D130</f>
        <v>0</v>
      </c>
      <c r="F4462" s="74">
        <f>precio_alta!E130</f>
        <v>0</v>
      </c>
      <c r="G4462" s="74">
        <f>precio_alta!F130</f>
        <v>0</v>
      </c>
      <c r="H4462" s="69" t="s">
        <v>188</v>
      </c>
      <c r="I4462" t="s">
        <v>8</v>
      </c>
      <c r="J4462" s="69">
        <f>precio_alta!V130</f>
        <v>0</v>
      </c>
    </row>
    <row r="4463" spans="1:10" x14ac:dyDescent="0.3">
      <c r="A4463" t="str">
        <f t="shared" si="69"/>
        <v>0Max Negocios + Ilimitado 95.90CUOTA</v>
      </c>
      <c r="B4463" s="74">
        <f>precio_alta!A131</f>
        <v>0</v>
      </c>
      <c r="C4463" s="74">
        <f>precio_alta!B131</f>
        <v>0</v>
      </c>
      <c r="D4463" s="74">
        <f>precio_alta!C131</f>
        <v>0</v>
      </c>
      <c r="E4463" s="74">
        <f>precio_alta!D131</f>
        <v>0</v>
      </c>
      <c r="F4463" s="74">
        <f>precio_alta!E131</f>
        <v>0</v>
      </c>
      <c r="G4463" s="74">
        <f>precio_alta!F131</f>
        <v>0</v>
      </c>
      <c r="H4463" s="69" t="s">
        <v>188</v>
      </c>
      <c r="I4463" t="s">
        <v>8</v>
      </c>
      <c r="J4463" s="69">
        <f>precio_alta!V131</f>
        <v>0</v>
      </c>
    </row>
    <row r="4464" spans="1:10" x14ac:dyDescent="0.3">
      <c r="A4464" t="str">
        <f t="shared" si="69"/>
        <v>0Max Negocios + Ilimitado 95.90CUOTA</v>
      </c>
      <c r="B4464" s="74">
        <f>precio_alta!A132</f>
        <v>0</v>
      </c>
      <c r="C4464" s="74">
        <f>precio_alta!B132</f>
        <v>0</v>
      </c>
      <c r="D4464" s="74">
        <f>precio_alta!C132</f>
        <v>0</v>
      </c>
      <c r="E4464" s="74">
        <f>precio_alta!D132</f>
        <v>0</v>
      </c>
      <c r="F4464" s="74">
        <f>precio_alta!E132</f>
        <v>0</v>
      </c>
      <c r="G4464" s="74">
        <f>precio_alta!F132</f>
        <v>0</v>
      </c>
      <c r="H4464" s="69" t="s">
        <v>188</v>
      </c>
      <c r="I4464" t="s">
        <v>8</v>
      </c>
      <c r="J4464" s="69">
        <f>precio_alta!V132</f>
        <v>0</v>
      </c>
    </row>
    <row r="4465" spans="1:10" x14ac:dyDescent="0.3">
      <c r="A4465" t="str">
        <f t="shared" si="69"/>
        <v>0Max Negocios + Ilimitado 95.90CUOTA</v>
      </c>
      <c r="B4465" s="74">
        <f>precio_alta!A133</f>
        <v>0</v>
      </c>
      <c r="C4465" s="74">
        <f>precio_alta!B133</f>
        <v>0</v>
      </c>
      <c r="D4465" s="74">
        <f>precio_alta!C133</f>
        <v>0</v>
      </c>
      <c r="E4465" s="74">
        <f>precio_alta!D133</f>
        <v>0</v>
      </c>
      <c r="F4465" s="74">
        <f>precio_alta!E133</f>
        <v>0</v>
      </c>
      <c r="G4465" s="74">
        <f>precio_alta!F133</f>
        <v>0</v>
      </c>
      <c r="H4465" s="69" t="s">
        <v>188</v>
      </c>
      <c r="I4465" t="s">
        <v>8</v>
      </c>
      <c r="J4465" s="69">
        <f>precio_alta!V133</f>
        <v>0</v>
      </c>
    </row>
    <row r="4466" spans="1:10" x14ac:dyDescent="0.3">
      <c r="A4466" t="str">
        <f t="shared" si="69"/>
        <v>0Max Negocios + Ilimitado 95.90CUOTA</v>
      </c>
      <c r="B4466" s="74">
        <f>precio_alta!A134</f>
        <v>0</v>
      </c>
      <c r="C4466" s="74">
        <f>precio_alta!B134</f>
        <v>0</v>
      </c>
      <c r="D4466" s="74">
        <f>precio_alta!C134</f>
        <v>0</v>
      </c>
      <c r="E4466" s="74">
        <f>precio_alta!D134</f>
        <v>0</v>
      </c>
      <c r="F4466" s="74">
        <f>precio_alta!E134</f>
        <v>0</v>
      </c>
      <c r="G4466" s="74">
        <f>precio_alta!F134</f>
        <v>0</v>
      </c>
      <c r="H4466" s="69" t="s">
        <v>188</v>
      </c>
      <c r="I4466" t="s">
        <v>8</v>
      </c>
      <c r="J4466" s="69">
        <f>precio_alta!V134</f>
        <v>0</v>
      </c>
    </row>
    <row r="4467" spans="1:10" x14ac:dyDescent="0.3">
      <c r="A4467" t="str">
        <f t="shared" si="69"/>
        <v>0Max Negocios + Ilimitado 95.90CUOTA</v>
      </c>
      <c r="B4467" s="74">
        <f>precio_alta!A135</f>
        <v>0</v>
      </c>
      <c r="C4467" s="74">
        <f>precio_alta!B135</f>
        <v>0</v>
      </c>
      <c r="D4467" s="74">
        <f>precio_alta!C135</f>
        <v>0</v>
      </c>
      <c r="E4467" s="74">
        <f>precio_alta!D135</f>
        <v>0</v>
      </c>
      <c r="F4467" s="74">
        <f>precio_alta!E135</f>
        <v>0</v>
      </c>
      <c r="G4467" s="74">
        <f>precio_alta!F135</f>
        <v>0</v>
      </c>
      <c r="H4467" s="69" t="s">
        <v>188</v>
      </c>
      <c r="I4467" t="s">
        <v>8</v>
      </c>
      <c r="J4467" s="69">
        <f>precio_alta!V135</f>
        <v>0</v>
      </c>
    </row>
    <row r="4468" spans="1:10" x14ac:dyDescent="0.3">
      <c r="A4468" t="str">
        <f t="shared" si="69"/>
        <v>0Max Negocios + Ilimitado 95.90CUOTA</v>
      </c>
      <c r="B4468" s="74">
        <f>precio_alta!A136</f>
        <v>0</v>
      </c>
      <c r="C4468" s="74">
        <f>precio_alta!B136</f>
        <v>0</v>
      </c>
      <c r="D4468" s="74">
        <f>precio_alta!C136</f>
        <v>0</v>
      </c>
      <c r="E4468" s="74">
        <f>precio_alta!D136</f>
        <v>0</v>
      </c>
      <c r="F4468" s="74">
        <f>precio_alta!E136</f>
        <v>0</v>
      </c>
      <c r="G4468" s="74">
        <f>precio_alta!F136</f>
        <v>0</v>
      </c>
      <c r="H4468" s="69" t="s">
        <v>188</v>
      </c>
      <c r="I4468" t="s">
        <v>8</v>
      </c>
      <c r="J4468" s="69">
        <f>precio_alta!V136</f>
        <v>0</v>
      </c>
    </row>
    <row r="4469" spans="1:10" x14ac:dyDescent="0.3">
      <c r="A4469" t="str">
        <f t="shared" si="69"/>
        <v>0Max Negocios + Ilimitado 95.90CUOTA</v>
      </c>
      <c r="B4469" s="74">
        <f>precio_alta!A137</f>
        <v>0</v>
      </c>
      <c r="C4469" s="74">
        <f>precio_alta!B137</f>
        <v>0</v>
      </c>
      <c r="D4469" s="74">
        <f>precio_alta!C137</f>
        <v>0</v>
      </c>
      <c r="E4469" s="74">
        <f>precio_alta!D137</f>
        <v>0</v>
      </c>
      <c r="F4469" s="74">
        <f>precio_alta!E137</f>
        <v>0</v>
      </c>
      <c r="G4469" s="74">
        <f>precio_alta!F137</f>
        <v>0</v>
      </c>
      <c r="H4469" s="69" t="s">
        <v>188</v>
      </c>
      <c r="I4469" t="s">
        <v>8</v>
      </c>
      <c r="J4469" s="69">
        <f>precio_alta!V137</f>
        <v>0</v>
      </c>
    </row>
    <row r="4470" spans="1:10" x14ac:dyDescent="0.3">
      <c r="A4470" t="str">
        <f t="shared" si="69"/>
        <v>0Max Negocios + Ilimitado 95.90CUOTA</v>
      </c>
      <c r="B4470" s="74">
        <f>precio_alta!A138</f>
        <v>0</v>
      </c>
      <c r="C4470" s="74">
        <f>precio_alta!B138</f>
        <v>0</v>
      </c>
      <c r="D4470" s="74">
        <f>precio_alta!C138</f>
        <v>0</v>
      </c>
      <c r="E4470" s="74">
        <f>precio_alta!D138</f>
        <v>0</v>
      </c>
      <c r="F4470" s="74">
        <f>precio_alta!E138</f>
        <v>0</v>
      </c>
      <c r="G4470" s="74">
        <f>precio_alta!F138</f>
        <v>0</v>
      </c>
      <c r="H4470" s="69" t="s">
        <v>188</v>
      </c>
      <c r="I4470" t="s">
        <v>8</v>
      </c>
      <c r="J4470" s="69">
        <f>precio_alta!V138</f>
        <v>0</v>
      </c>
    </row>
    <row r="4471" spans="1:10" x14ac:dyDescent="0.3">
      <c r="A4471" t="str">
        <f t="shared" si="69"/>
        <v>0Max Negocios + Ilimitado 95.90CUOTA</v>
      </c>
      <c r="B4471" s="74">
        <f>precio_alta!A139</f>
        <v>0</v>
      </c>
      <c r="C4471" s="74">
        <f>precio_alta!B139</f>
        <v>0</v>
      </c>
      <c r="D4471" s="74">
        <f>precio_alta!C139</f>
        <v>0</v>
      </c>
      <c r="E4471" s="74">
        <f>precio_alta!D139</f>
        <v>0</v>
      </c>
      <c r="F4471" s="74">
        <f>precio_alta!E139</f>
        <v>0</v>
      </c>
      <c r="G4471" s="74">
        <f>precio_alta!F139</f>
        <v>0</v>
      </c>
      <c r="H4471" s="69" t="s">
        <v>188</v>
      </c>
      <c r="I4471" t="s">
        <v>8</v>
      </c>
      <c r="J4471" s="69">
        <f>precio_alta!V139</f>
        <v>0</v>
      </c>
    </row>
    <row r="4472" spans="1:10" x14ac:dyDescent="0.3">
      <c r="A4472" t="str">
        <f t="shared" si="69"/>
        <v>0Max Negocios + Ilimitado 95.90CUOTA</v>
      </c>
      <c r="B4472" s="74">
        <f>precio_alta!A140</f>
        <v>0</v>
      </c>
      <c r="C4472" s="74">
        <f>precio_alta!B140</f>
        <v>0</v>
      </c>
      <c r="D4472" s="74">
        <f>precio_alta!C140</f>
        <v>0</v>
      </c>
      <c r="E4472" s="74">
        <f>precio_alta!D140</f>
        <v>0</v>
      </c>
      <c r="F4472" s="74">
        <f>precio_alta!E140</f>
        <v>0</v>
      </c>
      <c r="G4472" s="74">
        <f>precio_alta!F140</f>
        <v>0</v>
      </c>
      <c r="H4472" s="69" t="s">
        <v>188</v>
      </c>
      <c r="I4472" t="s">
        <v>8</v>
      </c>
      <c r="J4472" s="69">
        <f>precio_alta!V140</f>
        <v>0</v>
      </c>
    </row>
    <row r="4473" spans="1:10" x14ac:dyDescent="0.3">
      <c r="A4473" t="str">
        <f t="shared" si="69"/>
        <v>0Max Negocios + Ilimitado 95.90CUOTA</v>
      </c>
      <c r="B4473" s="74">
        <f>precio_alta!A141</f>
        <v>0</v>
      </c>
      <c r="C4473" s="74">
        <f>precio_alta!B141</f>
        <v>0</v>
      </c>
      <c r="D4473" s="74">
        <f>precio_alta!C141</f>
        <v>0</v>
      </c>
      <c r="E4473" s="74">
        <f>precio_alta!D141</f>
        <v>0</v>
      </c>
      <c r="F4473" s="74">
        <f>precio_alta!E141</f>
        <v>0</v>
      </c>
      <c r="G4473" s="74">
        <f>precio_alta!F141</f>
        <v>0</v>
      </c>
      <c r="H4473" s="69" t="s">
        <v>188</v>
      </c>
      <c r="I4473" t="s">
        <v>8</v>
      </c>
      <c r="J4473" s="69">
        <f>precio_alta!V141</f>
        <v>0</v>
      </c>
    </row>
    <row r="4474" spans="1:10" x14ac:dyDescent="0.3">
      <c r="A4474" t="str">
        <f t="shared" si="69"/>
        <v>0Max Negocios + Ilimitado 95.90CUOTA</v>
      </c>
      <c r="B4474" s="74">
        <f>precio_alta!A142</f>
        <v>0</v>
      </c>
      <c r="C4474" s="74">
        <f>precio_alta!B142</f>
        <v>0</v>
      </c>
      <c r="D4474" s="74">
        <f>precio_alta!C142</f>
        <v>0</v>
      </c>
      <c r="E4474" s="74">
        <f>precio_alta!D142</f>
        <v>0</v>
      </c>
      <c r="F4474" s="74">
        <f>precio_alta!E142</f>
        <v>0</v>
      </c>
      <c r="G4474" s="74">
        <f>precio_alta!F142</f>
        <v>0</v>
      </c>
      <c r="H4474" s="69" t="s">
        <v>188</v>
      </c>
      <c r="I4474" t="s">
        <v>8</v>
      </c>
      <c r="J4474" s="69">
        <f>precio_alta!V142</f>
        <v>0</v>
      </c>
    </row>
    <row r="4475" spans="1:10" x14ac:dyDescent="0.3">
      <c r="A4475" t="str">
        <f t="shared" si="69"/>
        <v>0Max Negocios + Ilimitado 95.90CUOTA</v>
      </c>
      <c r="B4475" s="74">
        <f>precio_alta!A143</f>
        <v>0</v>
      </c>
      <c r="C4475" s="74">
        <f>precio_alta!B143</f>
        <v>0</v>
      </c>
      <c r="D4475" s="74">
        <f>precio_alta!C143</f>
        <v>0</v>
      </c>
      <c r="E4475" s="74">
        <f>precio_alta!D143</f>
        <v>0</v>
      </c>
      <c r="F4475" s="74">
        <f>precio_alta!E143</f>
        <v>0</v>
      </c>
      <c r="G4475" s="74">
        <f>precio_alta!F143</f>
        <v>0</v>
      </c>
      <c r="H4475" s="69" t="s">
        <v>188</v>
      </c>
      <c r="I4475" t="s">
        <v>8</v>
      </c>
      <c r="J4475" s="69">
        <f>precio_alta!V143</f>
        <v>0</v>
      </c>
    </row>
    <row r="4476" spans="1:10" x14ac:dyDescent="0.3">
      <c r="A4476" t="str">
        <f t="shared" si="69"/>
        <v>0Max Negocios + Ilimitado 95.90CUOTA</v>
      </c>
      <c r="B4476" s="74">
        <f>precio_alta!A144</f>
        <v>0</v>
      </c>
      <c r="C4476" s="74">
        <f>precio_alta!B144</f>
        <v>0</v>
      </c>
      <c r="D4476" s="74">
        <f>precio_alta!C144</f>
        <v>0</v>
      </c>
      <c r="E4476" s="74">
        <f>precio_alta!D144</f>
        <v>0</v>
      </c>
      <c r="F4476" s="74">
        <f>precio_alta!E144</f>
        <v>0</v>
      </c>
      <c r="G4476" s="74">
        <f>precio_alta!F144</f>
        <v>0</v>
      </c>
      <c r="H4476" s="69" t="s">
        <v>188</v>
      </c>
      <c r="I4476" t="s">
        <v>8</v>
      </c>
      <c r="J4476" s="69">
        <f>precio_alta!V144</f>
        <v>0</v>
      </c>
    </row>
    <row r="4477" spans="1:10" x14ac:dyDescent="0.3">
      <c r="A4477" t="str">
        <f t="shared" si="69"/>
        <v>0Max Negocios + Ilimitado 95.90CUOTA</v>
      </c>
      <c r="B4477" s="74">
        <f>precio_alta!A145</f>
        <v>0</v>
      </c>
      <c r="C4477" s="74">
        <f>precio_alta!B145</f>
        <v>0</v>
      </c>
      <c r="D4477" s="74">
        <f>precio_alta!C145</f>
        <v>0</v>
      </c>
      <c r="E4477" s="74">
        <f>precio_alta!D145</f>
        <v>0</v>
      </c>
      <c r="F4477" s="74">
        <f>precio_alta!E145</f>
        <v>0</v>
      </c>
      <c r="G4477" s="74">
        <f>precio_alta!F145</f>
        <v>0</v>
      </c>
      <c r="H4477" s="69" t="s">
        <v>188</v>
      </c>
      <c r="I4477" t="s">
        <v>8</v>
      </c>
      <c r="J4477" s="69">
        <f>precio_alta!V145</f>
        <v>0</v>
      </c>
    </row>
    <row r="4478" spans="1:10" x14ac:dyDescent="0.3">
      <c r="A4478" t="str">
        <f t="shared" si="69"/>
        <v>0Max Negocios + Ilimitado 95.90CUOTA</v>
      </c>
      <c r="B4478" s="74">
        <f>precio_alta!A146</f>
        <v>0</v>
      </c>
      <c r="C4478" s="74">
        <f>precio_alta!B146</f>
        <v>0</v>
      </c>
      <c r="D4478" s="74">
        <f>precio_alta!C146</f>
        <v>0</v>
      </c>
      <c r="E4478" s="74">
        <f>precio_alta!D146</f>
        <v>0</v>
      </c>
      <c r="F4478" s="74">
        <f>precio_alta!E146</f>
        <v>0</v>
      </c>
      <c r="G4478" s="74">
        <f>precio_alta!F146</f>
        <v>0</v>
      </c>
      <c r="H4478" s="69" t="s">
        <v>188</v>
      </c>
      <c r="I4478" t="s">
        <v>8</v>
      </c>
      <c r="J4478" s="69">
        <f>precio_alta!V146</f>
        <v>0</v>
      </c>
    </row>
    <row r="4479" spans="1:10" x14ac:dyDescent="0.3">
      <c r="A4479" t="str">
        <f t="shared" si="69"/>
        <v>0Max Negocios + Ilimitado 95.90CUOTA</v>
      </c>
      <c r="B4479" s="74">
        <f>precio_alta!A147</f>
        <v>0</v>
      </c>
      <c r="C4479" s="74">
        <f>precio_alta!B147</f>
        <v>0</v>
      </c>
      <c r="D4479" s="74">
        <f>precio_alta!C147</f>
        <v>0</v>
      </c>
      <c r="E4479" s="74">
        <f>precio_alta!D147</f>
        <v>0</v>
      </c>
      <c r="F4479" s="74">
        <f>precio_alta!E147</f>
        <v>0</v>
      </c>
      <c r="G4479" s="74">
        <f>precio_alta!F147</f>
        <v>0</v>
      </c>
      <c r="H4479" s="69" t="s">
        <v>188</v>
      </c>
      <c r="I4479" t="s">
        <v>8</v>
      </c>
      <c r="J4479" s="69">
        <f>precio_alta!V147</f>
        <v>0</v>
      </c>
    </row>
    <row r="4480" spans="1:10" x14ac:dyDescent="0.3">
      <c r="A4480" t="str">
        <f t="shared" si="69"/>
        <v>0Max Negocios + Ilimitado 95.90CUOTA</v>
      </c>
      <c r="B4480" s="74">
        <f>precio_alta!A148</f>
        <v>0</v>
      </c>
      <c r="C4480" s="74">
        <f>precio_alta!B148</f>
        <v>0</v>
      </c>
      <c r="D4480" s="74">
        <f>precio_alta!C148</f>
        <v>0</v>
      </c>
      <c r="E4480" s="74">
        <f>precio_alta!D148</f>
        <v>0</v>
      </c>
      <c r="F4480" s="74">
        <f>precio_alta!E148</f>
        <v>0</v>
      </c>
      <c r="G4480" s="74">
        <f>precio_alta!F148</f>
        <v>0</v>
      </c>
      <c r="H4480" s="69" t="s">
        <v>188</v>
      </c>
      <c r="I4480" t="s">
        <v>8</v>
      </c>
      <c r="J4480" s="69">
        <f>precio_alta!V148</f>
        <v>0</v>
      </c>
    </row>
    <row r="4481" spans="1:10" x14ac:dyDescent="0.3">
      <c r="A4481" t="str">
        <f t="shared" si="69"/>
        <v>0Max Negocios + Ilimitado 95.90CUOTA</v>
      </c>
      <c r="B4481" s="74">
        <f>precio_alta!A149</f>
        <v>0</v>
      </c>
      <c r="C4481" s="74">
        <f>precio_alta!B149</f>
        <v>0</v>
      </c>
      <c r="D4481" s="74">
        <f>precio_alta!C149</f>
        <v>0</v>
      </c>
      <c r="E4481" s="74">
        <f>precio_alta!D149</f>
        <v>0</v>
      </c>
      <c r="F4481" s="74">
        <f>precio_alta!E149</f>
        <v>0</v>
      </c>
      <c r="G4481" s="74">
        <f>precio_alta!F149</f>
        <v>0</v>
      </c>
      <c r="H4481" s="69" t="s">
        <v>188</v>
      </c>
      <c r="I4481" t="s">
        <v>8</v>
      </c>
      <c r="J4481" s="69">
        <f>precio_alta!V149</f>
        <v>0</v>
      </c>
    </row>
    <row r="4482" spans="1:10" x14ac:dyDescent="0.3">
      <c r="A4482" t="str">
        <f t="shared" si="69"/>
        <v>0Max Negocios + Ilimitado 95.90CUOTA</v>
      </c>
      <c r="B4482" s="74">
        <f>precio_alta!A150</f>
        <v>0</v>
      </c>
      <c r="C4482" s="74">
        <f>precio_alta!B150</f>
        <v>0</v>
      </c>
      <c r="D4482" s="74">
        <f>precio_alta!C150</f>
        <v>0</v>
      </c>
      <c r="E4482" s="74">
        <f>precio_alta!D150</f>
        <v>0</v>
      </c>
      <c r="F4482" s="74">
        <f>precio_alta!E150</f>
        <v>0</v>
      </c>
      <c r="G4482" s="74">
        <f>precio_alta!F150</f>
        <v>0</v>
      </c>
      <c r="H4482" s="69" t="s">
        <v>188</v>
      </c>
      <c r="I4482" t="s">
        <v>8</v>
      </c>
      <c r="J4482" s="69">
        <f>precio_alta!V150</f>
        <v>0</v>
      </c>
    </row>
    <row r="4483" spans="1:10" x14ac:dyDescent="0.3">
      <c r="A4483" t="str">
        <f t="shared" ref="A4483:A4546" si="70">CONCATENATE(E4483,I4483,H4483)</f>
        <v>0Max Negocios + Ilimitado 95.90CUOTA</v>
      </c>
      <c r="B4483" s="74">
        <f>precio_alta!A151</f>
        <v>0</v>
      </c>
      <c r="C4483" s="74">
        <f>precio_alta!B151</f>
        <v>0</v>
      </c>
      <c r="D4483" s="74">
        <f>precio_alta!C151</f>
        <v>0</v>
      </c>
      <c r="E4483" s="74">
        <f>precio_alta!D151</f>
        <v>0</v>
      </c>
      <c r="F4483" s="74">
        <f>precio_alta!E151</f>
        <v>0</v>
      </c>
      <c r="G4483" s="74">
        <f>precio_alta!F151</f>
        <v>0</v>
      </c>
      <c r="H4483" s="69" t="s">
        <v>188</v>
      </c>
      <c r="I4483" t="s">
        <v>8</v>
      </c>
      <c r="J4483" s="69">
        <f>precio_alta!V151</f>
        <v>0</v>
      </c>
    </row>
    <row r="4484" spans="1:10" x14ac:dyDescent="0.3">
      <c r="A4484" t="str">
        <f t="shared" si="70"/>
        <v>0Max Negocios + Ilimitado 95.90CUOTA</v>
      </c>
      <c r="B4484" s="74">
        <f>precio_alta!A152</f>
        <v>0</v>
      </c>
      <c r="C4484" s="74">
        <f>precio_alta!B152</f>
        <v>0</v>
      </c>
      <c r="D4484" s="74">
        <f>precio_alta!C152</f>
        <v>0</v>
      </c>
      <c r="E4484" s="74">
        <f>precio_alta!D152</f>
        <v>0</v>
      </c>
      <c r="F4484" s="74">
        <f>precio_alta!E152</f>
        <v>0</v>
      </c>
      <c r="G4484" s="74">
        <f>precio_alta!F152</f>
        <v>0</v>
      </c>
      <c r="H4484" s="69" t="s">
        <v>188</v>
      </c>
      <c r="I4484" t="s">
        <v>8</v>
      </c>
      <c r="J4484" s="69">
        <f>precio_alta!V152</f>
        <v>0</v>
      </c>
    </row>
    <row r="4485" spans="1:10" x14ac:dyDescent="0.3">
      <c r="A4485" t="str">
        <f t="shared" si="70"/>
        <v>0Max Negocios + Ilimitado 95.90CUOTA</v>
      </c>
      <c r="B4485" s="74">
        <f>precio_alta!A153</f>
        <v>0</v>
      </c>
      <c r="C4485" s="74">
        <f>precio_alta!B153</f>
        <v>0</v>
      </c>
      <c r="D4485" s="74">
        <f>precio_alta!C153</f>
        <v>0</v>
      </c>
      <c r="E4485" s="74">
        <f>precio_alta!D153</f>
        <v>0</v>
      </c>
      <c r="F4485" s="74">
        <f>precio_alta!E153</f>
        <v>0</v>
      </c>
      <c r="G4485" s="74">
        <f>precio_alta!F153</f>
        <v>0</v>
      </c>
      <c r="H4485" s="69" t="s">
        <v>188</v>
      </c>
      <c r="I4485" t="s">
        <v>8</v>
      </c>
      <c r="J4485" s="69">
        <f>precio_alta!V153</f>
        <v>0</v>
      </c>
    </row>
    <row r="4486" spans="1:10" x14ac:dyDescent="0.3">
      <c r="A4486" t="str">
        <f t="shared" si="70"/>
        <v>0Max Negocios + Ilimitado 95.90CUOTA</v>
      </c>
      <c r="B4486" s="74">
        <f>precio_alta!A154</f>
        <v>0</v>
      </c>
      <c r="C4486" s="74">
        <f>precio_alta!B154</f>
        <v>0</v>
      </c>
      <c r="D4486" s="74">
        <f>precio_alta!C154</f>
        <v>0</v>
      </c>
      <c r="E4486" s="74">
        <f>precio_alta!D154</f>
        <v>0</v>
      </c>
      <c r="F4486" s="74">
        <f>precio_alta!E154</f>
        <v>0</v>
      </c>
      <c r="G4486" s="74">
        <f>precio_alta!F154</f>
        <v>0</v>
      </c>
      <c r="H4486" s="69" t="s">
        <v>188</v>
      </c>
      <c r="I4486" t="s">
        <v>8</v>
      </c>
      <c r="J4486" s="69">
        <f>precio_alta!V154</f>
        <v>0</v>
      </c>
    </row>
    <row r="4487" spans="1:10" x14ac:dyDescent="0.3">
      <c r="A4487" t="str">
        <f t="shared" si="70"/>
        <v>0Max Negocios + Ilimitado 95.90CUOTA</v>
      </c>
      <c r="B4487" s="74">
        <f>precio_alta!A155</f>
        <v>0</v>
      </c>
      <c r="C4487" s="74">
        <f>precio_alta!B155</f>
        <v>0</v>
      </c>
      <c r="D4487" s="74">
        <f>precio_alta!C155</f>
        <v>0</v>
      </c>
      <c r="E4487" s="74">
        <f>precio_alta!D155</f>
        <v>0</v>
      </c>
      <c r="F4487" s="74">
        <f>precio_alta!E155</f>
        <v>0</v>
      </c>
      <c r="G4487" s="74">
        <f>precio_alta!F155</f>
        <v>0</v>
      </c>
      <c r="H4487" s="69" t="s">
        <v>188</v>
      </c>
      <c r="I4487" t="s">
        <v>8</v>
      </c>
      <c r="J4487" s="69">
        <f>precio_alta!V155</f>
        <v>0</v>
      </c>
    </row>
    <row r="4488" spans="1:10" x14ac:dyDescent="0.3">
      <c r="A4488" t="str">
        <f t="shared" si="70"/>
        <v>0Max Negocios + Ilimitado 95.90CUOTA</v>
      </c>
      <c r="B4488" s="74">
        <f>precio_alta!A156</f>
        <v>0</v>
      </c>
      <c r="C4488" s="74">
        <f>precio_alta!B156</f>
        <v>0</v>
      </c>
      <c r="D4488" s="74">
        <f>precio_alta!C156</f>
        <v>0</v>
      </c>
      <c r="E4488" s="74">
        <f>precio_alta!D156</f>
        <v>0</v>
      </c>
      <c r="F4488" s="74">
        <f>precio_alta!E156</f>
        <v>0</v>
      </c>
      <c r="G4488" s="74">
        <f>precio_alta!F156</f>
        <v>0</v>
      </c>
      <c r="H4488" s="69" t="s">
        <v>188</v>
      </c>
      <c r="I4488" t="s">
        <v>8</v>
      </c>
      <c r="J4488" s="69">
        <f>precio_alta!V156</f>
        <v>0</v>
      </c>
    </row>
    <row r="4489" spans="1:10" x14ac:dyDescent="0.3">
      <c r="A4489" t="str">
        <f t="shared" si="70"/>
        <v>0Max Negocios + Ilimitado 95.90CUOTA</v>
      </c>
      <c r="B4489" s="74">
        <f>precio_alta!A157</f>
        <v>0</v>
      </c>
      <c r="C4489" s="74">
        <f>precio_alta!B157</f>
        <v>0</v>
      </c>
      <c r="D4489" s="74">
        <f>precio_alta!C157</f>
        <v>0</v>
      </c>
      <c r="E4489" s="74">
        <f>precio_alta!D157</f>
        <v>0</v>
      </c>
      <c r="F4489" s="74">
        <f>precio_alta!E157</f>
        <v>0</v>
      </c>
      <c r="G4489" s="74">
        <f>precio_alta!F157</f>
        <v>0</v>
      </c>
      <c r="H4489" s="69" t="s">
        <v>188</v>
      </c>
      <c r="I4489" t="s">
        <v>8</v>
      </c>
      <c r="J4489" s="69">
        <f>precio_alta!V157</f>
        <v>0</v>
      </c>
    </row>
    <row r="4490" spans="1:10" x14ac:dyDescent="0.3">
      <c r="A4490" t="str">
        <f t="shared" si="70"/>
        <v>0Max Negocios + Ilimitado 95.90CUOTA</v>
      </c>
      <c r="B4490" s="74">
        <f>precio_alta!A158</f>
        <v>0</v>
      </c>
      <c r="C4490" s="74">
        <f>precio_alta!B158</f>
        <v>0</v>
      </c>
      <c r="D4490" s="74">
        <f>precio_alta!C158</f>
        <v>0</v>
      </c>
      <c r="E4490" s="74">
        <f>precio_alta!D158</f>
        <v>0</v>
      </c>
      <c r="F4490" s="74">
        <f>precio_alta!E158</f>
        <v>0</v>
      </c>
      <c r="G4490" s="74">
        <f>precio_alta!F158</f>
        <v>0</v>
      </c>
      <c r="H4490" s="69" t="s">
        <v>188</v>
      </c>
      <c r="I4490" t="s">
        <v>8</v>
      </c>
      <c r="J4490" s="69">
        <f>precio_alta!V158</f>
        <v>0</v>
      </c>
    </row>
    <row r="4491" spans="1:10" x14ac:dyDescent="0.3">
      <c r="A4491" t="str">
        <f t="shared" si="70"/>
        <v>0Max Negocios + Ilimitado 95.90CUOTA</v>
      </c>
      <c r="B4491" s="74">
        <f>precio_alta!A159</f>
        <v>0</v>
      </c>
      <c r="C4491" s="74">
        <f>precio_alta!B159</f>
        <v>0</v>
      </c>
      <c r="D4491" s="74">
        <f>precio_alta!C159</f>
        <v>0</v>
      </c>
      <c r="E4491" s="74">
        <f>precio_alta!D159</f>
        <v>0</v>
      </c>
      <c r="F4491" s="74">
        <f>precio_alta!E159</f>
        <v>0</v>
      </c>
      <c r="G4491" s="74">
        <f>precio_alta!F159</f>
        <v>0</v>
      </c>
      <c r="H4491" s="69" t="s">
        <v>188</v>
      </c>
      <c r="I4491" t="s">
        <v>8</v>
      </c>
      <c r="J4491" s="69">
        <f>precio_alta!V159</f>
        <v>0</v>
      </c>
    </row>
    <row r="4492" spans="1:10" x14ac:dyDescent="0.3">
      <c r="A4492" t="str">
        <f t="shared" si="70"/>
        <v>0Max Negocios + Ilimitado 95.90CUOTA</v>
      </c>
      <c r="B4492" s="74">
        <f>precio_alta!A160</f>
        <v>0</v>
      </c>
      <c r="C4492" s="74">
        <f>precio_alta!B160</f>
        <v>0</v>
      </c>
      <c r="D4492" s="74">
        <f>precio_alta!C160</f>
        <v>0</v>
      </c>
      <c r="E4492" s="74">
        <f>precio_alta!D160</f>
        <v>0</v>
      </c>
      <c r="F4492" s="74">
        <f>precio_alta!E160</f>
        <v>0</v>
      </c>
      <c r="G4492" s="74">
        <f>precio_alta!F160</f>
        <v>0</v>
      </c>
      <c r="H4492" s="69" t="s">
        <v>188</v>
      </c>
      <c r="I4492" t="s">
        <v>8</v>
      </c>
      <c r="J4492" s="69">
        <f>precio_alta!V160</f>
        <v>0</v>
      </c>
    </row>
    <row r="4493" spans="1:10" x14ac:dyDescent="0.3">
      <c r="A4493" t="str">
        <f t="shared" si="70"/>
        <v>0Max Negocios + Ilimitado 95.90CUOTA</v>
      </c>
      <c r="B4493" s="74">
        <f>precio_alta!A161</f>
        <v>0</v>
      </c>
      <c r="C4493" s="74">
        <f>precio_alta!B161</f>
        <v>0</v>
      </c>
      <c r="D4493" s="74">
        <f>precio_alta!C161</f>
        <v>0</v>
      </c>
      <c r="E4493" s="74">
        <f>precio_alta!D161</f>
        <v>0</v>
      </c>
      <c r="F4493" s="74">
        <f>precio_alta!E161</f>
        <v>0</v>
      </c>
      <c r="G4493" s="74">
        <f>precio_alta!F161</f>
        <v>0</v>
      </c>
      <c r="H4493" s="69" t="s">
        <v>188</v>
      </c>
      <c r="I4493" t="s">
        <v>8</v>
      </c>
      <c r="J4493" s="69">
        <f>precio_alta!V161</f>
        <v>0</v>
      </c>
    </row>
    <row r="4494" spans="1:10" x14ac:dyDescent="0.3">
      <c r="A4494" t="str">
        <f t="shared" si="70"/>
        <v>0Max Negocios + Ilimitado 95.90CUOTA</v>
      </c>
      <c r="B4494" s="74">
        <f>precio_alta!A162</f>
        <v>0</v>
      </c>
      <c r="C4494" s="74">
        <f>precio_alta!B162</f>
        <v>0</v>
      </c>
      <c r="D4494" s="74">
        <f>precio_alta!C162</f>
        <v>0</v>
      </c>
      <c r="E4494" s="74">
        <f>precio_alta!D162</f>
        <v>0</v>
      </c>
      <c r="F4494" s="74">
        <f>precio_alta!E162</f>
        <v>0</v>
      </c>
      <c r="G4494" s="74">
        <f>precio_alta!F162</f>
        <v>0</v>
      </c>
      <c r="H4494" s="69" t="s">
        <v>188</v>
      </c>
      <c r="I4494" t="s">
        <v>8</v>
      </c>
      <c r="J4494" s="69">
        <f>precio_alta!V162</f>
        <v>0</v>
      </c>
    </row>
    <row r="4495" spans="1:10" x14ac:dyDescent="0.3">
      <c r="A4495" t="str">
        <f t="shared" si="70"/>
        <v>0Max Negocios + Ilimitado 95.90CUOTA</v>
      </c>
      <c r="B4495" s="74">
        <f>precio_alta!A163</f>
        <v>0</v>
      </c>
      <c r="C4495" s="74">
        <f>precio_alta!B163</f>
        <v>0</v>
      </c>
      <c r="D4495" s="74">
        <f>precio_alta!C163</f>
        <v>0</v>
      </c>
      <c r="E4495" s="74">
        <f>precio_alta!D163</f>
        <v>0</v>
      </c>
      <c r="F4495" s="74">
        <f>precio_alta!E163</f>
        <v>0</v>
      </c>
      <c r="G4495" s="74">
        <f>precio_alta!F163</f>
        <v>0</v>
      </c>
      <c r="H4495" s="69" t="s">
        <v>188</v>
      </c>
      <c r="I4495" t="s">
        <v>8</v>
      </c>
      <c r="J4495" s="69">
        <f>precio_alta!V163</f>
        <v>0</v>
      </c>
    </row>
    <row r="4496" spans="1:10" x14ac:dyDescent="0.3">
      <c r="A4496" t="str">
        <f t="shared" si="70"/>
        <v>0Max Negocios + Ilimitado 95.90CUOTA</v>
      </c>
      <c r="B4496" s="74">
        <f>precio_alta!A164</f>
        <v>0</v>
      </c>
      <c r="C4496" s="74">
        <f>precio_alta!B164</f>
        <v>0</v>
      </c>
      <c r="D4496" s="74">
        <f>precio_alta!C164</f>
        <v>0</v>
      </c>
      <c r="E4496" s="74">
        <f>precio_alta!D164</f>
        <v>0</v>
      </c>
      <c r="F4496" s="74">
        <f>precio_alta!E164</f>
        <v>0</v>
      </c>
      <c r="G4496" s="74">
        <f>precio_alta!F164</f>
        <v>0</v>
      </c>
      <c r="H4496" s="69" t="s">
        <v>188</v>
      </c>
      <c r="I4496" t="s">
        <v>8</v>
      </c>
      <c r="J4496" s="69">
        <f>precio_alta!V164</f>
        <v>0</v>
      </c>
    </row>
    <row r="4497" spans="1:10" x14ac:dyDescent="0.3">
      <c r="A4497" t="str">
        <f t="shared" si="70"/>
        <v>0Max Negocios + Ilimitado 95.90CUOTA</v>
      </c>
      <c r="B4497" s="74">
        <f>precio_alta!A165</f>
        <v>0</v>
      </c>
      <c r="C4497" s="74">
        <f>precio_alta!B165</f>
        <v>0</v>
      </c>
      <c r="D4497" s="74">
        <f>precio_alta!C165</f>
        <v>0</v>
      </c>
      <c r="E4497" s="74">
        <f>precio_alta!D165</f>
        <v>0</v>
      </c>
      <c r="F4497" s="74">
        <f>precio_alta!E165</f>
        <v>0</v>
      </c>
      <c r="G4497" s="74">
        <f>precio_alta!F165</f>
        <v>0</v>
      </c>
      <c r="H4497" s="69" t="s">
        <v>188</v>
      </c>
      <c r="I4497" t="s">
        <v>8</v>
      </c>
      <c r="J4497" s="69">
        <f>precio_alta!V165</f>
        <v>0</v>
      </c>
    </row>
    <row r="4498" spans="1:10" x14ac:dyDescent="0.3">
      <c r="A4498" t="str">
        <f t="shared" si="70"/>
        <v>0Max Negocios + Ilimitado 95.90CUOTA</v>
      </c>
      <c r="B4498" s="74">
        <f>precio_alta!A166</f>
        <v>0</v>
      </c>
      <c r="C4498" s="74">
        <f>precio_alta!B166</f>
        <v>0</v>
      </c>
      <c r="D4498" s="74">
        <f>precio_alta!C166</f>
        <v>0</v>
      </c>
      <c r="E4498" s="74">
        <f>precio_alta!D166</f>
        <v>0</v>
      </c>
      <c r="F4498" s="74">
        <f>precio_alta!E166</f>
        <v>0</v>
      </c>
      <c r="G4498" s="74">
        <f>precio_alta!F166</f>
        <v>0</v>
      </c>
      <c r="H4498" s="69" t="s">
        <v>188</v>
      </c>
      <c r="I4498" t="s">
        <v>8</v>
      </c>
      <c r="J4498" s="69">
        <f>precio_alta!V166</f>
        <v>0</v>
      </c>
    </row>
    <row r="4499" spans="1:10" x14ac:dyDescent="0.3">
      <c r="A4499" t="str">
        <f t="shared" si="70"/>
        <v>0Max Negocios + Ilimitado 95.90CUOTA</v>
      </c>
      <c r="B4499" s="74">
        <f>precio_alta!A167</f>
        <v>0</v>
      </c>
      <c r="C4499" s="74">
        <f>precio_alta!B167</f>
        <v>0</v>
      </c>
      <c r="D4499" s="74">
        <f>precio_alta!C167</f>
        <v>0</v>
      </c>
      <c r="E4499" s="74">
        <f>precio_alta!D167</f>
        <v>0</v>
      </c>
      <c r="F4499" s="74">
        <f>precio_alta!E167</f>
        <v>0</v>
      </c>
      <c r="G4499" s="74">
        <f>precio_alta!F167</f>
        <v>0</v>
      </c>
      <c r="H4499" s="69" t="s">
        <v>188</v>
      </c>
      <c r="I4499" t="s">
        <v>8</v>
      </c>
      <c r="J4499" s="69">
        <f>precio_alta!V167</f>
        <v>0</v>
      </c>
    </row>
    <row r="4500" spans="1:10" x14ac:dyDescent="0.3">
      <c r="A4500" t="str">
        <f t="shared" si="70"/>
        <v>0Max Negocios + Ilimitado 95.90CUOTA</v>
      </c>
      <c r="B4500" s="74">
        <f>precio_alta!A168</f>
        <v>0</v>
      </c>
      <c r="C4500" s="74">
        <f>precio_alta!B168</f>
        <v>0</v>
      </c>
      <c r="D4500" s="74">
        <f>precio_alta!C168</f>
        <v>0</v>
      </c>
      <c r="E4500" s="74">
        <f>precio_alta!D168</f>
        <v>0</v>
      </c>
      <c r="F4500" s="74">
        <f>precio_alta!E168</f>
        <v>0</v>
      </c>
      <c r="G4500" s="74">
        <f>precio_alta!F168</f>
        <v>0</v>
      </c>
      <c r="H4500" s="69" t="s">
        <v>188</v>
      </c>
      <c r="I4500" t="s">
        <v>8</v>
      </c>
      <c r="J4500" s="69">
        <f>precio_alta!V168</f>
        <v>0</v>
      </c>
    </row>
    <row r="4501" spans="1:10" x14ac:dyDescent="0.3">
      <c r="A4501" t="str">
        <f t="shared" si="70"/>
        <v>0Max Negocios + Ilimitado 95.90CUOTA</v>
      </c>
      <c r="B4501" s="74">
        <f>precio_alta!A169</f>
        <v>0</v>
      </c>
      <c r="C4501" s="74">
        <f>precio_alta!B169</f>
        <v>0</v>
      </c>
      <c r="D4501" s="74">
        <f>precio_alta!C169</f>
        <v>0</v>
      </c>
      <c r="E4501" s="74">
        <f>precio_alta!D169</f>
        <v>0</v>
      </c>
      <c r="F4501" s="74">
        <f>precio_alta!E169</f>
        <v>0</v>
      </c>
      <c r="G4501" s="74">
        <f>precio_alta!F169</f>
        <v>0</v>
      </c>
      <c r="H4501" s="69" t="s">
        <v>188</v>
      </c>
      <c r="I4501" t="s">
        <v>8</v>
      </c>
      <c r="J4501" s="69">
        <f>precio_alta!V169</f>
        <v>0</v>
      </c>
    </row>
    <row r="4502" spans="1:10" x14ac:dyDescent="0.3">
      <c r="A4502" t="str">
        <f t="shared" si="70"/>
        <v>0Max Negocios + Ilimitado 95.90CUOTA</v>
      </c>
      <c r="B4502" s="74">
        <f>precio_alta!A170</f>
        <v>0</v>
      </c>
      <c r="C4502" s="74">
        <f>precio_alta!B170</f>
        <v>0</v>
      </c>
      <c r="D4502" s="74">
        <f>precio_alta!C170</f>
        <v>0</v>
      </c>
      <c r="E4502" s="74">
        <f>precio_alta!D170</f>
        <v>0</v>
      </c>
      <c r="F4502" s="74">
        <f>precio_alta!E170</f>
        <v>0</v>
      </c>
      <c r="G4502" s="74">
        <f>precio_alta!F170</f>
        <v>0</v>
      </c>
      <c r="H4502" s="69" t="s">
        <v>188</v>
      </c>
      <c r="I4502" t="s">
        <v>8</v>
      </c>
      <c r="J4502" s="69">
        <f>precio_alta!V170</f>
        <v>0</v>
      </c>
    </row>
    <row r="4503" spans="1:10" x14ac:dyDescent="0.3">
      <c r="A4503" t="str">
        <f t="shared" si="70"/>
        <v>0Max Negocios + Ilimitado 95.90CUOTA</v>
      </c>
      <c r="B4503" s="74">
        <f>precio_alta!A171</f>
        <v>0</v>
      </c>
      <c r="C4503" s="74">
        <f>precio_alta!B171</f>
        <v>0</v>
      </c>
      <c r="D4503" s="74">
        <f>precio_alta!C171</f>
        <v>0</v>
      </c>
      <c r="E4503" s="74">
        <f>precio_alta!D171</f>
        <v>0</v>
      </c>
      <c r="F4503" s="74">
        <f>precio_alta!E171</f>
        <v>0</v>
      </c>
      <c r="G4503" s="74">
        <f>precio_alta!F171</f>
        <v>0</v>
      </c>
      <c r="H4503" s="69" t="s">
        <v>188</v>
      </c>
      <c r="I4503" t="s">
        <v>8</v>
      </c>
      <c r="J4503" s="69">
        <f>precio_alta!V171</f>
        <v>0</v>
      </c>
    </row>
    <row r="4504" spans="1:10" x14ac:dyDescent="0.3">
      <c r="A4504" t="str">
        <f t="shared" si="70"/>
        <v>0Max Negocios + Ilimitado 95.90CUOTA</v>
      </c>
      <c r="B4504" s="74">
        <f>precio_alta!A172</f>
        <v>0</v>
      </c>
      <c r="C4504" s="74">
        <f>precio_alta!B172</f>
        <v>0</v>
      </c>
      <c r="D4504" s="74">
        <f>precio_alta!C172</f>
        <v>0</v>
      </c>
      <c r="E4504" s="74">
        <f>precio_alta!D172</f>
        <v>0</v>
      </c>
      <c r="F4504" s="74">
        <f>precio_alta!E172</f>
        <v>0</v>
      </c>
      <c r="G4504" s="74">
        <f>precio_alta!F172</f>
        <v>0</v>
      </c>
      <c r="H4504" s="69" t="s">
        <v>188</v>
      </c>
      <c r="I4504" t="s">
        <v>8</v>
      </c>
      <c r="J4504" s="69">
        <f>precio_alta!V172</f>
        <v>0</v>
      </c>
    </row>
    <row r="4505" spans="1:10" x14ac:dyDescent="0.3">
      <c r="A4505" t="str">
        <f t="shared" si="70"/>
        <v>0Max Negocios + Ilimitado 95.90CUOTA</v>
      </c>
      <c r="B4505" s="74">
        <f>precio_alta!A173</f>
        <v>0</v>
      </c>
      <c r="C4505" s="74">
        <f>precio_alta!B173</f>
        <v>0</v>
      </c>
      <c r="D4505" s="74">
        <f>precio_alta!C173</f>
        <v>0</v>
      </c>
      <c r="E4505" s="74">
        <f>precio_alta!D173</f>
        <v>0</v>
      </c>
      <c r="F4505" s="74">
        <f>precio_alta!E173</f>
        <v>0</v>
      </c>
      <c r="G4505" s="74">
        <f>precio_alta!F173</f>
        <v>0</v>
      </c>
      <c r="H4505" s="69" t="s">
        <v>188</v>
      </c>
      <c r="I4505" t="s">
        <v>8</v>
      </c>
      <c r="J4505" s="69">
        <f>precio_alta!V173</f>
        <v>0</v>
      </c>
    </row>
    <row r="4506" spans="1:10" x14ac:dyDescent="0.3">
      <c r="A4506" t="str">
        <f t="shared" si="70"/>
        <v>0Max Negocios + Ilimitado 95.90CUOTA</v>
      </c>
      <c r="B4506" s="74">
        <f>precio_alta!A174</f>
        <v>0</v>
      </c>
      <c r="C4506" s="74">
        <f>precio_alta!B174</f>
        <v>0</v>
      </c>
      <c r="D4506" s="74">
        <f>precio_alta!C174</f>
        <v>0</v>
      </c>
      <c r="E4506" s="74">
        <f>precio_alta!D174</f>
        <v>0</v>
      </c>
      <c r="F4506" s="74">
        <f>precio_alta!E174</f>
        <v>0</v>
      </c>
      <c r="G4506" s="74">
        <f>precio_alta!F174</f>
        <v>0</v>
      </c>
      <c r="H4506" s="69" t="s">
        <v>188</v>
      </c>
      <c r="I4506" t="s">
        <v>8</v>
      </c>
      <c r="J4506" s="69">
        <f>precio_alta!V174</f>
        <v>0</v>
      </c>
    </row>
    <row r="4507" spans="1:10" x14ac:dyDescent="0.3">
      <c r="A4507" t="str">
        <f t="shared" si="70"/>
        <v>0Max Negocios + Ilimitado 95.90CUOTA</v>
      </c>
      <c r="B4507" s="74">
        <f>precio_alta!A175</f>
        <v>0</v>
      </c>
      <c r="C4507" s="74">
        <f>precio_alta!B175</f>
        <v>0</v>
      </c>
      <c r="D4507" s="74">
        <f>precio_alta!C175</f>
        <v>0</v>
      </c>
      <c r="E4507" s="74">
        <f>precio_alta!D175</f>
        <v>0</v>
      </c>
      <c r="F4507" s="74">
        <f>precio_alta!E175</f>
        <v>0</v>
      </c>
      <c r="G4507" s="74">
        <f>precio_alta!F175</f>
        <v>0</v>
      </c>
      <c r="H4507" s="69" t="s">
        <v>188</v>
      </c>
      <c r="I4507" t="s">
        <v>8</v>
      </c>
      <c r="J4507" s="69">
        <f>precio_alta!V175</f>
        <v>0</v>
      </c>
    </row>
    <row r="4508" spans="1:10" x14ac:dyDescent="0.3">
      <c r="A4508" t="str">
        <f t="shared" si="70"/>
        <v>0Max Negocios + Ilimitado 95.90CUOTA</v>
      </c>
      <c r="B4508" s="74">
        <f>precio_alta!A176</f>
        <v>0</v>
      </c>
      <c r="C4508" s="74">
        <f>precio_alta!B176</f>
        <v>0</v>
      </c>
      <c r="D4508" s="74">
        <f>precio_alta!C176</f>
        <v>0</v>
      </c>
      <c r="E4508" s="74">
        <f>precio_alta!D176</f>
        <v>0</v>
      </c>
      <c r="F4508" s="74">
        <f>precio_alta!E176</f>
        <v>0</v>
      </c>
      <c r="G4508" s="74">
        <f>precio_alta!F176</f>
        <v>0</v>
      </c>
      <c r="H4508" s="69" t="s">
        <v>188</v>
      </c>
      <c r="I4508" t="s">
        <v>8</v>
      </c>
      <c r="J4508" s="69">
        <f>precio_alta!V176</f>
        <v>0</v>
      </c>
    </row>
    <row r="4509" spans="1:10" x14ac:dyDescent="0.3">
      <c r="A4509" t="str">
        <f t="shared" si="70"/>
        <v>0Max Negocios + Ilimitado 95.90CUOTA</v>
      </c>
      <c r="B4509" s="74">
        <f>precio_alta!A177</f>
        <v>0</v>
      </c>
      <c r="C4509" s="74">
        <f>precio_alta!B177</f>
        <v>0</v>
      </c>
      <c r="D4509" s="74">
        <f>precio_alta!C177</f>
        <v>0</v>
      </c>
      <c r="E4509" s="74">
        <f>precio_alta!D177</f>
        <v>0</v>
      </c>
      <c r="F4509" s="74">
        <f>precio_alta!E177</f>
        <v>0</v>
      </c>
      <c r="G4509" s="74">
        <f>precio_alta!F177</f>
        <v>0</v>
      </c>
      <c r="H4509" s="69" t="s">
        <v>188</v>
      </c>
      <c r="I4509" t="s">
        <v>8</v>
      </c>
      <c r="J4509" s="69">
        <f>precio_alta!V177</f>
        <v>0</v>
      </c>
    </row>
    <row r="4510" spans="1:10" x14ac:dyDescent="0.3">
      <c r="A4510" t="str">
        <f t="shared" si="70"/>
        <v>0Max Negocios + Ilimitado 95.90CUOTA</v>
      </c>
      <c r="B4510" s="74">
        <f>precio_alta!A178</f>
        <v>0</v>
      </c>
      <c r="C4510" s="74">
        <f>precio_alta!B178</f>
        <v>0</v>
      </c>
      <c r="D4510" s="74">
        <f>precio_alta!C178</f>
        <v>0</v>
      </c>
      <c r="E4510" s="74">
        <f>precio_alta!D178</f>
        <v>0</v>
      </c>
      <c r="F4510" s="74">
        <f>precio_alta!E178</f>
        <v>0</v>
      </c>
      <c r="G4510" s="74">
        <f>precio_alta!F178</f>
        <v>0</v>
      </c>
      <c r="H4510" s="69" t="s">
        <v>188</v>
      </c>
      <c r="I4510" t="s">
        <v>8</v>
      </c>
      <c r="J4510" s="69">
        <f>precio_alta!V178</f>
        <v>0</v>
      </c>
    </row>
    <row r="4511" spans="1:10" x14ac:dyDescent="0.3">
      <c r="A4511" t="str">
        <f t="shared" si="70"/>
        <v>0Max Negocios + Ilimitado 95.90CUOTA</v>
      </c>
      <c r="B4511" s="74">
        <f>precio_alta!A179</f>
        <v>0</v>
      </c>
      <c r="C4511" s="74">
        <f>precio_alta!B179</f>
        <v>0</v>
      </c>
      <c r="D4511" s="74">
        <f>precio_alta!C179</f>
        <v>0</v>
      </c>
      <c r="E4511" s="74">
        <f>precio_alta!D179</f>
        <v>0</v>
      </c>
      <c r="F4511" s="74">
        <f>precio_alta!E179</f>
        <v>0</v>
      </c>
      <c r="G4511" s="74">
        <f>precio_alta!F179</f>
        <v>0</v>
      </c>
      <c r="H4511" s="69" t="s">
        <v>188</v>
      </c>
      <c r="I4511" t="s">
        <v>8</v>
      </c>
      <c r="J4511" s="69">
        <f>precio_alta!V179</f>
        <v>0</v>
      </c>
    </row>
    <row r="4512" spans="1:10" x14ac:dyDescent="0.3">
      <c r="A4512" t="str">
        <f t="shared" si="70"/>
        <v>0Max Negocios + Ilimitado 95.90CUOTA</v>
      </c>
      <c r="B4512" s="74">
        <f>precio_alta!A180</f>
        <v>0</v>
      </c>
      <c r="C4512" s="74">
        <f>precio_alta!B180</f>
        <v>0</v>
      </c>
      <c r="D4512" s="74">
        <f>precio_alta!C180</f>
        <v>0</v>
      </c>
      <c r="E4512" s="74">
        <f>precio_alta!D180</f>
        <v>0</v>
      </c>
      <c r="F4512" s="74">
        <f>precio_alta!E180</f>
        <v>0</v>
      </c>
      <c r="G4512" s="74">
        <f>precio_alta!F180</f>
        <v>0</v>
      </c>
      <c r="H4512" s="69" t="s">
        <v>188</v>
      </c>
      <c r="I4512" t="s">
        <v>8</v>
      </c>
      <c r="J4512" s="69">
        <f>precio_alta!V180</f>
        <v>0</v>
      </c>
    </row>
    <row r="4513" spans="1:10" x14ac:dyDescent="0.3">
      <c r="A4513" t="str">
        <f t="shared" si="70"/>
        <v>0Max Negocios + Ilimitado 95.90CUOTA</v>
      </c>
      <c r="B4513" s="74">
        <f>precio_alta!A181</f>
        <v>0</v>
      </c>
      <c r="C4513" s="74">
        <f>precio_alta!B181</f>
        <v>0</v>
      </c>
      <c r="D4513" s="74">
        <f>precio_alta!C181</f>
        <v>0</v>
      </c>
      <c r="E4513" s="74">
        <f>precio_alta!D181</f>
        <v>0</v>
      </c>
      <c r="F4513" s="74">
        <f>precio_alta!E181</f>
        <v>0</v>
      </c>
      <c r="G4513" s="74">
        <f>precio_alta!F181</f>
        <v>0</v>
      </c>
      <c r="H4513" s="69" t="s">
        <v>188</v>
      </c>
      <c r="I4513" t="s">
        <v>8</v>
      </c>
      <c r="J4513" s="69">
        <f>precio_alta!V181</f>
        <v>0</v>
      </c>
    </row>
    <row r="4514" spans="1:10" x14ac:dyDescent="0.3">
      <c r="A4514" t="str">
        <f t="shared" si="70"/>
        <v>0Max Negocios + Ilimitado 95.90CUOTA</v>
      </c>
      <c r="B4514" s="74">
        <f>precio_alta!A182</f>
        <v>0</v>
      </c>
      <c r="C4514" s="74">
        <f>precio_alta!B182</f>
        <v>0</v>
      </c>
      <c r="D4514" s="74">
        <f>precio_alta!C182</f>
        <v>0</v>
      </c>
      <c r="E4514" s="74">
        <f>precio_alta!D182</f>
        <v>0</v>
      </c>
      <c r="F4514" s="74">
        <f>precio_alta!E182</f>
        <v>0</v>
      </c>
      <c r="G4514" s="74">
        <f>precio_alta!F182</f>
        <v>0</v>
      </c>
      <c r="H4514" s="69" t="s">
        <v>188</v>
      </c>
      <c r="I4514" t="s">
        <v>8</v>
      </c>
      <c r="J4514" s="69">
        <f>precio_alta!V182</f>
        <v>0</v>
      </c>
    </row>
    <row r="4515" spans="1:10" x14ac:dyDescent="0.3">
      <c r="A4515" t="str">
        <f t="shared" si="70"/>
        <v>0Max Negocios + Ilimitado 95.90CUOTA</v>
      </c>
      <c r="B4515" s="74">
        <f>precio_alta!A183</f>
        <v>0</v>
      </c>
      <c r="C4515" s="74">
        <f>precio_alta!B183</f>
        <v>0</v>
      </c>
      <c r="D4515" s="74">
        <f>precio_alta!C183</f>
        <v>0</v>
      </c>
      <c r="E4515" s="74">
        <f>precio_alta!D183</f>
        <v>0</v>
      </c>
      <c r="F4515" s="74">
        <f>precio_alta!E183</f>
        <v>0</v>
      </c>
      <c r="G4515" s="74">
        <f>precio_alta!F183</f>
        <v>0</v>
      </c>
      <c r="H4515" s="69" t="s">
        <v>188</v>
      </c>
      <c r="I4515" t="s">
        <v>8</v>
      </c>
      <c r="J4515" s="69">
        <f>precio_alta!V183</f>
        <v>0</v>
      </c>
    </row>
    <row r="4516" spans="1:10" x14ac:dyDescent="0.3">
      <c r="A4516" t="str">
        <f t="shared" si="70"/>
        <v>0Max Negocios + Ilimitado 95.90CUOTA</v>
      </c>
      <c r="B4516" s="74">
        <f>precio_alta!A184</f>
        <v>0</v>
      </c>
      <c r="C4516" s="74">
        <f>precio_alta!B184</f>
        <v>0</v>
      </c>
      <c r="D4516" s="74">
        <f>precio_alta!C184</f>
        <v>0</v>
      </c>
      <c r="E4516" s="74">
        <f>precio_alta!D184</f>
        <v>0</v>
      </c>
      <c r="F4516" s="74">
        <f>precio_alta!E184</f>
        <v>0</v>
      </c>
      <c r="G4516" s="74">
        <f>precio_alta!F184</f>
        <v>0</v>
      </c>
      <c r="H4516" s="69" t="s">
        <v>188</v>
      </c>
      <c r="I4516" t="s">
        <v>8</v>
      </c>
      <c r="J4516" s="69">
        <f>precio_alta!V184</f>
        <v>0</v>
      </c>
    </row>
    <row r="4517" spans="1:10" x14ac:dyDescent="0.3">
      <c r="A4517" t="str">
        <f t="shared" si="70"/>
        <v>0Max Negocios + Ilimitado 95.90CUOTA</v>
      </c>
      <c r="B4517" s="74">
        <f>precio_alta!A185</f>
        <v>0</v>
      </c>
      <c r="C4517" s="74">
        <f>precio_alta!B185</f>
        <v>0</v>
      </c>
      <c r="D4517" s="74">
        <f>precio_alta!C185</f>
        <v>0</v>
      </c>
      <c r="E4517" s="74">
        <f>precio_alta!D185</f>
        <v>0</v>
      </c>
      <c r="F4517" s="74">
        <f>precio_alta!E185</f>
        <v>0</v>
      </c>
      <c r="G4517" s="74">
        <f>precio_alta!F185</f>
        <v>0</v>
      </c>
      <c r="H4517" s="69" t="s">
        <v>188</v>
      </c>
      <c r="I4517" t="s">
        <v>8</v>
      </c>
      <c r="J4517" s="69">
        <f>precio_alta!V185</f>
        <v>0</v>
      </c>
    </row>
    <row r="4518" spans="1:10" x14ac:dyDescent="0.3">
      <c r="A4518" t="str">
        <f t="shared" si="70"/>
        <v>0Max Negocios + Ilimitado 95.90CUOTA</v>
      </c>
      <c r="B4518" s="74">
        <f>precio_alta!A186</f>
        <v>0</v>
      </c>
      <c r="C4518" s="74">
        <f>precio_alta!B186</f>
        <v>0</v>
      </c>
      <c r="D4518" s="74">
        <f>precio_alta!C186</f>
        <v>0</v>
      </c>
      <c r="E4518" s="74">
        <f>precio_alta!D186</f>
        <v>0</v>
      </c>
      <c r="F4518" s="74">
        <f>precio_alta!E186</f>
        <v>0</v>
      </c>
      <c r="G4518" s="74">
        <f>precio_alta!F186</f>
        <v>0</v>
      </c>
      <c r="H4518" s="69" t="s">
        <v>188</v>
      </c>
      <c r="I4518" t="s">
        <v>8</v>
      </c>
      <c r="J4518" s="69">
        <f>precio_alta!V186</f>
        <v>0</v>
      </c>
    </row>
    <row r="4519" spans="1:10" x14ac:dyDescent="0.3">
      <c r="A4519" t="str">
        <f t="shared" si="70"/>
        <v>0Max Negocios + Ilimitado 95.90CUOTA</v>
      </c>
      <c r="B4519" s="74">
        <f>precio_alta!A187</f>
        <v>0</v>
      </c>
      <c r="C4519" s="74">
        <f>precio_alta!B187</f>
        <v>0</v>
      </c>
      <c r="D4519" s="74">
        <f>precio_alta!C187</f>
        <v>0</v>
      </c>
      <c r="E4519" s="74">
        <f>precio_alta!D187</f>
        <v>0</v>
      </c>
      <c r="F4519" s="74">
        <f>precio_alta!E187</f>
        <v>0</v>
      </c>
      <c r="G4519" s="74">
        <f>precio_alta!F187</f>
        <v>0</v>
      </c>
      <c r="H4519" s="69" t="s">
        <v>188</v>
      </c>
      <c r="I4519" t="s">
        <v>8</v>
      </c>
      <c r="J4519" s="69">
        <f>precio_alta!V187</f>
        <v>0</v>
      </c>
    </row>
    <row r="4520" spans="1:10" x14ac:dyDescent="0.3">
      <c r="A4520" t="str">
        <f t="shared" si="70"/>
        <v>0Max Negocios + Ilimitado 95.90CUOTA</v>
      </c>
      <c r="B4520" s="74">
        <f>precio_alta!A188</f>
        <v>0</v>
      </c>
      <c r="C4520" s="74">
        <f>precio_alta!B188</f>
        <v>0</v>
      </c>
      <c r="D4520" s="74">
        <f>precio_alta!C188</f>
        <v>0</v>
      </c>
      <c r="E4520" s="74">
        <f>precio_alta!D188</f>
        <v>0</v>
      </c>
      <c r="F4520" s="74">
        <f>precio_alta!E188</f>
        <v>0</v>
      </c>
      <c r="G4520" s="74">
        <f>precio_alta!F188</f>
        <v>0</v>
      </c>
      <c r="H4520" s="69" t="s">
        <v>188</v>
      </c>
      <c r="I4520" t="s">
        <v>8</v>
      </c>
      <c r="J4520" s="69">
        <f>precio_alta!V188</f>
        <v>0</v>
      </c>
    </row>
    <row r="4521" spans="1:10" x14ac:dyDescent="0.3">
      <c r="A4521" t="str">
        <f t="shared" si="70"/>
        <v>0Max Negocios + Ilimitado 95.90CUOTA</v>
      </c>
      <c r="B4521" s="74">
        <f>precio_alta!A189</f>
        <v>0</v>
      </c>
      <c r="C4521" s="74">
        <f>precio_alta!B189</f>
        <v>0</v>
      </c>
      <c r="D4521" s="74">
        <f>precio_alta!C189</f>
        <v>0</v>
      </c>
      <c r="E4521" s="74">
        <f>precio_alta!D189</f>
        <v>0</v>
      </c>
      <c r="F4521" s="74">
        <f>precio_alta!E189</f>
        <v>0</v>
      </c>
      <c r="G4521" s="74">
        <f>precio_alta!F189</f>
        <v>0</v>
      </c>
      <c r="H4521" s="69" t="s">
        <v>188</v>
      </c>
      <c r="I4521" t="s">
        <v>8</v>
      </c>
      <c r="J4521" s="69">
        <f>precio_alta!V189</f>
        <v>0</v>
      </c>
    </row>
    <row r="4522" spans="1:10" x14ac:dyDescent="0.3">
      <c r="A4522" t="str">
        <f t="shared" si="70"/>
        <v>0Max Negocios + Ilimitado 95.90CUOTA</v>
      </c>
      <c r="B4522" s="74">
        <f>precio_alta!A190</f>
        <v>0</v>
      </c>
      <c r="C4522" s="74">
        <f>precio_alta!B190</f>
        <v>0</v>
      </c>
      <c r="D4522" s="74">
        <f>precio_alta!C190</f>
        <v>0</v>
      </c>
      <c r="E4522" s="74">
        <f>precio_alta!D190</f>
        <v>0</v>
      </c>
      <c r="F4522" s="74">
        <f>precio_alta!E190</f>
        <v>0</v>
      </c>
      <c r="G4522" s="74">
        <f>precio_alta!F190</f>
        <v>0</v>
      </c>
      <c r="H4522" s="69" t="s">
        <v>188</v>
      </c>
      <c r="I4522" t="s">
        <v>8</v>
      </c>
      <c r="J4522" s="69">
        <f>precio_alta!V190</f>
        <v>0</v>
      </c>
    </row>
    <row r="4523" spans="1:10" x14ac:dyDescent="0.3">
      <c r="A4523" t="str">
        <f t="shared" si="70"/>
        <v>0Max Negocios + Ilimitado 95.90CUOTA</v>
      </c>
      <c r="B4523" s="74">
        <f>precio_alta!A191</f>
        <v>0</v>
      </c>
      <c r="C4523" s="74">
        <f>precio_alta!B191</f>
        <v>0</v>
      </c>
      <c r="D4523" s="74">
        <f>precio_alta!C191</f>
        <v>0</v>
      </c>
      <c r="E4523" s="74">
        <f>precio_alta!D191</f>
        <v>0</v>
      </c>
      <c r="F4523" s="74">
        <f>precio_alta!E191</f>
        <v>0</v>
      </c>
      <c r="G4523" s="74">
        <f>precio_alta!F191</f>
        <v>0</v>
      </c>
      <c r="H4523" s="69" t="s">
        <v>188</v>
      </c>
      <c r="I4523" t="s">
        <v>8</v>
      </c>
      <c r="J4523" s="69">
        <f>precio_alta!V191</f>
        <v>0</v>
      </c>
    </row>
    <row r="4524" spans="1:10" x14ac:dyDescent="0.3">
      <c r="A4524" t="str">
        <f t="shared" si="70"/>
        <v>0Max Negocios + Ilimitado 95.90CUOTA</v>
      </c>
      <c r="B4524" s="74">
        <f>precio_alta!A192</f>
        <v>0</v>
      </c>
      <c r="C4524" s="74">
        <f>precio_alta!B192</f>
        <v>0</v>
      </c>
      <c r="D4524" s="74">
        <f>precio_alta!C192</f>
        <v>0</v>
      </c>
      <c r="E4524" s="74">
        <f>precio_alta!D192</f>
        <v>0</v>
      </c>
      <c r="F4524" s="74">
        <f>precio_alta!E192</f>
        <v>0</v>
      </c>
      <c r="G4524" s="74">
        <f>precio_alta!F192</f>
        <v>0</v>
      </c>
      <c r="H4524" s="69" t="s">
        <v>188</v>
      </c>
      <c r="I4524" t="s">
        <v>8</v>
      </c>
      <c r="J4524" s="69">
        <f>precio_alta!V192</f>
        <v>0</v>
      </c>
    </row>
    <row r="4525" spans="1:10" x14ac:dyDescent="0.3">
      <c r="A4525" t="str">
        <f t="shared" si="70"/>
        <v>0Max Negocios + Ilimitado 95.90CUOTA</v>
      </c>
      <c r="B4525" s="74">
        <f>precio_alta!A193</f>
        <v>0</v>
      </c>
      <c r="C4525" s="74">
        <f>precio_alta!B193</f>
        <v>0</v>
      </c>
      <c r="D4525" s="74">
        <f>precio_alta!C193</f>
        <v>0</v>
      </c>
      <c r="E4525" s="74">
        <f>precio_alta!D193</f>
        <v>0</v>
      </c>
      <c r="F4525" s="74">
        <f>precio_alta!E193</f>
        <v>0</v>
      </c>
      <c r="G4525" s="74">
        <f>precio_alta!F193</f>
        <v>0</v>
      </c>
      <c r="H4525" s="69" t="s">
        <v>188</v>
      </c>
      <c r="I4525" t="s">
        <v>8</v>
      </c>
      <c r="J4525" s="69">
        <f>precio_alta!V193</f>
        <v>0</v>
      </c>
    </row>
    <row r="4526" spans="1:10" x14ac:dyDescent="0.3">
      <c r="A4526" t="str">
        <f t="shared" si="70"/>
        <v>0Max Negocios + Ilimitado 95.90CUOTA</v>
      </c>
      <c r="B4526" s="74">
        <f>precio_alta!A194</f>
        <v>0</v>
      </c>
      <c r="C4526" s="74">
        <f>precio_alta!B194</f>
        <v>0</v>
      </c>
      <c r="D4526" s="74">
        <f>precio_alta!C194</f>
        <v>0</v>
      </c>
      <c r="E4526" s="74">
        <f>precio_alta!D194</f>
        <v>0</v>
      </c>
      <c r="F4526" s="74">
        <f>precio_alta!E194</f>
        <v>0</v>
      </c>
      <c r="G4526" s="74">
        <f>precio_alta!F194</f>
        <v>0</v>
      </c>
      <c r="H4526" s="69" t="s">
        <v>188</v>
      </c>
      <c r="I4526" t="s">
        <v>8</v>
      </c>
      <c r="J4526" s="69">
        <f>precio_alta!V194</f>
        <v>0</v>
      </c>
    </row>
    <row r="4527" spans="1:10" x14ac:dyDescent="0.3">
      <c r="A4527" t="str">
        <f t="shared" si="70"/>
        <v>0Max Negocios + Ilimitado 95.90CUOTA</v>
      </c>
      <c r="B4527" s="74">
        <f>precio_alta!A195</f>
        <v>0</v>
      </c>
      <c r="C4527" s="74">
        <f>precio_alta!B195</f>
        <v>0</v>
      </c>
      <c r="D4527" s="74">
        <f>precio_alta!C195</f>
        <v>0</v>
      </c>
      <c r="E4527" s="74">
        <f>precio_alta!D195</f>
        <v>0</v>
      </c>
      <c r="F4527" s="74">
        <f>precio_alta!E195</f>
        <v>0</v>
      </c>
      <c r="G4527" s="74">
        <f>precio_alta!F195</f>
        <v>0</v>
      </c>
      <c r="H4527" s="69" t="s">
        <v>188</v>
      </c>
      <c r="I4527" t="s">
        <v>8</v>
      </c>
      <c r="J4527" s="69">
        <f>precio_alta!V195</f>
        <v>0</v>
      </c>
    </row>
    <row r="4528" spans="1:10" x14ac:dyDescent="0.3">
      <c r="A4528" t="str">
        <f t="shared" si="70"/>
        <v>0Max Negocios + Ilimitado 95.90CUOTA</v>
      </c>
      <c r="B4528" s="74">
        <f>precio_alta!A196</f>
        <v>0</v>
      </c>
      <c r="C4528" s="74">
        <f>precio_alta!B196</f>
        <v>0</v>
      </c>
      <c r="D4528" s="74">
        <f>precio_alta!C196</f>
        <v>0</v>
      </c>
      <c r="E4528" s="74">
        <f>precio_alta!D196</f>
        <v>0</v>
      </c>
      <c r="F4528" s="74">
        <f>precio_alta!E196</f>
        <v>0</v>
      </c>
      <c r="G4528" s="74">
        <f>precio_alta!F196</f>
        <v>0</v>
      </c>
      <c r="H4528" s="69" t="s">
        <v>188</v>
      </c>
      <c r="I4528" t="s">
        <v>8</v>
      </c>
      <c r="J4528" s="69">
        <f>precio_alta!V196</f>
        <v>0</v>
      </c>
    </row>
    <row r="4529" spans="1:10" x14ac:dyDescent="0.3">
      <c r="A4529" t="str">
        <f t="shared" si="70"/>
        <v>0Max Negocios + Ilimitado 95.90CUOTA</v>
      </c>
      <c r="B4529" s="74">
        <f>precio_alta!A197</f>
        <v>0</v>
      </c>
      <c r="C4529" s="74">
        <f>precio_alta!B197</f>
        <v>0</v>
      </c>
      <c r="D4529" s="74">
        <f>precio_alta!C197</f>
        <v>0</v>
      </c>
      <c r="E4529" s="74">
        <f>precio_alta!D197</f>
        <v>0</v>
      </c>
      <c r="F4529" s="74">
        <f>precio_alta!E197</f>
        <v>0</v>
      </c>
      <c r="G4529" s="74">
        <f>precio_alta!F197</f>
        <v>0</v>
      </c>
      <c r="H4529" s="69" t="s">
        <v>188</v>
      </c>
      <c r="I4529" t="s">
        <v>8</v>
      </c>
      <c r="J4529" s="69">
        <f>precio_alta!V197</f>
        <v>0</v>
      </c>
    </row>
    <row r="4530" spans="1:10" x14ac:dyDescent="0.3">
      <c r="A4530" t="str">
        <f t="shared" si="70"/>
        <v>0Max Negocios + Ilimitado 95.90CUOTA</v>
      </c>
      <c r="B4530" s="74">
        <f>precio_alta!A198</f>
        <v>0</v>
      </c>
      <c r="C4530" s="74">
        <f>precio_alta!B198</f>
        <v>0</v>
      </c>
      <c r="D4530" s="74">
        <f>precio_alta!C198</f>
        <v>0</v>
      </c>
      <c r="E4530" s="74">
        <f>precio_alta!D198</f>
        <v>0</v>
      </c>
      <c r="F4530" s="74">
        <f>precio_alta!E198</f>
        <v>0</v>
      </c>
      <c r="G4530" s="74">
        <f>precio_alta!F198</f>
        <v>0</v>
      </c>
      <c r="H4530" s="69" t="s">
        <v>188</v>
      </c>
      <c r="I4530" t="s">
        <v>8</v>
      </c>
      <c r="J4530" s="69">
        <f>precio_alta!V198</f>
        <v>0</v>
      </c>
    </row>
    <row r="4531" spans="1:10" x14ac:dyDescent="0.3">
      <c r="A4531" t="str">
        <f t="shared" si="70"/>
        <v>0Max Negocios + Ilimitado 95.90CUOTA</v>
      </c>
      <c r="B4531" s="74">
        <f>precio_alta!A199</f>
        <v>0</v>
      </c>
      <c r="C4531" s="74">
        <f>precio_alta!B199</f>
        <v>0</v>
      </c>
      <c r="D4531" s="74">
        <f>precio_alta!C199</f>
        <v>0</v>
      </c>
      <c r="E4531" s="74">
        <f>precio_alta!D199</f>
        <v>0</v>
      </c>
      <c r="F4531" s="74">
        <f>precio_alta!E199</f>
        <v>0</v>
      </c>
      <c r="G4531" s="74">
        <f>precio_alta!F199</f>
        <v>0</v>
      </c>
      <c r="H4531" s="69" t="s">
        <v>188</v>
      </c>
      <c r="I4531" t="s">
        <v>8</v>
      </c>
      <c r="J4531" s="69">
        <f>precio_alta!V199</f>
        <v>0</v>
      </c>
    </row>
    <row r="4532" spans="1:10" x14ac:dyDescent="0.3">
      <c r="A4532" t="str">
        <f t="shared" si="70"/>
        <v>0Max Negocios + Ilimitado 95.90CUOTA</v>
      </c>
      <c r="B4532" s="74">
        <f>precio_alta!A200</f>
        <v>0</v>
      </c>
      <c r="C4532" s="74">
        <f>precio_alta!B200</f>
        <v>0</v>
      </c>
      <c r="D4532" s="74">
        <f>precio_alta!C200</f>
        <v>0</v>
      </c>
      <c r="E4532" s="74">
        <f>precio_alta!D200</f>
        <v>0</v>
      </c>
      <c r="F4532" s="74">
        <f>precio_alta!E200</f>
        <v>0</v>
      </c>
      <c r="G4532" s="74">
        <f>precio_alta!F200</f>
        <v>0</v>
      </c>
      <c r="H4532" s="69" t="s">
        <v>188</v>
      </c>
      <c r="I4532" t="s">
        <v>8</v>
      </c>
      <c r="J4532" s="69">
        <f>precio_alta!V200</f>
        <v>0</v>
      </c>
    </row>
    <row r="4533" spans="1:10" x14ac:dyDescent="0.3">
      <c r="A4533" t="str">
        <f t="shared" si="70"/>
        <v>0Max Negocios + Ilimitado 95.90CUOTA</v>
      </c>
      <c r="B4533" s="74">
        <f>precio_alta!A201</f>
        <v>0</v>
      </c>
      <c r="C4533" s="74">
        <f>precio_alta!B201</f>
        <v>0</v>
      </c>
      <c r="D4533" s="74">
        <f>precio_alta!C201</f>
        <v>0</v>
      </c>
      <c r="E4533" s="74">
        <f>precio_alta!D201</f>
        <v>0</v>
      </c>
      <c r="F4533" s="74">
        <f>precio_alta!E201</f>
        <v>0</v>
      </c>
      <c r="G4533" s="74">
        <f>precio_alta!F201</f>
        <v>0</v>
      </c>
      <c r="H4533" s="69" t="s">
        <v>188</v>
      </c>
      <c r="I4533" t="s">
        <v>8</v>
      </c>
      <c r="J4533" s="69">
        <f>precio_alta!V201</f>
        <v>0</v>
      </c>
    </row>
    <row r="4534" spans="1:10" x14ac:dyDescent="0.3">
      <c r="A4534" t="str">
        <f t="shared" si="70"/>
        <v>0Max Negocios + Ilimitado 95.90CUOTA</v>
      </c>
      <c r="B4534" s="74">
        <f>precio_alta!A202</f>
        <v>0</v>
      </c>
      <c r="C4534" s="74">
        <f>precio_alta!B202</f>
        <v>0</v>
      </c>
      <c r="D4534" s="74">
        <f>precio_alta!C202</f>
        <v>0</v>
      </c>
      <c r="E4534" s="74">
        <f>precio_alta!D202</f>
        <v>0</v>
      </c>
      <c r="F4534" s="74">
        <f>precio_alta!E202</f>
        <v>0</v>
      </c>
      <c r="G4534" s="74">
        <f>precio_alta!F202</f>
        <v>0</v>
      </c>
      <c r="H4534" s="69" t="s">
        <v>188</v>
      </c>
      <c r="I4534" t="s">
        <v>8</v>
      </c>
      <c r="J4534" s="69">
        <f>precio_alta!V202</f>
        <v>0</v>
      </c>
    </row>
    <row r="4535" spans="1:10" x14ac:dyDescent="0.3">
      <c r="A4535" t="str">
        <f t="shared" si="70"/>
        <v>0Max Negocios + Ilimitado 95.90CUOTA</v>
      </c>
      <c r="B4535" s="74">
        <f>precio_alta!A203</f>
        <v>0</v>
      </c>
      <c r="C4535" s="74">
        <f>precio_alta!B203</f>
        <v>0</v>
      </c>
      <c r="D4535" s="74">
        <f>precio_alta!C203</f>
        <v>0</v>
      </c>
      <c r="E4535" s="74">
        <f>precio_alta!D203</f>
        <v>0</v>
      </c>
      <c r="F4535" s="74">
        <f>precio_alta!E203</f>
        <v>0</v>
      </c>
      <c r="G4535" s="74">
        <f>precio_alta!F203</f>
        <v>0</v>
      </c>
      <c r="H4535" s="69" t="s">
        <v>188</v>
      </c>
      <c r="I4535" t="s">
        <v>8</v>
      </c>
      <c r="J4535" s="69">
        <f>precio_alta!V203</f>
        <v>0</v>
      </c>
    </row>
    <row r="4536" spans="1:10" x14ac:dyDescent="0.3">
      <c r="A4536" t="str">
        <f t="shared" si="70"/>
        <v>0Max Negocios + Ilimitado 95.90CUOTA</v>
      </c>
      <c r="B4536" s="74">
        <f>precio_alta!A204</f>
        <v>0</v>
      </c>
      <c r="C4536" s="74">
        <f>precio_alta!B204</f>
        <v>0</v>
      </c>
      <c r="D4536" s="74">
        <f>precio_alta!C204</f>
        <v>0</v>
      </c>
      <c r="E4536" s="74">
        <f>precio_alta!D204</f>
        <v>0</v>
      </c>
      <c r="F4536" s="74">
        <f>precio_alta!E204</f>
        <v>0</v>
      </c>
      <c r="G4536" s="74">
        <f>precio_alta!F204</f>
        <v>0</v>
      </c>
      <c r="H4536" s="69" t="s">
        <v>188</v>
      </c>
      <c r="I4536" t="s">
        <v>8</v>
      </c>
      <c r="J4536" s="69">
        <f>precio_alta!V204</f>
        <v>0</v>
      </c>
    </row>
    <row r="4537" spans="1:10" x14ac:dyDescent="0.3">
      <c r="A4537" t="str">
        <f t="shared" si="70"/>
        <v>0Max Negocios + Ilimitado 95.90CUOTA</v>
      </c>
      <c r="B4537" s="74">
        <f>precio_alta!A205</f>
        <v>0</v>
      </c>
      <c r="C4537" s="74">
        <f>precio_alta!B205</f>
        <v>0</v>
      </c>
      <c r="D4537" s="74">
        <f>precio_alta!C205</f>
        <v>0</v>
      </c>
      <c r="E4537" s="74">
        <f>precio_alta!D205</f>
        <v>0</v>
      </c>
      <c r="F4537" s="74">
        <f>precio_alta!E205</f>
        <v>0</v>
      </c>
      <c r="G4537" s="74">
        <f>precio_alta!F205</f>
        <v>0</v>
      </c>
      <c r="H4537" s="69" t="s">
        <v>188</v>
      </c>
      <c r="I4537" t="s">
        <v>8</v>
      </c>
      <c r="J4537" s="69">
        <f>precio_alta!V205</f>
        <v>0</v>
      </c>
    </row>
    <row r="4538" spans="1:10" x14ac:dyDescent="0.3">
      <c r="A4538" t="str">
        <f t="shared" si="70"/>
        <v>0Max Negocios + Ilimitado 95.90CUOTA</v>
      </c>
      <c r="B4538" s="74">
        <f>precio_alta!A206</f>
        <v>0</v>
      </c>
      <c r="C4538" s="74">
        <f>precio_alta!B206</f>
        <v>0</v>
      </c>
      <c r="D4538" s="74">
        <f>precio_alta!C206</f>
        <v>0</v>
      </c>
      <c r="E4538" s="74">
        <f>precio_alta!D206</f>
        <v>0</v>
      </c>
      <c r="F4538" s="74">
        <f>precio_alta!E206</f>
        <v>0</v>
      </c>
      <c r="G4538" s="74">
        <f>precio_alta!F206</f>
        <v>0</v>
      </c>
      <c r="H4538" s="69" t="s">
        <v>188</v>
      </c>
      <c r="I4538" t="s">
        <v>8</v>
      </c>
      <c r="J4538" s="69">
        <f>precio_alta!V206</f>
        <v>0</v>
      </c>
    </row>
    <row r="4539" spans="1:10" x14ac:dyDescent="0.3">
      <c r="A4539" t="str">
        <f t="shared" si="70"/>
        <v>0Max Negocios + Ilimitado 95.90CUOTA</v>
      </c>
      <c r="B4539" s="74">
        <f>precio_alta!A207</f>
        <v>0</v>
      </c>
      <c r="C4539" s="74">
        <f>precio_alta!B207</f>
        <v>0</v>
      </c>
      <c r="D4539" s="74">
        <f>precio_alta!C207</f>
        <v>0</v>
      </c>
      <c r="E4539" s="74">
        <f>precio_alta!D207</f>
        <v>0</v>
      </c>
      <c r="F4539" s="74">
        <f>precio_alta!E207</f>
        <v>0</v>
      </c>
      <c r="G4539" s="74">
        <f>precio_alta!F207</f>
        <v>0</v>
      </c>
      <c r="H4539" s="69" t="s">
        <v>188</v>
      </c>
      <c r="I4539" t="s">
        <v>8</v>
      </c>
      <c r="J4539" s="69">
        <f>precio_alta!V207</f>
        <v>0</v>
      </c>
    </row>
    <row r="4540" spans="1:10" x14ac:dyDescent="0.3">
      <c r="A4540" t="str">
        <f t="shared" si="70"/>
        <v>0Max Negocios + Ilimitado 95.90CUOTA</v>
      </c>
      <c r="B4540" s="74">
        <f>precio_alta!A208</f>
        <v>0</v>
      </c>
      <c r="C4540" s="74">
        <f>precio_alta!B208</f>
        <v>0</v>
      </c>
      <c r="D4540" s="74">
        <f>precio_alta!C208</f>
        <v>0</v>
      </c>
      <c r="E4540" s="74">
        <f>precio_alta!D208</f>
        <v>0</v>
      </c>
      <c r="F4540" s="74">
        <f>precio_alta!E208</f>
        <v>0</v>
      </c>
      <c r="G4540" s="74">
        <f>precio_alta!F208</f>
        <v>0</v>
      </c>
      <c r="H4540" s="69" t="s">
        <v>188</v>
      </c>
      <c r="I4540" t="s">
        <v>8</v>
      </c>
      <c r="J4540" s="69">
        <f>precio_alta!V208</f>
        <v>0</v>
      </c>
    </row>
    <row r="4541" spans="1:10" x14ac:dyDescent="0.3">
      <c r="A4541" t="str">
        <f t="shared" si="70"/>
        <v>0Max Negocios + Ilimitado 95.90CUOTA</v>
      </c>
      <c r="B4541" s="74">
        <f>precio_alta!A209</f>
        <v>0</v>
      </c>
      <c r="C4541" s="74">
        <f>precio_alta!B209</f>
        <v>0</v>
      </c>
      <c r="D4541" s="74">
        <f>precio_alta!C209</f>
        <v>0</v>
      </c>
      <c r="E4541" s="74">
        <f>precio_alta!D209</f>
        <v>0</v>
      </c>
      <c r="F4541" s="74">
        <f>precio_alta!E209</f>
        <v>0</v>
      </c>
      <c r="G4541" s="74">
        <f>precio_alta!F209</f>
        <v>0</v>
      </c>
      <c r="H4541" s="69" t="s">
        <v>188</v>
      </c>
      <c r="I4541" t="s">
        <v>8</v>
      </c>
      <c r="J4541" s="69">
        <f>precio_alta!V209</f>
        <v>0</v>
      </c>
    </row>
    <row r="4542" spans="1:10" x14ac:dyDescent="0.3">
      <c r="A4542" t="str">
        <f t="shared" si="70"/>
        <v>0Max Negocios + Ilimitado 95.90CUOTA</v>
      </c>
      <c r="B4542" s="74">
        <f>precio_alta!A210</f>
        <v>0</v>
      </c>
      <c r="C4542" s="74">
        <f>precio_alta!B210</f>
        <v>0</v>
      </c>
      <c r="D4542" s="74">
        <f>precio_alta!C210</f>
        <v>0</v>
      </c>
      <c r="E4542" s="74">
        <f>precio_alta!D210</f>
        <v>0</v>
      </c>
      <c r="F4542" s="74">
        <f>precio_alta!E210</f>
        <v>0</v>
      </c>
      <c r="G4542" s="74">
        <f>precio_alta!F210</f>
        <v>0</v>
      </c>
      <c r="H4542" s="69" t="s">
        <v>188</v>
      </c>
      <c r="I4542" t="s">
        <v>8</v>
      </c>
      <c r="J4542" s="69">
        <f>precio_alta!V210</f>
        <v>0</v>
      </c>
    </row>
    <row r="4543" spans="1:10" x14ac:dyDescent="0.3">
      <c r="A4543" t="str">
        <f t="shared" si="70"/>
        <v>0Max Negocios + Ilimitado 95.90CUOTA</v>
      </c>
      <c r="B4543" s="74">
        <f>precio_alta!A211</f>
        <v>0</v>
      </c>
      <c r="C4543" s="74">
        <f>precio_alta!B211</f>
        <v>0</v>
      </c>
      <c r="D4543" s="74">
        <f>precio_alta!C211</f>
        <v>0</v>
      </c>
      <c r="E4543" s="74">
        <f>precio_alta!D211</f>
        <v>0</v>
      </c>
      <c r="F4543" s="74">
        <f>precio_alta!E211</f>
        <v>0</v>
      </c>
      <c r="G4543" s="74">
        <f>precio_alta!F211</f>
        <v>0</v>
      </c>
      <c r="H4543" s="69" t="s">
        <v>188</v>
      </c>
      <c r="I4543" t="s">
        <v>8</v>
      </c>
      <c r="J4543" s="69">
        <f>precio_alta!V211</f>
        <v>0</v>
      </c>
    </row>
    <row r="4544" spans="1:10" x14ac:dyDescent="0.3">
      <c r="A4544" t="str">
        <f t="shared" si="70"/>
        <v>0Max Negocios + Ilimitado 95.90CUOTA</v>
      </c>
      <c r="B4544" s="74">
        <f>precio_alta!A212</f>
        <v>0</v>
      </c>
      <c r="C4544" s="74">
        <f>precio_alta!B212</f>
        <v>0</v>
      </c>
      <c r="D4544" s="74">
        <f>precio_alta!C212</f>
        <v>0</v>
      </c>
      <c r="E4544" s="74">
        <f>precio_alta!D212</f>
        <v>0</v>
      </c>
      <c r="F4544" s="74">
        <f>precio_alta!E212</f>
        <v>0</v>
      </c>
      <c r="G4544" s="74">
        <f>precio_alta!F212</f>
        <v>0</v>
      </c>
      <c r="H4544" s="69" t="s">
        <v>188</v>
      </c>
      <c r="I4544" t="s">
        <v>8</v>
      </c>
      <c r="J4544" s="69">
        <f>precio_alta!V212</f>
        <v>0</v>
      </c>
    </row>
    <row r="4545" spans="1:10" x14ac:dyDescent="0.3">
      <c r="A4545" t="str">
        <f t="shared" si="70"/>
        <v>0Max Negocios + Ilimitado 95.90CUOTA</v>
      </c>
      <c r="B4545" s="74">
        <f>precio_alta!A213</f>
        <v>0</v>
      </c>
      <c r="C4545" s="74">
        <f>precio_alta!B213</f>
        <v>0</v>
      </c>
      <c r="D4545" s="74">
        <f>precio_alta!C213</f>
        <v>0</v>
      </c>
      <c r="E4545" s="74">
        <f>precio_alta!D213</f>
        <v>0</v>
      </c>
      <c r="F4545" s="74">
        <f>precio_alta!E213</f>
        <v>0</v>
      </c>
      <c r="G4545" s="74">
        <f>precio_alta!F213</f>
        <v>0</v>
      </c>
      <c r="H4545" s="69" t="s">
        <v>188</v>
      </c>
      <c r="I4545" t="s">
        <v>8</v>
      </c>
      <c r="J4545" s="69">
        <f>precio_alta!V213</f>
        <v>0</v>
      </c>
    </row>
    <row r="4546" spans="1:10" x14ac:dyDescent="0.3">
      <c r="A4546" t="str">
        <f t="shared" si="70"/>
        <v>0Max Negocios + Ilimitado 95.90CUOTA</v>
      </c>
      <c r="B4546" s="74">
        <f>precio_alta!A214</f>
        <v>0</v>
      </c>
      <c r="C4546" s="74">
        <f>precio_alta!B214</f>
        <v>0</v>
      </c>
      <c r="D4546" s="74">
        <f>precio_alta!C214</f>
        <v>0</v>
      </c>
      <c r="E4546" s="74">
        <f>precio_alta!D214</f>
        <v>0</v>
      </c>
      <c r="F4546" s="74">
        <f>precio_alta!E214</f>
        <v>0</v>
      </c>
      <c r="G4546" s="74">
        <f>precio_alta!F214</f>
        <v>0</v>
      </c>
      <c r="H4546" s="69" t="s">
        <v>188</v>
      </c>
      <c r="I4546" t="s">
        <v>8</v>
      </c>
      <c r="J4546" s="69">
        <f>precio_alta!V214</f>
        <v>0</v>
      </c>
    </row>
    <row r="4547" spans="1:10" x14ac:dyDescent="0.3">
      <c r="A4547" t="str">
        <f t="shared" ref="A4547:A4610" si="71">CONCATENATE(E4547,I4547,H4547)</f>
        <v>0Max Negocios + Ilimitado 95.90CUOTA</v>
      </c>
      <c r="B4547" s="74">
        <f>precio_alta!A215</f>
        <v>0</v>
      </c>
      <c r="C4547" s="74">
        <f>precio_alta!B215</f>
        <v>0</v>
      </c>
      <c r="D4547" s="74">
        <f>precio_alta!C215</f>
        <v>0</v>
      </c>
      <c r="E4547" s="74">
        <f>precio_alta!D215</f>
        <v>0</v>
      </c>
      <c r="F4547" s="74">
        <f>precio_alta!E215</f>
        <v>0</v>
      </c>
      <c r="G4547" s="74">
        <f>precio_alta!F215</f>
        <v>0</v>
      </c>
      <c r="H4547" s="69" t="s">
        <v>188</v>
      </c>
      <c r="I4547" t="s">
        <v>8</v>
      </c>
      <c r="J4547" s="69">
        <f>precio_alta!V215</f>
        <v>0</v>
      </c>
    </row>
    <row r="4548" spans="1:10" x14ac:dyDescent="0.3">
      <c r="A4548" t="str">
        <f t="shared" si="71"/>
        <v>0Max Negocios + Ilimitado 95.90CUOTA</v>
      </c>
      <c r="B4548" s="74">
        <f>precio_alta!A216</f>
        <v>0</v>
      </c>
      <c r="C4548" s="74">
        <f>precio_alta!B216</f>
        <v>0</v>
      </c>
      <c r="D4548" s="74">
        <f>precio_alta!C216</f>
        <v>0</v>
      </c>
      <c r="E4548" s="74">
        <f>precio_alta!D216</f>
        <v>0</v>
      </c>
      <c r="F4548" s="74">
        <f>precio_alta!E216</f>
        <v>0</v>
      </c>
      <c r="G4548" s="74">
        <f>precio_alta!F216</f>
        <v>0</v>
      </c>
      <c r="H4548" s="69" t="s">
        <v>188</v>
      </c>
      <c r="I4548" t="s">
        <v>8</v>
      </c>
      <c r="J4548" s="69">
        <f>precio_alta!V216</f>
        <v>0</v>
      </c>
    </row>
    <row r="4549" spans="1:10" x14ac:dyDescent="0.3">
      <c r="A4549" t="str">
        <f t="shared" si="71"/>
        <v>0Max Negocios + Ilimitado 95.90CUOTA</v>
      </c>
      <c r="B4549" s="74">
        <f>precio_alta!A217</f>
        <v>0</v>
      </c>
      <c r="C4549" s="74">
        <f>precio_alta!B217</f>
        <v>0</v>
      </c>
      <c r="D4549" s="74">
        <f>precio_alta!C217</f>
        <v>0</v>
      </c>
      <c r="E4549" s="74">
        <f>precio_alta!D217</f>
        <v>0</v>
      </c>
      <c r="F4549" s="74">
        <f>precio_alta!E217</f>
        <v>0</v>
      </c>
      <c r="G4549" s="74">
        <f>precio_alta!F217</f>
        <v>0</v>
      </c>
      <c r="H4549" s="69" t="s">
        <v>188</v>
      </c>
      <c r="I4549" t="s">
        <v>8</v>
      </c>
      <c r="J4549" s="69">
        <f>precio_alta!V217</f>
        <v>0</v>
      </c>
    </row>
    <row r="4550" spans="1:10" x14ac:dyDescent="0.3">
      <c r="A4550" t="str">
        <f t="shared" si="71"/>
        <v>0Max Negocios + Ilimitado 95.90CUOTA</v>
      </c>
      <c r="B4550" s="74">
        <f>precio_alta!A218</f>
        <v>0</v>
      </c>
      <c r="C4550" s="74">
        <f>precio_alta!B218</f>
        <v>0</v>
      </c>
      <c r="D4550" s="74">
        <f>precio_alta!C218</f>
        <v>0</v>
      </c>
      <c r="E4550" s="74">
        <f>precio_alta!D218</f>
        <v>0</v>
      </c>
      <c r="F4550" s="74">
        <f>precio_alta!E218</f>
        <v>0</v>
      </c>
      <c r="G4550" s="74">
        <f>precio_alta!F218</f>
        <v>0</v>
      </c>
      <c r="H4550" s="69" t="s">
        <v>188</v>
      </c>
      <c r="I4550" t="s">
        <v>8</v>
      </c>
      <c r="J4550" s="69">
        <f>precio_alta!V218</f>
        <v>0</v>
      </c>
    </row>
    <row r="4551" spans="1:10" x14ac:dyDescent="0.3">
      <c r="A4551" t="str">
        <f t="shared" si="71"/>
        <v>0Max Negocios + Ilimitado 95.90CUOTA</v>
      </c>
      <c r="B4551" s="74">
        <f>precio_alta!A219</f>
        <v>0</v>
      </c>
      <c r="C4551" s="74">
        <f>precio_alta!B219</f>
        <v>0</v>
      </c>
      <c r="D4551" s="74">
        <f>precio_alta!C219</f>
        <v>0</v>
      </c>
      <c r="E4551" s="74">
        <f>precio_alta!D219</f>
        <v>0</v>
      </c>
      <c r="F4551" s="74">
        <f>precio_alta!E219</f>
        <v>0</v>
      </c>
      <c r="G4551" s="74">
        <f>precio_alta!F219</f>
        <v>0</v>
      </c>
      <c r="H4551" s="69" t="s">
        <v>188</v>
      </c>
      <c r="I4551" t="s">
        <v>8</v>
      </c>
      <c r="J4551" s="69">
        <f>precio_alta!V219</f>
        <v>0</v>
      </c>
    </row>
    <row r="4552" spans="1:10" x14ac:dyDescent="0.3">
      <c r="A4552" t="str">
        <f t="shared" si="71"/>
        <v>0Max Negocios + Ilimitado 95.90CUOTA</v>
      </c>
      <c r="B4552" s="74">
        <f>precio_alta!A220</f>
        <v>0</v>
      </c>
      <c r="C4552" s="74">
        <f>precio_alta!B220</f>
        <v>0</v>
      </c>
      <c r="D4552" s="74">
        <f>precio_alta!C220</f>
        <v>0</v>
      </c>
      <c r="E4552" s="74">
        <f>precio_alta!D220</f>
        <v>0</v>
      </c>
      <c r="F4552" s="74">
        <f>precio_alta!E220</f>
        <v>0</v>
      </c>
      <c r="G4552" s="74">
        <f>precio_alta!F220</f>
        <v>0</v>
      </c>
      <c r="H4552" s="69" t="s">
        <v>188</v>
      </c>
      <c r="I4552" t="s">
        <v>8</v>
      </c>
      <c r="J4552" s="69">
        <f>precio_alta!V220</f>
        <v>0</v>
      </c>
    </row>
    <row r="4553" spans="1:10" x14ac:dyDescent="0.3">
      <c r="A4553" t="str">
        <f t="shared" si="71"/>
        <v>0Max Negocios + Ilimitado 95.90CUOTA</v>
      </c>
      <c r="B4553" s="74">
        <f>precio_alta!A221</f>
        <v>0</v>
      </c>
      <c r="C4553" s="74">
        <f>precio_alta!B221</f>
        <v>0</v>
      </c>
      <c r="D4553" s="74">
        <f>precio_alta!C221</f>
        <v>0</v>
      </c>
      <c r="E4553" s="74">
        <f>precio_alta!D221</f>
        <v>0</v>
      </c>
      <c r="F4553" s="74">
        <f>precio_alta!E221</f>
        <v>0</v>
      </c>
      <c r="G4553" s="74">
        <f>precio_alta!F221</f>
        <v>0</v>
      </c>
      <c r="H4553" s="69" t="s">
        <v>188</v>
      </c>
      <c r="I4553" t="s">
        <v>8</v>
      </c>
      <c r="J4553" s="69">
        <f>precio_alta!V221</f>
        <v>0</v>
      </c>
    </row>
    <row r="4554" spans="1:10" x14ac:dyDescent="0.3">
      <c r="A4554" t="str">
        <f t="shared" si="71"/>
        <v>0Max Negocios + Ilimitado 95.90CUOTA</v>
      </c>
      <c r="B4554" s="74">
        <f>precio_alta!A222</f>
        <v>0</v>
      </c>
      <c r="C4554" s="74">
        <f>precio_alta!B222</f>
        <v>0</v>
      </c>
      <c r="D4554" s="74">
        <f>precio_alta!C222</f>
        <v>0</v>
      </c>
      <c r="E4554" s="74">
        <f>precio_alta!D222</f>
        <v>0</v>
      </c>
      <c r="F4554" s="74">
        <f>precio_alta!E222</f>
        <v>0</v>
      </c>
      <c r="G4554" s="74">
        <f>precio_alta!F222</f>
        <v>0</v>
      </c>
      <c r="H4554" s="69" t="s">
        <v>188</v>
      </c>
      <c r="I4554" t="s">
        <v>8</v>
      </c>
      <c r="J4554" s="69">
        <f>precio_alta!V222</f>
        <v>0</v>
      </c>
    </row>
    <row r="4555" spans="1:10" x14ac:dyDescent="0.3">
      <c r="A4555" t="str">
        <f t="shared" si="71"/>
        <v>0Max Negocios + Ilimitado 95.90CUOTA</v>
      </c>
      <c r="B4555" s="74">
        <f>precio_alta!A223</f>
        <v>0</v>
      </c>
      <c r="C4555" s="74">
        <f>precio_alta!B223</f>
        <v>0</v>
      </c>
      <c r="D4555" s="74">
        <f>precio_alta!C223</f>
        <v>0</v>
      </c>
      <c r="E4555" s="74">
        <f>precio_alta!D223</f>
        <v>0</v>
      </c>
      <c r="F4555" s="74">
        <f>precio_alta!E223</f>
        <v>0</v>
      </c>
      <c r="G4555" s="74">
        <f>precio_alta!F223</f>
        <v>0</v>
      </c>
      <c r="H4555" s="69" t="s">
        <v>188</v>
      </c>
      <c r="I4555" t="s">
        <v>8</v>
      </c>
      <c r="J4555" s="69">
        <f>precio_alta!V223</f>
        <v>0</v>
      </c>
    </row>
    <row r="4556" spans="1:10" x14ac:dyDescent="0.3">
      <c r="A4556" t="str">
        <f t="shared" si="71"/>
        <v>0Max Negocios + Ilimitado 95.90CUOTA</v>
      </c>
      <c r="B4556" s="74">
        <f>precio_alta!A224</f>
        <v>0</v>
      </c>
      <c r="C4556" s="74">
        <f>precio_alta!B224</f>
        <v>0</v>
      </c>
      <c r="D4556" s="74">
        <f>precio_alta!C224</f>
        <v>0</v>
      </c>
      <c r="E4556" s="74">
        <f>precio_alta!D224</f>
        <v>0</v>
      </c>
      <c r="F4556" s="74">
        <f>precio_alta!E224</f>
        <v>0</v>
      </c>
      <c r="G4556" s="74">
        <f>precio_alta!F224</f>
        <v>0</v>
      </c>
      <c r="H4556" s="69" t="s">
        <v>188</v>
      </c>
      <c r="I4556" t="s">
        <v>8</v>
      </c>
      <c r="J4556" s="69">
        <f>precio_alta!V224</f>
        <v>0</v>
      </c>
    </row>
    <row r="4557" spans="1:10" x14ac:dyDescent="0.3">
      <c r="A4557" t="str">
        <f t="shared" si="71"/>
        <v>0Max Negocios + Ilimitado 95.90CUOTA</v>
      </c>
      <c r="B4557" s="74">
        <f>precio_alta!A225</f>
        <v>0</v>
      </c>
      <c r="C4557" s="74">
        <f>precio_alta!B225</f>
        <v>0</v>
      </c>
      <c r="D4557" s="74">
        <f>precio_alta!C225</f>
        <v>0</v>
      </c>
      <c r="E4557" s="74">
        <f>precio_alta!D225</f>
        <v>0</v>
      </c>
      <c r="F4557" s="74">
        <f>precio_alta!E225</f>
        <v>0</v>
      </c>
      <c r="G4557" s="74">
        <f>precio_alta!F225</f>
        <v>0</v>
      </c>
      <c r="H4557" s="69" t="s">
        <v>188</v>
      </c>
      <c r="I4557" t="s">
        <v>8</v>
      </c>
      <c r="J4557" s="69">
        <f>precio_alta!V225</f>
        <v>0</v>
      </c>
    </row>
    <row r="4558" spans="1:10" x14ac:dyDescent="0.3">
      <c r="A4558" t="str">
        <f t="shared" si="71"/>
        <v>0Max Negocios + Ilimitado 95.90CUOTA</v>
      </c>
      <c r="B4558" s="74">
        <f>precio_alta!A226</f>
        <v>0</v>
      </c>
      <c r="C4558" s="74">
        <f>precio_alta!B226</f>
        <v>0</v>
      </c>
      <c r="D4558" s="74">
        <f>precio_alta!C226</f>
        <v>0</v>
      </c>
      <c r="E4558" s="74">
        <f>precio_alta!D226</f>
        <v>0</v>
      </c>
      <c r="F4558" s="74">
        <f>precio_alta!E226</f>
        <v>0</v>
      </c>
      <c r="G4558" s="74">
        <f>precio_alta!F226</f>
        <v>0</v>
      </c>
      <c r="H4558" s="69" t="s">
        <v>188</v>
      </c>
      <c r="I4558" t="s">
        <v>8</v>
      </c>
      <c r="J4558" s="69">
        <f>precio_alta!V226</f>
        <v>0</v>
      </c>
    </row>
    <row r="4559" spans="1:10" x14ac:dyDescent="0.3">
      <c r="A4559" t="str">
        <f t="shared" si="71"/>
        <v>0Max Negocios + Ilimitado 95.90CUOTA</v>
      </c>
      <c r="B4559" s="74">
        <f>precio_alta!A227</f>
        <v>0</v>
      </c>
      <c r="C4559" s="74">
        <f>precio_alta!B227</f>
        <v>0</v>
      </c>
      <c r="D4559" s="74">
        <f>precio_alta!C227</f>
        <v>0</v>
      </c>
      <c r="E4559" s="74">
        <f>precio_alta!D227</f>
        <v>0</v>
      </c>
      <c r="F4559" s="74">
        <f>precio_alta!E227</f>
        <v>0</v>
      </c>
      <c r="G4559" s="74">
        <f>precio_alta!F227</f>
        <v>0</v>
      </c>
      <c r="H4559" s="69" t="s">
        <v>188</v>
      </c>
      <c r="I4559" t="s">
        <v>8</v>
      </c>
      <c r="J4559" s="69">
        <f>precio_alta!V227</f>
        <v>0</v>
      </c>
    </row>
    <row r="4560" spans="1:10" x14ac:dyDescent="0.3">
      <c r="A4560" t="str">
        <f t="shared" si="71"/>
        <v>0Max Negocios + Ilimitado 95.90CUOTA</v>
      </c>
      <c r="B4560" s="74">
        <f>precio_alta!A228</f>
        <v>0</v>
      </c>
      <c r="C4560" s="74">
        <f>precio_alta!B228</f>
        <v>0</v>
      </c>
      <c r="D4560" s="74">
        <f>precio_alta!C228</f>
        <v>0</v>
      </c>
      <c r="E4560" s="74">
        <f>precio_alta!D228</f>
        <v>0</v>
      </c>
      <c r="F4560" s="74">
        <f>precio_alta!E228</f>
        <v>0</v>
      </c>
      <c r="G4560" s="74">
        <f>precio_alta!F228</f>
        <v>0</v>
      </c>
      <c r="H4560" s="69" t="s">
        <v>188</v>
      </c>
      <c r="I4560" t="s">
        <v>8</v>
      </c>
      <c r="J4560" s="69">
        <f>precio_alta!V228</f>
        <v>0</v>
      </c>
    </row>
    <row r="4561" spans="1:10" x14ac:dyDescent="0.3">
      <c r="A4561" t="str">
        <f t="shared" si="71"/>
        <v>0Max Negocios + Ilimitado 95.90CUOTA</v>
      </c>
      <c r="B4561" s="74">
        <f>precio_alta!A229</f>
        <v>0</v>
      </c>
      <c r="C4561" s="74">
        <f>precio_alta!B229</f>
        <v>0</v>
      </c>
      <c r="D4561" s="74">
        <f>precio_alta!C229</f>
        <v>0</v>
      </c>
      <c r="E4561" s="74">
        <f>precio_alta!D229</f>
        <v>0</v>
      </c>
      <c r="F4561" s="74">
        <f>precio_alta!E229</f>
        <v>0</v>
      </c>
      <c r="G4561" s="74">
        <f>precio_alta!F229</f>
        <v>0</v>
      </c>
      <c r="H4561" s="69" t="s">
        <v>188</v>
      </c>
      <c r="I4561" t="s">
        <v>8</v>
      </c>
      <c r="J4561" s="69">
        <f>precio_alta!V229</f>
        <v>0</v>
      </c>
    </row>
    <row r="4562" spans="1:10" x14ac:dyDescent="0.3">
      <c r="A4562" t="str">
        <f t="shared" si="71"/>
        <v>0Max Negocios + Ilimitado 95.90CUOTA</v>
      </c>
      <c r="B4562" s="74">
        <f>precio_alta!A230</f>
        <v>0</v>
      </c>
      <c r="C4562" s="74">
        <f>precio_alta!B230</f>
        <v>0</v>
      </c>
      <c r="D4562" s="74">
        <f>precio_alta!C230</f>
        <v>0</v>
      </c>
      <c r="E4562" s="74">
        <f>precio_alta!D230</f>
        <v>0</v>
      </c>
      <c r="F4562" s="74">
        <f>precio_alta!E230</f>
        <v>0</v>
      </c>
      <c r="G4562" s="74">
        <f>precio_alta!F230</f>
        <v>0</v>
      </c>
      <c r="H4562" s="69" t="s">
        <v>188</v>
      </c>
      <c r="I4562" t="s">
        <v>8</v>
      </c>
      <c r="J4562" s="69">
        <f>precio_alta!V230</f>
        <v>0</v>
      </c>
    </row>
    <row r="4563" spans="1:10" x14ac:dyDescent="0.3">
      <c r="A4563" t="str">
        <f t="shared" si="71"/>
        <v>0Max Negocios + Ilimitado 95.90CUOTA</v>
      </c>
      <c r="B4563" s="74">
        <f>precio_alta!A231</f>
        <v>0</v>
      </c>
      <c r="C4563" s="74">
        <f>precio_alta!B231</f>
        <v>0</v>
      </c>
      <c r="D4563" s="74">
        <f>precio_alta!C231</f>
        <v>0</v>
      </c>
      <c r="E4563" s="74">
        <f>precio_alta!D231</f>
        <v>0</v>
      </c>
      <c r="F4563" s="74">
        <f>precio_alta!E231</f>
        <v>0</v>
      </c>
      <c r="G4563" s="74">
        <f>precio_alta!F231</f>
        <v>0</v>
      </c>
      <c r="H4563" s="69" t="s">
        <v>188</v>
      </c>
      <c r="I4563" t="s">
        <v>8</v>
      </c>
      <c r="J4563" s="69">
        <f>precio_alta!V231</f>
        <v>0</v>
      </c>
    </row>
    <row r="4564" spans="1:10" x14ac:dyDescent="0.3">
      <c r="A4564" t="str">
        <f t="shared" si="71"/>
        <v>0Max Negocios + Ilimitado 95.90CUOTA</v>
      </c>
      <c r="B4564" s="74">
        <f>precio_alta!A232</f>
        <v>0</v>
      </c>
      <c r="C4564" s="74">
        <f>precio_alta!B232</f>
        <v>0</v>
      </c>
      <c r="D4564" s="74">
        <f>precio_alta!C232</f>
        <v>0</v>
      </c>
      <c r="E4564" s="74">
        <f>precio_alta!D232</f>
        <v>0</v>
      </c>
      <c r="F4564" s="74">
        <f>precio_alta!E232</f>
        <v>0</v>
      </c>
      <c r="G4564" s="74">
        <f>precio_alta!F232</f>
        <v>0</v>
      </c>
      <c r="H4564" s="69" t="s">
        <v>188</v>
      </c>
      <c r="I4564" t="s">
        <v>8</v>
      </c>
      <c r="J4564" s="69">
        <f>precio_alta!V232</f>
        <v>0</v>
      </c>
    </row>
    <row r="4565" spans="1:10" x14ac:dyDescent="0.3">
      <c r="A4565" t="str">
        <f t="shared" si="71"/>
        <v>0Max Negocios + Ilimitado 95.90CUOTA</v>
      </c>
      <c r="B4565" s="74">
        <f>precio_alta!A233</f>
        <v>0</v>
      </c>
      <c r="C4565" s="74">
        <f>precio_alta!B233</f>
        <v>0</v>
      </c>
      <c r="D4565" s="74">
        <f>precio_alta!C233</f>
        <v>0</v>
      </c>
      <c r="E4565" s="74">
        <f>precio_alta!D233</f>
        <v>0</v>
      </c>
      <c r="F4565" s="74">
        <f>precio_alta!E233</f>
        <v>0</v>
      </c>
      <c r="G4565" s="74">
        <f>precio_alta!F233</f>
        <v>0</v>
      </c>
      <c r="H4565" s="69" t="s">
        <v>188</v>
      </c>
      <c r="I4565" t="s">
        <v>8</v>
      </c>
      <c r="J4565" s="69">
        <f>precio_alta!V233</f>
        <v>0</v>
      </c>
    </row>
    <row r="4566" spans="1:10" x14ac:dyDescent="0.3">
      <c r="A4566" t="str">
        <f t="shared" si="71"/>
        <v>0Max Negocios + Ilimitado 95.90CUOTA</v>
      </c>
      <c r="B4566" s="74">
        <f>precio_alta!A234</f>
        <v>0</v>
      </c>
      <c r="C4566" s="74">
        <f>precio_alta!B234</f>
        <v>0</v>
      </c>
      <c r="D4566" s="74">
        <f>precio_alta!C234</f>
        <v>0</v>
      </c>
      <c r="E4566" s="74">
        <f>precio_alta!D234</f>
        <v>0</v>
      </c>
      <c r="F4566" s="74">
        <f>precio_alta!E234</f>
        <v>0</v>
      </c>
      <c r="G4566" s="74">
        <f>precio_alta!F234</f>
        <v>0</v>
      </c>
      <c r="H4566" s="69" t="s">
        <v>188</v>
      </c>
      <c r="I4566" t="s">
        <v>8</v>
      </c>
      <c r="J4566" s="69">
        <f>precio_alta!V234</f>
        <v>0</v>
      </c>
    </row>
    <row r="4567" spans="1:10" x14ac:dyDescent="0.3">
      <c r="A4567" t="str">
        <f t="shared" si="71"/>
        <v>0Max Negocios + Ilimitado 95.90CUOTA</v>
      </c>
      <c r="B4567" s="74">
        <f>precio_alta!A235</f>
        <v>0</v>
      </c>
      <c r="C4567" s="74">
        <f>precio_alta!B235</f>
        <v>0</v>
      </c>
      <c r="D4567" s="74">
        <f>precio_alta!C235</f>
        <v>0</v>
      </c>
      <c r="E4567" s="74">
        <f>precio_alta!D235</f>
        <v>0</v>
      </c>
      <c r="F4567" s="74">
        <f>precio_alta!E235</f>
        <v>0</v>
      </c>
      <c r="G4567" s="74">
        <f>precio_alta!F235</f>
        <v>0</v>
      </c>
      <c r="H4567" s="69" t="s">
        <v>188</v>
      </c>
      <c r="I4567" t="s">
        <v>8</v>
      </c>
      <c r="J4567" s="69">
        <f>precio_alta!V235</f>
        <v>0</v>
      </c>
    </row>
    <row r="4568" spans="1:10" x14ac:dyDescent="0.3">
      <c r="A4568" t="str">
        <f t="shared" si="71"/>
        <v>0Max Negocios + Ilimitado 95.90CUOTA</v>
      </c>
      <c r="B4568" s="74">
        <f>precio_alta!A236</f>
        <v>0</v>
      </c>
      <c r="C4568" s="74">
        <f>precio_alta!B236</f>
        <v>0</v>
      </c>
      <c r="D4568" s="74">
        <f>precio_alta!C236</f>
        <v>0</v>
      </c>
      <c r="E4568" s="74">
        <f>precio_alta!D236</f>
        <v>0</v>
      </c>
      <c r="F4568" s="74">
        <f>precio_alta!E236</f>
        <v>0</v>
      </c>
      <c r="G4568" s="74">
        <f>precio_alta!F236</f>
        <v>0</v>
      </c>
      <c r="H4568" s="69" t="s">
        <v>188</v>
      </c>
      <c r="I4568" t="s">
        <v>8</v>
      </c>
      <c r="J4568" s="69">
        <f>precio_alta!V236</f>
        <v>0</v>
      </c>
    </row>
    <row r="4569" spans="1:10" x14ac:dyDescent="0.3">
      <c r="A4569" t="str">
        <f t="shared" si="71"/>
        <v>0Max Negocios + Ilimitado 95.90CUOTA</v>
      </c>
      <c r="B4569" s="74">
        <f>precio_alta!A237</f>
        <v>0</v>
      </c>
      <c r="C4569" s="74">
        <f>precio_alta!B237</f>
        <v>0</v>
      </c>
      <c r="D4569" s="74">
        <f>precio_alta!C237</f>
        <v>0</v>
      </c>
      <c r="E4569" s="74">
        <f>precio_alta!D237</f>
        <v>0</v>
      </c>
      <c r="F4569" s="74">
        <f>precio_alta!E237</f>
        <v>0</v>
      </c>
      <c r="G4569" s="74">
        <f>precio_alta!F237</f>
        <v>0</v>
      </c>
      <c r="H4569" s="69" t="s">
        <v>188</v>
      </c>
      <c r="I4569" t="s">
        <v>8</v>
      </c>
      <c r="J4569" s="69">
        <f>precio_alta!V237</f>
        <v>0</v>
      </c>
    </row>
    <row r="4570" spans="1:10" x14ac:dyDescent="0.3">
      <c r="A4570" t="str">
        <f t="shared" si="71"/>
        <v>0Max Negocios + Ilimitado 95.90CUOTA</v>
      </c>
      <c r="B4570" s="74">
        <f>precio_alta!A238</f>
        <v>0</v>
      </c>
      <c r="C4570" s="74">
        <f>precio_alta!B238</f>
        <v>0</v>
      </c>
      <c r="D4570" s="74">
        <f>precio_alta!C238</f>
        <v>0</v>
      </c>
      <c r="E4570" s="74">
        <f>precio_alta!D238</f>
        <v>0</v>
      </c>
      <c r="F4570" s="74">
        <f>precio_alta!E238</f>
        <v>0</v>
      </c>
      <c r="G4570" s="74">
        <f>precio_alta!F238</f>
        <v>0</v>
      </c>
      <c r="H4570" s="69" t="s">
        <v>188</v>
      </c>
      <c r="I4570" t="s">
        <v>8</v>
      </c>
      <c r="J4570" s="69">
        <f>precio_alta!V238</f>
        <v>0</v>
      </c>
    </row>
    <row r="4571" spans="1:10" x14ac:dyDescent="0.3">
      <c r="A4571" t="str">
        <f t="shared" si="71"/>
        <v>0Max Negocios + Ilimitado 95.90CUOTA</v>
      </c>
      <c r="B4571" s="74">
        <f>precio_alta!A239</f>
        <v>0</v>
      </c>
      <c r="C4571" s="74">
        <f>precio_alta!B239</f>
        <v>0</v>
      </c>
      <c r="D4571" s="74">
        <f>precio_alta!C239</f>
        <v>0</v>
      </c>
      <c r="E4571" s="74">
        <f>precio_alta!D239</f>
        <v>0</v>
      </c>
      <c r="F4571" s="74">
        <f>precio_alta!E239</f>
        <v>0</v>
      </c>
      <c r="G4571" s="74">
        <f>precio_alta!F239</f>
        <v>0</v>
      </c>
      <c r="H4571" s="69" t="s">
        <v>188</v>
      </c>
      <c r="I4571" t="s">
        <v>8</v>
      </c>
      <c r="J4571" s="69">
        <f>precio_alta!V239</f>
        <v>0</v>
      </c>
    </row>
    <row r="4572" spans="1:10" x14ac:dyDescent="0.3">
      <c r="A4572" t="str">
        <f t="shared" si="71"/>
        <v>0Max Negocios + Ilimitado 95.90CUOTA</v>
      </c>
      <c r="B4572" s="74">
        <f>precio_alta!A240</f>
        <v>0</v>
      </c>
      <c r="C4572" s="74">
        <f>precio_alta!B240</f>
        <v>0</v>
      </c>
      <c r="D4572" s="74">
        <f>precio_alta!C240</f>
        <v>0</v>
      </c>
      <c r="E4572" s="74">
        <f>precio_alta!D240</f>
        <v>0</v>
      </c>
      <c r="F4572" s="74">
        <f>precio_alta!E240</f>
        <v>0</v>
      </c>
      <c r="G4572" s="74">
        <f>precio_alta!F240</f>
        <v>0</v>
      </c>
      <c r="H4572" s="69" t="s">
        <v>188</v>
      </c>
      <c r="I4572" t="s">
        <v>8</v>
      </c>
      <c r="J4572" s="69">
        <f>precio_alta!V240</f>
        <v>0</v>
      </c>
    </row>
    <row r="4573" spans="1:10" x14ac:dyDescent="0.3">
      <c r="A4573" t="str">
        <f t="shared" si="71"/>
        <v>0Max Negocios + Ilimitado 95.90CUOTA</v>
      </c>
      <c r="B4573" s="74">
        <f>precio_alta!A241</f>
        <v>0</v>
      </c>
      <c r="C4573" s="74">
        <f>precio_alta!B241</f>
        <v>0</v>
      </c>
      <c r="D4573" s="74">
        <f>precio_alta!C241</f>
        <v>0</v>
      </c>
      <c r="E4573" s="74">
        <f>precio_alta!D241</f>
        <v>0</v>
      </c>
      <c r="F4573" s="74">
        <f>precio_alta!E241</f>
        <v>0</v>
      </c>
      <c r="G4573" s="74">
        <f>precio_alta!F241</f>
        <v>0</v>
      </c>
      <c r="H4573" s="69" t="s">
        <v>188</v>
      </c>
      <c r="I4573" t="s">
        <v>8</v>
      </c>
      <c r="J4573" s="69">
        <f>precio_alta!V241</f>
        <v>0</v>
      </c>
    </row>
    <row r="4574" spans="1:10" x14ac:dyDescent="0.3">
      <c r="A4574" t="str">
        <f t="shared" si="71"/>
        <v>0Max Negocios + Ilimitado 95.90CUOTA</v>
      </c>
      <c r="B4574" s="74">
        <f>precio_alta!A242</f>
        <v>0</v>
      </c>
      <c r="C4574" s="74">
        <f>precio_alta!B242</f>
        <v>0</v>
      </c>
      <c r="D4574" s="74">
        <f>precio_alta!C242</f>
        <v>0</v>
      </c>
      <c r="E4574" s="74">
        <f>precio_alta!D242</f>
        <v>0</v>
      </c>
      <c r="F4574" s="74">
        <f>precio_alta!E242</f>
        <v>0</v>
      </c>
      <c r="G4574" s="74">
        <f>precio_alta!F242</f>
        <v>0</v>
      </c>
      <c r="H4574" s="69" t="s">
        <v>188</v>
      </c>
      <c r="I4574" t="s">
        <v>8</v>
      </c>
      <c r="J4574" s="69">
        <f>precio_alta!V242</f>
        <v>0</v>
      </c>
    </row>
    <row r="4575" spans="1:10" x14ac:dyDescent="0.3">
      <c r="A4575" t="str">
        <f t="shared" si="71"/>
        <v>0Max Negocios + Ilimitado 95.90CUOTA</v>
      </c>
      <c r="B4575" s="74">
        <f>precio_alta!A243</f>
        <v>0</v>
      </c>
      <c r="C4575" s="74">
        <f>precio_alta!B243</f>
        <v>0</v>
      </c>
      <c r="D4575" s="74">
        <f>precio_alta!C243</f>
        <v>0</v>
      </c>
      <c r="E4575" s="74">
        <f>precio_alta!D243</f>
        <v>0</v>
      </c>
      <c r="F4575" s="74">
        <f>precio_alta!E243</f>
        <v>0</v>
      </c>
      <c r="G4575" s="74">
        <f>precio_alta!F243</f>
        <v>0</v>
      </c>
      <c r="H4575" s="69" t="s">
        <v>188</v>
      </c>
      <c r="I4575" t="s">
        <v>8</v>
      </c>
      <c r="J4575" s="69">
        <f>precio_alta!V243</f>
        <v>0</v>
      </c>
    </row>
    <row r="4576" spans="1:10" x14ac:dyDescent="0.3">
      <c r="A4576" t="str">
        <f t="shared" si="71"/>
        <v>0Max Negocios + Ilimitado 95.90CUOTA</v>
      </c>
      <c r="B4576" s="74">
        <f>precio_alta!A244</f>
        <v>0</v>
      </c>
      <c r="C4576" s="74">
        <f>precio_alta!B244</f>
        <v>0</v>
      </c>
      <c r="D4576" s="74">
        <f>precio_alta!C244</f>
        <v>0</v>
      </c>
      <c r="E4576" s="74">
        <f>precio_alta!D244</f>
        <v>0</v>
      </c>
      <c r="F4576" s="74">
        <f>precio_alta!E244</f>
        <v>0</v>
      </c>
      <c r="G4576" s="74">
        <f>precio_alta!F244</f>
        <v>0</v>
      </c>
      <c r="H4576" s="69" t="s">
        <v>188</v>
      </c>
      <c r="I4576" t="s">
        <v>8</v>
      </c>
      <c r="J4576" s="69">
        <f>precio_alta!V244</f>
        <v>0</v>
      </c>
    </row>
    <row r="4577" spans="1:10" x14ac:dyDescent="0.3">
      <c r="A4577" t="str">
        <f t="shared" si="71"/>
        <v>0Max Negocios + Ilimitado 95.90CUOTA</v>
      </c>
      <c r="B4577" s="74">
        <f>precio_alta!A245</f>
        <v>0</v>
      </c>
      <c r="C4577" s="74">
        <f>precio_alta!B245</f>
        <v>0</v>
      </c>
      <c r="D4577" s="74">
        <f>precio_alta!C245</f>
        <v>0</v>
      </c>
      <c r="E4577" s="74">
        <f>precio_alta!D245</f>
        <v>0</v>
      </c>
      <c r="F4577" s="74">
        <f>precio_alta!E245</f>
        <v>0</v>
      </c>
      <c r="G4577" s="74">
        <f>precio_alta!F245</f>
        <v>0</v>
      </c>
      <c r="H4577" s="69" t="s">
        <v>188</v>
      </c>
      <c r="I4577" t="s">
        <v>8</v>
      </c>
      <c r="J4577" s="69">
        <f>precio_alta!V245</f>
        <v>0</v>
      </c>
    </row>
    <row r="4578" spans="1:10" x14ac:dyDescent="0.3">
      <c r="A4578" t="str">
        <f t="shared" si="71"/>
        <v>0Max Negocios + Ilimitado 95.90CUOTA</v>
      </c>
      <c r="B4578" s="74">
        <f>precio_alta!A246</f>
        <v>0</v>
      </c>
      <c r="C4578" s="74">
        <f>precio_alta!B246</f>
        <v>0</v>
      </c>
      <c r="D4578" s="74">
        <f>precio_alta!C246</f>
        <v>0</v>
      </c>
      <c r="E4578" s="74">
        <f>precio_alta!D246</f>
        <v>0</v>
      </c>
      <c r="F4578" s="74">
        <f>precio_alta!E246</f>
        <v>0</v>
      </c>
      <c r="G4578" s="74">
        <f>precio_alta!F246</f>
        <v>0</v>
      </c>
      <c r="H4578" s="69" t="s">
        <v>188</v>
      </c>
      <c r="I4578" t="s">
        <v>8</v>
      </c>
      <c r="J4578" s="69">
        <f>precio_alta!V246</f>
        <v>0</v>
      </c>
    </row>
    <row r="4579" spans="1:10" x14ac:dyDescent="0.3">
      <c r="A4579" t="str">
        <f t="shared" si="71"/>
        <v>0Max Negocios + Ilimitado 95.90CUOTA</v>
      </c>
      <c r="B4579" s="74">
        <f>precio_alta!A247</f>
        <v>0</v>
      </c>
      <c r="C4579" s="74">
        <f>precio_alta!B247</f>
        <v>0</v>
      </c>
      <c r="D4579" s="74">
        <f>precio_alta!C247</f>
        <v>0</v>
      </c>
      <c r="E4579" s="74">
        <f>precio_alta!D247</f>
        <v>0</v>
      </c>
      <c r="F4579" s="74">
        <f>precio_alta!E247</f>
        <v>0</v>
      </c>
      <c r="G4579" s="74">
        <f>precio_alta!F247</f>
        <v>0</v>
      </c>
      <c r="H4579" s="69" t="s">
        <v>188</v>
      </c>
      <c r="I4579" t="s">
        <v>8</v>
      </c>
      <c r="J4579" s="69">
        <f>precio_alta!V247</f>
        <v>0</v>
      </c>
    </row>
    <row r="4580" spans="1:10" x14ac:dyDescent="0.3">
      <c r="A4580" t="str">
        <f t="shared" si="71"/>
        <v>0Max Negocios + Ilimitado 95.90CUOTA</v>
      </c>
      <c r="B4580" s="74">
        <f>precio_alta!A248</f>
        <v>0</v>
      </c>
      <c r="C4580" s="74">
        <f>precio_alta!B248</f>
        <v>0</v>
      </c>
      <c r="D4580" s="74">
        <f>precio_alta!C248</f>
        <v>0</v>
      </c>
      <c r="E4580" s="74">
        <f>precio_alta!D248</f>
        <v>0</v>
      </c>
      <c r="F4580" s="74">
        <f>precio_alta!E248</f>
        <v>0</v>
      </c>
      <c r="G4580" s="74">
        <f>precio_alta!F248</f>
        <v>0</v>
      </c>
      <c r="H4580" s="69" t="s">
        <v>188</v>
      </c>
      <c r="I4580" t="s">
        <v>8</v>
      </c>
      <c r="J4580" s="69">
        <f>precio_alta!V248</f>
        <v>0</v>
      </c>
    </row>
    <row r="4581" spans="1:10" x14ac:dyDescent="0.3">
      <c r="A4581" t="str">
        <f t="shared" si="71"/>
        <v>0Max Negocios + Ilimitado 95.90CUOTA</v>
      </c>
      <c r="B4581" s="74">
        <f>precio_alta!A249</f>
        <v>0</v>
      </c>
      <c r="C4581" s="74">
        <f>precio_alta!B249</f>
        <v>0</v>
      </c>
      <c r="D4581" s="74">
        <f>precio_alta!C249</f>
        <v>0</v>
      </c>
      <c r="E4581" s="74">
        <f>precio_alta!D249</f>
        <v>0</v>
      </c>
      <c r="F4581" s="74">
        <f>precio_alta!E249</f>
        <v>0</v>
      </c>
      <c r="G4581" s="74">
        <f>precio_alta!F249</f>
        <v>0</v>
      </c>
      <c r="H4581" s="69" t="s">
        <v>188</v>
      </c>
      <c r="I4581" t="s">
        <v>8</v>
      </c>
      <c r="J4581" s="69">
        <f>precio_alta!V249</f>
        <v>0</v>
      </c>
    </row>
    <row r="4582" spans="1:10" x14ac:dyDescent="0.3">
      <c r="A4582" t="str">
        <f t="shared" si="71"/>
        <v>0Max Negocios + Ilimitado 95.90CUOTA</v>
      </c>
      <c r="B4582" s="74">
        <f>precio_alta!A250</f>
        <v>0</v>
      </c>
      <c r="C4582" s="74">
        <f>precio_alta!B250</f>
        <v>0</v>
      </c>
      <c r="D4582" s="74">
        <f>precio_alta!C250</f>
        <v>0</v>
      </c>
      <c r="E4582" s="74">
        <f>precio_alta!D250</f>
        <v>0</v>
      </c>
      <c r="F4582" s="74">
        <f>precio_alta!E250</f>
        <v>0</v>
      </c>
      <c r="G4582" s="74">
        <f>precio_alta!F250</f>
        <v>0</v>
      </c>
      <c r="H4582" s="69" t="s">
        <v>188</v>
      </c>
      <c r="I4582" t="s">
        <v>8</v>
      </c>
      <c r="J4582" s="69">
        <f>precio_alta!V250</f>
        <v>0</v>
      </c>
    </row>
    <row r="4583" spans="1:10" x14ac:dyDescent="0.3">
      <c r="A4583" t="str">
        <f t="shared" si="71"/>
        <v>0Max Negocios + Ilimitado 95.90CUOTA</v>
      </c>
      <c r="B4583" s="74">
        <f>precio_alta!A251</f>
        <v>0</v>
      </c>
      <c r="C4583" s="74">
        <f>precio_alta!B251</f>
        <v>0</v>
      </c>
      <c r="D4583" s="74">
        <f>precio_alta!C251</f>
        <v>0</v>
      </c>
      <c r="E4583" s="74">
        <f>precio_alta!D251</f>
        <v>0</v>
      </c>
      <c r="F4583" s="74">
        <f>precio_alta!E251</f>
        <v>0</v>
      </c>
      <c r="G4583" s="74">
        <f>precio_alta!F251</f>
        <v>0</v>
      </c>
      <c r="H4583" s="69" t="s">
        <v>188</v>
      </c>
      <c r="I4583" t="s">
        <v>8</v>
      </c>
      <c r="J4583" s="69">
        <f>precio_alta!V251</f>
        <v>0</v>
      </c>
    </row>
    <row r="4584" spans="1:10" x14ac:dyDescent="0.3">
      <c r="A4584" t="str">
        <f t="shared" si="71"/>
        <v>APPLE IPHONE 15 128GBMax Negocios + Ilimitado 109.90CUOTA</v>
      </c>
      <c r="B4584" s="69" t="str">
        <f>precio_alta!A3</f>
        <v>Corriente</v>
      </c>
      <c r="C4584" s="69" t="str">
        <f>precio_alta!B3</f>
        <v>5G</v>
      </c>
      <c r="D4584" s="69" t="str">
        <f>precio_alta!C3</f>
        <v>APPLE</v>
      </c>
      <c r="E4584" s="69" t="str">
        <f>precio_alta!D3</f>
        <v>APPLE IPHONE 15 128GB</v>
      </c>
      <c r="F4584" s="69">
        <f>precio_alta!E3</f>
        <v>3769</v>
      </c>
      <c r="G4584" s="69" t="str">
        <f>precio_alta!F3</f>
        <v>iOS</v>
      </c>
      <c r="H4584" s="69" t="s">
        <v>188</v>
      </c>
      <c r="I4584" t="s">
        <v>42</v>
      </c>
      <c r="J4584" s="69">
        <f>precio_alta!W3</f>
        <v>4151</v>
      </c>
    </row>
    <row r="4585" spans="1:10" x14ac:dyDescent="0.3">
      <c r="A4585" t="str">
        <f t="shared" si="71"/>
        <v>APPLE IPHONE 15 256GBMax Negocios + Ilimitado 109.90CUOTA</v>
      </c>
      <c r="B4585" s="69" t="str">
        <f>precio_alta!A4</f>
        <v>Corriente</v>
      </c>
      <c r="C4585" s="69" t="str">
        <f>precio_alta!B4</f>
        <v>5G</v>
      </c>
      <c r="D4585" s="69" t="str">
        <f>precio_alta!C4</f>
        <v>APPLE</v>
      </c>
      <c r="E4585" s="69" t="str">
        <f>precio_alta!D4</f>
        <v>APPLE IPHONE 15 256GB</v>
      </c>
      <c r="F4585" s="69">
        <f>precio_alta!E4</f>
        <v>5029</v>
      </c>
      <c r="G4585" s="69" t="str">
        <f>precio_alta!F4</f>
        <v>iOS</v>
      </c>
      <c r="H4585" s="69" t="s">
        <v>188</v>
      </c>
      <c r="I4585" t="s">
        <v>42</v>
      </c>
      <c r="J4585" s="69">
        <f>precio_alta!W4</f>
        <v>5543</v>
      </c>
    </row>
    <row r="4586" spans="1:10" x14ac:dyDescent="0.3">
      <c r="A4586" t="str">
        <f t="shared" si="71"/>
        <v>APPLE IPHONE 16 128GBMax Negocios + Ilimitado 109.90CUOTA</v>
      </c>
      <c r="B4586" s="69" t="str">
        <f>precio_alta!A5</f>
        <v>Corriente</v>
      </c>
      <c r="C4586" s="69" t="str">
        <f>precio_alta!B5</f>
        <v>5G</v>
      </c>
      <c r="D4586" s="69" t="str">
        <f>precio_alta!C5</f>
        <v>APPLE</v>
      </c>
      <c r="E4586" s="69" t="str">
        <f>precio_alta!D5</f>
        <v>APPLE IPHONE 16 128GB</v>
      </c>
      <c r="F4586" s="69">
        <f>precio_alta!E5</f>
        <v>4399</v>
      </c>
      <c r="G4586" s="69" t="str">
        <f>precio_alta!F5</f>
        <v>iOS</v>
      </c>
      <c r="H4586" s="69" t="s">
        <v>188</v>
      </c>
      <c r="I4586" t="s">
        <v>42</v>
      </c>
      <c r="J4586" s="69">
        <f>precio_alta!W5</f>
        <v>4847</v>
      </c>
    </row>
    <row r="4587" spans="1:10" x14ac:dyDescent="0.3">
      <c r="A4587" t="str">
        <f t="shared" si="71"/>
        <v>APPLE IPHONE 16 PRO 1TBMax Negocios + Ilimitado 109.90CUOTA</v>
      </c>
      <c r="B4587" s="69" t="str">
        <f>precio_alta!A6</f>
        <v>Corriente</v>
      </c>
      <c r="C4587" s="69" t="str">
        <f>precio_alta!B6</f>
        <v>5G</v>
      </c>
      <c r="D4587" s="69" t="str">
        <f>precio_alta!C6</f>
        <v>APPLE</v>
      </c>
      <c r="E4587" s="69" t="str">
        <f>precio_alta!D6</f>
        <v>APPLE IPHONE 16 PRO 1TB</v>
      </c>
      <c r="F4587" s="69">
        <f>precio_alta!E6</f>
        <v>9419</v>
      </c>
      <c r="G4587" s="69" t="str">
        <f>precio_alta!F6</f>
        <v>iOS</v>
      </c>
      <c r="H4587" s="69" t="s">
        <v>188</v>
      </c>
      <c r="I4587" t="s">
        <v>42</v>
      </c>
      <c r="J4587" s="69">
        <f>precio_alta!W6</f>
        <v>10391</v>
      </c>
    </row>
    <row r="4588" spans="1:10" x14ac:dyDescent="0.3">
      <c r="A4588" t="str">
        <f t="shared" si="71"/>
        <v>APPLE IPHONE 16 PRO 512GBMax Negocios + Ilimitado 109.90CUOTA</v>
      </c>
      <c r="B4588" s="69" t="str">
        <f>precio_alta!A7</f>
        <v>Corriente</v>
      </c>
      <c r="C4588" s="69" t="str">
        <f>precio_alta!B7</f>
        <v>5G</v>
      </c>
      <c r="D4588" s="69" t="str">
        <f>precio_alta!C7</f>
        <v>APPLE</v>
      </c>
      <c r="E4588" s="69" t="str">
        <f>precio_alta!D7</f>
        <v>APPLE IPHONE 16 PRO 512GB</v>
      </c>
      <c r="F4588" s="69">
        <f>precio_alta!E7</f>
        <v>8169</v>
      </c>
      <c r="G4588" s="69" t="str">
        <f>precio_alta!F7</f>
        <v>iOS</v>
      </c>
      <c r="H4588" s="69" t="s">
        <v>188</v>
      </c>
      <c r="I4588" t="s">
        <v>42</v>
      </c>
      <c r="J4588" s="69">
        <f>precio_alta!W7</f>
        <v>9011</v>
      </c>
    </row>
    <row r="4589" spans="1:10" x14ac:dyDescent="0.3">
      <c r="A4589" t="str">
        <f t="shared" si="71"/>
        <v>APPLE IPHONE 16 PRO MAX 1TBMax Negocios + Ilimitado 109.90CUOTA</v>
      </c>
      <c r="B4589" s="69" t="str">
        <f>precio_alta!A8</f>
        <v>Corriente</v>
      </c>
      <c r="C4589" s="69" t="str">
        <f>precio_alta!B8</f>
        <v>5G</v>
      </c>
      <c r="D4589" s="69" t="str">
        <f>precio_alta!C8</f>
        <v>APPLE</v>
      </c>
      <c r="E4589" s="69" t="str">
        <f>precio_alta!D8</f>
        <v>APPLE IPHONE 16 PRO MAX 1TB</v>
      </c>
      <c r="F4589" s="69">
        <f>precio_alta!E8</f>
        <v>10049</v>
      </c>
      <c r="G4589" s="69" t="str">
        <f>precio_alta!F8</f>
        <v>iOS</v>
      </c>
      <c r="H4589" s="69" t="s">
        <v>188</v>
      </c>
      <c r="I4589" t="s">
        <v>42</v>
      </c>
      <c r="J4589" s="69">
        <f>precio_alta!W8</f>
        <v>11087</v>
      </c>
    </row>
    <row r="4590" spans="1:10" x14ac:dyDescent="0.3">
      <c r="A4590" t="str">
        <f t="shared" si="71"/>
        <v>APPLE IPHONE 16 PRO MAX 512GBMax Negocios + Ilimitado 109.90CUOTA</v>
      </c>
      <c r="B4590" s="69" t="str">
        <f>precio_alta!A9</f>
        <v>Corriente</v>
      </c>
      <c r="C4590" s="69" t="str">
        <f>precio_alta!B9</f>
        <v>5G</v>
      </c>
      <c r="D4590" s="69" t="str">
        <f>precio_alta!C9</f>
        <v>APPLE</v>
      </c>
      <c r="E4590" s="69" t="str">
        <f>precio_alta!D9</f>
        <v>APPLE IPHONE 16 PRO MAX 512GB</v>
      </c>
      <c r="F4590" s="69">
        <f>precio_alta!E9</f>
        <v>8799</v>
      </c>
      <c r="G4590" s="69" t="str">
        <f>precio_alta!F9</f>
        <v>iOS</v>
      </c>
      <c r="H4590" s="69" t="s">
        <v>188</v>
      </c>
      <c r="I4590" t="s">
        <v>42</v>
      </c>
      <c r="J4590" s="69">
        <f>precio_alta!W9</f>
        <v>9695</v>
      </c>
    </row>
    <row r="4591" spans="1:10" x14ac:dyDescent="0.3">
      <c r="A4591" t="str">
        <f t="shared" si="71"/>
        <v>APPLE IPHONE 16e 128GBMax Negocios + Ilimitado 109.90CUOTA</v>
      </c>
      <c r="B4591" s="69" t="str">
        <f>precio_alta!A10</f>
        <v>Corriente</v>
      </c>
      <c r="C4591" s="69" t="str">
        <f>precio_alta!B10</f>
        <v>5G</v>
      </c>
      <c r="D4591" s="69" t="str">
        <f>precio_alta!C10</f>
        <v>APPLE</v>
      </c>
      <c r="E4591" s="69" t="str">
        <f>precio_alta!D10</f>
        <v>APPLE IPHONE 16e 128GB</v>
      </c>
      <c r="F4591" s="69">
        <f>precio_alta!E10</f>
        <v>3119</v>
      </c>
      <c r="G4591" s="69" t="str">
        <f>precio_alta!F10</f>
        <v>iOS</v>
      </c>
      <c r="H4591" s="69" t="s">
        <v>188</v>
      </c>
      <c r="I4591" t="s">
        <v>42</v>
      </c>
      <c r="J4591" s="69">
        <f>precio_alta!W10</f>
        <v>3443</v>
      </c>
    </row>
    <row r="4592" spans="1:10" x14ac:dyDescent="0.3">
      <c r="A4592" t="str">
        <f t="shared" si="71"/>
        <v>APPLE IPHONE 17 256GBMax Negocios + Ilimitado 109.90CUOTA</v>
      </c>
      <c r="B4592" s="69" t="str">
        <f>precio_alta!A11</f>
        <v>Corriente</v>
      </c>
      <c r="C4592" s="69" t="str">
        <f>precio_alta!B11</f>
        <v>5G</v>
      </c>
      <c r="D4592" s="69" t="str">
        <f>precio_alta!C11</f>
        <v>APPLE</v>
      </c>
      <c r="E4592" s="69" t="str">
        <f>precio_alta!D11</f>
        <v>APPLE IPHONE 17 256GB</v>
      </c>
      <c r="F4592" s="69">
        <f>precio_alta!E11</f>
        <v>5029</v>
      </c>
      <c r="G4592" s="69" t="str">
        <f>precio_alta!F11</f>
        <v>iOS</v>
      </c>
      <c r="H4592" s="69" t="s">
        <v>188</v>
      </c>
      <c r="I4592" t="s">
        <v>42</v>
      </c>
      <c r="J4592" s="69">
        <f>precio_alta!W11</f>
        <v>5543</v>
      </c>
    </row>
    <row r="4593" spans="1:10" x14ac:dyDescent="0.3">
      <c r="A4593" t="str">
        <f t="shared" si="71"/>
        <v>APPLE IPHONE 17 512GBMax Negocios + Ilimitado 109.90CUOTA</v>
      </c>
      <c r="B4593" s="69" t="str">
        <f>precio_alta!A12</f>
        <v>Corriente</v>
      </c>
      <c r="C4593" s="69" t="str">
        <f>precio_alta!B12</f>
        <v>5G</v>
      </c>
      <c r="D4593" s="69" t="str">
        <f>precio_alta!C12</f>
        <v>APPLE</v>
      </c>
      <c r="E4593" s="69" t="str">
        <f>precio_alta!D12</f>
        <v>APPLE IPHONE 17 512GB</v>
      </c>
      <c r="F4593" s="69">
        <f>precio_alta!E12</f>
        <v>6279</v>
      </c>
      <c r="G4593" s="69" t="str">
        <f>precio_alta!F12</f>
        <v>iOS</v>
      </c>
      <c r="H4593" s="69" t="s">
        <v>188</v>
      </c>
      <c r="I4593" t="s">
        <v>42</v>
      </c>
      <c r="J4593" s="69">
        <f>precio_alta!W12</f>
        <v>6923</v>
      </c>
    </row>
    <row r="4594" spans="1:10" x14ac:dyDescent="0.3">
      <c r="A4594" t="str">
        <f t="shared" si="71"/>
        <v>APPLE IPHONE 17 PRO 1TBMax Negocios + Ilimitado 109.90CUOTA</v>
      </c>
      <c r="B4594" s="69" t="str">
        <f>precio_alta!A13</f>
        <v>Corriente</v>
      </c>
      <c r="C4594" s="69" t="str">
        <f>precio_alta!B13</f>
        <v>5G</v>
      </c>
      <c r="D4594" s="69" t="str">
        <f>precio_alta!C13</f>
        <v>APPLE</v>
      </c>
      <c r="E4594" s="69" t="str">
        <f>precio_alta!D13</f>
        <v>APPLE IPHONE 17 PRO 1TB</v>
      </c>
      <c r="F4594" s="69">
        <f>precio_alta!E13</f>
        <v>9419</v>
      </c>
      <c r="G4594" s="69" t="str">
        <f>precio_alta!F13</f>
        <v>iOS</v>
      </c>
      <c r="H4594" s="69" t="s">
        <v>188</v>
      </c>
      <c r="I4594" t="s">
        <v>42</v>
      </c>
      <c r="J4594" s="69">
        <f>precio_alta!W13</f>
        <v>10391</v>
      </c>
    </row>
    <row r="4595" spans="1:10" x14ac:dyDescent="0.3">
      <c r="A4595" t="str">
        <f t="shared" si="71"/>
        <v>APPLE IPHONE 17 PRO 256GBMax Negocios + Ilimitado 109.90CUOTA</v>
      </c>
      <c r="B4595" s="69" t="str">
        <f>precio_alta!A14</f>
        <v>Corriente</v>
      </c>
      <c r="C4595" s="69" t="str">
        <f>precio_alta!B14</f>
        <v>5G</v>
      </c>
      <c r="D4595" s="69" t="str">
        <f>precio_alta!C14</f>
        <v>APPLE</v>
      </c>
      <c r="E4595" s="69" t="str">
        <f>precio_alta!D14</f>
        <v>APPLE IPHONE 17 PRO 256GB</v>
      </c>
      <c r="F4595" s="69">
        <f>precio_alta!E14</f>
        <v>6909</v>
      </c>
      <c r="G4595" s="69" t="str">
        <f>precio_alta!F14</f>
        <v>iOS</v>
      </c>
      <c r="H4595" s="69" t="s">
        <v>188</v>
      </c>
      <c r="I4595" t="s">
        <v>42</v>
      </c>
      <c r="J4595" s="69">
        <f>precio_alta!W14</f>
        <v>7619</v>
      </c>
    </row>
    <row r="4596" spans="1:10" x14ac:dyDescent="0.3">
      <c r="A4596" t="str">
        <f t="shared" si="71"/>
        <v>APPLE IPHONE 17 PRO 512GBMax Negocios + Ilimitado 109.90CUOTA</v>
      </c>
      <c r="B4596" s="69" t="str">
        <f>precio_alta!A15</f>
        <v>Corriente</v>
      </c>
      <c r="C4596" s="69" t="str">
        <f>precio_alta!B15</f>
        <v>5G</v>
      </c>
      <c r="D4596" s="69" t="str">
        <f>precio_alta!C15</f>
        <v>APPLE</v>
      </c>
      <c r="E4596" s="69" t="str">
        <f>precio_alta!D15</f>
        <v>APPLE IPHONE 17 PRO 512GB</v>
      </c>
      <c r="F4596" s="69">
        <f>precio_alta!E15</f>
        <v>8169</v>
      </c>
      <c r="G4596" s="69" t="str">
        <f>precio_alta!F15</f>
        <v>iOS</v>
      </c>
      <c r="H4596" s="69" t="s">
        <v>188</v>
      </c>
      <c r="I4596" t="s">
        <v>42</v>
      </c>
      <c r="J4596" s="69">
        <f>precio_alta!W15</f>
        <v>9011</v>
      </c>
    </row>
    <row r="4597" spans="1:10" x14ac:dyDescent="0.3">
      <c r="A4597" t="str">
        <f t="shared" si="71"/>
        <v>APPLE IPHONE 17 PRO MAX 1TBMax Negocios + Ilimitado 109.90CUOTA</v>
      </c>
      <c r="B4597" s="69" t="str">
        <f>precio_alta!A16</f>
        <v>Corriente</v>
      </c>
      <c r="C4597" s="69" t="str">
        <f>precio_alta!B16</f>
        <v>5G</v>
      </c>
      <c r="D4597" s="69" t="str">
        <f>precio_alta!C16</f>
        <v>APPLE</v>
      </c>
      <c r="E4597" s="69" t="str">
        <f>precio_alta!D16</f>
        <v>APPLE IPHONE 17 PRO MAX 1TB</v>
      </c>
      <c r="F4597" s="69">
        <f>precio_alta!E16</f>
        <v>10049</v>
      </c>
      <c r="G4597" s="69" t="str">
        <f>precio_alta!F16</f>
        <v>iOS</v>
      </c>
      <c r="H4597" s="69" t="s">
        <v>188</v>
      </c>
      <c r="I4597" t="s">
        <v>42</v>
      </c>
      <c r="J4597" s="69">
        <f>precio_alta!W16</f>
        <v>11087</v>
      </c>
    </row>
    <row r="4598" spans="1:10" x14ac:dyDescent="0.3">
      <c r="A4598" t="str">
        <f t="shared" si="71"/>
        <v>APPLE IPHONE 17 PRO MAX 256GBMax Negocios + Ilimitado 109.90CUOTA</v>
      </c>
      <c r="B4598" s="69" t="str">
        <f>precio_alta!A17</f>
        <v>Corriente</v>
      </c>
      <c r="C4598" s="69" t="str">
        <f>precio_alta!B17</f>
        <v>5G</v>
      </c>
      <c r="D4598" s="69" t="str">
        <f>precio_alta!C17</f>
        <v>APPLE</v>
      </c>
      <c r="E4598" s="69" t="str">
        <f>precio_alta!D17</f>
        <v>APPLE IPHONE 17 PRO MAX 256GB</v>
      </c>
      <c r="F4598" s="69">
        <f>precio_alta!E17</f>
        <v>7539</v>
      </c>
      <c r="G4598" s="69" t="str">
        <f>precio_alta!F17</f>
        <v>iOS</v>
      </c>
      <c r="H4598" s="69" t="s">
        <v>188</v>
      </c>
      <c r="I4598" t="s">
        <v>42</v>
      </c>
      <c r="J4598" s="69">
        <f>precio_alta!W17</f>
        <v>8315</v>
      </c>
    </row>
    <row r="4599" spans="1:10" x14ac:dyDescent="0.3">
      <c r="A4599" t="str">
        <f t="shared" si="71"/>
        <v>APPLE IPHONE 17 PRO MAX 2TBMax Negocios + Ilimitado 109.90CUOTA</v>
      </c>
      <c r="B4599" s="69" t="str">
        <f>precio_alta!A18</f>
        <v>Corriente</v>
      </c>
      <c r="C4599" s="69" t="str">
        <f>precio_alta!B18</f>
        <v>5G</v>
      </c>
      <c r="D4599" s="69" t="str">
        <f>precio_alta!C18</f>
        <v>APPLE</v>
      </c>
      <c r="E4599" s="69" t="str">
        <f>precio_alta!D18</f>
        <v>APPLE IPHONE 17 PRO MAX 2TB</v>
      </c>
      <c r="F4599" s="69">
        <f>precio_alta!E18</f>
        <v>12569</v>
      </c>
      <c r="G4599" s="69" t="str">
        <f>precio_alta!F18</f>
        <v>iOS</v>
      </c>
      <c r="H4599" s="69" t="s">
        <v>188</v>
      </c>
      <c r="I4599" t="s">
        <v>42</v>
      </c>
      <c r="J4599" s="69">
        <f>precio_alta!W18</f>
        <v>13859</v>
      </c>
    </row>
    <row r="4600" spans="1:10" x14ac:dyDescent="0.3">
      <c r="A4600" t="str">
        <f t="shared" si="71"/>
        <v>APPLE IPHONE 17 PRO MAX 512GBMax Negocios + Ilimitado 109.90CUOTA</v>
      </c>
      <c r="B4600" s="69" t="str">
        <f>precio_alta!A19</f>
        <v>Corriente</v>
      </c>
      <c r="C4600" s="69" t="str">
        <f>precio_alta!B19</f>
        <v>5G</v>
      </c>
      <c r="D4600" s="69" t="str">
        <f>precio_alta!C19</f>
        <v>APPLE</v>
      </c>
      <c r="E4600" s="69" t="str">
        <f>precio_alta!D19</f>
        <v>APPLE IPHONE 17 PRO MAX 512GB</v>
      </c>
      <c r="F4600" s="69">
        <f>precio_alta!E19</f>
        <v>8799</v>
      </c>
      <c r="G4600" s="69" t="str">
        <f>precio_alta!F19</f>
        <v>iOS</v>
      </c>
      <c r="H4600" s="69" t="s">
        <v>188</v>
      </c>
      <c r="I4600" t="s">
        <v>42</v>
      </c>
      <c r="J4600" s="69">
        <f>precio_alta!W19</f>
        <v>9695</v>
      </c>
    </row>
    <row r="4601" spans="1:10" x14ac:dyDescent="0.3">
      <c r="A4601" t="str">
        <f t="shared" si="71"/>
        <v>APPLE IPHONE 17E 256GBMax Negocios + Ilimitado 109.90CUOTA</v>
      </c>
      <c r="B4601" s="69" t="str">
        <f>precio_alta!A20</f>
        <v>Corriente</v>
      </c>
      <c r="C4601" s="69" t="str">
        <f>precio_alta!B20</f>
        <v>5G</v>
      </c>
      <c r="D4601" s="69" t="str">
        <f>precio_alta!C20</f>
        <v>APPLE</v>
      </c>
      <c r="E4601" s="69" t="str">
        <f>precio_alta!D20</f>
        <v>APPLE IPHONE 17E 256GB</v>
      </c>
      <c r="F4601" s="69">
        <f>precio_alta!E20</f>
        <v>3769</v>
      </c>
      <c r="G4601" s="69" t="str">
        <f>precio_alta!F20</f>
        <v>iOS</v>
      </c>
      <c r="H4601" s="69" t="s">
        <v>188</v>
      </c>
      <c r="I4601" t="s">
        <v>42</v>
      </c>
      <c r="J4601" s="69">
        <f>precio_alta!W20</f>
        <v>4151</v>
      </c>
    </row>
    <row r="4602" spans="1:10" x14ac:dyDescent="0.3">
      <c r="A4602" t="str">
        <f t="shared" si="71"/>
        <v>HONOR 400 512GB 5GMax Negocios + Ilimitado 109.90CUOTA</v>
      </c>
      <c r="B4602" s="69" t="str">
        <f>precio_alta!A21</f>
        <v>Corriente</v>
      </c>
      <c r="C4602" s="69" t="str">
        <f>precio_alta!B21</f>
        <v>5G</v>
      </c>
      <c r="D4602" s="69" t="str">
        <f>precio_alta!C21</f>
        <v>HONOR</v>
      </c>
      <c r="E4602" s="69" t="str">
        <f>precio_alta!D21</f>
        <v>HONOR 400 512GB 5G</v>
      </c>
      <c r="F4602" s="69">
        <f>precio_alta!E21</f>
        <v>2099</v>
      </c>
      <c r="G4602" s="69" t="str">
        <f>precio_alta!F21</f>
        <v>Android</v>
      </c>
      <c r="H4602" s="69" t="s">
        <v>188</v>
      </c>
      <c r="I4602" t="s">
        <v>42</v>
      </c>
      <c r="J4602" s="69">
        <f>precio_alta!W21</f>
        <v>2315</v>
      </c>
    </row>
    <row r="4603" spans="1:10" x14ac:dyDescent="0.3">
      <c r="A4603" t="str">
        <f t="shared" si="71"/>
        <v>HONOR 400 LITE 256GB 5GMax Negocios + Ilimitado 109.90CUOTA</v>
      </c>
      <c r="B4603" s="69" t="str">
        <f>precio_alta!A22</f>
        <v>Corriente</v>
      </c>
      <c r="C4603" s="69" t="str">
        <f>precio_alta!B22</f>
        <v>5G</v>
      </c>
      <c r="D4603" s="69" t="str">
        <f>precio_alta!C22</f>
        <v>HONOR</v>
      </c>
      <c r="E4603" s="69" t="str">
        <f>precio_alta!D22</f>
        <v>HONOR 400 LITE 256GB 5G</v>
      </c>
      <c r="F4603" s="69">
        <f>precio_alta!E22</f>
        <v>1519</v>
      </c>
      <c r="G4603" s="69" t="str">
        <f>precio_alta!F22</f>
        <v>Android</v>
      </c>
      <c r="H4603" s="69" t="s">
        <v>188</v>
      </c>
      <c r="I4603" t="s">
        <v>42</v>
      </c>
      <c r="J4603" s="69">
        <f>precio_alta!W22</f>
        <v>1667</v>
      </c>
    </row>
    <row r="4604" spans="1:10" x14ac:dyDescent="0.3">
      <c r="A4604" t="str">
        <f t="shared" si="71"/>
        <v>HONOR 400 PRO 512GB 5GMax Negocios + Ilimitado 109.90CUOTA</v>
      </c>
      <c r="B4604" s="69" t="str">
        <f>precio_alta!A23</f>
        <v>Corriente</v>
      </c>
      <c r="C4604" s="69" t="str">
        <f>precio_alta!B23</f>
        <v>5G</v>
      </c>
      <c r="D4604" s="69" t="str">
        <f>precio_alta!C23</f>
        <v>HONOR</v>
      </c>
      <c r="E4604" s="69" t="str">
        <f>precio_alta!D23</f>
        <v>HONOR 400 PRO 512GB 5G</v>
      </c>
      <c r="F4604" s="69">
        <f>precio_alta!E23</f>
        <v>3349</v>
      </c>
      <c r="G4604" s="69" t="str">
        <f>precio_alta!F23</f>
        <v>Android</v>
      </c>
      <c r="H4604" s="69" t="s">
        <v>188</v>
      </c>
      <c r="I4604" t="s">
        <v>42</v>
      </c>
      <c r="J4604" s="69">
        <f>precio_alta!W23</f>
        <v>3695</v>
      </c>
    </row>
    <row r="4605" spans="1:10" x14ac:dyDescent="0.3">
      <c r="A4605" t="str">
        <f t="shared" si="71"/>
        <v>HONOR 600 512GB 5GMax Negocios + Ilimitado 109.90CUOTA</v>
      </c>
      <c r="B4605" s="69" t="str">
        <f>precio_alta!A24</f>
        <v>Corriente</v>
      </c>
      <c r="C4605" s="69" t="str">
        <f>precio_alta!B24</f>
        <v>5G</v>
      </c>
      <c r="D4605" s="69" t="str">
        <f>precio_alta!C24</f>
        <v>HONOR</v>
      </c>
      <c r="E4605" s="69" t="str">
        <f>precio_alta!D24</f>
        <v>HONOR 600 512GB 5G</v>
      </c>
      <c r="F4605" s="69">
        <f>precio_alta!E24</f>
        <v>2959</v>
      </c>
      <c r="G4605" s="69" t="str">
        <f>precio_alta!F24</f>
        <v>Android</v>
      </c>
      <c r="H4605" s="69" t="s">
        <v>188</v>
      </c>
      <c r="I4605" t="s">
        <v>42</v>
      </c>
      <c r="J4605" s="69">
        <f>precio_alta!W24</f>
        <v>3263</v>
      </c>
    </row>
    <row r="4606" spans="1:10" x14ac:dyDescent="0.3">
      <c r="A4606" t="str">
        <f t="shared" si="71"/>
        <v>HONOR 600 PRO 512GB 5GMax Negocios + Ilimitado 109.90CUOTA</v>
      </c>
      <c r="B4606" s="69" t="str">
        <f>precio_alta!A25</f>
        <v>Corriente</v>
      </c>
      <c r="C4606" s="69" t="str">
        <f>precio_alta!B25</f>
        <v>5G</v>
      </c>
      <c r="D4606" s="69" t="str">
        <f>precio_alta!C25</f>
        <v>HONOR</v>
      </c>
      <c r="E4606" s="69" t="str">
        <f>precio_alta!D25</f>
        <v>HONOR 600 PRO 512GB 5G</v>
      </c>
      <c r="F4606" s="69">
        <f>precio_alta!E25</f>
        <v>3909</v>
      </c>
      <c r="G4606" s="69" t="str">
        <f>precio_alta!F25</f>
        <v>Android</v>
      </c>
      <c r="H4606" s="69" t="s">
        <v>188</v>
      </c>
      <c r="I4606" t="s">
        <v>42</v>
      </c>
      <c r="J4606" s="69">
        <f>precio_alta!W25</f>
        <v>4307</v>
      </c>
    </row>
    <row r="4607" spans="1:10" x14ac:dyDescent="0.3">
      <c r="A4607" t="str">
        <f t="shared" si="71"/>
        <v>HONOR 600 SMART 256GB 5GMax Negocios + Ilimitado 109.90CUOTA</v>
      </c>
      <c r="B4607" s="69" t="str">
        <f>precio_alta!A26</f>
        <v>Corriente</v>
      </c>
      <c r="C4607" s="69" t="str">
        <f>precio_alta!B26</f>
        <v>5G</v>
      </c>
      <c r="D4607" s="69" t="str">
        <f>precio_alta!C26</f>
        <v>HONOR</v>
      </c>
      <c r="E4607" s="69" t="str">
        <f>precio_alta!D26</f>
        <v>HONOR 600 SMART 256GB 5G</v>
      </c>
      <c r="F4607" s="69">
        <f>precio_alta!E26</f>
        <v>1659</v>
      </c>
      <c r="G4607" s="69" t="str">
        <f>precio_alta!F26</f>
        <v>Android</v>
      </c>
      <c r="H4607" s="69" t="s">
        <v>188</v>
      </c>
      <c r="I4607" t="s">
        <v>42</v>
      </c>
      <c r="J4607" s="69">
        <f>precio_alta!W26</f>
        <v>1823</v>
      </c>
    </row>
    <row r="4608" spans="1:10" x14ac:dyDescent="0.3">
      <c r="A4608" t="str">
        <f t="shared" si="71"/>
        <v>HONOR 600E 512GB 5GMax Negocios + Ilimitado 109.90CUOTA</v>
      </c>
      <c r="B4608" s="69" t="str">
        <f>precio_alta!A27</f>
        <v>Corriente</v>
      </c>
      <c r="C4608" s="69" t="str">
        <f>precio_alta!B27</f>
        <v>5G</v>
      </c>
      <c r="D4608" s="69" t="str">
        <f>precio_alta!C27</f>
        <v>HONOR</v>
      </c>
      <c r="E4608" s="69" t="str">
        <f>precio_alta!D27</f>
        <v>HONOR 600E 512GB 5G</v>
      </c>
      <c r="F4608" s="69">
        <f>precio_alta!E27</f>
        <v>2149</v>
      </c>
      <c r="G4608" s="69" t="str">
        <f>precio_alta!F27</f>
        <v>Android</v>
      </c>
      <c r="H4608" s="69" t="s">
        <v>188</v>
      </c>
      <c r="I4608" t="s">
        <v>42</v>
      </c>
      <c r="J4608" s="69">
        <f>precio_alta!W27</f>
        <v>2363</v>
      </c>
    </row>
    <row r="4609" spans="1:10" x14ac:dyDescent="0.3">
      <c r="A4609" t="str">
        <f t="shared" si="71"/>
        <v>HONOR 70 256GBMax Negocios + Ilimitado 109.90CUOTA</v>
      </c>
      <c r="B4609" s="69" t="str">
        <f>precio_alta!A28</f>
        <v>Corriente</v>
      </c>
      <c r="C4609" s="69" t="str">
        <f>precio_alta!B28</f>
        <v>5G</v>
      </c>
      <c r="D4609" s="69" t="str">
        <f>precio_alta!C28</f>
        <v>HONOR</v>
      </c>
      <c r="E4609" s="69" t="str">
        <f>precio_alta!D28</f>
        <v>HONOR 70 256GB</v>
      </c>
      <c r="F4609" s="69">
        <f>precio_alta!E28</f>
        <v>2859</v>
      </c>
      <c r="G4609" s="69" t="str">
        <f>precio_alta!F28</f>
        <v>Android</v>
      </c>
      <c r="H4609" s="69" t="s">
        <v>188</v>
      </c>
      <c r="I4609" t="s">
        <v>42</v>
      </c>
      <c r="J4609" s="69">
        <f>precio_alta!W28</f>
        <v>3155</v>
      </c>
    </row>
    <row r="4610" spans="1:10" x14ac:dyDescent="0.3">
      <c r="A4610" t="str">
        <f t="shared" si="71"/>
        <v>HONOR MAGIC 7 LITE 512GB 5GMax Negocios + Ilimitado 109.90CUOTA</v>
      </c>
      <c r="B4610" s="69" t="str">
        <f>precio_alta!A29</f>
        <v>Corriente</v>
      </c>
      <c r="C4610" s="69" t="str">
        <f>precio_alta!B29</f>
        <v>5G</v>
      </c>
      <c r="D4610" s="69" t="str">
        <f>precio_alta!C29</f>
        <v>HONOR</v>
      </c>
      <c r="E4610" s="69" t="str">
        <f>precio_alta!D29</f>
        <v>HONOR MAGIC 7 LITE 512GB 5G</v>
      </c>
      <c r="F4610" s="69">
        <f>precio_alta!E29</f>
        <v>1849</v>
      </c>
      <c r="G4610" s="69" t="str">
        <f>precio_alta!F29</f>
        <v>Android</v>
      </c>
      <c r="H4610" s="69" t="s">
        <v>188</v>
      </c>
      <c r="I4610" t="s">
        <v>42</v>
      </c>
      <c r="J4610" s="69">
        <f>precio_alta!W29</f>
        <v>2039</v>
      </c>
    </row>
    <row r="4611" spans="1:10" x14ac:dyDescent="0.3">
      <c r="A4611" t="str">
        <f t="shared" ref="A4611:A4674" si="72">CONCATENATE(E4611,I4611,H4611)</f>
        <v>HONOR MAGIC 8 LITE 512GB 5GMax Negocios + Ilimitado 109.90CUOTA</v>
      </c>
      <c r="B4611" s="69" t="str">
        <f>precio_alta!A30</f>
        <v>Corriente</v>
      </c>
      <c r="C4611" s="69" t="str">
        <f>precio_alta!B30</f>
        <v>5G</v>
      </c>
      <c r="D4611" s="69" t="str">
        <f>precio_alta!C30</f>
        <v>HONOR</v>
      </c>
      <c r="E4611" s="69" t="str">
        <f>precio_alta!D30</f>
        <v>HONOR MAGIC 8 LITE 512GB 5G</v>
      </c>
      <c r="F4611" s="69">
        <f>precio_alta!E30</f>
        <v>1779</v>
      </c>
      <c r="G4611" s="69" t="str">
        <f>precio_alta!F30</f>
        <v>Android</v>
      </c>
      <c r="H4611" s="69" t="s">
        <v>188</v>
      </c>
      <c r="I4611" t="s">
        <v>42</v>
      </c>
      <c r="J4611" s="69">
        <f>precio_alta!W30</f>
        <v>1955</v>
      </c>
    </row>
    <row r="4612" spans="1:10" x14ac:dyDescent="0.3">
      <c r="A4612" t="str">
        <f t="shared" si="72"/>
        <v>HONOR MAGIC 8 PRO 512GB 5GMax Negocios + Ilimitado 109.90CUOTA</v>
      </c>
      <c r="B4612" s="69" t="str">
        <f>precio_alta!A31</f>
        <v>Corriente</v>
      </c>
      <c r="C4612" s="69" t="str">
        <f>precio_alta!B31</f>
        <v>5G</v>
      </c>
      <c r="D4612" s="69" t="str">
        <f>precio_alta!C31</f>
        <v>HONOR</v>
      </c>
      <c r="E4612" s="69" t="str">
        <f>precio_alta!D31</f>
        <v>HONOR MAGIC 8 PRO 512GB 5G</v>
      </c>
      <c r="F4612" s="69">
        <f>precio_alta!E31</f>
        <v>5789</v>
      </c>
      <c r="G4612" s="69" t="str">
        <f>precio_alta!F31</f>
        <v>Android</v>
      </c>
      <c r="H4612" s="69" t="s">
        <v>188</v>
      </c>
      <c r="I4612" t="s">
        <v>42</v>
      </c>
      <c r="J4612" s="69">
        <f>precio_alta!W31</f>
        <v>6383</v>
      </c>
    </row>
    <row r="4613" spans="1:10" x14ac:dyDescent="0.3">
      <c r="A4613" t="str">
        <f t="shared" si="72"/>
        <v>HONOR X5C 128GBMax Negocios + Ilimitado 109.90CUOTA</v>
      </c>
      <c r="B4613" s="69" t="str">
        <f>precio_alta!A32</f>
        <v>Corriente</v>
      </c>
      <c r="C4613" s="69" t="str">
        <f>precio_alta!B32</f>
        <v>4G</v>
      </c>
      <c r="D4613" s="69" t="str">
        <f>precio_alta!C32</f>
        <v>HONOR</v>
      </c>
      <c r="E4613" s="69" t="str">
        <f>precio_alta!D32</f>
        <v>HONOR X5C 128GB</v>
      </c>
      <c r="F4613" s="69">
        <f>precio_alta!E32</f>
        <v>399</v>
      </c>
      <c r="G4613" s="69" t="str">
        <f>precio_alta!F32</f>
        <v>Android</v>
      </c>
      <c r="H4613" s="69" t="s">
        <v>188</v>
      </c>
      <c r="I4613" t="s">
        <v>42</v>
      </c>
      <c r="J4613" s="69">
        <f>precio_alta!W32</f>
        <v>431</v>
      </c>
    </row>
    <row r="4614" spans="1:10" x14ac:dyDescent="0.3">
      <c r="A4614" t="str">
        <f t="shared" si="72"/>
        <v>HONOR X5C PLUS 256GBMax Negocios + Ilimitado 109.90CUOTA</v>
      </c>
      <c r="B4614" s="69" t="str">
        <f>precio_alta!A33</f>
        <v>Corriente</v>
      </c>
      <c r="C4614" s="69" t="str">
        <f>precio_alta!B33</f>
        <v>4G</v>
      </c>
      <c r="D4614" s="69" t="str">
        <f>precio_alta!C33</f>
        <v>HONOR</v>
      </c>
      <c r="E4614" s="69" t="str">
        <f>precio_alta!D33</f>
        <v>HONOR X5C PLUS 256GB</v>
      </c>
      <c r="F4614" s="69">
        <f>precio_alta!E33</f>
        <v>499</v>
      </c>
      <c r="G4614" s="69" t="str">
        <f>precio_alta!F33</f>
        <v>Android</v>
      </c>
      <c r="H4614" s="69" t="s">
        <v>188</v>
      </c>
      <c r="I4614" t="s">
        <v>42</v>
      </c>
      <c r="J4614" s="69">
        <f>precio_alta!W33</f>
        <v>551</v>
      </c>
    </row>
    <row r="4615" spans="1:10" x14ac:dyDescent="0.3">
      <c r="A4615" t="str">
        <f t="shared" si="72"/>
        <v>HONOR X5D 128GBMax Negocios + Ilimitado 109.90CUOTA</v>
      </c>
      <c r="B4615" s="69" t="str">
        <f>precio_alta!A34</f>
        <v>Corriente</v>
      </c>
      <c r="C4615" s="69" t="str">
        <f>precio_alta!B34</f>
        <v>4G</v>
      </c>
      <c r="D4615" s="69" t="str">
        <f>precio_alta!C34</f>
        <v>HONOR</v>
      </c>
      <c r="E4615" s="69" t="str">
        <f>precio_alta!D34</f>
        <v>HONOR X5D 128GB</v>
      </c>
      <c r="F4615" s="69">
        <f>precio_alta!E34</f>
        <v>449</v>
      </c>
      <c r="G4615" s="69" t="str">
        <f>precio_alta!F34</f>
        <v>Android</v>
      </c>
      <c r="H4615" s="69" t="s">
        <v>188</v>
      </c>
      <c r="I4615" t="s">
        <v>42</v>
      </c>
      <c r="J4615" s="69">
        <f>precio_alta!W34</f>
        <v>491</v>
      </c>
    </row>
    <row r="4616" spans="1:10" x14ac:dyDescent="0.3">
      <c r="A4616" t="str">
        <f t="shared" si="72"/>
        <v>HONOR X5D 256GBMax Negocios + Ilimitado 109.90CUOTA</v>
      </c>
      <c r="B4616" s="69" t="str">
        <f>precio_alta!A35</f>
        <v>Corriente</v>
      </c>
      <c r="C4616" s="69" t="str">
        <f>precio_alta!B35</f>
        <v>4G</v>
      </c>
      <c r="D4616" s="69" t="str">
        <f>precio_alta!C35</f>
        <v>HONOR</v>
      </c>
      <c r="E4616" s="69" t="str">
        <f>precio_alta!D35</f>
        <v>HONOR X5D 256GB</v>
      </c>
      <c r="F4616" s="69">
        <f>precio_alta!E35</f>
        <v>589</v>
      </c>
      <c r="G4616" s="69" t="str">
        <f>precio_alta!F35</f>
        <v>Android</v>
      </c>
      <c r="H4616" s="69" t="s">
        <v>188</v>
      </c>
      <c r="I4616" t="s">
        <v>42</v>
      </c>
      <c r="J4616" s="69">
        <f>precio_alta!W35</f>
        <v>647</v>
      </c>
    </row>
    <row r="4617" spans="1:10" x14ac:dyDescent="0.3">
      <c r="A4617" t="str">
        <f t="shared" si="72"/>
        <v>HONOR X6C 256GBMax Negocios + Ilimitado 109.90CUOTA</v>
      </c>
      <c r="B4617" s="69" t="str">
        <f>precio_alta!A36</f>
        <v>Corriente</v>
      </c>
      <c r="C4617" s="69" t="str">
        <f>precio_alta!B36</f>
        <v>4G</v>
      </c>
      <c r="D4617" s="69" t="str">
        <f>precio_alta!C36</f>
        <v>HONOR</v>
      </c>
      <c r="E4617" s="69" t="str">
        <f>precio_alta!D36</f>
        <v>HONOR X6C 256GB</v>
      </c>
      <c r="F4617" s="69">
        <f>precio_alta!E36</f>
        <v>699</v>
      </c>
      <c r="G4617" s="69" t="str">
        <f>precio_alta!F36</f>
        <v>Android</v>
      </c>
      <c r="H4617" s="69" t="s">
        <v>188</v>
      </c>
      <c r="I4617" t="s">
        <v>42</v>
      </c>
      <c r="J4617" s="69">
        <f>precio_alta!W36</f>
        <v>767</v>
      </c>
    </row>
    <row r="4618" spans="1:10" x14ac:dyDescent="0.3">
      <c r="A4618" t="str">
        <f t="shared" si="72"/>
        <v>HONOR X6D 256GB 5GMax Negocios + Ilimitado 109.90CUOTA</v>
      </c>
      <c r="B4618" s="69" t="str">
        <f>precio_alta!A37</f>
        <v>Corriente</v>
      </c>
      <c r="C4618" s="69" t="str">
        <f>precio_alta!B37</f>
        <v>5G</v>
      </c>
      <c r="D4618" s="69" t="str">
        <f>precio_alta!C37</f>
        <v>HONOR</v>
      </c>
      <c r="E4618" s="69" t="str">
        <f>precio_alta!D37</f>
        <v>HONOR X6D 256GB 5G</v>
      </c>
      <c r="F4618" s="69">
        <f>precio_alta!E37</f>
        <v>829</v>
      </c>
      <c r="G4618" s="69" t="str">
        <f>precio_alta!F37</f>
        <v>Android</v>
      </c>
      <c r="H4618" s="69" t="s">
        <v>188</v>
      </c>
      <c r="I4618" t="s">
        <v>42</v>
      </c>
      <c r="J4618" s="69">
        <f>precio_alta!W37</f>
        <v>911</v>
      </c>
    </row>
    <row r="4619" spans="1:10" x14ac:dyDescent="0.3">
      <c r="A4619" t="str">
        <f t="shared" si="72"/>
        <v>HONOR X7D 256GB 5GMax Negocios + Ilimitado 109.90CUOTA</v>
      </c>
      <c r="B4619" s="69" t="str">
        <f>precio_alta!A38</f>
        <v>Corriente</v>
      </c>
      <c r="C4619" s="69" t="str">
        <f>precio_alta!B38</f>
        <v>5G</v>
      </c>
      <c r="D4619" s="69" t="str">
        <f>precio_alta!C38</f>
        <v>HONOR</v>
      </c>
      <c r="E4619" s="69" t="str">
        <f>precio_alta!D38</f>
        <v>HONOR X7D 256GB 5G</v>
      </c>
      <c r="F4619" s="69">
        <f>precio_alta!E38</f>
        <v>879</v>
      </c>
      <c r="G4619" s="69" t="str">
        <f>precio_alta!F38</f>
        <v>Android</v>
      </c>
      <c r="H4619" s="69" t="s">
        <v>188</v>
      </c>
      <c r="I4619" t="s">
        <v>42</v>
      </c>
      <c r="J4619" s="69">
        <f>precio_alta!W38</f>
        <v>971</v>
      </c>
    </row>
    <row r="4620" spans="1:10" x14ac:dyDescent="0.3">
      <c r="A4620" t="str">
        <f t="shared" si="72"/>
        <v>HONOR X7E PLUS 256GB 5GMax Negocios + Ilimitado 109.90CUOTA</v>
      </c>
      <c r="B4620" s="69" t="str">
        <f>precio_alta!A39</f>
        <v>Corriente</v>
      </c>
      <c r="C4620" s="69" t="str">
        <f>precio_alta!B39</f>
        <v>5G</v>
      </c>
      <c r="D4620" s="69" t="str">
        <f>precio_alta!C39</f>
        <v>HONOR</v>
      </c>
      <c r="E4620" s="69" t="str">
        <f>precio_alta!D39</f>
        <v>HONOR X7E PLUS 256GB 5G</v>
      </c>
      <c r="F4620" s="69">
        <f>precio_alta!E39</f>
        <v>1179</v>
      </c>
      <c r="G4620" s="69" t="str">
        <f>precio_alta!F39</f>
        <v>Android</v>
      </c>
      <c r="H4620" s="69" t="s">
        <v>188</v>
      </c>
      <c r="I4620" t="s">
        <v>42</v>
      </c>
      <c r="J4620" s="69">
        <f>precio_alta!W39</f>
        <v>1307</v>
      </c>
    </row>
    <row r="4621" spans="1:10" x14ac:dyDescent="0.3">
      <c r="A4621" t="str">
        <f t="shared" si="72"/>
        <v>HONOR X8C 256GB 5GMax Negocios + Ilimitado 109.90CUOTA</v>
      </c>
      <c r="B4621" s="69" t="str">
        <f>precio_alta!A40</f>
        <v>Corriente</v>
      </c>
      <c r="C4621" s="69" t="str">
        <f>precio_alta!B40</f>
        <v>5G</v>
      </c>
      <c r="D4621" s="69" t="str">
        <f>precio_alta!C40</f>
        <v>HONOR</v>
      </c>
      <c r="E4621" s="69" t="str">
        <f>precio_alta!D40</f>
        <v>HONOR X8C 256GB 5G</v>
      </c>
      <c r="F4621" s="69">
        <f>precio_alta!E40</f>
        <v>1189</v>
      </c>
      <c r="G4621" s="69" t="str">
        <f>precio_alta!F40</f>
        <v>Android</v>
      </c>
      <c r="H4621" s="69" t="s">
        <v>188</v>
      </c>
      <c r="I4621" t="s">
        <v>42</v>
      </c>
      <c r="J4621" s="69">
        <f>precio_alta!W40</f>
        <v>1307</v>
      </c>
    </row>
    <row r="4622" spans="1:10" x14ac:dyDescent="0.3">
      <c r="A4622" t="str">
        <f t="shared" si="72"/>
        <v>HUAWEI WATCH KIDS 4 PROMax Negocios + Ilimitado 109.90CUOTA</v>
      </c>
      <c r="B4622" s="69" t="str">
        <f>precio_alta!A41</f>
        <v>Corriente</v>
      </c>
      <c r="C4622" s="69" t="str">
        <f>precio_alta!B41</f>
        <v>4G</v>
      </c>
      <c r="D4622" s="69" t="str">
        <f>precio_alta!C41</f>
        <v>HUAWEI</v>
      </c>
      <c r="E4622" s="69" t="str">
        <f>precio_alta!D41</f>
        <v>HUAWEI WATCH KIDS 4 PRO</v>
      </c>
      <c r="F4622" s="69">
        <f>precio_alta!E41</f>
        <v>649</v>
      </c>
      <c r="G4622" s="69" t="str">
        <f>precio_alta!F41</f>
        <v>Android</v>
      </c>
      <c r="H4622" s="69" t="s">
        <v>188</v>
      </c>
      <c r="I4622" t="s">
        <v>42</v>
      </c>
      <c r="J4622" s="69">
        <f>precio_alta!W41</f>
        <v>719</v>
      </c>
    </row>
    <row r="4623" spans="1:10" x14ac:dyDescent="0.3">
      <c r="A4623" t="str">
        <f t="shared" si="72"/>
        <v>MOTOROLA MOTO EDGE 60 512GB 5GMax Negocios + Ilimitado 109.90CUOTA</v>
      </c>
      <c r="B4623" s="69" t="str">
        <f>precio_alta!A42</f>
        <v>Corriente</v>
      </c>
      <c r="C4623" s="69" t="str">
        <f>precio_alta!B42</f>
        <v>5G</v>
      </c>
      <c r="D4623" s="69" t="str">
        <f>precio_alta!C42</f>
        <v>MOTOROLA</v>
      </c>
      <c r="E4623" s="69" t="str">
        <f>precio_alta!D42</f>
        <v>MOTOROLA MOTO EDGE 60 512GB 5G</v>
      </c>
      <c r="F4623" s="69">
        <f>precio_alta!E42</f>
        <v>1989</v>
      </c>
      <c r="G4623" s="69" t="str">
        <f>precio_alta!F42</f>
        <v>Android</v>
      </c>
      <c r="H4623" s="69" t="s">
        <v>188</v>
      </c>
      <c r="I4623" t="s">
        <v>42</v>
      </c>
      <c r="J4623" s="69">
        <f>precio_alta!W42</f>
        <v>2195</v>
      </c>
    </row>
    <row r="4624" spans="1:10" x14ac:dyDescent="0.3">
      <c r="A4624" t="str">
        <f t="shared" si="72"/>
        <v>MOTOROLA MOTO EDGE 60 FUSION 256GB 5GMax Negocios + Ilimitado 109.90CUOTA</v>
      </c>
      <c r="B4624" s="69" t="str">
        <f>precio_alta!A43</f>
        <v>Corriente</v>
      </c>
      <c r="C4624" s="69" t="str">
        <f>precio_alta!B43</f>
        <v>5G</v>
      </c>
      <c r="D4624" s="69" t="str">
        <f>precio_alta!C43</f>
        <v>MOTOROLA</v>
      </c>
      <c r="E4624" s="69" t="str">
        <f>precio_alta!D43</f>
        <v>MOTOROLA MOTO EDGE 60 FUSION 256GB 5G</v>
      </c>
      <c r="F4624" s="69">
        <f>precio_alta!E43</f>
        <v>1439</v>
      </c>
      <c r="G4624" s="69" t="str">
        <f>precio_alta!F43</f>
        <v>Android</v>
      </c>
      <c r="H4624" s="69" t="s">
        <v>188</v>
      </c>
      <c r="I4624" t="s">
        <v>42</v>
      </c>
      <c r="J4624" s="69">
        <f>precio_alta!W43</f>
        <v>1583</v>
      </c>
    </row>
    <row r="4625" spans="1:10" x14ac:dyDescent="0.3">
      <c r="A4625" t="str">
        <f t="shared" si="72"/>
        <v>MOTOROLA MOTO EDGE 60 PRO 512GB 5GMax Negocios + Ilimitado 109.90CUOTA</v>
      </c>
      <c r="B4625" s="69" t="str">
        <f>precio_alta!A44</f>
        <v>Corriente</v>
      </c>
      <c r="C4625" s="69" t="str">
        <f>precio_alta!B44</f>
        <v>5G</v>
      </c>
      <c r="D4625" s="69" t="str">
        <f>precio_alta!C44</f>
        <v>MOTOROLA</v>
      </c>
      <c r="E4625" s="69" t="str">
        <f>precio_alta!D44</f>
        <v>MOTOROLA MOTO EDGE 60 PRO 512GB 5G</v>
      </c>
      <c r="F4625" s="69">
        <f>precio_alta!E44</f>
        <v>2649</v>
      </c>
      <c r="G4625" s="69" t="str">
        <f>precio_alta!F44</f>
        <v>Android</v>
      </c>
      <c r="H4625" s="69" t="s">
        <v>188</v>
      </c>
      <c r="I4625" t="s">
        <v>42</v>
      </c>
      <c r="J4625" s="69">
        <f>precio_alta!W44</f>
        <v>2927</v>
      </c>
    </row>
    <row r="4626" spans="1:10" x14ac:dyDescent="0.3">
      <c r="A4626" t="str">
        <f t="shared" si="72"/>
        <v>MOTOROLA MOTO EDGE 70 512GB 5GMax Negocios + Ilimitado 109.90CUOTA</v>
      </c>
      <c r="B4626" s="69" t="str">
        <f>precio_alta!A45</f>
        <v>Corriente</v>
      </c>
      <c r="C4626" s="69" t="str">
        <f>precio_alta!B45</f>
        <v>5G</v>
      </c>
      <c r="D4626" s="69" t="str">
        <f>precio_alta!C45</f>
        <v>MOTOROLA</v>
      </c>
      <c r="E4626" s="69" t="str">
        <f>precio_alta!D45</f>
        <v>MOTOROLA MOTO EDGE 70 512GB 5G</v>
      </c>
      <c r="F4626" s="69">
        <f>precio_alta!E45</f>
        <v>2549</v>
      </c>
      <c r="G4626" s="69" t="str">
        <f>precio_alta!F45</f>
        <v>Android</v>
      </c>
      <c r="H4626" s="69" t="s">
        <v>188</v>
      </c>
      <c r="I4626" t="s">
        <v>42</v>
      </c>
      <c r="J4626" s="69">
        <f>precio_alta!W45</f>
        <v>2807</v>
      </c>
    </row>
    <row r="4627" spans="1:10" x14ac:dyDescent="0.3">
      <c r="A4627" t="str">
        <f t="shared" si="72"/>
        <v>MOTOROLA MOTO EDGE 70 FUSION 256GB 5GMax Negocios + Ilimitado 109.90CUOTA</v>
      </c>
      <c r="B4627" s="69" t="str">
        <f>precio_alta!A46</f>
        <v>Corriente</v>
      </c>
      <c r="C4627" s="69" t="str">
        <f>precio_alta!B46</f>
        <v>5G</v>
      </c>
      <c r="D4627" s="69" t="str">
        <f>precio_alta!C46</f>
        <v>MOTOROLA</v>
      </c>
      <c r="E4627" s="69" t="str">
        <f>precio_alta!D46</f>
        <v>MOTOROLA MOTO EDGE 70 FUSION 256GB 5G</v>
      </c>
      <c r="F4627" s="69">
        <f>precio_alta!E46</f>
        <v>1899</v>
      </c>
      <c r="G4627" s="69" t="str">
        <f>precio_alta!F46</f>
        <v>Android</v>
      </c>
      <c r="H4627" s="69" t="s">
        <v>188</v>
      </c>
      <c r="I4627" t="s">
        <v>42</v>
      </c>
      <c r="J4627" s="69">
        <f>precio_alta!W46</f>
        <v>2087</v>
      </c>
    </row>
    <row r="4628" spans="1:10" x14ac:dyDescent="0.3">
      <c r="A4628" t="str">
        <f t="shared" si="72"/>
        <v>MOTOROLA MOTO EDGE 70 PRO 512GB 5GMax Negocios + Ilimitado 109.90CUOTA</v>
      </c>
      <c r="B4628" s="69" t="str">
        <f>precio_alta!A47</f>
        <v>Corriente</v>
      </c>
      <c r="C4628" s="69" t="str">
        <f>precio_alta!B47</f>
        <v>5G</v>
      </c>
      <c r="D4628" s="69" t="str">
        <f>precio_alta!C47</f>
        <v>MOTOROLA</v>
      </c>
      <c r="E4628" s="69" t="str">
        <f>precio_alta!D47</f>
        <v>MOTOROLA MOTO EDGE 70 PRO 512GB 5G</v>
      </c>
      <c r="F4628" s="69">
        <f>precio_alta!E47</f>
        <v>3619</v>
      </c>
      <c r="G4628" s="69" t="str">
        <f>precio_alta!F47</f>
        <v>Android</v>
      </c>
      <c r="H4628" s="69" t="s">
        <v>188</v>
      </c>
      <c r="I4628" t="s">
        <v>42</v>
      </c>
      <c r="J4628" s="69">
        <f>precio_alta!W47</f>
        <v>3995</v>
      </c>
    </row>
    <row r="4629" spans="1:10" x14ac:dyDescent="0.3">
      <c r="A4629" t="str">
        <f t="shared" si="72"/>
        <v>MOTOROLA MOTO G06 128GBMax Negocios + Ilimitado 109.90CUOTA</v>
      </c>
      <c r="B4629" s="69" t="str">
        <f>precio_alta!A48</f>
        <v>Corriente</v>
      </c>
      <c r="C4629" s="69" t="str">
        <f>precio_alta!B48</f>
        <v>4G</v>
      </c>
      <c r="D4629" s="69" t="str">
        <f>precio_alta!C48</f>
        <v>MOTOROLA</v>
      </c>
      <c r="E4629" s="69" t="str">
        <f>precio_alta!D48</f>
        <v>MOTOROLA MOTO G06 128GB</v>
      </c>
      <c r="F4629" s="69">
        <f>precio_alta!E48</f>
        <v>619</v>
      </c>
      <c r="G4629" s="69" t="str">
        <f>precio_alta!F48</f>
        <v>Android</v>
      </c>
      <c r="H4629" s="69" t="s">
        <v>188</v>
      </c>
      <c r="I4629" t="s">
        <v>42</v>
      </c>
      <c r="J4629" s="69">
        <f>precio_alta!W48</f>
        <v>683</v>
      </c>
    </row>
    <row r="4630" spans="1:10" x14ac:dyDescent="0.3">
      <c r="A4630" t="str">
        <f t="shared" si="72"/>
        <v>MOTOROLA MOTO G06 256GBMax Negocios + Ilimitado 109.90CUOTA</v>
      </c>
      <c r="B4630" s="69" t="str">
        <f>precio_alta!A49</f>
        <v>Corriente</v>
      </c>
      <c r="C4630" s="69" t="str">
        <f>precio_alta!B49</f>
        <v>4G</v>
      </c>
      <c r="D4630" s="69" t="str">
        <f>precio_alta!C49</f>
        <v>MOTOROLA</v>
      </c>
      <c r="E4630" s="69" t="str">
        <f>precio_alta!D49</f>
        <v>MOTOROLA MOTO G06 256GB</v>
      </c>
      <c r="F4630" s="69">
        <f>precio_alta!E49</f>
        <v>649</v>
      </c>
      <c r="G4630" s="69" t="str">
        <f>precio_alta!F49</f>
        <v>Android</v>
      </c>
      <c r="H4630" s="69" t="s">
        <v>188</v>
      </c>
      <c r="I4630" t="s">
        <v>42</v>
      </c>
      <c r="J4630" s="69">
        <f>precio_alta!W49</f>
        <v>719</v>
      </c>
    </row>
    <row r="4631" spans="1:10" x14ac:dyDescent="0.3">
      <c r="A4631" t="str">
        <f t="shared" si="72"/>
        <v>MOTOROLA MOTO G15 256GBMax Negocios + Ilimitado 109.90CUOTA</v>
      </c>
      <c r="B4631" s="69" t="str">
        <f>precio_alta!A50</f>
        <v>Corriente</v>
      </c>
      <c r="C4631" s="69" t="str">
        <f>precio_alta!B50</f>
        <v>4G</v>
      </c>
      <c r="D4631" s="69" t="str">
        <f>precio_alta!C50</f>
        <v>MOTOROLA</v>
      </c>
      <c r="E4631" s="69" t="str">
        <f>precio_alta!D50</f>
        <v>MOTOROLA MOTO G15 256GB</v>
      </c>
      <c r="F4631" s="69">
        <f>precio_alta!E50</f>
        <v>719</v>
      </c>
      <c r="G4631" s="69" t="str">
        <f>precio_alta!F50</f>
        <v>Android</v>
      </c>
      <c r="H4631" s="69" t="s">
        <v>188</v>
      </c>
      <c r="I4631" t="s">
        <v>42</v>
      </c>
      <c r="J4631" s="69">
        <f>precio_alta!W50</f>
        <v>791</v>
      </c>
    </row>
    <row r="4632" spans="1:10" x14ac:dyDescent="0.3">
      <c r="A4632" t="str">
        <f t="shared" si="72"/>
        <v>MOTOROLA MOTO G17 256GBMax Negocios + Ilimitado 109.90CUOTA</v>
      </c>
      <c r="B4632" s="69" t="str">
        <f>precio_alta!A51</f>
        <v>Corriente</v>
      </c>
      <c r="C4632" s="69" t="str">
        <f>precio_alta!B51</f>
        <v>4G</v>
      </c>
      <c r="D4632" s="69" t="str">
        <f>precio_alta!C51</f>
        <v>MOTOROLA</v>
      </c>
      <c r="E4632" s="69" t="str">
        <f>precio_alta!D51</f>
        <v>MOTOROLA MOTO G17 256GB</v>
      </c>
      <c r="F4632" s="69">
        <f>precio_alta!E51</f>
        <v>779</v>
      </c>
      <c r="G4632" s="69" t="str">
        <f>precio_alta!F51</f>
        <v>Android</v>
      </c>
      <c r="H4632" s="69" t="s">
        <v>188</v>
      </c>
      <c r="I4632" t="s">
        <v>42</v>
      </c>
      <c r="J4632" s="69">
        <f>precio_alta!W51</f>
        <v>863</v>
      </c>
    </row>
    <row r="4633" spans="1:10" x14ac:dyDescent="0.3">
      <c r="A4633" t="str">
        <f t="shared" si="72"/>
        <v>MOTOROLA MOTO G47 128GB 5GMax Negocios + Ilimitado 109.90CUOTA</v>
      </c>
      <c r="B4633" s="69" t="str">
        <f>precio_alta!A52</f>
        <v>Corriente</v>
      </c>
      <c r="C4633" s="69" t="str">
        <f>precio_alta!B52</f>
        <v>5G</v>
      </c>
      <c r="D4633" s="69" t="str">
        <f>precio_alta!C52</f>
        <v>MOTOROLA</v>
      </c>
      <c r="E4633" s="69" t="str">
        <f>precio_alta!D52</f>
        <v>MOTOROLA MOTO G47 128GB 5G</v>
      </c>
      <c r="F4633" s="69">
        <f>precio_alta!E52</f>
        <v>949</v>
      </c>
      <c r="G4633" s="69" t="str">
        <f>precio_alta!F52</f>
        <v>Android</v>
      </c>
      <c r="H4633" s="69" t="s">
        <v>188</v>
      </c>
      <c r="I4633" t="s">
        <v>42</v>
      </c>
      <c r="J4633" s="69">
        <f>precio_alta!W52</f>
        <v>1043</v>
      </c>
    </row>
    <row r="4634" spans="1:10" x14ac:dyDescent="0.3">
      <c r="A4634" t="str">
        <f t="shared" si="72"/>
        <v>MOTOROLA MOTO G56 256GB 5GMax Negocios + Ilimitado 109.90CUOTA</v>
      </c>
      <c r="B4634" s="69" t="str">
        <f>precio_alta!A53</f>
        <v>Corriente</v>
      </c>
      <c r="C4634" s="69" t="str">
        <f>precio_alta!B53</f>
        <v>5G</v>
      </c>
      <c r="D4634" s="69" t="str">
        <f>precio_alta!C53</f>
        <v>MOTOROLA</v>
      </c>
      <c r="E4634" s="69" t="str">
        <f>precio_alta!D53</f>
        <v>MOTOROLA MOTO G56 256GB 5G</v>
      </c>
      <c r="F4634" s="69">
        <f>precio_alta!E53</f>
        <v>969</v>
      </c>
      <c r="G4634" s="69" t="str">
        <f>precio_alta!F53</f>
        <v>Android</v>
      </c>
      <c r="H4634" s="69" t="s">
        <v>188</v>
      </c>
      <c r="I4634" t="s">
        <v>42</v>
      </c>
      <c r="J4634" s="69">
        <f>precio_alta!W53</f>
        <v>1067</v>
      </c>
    </row>
    <row r="4635" spans="1:10" x14ac:dyDescent="0.3">
      <c r="A4635" t="str">
        <f t="shared" si="72"/>
        <v>MOTOROLA MOTO G67 256GB 5GMax Negocios + Ilimitado 109.90CUOTA</v>
      </c>
      <c r="B4635" s="69" t="str">
        <f>precio_alta!A54</f>
        <v>Corriente</v>
      </c>
      <c r="C4635" s="69" t="str">
        <f>precio_alta!B54</f>
        <v>5G</v>
      </c>
      <c r="D4635" s="69" t="str">
        <f>precio_alta!C54</f>
        <v>MOTOROLA</v>
      </c>
      <c r="E4635" s="69" t="str">
        <f>precio_alta!D54</f>
        <v>MOTOROLA MOTO G67 256GB 5G</v>
      </c>
      <c r="F4635" s="69">
        <f>precio_alta!E54</f>
        <v>1269</v>
      </c>
      <c r="G4635" s="69" t="str">
        <f>precio_alta!F54</f>
        <v>Android</v>
      </c>
      <c r="H4635" s="69" t="s">
        <v>188</v>
      </c>
      <c r="I4635" t="s">
        <v>42</v>
      </c>
      <c r="J4635" s="69">
        <f>precio_alta!W54</f>
        <v>1403</v>
      </c>
    </row>
    <row r="4636" spans="1:10" x14ac:dyDescent="0.3">
      <c r="A4636" t="str">
        <f t="shared" si="72"/>
        <v>MOTOROLA MOTO G77 256GB 5GMax Negocios + Ilimitado 109.90CUOTA</v>
      </c>
      <c r="B4636" s="69" t="str">
        <f>precio_alta!A55</f>
        <v>Corriente</v>
      </c>
      <c r="C4636" s="69" t="str">
        <f>precio_alta!B55</f>
        <v>5G</v>
      </c>
      <c r="D4636" s="69" t="str">
        <f>precio_alta!C55</f>
        <v>MOTOROLA</v>
      </c>
      <c r="E4636" s="69" t="str">
        <f>precio_alta!D55</f>
        <v>MOTOROLA MOTO G77 256GB 5G</v>
      </c>
      <c r="F4636" s="69">
        <f>precio_alta!E55</f>
        <v>1519</v>
      </c>
      <c r="G4636" s="69" t="str">
        <f>precio_alta!F55</f>
        <v>Android</v>
      </c>
      <c r="H4636" s="69" t="s">
        <v>188</v>
      </c>
      <c r="I4636" t="s">
        <v>42</v>
      </c>
      <c r="J4636" s="69">
        <f>precio_alta!W55</f>
        <v>1667</v>
      </c>
    </row>
    <row r="4637" spans="1:10" x14ac:dyDescent="0.3">
      <c r="A4637" t="str">
        <f t="shared" si="72"/>
        <v>MOTOROLA MOTO RAZR 60 512GB 5GMax Negocios + Ilimitado 109.90CUOTA</v>
      </c>
      <c r="B4637" s="69" t="str">
        <f>precio_alta!A56</f>
        <v>Corriente</v>
      </c>
      <c r="C4637" s="69" t="str">
        <f>precio_alta!B56</f>
        <v>5G</v>
      </c>
      <c r="D4637" s="69" t="str">
        <f>precio_alta!C56</f>
        <v>MOTOROLA</v>
      </c>
      <c r="E4637" s="69" t="str">
        <f>precio_alta!D56</f>
        <v>MOTOROLA MOTO RAZR 60 512GB 5G</v>
      </c>
      <c r="F4637" s="69">
        <f>precio_alta!E56</f>
        <v>3789</v>
      </c>
      <c r="G4637" s="69" t="str">
        <f>precio_alta!F56</f>
        <v>Android</v>
      </c>
      <c r="H4637" s="69" t="s">
        <v>188</v>
      </c>
      <c r="I4637" t="s">
        <v>42</v>
      </c>
      <c r="J4637" s="69">
        <f>precio_alta!W56</f>
        <v>4187</v>
      </c>
    </row>
    <row r="4638" spans="1:10" x14ac:dyDescent="0.3">
      <c r="A4638" t="str">
        <f t="shared" si="72"/>
        <v>MOTOROLA MOTO RAZR 70 512GB 5GMax Negocios + Ilimitado 109.90CUOTA</v>
      </c>
      <c r="B4638" s="69" t="str">
        <f>precio_alta!A57</f>
        <v>Corriente</v>
      </c>
      <c r="C4638" s="69" t="str">
        <f>precio_alta!B57</f>
        <v>5G</v>
      </c>
      <c r="D4638" s="69" t="str">
        <f>precio_alta!C57</f>
        <v>MOTOROLA</v>
      </c>
      <c r="E4638" s="69" t="str">
        <f>precio_alta!D57</f>
        <v>MOTOROLA MOTO RAZR 70 512GB 5G</v>
      </c>
      <c r="F4638" s="69">
        <f>precio_alta!E57</f>
        <v>4089</v>
      </c>
      <c r="G4638" s="69" t="str">
        <f>precio_alta!F57</f>
        <v>Android</v>
      </c>
      <c r="H4638" s="69" t="s">
        <v>188</v>
      </c>
      <c r="I4638" t="s">
        <v>42</v>
      </c>
      <c r="J4638" s="69">
        <f>precio_alta!W57</f>
        <v>4511</v>
      </c>
    </row>
    <row r="4639" spans="1:10" x14ac:dyDescent="0.3">
      <c r="A4639" t="str">
        <f t="shared" si="72"/>
        <v>OPPO A5 256GBMax Negocios + Ilimitado 109.90CUOTA</v>
      </c>
      <c r="B4639" s="69" t="str">
        <f>precio_alta!A58</f>
        <v>Corriente</v>
      </c>
      <c r="C4639" s="69" t="str">
        <f>precio_alta!B58</f>
        <v>4G</v>
      </c>
      <c r="D4639" s="69" t="str">
        <f>precio_alta!C58</f>
        <v>OPPO</v>
      </c>
      <c r="E4639" s="69" t="str">
        <f>precio_alta!D58</f>
        <v>OPPO A5 256GB</v>
      </c>
      <c r="F4639" s="69">
        <f>precio_alta!E58</f>
        <v>849</v>
      </c>
      <c r="G4639" s="69" t="str">
        <f>precio_alta!F58</f>
        <v>Android</v>
      </c>
      <c r="H4639" s="69" t="s">
        <v>188</v>
      </c>
      <c r="I4639" t="s">
        <v>42</v>
      </c>
      <c r="J4639" s="69">
        <f>precio_alta!W58</f>
        <v>935</v>
      </c>
    </row>
    <row r="4640" spans="1:10" x14ac:dyDescent="0.3">
      <c r="A4640" t="str">
        <f t="shared" si="72"/>
        <v>OPPO A5 256GB 5GMax Negocios + Ilimitado 109.90CUOTA</v>
      </c>
      <c r="B4640" s="69" t="str">
        <f>precio_alta!A59</f>
        <v>Corriente</v>
      </c>
      <c r="C4640" s="69" t="str">
        <f>precio_alta!B59</f>
        <v>5G</v>
      </c>
      <c r="D4640" s="69" t="str">
        <f>precio_alta!C59</f>
        <v>OPPO</v>
      </c>
      <c r="E4640" s="69" t="str">
        <f>precio_alta!D59</f>
        <v>OPPO A5 256GB 5G</v>
      </c>
      <c r="F4640" s="69">
        <f>precio_alta!E59</f>
        <v>1319</v>
      </c>
      <c r="G4640" s="69" t="str">
        <f>precio_alta!F59</f>
        <v>Android</v>
      </c>
      <c r="H4640" s="69" t="s">
        <v>188</v>
      </c>
      <c r="I4640" t="s">
        <v>42</v>
      </c>
      <c r="J4640" s="69">
        <f>precio_alta!W59</f>
        <v>1451</v>
      </c>
    </row>
    <row r="4641" spans="1:10" x14ac:dyDescent="0.3">
      <c r="A4641" t="str">
        <f t="shared" si="72"/>
        <v>OPPO A5X 128GBMax Negocios + Ilimitado 109.90CUOTA</v>
      </c>
      <c r="B4641" s="69" t="str">
        <f>precio_alta!A60</f>
        <v>Corriente</v>
      </c>
      <c r="C4641" s="69" t="str">
        <f>precio_alta!B60</f>
        <v>4G</v>
      </c>
      <c r="D4641" s="69" t="str">
        <f>precio_alta!C60</f>
        <v>OPPO</v>
      </c>
      <c r="E4641" s="69" t="str">
        <f>precio_alta!D60</f>
        <v>OPPO A5X 128GB</v>
      </c>
      <c r="F4641" s="69">
        <f>precio_alta!E60</f>
        <v>659</v>
      </c>
      <c r="G4641" s="69" t="str">
        <f>precio_alta!F60</f>
        <v>Android</v>
      </c>
      <c r="H4641" s="69" t="s">
        <v>188</v>
      </c>
      <c r="I4641" t="s">
        <v>42</v>
      </c>
      <c r="J4641" s="69">
        <f>precio_alta!W60</f>
        <v>731</v>
      </c>
    </row>
    <row r="4642" spans="1:10" x14ac:dyDescent="0.3">
      <c r="A4642" t="str">
        <f t="shared" si="72"/>
        <v>OPPO A6 PRO 256GB 5GMax Negocios + Ilimitado 109.90CUOTA</v>
      </c>
      <c r="B4642" s="69" t="str">
        <f>precio_alta!A61</f>
        <v>Corriente</v>
      </c>
      <c r="C4642" s="69" t="str">
        <f>precio_alta!B61</f>
        <v>5G</v>
      </c>
      <c r="D4642" s="69" t="str">
        <f>precio_alta!C61</f>
        <v>OPPO</v>
      </c>
      <c r="E4642" s="69" t="str">
        <f>precio_alta!D61</f>
        <v>OPPO A6 PRO 256GB 5G</v>
      </c>
      <c r="F4642" s="69">
        <f>precio_alta!E61</f>
        <v>1779</v>
      </c>
      <c r="G4642" s="69" t="str">
        <f>precio_alta!F61</f>
        <v>Android</v>
      </c>
      <c r="H4642" s="69" t="s">
        <v>188</v>
      </c>
      <c r="I4642" t="s">
        <v>42</v>
      </c>
      <c r="J4642" s="69">
        <f>precio_alta!W61</f>
        <v>1955</v>
      </c>
    </row>
    <row r="4643" spans="1:10" x14ac:dyDescent="0.3">
      <c r="A4643" t="str">
        <f t="shared" si="72"/>
        <v>OPPO A6T 128GBMax Negocios + Ilimitado 109.90CUOTA</v>
      </c>
      <c r="B4643" s="69" t="str">
        <f>precio_alta!A62</f>
        <v>Corriente</v>
      </c>
      <c r="C4643" s="69" t="str">
        <f>precio_alta!B62</f>
        <v>4G</v>
      </c>
      <c r="D4643" s="69" t="str">
        <f>precio_alta!C62</f>
        <v>OPPO</v>
      </c>
      <c r="E4643" s="69" t="str">
        <f>precio_alta!D62</f>
        <v>OPPO A6T 128GB</v>
      </c>
      <c r="F4643" s="69">
        <f>precio_alta!E62</f>
        <v>789</v>
      </c>
      <c r="G4643" s="69" t="str">
        <f>precio_alta!F62</f>
        <v>Android</v>
      </c>
      <c r="H4643" s="69" t="s">
        <v>188</v>
      </c>
      <c r="I4643" t="s">
        <v>42</v>
      </c>
      <c r="J4643" s="69">
        <f>precio_alta!W62</f>
        <v>863</v>
      </c>
    </row>
    <row r="4644" spans="1:10" x14ac:dyDescent="0.3">
      <c r="A4644" t="str">
        <f t="shared" si="72"/>
        <v>OPPO A6X 256GB 5GMax Negocios + Ilimitado 109.90CUOTA</v>
      </c>
      <c r="B4644" s="69" t="str">
        <f>precio_alta!A63</f>
        <v>Corriente</v>
      </c>
      <c r="C4644" s="69" t="str">
        <f>precio_alta!B63</f>
        <v>5G</v>
      </c>
      <c r="D4644" s="69" t="str">
        <f>precio_alta!C63</f>
        <v>OPPO</v>
      </c>
      <c r="E4644" s="69" t="str">
        <f>precio_alta!D63</f>
        <v>OPPO A6X 256GB 5G</v>
      </c>
      <c r="F4644" s="69">
        <f>precio_alta!E63</f>
        <v>1159</v>
      </c>
      <c r="G4644" s="69" t="str">
        <f>precio_alta!F63</f>
        <v>Android</v>
      </c>
      <c r="H4644" s="69" t="s">
        <v>188</v>
      </c>
      <c r="I4644" t="s">
        <v>42</v>
      </c>
      <c r="J4644" s="69">
        <f>precio_alta!W63</f>
        <v>1283</v>
      </c>
    </row>
    <row r="4645" spans="1:10" x14ac:dyDescent="0.3">
      <c r="A4645" t="str">
        <f t="shared" si="72"/>
        <v>OPPO RENO 14F 256GB 5GMax Negocios + Ilimitado 109.90CUOTA</v>
      </c>
      <c r="B4645" s="69" t="str">
        <f>precio_alta!A64</f>
        <v>Corriente</v>
      </c>
      <c r="C4645" s="69" t="str">
        <f>precio_alta!B64</f>
        <v>4G</v>
      </c>
      <c r="D4645" s="69" t="str">
        <f>precio_alta!C64</f>
        <v>OPPO</v>
      </c>
      <c r="E4645" s="69" t="str">
        <f>precio_alta!D64</f>
        <v>OPPO RENO 14F 256GB 5G</v>
      </c>
      <c r="F4645" s="69">
        <f>precio_alta!E64</f>
        <v>2229</v>
      </c>
      <c r="G4645" s="69" t="str">
        <f>precio_alta!F64</f>
        <v>Android</v>
      </c>
      <c r="H4645" s="69" t="s">
        <v>188</v>
      </c>
      <c r="I4645" t="s">
        <v>42</v>
      </c>
      <c r="J4645" s="69">
        <f>precio_alta!W64</f>
        <v>2459</v>
      </c>
    </row>
    <row r="4646" spans="1:10" x14ac:dyDescent="0.3">
      <c r="A4646" t="str">
        <f t="shared" si="72"/>
        <v>OPPO RENO 14F 512GB 5GMax Negocios + Ilimitado 109.90CUOTA</v>
      </c>
      <c r="B4646" s="69" t="str">
        <f>precio_alta!A65</f>
        <v>Corriente</v>
      </c>
      <c r="C4646" s="69" t="str">
        <f>precio_alta!B65</f>
        <v>5G</v>
      </c>
      <c r="D4646" s="69" t="str">
        <f>precio_alta!C65</f>
        <v>OPPO</v>
      </c>
      <c r="E4646" s="69" t="str">
        <f>precio_alta!D65</f>
        <v>OPPO RENO 14F 512GB 5G</v>
      </c>
      <c r="F4646" s="69">
        <f>precio_alta!E65</f>
        <v>2439</v>
      </c>
      <c r="G4646" s="69" t="str">
        <f>precio_alta!F65</f>
        <v>Android</v>
      </c>
      <c r="H4646" s="69" t="s">
        <v>188</v>
      </c>
      <c r="I4646" t="s">
        <v>42</v>
      </c>
      <c r="J4646" s="69">
        <f>precio_alta!W65</f>
        <v>2687</v>
      </c>
    </row>
    <row r="4647" spans="1:10" x14ac:dyDescent="0.3">
      <c r="A4647" t="str">
        <f t="shared" si="72"/>
        <v>OPPO RENO 16 256GB 5GMax Negocios + Ilimitado 109.90CUOTA</v>
      </c>
      <c r="B4647" s="69" t="str">
        <f>precio_alta!A66</f>
        <v>Corriente</v>
      </c>
      <c r="C4647" s="69" t="str">
        <f>precio_alta!B66</f>
        <v>5G</v>
      </c>
      <c r="D4647" s="69" t="str">
        <f>precio_alta!C66</f>
        <v>OPPO</v>
      </c>
      <c r="E4647" s="69" t="str">
        <f>precio_alta!D66</f>
        <v>OPPO RENO 16 256GB 5G</v>
      </c>
      <c r="F4647" s="69">
        <f>precio_alta!E66</f>
        <v>3839</v>
      </c>
      <c r="G4647" s="69" t="str">
        <f>precio_alta!F66</f>
        <v>Android</v>
      </c>
      <c r="H4647" s="69" t="s">
        <v>188</v>
      </c>
      <c r="I4647" t="s">
        <v>42</v>
      </c>
      <c r="J4647" s="69">
        <f>precio_alta!W66</f>
        <v>4235</v>
      </c>
    </row>
    <row r="4648" spans="1:10" x14ac:dyDescent="0.3">
      <c r="A4648" t="str">
        <f t="shared" si="72"/>
        <v>OPPO RENO 16F 256GB 5GMax Negocios + Ilimitado 109.90CUOTA</v>
      </c>
      <c r="B4648" s="69" t="str">
        <f>precio_alta!A67</f>
        <v>Corriente</v>
      </c>
      <c r="C4648" s="69" t="str">
        <f>precio_alta!B67</f>
        <v>5G</v>
      </c>
      <c r="D4648" s="69" t="str">
        <f>precio_alta!C67</f>
        <v>OPPO</v>
      </c>
      <c r="E4648" s="69" t="str">
        <f>precio_alta!D67</f>
        <v>OPPO RENO 16F 256GB 5G</v>
      </c>
      <c r="F4648" s="69">
        <f>precio_alta!E67</f>
        <v>3129</v>
      </c>
      <c r="G4648" s="69" t="str">
        <f>precio_alta!F67</f>
        <v>Android</v>
      </c>
      <c r="H4648" s="69" t="s">
        <v>188</v>
      </c>
      <c r="I4648" t="s">
        <v>42</v>
      </c>
      <c r="J4648" s="69">
        <f>precio_alta!W67</f>
        <v>3443</v>
      </c>
    </row>
    <row r="4649" spans="1:10" x14ac:dyDescent="0.3">
      <c r="A4649" t="str">
        <f t="shared" si="72"/>
        <v>SAMSUNG GALAXY A07 128GBMax Negocios + Ilimitado 109.90CUOTA</v>
      </c>
      <c r="B4649" s="69" t="str">
        <f>precio_alta!A68</f>
        <v>Corriente</v>
      </c>
      <c r="C4649" s="69" t="str">
        <f>precio_alta!B68</f>
        <v>4G</v>
      </c>
      <c r="D4649" s="69" t="str">
        <f>precio_alta!C68</f>
        <v>SAMSUNG</v>
      </c>
      <c r="E4649" s="69" t="str">
        <f>precio_alta!D68</f>
        <v>SAMSUNG GALAXY A07 128GB</v>
      </c>
      <c r="F4649" s="69">
        <f>precio_alta!E68</f>
        <v>599</v>
      </c>
      <c r="G4649" s="69" t="str">
        <f>precio_alta!F68</f>
        <v>Android</v>
      </c>
      <c r="H4649" s="69" t="s">
        <v>188</v>
      </c>
      <c r="I4649" t="s">
        <v>42</v>
      </c>
      <c r="J4649" s="69">
        <f>precio_alta!W68</f>
        <v>659</v>
      </c>
    </row>
    <row r="4650" spans="1:10" x14ac:dyDescent="0.3">
      <c r="A4650" t="str">
        <f t="shared" si="72"/>
        <v>SAMSUNG GALAXY A16 128GBMax Negocios + Ilimitado 109.90CUOTA</v>
      </c>
      <c r="B4650" s="69" t="str">
        <f>precio_alta!A69</f>
        <v>Corriente</v>
      </c>
      <c r="C4650" s="69" t="str">
        <f>precio_alta!B69</f>
        <v>4G</v>
      </c>
      <c r="D4650" s="69" t="str">
        <f>precio_alta!C69</f>
        <v>SAMSUNG</v>
      </c>
      <c r="E4650" s="69" t="str">
        <f>precio_alta!D69</f>
        <v>SAMSUNG GALAXY A16 128GB</v>
      </c>
      <c r="F4650" s="69">
        <f>precio_alta!E69</f>
        <v>659</v>
      </c>
      <c r="G4650" s="69" t="str">
        <f>precio_alta!F69</f>
        <v>Android</v>
      </c>
      <c r="H4650" s="69" t="s">
        <v>188</v>
      </c>
      <c r="I4650" t="s">
        <v>42</v>
      </c>
      <c r="J4650" s="69">
        <f>precio_alta!W69</f>
        <v>731</v>
      </c>
    </row>
    <row r="4651" spans="1:10" x14ac:dyDescent="0.3">
      <c r="A4651" t="str">
        <f t="shared" si="72"/>
        <v>SAMSUNG GALAXY A17 128GB 5GMax Negocios + Ilimitado 109.90CUOTA</v>
      </c>
      <c r="B4651" s="69" t="str">
        <f>precio_alta!A70</f>
        <v>Corriente</v>
      </c>
      <c r="C4651" s="69" t="str">
        <f>precio_alta!B70</f>
        <v>5G</v>
      </c>
      <c r="D4651" s="69" t="str">
        <f>precio_alta!C70</f>
        <v>SAMSUNG</v>
      </c>
      <c r="E4651" s="69" t="str">
        <f>precio_alta!D70</f>
        <v>SAMSUNG GALAXY A17 128GB 5G</v>
      </c>
      <c r="F4651" s="69">
        <f>precio_alta!E70</f>
        <v>1179</v>
      </c>
      <c r="G4651" s="69" t="str">
        <f>precio_alta!F70</f>
        <v>Android</v>
      </c>
      <c r="H4651" s="69" t="s">
        <v>188</v>
      </c>
      <c r="I4651" t="s">
        <v>42</v>
      </c>
      <c r="J4651" s="69">
        <f>precio_alta!W70</f>
        <v>1295</v>
      </c>
    </row>
    <row r="4652" spans="1:10" x14ac:dyDescent="0.3">
      <c r="A4652" t="str">
        <f t="shared" si="72"/>
        <v>SAMSUNG GALAXY A17 256GB 5GMax Negocios + Ilimitado 109.90CUOTA</v>
      </c>
      <c r="B4652" s="69" t="str">
        <f>precio_alta!A71</f>
        <v>Corriente</v>
      </c>
      <c r="C4652" s="69" t="str">
        <f>precio_alta!B71</f>
        <v>5G</v>
      </c>
      <c r="D4652" s="69" t="str">
        <f>precio_alta!C71</f>
        <v>SAMSUNG</v>
      </c>
      <c r="E4652" s="69" t="str">
        <f>precio_alta!D71</f>
        <v>SAMSUNG GALAXY A17 256GB 5G</v>
      </c>
      <c r="F4652" s="69">
        <f>precio_alta!E71</f>
        <v>1309</v>
      </c>
      <c r="G4652" s="69" t="str">
        <f>precio_alta!F71</f>
        <v>Android</v>
      </c>
      <c r="H4652" s="69" t="s">
        <v>188</v>
      </c>
      <c r="I4652" t="s">
        <v>42</v>
      </c>
      <c r="J4652" s="69">
        <f>precio_alta!W71</f>
        <v>1427</v>
      </c>
    </row>
    <row r="4653" spans="1:10" x14ac:dyDescent="0.3">
      <c r="A4653" t="str">
        <f t="shared" si="72"/>
        <v>SAMSUNG GALAXY A26 128GB 5GMax Negocios + Ilimitado 109.90CUOTA</v>
      </c>
      <c r="B4653" s="69" t="str">
        <f>precio_alta!A72</f>
        <v>Corriente</v>
      </c>
      <c r="C4653" s="69" t="str">
        <f>precio_alta!B72</f>
        <v>5G</v>
      </c>
      <c r="D4653" s="69" t="str">
        <f>precio_alta!C72</f>
        <v>SAMSUNG</v>
      </c>
      <c r="E4653" s="69" t="str">
        <f>precio_alta!D72</f>
        <v>SAMSUNG GALAXY A26 128GB 5G</v>
      </c>
      <c r="F4653" s="69">
        <f>precio_alta!E72</f>
        <v>1169</v>
      </c>
      <c r="G4653" s="69" t="str">
        <f>precio_alta!F72</f>
        <v>Android</v>
      </c>
      <c r="H4653" s="69" t="s">
        <v>188</v>
      </c>
      <c r="I4653" t="s">
        <v>42</v>
      </c>
      <c r="J4653" s="69">
        <f>precio_alta!W72</f>
        <v>1295</v>
      </c>
    </row>
    <row r="4654" spans="1:10" x14ac:dyDescent="0.3">
      <c r="A4654" t="str">
        <f t="shared" si="72"/>
        <v>SAMSUNG GALAXY A27 256GB 5GMax Negocios + Ilimitado 109.90CUOTA</v>
      </c>
      <c r="B4654" s="69" t="str">
        <f>precio_alta!A73</f>
        <v>Corriente</v>
      </c>
      <c r="C4654" s="69" t="str">
        <f>precio_alta!B73</f>
        <v>5G</v>
      </c>
      <c r="D4654" s="69" t="str">
        <f>precio_alta!C73</f>
        <v>SAMSUNG</v>
      </c>
      <c r="E4654" s="69" t="str">
        <f>precio_alta!D73</f>
        <v>SAMSUNG GALAXY A27 256GB 5G</v>
      </c>
      <c r="F4654" s="69">
        <f>precio_alta!E73</f>
        <v>2009</v>
      </c>
      <c r="G4654" s="69" t="str">
        <f>precio_alta!F73</f>
        <v>Android</v>
      </c>
      <c r="H4654" s="69" t="s">
        <v>188</v>
      </c>
      <c r="I4654" t="s">
        <v>42</v>
      </c>
      <c r="J4654" s="69">
        <f>precio_alta!W73</f>
        <v>2219</v>
      </c>
    </row>
    <row r="4655" spans="1:10" x14ac:dyDescent="0.3">
      <c r="A4655" t="str">
        <f t="shared" si="72"/>
        <v>SAMSUNG GALAXY A36 128GB 5GMax Negocios + Ilimitado 109.90CUOTA</v>
      </c>
      <c r="B4655" s="69" t="str">
        <f>precio_alta!A74</f>
        <v>Corriente</v>
      </c>
      <c r="C4655" s="69" t="str">
        <f>precio_alta!B74</f>
        <v>5G</v>
      </c>
      <c r="D4655" s="69" t="str">
        <f>precio_alta!C74</f>
        <v>SAMSUNG</v>
      </c>
      <c r="E4655" s="69" t="str">
        <f>precio_alta!D74</f>
        <v>SAMSUNG GALAXY A36 128GB 5G</v>
      </c>
      <c r="F4655" s="69">
        <f>precio_alta!E74</f>
        <v>1519</v>
      </c>
      <c r="G4655" s="69" t="str">
        <f>precio_alta!F74</f>
        <v>Android</v>
      </c>
      <c r="H4655" s="69" t="s">
        <v>188</v>
      </c>
      <c r="I4655" t="s">
        <v>42</v>
      </c>
      <c r="J4655" s="69">
        <f>precio_alta!W74</f>
        <v>1679</v>
      </c>
    </row>
    <row r="4656" spans="1:10" x14ac:dyDescent="0.3">
      <c r="A4656" t="str">
        <f t="shared" si="72"/>
        <v>SAMSUNG GALAXY A37 256GB 5GMax Negocios + Ilimitado 109.90CUOTA</v>
      </c>
      <c r="B4656" s="69" t="str">
        <f>precio_alta!A75</f>
        <v>Corriente</v>
      </c>
      <c r="C4656" s="69" t="str">
        <f>precio_alta!B75</f>
        <v>5G</v>
      </c>
      <c r="D4656" s="69" t="str">
        <f>precio_alta!C75</f>
        <v>SAMSUNG</v>
      </c>
      <c r="E4656" s="69" t="str">
        <f>precio_alta!D75</f>
        <v>SAMSUNG GALAXY A37 256GB 5G</v>
      </c>
      <c r="F4656" s="69">
        <f>precio_alta!E75</f>
        <v>2249</v>
      </c>
      <c r="G4656" s="69" t="str">
        <f>precio_alta!F75</f>
        <v>Android</v>
      </c>
      <c r="H4656" s="69" t="s">
        <v>188</v>
      </c>
      <c r="I4656" t="s">
        <v>42</v>
      </c>
      <c r="J4656" s="69">
        <f>precio_alta!W75</f>
        <v>2471</v>
      </c>
    </row>
    <row r="4657" spans="1:10" x14ac:dyDescent="0.3">
      <c r="A4657" t="str">
        <f t="shared" si="72"/>
        <v>SAMSUNG GALAXY A56 256GB 5GMax Negocios + Ilimitado 109.90CUOTA</v>
      </c>
      <c r="B4657" s="69" t="str">
        <f>precio_alta!A76</f>
        <v>Corriente</v>
      </c>
      <c r="C4657" s="69" t="str">
        <f>precio_alta!B76</f>
        <v>5G</v>
      </c>
      <c r="D4657" s="69" t="str">
        <f>precio_alta!C76</f>
        <v>SAMSUNG</v>
      </c>
      <c r="E4657" s="69" t="str">
        <f>precio_alta!D76</f>
        <v>SAMSUNG GALAXY A56 256GB 5G</v>
      </c>
      <c r="F4657" s="69">
        <f>precio_alta!E76</f>
        <v>2109</v>
      </c>
      <c r="G4657" s="69" t="str">
        <f>precio_alta!F76</f>
        <v>Android</v>
      </c>
      <c r="H4657" s="69" t="s">
        <v>188</v>
      </c>
      <c r="I4657" t="s">
        <v>42</v>
      </c>
      <c r="J4657" s="69">
        <f>precio_alta!W76</f>
        <v>2327</v>
      </c>
    </row>
    <row r="4658" spans="1:10" x14ac:dyDescent="0.3">
      <c r="A4658" t="str">
        <f t="shared" si="72"/>
        <v>SAMSUNG GALAXY A57 256GB 5GMax Negocios + Ilimitado 109.90CUOTA</v>
      </c>
      <c r="B4658" s="69" t="str">
        <f>precio_alta!A77</f>
        <v>Corriente</v>
      </c>
      <c r="C4658" s="69" t="str">
        <f>precio_alta!B77</f>
        <v>5G</v>
      </c>
      <c r="D4658" s="69" t="str">
        <f>precio_alta!C77</f>
        <v>SAMSUNG</v>
      </c>
      <c r="E4658" s="69" t="str">
        <f>precio_alta!D77</f>
        <v>SAMSUNG GALAXY A57 256GB 5G</v>
      </c>
      <c r="F4658" s="69">
        <f>precio_alta!E77</f>
        <v>2509</v>
      </c>
      <c r="G4658" s="69" t="str">
        <f>precio_alta!F77</f>
        <v>Android</v>
      </c>
      <c r="H4658" s="69" t="s">
        <v>188</v>
      </c>
      <c r="I4658" t="s">
        <v>42</v>
      </c>
      <c r="J4658" s="69">
        <f>precio_alta!W77</f>
        <v>2759</v>
      </c>
    </row>
    <row r="4659" spans="1:10" x14ac:dyDescent="0.3">
      <c r="A4659" t="str">
        <f t="shared" si="72"/>
        <v>SAMSUNG GALAXY A57 512GB 5GMax Negocios + Ilimitado 109.90CUOTA</v>
      </c>
      <c r="B4659" s="69" t="str">
        <f>precio_alta!A78</f>
        <v>Corriente</v>
      </c>
      <c r="C4659" s="69" t="str">
        <f>precio_alta!B78</f>
        <v>5G</v>
      </c>
      <c r="D4659" s="69" t="str">
        <f>precio_alta!C78</f>
        <v>SAMSUNG</v>
      </c>
      <c r="E4659" s="69" t="str">
        <f>precio_alta!D78</f>
        <v>SAMSUNG GALAXY A57 512GB 5G</v>
      </c>
      <c r="F4659" s="69">
        <f>precio_alta!E78</f>
        <v>3449</v>
      </c>
      <c r="G4659" s="69" t="str">
        <f>precio_alta!F78</f>
        <v>Android</v>
      </c>
      <c r="H4659" s="69" t="s">
        <v>188</v>
      </c>
      <c r="I4659" t="s">
        <v>42</v>
      </c>
      <c r="J4659" s="69">
        <f>precio_alta!W78</f>
        <v>3803</v>
      </c>
    </row>
    <row r="4660" spans="1:10" x14ac:dyDescent="0.3">
      <c r="A4660" t="str">
        <f t="shared" si="72"/>
        <v>SAMSUNG GALAXY S25 128GBMax Negocios + Ilimitado 109.90CUOTA</v>
      </c>
      <c r="B4660" s="69" t="str">
        <f>precio_alta!A79</f>
        <v>Corriente</v>
      </c>
      <c r="C4660" s="69" t="str">
        <f>precio_alta!B79</f>
        <v>5G</v>
      </c>
      <c r="D4660" s="69" t="str">
        <f>precio_alta!C79</f>
        <v>SAMSUNG</v>
      </c>
      <c r="E4660" s="69" t="str">
        <f>precio_alta!D79</f>
        <v>SAMSUNG GALAXY S25 128GB</v>
      </c>
      <c r="F4660" s="69">
        <f>precio_alta!E79</f>
        <v>4529</v>
      </c>
      <c r="G4660" s="69" t="str">
        <f>precio_alta!F79</f>
        <v>Android</v>
      </c>
      <c r="H4660" s="69" t="s">
        <v>188</v>
      </c>
      <c r="I4660" t="s">
        <v>42</v>
      </c>
      <c r="J4660" s="69">
        <f>precio_alta!W79</f>
        <v>4991</v>
      </c>
    </row>
    <row r="4661" spans="1:10" x14ac:dyDescent="0.3">
      <c r="A4661" t="str">
        <f t="shared" si="72"/>
        <v>SAMSUNG GALAXY S25 FE 256GB 5GMax Negocios + Ilimitado 109.90CUOTA</v>
      </c>
      <c r="B4661" s="69" t="str">
        <f>precio_alta!A80</f>
        <v>Corriente</v>
      </c>
      <c r="C4661" s="69" t="str">
        <f>precio_alta!B80</f>
        <v>5G</v>
      </c>
      <c r="D4661" s="69" t="str">
        <f>precio_alta!C80</f>
        <v>SAMSUNG</v>
      </c>
      <c r="E4661" s="69" t="str">
        <f>precio_alta!D80</f>
        <v>SAMSUNG GALAXY S25 FE 256GB 5G</v>
      </c>
      <c r="F4661" s="69">
        <f>precio_alta!E80</f>
        <v>3429</v>
      </c>
      <c r="G4661" s="69" t="str">
        <f>precio_alta!F80</f>
        <v>Android</v>
      </c>
      <c r="H4661" s="69" t="s">
        <v>188</v>
      </c>
      <c r="I4661" t="s">
        <v>42</v>
      </c>
      <c r="J4661" s="69">
        <f>precio_alta!W80</f>
        <v>3779</v>
      </c>
    </row>
    <row r="4662" spans="1:10" x14ac:dyDescent="0.3">
      <c r="A4662" t="str">
        <f t="shared" si="72"/>
        <v>SAMSUNG GALAXY S25 ULTRA 256GBMax Negocios + Ilimitado 109.90CUOTA</v>
      </c>
      <c r="B4662" s="69" t="str">
        <f>precio_alta!A81</f>
        <v>Corriente</v>
      </c>
      <c r="C4662" s="69" t="str">
        <f>precio_alta!B81</f>
        <v>5G</v>
      </c>
      <c r="D4662" s="69" t="str">
        <f>precio_alta!C81</f>
        <v>SAMSUNG</v>
      </c>
      <c r="E4662" s="69" t="str">
        <f>precio_alta!D81</f>
        <v>SAMSUNG GALAXY S25 ULTRA 256GB</v>
      </c>
      <c r="F4662" s="69">
        <f>precio_alta!E81</f>
        <v>6219</v>
      </c>
      <c r="G4662" s="69" t="str">
        <f>precio_alta!F81</f>
        <v>Android</v>
      </c>
      <c r="H4662" s="69" t="s">
        <v>188</v>
      </c>
      <c r="I4662" t="s">
        <v>42</v>
      </c>
      <c r="J4662" s="69">
        <f>precio_alta!W81</f>
        <v>6863</v>
      </c>
    </row>
    <row r="4663" spans="1:10" x14ac:dyDescent="0.3">
      <c r="A4663" t="str">
        <f t="shared" si="72"/>
        <v>SAMSUNG GALAXY S26 256GB 5GMax Negocios + Ilimitado 109.90CUOTA</v>
      </c>
      <c r="B4663" s="69" t="str">
        <f>precio_alta!A82</f>
        <v>Corriente</v>
      </c>
      <c r="C4663" s="69" t="str">
        <f>precio_alta!B82</f>
        <v>5G</v>
      </c>
      <c r="D4663" s="69" t="str">
        <f>precio_alta!C82</f>
        <v>SAMSUNG</v>
      </c>
      <c r="E4663" s="69" t="str">
        <f>precio_alta!D82</f>
        <v>SAMSUNG GALAXY S26 256GB 5G</v>
      </c>
      <c r="F4663" s="69">
        <f>precio_alta!E82</f>
        <v>5029</v>
      </c>
      <c r="G4663" s="69" t="str">
        <f>precio_alta!F82</f>
        <v>Android</v>
      </c>
      <c r="H4663" s="69" t="s">
        <v>188</v>
      </c>
      <c r="I4663" t="s">
        <v>42</v>
      </c>
      <c r="J4663" s="69">
        <f>precio_alta!W82</f>
        <v>5543</v>
      </c>
    </row>
    <row r="4664" spans="1:10" x14ac:dyDescent="0.3">
      <c r="A4664" t="str">
        <f t="shared" si="72"/>
        <v>SAMSUNG GALAXY S26 PLUS 256GB 5GMax Negocios + Ilimitado 109.90CUOTA</v>
      </c>
      <c r="B4664" s="69" t="str">
        <f>precio_alta!A83</f>
        <v>Corriente</v>
      </c>
      <c r="C4664" s="69" t="str">
        <f>precio_alta!B83</f>
        <v>5G</v>
      </c>
      <c r="D4664" s="69" t="str">
        <f>precio_alta!C83</f>
        <v>SAMSUNG</v>
      </c>
      <c r="E4664" s="69" t="str">
        <f>precio_alta!D83</f>
        <v>SAMSUNG GALAXY S26 PLUS 256GB 5G</v>
      </c>
      <c r="F4664" s="69">
        <f>precio_alta!E83</f>
        <v>6039</v>
      </c>
      <c r="G4664" s="69" t="str">
        <f>precio_alta!F83</f>
        <v>Android</v>
      </c>
      <c r="H4664" s="69" t="s">
        <v>188</v>
      </c>
      <c r="I4664" t="s">
        <v>42</v>
      </c>
      <c r="J4664" s="69">
        <f>precio_alta!W83</f>
        <v>6659</v>
      </c>
    </row>
    <row r="4665" spans="1:10" x14ac:dyDescent="0.3">
      <c r="A4665" t="str">
        <f t="shared" si="72"/>
        <v>SAMSUNG GALAXY S26 ULTRA 256GB 5GMax Negocios + Ilimitado 109.90CUOTA</v>
      </c>
      <c r="B4665" s="69" t="str">
        <f>precio_alta!A84</f>
        <v>Corriente</v>
      </c>
      <c r="C4665" s="69" t="str">
        <f>precio_alta!B84</f>
        <v>5G</v>
      </c>
      <c r="D4665" s="69" t="str">
        <f>precio_alta!C84</f>
        <v>SAMSUNG</v>
      </c>
      <c r="E4665" s="69" t="str">
        <f>precio_alta!D84</f>
        <v>SAMSUNG GALAXY S26 ULTRA 256GB 5G</v>
      </c>
      <c r="F4665" s="69">
        <f>precio_alta!E84</f>
        <v>7039</v>
      </c>
      <c r="G4665" s="69" t="str">
        <f>precio_alta!F84</f>
        <v>Android</v>
      </c>
      <c r="H4665" s="69" t="s">
        <v>188</v>
      </c>
      <c r="I4665" t="s">
        <v>42</v>
      </c>
      <c r="J4665" s="69">
        <f>precio_alta!W84</f>
        <v>7763</v>
      </c>
    </row>
    <row r="4666" spans="1:10" x14ac:dyDescent="0.3">
      <c r="A4666" t="str">
        <f t="shared" si="72"/>
        <v>SAMSUNG GALAXY S26FE 256GB 5GMax Negocios + Ilimitado 109.90CUOTA</v>
      </c>
      <c r="B4666" s="69" t="str">
        <f>precio_alta!A85</f>
        <v>Corriente</v>
      </c>
      <c r="C4666" s="69" t="str">
        <f>precio_alta!B85</f>
        <v>5G</v>
      </c>
      <c r="D4666" s="69" t="str">
        <f>precio_alta!C85</f>
        <v>SAMSUNG</v>
      </c>
      <c r="E4666" s="69" t="str">
        <f>precio_alta!D85</f>
        <v>SAMSUNG GALAXY S26FE 256GB 5G</v>
      </c>
      <c r="F4666" s="69">
        <f>precio_alta!E85</f>
        <v>3999</v>
      </c>
      <c r="G4666" s="69" t="str">
        <f>precio_alta!F85</f>
        <v>Android</v>
      </c>
      <c r="H4666" s="69" t="s">
        <v>188</v>
      </c>
      <c r="I4666" t="s">
        <v>42</v>
      </c>
      <c r="J4666" s="69">
        <f>precio_alta!W85</f>
        <v>4403</v>
      </c>
    </row>
    <row r="4667" spans="1:10" x14ac:dyDescent="0.3">
      <c r="A4667" t="str">
        <f t="shared" si="72"/>
        <v>SAMSUNG GALAXY Z FLIP 7 256GB 5GMax Negocios + Ilimitado 109.90CUOTA</v>
      </c>
      <c r="B4667" s="69" t="str">
        <f>precio_alta!A86</f>
        <v>Corriente</v>
      </c>
      <c r="C4667" s="69" t="str">
        <f>precio_alta!B86</f>
        <v>5G</v>
      </c>
      <c r="D4667" s="69" t="str">
        <f>precio_alta!C86</f>
        <v>SAMSUNG</v>
      </c>
      <c r="E4667" s="69" t="str">
        <f>precio_alta!D86</f>
        <v>SAMSUNG GALAXY Z FLIP 7 256GB 5G</v>
      </c>
      <c r="F4667" s="69">
        <f>precio_alta!E86</f>
        <v>5279</v>
      </c>
      <c r="G4667" s="69" t="str">
        <f>precio_alta!F86</f>
        <v>Android</v>
      </c>
      <c r="H4667" s="69" t="s">
        <v>188</v>
      </c>
      <c r="I4667" t="s">
        <v>42</v>
      </c>
      <c r="J4667" s="69">
        <f>precio_alta!W86</f>
        <v>5831</v>
      </c>
    </row>
    <row r="4668" spans="1:10" x14ac:dyDescent="0.3">
      <c r="A4668" t="str">
        <f t="shared" si="72"/>
        <v>SAMSUNG GALAXY Z FLIP 7 FE 128GB 5GMax Negocios + Ilimitado 109.90CUOTA</v>
      </c>
      <c r="B4668" s="69" t="str">
        <f>precio_alta!A87</f>
        <v>Corriente</v>
      </c>
      <c r="C4668" s="69" t="str">
        <f>precio_alta!B87</f>
        <v>5G</v>
      </c>
      <c r="D4668" s="69" t="str">
        <f>precio_alta!C87</f>
        <v>SAMSUNG</v>
      </c>
      <c r="E4668" s="69" t="str">
        <f>precio_alta!D87</f>
        <v>SAMSUNG GALAXY Z FLIP 7 FE 128GB 5G</v>
      </c>
      <c r="F4668" s="69">
        <f>precio_alta!E87</f>
        <v>3929</v>
      </c>
      <c r="G4668" s="69" t="str">
        <f>precio_alta!F87</f>
        <v>Android</v>
      </c>
      <c r="H4668" s="69" t="s">
        <v>188</v>
      </c>
      <c r="I4668" t="s">
        <v>42</v>
      </c>
      <c r="J4668" s="69">
        <f>precio_alta!W87</f>
        <v>4331</v>
      </c>
    </row>
    <row r="4669" spans="1:10" x14ac:dyDescent="0.3">
      <c r="A4669" t="str">
        <f t="shared" si="72"/>
        <v>SAMSUNG GALAXY Z FOLD 5 256GBMax Negocios + Ilimitado 109.90CUOTA</v>
      </c>
      <c r="B4669" s="69" t="str">
        <f>precio_alta!A88</f>
        <v>Corriente</v>
      </c>
      <c r="C4669" s="69" t="str">
        <f>precio_alta!B88</f>
        <v>5G</v>
      </c>
      <c r="D4669" s="69" t="str">
        <f>precio_alta!C88</f>
        <v>SAMSUNG</v>
      </c>
      <c r="E4669" s="69" t="str">
        <f>precio_alta!D88</f>
        <v>SAMSUNG GALAXY Z FOLD 5 256GB</v>
      </c>
      <c r="F4669" s="69">
        <f>precio_alta!E88</f>
        <v>9299</v>
      </c>
      <c r="G4669" s="69" t="str">
        <f>precio_alta!F88</f>
        <v>Android</v>
      </c>
      <c r="H4669" s="69" t="s">
        <v>188</v>
      </c>
      <c r="I4669" t="s">
        <v>42</v>
      </c>
      <c r="J4669" s="69">
        <f>precio_alta!W88</f>
        <v>10259</v>
      </c>
    </row>
    <row r="4670" spans="1:10" x14ac:dyDescent="0.3">
      <c r="A4670" t="str">
        <f t="shared" si="72"/>
        <v>SAMSUNG GALAXY Z FOLD 7 512GB 5GMax Negocios + Ilimitado 109.90CUOTA</v>
      </c>
      <c r="B4670" s="69" t="str">
        <f>precio_alta!A89</f>
        <v>Corriente</v>
      </c>
      <c r="C4670" s="69" t="str">
        <f>precio_alta!B89</f>
        <v>5G</v>
      </c>
      <c r="D4670" s="69" t="str">
        <f>precio_alta!C89</f>
        <v>SAMSUNG</v>
      </c>
      <c r="E4670" s="69" t="str">
        <f>precio_alta!D89</f>
        <v>SAMSUNG GALAXY Z FOLD 7 512GB 5G</v>
      </c>
      <c r="F4670" s="69">
        <f>precio_alta!E89</f>
        <v>9739</v>
      </c>
      <c r="G4670" s="69" t="str">
        <f>precio_alta!F89</f>
        <v>Android</v>
      </c>
      <c r="H4670" s="69" t="s">
        <v>188</v>
      </c>
      <c r="I4670" t="s">
        <v>42</v>
      </c>
      <c r="J4670" s="69">
        <f>precio_alta!W89</f>
        <v>10739</v>
      </c>
    </row>
    <row r="4671" spans="1:10" x14ac:dyDescent="0.3">
      <c r="A4671" t="str">
        <f t="shared" si="72"/>
        <v>VIVO V60 LITE 256GB 5GMax Negocios + Ilimitado 109.90CUOTA</v>
      </c>
      <c r="B4671" s="69" t="str">
        <f>precio_alta!A90</f>
        <v>Corriente</v>
      </c>
      <c r="C4671" s="69" t="str">
        <f>precio_alta!B90</f>
        <v>5G</v>
      </c>
      <c r="D4671" s="69" t="str">
        <f>precio_alta!C90</f>
        <v>VIVO</v>
      </c>
      <c r="E4671" s="69" t="str">
        <f>precio_alta!D90</f>
        <v>VIVO V60 LITE 256GB 5G</v>
      </c>
      <c r="F4671" s="69">
        <f>precio_alta!E90</f>
        <v>1729</v>
      </c>
      <c r="G4671" s="69" t="str">
        <f>precio_alta!F90</f>
        <v>Android</v>
      </c>
      <c r="H4671" s="69" t="s">
        <v>188</v>
      </c>
      <c r="I4671" t="s">
        <v>42</v>
      </c>
      <c r="J4671" s="69">
        <f>precio_alta!W90</f>
        <v>1907</v>
      </c>
    </row>
    <row r="4672" spans="1:10" x14ac:dyDescent="0.3">
      <c r="A4672" t="str">
        <f t="shared" si="72"/>
        <v>VIVO V70 512GB 5GMax Negocios + Ilimitado 109.90CUOTA</v>
      </c>
      <c r="B4672" s="69" t="str">
        <f>precio_alta!A91</f>
        <v>Corriente</v>
      </c>
      <c r="C4672" s="69" t="str">
        <f>precio_alta!B91</f>
        <v>5G</v>
      </c>
      <c r="D4672" s="69" t="str">
        <f>precio_alta!C91</f>
        <v>VIVO</v>
      </c>
      <c r="E4672" s="69" t="str">
        <f>precio_alta!D91</f>
        <v>VIVO V70 512GB 5G</v>
      </c>
      <c r="F4672" s="69">
        <f>precio_alta!E91</f>
        <v>3069</v>
      </c>
      <c r="G4672" s="69" t="str">
        <f>precio_alta!F91</f>
        <v>Android</v>
      </c>
      <c r="H4672" s="69" t="s">
        <v>188</v>
      </c>
      <c r="I4672" t="s">
        <v>42</v>
      </c>
      <c r="J4672" s="69">
        <f>precio_alta!W91</f>
        <v>3383</v>
      </c>
    </row>
    <row r="4673" spans="1:10" x14ac:dyDescent="0.3">
      <c r="A4673" t="str">
        <f t="shared" si="72"/>
        <v>VIVO V70FE 256GB 5GMax Negocios + Ilimitado 109.90CUOTA</v>
      </c>
      <c r="B4673" s="69" t="str">
        <f>precio_alta!A92</f>
        <v>Corriente</v>
      </c>
      <c r="C4673" s="69" t="str">
        <f>precio_alta!B92</f>
        <v>5G</v>
      </c>
      <c r="D4673" s="69" t="str">
        <f>precio_alta!C92</f>
        <v>VIVO</v>
      </c>
      <c r="E4673" s="69" t="str">
        <f>precio_alta!D92</f>
        <v>VIVO V70FE 256GB 5G</v>
      </c>
      <c r="F4673" s="69">
        <f>precio_alta!E92</f>
        <v>2609</v>
      </c>
      <c r="G4673" s="69" t="str">
        <f>precio_alta!F92</f>
        <v>Android</v>
      </c>
      <c r="H4673" s="69" t="s">
        <v>188</v>
      </c>
      <c r="I4673" t="s">
        <v>42</v>
      </c>
      <c r="J4673" s="69">
        <f>precio_alta!W92</f>
        <v>2879</v>
      </c>
    </row>
    <row r="4674" spans="1:10" x14ac:dyDescent="0.3">
      <c r="A4674" t="str">
        <f t="shared" si="72"/>
        <v>VIVO X300 PRO 512GB 5GMax Negocios + Ilimitado 109.90CUOTA</v>
      </c>
      <c r="B4674" s="69" t="str">
        <f>precio_alta!A93</f>
        <v>Corriente</v>
      </c>
      <c r="C4674" s="69" t="str">
        <f>precio_alta!B93</f>
        <v>5G</v>
      </c>
      <c r="D4674" s="69" t="str">
        <f>precio_alta!C93</f>
        <v>VIVO</v>
      </c>
      <c r="E4674" s="69" t="str">
        <f>precio_alta!D93</f>
        <v>VIVO X300 PRO 512GB 5G</v>
      </c>
      <c r="F4674" s="69">
        <f>precio_alta!E93</f>
        <v>6219</v>
      </c>
      <c r="G4674" s="69" t="str">
        <f>precio_alta!F93</f>
        <v>Android</v>
      </c>
      <c r="H4674" s="69" t="s">
        <v>188</v>
      </c>
      <c r="I4674" t="s">
        <v>42</v>
      </c>
      <c r="J4674" s="69">
        <f>precio_alta!W93</f>
        <v>6863</v>
      </c>
    </row>
    <row r="4675" spans="1:10" x14ac:dyDescent="0.3">
      <c r="A4675" t="str">
        <f t="shared" ref="A4675:A4738" si="73">CONCATENATE(E4675,I4675,H4675)</f>
        <v>VIVO Y04 128GBMax Negocios + Ilimitado 109.90CUOTA</v>
      </c>
      <c r="B4675" s="69" t="str">
        <f>precio_alta!A94</f>
        <v>Corriente</v>
      </c>
      <c r="C4675" s="69" t="str">
        <f>precio_alta!B94</f>
        <v>4G</v>
      </c>
      <c r="D4675" s="69" t="str">
        <f>precio_alta!C94</f>
        <v>VIVO</v>
      </c>
      <c r="E4675" s="69" t="str">
        <f>precio_alta!D94</f>
        <v>VIVO Y04 128GB</v>
      </c>
      <c r="F4675" s="69">
        <f>precio_alta!E94</f>
        <v>489</v>
      </c>
      <c r="G4675" s="69" t="str">
        <f>precio_alta!F94</f>
        <v>Android</v>
      </c>
      <c r="H4675" s="69" t="s">
        <v>188</v>
      </c>
      <c r="I4675" t="s">
        <v>42</v>
      </c>
      <c r="J4675" s="69">
        <f>precio_alta!W94</f>
        <v>539</v>
      </c>
    </row>
    <row r="4676" spans="1:10" x14ac:dyDescent="0.3">
      <c r="A4676" t="str">
        <f t="shared" si="73"/>
        <v>VIVO Y11 128GB 5GMax Negocios + Ilimitado 109.90CUOTA</v>
      </c>
      <c r="B4676" s="69" t="str">
        <f>precio_alta!A95</f>
        <v>Corriente</v>
      </c>
      <c r="C4676" s="69" t="str">
        <f>precio_alta!B95</f>
        <v>5G</v>
      </c>
      <c r="D4676" s="69" t="str">
        <f>precio_alta!C95</f>
        <v>VIVO</v>
      </c>
      <c r="E4676" s="69" t="str">
        <f>precio_alta!D95</f>
        <v>VIVO Y11 128GB 5G</v>
      </c>
      <c r="F4676" s="69">
        <f>precio_alta!E95</f>
        <v>819</v>
      </c>
      <c r="G4676" s="69" t="str">
        <f>precio_alta!F95</f>
        <v>Android</v>
      </c>
      <c r="H4676" s="69" t="s">
        <v>188</v>
      </c>
      <c r="I4676" t="s">
        <v>42</v>
      </c>
      <c r="J4676" s="69">
        <f>precio_alta!W95</f>
        <v>911</v>
      </c>
    </row>
    <row r="4677" spans="1:10" x14ac:dyDescent="0.3">
      <c r="A4677" t="str">
        <f t="shared" si="73"/>
        <v>VIVO Y21 256GB 5GMax Negocios + Ilimitado 109.90CUOTA</v>
      </c>
      <c r="B4677" s="69" t="str">
        <f>precio_alta!A96</f>
        <v>Corriente</v>
      </c>
      <c r="C4677" s="69" t="str">
        <f>precio_alta!B96</f>
        <v>5G</v>
      </c>
      <c r="D4677" s="69" t="str">
        <f>precio_alta!C96</f>
        <v>VIVO</v>
      </c>
      <c r="E4677" s="69" t="str">
        <f>precio_alta!D96</f>
        <v>VIVO Y21 256GB 5G</v>
      </c>
      <c r="F4677" s="69">
        <f>precio_alta!E96</f>
        <v>1029</v>
      </c>
      <c r="G4677" s="69" t="str">
        <f>precio_alta!F96</f>
        <v>Android</v>
      </c>
      <c r="H4677" s="69" t="s">
        <v>188</v>
      </c>
      <c r="I4677" t="s">
        <v>42</v>
      </c>
      <c r="J4677" s="69">
        <f>precio_alta!W96</f>
        <v>1139</v>
      </c>
    </row>
    <row r="4678" spans="1:10" x14ac:dyDescent="0.3">
      <c r="A4678" t="str">
        <f t="shared" si="73"/>
        <v>VIVO Y21D 256GBMax Negocios + Ilimitado 109.90CUOTA</v>
      </c>
      <c r="B4678" s="69" t="str">
        <f>precio_alta!A97</f>
        <v>Corriente</v>
      </c>
      <c r="C4678" s="69" t="str">
        <f>precio_alta!B97</f>
        <v>4G</v>
      </c>
      <c r="D4678" s="69" t="str">
        <f>precio_alta!C97</f>
        <v>VIVO</v>
      </c>
      <c r="E4678" s="69" t="str">
        <f>precio_alta!D97</f>
        <v>VIVO Y21D 256GB</v>
      </c>
      <c r="F4678" s="69">
        <f>precio_alta!E97</f>
        <v>849</v>
      </c>
      <c r="G4678" s="69" t="str">
        <f>precio_alta!F97</f>
        <v>Android</v>
      </c>
      <c r="H4678" s="69" t="s">
        <v>188</v>
      </c>
      <c r="I4678" t="s">
        <v>42</v>
      </c>
      <c r="J4678" s="69">
        <f>precio_alta!W97</f>
        <v>935</v>
      </c>
    </row>
    <row r="4679" spans="1:10" x14ac:dyDescent="0.3">
      <c r="A4679" t="str">
        <f t="shared" si="73"/>
        <v>VIVO Y31 256GB 5GMax Negocios + Ilimitado 109.90CUOTA</v>
      </c>
      <c r="B4679" s="69" t="str">
        <f>precio_alta!A98</f>
        <v>Corriente</v>
      </c>
      <c r="C4679" s="69" t="str">
        <f>precio_alta!B98</f>
        <v>5G</v>
      </c>
      <c r="D4679" s="69" t="str">
        <f>precio_alta!C98</f>
        <v>VIVO</v>
      </c>
      <c r="E4679" s="69" t="str">
        <f>precio_alta!D98</f>
        <v>VIVO Y31 256GB 5G</v>
      </c>
      <c r="F4679" s="69">
        <f>precio_alta!E98</f>
        <v>1309</v>
      </c>
      <c r="G4679" s="69" t="str">
        <f>precio_alta!F98</f>
        <v>Android</v>
      </c>
      <c r="H4679" s="69" t="s">
        <v>188</v>
      </c>
      <c r="I4679" t="s">
        <v>42</v>
      </c>
      <c r="J4679" s="69">
        <f>precio_alta!W98</f>
        <v>1439</v>
      </c>
    </row>
    <row r="4680" spans="1:10" x14ac:dyDescent="0.3">
      <c r="A4680" t="str">
        <f t="shared" si="73"/>
        <v>VIVO Y31 256GB 5G NEWMax Negocios + Ilimitado 109.90CUOTA</v>
      </c>
      <c r="B4680" s="69" t="str">
        <f>precio_alta!A99</f>
        <v>Corriente</v>
      </c>
      <c r="C4680" s="69" t="str">
        <f>precio_alta!B99</f>
        <v>5G</v>
      </c>
      <c r="D4680" s="69" t="str">
        <f>precio_alta!C99</f>
        <v>VIVO</v>
      </c>
      <c r="E4680" s="69" t="str">
        <f>precio_alta!D99</f>
        <v>VIVO Y31 256GB 5G NEW</v>
      </c>
      <c r="F4680" s="69">
        <f>precio_alta!E99</f>
        <v>1289</v>
      </c>
      <c r="G4680" s="69" t="str">
        <f>precio_alta!F99</f>
        <v>Android</v>
      </c>
      <c r="H4680" s="69" t="s">
        <v>188</v>
      </c>
      <c r="I4680" t="s">
        <v>42</v>
      </c>
      <c r="J4680" s="69">
        <f>precio_alta!W99</f>
        <v>1427</v>
      </c>
    </row>
    <row r="4681" spans="1:10" x14ac:dyDescent="0.3">
      <c r="A4681" t="str">
        <f t="shared" si="73"/>
        <v>XIAOMI 14T 512GB 5GMax Negocios + Ilimitado 109.90CUOTA</v>
      </c>
      <c r="B4681" s="69" t="str">
        <f>precio_alta!A100</f>
        <v>Corriente</v>
      </c>
      <c r="C4681" s="69" t="str">
        <f>precio_alta!B100</f>
        <v>5G</v>
      </c>
      <c r="D4681" s="69" t="str">
        <f>precio_alta!C100</f>
        <v>XIAOMI</v>
      </c>
      <c r="E4681" s="69" t="str">
        <f>precio_alta!D100</f>
        <v>XIAOMI 14T 512GB 5G</v>
      </c>
      <c r="F4681" s="69">
        <f>precio_alta!E100</f>
        <v>2659</v>
      </c>
      <c r="G4681" s="69" t="str">
        <f>precio_alta!F100</f>
        <v>Android</v>
      </c>
      <c r="H4681" s="69" t="s">
        <v>188</v>
      </c>
      <c r="I4681" t="s">
        <v>42</v>
      </c>
      <c r="J4681" s="69">
        <f>precio_alta!W100</f>
        <v>2927</v>
      </c>
    </row>
    <row r="4682" spans="1:10" x14ac:dyDescent="0.3">
      <c r="A4682" t="str">
        <f t="shared" si="73"/>
        <v>XIAOMI 15T 512GB 5GMax Negocios + Ilimitado 109.90CUOTA</v>
      </c>
      <c r="B4682" s="69" t="str">
        <f>precio_alta!A101</f>
        <v>Corriente</v>
      </c>
      <c r="C4682" s="69" t="str">
        <f>precio_alta!B101</f>
        <v>5G</v>
      </c>
      <c r="D4682" s="69" t="str">
        <f>precio_alta!C101</f>
        <v>XIAOMI</v>
      </c>
      <c r="E4682" s="69" t="str">
        <f>precio_alta!D101</f>
        <v>XIAOMI 15T 512GB 5G</v>
      </c>
      <c r="F4682" s="69">
        <f>precio_alta!E101</f>
        <v>2569</v>
      </c>
      <c r="G4682" s="69" t="str">
        <f>precio_alta!F101</f>
        <v>Android</v>
      </c>
      <c r="H4682" s="69" t="s">
        <v>188</v>
      </c>
      <c r="I4682" t="s">
        <v>42</v>
      </c>
      <c r="J4682" s="69">
        <f>precio_alta!W101</f>
        <v>2831</v>
      </c>
    </row>
    <row r="4683" spans="1:10" x14ac:dyDescent="0.3">
      <c r="A4683" t="str">
        <f t="shared" si="73"/>
        <v>XIAOMI 15T PRO 512GB 5GMax Negocios + Ilimitado 109.90CUOTA</v>
      </c>
      <c r="B4683" s="69" t="str">
        <f>precio_alta!A102</f>
        <v>Corriente</v>
      </c>
      <c r="C4683" s="69" t="str">
        <f>precio_alta!B102</f>
        <v>5G</v>
      </c>
      <c r="D4683" s="69" t="str">
        <f>precio_alta!C102</f>
        <v>XIAOMI</v>
      </c>
      <c r="E4683" s="69" t="str">
        <f>precio_alta!D102</f>
        <v>XIAOMI 15T PRO 512GB 5G</v>
      </c>
      <c r="F4683" s="69">
        <f>precio_alta!E102</f>
        <v>3619</v>
      </c>
      <c r="G4683" s="69" t="str">
        <f>precio_alta!F102</f>
        <v>Android</v>
      </c>
      <c r="H4683" s="69" t="s">
        <v>188</v>
      </c>
      <c r="I4683" t="s">
        <v>42</v>
      </c>
      <c r="J4683" s="69">
        <f>precio_alta!W102</f>
        <v>3995</v>
      </c>
    </row>
    <row r="4684" spans="1:10" x14ac:dyDescent="0.3">
      <c r="A4684" t="str">
        <f t="shared" si="73"/>
        <v>XIAOMI 17 ULTRA 512GB 5GMax Negocios + Ilimitado 109.90CUOTA</v>
      </c>
      <c r="B4684" s="69" t="str">
        <f>precio_alta!A103</f>
        <v>Corriente</v>
      </c>
      <c r="C4684" s="69" t="str">
        <f>precio_alta!B103</f>
        <v>5G</v>
      </c>
      <c r="D4684" s="69" t="str">
        <f>precio_alta!C103</f>
        <v>XIAOMI</v>
      </c>
      <c r="E4684" s="69" t="str">
        <f>precio_alta!D103</f>
        <v>XIAOMI 17 ULTRA 512GB 5G</v>
      </c>
      <c r="F4684" s="69">
        <f>precio_alta!E103</f>
        <v>6169</v>
      </c>
      <c r="G4684" s="69" t="str">
        <f>precio_alta!F103</f>
        <v>Android</v>
      </c>
      <c r="H4684" s="69" t="s">
        <v>188</v>
      </c>
      <c r="I4684" t="s">
        <v>42</v>
      </c>
      <c r="J4684" s="69">
        <f>precio_alta!W103</f>
        <v>6803</v>
      </c>
    </row>
    <row r="4685" spans="1:10" x14ac:dyDescent="0.3">
      <c r="A4685" t="str">
        <f t="shared" si="73"/>
        <v>XIAOMI 17T 512GB 5GMax Negocios + Ilimitado 109.90CUOTA</v>
      </c>
      <c r="B4685" s="69" t="str">
        <f>precio_alta!A104</f>
        <v>Corriente</v>
      </c>
      <c r="C4685" s="69" t="str">
        <f>precio_alta!B104</f>
        <v>5G</v>
      </c>
      <c r="D4685" s="69" t="str">
        <f>precio_alta!C104</f>
        <v>XIAOMI</v>
      </c>
      <c r="E4685" s="69" t="str">
        <f>precio_alta!D104</f>
        <v>XIAOMI 17T 512GB 5G</v>
      </c>
      <c r="F4685" s="69">
        <f>precio_alta!E104</f>
        <v>3089</v>
      </c>
      <c r="G4685" s="69" t="str">
        <f>precio_alta!F104</f>
        <v>Android</v>
      </c>
      <c r="H4685" s="69" t="s">
        <v>188</v>
      </c>
      <c r="I4685" t="s">
        <v>42</v>
      </c>
      <c r="J4685" s="69">
        <f>precio_alta!W104</f>
        <v>3407</v>
      </c>
    </row>
    <row r="4686" spans="1:10" x14ac:dyDescent="0.3">
      <c r="A4686" t="str">
        <f t="shared" si="73"/>
        <v>XIAOMI 17T PRO 512GB 5GMax Negocios + Ilimitado 109.90CUOTA</v>
      </c>
      <c r="B4686" s="69" t="str">
        <f>precio_alta!A105</f>
        <v>Corriente</v>
      </c>
      <c r="C4686" s="69" t="str">
        <f>precio_alta!B105</f>
        <v>5G</v>
      </c>
      <c r="D4686" s="69" t="str">
        <f>precio_alta!C105</f>
        <v>XIAOMI</v>
      </c>
      <c r="E4686" s="69" t="str">
        <f>precio_alta!D105</f>
        <v>XIAOMI 17T PRO 512GB 5G</v>
      </c>
      <c r="F4686" s="69">
        <f>precio_alta!E105</f>
        <v>3929</v>
      </c>
      <c r="G4686" s="69" t="str">
        <f>precio_alta!F105</f>
        <v>Android</v>
      </c>
      <c r="H4686" s="69" t="s">
        <v>188</v>
      </c>
      <c r="I4686" t="s">
        <v>42</v>
      </c>
      <c r="J4686" s="69">
        <f>precio_alta!W105</f>
        <v>4331</v>
      </c>
    </row>
    <row r="4687" spans="1:10" x14ac:dyDescent="0.3">
      <c r="A4687" t="str">
        <f t="shared" si="73"/>
        <v>XIAOMI REDMI 15 256GBMax Negocios + Ilimitado 109.90CUOTA</v>
      </c>
      <c r="B4687" s="69" t="str">
        <f>precio_alta!A106</f>
        <v>Corriente</v>
      </c>
      <c r="C4687" s="69" t="str">
        <f>precio_alta!B106</f>
        <v>4G</v>
      </c>
      <c r="D4687" s="69" t="str">
        <f>precio_alta!C106</f>
        <v>XIAOMI</v>
      </c>
      <c r="E4687" s="69" t="str">
        <f>precio_alta!D106</f>
        <v>XIAOMI REDMI 15 256GB</v>
      </c>
      <c r="F4687" s="69">
        <f>precio_alta!E106</f>
        <v>939</v>
      </c>
      <c r="G4687" s="69" t="str">
        <f>precio_alta!F106</f>
        <v>Android</v>
      </c>
      <c r="H4687" s="69" t="s">
        <v>188</v>
      </c>
      <c r="I4687" t="s">
        <v>42</v>
      </c>
      <c r="J4687" s="69">
        <f>precio_alta!W106</f>
        <v>1031</v>
      </c>
    </row>
    <row r="4688" spans="1:10" x14ac:dyDescent="0.3">
      <c r="A4688" t="str">
        <f t="shared" si="73"/>
        <v>XIAOMI REDMI 15C 256GBMax Negocios + Ilimitado 109.90CUOTA</v>
      </c>
      <c r="B4688" s="69" t="str">
        <f>precio_alta!A107</f>
        <v>Corriente</v>
      </c>
      <c r="C4688" s="69" t="str">
        <f>precio_alta!B107</f>
        <v>4G</v>
      </c>
      <c r="D4688" s="69" t="str">
        <f>precio_alta!C107</f>
        <v>XIAOMI</v>
      </c>
      <c r="E4688" s="69" t="str">
        <f>precio_alta!D107</f>
        <v>XIAOMI REDMI 15C 256GB</v>
      </c>
      <c r="F4688" s="69">
        <f>precio_alta!E107</f>
        <v>709</v>
      </c>
      <c r="G4688" s="69" t="str">
        <f>precio_alta!F107</f>
        <v>Android</v>
      </c>
      <c r="H4688" s="69" t="s">
        <v>188</v>
      </c>
      <c r="I4688" t="s">
        <v>42</v>
      </c>
      <c r="J4688" s="69">
        <f>precio_alta!W107</f>
        <v>779</v>
      </c>
    </row>
    <row r="4689" spans="1:10" x14ac:dyDescent="0.3">
      <c r="A4689" t="str">
        <f t="shared" si="73"/>
        <v>XIAOMI REDMI A5 128GBMax Negocios + Ilimitado 109.90CUOTA</v>
      </c>
      <c r="B4689" s="69" t="str">
        <f>precio_alta!A108</f>
        <v>Corriente</v>
      </c>
      <c r="C4689" s="69" t="str">
        <f>precio_alta!B108</f>
        <v>4G</v>
      </c>
      <c r="D4689" s="69" t="str">
        <f>precio_alta!C108</f>
        <v>XIAOMI</v>
      </c>
      <c r="E4689" s="69" t="str">
        <f>precio_alta!D108</f>
        <v>XIAOMI REDMI A5 128GB</v>
      </c>
      <c r="F4689" s="69">
        <f>precio_alta!E108</f>
        <v>379</v>
      </c>
      <c r="G4689" s="69" t="str">
        <f>precio_alta!F108</f>
        <v>Android</v>
      </c>
      <c r="H4689" s="69" t="s">
        <v>188</v>
      </c>
      <c r="I4689" t="s">
        <v>42</v>
      </c>
      <c r="J4689" s="69">
        <f>precio_alta!W108</f>
        <v>419</v>
      </c>
    </row>
    <row r="4690" spans="1:10" x14ac:dyDescent="0.3">
      <c r="A4690" t="str">
        <f t="shared" si="73"/>
        <v>XIAOMI REDMI A7 PRO 128GBMax Negocios + Ilimitado 109.90CUOTA</v>
      </c>
      <c r="B4690" s="69" t="str">
        <f>precio_alta!A109</f>
        <v>Corriente</v>
      </c>
      <c r="C4690" s="69" t="str">
        <f>precio_alta!B109</f>
        <v>4G</v>
      </c>
      <c r="D4690" s="69" t="str">
        <f>precio_alta!C109</f>
        <v>XIAOMI</v>
      </c>
      <c r="E4690" s="69" t="str">
        <f>precio_alta!D109</f>
        <v>XIAOMI REDMI A7 PRO 128GB</v>
      </c>
      <c r="F4690" s="69">
        <f>precio_alta!E109</f>
        <v>489</v>
      </c>
      <c r="G4690" s="69" t="str">
        <f>precio_alta!F109</f>
        <v>Android</v>
      </c>
      <c r="H4690" s="69" t="s">
        <v>188</v>
      </c>
      <c r="I4690" t="s">
        <v>42</v>
      </c>
      <c r="J4690" s="69">
        <f>precio_alta!W109</f>
        <v>539</v>
      </c>
    </row>
    <row r="4691" spans="1:10" x14ac:dyDescent="0.3">
      <c r="A4691" t="str">
        <f t="shared" si="73"/>
        <v>XIAOMI REDMI NOTE 10 PRO 128GB SEMax Negocios + Ilimitado 109.90CUOTA</v>
      </c>
      <c r="B4691" s="69" t="str">
        <f>precio_alta!A110</f>
        <v>Corriente</v>
      </c>
      <c r="C4691" s="69" t="str">
        <f>precio_alta!B110</f>
        <v>4.5G</v>
      </c>
      <c r="D4691" s="69" t="str">
        <f>precio_alta!C110</f>
        <v>XIAOMI</v>
      </c>
      <c r="E4691" s="69" t="str">
        <f>precio_alta!D110</f>
        <v>XIAOMI REDMI NOTE 10 PRO 128GB SE</v>
      </c>
      <c r="F4691" s="69">
        <f>precio_alta!E110</f>
        <v>1369</v>
      </c>
      <c r="G4691" s="69" t="str">
        <f>precio_alta!F110</f>
        <v>Android</v>
      </c>
      <c r="H4691" s="69" t="s">
        <v>188</v>
      </c>
      <c r="I4691" t="s">
        <v>42</v>
      </c>
      <c r="J4691" s="69">
        <f>precio_alta!W110</f>
        <v>1511</v>
      </c>
    </row>
    <row r="4692" spans="1:10" x14ac:dyDescent="0.3">
      <c r="A4692" t="str">
        <f t="shared" si="73"/>
        <v>XIAOMI REDMI NOTE 12 PRO PLUS 256GB 5GMax Negocios + Ilimitado 109.90CUOTA</v>
      </c>
      <c r="B4692" s="69" t="str">
        <f>precio_alta!A111</f>
        <v>Corriente</v>
      </c>
      <c r="C4692" s="69" t="str">
        <f>precio_alta!B111</f>
        <v>5G</v>
      </c>
      <c r="D4692" s="69" t="str">
        <f>precio_alta!C111</f>
        <v>XIAOMI</v>
      </c>
      <c r="E4692" s="69" t="str">
        <f>precio_alta!D111</f>
        <v>XIAOMI REDMI NOTE 12 PRO PLUS 256GB 5G</v>
      </c>
      <c r="F4692" s="69">
        <f>precio_alta!E111</f>
        <v>2039</v>
      </c>
      <c r="G4692" s="69" t="str">
        <f>precio_alta!F111</f>
        <v>Android</v>
      </c>
      <c r="H4692" s="69" t="s">
        <v>188</v>
      </c>
      <c r="I4692" t="s">
        <v>42</v>
      </c>
      <c r="J4692" s="69">
        <f>precio_alta!W111</f>
        <v>2243</v>
      </c>
    </row>
    <row r="4693" spans="1:10" x14ac:dyDescent="0.3">
      <c r="A4693" t="str">
        <f t="shared" si="73"/>
        <v>XIAOMI REDMI NOTE 15 256GB 5GMax Negocios + Ilimitado 109.90CUOTA</v>
      </c>
      <c r="B4693" s="69" t="str">
        <f>precio_alta!A112</f>
        <v>Corriente</v>
      </c>
      <c r="C4693" s="69" t="str">
        <f>precio_alta!B112</f>
        <v>5G</v>
      </c>
      <c r="D4693" s="69" t="str">
        <f>precio_alta!C112</f>
        <v>XIAOMI</v>
      </c>
      <c r="E4693" s="69" t="str">
        <f>precio_alta!D112</f>
        <v>XIAOMI REDMI NOTE 15 256GB 5G</v>
      </c>
      <c r="F4693" s="69">
        <f>precio_alta!E112</f>
        <v>1109</v>
      </c>
      <c r="G4693" s="69" t="str">
        <f>precio_alta!F112</f>
        <v>Android</v>
      </c>
      <c r="H4693" s="69" t="s">
        <v>188</v>
      </c>
      <c r="I4693" t="s">
        <v>42</v>
      </c>
      <c r="J4693" s="69">
        <f>precio_alta!W112</f>
        <v>1223</v>
      </c>
    </row>
    <row r="4694" spans="1:10" x14ac:dyDescent="0.3">
      <c r="A4694" t="str">
        <f t="shared" si="73"/>
        <v>XIAOMI REDMI NOTE 15 PRO 512GB 5GMax Negocios + Ilimitado 109.90CUOTA</v>
      </c>
      <c r="B4694" s="69" t="str">
        <f>precio_alta!A113</f>
        <v>Corriente</v>
      </c>
      <c r="C4694" s="69" t="str">
        <f>precio_alta!B113</f>
        <v>5G</v>
      </c>
      <c r="D4694" s="69" t="str">
        <f>precio_alta!C113</f>
        <v>XIAOMI</v>
      </c>
      <c r="E4694" s="69" t="str">
        <f>precio_alta!D113</f>
        <v>XIAOMI REDMI NOTE 15 PRO 512GB 5G</v>
      </c>
      <c r="F4694" s="69">
        <f>precio_alta!E113</f>
        <v>1659</v>
      </c>
      <c r="G4694" s="69" t="str">
        <f>precio_alta!F113</f>
        <v>Android</v>
      </c>
      <c r="H4694" s="69" t="s">
        <v>188</v>
      </c>
      <c r="I4694" t="s">
        <v>42</v>
      </c>
      <c r="J4694" s="69">
        <f>precio_alta!W113</f>
        <v>1823</v>
      </c>
    </row>
    <row r="4695" spans="1:10" x14ac:dyDescent="0.3">
      <c r="A4695" t="str">
        <f t="shared" si="73"/>
        <v>XIAOMI REDMI NOTE 15 PRO PLUS 512GB 5GMax Negocios + Ilimitado 109.90CUOTA</v>
      </c>
      <c r="B4695" s="69" t="str">
        <f>precio_alta!A114</f>
        <v>Corriente</v>
      </c>
      <c r="C4695" s="69" t="str">
        <f>precio_alta!B114</f>
        <v>5G</v>
      </c>
      <c r="D4695" s="69" t="str">
        <f>precio_alta!C114</f>
        <v>XIAOMI</v>
      </c>
      <c r="E4695" s="69" t="str">
        <f>precio_alta!D114</f>
        <v>XIAOMI REDMI NOTE 15 PRO PLUS 512GB 5G</v>
      </c>
      <c r="F4695" s="69">
        <f>precio_alta!E114</f>
        <v>1879</v>
      </c>
      <c r="G4695" s="69" t="str">
        <f>precio_alta!F114</f>
        <v>Android</v>
      </c>
      <c r="H4695" s="69" t="s">
        <v>188</v>
      </c>
      <c r="I4695" t="s">
        <v>42</v>
      </c>
      <c r="J4695" s="69">
        <f>precio_alta!W114</f>
        <v>2075</v>
      </c>
    </row>
    <row r="4696" spans="1:10" x14ac:dyDescent="0.3">
      <c r="A4696" t="str">
        <f t="shared" si="73"/>
        <v>ZTE BLADE A36 64GBMax Negocios + Ilimitado 109.90CUOTA</v>
      </c>
      <c r="B4696" s="69" t="str">
        <f>precio_alta!A115</f>
        <v>Corriente</v>
      </c>
      <c r="C4696" s="69" t="str">
        <f>precio_alta!B115</f>
        <v>4G</v>
      </c>
      <c r="D4696" s="69" t="str">
        <f>precio_alta!C115</f>
        <v>ZTE</v>
      </c>
      <c r="E4696" s="69" t="str">
        <f>precio_alta!D115</f>
        <v>ZTE BLADE A36 64GB</v>
      </c>
      <c r="F4696" s="69">
        <f>precio_alta!E115</f>
        <v>439</v>
      </c>
      <c r="G4696" s="69" t="str">
        <f>precio_alta!F115</f>
        <v>Android</v>
      </c>
      <c r="H4696" s="69" t="s">
        <v>188</v>
      </c>
      <c r="I4696" t="s">
        <v>42</v>
      </c>
      <c r="J4696" s="69">
        <f>precio_alta!W115</f>
        <v>491</v>
      </c>
    </row>
    <row r="4697" spans="1:10" x14ac:dyDescent="0.3">
      <c r="A4697" t="str">
        <f t="shared" si="73"/>
        <v>ZTE BLADE A56 PRO 128GBMax Negocios + Ilimitado 109.90CUOTA</v>
      </c>
      <c r="B4697" s="69" t="str">
        <f>precio_alta!A116</f>
        <v>Corriente</v>
      </c>
      <c r="C4697" s="69" t="str">
        <f>precio_alta!B116</f>
        <v>4G</v>
      </c>
      <c r="D4697" s="69" t="str">
        <f>precio_alta!C116</f>
        <v>ZTE</v>
      </c>
      <c r="E4697" s="69" t="str">
        <f>precio_alta!D116</f>
        <v>ZTE BLADE A56 PRO 128GB</v>
      </c>
      <c r="F4697" s="69">
        <f>precio_alta!E116</f>
        <v>439</v>
      </c>
      <c r="G4697" s="69" t="str">
        <f>precio_alta!F116</f>
        <v>Android</v>
      </c>
      <c r="H4697" s="69" t="s">
        <v>188</v>
      </c>
      <c r="I4697" t="s">
        <v>42</v>
      </c>
      <c r="J4697" s="69">
        <f>precio_alta!W116</f>
        <v>479</v>
      </c>
    </row>
    <row r="4698" spans="1:10" x14ac:dyDescent="0.3">
      <c r="A4698" t="str">
        <f t="shared" si="73"/>
        <v>ZTE BLADE A57 PRO 128GBMax Negocios + Ilimitado 109.90CUOTA</v>
      </c>
      <c r="B4698" s="69" t="str">
        <f>precio_alta!A117</f>
        <v>Corriente</v>
      </c>
      <c r="C4698" s="69" t="str">
        <f>precio_alta!B117</f>
        <v>4G</v>
      </c>
      <c r="D4698" s="69" t="str">
        <f>precio_alta!C117</f>
        <v>ZTE</v>
      </c>
      <c r="E4698" s="69" t="str">
        <f>precio_alta!D117</f>
        <v>ZTE BLADE A57 PRO 128GB</v>
      </c>
      <c r="F4698" s="69">
        <f>precio_alta!E117</f>
        <v>559</v>
      </c>
      <c r="G4698" s="69" t="str">
        <f>precio_alta!F117</f>
        <v>Android</v>
      </c>
      <c r="H4698" s="69" t="s">
        <v>188</v>
      </c>
      <c r="I4698" t="s">
        <v>42</v>
      </c>
      <c r="J4698" s="69">
        <f>precio_alta!W117</f>
        <v>611</v>
      </c>
    </row>
    <row r="4699" spans="1:10" x14ac:dyDescent="0.3">
      <c r="A4699" t="str">
        <f t="shared" si="73"/>
        <v>ZTE BLADE A76 256GB 5GMax Negocios + Ilimitado 109.90CUOTA</v>
      </c>
      <c r="B4699" s="69" t="str">
        <f>precio_alta!A118</f>
        <v>Corriente</v>
      </c>
      <c r="C4699" s="69" t="str">
        <f>precio_alta!B118</f>
        <v>5G</v>
      </c>
      <c r="D4699" s="69" t="str">
        <f>precio_alta!C118</f>
        <v>ZTE</v>
      </c>
      <c r="E4699" s="69" t="str">
        <f>precio_alta!D118</f>
        <v>ZTE BLADE A76 256GB 5G</v>
      </c>
      <c r="F4699" s="69">
        <f>precio_alta!E118</f>
        <v>709</v>
      </c>
      <c r="G4699" s="69" t="str">
        <f>precio_alta!F118</f>
        <v>Android</v>
      </c>
      <c r="H4699" s="69" t="s">
        <v>188</v>
      </c>
      <c r="I4699" t="s">
        <v>42</v>
      </c>
      <c r="J4699" s="69">
        <f>precio_alta!W118</f>
        <v>779</v>
      </c>
    </row>
    <row r="4700" spans="1:10" x14ac:dyDescent="0.3">
      <c r="A4700" t="str">
        <f t="shared" si="73"/>
        <v>ZTE BLADE V70 MAX 256GBMax Negocios + Ilimitado 109.90CUOTA</v>
      </c>
      <c r="B4700" s="69" t="str">
        <f>precio_alta!A119</f>
        <v>Corriente</v>
      </c>
      <c r="C4700" s="69" t="str">
        <f>precio_alta!B119</f>
        <v>4G</v>
      </c>
      <c r="D4700" s="69" t="str">
        <f>precio_alta!C119</f>
        <v>ZTE</v>
      </c>
      <c r="E4700" s="69" t="str">
        <f>precio_alta!D119</f>
        <v>ZTE BLADE V70 MAX 256GB</v>
      </c>
      <c r="F4700" s="69">
        <f>precio_alta!E119</f>
        <v>599</v>
      </c>
      <c r="G4700" s="69" t="str">
        <f>precio_alta!F119</f>
        <v>Android</v>
      </c>
      <c r="H4700" s="69" t="s">
        <v>188</v>
      </c>
      <c r="I4700" t="s">
        <v>42</v>
      </c>
      <c r="J4700" s="69">
        <f>precio_alta!W119</f>
        <v>659</v>
      </c>
    </row>
    <row r="4701" spans="1:10" x14ac:dyDescent="0.3">
      <c r="A4701" t="str">
        <f t="shared" si="73"/>
        <v>ZTE NUBIA AIR 256GB 5GMax Negocios + Ilimitado 109.90CUOTA</v>
      </c>
      <c r="B4701" s="69" t="str">
        <f>precio_alta!A120</f>
        <v>Corriente</v>
      </c>
      <c r="C4701" s="69" t="str">
        <f>precio_alta!B120</f>
        <v>5G</v>
      </c>
      <c r="D4701" s="69" t="str">
        <f>precio_alta!C120</f>
        <v>ZTE</v>
      </c>
      <c r="E4701" s="69" t="str">
        <f>precio_alta!D120</f>
        <v>ZTE NUBIA AIR 256GB 5G</v>
      </c>
      <c r="F4701" s="69">
        <f>precio_alta!E120</f>
        <v>1069</v>
      </c>
      <c r="G4701" s="69" t="str">
        <f>precio_alta!F120</f>
        <v>Android</v>
      </c>
      <c r="H4701" s="69" t="s">
        <v>188</v>
      </c>
      <c r="I4701" t="s">
        <v>42</v>
      </c>
      <c r="J4701" s="69">
        <f>precio_alta!W120</f>
        <v>1175</v>
      </c>
    </row>
    <row r="4702" spans="1:10" x14ac:dyDescent="0.3">
      <c r="A4702" t="str">
        <f t="shared" si="73"/>
        <v>ZTE NUBIA AIR 512GB 5GMax Negocios + Ilimitado 109.90CUOTA</v>
      </c>
      <c r="B4702" s="69" t="str">
        <f>precio_alta!A121</f>
        <v>Corriente</v>
      </c>
      <c r="C4702" s="69" t="str">
        <f>precio_alta!B121</f>
        <v>5G</v>
      </c>
      <c r="D4702" s="69" t="str">
        <f>precio_alta!C121</f>
        <v>ZTE</v>
      </c>
      <c r="E4702" s="69" t="str">
        <f>precio_alta!D121</f>
        <v>ZTE NUBIA AIR 512GB 5G</v>
      </c>
      <c r="F4702" s="69">
        <f>precio_alta!E121</f>
        <v>1369</v>
      </c>
      <c r="G4702" s="69" t="str">
        <f>precio_alta!F121</f>
        <v>Android</v>
      </c>
      <c r="H4702" s="69" t="s">
        <v>188</v>
      </c>
      <c r="I4702" t="s">
        <v>42</v>
      </c>
      <c r="J4702" s="69">
        <f>precio_alta!W121</f>
        <v>1499</v>
      </c>
    </row>
    <row r="4703" spans="1:10" x14ac:dyDescent="0.3">
      <c r="A4703" t="str">
        <f t="shared" si="73"/>
        <v>ZTE NUBIA NEO3 256GB 5GMax Negocios + Ilimitado 109.90CUOTA</v>
      </c>
      <c r="B4703" s="69" t="str">
        <f>precio_alta!A122</f>
        <v>Corriente</v>
      </c>
      <c r="C4703" s="69" t="str">
        <f>precio_alta!B122</f>
        <v>5G</v>
      </c>
      <c r="D4703" s="69" t="str">
        <f>precio_alta!C122</f>
        <v>ZTE</v>
      </c>
      <c r="E4703" s="69" t="str">
        <f>precio_alta!D122</f>
        <v>ZTE NUBIA NEO3 256GB 5G</v>
      </c>
      <c r="F4703" s="69">
        <f>precio_alta!E122</f>
        <v>919</v>
      </c>
      <c r="G4703" s="69" t="str">
        <f>precio_alta!F122</f>
        <v>Android</v>
      </c>
      <c r="H4703" s="69" t="s">
        <v>188</v>
      </c>
      <c r="I4703" t="s">
        <v>42</v>
      </c>
      <c r="J4703" s="69">
        <f>precio_alta!W122</f>
        <v>1019</v>
      </c>
    </row>
    <row r="4704" spans="1:10" x14ac:dyDescent="0.3">
      <c r="A4704" t="str">
        <f t="shared" si="73"/>
        <v>ZTE NUBIA NEO5 256GB 5GMax Negocios + Ilimitado 109.90CUOTA</v>
      </c>
      <c r="B4704" s="69" t="str">
        <f>precio_alta!A123</f>
        <v>Corriente</v>
      </c>
      <c r="C4704" s="69" t="str">
        <f>precio_alta!B123</f>
        <v>5G</v>
      </c>
      <c r="D4704" s="69" t="str">
        <f>precio_alta!C123</f>
        <v>ZTE</v>
      </c>
      <c r="E4704" s="69" t="str">
        <f>precio_alta!D123</f>
        <v>ZTE NUBIA NEO5 256GB 5G</v>
      </c>
      <c r="F4704" s="69">
        <f>precio_alta!E123</f>
        <v>1109</v>
      </c>
      <c r="G4704" s="69" t="str">
        <f>precio_alta!F123</f>
        <v>Android</v>
      </c>
      <c r="H4704" s="69" t="s">
        <v>188</v>
      </c>
      <c r="I4704" t="s">
        <v>42</v>
      </c>
      <c r="J4704" s="69">
        <f>precio_alta!W123</f>
        <v>1223</v>
      </c>
    </row>
    <row r="4705" spans="1:10" x14ac:dyDescent="0.3">
      <c r="A4705" t="str">
        <f t="shared" si="73"/>
        <v>ZTE NUBIA V80 MAX 256GBMax Negocios + Ilimitado 109.90CUOTA</v>
      </c>
      <c r="B4705" s="69" t="str">
        <f>precio_alta!A124</f>
        <v>Corriente</v>
      </c>
      <c r="C4705" s="69" t="str">
        <f>precio_alta!B124</f>
        <v>4G</v>
      </c>
      <c r="D4705" s="69" t="str">
        <f>precio_alta!C124</f>
        <v>ZTE</v>
      </c>
      <c r="E4705" s="69" t="str">
        <f>precio_alta!D124</f>
        <v>ZTE NUBIA V80 MAX 256GB</v>
      </c>
      <c r="F4705" s="69">
        <f>precio_alta!E124</f>
        <v>629</v>
      </c>
      <c r="G4705" s="69" t="str">
        <f>precio_alta!F124</f>
        <v>Android</v>
      </c>
      <c r="H4705" s="69" t="s">
        <v>188</v>
      </c>
      <c r="I4705" t="s">
        <v>42</v>
      </c>
      <c r="J4705" s="69">
        <f>precio_alta!W124</f>
        <v>695</v>
      </c>
    </row>
    <row r="4706" spans="1:10" x14ac:dyDescent="0.3">
      <c r="A4706" t="str">
        <f t="shared" si="73"/>
        <v>ZTE NUBIA V80 PRO 256GBMax Negocios + Ilimitado 109.90CUOTA</v>
      </c>
      <c r="B4706" s="69" t="str">
        <f>precio_alta!A125</f>
        <v>Corriente</v>
      </c>
      <c r="C4706" s="69" t="str">
        <f>precio_alta!B125</f>
        <v>4G</v>
      </c>
      <c r="D4706" s="69" t="str">
        <f>precio_alta!C125</f>
        <v>ZTE</v>
      </c>
      <c r="E4706" s="69" t="str">
        <f>precio_alta!D125</f>
        <v>ZTE NUBIA V80 PRO 256GB</v>
      </c>
      <c r="F4706" s="69">
        <f>precio_alta!E125</f>
        <v>659</v>
      </c>
      <c r="G4706" s="69" t="str">
        <f>precio_alta!F125</f>
        <v>Android</v>
      </c>
      <c r="H4706" s="69" t="s">
        <v>188</v>
      </c>
      <c r="I4706" t="s">
        <v>42</v>
      </c>
      <c r="J4706" s="69">
        <f>precio_alta!W125</f>
        <v>731</v>
      </c>
    </row>
    <row r="4707" spans="1:10" x14ac:dyDescent="0.3">
      <c r="A4707" t="e">
        <f t="shared" si="73"/>
        <v>#REF!</v>
      </c>
      <c r="B4707" s="69" t="e">
        <f>precio_alta!#REF!</f>
        <v>#REF!</v>
      </c>
      <c r="C4707" s="69" t="e">
        <f>precio_alta!#REF!</f>
        <v>#REF!</v>
      </c>
      <c r="D4707" s="69" t="e">
        <f>precio_alta!#REF!</f>
        <v>#REF!</v>
      </c>
      <c r="E4707" s="69" t="e">
        <f>precio_alta!#REF!</f>
        <v>#REF!</v>
      </c>
      <c r="F4707" s="69" t="e">
        <f>precio_alta!#REF!</f>
        <v>#REF!</v>
      </c>
      <c r="G4707" s="69" t="e">
        <f>precio_alta!#REF!</f>
        <v>#REF!</v>
      </c>
      <c r="H4707" s="69" t="s">
        <v>188</v>
      </c>
      <c r="I4707" t="s">
        <v>42</v>
      </c>
      <c r="J4707" s="69" t="e">
        <f>precio_alta!#REF!</f>
        <v>#REF!</v>
      </c>
    </row>
    <row r="4708" spans="1:10" x14ac:dyDescent="0.3">
      <c r="A4708" t="e">
        <f t="shared" si="73"/>
        <v>#REF!</v>
      </c>
      <c r="B4708" s="69" t="e">
        <f>precio_alta!#REF!</f>
        <v>#REF!</v>
      </c>
      <c r="C4708" s="69" t="e">
        <f>precio_alta!#REF!</f>
        <v>#REF!</v>
      </c>
      <c r="D4708" s="69" t="e">
        <f>precio_alta!#REF!</f>
        <v>#REF!</v>
      </c>
      <c r="E4708" s="69" t="e">
        <f>precio_alta!#REF!</f>
        <v>#REF!</v>
      </c>
      <c r="F4708" s="69" t="e">
        <f>precio_alta!#REF!</f>
        <v>#REF!</v>
      </c>
      <c r="G4708" s="69" t="e">
        <f>precio_alta!#REF!</f>
        <v>#REF!</v>
      </c>
      <c r="H4708" s="69" t="s">
        <v>188</v>
      </c>
      <c r="I4708" t="s">
        <v>42</v>
      </c>
      <c r="J4708" s="69" t="e">
        <f>precio_alta!#REF!</f>
        <v>#REF!</v>
      </c>
    </row>
    <row r="4709" spans="1:10" x14ac:dyDescent="0.3">
      <c r="A4709" t="e">
        <f t="shared" si="73"/>
        <v>#REF!</v>
      </c>
      <c r="B4709" s="69" t="e">
        <f>precio_alta!#REF!</f>
        <v>#REF!</v>
      </c>
      <c r="C4709" s="69" t="e">
        <f>precio_alta!#REF!</f>
        <v>#REF!</v>
      </c>
      <c r="D4709" s="69" t="e">
        <f>precio_alta!#REF!</f>
        <v>#REF!</v>
      </c>
      <c r="E4709" s="69" t="e">
        <f>precio_alta!#REF!</f>
        <v>#REF!</v>
      </c>
      <c r="F4709" s="69" t="e">
        <f>precio_alta!#REF!</f>
        <v>#REF!</v>
      </c>
      <c r="G4709" s="69" t="e">
        <f>precio_alta!#REF!</f>
        <v>#REF!</v>
      </c>
      <c r="H4709" s="69" t="s">
        <v>188</v>
      </c>
      <c r="I4709" t="s">
        <v>42</v>
      </c>
      <c r="J4709" s="69" t="e">
        <f>precio_alta!#REF!</f>
        <v>#REF!</v>
      </c>
    </row>
    <row r="4710" spans="1:10" x14ac:dyDescent="0.3">
      <c r="A4710" t="e">
        <f t="shared" si="73"/>
        <v>#REF!</v>
      </c>
      <c r="B4710" s="69" t="e">
        <f>precio_alta!#REF!</f>
        <v>#REF!</v>
      </c>
      <c r="C4710" s="69" t="e">
        <f>precio_alta!#REF!</f>
        <v>#REF!</v>
      </c>
      <c r="D4710" s="69" t="e">
        <f>precio_alta!#REF!</f>
        <v>#REF!</v>
      </c>
      <c r="E4710" s="69" t="e">
        <f>precio_alta!#REF!</f>
        <v>#REF!</v>
      </c>
      <c r="F4710" s="69" t="e">
        <f>precio_alta!#REF!</f>
        <v>#REF!</v>
      </c>
      <c r="G4710" s="69" t="e">
        <f>precio_alta!#REF!</f>
        <v>#REF!</v>
      </c>
      <c r="H4710" s="69" t="s">
        <v>188</v>
      </c>
      <c r="I4710" t="s">
        <v>42</v>
      </c>
      <c r="J4710" s="69" t="e">
        <f>precio_alta!#REF!</f>
        <v>#REF!</v>
      </c>
    </row>
    <row r="4711" spans="1:10" x14ac:dyDescent="0.3">
      <c r="A4711" t="e">
        <f t="shared" si="73"/>
        <v>#REF!</v>
      </c>
      <c r="B4711" s="69" t="e">
        <f>precio_alta!#REF!</f>
        <v>#REF!</v>
      </c>
      <c r="C4711" s="69" t="e">
        <f>precio_alta!#REF!</f>
        <v>#REF!</v>
      </c>
      <c r="D4711" s="69" t="e">
        <f>precio_alta!#REF!</f>
        <v>#REF!</v>
      </c>
      <c r="E4711" s="69" t="e">
        <f>precio_alta!#REF!</f>
        <v>#REF!</v>
      </c>
      <c r="F4711" s="69" t="e">
        <f>precio_alta!#REF!</f>
        <v>#REF!</v>
      </c>
      <c r="G4711" s="69" t="e">
        <f>precio_alta!#REF!</f>
        <v>#REF!</v>
      </c>
      <c r="H4711" s="69" t="s">
        <v>188</v>
      </c>
      <c r="I4711" t="s">
        <v>42</v>
      </c>
      <c r="J4711" s="69" t="e">
        <f>precio_alta!#REF!</f>
        <v>#REF!</v>
      </c>
    </row>
    <row r="4712" spans="1:10" x14ac:dyDescent="0.3">
      <c r="A4712" t="e">
        <f t="shared" si="73"/>
        <v>#REF!</v>
      </c>
      <c r="B4712" s="69" t="e">
        <f>precio_alta!#REF!</f>
        <v>#REF!</v>
      </c>
      <c r="C4712" s="69" t="e">
        <f>precio_alta!#REF!</f>
        <v>#REF!</v>
      </c>
      <c r="D4712" s="69" t="e">
        <f>precio_alta!#REF!</f>
        <v>#REF!</v>
      </c>
      <c r="E4712" s="69" t="e">
        <f>precio_alta!#REF!</f>
        <v>#REF!</v>
      </c>
      <c r="F4712" s="69" t="e">
        <f>precio_alta!#REF!</f>
        <v>#REF!</v>
      </c>
      <c r="G4712" s="69" t="e">
        <f>precio_alta!#REF!</f>
        <v>#REF!</v>
      </c>
      <c r="H4712" s="69" t="s">
        <v>188</v>
      </c>
      <c r="I4712" t="s">
        <v>42</v>
      </c>
      <c r="J4712" s="69" t="e">
        <f>precio_alta!#REF!</f>
        <v>#REF!</v>
      </c>
    </row>
    <row r="4713" spans="1:10" x14ac:dyDescent="0.3">
      <c r="A4713" t="e">
        <f t="shared" si="73"/>
        <v>#REF!</v>
      </c>
      <c r="B4713" s="69" t="e">
        <f>precio_alta!#REF!</f>
        <v>#REF!</v>
      </c>
      <c r="C4713" s="69" t="e">
        <f>precio_alta!#REF!</f>
        <v>#REF!</v>
      </c>
      <c r="D4713" s="69" t="e">
        <f>precio_alta!#REF!</f>
        <v>#REF!</v>
      </c>
      <c r="E4713" s="69" t="e">
        <f>precio_alta!#REF!</f>
        <v>#REF!</v>
      </c>
      <c r="F4713" s="69" t="e">
        <f>precio_alta!#REF!</f>
        <v>#REF!</v>
      </c>
      <c r="G4713" s="69" t="e">
        <f>precio_alta!#REF!</f>
        <v>#REF!</v>
      </c>
      <c r="H4713" s="69" t="s">
        <v>188</v>
      </c>
      <c r="I4713" t="s">
        <v>42</v>
      </c>
      <c r="J4713" s="69" t="e">
        <f>precio_alta!#REF!</f>
        <v>#REF!</v>
      </c>
    </row>
    <row r="4714" spans="1:10" x14ac:dyDescent="0.3">
      <c r="A4714" t="e">
        <f t="shared" si="73"/>
        <v>#REF!</v>
      </c>
      <c r="B4714" s="69" t="e">
        <f>precio_alta!#REF!</f>
        <v>#REF!</v>
      </c>
      <c r="C4714" s="69" t="e">
        <f>precio_alta!#REF!</f>
        <v>#REF!</v>
      </c>
      <c r="D4714" s="69" t="e">
        <f>precio_alta!#REF!</f>
        <v>#REF!</v>
      </c>
      <c r="E4714" s="69" t="e">
        <f>precio_alta!#REF!</f>
        <v>#REF!</v>
      </c>
      <c r="F4714" s="69" t="e">
        <f>precio_alta!#REF!</f>
        <v>#REF!</v>
      </c>
      <c r="G4714" s="69" t="e">
        <f>precio_alta!#REF!</f>
        <v>#REF!</v>
      </c>
      <c r="H4714" s="69" t="s">
        <v>188</v>
      </c>
      <c r="I4714" t="s">
        <v>42</v>
      </c>
      <c r="J4714" s="69" t="e">
        <f>precio_alta!#REF!</f>
        <v>#REF!</v>
      </c>
    </row>
    <row r="4715" spans="1:10" x14ac:dyDescent="0.3">
      <c r="A4715" t="e">
        <f t="shared" si="73"/>
        <v>#REF!</v>
      </c>
      <c r="B4715" s="69" t="e">
        <f>precio_alta!#REF!</f>
        <v>#REF!</v>
      </c>
      <c r="C4715" s="69" t="e">
        <f>precio_alta!#REF!</f>
        <v>#REF!</v>
      </c>
      <c r="D4715" s="69" t="e">
        <f>precio_alta!#REF!</f>
        <v>#REF!</v>
      </c>
      <c r="E4715" s="69" t="e">
        <f>precio_alta!#REF!</f>
        <v>#REF!</v>
      </c>
      <c r="F4715" s="69" t="e">
        <f>precio_alta!#REF!</f>
        <v>#REF!</v>
      </c>
      <c r="G4715" s="69" t="e">
        <f>precio_alta!#REF!</f>
        <v>#REF!</v>
      </c>
      <c r="H4715" s="69" t="s">
        <v>188</v>
      </c>
      <c r="I4715" t="s">
        <v>42</v>
      </c>
      <c r="J4715" s="69" t="e">
        <f>precio_alta!#REF!</f>
        <v>#REF!</v>
      </c>
    </row>
    <row r="4716" spans="1:10" x14ac:dyDescent="0.3">
      <c r="A4716" t="e">
        <f t="shared" si="73"/>
        <v>#REF!</v>
      </c>
      <c r="B4716" s="69" t="e">
        <f>precio_alta!#REF!</f>
        <v>#REF!</v>
      </c>
      <c r="C4716" s="69" t="e">
        <f>precio_alta!#REF!</f>
        <v>#REF!</v>
      </c>
      <c r="D4716" s="69" t="e">
        <f>precio_alta!#REF!</f>
        <v>#REF!</v>
      </c>
      <c r="E4716" s="69" t="e">
        <f>precio_alta!#REF!</f>
        <v>#REF!</v>
      </c>
      <c r="F4716" s="69" t="e">
        <f>precio_alta!#REF!</f>
        <v>#REF!</v>
      </c>
      <c r="G4716" s="69" t="e">
        <f>precio_alta!#REF!</f>
        <v>#REF!</v>
      </c>
      <c r="H4716" s="69" t="s">
        <v>188</v>
      </c>
      <c r="I4716" t="s">
        <v>42</v>
      </c>
      <c r="J4716" s="69" t="e">
        <f>precio_alta!#REF!</f>
        <v>#REF!</v>
      </c>
    </row>
    <row r="4717" spans="1:10" x14ac:dyDescent="0.3">
      <c r="A4717" t="e">
        <f t="shared" si="73"/>
        <v>#REF!</v>
      </c>
      <c r="B4717" s="69" t="e">
        <f>precio_alta!#REF!</f>
        <v>#REF!</v>
      </c>
      <c r="C4717" s="69" t="e">
        <f>precio_alta!#REF!</f>
        <v>#REF!</v>
      </c>
      <c r="D4717" s="69" t="e">
        <f>precio_alta!#REF!</f>
        <v>#REF!</v>
      </c>
      <c r="E4717" s="69" t="e">
        <f>precio_alta!#REF!</f>
        <v>#REF!</v>
      </c>
      <c r="F4717" s="69" t="e">
        <f>precio_alta!#REF!</f>
        <v>#REF!</v>
      </c>
      <c r="G4717" s="69" t="e">
        <f>precio_alta!#REF!</f>
        <v>#REF!</v>
      </c>
      <c r="H4717" s="69" t="s">
        <v>188</v>
      </c>
      <c r="I4717" t="s">
        <v>42</v>
      </c>
      <c r="J4717" s="69" t="e">
        <f>precio_alta!#REF!</f>
        <v>#REF!</v>
      </c>
    </row>
    <row r="4718" spans="1:10" x14ac:dyDescent="0.3">
      <c r="A4718" t="e">
        <f t="shared" si="73"/>
        <v>#REF!</v>
      </c>
      <c r="B4718" s="69" t="e">
        <f>precio_alta!#REF!</f>
        <v>#REF!</v>
      </c>
      <c r="C4718" s="69" t="e">
        <f>precio_alta!#REF!</f>
        <v>#REF!</v>
      </c>
      <c r="D4718" s="69" t="e">
        <f>precio_alta!#REF!</f>
        <v>#REF!</v>
      </c>
      <c r="E4718" s="69" t="e">
        <f>precio_alta!#REF!</f>
        <v>#REF!</v>
      </c>
      <c r="F4718" s="69" t="e">
        <f>precio_alta!#REF!</f>
        <v>#REF!</v>
      </c>
      <c r="G4718" s="69" t="e">
        <f>precio_alta!#REF!</f>
        <v>#REF!</v>
      </c>
      <c r="H4718" s="69" t="s">
        <v>188</v>
      </c>
      <c r="I4718" t="s">
        <v>42</v>
      </c>
      <c r="J4718" s="69" t="e">
        <f>precio_alta!#REF!</f>
        <v>#REF!</v>
      </c>
    </row>
    <row r="4719" spans="1:10" x14ac:dyDescent="0.3">
      <c r="A4719" t="e">
        <f t="shared" si="73"/>
        <v>#REF!</v>
      </c>
      <c r="B4719" s="69" t="e">
        <f>precio_alta!#REF!</f>
        <v>#REF!</v>
      </c>
      <c r="C4719" s="69" t="e">
        <f>precio_alta!#REF!</f>
        <v>#REF!</v>
      </c>
      <c r="D4719" s="69" t="e">
        <f>precio_alta!#REF!</f>
        <v>#REF!</v>
      </c>
      <c r="E4719" s="69" t="e">
        <f>precio_alta!#REF!</f>
        <v>#REF!</v>
      </c>
      <c r="F4719" s="69" t="e">
        <f>precio_alta!#REF!</f>
        <v>#REF!</v>
      </c>
      <c r="G4719" s="69" t="e">
        <f>precio_alta!#REF!</f>
        <v>#REF!</v>
      </c>
      <c r="H4719" s="69" t="s">
        <v>188</v>
      </c>
      <c r="I4719" t="s">
        <v>42</v>
      </c>
      <c r="J4719" s="69" t="e">
        <f>precio_alta!#REF!</f>
        <v>#REF!</v>
      </c>
    </row>
    <row r="4720" spans="1:10" x14ac:dyDescent="0.3">
      <c r="A4720" t="str">
        <f t="shared" si="73"/>
        <v>0Max Negocios + Ilimitado 109.90CUOTA</v>
      </c>
      <c r="B4720" s="69">
        <f>precio_alta!A127</f>
        <v>0</v>
      </c>
      <c r="C4720" s="69">
        <f>precio_alta!B127</f>
        <v>0</v>
      </c>
      <c r="D4720" s="69">
        <f>precio_alta!C127</f>
        <v>0</v>
      </c>
      <c r="E4720" s="69">
        <f>precio_alta!D127</f>
        <v>0</v>
      </c>
      <c r="F4720" s="69">
        <f>precio_alta!E127</f>
        <v>0</v>
      </c>
      <c r="G4720" s="69">
        <f>precio_alta!F127</f>
        <v>0</v>
      </c>
      <c r="H4720" s="69" t="s">
        <v>188</v>
      </c>
      <c r="I4720" t="s">
        <v>42</v>
      </c>
      <c r="J4720" s="69">
        <f>precio_alta!W127</f>
        <v>0</v>
      </c>
    </row>
    <row r="4721" spans="1:10" x14ac:dyDescent="0.3">
      <c r="A4721" t="str">
        <f t="shared" si="73"/>
        <v>0Max Negocios + Ilimitado 109.90CUOTA</v>
      </c>
      <c r="B4721" s="69">
        <f>precio_alta!A128</f>
        <v>0</v>
      </c>
      <c r="C4721" s="69">
        <f>precio_alta!B128</f>
        <v>0</v>
      </c>
      <c r="D4721" s="69">
        <f>precio_alta!C128</f>
        <v>0</v>
      </c>
      <c r="E4721" s="69">
        <f>precio_alta!D128</f>
        <v>0</v>
      </c>
      <c r="F4721" s="69">
        <f>precio_alta!E128</f>
        <v>0</v>
      </c>
      <c r="G4721" s="69">
        <f>precio_alta!F128</f>
        <v>0</v>
      </c>
      <c r="H4721" s="69" t="s">
        <v>188</v>
      </c>
      <c r="I4721" t="s">
        <v>42</v>
      </c>
      <c r="J4721" s="69">
        <f>precio_alta!W128</f>
        <v>0</v>
      </c>
    </row>
    <row r="4722" spans="1:10" x14ac:dyDescent="0.3">
      <c r="A4722" t="str">
        <f t="shared" si="73"/>
        <v>0Max Negocios + Ilimitado 109.90CUOTA</v>
      </c>
      <c r="B4722" s="69">
        <f>precio_alta!A129</f>
        <v>0</v>
      </c>
      <c r="C4722" s="69">
        <f>precio_alta!B129</f>
        <v>0</v>
      </c>
      <c r="D4722" s="69">
        <f>precio_alta!C129</f>
        <v>0</v>
      </c>
      <c r="E4722" s="69">
        <f>precio_alta!D129</f>
        <v>0</v>
      </c>
      <c r="F4722" s="69">
        <f>precio_alta!E129</f>
        <v>0</v>
      </c>
      <c r="G4722" s="69">
        <f>precio_alta!F129</f>
        <v>0</v>
      </c>
      <c r="H4722" s="69" t="s">
        <v>188</v>
      </c>
      <c r="I4722" t="s">
        <v>42</v>
      </c>
      <c r="J4722" s="69">
        <f>precio_alta!W129</f>
        <v>0</v>
      </c>
    </row>
    <row r="4723" spans="1:10" x14ac:dyDescent="0.3">
      <c r="A4723" t="str">
        <f t="shared" si="73"/>
        <v>0Max Negocios + Ilimitado 109.90CUOTA</v>
      </c>
      <c r="B4723" s="69">
        <f>precio_alta!A130</f>
        <v>0</v>
      </c>
      <c r="C4723" s="69">
        <f>precio_alta!B130</f>
        <v>0</v>
      </c>
      <c r="D4723" s="69">
        <f>precio_alta!C130</f>
        <v>0</v>
      </c>
      <c r="E4723" s="69">
        <f>precio_alta!D130</f>
        <v>0</v>
      </c>
      <c r="F4723" s="69">
        <f>precio_alta!E130</f>
        <v>0</v>
      </c>
      <c r="G4723" s="69">
        <f>precio_alta!F130</f>
        <v>0</v>
      </c>
      <c r="H4723" s="69" t="s">
        <v>188</v>
      </c>
      <c r="I4723" t="s">
        <v>42</v>
      </c>
      <c r="J4723" s="69">
        <f>precio_alta!W130</f>
        <v>0</v>
      </c>
    </row>
    <row r="4724" spans="1:10" x14ac:dyDescent="0.3">
      <c r="A4724" t="str">
        <f t="shared" si="73"/>
        <v>0Max Negocios + Ilimitado 109.90CUOTA</v>
      </c>
      <c r="B4724" s="69">
        <f>precio_alta!A131</f>
        <v>0</v>
      </c>
      <c r="C4724" s="69">
        <f>precio_alta!B131</f>
        <v>0</v>
      </c>
      <c r="D4724" s="69">
        <f>precio_alta!C131</f>
        <v>0</v>
      </c>
      <c r="E4724" s="69">
        <f>precio_alta!D131</f>
        <v>0</v>
      </c>
      <c r="F4724" s="69">
        <f>precio_alta!E131</f>
        <v>0</v>
      </c>
      <c r="G4724" s="69">
        <f>precio_alta!F131</f>
        <v>0</v>
      </c>
      <c r="H4724" s="69" t="s">
        <v>188</v>
      </c>
      <c r="I4724" t="s">
        <v>42</v>
      </c>
      <c r="J4724" s="69">
        <f>precio_alta!W131</f>
        <v>0</v>
      </c>
    </row>
    <row r="4725" spans="1:10" x14ac:dyDescent="0.3">
      <c r="A4725" t="str">
        <f t="shared" si="73"/>
        <v>0Max Negocios + Ilimitado 109.90CUOTA</v>
      </c>
      <c r="B4725" s="69">
        <f>precio_alta!A132</f>
        <v>0</v>
      </c>
      <c r="C4725" s="69">
        <f>precio_alta!B132</f>
        <v>0</v>
      </c>
      <c r="D4725" s="69">
        <f>precio_alta!C132</f>
        <v>0</v>
      </c>
      <c r="E4725" s="69">
        <f>precio_alta!D132</f>
        <v>0</v>
      </c>
      <c r="F4725" s="69">
        <f>precio_alta!E132</f>
        <v>0</v>
      </c>
      <c r="G4725" s="69">
        <f>precio_alta!F132</f>
        <v>0</v>
      </c>
      <c r="H4725" s="69" t="s">
        <v>188</v>
      </c>
      <c r="I4725" t="s">
        <v>42</v>
      </c>
      <c r="J4725" s="69">
        <f>precio_alta!W132</f>
        <v>0</v>
      </c>
    </row>
    <row r="4726" spans="1:10" x14ac:dyDescent="0.3">
      <c r="A4726" t="str">
        <f t="shared" si="73"/>
        <v>0Max Negocios + Ilimitado 109.90CUOTA</v>
      </c>
      <c r="B4726" s="69">
        <f>precio_alta!A133</f>
        <v>0</v>
      </c>
      <c r="C4726" s="69">
        <f>precio_alta!B133</f>
        <v>0</v>
      </c>
      <c r="D4726" s="69">
        <f>precio_alta!C133</f>
        <v>0</v>
      </c>
      <c r="E4726" s="69">
        <f>precio_alta!D133</f>
        <v>0</v>
      </c>
      <c r="F4726" s="69">
        <f>precio_alta!E133</f>
        <v>0</v>
      </c>
      <c r="G4726" s="69">
        <f>precio_alta!F133</f>
        <v>0</v>
      </c>
      <c r="H4726" s="69" t="s">
        <v>188</v>
      </c>
      <c r="I4726" t="s">
        <v>42</v>
      </c>
      <c r="J4726" s="69">
        <f>precio_alta!W133</f>
        <v>0</v>
      </c>
    </row>
    <row r="4727" spans="1:10" x14ac:dyDescent="0.3">
      <c r="A4727" t="str">
        <f t="shared" si="73"/>
        <v>0Max Negocios + Ilimitado 109.90CUOTA</v>
      </c>
      <c r="B4727" s="69">
        <f>precio_alta!A134</f>
        <v>0</v>
      </c>
      <c r="C4727" s="69">
        <f>precio_alta!B134</f>
        <v>0</v>
      </c>
      <c r="D4727" s="69">
        <f>precio_alta!C134</f>
        <v>0</v>
      </c>
      <c r="E4727" s="69">
        <f>precio_alta!D134</f>
        <v>0</v>
      </c>
      <c r="F4727" s="69">
        <f>precio_alta!E134</f>
        <v>0</v>
      </c>
      <c r="G4727" s="69">
        <f>precio_alta!F134</f>
        <v>0</v>
      </c>
      <c r="H4727" s="69" t="s">
        <v>188</v>
      </c>
      <c r="I4727" t="s">
        <v>42</v>
      </c>
      <c r="J4727" s="69">
        <f>precio_alta!W134</f>
        <v>0</v>
      </c>
    </row>
    <row r="4728" spans="1:10" x14ac:dyDescent="0.3">
      <c r="A4728" t="str">
        <f t="shared" si="73"/>
        <v>0Max Negocios + Ilimitado 109.90CUOTA</v>
      </c>
      <c r="B4728" s="69">
        <f>precio_alta!A135</f>
        <v>0</v>
      </c>
      <c r="C4728" s="69">
        <f>precio_alta!B135</f>
        <v>0</v>
      </c>
      <c r="D4728" s="69">
        <f>precio_alta!C135</f>
        <v>0</v>
      </c>
      <c r="E4728" s="69">
        <f>precio_alta!D135</f>
        <v>0</v>
      </c>
      <c r="F4728" s="69">
        <f>precio_alta!E135</f>
        <v>0</v>
      </c>
      <c r="G4728" s="69">
        <f>precio_alta!F135</f>
        <v>0</v>
      </c>
      <c r="H4728" s="69" t="s">
        <v>188</v>
      </c>
      <c r="I4728" t="s">
        <v>42</v>
      </c>
      <c r="J4728" s="69">
        <f>precio_alta!W135</f>
        <v>0</v>
      </c>
    </row>
    <row r="4729" spans="1:10" x14ac:dyDescent="0.3">
      <c r="A4729" t="str">
        <f t="shared" si="73"/>
        <v>0Max Negocios + Ilimitado 109.90CUOTA</v>
      </c>
      <c r="B4729" s="69">
        <f>precio_alta!A136</f>
        <v>0</v>
      </c>
      <c r="C4729" s="69">
        <f>precio_alta!B136</f>
        <v>0</v>
      </c>
      <c r="D4729" s="69">
        <f>precio_alta!C136</f>
        <v>0</v>
      </c>
      <c r="E4729" s="69">
        <f>precio_alta!D136</f>
        <v>0</v>
      </c>
      <c r="F4729" s="69">
        <f>precio_alta!E136</f>
        <v>0</v>
      </c>
      <c r="G4729" s="69">
        <f>precio_alta!F136</f>
        <v>0</v>
      </c>
      <c r="H4729" s="69" t="s">
        <v>188</v>
      </c>
      <c r="I4729" t="s">
        <v>42</v>
      </c>
      <c r="J4729" s="69">
        <f>precio_alta!W136</f>
        <v>0</v>
      </c>
    </row>
    <row r="4730" spans="1:10" x14ac:dyDescent="0.3">
      <c r="A4730" t="str">
        <f t="shared" si="73"/>
        <v>0Max Negocios + Ilimitado 109.90CUOTA</v>
      </c>
      <c r="B4730" s="69">
        <f>precio_alta!A137</f>
        <v>0</v>
      </c>
      <c r="C4730" s="69">
        <f>precio_alta!B137</f>
        <v>0</v>
      </c>
      <c r="D4730" s="69">
        <f>precio_alta!C137</f>
        <v>0</v>
      </c>
      <c r="E4730" s="69">
        <f>precio_alta!D137</f>
        <v>0</v>
      </c>
      <c r="F4730" s="69">
        <f>precio_alta!E137</f>
        <v>0</v>
      </c>
      <c r="G4730" s="69">
        <f>precio_alta!F137</f>
        <v>0</v>
      </c>
      <c r="H4730" s="69" t="s">
        <v>188</v>
      </c>
      <c r="I4730" t="s">
        <v>42</v>
      </c>
      <c r="J4730" s="69">
        <f>precio_alta!W137</f>
        <v>0</v>
      </c>
    </row>
    <row r="4731" spans="1:10" x14ac:dyDescent="0.3">
      <c r="A4731" t="str">
        <f t="shared" si="73"/>
        <v>0Max Negocios + Ilimitado 109.90CUOTA</v>
      </c>
      <c r="B4731" s="69">
        <f>precio_alta!A138</f>
        <v>0</v>
      </c>
      <c r="C4731" s="69">
        <f>precio_alta!B138</f>
        <v>0</v>
      </c>
      <c r="D4731" s="69">
        <f>precio_alta!C138</f>
        <v>0</v>
      </c>
      <c r="E4731" s="69">
        <f>precio_alta!D138</f>
        <v>0</v>
      </c>
      <c r="F4731" s="69">
        <f>precio_alta!E138</f>
        <v>0</v>
      </c>
      <c r="G4731" s="69">
        <f>precio_alta!F138</f>
        <v>0</v>
      </c>
      <c r="H4731" s="69" t="s">
        <v>188</v>
      </c>
      <c r="I4731" t="s">
        <v>42</v>
      </c>
      <c r="J4731" s="69">
        <f>precio_alta!W138</f>
        <v>0</v>
      </c>
    </row>
    <row r="4732" spans="1:10" x14ac:dyDescent="0.3">
      <c r="A4732" t="str">
        <f t="shared" si="73"/>
        <v>0Max Negocios + Ilimitado 109.90CUOTA</v>
      </c>
      <c r="B4732" s="69">
        <f>precio_alta!A139</f>
        <v>0</v>
      </c>
      <c r="C4732" s="69">
        <f>precio_alta!B139</f>
        <v>0</v>
      </c>
      <c r="D4732" s="69">
        <f>precio_alta!C139</f>
        <v>0</v>
      </c>
      <c r="E4732" s="69">
        <f>precio_alta!D139</f>
        <v>0</v>
      </c>
      <c r="F4732" s="69">
        <f>precio_alta!E139</f>
        <v>0</v>
      </c>
      <c r="G4732" s="69">
        <f>precio_alta!F139</f>
        <v>0</v>
      </c>
      <c r="H4732" s="69" t="s">
        <v>188</v>
      </c>
      <c r="I4732" t="s">
        <v>42</v>
      </c>
      <c r="J4732" s="69">
        <f>precio_alta!W139</f>
        <v>0</v>
      </c>
    </row>
    <row r="4733" spans="1:10" x14ac:dyDescent="0.3">
      <c r="A4733" t="str">
        <f t="shared" si="73"/>
        <v>0Max Negocios + Ilimitado 109.90CUOTA</v>
      </c>
      <c r="B4733" s="69">
        <f>precio_alta!A140</f>
        <v>0</v>
      </c>
      <c r="C4733" s="69">
        <f>precio_alta!B140</f>
        <v>0</v>
      </c>
      <c r="D4733" s="69">
        <f>precio_alta!C140</f>
        <v>0</v>
      </c>
      <c r="E4733" s="69">
        <f>precio_alta!D140</f>
        <v>0</v>
      </c>
      <c r="F4733" s="69">
        <f>precio_alta!E140</f>
        <v>0</v>
      </c>
      <c r="G4733" s="69">
        <f>precio_alta!F140</f>
        <v>0</v>
      </c>
      <c r="H4733" s="69" t="s">
        <v>188</v>
      </c>
      <c r="I4733" t="s">
        <v>42</v>
      </c>
      <c r="J4733" s="69">
        <f>precio_alta!W140</f>
        <v>0</v>
      </c>
    </row>
    <row r="4734" spans="1:10" x14ac:dyDescent="0.3">
      <c r="A4734" t="str">
        <f t="shared" si="73"/>
        <v>0Max Negocios + Ilimitado 109.90CUOTA</v>
      </c>
      <c r="B4734" s="69">
        <f>precio_alta!A141</f>
        <v>0</v>
      </c>
      <c r="C4734" s="69">
        <f>precio_alta!B141</f>
        <v>0</v>
      </c>
      <c r="D4734" s="69">
        <f>precio_alta!C141</f>
        <v>0</v>
      </c>
      <c r="E4734" s="69">
        <f>precio_alta!D141</f>
        <v>0</v>
      </c>
      <c r="F4734" s="69">
        <f>precio_alta!E141</f>
        <v>0</v>
      </c>
      <c r="G4734" s="69">
        <f>precio_alta!F141</f>
        <v>0</v>
      </c>
      <c r="H4734" s="69" t="s">
        <v>188</v>
      </c>
      <c r="I4734" t="s">
        <v>42</v>
      </c>
      <c r="J4734" s="69">
        <f>precio_alta!W141</f>
        <v>0</v>
      </c>
    </row>
    <row r="4735" spans="1:10" x14ac:dyDescent="0.3">
      <c r="A4735" t="str">
        <f t="shared" si="73"/>
        <v>0Max Negocios + Ilimitado 109.90CUOTA</v>
      </c>
      <c r="B4735" s="69">
        <f>precio_alta!A142</f>
        <v>0</v>
      </c>
      <c r="C4735" s="69">
        <f>precio_alta!B142</f>
        <v>0</v>
      </c>
      <c r="D4735" s="69">
        <f>precio_alta!C142</f>
        <v>0</v>
      </c>
      <c r="E4735" s="69">
        <f>precio_alta!D142</f>
        <v>0</v>
      </c>
      <c r="F4735" s="69">
        <f>precio_alta!E142</f>
        <v>0</v>
      </c>
      <c r="G4735" s="69">
        <f>precio_alta!F142</f>
        <v>0</v>
      </c>
      <c r="H4735" s="69" t="s">
        <v>188</v>
      </c>
      <c r="I4735" t="s">
        <v>42</v>
      </c>
      <c r="J4735" s="69">
        <f>precio_alta!W142</f>
        <v>0</v>
      </c>
    </row>
    <row r="4736" spans="1:10" x14ac:dyDescent="0.3">
      <c r="A4736" t="str">
        <f t="shared" si="73"/>
        <v>0Max Negocios + Ilimitado 109.90CUOTA</v>
      </c>
      <c r="B4736" s="69">
        <f>precio_alta!A143</f>
        <v>0</v>
      </c>
      <c r="C4736" s="69">
        <f>precio_alta!B143</f>
        <v>0</v>
      </c>
      <c r="D4736" s="69">
        <f>precio_alta!C143</f>
        <v>0</v>
      </c>
      <c r="E4736" s="69">
        <f>precio_alta!D143</f>
        <v>0</v>
      </c>
      <c r="F4736" s="69">
        <f>precio_alta!E143</f>
        <v>0</v>
      </c>
      <c r="G4736" s="69">
        <f>precio_alta!F143</f>
        <v>0</v>
      </c>
      <c r="H4736" s="69" t="s">
        <v>188</v>
      </c>
      <c r="I4736" t="s">
        <v>42</v>
      </c>
      <c r="J4736" s="69">
        <f>precio_alta!W143</f>
        <v>0</v>
      </c>
    </row>
    <row r="4737" spans="1:10" x14ac:dyDescent="0.3">
      <c r="A4737" t="str">
        <f t="shared" si="73"/>
        <v>0Max Negocios + Ilimitado 109.90CUOTA</v>
      </c>
      <c r="B4737" s="69">
        <f>precio_alta!A144</f>
        <v>0</v>
      </c>
      <c r="C4737" s="69">
        <f>precio_alta!B144</f>
        <v>0</v>
      </c>
      <c r="D4737" s="69">
        <f>precio_alta!C144</f>
        <v>0</v>
      </c>
      <c r="E4737" s="69">
        <f>precio_alta!D144</f>
        <v>0</v>
      </c>
      <c r="F4737" s="69">
        <f>precio_alta!E144</f>
        <v>0</v>
      </c>
      <c r="G4737" s="69">
        <f>precio_alta!F144</f>
        <v>0</v>
      </c>
      <c r="H4737" s="69" t="s">
        <v>188</v>
      </c>
      <c r="I4737" t="s">
        <v>42</v>
      </c>
      <c r="J4737" s="69">
        <f>precio_alta!W144</f>
        <v>0</v>
      </c>
    </row>
    <row r="4738" spans="1:10" x14ac:dyDescent="0.3">
      <c r="A4738" t="str">
        <f t="shared" si="73"/>
        <v>0Max Negocios + Ilimitado 109.90CUOTA</v>
      </c>
      <c r="B4738" s="69">
        <f>precio_alta!A145</f>
        <v>0</v>
      </c>
      <c r="C4738" s="69">
        <f>precio_alta!B145</f>
        <v>0</v>
      </c>
      <c r="D4738" s="69">
        <f>precio_alta!C145</f>
        <v>0</v>
      </c>
      <c r="E4738" s="69">
        <f>precio_alta!D145</f>
        <v>0</v>
      </c>
      <c r="F4738" s="69">
        <f>precio_alta!E145</f>
        <v>0</v>
      </c>
      <c r="G4738" s="69">
        <f>precio_alta!F145</f>
        <v>0</v>
      </c>
      <c r="H4738" s="69" t="s">
        <v>188</v>
      </c>
      <c r="I4738" t="s">
        <v>42</v>
      </c>
      <c r="J4738" s="69">
        <f>precio_alta!W145</f>
        <v>0</v>
      </c>
    </row>
    <row r="4739" spans="1:10" x14ac:dyDescent="0.3">
      <c r="A4739" t="str">
        <f t="shared" ref="A4739:A4802" si="74">CONCATENATE(E4739,I4739,H4739)</f>
        <v>0Max Negocios + Ilimitado 109.90CUOTA</v>
      </c>
      <c r="B4739" s="69">
        <f>precio_alta!A146</f>
        <v>0</v>
      </c>
      <c r="C4739" s="69">
        <f>precio_alta!B146</f>
        <v>0</v>
      </c>
      <c r="D4739" s="69">
        <f>precio_alta!C146</f>
        <v>0</v>
      </c>
      <c r="E4739" s="69">
        <f>precio_alta!D146</f>
        <v>0</v>
      </c>
      <c r="F4739" s="69">
        <f>precio_alta!E146</f>
        <v>0</v>
      </c>
      <c r="G4739" s="69">
        <f>precio_alta!F146</f>
        <v>0</v>
      </c>
      <c r="H4739" s="69" t="s">
        <v>188</v>
      </c>
      <c r="I4739" t="s">
        <v>42</v>
      </c>
      <c r="J4739" s="69">
        <f>precio_alta!W146</f>
        <v>0</v>
      </c>
    </row>
    <row r="4740" spans="1:10" x14ac:dyDescent="0.3">
      <c r="A4740" t="str">
        <f t="shared" si="74"/>
        <v>0Max Negocios + Ilimitado 109.90CUOTA</v>
      </c>
      <c r="B4740" s="69">
        <f>precio_alta!A147</f>
        <v>0</v>
      </c>
      <c r="C4740" s="69">
        <f>precio_alta!B147</f>
        <v>0</v>
      </c>
      <c r="D4740" s="69">
        <f>precio_alta!C147</f>
        <v>0</v>
      </c>
      <c r="E4740" s="69">
        <f>precio_alta!D147</f>
        <v>0</v>
      </c>
      <c r="F4740" s="69">
        <f>precio_alta!E147</f>
        <v>0</v>
      </c>
      <c r="G4740" s="69">
        <f>precio_alta!F147</f>
        <v>0</v>
      </c>
      <c r="H4740" s="69" t="s">
        <v>188</v>
      </c>
      <c r="I4740" t="s">
        <v>42</v>
      </c>
      <c r="J4740" s="69">
        <f>precio_alta!W147</f>
        <v>0</v>
      </c>
    </row>
    <row r="4741" spans="1:10" x14ac:dyDescent="0.3">
      <c r="A4741" t="str">
        <f t="shared" si="74"/>
        <v>0Max Negocios + Ilimitado 109.90CUOTA</v>
      </c>
      <c r="B4741" s="69">
        <f>precio_alta!A148</f>
        <v>0</v>
      </c>
      <c r="C4741" s="69">
        <f>precio_alta!B148</f>
        <v>0</v>
      </c>
      <c r="D4741" s="69">
        <f>precio_alta!C148</f>
        <v>0</v>
      </c>
      <c r="E4741" s="69">
        <f>precio_alta!D148</f>
        <v>0</v>
      </c>
      <c r="F4741" s="69">
        <f>precio_alta!E148</f>
        <v>0</v>
      </c>
      <c r="G4741" s="69">
        <f>precio_alta!F148</f>
        <v>0</v>
      </c>
      <c r="H4741" s="69" t="s">
        <v>188</v>
      </c>
      <c r="I4741" t="s">
        <v>42</v>
      </c>
      <c r="J4741" s="69">
        <f>precio_alta!W148</f>
        <v>0</v>
      </c>
    </row>
    <row r="4742" spans="1:10" x14ac:dyDescent="0.3">
      <c r="A4742" t="str">
        <f t="shared" si="74"/>
        <v>0Max Negocios + Ilimitado 109.90CUOTA</v>
      </c>
      <c r="B4742" s="69">
        <f>precio_alta!A149</f>
        <v>0</v>
      </c>
      <c r="C4742" s="69">
        <f>precio_alta!B149</f>
        <v>0</v>
      </c>
      <c r="D4742" s="69">
        <f>precio_alta!C149</f>
        <v>0</v>
      </c>
      <c r="E4742" s="69">
        <f>precio_alta!D149</f>
        <v>0</v>
      </c>
      <c r="F4742" s="69">
        <f>precio_alta!E149</f>
        <v>0</v>
      </c>
      <c r="G4742" s="69">
        <f>precio_alta!F149</f>
        <v>0</v>
      </c>
      <c r="H4742" s="69" t="s">
        <v>188</v>
      </c>
      <c r="I4742" t="s">
        <v>42</v>
      </c>
      <c r="J4742" s="69">
        <f>precio_alta!W149</f>
        <v>0</v>
      </c>
    </row>
    <row r="4743" spans="1:10" x14ac:dyDescent="0.3">
      <c r="A4743" t="str">
        <f t="shared" si="74"/>
        <v>0Max Negocios + Ilimitado 109.90CUOTA</v>
      </c>
      <c r="B4743" s="69">
        <f>precio_alta!A150</f>
        <v>0</v>
      </c>
      <c r="C4743" s="69">
        <f>precio_alta!B150</f>
        <v>0</v>
      </c>
      <c r="D4743" s="69">
        <f>precio_alta!C150</f>
        <v>0</v>
      </c>
      <c r="E4743" s="69">
        <f>precio_alta!D150</f>
        <v>0</v>
      </c>
      <c r="F4743" s="69">
        <f>precio_alta!E150</f>
        <v>0</v>
      </c>
      <c r="G4743" s="69">
        <f>precio_alta!F150</f>
        <v>0</v>
      </c>
      <c r="H4743" s="69" t="s">
        <v>188</v>
      </c>
      <c r="I4743" t="s">
        <v>42</v>
      </c>
      <c r="J4743" s="69">
        <f>precio_alta!W150</f>
        <v>0</v>
      </c>
    </row>
    <row r="4744" spans="1:10" x14ac:dyDescent="0.3">
      <c r="A4744" t="str">
        <f t="shared" si="74"/>
        <v>0Max Negocios + Ilimitado 109.90CUOTA</v>
      </c>
      <c r="B4744" s="69">
        <f>precio_alta!A151</f>
        <v>0</v>
      </c>
      <c r="C4744" s="69">
        <f>precio_alta!B151</f>
        <v>0</v>
      </c>
      <c r="D4744" s="69">
        <f>precio_alta!C151</f>
        <v>0</v>
      </c>
      <c r="E4744" s="69">
        <f>precio_alta!D151</f>
        <v>0</v>
      </c>
      <c r="F4744" s="69">
        <f>precio_alta!E151</f>
        <v>0</v>
      </c>
      <c r="G4744" s="69">
        <f>precio_alta!F151</f>
        <v>0</v>
      </c>
      <c r="H4744" s="69" t="s">
        <v>188</v>
      </c>
      <c r="I4744" t="s">
        <v>42</v>
      </c>
      <c r="J4744" s="69">
        <f>precio_alta!W151</f>
        <v>0</v>
      </c>
    </row>
    <row r="4745" spans="1:10" x14ac:dyDescent="0.3">
      <c r="A4745" t="str">
        <f t="shared" si="74"/>
        <v>0Max Negocios + Ilimitado 109.90CUOTA</v>
      </c>
      <c r="B4745" s="69">
        <f>precio_alta!A152</f>
        <v>0</v>
      </c>
      <c r="C4745" s="69">
        <f>precio_alta!B152</f>
        <v>0</v>
      </c>
      <c r="D4745" s="69">
        <f>precio_alta!C152</f>
        <v>0</v>
      </c>
      <c r="E4745" s="69">
        <f>precio_alta!D152</f>
        <v>0</v>
      </c>
      <c r="F4745" s="69">
        <f>precio_alta!E152</f>
        <v>0</v>
      </c>
      <c r="G4745" s="69">
        <f>precio_alta!F152</f>
        <v>0</v>
      </c>
      <c r="H4745" s="69" t="s">
        <v>188</v>
      </c>
      <c r="I4745" t="s">
        <v>42</v>
      </c>
      <c r="J4745" s="69">
        <f>precio_alta!W152</f>
        <v>0</v>
      </c>
    </row>
    <row r="4746" spans="1:10" x14ac:dyDescent="0.3">
      <c r="A4746" t="str">
        <f t="shared" si="74"/>
        <v>0Max Negocios + Ilimitado 109.90CUOTA</v>
      </c>
      <c r="B4746" s="69">
        <f>precio_alta!A153</f>
        <v>0</v>
      </c>
      <c r="C4746" s="69">
        <f>precio_alta!B153</f>
        <v>0</v>
      </c>
      <c r="D4746" s="69">
        <f>precio_alta!C153</f>
        <v>0</v>
      </c>
      <c r="E4746" s="69">
        <f>precio_alta!D153</f>
        <v>0</v>
      </c>
      <c r="F4746" s="69">
        <f>precio_alta!E153</f>
        <v>0</v>
      </c>
      <c r="G4746" s="69">
        <f>precio_alta!F153</f>
        <v>0</v>
      </c>
      <c r="H4746" s="69" t="s">
        <v>188</v>
      </c>
      <c r="I4746" t="s">
        <v>42</v>
      </c>
      <c r="J4746" s="69">
        <f>precio_alta!W153</f>
        <v>0</v>
      </c>
    </row>
    <row r="4747" spans="1:10" x14ac:dyDescent="0.3">
      <c r="A4747" t="str">
        <f t="shared" si="74"/>
        <v>0Max Negocios + Ilimitado 109.90CUOTA</v>
      </c>
      <c r="B4747" s="69">
        <f>precio_alta!A154</f>
        <v>0</v>
      </c>
      <c r="C4747" s="69">
        <f>precio_alta!B154</f>
        <v>0</v>
      </c>
      <c r="D4747" s="69">
        <f>precio_alta!C154</f>
        <v>0</v>
      </c>
      <c r="E4747" s="69">
        <f>precio_alta!D154</f>
        <v>0</v>
      </c>
      <c r="F4747" s="69">
        <f>precio_alta!E154</f>
        <v>0</v>
      </c>
      <c r="G4747" s="69">
        <f>precio_alta!F154</f>
        <v>0</v>
      </c>
      <c r="H4747" s="69" t="s">
        <v>188</v>
      </c>
      <c r="I4747" t="s">
        <v>42</v>
      </c>
      <c r="J4747" s="69">
        <f>precio_alta!W154</f>
        <v>0</v>
      </c>
    </row>
    <row r="4748" spans="1:10" x14ac:dyDescent="0.3">
      <c r="A4748" t="str">
        <f t="shared" si="74"/>
        <v>0Max Negocios + Ilimitado 109.90CUOTA</v>
      </c>
      <c r="B4748" s="69">
        <f>precio_alta!A155</f>
        <v>0</v>
      </c>
      <c r="C4748" s="69">
        <f>precio_alta!B155</f>
        <v>0</v>
      </c>
      <c r="D4748" s="69">
        <f>precio_alta!C155</f>
        <v>0</v>
      </c>
      <c r="E4748" s="69">
        <f>precio_alta!D155</f>
        <v>0</v>
      </c>
      <c r="F4748" s="69">
        <f>precio_alta!E155</f>
        <v>0</v>
      </c>
      <c r="G4748" s="69">
        <f>precio_alta!F155</f>
        <v>0</v>
      </c>
      <c r="H4748" s="69" t="s">
        <v>188</v>
      </c>
      <c r="I4748" t="s">
        <v>42</v>
      </c>
      <c r="J4748" s="69">
        <f>precio_alta!W155</f>
        <v>0</v>
      </c>
    </row>
    <row r="4749" spans="1:10" x14ac:dyDescent="0.3">
      <c r="A4749" t="str">
        <f t="shared" si="74"/>
        <v>0Max Negocios + Ilimitado 109.90CUOTA</v>
      </c>
      <c r="B4749" s="69">
        <f>precio_alta!A156</f>
        <v>0</v>
      </c>
      <c r="C4749" s="69">
        <f>precio_alta!B156</f>
        <v>0</v>
      </c>
      <c r="D4749" s="69">
        <f>precio_alta!C156</f>
        <v>0</v>
      </c>
      <c r="E4749" s="69">
        <f>precio_alta!D156</f>
        <v>0</v>
      </c>
      <c r="F4749" s="69">
        <f>precio_alta!E156</f>
        <v>0</v>
      </c>
      <c r="G4749" s="69">
        <f>precio_alta!F156</f>
        <v>0</v>
      </c>
      <c r="H4749" s="69" t="s">
        <v>188</v>
      </c>
      <c r="I4749" t="s">
        <v>42</v>
      </c>
      <c r="J4749" s="69">
        <f>precio_alta!W156</f>
        <v>0</v>
      </c>
    </row>
    <row r="4750" spans="1:10" x14ac:dyDescent="0.3">
      <c r="A4750" t="str">
        <f t="shared" si="74"/>
        <v>0Max Negocios + Ilimitado 109.90CUOTA</v>
      </c>
      <c r="B4750" s="69">
        <f>precio_alta!A157</f>
        <v>0</v>
      </c>
      <c r="C4750" s="69">
        <f>precio_alta!B157</f>
        <v>0</v>
      </c>
      <c r="D4750" s="69">
        <f>precio_alta!C157</f>
        <v>0</v>
      </c>
      <c r="E4750" s="69">
        <f>precio_alta!D157</f>
        <v>0</v>
      </c>
      <c r="F4750" s="69">
        <f>precio_alta!E157</f>
        <v>0</v>
      </c>
      <c r="G4750" s="69">
        <f>precio_alta!F157</f>
        <v>0</v>
      </c>
      <c r="H4750" s="69" t="s">
        <v>188</v>
      </c>
      <c r="I4750" t="s">
        <v>42</v>
      </c>
      <c r="J4750" s="69">
        <f>precio_alta!W157</f>
        <v>0</v>
      </c>
    </row>
    <row r="4751" spans="1:10" x14ac:dyDescent="0.3">
      <c r="A4751" t="str">
        <f t="shared" si="74"/>
        <v>0Max Negocios + Ilimitado 109.90CUOTA</v>
      </c>
      <c r="B4751" s="69">
        <f>precio_alta!A158</f>
        <v>0</v>
      </c>
      <c r="C4751" s="69">
        <f>precio_alta!B158</f>
        <v>0</v>
      </c>
      <c r="D4751" s="69">
        <f>precio_alta!C158</f>
        <v>0</v>
      </c>
      <c r="E4751" s="69">
        <f>precio_alta!D158</f>
        <v>0</v>
      </c>
      <c r="F4751" s="69">
        <f>precio_alta!E158</f>
        <v>0</v>
      </c>
      <c r="G4751" s="69">
        <f>precio_alta!F158</f>
        <v>0</v>
      </c>
      <c r="H4751" s="69" t="s">
        <v>188</v>
      </c>
      <c r="I4751" t="s">
        <v>42</v>
      </c>
      <c r="J4751" s="69">
        <f>precio_alta!W158</f>
        <v>0</v>
      </c>
    </row>
    <row r="4752" spans="1:10" x14ac:dyDescent="0.3">
      <c r="A4752" t="str">
        <f t="shared" si="74"/>
        <v>0Max Negocios + Ilimitado 109.90CUOTA</v>
      </c>
      <c r="B4752" s="69">
        <f>precio_alta!A159</f>
        <v>0</v>
      </c>
      <c r="C4752" s="69">
        <f>precio_alta!B159</f>
        <v>0</v>
      </c>
      <c r="D4752" s="69">
        <f>precio_alta!C159</f>
        <v>0</v>
      </c>
      <c r="E4752" s="69">
        <f>precio_alta!D159</f>
        <v>0</v>
      </c>
      <c r="F4752" s="69">
        <f>precio_alta!E159</f>
        <v>0</v>
      </c>
      <c r="G4752" s="69">
        <f>precio_alta!F159</f>
        <v>0</v>
      </c>
      <c r="H4752" s="69" t="s">
        <v>188</v>
      </c>
      <c r="I4752" t="s">
        <v>42</v>
      </c>
      <c r="J4752" s="69">
        <f>precio_alta!W159</f>
        <v>0</v>
      </c>
    </row>
    <row r="4753" spans="1:10" x14ac:dyDescent="0.3">
      <c r="A4753" t="str">
        <f t="shared" si="74"/>
        <v>0Max Negocios + Ilimitado 109.90CUOTA</v>
      </c>
      <c r="B4753" s="69">
        <f>precio_alta!A160</f>
        <v>0</v>
      </c>
      <c r="C4753" s="69">
        <f>precio_alta!B160</f>
        <v>0</v>
      </c>
      <c r="D4753" s="69">
        <f>precio_alta!C160</f>
        <v>0</v>
      </c>
      <c r="E4753" s="69">
        <f>precio_alta!D160</f>
        <v>0</v>
      </c>
      <c r="F4753" s="69">
        <f>precio_alta!E160</f>
        <v>0</v>
      </c>
      <c r="G4753" s="69">
        <f>precio_alta!F160</f>
        <v>0</v>
      </c>
      <c r="H4753" s="69" t="s">
        <v>188</v>
      </c>
      <c r="I4753" t="s">
        <v>42</v>
      </c>
      <c r="J4753" s="69">
        <f>precio_alta!W160</f>
        <v>0</v>
      </c>
    </row>
    <row r="4754" spans="1:10" x14ac:dyDescent="0.3">
      <c r="A4754" t="str">
        <f t="shared" si="74"/>
        <v>0Max Negocios + Ilimitado 109.90CUOTA</v>
      </c>
      <c r="B4754" s="69">
        <f>precio_alta!A161</f>
        <v>0</v>
      </c>
      <c r="C4754" s="69">
        <f>precio_alta!B161</f>
        <v>0</v>
      </c>
      <c r="D4754" s="69">
        <f>precio_alta!C161</f>
        <v>0</v>
      </c>
      <c r="E4754" s="69">
        <f>precio_alta!D161</f>
        <v>0</v>
      </c>
      <c r="F4754" s="69">
        <f>precio_alta!E161</f>
        <v>0</v>
      </c>
      <c r="G4754" s="69">
        <f>precio_alta!F161</f>
        <v>0</v>
      </c>
      <c r="H4754" s="69" t="s">
        <v>188</v>
      </c>
      <c r="I4754" t="s">
        <v>42</v>
      </c>
      <c r="J4754" s="69">
        <f>precio_alta!W161</f>
        <v>0</v>
      </c>
    </row>
    <row r="4755" spans="1:10" x14ac:dyDescent="0.3">
      <c r="A4755" t="str">
        <f t="shared" si="74"/>
        <v>0Max Negocios + Ilimitado 109.90CUOTA</v>
      </c>
      <c r="B4755" s="69">
        <f>precio_alta!A162</f>
        <v>0</v>
      </c>
      <c r="C4755" s="69">
        <f>precio_alta!B162</f>
        <v>0</v>
      </c>
      <c r="D4755" s="69">
        <f>precio_alta!C162</f>
        <v>0</v>
      </c>
      <c r="E4755" s="69">
        <f>precio_alta!D162</f>
        <v>0</v>
      </c>
      <c r="F4755" s="69">
        <f>precio_alta!E162</f>
        <v>0</v>
      </c>
      <c r="G4755" s="69">
        <f>precio_alta!F162</f>
        <v>0</v>
      </c>
      <c r="H4755" s="69" t="s">
        <v>188</v>
      </c>
      <c r="I4755" t="s">
        <v>42</v>
      </c>
      <c r="J4755" s="69">
        <f>precio_alta!W162</f>
        <v>0</v>
      </c>
    </row>
    <row r="4756" spans="1:10" x14ac:dyDescent="0.3">
      <c r="A4756" t="str">
        <f t="shared" si="74"/>
        <v>0Max Negocios + Ilimitado 109.90CUOTA</v>
      </c>
      <c r="B4756" s="69">
        <f>precio_alta!A163</f>
        <v>0</v>
      </c>
      <c r="C4756" s="69">
        <f>precio_alta!B163</f>
        <v>0</v>
      </c>
      <c r="D4756" s="69">
        <f>precio_alta!C163</f>
        <v>0</v>
      </c>
      <c r="E4756" s="69">
        <f>precio_alta!D163</f>
        <v>0</v>
      </c>
      <c r="F4756" s="69">
        <f>precio_alta!E163</f>
        <v>0</v>
      </c>
      <c r="G4756" s="69">
        <f>precio_alta!F163</f>
        <v>0</v>
      </c>
      <c r="H4756" s="69" t="s">
        <v>188</v>
      </c>
      <c r="I4756" t="s">
        <v>42</v>
      </c>
      <c r="J4756" s="69">
        <f>precio_alta!W163</f>
        <v>0</v>
      </c>
    </row>
    <row r="4757" spans="1:10" x14ac:dyDescent="0.3">
      <c r="A4757" t="str">
        <f t="shared" si="74"/>
        <v>0Max Negocios + Ilimitado 109.90CUOTA</v>
      </c>
      <c r="B4757" s="69">
        <f>precio_alta!A164</f>
        <v>0</v>
      </c>
      <c r="C4757" s="69">
        <f>precio_alta!B164</f>
        <v>0</v>
      </c>
      <c r="D4757" s="69">
        <f>precio_alta!C164</f>
        <v>0</v>
      </c>
      <c r="E4757" s="69">
        <f>precio_alta!D164</f>
        <v>0</v>
      </c>
      <c r="F4757" s="69">
        <f>precio_alta!E164</f>
        <v>0</v>
      </c>
      <c r="G4757" s="69">
        <f>precio_alta!F164</f>
        <v>0</v>
      </c>
      <c r="H4757" s="69" t="s">
        <v>188</v>
      </c>
      <c r="I4757" t="s">
        <v>42</v>
      </c>
      <c r="J4757" s="69">
        <f>precio_alta!W164</f>
        <v>0</v>
      </c>
    </row>
    <row r="4758" spans="1:10" x14ac:dyDescent="0.3">
      <c r="A4758" t="str">
        <f t="shared" si="74"/>
        <v>0Max Negocios + Ilimitado 109.90CUOTA</v>
      </c>
      <c r="B4758" s="69">
        <f>precio_alta!A165</f>
        <v>0</v>
      </c>
      <c r="C4758" s="69">
        <f>precio_alta!B165</f>
        <v>0</v>
      </c>
      <c r="D4758" s="69">
        <f>precio_alta!C165</f>
        <v>0</v>
      </c>
      <c r="E4758" s="69">
        <f>precio_alta!D165</f>
        <v>0</v>
      </c>
      <c r="F4758" s="69">
        <f>precio_alta!E165</f>
        <v>0</v>
      </c>
      <c r="G4758" s="69">
        <f>precio_alta!F165</f>
        <v>0</v>
      </c>
      <c r="H4758" s="69" t="s">
        <v>188</v>
      </c>
      <c r="I4758" t="s">
        <v>42</v>
      </c>
      <c r="J4758" s="69">
        <f>precio_alta!W165</f>
        <v>0</v>
      </c>
    </row>
    <row r="4759" spans="1:10" x14ac:dyDescent="0.3">
      <c r="A4759" t="str">
        <f t="shared" si="74"/>
        <v>0Max Negocios + Ilimitado 109.90CUOTA</v>
      </c>
      <c r="B4759" s="69">
        <f>precio_alta!A166</f>
        <v>0</v>
      </c>
      <c r="C4759" s="69">
        <f>precio_alta!B166</f>
        <v>0</v>
      </c>
      <c r="D4759" s="69">
        <f>precio_alta!C166</f>
        <v>0</v>
      </c>
      <c r="E4759" s="69">
        <f>precio_alta!D166</f>
        <v>0</v>
      </c>
      <c r="F4759" s="69">
        <f>precio_alta!E166</f>
        <v>0</v>
      </c>
      <c r="G4759" s="69">
        <f>precio_alta!F166</f>
        <v>0</v>
      </c>
      <c r="H4759" s="69" t="s">
        <v>188</v>
      </c>
      <c r="I4759" t="s">
        <v>42</v>
      </c>
      <c r="J4759" s="69">
        <f>precio_alta!W166</f>
        <v>0</v>
      </c>
    </row>
    <row r="4760" spans="1:10" x14ac:dyDescent="0.3">
      <c r="A4760" t="str">
        <f t="shared" si="74"/>
        <v>0Max Negocios + Ilimitado 109.90CUOTA</v>
      </c>
      <c r="B4760" s="69">
        <f>precio_alta!A167</f>
        <v>0</v>
      </c>
      <c r="C4760" s="69">
        <f>precio_alta!B167</f>
        <v>0</v>
      </c>
      <c r="D4760" s="69">
        <f>precio_alta!C167</f>
        <v>0</v>
      </c>
      <c r="E4760" s="69">
        <f>precio_alta!D167</f>
        <v>0</v>
      </c>
      <c r="F4760" s="69">
        <f>precio_alta!E167</f>
        <v>0</v>
      </c>
      <c r="G4760" s="69">
        <f>precio_alta!F167</f>
        <v>0</v>
      </c>
      <c r="H4760" s="69" t="s">
        <v>188</v>
      </c>
      <c r="I4760" t="s">
        <v>42</v>
      </c>
      <c r="J4760" s="69">
        <f>precio_alta!W167</f>
        <v>0</v>
      </c>
    </row>
    <row r="4761" spans="1:10" x14ac:dyDescent="0.3">
      <c r="A4761" t="str">
        <f t="shared" si="74"/>
        <v>0Max Negocios + Ilimitado 109.90CUOTA</v>
      </c>
      <c r="B4761" s="69">
        <f>precio_alta!A168</f>
        <v>0</v>
      </c>
      <c r="C4761" s="69">
        <f>precio_alta!B168</f>
        <v>0</v>
      </c>
      <c r="D4761" s="69">
        <f>precio_alta!C168</f>
        <v>0</v>
      </c>
      <c r="E4761" s="69">
        <f>precio_alta!D168</f>
        <v>0</v>
      </c>
      <c r="F4761" s="69">
        <f>precio_alta!E168</f>
        <v>0</v>
      </c>
      <c r="G4761" s="69">
        <f>precio_alta!F168</f>
        <v>0</v>
      </c>
      <c r="H4761" s="69" t="s">
        <v>188</v>
      </c>
      <c r="I4761" t="s">
        <v>42</v>
      </c>
      <c r="J4761" s="69">
        <f>precio_alta!W168</f>
        <v>0</v>
      </c>
    </row>
    <row r="4762" spans="1:10" x14ac:dyDescent="0.3">
      <c r="A4762" t="str">
        <f t="shared" si="74"/>
        <v>0Max Negocios + Ilimitado 109.90CUOTA</v>
      </c>
      <c r="B4762" s="69">
        <f>precio_alta!A169</f>
        <v>0</v>
      </c>
      <c r="C4762" s="69">
        <f>precio_alta!B169</f>
        <v>0</v>
      </c>
      <c r="D4762" s="69">
        <f>precio_alta!C169</f>
        <v>0</v>
      </c>
      <c r="E4762" s="69">
        <f>precio_alta!D169</f>
        <v>0</v>
      </c>
      <c r="F4762" s="69">
        <f>precio_alta!E169</f>
        <v>0</v>
      </c>
      <c r="G4762" s="69">
        <f>precio_alta!F169</f>
        <v>0</v>
      </c>
      <c r="H4762" s="69" t="s">
        <v>188</v>
      </c>
      <c r="I4762" t="s">
        <v>42</v>
      </c>
      <c r="J4762" s="69">
        <f>precio_alta!W169</f>
        <v>0</v>
      </c>
    </row>
    <row r="4763" spans="1:10" x14ac:dyDescent="0.3">
      <c r="A4763" t="str">
        <f t="shared" si="74"/>
        <v>0Max Negocios + Ilimitado 109.90CUOTA</v>
      </c>
      <c r="B4763" s="69">
        <f>precio_alta!A170</f>
        <v>0</v>
      </c>
      <c r="C4763" s="69">
        <f>precio_alta!B170</f>
        <v>0</v>
      </c>
      <c r="D4763" s="69">
        <f>precio_alta!C170</f>
        <v>0</v>
      </c>
      <c r="E4763" s="69">
        <f>precio_alta!D170</f>
        <v>0</v>
      </c>
      <c r="F4763" s="69">
        <f>precio_alta!E170</f>
        <v>0</v>
      </c>
      <c r="G4763" s="69">
        <f>precio_alta!F170</f>
        <v>0</v>
      </c>
      <c r="H4763" s="69" t="s">
        <v>188</v>
      </c>
      <c r="I4763" t="s">
        <v>42</v>
      </c>
      <c r="J4763" s="69">
        <f>precio_alta!W170</f>
        <v>0</v>
      </c>
    </row>
    <row r="4764" spans="1:10" x14ac:dyDescent="0.3">
      <c r="A4764" t="str">
        <f t="shared" si="74"/>
        <v>0Max Negocios + Ilimitado 109.90CUOTA</v>
      </c>
      <c r="B4764" s="69">
        <f>precio_alta!A171</f>
        <v>0</v>
      </c>
      <c r="C4764" s="69">
        <f>precio_alta!B171</f>
        <v>0</v>
      </c>
      <c r="D4764" s="69">
        <f>precio_alta!C171</f>
        <v>0</v>
      </c>
      <c r="E4764" s="69">
        <f>precio_alta!D171</f>
        <v>0</v>
      </c>
      <c r="F4764" s="69">
        <f>precio_alta!E171</f>
        <v>0</v>
      </c>
      <c r="G4764" s="69">
        <f>precio_alta!F171</f>
        <v>0</v>
      </c>
      <c r="H4764" s="69" t="s">
        <v>188</v>
      </c>
      <c r="I4764" t="s">
        <v>42</v>
      </c>
      <c r="J4764" s="69">
        <f>precio_alta!W171</f>
        <v>0</v>
      </c>
    </row>
    <row r="4765" spans="1:10" x14ac:dyDescent="0.3">
      <c r="A4765" t="str">
        <f t="shared" si="74"/>
        <v>0Max Negocios + Ilimitado 109.90CUOTA</v>
      </c>
      <c r="B4765" s="69">
        <f>precio_alta!A172</f>
        <v>0</v>
      </c>
      <c r="C4765" s="69">
        <f>precio_alta!B172</f>
        <v>0</v>
      </c>
      <c r="D4765" s="69">
        <f>precio_alta!C172</f>
        <v>0</v>
      </c>
      <c r="E4765" s="69">
        <f>precio_alta!D172</f>
        <v>0</v>
      </c>
      <c r="F4765" s="69">
        <f>precio_alta!E172</f>
        <v>0</v>
      </c>
      <c r="G4765" s="69">
        <f>precio_alta!F172</f>
        <v>0</v>
      </c>
      <c r="H4765" s="69" t="s">
        <v>188</v>
      </c>
      <c r="I4765" t="s">
        <v>42</v>
      </c>
      <c r="J4765" s="69">
        <f>precio_alta!W172</f>
        <v>0</v>
      </c>
    </row>
    <row r="4766" spans="1:10" x14ac:dyDescent="0.3">
      <c r="A4766" t="str">
        <f t="shared" si="74"/>
        <v>0Max Negocios + Ilimitado 109.90CUOTA</v>
      </c>
      <c r="B4766" s="69">
        <f>precio_alta!A173</f>
        <v>0</v>
      </c>
      <c r="C4766" s="69">
        <f>precio_alta!B173</f>
        <v>0</v>
      </c>
      <c r="D4766" s="69">
        <f>precio_alta!C173</f>
        <v>0</v>
      </c>
      <c r="E4766" s="69">
        <f>precio_alta!D173</f>
        <v>0</v>
      </c>
      <c r="F4766" s="69">
        <f>precio_alta!E173</f>
        <v>0</v>
      </c>
      <c r="G4766" s="69">
        <f>precio_alta!F173</f>
        <v>0</v>
      </c>
      <c r="H4766" s="69" t="s">
        <v>188</v>
      </c>
      <c r="I4766" t="s">
        <v>42</v>
      </c>
      <c r="J4766" s="69">
        <f>precio_alta!W173</f>
        <v>0</v>
      </c>
    </row>
    <row r="4767" spans="1:10" x14ac:dyDescent="0.3">
      <c r="A4767" t="str">
        <f t="shared" si="74"/>
        <v>0Max Negocios + Ilimitado 109.90CUOTA</v>
      </c>
      <c r="B4767" s="69">
        <f>precio_alta!A174</f>
        <v>0</v>
      </c>
      <c r="C4767" s="69">
        <f>precio_alta!B174</f>
        <v>0</v>
      </c>
      <c r="D4767" s="69">
        <f>precio_alta!C174</f>
        <v>0</v>
      </c>
      <c r="E4767" s="69">
        <f>precio_alta!D174</f>
        <v>0</v>
      </c>
      <c r="F4767" s="69">
        <f>precio_alta!E174</f>
        <v>0</v>
      </c>
      <c r="G4767" s="69">
        <f>precio_alta!F174</f>
        <v>0</v>
      </c>
      <c r="H4767" s="69" t="s">
        <v>188</v>
      </c>
      <c r="I4767" t="s">
        <v>42</v>
      </c>
      <c r="J4767" s="69">
        <f>precio_alta!W174</f>
        <v>0</v>
      </c>
    </row>
    <row r="4768" spans="1:10" x14ac:dyDescent="0.3">
      <c r="A4768" t="str">
        <f t="shared" si="74"/>
        <v>0Max Negocios + Ilimitado 109.90CUOTA</v>
      </c>
      <c r="B4768" s="69">
        <f>precio_alta!A175</f>
        <v>0</v>
      </c>
      <c r="C4768" s="69">
        <f>precio_alta!B175</f>
        <v>0</v>
      </c>
      <c r="D4768" s="69">
        <f>precio_alta!C175</f>
        <v>0</v>
      </c>
      <c r="E4768" s="69">
        <f>precio_alta!D175</f>
        <v>0</v>
      </c>
      <c r="F4768" s="69">
        <f>precio_alta!E175</f>
        <v>0</v>
      </c>
      <c r="G4768" s="69">
        <f>precio_alta!F175</f>
        <v>0</v>
      </c>
      <c r="H4768" s="69" t="s">
        <v>188</v>
      </c>
      <c r="I4768" t="s">
        <v>42</v>
      </c>
      <c r="J4768" s="69">
        <f>precio_alta!W175</f>
        <v>0</v>
      </c>
    </row>
    <row r="4769" spans="1:10" x14ac:dyDescent="0.3">
      <c r="A4769" t="str">
        <f t="shared" si="74"/>
        <v>0Max Negocios + Ilimitado 109.90CUOTA</v>
      </c>
      <c r="B4769" s="69">
        <f>precio_alta!A176</f>
        <v>0</v>
      </c>
      <c r="C4769" s="69">
        <f>precio_alta!B176</f>
        <v>0</v>
      </c>
      <c r="D4769" s="69">
        <f>precio_alta!C176</f>
        <v>0</v>
      </c>
      <c r="E4769" s="69">
        <f>precio_alta!D176</f>
        <v>0</v>
      </c>
      <c r="F4769" s="69">
        <f>precio_alta!E176</f>
        <v>0</v>
      </c>
      <c r="G4769" s="69">
        <f>precio_alta!F176</f>
        <v>0</v>
      </c>
      <c r="H4769" s="69" t="s">
        <v>188</v>
      </c>
      <c r="I4769" t="s">
        <v>42</v>
      </c>
      <c r="J4769" s="69">
        <f>precio_alta!W176</f>
        <v>0</v>
      </c>
    </row>
    <row r="4770" spans="1:10" x14ac:dyDescent="0.3">
      <c r="A4770" t="str">
        <f t="shared" si="74"/>
        <v>0Max Negocios + Ilimitado 109.90CUOTA</v>
      </c>
      <c r="B4770" s="69">
        <f>precio_alta!A177</f>
        <v>0</v>
      </c>
      <c r="C4770" s="69">
        <f>precio_alta!B177</f>
        <v>0</v>
      </c>
      <c r="D4770" s="69">
        <f>precio_alta!C177</f>
        <v>0</v>
      </c>
      <c r="E4770" s="69">
        <f>precio_alta!D177</f>
        <v>0</v>
      </c>
      <c r="F4770" s="69">
        <f>precio_alta!E177</f>
        <v>0</v>
      </c>
      <c r="G4770" s="69">
        <f>precio_alta!F177</f>
        <v>0</v>
      </c>
      <c r="H4770" s="69" t="s">
        <v>188</v>
      </c>
      <c r="I4770" t="s">
        <v>42</v>
      </c>
      <c r="J4770" s="69">
        <f>precio_alta!W177</f>
        <v>0</v>
      </c>
    </row>
    <row r="4771" spans="1:10" x14ac:dyDescent="0.3">
      <c r="A4771" t="str">
        <f t="shared" si="74"/>
        <v>0Max Negocios + Ilimitado 109.90CUOTA</v>
      </c>
      <c r="B4771" s="69">
        <f>precio_alta!A178</f>
        <v>0</v>
      </c>
      <c r="C4771" s="69">
        <f>precio_alta!B178</f>
        <v>0</v>
      </c>
      <c r="D4771" s="69">
        <f>precio_alta!C178</f>
        <v>0</v>
      </c>
      <c r="E4771" s="69">
        <f>precio_alta!D178</f>
        <v>0</v>
      </c>
      <c r="F4771" s="69">
        <f>precio_alta!E178</f>
        <v>0</v>
      </c>
      <c r="G4771" s="69">
        <f>precio_alta!F178</f>
        <v>0</v>
      </c>
      <c r="H4771" s="69" t="s">
        <v>188</v>
      </c>
      <c r="I4771" t="s">
        <v>42</v>
      </c>
      <c r="J4771" s="69">
        <f>precio_alta!W178</f>
        <v>0</v>
      </c>
    </row>
    <row r="4772" spans="1:10" x14ac:dyDescent="0.3">
      <c r="A4772" t="str">
        <f t="shared" si="74"/>
        <v>0Max Negocios + Ilimitado 109.90CUOTA</v>
      </c>
      <c r="B4772" s="69">
        <f>precio_alta!A179</f>
        <v>0</v>
      </c>
      <c r="C4772" s="69">
        <f>precio_alta!B179</f>
        <v>0</v>
      </c>
      <c r="D4772" s="69">
        <f>precio_alta!C179</f>
        <v>0</v>
      </c>
      <c r="E4772" s="69">
        <f>precio_alta!D179</f>
        <v>0</v>
      </c>
      <c r="F4772" s="69">
        <f>precio_alta!E179</f>
        <v>0</v>
      </c>
      <c r="G4772" s="69">
        <f>precio_alta!F179</f>
        <v>0</v>
      </c>
      <c r="H4772" s="69" t="s">
        <v>188</v>
      </c>
      <c r="I4772" t="s">
        <v>42</v>
      </c>
      <c r="J4772" s="69">
        <f>precio_alta!W179</f>
        <v>0</v>
      </c>
    </row>
    <row r="4773" spans="1:10" x14ac:dyDescent="0.3">
      <c r="A4773" t="str">
        <f t="shared" si="74"/>
        <v>0Max Negocios + Ilimitado 109.90CUOTA</v>
      </c>
      <c r="B4773" s="69">
        <f>precio_alta!A180</f>
        <v>0</v>
      </c>
      <c r="C4773" s="69">
        <f>precio_alta!B180</f>
        <v>0</v>
      </c>
      <c r="D4773" s="69">
        <f>precio_alta!C180</f>
        <v>0</v>
      </c>
      <c r="E4773" s="69">
        <f>precio_alta!D180</f>
        <v>0</v>
      </c>
      <c r="F4773" s="69">
        <f>precio_alta!E180</f>
        <v>0</v>
      </c>
      <c r="G4773" s="69">
        <f>precio_alta!F180</f>
        <v>0</v>
      </c>
      <c r="H4773" s="69" t="s">
        <v>188</v>
      </c>
      <c r="I4773" t="s">
        <v>42</v>
      </c>
      <c r="J4773" s="69">
        <f>precio_alta!W180</f>
        <v>0</v>
      </c>
    </row>
    <row r="4774" spans="1:10" x14ac:dyDescent="0.3">
      <c r="A4774" t="str">
        <f t="shared" si="74"/>
        <v>0Max Negocios + Ilimitado 109.90CUOTA</v>
      </c>
      <c r="B4774" s="69">
        <f>precio_alta!A181</f>
        <v>0</v>
      </c>
      <c r="C4774" s="69">
        <f>precio_alta!B181</f>
        <v>0</v>
      </c>
      <c r="D4774" s="69">
        <f>precio_alta!C181</f>
        <v>0</v>
      </c>
      <c r="E4774" s="69">
        <f>precio_alta!D181</f>
        <v>0</v>
      </c>
      <c r="F4774" s="69">
        <f>precio_alta!E181</f>
        <v>0</v>
      </c>
      <c r="G4774" s="69">
        <f>precio_alta!F181</f>
        <v>0</v>
      </c>
      <c r="H4774" s="69" t="s">
        <v>188</v>
      </c>
      <c r="I4774" t="s">
        <v>42</v>
      </c>
      <c r="J4774" s="69">
        <f>precio_alta!W181</f>
        <v>0</v>
      </c>
    </row>
    <row r="4775" spans="1:10" x14ac:dyDescent="0.3">
      <c r="A4775" t="str">
        <f t="shared" si="74"/>
        <v>0Max Negocios + Ilimitado 109.90CUOTA</v>
      </c>
      <c r="B4775" s="69">
        <f>precio_alta!A182</f>
        <v>0</v>
      </c>
      <c r="C4775" s="69">
        <f>precio_alta!B182</f>
        <v>0</v>
      </c>
      <c r="D4775" s="69">
        <f>precio_alta!C182</f>
        <v>0</v>
      </c>
      <c r="E4775" s="69">
        <f>precio_alta!D182</f>
        <v>0</v>
      </c>
      <c r="F4775" s="69">
        <f>precio_alta!E182</f>
        <v>0</v>
      </c>
      <c r="G4775" s="69">
        <f>precio_alta!F182</f>
        <v>0</v>
      </c>
      <c r="H4775" s="69" t="s">
        <v>188</v>
      </c>
      <c r="I4775" t="s">
        <v>42</v>
      </c>
      <c r="J4775" s="69">
        <f>precio_alta!W182</f>
        <v>0</v>
      </c>
    </row>
    <row r="4776" spans="1:10" x14ac:dyDescent="0.3">
      <c r="A4776" t="str">
        <f t="shared" si="74"/>
        <v>0Max Negocios + Ilimitado 109.90CUOTA</v>
      </c>
      <c r="B4776" s="69">
        <f>precio_alta!A183</f>
        <v>0</v>
      </c>
      <c r="C4776" s="69">
        <f>precio_alta!B183</f>
        <v>0</v>
      </c>
      <c r="D4776" s="69">
        <f>precio_alta!C183</f>
        <v>0</v>
      </c>
      <c r="E4776" s="69">
        <f>precio_alta!D183</f>
        <v>0</v>
      </c>
      <c r="F4776" s="69">
        <f>precio_alta!E183</f>
        <v>0</v>
      </c>
      <c r="G4776" s="69">
        <f>precio_alta!F183</f>
        <v>0</v>
      </c>
      <c r="H4776" s="69" t="s">
        <v>188</v>
      </c>
      <c r="I4776" t="s">
        <v>42</v>
      </c>
      <c r="J4776" s="69">
        <f>precio_alta!W183</f>
        <v>0</v>
      </c>
    </row>
    <row r="4777" spans="1:10" x14ac:dyDescent="0.3">
      <c r="A4777" t="str">
        <f t="shared" si="74"/>
        <v>0Max Negocios + Ilimitado 109.90CUOTA</v>
      </c>
      <c r="B4777" s="69">
        <f>precio_alta!A184</f>
        <v>0</v>
      </c>
      <c r="C4777" s="69">
        <f>precio_alta!B184</f>
        <v>0</v>
      </c>
      <c r="D4777" s="69">
        <f>precio_alta!C184</f>
        <v>0</v>
      </c>
      <c r="E4777" s="69">
        <f>precio_alta!D184</f>
        <v>0</v>
      </c>
      <c r="F4777" s="69">
        <f>precio_alta!E184</f>
        <v>0</v>
      </c>
      <c r="G4777" s="69">
        <f>precio_alta!F184</f>
        <v>0</v>
      </c>
      <c r="H4777" s="69" t="s">
        <v>188</v>
      </c>
      <c r="I4777" t="s">
        <v>42</v>
      </c>
      <c r="J4777" s="69">
        <f>precio_alta!W184</f>
        <v>0</v>
      </c>
    </row>
    <row r="4778" spans="1:10" x14ac:dyDescent="0.3">
      <c r="A4778" t="str">
        <f t="shared" si="74"/>
        <v>0Max Negocios + Ilimitado 109.90CUOTA</v>
      </c>
      <c r="B4778" s="69">
        <f>precio_alta!A185</f>
        <v>0</v>
      </c>
      <c r="C4778" s="69">
        <f>precio_alta!B185</f>
        <v>0</v>
      </c>
      <c r="D4778" s="69">
        <f>precio_alta!C185</f>
        <v>0</v>
      </c>
      <c r="E4778" s="69">
        <f>precio_alta!D185</f>
        <v>0</v>
      </c>
      <c r="F4778" s="69">
        <f>precio_alta!E185</f>
        <v>0</v>
      </c>
      <c r="G4778" s="69">
        <f>precio_alta!F185</f>
        <v>0</v>
      </c>
      <c r="H4778" s="69" t="s">
        <v>188</v>
      </c>
      <c r="I4778" t="s">
        <v>42</v>
      </c>
      <c r="J4778" s="69">
        <f>precio_alta!W185</f>
        <v>0</v>
      </c>
    </row>
    <row r="4779" spans="1:10" x14ac:dyDescent="0.3">
      <c r="A4779" t="str">
        <f t="shared" si="74"/>
        <v>0Max Negocios + Ilimitado 109.90CUOTA</v>
      </c>
      <c r="B4779" s="69">
        <f>precio_alta!A186</f>
        <v>0</v>
      </c>
      <c r="C4779" s="69">
        <f>precio_alta!B186</f>
        <v>0</v>
      </c>
      <c r="D4779" s="69">
        <f>precio_alta!C186</f>
        <v>0</v>
      </c>
      <c r="E4779" s="69">
        <f>precio_alta!D186</f>
        <v>0</v>
      </c>
      <c r="F4779" s="69">
        <f>precio_alta!E186</f>
        <v>0</v>
      </c>
      <c r="G4779" s="69">
        <f>precio_alta!F186</f>
        <v>0</v>
      </c>
      <c r="H4779" s="69" t="s">
        <v>188</v>
      </c>
      <c r="I4779" t="s">
        <v>42</v>
      </c>
      <c r="J4779" s="69">
        <f>precio_alta!W186</f>
        <v>0</v>
      </c>
    </row>
    <row r="4780" spans="1:10" x14ac:dyDescent="0.3">
      <c r="A4780" t="str">
        <f t="shared" si="74"/>
        <v>0Max Negocios + Ilimitado 109.90CUOTA</v>
      </c>
      <c r="B4780" s="69">
        <f>precio_alta!A187</f>
        <v>0</v>
      </c>
      <c r="C4780" s="69">
        <f>precio_alta!B187</f>
        <v>0</v>
      </c>
      <c r="D4780" s="69">
        <f>precio_alta!C187</f>
        <v>0</v>
      </c>
      <c r="E4780" s="69">
        <f>precio_alta!D187</f>
        <v>0</v>
      </c>
      <c r="F4780" s="69">
        <f>precio_alta!E187</f>
        <v>0</v>
      </c>
      <c r="G4780" s="69">
        <f>precio_alta!F187</f>
        <v>0</v>
      </c>
      <c r="H4780" s="69" t="s">
        <v>188</v>
      </c>
      <c r="I4780" t="s">
        <v>42</v>
      </c>
      <c r="J4780" s="69">
        <f>precio_alta!W187</f>
        <v>0</v>
      </c>
    </row>
    <row r="4781" spans="1:10" x14ac:dyDescent="0.3">
      <c r="A4781" t="str">
        <f t="shared" si="74"/>
        <v>0Max Negocios + Ilimitado 109.90CUOTA</v>
      </c>
      <c r="B4781" s="69">
        <f>precio_alta!A188</f>
        <v>0</v>
      </c>
      <c r="C4781" s="69">
        <f>precio_alta!B188</f>
        <v>0</v>
      </c>
      <c r="D4781" s="69">
        <f>precio_alta!C188</f>
        <v>0</v>
      </c>
      <c r="E4781" s="69">
        <f>precio_alta!D188</f>
        <v>0</v>
      </c>
      <c r="F4781" s="69">
        <f>precio_alta!E188</f>
        <v>0</v>
      </c>
      <c r="G4781" s="69">
        <f>precio_alta!F188</f>
        <v>0</v>
      </c>
      <c r="H4781" s="69" t="s">
        <v>188</v>
      </c>
      <c r="I4781" t="s">
        <v>42</v>
      </c>
      <c r="J4781" s="69">
        <f>precio_alta!W188</f>
        <v>0</v>
      </c>
    </row>
    <row r="4782" spans="1:10" x14ac:dyDescent="0.3">
      <c r="A4782" t="str">
        <f t="shared" si="74"/>
        <v>0Max Negocios + Ilimitado 109.90CUOTA</v>
      </c>
      <c r="B4782" s="69">
        <f>precio_alta!A189</f>
        <v>0</v>
      </c>
      <c r="C4782" s="69">
        <f>precio_alta!B189</f>
        <v>0</v>
      </c>
      <c r="D4782" s="69">
        <f>precio_alta!C189</f>
        <v>0</v>
      </c>
      <c r="E4782" s="69">
        <f>precio_alta!D189</f>
        <v>0</v>
      </c>
      <c r="F4782" s="69">
        <f>precio_alta!E189</f>
        <v>0</v>
      </c>
      <c r="G4782" s="69">
        <f>precio_alta!F189</f>
        <v>0</v>
      </c>
      <c r="H4782" s="69" t="s">
        <v>188</v>
      </c>
      <c r="I4782" t="s">
        <v>42</v>
      </c>
      <c r="J4782" s="69">
        <f>precio_alta!W189</f>
        <v>0</v>
      </c>
    </row>
    <row r="4783" spans="1:10" x14ac:dyDescent="0.3">
      <c r="A4783" t="str">
        <f t="shared" si="74"/>
        <v>0Max Negocios + Ilimitado 109.90CUOTA</v>
      </c>
      <c r="B4783" s="69">
        <f>precio_alta!A190</f>
        <v>0</v>
      </c>
      <c r="C4783" s="69">
        <f>precio_alta!B190</f>
        <v>0</v>
      </c>
      <c r="D4783" s="69">
        <f>precio_alta!C190</f>
        <v>0</v>
      </c>
      <c r="E4783" s="69">
        <f>precio_alta!D190</f>
        <v>0</v>
      </c>
      <c r="F4783" s="69">
        <f>precio_alta!E190</f>
        <v>0</v>
      </c>
      <c r="G4783" s="69">
        <f>precio_alta!F190</f>
        <v>0</v>
      </c>
      <c r="H4783" s="69" t="s">
        <v>188</v>
      </c>
      <c r="I4783" t="s">
        <v>42</v>
      </c>
      <c r="J4783" s="69">
        <f>precio_alta!W190</f>
        <v>0</v>
      </c>
    </row>
    <row r="4784" spans="1:10" x14ac:dyDescent="0.3">
      <c r="A4784" t="str">
        <f t="shared" si="74"/>
        <v>0Max Negocios + Ilimitado 109.90CUOTA</v>
      </c>
      <c r="B4784" s="69">
        <f>precio_alta!A191</f>
        <v>0</v>
      </c>
      <c r="C4784" s="69">
        <f>precio_alta!B191</f>
        <v>0</v>
      </c>
      <c r="D4784" s="69">
        <f>precio_alta!C191</f>
        <v>0</v>
      </c>
      <c r="E4784" s="69">
        <f>precio_alta!D191</f>
        <v>0</v>
      </c>
      <c r="F4784" s="69">
        <f>precio_alta!E191</f>
        <v>0</v>
      </c>
      <c r="G4784" s="69">
        <f>precio_alta!F191</f>
        <v>0</v>
      </c>
      <c r="H4784" s="69" t="s">
        <v>188</v>
      </c>
      <c r="I4784" t="s">
        <v>42</v>
      </c>
      <c r="J4784" s="69">
        <f>precio_alta!W191</f>
        <v>0</v>
      </c>
    </row>
    <row r="4785" spans="1:10" x14ac:dyDescent="0.3">
      <c r="A4785" t="str">
        <f t="shared" si="74"/>
        <v>0Max Negocios + Ilimitado 109.90CUOTA</v>
      </c>
      <c r="B4785" s="69">
        <f>precio_alta!A192</f>
        <v>0</v>
      </c>
      <c r="C4785" s="69">
        <f>precio_alta!B192</f>
        <v>0</v>
      </c>
      <c r="D4785" s="69">
        <f>precio_alta!C192</f>
        <v>0</v>
      </c>
      <c r="E4785" s="69">
        <f>precio_alta!D192</f>
        <v>0</v>
      </c>
      <c r="F4785" s="69">
        <f>precio_alta!E192</f>
        <v>0</v>
      </c>
      <c r="G4785" s="69">
        <f>precio_alta!F192</f>
        <v>0</v>
      </c>
      <c r="H4785" s="69" t="s">
        <v>188</v>
      </c>
      <c r="I4785" t="s">
        <v>42</v>
      </c>
      <c r="J4785" s="69">
        <f>precio_alta!W192</f>
        <v>0</v>
      </c>
    </row>
    <row r="4786" spans="1:10" x14ac:dyDescent="0.3">
      <c r="A4786" t="str">
        <f t="shared" si="74"/>
        <v>0Max Negocios + Ilimitado 109.90CUOTA</v>
      </c>
      <c r="B4786" s="69">
        <f>precio_alta!A193</f>
        <v>0</v>
      </c>
      <c r="C4786" s="69">
        <f>precio_alta!B193</f>
        <v>0</v>
      </c>
      <c r="D4786" s="69">
        <f>precio_alta!C193</f>
        <v>0</v>
      </c>
      <c r="E4786" s="69">
        <f>precio_alta!D193</f>
        <v>0</v>
      </c>
      <c r="F4786" s="69">
        <f>precio_alta!E193</f>
        <v>0</v>
      </c>
      <c r="G4786" s="69">
        <f>precio_alta!F193</f>
        <v>0</v>
      </c>
      <c r="H4786" s="69" t="s">
        <v>188</v>
      </c>
      <c r="I4786" t="s">
        <v>42</v>
      </c>
      <c r="J4786" s="69">
        <f>precio_alta!W193</f>
        <v>0</v>
      </c>
    </row>
    <row r="4787" spans="1:10" x14ac:dyDescent="0.3">
      <c r="A4787" t="str">
        <f t="shared" si="74"/>
        <v>0Max Negocios + Ilimitado 109.90CUOTA</v>
      </c>
      <c r="B4787" s="69">
        <f>precio_alta!A194</f>
        <v>0</v>
      </c>
      <c r="C4787" s="69">
        <f>precio_alta!B194</f>
        <v>0</v>
      </c>
      <c r="D4787" s="69">
        <f>precio_alta!C194</f>
        <v>0</v>
      </c>
      <c r="E4787" s="69">
        <f>precio_alta!D194</f>
        <v>0</v>
      </c>
      <c r="F4787" s="69">
        <f>precio_alta!E194</f>
        <v>0</v>
      </c>
      <c r="G4787" s="69">
        <f>precio_alta!F194</f>
        <v>0</v>
      </c>
      <c r="H4787" s="69" t="s">
        <v>188</v>
      </c>
      <c r="I4787" t="s">
        <v>42</v>
      </c>
      <c r="J4787" s="69">
        <f>precio_alta!W194</f>
        <v>0</v>
      </c>
    </row>
    <row r="4788" spans="1:10" x14ac:dyDescent="0.3">
      <c r="A4788" t="str">
        <f t="shared" si="74"/>
        <v>0Max Negocios + Ilimitado 109.90CUOTA</v>
      </c>
      <c r="B4788" s="69">
        <f>precio_alta!A195</f>
        <v>0</v>
      </c>
      <c r="C4788" s="69">
        <f>precio_alta!B195</f>
        <v>0</v>
      </c>
      <c r="D4788" s="69">
        <f>precio_alta!C195</f>
        <v>0</v>
      </c>
      <c r="E4788" s="69">
        <f>precio_alta!D195</f>
        <v>0</v>
      </c>
      <c r="F4788" s="69">
        <f>precio_alta!E195</f>
        <v>0</v>
      </c>
      <c r="G4788" s="69">
        <f>precio_alta!F195</f>
        <v>0</v>
      </c>
      <c r="H4788" s="69" t="s">
        <v>188</v>
      </c>
      <c r="I4788" t="s">
        <v>42</v>
      </c>
      <c r="J4788" s="69">
        <f>precio_alta!W195</f>
        <v>0</v>
      </c>
    </row>
    <row r="4789" spans="1:10" x14ac:dyDescent="0.3">
      <c r="A4789" t="str">
        <f t="shared" si="74"/>
        <v>0Max Negocios + Ilimitado 109.90CUOTA</v>
      </c>
      <c r="B4789" s="69">
        <f>precio_alta!A196</f>
        <v>0</v>
      </c>
      <c r="C4789" s="69">
        <f>precio_alta!B196</f>
        <v>0</v>
      </c>
      <c r="D4789" s="69">
        <f>precio_alta!C196</f>
        <v>0</v>
      </c>
      <c r="E4789" s="69">
        <f>precio_alta!D196</f>
        <v>0</v>
      </c>
      <c r="F4789" s="69">
        <f>precio_alta!E196</f>
        <v>0</v>
      </c>
      <c r="G4789" s="69">
        <f>precio_alta!F196</f>
        <v>0</v>
      </c>
      <c r="H4789" s="69" t="s">
        <v>188</v>
      </c>
      <c r="I4789" t="s">
        <v>42</v>
      </c>
      <c r="J4789" s="69">
        <f>precio_alta!W196</f>
        <v>0</v>
      </c>
    </row>
    <row r="4790" spans="1:10" x14ac:dyDescent="0.3">
      <c r="A4790" t="str">
        <f t="shared" si="74"/>
        <v>0Max Negocios + Ilimitado 109.90CUOTA</v>
      </c>
      <c r="B4790" s="69">
        <f>precio_alta!A197</f>
        <v>0</v>
      </c>
      <c r="C4790" s="69">
        <f>precio_alta!B197</f>
        <v>0</v>
      </c>
      <c r="D4790" s="69">
        <f>precio_alta!C197</f>
        <v>0</v>
      </c>
      <c r="E4790" s="69">
        <f>precio_alta!D197</f>
        <v>0</v>
      </c>
      <c r="F4790" s="69">
        <f>precio_alta!E197</f>
        <v>0</v>
      </c>
      <c r="G4790" s="69">
        <f>precio_alta!F197</f>
        <v>0</v>
      </c>
      <c r="H4790" s="69" t="s">
        <v>188</v>
      </c>
      <c r="I4790" t="s">
        <v>42</v>
      </c>
      <c r="J4790" s="69">
        <f>precio_alta!W197</f>
        <v>0</v>
      </c>
    </row>
    <row r="4791" spans="1:10" x14ac:dyDescent="0.3">
      <c r="A4791" t="str">
        <f t="shared" si="74"/>
        <v>0Max Negocios + Ilimitado 109.90CUOTA</v>
      </c>
      <c r="B4791" s="69">
        <f>precio_alta!A198</f>
        <v>0</v>
      </c>
      <c r="C4791" s="69">
        <f>precio_alta!B198</f>
        <v>0</v>
      </c>
      <c r="D4791" s="69">
        <f>precio_alta!C198</f>
        <v>0</v>
      </c>
      <c r="E4791" s="69">
        <f>precio_alta!D198</f>
        <v>0</v>
      </c>
      <c r="F4791" s="69">
        <f>precio_alta!E198</f>
        <v>0</v>
      </c>
      <c r="G4791" s="69">
        <f>precio_alta!F198</f>
        <v>0</v>
      </c>
      <c r="H4791" s="69" t="s">
        <v>188</v>
      </c>
      <c r="I4791" t="s">
        <v>42</v>
      </c>
      <c r="J4791" s="69">
        <f>precio_alta!W198</f>
        <v>0</v>
      </c>
    </row>
    <row r="4792" spans="1:10" x14ac:dyDescent="0.3">
      <c r="A4792" t="str">
        <f t="shared" si="74"/>
        <v>0Max Negocios + Ilimitado 109.90CUOTA</v>
      </c>
      <c r="B4792" s="69">
        <f>precio_alta!A199</f>
        <v>0</v>
      </c>
      <c r="C4792" s="69">
        <f>precio_alta!B199</f>
        <v>0</v>
      </c>
      <c r="D4792" s="69">
        <f>precio_alta!C199</f>
        <v>0</v>
      </c>
      <c r="E4792" s="69">
        <f>precio_alta!D199</f>
        <v>0</v>
      </c>
      <c r="F4792" s="69">
        <f>precio_alta!E199</f>
        <v>0</v>
      </c>
      <c r="G4792" s="69">
        <f>precio_alta!F199</f>
        <v>0</v>
      </c>
      <c r="H4792" s="69" t="s">
        <v>188</v>
      </c>
      <c r="I4792" t="s">
        <v>42</v>
      </c>
      <c r="J4792" s="69">
        <f>precio_alta!W199</f>
        <v>0</v>
      </c>
    </row>
    <row r="4793" spans="1:10" x14ac:dyDescent="0.3">
      <c r="A4793" t="str">
        <f t="shared" si="74"/>
        <v>0Max Negocios + Ilimitado 109.90CUOTA</v>
      </c>
      <c r="B4793" s="69">
        <f>precio_alta!A200</f>
        <v>0</v>
      </c>
      <c r="C4793" s="69">
        <f>precio_alta!B200</f>
        <v>0</v>
      </c>
      <c r="D4793" s="69">
        <f>precio_alta!C200</f>
        <v>0</v>
      </c>
      <c r="E4793" s="69">
        <f>precio_alta!D200</f>
        <v>0</v>
      </c>
      <c r="F4793" s="69">
        <f>precio_alta!E200</f>
        <v>0</v>
      </c>
      <c r="G4793" s="69">
        <f>precio_alta!F200</f>
        <v>0</v>
      </c>
      <c r="H4793" s="69" t="s">
        <v>188</v>
      </c>
      <c r="I4793" t="s">
        <v>42</v>
      </c>
      <c r="J4793" s="69">
        <f>precio_alta!W200</f>
        <v>0</v>
      </c>
    </row>
    <row r="4794" spans="1:10" x14ac:dyDescent="0.3">
      <c r="A4794" t="str">
        <f t="shared" si="74"/>
        <v>0Max Negocios + Ilimitado 109.90CUOTA</v>
      </c>
      <c r="B4794" s="69">
        <f>precio_alta!A201</f>
        <v>0</v>
      </c>
      <c r="C4794" s="69">
        <f>precio_alta!B201</f>
        <v>0</v>
      </c>
      <c r="D4794" s="69">
        <f>precio_alta!C201</f>
        <v>0</v>
      </c>
      <c r="E4794" s="69">
        <f>precio_alta!D201</f>
        <v>0</v>
      </c>
      <c r="F4794" s="69">
        <f>precio_alta!E201</f>
        <v>0</v>
      </c>
      <c r="G4794" s="69">
        <f>precio_alta!F201</f>
        <v>0</v>
      </c>
      <c r="H4794" s="69" t="s">
        <v>188</v>
      </c>
      <c r="I4794" t="s">
        <v>42</v>
      </c>
      <c r="J4794" s="69">
        <f>precio_alta!W201</f>
        <v>0</v>
      </c>
    </row>
    <row r="4795" spans="1:10" x14ac:dyDescent="0.3">
      <c r="A4795" t="str">
        <f t="shared" si="74"/>
        <v>0Max Negocios + Ilimitado 109.90CUOTA</v>
      </c>
      <c r="B4795" s="69">
        <f>precio_alta!A202</f>
        <v>0</v>
      </c>
      <c r="C4795" s="69">
        <f>precio_alta!B202</f>
        <v>0</v>
      </c>
      <c r="D4795" s="69">
        <f>precio_alta!C202</f>
        <v>0</v>
      </c>
      <c r="E4795" s="69">
        <f>precio_alta!D202</f>
        <v>0</v>
      </c>
      <c r="F4795" s="69">
        <f>precio_alta!E202</f>
        <v>0</v>
      </c>
      <c r="G4795" s="69">
        <f>precio_alta!F202</f>
        <v>0</v>
      </c>
      <c r="H4795" s="69" t="s">
        <v>188</v>
      </c>
      <c r="I4795" t="s">
        <v>42</v>
      </c>
      <c r="J4795" s="69">
        <f>precio_alta!W202</f>
        <v>0</v>
      </c>
    </row>
    <row r="4796" spans="1:10" x14ac:dyDescent="0.3">
      <c r="A4796" t="str">
        <f t="shared" si="74"/>
        <v>0Max Negocios + Ilimitado 109.90CUOTA</v>
      </c>
      <c r="B4796" s="69">
        <f>precio_alta!A203</f>
        <v>0</v>
      </c>
      <c r="C4796" s="69">
        <f>precio_alta!B203</f>
        <v>0</v>
      </c>
      <c r="D4796" s="69">
        <f>precio_alta!C203</f>
        <v>0</v>
      </c>
      <c r="E4796" s="69">
        <f>precio_alta!D203</f>
        <v>0</v>
      </c>
      <c r="F4796" s="69">
        <f>precio_alta!E203</f>
        <v>0</v>
      </c>
      <c r="G4796" s="69">
        <f>precio_alta!F203</f>
        <v>0</v>
      </c>
      <c r="H4796" s="69" t="s">
        <v>188</v>
      </c>
      <c r="I4796" t="s">
        <v>42</v>
      </c>
      <c r="J4796" s="69">
        <f>precio_alta!W203</f>
        <v>0</v>
      </c>
    </row>
    <row r="4797" spans="1:10" x14ac:dyDescent="0.3">
      <c r="A4797" t="str">
        <f t="shared" si="74"/>
        <v>0Max Negocios + Ilimitado 109.90CUOTA</v>
      </c>
      <c r="B4797" s="69">
        <f>precio_alta!A204</f>
        <v>0</v>
      </c>
      <c r="C4797" s="69">
        <f>precio_alta!B204</f>
        <v>0</v>
      </c>
      <c r="D4797" s="69">
        <f>precio_alta!C204</f>
        <v>0</v>
      </c>
      <c r="E4797" s="69">
        <f>precio_alta!D204</f>
        <v>0</v>
      </c>
      <c r="F4797" s="69">
        <f>precio_alta!E204</f>
        <v>0</v>
      </c>
      <c r="G4797" s="69">
        <f>precio_alta!F204</f>
        <v>0</v>
      </c>
      <c r="H4797" s="69" t="s">
        <v>188</v>
      </c>
      <c r="I4797" t="s">
        <v>42</v>
      </c>
      <c r="J4797" s="69">
        <f>precio_alta!W204</f>
        <v>0</v>
      </c>
    </row>
    <row r="4798" spans="1:10" x14ac:dyDescent="0.3">
      <c r="A4798" t="str">
        <f t="shared" si="74"/>
        <v>0Max Negocios + Ilimitado 109.90CUOTA</v>
      </c>
      <c r="B4798" s="69">
        <f>precio_alta!A205</f>
        <v>0</v>
      </c>
      <c r="C4798" s="69">
        <f>precio_alta!B205</f>
        <v>0</v>
      </c>
      <c r="D4798" s="69">
        <f>precio_alta!C205</f>
        <v>0</v>
      </c>
      <c r="E4798" s="69">
        <f>precio_alta!D205</f>
        <v>0</v>
      </c>
      <c r="F4798" s="69">
        <f>precio_alta!E205</f>
        <v>0</v>
      </c>
      <c r="G4798" s="69">
        <f>precio_alta!F205</f>
        <v>0</v>
      </c>
      <c r="H4798" s="69" t="s">
        <v>188</v>
      </c>
      <c r="I4798" t="s">
        <v>42</v>
      </c>
      <c r="J4798" s="69">
        <f>precio_alta!W205</f>
        <v>0</v>
      </c>
    </row>
    <row r="4799" spans="1:10" x14ac:dyDescent="0.3">
      <c r="A4799" t="str">
        <f t="shared" si="74"/>
        <v>0Max Negocios + Ilimitado 109.90CUOTA</v>
      </c>
      <c r="B4799" s="69">
        <f>precio_alta!A206</f>
        <v>0</v>
      </c>
      <c r="C4799" s="69">
        <f>precio_alta!B206</f>
        <v>0</v>
      </c>
      <c r="D4799" s="69">
        <f>precio_alta!C206</f>
        <v>0</v>
      </c>
      <c r="E4799" s="69">
        <f>precio_alta!D206</f>
        <v>0</v>
      </c>
      <c r="F4799" s="69">
        <f>precio_alta!E206</f>
        <v>0</v>
      </c>
      <c r="G4799" s="69">
        <f>precio_alta!F206</f>
        <v>0</v>
      </c>
      <c r="H4799" s="69" t="s">
        <v>188</v>
      </c>
      <c r="I4799" t="s">
        <v>42</v>
      </c>
      <c r="J4799" s="69">
        <f>precio_alta!W206</f>
        <v>0</v>
      </c>
    </row>
    <row r="4800" spans="1:10" x14ac:dyDescent="0.3">
      <c r="A4800" t="str">
        <f t="shared" si="74"/>
        <v>0Max Negocios + Ilimitado 109.90CUOTA</v>
      </c>
      <c r="B4800" s="69">
        <f>precio_alta!A207</f>
        <v>0</v>
      </c>
      <c r="C4800" s="69">
        <f>precio_alta!B207</f>
        <v>0</v>
      </c>
      <c r="D4800" s="69">
        <f>precio_alta!C207</f>
        <v>0</v>
      </c>
      <c r="E4800" s="69">
        <f>precio_alta!D207</f>
        <v>0</v>
      </c>
      <c r="F4800" s="69">
        <f>precio_alta!E207</f>
        <v>0</v>
      </c>
      <c r="G4800" s="69">
        <f>precio_alta!F207</f>
        <v>0</v>
      </c>
      <c r="H4800" s="69" t="s">
        <v>188</v>
      </c>
      <c r="I4800" t="s">
        <v>42</v>
      </c>
      <c r="J4800" s="69">
        <f>precio_alta!W207</f>
        <v>0</v>
      </c>
    </row>
    <row r="4801" spans="1:10" x14ac:dyDescent="0.3">
      <c r="A4801" t="str">
        <f t="shared" si="74"/>
        <v>0Max Negocios + Ilimitado 109.90CUOTA</v>
      </c>
      <c r="B4801" s="69">
        <f>precio_alta!A208</f>
        <v>0</v>
      </c>
      <c r="C4801" s="69">
        <f>precio_alta!B208</f>
        <v>0</v>
      </c>
      <c r="D4801" s="69">
        <f>precio_alta!C208</f>
        <v>0</v>
      </c>
      <c r="E4801" s="69">
        <f>precio_alta!D208</f>
        <v>0</v>
      </c>
      <c r="F4801" s="69">
        <f>precio_alta!E208</f>
        <v>0</v>
      </c>
      <c r="G4801" s="69">
        <f>precio_alta!F208</f>
        <v>0</v>
      </c>
      <c r="H4801" s="69" t="s">
        <v>188</v>
      </c>
      <c r="I4801" t="s">
        <v>42</v>
      </c>
      <c r="J4801" s="69">
        <f>precio_alta!W208</f>
        <v>0</v>
      </c>
    </row>
    <row r="4802" spans="1:10" x14ac:dyDescent="0.3">
      <c r="A4802" t="str">
        <f t="shared" si="74"/>
        <v>APPLE IPHONE 15 128GBMax Negocios + Ilimitado 125CUOTA</v>
      </c>
      <c r="B4802" s="69" t="str">
        <f>precio_alta!A3</f>
        <v>Corriente</v>
      </c>
      <c r="C4802" s="69" t="str">
        <f>precio_alta!B3</f>
        <v>5G</v>
      </c>
      <c r="D4802" s="69" t="str">
        <f>precio_alta!C3</f>
        <v>APPLE</v>
      </c>
      <c r="E4802" s="69" t="str">
        <f>precio_alta!D3</f>
        <v>APPLE IPHONE 15 128GB</v>
      </c>
      <c r="F4802" s="69">
        <f>precio_alta!E3</f>
        <v>3769</v>
      </c>
      <c r="G4802" s="69" t="str">
        <f>precio_alta!F3</f>
        <v>iOS</v>
      </c>
      <c r="H4802" s="69" t="s">
        <v>188</v>
      </c>
      <c r="I4802" t="s">
        <v>43</v>
      </c>
      <c r="J4802" s="69">
        <f>precio_alta!X3</f>
        <v>4067</v>
      </c>
    </row>
    <row r="4803" spans="1:10" x14ac:dyDescent="0.3">
      <c r="A4803" t="str">
        <f t="shared" ref="A4803:A4866" si="75">CONCATENATE(E4803,I4803,H4803)</f>
        <v>APPLE IPHONE 15 256GBMax Negocios + Ilimitado 125CUOTA</v>
      </c>
      <c r="B4803" s="69" t="str">
        <f>precio_alta!A4</f>
        <v>Corriente</v>
      </c>
      <c r="C4803" s="69" t="str">
        <f>precio_alta!B4</f>
        <v>5G</v>
      </c>
      <c r="D4803" s="69" t="str">
        <f>precio_alta!C4</f>
        <v>APPLE</v>
      </c>
      <c r="E4803" s="69" t="str">
        <f>precio_alta!D4</f>
        <v>APPLE IPHONE 15 256GB</v>
      </c>
      <c r="F4803" s="69">
        <f>precio_alta!E4</f>
        <v>5029</v>
      </c>
      <c r="G4803" s="69" t="str">
        <f>precio_alta!F4</f>
        <v>iOS</v>
      </c>
      <c r="H4803" s="69" t="s">
        <v>188</v>
      </c>
      <c r="I4803" t="s">
        <v>43</v>
      </c>
      <c r="J4803" s="69">
        <f>precio_alta!X4</f>
        <v>5423</v>
      </c>
    </row>
    <row r="4804" spans="1:10" x14ac:dyDescent="0.3">
      <c r="A4804" t="str">
        <f t="shared" si="75"/>
        <v>APPLE IPHONE 16 128GBMax Negocios + Ilimitado 125CUOTA</v>
      </c>
      <c r="B4804" s="69" t="str">
        <f>precio_alta!A5</f>
        <v>Corriente</v>
      </c>
      <c r="C4804" s="69" t="str">
        <f>precio_alta!B5</f>
        <v>5G</v>
      </c>
      <c r="D4804" s="69" t="str">
        <f>precio_alta!C5</f>
        <v>APPLE</v>
      </c>
      <c r="E4804" s="69" t="str">
        <f>precio_alta!D5</f>
        <v>APPLE IPHONE 16 128GB</v>
      </c>
      <c r="F4804" s="69">
        <f>precio_alta!E5</f>
        <v>4399</v>
      </c>
      <c r="G4804" s="69" t="str">
        <f>precio_alta!F5</f>
        <v>iOS</v>
      </c>
      <c r="H4804" s="69" t="s">
        <v>188</v>
      </c>
      <c r="I4804" t="s">
        <v>43</v>
      </c>
      <c r="J4804" s="69">
        <f>precio_alta!X5</f>
        <v>4739</v>
      </c>
    </row>
    <row r="4805" spans="1:10" x14ac:dyDescent="0.3">
      <c r="A4805" t="str">
        <f t="shared" si="75"/>
        <v>APPLE IPHONE 16 PRO 1TBMax Negocios + Ilimitado 125CUOTA</v>
      </c>
      <c r="B4805" s="69" t="str">
        <f>precio_alta!A6</f>
        <v>Corriente</v>
      </c>
      <c r="C4805" s="69" t="str">
        <f>precio_alta!B6</f>
        <v>5G</v>
      </c>
      <c r="D4805" s="69" t="str">
        <f>precio_alta!C6</f>
        <v>APPLE</v>
      </c>
      <c r="E4805" s="69" t="str">
        <f>precio_alta!D6</f>
        <v>APPLE IPHONE 16 PRO 1TB</v>
      </c>
      <c r="F4805" s="69">
        <f>precio_alta!E6</f>
        <v>9419</v>
      </c>
      <c r="G4805" s="69" t="str">
        <f>precio_alta!F6</f>
        <v>iOS</v>
      </c>
      <c r="H4805" s="69" t="s">
        <v>188</v>
      </c>
      <c r="I4805" t="s">
        <v>43</v>
      </c>
      <c r="J4805" s="69">
        <f>precio_alta!X6</f>
        <v>10163</v>
      </c>
    </row>
    <row r="4806" spans="1:10" x14ac:dyDescent="0.3">
      <c r="A4806" t="str">
        <f t="shared" si="75"/>
        <v>APPLE IPHONE 16 PRO 512GBMax Negocios + Ilimitado 125CUOTA</v>
      </c>
      <c r="B4806" s="69" t="str">
        <f>precio_alta!A7</f>
        <v>Corriente</v>
      </c>
      <c r="C4806" s="69" t="str">
        <f>precio_alta!B7</f>
        <v>5G</v>
      </c>
      <c r="D4806" s="69" t="str">
        <f>precio_alta!C7</f>
        <v>APPLE</v>
      </c>
      <c r="E4806" s="69" t="str">
        <f>precio_alta!D7</f>
        <v>APPLE IPHONE 16 PRO 512GB</v>
      </c>
      <c r="F4806" s="69">
        <f>precio_alta!E7</f>
        <v>8169</v>
      </c>
      <c r="G4806" s="69" t="str">
        <f>precio_alta!F7</f>
        <v>iOS</v>
      </c>
      <c r="H4806" s="69" t="s">
        <v>188</v>
      </c>
      <c r="I4806" t="s">
        <v>43</v>
      </c>
      <c r="J4806" s="69">
        <f>precio_alta!X7</f>
        <v>8807</v>
      </c>
    </row>
    <row r="4807" spans="1:10" x14ac:dyDescent="0.3">
      <c r="A4807" t="str">
        <f t="shared" si="75"/>
        <v>APPLE IPHONE 16 PRO MAX 1TBMax Negocios + Ilimitado 125CUOTA</v>
      </c>
      <c r="B4807" s="69" t="str">
        <f>precio_alta!A8</f>
        <v>Corriente</v>
      </c>
      <c r="C4807" s="69" t="str">
        <f>precio_alta!B8</f>
        <v>5G</v>
      </c>
      <c r="D4807" s="69" t="str">
        <f>precio_alta!C8</f>
        <v>APPLE</v>
      </c>
      <c r="E4807" s="69" t="str">
        <f>precio_alta!D8</f>
        <v>APPLE IPHONE 16 PRO MAX 1TB</v>
      </c>
      <c r="F4807" s="69">
        <f>precio_alta!E8</f>
        <v>10049</v>
      </c>
      <c r="G4807" s="69" t="str">
        <f>precio_alta!F8</f>
        <v>iOS</v>
      </c>
      <c r="H4807" s="69" t="s">
        <v>188</v>
      </c>
      <c r="I4807" t="s">
        <v>43</v>
      </c>
      <c r="J4807" s="69">
        <f>precio_alta!X8</f>
        <v>10835</v>
      </c>
    </row>
    <row r="4808" spans="1:10" x14ac:dyDescent="0.3">
      <c r="A4808" t="str">
        <f t="shared" si="75"/>
        <v>APPLE IPHONE 16 PRO MAX 512GBMax Negocios + Ilimitado 125CUOTA</v>
      </c>
      <c r="B4808" s="69" t="str">
        <f>precio_alta!A9</f>
        <v>Corriente</v>
      </c>
      <c r="C4808" s="69" t="str">
        <f>precio_alta!B9</f>
        <v>5G</v>
      </c>
      <c r="D4808" s="69" t="str">
        <f>precio_alta!C9</f>
        <v>APPLE</v>
      </c>
      <c r="E4808" s="69" t="str">
        <f>precio_alta!D9</f>
        <v>APPLE IPHONE 16 PRO MAX 512GB</v>
      </c>
      <c r="F4808" s="69">
        <f>precio_alta!E9</f>
        <v>8799</v>
      </c>
      <c r="G4808" s="69" t="str">
        <f>precio_alta!F9</f>
        <v>iOS</v>
      </c>
      <c r="H4808" s="69" t="s">
        <v>188</v>
      </c>
      <c r="I4808" t="s">
        <v>43</v>
      </c>
      <c r="J4808" s="69">
        <f>precio_alta!X9</f>
        <v>9479</v>
      </c>
    </row>
    <row r="4809" spans="1:10" x14ac:dyDescent="0.3">
      <c r="A4809" t="str">
        <f t="shared" si="75"/>
        <v>APPLE IPHONE 16e 128GBMax Negocios + Ilimitado 125CUOTA</v>
      </c>
      <c r="B4809" s="69" t="str">
        <f>precio_alta!A10</f>
        <v>Corriente</v>
      </c>
      <c r="C4809" s="69" t="str">
        <f>precio_alta!B10</f>
        <v>5G</v>
      </c>
      <c r="D4809" s="69" t="str">
        <f>precio_alta!C10</f>
        <v>APPLE</v>
      </c>
      <c r="E4809" s="69" t="str">
        <f>precio_alta!D10</f>
        <v>APPLE IPHONE 16e 128GB</v>
      </c>
      <c r="F4809" s="69">
        <f>precio_alta!E10</f>
        <v>3119</v>
      </c>
      <c r="G4809" s="69" t="str">
        <f>precio_alta!F10</f>
        <v>iOS</v>
      </c>
      <c r="H4809" s="69" t="s">
        <v>188</v>
      </c>
      <c r="I4809" t="s">
        <v>43</v>
      </c>
      <c r="J4809" s="69">
        <f>precio_alta!X10</f>
        <v>3359</v>
      </c>
    </row>
    <row r="4810" spans="1:10" x14ac:dyDescent="0.3">
      <c r="A4810" t="str">
        <f t="shared" si="75"/>
        <v>APPLE IPHONE 17 256GBMax Negocios + Ilimitado 125CUOTA</v>
      </c>
      <c r="B4810" s="69" t="str">
        <f>precio_alta!A11</f>
        <v>Corriente</v>
      </c>
      <c r="C4810" s="69" t="str">
        <f>precio_alta!B11</f>
        <v>5G</v>
      </c>
      <c r="D4810" s="69" t="str">
        <f>precio_alta!C11</f>
        <v>APPLE</v>
      </c>
      <c r="E4810" s="69" t="str">
        <f>precio_alta!D11</f>
        <v>APPLE IPHONE 17 256GB</v>
      </c>
      <c r="F4810" s="69">
        <f>precio_alta!E11</f>
        <v>5029</v>
      </c>
      <c r="G4810" s="69" t="str">
        <f>precio_alta!F11</f>
        <v>iOS</v>
      </c>
      <c r="H4810" s="69" t="s">
        <v>188</v>
      </c>
      <c r="I4810" t="s">
        <v>43</v>
      </c>
      <c r="J4810" s="69">
        <f>precio_alta!X11</f>
        <v>5423</v>
      </c>
    </row>
    <row r="4811" spans="1:10" x14ac:dyDescent="0.3">
      <c r="A4811" t="str">
        <f t="shared" si="75"/>
        <v>APPLE IPHONE 17 512GBMax Negocios + Ilimitado 125CUOTA</v>
      </c>
      <c r="B4811" s="69" t="str">
        <f>precio_alta!A12</f>
        <v>Corriente</v>
      </c>
      <c r="C4811" s="69" t="str">
        <f>precio_alta!B12</f>
        <v>5G</v>
      </c>
      <c r="D4811" s="69" t="str">
        <f>precio_alta!C12</f>
        <v>APPLE</v>
      </c>
      <c r="E4811" s="69" t="str">
        <f>precio_alta!D12</f>
        <v>APPLE IPHONE 17 512GB</v>
      </c>
      <c r="F4811" s="69">
        <f>precio_alta!E12</f>
        <v>6279</v>
      </c>
      <c r="G4811" s="69" t="str">
        <f>precio_alta!F12</f>
        <v>iOS</v>
      </c>
      <c r="H4811" s="69" t="s">
        <v>188</v>
      </c>
      <c r="I4811" t="s">
        <v>43</v>
      </c>
      <c r="J4811" s="69">
        <f>precio_alta!X12</f>
        <v>6779</v>
      </c>
    </row>
    <row r="4812" spans="1:10" x14ac:dyDescent="0.3">
      <c r="A4812" t="str">
        <f t="shared" si="75"/>
        <v>APPLE IPHONE 17 PRO 1TBMax Negocios + Ilimitado 125CUOTA</v>
      </c>
      <c r="B4812" s="69" t="str">
        <f>precio_alta!A13</f>
        <v>Corriente</v>
      </c>
      <c r="C4812" s="69" t="str">
        <f>precio_alta!B13</f>
        <v>5G</v>
      </c>
      <c r="D4812" s="69" t="str">
        <f>precio_alta!C13</f>
        <v>APPLE</v>
      </c>
      <c r="E4812" s="69" t="str">
        <f>precio_alta!D13</f>
        <v>APPLE IPHONE 17 PRO 1TB</v>
      </c>
      <c r="F4812" s="69">
        <f>precio_alta!E13</f>
        <v>9419</v>
      </c>
      <c r="G4812" s="69" t="str">
        <f>precio_alta!F13</f>
        <v>iOS</v>
      </c>
      <c r="H4812" s="69" t="s">
        <v>188</v>
      </c>
      <c r="I4812" t="s">
        <v>43</v>
      </c>
      <c r="J4812" s="69">
        <f>precio_alta!X13</f>
        <v>10163</v>
      </c>
    </row>
    <row r="4813" spans="1:10" x14ac:dyDescent="0.3">
      <c r="A4813" t="str">
        <f t="shared" si="75"/>
        <v>APPLE IPHONE 17 PRO 256GBMax Negocios + Ilimitado 125CUOTA</v>
      </c>
      <c r="B4813" s="69" t="str">
        <f>precio_alta!A14</f>
        <v>Corriente</v>
      </c>
      <c r="C4813" s="69" t="str">
        <f>precio_alta!B14</f>
        <v>5G</v>
      </c>
      <c r="D4813" s="69" t="str">
        <f>precio_alta!C14</f>
        <v>APPLE</v>
      </c>
      <c r="E4813" s="69" t="str">
        <f>precio_alta!D14</f>
        <v>APPLE IPHONE 17 PRO 256GB</v>
      </c>
      <c r="F4813" s="69">
        <f>precio_alta!E14</f>
        <v>6909</v>
      </c>
      <c r="G4813" s="69" t="str">
        <f>precio_alta!F14</f>
        <v>iOS</v>
      </c>
      <c r="H4813" s="69" t="s">
        <v>188</v>
      </c>
      <c r="I4813" t="s">
        <v>43</v>
      </c>
      <c r="J4813" s="69">
        <f>precio_alta!X14</f>
        <v>7451</v>
      </c>
    </row>
    <row r="4814" spans="1:10" x14ac:dyDescent="0.3">
      <c r="A4814" t="str">
        <f t="shared" si="75"/>
        <v>APPLE IPHONE 17 PRO 512GBMax Negocios + Ilimitado 125CUOTA</v>
      </c>
      <c r="B4814" s="69" t="str">
        <f>precio_alta!A15</f>
        <v>Corriente</v>
      </c>
      <c r="C4814" s="69" t="str">
        <f>precio_alta!B15</f>
        <v>5G</v>
      </c>
      <c r="D4814" s="69" t="str">
        <f>precio_alta!C15</f>
        <v>APPLE</v>
      </c>
      <c r="E4814" s="69" t="str">
        <f>precio_alta!D15</f>
        <v>APPLE IPHONE 17 PRO 512GB</v>
      </c>
      <c r="F4814" s="69">
        <f>precio_alta!E15</f>
        <v>8169</v>
      </c>
      <c r="G4814" s="69" t="str">
        <f>precio_alta!F15</f>
        <v>iOS</v>
      </c>
      <c r="H4814" s="69" t="s">
        <v>188</v>
      </c>
      <c r="I4814" t="s">
        <v>43</v>
      </c>
      <c r="J4814" s="69">
        <f>precio_alta!X15</f>
        <v>8807</v>
      </c>
    </row>
    <row r="4815" spans="1:10" x14ac:dyDescent="0.3">
      <c r="A4815" t="str">
        <f t="shared" si="75"/>
        <v>APPLE IPHONE 17 PRO MAX 1TBMax Negocios + Ilimitado 125CUOTA</v>
      </c>
      <c r="B4815" s="69" t="str">
        <f>precio_alta!A16</f>
        <v>Corriente</v>
      </c>
      <c r="C4815" s="69" t="str">
        <f>precio_alta!B16</f>
        <v>5G</v>
      </c>
      <c r="D4815" s="69" t="str">
        <f>precio_alta!C16</f>
        <v>APPLE</v>
      </c>
      <c r="E4815" s="69" t="str">
        <f>precio_alta!D16</f>
        <v>APPLE IPHONE 17 PRO MAX 1TB</v>
      </c>
      <c r="F4815" s="69">
        <f>precio_alta!E16</f>
        <v>10049</v>
      </c>
      <c r="G4815" s="69" t="str">
        <f>precio_alta!F16</f>
        <v>iOS</v>
      </c>
      <c r="H4815" s="69" t="s">
        <v>188</v>
      </c>
      <c r="I4815" t="s">
        <v>43</v>
      </c>
      <c r="J4815" s="69">
        <f>precio_alta!X16</f>
        <v>10835</v>
      </c>
    </row>
    <row r="4816" spans="1:10" x14ac:dyDescent="0.3">
      <c r="A4816" t="str">
        <f t="shared" si="75"/>
        <v>APPLE IPHONE 17 PRO MAX 256GBMax Negocios + Ilimitado 125CUOTA</v>
      </c>
      <c r="B4816" s="69" t="str">
        <f>precio_alta!A17</f>
        <v>Corriente</v>
      </c>
      <c r="C4816" s="69" t="str">
        <f>precio_alta!B17</f>
        <v>5G</v>
      </c>
      <c r="D4816" s="69" t="str">
        <f>precio_alta!C17</f>
        <v>APPLE</v>
      </c>
      <c r="E4816" s="69" t="str">
        <f>precio_alta!D17</f>
        <v>APPLE IPHONE 17 PRO MAX 256GB</v>
      </c>
      <c r="F4816" s="69">
        <f>precio_alta!E17</f>
        <v>7539</v>
      </c>
      <c r="G4816" s="69" t="str">
        <f>precio_alta!F17</f>
        <v>iOS</v>
      </c>
      <c r="H4816" s="69" t="s">
        <v>188</v>
      </c>
      <c r="I4816" t="s">
        <v>43</v>
      </c>
      <c r="J4816" s="69">
        <f>precio_alta!X17</f>
        <v>8135</v>
      </c>
    </row>
    <row r="4817" spans="1:10" x14ac:dyDescent="0.3">
      <c r="A4817" t="str">
        <f t="shared" si="75"/>
        <v>APPLE IPHONE 17 PRO MAX 2TBMax Negocios + Ilimitado 125CUOTA</v>
      </c>
      <c r="B4817" s="69" t="str">
        <f>precio_alta!A18</f>
        <v>Corriente</v>
      </c>
      <c r="C4817" s="69" t="str">
        <f>precio_alta!B18</f>
        <v>5G</v>
      </c>
      <c r="D4817" s="69" t="str">
        <f>precio_alta!C18</f>
        <v>APPLE</v>
      </c>
      <c r="E4817" s="69" t="str">
        <f>precio_alta!D18</f>
        <v>APPLE IPHONE 17 PRO MAX 2TB</v>
      </c>
      <c r="F4817" s="69">
        <f>precio_alta!E18</f>
        <v>12569</v>
      </c>
      <c r="G4817" s="69" t="str">
        <f>precio_alta!F18</f>
        <v>iOS</v>
      </c>
      <c r="H4817" s="69" t="s">
        <v>188</v>
      </c>
      <c r="I4817" t="s">
        <v>43</v>
      </c>
      <c r="J4817" s="69">
        <f>precio_alta!X18</f>
        <v>13547</v>
      </c>
    </row>
    <row r="4818" spans="1:10" x14ac:dyDescent="0.3">
      <c r="A4818" t="str">
        <f t="shared" si="75"/>
        <v>APPLE IPHONE 17 PRO MAX 512GBMax Negocios + Ilimitado 125CUOTA</v>
      </c>
      <c r="B4818" s="69" t="str">
        <f>precio_alta!A19</f>
        <v>Corriente</v>
      </c>
      <c r="C4818" s="69" t="str">
        <f>precio_alta!B19</f>
        <v>5G</v>
      </c>
      <c r="D4818" s="69" t="str">
        <f>precio_alta!C19</f>
        <v>APPLE</v>
      </c>
      <c r="E4818" s="69" t="str">
        <f>precio_alta!D19</f>
        <v>APPLE IPHONE 17 PRO MAX 512GB</v>
      </c>
      <c r="F4818" s="69">
        <f>precio_alta!E19</f>
        <v>8799</v>
      </c>
      <c r="G4818" s="69" t="str">
        <f>precio_alta!F19</f>
        <v>iOS</v>
      </c>
      <c r="H4818" s="69" t="s">
        <v>188</v>
      </c>
      <c r="I4818" t="s">
        <v>43</v>
      </c>
      <c r="J4818" s="69">
        <f>precio_alta!X19</f>
        <v>9479</v>
      </c>
    </row>
    <row r="4819" spans="1:10" x14ac:dyDescent="0.3">
      <c r="A4819" t="str">
        <f t="shared" si="75"/>
        <v>APPLE IPHONE 17E 256GBMax Negocios + Ilimitado 125CUOTA</v>
      </c>
      <c r="B4819" s="69" t="str">
        <f>precio_alta!A20</f>
        <v>Corriente</v>
      </c>
      <c r="C4819" s="69" t="str">
        <f>precio_alta!B20</f>
        <v>5G</v>
      </c>
      <c r="D4819" s="69" t="str">
        <f>precio_alta!C20</f>
        <v>APPLE</v>
      </c>
      <c r="E4819" s="69" t="str">
        <f>precio_alta!D20</f>
        <v>APPLE IPHONE 17E 256GB</v>
      </c>
      <c r="F4819" s="69">
        <f>precio_alta!E20</f>
        <v>3769</v>
      </c>
      <c r="G4819" s="69" t="str">
        <f>precio_alta!F20</f>
        <v>iOS</v>
      </c>
      <c r="H4819" s="69" t="s">
        <v>188</v>
      </c>
      <c r="I4819" t="s">
        <v>43</v>
      </c>
      <c r="J4819" s="69">
        <f>precio_alta!X20</f>
        <v>4067</v>
      </c>
    </row>
    <row r="4820" spans="1:10" x14ac:dyDescent="0.3">
      <c r="A4820" t="str">
        <f t="shared" si="75"/>
        <v>HONOR 400 512GB 5GMax Negocios + Ilimitado 125CUOTA</v>
      </c>
      <c r="B4820" s="69" t="str">
        <f>precio_alta!A21</f>
        <v>Corriente</v>
      </c>
      <c r="C4820" s="69" t="str">
        <f>precio_alta!B21</f>
        <v>5G</v>
      </c>
      <c r="D4820" s="69" t="str">
        <f>precio_alta!C21</f>
        <v>HONOR</v>
      </c>
      <c r="E4820" s="69" t="str">
        <f>precio_alta!D21</f>
        <v>HONOR 400 512GB 5G</v>
      </c>
      <c r="F4820" s="69">
        <f>precio_alta!E21</f>
        <v>2099</v>
      </c>
      <c r="G4820" s="69" t="str">
        <f>precio_alta!F21</f>
        <v>Android</v>
      </c>
      <c r="H4820" s="69" t="s">
        <v>188</v>
      </c>
      <c r="I4820" t="s">
        <v>43</v>
      </c>
      <c r="J4820" s="69">
        <f>precio_alta!X21</f>
        <v>2267</v>
      </c>
    </row>
    <row r="4821" spans="1:10" x14ac:dyDescent="0.3">
      <c r="A4821" t="str">
        <f t="shared" si="75"/>
        <v>HONOR 400 LITE 256GB 5GMax Negocios + Ilimitado 125CUOTA</v>
      </c>
      <c r="B4821" s="69" t="str">
        <f>precio_alta!A22</f>
        <v>Corriente</v>
      </c>
      <c r="C4821" s="69" t="str">
        <f>precio_alta!B22</f>
        <v>5G</v>
      </c>
      <c r="D4821" s="69" t="str">
        <f>precio_alta!C22</f>
        <v>HONOR</v>
      </c>
      <c r="E4821" s="69" t="str">
        <f>precio_alta!D22</f>
        <v>HONOR 400 LITE 256GB 5G</v>
      </c>
      <c r="F4821" s="69">
        <f>precio_alta!E22</f>
        <v>1519</v>
      </c>
      <c r="G4821" s="69" t="str">
        <f>precio_alta!F22</f>
        <v>Android</v>
      </c>
      <c r="H4821" s="69" t="s">
        <v>188</v>
      </c>
      <c r="I4821" t="s">
        <v>43</v>
      </c>
      <c r="J4821" s="69">
        <f>precio_alta!X22</f>
        <v>1631</v>
      </c>
    </row>
    <row r="4822" spans="1:10" x14ac:dyDescent="0.3">
      <c r="A4822" t="str">
        <f t="shared" si="75"/>
        <v>HONOR 400 PRO 512GB 5GMax Negocios + Ilimitado 125CUOTA</v>
      </c>
      <c r="B4822" s="69" t="str">
        <f>precio_alta!A23</f>
        <v>Corriente</v>
      </c>
      <c r="C4822" s="69" t="str">
        <f>precio_alta!B23</f>
        <v>5G</v>
      </c>
      <c r="D4822" s="69" t="str">
        <f>precio_alta!C23</f>
        <v>HONOR</v>
      </c>
      <c r="E4822" s="69" t="str">
        <f>precio_alta!D23</f>
        <v>HONOR 400 PRO 512GB 5G</v>
      </c>
      <c r="F4822" s="69">
        <f>precio_alta!E23</f>
        <v>3349</v>
      </c>
      <c r="G4822" s="69" t="str">
        <f>precio_alta!F23</f>
        <v>Android</v>
      </c>
      <c r="H4822" s="69" t="s">
        <v>188</v>
      </c>
      <c r="I4822" t="s">
        <v>43</v>
      </c>
      <c r="J4822" s="69">
        <f>precio_alta!X23</f>
        <v>3611</v>
      </c>
    </row>
    <row r="4823" spans="1:10" x14ac:dyDescent="0.3">
      <c r="A4823" t="str">
        <f t="shared" si="75"/>
        <v>HONOR 600 512GB 5GMax Negocios + Ilimitado 125CUOTA</v>
      </c>
      <c r="B4823" s="69" t="str">
        <f>precio_alta!A24</f>
        <v>Corriente</v>
      </c>
      <c r="C4823" s="69" t="str">
        <f>precio_alta!B24</f>
        <v>5G</v>
      </c>
      <c r="D4823" s="69" t="str">
        <f>precio_alta!C24</f>
        <v>HONOR</v>
      </c>
      <c r="E4823" s="69" t="str">
        <f>precio_alta!D24</f>
        <v>HONOR 600 512GB 5G</v>
      </c>
      <c r="F4823" s="69">
        <f>precio_alta!E24</f>
        <v>2959</v>
      </c>
      <c r="G4823" s="69" t="str">
        <f>precio_alta!F24</f>
        <v>Android</v>
      </c>
      <c r="H4823" s="69" t="s">
        <v>188</v>
      </c>
      <c r="I4823" t="s">
        <v>43</v>
      </c>
      <c r="J4823" s="69">
        <f>precio_alta!X24</f>
        <v>3191</v>
      </c>
    </row>
    <row r="4824" spans="1:10" x14ac:dyDescent="0.3">
      <c r="A4824" t="str">
        <f t="shared" si="75"/>
        <v>HONOR 600 PRO 512GB 5GMax Negocios + Ilimitado 125CUOTA</v>
      </c>
      <c r="B4824" s="69" t="str">
        <f>precio_alta!A25</f>
        <v>Corriente</v>
      </c>
      <c r="C4824" s="69" t="str">
        <f>precio_alta!B25</f>
        <v>5G</v>
      </c>
      <c r="D4824" s="69" t="str">
        <f>precio_alta!C25</f>
        <v>HONOR</v>
      </c>
      <c r="E4824" s="69" t="str">
        <f>precio_alta!D25</f>
        <v>HONOR 600 PRO 512GB 5G</v>
      </c>
      <c r="F4824" s="69">
        <f>precio_alta!E25</f>
        <v>3909</v>
      </c>
      <c r="G4824" s="69" t="str">
        <f>precio_alta!F25</f>
        <v>Android</v>
      </c>
      <c r="H4824" s="69" t="s">
        <v>188</v>
      </c>
      <c r="I4824" t="s">
        <v>43</v>
      </c>
      <c r="J4824" s="69">
        <f>precio_alta!X25</f>
        <v>4211</v>
      </c>
    </row>
    <row r="4825" spans="1:10" x14ac:dyDescent="0.3">
      <c r="A4825" t="str">
        <f t="shared" si="75"/>
        <v>HONOR 600 SMART 256GB 5GMax Negocios + Ilimitado 125CUOTA</v>
      </c>
      <c r="B4825" s="69" t="str">
        <f>precio_alta!A26</f>
        <v>Corriente</v>
      </c>
      <c r="C4825" s="69" t="str">
        <f>precio_alta!B26</f>
        <v>5G</v>
      </c>
      <c r="D4825" s="69" t="str">
        <f>precio_alta!C26</f>
        <v>HONOR</v>
      </c>
      <c r="E4825" s="69" t="str">
        <f>precio_alta!D26</f>
        <v>HONOR 600 SMART 256GB 5G</v>
      </c>
      <c r="F4825" s="69">
        <f>precio_alta!E26</f>
        <v>1659</v>
      </c>
      <c r="G4825" s="69" t="str">
        <f>precio_alta!F26</f>
        <v>Android</v>
      </c>
      <c r="H4825" s="69" t="s">
        <v>188</v>
      </c>
      <c r="I4825" t="s">
        <v>43</v>
      </c>
      <c r="J4825" s="69">
        <f>precio_alta!X26</f>
        <v>1787</v>
      </c>
    </row>
    <row r="4826" spans="1:10" x14ac:dyDescent="0.3">
      <c r="A4826" t="str">
        <f t="shared" si="75"/>
        <v>HONOR 600E 512GB 5GMax Negocios + Ilimitado 125CUOTA</v>
      </c>
      <c r="B4826" s="69" t="str">
        <f>precio_alta!A27</f>
        <v>Corriente</v>
      </c>
      <c r="C4826" s="69" t="str">
        <f>precio_alta!B27</f>
        <v>5G</v>
      </c>
      <c r="D4826" s="69" t="str">
        <f>precio_alta!C27</f>
        <v>HONOR</v>
      </c>
      <c r="E4826" s="69" t="str">
        <f>precio_alta!D27</f>
        <v>HONOR 600E 512GB 5G</v>
      </c>
      <c r="F4826" s="69">
        <f>precio_alta!E27</f>
        <v>2149</v>
      </c>
      <c r="G4826" s="69" t="str">
        <f>precio_alta!F27</f>
        <v>Android</v>
      </c>
      <c r="H4826" s="69" t="s">
        <v>188</v>
      </c>
      <c r="I4826" t="s">
        <v>43</v>
      </c>
      <c r="J4826" s="69">
        <f>precio_alta!X27</f>
        <v>2315</v>
      </c>
    </row>
    <row r="4827" spans="1:10" x14ac:dyDescent="0.3">
      <c r="A4827" t="str">
        <f t="shared" si="75"/>
        <v>HONOR 70 256GBMax Negocios + Ilimitado 125CUOTA</v>
      </c>
      <c r="B4827" s="69" t="str">
        <f>precio_alta!A28</f>
        <v>Corriente</v>
      </c>
      <c r="C4827" s="69" t="str">
        <f>precio_alta!B28</f>
        <v>5G</v>
      </c>
      <c r="D4827" s="69" t="str">
        <f>precio_alta!C28</f>
        <v>HONOR</v>
      </c>
      <c r="E4827" s="69" t="str">
        <f>precio_alta!D28</f>
        <v>HONOR 70 256GB</v>
      </c>
      <c r="F4827" s="69">
        <f>precio_alta!E28</f>
        <v>2859</v>
      </c>
      <c r="G4827" s="69" t="str">
        <f>precio_alta!F28</f>
        <v>Android</v>
      </c>
      <c r="H4827" s="69" t="s">
        <v>188</v>
      </c>
      <c r="I4827" t="s">
        <v>43</v>
      </c>
      <c r="J4827" s="69">
        <f>precio_alta!X28</f>
        <v>3083</v>
      </c>
    </row>
    <row r="4828" spans="1:10" x14ac:dyDescent="0.3">
      <c r="A4828" t="str">
        <f t="shared" si="75"/>
        <v>HONOR MAGIC 7 LITE 512GB 5GMax Negocios + Ilimitado 125CUOTA</v>
      </c>
      <c r="B4828" s="69" t="str">
        <f>precio_alta!A29</f>
        <v>Corriente</v>
      </c>
      <c r="C4828" s="69" t="str">
        <f>precio_alta!B29</f>
        <v>5G</v>
      </c>
      <c r="D4828" s="69" t="str">
        <f>precio_alta!C29</f>
        <v>HONOR</v>
      </c>
      <c r="E4828" s="69" t="str">
        <f>precio_alta!D29</f>
        <v>HONOR MAGIC 7 LITE 512GB 5G</v>
      </c>
      <c r="F4828" s="69">
        <f>precio_alta!E29</f>
        <v>1849</v>
      </c>
      <c r="G4828" s="69" t="str">
        <f>precio_alta!F29</f>
        <v>Android</v>
      </c>
      <c r="H4828" s="69" t="s">
        <v>188</v>
      </c>
      <c r="I4828" t="s">
        <v>43</v>
      </c>
      <c r="J4828" s="69">
        <f>precio_alta!X29</f>
        <v>1991</v>
      </c>
    </row>
    <row r="4829" spans="1:10" x14ac:dyDescent="0.3">
      <c r="A4829" t="str">
        <f t="shared" si="75"/>
        <v>HONOR MAGIC 8 LITE 512GB 5GMax Negocios + Ilimitado 125CUOTA</v>
      </c>
      <c r="B4829" s="69" t="str">
        <f>precio_alta!A30</f>
        <v>Corriente</v>
      </c>
      <c r="C4829" s="69" t="str">
        <f>precio_alta!B30</f>
        <v>5G</v>
      </c>
      <c r="D4829" s="69" t="str">
        <f>precio_alta!C30</f>
        <v>HONOR</v>
      </c>
      <c r="E4829" s="69" t="str">
        <f>precio_alta!D30</f>
        <v>HONOR MAGIC 8 LITE 512GB 5G</v>
      </c>
      <c r="F4829" s="69">
        <f>precio_alta!E30</f>
        <v>1779</v>
      </c>
      <c r="G4829" s="69" t="str">
        <f>precio_alta!F30</f>
        <v>Android</v>
      </c>
      <c r="H4829" s="69" t="s">
        <v>188</v>
      </c>
      <c r="I4829" t="s">
        <v>43</v>
      </c>
      <c r="J4829" s="69">
        <f>precio_alta!X30</f>
        <v>1919</v>
      </c>
    </row>
    <row r="4830" spans="1:10" x14ac:dyDescent="0.3">
      <c r="A4830" t="str">
        <f t="shared" si="75"/>
        <v>HONOR MAGIC 8 PRO 512GB 5GMax Negocios + Ilimitado 125CUOTA</v>
      </c>
      <c r="B4830" s="69" t="str">
        <f>precio_alta!A31</f>
        <v>Corriente</v>
      </c>
      <c r="C4830" s="69" t="str">
        <f>precio_alta!B31</f>
        <v>5G</v>
      </c>
      <c r="D4830" s="69" t="str">
        <f>precio_alta!C31</f>
        <v>HONOR</v>
      </c>
      <c r="E4830" s="69" t="str">
        <f>precio_alta!D31</f>
        <v>HONOR MAGIC 8 PRO 512GB 5G</v>
      </c>
      <c r="F4830" s="69">
        <f>precio_alta!E31</f>
        <v>5789</v>
      </c>
      <c r="G4830" s="69" t="str">
        <f>precio_alta!F31</f>
        <v>Android</v>
      </c>
      <c r="H4830" s="69" t="s">
        <v>188</v>
      </c>
      <c r="I4830" t="s">
        <v>43</v>
      </c>
      <c r="J4830" s="69">
        <f>precio_alta!X31</f>
        <v>6239</v>
      </c>
    </row>
    <row r="4831" spans="1:10" x14ac:dyDescent="0.3">
      <c r="A4831" t="str">
        <f t="shared" si="75"/>
        <v>HONOR X5C 128GBMax Negocios + Ilimitado 125CUOTA</v>
      </c>
      <c r="B4831" s="69" t="str">
        <f>precio_alta!A32</f>
        <v>Corriente</v>
      </c>
      <c r="C4831" s="69" t="str">
        <f>precio_alta!B32</f>
        <v>4G</v>
      </c>
      <c r="D4831" s="69" t="str">
        <f>precio_alta!C32</f>
        <v>HONOR</v>
      </c>
      <c r="E4831" s="69" t="str">
        <f>precio_alta!D32</f>
        <v>HONOR X5C 128GB</v>
      </c>
      <c r="F4831" s="69">
        <f>precio_alta!E32</f>
        <v>399</v>
      </c>
      <c r="G4831" s="69" t="str">
        <f>precio_alta!F32</f>
        <v>Android</v>
      </c>
      <c r="H4831" s="69" t="s">
        <v>188</v>
      </c>
      <c r="I4831" t="s">
        <v>43</v>
      </c>
      <c r="J4831" s="69">
        <f>precio_alta!X32</f>
        <v>431</v>
      </c>
    </row>
    <row r="4832" spans="1:10" x14ac:dyDescent="0.3">
      <c r="A4832" t="str">
        <f t="shared" si="75"/>
        <v>HONOR X5C PLUS 256GBMax Negocios + Ilimitado 125CUOTA</v>
      </c>
      <c r="B4832" s="69" t="str">
        <f>precio_alta!A33</f>
        <v>Corriente</v>
      </c>
      <c r="C4832" s="69" t="str">
        <f>precio_alta!B33</f>
        <v>4G</v>
      </c>
      <c r="D4832" s="69" t="str">
        <f>precio_alta!C33</f>
        <v>HONOR</v>
      </c>
      <c r="E4832" s="69" t="str">
        <f>precio_alta!D33</f>
        <v>HONOR X5C PLUS 256GB</v>
      </c>
      <c r="F4832" s="69">
        <f>precio_alta!E33</f>
        <v>499</v>
      </c>
      <c r="G4832" s="69" t="str">
        <f>precio_alta!F33</f>
        <v>Android</v>
      </c>
      <c r="H4832" s="69" t="s">
        <v>188</v>
      </c>
      <c r="I4832" t="s">
        <v>43</v>
      </c>
      <c r="J4832" s="69">
        <f>precio_alta!X33</f>
        <v>539</v>
      </c>
    </row>
    <row r="4833" spans="1:10" x14ac:dyDescent="0.3">
      <c r="A4833" t="str">
        <f t="shared" si="75"/>
        <v>HONOR X5D 128GBMax Negocios + Ilimitado 125CUOTA</v>
      </c>
      <c r="B4833" s="69" t="str">
        <f>precio_alta!A34</f>
        <v>Corriente</v>
      </c>
      <c r="C4833" s="69" t="str">
        <f>precio_alta!B34</f>
        <v>4G</v>
      </c>
      <c r="D4833" s="69" t="str">
        <f>precio_alta!C34</f>
        <v>HONOR</v>
      </c>
      <c r="E4833" s="69" t="str">
        <f>precio_alta!D34</f>
        <v>HONOR X5D 128GB</v>
      </c>
      <c r="F4833" s="69">
        <f>precio_alta!E34</f>
        <v>449</v>
      </c>
      <c r="G4833" s="69" t="str">
        <f>precio_alta!F34</f>
        <v>Android</v>
      </c>
      <c r="H4833" s="69" t="s">
        <v>188</v>
      </c>
      <c r="I4833" t="s">
        <v>43</v>
      </c>
      <c r="J4833" s="69">
        <f>precio_alta!X34</f>
        <v>479</v>
      </c>
    </row>
    <row r="4834" spans="1:10" x14ac:dyDescent="0.3">
      <c r="A4834" t="str">
        <f t="shared" si="75"/>
        <v>HONOR X5D 256GBMax Negocios + Ilimitado 125CUOTA</v>
      </c>
      <c r="B4834" s="69" t="str">
        <f>precio_alta!A35</f>
        <v>Corriente</v>
      </c>
      <c r="C4834" s="69" t="str">
        <f>precio_alta!B35</f>
        <v>4G</v>
      </c>
      <c r="D4834" s="69" t="str">
        <f>precio_alta!C35</f>
        <v>HONOR</v>
      </c>
      <c r="E4834" s="69" t="str">
        <f>precio_alta!D35</f>
        <v>HONOR X5D 256GB</v>
      </c>
      <c r="F4834" s="69">
        <f>precio_alta!E35</f>
        <v>589</v>
      </c>
      <c r="G4834" s="69" t="str">
        <f>precio_alta!F35</f>
        <v>Android</v>
      </c>
      <c r="H4834" s="69" t="s">
        <v>188</v>
      </c>
      <c r="I4834" t="s">
        <v>43</v>
      </c>
      <c r="J4834" s="69">
        <f>precio_alta!X35</f>
        <v>635</v>
      </c>
    </row>
    <row r="4835" spans="1:10" x14ac:dyDescent="0.3">
      <c r="A4835" t="str">
        <f t="shared" si="75"/>
        <v>HONOR X6C 256GBMax Negocios + Ilimitado 125CUOTA</v>
      </c>
      <c r="B4835" s="69" t="str">
        <f>precio_alta!A36</f>
        <v>Corriente</v>
      </c>
      <c r="C4835" s="69" t="str">
        <f>precio_alta!B36</f>
        <v>4G</v>
      </c>
      <c r="D4835" s="69" t="str">
        <f>precio_alta!C36</f>
        <v>HONOR</v>
      </c>
      <c r="E4835" s="69" t="str">
        <f>precio_alta!D36</f>
        <v>HONOR X6C 256GB</v>
      </c>
      <c r="F4835" s="69">
        <f>precio_alta!E36</f>
        <v>699</v>
      </c>
      <c r="G4835" s="69" t="str">
        <f>precio_alta!F36</f>
        <v>Android</v>
      </c>
      <c r="H4835" s="69" t="s">
        <v>188</v>
      </c>
      <c r="I4835" t="s">
        <v>43</v>
      </c>
      <c r="J4835" s="69">
        <f>precio_alta!X36</f>
        <v>755</v>
      </c>
    </row>
    <row r="4836" spans="1:10" x14ac:dyDescent="0.3">
      <c r="A4836" t="str">
        <f t="shared" si="75"/>
        <v>HONOR X6D 256GB 5GMax Negocios + Ilimitado 125CUOTA</v>
      </c>
      <c r="B4836" s="69" t="str">
        <f>precio_alta!A37</f>
        <v>Corriente</v>
      </c>
      <c r="C4836" s="69" t="str">
        <f>precio_alta!B37</f>
        <v>5G</v>
      </c>
      <c r="D4836" s="69" t="str">
        <f>precio_alta!C37</f>
        <v>HONOR</v>
      </c>
      <c r="E4836" s="69" t="str">
        <f>precio_alta!D37</f>
        <v>HONOR X6D 256GB 5G</v>
      </c>
      <c r="F4836" s="69">
        <f>precio_alta!E37</f>
        <v>829</v>
      </c>
      <c r="G4836" s="69" t="str">
        <f>precio_alta!F37</f>
        <v>Android</v>
      </c>
      <c r="H4836" s="69" t="s">
        <v>188</v>
      </c>
      <c r="I4836" t="s">
        <v>43</v>
      </c>
      <c r="J4836" s="69">
        <f>precio_alta!X37</f>
        <v>887</v>
      </c>
    </row>
    <row r="4837" spans="1:10" x14ac:dyDescent="0.3">
      <c r="A4837" t="str">
        <f t="shared" si="75"/>
        <v>HONOR X7D 256GB 5GMax Negocios + Ilimitado 125CUOTA</v>
      </c>
      <c r="B4837" s="69" t="str">
        <f>precio_alta!A38</f>
        <v>Corriente</v>
      </c>
      <c r="C4837" s="69" t="str">
        <f>precio_alta!B38</f>
        <v>5G</v>
      </c>
      <c r="D4837" s="69" t="str">
        <f>precio_alta!C38</f>
        <v>HONOR</v>
      </c>
      <c r="E4837" s="69" t="str">
        <f>precio_alta!D38</f>
        <v>HONOR X7D 256GB 5G</v>
      </c>
      <c r="F4837" s="69">
        <f>precio_alta!E38</f>
        <v>879</v>
      </c>
      <c r="G4837" s="69" t="str">
        <f>precio_alta!F38</f>
        <v>Android</v>
      </c>
      <c r="H4837" s="69" t="s">
        <v>188</v>
      </c>
      <c r="I4837" t="s">
        <v>43</v>
      </c>
      <c r="J4837" s="69">
        <f>precio_alta!X38</f>
        <v>959</v>
      </c>
    </row>
    <row r="4838" spans="1:10" x14ac:dyDescent="0.3">
      <c r="A4838" t="str">
        <f t="shared" si="75"/>
        <v>HONOR X7E PLUS 256GB 5GMax Negocios + Ilimitado 125CUOTA</v>
      </c>
      <c r="B4838" s="69" t="str">
        <f>precio_alta!A39</f>
        <v>Corriente</v>
      </c>
      <c r="C4838" s="69" t="str">
        <f>precio_alta!B39</f>
        <v>5G</v>
      </c>
      <c r="D4838" s="69" t="str">
        <f>precio_alta!C39</f>
        <v>HONOR</v>
      </c>
      <c r="E4838" s="69" t="str">
        <f>precio_alta!D39</f>
        <v>HONOR X7E PLUS 256GB 5G</v>
      </c>
      <c r="F4838" s="69">
        <f>precio_alta!E39</f>
        <v>1179</v>
      </c>
      <c r="G4838" s="69" t="str">
        <f>precio_alta!F39</f>
        <v>Android</v>
      </c>
      <c r="H4838" s="69" t="s">
        <v>188</v>
      </c>
      <c r="I4838" t="s">
        <v>43</v>
      </c>
      <c r="J4838" s="69">
        <f>precio_alta!X39</f>
        <v>1271</v>
      </c>
    </row>
    <row r="4839" spans="1:10" x14ac:dyDescent="0.3">
      <c r="A4839" t="str">
        <f t="shared" si="75"/>
        <v>HONOR X8C 256GB 5GMax Negocios + Ilimitado 125CUOTA</v>
      </c>
      <c r="B4839" s="69" t="str">
        <f>precio_alta!A40</f>
        <v>Corriente</v>
      </c>
      <c r="C4839" s="69" t="str">
        <f>precio_alta!B40</f>
        <v>5G</v>
      </c>
      <c r="D4839" s="69" t="str">
        <f>precio_alta!C40</f>
        <v>HONOR</v>
      </c>
      <c r="E4839" s="69" t="str">
        <f>precio_alta!D40</f>
        <v>HONOR X8C 256GB 5G</v>
      </c>
      <c r="F4839" s="69">
        <f>precio_alta!E40</f>
        <v>1189</v>
      </c>
      <c r="G4839" s="69" t="str">
        <f>precio_alta!F40</f>
        <v>Android</v>
      </c>
      <c r="H4839" s="69" t="s">
        <v>188</v>
      </c>
      <c r="I4839" t="s">
        <v>43</v>
      </c>
      <c r="J4839" s="69">
        <f>precio_alta!X40</f>
        <v>1283</v>
      </c>
    </row>
    <row r="4840" spans="1:10" x14ac:dyDescent="0.3">
      <c r="A4840" t="str">
        <f t="shared" si="75"/>
        <v>HUAWEI WATCH KIDS 4 PROMax Negocios + Ilimitado 125CUOTA</v>
      </c>
      <c r="B4840" s="69" t="str">
        <f>precio_alta!A41</f>
        <v>Corriente</v>
      </c>
      <c r="C4840" s="69" t="str">
        <f>precio_alta!B41</f>
        <v>4G</v>
      </c>
      <c r="D4840" s="69" t="str">
        <f>precio_alta!C41</f>
        <v>HUAWEI</v>
      </c>
      <c r="E4840" s="69" t="str">
        <f>precio_alta!D41</f>
        <v>HUAWEI WATCH KIDS 4 PRO</v>
      </c>
      <c r="F4840" s="69">
        <f>precio_alta!E41</f>
        <v>649</v>
      </c>
      <c r="G4840" s="69" t="str">
        <f>precio_alta!F41</f>
        <v>Android</v>
      </c>
      <c r="H4840" s="69" t="s">
        <v>188</v>
      </c>
      <c r="I4840" t="s">
        <v>43</v>
      </c>
      <c r="J4840" s="69">
        <f>precio_alta!X41</f>
        <v>695</v>
      </c>
    </row>
    <row r="4841" spans="1:10" x14ac:dyDescent="0.3">
      <c r="A4841" t="str">
        <f t="shared" si="75"/>
        <v>MOTOROLA MOTO EDGE 60 512GB 5GMax Negocios + Ilimitado 125CUOTA</v>
      </c>
      <c r="B4841" s="69" t="str">
        <f>precio_alta!A42</f>
        <v>Corriente</v>
      </c>
      <c r="C4841" s="69" t="str">
        <f>precio_alta!B42</f>
        <v>5G</v>
      </c>
      <c r="D4841" s="69" t="str">
        <f>precio_alta!C42</f>
        <v>MOTOROLA</v>
      </c>
      <c r="E4841" s="69" t="str">
        <f>precio_alta!D42</f>
        <v>MOTOROLA MOTO EDGE 60 512GB 5G</v>
      </c>
      <c r="F4841" s="69">
        <f>precio_alta!E42</f>
        <v>1989</v>
      </c>
      <c r="G4841" s="69" t="str">
        <f>precio_alta!F42</f>
        <v>Android</v>
      </c>
      <c r="H4841" s="69" t="s">
        <v>188</v>
      </c>
      <c r="I4841" t="s">
        <v>43</v>
      </c>
      <c r="J4841" s="69">
        <f>precio_alta!X42</f>
        <v>2147</v>
      </c>
    </row>
    <row r="4842" spans="1:10" x14ac:dyDescent="0.3">
      <c r="A4842" t="str">
        <f t="shared" si="75"/>
        <v>MOTOROLA MOTO EDGE 60 FUSION 256GB 5GMax Negocios + Ilimitado 125CUOTA</v>
      </c>
      <c r="B4842" s="69" t="str">
        <f>precio_alta!A43</f>
        <v>Corriente</v>
      </c>
      <c r="C4842" s="69" t="str">
        <f>precio_alta!B43</f>
        <v>5G</v>
      </c>
      <c r="D4842" s="69" t="str">
        <f>precio_alta!C43</f>
        <v>MOTOROLA</v>
      </c>
      <c r="E4842" s="69" t="str">
        <f>precio_alta!D43</f>
        <v>MOTOROLA MOTO EDGE 60 FUSION 256GB 5G</v>
      </c>
      <c r="F4842" s="69">
        <f>precio_alta!E43</f>
        <v>1439</v>
      </c>
      <c r="G4842" s="69" t="str">
        <f>precio_alta!F43</f>
        <v>Android</v>
      </c>
      <c r="H4842" s="69" t="s">
        <v>188</v>
      </c>
      <c r="I4842" t="s">
        <v>43</v>
      </c>
      <c r="J4842" s="69">
        <f>precio_alta!X43</f>
        <v>1547</v>
      </c>
    </row>
    <row r="4843" spans="1:10" x14ac:dyDescent="0.3">
      <c r="A4843" t="str">
        <f t="shared" si="75"/>
        <v>MOTOROLA MOTO EDGE 60 PRO 512GB 5GMax Negocios + Ilimitado 125CUOTA</v>
      </c>
      <c r="B4843" s="69" t="str">
        <f>precio_alta!A44</f>
        <v>Corriente</v>
      </c>
      <c r="C4843" s="69" t="str">
        <f>precio_alta!B44</f>
        <v>5G</v>
      </c>
      <c r="D4843" s="69" t="str">
        <f>precio_alta!C44</f>
        <v>MOTOROLA</v>
      </c>
      <c r="E4843" s="69" t="str">
        <f>precio_alta!D44</f>
        <v>MOTOROLA MOTO EDGE 60 PRO 512GB 5G</v>
      </c>
      <c r="F4843" s="69">
        <f>precio_alta!E44</f>
        <v>2649</v>
      </c>
      <c r="G4843" s="69" t="str">
        <f>precio_alta!F44</f>
        <v>Android</v>
      </c>
      <c r="H4843" s="69" t="s">
        <v>188</v>
      </c>
      <c r="I4843" t="s">
        <v>43</v>
      </c>
      <c r="J4843" s="69">
        <f>precio_alta!X44</f>
        <v>2855</v>
      </c>
    </row>
    <row r="4844" spans="1:10" x14ac:dyDescent="0.3">
      <c r="A4844" t="str">
        <f t="shared" si="75"/>
        <v>MOTOROLA MOTO EDGE 70 512GB 5GMax Negocios + Ilimitado 125CUOTA</v>
      </c>
      <c r="B4844" s="69" t="str">
        <f>precio_alta!A45</f>
        <v>Corriente</v>
      </c>
      <c r="C4844" s="69" t="str">
        <f>precio_alta!B45</f>
        <v>5G</v>
      </c>
      <c r="D4844" s="69" t="str">
        <f>precio_alta!C45</f>
        <v>MOTOROLA</v>
      </c>
      <c r="E4844" s="69" t="str">
        <f>precio_alta!D45</f>
        <v>MOTOROLA MOTO EDGE 70 512GB 5G</v>
      </c>
      <c r="F4844" s="69">
        <f>precio_alta!E45</f>
        <v>2549</v>
      </c>
      <c r="G4844" s="69" t="str">
        <f>precio_alta!F45</f>
        <v>Android</v>
      </c>
      <c r="H4844" s="69" t="s">
        <v>188</v>
      </c>
      <c r="I4844" t="s">
        <v>43</v>
      </c>
      <c r="J4844" s="69">
        <f>precio_alta!X45</f>
        <v>2747</v>
      </c>
    </row>
    <row r="4845" spans="1:10" x14ac:dyDescent="0.3">
      <c r="A4845" t="str">
        <f t="shared" si="75"/>
        <v>MOTOROLA MOTO EDGE 70 FUSION 256GB 5GMax Negocios + Ilimitado 125CUOTA</v>
      </c>
      <c r="B4845" s="69" t="str">
        <f>precio_alta!A46</f>
        <v>Corriente</v>
      </c>
      <c r="C4845" s="69" t="str">
        <f>precio_alta!B46</f>
        <v>5G</v>
      </c>
      <c r="D4845" s="69" t="str">
        <f>precio_alta!C46</f>
        <v>MOTOROLA</v>
      </c>
      <c r="E4845" s="69" t="str">
        <f>precio_alta!D46</f>
        <v>MOTOROLA MOTO EDGE 70 FUSION 256GB 5G</v>
      </c>
      <c r="F4845" s="69">
        <f>precio_alta!E46</f>
        <v>1899</v>
      </c>
      <c r="G4845" s="69" t="str">
        <f>precio_alta!F46</f>
        <v>Android</v>
      </c>
      <c r="H4845" s="69" t="s">
        <v>188</v>
      </c>
      <c r="I4845" t="s">
        <v>43</v>
      </c>
      <c r="J4845" s="69">
        <f>precio_alta!X46</f>
        <v>2039</v>
      </c>
    </row>
    <row r="4846" spans="1:10" x14ac:dyDescent="0.3">
      <c r="A4846" t="str">
        <f t="shared" si="75"/>
        <v>MOTOROLA MOTO EDGE 70 PRO 512GB 5GMax Negocios + Ilimitado 125CUOTA</v>
      </c>
      <c r="B4846" s="69" t="str">
        <f>precio_alta!A47</f>
        <v>Corriente</v>
      </c>
      <c r="C4846" s="69" t="str">
        <f>precio_alta!B47</f>
        <v>5G</v>
      </c>
      <c r="D4846" s="69" t="str">
        <f>precio_alta!C47</f>
        <v>MOTOROLA</v>
      </c>
      <c r="E4846" s="69" t="str">
        <f>precio_alta!D47</f>
        <v>MOTOROLA MOTO EDGE 70 PRO 512GB 5G</v>
      </c>
      <c r="F4846" s="69">
        <f>precio_alta!E47</f>
        <v>3619</v>
      </c>
      <c r="G4846" s="69" t="str">
        <f>precio_alta!F47</f>
        <v>Android</v>
      </c>
      <c r="H4846" s="69" t="s">
        <v>188</v>
      </c>
      <c r="I4846" t="s">
        <v>43</v>
      </c>
      <c r="J4846" s="69">
        <f>precio_alta!X47</f>
        <v>3899</v>
      </c>
    </row>
    <row r="4847" spans="1:10" x14ac:dyDescent="0.3">
      <c r="A4847" t="str">
        <f t="shared" si="75"/>
        <v>MOTOROLA MOTO G06 128GBMax Negocios + Ilimitado 125CUOTA</v>
      </c>
      <c r="B4847" s="69" t="str">
        <f>precio_alta!A48</f>
        <v>Corriente</v>
      </c>
      <c r="C4847" s="69" t="str">
        <f>precio_alta!B48</f>
        <v>4G</v>
      </c>
      <c r="D4847" s="69" t="str">
        <f>precio_alta!C48</f>
        <v>MOTOROLA</v>
      </c>
      <c r="E4847" s="69" t="str">
        <f>precio_alta!D48</f>
        <v>MOTOROLA MOTO G06 128GB</v>
      </c>
      <c r="F4847" s="69">
        <f>precio_alta!E48</f>
        <v>619</v>
      </c>
      <c r="G4847" s="69" t="str">
        <f>precio_alta!F48</f>
        <v>Android</v>
      </c>
      <c r="H4847" s="69" t="s">
        <v>188</v>
      </c>
      <c r="I4847" t="s">
        <v>43</v>
      </c>
      <c r="J4847" s="69">
        <f>precio_alta!X48</f>
        <v>671</v>
      </c>
    </row>
    <row r="4848" spans="1:10" x14ac:dyDescent="0.3">
      <c r="A4848" t="str">
        <f t="shared" si="75"/>
        <v>MOTOROLA MOTO G06 256GBMax Negocios + Ilimitado 125CUOTA</v>
      </c>
      <c r="B4848" s="69" t="str">
        <f>precio_alta!A49</f>
        <v>Corriente</v>
      </c>
      <c r="C4848" s="69" t="str">
        <f>precio_alta!B49</f>
        <v>4G</v>
      </c>
      <c r="D4848" s="69" t="str">
        <f>precio_alta!C49</f>
        <v>MOTOROLA</v>
      </c>
      <c r="E4848" s="69" t="str">
        <f>precio_alta!D49</f>
        <v>MOTOROLA MOTO G06 256GB</v>
      </c>
      <c r="F4848" s="69">
        <f>precio_alta!E49</f>
        <v>649</v>
      </c>
      <c r="G4848" s="69" t="str">
        <f>precio_alta!F49</f>
        <v>Android</v>
      </c>
      <c r="H4848" s="69" t="s">
        <v>188</v>
      </c>
      <c r="I4848" t="s">
        <v>43</v>
      </c>
      <c r="J4848" s="69">
        <f>precio_alta!X49</f>
        <v>695</v>
      </c>
    </row>
    <row r="4849" spans="1:10" x14ac:dyDescent="0.3">
      <c r="A4849" t="str">
        <f t="shared" si="75"/>
        <v>MOTOROLA MOTO G15 256GBMax Negocios + Ilimitado 125CUOTA</v>
      </c>
      <c r="B4849" s="69" t="str">
        <f>precio_alta!A50</f>
        <v>Corriente</v>
      </c>
      <c r="C4849" s="69" t="str">
        <f>precio_alta!B50</f>
        <v>4G</v>
      </c>
      <c r="D4849" s="69" t="str">
        <f>precio_alta!C50</f>
        <v>MOTOROLA</v>
      </c>
      <c r="E4849" s="69" t="str">
        <f>precio_alta!D50</f>
        <v>MOTOROLA MOTO G15 256GB</v>
      </c>
      <c r="F4849" s="69">
        <f>precio_alta!E50</f>
        <v>719</v>
      </c>
      <c r="G4849" s="69" t="str">
        <f>precio_alta!F50</f>
        <v>Android</v>
      </c>
      <c r="H4849" s="69" t="s">
        <v>188</v>
      </c>
      <c r="I4849" t="s">
        <v>43</v>
      </c>
      <c r="J4849" s="69">
        <f>precio_alta!X50</f>
        <v>767</v>
      </c>
    </row>
    <row r="4850" spans="1:10" x14ac:dyDescent="0.3">
      <c r="A4850" t="str">
        <f t="shared" si="75"/>
        <v>MOTOROLA MOTO G17 256GBMax Negocios + Ilimitado 125CUOTA</v>
      </c>
      <c r="B4850" s="69" t="str">
        <f>precio_alta!A51</f>
        <v>Corriente</v>
      </c>
      <c r="C4850" s="69" t="str">
        <f>precio_alta!B51</f>
        <v>4G</v>
      </c>
      <c r="D4850" s="69" t="str">
        <f>precio_alta!C51</f>
        <v>MOTOROLA</v>
      </c>
      <c r="E4850" s="69" t="str">
        <f>precio_alta!D51</f>
        <v>MOTOROLA MOTO G17 256GB</v>
      </c>
      <c r="F4850" s="69">
        <f>precio_alta!E51</f>
        <v>779</v>
      </c>
      <c r="G4850" s="69" t="str">
        <f>precio_alta!F51</f>
        <v>Android</v>
      </c>
      <c r="H4850" s="69" t="s">
        <v>188</v>
      </c>
      <c r="I4850" t="s">
        <v>43</v>
      </c>
      <c r="J4850" s="69">
        <f>precio_alta!X51</f>
        <v>839</v>
      </c>
    </row>
    <row r="4851" spans="1:10" x14ac:dyDescent="0.3">
      <c r="A4851" t="str">
        <f t="shared" si="75"/>
        <v>MOTOROLA MOTO G47 128GB 5GMax Negocios + Ilimitado 125CUOTA</v>
      </c>
      <c r="B4851" s="69" t="str">
        <f>precio_alta!A52</f>
        <v>Corriente</v>
      </c>
      <c r="C4851" s="69" t="str">
        <f>precio_alta!B52</f>
        <v>5G</v>
      </c>
      <c r="D4851" s="69" t="str">
        <f>precio_alta!C52</f>
        <v>MOTOROLA</v>
      </c>
      <c r="E4851" s="69" t="str">
        <f>precio_alta!D52</f>
        <v>MOTOROLA MOTO G47 128GB 5G</v>
      </c>
      <c r="F4851" s="69">
        <f>precio_alta!E52</f>
        <v>949</v>
      </c>
      <c r="G4851" s="69" t="str">
        <f>precio_alta!F52</f>
        <v>Android</v>
      </c>
      <c r="H4851" s="69" t="s">
        <v>188</v>
      </c>
      <c r="I4851" t="s">
        <v>43</v>
      </c>
      <c r="J4851" s="69">
        <f>precio_alta!X52</f>
        <v>1019</v>
      </c>
    </row>
    <row r="4852" spans="1:10" x14ac:dyDescent="0.3">
      <c r="A4852" t="str">
        <f t="shared" si="75"/>
        <v>MOTOROLA MOTO G56 256GB 5GMax Negocios + Ilimitado 125CUOTA</v>
      </c>
      <c r="B4852" s="69" t="str">
        <f>precio_alta!A53</f>
        <v>Corriente</v>
      </c>
      <c r="C4852" s="69" t="str">
        <f>precio_alta!B53</f>
        <v>5G</v>
      </c>
      <c r="D4852" s="69" t="str">
        <f>precio_alta!C53</f>
        <v>MOTOROLA</v>
      </c>
      <c r="E4852" s="69" t="str">
        <f>precio_alta!D53</f>
        <v>MOTOROLA MOTO G56 256GB 5G</v>
      </c>
      <c r="F4852" s="69">
        <f>precio_alta!E53</f>
        <v>969</v>
      </c>
      <c r="G4852" s="69" t="str">
        <f>precio_alta!F53</f>
        <v>Android</v>
      </c>
      <c r="H4852" s="69" t="s">
        <v>188</v>
      </c>
      <c r="I4852" t="s">
        <v>43</v>
      </c>
      <c r="J4852" s="69">
        <f>precio_alta!X53</f>
        <v>1043</v>
      </c>
    </row>
    <row r="4853" spans="1:10" x14ac:dyDescent="0.3">
      <c r="A4853" t="str">
        <f t="shared" si="75"/>
        <v>MOTOROLA MOTO G67 256GB 5GMax Negocios + Ilimitado 125CUOTA</v>
      </c>
      <c r="B4853" s="69" t="str">
        <f>precio_alta!A54</f>
        <v>Corriente</v>
      </c>
      <c r="C4853" s="69" t="str">
        <f>precio_alta!B54</f>
        <v>5G</v>
      </c>
      <c r="D4853" s="69" t="str">
        <f>precio_alta!C54</f>
        <v>MOTOROLA</v>
      </c>
      <c r="E4853" s="69" t="str">
        <f>precio_alta!D54</f>
        <v>MOTOROLA MOTO G67 256GB 5G</v>
      </c>
      <c r="F4853" s="69">
        <f>precio_alta!E54</f>
        <v>1269</v>
      </c>
      <c r="G4853" s="69" t="str">
        <f>precio_alta!F54</f>
        <v>Android</v>
      </c>
      <c r="H4853" s="69" t="s">
        <v>188</v>
      </c>
      <c r="I4853" t="s">
        <v>43</v>
      </c>
      <c r="J4853" s="69">
        <f>precio_alta!X54</f>
        <v>1367</v>
      </c>
    </row>
    <row r="4854" spans="1:10" x14ac:dyDescent="0.3">
      <c r="A4854" t="str">
        <f t="shared" si="75"/>
        <v>MOTOROLA MOTO G77 256GB 5GMax Negocios + Ilimitado 125CUOTA</v>
      </c>
      <c r="B4854" s="69" t="str">
        <f>precio_alta!A55</f>
        <v>Corriente</v>
      </c>
      <c r="C4854" s="69" t="str">
        <f>precio_alta!B55</f>
        <v>5G</v>
      </c>
      <c r="D4854" s="69" t="str">
        <f>precio_alta!C55</f>
        <v>MOTOROLA</v>
      </c>
      <c r="E4854" s="69" t="str">
        <f>precio_alta!D55</f>
        <v>MOTOROLA MOTO G77 256GB 5G</v>
      </c>
      <c r="F4854" s="69">
        <f>precio_alta!E55</f>
        <v>1519</v>
      </c>
      <c r="G4854" s="69" t="str">
        <f>precio_alta!F55</f>
        <v>Android</v>
      </c>
      <c r="H4854" s="69" t="s">
        <v>188</v>
      </c>
      <c r="I4854" t="s">
        <v>43</v>
      </c>
      <c r="J4854" s="69">
        <f>precio_alta!X55</f>
        <v>1631</v>
      </c>
    </row>
    <row r="4855" spans="1:10" x14ac:dyDescent="0.3">
      <c r="A4855" t="str">
        <f t="shared" si="75"/>
        <v>MOTOROLA MOTO RAZR 60 512GB 5GMax Negocios + Ilimitado 125CUOTA</v>
      </c>
      <c r="B4855" s="69" t="str">
        <f>precio_alta!A56</f>
        <v>Corriente</v>
      </c>
      <c r="C4855" s="69" t="str">
        <f>precio_alta!B56</f>
        <v>5G</v>
      </c>
      <c r="D4855" s="69" t="str">
        <f>precio_alta!C56</f>
        <v>MOTOROLA</v>
      </c>
      <c r="E4855" s="69" t="str">
        <f>precio_alta!D56</f>
        <v>MOTOROLA MOTO RAZR 60 512GB 5G</v>
      </c>
      <c r="F4855" s="69">
        <f>precio_alta!E56</f>
        <v>3789</v>
      </c>
      <c r="G4855" s="69" t="str">
        <f>precio_alta!F56</f>
        <v>Android</v>
      </c>
      <c r="H4855" s="69" t="s">
        <v>188</v>
      </c>
      <c r="I4855" t="s">
        <v>43</v>
      </c>
      <c r="J4855" s="69">
        <f>precio_alta!X56</f>
        <v>4091</v>
      </c>
    </row>
    <row r="4856" spans="1:10" x14ac:dyDescent="0.3">
      <c r="A4856" t="str">
        <f t="shared" si="75"/>
        <v>MOTOROLA MOTO RAZR 70 512GB 5GMax Negocios + Ilimitado 125CUOTA</v>
      </c>
      <c r="B4856" s="69" t="str">
        <f>precio_alta!A57</f>
        <v>Corriente</v>
      </c>
      <c r="C4856" s="69" t="str">
        <f>precio_alta!B57</f>
        <v>5G</v>
      </c>
      <c r="D4856" s="69" t="str">
        <f>precio_alta!C57</f>
        <v>MOTOROLA</v>
      </c>
      <c r="E4856" s="69" t="str">
        <f>precio_alta!D57</f>
        <v>MOTOROLA MOTO RAZR 70 512GB 5G</v>
      </c>
      <c r="F4856" s="69">
        <f>precio_alta!E57</f>
        <v>4089</v>
      </c>
      <c r="G4856" s="69" t="str">
        <f>precio_alta!F57</f>
        <v>Android</v>
      </c>
      <c r="H4856" s="69" t="s">
        <v>188</v>
      </c>
      <c r="I4856" t="s">
        <v>43</v>
      </c>
      <c r="J4856" s="69">
        <f>precio_alta!X57</f>
        <v>4415</v>
      </c>
    </row>
    <row r="4857" spans="1:10" x14ac:dyDescent="0.3">
      <c r="A4857" t="str">
        <f t="shared" si="75"/>
        <v>OPPO A5 256GBMax Negocios + Ilimitado 125CUOTA</v>
      </c>
      <c r="B4857" s="69" t="str">
        <f>precio_alta!A58</f>
        <v>Corriente</v>
      </c>
      <c r="C4857" s="69" t="str">
        <f>precio_alta!B58</f>
        <v>4G</v>
      </c>
      <c r="D4857" s="69" t="str">
        <f>precio_alta!C58</f>
        <v>OPPO</v>
      </c>
      <c r="E4857" s="69" t="str">
        <f>precio_alta!D58</f>
        <v>OPPO A5 256GB</v>
      </c>
      <c r="F4857" s="69">
        <f>precio_alta!E58</f>
        <v>849</v>
      </c>
      <c r="G4857" s="69" t="str">
        <f>precio_alta!F58</f>
        <v>Android</v>
      </c>
      <c r="H4857" s="69" t="s">
        <v>188</v>
      </c>
      <c r="I4857" t="s">
        <v>43</v>
      </c>
      <c r="J4857" s="69">
        <f>precio_alta!X58</f>
        <v>911</v>
      </c>
    </row>
    <row r="4858" spans="1:10" x14ac:dyDescent="0.3">
      <c r="A4858" t="str">
        <f t="shared" si="75"/>
        <v>OPPO A5 256GB 5GMax Negocios + Ilimitado 125CUOTA</v>
      </c>
      <c r="B4858" s="69" t="str">
        <f>precio_alta!A59</f>
        <v>Corriente</v>
      </c>
      <c r="C4858" s="69" t="str">
        <f>precio_alta!B59</f>
        <v>5G</v>
      </c>
      <c r="D4858" s="69" t="str">
        <f>precio_alta!C59</f>
        <v>OPPO</v>
      </c>
      <c r="E4858" s="69" t="str">
        <f>precio_alta!D59</f>
        <v>OPPO A5 256GB 5G</v>
      </c>
      <c r="F4858" s="69">
        <f>precio_alta!E59</f>
        <v>1319</v>
      </c>
      <c r="G4858" s="69" t="str">
        <f>precio_alta!F59</f>
        <v>Android</v>
      </c>
      <c r="H4858" s="69" t="s">
        <v>188</v>
      </c>
      <c r="I4858" t="s">
        <v>43</v>
      </c>
      <c r="J4858" s="69">
        <f>precio_alta!X59</f>
        <v>1415</v>
      </c>
    </row>
    <row r="4859" spans="1:10" x14ac:dyDescent="0.3">
      <c r="A4859" t="str">
        <f t="shared" si="75"/>
        <v>OPPO A5X 128GBMax Negocios + Ilimitado 125CUOTA</v>
      </c>
      <c r="B4859" s="69" t="str">
        <f>precio_alta!A60</f>
        <v>Corriente</v>
      </c>
      <c r="C4859" s="69" t="str">
        <f>precio_alta!B60</f>
        <v>4G</v>
      </c>
      <c r="D4859" s="69" t="str">
        <f>precio_alta!C60</f>
        <v>OPPO</v>
      </c>
      <c r="E4859" s="69" t="str">
        <f>precio_alta!D60</f>
        <v>OPPO A5X 128GB</v>
      </c>
      <c r="F4859" s="69">
        <f>precio_alta!E60</f>
        <v>659</v>
      </c>
      <c r="G4859" s="69" t="str">
        <f>precio_alta!F60</f>
        <v>Android</v>
      </c>
      <c r="H4859" s="69" t="s">
        <v>188</v>
      </c>
      <c r="I4859" t="s">
        <v>43</v>
      </c>
      <c r="J4859" s="69">
        <f>precio_alta!X60</f>
        <v>707</v>
      </c>
    </row>
    <row r="4860" spans="1:10" x14ac:dyDescent="0.3">
      <c r="A4860" t="str">
        <f t="shared" si="75"/>
        <v>OPPO A6 PRO 256GB 5GMax Negocios + Ilimitado 125CUOTA</v>
      </c>
      <c r="B4860" s="69" t="str">
        <f>precio_alta!A61</f>
        <v>Corriente</v>
      </c>
      <c r="C4860" s="69" t="str">
        <f>precio_alta!B61</f>
        <v>5G</v>
      </c>
      <c r="D4860" s="69" t="str">
        <f>precio_alta!C61</f>
        <v>OPPO</v>
      </c>
      <c r="E4860" s="69" t="str">
        <f>precio_alta!D61</f>
        <v>OPPO A6 PRO 256GB 5G</v>
      </c>
      <c r="F4860" s="69">
        <f>precio_alta!E61</f>
        <v>1779</v>
      </c>
      <c r="G4860" s="69" t="str">
        <f>precio_alta!F61</f>
        <v>Android</v>
      </c>
      <c r="H4860" s="69" t="s">
        <v>188</v>
      </c>
      <c r="I4860" t="s">
        <v>43</v>
      </c>
      <c r="J4860" s="69">
        <f>precio_alta!X61</f>
        <v>1919</v>
      </c>
    </row>
    <row r="4861" spans="1:10" x14ac:dyDescent="0.3">
      <c r="A4861" t="str">
        <f t="shared" si="75"/>
        <v>OPPO A6T 128GBMax Negocios + Ilimitado 125CUOTA</v>
      </c>
      <c r="B4861" s="69" t="str">
        <f>precio_alta!A62</f>
        <v>Corriente</v>
      </c>
      <c r="C4861" s="69" t="str">
        <f>precio_alta!B62</f>
        <v>4G</v>
      </c>
      <c r="D4861" s="69" t="str">
        <f>precio_alta!C62</f>
        <v>OPPO</v>
      </c>
      <c r="E4861" s="69" t="str">
        <f>precio_alta!D62</f>
        <v>OPPO A6T 128GB</v>
      </c>
      <c r="F4861" s="69">
        <f>precio_alta!E62</f>
        <v>789</v>
      </c>
      <c r="G4861" s="69" t="str">
        <f>precio_alta!F62</f>
        <v>Android</v>
      </c>
      <c r="H4861" s="69" t="s">
        <v>188</v>
      </c>
      <c r="I4861" t="s">
        <v>43</v>
      </c>
      <c r="J4861" s="69">
        <f>precio_alta!X62</f>
        <v>851</v>
      </c>
    </row>
    <row r="4862" spans="1:10" x14ac:dyDescent="0.3">
      <c r="A4862" t="str">
        <f t="shared" si="75"/>
        <v>OPPO A6X 256GB 5GMax Negocios + Ilimitado 125CUOTA</v>
      </c>
      <c r="B4862" s="69" t="str">
        <f>precio_alta!A63</f>
        <v>Corriente</v>
      </c>
      <c r="C4862" s="69" t="str">
        <f>precio_alta!B63</f>
        <v>5G</v>
      </c>
      <c r="D4862" s="69" t="str">
        <f>precio_alta!C63</f>
        <v>OPPO</v>
      </c>
      <c r="E4862" s="69" t="str">
        <f>precio_alta!D63</f>
        <v>OPPO A6X 256GB 5G</v>
      </c>
      <c r="F4862" s="69">
        <f>precio_alta!E63</f>
        <v>1159</v>
      </c>
      <c r="G4862" s="69" t="str">
        <f>precio_alta!F63</f>
        <v>Android</v>
      </c>
      <c r="H4862" s="69" t="s">
        <v>188</v>
      </c>
      <c r="I4862" t="s">
        <v>43</v>
      </c>
      <c r="J4862" s="69">
        <f>precio_alta!X63</f>
        <v>1247</v>
      </c>
    </row>
    <row r="4863" spans="1:10" x14ac:dyDescent="0.3">
      <c r="A4863" t="str">
        <f t="shared" si="75"/>
        <v>OPPO RENO 14F 256GB 5GMax Negocios + Ilimitado 125CUOTA</v>
      </c>
      <c r="B4863" s="69" t="str">
        <f>precio_alta!A64</f>
        <v>Corriente</v>
      </c>
      <c r="C4863" s="69" t="str">
        <f>precio_alta!B64</f>
        <v>4G</v>
      </c>
      <c r="D4863" s="69" t="str">
        <f>precio_alta!C64</f>
        <v>OPPO</v>
      </c>
      <c r="E4863" s="69" t="str">
        <f>precio_alta!D64</f>
        <v>OPPO RENO 14F 256GB 5G</v>
      </c>
      <c r="F4863" s="69">
        <f>precio_alta!E64</f>
        <v>2229</v>
      </c>
      <c r="G4863" s="69" t="str">
        <f>precio_alta!F64</f>
        <v>Android</v>
      </c>
      <c r="H4863" s="69" t="s">
        <v>188</v>
      </c>
      <c r="I4863" t="s">
        <v>43</v>
      </c>
      <c r="J4863" s="69">
        <f>precio_alta!X64</f>
        <v>2399</v>
      </c>
    </row>
    <row r="4864" spans="1:10" x14ac:dyDescent="0.3">
      <c r="A4864" t="str">
        <f t="shared" si="75"/>
        <v>OPPO RENO 14F 512GB 5GMax Negocios + Ilimitado 125CUOTA</v>
      </c>
      <c r="B4864" s="69" t="str">
        <f>precio_alta!A65</f>
        <v>Corriente</v>
      </c>
      <c r="C4864" s="69" t="str">
        <f>precio_alta!B65</f>
        <v>5G</v>
      </c>
      <c r="D4864" s="69" t="str">
        <f>precio_alta!C65</f>
        <v>OPPO</v>
      </c>
      <c r="E4864" s="69" t="str">
        <f>precio_alta!D65</f>
        <v>OPPO RENO 14F 512GB 5G</v>
      </c>
      <c r="F4864" s="69">
        <f>precio_alta!E65</f>
        <v>2439</v>
      </c>
      <c r="G4864" s="69" t="str">
        <f>precio_alta!F65</f>
        <v>Android</v>
      </c>
      <c r="H4864" s="69" t="s">
        <v>188</v>
      </c>
      <c r="I4864" t="s">
        <v>43</v>
      </c>
      <c r="J4864" s="69">
        <f>precio_alta!X65</f>
        <v>2627</v>
      </c>
    </row>
    <row r="4865" spans="1:10" x14ac:dyDescent="0.3">
      <c r="A4865" t="str">
        <f t="shared" si="75"/>
        <v>OPPO RENO 16 256GB 5GMax Negocios + Ilimitado 125CUOTA</v>
      </c>
      <c r="B4865" s="69" t="str">
        <f>precio_alta!A66</f>
        <v>Corriente</v>
      </c>
      <c r="C4865" s="69" t="str">
        <f>precio_alta!B66</f>
        <v>5G</v>
      </c>
      <c r="D4865" s="69" t="str">
        <f>precio_alta!C66</f>
        <v>OPPO</v>
      </c>
      <c r="E4865" s="69" t="str">
        <f>precio_alta!D66</f>
        <v>OPPO RENO 16 256GB 5G</v>
      </c>
      <c r="F4865" s="69">
        <f>precio_alta!E66</f>
        <v>3839</v>
      </c>
      <c r="G4865" s="69" t="str">
        <f>precio_alta!F66</f>
        <v>Android</v>
      </c>
      <c r="H4865" s="69" t="s">
        <v>188</v>
      </c>
      <c r="I4865" t="s">
        <v>43</v>
      </c>
      <c r="J4865" s="69">
        <f>precio_alta!X66</f>
        <v>4139</v>
      </c>
    </row>
    <row r="4866" spans="1:10" x14ac:dyDescent="0.3">
      <c r="A4866" t="str">
        <f t="shared" si="75"/>
        <v>OPPO RENO 16F 256GB 5GMax Negocios + Ilimitado 125CUOTA</v>
      </c>
      <c r="B4866" s="69" t="str">
        <f>precio_alta!A67</f>
        <v>Corriente</v>
      </c>
      <c r="C4866" s="69" t="str">
        <f>precio_alta!B67</f>
        <v>5G</v>
      </c>
      <c r="D4866" s="69" t="str">
        <f>precio_alta!C67</f>
        <v>OPPO</v>
      </c>
      <c r="E4866" s="69" t="str">
        <f>precio_alta!D67</f>
        <v>OPPO RENO 16F 256GB 5G</v>
      </c>
      <c r="F4866" s="69">
        <f>precio_alta!E67</f>
        <v>3129</v>
      </c>
      <c r="G4866" s="69" t="str">
        <f>precio_alta!F67</f>
        <v>Android</v>
      </c>
      <c r="H4866" s="69" t="s">
        <v>188</v>
      </c>
      <c r="I4866" t="s">
        <v>43</v>
      </c>
      <c r="J4866" s="69">
        <f>precio_alta!X67</f>
        <v>3371</v>
      </c>
    </row>
    <row r="4867" spans="1:10" x14ac:dyDescent="0.3">
      <c r="A4867" t="str">
        <f t="shared" ref="A4867:A4930" si="76">CONCATENATE(E4867,I4867,H4867)</f>
        <v>SAMSUNG GALAXY A07 128GBMax Negocios + Ilimitado 125CUOTA</v>
      </c>
      <c r="B4867" s="69" t="str">
        <f>precio_alta!A68</f>
        <v>Corriente</v>
      </c>
      <c r="C4867" s="69" t="str">
        <f>precio_alta!B68</f>
        <v>4G</v>
      </c>
      <c r="D4867" s="69" t="str">
        <f>precio_alta!C68</f>
        <v>SAMSUNG</v>
      </c>
      <c r="E4867" s="69" t="str">
        <f>precio_alta!D68</f>
        <v>SAMSUNG GALAXY A07 128GB</v>
      </c>
      <c r="F4867" s="69">
        <f>precio_alta!E68</f>
        <v>599</v>
      </c>
      <c r="G4867" s="69" t="str">
        <f>precio_alta!F68</f>
        <v>Android</v>
      </c>
      <c r="H4867" s="69" t="s">
        <v>188</v>
      </c>
      <c r="I4867" t="s">
        <v>43</v>
      </c>
      <c r="J4867" s="69">
        <f>precio_alta!X68</f>
        <v>647</v>
      </c>
    </row>
    <row r="4868" spans="1:10" x14ac:dyDescent="0.3">
      <c r="A4868" t="str">
        <f t="shared" si="76"/>
        <v>SAMSUNG GALAXY A16 128GBMax Negocios + Ilimitado 125CUOTA</v>
      </c>
      <c r="B4868" s="69" t="str">
        <f>precio_alta!A69</f>
        <v>Corriente</v>
      </c>
      <c r="C4868" s="69" t="str">
        <f>precio_alta!B69</f>
        <v>4G</v>
      </c>
      <c r="D4868" s="69" t="str">
        <f>precio_alta!C69</f>
        <v>SAMSUNG</v>
      </c>
      <c r="E4868" s="69" t="str">
        <f>precio_alta!D69</f>
        <v>SAMSUNG GALAXY A16 128GB</v>
      </c>
      <c r="F4868" s="69">
        <f>precio_alta!E69</f>
        <v>659</v>
      </c>
      <c r="G4868" s="69" t="str">
        <f>precio_alta!F69</f>
        <v>Android</v>
      </c>
      <c r="H4868" s="69" t="s">
        <v>188</v>
      </c>
      <c r="I4868" t="s">
        <v>43</v>
      </c>
      <c r="J4868" s="69">
        <f>precio_alta!X69</f>
        <v>707</v>
      </c>
    </row>
    <row r="4869" spans="1:10" x14ac:dyDescent="0.3">
      <c r="A4869" t="str">
        <f t="shared" si="76"/>
        <v>SAMSUNG GALAXY A17 128GB 5GMax Negocios + Ilimitado 125CUOTA</v>
      </c>
      <c r="B4869" s="69" t="str">
        <f>precio_alta!A70</f>
        <v>Corriente</v>
      </c>
      <c r="C4869" s="69" t="str">
        <f>precio_alta!B70</f>
        <v>5G</v>
      </c>
      <c r="D4869" s="69" t="str">
        <f>precio_alta!C70</f>
        <v>SAMSUNG</v>
      </c>
      <c r="E4869" s="69" t="str">
        <f>precio_alta!D70</f>
        <v>SAMSUNG GALAXY A17 128GB 5G</v>
      </c>
      <c r="F4869" s="69">
        <f>precio_alta!E70</f>
        <v>1179</v>
      </c>
      <c r="G4869" s="69" t="str">
        <f>precio_alta!F70</f>
        <v>Android</v>
      </c>
      <c r="H4869" s="69" t="s">
        <v>188</v>
      </c>
      <c r="I4869" t="s">
        <v>43</v>
      </c>
      <c r="J4869" s="69">
        <f>precio_alta!X70</f>
        <v>1271</v>
      </c>
    </row>
    <row r="4870" spans="1:10" x14ac:dyDescent="0.3">
      <c r="A4870" t="str">
        <f t="shared" si="76"/>
        <v>SAMSUNG GALAXY A17 256GB 5GMax Negocios + Ilimitado 125CUOTA</v>
      </c>
      <c r="B4870" s="69" t="str">
        <f>precio_alta!A71</f>
        <v>Corriente</v>
      </c>
      <c r="C4870" s="69" t="str">
        <f>precio_alta!B71</f>
        <v>5G</v>
      </c>
      <c r="D4870" s="69" t="str">
        <f>precio_alta!C71</f>
        <v>SAMSUNG</v>
      </c>
      <c r="E4870" s="69" t="str">
        <f>precio_alta!D71</f>
        <v>SAMSUNG GALAXY A17 256GB 5G</v>
      </c>
      <c r="F4870" s="69">
        <f>precio_alta!E71</f>
        <v>1309</v>
      </c>
      <c r="G4870" s="69" t="str">
        <f>precio_alta!F71</f>
        <v>Android</v>
      </c>
      <c r="H4870" s="69" t="s">
        <v>188</v>
      </c>
      <c r="I4870" t="s">
        <v>43</v>
      </c>
      <c r="J4870" s="69">
        <f>precio_alta!X71</f>
        <v>1427</v>
      </c>
    </row>
    <row r="4871" spans="1:10" x14ac:dyDescent="0.3">
      <c r="A4871" t="str">
        <f t="shared" si="76"/>
        <v>SAMSUNG GALAXY A26 128GB 5GMax Negocios + Ilimitado 125CUOTA</v>
      </c>
      <c r="B4871" s="69" t="str">
        <f>precio_alta!A72</f>
        <v>Corriente</v>
      </c>
      <c r="C4871" s="69" t="str">
        <f>precio_alta!B72</f>
        <v>5G</v>
      </c>
      <c r="D4871" s="69" t="str">
        <f>precio_alta!C72</f>
        <v>SAMSUNG</v>
      </c>
      <c r="E4871" s="69" t="str">
        <f>precio_alta!D72</f>
        <v>SAMSUNG GALAXY A26 128GB 5G</v>
      </c>
      <c r="F4871" s="69">
        <f>precio_alta!E72</f>
        <v>1169</v>
      </c>
      <c r="G4871" s="69" t="str">
        <f>precio_alta!F72</f>
        <v>Android</v>
      </c>
      <c r="H4871" s="69" t="s">
        <v>188</v>
      </c>
      <c r="I4871" t="s">
        <v>43</v>
      </c>
      <c r="J4871" s="69">
        <f>precio_alta!X72</f>
        <v>1259</v>
      </c>
    </row>
    <row r="4872" spans="1:10" x14ac:dyDescent="0.3">
      <c r="A4872" t="str">
        <f t="shared" si="76"/>
        <v>SAMSUNG GALAXY A27 256GB 5GMax Negocios + Ilimitado 125CUOTA</v>
      </c>
      <c r="B4872" s="69" t="str">
        <f>precio_alta!A73</f>
        <v>Corriente</v>
      </c>
      <c r="C4872" s="69" t="str">
        <f>precio_alta!B73</f>
        <v>5G</v>
      </c>
      <c r="D4872" s="69" t="str">
        <f>precio_alta!C73</f>
        <v>SAMSUNG</v>
      </c>
      <c r="E4872" s="69" t="str">
        <f>precio_alta!D73</f>
        <v>SAMSUNG GALAXY A27 256GB 5G</v>
      </c>
      <c r="F4872" s="69">
        <f>precio_alta!E73</f>
        <v>2009</v>
      </c>
      <c r="G4872" s="69" t="str">
        <f>precio_alta!F73</f>
        <v>Android</v>
      </c>
      <c r="H4872" s="69" t="s">
        <v>188</v>
      </c>
      <c r="I4872" t="s">
        <v>43</v>
      </c>
      <c r="J4872" s="69">
        <f>precio_alta!X73</f>
        <v>2171</v>
      </c>
    </row>
    <row r="4873" spans="1:10" x14ac:dyDescent="0.3">
      <c r="A4873" t="str">
        <f t="shared" si="76"/>
        <v>SAMSUNG GALAXY A36 128GB 5GMax Negocios + Ilimitado 125CUOTA</v>
      </c>
      <c r="B4873" s="69" t="str">
        <f>precio_alta!A74</f>
        <v>Corriente</v>
      </c>
      <c r="C4873" s="69" t="str">
        <f>precio_alta!B74</f>
        <v>5G</v>
      </c>
      <c r="D4873" s="69" t="str">
        <f>precio_alta!C74</f>
        <v>SAMSUNG</v>
      </c>
      <c r="E4873" s="69" t="str">
        <f>precio_alta!D74</f>
        <v>SAMSUNG GALAXY A36 128GB 5G</v>
      </c>
      <c r="F4873" s="69">
        <f>precio_alta!E74</f>
        <v>1519</v>
      </c>
      <c r="G4873" s="69" t="str">
        <f>precio_alta!F74</f>
        <v>Android</v>
      </c>
      <c r="H4873" s="69" t="s">
        <v>188</v>
      </c>
      <c r="I4873" t="s">
        <v>43</v>
      </c>
      <c r="J4873" s="69">
        <f>precio_alta!X74</f>
        <v>1643</v>
      </c>
    </row>
    <row r="4874" spans="1:10" x14ac:dyDescent="0.3">
      <c r="A4874" t="str">
        <f t="shared" si="76"/>
        <v>SAMSUNG GALAXY A37 256GB 5GMax Negocios + Ilimitado 125CUOTA</v>
      </c>
      <c r="B4874" s="69" t="str">
        <f>precio_alta!A75</f>
        <v>Corriente</v>
      </c>
      <c r="C4874" s="69" t="str">
        <f>precio_alta!B75</f>
        <v>5G</v>
      </c>
      <c r="D4874" s="69" t="str">
        <f>precio_alta!C75</f>
        <v>SAMSUNG</v>
      </c>
      <c r="E4874" s="69" t="str">
        <f>precio_alta!D75</f>
        <v>SAMSUNG GALAXY A37 256GB 5G</v>
      </c>
      <c r="F4874" s="69">
        <f>precio_alta!E75</f>
        <v>2249</v>
      </c>
      <c r="G4874" s="69" t="str">
        <f>precio_alta!F75</f>
        <v>Android</v>
      </c>
      <c r="H4874" s="69" t="s">
        <v>188</v>
      </c>
      <c r="I4874" t="s">
        <v>43</v>
      </c>
      <c r="J4874" s="69">
        <f>precio_alta!X75</f>
        <v>2423</v>
      </c>
    </row>
    <row r="4875" spans="1:10" x14ac:dyDescent="0.3">
      <c r="A4875" t="str">
        <f t="shared" si="76"/>
        <v>SAMSUNG GALAXY A56 256GB 5GMax Negocios + Ilimitado 125CUOTA</v>
      </c>
      <c r="B4875" s="69" t="str">
        <f>precio_alta!A76</f>
        <v>Corriente</v>
      </c>
      <c r="C4875" s="69" t="str">
        <f>precio_alta!B76</f>
        <v>5G</v>
      </c>
      <c r="D4875" s="69" t="str">
        <f>precio_alta!C76</f>
        <v>SAMSUNG</v>
      </c>
      <c r="E4875" s="69" t="str">
        <f>precio_alta!D76</f>
        <v>SAMSUNG GALAXY A56 256GB 5G</v>
      </c>
      <c r="F4875" s="69">
        <f>precio_alta!E76</f>
        <v>2109</v>
      </c>
      <c r="G4875" s="69" t="str">
        <f>precio_alta!F76</f>
        <v>Android</v>
      </c>
      <c r="H4875" s="69" t="s">
        <v>188</v>
      </c>
      <c r="I4875" t="s">
        <v>43</v>
      </c>
      <c r="J4875" s="69">
        <f>precio_alta!X76</f>
        <v>2267</v>
      </c>
    </row>
    <row r="4876" spans="1:10" x14ac:dyDescent="0.3">
      <c r="A4876" t="str">
        <f t="shared" si="76"/>
        <v>SAMSUNG GALAXY A57 256GB 5GMax Negocios + Ilimitado 125CUOTA</v>
      </c>
      <c r="B4876" s="69" t="str">
        <f>precio_alta!A77</f>
        <v>Corriente</v>
      </c>
      <c r="C4876" s="69" t="str">
        <f>precio_alta!B77</f>
        <v>5G</v>
      </c>
      <c r="D4876" s="69" t="str">
        <f>precio_alta!C77</f>
        <v>SAMSUNG</v>
      </c>
      <c r="E4876" s="69" t="str">
        <f>precio_alta!D77</f>
        <v>SAMSUNG GALAXY A57 256GB 5G</v>
      </c>
      <c r="F4876" s="69">
        <f>precio_alta!E77</f>
        <v>2509</v>
      </c>
      <c r="G4876" s="69" t="str">
        <f>precio_alta!F77</f>
        <v>Android</v>
      </c>
      <c r="H4876" s="69" t="s">
        <v>188</v>
      </c>
      <c r="I4876" t="s">
        <v>43</v>
      </c>
      <c r="J4876" s="69">
        <f>precio_alta!X77</f>
        <v>2699</v>
      </c>
    </row>
    <row r="4877" spans="1:10" x14ac:dyDescent="0.3">
      <c r="A4877" t="str">
        <f t="shared" si="76"/>
        <v>SAMSUNG GALAXY A57 512GB 5GMax Negocios + Ilimitado 125CUOTA</v>
      </c>
      <c r="B4877" s="69" t="str">
        <f>precio_alta!A78</f>
        <v>Corriente</v>
      </c>
      <c r="C4877" s="69" t="str">
        <f>precio_alta!B78</f>
        <v>5G</v>
      </c>
      <c r="D4877" s="69" t="str">
        <f>precio_alta!C78</f>
        <v>SAMSUNG</v>
      </c>
      <c r="E4877" s="69" t="str">
        <f>precio_alta!D78</f>
        <v>SAMSUNG GALAXY A57 512GB 5G</v>
      </c>
      <c r="F4877" s="69">
        <f>precio_alta!E78</f>
        <v>3449</v>
      </c>
      <c r="G4877" s="69" t="str">
        <f>precio_alta!F78</f>
        <v>Android</v>
      </c>
      <c r="H4877" s="69" t="s">
        <v>188</v>
      </c>
      <c r="I4877" t="s">
        <v>43</v>
      </c>
      <c r="J4877" s="69">
        <f>precio_alta!X78</f>
        <v>3719</v>
      </c>
    </row>
    <row r="4878" spans="1:10" x14ac:dyDescent="0.3">
      <c r="A4878" t="str">
        <f t="shared" si="76"/>
        <v>SAMSUNG GALAXY S25 128GBMax Negocios + Ilimitado 125CUOTA</v>
      </c>
      <c r="B4878" s="69" t="str">
        <f>precio_alta!A79</f>
        <v>Corriente</v>
      </c>
      <c r="C4878" s="69" t="str">
        <f>precio_alta!B79</f>
        <v>5G</v>
      </c>
      <c r="D4878" s="69" t="str">
        <f>precio_alta!C79</f>
        <v>SAMSUNG</v>
      </c>
      <c r="E4878" s="69" t="str">
        <f>precio_alta!D79</f>
        <v>SAMSUNG GALAXY S25 128GB</v>
      </c>
      <c r="F4878" s="69">
        <f>precio_alta!E79</f>
        <v>4529</v>
      </c>
      <c r="G4878" s="69" t="str">
        <f>precio_alta!F79</f>
        <v>Android</v>
      </c>
      <c r="H4878" s="69" t="s">
        <v>188</v>
      </c>
      <c r="I4878" t="s">
        <v>43</v>
      </c>
      <c r="J4878" s="69">
        <f>precio_alta!X79</f>
        <v>4883</v>
      </c>
    </row>
    <row r="4879" spans="1:10" x14ac:dyDescent="0.3">
      <c r="A4879" t="str">
        <f t="shared" si="76"/>
        <v>SAMSUNG GALAXY S25 FE 256GB 5GMax Negocios + Ilimitado 125CUOTA</v>
      </c>
      <c r="B4879" s="69" t="str">
        <f>precio_alta!A80</f>
        <v>Corriente</v>
      </c>
      <c r="C4879" s="69" t="str">
        <f>precio_alta!B80</f>
        <v>5G</v>
      </c>
      <c r="D4879" s="69" t="str">
        <f>precio_alta!C80</f>
        <v>SAMSUNG</v>
      </c>
      <c r="E4879" s="69" t="str">
        <f>precio_alta!D80</f>
        <v>SAMSUNG GALAXY S25 FE 256GB 5G</v>
      </c>
      <c r="F4879" s="69">
        <f>precio_alta!E80</f>
        <v>3429</v>
      </c>
      <c r="G4879" s="69" t="str">
        <f>precio_alta!F80</f>
        <v>Android</v>
      </c>
      <c r="H4879" s="69" t="s">
        <v>188</v>
      </c>
      <c r="I4879" t="s">
        <v>43</v>
      </c>
      <c r="J4879" s="69">
        <f>precio_alta!X80</f>
        <v>3695</v>
      </c>
    </row>
    <row r="4880" spans="1:10" x14ac:dyDescent="0.3">
      <c r="A4880" t="str">
        <f t="shared" si="76"/>
        <v>SAMSUNG GALAXY S25 ULTRA 256GBMax Negocios + Ilimitado 125CUOTA</v>
      </c>
      <c r="B4880" s="69" t="str">
        <f>precio_alta!A81</f>
        <v>Corriente</v>
      </c>
      <c r="C4880" s="69" t="str">
        <f>precio_alta!B81</f>
        <v>5G</v>
      </c>
      <c r="D4880" s="69" t="str">
        <f>precio_alta!C81</f>
        <v>SAMSUNG</v>
      </c>
      <c r="E4880" s="69" t="str">
        <f>precio_alta!D81</f>
        <v>SAMSUNG GALAXY S25 ULTRA 256GB</v>
      </c>
      <c r="F4880" s="69">
        <f>precio_alta!E81</f>
        <v>6219</v>
      </c>
      <c r="G4880" s="69" t="str">
        <f>precio_alta!F81</f>
        <v>Android</v>
      </c>
      <c r="H4880" s="69" t="s">
        <v>188</v>
      </c>
      <c r="I4880" t="s">
        <v>43</v>
      </c>
      <c r="J4880" s="69">
        <f>precio_alta!X81</f>
        <v>6707</v>
      </c>
    </row>
    <row r="4881" spans="1:10" x14ac:dyDescent="0.3">
      <c r="A4881" t="str">
        <f t="shared" si="76"/>
        <v>SAMSUNG GALAXY S26 256GB 5GMax Negocios + Ilimitado 125CUOTA</v>
      </c>
      <c r="B4881" s="69" t="str">
        <f>precio_alta!A82</f>
        <v>Corriente</v>
      </c>
      <c r="C4881" s="69" t="str">
        <f>precio_alta!B82</f>
        <v>5G</v>
      </c>
      <c r="D4881" s="69" t="str">
        <f>precio_alta!C82</f>
        <v>SAMSUNG</v>
      </c>
      <c r="E4881" s="69" t="str">
        <f>precio_alta!D82</f>
        <v>SAMSUNG GALAXY S26 256GB 5G</v>
      </c>
      <c r="F4881" s="69">
        <f>precio_alta!E82</f>
        <v>5029</v>
      </c>
      <c r="G4881" s="69" t="str">
        <f>precio_alta!F82</f>
        <v>Android</v>
      </c>
      <c r="H4881" s="69" t="s">
        <v>188</v>
      </c>
      <c r="I4881" t="s">
        <v>43</v>
      </c>
      <c r="J4881" s="69">
        <f>precio_alta!X82</f>
        <v>5423</v>
      </c>
    </row>
    <row r="4882" spans="1:10" x14ac:dyDescent="0.3">
      <c r="A4882" t="str">
        <f t="shared" si="76"/>
        <v>SAMSUNG GALAXY S26 PLUS 256GB 5GMax Negocios + Ilimitado 125CUOTA</v>
      </c>
      <c r="B4882" s="69" t="str">
        <f>precio_alta!A83</f>
        <v>Corriente</v>
      </c>
      <c r="C4882" s="69" t="str">
        <f>precio_alta!B83</f>
        <v>5G</v>
      </c>
      <c r="D4882" s="69" t="str">
        <f>precio_alta!C83</f>
        <v>SAMSUNG</v>
      </c>
      <c r="E4882" s="69" t="str">
        <f>precio_alta!D83</f>
        <v>SAMSUNG GALAXY S26 PLUS 256GB 5G</v>
      </c>
      <c r="F4882" s="69">
        <f>precio_alta!E83</f>
        <v>6039</v>
      </c>
      <c r="G4882" s="69" t="str">
        <f>precio_alta!F83</f>
        <v>Android</v>
      </c>
      <c r="H4882" s="69" t="s">
        <v>188</v>
      </c>
      <c r="I4882" t="s">
        <v>43</v>
      </c>
      <c r="J4882" s="69">
        <f>precio_alta!X83</f>
        <v>6515</v>
      </c>
    </row>
    <row r="4883" spans="1:10" x14ac:dyDescent="0.3">
      <c r="A4883" t="str">
        <f t="shared" si="76"/>
        <v>SAMSUNG GALAXY S26 ULTRA 256GB 5GMax Negocios + Ilimitado 125CUOTA</v>
      </c>
      <c r="B4883" s="69" t="str">
        <f>precio_alta!A84</f>
        <v>Corriente</v>
      </c>
      <c r="C4883" s="69" t="str">
        <f>precio_alta!B84</f>
        <v>5G</v>
      </c>
      <c r="D4883" s="69" t="str">
        <f>precio_alta!C84</f>
        <v>SAMSUNG</v>
      </c>
      <c r="E4883" s="69" t="str">
        <f>precio_alta!D84</f>
        <v>SAMSUNG GALAXY S26 ULTRA 256GB 5G</v>
      </c>
      <c r="F4883" s="69">
        <f>precio_alta!E84</f>
        <v>7039</v>
      </c>
      <c r="G4883" s="69" t="str">
        <f>precio_alta!F84</f>
        <v>Android</v>
      </c>
      <c r="H4883" s="69" t="s">
        <v>188</v>
      </c>
      <c r="I4883" t="s">
        <v>43</v>
      </c>
      <c r="J4883" s="69">
        <f>precio_alta!X84</f>
        <v>7595</v>
      </c>
    </row>
    <row r="4884" spans="1:10" x14ac:dyDescent="0.3">
      <c r="A4884" t="str">
        <f t="shared" si="76"/>
        <v>SAMSUNG GALAXY S26FE 256GB 5GMax Negocios + Ilimitado 125CUOTA</v>
      </c>
      <c r="B4884" s="69" t="str">
        <f>precio_alta!A85</f>
        <v>Corriente</v>
      </c>
      <c r="C4884" s="69" t="str">
        <f>precio_alta!B85</f>
        <v>5G</v>
      </c>
      <c r="D4884" s="69" t="str">
        <f>precio_alta!C85</f>
        <v>SAMSUNG</v>
      </c>
      <c r="E4884" s="69" t="str">
        <f>precio_alta!D85</f>
        <v>SAMSUNG GALAXY S26FE 256GB 5G</v>
      </c>
      <c r="F4884" s="69">
        <f>precio_alta!E85</f>
        <v>3999</v>
      </c>
      <c r="G4884" s="69" t="str">
        <f>precio_alta!F85</f>
        <v>Android</v>
      </c>
      <c r="H4884" s="69" t="s">
        <v>188</v>
      </c>
      <c r="I4884" t="s">
        <v>43</v>
      </c>
      <c r="J4884" s="69">
        <f>precio_alta!X85</f>
        <v>4307</v>
      </c>
    </row>
    <row r="4885" spans="1:10" x14ac:dyDescent="0.3">
      <c r="A4885" t="str">
        <f t="shared" si="76"/>
        <v>SAMSUNG GALAXY Z FLIP 7 256GB 5GMax Negocios + Ilimitado 125CUOTA</v>
      </c>
      <c r="B4885" s="69" t="str">
        <f>precio_alta!A86</f>
        <v>Corriente</v>
      </c>
      <c r="C4885" s="69" t="str">
        <f>precio_alta!B86</f>
        <v>5G</v>
      </c>
      <c r="D4885" s="69" t="str">
        <f>precio_alta!C86</f>
        <v>SAMSUNG</v>
      </c>
      <c r="E4885" s="69" t="str">
        <f>precio_alta!D86</f>
        <v>SAMSUNG GALAXY Z FLIP 7 256GB 5G</v>
      </c>
      <c r="F4885" s="69">
        <f>precio_alta!E86</f>
        <v>5279</v>
      </c>
      <c r="G4885" s="69" t="str">
        <f>precio_alta!F86</f>
        <v>Android</v>
      </c>
      <c r="H4885" s="69" t="s">
        <v>188</v>
      </c>
      <c r="I4885" t="s">
        <v>43</v>
      </c>
      <c r="J4885" s="69">
        <f>precio_alta!X86</f>
        <v>5699</v>
      </c>
    </row>
    <row r="4886" spans="1:10" x14ac:dyDescent="0.3">
      <c r="A4886" t="str">
        <f t="shared" si="76"/>
        <v>SAMSUNG GALAXY Z FLIP 7 FE 128GB 5GMax Negocios + Ilimitado 125CUOTA</v>
      </c>
      <c r="B4886" s="69" t="str">
        <f>precio_alta!A87</f>
        <v>Corriente</v>
      </c>
      <c r="C4886" s="69" t="str">
        <f>precio_alta!B87</f>
        <v>5G</v>
      </c>
      <c r="D4886" s="69" t="str">
        <f>precio_alta!C87</f>
        <v>SAMSUNG</v>
      </c>
      <c r="E4886" s="69" t="str">
        <f>precio_alta!D87</f>
        <v>SAMSUNG GALAXY Z FLIP 7 FE 128GB 5G</v>
      </c>
      <c r="F4886" s="69">
        <f>precio_alta!E87</f>
        <v>3929</v>
      </c>
      <c r="G4886" s="69" t="str">
        <f>precio_alta!F87</f>
        <v>Android</v>
      </c>
      <c r="H4886" s="69" t="s">
        <v>188</v>
      </c>
      <c r="I4886" t="s">
        <v>43</v>
      </c>
      <c r="J4886" s="69">
        <f>precio_alta!X87</f>
        <v>4235</v>
      </c>
    </row>
    <row r="4887" spans="1:10" x14ac:dyDescent="0.3">
      <c r="A4887" t="str">
        <f t="shared" si="76"/>
        <v>SAMSUNG GALAXY Z FOLD 5 256GBMax Negocios + Ilimitado 125CUOTA</v>
      </c>
      <c r="B4887" s="69" t="str">
        <f>precio_alta!A88</f>
        <v>Corriente</v>
      </c>
      <c r="C4887" s="69" t="str">
        <f>precio_alta!B88</f>
        <v>5G</v>
      </c>
      <c r="D4887" s="69" t="str">
        <f>precio_alta!C88</f>
        <v>SAMSUNG</v>
      </c>
      <c r="E4887" s="69" t="str">
        <f>precio_alta!D88</f>
        <v>SAMSUNG GALAXY Z FOLD 5 256GB</v>
      </c>
      <c r="F4887" s="69">
        <f>precio_alta!E88</f>
        <v>9299</v>
      </c>
      <c r="G4887" s="69" t="str">
        <f>precio_alta!F88</f>
        <v>Android</v>
      </c>
      <c r="H4887" s="69" t="s">
        <v>188</v>
      </c>
      <c r="I4887" t="s">
        <v>43</v>
      </c>
      <c r="J4887" s="69">
        <f>precio_alta!X88</f>
        <v>10031</v>
      </c>
    </row>
    <row r="4888" spans="1:10" x14ac:dyDescent="0.3">
      <c r="A4888" t="str">
        <f t="shared" si="76"/>
        <v>SAMSUNG GALAXY Z FOLD 7 512GB 5GMax Negocios + Ilimitado 125CUOTA</v>
      </c>
      <c r="B4888" s="69" t="str">
        <f>precio_alta!A89</f>
        <v>Corriente</v>
      </c>
      <c r="C4888" s="69" t="str">
        <f>precio_alta!B89</f>
        <v>5G</v>
      </c>
      <c r="D4888" s="69" t="str">
        <f>precio_alta!C89</f>
        <v>SAMSUNG</v>
      </c>
      <c r="E4888" s="69" t="str">
        <f>precio_alta!D89</f>
        <v>SAMSUNG GALAXY Z FOLD 7 512GB 5G</v>
      </c>
      <c r="F4888" s="69">
        <f>precio_alta!E89</f>
        <v>9739</v>
      </c>
      <c r="G4888" s="69" t="str">
        <f>precio_alta!F89</f>
        <v>Android</v>
      </c>
      <c r="H4888" s="69" t="s">
        <v>188</v>
      </c>
      <c r="I4888" t="s">
        <v>43</v>
      </c>
      <c r="J4888" s="69">
        <f>precio_alta!X89</f>
        <v>10511</v>
      </c>
    </row>
    <row r="4889" spans="1:10" x14ac:dyDescent="0.3">
      <c r="A4889" t="str">
        <f t="shared" si="76"/>
        <v>VIVO V60 LITE 256GB 5GMax Negocios + Ilimitado 125CUOTA</v>
      </c>
      <c r="B4889" s="69" t="str">
        <f>precio_alta!A90</f>
        <v>Corriente</v>
      </c>
      <c r="C4889" s="69" t="str">
        <f>precio_alta!B90</f>
        <v>5G</v>
      </c>
      <c r="D4889" s="69" t="str">
        <f>precio_alta!C90</f>
        <v>VIVO</v>
      </c>
      <c r="E4889" s="69" t="str">
        <f>precio_alta!D90</f>
        <v>VIVO V60 LITE 256GB 5G</v>
      </c>
      <c r="F4889" s="69">
        <f>precio_alta!E90</f>
        <v>1729</v>
      </c>
      <c r="G4889" s="69" t="str">
        <f>precio_alta!F90</f>
        <v>Android</v>
      </c>
      <c r="H4889" s="69" t="s">
        <v>188</v>
      </c>
      <c r="I4889" t="s">
        <v>43</v>
      </c>
      <c r="J4889" s="69">
        <f>precio_alta!X90</f>
        <v>1859</v>
      </c>
    </row>
    <row r="4890" spans="1:10" x14ac:dyDescent="0.3">
      <c r="A4890" t="str">
        <f t="shared" si="76"/>
        <v>VIVO V70 512GB 5GMax Negocios + Ilimitado 125CUOTA</v>
      </c>
      <c r="B4890" s="69" t="str">
        <f>precio_alta!A91</f>
        <v>Corriente</v>
      </c>
      <c r="C4890" s="69" t="str">
        <f>precio_alta!B91</f>
        <v>5G</v>
      </c>
      <c r="D4890" s="69" t="str">
        <f>precio_alta!C91</f>
        <v>VIVO</v>
      </c>
      <c r="E4890" s="69" t="str">
        <f>precio_alta!D91</f>
        <v>VIVO V70 512GB 5G</v>
      </c>
      <c r="F4890" s="69">
        <f>precio_alta!E91</f>
        <v>3069</v>
      </c>
      <c r="G4890" s="69" t="str">
        <f>precio_alta!F91</f>
        <v>Android</v>
      </c>
      <c r="H4890" s="69" t="s">
        <v>188</v>
      </c>
      <c r="I4890" t="s">
        <v>43</v>
      </c>
      <c r="J4890" s="69">
        <f>precio_alta!X91</f>
        <v>3311</v>
      </c>
    </row>
    <row r="4891" spans="1:10" x14ac:dyDescent="0.3">
      <c r="A4891" t="str">
        <f t="shared" si="76"/>
        <v>VIVO V70FE 256GB 5GMax Negocios + Ilimitado 125CUOTA</v>
      </c>
      <c r="B4891" s="69" t="str">
        <f>precio_alta!A92</f>
        <v>Corriente</v>
      </c>
      <c r="C4891" s="69" t="str">
        <f>precio_alta!B92</f>
        <v>5G</v>
      </c>
      <c r="D4891" s="69" t="str">
        <f>precio_alta!C92</f>
        <v>VIVO</v>
      </c>
      <c r="E4891" s="69" t="str">
        <f>precio_alta!D92</f>
        <v>VIVO V70FE 256GB 5G</v>
      </c>
      <c r="F4891" s="69">
        <f>precio_alta!E92</f>
        <v>2609</v>
      </c>
      <c r="G4891" s="69" t="str">
        <f>precio_alta!F92</f>
        <v>Android</v>
      </c>
      <c r="H4891" s="69" t="s">
        <v>188</v>
      </c>
      <c r="I4891" t="s">
        <v>43</v>
      </c>
      <c r="J4891" s="69">
        <f>precio_alta!X92</f>
        <v>2807</v>
      </c>
    </row>
    <row r="4892" spans="1:10" x14ac:dyDescent="0.3">
      <c r="A4892" t="str">
        <f t="shared" si="76"/>
        <v>VIVO X300 PRO 512GB 5GMax Negocios + Ilimitado 125CUOTA</v>
      </c>
      <c r="B4892" s="69" t="str">
        <f>precio_alta!A93</f>
        <v>Corriente</v>
      </c>
      <c r="C4892" s="69" t="str">
        <f>precio_alta!B93</f>
        <v>5G</v>
      </c>
      <c r="D4892" s="69" t="str">
        <f>precio_alta!C93</f>
        <v>VIVO</v>
      </c>
      <c r="E4892" s="69" t="str">
        <f>precio_alta!D93</f>
        <v>VIVO X300 PRO 512GB 5G</v>
      </c>
      <c r="F4892" s="69">
        <f>precio_alta!E93</f>
        <v>6219</v>
      </c>
      <c r="G4892" s="69" t="str">
        <f>precio_alta!F93</f>
        <v>Android</v>
      </c>
      <c r="H4892" s="69" t="s">
        <v>188</v>
      </c>
      <c r="I4892" t="s">
        <v>43</v>
      </c>
      <c r="J4892" s="69">
        <f>precio_alta!X93</f>
        <v>6707</v>
      </c>
    </row>
    <row r="4893" spans="1:10" x14ac:dyDescent="0.3">
      <c r="A4893" t="str">
        <f t="shared" si="76"/>
        <v>VIVO Y04 128GBMax Negocios + Ilimitado 125CUOTA</v>
      </c>
      <c r="B4893" s="69" t="str">
        <f>precio_alta!A94</f>
        <v>Corriente</v>
      </c>
      <c r="C4893" s="69" t="str">
        <f>precio_alta!B94</f>
        <v>4G</v>
      </c>
      <c r="D4893" s="69" t="str">
        <f>precio_alta!C94</f>
        <v>VIVO</v>
      </c>
      <c r="E4893" s="69" t="str">
        <f>precio_alta!D94</f>
        <v>VIVO Y04 128GB</v>
      </c>
      <c r="F4893" s="69">
        <f>precio_alta!E94</f>
        <v>489</v>
      </c>
      <c r="G4893" s="69" t="str">
        <f>precio_alta!F94</f>
        <v>Android</v>
      </c>
      <c r="H4893" s="69" t="s">
        <v>188</v>
      </c>
      <c r="I4893" t="s">
        <v>43</v>
      </c>
      <c r="J4893" s="69">
        <f>precio_alta!X94</f>
        <v>527</v>
      </c>
    </row>
    <row r="4894" spans="1:10" x14ac:dyDescent="0.3">
      <c r="A4894" t="str">
        <f t="shared" si="76"/>
        <v>VIVO Y11 128GB 5GMax Negocios + Ilimitado 125CUOTA</v>
      </c>
      <c r="B4894" s="69" t="str">
        <f>precio_alta!A95</f>
        <v>Corriente</v>
      </c>
      <c r="C4894" s="69" t="str">
        <f>precio_alta!B95</f>
        <v>5G</v>
      </c>
      <c r="D4894" s="69" t="str">
        <f>precio_alta!C95</f>
        <v>VIVO</v>
      </c>
      <c r="E4894" s="69" t="str">
        <f>precio_alta!D95</f>
        <v>VIVO Y11 128GB 5G</v>
      </c>
      <c r="F4894" s="69">
        <f>precio_alta!E95</f>
        <v>819</v>
      </c>
      <c r="G4894" s="69" t="str">
        <f>precio_alta!F95</f>
        <v>Android</v>
      </c>
      <c r="H4894" s="69" t="s">
        <v>188</v>
      </c>
      <c r="I4894" t="s">
        <v>43</v>
      </c>
      <c r="J4894" s="69">
        <f>precio_alta!X95</f>
        <v>887</v>
      </c>
    </row>
    <row r="4895" spans="1:10" x14ac:dyDescent="0.3">
      <c r="A4895" t="str">
        <f t="shared" si="76"/>
        <v>VIVO Y21 256GB 5GMax Negocios + Ilimitado 125CUOTA</v>
      </c>
      <c r="B4895" s="69" t="str">
        <f>precio_alta!A96</f>
        <v>Corriente</v>
      </c>
      <c r="C4895" s="69" t="str">
        <f>precio_alta!B96</f>
        <v>5G</v>
      </c>
      <c r="D4895" s="69" t="str">
        <f>precio_alta!C96</f>
        <v>VIVO</v>
      </c>
      <c r="E4895" s="69" t="str">
        <f>precio_alta!D96</f>
        <v>VIVO Y21 256GB 5G</v>
      </c>
      <c r="F4895" s="69">
        <f>precio_alta!E96</f>
        <v>1029</v>
      </c>
      <c r="G4895" s="69" t="str">
        <f>precio_alta!F96</f>
        <v>Android</v>
      </c>
      <c r="H4895" s="69" t="s">
        <v>188</v>
      </c>
      <c r="I4895" t="s">
        <v>43</v>
      </c>
      <c r="J4895" s="69">
        <f>precio_alta!X96</f>
        <v>1115</v>
      </c>
    </row>
    <row r="4896" spans="1:10" x14ac:dyDescent="0.3">
      <c r="A4896" t="str">
        <f t="shared" si="76"/>
        <v>VIVO Y21D 256GBMax Negocios + Ilimitado 125CUOTA</v>
      </c>
      <c r="B4896" s="69" t="str">
        <f>precio_alta!A97</f>
        <v>Corriente</v>
      </c>
      <c r="C4896" s="69" t="str">
        <f>precio_alta!B97</f>
        <v>4G</v>
      </c>
      <c r="D4896" s="69" t="str">
        <f>precio_alta!C97</f>
        <v>VIVO</v>
      </c>
      <c r="E4896" s="69" t="str">
        <f>precio_alta!D97</f>
        <v>VIVO Y21D 256GB</v>
      </c>
      <c r="F4896" s="69">
        <f>precio_alta!E97</f>
        <v>849</v>
      </c>
      <c r="G4896" s="69" t="str">
        <f>precio_alta!F97</f>
        <v>Android</v>
      </c>
      <c r="H4896" s="69" t="s">
        <v>188</v>
      </c>
      <c r="I4896" t="s">
        <v>43</v>
      </c>
      <c r="J4896" s="69">
        <f>precio_alta!X97</f>
        <v>911</v>
      </c>
    </row>
    <row r="4897" spans="1:10" x14ac:dyDescent="0.3">
      <c r="A4897" t="str">
        <f t="shared" si="76"/>
        <v>VIVO Y31 256GB 5GMax Negocios + Ilimitado 125CUOTA</v>
      </c>
      <c r="B4897" s="69" t="str">
        <f>precio_alta!A98</f>
        <v>Corriente</v>
      </c>
      <c r="C4897" s="69" t="str">
        <f>precio_alta!B98</f>
        <v>5G</v>
      </c>
      <c r="D4897" s="69" t="str">
        <f>precio_alta!C98</f>
        <v>VIVO</v>
      </c>
      <c r="E4897" s="69" t="str">
        <f>precio_alta!D98</f>
        <v>VIVO Y31 256GB 5G</v>
      </c>
      <c r="F4897" s="69">
        <f>precio_alta!E98</f>
        <v>1309</v>
      </c>
      <c r="G4897" s="69" t="str">
        <f>precio_alta!F98</f>
        <v>Android</v>
      </c>
      <c r="H4897" s="69" t="s">
        <v>188</v>
      </c>
      <c r="I4897" t="s">
        <v>43</v>
      </c>
      <c r="J4897" s="69">
        <f>precio_alta!X98</f>
        <v>1415</v>
      </c>
    </row>
    <row r="4898" spans="1:10" x14ac:dyDescent="0.3">
      <c r="A4898" t="str">
        <f t="shared" si="76"/>
        <v>VIVO Y31 256GB 5G NEWMax Negocios + Ilimitado 125CUOTA</v>
      </c>
      <c r="B4898" s="69" t="str">
        <f>precio_alta!A99</f>
        <v>Corriente</v>
      </c>
      <c r="C4898" s="69" t="str">
        <f>precio_alta!B99</f>
        <v>5G</v>
      </c>
      <c r="D4898" s="69" t="str">
        <f>precio_alta!C99</f>
        <v>VIVO</v>
      </c>
      <c r="E4898" s="69" t="str">
        <f>precio_alta!D99</f>
        <v>VIVO Y31 256GB 5G NEW</v>
      </c>
      <c r="F4898" s="69">
        <f>precio_alta!E99</f>
        <v>1289</v>
      </c>
      <c r="G4898" s="69" t="str">
        <f>precio_alta!F99</f>
        <v>Android</v>
      </c>
      <c r="H4898" s="69" t="s">
        <v>188</v>
      </c>
      <c r="I4898" t="s">
        <v>43</v>
      </c>
      <c r="J4898" s="69">
        <f>precio_alta!X99</f>
        <v>1391</v>
      </c>
    </row>
    <row r="4899" spans="1:10" x14ac:dyDescent="0.3">
      <c r="A4899" t="str">
        <f t="shared" si="76"/>
        <v>XIAOMI 14T 512GB 5GMax Negocios + Ilimitado 125CUOTA</v>
      </c>
      <c r="B4899" s="69" t="str">
        <f>precio_alta!A100</f>
        <v>Corriente</v>
      </c>
      <c r="C4899" s="69" t="str">
        <f>precio_alta!B100</f>
        <v>5G</v>
      </c>
      <c r="D4899" s="69" t="str">
        <f>precio_alta!C100</f>
        <v>XIAOMI</v>
      </c>
      <c r="E4899" s="69" t="str">
        <f>precio_alta!D100</f>
        <v>XIAOMI 14T 512GB 5G</v>
      </c>
      <c r="F4899" s="69">
        <f>precio_alta!E100</f>
        <v>2659</v>
      </c>
      <c r="G4899" s="69" t="str">
        <f>precio_alta!F100</f>
        <v>Android</v>
      </c>
      <c r="H4899" s="69" t="s">
        <v>188</v>
      </c>
      <c r="I4899" t="s">
        <v>43</v>
      </c>
      <c r="J4899" s="69">
        <f>precio_alta!X100</f>
        <v>2867</v>
      </c>
    </row>
    <row r="4900" spans="1:10" x14ac:dyDescent="0.3">
      <c r="A4900" t="str">
        <f t="shared" si="76"/>
        <v>XIAOMI 15T 512GB 5GMax Negocios + Ilimitado 125CUOTA</v>
      </c>
      <c r="B4900" s="69" t="str">
        <f>precio_alta!A101</f>
        <v>Corriente</v>
      </c>
      <c r="C4900" s="69" t="str">
        <f>precio_alta!B101</f>
        <v>5G</v>
      </c>
      <c r="D4900" s="69" t="str">
        <f>precio_alta!C101</f>
        <v>XIAOMI</v>
      </c>
      <c r="E4900" s="69" t="str">
        <f>precio_alta!D101</f>
        <v>XIAOMI 15T 512GB 5G</v>
      </c>
      <c r="F4900" s="69">
        <f>precio_alta!E101</f>
        <v>2569</v>
      </c>
      <c r="G4900" s="69" t="str">
        <f>precio_alta!F101</f>
        <v>Android</v>
      </c>
      <c r="H4900" s="69" t="s">
        <v>188</v>
      </c>
      <c r="I4900" t="s">
        <v>43</v>
      </c>
      <c r="J4900" s="69">
        <f>precio_alta!X101</f>
        <v>2771</v>
      </c>
    </row>
    <row r="4901" spans="1:10" x14ac:dyDescent="0.3">
      <c r="A4901" t="str">
        <f t="shared" si="76"/>
        <v>XIAOMI 15T PRO 512GB 5GMax Negocios + Ilimitado 125CUOTA</v>
      </c>
      <c r="B4901" s="69" t="str">
        <f>precio_alta!A102</f>
        <v>Corriente</v>
      </c>
      <c r="C4901" s="69" t="str">
        <f>precio_alta!B102</f>
        <v>5G</v>
      </c>
      <c r="D4901" s="69" t="str">
        <f>precio_alta!C102</f>
        <v>XIAOMI</v>
      </c>
      <c r="E4901" s="69" t="str">
        <f>precio_alta!D102</f>
        <v>XIAOMI 15T PRO 512GB 5G</v>
      </c>
      <c r="F4901" s="69">
        <f>precio_alta!E102</f>
        <v>3619</v>
      </c>
      <c r="G4901" s="69" t="str">
        <f>precio_alta!F102</f>
        <v>Android</v>
      </c>
      <c r="H4901" s="69" t="s">
        <v>188</v>
      </c>
      <c r="I4901" t="s">
        <v>43</v>
      </c>
      <c r="J4901" s="69">
        <f>precio_alta!X102</f>
        <v>3899</v>
      </c>
    </row>
    <row r="4902" spans="1:10" x14ac:dyDescent="0.3">
      <c r="A4902" t="str">
        <f t="shared" si="76"/>
        <v>XIAOMI 17 ULTRA 512GB 5GMax Negocios + Ilimitado 125CUOTA</v>
      </c>
      <c r="B4902" s="69" t="str">
        <f>precio_alta!A103</f>
        <v>Corriente</v>
      </c>
      <c r="C4902" s="69" t="str">
        <f>precio_alta!B103</f>
        <v>5G</v>
      </c>
      <c r="D4902" s="69" t="str">
        <f>precio_alta!C103</f>
        <v>XIAOMI</v>
      </c>
      <c r="E4902" s="69" t="str">
        <f>precio_alta!D103</f>
        <v>XIAOMI 17 ULTRA 512GB 5G</v>
      </c>
      <c r="F4902" s="69">
        <f>precio_alta!E103</f>
        <v>6169</v>
      </c>
      <c r="G4902" s="69" t="str">
        <f>precio_alta!F103</f>
        <v>Android</v>
      </c>
      <c r="H4902" s="69" t="s">
        <v>188</v>
      </c>
      <c r="I4902" t="s">
        <v>43</v>
      </c>
      <c r="J4902" s="69">
        <f>precio_alta!X103</f>
        <v>6647</v>
      </c>
    </row>
    <row r="4903" spans="1:10" x14ac:dyDescent="0.3">
      <c r="A4903" t="str">
        <f t="shared" si="76"/>
        <v>XIAOMI 17T 512GB 5GMax Negocios + Ilimitado 125CUOTA</v>
      </c>
      <c r="B4903" s="69" t="str">
        <f>precio_alta!A104</f>
        <v>Corriente</v>
      </c>
      <c r="C4903" s="69" t="str">
        <f>precio_alta!B104</f>
        <v>5G</v>
      </c>
      <c r="D4903" s="69" t="str">
        <f>precio_alta!C104</f>
        <v>XIAOMI</v>
      </c>
      <c r="E4903" s="69" t="str">
        <f>precio_alta!D104</f>
        <v>XIAOMI 17T 512GB 5G</v>
      </c>
      <c r="F4903" s="69">
        <f>precio_alta!E104</f>
        <v>3089</v>
      </c>
      <c r="G4903" s="69" t="str">
        <f>precio_alta!F104</f>
        <v>Android</v>
      </c>
      <c r="H4903" s="69" t="s">
        <v>188</v>
      </c>
      <c r="I4903" t="s">
        <v>43</v>
      </c>
      <c r="J4903" s="69">
        <f>precio_alta!X104</f>
        <v>3335</v>
      </c>
    </row>
    <row r="4904" spans="1:10" x14ac:dyDescent="0.3">
      <c r="A4904" t="str">
        <f t="shared" si="76"/>
        <v>XIAOMI 17T PRO 512GB 5GMax Negocios + Ilimitado 125CUOTA</v>
      </c>
      <c r="B4904" s="69" t="str">
        <f>precio_alta!A105</f>
        <v>Corriente</v>
      </c>
      <c r="C4904" s="69" t="str">
        <f>precio_alta!B105</f>
        <v>5G</v>
      </c>
      <c r="D4904" s="69" t="str">
        <f>precio_alta!C105</f>
        <v>XIAOMI</v>
      </c>
      <c r="E4904" s="69" t="str">
        <f>precio_alta!D105</f>
        <v>XIAOMI 17T PRO 512GB 5G</v>
      </c>
      <c r="F4904" s="69">
        <f>precio_alta!E105</f>
        <v>3929</v>
      </c>
      <c r="G4904" s="69" t="str">
        <f>precio_alta!F105</f>
        <v>Android</v>
      </c>
      <c r="H4904" s="69" t="s">
        <v>188</v>
      </c>
      <c r="I4904" t="s">
        <v>43</v>
      </c>
      <c r="J4904" s="69">
        <f>precio_alta!X105</f>
        <v>4235</v>
      </c>
    </row>
    <row r="4905" spans="1:10" x14ac:dyDescent="0.3">
      <c r="A4905" t="str">
        <f t="shared" si="76"/>
        <v>XIAOMI REDMI 15 256GBMax Negocios + Ilimitado 125CUOTA</v>
      </c>
      <c r="B4905" s="69" t="str">
        <f>precio_alta!A106</f>
        <v>Corriente</v>
      </c>
      <c r="C4905" s="69" t="str">
        <f>precio_alta!B106</f>
        <v>4G</v>
      </c>
      <c r="D4905" s="69" t="str">
        <f>precio_alta!C106</f>
        <v>XIAOMI</v>
      </c>
      <c r="E4905" s="69" t="str">
        <f>precio_alta!D106</f>
        <v>XIAOMI REDMI 15 256GB</v>
      </c>
      <c r="F4905" s="69">
        <f>precio_alta!E106</f>
        <v>939</v>
      </c>
      <c r="G4905" s="69" t="str">
        <f>precio_alta!F106</f>
        <v>Android</v>
      </c>
      <c r="H4905" s="69" t="s">
        <v>188</v>
      </c>
      <c r="I4905" t="s">
        <v>43</v>
      </c>
      <c r="J4905" s="69">
        <f>precio_alta!X106</f>
        <v>1019</v>
      </c>
    </row>
    <row r="4906" spans="1:10" x14ac:dyDescent="0.3">
      <c r="A4906" t="str">
        <f t="shared" si="76"/>
        <v>XIAOMI REDMI 15C 256GBMax Negocios + Ilimitado 125CUOTA</v>
      </c>
      <c r="B4906" s="69" t="str">
        <f>precio_alta!A107</f>
        <v>Corriente</v>
      </c>
      <c r="C4906" s="69" t="str">
        <f>precio_alta!B107</f>
        <v>4G</v>
      </c>
      <c r="D4906" s="69" t="str">
        <f>precio_alta!C107</f>
        <v>XIAOMI</v>
      </c>
      <c r="E4906" s="69" t="str">
        <f>precio_alta!D107</f>
        <v>XIAOMI REDMI 15C 256GB</v>
      </c>
      <c r="F4906" s="69">
        <f>precio_alta!E107</f>
        <v>709</v>
      </c>
      <c r="G4906" s="69" t="str">
        <f>precio_alta!F107</f>
        <v>Android</v>
      </c>
      <c r="H4906" s="69" t="s">
        <v>188</v>
      </c>
      <c r="I4906" t="s">
        <v>43</v>
      </c>
      <c r="J4906" s="69">
        <f>precio_alta!X107</f>
        <v>767</v>
      </c>
    </row>
    <row r="4907" spans="1:10" x14ac:dyDescent="0.3">
      <c r="A4907" t="str">
        <f t="shared" si="76"/>
        <v>XIAOMI REDMI A5 128GBMax Negocios + Ilimitado 125CUOTA</v>
      </c>
      <c r="B4907" s="69" t="str">
        <f>precio_alta!A108</f>
        <v>Corriente</v>
      </c>
      <c r="C4907" s="69" t="str">
        <f>precio_alta!B108</f>
        <v>4G</v>
      </c>
      <c r="D4907" s="69" t="str">
        <f>precio_alta!C108</f>
        <v>XIAOMI</v>
      </c>
      <c r="E4907" s="69" t="str">
        <f>precio_alta!D108</f>
        <v>XIAOMI REDMI A5 128GB</v>
      </c>
      <c r="F4907" s="69">
        <f>precio_alta!E108</f>
        <v>379</v>
      </c>
      <c r="G4907" s="69" t="str">
        <f>precio_alta!F108</f>
        <v>Android</v>
      </c>
      <c r="H4907" s="69" t="s">
        <v>188</v>
      </c>
      <c r="I4907" t="s">
        <v>43</v>
      </c>
      <c r="J4907" s="69">
        <f>precio_alta!X108</f>
        <v>407</v>
      </c>
    </row>
    <row r="4908" spans="1:10" x14ac:dyDescent="0.3">
      <c r="A4908" t="str">
        <f t="shared" si="76"/>
        <v>XIAOMI REDMI A7 PRO 128GBMax Negocios + Ilimitado 125CUOTA</v>
      </c>
      <c r="B4908" s="69" t="str">
        <f>precio_alta!A109</f>
        <v>Corriente</v>
      </c>
      <c r="C4908" s="69" t="str">
        <f>precio_alta!B109</f>
        <v>4G</v>
      </c>
      <c r="D4908" s="69" t="str">
        <f>precio_alta!C109</f>
        <v>XIAOMI</v>
      </c>
      <c r="E4908" s="69" t="str">
        <f>precio_alta!D109</f>
        <v>XIAOMI REDMI A7 PRO 128GB</v>
      </c>
      <c r="F4908" s="69">
        <f>precio_alta!E109</f>
        <v>489</v>
      </c>
      <c r="G4908" s="69" t="str">
        <f>precio_alta!F109</f>
        <v>Android</v>
      </c>
      <c r="H4908" s="69" t="s">
        <v>188</v>
      </c>
      <c r="I4908" t="s">
        <v>43</v>
      </c>
      <c r="J4908" s="69">
        <f>precio_alta!X109</f>
        <v>527</v>
      </c>
    </row>
    <row r="4909" spans="1:10" x14ac:dyDescent="0.3">
      <c r="A4909" t="str">
        <f t="shared" si="76"/>
        <v>XIAOMI REDMI NOTE 10 PRO 128GB SEMax Negocios + Ilimitado 125CUOTA</v>
      </c>
      <c r="B4909" s="69" t="str">
        <f>precio_alta!A110</f>
        <v>Corriente</v>
      </c>
      <c r="C4909" s="69" t="str">
        <f>precio_alta!B110</f>
        <v>4.5G</v>
      </c>
      <c r="D4909" s="69" t="str">
        <f>precio_alta!C110</f>
        <v>XIAOMI</v>
      </c>
      <c r="E4909" s="69" t="str">
        <f>precio_alta!D110</f>
        <v>XIAOMI REDMI NOTE 10 PRO 128GB SE</v>
      </c>
      <c r="F4909" s="69">
        <f>precio_alta!E110</f>
        <v>1369</v>
      </c>
      <c r="G4909" s="69" t="str">
        <f>precio_alta!F110</f>
        <v>Android</v>
      </c>
      <c r="H4909" s="69" t="s">
        <v>188</v>
      </c>
      <c r="I4909" t="s">
        <v>43</v>
      </c>
      <c r="J4909" s="69">
        <f>precio_alta!X110</f>
        <v>1475</v>
      </c>
    </row>
    <row r="4910" spans="1:10" x14ac:dyDescent="0.3">
      <c r="A4910" t="str">
        <f t="shared" si="76"/>
        <v>XIAOMI REDMI NOTE 12 PRO PLUS 256GB 5GMax Negocios + Ilimitado 125CUOTA</v>
      </c>
      <c r="B4910" s="69" t="str">
        <f>precio_alta!A111</f>
        <v>Corriente</v>
      </c>
      <c r="C4910" s="69" t="str">
        <f>precio_alta!B111</f>
        <v>5G</v>
      </c>
      <c r="D4910" s="69" t="str">
        <f>precio_alta!C111</f>
        <v>XIAOMI</v>
      </c>
      <c r="E4910" s="69" t="str">
        <f>precio_alta!D111</f>
        <v>XIAOMI REDMI NOTE 12 PRO PLUS 256GB 5G</v>
      </c>
      <c r="F4910" s="69">
        <f>precio_alta!E111</f>
        <v>2039</v>
      </c>
      <c r="G4910" s="69" t="str">
        <f>precio_alta!F111</f>
        <v>Android</v>
      </c>
      <c r="H4910" s="69" t="s">
        <v>188</v>
      </c>
      <c r="I4910" t="s">
        <v>43</v>
      </c>
      <c r="J4910" s="69">
        <f>precio_alta!X111</f>
        <v>2195</v>
      </c>
    </row>
    <row r="4911" spans="1:10" x14ac:dyDescent="0.3">
      <c r="A4911" t="str">
        <f t="shared" si="76"/>
        <v>APPLE IPHONE 15 128GBMax Negocios + Ilimitado 159.90CUOTA</v>
      </c>
      <c r="B4911" s="69" t="str">
        <f>precio_alta!A3</f>
        <v>Corriente</v>
      </c>
      <c r="C4911" s="69" t="str">
        <f>precio_alta!B3</f>
        <v>5G</v>
      </c>
      <c r="D4911" s="69" t="str">
        <f>precio_alta!C3</f>
        <v>APPLE</v>
      </c>
      <c r="E4911" s="69" t="str">
        <f>precio_alta!D3</f>
        <v>APPLE IPHONE 15 128GB</v>
      </c>
      <c r="F4911" s="69">
        <f>precio_alta!E3</f>
        <v>3769</v>
      </c>
      <c r="G4911" s="69" t="str">
        <f>precio_alta!F3</f>
        <v>iOS</v>
      </c>
      <c r="H4911" s="69" t="s">
        <v>188</v>
      </c>
      <c r="I4911" t="s">
        <v>44</v>
      </c>
      <c r="J4911" s="69">
        <f>precio_alta!Y3</f>
        <v>3971</v>
      </c>
    </row>
    <row r="4912" spans="1:10" x14ac:dyDescent="0.3">
      <c r="A4912" t="str">
        <f t="shared" si="76"/>
        <v>APPLE IPHONE 15 256GBMax Negocios + Ilimitado 159.90CUOTA</v>
      </c>
      <c r="B4912" s="69" t="str">
        <f>precio_alta!A4</f>
        <v>Corriente</v>
      </c>
      <c r="C4912" s="69" t="str">
        <f>precio_alta!B4</f>
        <v>5G</v>
      </c>
      <c r="D4912" s="69" t="str">
        <f>precio_alta!C4</f>
        <v>APPLE</v>
      </c>
      <c r="E4912" s="69" t="str">
        <f>precio_alta!D4</f>
        <v>APPLE IPHONE 15 256GB</v>
      </c>
      <c r="F4912" s="69">
        <f>precio_alta!E4</f>
        <v>5029</v>
      </c>
      <c r="G4912" s="69" t="str">
        <f>precio_alta!F4</f>
        <v>iOS</v>
      </c>
      <c r="H4912" s="69" t="s">
        <v>188</v>
      </c>
      <c r="I4912" t="s">
        <v>44</v>
      </c>
      <c r="J4912" s="69">
        <f>precio_alta!Y4</f>
        <v>5291</v>
      </c>
    </row>
    <row r="4913" spans="1:10" x14ac:dyDescent="0.3">
      <c r="A4913" t="str">
        <f t="shared" si="76"/>
        <v>APPLE IPHONE 16 128GBMax Negocios + Ilimitado 159.90CUOTA</v>
      </c>
      <c r="B4913" s="69" t="str">
        <f>precio_alta!A5</f>
        <v>Corriente</v>
      </c>
      <c r="C4913" s="69" t="str">
        <f>precio_alta!B5</f>
        <v>5G</v>
      </c>
      <c r="D4913" s="69" t="str">
        <f>precio_alta!C5</f>
        <v>APPLE</v>
      </c>
      <c r="E4913" s="69" t="str">
        <f>precio_alta!D5</f>
        <v>APPLE IPHONE 16 128GB</v>
      </c>
      <c r="F4913" s="69">
        <f>precio_alta!E5</f>
        <v>4399</v>
      </c>
      <c r="G4913" s="69" t="str">
        <f>precio_alta!F5</f>
        <v>iOS</v>
      </c>
      <c r="H4913" s="69" t="s">
        <v>188</v>
      </c>
      <c r="I4913" t="s">
        <v>44</v>
      </c>
      <c r="J4913" s="69">
        <f>precio_alta!Y5</f>
        <v>4631</v>
      </c>
    </row>
    <row r="4914" spans="1:10" x14ac:dyDescent="0.3">
      <c r="A4914" t="str">
        <f t="shared" si="76"/>
        <v>APPLE IPHONE 16 PRO 1TBMax Negocios + Ilimitado 159.90CUOTA</v>
      </c>
      <c r="B4914" s="69" t="str">
        <f>precio_alta!A6</f>
        <v>Corriente</v>
      </c>
      <c r="C4914" s="69" t="str">
        <f>precio_alta!B6</f>
        <v>5G</v>
      </c>
      <c r="D4914" s="69" t="str">
        <f>precio_alta!C6</f>
        <v>APPLE</v>
      </c>
      <c r="E4914" s="69" t="str">
        <f>precio_alta!D6</f>
        <v>APPLE IPHONE 16 PRO 1TB</v>
      </c>
      <c r="F4914" s="69">
        <f>precio_alta!E6</f>
        <v>9419</v>
      </c>
      <c r="G4914" s="69" t="str">
        <f>precio_alta!F6</f>
        <v>iOS</v>
      </c>
      <c r="H4914" s="69" t="s">
        <v>188</v>
      </c>
      <c r="I4914" t="s">
        <v>44</v>
      </c>
      <c r="J4914" s="69">
        <f>precio_alta!Y6</f>
        <v>9935</v>
      </c>
    </row>
    <row r="4915" spans="1:10" x14ac:dyDescent="0.3">
      <c r="A4915" t="str">
        <f t="shared" si="76"/>
        <v>APPLE IPHONE 16 PRO 512GBMax Negocios + Ilimitado 159.90CUOTA</v>
      </c>
      <c r="B4915" s="69" t="str">
        <f>precio_alta!A7</f>
        <v>Corriente</v>
      </c>
      <c r="C4915" s="69" t="str">
        <f>precio_alta!B7</f>
        <v>5G</v>
      </c>
      <c r="D4915" s="69" t="str">
        <f>precio_alta!C7</f>
        <v>APPLE</v>
      </c>
      <c r="E4915" s="69" t="str">
        <f>precio_alta!D7</f>
        <v>APPLE IPHONE 16 PRO 512GB</v>
      </c>
      <c r="F4915" s="69">
        <f>precio_alta!E7</f>
        <v>8169</v>
      </c>
      <c r="G4915" s="69" t="str">
        <f>precio_alta!F7</f>
        <v>iOS</v>
      </c>
      <c r="H4915" s="69" t="s">
        <v>188</v>
      </c>
      <c r="I4915" t="s">
        <v>44</v>
      </c>
      <c r="J4915" s="69">
        <f>precio_alta!Y7</f>
        <v>8603</v>
      </c>
    </row>
    <row r="4916" spans="1:10" x14ac:dyDescent="0.3">
      <c r="A4916" t="str">
        <f t="shared" si="76"/>
        <v>APPLE IPHONE 16 PRO MAX 1TBMax Negocios + Ilimitado 159.90CUOTA</v>
      </c>
      <c r="B4916" s="69" t="str">
        <f>precio_alta!A8</f>
        <v>Corriente</v>
      </c>
      <c r="C4916" s="69" t="str">
        <f>precio_alta!B8</f>
        <v>5G</v>
      </c>
      <c r="D4916" s="69" t="str">
        <f>precio_alta!C8</f>
        <v>APPLE</v>
      </c>
      <c r="E4916" s="69" t="str">
        <f>precio_alta!D8</f>
        <v>APPLE IPHONE 16 PRO MAX 1TB</v>
      </c>
      <c r="F4916" s="69">
        <f>precio_alta!E8</f>
        <v>10049</v>
      </c>
      <c r="G4916" s="69" t="str">
        <f>precio_alta!F8</f>
        <v>iOS</v>
      </c>
      <c r="H4916" s="69" t="s">
        <v>188</v>
      </c>
      <c r="I4916" t="s">
        <v>44</v>
      </c>
      <c r="J4916" s="69">
        <f>precio_alta!Y8</f>
        <v>10595</v>
      </c>
    </row>
    <row r="4917" spans="1:10" x14ac:dyDescent="0.3">
      <c r="A4917" t="str">
        <f t="shared" si="76"/>
        <v>APPLE IPHONE 16 PRO MAX 512GBMax Negocios + Ilimitado 159.90CUOTA</v>
      </c>
      <c r="B4917" s="69" t="str">
        <f>precio_alta!A9</f>
        <v>Corriente</v>
      </c>
      <c r="C4917" s="69" t="str">
        <f>precio_alta!B9</f>
        <v>5G</v>
      </c>
      <c r="D4917" s="69" t="str">
        <f>precio_alta!C9</f>
        <v>APPLE</v>
      </c>
      <c r="E4917" s="69" t="str">
        <f>precio_alta!D9</f>
        <v>APPLE IPHONE 16 PRO MAX 512GB</v>
      </c>
      <c r="F4917" s="69">
        <f>precio_alta!E9</f>
        <v>8799</v>
      </c>
      <c r="G4917" s="69" t="str">
        <f>precio_alta!F9</f>
        <v>iOS</v>
      </c>
      <c r="H4917" s="69" t="s">
        <v>188</v>
      </c>
      <c r="I4917" t="s">
        <v>44</v>
      </c>
      <c r="J4917" s="69">
        <f>precio_alta!Y9</f>
        <v>9275</v>
      </c>
    </row>
    <row r="4918" spans="1:10" x14ac:dyDescent="0.3">
      <c r="A4918" t="str">
        <f t="shared" si="76"/>
        <v>APPLE IPHONE 16e 128GBMax Negocios + Ilimitado 159.90CUOTA</v>
      </c>
      <c r="B4918" s="69" t="str">
        <f>precio_alta!A10</f>
        <v>Corriente</v>
      </c>
      <c r="C4918" s="69" t="str">
        <f>precio_alta!B10</f>
        <v>5G</v>
      </c>
      <c r="D4918" s="69" t="str">
        <f>precio_alta!C10</f>
        <v>APPLE</v>
      </c>
      <c r="E4918" s="69" t="str">
        <f>precio_alta!D10</f>
        <v>APPLE IPHONE 16e 128GB</v>
      </c>
      <c r="F4918" s="69">
        <f>precio_alta!E10</f>
        <v>3119</v>
      </c>
      <c r="G4918" s="69" t="str">
        <f>precio_alta!F10</f>
        <v>iOS</v>
      </c>
      <c r="H4918" s="69" t="s">
        <v>188</v>
      </c>
      <c r="I4918" t="s">
        <v>44</v>
      </c>
      <c r="J4918" s="69">
        <f>precio_alta!Y10</f>
        <v>3287</v>
      </c>
    </row>
    <row r="4919" spans="1:10" x14ac:dyDescent="0.3">
      <c r="A4919" t="str">
        <f t="shared" si="76"/>
        <v>APPLE IPHONE 17 256GBMax Negocios + Ilimitado 159.90CUOTA</v>
      </c>
      <c r="B4919" s="69" t="str">
        <f>precio_alta!A11</f>
        <v>Corriente</v>
      </c>
      <c r="C4919" s="69" t="str">
        <f>precio_alta!B11</f>
        <v>5G</v>
      </c>
      <c r="D4919" s="69" t="str">
        <f>precio_alta!C11</f>
        <v>APPLE</v>
      </c>
      <c r="E4919" s="69" t="str">
        <f>precio_alta!D11</f>
        <v>APPLE IPHONE 17 256GB</v>
      </c>
      <c r="F4919" s="69">
        <f>precio_alta!E11</f>
        <v>5029</v>
      </c>
      <c r="G4919" s="69" t="str">
        <f>precio_alta!F11</f>
        <v>iOS</v>
      </c>
      <c r="H4919" s="69" t="s">
        <v>188</v>
      </c>
      <c r="I4919" t="s">
        <v>44</v>
      </c>
      <c r="J4919" s="69">
        <f>precio_alta!Y11</f>
        <v>5291</v>
      </c>
    </row>
    <row r="4920" spans="1:10" x14ac:dyDescent="0.3">
      <c r="A4920" t="str">
        <f t="shared" si="76"/>
        <v>APPLE IPHONE 17 512GBMax Negocios + Ilimitado 159.90CUOTA</v>
      </c>
      <c r="B4920" s="69" t="str">
        <f>precio_alta!A12</f>
        <v>Corriente</v>
      </c>
      <c r="C4920" s="69" t="str">
        <f>precio_alta!B12</f>
        <v>5G</v>
      </c>
      <c r="D4920" s="69" t="str">
        <f>precio_alta!C12</f>
        <v>APPLE</v>
      </c>
      <c r="E4920" s="69" t="str">
        <f>precio_alta!D12</f>
        <v>APPLE IPHONE 17 512GB</v>
      </c>
      <c r="F4920" s="69">
        <f>precio_alta!E12</f>
        <v>6279</v>
      </c>
      <c r="G4920" s="69" t="str">
        <f>precio_alta!F12</f>
        <v>iOS</v>
      </c>
      <c r="H4920" s="69" t="s">
        <v>188</v>
      </c>
      <c r="I4920" t="s">
        <v>44</v>
      </c>
      <c r="J4920" s="69">
        <f>precio_alta!Y12</f>
        <v>6623</v>
      </c>
    </row>
    <row r="4921" spans="1:10" x14ac:dyDescent="0.3">
      <c r="A4921" t="str">
        <f t="shared" si="76"/>
        <v>APPLE IPHONE 17 PRO 1TBMax Negocios + Ilimitado 159.90CUOTA</v>
      </c>
      <c r="B4921" s="69" t="str">
        <f>precio_alta!A13</f>
        <v>Corriente</v>
      </c>
      <c r="C4921" s="69" t="str">
        <f>precio_alta!B13</f>
        <v>5G</v>
      </c>
      <c r="D4921" s="69" t="str">
        <f>precio_alta!C13</f>
        <v>APPLE</v>
      </c>
      <c r="E4921" s="69" t="str">
        <f>precio_alta!D13</f>
        <v>APPLE IPHONE 17 PRO 1TB</v>
      </c>
      <c r="F4921" s="69">
        <f>precio_alta!E13</f>
        <v>9419</v>
      </c>
      <c r="G4921" s="69" t="str">
        <f>precio_alta!F13</f>
        <v>iOS</v>
      </c>
      <c r="H4921" s="69" t="s">
        <v>188</v>
      </c>
      <c r="I4921" t="s">
        <v>44</v>
      </c>
      <c r="J4921" s="69">
        <f>precio_alta!Y13</f>
        <v>9935</v>
      </c>
    </row>
    <row r="4922" spans="1:10" x14ac:dyDescent="0.3">
      <c r="A4922" t="str">
        <f t="shared" si="76"/>
        <v>APPLE IPHONE 17 PRO 256GBMax Negocios + Ilimitado 159.90CUOTA</v>
      </c>
      <c r="B4922" s="69" t="str">
        <f>precio_alta!A14</f>
        <v>Corriente</v>
      </c>
      <c r="C4922" s="69" t="str">
        <f>precio_alta!B14</f>
        <v>5G</v>
      </c>
      <c r="D4922" s="69" t="str">
        <f>precio_alta!C14</f>
        <v>APPLE</v>
      </c>
      <c r="E4922" s="69" t="str">
        <f>precio_alta!D14</f>
        <v>APPLE IPHONE 17 PRO 256GB</v>
      </c>
      <c r="F4922" s="69">
        <f>precio_alta!E14</f>
        <v>6909</v>
      </c>
      <c r="G4922" s="69" t="str">
        <f>precio_alta!F14</f>
        <v>iOS</v>
      </c>
      <c r="H4922" s="69" t="s">
        <v>188</v>
      </c>
      <c r="I4922" t="s">
        <v>44</v>
      </c>
      <c r="J4922" s="69">
        <f>precio_alta!Y14</f>
        <v>7283</v>
      </c>
    </row>
    <row r="4923" spans="1:10" x14ac:dyDescent="0.3">
      <c r="A4923" t="str">
        <f t="shared" si="76"/>
        <v>APPLE IPHONE 17 PRO 512GBMax Negocios + Ilimitado 159.90CUOTA</v>
      </c>
      <c r="B4923" s="69" t="str">
        <f>precio_alta!A15</f>
        <v>Corriente</v>
      </c>
      <c r="C4923" s="69" t="str">
        <f>precio_alta!B15</f>
        <v>5G</v>
      </c>
      <c r="D4923" s="69" t="str">
        <f>precio_alta!C15</f>
        <v>APPLE</v>
      </c>
      <c r="E4923" s="69" t="str">
        <f>precio_alta!D15</f>
        <v>APPLE IPHONE 17 PRO 512GB</v>
      </c>
      <c r="F4923" s="69">
        <f>precio_alta!E15</f>
        <v>8169</v>
      </c>
      <c r="G4923" s="69" t="str">
        <f>precio_alta!F15</f>
        <v>iOS</v>
      </c>
      <c r="H4923" s="69" t="s">
        <v>188</v>
      </c>
      <c r="I4923" t="s">
        <v>44</v>
      </c>
      <c r="J4923" s="69">
        <f>precio_alta!Y15</f>
        <v>8603</v>
      </c>
    </row>
    <row r="4924" spans="1:10" x14ac:dyDescent="0.3">
      <c r="A4924" t="str">
        <f t="shared" si="76"/>
        <v>APPLE IPHONE 17 PRO MAX 1TBMax Negocios + Ilimitado 159.90CUOTA</v>
      </c>
      <c r="B4924" s="69" t="str">
        <f>precio_alta!A16</f>
        <v>Corriente</v>
      </c>
      <c r="C4924" s="69" t="str">
        <f>precio_alta!B16</f>
        <v>5G</v>
      </c>
      <c r="D4924" s="69" t="str">
        <f>precio_alta!C16</f>
        <v>APPLE</v>
      </c>
      <c r="E4924" s="69" t="str">
        <f>precio_alta!D16</f>
        <v>APPLE IPHONE 17 PRO MAX 1TB</v>
      </c>
      <c r="F4924" s="69">
        <f>precio_alta!E16</f>
        <v>10049</v>
      </c>
      <c r="G4924" s="69" t="str">
        <f>precio_alta!F16</f>
        <v>iOS</v>
      </c>
      <c r="H4924" s="69" t="s">
        <v>188</v>
      </c>
      <c r="I4924" t="s">
        <v>44</v>
      </c>
      <c r="J4924" s="69">
        <f>precio_alta!Y16</f>
        <v>10595</v>
      </c>
    </row>
    <row r="4925" spans="1:10" x14ac:dyDescent="0.3">
      <c r="A4925" t="str">
        <f t="shared" si="76"/>
        <v>APPLE IPHONE 17 PRO MAX 256GBMax Negocios + Ilimitado 159.90CUOTA</v>
      </c>
      <c r="B4925" s="69" t="str">
        <f>precio_alta!A17</f>
        <v>Corriente</v>
      </c>
      <c r="C4925" s="69" t="str">
        <f>precio_alta!B17</f>
        <v>5G</v>
      </c>
      <c r="D4925" s="69" t="str">
        <f>precio_alta!C17</f>
        <v>APPLE</v>
      </c>
      <c r="E4925" s="69" t="str">
        <f>precio_alta!D17</f>
        <v>APPLE IPHONE 17 PRO MAX 256GB</v>
      </c>
      <c r="F4925" s="69">
        <f>precio_alta!E17</f>
        <v>7539</v>
      </c>
      <c r="G4925" s="69" t="str">
        <f>precio_alta!F17</f>
        <v>iOS</v>
      </c>
      <c r="H4925" s="69" t="s">
        <v>188</v>
      </c>
      <c r="I4925" t="s">
        <v>44</v>
      </c>
      <c r="J4925" s="69">
        <f>precio_alta!Y17</f>
        <v>7943</v>
      </c>
    </row>
    <row r="4926" spans="1:10" x14ac:dyDescent="0.3">
      <c r="A4926" t="str">
        <f t="shared" si="76"/>
        <v>APPLE IPHONE 17 PRO MAX 2TBMax Negocios + Ilimitado 159.90CUOTA</v>
      </c>
      <c r="B4926" s="69" t="str">
        <f>precio_alta!A18</f>
        <v>Corriente</v>
      </c>
      <c r="C4926" s="69" t="str">
        <f>precio_alta!B18</f>
        <v>5G</v>
      </c>
      <c r="D4926" s="69" t="str">
        <f>precio_alta!C18</f>
        <v>APPLE</v>
      </c>
      <c r="E4926" s="69" t="str">
        <f>precio_alta!D18</f>
        <v>APPLE IPHONE 17 PRO MAX 2TB</v>
      </c>
      <c r="F4926" s="69">
        <f>precio_alta!E18</f>
        <v>12569</v>
      </c>
      <c r="G4926" s="69" t="str">
        <f>precio_alta!F18</f>
        <v>iOS</v>
      </c>
      <c r="H4926" s="69" t="s">
        <v>188</v>
      </c>
      <c r="I4926" t="s">
        <v>44</v>
      </c>
      <c r="J4926" s="69">
        <f>precio_alta!Y18</f>
        <v>13247</v>
      </c>
    </row>
    <row r="4927" spans="1:10" x14ac:dyDescent="0.3">
      <c r="A4927" t="str">
        <f t="shared" si="76"/>
        <v>APPLE IPHONE 17 PRO MAX 512GBMax Negocios + Ilimitado 159.90CUOTA</v>
      </c>
      <c r="B4927" s="69" t="str">
        <f>precio_alta!A19</f>
        <v>Corriente</v>
      </c>
      <c r="C4927" s="69" t="str">
        <f>precio_alta!B19</f>
        <v>5G</v>
      </c>
      <c r="D4927" s="69" t="str">
        <f>precio_alta!C19</f>
        <v>APPLE</v>
      </c>
      <c r="E4927" s="69" t="str">
        <f>precio_alta!D19</f>
        <v>APPLE IPHONE 17 PRO MAX 512GB</v>
      </c>
      <c r="F4927" s="69">
        <f>precio_alta!E19</f>
        <v>8799</v>
      </c>
      <c r="G4927" s="69" t="str">
        <f>precio_alta!F19</f>
        <v>iOS</v>
      </c>
      <c r="H4927" s="69" t="s">
        <v>188</v>
      </c>
      <c r="I4927" t="s">
        <v>44</v>
      </c>
      <c r="J4927" s="69">
        <f>precio_alta!Y19</f>
        <v>9275</v>
      </c>
    </row>
    <row r="4928" spans="1:10" x14ac:dyDescent="0.3">
      <c r="A4928" t="str">
        <f t="shared" si="76"/>
        <v>APPLE IPHONE 17E 256GBMax Negocios + Ilimitado 159.90CUOTA</v>
      </c>
      <c r="B4928" s="69" t="str">
        <f>precio_alta!A20</f>
        <v>Corriente</v>
      </c>
      <c r="C4928" s="69" t="str">
        <f>precio_alta!B20</f>
        <v>5G</v>
      </c>
      <c r="D4928" s="69" t="str">
        <f>precio_alta!C20</f>
        <v>APPLE</v>
      </c>
      <c r="E4928" s="69" t="str">
        <f>precio_alta!D20</f>
        <v>APPLE IPHONE 17E 256GB</v>
      </c>
      <c r="F4928" s="69">
        <f>precio_alta!E20</f>
        <v>3769</v>
      </c>
      <c r="G4928" s="69" t="str">
        <f>precio_alta!F20</f>
        <v>iOS</v>
      </c>
      <c r="H4928" s="69" t="s">
        <v>188</v>
      </c>
      <c r="I4928" t="s">
        <v>44</v>
      </c>
      <c r="J4928" s="69">
        <f>precio_alta!Y20</f>
        <v>3971</v>
      </c>
    </row>
    <row r="4929" spans="1:10" x14ac:dyDescent="0.3">
      <c r="A4929" t="str">
        <f t="shared" si="76"/>
        <v>HONOR 400 512GB 5GMax Negocios + Ilimitado 159.90CUOTA</v>
      </c>
      <c r="B4929" s="69" t="str">
        <f>precio_alta!A21</f>
        <v>Corriente</v>
      </c>
      <c r="C4929" s="69" t="str">
        <f>precio_alta!B21</f>
        <v>5G</v>
      </c>
      <c r="D4929" s="69" t="str">
        <f>precio_alta!C21</f>
        <v>HONOR</v>
      </c>
      <c r="E4929" s="69" t="str">
        <f>precio_alta!D21</f>
        <v>HONOR 400 512GB 5G</v>
      </c>
      <c r="F4929" s="69">
        <f>precio_alta!E21</f>
        <v>2099</v>
      </c>
      <c r="G4929" s="69" t="str">
        <f>precio_alta!F21</f>
        <v>Android</v>
      </c>
      <c r="H4929" s="69" t="s">
        <v>188</v>
      </c>
      <c r="I4929" t="s">
        <v>44</v>
      </c>
      <c r="J4929" s="69">
        <f>precio_alta!Y21</f>
        <v>2219</v>
      </c>
    </row>
    <row r="4930" spans="1:10" x14ac:dyDescent="0.3">
      <c r="A4930" t="str">
        <f t="shared" si="76"/>
        <v>HONOR 400 LITE 256GB 5GMax Negocios + Ilimitado 159.90CUOTA</v>
      </c>
      <c r="B4930" s="69" t="str">
        <f>precio_alta!A22</f>
        <v>Corriente</v>
      </c>
      <c r="C4930" s="69" t="str">
        <f>precio_alta!B22</f>
        <v>5G</v>
      </c>
      <c r="D4930" s="69" t="str">
        <f>precio_alta!C22</f>
        <v>HONOR</v>
      </c>
      <c r="E4930" s="69" t="str">
        <f>precio_alta!D22</f>
        <v>HONOR 400 LITE 256GB 5G</v>
      </c>
      <c r="F4930" s="69">
        <f>precio_alta!E22</f>
        <v>1519</v>
      </c>
      <c r="G4930" s="69" t="str">
        <f>precio_alta!F22</f>
        <v>Android</v>
      </c>
      <c r="H4930" s="69" t="s">
        <v>188</v>
      </c>
      <c r="I4930" t="s">
        <v>44</v>
      </c>
      <c r="J4930" s="69">
        <f>precio_alta!Y22</f>
        <v>1595</v>
      </c>
    </row>
    <row r="4931" spans="1:10" x14ac:dyDescent="0.3">
      <c r="A4931" t="str">
        <f t="shared" ref="A4931:A4994" si="77">CONCATENATE(E4931,I4931,H4931)</f>
        <v>HONOR 400 PRO 512GB 5GMax Negocios + Ilimitado 159.90CUOTA</v>
      </c>
      <c r="B4931" s="69" t="str">
        <f>precio_alta!A23</f>
        <v>Corriente</v>
      </c>
      <c r="C4931" s="69" t="str">
        <f>precio_alta!B23</f>
        <v>5G</v>
      </c>
      <c r="D4931" s="69" t="str">
        <f>precio_alta!C23</f>
        <v>HONOR</v>
      </c>
      <c r="E4931" s="69" t="str">
        <f>precio_alta!D23</f>
        <v>HONOR 400 PRO 512GB 5G</v>
      </c>
      <c r="F4931" s="69">
        <f>precio_alta!E23</f>
        <v>3349</v>
      </c>
      <c r="G4931" s="69" t="str">
        <f>precio_alta!F23</f>
        <v>Android</v>
      </c>
      <c r="H4931" s="69" t="s">
        <v>188</v>
      </c>
      <c r="I4931" t="s">
        <v>44</v>
      </c>
      <c r="J4931" s="69">
        <f>precio_alta!Y23</f>
        <v>3527</v>
      </c>
    </row>
    <row r="4932" spans="1:10" x14ac:dyDescent="0.3">
      <c r="A4932" t="str">
        <f t="shared" si="77"/>
        <v>HONOR 600 512GB 5GMax Negocios + Ilimitado 159.90CUOTA</v>
      </c>
      <c r="B4932" s="69" t="str">
        <f>precio_alta!A24</f>
        <v>Corriente</v>
      </c>
      <c r="C4932" s="69" t="str">
        <f>precio_alta!B24</f>
        <v>5G</v>
      </c>
      <c r="D4932" s="69" t="str">
        <f>precio_alta!C24</f>
        <v>HONOR</v>
      </c>
      <c r="E4932" s="69" t="str">
        <f>precio_alta!D24</f>
        <v>HONOR 600 512GB 5G</v>
      </c>
      <c r="F4932" s="69">
        <f>precio_alta!E24</f>
        <v>2959</v>
      </c>
      <c r="G4932" s="69" t="str">
        <f>precio_alta!F24</f>
        <v>Android</v>
      </c>
      <c r="H4932" s="69" t="s">
        <v>188</v>
      </c>
      <c r="I4932" t="s">
        <v>44</v>
      </c>
      <c r="J4932" s="69">
        <f>precio_alta!Y24</f>
        <v>3119</v>
      </c>
    </row>
    <row r="4933" spans="1:10" x14ac:dyDescent="0.3">
      <c r="A4933" t="str">
        <f t="shared" si="77"/>
        <v>HONOR 600 PRO 512GB 5GMax Negocios + Ilimitado 159.90CUOTA</v>
      </c>
      <c r="B4933" s="69" t="str">
        <f>precio_alta!A25</f>
        <v>Corriente</v>
      </c>
      <c r="C4933" s="69" t="str">
        <f>precio_alta!B25</f>
        <v>5G</v>
      </c>
      <c r="D4933" s="69" t="str">
        <f>precio_alta!C25</f>
        <v>HONOR</v>
      </c>
      <c r="E4933" s="69" t="str">
        <f>precio_alta!D25</f>
        <v>HONOR 600 PRO 512GB 5G</v>
      </c>
      <c r="F4933" s="69">
        <f>precio_alta!E25</f>
        <v>3909</v>
      </c>
      <c r="G4933" s="69" t="str">
        <f>precio_alta!F25</f>
        <v>Android</v>
      </c>
      <c r="H4933" s="69" t="s">
        <v>188</v>
      </c>
      <c r="I4933" t="s">
        <v>44</v>
      </c>
      <c r="J4933" s="69">
        <f>precio_alta!Y25</f>
        <v>4115</v>
      </c>
    </row>
    <row r="4934" spans="1:10" x14ac:dyDescent="0.3">
      <c r="A4934" t="str">
        <f t="shared" si="77"/>
        <v>HONOR 600 SMART 256GB 5GMax Negocios + Ilimitado 159.90CUOTA</v>
      </c>
      <c r="B4934" s="69" t="str">
        <f>precio_alta!A26</f>
        <v>Corriente</v>
      </c>
      <c r="C4934" s="69" t="str">
        <f>precio_alta!B26</f>
        <v>5G</v>
      </c>
      <c r="D4934" s="69" t="str">
        <f>precio_alta!C26</f>
        <v>HONOR</v>
      </c>
      <c r="E4934" s="69" t="str">
        <f>precio_alta!D26</f>
        <v>HONOR 600 SMART 256GB 5G</v>
      </c>
      <c r="F4934" s="69">
        <f>precio_alta!E26</f>
        <v>1659</v>
      </c>
      <c r="G4934" s="69" t="str">
        <f>precio_alta!F26</f>
        <v>Android</v>
      </c>
      <c r="H4934" s="69" t="s">
        <v>188</v>
      </c>
      <c r="I4934" t="s">
        <v>44</v>
      </c>
      <c r="J4934" s="69">
        <f>precio_alta!Y26</f>
        <v>1751</v>
      </c>
    </row>
    <row r="4935" spans="1:10" x14ac:dyDescent="0.3">
      <c r="A4935" t="str">
        <f t="shared" si="77"/>
        <v>HONOR 600E 512GB 5GMax Negocios + Ilimitado 159.90CUOTA</v>
      </c>
      <c r="B4935" s="69" t="str">
        <f>precio_alta!A27</f>
        <v>Corriente</v>
      </c>
      <c r="C4935" s="69" t="str">
        <f>precio_alta!B27</f>
        <v>5G</v>
      </c>
      <c r="D4935" s="69" t="str">
        <f>precio_alta!C27</f>
        <v>HONOR</v>
      </c>
      <c r="E4935" s="69" t="str">
        <f>precio_alta!D27</f>
        <v>HONOR 600E 512GB 5G</v>
      </c>
      <c r="F4935" s="69">
        <f>precio_alta!E27</f>
        <v>2149</v>
      </c>
      <c r="G4935" s="69" t="str">
        <f>precio_alta!F27</f>
        <v>Android</v>
      </c>
      <c r="H4935" s="69" t="s">
        <v>188</v>
      </c>
      <c r="I4935" t="s">
        <v>44</v>
      </c>
      <c r="J4935" s="69">
        <f>precio_alta!Y27</f>
        <v>2255</v>
      </c>
    </row>
    <row r="4936" spans="1:10" x14ac:dyDescent="0.3">
      <c r="A4936" t="str">
        <f t="shared" si="77"/>
        <v>HONOR 70 256GBMax Negocios + Ilimitado 159.90CUOTA</v>
      </c>
      <c r="B4936" s="69" t="str">
        <f>precio_alta!A28</f>
        <v>Corriente</v>
      </c>
      <c r="C4936" s="69" t="str">
        <f>precio_alta!B28</f>
        <v>5G</v>
      </c>
      <c r="D4936" s="69" t="str">
        <f>precio_alta!C28</f>
        <v>HONOR</v>
      </c>
      <c r="E4936" s="69" t="str">
        <f>precio_alta!D28</f>
        <v>HONOR 70 256GB</v>
      </c>
      <c r="F4936" s="69">
        <f>precio_alta!E28</f>
        <v>2859</v>
      </c>
      <c r="G4936" s="69" t="str">
        <f>precio_alta!F28</f>
        <v>Android</v>
      </c>
      <c r="H4936" s="69" t="s">
        <v>188</v>
      </c>
      <c r="I4936" t="s">
        <v>44</v>
      </c>
      <c r="J4936" s="69">
        <f>precio_alta!Y28</f>
        <v>3011</v>
      </c>
    </row>
    <row r="4937" spans="1:10" x14ac:dyDescent="0.3">
      <c r="A4937" t="str">
        <f t="shared" si="77"/>
        <v>HONOR MAGIC 7 LITE 512GB 5GMax Negocios + Ilimitado 159.90CUOTA</v>
      </c>
      <c r="B4937" s="69" t="str">
        <f>precio_alta!A29</f>
        <v>Corriente</v>
      </c>
      <c r="C4937" s="69" t="str">
        <f>precio_alta!B29</f>
        <v>5G</v>
      </c>
      <c r="D4937" s="69" t="str">
        <f>precio_alta!C29</f>
        <v>HONOR</v>
      </c>
      <c r="E4937" s="69" t="str">
        <f>precio_alta!D29</f>
        <v>HONOR MAGIC 7 LITE 512GB 5G</v>
      </c>
      <c r="F4937" s="69">
        <f>precio_alta!E29</f>
        <v>1849</v>
      </c>
      <c r="G4937" s="69" t="str">
        <f>precio_alta!F29</f>
        <v>Android</v>
      </c>
      <c r="H4937" s="69" t="s">
        <v>188</v>
      </c>
      <c r="I4937" t="s">
        <v>44</v>
      </c>
      <c r="J4937" s="69">
        <f>precio_alta!Y29</f>
        <v>1955</v>
      </c>
    </row>
    <row r="4938" spans="1:10" x14ac:dyDescent="0.3">
      <c r="A4938" t="str">
        <f t="shared" si="77"/>
        <v>HONOR MAGIC 8 LITE 512GB 5GMax Negocios + Ilimitado 159.90CUOTA</v>
      </c>
      <c r="B4938" s="69" t="str">
        <f>precio_alta!A30</f>
        <v>Corriente</v>
      </c>
      <c r="C4938" s="69" t="str">
        <f>precio_alta!B30</f>
        <v>5G</v>
      </c>
      <c r="D4938" s="69" t="str">
        <f>precio_alta!C30</f>
        <v>HONOR</v>
      </c>
      <c r="E4938" s="69" t="str">
        <f>precio_alta!D30</f>
        <v>HONOR MAGIC 8 LITE 512GB 5G</v>
      </c>
      <c r="F4938" s="69">
        <f>precio_alta!E30</f>
        <v>1779</v>
      </c>
      <c r="G4938" s="69" t="str">
        <f>precio_alta!F30</f>
        <v>Android</v>
      </c>
      <c r="H4938" s="69" t="s">
        <v>188</v>
      </c>
      <c r="I4938" t="s">
        <v>44</v>
      </c>
      <c r="J4938" s="69">
        <f>precio_alta!Y30</f>
        <v>1871</v>
      </c>
    </row>
    <row r="4939" spans="1:10" x14ac:dyDescent="0.3">
      <c r="A4939" t="str">
        <f t="shared" si="77"/>
        <v>HONOR MAGIC 8 PRO 512GB 5GMax Negocios + Ilimitado 159.90CUOTA</v>
      </c>
      <c r="B4939" s="69" t="str">
        <f>precio_alta!A31</f>
        <v>Corriente</v>
      </c>
      <c r="C4939" s="69" t="str">
        <f>precio_alta!B31</f>
        <v>5G</v>
      </c>
      <c r="D4939" s="69" t="str">
        <f>precio_alta!C31</f>
        <v>HONOR</v>
      </c>
      <c r="E4939" s="69" t="str">
        <f>precio_alta!D31</f>
        <v>HONOR MAGIC 8 PRO 512GB 5G</v>
      </c>
      <c r="F4939" s="69">
        <f>precio_alta!E31</f>
        <v>5789</v>
      </c>
      <c r="G4939" s="69" t="str">
        <f>precio_alta!F31</f>
        <v>Android</v>
      </c>
      <c r="H4939" s="69" t="s">
        <v>188</v>
      </c>
      <c r="I4939" t="s">
        <v>44</v>
      </c>
      <c r="J4939" s="69">
        <f>precio_alta!Y31</f>
        <v>6095</v>
      </c>
    </row>
    <row r="4940" spans="1:10" x14ac:dyDescent="0.3">
      <c r="A4940" t="str">
        <f t="shared" si="77"/>
        <v>HONOR X5C 128GBMax Negocios + Ilimitado 159.90CUOTA</v>
      </c>
      <c r="B4940" s="69" t="str">
        <f>precio_alta!A32</f>
        <v>Corriente</v>
      </c>
      <c r="C4940" s="69" t="str">
        <f>precio_alta!B32</f>
        <v>4G</v>
      </c>
      <c r="D4940" s="69" t="str">
        <f>precio_alta!C32</f>
        <v>HONOR</v>
      </c>
      <c r="E4940" s="69" t="str">
        <f>precio_alta!D32</f>
        <v>HONOR X5C 128GB</v>
      </c>
      <c r="F4940" s="69">
        <f>precio_alta!E32</f>
        <v>399</v>
      </c>
      <c r="G4940" s="69" t="str">
        <f>precio_alta!F32</f>
        <v>Android</v>
      </c>
      <c r="H4940" s="69" t="s">
        <v>188</v>
      </c>
      <c r="I4940" t="s">
        <v>44</v>
      </c>
      <c r="J4940" s="69">
        <f>precio_alta!Y32</f>
        <v>419</v>
      </c>
    </row>
    <row r="4941" spans="1:10" x14ac:dyDescent="0.3">
      <c r="A4941" t="str">
        <f t="shared" si="77"/>
        <v>HONOR X5C PLUS 256GBMax Negocios + Ilimitado 159.90CUOTA</v>
      </c>
      <c r="B4941" s="69" t="str">
        <f>precio_alta!A33</f>
        <v>Corriente</v>
      </c>
      <c r="C4941" s="69" t="str">
        <f>precio_alta!B33</f>
        <v>4G</v>
      </c>
      <c r="D4941" s="69" t="str">
        <f>precio_alta!C33</f>
        <v>HONOR</v>
      </c>
      <c r="E4941" s="69" t="str">
        <f>precio_alta!D33</f>
        <v>HONOR X5C PLUS 256GB</v>
      </c>
      <c r="F4941" s="69">
        <f>precio_alta!E33</f>
        <v>499</v>
      </c>
      <c r="G4941" s="69" t="str">
        <f>precio_alta!F33</f>
        <v>Android</v>
      </c>
      <c r="H4941" s="69" t="s">
        <v>188</v>
      </c>
      <c r="I4941" t="s">
        <v>44</v>
      </c>
      <c r="J4941" s="69">
        <f>precio_alta!Y33</f>
        <v>527</v>
      </c>
    </row>
    <row r="4942" spans="1:10" x14ac:dyDescent="0.3">
      <c r="A4942" t="str">
        <f t="shared" si="77"/>
        <v>HONOR X5D 128GBMax Negocios + Ilimitado 159.90CUOTA</v>
      </c>
      <c r="B4942" s="69" t="str">
        <f>precio_alta!A34</f>
        <v>Corriente</v>
      </c>
      <c r="C4942" s="69" t="str">
        <f>precio_alta!B34</f>
        <v>4G</v>
      </c>
      <c r="D4942" s="69" t="str">
        <f>precio_alta!C34</f>
        <v>HONOR</v>
      </c>
      <c r="E4942" s="69" t="str">
        <f>precio_alta!D34</f>
        <v>HONOR X5D 128GB</v>
      </c>
      <c r="F4942" s="69">
        <f>precio_alta!E34</f>
        <v>449</v>
      </c>
      <c r="G4942" s="69" t="str">
        <f>precio_alta!F34</f>
        <v>Android</v>
      </c>
      <c r="H4942" s="69" t="s">
        <v>188</v>
      </c>
      <c r="I4942" t="s">
        <v>44</v>
      </c>
      <c r="J4942" s="69">
        <f>precio_alta!Y34</f>
        <v>479</v>
      </c>
    </row>
    <row r="4943" spans="1:10" x14ac:dyDescent="0.3">
      <c r="A4943" t="str">
        <f t="shared" si="77"/>
        <v>HONOR X5D 256GBMax Negocios + Ilimitado 159.90CUOTA</v>
      </c>
      <c r="B4943" s="69" t="str">
        <f>precio_alta!A35</f>
        <v>Corriente</v>
      </c>
      <c r="C4943" s="69" t="str">
        <f>precio_alta!B35</f>
        <v>4G</v>
      </c>
      <c r="D4943" s="69" t="str">
        <f>precio_alta!C35</f>
        <v>HONOR</v>
      </c>
      <c r="E4943" s="69" t="str">
        <f>precio_alta!D35</f>
        <v>HONOR X5D 256GB</v>
      </c>
      <c r="F4943" s="69">
        <f>precio_alta!E35</f>
        <v>589</v>
      </c>
      <c r="G4943" s="69" t="str">
        <f>precio_alta!F35</f>
        <v>Android</v>
      </c>
      <c r="H4943" s="69" t="s">
        <v>188</v>
      </c>
      <c r="I4943" t="s">
        <v>44</v>
      </c>
      <c r="J4943" s="69">
        <f>precio_alta!Y35</f>
        <v>611</v>
      </c>
    </row>
    <row r="4944" spans="1:10" x14ac:dyDescent="0.3">
      <c r="A4944" t="str">
        <f t="shared" si="77"/>
        <v>HONOR X6C 256GBMax Negocios + Ilimitado 159.90CUOTA</v>
      </c>
      <c r="B4944" s="69" t="str">
        <f>precio_alta!A36</f>
        <v>Corriente</v>
      </c>
      <c r="C4944" s="69" t="str">
        <f>precio_alta!B36</f>
        <v>4G</v>
      </c>
      <c r="D4944" s="69" t="str">
        <f>precio_alta!C36</f>
        <v>HONOR</v>
      </c>
      <c r="E4944" s="69" t="str">
        <f>precio_alta!D36</f>
        <v>HONOR X6C 256GB</v>
      </c>
      <c r="F4944" s="69">
        <f>precio_alta!E36</f>
        <v>699</v>
      </c>
      <c r="G4944" s="69" t="str">
        <f>precio_alta!F36</f>
        <v>Android</v>
      </c>
      <c r="H4944" s="69" t="s">
        <v>188</v>
      </c>
      <c r="I4944" t="s">
        <v>44</v>
      </c>
      <c r="J4944" s="69">
        <f>precio_alta!Y36</f>
        <v>731</v>
      </c>
    </row>
    <row r="4945" spans="1:10" x14ac:dyDescent="0.3">
      <c r="A4945" t="str">
        <f t="shared" si="77"/>
        <v>HONOR X6D 256GB 5GMax Negocios + Ilimitado 159.90CUOTA</v>
      </c>
      <c r="B4945" s="69" t="str">
        <f>precio_alta!A37</f>
        <v>Corriente</v>
      </c>
      <c r="C4945" s="69" t="str">
        <f>precio_alta!B37</f>
        <v>5G</v>
      </c>
      <c r="D4945" s="69" t="str">
        <f>precio_alta!C37</f>
        <v>HONOR</v>
      </c>
      <c r="E4945" s="69" t="str">
        <f>precio_alta!D37</f>
        <v>HONOR X6D 256GB 5G</v>
      </c>
      <c r="F4945" s="69">
        <f>precio_alta!E37</f>
        <v>829</v>
      </c>
      <c r="G4945" s="69" t="str">
        <f>precio_alta!F37</f>
        <v>Android</v>
      </c>
      <c r="H4945" s="69" t="s">
        <v>188</v>
      </c>
      <c r="I4945" t="s">
        <v>44</v>
      </c>
      <c r="J4945" s="69">
        <f>precio_alta!Y37</f>
        <v>875</v>
      </c>
    </row>
    <row r="4946" spans="1:10" x14ac:dyDescent="0.3">
      <c r="A4946" t="str">
        <f t="shared" si="77"/>
        <v>HONOR X7D 256GB 5GMax Negocios + Ilimitado 159.90CUOTA</v>
      </c>
      <c r="B4946" s="69" t="str">
        <f>precio_alta!A38</f>
        <v>Corriente</v>
      </c>
      <c r="C4946" s="69" t="str">
        <f>precio_alta!B38</f>
        <v>5G</v>
      </c>
      <c r="D4946" s="69" t="str">
        <f>precio_alta!C38</f>
        <v>HONOR</v>
      </c>
      <c r="E4946" s="69" t="str">
        <f>precio_alta!D38</f>
        <v>HONOR X7D 256GB 5G</v>
      </c>
      <c r="F4946" s="69">
        <f>precio_alta!E38</f>
        <v>879</v>
      </c>
      <c r="G4946" s="69" t="str">
        <f>precio_alta!F38</f>
        <v>Android</v>
      </c>
      <c r="H4946" s="69" t="s">
        <v>188</v>
      </c>
      <c r="I4946" t="s">
        <v>44</v>
      </c>
      <c r="J4946" s="69">
        <f>precio_alta!Y38</f>
        <v>935</v>
      </c>
    </row>
    <row r="4947" spans="1:10" x14ac:dyDescent="0.3">
      <c r="A4947" t="str">
        <f t="shared" si="77"/>
        <v>HONOR X7E PLUS 256GB 5GMax Negocios + Ilimitado 159.90CUOTA</v>
      </c>
      <c r="B4947" s="69" t="str">
        <f>precio_alta!A39</f>
        <v>Corriente</v>
      </c>
      <c r="C4947" s="69" t="str">
        <f>precio_alta!B39</f>
        <v>5G</v>
      </c>
      <c r="D4947" s="69" t="str">
        <f>precio_alta!C39</f>
        <v>HONOR</v>
      </c>
      <c r="E4947" s="69" t="str">
        <f>precio_alta!D39</f>
        <v>HONOR X7E PLUS 256GB 5G</v>
      </c>
      <c r="F4947" s="69">
        <f>precio_alta!E39</f>
        <v>1179</v>
      </c>
      <c r="G4947" s="69" t="str">
        <f>precio_alta!F39</f>
        <v>Android</v>
      </c>
      <c r="H4947" s="69" t="s">
        <v>188</v>
      </c>
      <c r="I4947" t="s">
        <v>44</v>
      </c>
      <c r="J4947" s="69">
        <f>precio_alta!Y39</f>
        <v>1247</v>
      </c>
    </row>
    <row r="4948" spans="1:10" x14ac:dyDescent="0.3">
      <c r="A4948" t="str">
        <f t="shared" si="77"/>
        <v>HONOR X8C 256GB 5GMax Negocios + Ilimitado 159.90CUOTA</v>
      </c>
      <c r="B4948" s="69" t="str">
        <f>precio_alta!A40</f>
        <v>Corriente</v>
      </c>
      <c r="C4948" s="69" t="str">
        <f>precio_alta!B40</f>
        <v>5G</v>
      </c>
      <c r="D4948" s="69" t="str">
        <f>precio_alta!C40</f>
        <v>HONOR</v>
      </c>
      <c r="E4948" s="69" t="str">
        <f>precio_alta!D40</f>
        <v>HONOR X8C 256GB 5G</v>
      </c>
      <c r="F4948" s="69">
        <f>precio_alta!E40</f>
        <v>1189</v>
      </c>
      <c r="G4948" s="69" t="str">
        <f>precio_alta!F40</f>
        <v>Android</v>
      </c>
      <c r="H4948" s="69" t="s">
        <v>188</v>
      </c>
      <c r="I4948" t="s">
        <v>44</v>
      </c>
      <c r="J4948" s="69">
        <f>precio_alta!Y40</f>
        <v>1259</v>
      </c>
    </row>
    <row r="4949" spans="1:10" x14ac:dyDescent="0.3">
      <c r="A4949" t="str">
        <f t="shared" si="77"/>
        <v>HUAWEI WATCH KIDS 4 PROMax Negocios + Ilimitado 159.90CUOTA</v>
      </c>
      <c r="B4949" s="69" t="str">
        <f>precio_alta!A41</f>
        <v>Corriente</v>
      </c>
      <c r="C4949" s="69" t="str">
        <f>precio_alta!B41</f>
        <v>4G</v>
      </c>
      <c r="D4949" s="69" t="str">
        <f>precio_alta!C41</f>
        <v>HUAWEI</v>
      </c>
      <c r="E4949" s="69" t="str">
        <f>precio_alta!D41</f>
        <v>HUAWEI WATCH KIDS 4 PRO</v>
      </c>
      <c r="F4949" s="69">
        <f>precio_alta!E41</f>
        <v>649</v>
      </c>
      <c r="G4949" s="69" t="str">
        <f>precio_alta!F41</f>
        <v>Android</v>
      </c>
      <c r="H4949" s="69" t="s">
        <v>188</v>
      </c>
      <c r="I4949" t="s">
        <v>44</v>
      </c>
      <c r="J4949" s="69">
        <f>precio_alta!Y41</f>
        <v>683</v>
      </c>
    </row>
    <row r="4950" spans="1:10" x14ac:dyDescent="0.3">
      <c r="A4950" t="str">
        <f t="shared" si="77"/>
        <v>MOTOROLA MOTO EDGE 60 512GB 5GMax Negocios + Ilimitado 159.90CUOTA</v>
      </c>
      <c r="B4950" s="69" t="str">
        <f>precio_alta!A42</f>
        <v>Corriente</v>
      </c>
      <c r="C4950" s="69" t="str">
        <f>precio_alta!B42</f>
        <v>5G</v>
      </c>
      <c r="D4950" s="69" t="str">
        <f>precio_alta!C42</f>
        <v>MOTOROLA</v>
      </c>
      <c r="E4950" s="69" t="str">
        <f>precio_alta!D42</f>
        <v>MOTOROLA MOTO EDGE 60 512GB 5G</v>
      </c>
      <c r="F4950" s="69">
        <f>precio_alta!E42</f>
        <v>1989</v>
      </c>
      <c r="G4950" s="69" t="str">
        <f>precio_alta!F42</f>
        <v>Android</v>
      </c>
      <c r="H4950" s="69" t="s">
        <v>188</v>
      </c>
      <c r="I4950" t="s">
        <v>44</v>
      </c>
      <c r="J4950" s="69">
        <f>precio_alta!Y42</f>
        <v>2099</v>
      </c>
    </row>
    <row r="4951" spans="1:10" x14ac:dyDescent="0.3">
      <c r="A4951" t="str">
        <f t="shared" si="77"/>
        <v>MOTOROLA MOTO EDGE 60 FUSION 256GB 5GMax Negocios + Ilimitado 159.90CUOTA</v>
      </c>
      <c r="B4951" s="69" t="str">
        <f>precio_alta!A43</f>
        <v>Corriente</v>
      </c>
      <c r="C4951" s="69" t="str">
        <f>precio_alta!B43</f>
        <v>5G</v>
      </c>
      <c r="D4951" s="69" t="str">
        <f>precio_alta!C43</f>
        <v>MOTOROLA</v>
      </c>
      <c r="E4951" s="69" t="str">
        <f>precio_alta!D43</f>
        <v>MOTOROLA MOTO EDGE 60 FUSION 256GB 5G</v>
      </c>
      <c r="F4951" s="69">
        <f>precio_alta!E43</f>
        <v>1439</v>
      </c>
      <c r="G4951" s="69" t="str">
        <f>precio_alta!F43</f>
        <v>Android</v>
      </c>
      <c r="H4951" s="69" t="s">
        <v>188</v>
      </c>
      <c r="I4951" t="s">
        <v>44</v>
      </c>
      <c r="J4951" s="69">
        <f>precio_alta!Y43</f>
        <v>1511</v>
      </c>
    </row>
    <row r="4952" spans="1:10" x14ac:dyDescent="0.3">
      <c r="A4952" t="str">
        <f t="shared" si="77"/>
        <v>MOTOROLA MOTO EDGE 60 PRO 512GB 5GMax Negocios + Ilimitado 159.90CUOTA</v>
      </c>
      <c r="B4952" s="69" t="str">
        <f>precio_alta!A44</f>
        <v>Corriente</v>
      </c>
      <c r="C4952" s="69" t="str">
        <f>precio_alta!B44</f>
        <v>5G</v>
      </c>
      <c r="D4952" s="69" t="str">
        <f>precio_alta!C44</f>
        <v>MOTOROLA</v>
      </c>
      <c r="E4952" s="69" t="str">
        <f>precio_alta!D44</f>
        <v>MOTOROLA MOTO EDGE 60 PRO 512GB 5G</v>
      </c>
      <c r="F4952" s="69">
        <f>precio_alta!E44</f>
        <v>2649</v>
      </c>
      <c r="G4952" s="69" t="str">
        <f>precio_alta!F44</f>
        <v>Android</v>
      </c>
      <c r="H4952" s="69" t="s">
        <v>188</v>
      </c>
      <c r="I4952" t="s">
        <v>44</v>
      </c>
      <c r="J4952" s="69">
        <f>precio_alta!Y44</f>
        <v>2795</v>
      </c>
    </row>
    <row r="4953" spans="1:10" x14ac:dyDescent="0.3">
      <c r="A4953" t="str">
        <f t="shared" si="77"/>
        <v>MOTOROLA MOTO EDGE 70 512GB 5GMax Negocios + Ilimitado 159.90CUOTA</v>
      </c>
      <c r="B4953" s="69" t="str">
        <f>precio_alta!A45</f>
        <v>Corriente</v>
      </c>
      <c r="C4953" s="69" t="str">
        <f>precio_alta!B45</f>
        <v>5G</v>
      </c>
      <c r="D4953" s="69" t="str">
        <f>precio_alta!C45</f>
        <v>MOTOROLA</v>
      </c>
      <c r="E4953" s="69" t="str">
        <f>precio_alta!D45</f>
        <v>MOTOROLA MOTO EDGE 70 512GB 5G</v>
      </c>
      <c r="F4953" s="69">
        <f>precio_alta!E45</f>
        <v>2549</v>
      </c>
      <c r="G4953" s="69" t="str">
        <f>precio_alta!F45</f>
        <v>Android</v>
      </c>
      <c r="H4953" s="69" t="s">
        <v>188</v>
      </c>
      <c r="I4953" t="s">
        <v>44</v>
      </c>
      <c r="J4953" s="69">
        <f>precio_alta!Y45</f>
        <v>2675</v>
      </c>
    </row>
    <row r="4954" spans="1:10" x14ac:dyDescent="0.3">
      <c r="A4954" t="str">
        <f t="shared" si="77"/>
        <v>MOTOROLA MOTO EDGE 70 FUSION 256GB 5GMax Negocios + Ilimitado 159.90CUOTA</v>
      </c>
      <c r="B4954" s="69" t="str">
        <f>precio_alta!A46</f>
        <v>Corriente</v>
      </c>
      <c r="C4954" s="69" t="str">
        <f>precio_alta!B46</f>
        <v>5G</v>
      </c>
      <c r="D4954" s="69" t="str">
        <f>precio_alta!C46</f>
        <v>MOTOROLA</v>
      </c>
      <c r="E4954" s="69" t="str">
        <f>precio_alta!D46</f>
        <v>MOTOROLA MOTO EDGE 70 FUSION 256GB 5G</v>
      </c>
      <c r="F4954" s="69">
        <f>precio_alta!E46</f>
        <v>1899</v>
      </c>
      <c r="G4954" s="69" t="str">
        <f>precio_alta!F46</f>
        <v>Android</v>
      </c>
      <c r="H4954" s="69" t="s">
        <v>188</v>
      </c>
      <c r="I4954" t="s">
        <v>44</v>
      </c>
      <c r="J4954" s="69">
        <f>precio_alta!Y46</f>
        <v>1991</v>
      </c>
    </row>
    <row r="4955" spans="1:10" x14ac:dyDescent="0.3">
      <c r="A4955" t="str">
        <f t="shared" si="77"/>
        <v>MOTOROLA MOTO EDGE 70 PRO 512GB 5GMax Negocios + Ilimitado 159.90CUOTA</v>
      </c>
      <c r="B4955" s="69" t="str">
        <f>precio_alta!A47</f>
        <v>Corriente</v>
      </c>
      <c r="C4955" s="69" t="str">
        <f>precio_alta!B47</f>
        <v>5G</v>
      </c>
      <c r="D4955" s="69" t="str">
        <f>precio_alta!C47</f>
        <v>MOTOROLA</v>
      </c>
      <c r="E4955" s="69" t="str">
        <f>precio_alta!D47</f>
        <v>MOTOROLA MOTO EDGE 70 PRO 512GB 5G</v>
      </c>
      <c r="F4955" s="69">
        <f>precio_alta!E47</f>
        <v>3619</v>
      </c>
      <c r="G4955" s="69" t="str">
        <f>precio_alta!F47</f>
        <v>Android</v>
      </c>
      <c r="H4955" s="69" t="s">
        <v>188</v>
      </c>
      <c r="I4955" t="s">
        <v>44</v>
      </c>
      <c r="J4955" s="69">
        <f>precio_alta!Y47</f>
        <v>3815</v>
      </c>
    </row>
    <row r="4956" spans="1:10" x14ac:dyDescent="0.3">
      <c r="A4956" t="str">
        <f t="shared" si="77"/>
        <v>MOTOROLA MOTO G06 128GBMax Negocios + Ilimitado 159.90CUOTA</v>
      </c>
      <c r="B4956" s="69" t="str">
        <f>precio_alta!A48</f>
        <v>Corriente</v>
      </c>
      <c r="C4956" s="69" t="str">
        <f>precio_alta!B48</f>
        <v>4G</v>
      </c>
      <c r="D4956" s="69" t="str">
        <f>precio_alta!C48</f>
        <v>MOTOROLA</v>
      </c>
      <c r="E4956" s="69" t="str">
        <f>precio_alta!D48</f>
        <v>MOTOROLA MOTO G06 128GB</v>
      </c>
      <c r="F4956" s="69">
        <f>precio_alta!E48</f>
        <v>619</v>
      </c>
      <c r="G4956" s="69" t="str">
        <f>precio_alta!F48</f>
        <v>Android</v>
      </c>
      <c r="H4956" s="69" t="s">
        <v>188</v>
      </c>
      <c r="I4956" t="s">
        <v>44</v>
      </c>
      <c r="J4956" s="69">
        <f>precio_alta!Y48</f>
        <v>659</v>
      </c>
    </row>
    <row r="4957" spans="1:10" x14ac:dyDescent="0.3">
      <c r="A4957" t="str">
        <f t="shared" si="77"/>
        <v>MOTOROLA MOTO G06 256GBMax Negocios + Ilimitado 159.90CUOTA</v>
      </c>
      <c r="B4957" s="69" t="str">
        <f>precio_alta!A49</f>
        <v>Corriente</v>
      </c>
      <c r="C4957" s="69" t="str">
        <f>precio_alta!B49</f>
        <v>4G</v>
      </c>
      <c r="D4957" s="69" t="str">
        <f>precio_alta!C49</f>
        <v>MOTOROLA</v>
      </c>
      <c r="E4957" s="69" t="str">
        <f>precio_alta!D49</f>
        <v>MOTOROLA MOTO G06 256GB</v>
      </c>
      <c r="F4957" s="69">
        <f>precio_alta!E49</f>
        <v>649</v>
      </c>
      <c r="G4957" s="69" t="str">
        <f>precio_alta!F49</f>
        <v>Android</v>
      </c>
      <c r="H4957" s="69" t="s">
        <v>188</v>
      </c>
      <c r="I4957" t="s">
        <v>44</v>
      </c>
      <c r="J4957" s="69">
        <f>precio_alta!Y49</f>
        <v>683</v>
      </c>
    </row>
    <row r="4958" spans="1:10" x14ac:dyDescent="0.3">
      <c r="A4958" t="str">
        <f t="shared" si="77"/>
        <v>MOTOROLA MOTO G15 256GBMax Negocios + Ilimitado 159.90CUOTA</v>
      </c>
      <c r="B4958" s="69" t="str">
        <f>precio_alta!A50</f>
        <v>Corriente</v>
      </c>
      <c r="C4958" s="69" t="str">
        <f>precio_alta!B50</f>
        <v>4G</v>
      </c>
      <c r="D4958" s="69" t="str">
        <f>precio_alta!C50</f>
        <v>MOTOROLA</v>
      </c>
      <c r="E4958" s="69" t="str">
        <f>precio_alta!D50</f>
        <v>MOTOROLA MOTO G15 256GB</v>
      </c>
      <c r="F4958" s="69">
        <f>precio_alta!E50</f>
        <v>719</v>
      </c>
      <c r="G4958" s="69" t="str">
        <f>precio_alta!F50</f>
        <v>Android</v>
      </c>
      <c r="H4958" s="69" t="s">
        <v>188</v>
      </c>
      <c r="I4958" t="s">
        <v>44</v>
      </c>
      <c r="J4958" s="69">
        <f>precio_alta!Y50</f>
        <v>755</v>
      </c>
    </row>
    <row r="4959" spans="1:10" x14ac:dyDescent="0.3">
      <c r="A4959" t="str">
        <f t="shared" si="77"/>
        <v>MOTOROLA MOTO G17 256GBMax Negocios + Ilimitado 159.90CUOTA</v>
      </c>
      <c r="B4959" s="69" t="str">
        <f>precio_alta!A51</f>
        <v>Corriente</v>
      </c>
      <c r="C4959" s="69" t="str">
        <f>precio_alta!B51</f>
        <v>4G</v>
      </c>
      <c r="D4959" s="69" t="str">
        <f>precio_alta!C51</f>
        <v>MOTOROLA</v>
      </c>
      <c r="E4959" s="69" t="str">
        <f>precio_alta!D51</f>
        <v>MOTOROLA MOTO G17 256GB</v>
      </c>
      <c r="F4959" s="69">
        <f>precio_alta!E51</f>
        <v>779</v>
      </c>
      <c r="G4959" s="69" t="str">
        <f>precio_alta!F51</f>
        <v>Android</v>
      </c>
      <c r="H4959" s="69" t="s">
        <v>188</v>
      </c>
      <c r="I4959" t="s">
        <v>44</v>
      </c>
      <c r="J4959" s="69">
        <f>precio_alta!Y51</f>
        <v>827</v>
      </c>
    </row>
    <row r="4960" spans="1:10" x14ac:dyDescent="0.3">
      <c r="A4960" t="str">
        <f t="shared" si="77"/>
        <v>MOTOROLA MOTO G47 128GB 5GMax Negocios + Ilimitado 159.90CUOTA</v>
      </c>
      <c r="B4960" s="69" t="str">
        <f>precio_alta!A52</f>
        <v>Corriente</v>
      </c>
      <c r="C4960" s="69" t="str">
        <f>precio_alta!B52</f>
        <v>5G</v>
      </c>
      <c r="D4960" s="69" t="str">
        <f>precio_alta!C52</f>
        <v>MOTOROLA</v>
      </c>
      <c r="E4960" s="69" t="str">
        <f>precio_alta!D52</f>
        <v>MOTOROLA MOTO G47 128GB 5G</v>
      </c>
      <c r="F4960" s="69">
        <f>precio_alta!E52</f>
        <v>949</v>
      </c>
      <c r="G4960" s="69" t="str">
        <f>precio_alta!F52</f>
        <v>Android</v>
      </c>
      <c r="H4960" s="69" t="s">
        <v>188</v>
      </c>
      <c r="I4960" t="s">
        <v>44</v>
      </c>
      <c r="J4960" s="69">
        <f>precio_alta!Y52</f>
        <v>995</v>
      </c>
    </row>
    <row r="4961" spans="1:10" x14ac:dyDescent="0.3">
      <c r="A4961" t="str">
        <f t="shared" si="77"/>
        <v>MOTOROLA MOTO G56 256GB 5GMax Negocios + Ilimitado 159.90CUOTA</v>
      </c>
      <c r="B4961" s="69" t="str">
        <f>precio_alta!A53</f>
        <v>Corriente</v>
      </c>
      <c r="C4961" s="69" t="str">
        <f>precio_alta!B53</f>
        <v>5G</v>
      </c>
      <c r="D4961" s="69" t="str">
        <f>precio_alta!C53</f>
        <v>MOTOROLA</v>
      </c>
      <c r="E4961" s="69" t="str">
        <f>precio_alta!D53</f>
        <v>MOTOROLA MOTO G56 256GB 5G</v>
      </c>
      <c r="F4961" s="69">
        <f>precio_alta!E53</f>
        <v>969</v>
      </c>
      <c r="G4961" s="69" t="str">
        <f>precio_alta!F53</f>
        <v>Android</v>
      </c>
      <c r="H4961" s="69" t="s">
        <v>188</v>
      </c>
      <c r="I4961" t="s">
        <v>44</v>
      </c>
      <c r="J4961" s="69">
        <f>precio_alta!Y53</f>
        <v>1019</v>
      </c>
    </row>
    <row r="4962" spans="1:10" x14ac:dyDescent="0.3">
      <c r="A4962" t="str">
        <f t="shared" si="77"/>
        <v>MOTOROLA MOTO G67 256GB 5GMax Negocios + Ilimitado 159.90CUOTA</v>
      </c>
      <c r="B4962" s="69" t="str">
        <f>precio_alta!A54</f>
        <v>Corriente</v>
      </c>
      <c r="C4962" s="69" t="str">
        <f>precio_alta!B54</f>
        <v>5G</v>
      </c>
      <c r="D4962" s="69" t="str">
        <f>precio_alta!C54</f>
        <v>MOTOROLA</v>
      </c>
      <c r="E4962" s="69" t="str">
        <f>precio_alta!D54</f>
        <v>MOTOROLA MOTO G67 256GB 5G</v>
      </c>
      <c r="F4962" s="69">
        <f>precio_alta!E54</f>
        <v>1269</v>
      </c>
      <c r="G4962" s="69" t="str">
        <f>precio_alta!F54</f>
        <v>Android</v>
      </c>
      <c r="H4962" s="69" t="s">
        <v>188</v>
      </c>
      <c r="I4962" t="s">
        <v>44</v>
      </c>
      <c r="J4962" s="69">
        <f>precio_alta!Y54</f>
        <v>1343</v>
      </c>
    </row>
    <row r="4963" spans="1:10" x14ac:dyDescent="0.3">
      <c r="A4963" t="str">
        <f t="shared" si="77"/>
        <v>MOTOROLA MOTO G77 256GB 5GMax Negocios + Ilimitado 159.90CUOTA</v>
      </c>
      <c r="B4963" s="69" t="str">
        <f>precio_alta!A55</f>
        <v>Corriente</v>
      </c>
      <c r="C4963" s="69" t="str">
        <f>precio_alta!B55</f>
        <v>5G</v>
      </c>
      <c r="D4963" s="69" t="str">
        <f>precio_alta!C55</f>
        <v>MOTOROLA</v>
      </c>
      <c r="E4963" s="69" t="str">
        <f>precio_alta!D55</f>
        <v>MOTOROLA MOTO G77 256GB 5G</v>
      </c>
      <c r="F4963" s="69">
        <f>precio_alta!E55</f>
        <v>1519</v>
      </c>
      <c r="G4963" s="69" t="str">
        <f>precio_alta!F55</f>
        <v>Android</v>
      </c>
      <c r="H4963" s="69" t="s">
        <v>188</v>
      </c>
      <c r="I4963" t="s">
        <v>44</v>
      </c>
      <c r="J4963" s="69">
        <f>precio_alta!Y55</f>
        <v>1595</v>
      </c>
    </row>
    <row r="4964" spans="1:10" x14ac:dyDescent="0.3">
      <c r="A4964" t="str">
        <f t="shared" si="77"/>
        <v>MOTOROLA MOTO RAZR 60 512GB 5GMax Negocios + Ilimitado 159.90CUOTA</v>
      </c>
      <c r="B4964" s="69" t="str">
        <f>precio_alta!A56</f>
        <v>Corriente</v>
      </c>
      <c r="C4964" s="69" t="str">
        <f>precio_alta!B56</f>
        <v>5G</v>
      </c>
      <c r="D4964" s="69" t="str">
        <f>precio_alta!C56</f>
        <v>MOTOROLA</v>
      </c>
      <c r="E4964" s="69" t="str">
        <f>precio_alta!D56</f>
        <v>MOTOROLA MOTO RAZR 60 512GB 5G</v>
      </c>
      <c r="F4964" s="69">
        <f>precio_alta!E56</f>
        <v>3789</v>
      </c>
      <c r="G4964" s="69" t="str">
        <f>precio_alta!F56</f>
        <v>Android</v>
      </c>
      <c r="H4964" s="69" t="s">
        <v>188</v>
      </c>
      <c r="I4964" t="s">
        <v>44</v>
      </c>
      <c r="J4964" s="69">
        <f>precio_alta!Y56</f>
        <v>3995</v>
      </c>
    </row>
    <row r="4965" spans="1:10" x14ac:dyDescent="0.3">
      <c r="A4965" t="str">
        <f t="shared" si="77"/>
        <v>MOTOROLA MOTO RAZR 70 512GB 5GMax Negocios + Ilimitado 159.90CUOTA</v>
      </c>
      <c r="B4965" s="69" t="str">
        <f>precio_alta!A57</f>
        <v>Corriente</v>
      </c>
      <c r="C4965" s="69" t="str">
        <f>precio_alta!B57</f>
        <v>5G</v>
      </c>
      <c r="D4965" s="69" t="str">
        <f>precio_alta!C57</f>
        <v>MOTOROLA</v>
      </c>
      <c r="E4965" s="69" t="str">
        <f>precio_alta!D57</f>
        <v>MOTOROLA MOTO RAZR 70 512GB 5G</v>
      </c>
      <c r="F4965" s="69">
        <f>precio_alta!E57</f>
        <v>4089</v>
      </c>
      <c r="G4965" s="69" t="str">
        <f>precio_alta!F57</f>
        <v>Android</v>
      </c>
      <c r="H4965" s="69" t="s">
        <v>188</v>
      </c>
      <c r="I4965" t="s">
        <v>44</v>
      </c>
      <c r="J4965" s="69">
        <f>precio_alta!Y57</f>
        <v>4307</v>
      </c>
    </row>
    <row r="4966" spans="1:10" x14ac:dyDescent="0.3">
      <c r="A4966" t="str">
        <f t="shared" si="77"/>
        <v>OPPO A5 256GBMax Negocios + Ilimitado 159.90CUOTA</v>
      </c>
      <c r="B4966" s="69" t="str">
        <f>precio_alta!A58</f>
        <v>Corriente</v>
      </c>
      <c r="C4966" s="69" t="str">
        <f>precio_alta!B58</f>
        <v>4G</v>
      </c>
      <c r="D4966" s="69" t="str">
        <f>precio_alta!C58</f>
        <v>OPPO</v>
      </c>
      <c r="E4966" s="69" t="str">
        <f>precio_alta!D58</f>
        <v>OPPO A5 256GB</v>
      </c>
      <c r="F4966" s="69">
        <f>precio_alta!E58</f>
        <v>849</v>
      </c>
      <c r="G4966" s="69" t="str">
        <f>precio_alta!F58</f>
        <v>Android</v>
      </c>
      <c r="H4966" s="69" t="s">
        <v>188</v>
      </c>
      <c r="I4966" t="s">
        <v>44</v>
      </c>
      <c r="J4966" s="69">
        <f>precio_alta!Y58</f>
        <v>887</v>
      </c>
    </row>
    <row r="4967" spans="1:10" x14ac:dyDescent="0.3">
      <c r="A4967" t="str">
        <f t="shared" si="77"/>
        <v>OPPO A5 256GB 5GMax Negocios + Ilimitado 159.90CUOTA</v>
      </c>
      <c r="B4967" s="69" t="str">
        <f>precio_alta!A59</f>
        <v>Corriente</v>
      </c>
      <c r="C4967" s="69" t="str">
        <f>precio_alta!B59</f>
        <v>5G</v>
      </c>
      <c r="D4967" s="69" t="str">
        <f>precio_alta!C59</f>
        <v>OPPO</v>
      </c>
      <c r="E4967" s="69" t="str">
        <f>precio_alta!D59</f>
        <v>OPPO A5 256GB 5G</v>
      </c>
      <c r="F4967" s="69">
        <f>precio_alta!E59</f>
        <v>1319</v>
      </c>
      <c r="G4967" s="69" t="str">
        <f>precio_alta!F59</f>
        <v>Android</v>
      </c>
      <c r="H4967" s="69" t="s">
        <v>188</v>
      </c>
      <c r="I4967" t="s">
        <v>44</v>
      </c>
      <c r="J4967" s="69">
        <f>precio_alta!Y59</f>
        <v>1391</v>
      </c>
    </row>
    <row r="4968" spans="1:10" x14ac:dyDescent="0.3">
      <c r="A4968" t="str">
        <f t="shared" si="77"/>
        <v>OPPO A5X 128GBMax Negocios + Ilimitado 159.90CUOTA</v>
      </c>
      <c r="B4968" s="69" t="str">
        <f>precio_alta!A60</f>
        <v>Corriente</v>
      </c>
      <c r="C4968" s="69" t="str">
        <f>precio_alta!B60</f>
        <v>4G</v>
      </c>
      <c r="D4968" s="69" t="str">
        <f>precio_alta!C60</f>
        <v>OPPO</v>
      </c>
      <c r="E4968" s="69" t="str">
        <f>precio_alta!D60</f>
        <v>OPPO A5X 128GB</v>
      </c>
      <c r="F4968" s="69">
        <f>precio_alta!E60</f>
        <v>659</v>
      </c>
      <c r="G4968" s="69" t="str">
        <f>precio_alta!F60</f>
        <v>Android</v>
      </c>
      <c r="H4968" s="69" t="s">
        <v>188</v>
      </c>
      <c r="I4968" t="s">
        <v>44</v>
      </c>
      <c r="J4968" s="69">
        <f>precio_alta!Y60</f>
        <v>695</v>
      </c>
    </row>
    <row r="4969" spans="1:10" x14ac:dyDescent="0.3">
      <c r="A4969" t="str">
        <f t="shared" si="77"/>
        <v>OPPO A6 PRO 256GB 5GMax Negocios + Ilimitado 159.90CUOTA</v>
      </c>
      <c r="B4969" s="69" t="str">
        <f>precio_alta!A61</f>
        <v>Corriente</v>
      </c>
      <c r="C4969" s="69" t="str">
        <f>precio_alta!B61</f>
        <v>5G</v>
      </c>
      <c r="D4969" s="69" t="str">
        <f>precio_alta!C61</f>
        <v>OPPO</v>
      </c>
      <c r="E4969" s="69" t="str">
        <f>precio_alta!D61</f>
        <v>OPPO A6 PRO 256GB 5G</v>
      </c>
      <c r="F4969" s="69">
        <f>precio_alta!E61</f>
        <v>1779</v>
      </c>
      <c r="G4969" s="69" t="str">
        <f>precio_alta!F61</f>
        <v>Android</v>
      </c>
      <c r="H4969" s="69" t="s">
        <v>188</v>
      </c>
      <c r="I4969" t="s">
        <v>44</v>
      </c>
      <c r="J4969" s="69">
        <f>precio_alta!Y61</f>
        <v>1871</v>
      </c>
    </row>
    <row r="4970" spans="1:10" x14ac:dyDescent="0.3">
      <c r="A4970" t="str">
        <f t="shared" si="77"/>
        <v>OPPO A6T 128GBMax Negocios + Ilimitado 159.90CUOTA</v>
      </c>
      <c r="B4970" s="69" t="str">
        <f>precio_alta!A62</f>
        <v>Corriente</v>
      </c>
      <c r="C4970" s="69" t="str">
        <f>precio_alta!B62</f>
        <v>4G</v>
      </c>
      <c r="D4970" s="69" t="str">
        <f>precio_alta!C62</f>
        <v>OPPO</v>
      </c>
      <c r="E4970" s="69" t="str">
        <f>precio_alta!D62</f>
        <v>OPPO A6T 128GB</v>
      </c>
      <c r="F4970" s="69">
        <f>precio_alta!E62</f>
        <v>789</v>
      </c>
      <c r="G4970" s="69" t="str">
        <f>precio_alta!F62</f>
        <v>Android</v>
      </c>
      <c r="H4970" s="69" t="s">
        <v>188</v>
      </c>
      <c r="I4970" t="s">
        <v>44</v>
      </c>
      <c r="J4970" s="69">
        <f>precio_alta!Y62</f>
        <v>827</v>
      </c>
    </row>
    <row r="4971" spans="1:10" x14ac:dyDescent="0.3">
      <c r="A4971" t="str">
        <f t="shared" si="77"/>
        <v>OPPO A6X 256GB 5GMax Negocios + Ilimitado 159.90CUOTA</v>
      </c>
      <c r="B4971" s="69" t="str">
        <f>precio_alta!A63</f>
        <v>Corriente</v>
      </c>
      <c r="C4971" s="69" t="str">
        <f>precio_alta!B63</f>
        <v>5G</v>
      </c>
      <c r="D4971" s="69" t="str">
        <f>precio_alta!C63</f>
        <v>OPPO</v>
      </c>
      <c r="E4971" s="69" t="str">
        <f>precio_alta!D63</f>
        <v>OPPO A6X 256GB 5G</v>
      </c>
      <c r="F4971" s="69">
        <f>precio_alta!E63</f>
        <v>1159</v>
      </c>
      <c r="G4971" s="69" t="str">
        <f>precio_alta!F63</f>
        <v>Android</v>
      </c>
      <c r="H4971" s="69" t="s">
        <v>188</v>
      </c>
      <c r="I4971" t="s">
        <v>44</v>
      </c>
      <c r="J4971" s="69">
        <f>precio_alta!Y63</f>
        <v>1223</v>
      </c>
    </row>
    <row r="4972" spans="1:10" x14ac:dyDescent="0.3">
      <c r="A4972" t="str">
        <f t="shared" si="77"/>
        <v>OPPO RENO 14F 256GB 5GMax Negocios + Ilimitado 159.90CUOTA</v>
      </c>
      <c r="B4972" s="69" t="str">
        <f>precio_alta!A64</f>
        <v>Corriente</v>
      </c>
      <c r="C4972" s="69" t="str">
        <f>precio_alta!B64</f>
        <v>4G</v>
      </c>
      <c r="D4972" s="69" t="str">
        <f>precio_alta!C64</f>
        <v>OPPO</v>
      </c>
      <c r="E4972" s="69" t="str">
        <f>precio_alta!D64</f>
        <v>OPPO RENO 14F 256GB 5G</v>
      </c>
      <c r="F4972" s="69">
        <f>precio_alta!E64</f>
        <v>2229</v>
      </c>
      <c r="G4972" s="69" t="str">
        <f>precio_alta!F64</f>
        <v>Android</v>
      </c>
      <c r="H4972" s="69" t="s">
        <v>188</v>
      </c>
      <c r="I4972" t="s">
        <v>44</v>
      </c>
      <c r="J4972" s="69">
        <f>precio_alta!Y64</f>
        <v>2339</v>
      </c>
    </row>
    <row r="4973" spans="1:10" x14ac:dyDescent="0.3">
      <c r="A4973" t="str">
        <f t="shared" si="77"/>
        <v>OPPO RENO 14F 512GB 5GMax Negocios + Ilimitado 159.90CUOTA</v>
      </c>
      <c r="B4973" s="69" t="str">
        <f>precio_alta!A65</f>
        <v>Corriente</v>
      </c>
      <c r="C4973" s="69" t="str">
        <f>precio_alta!B65</f>
        <v>5G</v>
      </c>
      <c r="D4973" s="69" t="str">
        <f>precio_alta!C65</f>
        <v>OPPO</v>
      </c>
      <c r="E4973" s="69" t="str">
        <f>precio_alta!D65</f>
        <v>OPPO RENO 14F 512GB 5G</v>
      </c>
      <c r="F4973" s="69">
        <f>precio_alta!E65</f>
        <v>2439</v>
      </c>
      <c r="G4973" s="69" t="str">
        <f>precio_alta!F65</f>
        <v>Android</v>
      </c>
      <c r="H4973" s="69" t="s">
        <v>188</v>
      </c>
      <c r="I4973" t="s">
        <v>44</v>
      </c>
      <c r="J4973" s="69">
        <f>precio_alta!Y65</f>
        <v>2567</v>
      </c>
    </row>
    <row r="4974" spans="1:10" x14ac:dyDescent="0.3">
      <c r="A4974" t="str">
        <f t="shared" si="77"/>
        <v>OPPO RENO 16 256GB 5GMax Negocios + Ilimitado 159.90CUOTA</v>
      </c>
      <c r="B4974" s="69" t="str">
        <f>precio_alta!A66</f>
        <v>Corriente</v>
      </c>
      <c r="C4974" s="69" t="str">
        <f>precio_alta!B66</f>
        <v>5G</v>
      </c>
      <c r="D4974" s="69" t="str">
        <f>precio_alta!C66</f>
        <v>OPPO</v>
      </c>
      <c r="E4974" s="69" t="str">
        <f>precio_alta!D66</f>
        <v>OPPO RENO 16 256GB 5G</v>
      </c>
      <c r="F4974" s="69">
        <f>precio_alta!E66</f>
        <v>3839</v>
      </c>
      <c r="G4974" s="69" t="str">
        <f>precio_alta!F66</f>
        <v>Android</v>
      </c>
      <c r="H4974" s="69" t="s">
        <v>188</v>
      </c>
      <c r="I4974" t="s">
        <v>44</v>
      </c>
      <c r="J4974" s="69">
        <f>precio_alta!Y66</f>
        <v>4043</v>
      </c>
    </row>
    <row r="4975" spans="1:10" x14ac:dyDescent="0.3">
      <c r="A4975" t="str">
        <f t="shared" si="77"/>
        <v>OPPO RENO 16F 256GB 5GMax Negocios + Ilimitado 159.90CUOTA</v>
      </c>
      <c r="B4975" s="69" t="str">
        <f>precio_alta!A67</f>
        <v>Corriente</v>
      </c>
      <c r="C4975" s="69" t="str">
        <f>precio_alta!B67</f>
        <v>5G</v>
      </c>
      <c r="D4975" s="69" t="str">
        <f>precio_alta!C67</f>
        <v>OPPO</v>
      </c>
      <c r="E4975" s="69" t="str">
        <f>precio_alta!D67</f>
        <v>OPPO RENO 16F 256GB 5G</v>
      </c>
      <c r="F4975" s="69">
        <f>precio_alta!E67</f>
        <v>3129</v>
      </c>
      <c r="G4975" s="69" t="str">
        <f>precio_alta!F67</f>
        <v>Android</v>
      </c>
      <c r="H4975" s="69" t="s">
        <v>188</v>
      </c>
      <c r="I4975" t="s">
        <v>44</v>
      </c>
      <c r="J4975" s="69">
        <f>precio_alta!Y67</f>
        <v>3287</v>
      </c>
    </row>
    <row r="4976" spans="1:10" x14ac:dyDescent="0.3">
      <c r="A4976" t="str">
        <f t="shared" si="77"/>
        <v>SAMSUNG GALAXY A07 128GBMax Negocios + Ilimitado 159.90CUOTA</v>
      </c>
      <c r="B4976" s="69" t="str">
        <f>precio_alta!A68</f>
        <v>Corriente</v>
      </c>
      <c r="C4976" s="69" t="str">
        <f>precio_alta!B68</f>
        <v>4G</v>
      </c>
      <c r="D4976" s="69" t="str">
        <f>precio_alta!C68</f>
        <v>SAMSUNG</v>
      </c>
      <c r="E4976" s="69" t="str">
        <f>precio_alta!D68</f>
        <v>SAMSUNG GALAXY A07 128GB</v>
      </c>
      <c r="F4976" s="69">
        <f>precio_alta!E68</f>
        <v>599</v>
      </c>
      <c r="G4976" s="69" t="str">
        <f>precio_alta!F68</f>
        <v>Android</v>
      </c>
      <c r="H4976" s="69" t="s">
        <v>188</v>
      </c>
      <c r="I4976" t="s">
        <v>44</v>
      </c>
      <c r="J4976" s="69">
        <f>precio_alta!Y68</f>
        <v>635</v>
      </c>
    </row>
    <row r="4977" spans="1:10" x14ac:dyDescent="0.3">
      <c r="A4977" t="str">
        <f t="shared" si="77"/>
        <v>SAMSUNG GALAXY A16 128GBMax Negocios + Ilimitado 159.90CUOTA</v>
      </c>
      <c r="B4977" s="69" t="str">
        <f>precio_alta!A69</f>
        <v>Corriente</v>
      </c>
      <c r="C4977" s="69" t="str">
        <f>precio_alta!B69</f>
        <v>4G</v>
      </c>
      <c r="D4977" s="69" t="str">
        <f>precio_alta!C69</f>
        <v>SAMSUNG</v>
      </c>
      <c r="E4977" s="69" t="str">
        <f>precio_alta!D69</f>
        <v>SAMSUNG GALAXY A16 128GB</v>
      </c>
      <c r="F4977" s="69">
        <f>precio_alta!E69</f>
        <v>659</v>
      </c>
      <c r="G4977" s="69" t="str">
        <f>precio_alta!F69</f>
        <v>Android</v>
      </c>
      <c r="H4977" s="69" t="s">
        <v>188</v>
      </c>
      <c r="I4977" t="s">
        <v>44</v>
      </c>
      <c r="J4977" s="69">
        <f>precio_alta!Y69</f>
        <v>695</v>
      </c>
    </row>
    <row r="4978" spans="1:10" x14ac:dyDescent="0.3">
      <c r="A4978" t="str">
        <f t="shared" si="77"/>
        <v>SAMSUNG GALAXY A17 128GB 5GMax Negocios + Ilimitado 159.90CUOTA</v>
      </c>
      <c r="B4978" s="69" t="str">
        <f>precio_alta!A70</f>
        <v>Corriente</v>
      </c>
      <c r="C4978" s="69" t="str">
        <f>precio_alta!B70</f>
        <v>5G</v>
      </c>
      <c r="D4978" s="69" t="str">
        <f>precio_alta!C70</f>
        <v>SAMSUNG</v>
      </c>
      <c r="E4978" s="69" t="str">
        <f>precio_alta!D70</f>
        <v>SAMSUNG GALAXY A17 128GB 5G</v>
      </c>
      <c r="F4978" s="69">
        <f>precio_alta!E70</f>
        <v>1179</v>
      </c>
      <c r="G4978" s="69" t="str">
        <f>precio_alta!F70</f>
        <v>Android</v>
      </c>
      <c r="H4978" s="69" t="s">
        <v>188</v>
      </c>
      <c r="I4978" t="s">
        <v>44</v>
      </c>
      <c r="J4978" s="69">
        <f>precio_alta!Y70</f>
        <v>1235</v>
      </c>
    </row>
    <row r="4979" spans="1:10" x14ac:dyDescent="0.3">
      <c r="A4979" t="str">
        <f t="shared" si="77"/>
        <v>SAMSUNG GALAXY A17 256GB 5GMax Negocios + Ilimitado 159.90CUOTA</v>
      </c>
      <c r="B4979" s="69" t="str">
        <f>precio_alta!A71</f>
        <v>Corriente</v>
      </c>
      <c r="C4979" s="69" t="str">
        <f>precio_alta!B71</f>
        <v>5G</v>
      </c>
      <c r="D4979" s="69" t="str">
        <f>precio_alta!C71</f>
        <v>SAMSUNG</v>
      </c>
      <c r="E4979" s="69" t="str">
        <f>precio_alta!D71</f>
        <v>SAMSUNG GALAXY A17 256GB 5G</v>
      </c>
      <c r="F4979" s="69">
        <f>precio_alta!E71</f>
        <v>1309</v>
      </c>
      <c r="G4979" s="69" t="str">
        <f>precio_alta!F71</f>
        <v>Android</v>
      </c>
      <c r="H4979" s="69" t="s">
        <v>188</v>
      </c>
      <c r="I4979" t="s">
        <v>44</v>
      </c>
      <c r="J4979" s="69">
        <f>precio_alta!Y71</f>
        <v>1319</v>
      </c>
    </row>
    <row r="4980" spans="1:10" x14ac:dyDescent="0.3">
      <c r="A4980" t="str">
        <f t="shared" si="77"/>
        <v>SAMSUNG GALAXY A26 128GB 5GMax Negocios + Ilimitado 159.90CUOTA</v>
      </c>
      <c r="B4980" s="69" t="str">
        <f>precio_alta!A72</f>
        <v>Corriente</v>
      </c>
      <c r="C4980" s="69" t="str">
        <f>precio_alta!B72</f>
        <v>5G</v>
      </c>
      <c r="D4980" s="69" t="str">
        <f>precio_alta!C72</f>
        <v>SAMSUNG</v>
      </c>
      <c r="E4980" s="69" t="str">
        <f>precio_alta!D72</f>
        <v>SAMSUNG GALAXY A26 128GB 5G</v>
      </c>
      <c r="F4980" s="69">
        <f>precio_alta!E72</f>
        <v>1169</v>
      </c>
      <c r="G4980" s="69" t="str">
        <f>precio_alta!F72</f>
        <v>Android</v>
      </c>
      <c r="H4980" s="69" t="s">
        <v>188</v>
      </c>
      <c r="I4980" t="s">
        <v>44</v>
      </c>
      <c r="J4980" s="69">
        <f>precio_alta!Y72</f>
        <v>1235</v>
      </c>
    </row>
    <row r="4981" spans="1:10" x14ac:dyDescent="0.3">
      <c r="A4981" t="str">
        <f t="shared" si="77"/>
        <v>SAMSUNG GALAXY A27 256GB 5GMax Negocios + Ilimitado 159.90CUOTA</v>
      </c>
      <c r="B4981" s="69" t="str">
        <f>precio_alta!A73</f>
        <v>Corriente</v>
      </c>
      <c r="C4981" s="69" t="str">
        <f>precio_alta!B73</f>
        <v>5G</v>
      </c>
      <c r="D4981" s="69" t="str">
        <f>precio_alta!C73</f>
        <v>SAMSUNG</v>
      </c>
      <c r="E4981" s="69" t="str">
        <f>precio_alta!D73</f>
        <v>SAMSUNG GALAXY A27 256GB 5G</v>
      </c>
      <c r="F4981" s="69">
        <f>precio_alta!E73</f>
        <v>2009</v>
      </c>
      <c r="G4981" s="69" t="str">
        <f>precio_alta!F73</f>
        <v>Android</v>
      </c>
      <c r="H4981" s="69" t="s">
        <v>188</v>
      </c>
      <c r="I4981" t="s">
        <v>44</v>
      </c>
      <c r="J4981" s="69">
        <f>precio_alta!Y73</f>
        <v>2123</v>
      </c>
    </row>
    <row r="4982" spans="1:10" x14ac:dyDescent="0.3">
      <c r="A4982" t="str">
        <f t="shared" si="77"/>
        <v>SAMSUNG GALAXY A36 128GB 5GMax Negocios + Ilimitado 159.90CUOTA</v>
      </c>
      <c r="B4982" s="69" t="str">
        <f>precio_alta!A74</f>
        <v>Corriente</v>
      </c>
      <c r="C4982" s="69" t="str">
        <f>precio_alta!B74</f>
        <v>5G</v>
      </c>
      <c r="D4982" s="69" t="str">
        <f>precio_alta!C74</f>
        <v>SAMSUNG</v>
      </c>
      <c r="E4982" s="69" t="str">
        <f>precio_alta!D74</f>
        <v>SAMSUNG GALAXY A36 128GB 5G</v>
      </c>
      <c r="F4982" s="69">
        <f>precio_alta!E74</f>
        <v>1519</v>
      </c>
      <c r="G4982" s="69" t="str">
        <f>precio_alta!F74</f>
        <v>Android</v>
      </c>
      <c r="H4982" s="69" t="s">
        <v>188</v>
      </c>
      <c r="I4982" t="s">
        <v>44</v>
      </c>
      <c r="J4982" s="69">
        <f>precio_alta!Y74</f>
        <v>1607</v>
      </c>
    </row>
    <row r="4983" spans="1:10" x14ac:dyDescent="0.3">
      <c r="A4983" t="str">
        <f t="shared" si="77"/>
        <v>SAMSUNG GALAXY A37 256GB 5GMax Negocios + Ilimitado 159.90CUOTA</v>
      </c>
      <c r="B4983" s="69" t="str">
        <f>precio_alta!A75</f>
        <v>Corriente</v>
      </c>
      <c r="C4983" s="69" t="str">
        <f>precio_alta!B75</f>
        <v>5G</v>
      </c>
      <c r="D4983" s="69" t="str">
        <f>precio_alta!C75</f>
        <v>SAMSUNG</v>
      </c>
      <c r="E4983" s="69" t="str">
        <f>precio_alta!D75</f>
        <v>SAMSUNG GALAXY A37 256GB 5G</v>
      </c>
      <c r="F4983" s="69">
        <f>precio_alta!E75</f>
        <v>2249</v>
      </c>
      <c r="G4983" s="69" t="str">
        <f>precio_alta!F75</f>
        <v>Android</v>
      </c>
      <c r="H4983" s="69" t="s">
        <v>188</v>
      </c>
      <c r="I4983" t="s">
        <v>44</v>
      </c>
      <c r="J4983" s="69">
        <f>precio_alta!Y75</f>
        <v>2363</v>
      </c>
    </row>
    <row r="4984" spans="1:10" x14ac:dyDescent="0.3">
      <c r="A4984" t="str">
        <f t="shared" si="77"/>
        <v>SAMSUNG GALAXY A56 256GB 5GMax Negocios + Ilimitado 159.90CUOTA</v>
      </c>
      <c r="B4984" s="69" t="str">
        <f>precio_alta!A76</f>
        <v>Corriente</v>
      </c>
      <c r="C4984" s="69" t="str">
        <f>precio_alta!B76</f>
        <v>5G</v>
      </c>
      <c r="D4984" s="69" t="str">
        <f>precio_alta!C76</f>
        <v>SAMSUNG</v>
      </c>
      <c r="E4984" s="69" t="str">
        <f>precio_alta!D76</f>
        <v>SAMSUNG GALAXY A56 256GB 5G</v>
      </c>
      <c r="F4984" s="69">
        <f>precio_alta!E76</f>
        <v>2109</v>
      </c>
      <c r="G4984" s="69" t="str">
        <f>precio_alta!F76</f>
        <v>Android</v>
      </c>
      <c r="H4984" s="69" t="s">
        <v>188</v>
      </c>
      <c r="I4984" t="s">
        <v>44</v>
      </c>
      <c r="J4984" s="69">
        <f>precio_alta!Y76</f>
        <v>2219</v>
      </c>
    </row>
    <row r="4985" spans="1:10" x14ac:dyDescent="0.3">
      <c r="A4985" t="str">
        <f t="shared" si="77"/>
        <v>SAMSUNG GALAXY A57 256GB 5GMax Negocios + Ilimitado 159.90CUOTA</v>
      </c>
      <c r="B4985" s="69" t="str">
        <f>precio_alta!A77</f>
        <v>Corriente</v>
      </c>
      <c r="C4985" s="69" t="str">
        <f>precio_alta!B77</f>
        <v>5G</v>
      </c>
      <c r="D4985" s="69" t="str">
        <f>precio_alta!C77</f>
        <v>SAMSUNG</v>
      </c>
      <c r="E4985" s="69" t="str">
        <f>precio_alta!D77</f>
        <v>SAMSUNG GALAXY A57 256GB 5G</v>
      </c>
      <c r="F4985" s="69">
        <f>precio_alta!E77</f>
        <v>2509</v>
      </c>
      <c r="G4985" s="69" t="str">
        <f>precio_alta!F77</f>
        <v>Android</v>
      </c>
      <c r="H4985" s="69" t="s">
        <v>188</v>
      </c>
      <c r="I4985" t="s">
        <v>44</v>
      </c>
      <c r="J4985" s="69">
        <f>precio_alta!Y77</f>
        <v>2639</v>
      </c>
    </row>
    <row r="4986" spans="1:10" x14ac:dyDescent="0.3">
      <c r="A4986" t="str">
        <f t="shared" si="77"/>
        <v>SAMSUNG GALAXY A57 512GB 5GMax Negocios + Ilimitado 159.90CUOTA</v>
      </c>
      <c r="B4986" s="69" t="str">
        <f>precio_alta!A78</f>
        <v>Corriente</v>
      </c>
      <c r="C4986" s="69" t="str">
        <f>precio_alta!B78</f>
        <v>5G</v>
      </c>
      <c r="D4986" s="69" t="str">
        <f>precio_alta!C78</f>
        <v>SAMSUNG</v>
      </c>
      <c r="E4986" s="69" t="str">
        <f>precio_alta!D78</f>
        <v>SAMSUNG GALAXY A57 512GB 5G</v>
      </c>
      <c r="F4986" s="69">
        <f>precio_alta!E78</f>
        <v>3449</v>
      </c>
      <c r="G4986" s="69" t="str">
        <f>precio_alta!F78</f>
        <v>Android</v>
      </c>
      <c r="H4986" s="69" t="s">
        <v>188</v>
      </c>
      <c r="I4986" t="s">
        <v>44</v>
      </c>
      <c r="J4986" s="69">
        <f>precio_alta!Y78</f>
        <v>3635</v>
      </c>
    </row>
    <row r="4987" spans="1:10" x14ac:dyDescent="0.3">
      <c r="A4987" t="str">
        <f t="shared" si="77"/>
        <v>SAMSUNG GALAXY S25 128GBMax Negocios + Ilimitado 159.90CUOTA</v>
      </c>
      <c r="B4987" s="69" t="str">
        <f>precio_alta!A79</f>
        <v>Corriente</v>
      </c>
      <c r="C4987" s="69" t="str">
        <f>precio_alta!B79</f>
        <v>5G</v>
      </c>
      <c r="D4987" s="69" t="str">
        <f>precio_alta!C79</f>
        <v>SAMSUNG</v>
      </c>
      <c r="E4987" s="69" t="str">
        <f>precio_alta!D79</f>
        <v>SAMSUNG GALAXY S25 128GB</v>
      </c>
      <c r="F4987" s="69">
        <f>precio_alta!E79</f>
        <v>4529</v>
      </c>
      <c r="G4987" s="69" t="str">
        <f>precio_alta!F79</f>
        <v>Android</v>
      </c>
      <c r="H4987" s="69" t="s">
        <v>188</v>
      </c>
      <c r="I4987" t="s">
        <v>44</v>
      </c>
      <c r="J4987" s="69">
        <f>precio_alta!Y79</f>
        <v>4775</v>
      </c>
    </row>
    <row r="4988" spans="1:10" x14ac:dyDescent="0.3">
      <c r="A4988" t="str">
        <f t="shared" si="77"/>
        <v>SAMSUNG GALAXY S25 FE 256GB 5GMax Negocios + Ilimitado 159.90CUOTA</v>
      </c>
      <c r="B4988" s="69" t="str">
        <f>precio_alta!A80</f>
        <v>Corriente</v>
      </c>
      <c r="C4988" s="69" t="str">
        <f>precio_alta!B80</f>
        <v>5G</v>
      </c>
      <c r="D4988" s="69" t="str">
        <f>precio_alta!C80</f>
        <v>SAMSUNG</v>
      </c>
      <c r="E4988" s="69" t="str">
        <f>precio_alta!D80</f>
        <v>SAMSUNG GALAXY S25 FE 256GB 5G</v>
      </c>
      <c r="F4988" s="69">
        <f>precio_alta!E80</f>
        <v>3429</v>
      </c>
      <c r="G4988" s="69" t="str">
        <f>precio_alta!F80</f>
        <v>Android</v>
      </c>
      <c r="H4988" s="69" t="s">
        <v>188</v>
      </c>
      <c r="I4988" t="s">
        <v>44</v>
      </c>
      <c r="J4988" s="69">
        <f>precio_alta!Y80</f>
        <v>3611</v>
      </c>
    </row>
    <row r="4989" spans="1:10" x14ac:dyDescent="0.3">
      <c r="A4989" t="str">
        <f t="shared" si="77"/>
        <v>SAMSUNG GALAXY S25 ULTRA 256GBMax Negocios + Ilimitado 159.90CUOTA</v>
      </c>
      <c r="B4989" s="69" t="str">
        <f>precio_alta!A81</f>
        <v>Corriente</v>
      </c>
      <c r="C4989" s="69" t="str">
        <f>precio_alta!B81</f>
        <v>5G</v>
      </c>
      <c r="D4989" s="69" t="str">
        <f>precio_alta!C81</f>
        <v>SAMSUNG</v>
      </c>
      <c r="E4989" s="69" t="str">
        <f>precio_alta!D81</f>
        <v>SAMSUNG GALAXY S25 ULTRA 256GB</v>
      </c>
      <c r="F4989" s="69">
        <f>precio_alta!E81</f>
        <v>6219</v>
      </c>
      <c r="G4989" s="69" t="str">
        <f>precio_alta!F81</f>
        <v>Android</v>
      </c>
      <c r="H4989" s="69" t="s">
        <v>188</v>
      </c>
      <c r="I4989" t="s">
        <v>44</v>
      </c>
      <c r="J4989" s="69">
        <f>precio_alta!Y81</f>
        <v>6551</v>
      </c>
    </row>
    <row r="4990" spans="1:10" x14ac:dyDescent="0.3">
      <c r="A4990" t="str">
        <f t="shared" si="77"/>
        <v>SAMSUNG GALAXY S26 256GB 5GMax Negocios + Ilimitado 159.90CUOTA</v>
      </c>
      <c r="B4990" s="69" t="str">
        <f>precio_alta!A82</f>
        <v>Corriente</v>
      </c>
      <c r="C4990" s="69" t="str">
        <f>precio_alta!B82</f>
        <v>5G</v>
      </c>
      <c r="D4990" s="69" t="str">
        <f>precio_alta!C82</f>
        <v>SAMSUNG</v>
      </c>
      <c r="E4990" s="69" t="str">
        <f>precio_alta!D82</f>
        <v>SAMSUNG GALAXY S26 256GB 5G</v>
      </c>
      <c r="F4990" s="69">
        <f>precio_alta!E82</f>
        <v>5029</v>
      </c>
      <c r="G4990" s="69" t="str">
        <f>precio_alta!F82</f>
        <v>Android</v>
      </c>
      <c r="H4990" s="69" t="s">
        <v>188</v>
      </c>
      <c r="I4990" t="s">
        <v>44</v>
      </c>
      <c r="J4990" s="69">
        <f>precio_alta!Y82</f>
        <v>5303</v>
      </c>
    </row>
    <row r="4991" spans="1:10" x14ac:dyDescent="0.3">
      <c r="A4991" t="str">
        <f t="shared" si="77"/>
        <v>SAMSUNG GALAXY S26 PLUS 256GB 5GMax Negocios + Ilimitado 159.90CUOTA</v>
      </c>
      <c r="B4991" s="69" t="str">
        <f>precio_alta!A83</f>
        <v>Corriente</v>
      </c>
      <c r="C4991" s="69" t="str">
        <f>precio_alta!B83</f>
        <v>5G</v>
      </c>
      <c r="D4991" s="69" t="str">
        <f>precio_alta!C83</f>
        <v>SAMSUNG</v>
      </c>
      <c r="E4991" s="69" t="str">
        <f>precio_alta!D83</f>
        <v>SAMSUNG GALAXY S26 PLUS 256GB 5G</v>
      </c>
      <c r="F4991" s="69">
        <f>precio_alta!E83</f>
        <v>6039</v>
      </c>
      <c r="G4991" s="69" t="str">
        <f>precio_alta!F83</f>
        <v>Android</v>
      </c>
      <c r="H4991" s="69" t="s">
        <v>188</v>
      </c>
      <c r="I4991" t="s">
        <v>44</v>
      </c>
      <c r="J4991" s="69">
        <f>precio_alta!Y83</f>
        <v>6359</v>
      </c>
    </row>
    <row r="4992" spans="1:10" x14ac:dyDescent="0.3">
      <c r="A4992" t="str">
        <f t="shared" si="77"/>
        <v>SAMSUNG GALAXY S26 ULTRA 256GB 5GMax Negocios + Ilimitado 159.90CUOTA</v>
      </c>
      <c r="B4992" s="69" t="str">
        <f>precio_alta!A84</f>
        <v>Corriente</v>
      </c>
      <c r="C4992" s="69" t="str">
        <f>precio_alta!B84</f>
        <v>5G</v>
      </c>
      <c r="D4992" s="69" t="str">
        <f>precio_alta!C84</f>
        <v>SAMSUNG</v>
      </c>
      <c r="E4992" s="69" t="str">
        <f>precio_alta!D84</f>
        <v>SAMSUNG GALAXY S26 ULTRA 256GB 5G</v>
      </c>
      <c r="F4992" s="69">
        <f>precio_alta!E84</f>
        <v>7039</v>
      </c>
      <c r="G4992" s="69" t="str">
        <f>precio_alta!F84</f>
        <v>Android</v>
      </c>
      <c r="H4992" s="69" t="s">
        <v>188</v>
      </c>
      <c r="I4992" t="s">
        <v>44</v>
      </c>
      <c r="J4992" s="69">
        <f>precio_alta!Y84</f>
        <v>7427</v>
      </c>
    </row>
    <row r="4993" spans="1:10" x14ac:dyDescent="0.3">
      <c r="A4993" t="str">
        <f t="shared" si="77"/>
        <v>SAMSUNG GALAXY S26FE 256GB 5GMax Negocios + Ilimitado 159.90CUOTA</v>
      </c>
      <c r="B4993" s="69" t="str">
        <f>precio_alta!A85</f>
        <v>Corriente</v>
      </c>
      <c r="C4993" s="69" t="str">
        <f>precio_alta!B85</f>
        <v>5G</v>
      </c>
      <c r="D4993" s="69" t="str">
        <f>precio_alta!C85</f>
        <v>SAMSUNG</v>
      </c>
      <c r="E4993" s="69" t="str">
        <f>precio_alta!D85</f>
        <v>SAMSUNG GALAXY S26FE 256GB 5G</v>
      </c>
      <c r="F4993" s="69">
        <f>precio_alta!E85</f>
        <v>3999</v>
      </c>
      <c r="G4993" s="69" t="str">
        <f>precio_alta!F85</f>
        <v>Android</v>
      </c>
      <c r="H4993" s="69" t="s">
        <v>188</v>
      </c>
      <c r="I4993" t="s">
        <v>44</v>
      </c>
      <c r="J4993" s="69">
        <f>precio_alta!Y85</f>
        <v>4211</v>
      </c>
    </row>
    <row r="4994" spans="1:10" x14ac:dyDescent="0.3">
      <c r="A4994" t="str">
        <f t="shared" si="77"/>
        <v>SAMSUNG GALAXY Z FLIP 7 256GB 5GMax Negocios + Ilimitado 159.90CUOTA</v>
      </c>
      <c r="B4994" s="69" t="str">
        <f>precio_alta!A86</f>
        <v>Corriente</v>
      </c>
      <c r="C4994" s="69" t="str">
        <f>precio_alta!B86</f>
        <v>5G</v>
      </c>
      <c r="D4994" s="69" t="str">
        <f>precio_alta!C86</f>
        <v>SAMSUNG</v>
      </c>
      <c r="E4994" s="69" t="str">
        <f>precio_alta!D86</f>
        <v>SAMSUNG GALAXY Z FLIP 7 256GB 5G</v>
      </c>
      <c r="F4994" s="69">
        <f>precio_alta!E86</f>
        <v>5279</v>
      </c>
      <c r="G4994" s="69" t="str">
        <f>precio_alta!F86</f>
        <v>Android</v>
      </c>
      <c r="H4994" s="69" t="s">
        <v>188</v>
      </c>
      <c r="I4994" t="s">
        <v>44</v>
      </c>
      <c r="J4994" s="69">
        <f>precio_alta!Y86</f>
        <v>5567</v>
      </c>
    </row>
    <row r="4995" spans="1:10" x14ac:dyDescent="0.3">
      <c r="A4995" t="str">
        <f t="shared" ref="A4995:A5058" si="78">CONCATENATE(E4995,I4995,H4995)</f>
        <v>SAMSUNG GALAXY Z FLIP 7 FE 128GB 5GMax Negocios + Ilimitado 159.90CUOTA</v>
      </c>
      <c r="B4995" s="69" t="str">
        <f>precio_alta!A87</f>
        <v>Corriente</v>
      </c>
      <c r="C4995" s="69" t="str">
        <f>precio_alta!B87</f>
        <v>5G</v>
      </c>
      <c r="D4995" s="69" t="str">
        <f>precio_alta!C87</f>
        <v>SAMSUNG</v>
      </c>
      <c r="E4995" s="69" t="str">
        <f>precio_alta!D87</f>
        <v>SAMSUNG GALAXY Z FLIP 7 FE 128GB 5G</v>
      </c>
      <c r="F4995" s="69">
        <f>precio_alta!E87</f>
        <v>3929</v>
      </c>
      <c r="G4995" s="69" t="str">
        <f>precio_alta!F87</f>
        <v>Android</v>
      </c>
      <c r="H4995" s="69" t="s">
        <v>188</v>
      </c>
      <c r="I4995" t="s">
        <v>44</v>
      </c>
      <c r="J4995" s="69">
        <f>precio_alta!Y87</f>
        <v>4139</v>
      </c>
    </row>
    <row r="4996" spans="1:10" x14ac:dyDescent="0.3">
      <c r="A4996" t="str">
        <f t="shared" si="78"/>
        <v>SAMSUNG GALAXY Z FOLD 5 256GBMax Negocios + Ilimitado 159.90CUOTA</v>
      </c>
      <c r="B4996" s="69" t="str">
        <f>precio_alta!A88</f>
        <v>Corriente</v>
      </c>
      <c r="C4996" s="69" t="str">
        <f>precio_alta!B88</f>
        <v>5G</v>
      </c>
      <c r="D4996" s="69" t="str">
        <f>precio_alta!C88</f>
        <v>SAMSUNG</v>
      </c>
      <c r="E4996" s="69" t="str">
        <f>precio_alta!D88</f>
        <v>SAMSUNG GALAXY Z FOLD 5 256GB</v>
      </c>
      <c r="F4996" s="69">
        <f>precio_alta!E88</f>
        <v>9299</v>
      </c>
      <c r="G4996" s="69" t="str">
        <f>precio_alta!F88</f>
        <v>Android</v>
      </c>
      <c r="H4996" s="69" t="s">
        <v>188</v>
      </c>
      <c r="I4996" t="s">
        <v>44</v>
      </c>
      <c r="J4996" s="69">
        <f>precio_alta!Y88</f>
        <v>9803</v>
      </c>
    </row>
    <row r="4997" spans="1:10" x14ac:dyDescent="0.3">
      <c r="A4997" t="str">
        <f t="shared" si="78"/>
        <v>SAMSUNG GALAXY Z FOLD 7 512GB 5GMax Negocios + Ilimitado 159.90CUOTA</v>
      </c>
      <c r="B4997" s="69" t="str">
        <f>precio_alta!A89</f>
        <v>Corriente</v>
      </c>
      <c r="C4997" s="69" t="str">
        <f>precio_alta!B89</f>
        <v>5G</v>
      </c>
      <c r="D4997" s="69" t="str">
        <f>precio_alta!C89</f>
        <v>SAMSUNG</v>
      </c>
      <c r="E4997" s="69" t="str">
        <f>precio_alta!D89</f>
        <v>SAMSUNG GALAXY Z FOLD 7 512GB 5G</v>
      </c>
      <c r="F4997" s="69">
        <f>precio_alta!E89</f>
        <v>9739</v>
      </c>
      <c r="G4997" s="69" t="str">
        <f>precio_alta!F89</f>
        <v>Android</v>
      </c>
      <c r="H4997" s="69" t="s">
        <v>188</v>
      </c>
      <c r="I4997" t="s">
        <v>44</v>
      </c>
      <c r="J4997" s="69">
        <f>precio_alta!Y89</f>
        <v>10271</v>
      </c>
    </row>
    <row r="4998" spans="1:10" x14ac:dyDescent="0.3">
      <c r="A4998" t="str">
        <f t="shared" si="78"/>
        <v>VIVO V60 LITE 256GB 5GMax Negocios + Ilimitado 159.90CUOTA</v>
      </c>
      <c r="B4998" s="69" t="str">
        <f>precio_alta!A90</f>
        <v>Corriente</v>
      </c>
      <c r="C4998" s="69" t="str">
        <f>precio_alta!B90</f>
        <v>5G</v>
      </c>
      <c r="D4998" s="69" t="str">
        <f>precio_alta!C90</f>
        <v>VIVO</v>
      </c>
      <c r="E4998" s="69" t="str">
        <f>precio_alta!D90</f>
        <v>VIVO V60 LITE 256GB 5G</v>
      </c>
      <c r="F4998" s="69">
        <f>precio_alta!E90</f>
        <v>1729</v>
      </c>
      <c r="G4998" s="69" t="str">
        <f>precio_alta!F90</f>
        <v>Android</v>
      </c>
      <c r="H4998" s="69" t="s">
        <v>188</v>
      </c>
      <c r="I4998" t="s">
        <v>44</v>
      </c>
      <c r="J4998" s="69">
        <f>precio_alta!Y90</f>
        <v>1823</v>
      </c>
    </row>
    <row r="4999" spans="1:10" x14ac:dyDescent="0.3">
      <c r="A4999" t="str">
        <f t="shared" si="78"/>
        <v>VIVO V70 512GB 5GMax Negocios + Ilimitado 159.90CUOTA</v>
      </c>
      <c r="B4999" s="69" t="str">
        <f>precio_alta!A91</f>
        <v>Corriente</v>
      </c>
      <c r="C4999" s="69" t="str">
        <f>precio_alta!B91</f>
        <v>5G</v>
      </c>
      <c r="D4999" s="69" t="str">
        <f>precio_alta!C91</f>
        <v>VIVO</v>
      </c>
      <c r="E4999" s="69" t="str">
        <f>precio_alta!D91</f>
        <v>VIVO V70 512GB 5G</v>
      </c>
      <c r="F4999" s="69">
        <f>precio_alta!E91</f>
        <v>3069</v>
      </c>
      <c r="G4999" s="69" t="str">
        <f>precio_alta!F91</f>
        <v>Android</v>
      </c>
      <c r="H4999" s="69" t="s">
        <v>188</v>
      </c>
      <c r="I4999" t="s">
        <v>44</v>
      </c>
      <c r="J4999" s="69">
        <f>precio_alta!Y91</f>
        <v>3227</v>
      </c>
    </row>
    <row r="5000" spans="1:10" x14ac:dyDescent="0.3">
      <c r="A5000" t="str">
        <f t="shared" si="78"/>
        <v>VIVO V70FE 256GB 5GMax Negocios + Ilimitado 159.90CUOTA</v>
      </c>
      <c r="B5000" s="69" t="str">
        <f>precio_alta!A92</f>
        <v>Corriente</v>
      </c>
      <c r="C5000" s="69" t="str">
        <f>precio_alta!B92</f>
        <v>5G</v>
      </c>
      <c r="D5000" s="69" t="str">
        <f>precio_alta!C92</f>
        <v>VIVO</v>
      </c>
      <c r="E5000" s="69" t="str">
        <f>precio_alta!D92</f>
        <v>VIVO V70FE 256GB 5G</v>
      </c>
      <c r="F5000" s="69">
        <f>precio_alta!E92</f>
        <v>2609</v>
      </c>
      <c r="G5000" s="69" t="str">
        <f>precio_alta!F92</f>
        <v>Android</v>
      </c>
      <c r="H5000" s="69" t="s">
        <v>188</v>
      </c>
      <c r="I5000" t="s">
        <v>44</v>
      </c>
      <c r="J5000" s="69">
        <f>precio_alta!Y92</f>
        <v>2747</v>
      </c>
    </row>
    <row r="5001" spans="1:10" x14ac:dyDescent="0.3">
      <c r="A5001" t="str">
        <f t="shared" si="78"/>
        <v>VIVO X300 PRO 512GB 5GMax Negocios + Ilimitado 159.90CUOTA</v>
      </c>
      <c r="B5001" s="69" t="str">
        <f>precio_alta!A93</f>
        <v>Corriente</v>
      </c>
      <c r="C5001" s="69" t="str">
        <f>precio_alta!B93</f>
        <v>5G</v>
      </c>
      <c r="D5001" s="69" t="str">
        <f>precio_alta!C93</f>
        <v>VIVO</v>
      </c>
      <c r="E5001" s="69" t="str">
        <f>precio_alta!D93</f>
        <v>VIVO X300 PRO 512GB 5G</v>
      </c>
      <c r="F5001" s="69">
        <f>precio_alta!E93</f>
        <v>6219</v>
      </c>
      <c r="G5001" s="69" t="str">
        <f>precio_alta!F93</f>
        <v>Android</v>
      </c>
      <c r="H5001" s="69" t="s">
        <v>188</v>
      </c>
      <c r="I5001" t="s">
        <v>44</v>
      </c>
      <c r="J5001" s="69">
        <f>precio_alta!Y93</f>
        <v>6551</v>
      </c>
    </row>
    <row r="5002" spans="1:10" x14ac:dyDescent="0.3">
      <c r="A5002" t="str">
        <f t="shared" si="78"/>
        <v>VIVO Y04 128GBMax Negocios + Ilimitado 159.90CUOTA</v>
      </c>
      <c r="B5002" s="69" t="str">
        <f>precio_alta!A94</f>
        <v>Corriente</v>
      </c>
      <c r="C5002" s="69" t="str">
        <f>precio_alta!B94</f>
        <v>4G</v>
      </c>
      <c r="D5002" s="69" t="str">
        <f>precio_alta!C94</f>
        <v>VIVO</v>
      </c>
      <c r="E5002" s="69" t="str">
        <f>precio_alta!D94</f>
        <v>VIVO Y04 128GB</v>
      </c>
      <c r="F5002" s="69">
        <f>precio_alta!E94</f>
        <v>489</v>
      </c>
      <c r="G5002" s="69" t="str">
        <f>precio_alta!F94</f>
        <v>Android</v>
      </c>
      <c r="H5002" s="69" t="s">
        <v>188</v>
      </c>
      <c r="I5002" t="s">
        <v>44</v>
      </c>
      <c r="J5002" s="69">
        <f>precio_alta!Y94</f>
        <v>515</v>
      </c>
    </row>
    <row r="5003" spans="1:10" x14ac:dyDescent="0.3">
      <c r="A5003" t="str">
        <f t="shared" si="78"/>
        <v>VIVO Y11 128GB 5GMax Negocios + Ilimitado 159.90CUOTA</v>
      </c>
      <c r="B5003" s="69" t="str">
        <f>precio_alta!A95</f>
        <v>Corriente</v>
      </c>
      <c r="C5003" s="69" t="str">
        <f>precio_alta!B95</f>
        <v>5G</v>
      </c>
      <c r="D5003" s="69" t="str">
        <f>precio_alta!C95</f>
        <v>VIVO</v>
      </c>
      <c r="E5003" s="69" t="str">
        <f>precio_alta!D95</f>
        <v>VIVO Y11 128GB 5G</v>
      </c>
      <c r="F5003" s="69">
        <f>precio_alta!E95</f>
        <v>819</v>
      </c>
      <c r="G5003" s="69" t="str">
        <f>precio_alta!F95</f>
        <v>Android</v>
      </c>
      <c r="H5003" s="69" t="s">
        <v>188</v>
      </c>
      <c r="I5003" t="s">
        <v>44</v>
      </c>
      <c r="J5003" s="69">
        <f>precio_alta!Y95</f>
        <v>863</v>
      </c>
    </row>
    <row r="5004" spans="1:10" x14ac:dyDescent="0.3">
      <c r="A5004" t="str">
        <f t="shared" si="78"/>
        <v>VIVO Y21 256GB 5GMax Negocios + Ilimitado 159.90CUOTA</v>
      </c>
      <c r="B5004" s="69" t="str">
        <f>precio_alta!A96</f>
        <v>Corriente</v>
      </c>
      <c r="C5004" s="69" t="str">
        <f>precio_alta!B96</f>
        <v>5G</v>
      </c>
      <c r="D5004" s="69" t="str">
        <f>precio_alta!C96</f>
        <v>VIVO</v>
      </c>
      <c r="E5004" s="69" t="str">
        <f>precio_alta!D96</f>
        <v>VIVO Y21 256GB 5G</v>
      </c>
      <c r="F5004" s="69">
        <f>precio_alta!E96</f>
        <v>1029</v>
      </c>
      <c r="G5004" s="69" t="str">
        <f>precio_alta!F96</f>
        <v>Android</v>
      </c>
      <c r="H5004" s="69" t="s">
        <v>188</v>
      </c>
      <c r="I5004" t="s">
        <v>44</v>
      </c>
      <c r="J5004" s="69">
        <f>precio_alta!Y96</f>
        <v>1091</v>
      </c>
    </row>
    <row r="5005" spans="1:10" x14ac:dyDescent="0.3">
      <c r="A5005" t="str">
        <f t="shared" si="78"/>
        <v>VIVO Y21D 256GBMax Negocios + Ilimitado 159.90CUOTA</v>
      </c>
      <c r="B5005" s="69" t="str">
        <f>precio_alta!A97</f>
        <v>Corriente</v>
      </c>
      <c r="C5005" s="69" t="str">
        <f>precio_alta!B97</f>
        <v>4G</v>
      </c>
      <c r="D5005" s="69" t="str">
        <f>precio_alta!C97</f>
        <v>VIVO</v>
      </c>
      <c r="E5005" s="69" t="str">
        <f>precio_alta!D97</f>
        <v>VIVO Y21D 256GB</v>
      </c>
      <c r="F5005" s="69">
        <f>precio_alta!E97</f>
        <v>849</v>
      </c>
      <c r="G5005" s="69" t="str">
        <f>precio_alta!F97</f>
        <v>Android</v>
      </c>
      <c r="H5005" s="69" t="s">
        <v>188</v>
      </c>
      <c r="I5005" t="s">
        <v>44</v>
      </c>
      <c r="J5005" s="69">
        <f>precio_alta!Y97</f>
        <v>887</v>
      </c>
    </row>
    <row r="5006" spans="1:10" x14ac:dyDescent="0.3">
      <c r="A5006" t="str">
        <f t="shared" si="78"/>
        <v>VIVO Y31 256GB 5GMax Negocios + Ilimitado 159.90CUOTA</v>
      </c>
      <c r="B5006" s="69" t="str">
        <f>precio_alta!A98</f>
        <v>Corriente</v>
      </c>
      <c r="C5006" s="69" t="str">
        <f>precio_alta!B98</f>
        <v>5G</v>
      </c>
      <c r="D5006" s="69" t="str">
        <f>precio_alta!C98</f>
        <v>VIVO</v>
      </c>
      <c r="E5006" s="69" t="str">
        <f>precio_alta!D98</f>
        <v>VIVO Y31 256GB 5G</v>
      </c>
      <c r="F5006" s="69">
        <f>precio_alta!E98</f>
        <v>1309</v>
      </c>
      <c r="G5006" s="69" t="str">
        <f>precio_alta!F98</f>
        <v>Android</v>
      </c>
      <c r="H5006" s="69" t="s">
        <v>188</v>
      </c>
      <c r="I5006" t="s">
        <v>44</v>
      </c>
      <c r="J5006" s="69">
        <f>precio_alta!Y98</f>
        <v>1379</v>
      </c>
    </row>
    <row r="5007" spans="1:10" x14ac:dyDescent="0.3">
      <c r="A5007" t="str">
        <f t="shared" si="78"/>
        <v>VIVO Y31 256GB 5G NEWMax Negocios + Ilimitado 159.90CUOTA</v>
      </c>
      <c r="B5007" s="69" t="str">
        <f>precio_alta!A99</f>
        <v>Corriente</v>
      </c>
      <c r="C5007" s="69" t="str">
        <f>precio_alta!B99</f>
        <v>5G</v>
      </c>
      <c r="D5007" s="69" t="str">
        <f>precio_alta!C99</f>
        <v>VIVO</v>
      </c>
      <c r="E5007" s="69" t="str">
        <f>precio_alta!D99</f>
        <v>VIVO Y31 256GB 5G NEW</v>
      </c>
      <c r="F5007" s="69">
        <f>precio_alta!E99</f>
        <v>1289</v>
      </c>
      <c r="G5007" s="69" t="str">
        <f>precio_alta!F99</f>
        <v>Android</v>
      </c>
      <c r="H5007" s="69" t="s">
        <v>188</v>
      </c>
      <c r="I5007" t="s">
        <v>44</v>
      </c>
      <c r="J5007" s="69">
        <f>precio_alta!Y99</f>
        <v>1355</v>
      </c>
    </row>
    <row r="5008" spans="1:10" x14ac:dyDescent="0.3">
      <c r="A5008" t="str">
        <f t="shared" si="78"/>
        <v>XIAOMI 14T 512GB 5GMax Negocios + Ilimitado 159.90CUOTA</v>
      </c>
      <c r="B5008" s="69" t="str">
        <f>precio_alta!A100</f>
        <v>Corriente</v>
      </c>
      <c r="C5008" s="69" t="str">
        <f>precio_alta!B100</f>
        <v>5G</v>
      </c>
      <c r="D5008" s="69" t="str">
        <f>precio_alta!C100</f>
        <v>XIAOMI</v>
      </c>
      <c r="E5008" s="69" t="str">
        <f>precio_alta!D100</f>
        <v>XIAOMI 14T 512GB 5G</v>
      </c>
      <c r="F5008" s="69">
        <f>precio_alta!E100</f>
        <v>2659</v>
      </c>
      <c r="G5008" s="69" t="str">
        <f>precio_alta!F100</f>
        <v>Android</v>
      </c>
      <c r="H5008" s="69" t="s">
        <v>188</v>
      </c>
      <c r="I5008" t="s">
        <v>44</v>
      </c>
      <c r="J5008" s="69">
        <f>precio_alta!Y100</f>
        <v>2795</v>
      </c>
    </row>
    <row r="5009" spans="1:10" x14ac:dyDescent="0.3">
      <c r="A5009" t="str">
        <f t="shared" si="78"/>
        <v>XIAOMI 15T 512GB 5GMax Negocios + Ilimitado 159.90CUOTA</v>
      </c>
      <c r="B5009" s="69" t="str">
        <f>precio_alta!A101</f>
        <v>Corriente</v>
      </c>
      <c r="C5009" s="69" t="str">
        <f>precio_alta!B101</f>
        <v>5G</v>
      </c>
      <c r="D5009" s="69" t="str">
        <f>precio_alta!C101</f>
        <v>XIAOMI</v>
      </c>
      <c r="E5009" s="69" t="str">
        <f>precio_alta!D101</f>
        <v>XIAOMI 15T 512GB 5G</v>
      </c>
      <c r="F5009" s="69">
        <f>precio_alta!E101</f>
        <v>2569</v>
      </c>
      <c r="G5009" s="69" t="str">
        <f>precio_alta!F101</f>
        <v>Android</v>
      </c>
      <c r="H5009" s="69" t="s">
        <v>188</v>
      </c>
      <c r="I5009" t="s">
        <v>44</v>
      </c>
      <c r="J5009" s="69">
        <f>precio_alta!Y101</f>
        <v>2711</v>
      </c>
    </row>
    <row r="5010" spans="1:10" x14ac:dyDescent="0.3">
      <c r="A5010" t="str">
        <f t="shared" si="78"/>
        <v>XIAOMI 15T PRO 512GB 5GMax Negocios + Ilimitado 159.90CUOTA</v>
      </c>
      <c r="B5010" s="69" t="str">
        <f>precio_alta!A102</f>
        <v>Corriente</v>
      </c>
      <c r="C5010" s="69" t="str">
        <f>precio_alta!B102</f>
        <v>5G</v>
      </c>
      <c r="D5010" s="69" t="str">
        <f>precio_alta!C102</f>
        <v>XIAOMI</v>
      </c>
      <c r="E5010" s="69" t="str">
        <f>precio_alta!D102</f>
        <v>XIAOMI 15T PRO 512GB 5G</v>
      </c>
      <c r="F5010" s="69">
        <f>precio_alta!E102</f>
        <v>3619</v>
      </c>
      <c r="G5010" s="69" t="str">
        <f>precio_alta!F102</f>
        <v>Android</v>
      </c>
      <c r="H5010" s="69" t="s">
        <v>188</v>
      </c>
      <c r="I5010" t="s">
        <v>44</v>
      </c>
      <c r="J5010" s="69">
        <f>precio_alta!Y102</f>
        <v>3815</v>
      </c>
    </row>
    <row r="5011" spans="1:10" x14ac:dyDescent="0.3">
      <c r="A5011" t="str">
        <f t="shared" si="78"/>
        <v>XIAOMI 17 ULTRA 512GB 5GMax Negocios + Ilimitado 159.90CUOTA</v>
      </c>
      <c r="B5011" s="69" t="str">
        <f>precio_alta!A103</f>
        <v>Corriente</v>
      </c>
      <c r="C5011" s="69" t="str">
        <f>precio_alta!B103</f>
        <v>5G</v>
      </c>
      <c r="D5011" s="69" t="str">
        <f>precio_alta!C103</f>
        <v>XIAOMI</v>
      </c>
      <c r="E5011" s="69" t="str">
        <f>precio_alta!D103</f>
        <v>XIAOMI 17 ULTRA 512GB 5G</v>
      </c>
      <c r="F5011" s="69">
        <f>precio_alta!E103</f>
        <v>6169</v>
      </c>
      <c r="G5011" s="69" t="str">
        <f>precio_alta!F103</f>
        <v>Android</v>
      </c>
      <c r="H5011" s="69" t="s">
        <v>188</v>
      </c>
      <c r="I5011" t="s">
        <v>44</v>
      </c>
      <c r="J5011" s="69">
        <f>precio_alta!Y103</f>
        <v>6503</v>
      </c>
    </row>
    <row r="5012" spans="1:10" x14ac:dyDescent="0.3">
      <c r="A5012" t="str">
        <f t="shared" si="78"/>
        <v>XIAOMI 17T 512GB 5GMax Negocios + Ilimitado 159.90CUOTA</v>
      </c>
      <c r="B5012" s="69" t="str">
        <f>precio_alta!A104</f>
        <v>Corriente</v>
      </c>
      <c r="C5012" s="69" t="str">
        <f>precio_alta!B104</f>
        <v>5G</v>
      </c>
      <c r="D5012" s="69" t="str">
        <f>precio_alta!C104</f>
        <v>XIAOMI</v>
      </c>
      <c r="E5012" s="69" t="str">
        <f>precio_alta!D104</f>
        <v>XIAOMI 17T 512GB 5G</v>
      </c>
      <c r="F5012" s="69">
        <f>precio_alta!E104</f>
        <v>3089</v>
      </c>
      <c r="G5012" s="69" t="str">
        <f>precio_alta!F104</f>
        <v>Android</v>
      </c>
      <c r="H5012" s="69" t="s">
        <v>188</v>
      </c>
      <c r="I5012" t="s">
        <v>44</v>
      </c>
      <c r="J5012" s="69">
        <f>precio_alta!Y104</f>
        <v>3263</v>
      </c>
    </row>
    <row r="5013" spans="1:10" x14ac:dyDescent="0.3">
      <c r="A5013" t="str">
        <f t="shared" si="78"/>
        <v>XIAOMI 17T PRO 512GB 5GMax Negocios + Ilimitado 159.90CUOTA</v>
      </c>
      <c r="B5013" s="69" t="str">
        <f>precio_alta!A105</f>
        <v>Corriente</v>
      </c>
      <c r="C5013" s="69" t="str">
        <f>precio_alta!B105</f>
        <v>5G</v>
      </c>
      <c r="D5013" s="69" t="str">
        <f>precio_alta!C105</f>
        <v>XIAOMI</v>
      </c>
      <c r="E5013" s="69" t="str">
        <f>precio_alta!D105</f>
        <v>XIAOMI 17T PRO 512GB 5G</v>
      </c>
      <c r="F5013" s="69">
        <f>precio_alta!E105</f>
        <v>3929</v>
      </c>
      <c r="G5013" s="69" t="str">
        <f>precio_alta!F105</f>
        <v>Android</v>
      </c>
      <c r="H5013" s="69" t="s">
        <v>188</v>
      </c>
      <c r="I5013" t="s">
        <v>44</v>
      </c>
      <c r="J5013" s="69">
        <f>precio_alta!Y105</f>
        <v>4139</v>
      </c>
    </row>
    <row r="5014" spans="1:10" x14ac:dyDescent="0.3">
      <c r="A5014" t="str">
        <f t="shared" si="78"/>
        <v>XIAOMI REDMI 15 256GBMax Negocios + Ilimitado 159.90CUOTA</v>
      </c>
      <c r="B5014" s="69" t="str">
        <f>precio_alta!A106</f>
        <v>Corriente</v>
      </c>
      <c r="C5014" s="69" t="str">
        <f>precio_alta!B106</f>
        <v>4G</v>
      </c>
      <c r="D5014" s="69" t="str">
        <f>precio_alta!C106</f>
        <v>XIAOMI</v>
      </c>
      <c r="E5014" s="69" t="str">
        <f>precio_alta!D106</f>
        <v>XIAOMI REDMI 15 256GB</v>
      </c>
      <c r="F5014" s="69">
        <f>precio_alta!E106</f>
        <v>939</v>
      </c>
      <c r="G5014" s="69" t="str">
        <f>precio_alta!F106</f>
        <v>Android</v>
      </c>
      <c r="H5014" s="69" t="s">
        <v>188</v>
      </c>
      <c r="I5014" t="s">
        <v>44</v>
      </c>
      <c r="J5014" s="69">
        <f>precio_alta!Y106</f>
        <v>995</v>
      </c>
    </row>
    <row r="5015" spans="1:10" x14ac:dyDescent="0.3">
      <c r="A5015" t="str">
        <f t="shared" si="78"/>
        <v>XIAOMI REDMI 15C 256GBMax Negocios + Ilimitado 159.90CUOTA</v>
      </c>
      <c r="B5015" s="69" t="str">
        <f>precio_alta!A107</f>
        <v>Corriente</v>
      </c>
      <c r="C5015" s="69" t="str">
        <f>precio_alta!B107</f>
        <v>4G</v>
      </c>
      <c r="D5015" s="69" t="str">
        <f>precio_alta!C107</f>
        <v>XIAOMI</v>
      </c>
      <c r="E5015" s="69" t="str">
        <f>precio_alta!D107</f>
        <v>XIAOMI REDMI 15C 256GB</v>
      </c>
      <c r="F5015" s="69">
        <f>precio_alta!E107</f>
        <v>709</v>
      </c>
      <c r="G5015" s="69" t="str">
        <f>precio_alta!F107</f>
        <v>Android</v>
      </c>
      <c r="H5015" s="69" t="s">
        <v>188</v>
      </c>
      <c r="I5015" t="s">
        <v>44</v>
      </c>
      <c r="J5015" s="69">
        <f>precio_alta!Y107</f>
        <v>743</v>
      </c>
    </row>
    <row r="5016" spans="1:10" x14ac:dyDescent="0.3">
      <c r="A5016" t="str">
        <f t="shared" si="78"/>
        <v>XIAOMI REDMI A5 128GBMax Negocios + Ilimitado 159.90CUOTA</v>
      </c>
      <c r="B5016" s="69" t="str">
        <f>precio_alta!A108</f>
        <v>Corriente</v>
      </c>
      <c r="C5016" s="69" t="str">
        <f>precio_alta!B108</f>
        <v>4G</v>
      </c>
      <c r="D5016" s="69" t="str">
        <f>precio_alta!C108</f>
        <v>XIAOMI</v>
      </c>
      <c r="E5016" s="69" t="str">
        <f>precio_alta!D108</f>
        <v>XIAOMI REDMI A5 128GB</v>
      </c>
      <c r="F5016" s="69">
        <f>precio_alta!E108</f>
        <v>379</v>
      </c>
      <c r="G5016" s="69" t="str">
        <f>precio_alta!F108</f>
        <v>Android</v>
      </c>
      <c r="H5016" s="69" t="s">
        <v>188</v>
      </c>
      <c r="I5016" t="s">
        <v>44</v>
      </c>
      <c r="J5016" s="69">
        <f>precio_alta!Y108</f>
        <v>395</v>
      </c>
    </row>
    <row r="5017" spans="1:10" x14ac:dyDescent="0.3">
      <c r="A5017" t="str">
        <f t="shared" si="78"/>
        <v>XIAOMI REDMI A7 PRO 128GBMax Negocios + Ilimitado 159.90CUOTA</v>
      </c>
      <c r="B5017" s="69" t="str">
        <f>precio_alta!A109</f>
        <v>Corriente</v>
      </c>
      <c r="C5017" s="69" t="str">
        <f>precio_alta!B109</f>
        <v>4G</v>
      </c>
      <c r="D5017" s="69" t="str">
        <f>precio_alta!C109</f>
        <v>XIAOMI</v>
      </c>
      <c r="E5017" s="69" t="str">
        <f>precio_alta!D109</f>
        <v>XIAOMI REDMI A7 PRO 128GB</v>
      </c>
      <c r="F5017" s="69">
        <f>precio_alta!E109</f>
        <v>489</v>
      </c>
      <c r="G5017" s="69" t="str">
        <f>precio_alta!F109</f>
        <v>Android</v>
      </c>
      <c r="H5017" s="69" t="s">
        <v>188</v>
      </c>
      <c r="I5017" t="s">
        <v>44</v>
      </c>
      <c r="J5017" s="69">
        <f>precio_alta!Y109</f>
        <v>515</v>
      </c>
    </row>
    <row r="5018" spans="1:10" x14ac:dyDescent="0.3">
      <c r="A5018" t="str">
        <f t="shared" si="78"/>
        <v>XIAOMI REDMI NOTE 10 PRO 128GB SEMax Negocios + Ilimitado 159.90CUOTA</v>
      </c>
      <c r="B5018" s="69" t="str">
        <f>precio_alta!A110</f>
        <v>Corriente</v>
      </c>
      <c r="C5018" s="69" t="str">
        <f>precio_alta!B110</f>
        <v>4.5G</v>
      </c>
      <c r="D5018" s="69" t="str">
        <f>precio_alta!C110</f>
        <v>XIAOMI</v>
      </c>
      <c r="E5018" s="69" t="str">
        <f>precio_alta!D110</f>
        <v>XIAOMI REDMI NOTE 10 PRO 128GB SE</v>
      </c>
      <c r="F5018" s="69">
        <f>precio_alta!E110</f>
        <v>1369</v>
      </c>
      <c r="G5018" s="69" t="str">
        <f>precio_alta!F110</f>
        <v>Android</v>
      </c>
      <c r="H5018" s="69" t="s">
        <v>188</v>
      </c>
      <c r="I5018" t="s">
        <v>44</v>
      </c>
      <c r="J5018" s="69">
        <f>precio_alta!Y110</f>
        <v>1439</v>
      </c>
    </row>
    <row r="5019" spans="1:10" x14ac:dyDescent="0.3">
      <c r="A5019" t="str">
        <f t="shared" si="78"/>
        <v>XIAOMI REDMI NOTE 12 PRO PLUS 256GB 5GMax Negocios + Ilimitado 159.90CUOTA</v>
      </c>
      <c r="B5019" s="69" t="str">
        <f>precio_alta!A111</f>
        <v>Corriente</v>
      </c>
      <c r="C5019" s="69" t="str">
        <f>precio_alta!B111</f>
        <v>5G</v>
      </c>
      <c r="D5019" s="69" t="str">
        <f>precio_alta!C111</f>
        <v>XIAOMI</v>
      </c>
      <c r="E5019" s="69" t="str">
        <f>precio_alta!D111</f>
        <v>XIAOMI REDMI NOTE 12 PRO PLUS 256GB 5G</v>
      </c>
      <c r="F5019" s="69">
        <f>precio_alta!E111</f>
        <v>2039</v>
      </c>
      <c r="G5019" s="69" t="str">
        <f>precio_alta!F111</f>
        <v>Android</v>
      </c>
      <c r="H5019" s="69" t="s">
        <v>188</v>
      </c>
      <c r="I5019" t="s">
        <v>44</v>
      </c>
      <c r="J5019" s="69">
        <f>precio_alta!Y111</f>
        <v>2147</v>
      </c>
    </row>
    <row r="5020" spans="1:10" x14ac:dyDescent="0.3">
      <c r="A5020" t="str">
        <f t="shared" si="78"/>
        <v>XIAOMI REDMI NOTE 15 256GB 5GMax Negocios + Ilimitado 159.90CUOTA</v>
      </c>
      <c r="B5020" s="69" t="str">
        <f>precio_alta!A112</f>
        <v>Corriente</v>
      </c>
      <c r="C5020" s="69" t="str">
        <f>precio_alta!B112</f>
        <v>5G</v>
      </c>
      <c r="D5020" s="69" t="str">
        <f>precio_alta!C112</f>
        <v>XIAOMI</v>
      </c>
      <c r="E5020" s="69" t="str">
        <f>precio_alta!D112</f>
        <v>XIAOMI REDMI NOTE 15 256GB 5G</v>
      </c>
      <c r="F5020" s="69">
        <f>precio_alta!E112</f>
        <v>1109</v>
      </c>
      <c r="G5020" s="69" t="str">
        <f>precio_alta!F112</f>
        <v>Android</v>
      </c>
      <c r="H5020" s="69" t="s">
        <v>188</v>
      </c>
      <c r="I5020" t="s">
        <v>44</v>
      </c>
      <c r="J5020" s="69">
        <f>precio_alta!Y112</f>
        <v>1163</v>
      </c>
    </row>
    <row r="5021" spans="1:10" x14ac:dyDescent="0.3">
      <c r="A5021" t="str">
        <f t="shared" si="78"/>
        <v>XIAOMI REDMI NOTE 15 PRO 512GB 5GMax Negocios + Ilimitado 159.90CUOTA</v>
      </c>
      <c r="B5021" s="69" t="str">
        <f>precio_alta!A113</f>
        <v>Corriente</v>
      </c>
      <c r="C5021" s="69" t="str">
        <f>precio_alta!B113</f>
        <v>5G</v>
      </c>
      <c r="D5021" s="69" t="str">
        <f>precio_alta!C113</f>
        <v>XIAOMI</v>
      </c>
      <c r="E5021" s="69" t="str">
        <f>precio_alta!D113</f>
        <v>XIAOMI REDMI NOTE 15 PRO 512GB 5G</v>
      </c>
      <c r="F5021" s="69">
        <f>precio_alta!E113</f>
        <v>1659</v>
      </c>
      <c r="G5021" s="69" t="str">
        <f>precio_alta!F113</f>
        <v>Android</v>
      </c>
      <c r="H5021" s="69" t="s">
        <v>188</v>
      </c>
      <c r="I5021" t="s">
        <v>44</v>
      </c>
      <c r="J5021" s="69">
        <f>precio_alta!Y113</f>
        <v>1751</v>
      </c>
    </row>
    <row r="5022" spans="1:10" x14ac:dyDescent="0.3">
      <c r="A5022" t="str">
        <f t="shared" si="78"/>
        <v>XIAOMI REDMI NOTE 15 PRO PLUS 512GB 5GMax Negocios + Ilimitado 159.90CUOTA</v>
      </c>
      <c r="B5022" s="69" t="str">
        <f>precio_alta!A114</f>
        <v>Corriente</v>
      </c>
      <c r="C5022" s="69" t="str">
        <f>precio_alta!B114</f>
        <v>5G</v>
      </c>
      <c r="D5022" s="69" t="str">
        <f>precio_alta!C114</f>
        <v>XIAOMI</v>
      </c>
      <c r="E5022" s="69" t="str">
        <f>precio_alta!D114</f>
        <v>XIAOMI REDMI NOTE 15 PRO PLUS 512GB 5G</v>
      </c>
      <c r="F5022" s="69">
        <f>precio_alta!E114</f>
        <v>1879</v>
      </c>
      <c r="G5022" s="69" t="str">
        <f>precio_alta!F114</f>
        <v>Android</v>
      </c>
      <c r="H5022" s="69" t="s">
        <v>188</v>
      </c>
      <c r="I5022" t="s">
        <v>44</v>
      </c>
      <c r="J5022" s="69">
        <f>precio_alta!Y114</f>
        <v>1979</v>
      </c>
    </row>
    <row r="5023" spans="1:10" x14ac:dyDescent="0.3">
      <c r="A5023" t="str">
        <f t="shared" si="78"/>
        <v>ZTE BLADE A36 64GBMax Negocios + Ilimitado 159.90CUOTA</v>
      </c>
      <c r="B5023" s="69" t="str">
        <f>precio_alta!A115</f>
        <v>Corriente</v>
      </c>
      <c r="C5023" s="69" t="str">
        <f>precio_alta!B115</f>
        <v>4G</v>
      </c>
      <c r="D5023" s="69" t="str">
        <f>precio_alta!C115</f>
        <v>ZTE</v>
      </c>
      <c r="E5023" s="69" t="str">
        <f>precio_alta!D115</f>
        <v>ZTE BLADE A36 64GB</v>
      </c>
      <c r="F5023" s="69">
        <f>precio_alta!E115</f>
        <v>439</v>
      </c>
      <c r="G5023" s="69" t="str">
        <f>precio_alta!F115</f>
        <v>Android</v>
      </c>
      <c r="H5023" s="69" t="s">
        <v>188</v>
      </c>
      <c r="I5023" t="s">
        <v>44</v>
      </c>
      <c r="J5023" s="69">
        <f>precio_alta!Y115</f>
        <v>467</v>
      </c>
    </row>
    <row r="5024" spans="1:10" x14ac:dyDescent="0.3">
      <c r="A5024" t="str">
        <f t="shared" si="78"/>
        <v>ZTE BLADE A56 PRO 128GBMax Negocios + Ilimitado 159.90CUOTA</v>
      </c>
      <c r="B5024" s="69" t="str">
        <f>precio_alta!A116</f>
        <v>Corriente</v>
      </c>
      <c r="C5024" s="69" t="str">
        <f>precio_alta!B116</f>
        <v>4G</v>
      </c>
      <c r="D5024" s="69" t="str">
        <f>precio_alta!C116</f>
        <v>ZTE</v>
      </c>
      <c r="E5024" s="69" t="str">
        <f>precio_alta!D116</f>
        <v>ZTE BLADE A56 PRO 128GB</v>
      </c>
      <c r="F5024" s="69">
        <f>precio_alta!E116</f>
        <v>439</v>
      </c>
      <c r="G5024" s="69" t="str">
        <f>precio_alta!F116</f>
        <v>Android</v>
      </c>
      <c r="H5024" s="69" t="s">
        <v>188</v>
      </c>
      <c r="I5024" t="s">
        <v>44</v>
      </c>
      <c r="J5024" s="69">
        <f>precio_alta!Y116</f>
        <v>455</v>
      </c>
    </row>
    <row r="5025" spans="1:10" x14ac:dyDescent="0.3">
      <c r="A5025" t="str">
        <f t="shared" si="78"/>
        <v>ZTE BLADE A57 PRO 128GBMax Negocios + Ilimitado 159.90CUOTA</v>
      </c>
      <c r="B5025" s="69" t="str">
        <f>precio_alta!A117</f>
        <v>Corriente</v>
      </c>
      <c r="C5025" s="69" t="str">
        <f>precio_alta!B117</f>
        <v>4G</v>
      </c>
      <c r="D5025" s="69" t="str">
        <f>precio_alta!C117</f>
        <v>ZTE</v>
      </c>
      <c r="E5025" s="69" t="str">
        <f>precio_alta!D117</f>
        <v>ZTE BLADE A57 PRO 128GB</v>
      </c>
      <c r="F5025" s="69">
        <f>precio_alta!E117</f>
        <v>559</v>
      </c>
      <c r="G5025" s="69" t="str">
        <f>precio_alta!F117</f>
        <v>Android</v>
      </c>
      <c r="H5025" s="69" t="s">
        <v>188</v>
      </c>
      <c r="I5025" t="s">
        <v>44</v>
      </c>
      <c r="J5025" s="69">
        <f>precio_alta!Y117</f>
        <v>587</v>
      </c>
    </row>
    <row r="5026" spans="1:10" x14ac:dyDescent="0.3">
      <c r="A5026" t="str">
        <f t="shared" si="78"/>
        <v>ZTE BLADE A76 256GB 5GMax Negocios + Ilimitado 159.90CUOTA</v>
      </c>
      <c r="B5026" s="69" t="str">
        <f>precio_alta!A118</f>
        <v>Corriente</v>
      </c>
      <c r="C5026" s="69" t="str">
        <f>precio_alta!B118</f>
        <v>5G</v>
      </c>
      <c r="D5026" s="69" t="str">
        <f>precio_alta!C118</f>
        <v>ZTE</v>
      </c>
      <c r="E5026" s="69" t="str">
        <f>precio_alta!D118</f>
        <v>ZTE BLADE A76 256GB 5G</v>
      </c>
      <c r="F5026" s="69">
        <f>precio_alta!E118</f>
        <v>709</v>
      </c>
      <c r="G5026" s="69" t="str">
        <f>precio_alta!F118</f>
        <v>Android</v>
      </c>
      <c r="H5026" s="69" t="s">
        <v>188</v>
      </c>
      <c r="I5026" t="s">
        <v>44</v>
      </c>
      <c r="J5026" s="69">
        <f>precio_alta!Y118</f>
        <v>743</v>
      </c>
    </row>
    <row r="5027" spans="1:10" x14ac:dyDescent="0.3">
      <c r="A5027" t="str">
        <f t="shared" si="78"/>
        <v>ZTE BLADE V70 MAX 256GBMax Negocios + Ilimitado 159.90CUOTA</v>
      </c>
      <c r="B5027" s="69" t="str">
        <f>precio_alta!A119</f>
        <v>Corriente</v>
      </c>
      <c r="C5027" s="69" t="str">
        <f>precio_alta!B119</f>
        <v>4G</v>
      </c>
      <c r="D5027" s="69" t="str">
        <f>precio_alta!C119</f>
        <v>ZTE</v>
      </c>
      <c r="E5027" s="69" t="str">
        <f>precio_alta!D119</f>
        <v>ZTE BLADE V70 MAX 256GB</v>
      </c>
      <c r="F5027" s="69">
        <f>precio_alta!E119</f>
        <v>599</v>
      </c>
      <c r="G5027" s="69" t="str">
        <f>precio_alta!F119</f>
        <v>Android</v>
      </c>
      <c r="H5027" s="69" t="s">
        <v>188</v>
      </c>
      <c r="I5027" t="s">
        <v>44</v>
      </c>
      <c r="J5027" s="69">
        <f>precio_alta!Y119</f>
        <v>635</v>
      </c>
    </row>
    <row r="5028" spans="1:10" x14ac:dyDescent="0.3">
      <c r="A5028" t="str">
        <f t="shared" si="78"/>
        <v>ZTE NUBIA AIR 256GB 5GMax Negocios + Ilimitado 159.90CUOTA</v>
      </c>
      <c r="B5028" s="69" t="str">
        <f>precio_alta!A120</f>
        <v>Corriente</v>
      </c>
      <c r="C5028" s="69" t="str">
        <f>precio_alta!B120</f>
        <v>5G</v>
      </c>
      <c r="D5028" s="69" t="str">
        <f>precio_alta!C120</f>
        <v>ZTE</v>
      </c>
      <c r="E5028" s="69" t="str">
        <f>precio_alta!D120</f>
        <v>ZTE NUBIA AIR 256GB 5G</v>
      </c>
      <c r="F5028" s="69">
        <f>precio_alta!E120</f>
        <v>1069</v>
      </c>
      <c r="G5028" s="69" t="str">
        <f>precio_alta!F120</f>
        <v>Android</v>
      </c>
      <c r="H5028" s="69" t="s">
        <v>188</v>
      </c>
      <c r="I5028" t="s">
        <v>44</v>
      </c>
      <c r="J5028" s="69">
        <f>precio_alta!Y120</f>
        <v>1127</v>
      </c>
    </row>
    <row r="5029" spans="1:10" x14ac:dyDescent="0.3">
      <c r="A5029" t="str">
        <f t="shared" si="78"/>
        <v>ZTE NUBIA AIR 512GB 5GMax Negocios + Ilimitado 159.90CUOTA</v>
      </c>
      <c r="B5029" s="69" t="str">
        <f>precio_alta!A121</f>
        <v>Corriente</v>
      </c>
      <c r="C5029" s="69" t="str">
        <f>precio_alta!B121</f>
        <v>5G</v>
      </c>
      <c r="D5029" s="69" t="str">
        <f>precio_alta!C121</f>
        <v>ZTE</v>
      </c>
      <c r="E5029" s="69" t="str">
        <f>precio_alta!D121</f>
        <v>ZTE NUBIA AIR 512GB 5G</v>
      </c>
      <c r="F5029" s="69">
        <f>precio_alta!E121</f>
        <v>1369</v>
      </c>
      <c r="G5029" s="69" t="str">
        <f>precio_alta!F121</f>
        <v>Android</v>
      </c>
      <c r="H5029" s="69" t="s">
        <v>188</v>
      </c>
      <c r="I5029" t="s">
        <v>44</v>
      </c>
      <c r="J5029" s="69">
        <f>precio_alta!Y121</f>
        <v>1439</v>
      </c>
    </row>
    <row r="5030" spans="1:10" x14ac:dyDescent="0.3">
      <c r="A5030" t="str">
        <f t="shared" si="78"/>
        <v>ZTE NUBIA NEO3 256GB 5GMax Negocios + Ilimitado 159.90CUOTA</v>
      </c>
      <c r="B5030" s="69" t="str">
        <f>precio_alta!A122</f>
        <v>Corriente</v>
      </c>
      <c r="C5030" s="69" t="str">
        <f>precio_alta!B122</f>
        <v>5G</v>
      </c>
      <c r="D5030" s="69" t="str">
        <f>precio_alta!C122</f>
        <v>ZTE</v>
      </c>
      <c r="E5030" s="69" t="str">
        <f>precio_alta!D122</f>
        <v>ZTE NUBIA NEO3 256GB 5G</v>
      </c>
      <c r="F5030" s="69">
        <f>precio_alta!E122</f>
        <v>919</v>
      </c>
      <c r="G5030" s="69" t="str">
        <f>precio_alta!F122</f>
        <v>Android</v>
      </c>
      <c r="H5030" s="69" t="s">
        <v>188</v>
      </c>
      <c r="I5030" t="s">
        <v>44</v>
      </c>
      <c r="J5030" s="69">
        <f>precio_alta!Y122</f>
        <v>971</v>
      </c>
    </row>
    <row r="5031" spans="1:10" x14ac:dyDescent="0.3">
      <c r="A5031" t="str">
        <f t="shared" si="78"/>
        <v>ZTE NUBIA NEO5 256GB 5GMax Negocios + Ilimitado 159.90CUOTA</v>
      </c>
      <c r="B5031" s="69" t="str">
        <f>precio_alta!A123</f>
        <v>Corriente</v>
      </c>
      <c r="C5031" s="69" t="str">
        <f>precio_alta!B123</f>
        <v>5G</v>
      </c>
      <c r="D5031" s="69" t="str">
        <f>precio_alta!C123</f>
        <v>ZTE</v>
      </c>
      <c r="E5031" s="69" t="str">
        <f>precio_alta!D123</f>
        <v>ZTE NUBIA NEO5 256GB 5G</v>
      </c>
      <c r="F5031" s="69">
        <f>precio_alta!E123</f>
        <v>1109</v>
      </c>
      <c r="G5031" s="69" t="str">
        <f>precio_alta!F123</f>
        <v>Android</v>
      </c>
      <c r="H5031" s="69" t="s">
        <v>188</v>
      </c>
      <c r="I5031" t="s">
        <v>44</v>
      </c>
      <c r="J5031" s="69">
        <f>precio_alta!Y123</f>
        <v>1163</v>
      </c>
    </row>
    <row r="5032" spans="1:10" x14ac:dyDescent="0.3">
      <c r="A5032" t="str">
        <f t="shared" si="78"/>
        <v>ZTE NUBIA V80 MAX 256GBMax Negocios + Ilimitado 159.90CUOTA</v>
      </c>
      <c r="B5032" s="69" t="str">
        <f>precio_alta!A124</f>
        <v>Corriente</v>
      </c>
      <c r="C5032" s="69" t="str">
        <f>precio_alta!B124</f>
        <v>4G</v>
      </c>
      <c r="D5032" s="69" t="str">
        <f>precio_alta!C124</f>
        <v>ZTE</v>
      </c>
      <c r="E5032" s="69" t="str">
        <f>precio_alta!D124</f>
        <v>ZTE NUBIA V80 MAX 256GB</v>
      </c>
      <c r="F5032" s="69">
        <f>precio_alta!E124</f>
        <v>629</v>
      </c>
      <c r="G5032" s="69" t="str">
        <f>precio_alta!F124</f>
        <v>Android</v>
      </c>
      <c r="H5032" s="69" t="s">
        <v>188</v>
      </c>
      <c r="I5032" t="s">
        <v>44</v>
      </c>
      <c r="J5032" s="69">
        <f>precio_alta!Y124</f>
        <v>659</v>
      </c>
    </row>
    <row r="5033" spans="1:10" x14ac:dyDescent="0.3">
      <c r="A5033" t="str">
        <f t="shared" si="78"/>
        <v>ZTE NUBIA V80 PRO 256GBMax Negocios + Ilimitado 159.90CUOTA</v>
      </c>
      <c r="B5033" s="69" t="str">
        <f>precio_alta!A125</f>
        <v>Corriente</v>
      </c>
      <c r="C5033" s="69" t="str">
        <f>precio_alta!B125</f>
        <v>4G</v>
      </c>
      <c r="D5033" s="69" t="str">
        <f>precio_alta!C125</f>
        <v>ZTE</v>
      </c>
      <c r="E5033" s="69" t="str">
        <f>precio_alta!D125</f>
        <v>ZTE NUBIA V80 PRO 256GB</v>
      </c>
      <c r="F5033" s="69">
        <f>precio_alta!E125</f>
        <v>659</v>
      </c>
      <c r="G5033" s="69" t="str">
        <f>precio_alta!F125</f>
        <v>Android</v>
      </c>
      <c r="H5033" s="69" t="s">
        <v>188</v>
      </c>
      <c r="I5033" t="s">
        <v>44</v>
      </c>
      <c r="J5033" s="69">
        <f>precio_alta!Y125</f>
        <v>695</v>
      </c>
    </row>
    <row r="5034" spans="1:10" x14ac:dyDescent="0.3">
      <c r="A5034" t="e">
        <f t="shared" si="78"/>
        <v>#REF!</v>
      </c>
      <c r="B5034" s="69" t="e">
        <f>precio_alta!#REF!</f>
        <v>#REF!</v>
      </c>
      <c r="C5034" s="69" t="e">
        <f>precio_alta!#REF!</f>
        <v>#REF!</v>
      </c>
      <c r="D5034" s="69" t="e">
        <f>precio_alta!#REF!</f>
        <v>#REF!</v>
      </c>
      <c r="E5034" s="69" t="e">
        <f>precio_alta!#REF!</f>
        <v>#REF!</v>
      </c>
      <c r="F5034" s="69" t="e">
        <f>precio_alta!#REF!</f>
        <v>#REF!</v>
      </c>
      <c r="G5034" s="69" t="e">
        <f>precio_alta!#REF!</f>
        <v>#REF!</v>
      </c>
      <c r="H5034" s="69" t="s">
        <v>188</v>
      </c>
      <c r="I5034" t="s">
        <v>44</v>
      </c>
      <c r="J5034" s="69" t="e">
        <f>precio_alta!#REF!</f>
        <v>#REF!</v>
      </c>
    </row>
    <row r="5035" spans="1:10" x14ac:dyDescent="0.3">
      <c r="A5035" t="e">
        <f t="shared" si="78"/>
        <v>#REF!</v>
      </c>
      <c r="B5035" s="69" t="e">
        <f>precio_alta!#REF!</f>
        <v>#REF!</v>
      </c>
      <c r="C5035" s="69" t="e">
        <f>precio_alta!#REF!</f>
        <v>#REF!</v>
      </c>
      <c r="D5035" s="69" t="e">
        <f>precio_alta!#REF!</f>
        <v>#REF!</v>
      </c>
      <c r="E5035" s="69" t="e">
        <f>precio_alta!#REF!</f>
        <v>#REF!</v>
      </c>
      <c r="F5035" s="69" t="e">
        <f>precio_alta!#REF!</f>
        <v>#REF!</v>
      </c>
      <c r="G5035" s="69" t="e">
        <f>precio_alta!#REF!</f>
        <v>#REF!</v>
      </c>
      <c r="H5035" s="69" t="s">
        <v>188</v>
      </c>
      <c r="I5035" t="s">
        <v>44</v>
      </c>
      <c r="J5035" s="69" t="e">
        <f>precio_alta!#REF!</f>
        <v>#REF!</v>
      </c>
    </row>
    <row r="5036" spans="1:10" x14ac:dyDescent="0.3">
      <c r="A5036" t="e">
        <f t="shared" si="78"/>
        <v>#REF!</v>
      </c>
      <c r="B5036" s="69" t="e">
        <f>precio_alta!#REF!</f>
        <v>#REF!</v>
      </c>
      <c r="C5036" s="69" t="e">
        <f>precio_alta!#REF!</f>
        <v>#REF!</v>
      </c>
      <c r="D5036" s="69" t="e">
        <f>precio_alta!#REF!</f>
        <v>#REF!</v>
      </c>
      <c r="E5036" s="69" t="e">
        <f>precio_alta!#REF!</f>
        <v>#REF!</v>
      </c>
      <c r="F5036" s="69" t="e">
        <f>precio_alta!#REF!</f>
        <v>#REF!</v>
      </c>
      <c r="G5036" s="69" t="e">
        <f>precio_alta!#REF!</f>
        <v>#REF!</v>
      </c>
      <c r="H5036" s="69" t="s">
        <v>188</v>
      </c>
      <c r="I5036" t="s">
        <v>44</v>
      </c>
      <c r="J5036" s="69" t="e">
        <f>precio_alta!#REF!</f>
        <v>#REF!</v>
      </c>
    </row>
    <row r="5037" spans="1:10" x14ac:dyDescent="0.3">
      <c r="A5037" t="e">
        <f t="shared" si="78"/>
        <v>#REF!</v>
      </c>
      <c r="B5037" s="69" t="e">
        <f>precio_alta!#REF!</f>
        <v>#REF!</v>
      </c>
      <c r="C5037" s="69" t="e">
        <f>precio_alta!#REF!</f>
        <v>#REF!</v>
      </c>
      <c r="D5037" s="69" t="e">
        <f>precio_alta!#REF!</f>
        <v>#REF!</v>
      </c>
      <c r="E5037" s="69" t="e">
        <f>precio_alta!#REF!</f>
        <v>#REF!</v>
      </c>
      <c r="F5037" s="69" t="e">
        <f>precio_alta!#REF!</f>
        <v>#REF!</v>
      </c>
      <c r="G5037" s="69" t="e">
        <f>precio_alta!#REF!</f>
        <v>#REF!</v>
      </c>
      <c r="H5037" s="69" t="s">
        <v>188</v>
      </c>
      <c r="I5037" t="s">
        <v>44</v>
      </c>
      <c r="J5037" s="69" t="e">
        <f>precio_alta!#REF!</f>
        <v>#REF!</v>
      </c>
    </row>
    <row r="5038" spans="1:10" x14ac:dyDescent="0.3">
      <c r="A5038" t="e">
        <f t="shared" si="78"/>
        <v>#REF!</v>
      </c>
      <c r="B5038" s="69" t="e">
        <f>precio_alta!#REF!</f>
        <v>#REF!</v>
      </c>
      <c r="C5038" s="69" t="e">
        <f>precio_alta!#REF!</f>
        <v>#REF!</v>
      </c>
      <c r="D5038" s="69" t="e">
        <f>precio_alta!#REF!</f>
        <v>#REF!</v>
      </c>
      <c r="E5038" s="69" t="e">
        <f>precio_alta!#REF!</f>
        <v>#REF!</v>
      </c>
      <c r="F5038" s="69" t="e">
        <f>precio_alta!#REF!</f>
        <v>#REF!</v>
      </c>
      <c r="G5038" s="69" t="e">
        <f>precio_alta!#REF!</f>
        <v>#REF!</v>
      </c>
      <c r="H5038" s="69" t="s">
        <v>188</v>
      </c>
      <c r="I5038" t="s">
        <v>44</v>
      </c>
      <c r="J5038" s="69" t="e">
        <f>precio_alta!#REF!</f>
        <v>#REF!</v>
      </c>
    </row>
    <row r="5039" spans="1:10" x14ac:dyDescent="0.3">
      <c r="A5039" t="e">
        <f t="shared" si="78"/>
        <v>#REF!</v>
      </c>
      <c r="B5039" s="69" t="e">
        <f>precio_alta!#REF!</f>
        <v>#REF!</v>
      </c>
      <c r="C5039" s="69" t="e">
        <f>precio_alta!#REF!</f>
        <v>#REF!</v>
      </c>
      <c r="D5039" s="69" t="e">
        <f>precio_alta!#REF!</f>
        <v>#REF!</v>
      </c>
      <c r="E5039" s="69" t="e">
        <f>precio_alta!#REF!</f>
        <v>#REF!</v>
      </c>
      <c r="F5039" s="69" t="e">
        <f>precio_alta!#REF!</f>
        <v>#REF!</v>
      </c>
      <c r="G5039" s="69" t="e">
        <f>precio_alta!#REF!</f>
        <v>#REF!</v>
      </c>
      <c r="H5039" s="69" t="s">
        <v>188</v>
      </c>
      <c r="I5039" t="s">
        <v>44</v>
      </c>
      <c r="J5039" s="69" t="e">
        <f>precio_alta!#REF!</f>
        <v>#REF!</v>
      </c>
    </row>
    <row r="5040" spans="1:10" x14ac:dyDescent="0.3">
      <c r="A5040" t="e">
        <f t="shared" si="78"/>
        <v>#REF!</v>
      </c>
      <c r="B5040" s="69" t="e">
        <f>precio_alta!#REF!</f>
        <v>#REF!</v>
      </c>
      <c r="C5040" s="69" t="e">
        <f>precio_alta!#REF!</f>
        <v>#REF!</v>
      </c>
      <c r="D5040" s="69" t="e">
        <f>precio_alta!#REF!</f>
        <v>#REF!</v>
      </c>
      <c r="E5040" s="69" t="e">
        <f>precio_alta!#REF!</f>
        <v>#REF!</v>
      </c>
      <c r="F5040" s="69" t="e">
        <f>precio_alta!#REF!</f>
        <v>#REF!</v>
      </c>
      <c r="G5040" s="69" t="e">
        <f>precio_alta!#REF!</f>
        <v>#REF!</v>
      </c>
      <c r="H5040" s="69" t="s">
        <v>188</v>
      </c>
      <c r="I5040" t="s">
        <v>44</v>
      </c>
      <c r="J5040" s="69" t="e">
        <f>precio_alta!#REF!</f>
        <v>#REF!</v>
      </c>
    </row>
    <row r="5041" spans="1:10" x14ac:dyDescent="0.3">
      <c r="A5041" t="e">
        <f t="shared" si="78"/>
        <v>#REF!</v>
      </c>
      <c r="B5041" s="69" t="e">
        <f>precio_alta!#REF!</f>
        <v>#REF!</v>
      </c>
      <c r="C5041" s="69" t="e">
        <f>precio_alta!#REF!</f>
        <v>#REF!</v>
      </c>
      <c r="D5041" s="69" t="e">
        <f>precio_alta!#REF!</f>
        <v>#REF!</v>
      </c>
      <c r="E5041" s="69" t="e">
        <f>precio_alta!#REF!</f>
        <v>#REF!</v>
      </c>
      <c r="F5041" s="69" t="e">
        <f>precio_alta!#REF!</f>
        <v>#REF!</v>
      </c>
      <c r="G5041" s="69" t="e">
        <f>precio_alta!#REF!</f>
        <v>#REF!</v>
      </c>
      <c r="H5041" s="69" t="s">
        <v>188</v>
      </c>
      <c r="I5041" t="s">
        <v>44</v>
      </c>
      <c r="J5041" s="69" t="e">
        <f>precio_alta!#REF!</f>
        <v>#REF!</v>
      </c>
    </row>
    <row r="5042" spans="1:10" x14ac:dyDescent="0.3">
      <c r="A5042" t="e">
        <f t="shared" si="78"/>
        <v>#REF!</v>
      </c>
      <c r="B5042" s="69" t="e">
        <f>precio_alta!#REF!</f>
        <v>#REF!</v>
      </c>
      <c r="C5042" s="69" t="e">
        <f>precio_alta!#REF!</f>
        <v>#REF!</v>
      </c>
      <c r="D5042" s="69" t="e">
        <f>precio_alta!#REF!</f>
        <v>#REF!</v>
      </c>
      <c r="E5042" s="69" t="e">
        <f>precio_alta!#REF!</f>
        <v>#REF!</v>
      </c>
      <c r="F5042" s="69" t="e">
        <f>precio_alta!#REF!</f>
        <v>#REF!</v>
      </c>
      <c r="G5042" s="69" t="e">
        <f>precio_alta!#REF!</f>
        <v>#REF!</v>
      </c>
      <c r="H5042" s="69" t="s">
        <v>188</v>
      </c>
      <c r="I5042" t="s">
        <v>44</v>
      </c>
      <c r="J5042" s="69" t="e">
        <f>precio_alta!#REF!</f>
        <v>#REF!</v>
      </c>
    </row>
    <row r="5043" spans="1:10" x14ac:dyDescent="0.3">
      <c r="A5043" t="e">
        <f t="shared" si="78"/>
        <v>#REF!</v>
      </c>
      <c r="B5043" s="69" t="e">
        <f>precio_alta!#REF!</f>
        <v>#REF!</v>
      </c>
      <c r="C5043" s="69" t="e">
        <f>precio_alta!#REF!</f>
        <v>#REF!</v>
      </c>
      <c r="D5043" s="69" t="e">
        <f>precio_alta!#REF!</f>
        <v>#REF!</v>
      </c>
      <c r="E5043" s="69" t="e">
        <f>precio_alta!#REF!</f>
        <v>#REF!</v>
      </c>
      <c r="F5043" s="69" t="e">
        <f>precio_alta!#REF!</f>
        <v>#REF!</v>
      </c>
      <c r="G5043" s="69" t="e">
        <f>precio_alta!#REF!</f>
        <v>#REF!</v>
      </c>
      <c r="H5043" s="69" t="s">
        <v>188</v>
      </c>
      <c r="I5043" t="s">
        <v>44</v>
      </c>
      <c r="J5043" s="69" t="e">
        <f>precio_alta!#REF!</f>
        <v>#REF!</v>
      </c>
    </row>
    <row r="5044" spans="1:10" x14ac:dyDescent="0.3">
      <c r="A5044" t="e">
        <f t="shared" si="78"/>
        <v>#REF!</v>
      </c>
      <c r="B5044" s="69" t="e">
        <f>precio_alta!#REF!</f>
        <v>#REF!</v>
      </c>
      <c r="C5044" s="69" t="e">
        <f>precio_alta!#REF!</f>
        <v>#REF!</v>
      </c>
      <c r="D5044" s="69" t="e">
        <f>precio_alta!#REF!</f>
        <v>#REF!</v>
      </c>
      <c r="E5044" s="69" t="e">
        <f>precio_alta!#REF!</f>
        <v>#REF!</v>
      </c>
      <c r="F5044" s="69" t="e">
        <f>precio_alta!#REF!</f>
        <v>#REF!</v>
      </c>
      <c r="G5044" s="69" t="e">
        <f>precio_alta!#REF!</f>
        <v>#REF!</v>
      </c>
      <c r="H5044" s="69" t="s">
        <v>188</v>
      </c>
      <c r="I5044" t="s">
        <v>44</v>
      </c>
      <c r="J5044" s="69" t="e">
        <f>precio_alta!#REF!</f>
        <v>#REF!</v>
      </c>
    </row>
    <row r="5045" spans="1:10" x14ac:dyDescent="0.3">
      <c r="A5045" t="e">
        <f t="shared" si="78"/>
        <v>#REF!</v>
      </c>
      <c r="B5045" s="69" t="e">
        <f>precio_alta!#REF!</f>
        <v>#REF!</v>
      </c>
      <c r="C5045" s="69" t="e">
        <f>precio_alta!#REF!</f>
        <v>#REF!</v>
      </c>
      <c r="D5045" s="69" t="e">
        <f>precio_alta!#REF!</f>
        <v>#REF!</v>
      </c>
      <c r="E5045" s="69" t="e">
        <f>precio_alta!#REF!</f>
        <v>#REF!</v>
      </c>
      <c r="F5045" s="69" t="e">
        <f>precio_alta!#REF!</f>
        <v>#REF!</v>
      </c>
      <c r="G5045" s="69" t="e">
        <f>precio_alta!#REF!</f>
        <v>#REF!</v>
      </c>
      <c r="H5045" s="69" t="s">
        <v>188</v>
      </c>
      <c r="I5045" t="s">
        <v>44</v>
      </c>
      <c r="J5045" s="69" t="e">
        <f>precio_alta!#REF!</f>
        <v>#REF!</v>
      </c>
    </row>
    <row r="5046" spans="1:10" x14ac:dyDescent="0.3">
      <c r="A5046" t="e">
        <f t="shared" si="78"/>
        <v>#REF!</v>
      </c>
      <c r="B5046" s="69" t="e">
        <f>precio_alta!#REF!</f>
        <v>#REF!</v>
      </c>
      <c r="C5046" s="69" t="e">
        <f>precio_alta!#REF!</f>
        <v>#REF!</v>
      </c>
      <c r="D5046" s="69" t="e">
        <f>precio_alta!#REF!</f>
        <v>#REF!</v>
      </c>
      <c r="E5046" s="69" t="e">
        <f>precio_alta!#REF!</f>
        <v>#REF!</v>
      </c>
      <c r="F5046" s="69" t="e">
        <f>precio_alta!#REF!</f>
        <v>#REF!</v>
      </c>
      <c r="G5046" s="69" t="e">
        <f>precio_alta!#REF!</f>
        <v>#REF!</v>
      </c>
      <c r="H5046" s="69" t="s">
        <v>188</v>
      </c>
      <c r="I5046" t="s">
        <v>44</v>
      </c>
      <c r="J5046" s="69" t="e">
        <f>precio_alta!#REF!</f>
        <v>#REF!</v>
      </c>
    </row>
    <row r="5047" spans="1:10" x14ac:dyDescent="0.3">
      <c r="A5047" t="str">
        <f t="shared" si="78"/>
        <v>0Max Negocios + Ilimitado 159.90CUOTA</v>
      </c>
      <c r="B5047" s="69">
        <f>precio_alta!A127</f>
        <v>0</v>
      </c>
      <c r="C5047" s="69">
        <f>precio_alta!B127</f>
        <v>0</v>
      </c>
      <c r="D5047" s="69">
        <f>precio_alta!C127</f>
        <v>0</v>
      </c>
      <c r="E5047" s="69">
        <f>precio_alta!D127</f>
        <v>0</v>
      </c>
      <c r="F5047" s="69">
        <f>precio_alta!E127</f>
        <v>0</v>
      </c>
      <c r="G5047" s="69">
        <f>precio_alta!F127</f>
        <v>0</v>
      </c>
      <c r="H5047" s="69" t="s">
        <v>188</v>
      </c>
      <c r="I5047" t="s">
        <v>44</v>
      </c>
      <c r="J5047" s="69">
        <f>precio_alta!Y127</f>
        <v>0</v>
      </c>
    </row>
    <row r="5048" spans="1:10" x14ac:dyDescent="0.3">
      <c r="A5048" t="str">
        <f t="shared" si="78"/>
        <v>0Max Negocios + Ilimitado 159.90CUOTA</v>
      </c>
      <c r="B5048" s="69">
        <f>precio_alta!A128</f>
        <v>0</v>
      </c>
      <c r="C5048" s="69">
        <f>precio_alta!B128</f>
        <v>0</v>
      </c>
      <c r="D5048" s="69">
        <f>precio_alta!C128</f>
        <v>0</v>
      </c>
      <c r="E5048" s="69">
        <f>precio_alta!D128</f>
        <v>0</v>
      </c>
      <c r="F5048" s="69">
        <f>precio_alta!E128</f>
        <v>0</v>
      </c>
      <c r="G5048" s="69">
        <f>precio_alta!F128</f>
        <v>0</v>
      </c>
      <c r="H5048" s="69" t="s">
        <v>188</v>
      </c>
      <c r="I5048" t="s">
        <v>44</v>
      </c>
      <c r="J5048" s="69">
        <f>precio_alta!Y128</f>
        <v>0</v>
      </c>
    </row>
    <row r="5049" spans="1:10" x14ac:dyDescent="0.3">
      <c r="A5049" t="str">
        <f t="shared" si="78"/>
        <v>0Max Negocios + Ilimitado 159.90CUOTA</v>
      </c>
      <c r="B5049" s="69">
        <f>precio_alta!A129</f>
        <v>0</v>
      </c>
      <c r="C5049" s="69">
        <f>precio_alta!B129</f>
        <v>0</v>
      </c>
      <c r="D5049" s="69">
        <f>precio_alta!C129</f>
        <v>0</v>
      </c>
      <c r="E5049" s="69">
        <f>precio_alta!D129</f>
        <v>0</v>
      </c>
      <c r="F5049" s="69">
        <f>precio_alta!E129</f>
        <v>0</v>
      </c>
      <c r="G5049" s="69">
        <f>precio_alta!F129</f>
        <v>0</v>
      </c>
      <c r="H5049" s="69" t="s">
        <v>188</v>
      </c>
      <c r="I5049" t="s">
        <v>44</v>
      </c>
      <c r="J5049" s="69">
        <f>precio_alta!Y129</f>
        <v>0</v>
      </c>
    </row>
    <row r="5050" spans="1:10" x14ac:dyDescent="0.3">
      <c r="A5050" t="str">
        <f t="shared" si="78"/>
        <v>0Max Negocios + Ilimitado 159.90CUOTA</v>
      </c>
      <c r="B5050" s="69">
        <f>precio_alta!A130</f>
        <v>0</v>
      </c>
      <c r="C5050" s="69">
        <f>precio_alta!B130</f>
        <v>0</v>
      </c>
      <c r="D5050" s="69">
        <f>precio_alta!C130</f>
        <v>0</v>
      </c>
      <c r="E5050" s="69">
        <f>precio_alta!D130</f>
        <v>0</v>
      </c>
      <c r="F5050" s="69">
        <f>precio_alta!E130</f>
        <v>0</v>
      </c>
      <c r="G5050" s="69">
        <f>precio_alta!F130</f>
        <v>0</v>
      </c>
      <c r="H5050" s="69" t="s">
        <v>188</v>
      </c>
      <c r="I5050" t="s">
        <v>44</v>
      </c>
      <c r="J5050" s="69">
        <f>precio_alta!Y130</f>
        <v>0</v>
      </c>
    </row>
    <row r="5051" spans="1:10" x14ac:dyDescent="0.3">
      <c r="A5051" t="str">
        <f t="shared" si="78"/>
        <v>0Max Negocios + Ilimitado 159.90CUOTA</v>
      </c>
      <c r="B5051" s="69">
        <f>precio_alta!A131</f>
        <v>0</v>
      </c>
      <c r="C5051" s="69">
        <f>precio_alta!B131</f>
        <v>0</v>
      </c>
      <c r="D5051" s="69">
        <f>precio_alta!C131</f>
        <v>0</v>
      </c>
      <c r="E5051" s="69">
        <f>precio_alta!D131</f>
        <v>0</v>
      </c>
      <c r="F5051" s="69">
        <f>precio_alta!E131</f>
        <v>0</v>
      </c>
      <c r="G5051" s="69">
        <f>precio_alta!F131</f>
        <v>0</v>
      </c>
      <c r="H5051" s="69" t="s">
        <v>188</v>
      </c>
      <c r="I5051" t="s">
        <v>44</v>
      </c>
      <c r="J5051" s="69">
        <f>precio_alta!Y131</f>
        <v>0</v>
      </c>
    </row>
    <row r="5052" spans="1:10" x14ac:dyDescent="0.3">
      <c r="A5052" t="str">
        <f t="shared" si="78"/>
        <v>0Max Negocios + Ilimitado 159.90CUOTA</v>
      </c>
      <c r="B5052" s="69">
        <f>precio_alta!A132</f>
        <v>0</v>
      </c>
      <c r="C5052" s="69">
        <f>precio_alta!B132</f>
        <v>0</v>
      </c>
      <c r="D5052" s="69">
        <f>precio_alta!C132</f>
        <v>0</v>
      </c>
      <c r="E5052" s="69">
        <f>precio_alta!D132</f>
        <v>0</v>
      </c>
      <c r="F5052" s="69">
        <f>precio_alta!E132</f>
        <v>0</v>
      </c>
      <c r="G5052" s="69">
        <f>precio_alta!F132</f>
        <v>0</v>
      </c>
      <c r="H5052" s="69" t="s">
        <v>188</v>
      </c>
      <c r="I5052" t="s">
        <v>44</v>
      </c>
      <c r="J5052" s="69">
        <f>precio_alta!Y132</f>
        <v>0</v>
      </c>
    </row>
    <row r="5053" spans="1:10" x14ac:dyDescent="0.3">
      <c r="A5053" t="str">
        <f t="shared" si="78"/>
        <v>0Max Negocios + Ilimitado 159.90CUOTA</v>
      </c>
      <c r="B5053" s="69">
        <f>precio_alta!A133</f>
        <v>0</v>
      </c>
      <c r="C5053" s="69">
        <f>precio_alta!B133</f>
        <v>0</v>
      </c>
      <c r="D5053" s="69">
        <f>precio_alta!C133</f>
        <v>0</v>
      </c>
      <c r="E5053" s="69">
        <f>precio_alta!D133</f>
        <v>0</v>
      </c>
      <c r="F5053" s="69">
        <f>precio_alta!E133</f>
        <v>0</v>
      </c>
      <c r="G5053" s="69">
        <f>precio_alta!F133</f>
        <v>0</v>
      </c>
      <c r="H5053" s="69" t="s">
        <v>188</v>
      </c>
      <c r="I5053" t="s">
        <v>44</v>
      </c>
      <c r="J5053" s="69">
        <f>precio_alta!Y133</f>
        <v>0</v>
      </c>
    </row>
    <row r="5054" spans="1:10" x14ac:dyDescent="0.3">
      <c r="A5054" t="str">
        <f t="shared" si="78"/>
        <v>0Max Negocios + Ilimitado 159.90CUOTA</v>
      </c>
      <c r="B5054" s="69">
        <f>precio_alta!A134</f>
        <v>0</v>
      </c>
      <c r="C5054" s="69">
        <f>precio_alta!B134</f>
        <v>0</v>
      </c>
      <c r="D5054" s="69">
        <f>precio_alta!C134</f>
        <v>0</v>
      </c>
      <c r="E5054" s="69">
        <f>precio_alta!D134</f>
        <v>0</v>
      </c>
      <c r="F5054" s="69">
        <f>precio_alta!E134</f>
        <v>0</v>
      </c>
      <c r="G5054" s="69">
        <f>precio_alta!F134</f>
        <v>0</v>
      </c>
      <c r="H5054" s="69" t="s">
        <v>188</v>
      </c>
      <c r="I5054" t="s">
        <v>44</v>
      </c>
      <c r="J5054" s="69">
        <f>precio_alta!Y134</f>
        <v>0</v>
      </c>
    </row>
    <row r="5055" spans="1:10" x14ac:dyDescent="0.3">
      <c r="A5055" t="str">
        <f t="shared" si="78"/>
        <v>0Max Negocios + Ilimitado 159.90CUOTA</v>
      </c>
      <c r="B5055" s="69">
        <f>precio_alta!A135</f>
        <v>0</v>
      </c>
      <c r="C5055" s="69">
        <f>precio_alta!B135</f>
        <v>0</v>
      </c>
      <c r="D5055" s="69">
        <f>precio_alta!C135</f>
        <v>0</v>
      </c>
      <c r="E5055" s="69">
        <f>precio_alta!D135</f>
        <v>0</v>
      </c>
      <c r="F5055" s="69">
        <f>precio_alta!E135</f>
        <v>0</v>
      </c>
      <c r="G5055" s="69">
        <f>precio_alta!F135</f>
        <v>0</v>
      </c>
      <c r="H5055" s="69" t="s">
        <v>188</v>
      </c>
      <c r="I5055" t="s">
        <v>44</v>
      </c>
      <c r="J5055" s="69">
        <f>precio_alta!Y135</f>
        <v>0</v>
      </c>
    </row>
    <row r="5056" spans="1:10" x14ac:dyDescent="0.3">
      <c r="A5056" t="str">
        <f t="shared" si="78"/>
        <v>0Max Negocios + Ilimitado 159.90CUOTA</v>
      </c>
      <c r="B5056" s="69">
        <f>precio_alta!A136</f>
        <v>0</v>
      </c>
      <c r="C5056" s="69">
        <f>precio_alta!B136</f>
        <v>0</v>
      </c>
      <c r="D5056" s="69">
        <f>precio_alta!C136</f>
        <v>0</v>
      </c>
      <c r="E5056" s="69">
        <f>precio_alta!D136</f>
        <v>0</v>
      </c>
      <c r="F5056" s="69">
        <f>precio_alta!E136</f>
        <v>0</v>
      </c>
      <c r="G5056" s="69">
        <f>precio_alta!F136</f>
        <v>0</v>
      </c>
      <c r="H5056" s="69" t="s">
        <v>188</v>
      </c>
      <c r="I5056" t="s">
        <v>44</v>
      </c>
      <c r="J5056" s="69">
        <f>precio_alta!Y136</f>
        <v>0</v>
      </c>
    </row>
    <row r="5057" spans="1:10" x14ac:dyDescent="0.3">
      <c r="A5057" t="str">
        <f t="shared" si="78"/>
        <v>0Max Negocios + Ilimitado 159.90CUOTA</v>
      </c>
      <c r="B5057" s="69">
        <f>precio_alta!A137</f>
        <v>0</v>
      </c>
      <c r="C5057" s="69">
        <f>precio_alta!B137</f>
        <v>0</v>
      </c>
      <c r="D5057" s="69">
        <f>precio_alta!C137</f>
        <v>0</v>
      </c>
      <c r="E5057" s="69">
        <f>precio_alta!D137</f>
        <v>0</v>
      </c>
      <c r="F5057" s="69">
        <f>precio_alta!E137</f>
        <v>0</v>
      </c>
      <c r="G5057" s="69">
        <f>precio_alta!F137</f>
        <v>0</v>
      </c>
      <c r="H5057" s="69" t="s">
        <v>188</v>
      </c>
      <c r="I5057" t="s">
        <v>44</v>
      </c>
      <c r="J5057" s="69">
        <f>precio_alta!Y137</f>
        <v>0</v>
      </c>
    </row>
    <row r="5058" spans="1:10" x14ac:dyDescent="0.3">
      <c r="A5058" t="str">
        <f t="shared" si="78"/>
        <v>0Max Negocios + Ilimitado 159.90CUOTA</v>
      </c>
      <c r="B5058" s="69">
        <f>precio_alta!A138</f>
        <v>0</v>
      </c>
      <c r="C5058" s="69">
        <f>precio_alta!B138</f>
        <v>0</v>
      </c>
      <c r="D5058" s="69">
        <f>precio_alta!C138</f>
        <v>0</v>
      </c>
      <c r="E5058" s="69">
        <f>precio_alta!D138</f>
        <v>0</v>
      </c>
      <c r="F5058" s="69">
        <f>precio_alta!E138</f>
        <v>0</v>
      </c>
      <c r="G5058" s="69">
        <f>precio_alta!F138</f>
        <v>0</v>
      </c>
      <c r="H5058" s="69" t="s">
        <v>188</v>
      </c>
      <c r="I5058" t="s">
        <v>44</v>
      </c>
      <c r="J5058" s="69">
        <f>precio_alta!Y138</f>
        <v>0</v>
      </c>
    </row>
    <row r="5059" spans="1:10" x14ac:dyDescent="0.3">
      <c r="A5059" t="str">
        <f t="shared" ref="A5059:A5122" si="79">CONCATENATE(E5059,I5059,H5059)</f>
        <v>0Max Negocios + Ilimitado 159.90CUOTA</v>
      </c>
      <c r="B5059" s="69">
        <f>precio_alta!A139</f>
        <v>0</v>
      </c>
      <c r="C5059" s="69">
        <f>precio_alta!B139</f>
        <v>0</v>
      </c>
      <c r="D5059" s="69">
        <f>precio_alta!C139</f>
        <v>0</v>
      </c>
      <c r="E5059" s="69">
        <f>precio_alta!D139</f>
        <v>0</v>
      </c>
      <c r="F5059" s="69">
        <f>precio_alta!E139</f>
        <v>0</v>
      </c>
      <c r="G5059" s="69">
        <f>precio_alta!F139</f>
        <v>0</v>
      </c>
      <c r="H5059" s="69" t="s">
        <v>188</v>
      </c>
      <c r="I5059" t="s">
        <v>44</v>
      </c>
      <c r="J5059" s="69">
        <f>precio_alta!Y139</f>
        <v>0</v>
      </c>
    </row>
    <row r="5060" spans="1:10" x14ac:dyDescent="0.3">
      <c r="A5060" t="str">
        <f t="shared" si="79"/>
        <v>0Max Negocios + Ilimitado 159.90CUOTA</v>
      </c>
      <c r="B5060" s="69">
        <f>precio_alta!A140</f>
        <v>0</v>
      </c>
      <c r="C5060" s="69">
        <f>precio_alta!B140</f>
        <v>0</v>
      </c>
      <c r="D5060" s="69">
        <f>precio_alta!C140</f>
        <v>0</v>
      </c>
      <c r="E5060" s="69">
        <f>precio_alta!D140</f>
        <v>0</v>
      </c>
      <c r="F5060" s="69">
        <f>precio_alta!E140</f>
        <v>0</v>
      </c>
      <c r="G5060" s="69">
        <f>precio_alta!F140</f>
        <v>0</v>
      </c>
      <c r="H5060" s="69" t="s">
        <v>188</v>
      </c>
      <c r="I5060" t="s">
        <v>44</v>
      </c>
      <c r="J5060" s="69">
        <f>precio_alta!Y140</f>
        <v>0</v>
      </c>
    </row>
    <row r="5061" spans="1:10" x14ac:dyDescent="0.3">
      <c r="A5061" t="str">
        <f t="shared" si="79"/>
        <v>0Max Negocios + Ilimitado 159.90CUOTA</v>
      </c>
      <c r="B5061" s="69">
        <f>precio_alta!A141</f>
        <v>0</v>
      </c>
      <c r="C5061" s="69">
        <f>precio_alta!B141</f>
        <v>0</v>
      </c>
      <c r="D5061" s="69">
        <f>precio_alta!C141</f>
        <v>0</v>
      </c>
      <c r="E5061" s="69">
        <f>precio_alta!D141</f>
        <v>0</v>
      </c>
      <c r="F5061" s="69">
        <f>precio_alta!E141</f>
        <v>0</v>
      </c>
      <c r="G5061" s="69">
        <f>precio_alta!F141</f>
        <v>0</v>
      </c>
      <c r="H5061" s="69" t="s">
        <v>188</v>
      </c>
      <c r="I5061" t="s">
        <v>44</v>
      </c>
      <c r="J5061" s="69">
        <f>precio_alta!Y141</f>
        <v>0</v>
      </c>
    </row>
    <row r="5062" spans="1:10" x14ac:dyDescent="0.3">
      <c r="A5062" t="str">
        <f t="shared" si="79"/>
        <v>0Max Negocios + Ilimitado 159.90CUOTA</v>
      </c>
      <c r="B5062" s="69">
        <f>precio_alta!A142</f>
        <v>0</v>
      </c>
      <c r="C5062" s="69">
        <f>precio_alta!B142</f>
        <v>0</v>
      </c>
      <c r="D5062" s="69">
        <f>precio_alta!C142</f>
        <v>0</v>
      </c>
      <c r="E5062" s="69">
        <f>precio_alta!D142</f>
        <v>0</v>
      </c>
      <c r="F5062" s="69">
        <f>precio_alta!E142</f>
        <v>0</v>
      </c>
      <c r="G5062" s="69">
        <f>precio_alta!F142</f>
        <v>0</v>
      </c>
      <c r="H5062" s="69" t="s">
        <v>188</v>
      </c>
      <c r="I5062" t="s">
        <v>44</v>
      </c>
      <c r="J5062" s="69">
        <f>precio_alta!Y142</f>
        <v>0</v>
      </c>
    </row>
    <row r="5063" spans="1:10" x14ac:dyDescent="0.3">
      <c r="A5063" t="str">
        <f t="shared" si="79"/>
        <v>0Max Negocios + Ilimitado 159.90CUOTA</v>
      </c>
      <c r="B5063" s="69">
        <f>precio_alta!A143</f>
        <v>0</v>
      </c>
      <c r="C5063" s="69">
        <f>precio_alta!B143</f>
        <v>0</v>
      </c>
      <c r="D5063" s="69">
        <f>precio_alta!C143</f>
        <v>0</v>
      </c>
      <c r="E5063" s="69">
        <f>precio_alta!D143</f>
        <v>0</v>
      </c>
      <c r="F5063" s="69">
        <f>precio_alta!E143</f>
        <v>0</v>
      </c>
      <c r="G5063" s="69">
        <f>precio_alta!F143</f>
        <v>0</v>
      </c>
      <c r="H5063" s="69" t="s">
        <v>188</v>
      </c>
      <c r="I5063" t="s">
        <v>44</v>
      </c>
      <c r="J5063" s="69">
        <f>precio_alta!Y143</f>
        <v>0</v>
      </c>
    </row>
    <row r="5064" spans="1:10" x14ac:dyDescent="0.3">
      <c r="A5064" t="str">
        <f t="shared" si="79"/>
        <v>0Max Negocios + Ilimitado 159.90CUOTA</v>
      </c>
      <c r="B5064" s="69">
        <f>precio_alta!A144</f>
        <v>0</v>
      </c>
      <c r="C5064" s="69">
        <f>precio_alta!B144</f>
        <v>0</v>
      </c>
      <c r="D5064" s="69">
        <f>precio_alta!C144</f>
        <v>0</v>
      </c>
      <c r="E5064" s="69">
        <f>precio_alta!D144</f>
        <v>0</v>
      </c>
      <c r="F5064" s="69">
        <f>precio_alta!E144</f>
        <v>0</v>
      </c>
      <c r="G5064" s="69">
        <f>precio_alta!F144</f>
        <v>0</v>
      </c>
      <c r="H5064" s="69" t="s">
        <v>188</v>
      </c>
      <c r="I5064" t="s">
        <v>44</v>
      </c>
      <c r="J5064" s="69">
        <f>precio_alta!Y144</f>
        <v>0</v>
      </c>
    </row>
    <row r="5065" spans="1:10" x14ac:dyDescent="0.3">
      <c r="A5065" t="str">
        <f t="shared" si="79"/>
        <v>0Max Negocios + Ilimitado 159.90CUOTA</v>
      </c>
      <c r="B5065" s="69">
        <f>precio_alta!A145</f>
        <v>0</v>
      </c>
      <c r="C5065" s="69">
        <f>precio_alta!B145</f>
        <v>0</v>
      </c>
      <c r="D5065" s="69">
        <f>precio_alta!C145</f>
        <v>0</v>
      </c>
      <c r="E5065" s="69">
        <f>precio_alta!D145</f>
        <v>0</v>
      </c>
      <c r="F5065" s="69">
        <f>precio_alta!E145</f>
        <v>0</v>
      </c>
      <c r="G5065" s="69">
        <f>precio_alta!F145</f>
        <v>0</v>
      </c>
      <c r="H5065" s="69" t="s">
        <v>188</v>
      </c>
      <c r="I5065" t="s">
        <v>44</v>
      </c>
      <c r="J5065" s="69">
        <f>precio_alta!Y145</f>
        <v>0</v>
      </c>
    </row>
    <row r="5066" spans="1:10" x14ac:dyDescent="0.3">
      <c r="A5066" t="str">
        <f t="shared" si="79"/>
        <v>0Max Negocios + Ilimitado 159.90CUOTA</v>
      </c>
      <c r="B5066" s="69">
        <f>precio_alta!A146</f>
        <v>0</v>
      </c>
      <c r="C5066" s="69">
        <f>precio_alta!B146</f>
        <v>0</v>
      </c>
      <c r="D5066" s="69">
        <f>precio_alta!C146</f>
        <v>0</v>
      </c>
      <c r="E5066" s="69">
        <f>precio_alta!D146</f>
        <v>0</v>
      </c>
      <c r="F5066" s="69">
        <f>precio_alta!E146</f>
        <v>0</v>
      </c>
      <c r="G5066" s="69">
        <f>precio_alta!F146</f>
        <v>0</v>
      </c>
      <c r="H5066" s="69" t="s">
        <v>188</v>
      </c>
      <c r="I5066" t="s">
        <v>44</v>
      </c>
      <c r="J5066" s="69">
        <f>precio_alta!Y146</f>
        <v>0</v>
      </c>
    </row>
    <row r="5067" spans="1:10" x14ac:dyDescent="0.3">
      <c r="A5067" t="str">
        <f t="shared" si="79"/>
        <v>0Max Negocios + Ilimitado 159.90CUOTA</v>
      </c>
      <c r="B5067" s="69">
        <f>precio_alta!A147</f>
        <v>0</v>
      </c>
      <c r="C5067" s="69">
        <f>precio_alta!B147</f>
        <v>0</v>
      </c>
      <c r="D5067" s="69">
        <f>precio_alta!C147</f>
        <v>0</v>
      </c>
      <c r="E5067" s="69">
        <f>precio_alta!D147</f>
        <v>0</v>
      </c>
      <c r="F5067" s="69">
        <f>precio_alta!E147</f>
        <v>0</v>
      </c>
      <c r="G5067" s="69">
        <f>precio_alta!F147</f>
        <v>0</v>
      </c>
      <c r="H5067" s="69" t="s">
        <v>188</v>
      </c>
      <c r="I5067" t="s">
        <v>44</v>
      </c>
      <c r="J5067" s="69">
        <f>precio_alta!Y147</f>
        <v>0</v>
      </c>
    </row>
    <row r="5068" spans="1:10" x14ac:dyDescent="0.3">
      <c r="A5068" t="str">
        <f t="shared" si="79"/>
        <v>0Max Negocios + Ilimitado 159.90CUOTA</v>
      </c>
      <c r="B5068" s="69">
        <f>precio_alta!A148</f>
        <v>0</v>
      </c>
      <c r="C5068" s="69">
        <f>precio_alta!B148</f>
        <v>0</v>
      </c>
      <c r="D5068" s="69">
        <f>precio_alta!C148</f>
        <v>0</v>
      </c>
      <c r="E5068" s="69">
        <f>precio_alta!D148</f>
        <v>0</v>
      </c>
      <c r="F5068" s="69">
        <f>precio_alta!E148</f>
        <v>0</v>
      </c>
      <c r="G5068" s="69">
        <f>precio_alta!F148</f>
        <v>0</v>
      </c>
      <c r="H5068" s="69" t="s">
        <v>188</v>
      </c>
      <c r="I5068" t="s">
        <v>44</v>
      </c>
      <c r="J5068" s="69">
        <f>precio_alta!Y148</f>
        <v>0</v>
      </c>
    </row>
    <row r="5069" spans="1:10" x14ac:dyDescent="0.3">
      <c r="A5069" t="str">
        <f t="shared" si="79"/>
        <v>0Max Negocios + Ilimitado 159.90CUOTA</v>
      </c>
      <c r="B5069" s="69">
        <f>precio_alta!A149</f>
        <v>0</v>
      </c>
      <c r="C5069" s="69">
        <f>precio_alta!B149</f>
        <v>0</v>
      </c>
      <c r="D5069" s="69">
        <f>precio_alta!C149</f>
        <v>0</v>
      </c>
      <c r="E5069" s="69">
        <f>precio_alta!D149</f>
        <v>0</v>
      </c>
      <c r="F5069" s="69">
        <f>precio_alta!E149</f>
        <v>0</v>
      </c>
      <c r="G5069" s="69">
        <f>precio_alta!F149</f>
        <v>0</v>
      </c>
      <c r="H5069" s="69" t="s">
        <v>188</v>
      </c>
      <c r="I5069" t="s">
        <v>44</v>
      </c>
      <c r="J5069" s="69">
        <f>precio_alta!Y149</f>
        <v>0</v>
      </c>
    </row>
    <row r="5070" spans="1:10" x14ac:dyDescent="0.3">
      <c r="A5070" t="str">
        <f t="shared" si="79"/>
        <v>0Max Negocios + Ilimitado 159.90CUOTA</v>
      </c>
      <c r="B5070" s="69">
        <f>precio_alta!A150</f>
        <v>0</v>
      </c>
      <c r="C5070" s="69">
        <f>precio_alta!B150</f>
        <v>0</v>
      </c>
      <c r="D5070" s="69">
        <f>precio_alta!C150</f>
        <v>0</v>
      </c>
      <c r="E5070" s="69">
        <f>precio_alta!D150</f>
        <v>0</v>
      </c>
      <c r="F5070" s="69">
        <f>precio_alta!E150</f>
        <v>0</v>
      </c>
      <c r="G5070" s="69">
        <f>precio_alta!F150</f>
        <v>0</v>
      </c>
      <c r="H5070" s="69" t="s">
        <v>188</v>
      </c>
      <c r="I5070" t="s">
        <v>44</v>
      </c>
      <c r="J5070" s="69">
        <f>precio_alta!Y150</f>
        <v>0</v>
      </c>
    </row>
    <row r="5071" spans="1:10" x14ac:dyDescent="0.3">
      <c r="A5071" t="str">
        <f t="shared" si="79"/>
        <v>0Max Negocios + Ilimitado 159.90CUOTA</v>
      </c>
      <c r="B5071" s="69">
        <f>precio_alta!A151</f>
        <v>0</v>
      </c>
      <c r="C5071" s="69">
        <f>precio_alta!B151</f>
        <v>0</v>
      </c>
      <c r="D5071" s="69">
        <f>precio_alta!C151</f>
        <v>0</v>
      </c>
      <c r="E5071" s="69">
        <f>precio_alta!D151</f>
        <v>0</v>
      </c>
      <c r="F5071" s="69">
        <f>precio_alta!E151</f>
        <v>0</v>
      </c>
      <c r="G5071" s="69">
        <f>precio_alta!F151</f>
        <v>0</v>
      </c>
      <c r="H5071" s="69" t="s">
        <v>188</v>
      </c>
      <c r="I5071" t="s">
        <v>44</v>
      </c>
      <c r="J5071" s="69">
        <f>precio_alta!Y151</f>
        <v>0</v>
      </c>
    </row>
    <row r="5072" spans="1:10" x14ac:dyDescent="0.3">
      <c r="A5072" t="str">
        <f t="shared" si="79"/>
        <v>0Max Negocios + Ilimitado 159.90CUOTA</v>
      </c>
      <c r="B5072" s="69">
        <f>precio_alta!A152</f>
        <v>0</v>
      </c>
      <c r="C5072" s="69">
        <f>precio_alta!B152</f>
        <v>0</v>
      </c>
      <c r="D5072" s="69">
        <f>precio_alta!C152</f>
        <v>0</v>
      </c>
      <c r="E5072" s="69">
        <f>precio_alta!D152</f>
        <v>0</v>
      </c>
      <c r="F5072" s="69">
        <f>precio_alta!E152</f>
        <v>0</v>
      </c>
      <c r="G5072" s="69">
        <f>precio_alta!F152</f>
        <v>0</v>
      </c>
      <c r="H5072" s="69" t="s">
        <v>188</v>
      </c>
      <c r="I5072" t="s">
        <v>44</v>
      </c>
      <c r="J5072" s="69">
        <f>precio_alta!Y152</f>
        <v>0</v>
      </c>
    </row>
    <row r="5073" spans="1:10" x14ac:dyDescent="0.3">
      <c r="A5073" t="str">
        <f t="shared" si="79"/>
        <v>0Max Negocios + Ilimitado 159.90CUOTA</v>
      </c>
      <c r="B5073" s="69">
        <f>precio_alta!A153</f>
        <v>0</v>
      </c>
      <c r="C5073" s="69">
        <f>precio_alta!B153</f>
        <v>0</v>
      </c>
      <c r="D5073" s="69">
        <f>precio_alta!C153</f>
        <v>0</v>
      </c>
      <c r="E5073" s="69">
        <f>precio_alta!D153</f>
        <v>0</v>
      </c>
      <c r="F5073" s="69">
        <f>precio_alta!E153</f>
        <v>0</v>
      </c>
      <c r="G5073" s="69">
        <f>precio_alta!F153</f>
        <v>0</v>
      </c>
      <c r="H5073" s="69" t="s">
        <v>188</v>
      </c>
      <c r="I5073" t="s">
        <v>44</v>
      </c>
      <c r="J5073" s="69">
        <f>precio_alta!Y153</f>
        <v>0</v>
      </c>
    </row>
    <row r="5074" spans="1:10" x14ac:dyDescent="0.3">
      <c r="A5074" t="str">
        <f t="shared" si="79"/>
        <v>0Max Negocios + Ilimitado 159.90CUOTA</v>
      </c>
      <c r="B5074" s="69">
        <f>precio_alta!A154</f>
        <v>0</v>
      </c>
      <c r="C5074" s="69">
        <f>precio_alta!B154</f>
        <v>0</v>
      </c>
      <c r="D5074" s="69">
        <f>precio_alta!C154</f>
        <v>0</v>
      </c>
      <c r="E5074" s="69">
        <f>precio_alta!D154</f>
        <v>0</v>
      </c>
      <c r="F5074" s="69">
        <f>precio_alta!E154</f>
        <v>0</v>
      </c>
      <c r="G5074" s="69">
        <f>precio_alta!F154</f>
        <v>0</v>
      </c>
      <c r="H5074" s="69" t="s">
        <v>188</v>
      </c>
      <c r="I5074" t="s">
        <v>44</v>
      </c>
      <c r="J5074" s="69">
        <f>precio_alta!Y154</f>
        <v>0</v>
      </c>
    </row>
    <row r="5075" spans="1:10" x14ac:dyDescent="0.3">
      <c r="A5075" t="str">
        <f t="shared" si="79"/>
        <v>0Max Negocios + Ilimitado 159.90CUOTA</v>
      </c>
      <c r="B5075" s="69">
        <f>precio_alta!A155</f>
        <v>0</v>
      </c>
      <c r="C5075" s="69">
        <f>precio_alta!B155</f>
        <v>0</v>
      </c>
      <c r="D5075" s="69">
        <f>precio_alta!C155</f>
        <v>0</v>
      </c>
      <c r="E5075" s="69">
        <f>precio_alta!D155</f>
        <v>0</v>
      </c>
      <c r="F5075" s="69">
        <f>precio_alta!E155</f>
        <v>0</v>
      </c>
      <c r="G5075" s="69">
        <f>precio_alta!F155</f>
        <v>0</v>
      </c>
      <c r="H5075" s="69" t="s">
        <v>188</v>
      </c>
      <c r="I5075" t="s">
        <v>44</v>
      </c>
      <c r="J5075" s="69">
        <f>precio_alta!Y155</f>
        <v>0</v>
      </c>
    </row>
    <row r="5076" spans="1:10" x14ac:dyDescent="0.3">
      <c r="A5076" t="str">
        <f t="shared" si="79"/>
        <v>0Max Negocios + Ilimitado 159.90CUOTA</v>
      </c>
      <c r="B5076" s="69">
        <f>precio_alta!A156</f>
        <v>0</v>
      </c>
      <c r="C5076" s="69">
        <f>precio_alta!B156</f>
        <v>0</v>
      </c>
      <c r="D5076" s="69">
        <f>precio_alta!C156</f>
        <v>0</v>
      </c>
      <c r="E5076" s="69">
        <f>precio_alta!D156</f>
        <v>0</v>
      </c>
      <c r="F5076" s="69">
        <f>precio_alta!E156</f>
        <v>0</v>
      </c>
      <c r="G5076" s="69">
        <f>precio_alta!F156</f>
        <v>0</v>
      </c>
      <c r="H5076" s="69" t="s">
        <v>188</v>
      </c>
      <c r="I5076" t="s">
        <v>44</v>
      </c>
      <c r="J5076" s="69">
        <f>precio_alta!Y156</f>
        <v>0</v>
      </c>
    </row>
    <row r="5077" spans="1:10" x14ac:dyDescent="0.3">
      <c r="A5077" t="str">
        <f t="shared" si="79"/>
        <v>0Max Negocios + Ilimitado 159.90CUOTA</v>
      </c>
      <c r="B5077" s="69">
        <f>precio_alta!A157</f>
        <v>0</v>
      </c>
      <c r="C5077" s="69">
        <f>precio_alta!B157</f>
        <v>0</v>
      </c>
      <c r="D5077" s="69">
        <f>precio_alta!C157</f>
        <v>0</v>
      </c>
      <c r="E5077" s="69">
        <f>precio_alta!D157</f>
        <v>0</v>
      </c>
      <c r="F5077" s="69">
        <f>precio_alta!E157</f>
        <v>0</v>
      </c>
      <c r="G5077" s="69">
        <f>precio_alta!F157</f>
        <v>0</v>
      </c>
      <c r="H5077" s="69" t="s">
        <v>188</v>
      </c>
      <c r="I5077" t="s">
        <v>44</v>
      </c>
      <c r="J5077" s="69">
        <f>precio_alta!Y157</f>
        <v>0</v>
      </c>
    </row>
    <row r="5078" spans="1:10" x14ac:dyDescent="0.3">
      <c r="A5078" t="str">
        <f t="shared" si="79"/>
        <v>0Max Negocios + Ilimitado 159.90CUOTA</v>
      </c>
      <c r="B5078" s="69">
        <f>precio_alta!A158</f>
        <v>0</v>
      </c>
      <c r="C5078" s="69">
        <f>precio_alta!B158</f>
        <v>0</v>
      </c>
      <c r="D5078" s="69">
        <f>precio_alta!C158</f>
        <v>0</v>
      </c>
      <c r="E5078" s="69">
        <f>precio_alta!D158</f>
        <v>0</v>
      </c>
      <c r="F5078" s="69">
        <f>precio_alta!E158</f>
        <v>0</v>
      </c>
      <c r="G5078" s="69">
        <f>precio_alta!F158</f>
        <v>0</v>
      </c>
      <c r="H5078" s="69" t="s">
        <v>188</v>
      </c>
      <c r="I5078" t="s">
        <v>44</v>
      </c>
      <c r="J5078" s="69">
        <f>precio_alta!Y158</f>
        <v>0</v>
      </c>
    </row>
    <row r="5079" spans="1:10" x14ac:dyDescent="0.3">
      <c r="A5079" t="str">
        <f t="shared" si="79"/>
        <v>0Max Negocios + Ilimitado 159.90CUOTA</v>
      </c>
      <c r="B5079" s="69">
        <f>precio_alta!A159</f>
        <v>0</v>
      </c>
      <c r="C5079" s="69">
        <f>precio_alta!B159</f>
        <v>0</v>
      </c>
      <c r="D5079" s="69">
        <f>precio_alta!C159</f>
        <v>0</v>
      </c>
      <c r="E5079" s="69">
        <f>precio_alta!D159</f>
        <v>0</v>
      </c>
      <c r="F5079" s="69">
        <f>precio_alta!E159</f>
        <v>0</v>
      </c>
      <c r="G5079" s="69">
        <f>precio_alta!F159</f>
        <v>0</v>
      </c>
      <c r="H5079" s="69" t="s">
        <v>188</v>
      </c>
      <c r="I5079" t="s">
        <v>44</v>
      </c>
      <c r="J5079" s="69">
        <f>precio_alta!Y159</f>
        <v>0</v>
      </c>
    </row>
    <row r="5080" spans="1:10" x14ac:dyDescent="0.3">
      <c r="A5080" t="str">
        <f t="shared" si="79"/>
        <v>0Max Negocios + Ilimitado 159.90CUOTA</v>
      </c>
      <c r="B5080" s="69">
        <f>precio_alta!A160</f>
        <v>0</v>
      </c>
      <c r="C5080" s="69">
        <f>precio_alta!B160</f>
        <v>0</v>
      </c>
      <c r="D5080" s="69">
        <f>precio_alta!C160</f>
        <v>0</v>
      </c>
      <c r="E5080" s="69">
        <f>precio_alta!D160</f>
        <v>0</v>
      </c>
      <c r="F5080" s="69">
        <f>precio_alta!E160</f>
        <v>0</v>
      </c>
      <c r="G5080" s="69">
        <f>precio_alta!F160</f>
        <v>0</v>
      </c>
      <c r="H5080" s="69" t="s">
        <v>188</v>
      </c>
      <c r="I5080" t="s">
        <v>44</v>
      </c>
      <c r="J5080" s="69">
        <f>precio_alta!Y160</f>
        <v>0</v>
      </c>
    </row>
    <row r="5081" spans="1:10" x14ac:dyDescent="0.3">
      <c r="A5081" t="str">
        <f t="shared" si="79"/>
        <v>0Max Negocios + Ilimitado 159.90CUOTA</v>
      </c>
      <c r="B5081" s="69">
        <f>precio_alta!A161</f>
        <v>0</v>
      </c>
      <c r="C5081" s="69">
        <f>precio_alta!B161</f>
        <v>0</v>
      </c>
      <c r="D5081" s="69">
        <f>precio_alta!C161</f>
        <v>0</v>
      </c>
      <c r="E5081" s="69">
        <f>precio_alta!D161</f>
        <v>0</v>
      </c>
      <c r="F5081" s="69">
        <f>precio_alta!E161</f>
        <v>0</v>
      </c>
      <c r="G5081" s="69">
        <f>precio_alta!F161</f>
        <v>0</v>
      </c>
      <c r="H5081" s="69" t="s">
        <v>188</v>
      </c>
      <c r="I5081" t="s">
        <v>44</v>
      </c>
      <c r="J5081" s="69">
        <f>precio_alta!Y161</f>
        <v>0</v>
      </c>
    </row>
    <row r="5082" spans="1:10" x14ac:dyDescent="0.3">
      <c r="A5082" t="str">
        <f t="shared" si="79"/>
        <v>0Max Negocios + Ilimitado 159.90CUOTA</v>
      </c>
      <c r="B5082" s="69">
        <f>precio_alta!A162</f>
        <v>0</v>
      </c>
      <c r="C5082" s="69">
        <f>precio_alta!B162</f>
        <v>0</v>
      </c>
      <c r="D5082" s="69">
        <f>precio_alta!C162</f>
        <v>0</v>
      </c>
      <c r="E5082" s="69">
        <f>precio_alta!D162</f>
        <v>0</v>
      </c>
      <c r="F5082" s="69">
        <f>precio_alta!E162</f>
        <v>0</v>
      </c>
      <c r="G5082" s="69">
        <f>precio_alta!F162</f>
        <v>0</v>
      </c>
      <c r="H5082" s="69" t="s">
        <v>188</v>
      </c>
      <c r="I5082" t="s">
        <v>44</v>
      </c>
      <c r="J5082" s="69">
        <f>precio_alta!Y162</f>
        <v>0</v>
      </c>
    </row>
    <row r="5083" spans="1:10" x14ac:dyDescent="0.3">
      <c r="A5083" t="str">
        <f t="shared" si="79"/>
        <v>0Max Negocios + Ilimitado 159.90CUOTA</v>
      </c>
      <c r="B5083" s="69">
        <f>precio_alta!A163</f>
        <v>0</v>
      </c>
      <c r="C5083" s="69">
        <f>precio_alta!B163</f>
        <v>0</v>
      </c>
      <c r="D5083" s="69">
        <f>precio_alta!C163</f>
        <v>0</v>
      </c>
      <c r="E5083" s="69">
        <f>precio_alta!D163</f>
        <v>0</v>
      </c>
      <c r="F5083" s="69">
        <f>precio_alta!E163</f>
        <v>0</v>
      </c>
      <c r="G5083" s="69">
        <f>precio_alta!F163</f>
        <v>0</v>
      </c>
      <c r="H5083" s="69" t="s">
        <v>188</v>
      </c>
      <c r="I5083" t="s">
        <v>44</v>
      </c>
      <c r="J5083" s="69">
        <f>precio_alta!Y163</f>
        <v>0</v>
      </c>
    </row>
    <row r="5084" spans="1:10" x14ac:dyDescent="0.3">
      <c r="A5084" t="str">
        <f t="shared" si="79"/>
        <v>0Max Negocios + Ilimitado 159.90CUOTA</v>
      </c>
      <c r="B5084" s="69">
        <f>precio_alta!A164</f>
        <v>0</v>
      </c>
      <c r="C5084" s="69">
        <f>precio_alta!B164</f>
        <v>0</v>
      </c>
      <c r="D5084" s="69">
        <f>precio_alta!C164</f>
        <v>0</v>
      </c>
      <c r="E5084" s="69">
        <f>precio_alta!D164</f>
        <v>0</v>
      </c>
      <c r="F5084" s="69">
        <f>precio_alta!E164</f>
        <v>0</v>
      </c>
      <c r="G5084" s="69">
        <f>precio_alta!F164</f>
        <v>0</v>
      </c>
      <c r="H5084" s="69" t="s">
        <v>188</v>
      </c>
      <c r="I5084" t="s">
        <v>44</v>
      </c>
      <c r="J5084" s="69">
        <f>precio_alta!Y164</f>
        <v>0</v>
      </c>
    </row>
    <row r="5085" spans="1:10" x14ac:dyDescent="0.3">
      <c r="A5085" t="str">
        <f t="shared" si="79"/>
        <v>0Max Negocios + Ilimitado 159.90CUOTA</v>
      </c>
      <c r="B5085" s="69">
        <f>precio_alta!A165</f>
        <v>0</v>
      </c>
      <c r="C5085" s="69">
        <f>precio_alta!B165</f>
        <v>0</v>
      </c>
      <c r="D5085" s="69">
        <f>precio_alta!C165</f>
        <v>0</v>
      </c>
      <c r="E5085" s="69">
        <f>precio_alta!D165</f>
        <v>0</v>
      </c>
      <c r="F5085" s="69">
        <f>precio_alta!E165</f>
        <v>0</v>
      </c>
      <c r="G5085" s="69">
        <f>precio_alta!F165</f>
        <v>0</v>
      </c>
      <c r="H5085" s="69" t="s">
        <v>188</v>
      </c>
      <c r="I5085" t="s">
        <v>44</v>
      </c>
      <c r="J5085" s="69">
        <f>precio_alta!Y165</f>
        <v>0</v>
      </c>
    </row>
    <row r="5086" spans="1:10" x14ac:dyDescent="0.3">
      <c r="A5086" t="str">
        <f t="shared" si="79"/>
        <v>0Max Negocios + Ilimitado 159.90CUOTA</v>
      </c>
      <c r="B5086" s="69">
        <f>precio_alta!A166</f>
        <v>0</v>
      </c>
      <c r="C5086" s="69">
        <f>precio_alta!B166</f>
        <v>0</v>
      </c>
      <c r="D5086" s="69">
        <f>precio_alta!C166</f>
        <v>0</v>
      </c>
      <c r="E5086" s="69">
        <f>precio_alta!D166</f>
        <v>0</v>
      </c>
      <c r="F5086" s="69">
        <f>precio_alta!E166</f>
        <v>0</v>
      </c>
      <c r="G5086" s="69">
        <f>precio_alta!F166</f>
        <v>0</v>
      </c>
      <c r="H5086" s="69" t="s">
        <v>188</v>
      </c>
      <c r="I5086" t="s">
        <v>44</v>
      </c>
      <c r="J5086" s="69">
        <f>precio_alta!Y166</f>
        <v>0</v>
      </c>
    </row>
    <row r="5087" spans="1:10" x14ac:dyDescent="0.3">
      <c r="A5087" t="str">
        <f t="shared" si="79"/>
        <v>0Max Negocios + Ilimitado 159.90CUOTA</v>
      </c>
      <c r="B5087" s="69">
        <f>precio_alta!A167</f>
        <v>0</v>
      </c>
      <c r="C5087" s="69">
        <f>precio_alta!B167</f>
        <v>0</v>
      </c>
      <c r="D5087" s="69">
        <f>precio_alta!C167</f>
        <v>0</v>
      </c>
      <c r="E5087" s="69">
        <f>precio_alta!D167</f>
        <v>0</v>
      </c>
      <c r="F5087" s="69">
        <f>precio_alta!E167</f>
        <v>0</v>
      </c>
      <c r="G5087" s="69">
        <f>precio_alta!F167</f>
        <v>0</v>
      </c>
      <c r="H5087" s="69" t="s">
        <v>188</v>
      </c>
      <c r="I5087" t="s">
        <v>44</v>
      </c>
      <c r="J5087" s="69">
        <f>precio_alta!Y167</f>
        <v>0</v>
      </c>
    </row>
    <row r="5088" spans="1:10" x14ac:dyDescent="0.3">
      <c r="A5088" t="str">
        <f t="shared" si="79"/>
        <v>0Max Negocios + Ilimitado 159.90CUOTA</v>
      </c>
      <c r="B5088" s="69">
        <f>precio_alta!A168</f>
        <v>0</v>
      </c>
      <c r="C5088" s="69">
        <f>precio_alta!B168</f>
        <v>0</v>
      </c>
      <c r="D5088" s="69">
        <f>precio_alta!C168</f>
        <v>0</v>
      </c>
      <c r="E5088" s="69">
        <f>precio_alta!D168</f>
        <v>0</v>
      </c>
      <c r="F5088" s="69">
        <f>precio_alta!E168</f>
        <v>0</v>
      </c>
      <c r="G5088" s="69">
        <f>precio_alta!F168</f>
        <v>0</v>
      </c>
      <c r="H5088" s="69" t="s">
        <v>188</v>
      </c>
      <c r="I5088" t="s">
        <v>44</v>
      </c>
      <c r="J5088" s="69">
        <f>precio_alta!Y168</f>
        <v>0</v>
      </c>
    </row>
    <row r="5089" spans="1:10" x14ac:dyDescent="0.3">
      <c r="A5089" t="str">
        <f t="shared" si="79"/>
        <v>0Max Negocios + Ilimitado 159.90CUOTA</v>
      </c>
      <c r="B5089" s="69">
        <f>precio_alta!A169</f>
        <v>0</v>
      </c>
      <c r="C5089" s="69">
        <f>precio_alta!B169</f>
        <v>0</v>
      </c>
      <c r="D5089" s="69">
        <f>precio_alta!C169</f>
        <v>0</v>
      </c>
      <c r="E5089" s="69">
        <f>precio_alta!D169</f>
        <v>0</v>
      </c>
      <c r="F5089" s="69">
        <f>precio_alta!E169</f>
        <v>0</v>
      </c>
      <c r="G5089" s="69">
        <f>precio_alta!F169</f>
        <v>0</v>
      </c>
      <c r="H5089" s="69" t="s">
        <v>188</v>
      </c>
      <c r="I5089" t="s">
        <v>44</v>
      </c>
      <c r="J5089" s="69">
        <f>precio_alta!Y169</f>
        <v>0</v>
      </c>
    </row>
    <row r="5090" spans="1:10" x14ac:dyDescent="0.3">
      <c r="A5090" t="str">
        <f t="shared" si="79"/>
        <v>0Max Negocios + Ilimitado 159.90CUOTA</v>
      </c>
      <c r="B5090" s="69">
        <f>precio_alta!A170</f>
        <v>0</v>
      </c>
      <c r="C5090" s="69">
        <f>precio_alta!B170</f>
        <v>0</v>
      </c>
      <c r="D5090" s="69">
        <f>precio_alta!C170</f>
        <v>0</v>
      </c>
      <c r="E5090" s="69">
        <f>precio_alta!D170</f>
        <v>0</v>
      </c>
      <c r="F5090" s="69">
        <f>precio_alta!E170</f>
        <v>0</v>
      </c>
      <c r="G5090" s="69">
        <f>precio_alta!F170</f>
        <v>0</v>
      </c>
      <c r="H5090" s="69" t="s">
        <v>188</v>
      </c>
      <c r="I5090" t="s">
        <v>44</v>
      </c>
      <c r="J5090" s="69">
        <f>precio_alta!Y170</f>
        <v>0</v>
      </c>
    </row>
    <row r="5091" spans="1:10" x14ac:dyDescent="0.3">
      <c r="A5091" t="str">
        <f t="shared" si="79"/>
        <v>0Max Negocios + Ilimitado 159.90CUOTA</v>
      </c>
      <c r="B5091" s="69">
        <f>precio_alta!A171</f>
        <v>0</v>
      </c>
      <c r="C5091" s="69">
        <f>precio_alta!B171</f>
        <v>0</v>
      </c>
      <c r="D5091" s="69">
        <f>precio_alta!C171</f>
        <v>0</v>
      </c>
      <c r="E5091" s="69">
        <f>precio_alta!D171</f>
        <v>0</v>
      </c>
      <c r="F5091" s="69">
        <f>precio_alta!E171</f>
        <v>0</v>
      </c>
      <c r="G5091" s="69">
        <f>precio_alta!F171</f>
        <v>0</v>
      </c>
      <c r="H5091" s="69" t="s">
        <v>188</v>
      </c>
      <c r="I5091" t="s">
        <v>44</v>
      </c>
      <c r="J5091" s="69">
        <f>precio_alta!Y171</f>
        <v>0</v>
      </c>
    </row>
    <row r="5092" spans="1:10" x14ac:dyDescent="0.3">
      <c r="A5092" t="str">
        <f t="shared" si="79"/>
        <v>0Max Negocios + Ilimitado 159.90CUOTA</v>
      </c>
      <c r="B5092" s="69">
        <f>precio_alta!A172</f>
        <v>0</v>
      </c>
      <c r="C5092" s="69">
        <f>precio_alta!B172</f>
        <v>0</v>
      </c>
      <c r="D5092" s="69">
        <f>precio_alta!C172</f>
        <v>0</v>
      </c>
      <c r="E5092" s="69">
        <f>precio_alta!D172</f>
        <v>0</v>
      </c>
      <c r="F5092" s="69">
        <f>precio_alta!E172</f>
        <v>0</v>
      </c>
      <c r="G5092" s="69">
        <f>precio_alta!F172</f>
        <v>0</v>
      </c>
      <c r="H5092" s="69" t="s">
        <v>188</v>
      </c>
      <c r="I5092" t="s">
        <v>44</v>
      </c>
      <c r="J5092" s="69">
        <f>precio_alta!Y172</f>
        <v>0</v>
      </c>
    </row>
    <row r="5093" spans="1:10" x14ac:dyDescent="0.3">
      <c r="A5093" t="str">
        <f t="shared" si="79"/>
        <v>0Max Negocios + Ilimitado 159.90CUOTA</v>
      </c>
      <c r="B5093" s="69">
        <f>precio_alta!A173</f>
        <v>0</v>
      </c>
      <c r="C5093" s="69">
        <f>precio_alta!B173</f>
        <v>0</v>
      </c>
      <c r="D5093" s="69">
        <f>precio_alta!C173</f>
        <v>0</v>
      </c>
      <c r="E5093" s="69">
        <f>precio_alta!D173</f>
        <v>0</v>
      </c>
      <c r="F5093" s="69">
        <f>precio_alta!E173</f>
        <v>0</v>
      </c>
      <c r="G5093" s="69">
        <f>precio_alta!F173</f>
        <v>0</v>
      </c>
      <c r="H5093" s="69" t="s">
        <v>188</v>
      </c>
      <c r="I5093" t="s">
        <v>44</v>
      </c>
      <c r="J5093" s="69">
        <f>precio_alta!Y173</f>
        <v>0</v>
      </c>
    </row>
    <row r="5094" spans="1:10" x14ac:dyDescent="0.3">
      <c r="A5094" t="str">
        <f t="shared" si="79"/>
        <v>0Max Negocios + Ilimitado 159.90CUOTA</v>
      </c>
      <c r="B5094" s="69">
        <f>precio_alta!A174</f>
        <v>0</v>
      </c>
      <c r="C5094" s="69">
        <f>precio_alta!B174</f>
        <v>0</v>
      </c>
      <c r="D5094" s="69">
        <f>precio_alta!C174</f>
        <v>0</v>
      </c>
      <c r="E5094" s="69">
        <f>precio_alta!D174</f>
        <v>0</v>
      </c>
      <c r="F5094" s="69">
        <f>precio_alta!E174</f>
        <v>0</v>
      </c>
      <c r="G5094" s="69">
        <f>precio_alta!F174</f>
        <v>0</v>
      </c>
      <c r="H5094" s="69" t="s">
        <v>188</v>
      </c>
      <c r="I5094" t="s">
        <v>44</v>
      </c>
      <c r="J5094" s="69">
        <f>precio_alta!Y174</f>
        <v>0</v>
      </c>
    </row>
    <row r="5095" spans="1:10" x14ac:dyDescent="0.3">
      <c r="A5095" t="str">
        <f t="shared" si="79"/>
        <v>0Max Negocios + Ilimitado 159.90CUOTA</v>
      </c>
      <c r="B5095" s="69">
        <f>precio_alta!A175</f>
        <v>0</v>
      </c>
      <c r="C5095" s="69">
        <f>precio_alta!B175</f>
        <v>0</v>
      </c>
      <c r="D5095" s="69">
        <f>precio_alta!C175</f>
        <v>0</v>
      </c>
      <c r="E5095" s="69">
        <f>precio_alta!D175</f>
        <v>0</v>
      </c>
      <c r="F5095" s="69">
        <f>precio_alta!E175</f>
        <v>0</v>
      </c>
      <c r="G5095" s="69">
        <f>precio_alta!F175</f>
        <v>0</v>
      </c>
      <c r="H5095" s="69" t="s">
        <v>188</v>
      </c>
      <c r="I5095" t="s">
        <v>44</v>
      </c>
      <c r="J5095" s="69">
        <f>precio_alta!Y175</f>
        <v>0</v>
      </c>
    </row>
    <row r="5096" spans="1:10" x14ac:dyDescent="0.3">
      <c r="A5096" t="str">
        <f t="shared" si="79"/>
        <v>0Max Negocios + Ilimitado 159.90CUOTA</v>
      </c>
      <c r="B5096" s="69">
        <f>precio_alta!A176</f>
        <v>0</v>
      </c>
      <c r="C5096" s="69">
        <f>precio_alta!B176</f>
        <v>0</v>
      </c>
      <c r="D5096" s="69">
        <f>precio_alta!C176</f>
        <v>0</v>
      </c>
      <c r="E5096" s="69">
        <f>precio_alta!D176</f>
        <v>0</v>
      </c>
      <c r="F5096" s="69">
        <f>precio_alta!E176</f>
        <v>0</v>
      </c>
      <c r="G5096" s="69">
        <f>precio_alta!F176</f>
        <v>0</v>
      </c>
      <c r="H5096" s="69" t="s">
        <v>188</v>
      </c>
      <c r="I5096" t="s">
        <v>44</v>
      </c>
      <c r="J5096" s="69">
        <f>precio_alta!Y176</f>
        <v>0</v>
      </c>
    </row>
    <row r="5097" spans="1:10" x14ac:dyDescent="0.3">
      <c r="A5097" t="str">
        <f t="shared" si="79"/>
        <v>0Max Negocios + Ilimitado 159.90CUOTA</v>
      </c>
      <c r="B5097" s="69">
        <f>precio_alta!A177</f>
        <v>0</v>
      </c>
      <c r="C5097" s="69">
        <f>precio_alta!B177</f>
        <v>0</v>
      </c>
      <c r="D5097" s="69">
        <f>precio_alta!C177</f>
        <v>0</v>
      </c>
      <c r="E5097" s="69">
        <f>precio_alta!D177</f>
        <v>0</v>
      </c>
      <c r="F5097" s="69">
        <f>precio_alta!E177</f>
        <v>0</v>
      </c>
      <c r="G5097" s="69">
        <f>precio_alta!F177</f>
        <v>0</v>
      </c>
      <c r="H5097" s="69" t="s">
        <v>188</v>
      </c>
      <c r="I5097" t="s">
        <v>44</v>
      </c>
      <c r="J5097" s="69">
        <f>precio_alta!Y177</f>
        <v>0</v>
      </c>
    </row>
    <row r="5098" spans="1:10" x14ac:dyDescent="0.3">
      <c r="A5098" t="str">
        <f t="shared" si="79"/>
        <v>0Max Negocios + Ilimitado 159.90CUOTA</v>
      </c>
      <c r="B5098" s="69">
        <f>precio_alta!A178</f>
        <v>0</v>
      </c>
      <c r="C5098" s="69">
        <f>precio_alta!B178</f>
        <v>0</v>
      </c>
      <c r="D5098" s="69">
        <f>precio_alta!C178</f>
        <v>0</v>
      </c>
      <c r="E5098" s="69">
        <f>precio_alta!D178</f>
        <v>0</v>
      </c>
      <c r="F5098" s="69">
        <f>precio_alta!E178</f>
        <v>0</v>
      </c>
      <c r="G5098" s="69">
        <f>precio_alta!F178</f>
        <v>0</v>
      </c>
      <c r="H5098" s="69" t="s">
        <v>188</v>
      </c>
      <c r="I5098" t="s">
        <v>44</v>
      </c>
      <c r="J5098" s="69">
        <f>precio_alta!Y178</f>
        <v>0</v>
      </c>
    </row>
    <row r="5099" spans="1:10" x14ac:dyDescent="0.3">
      <c r="A5099" t="str">
        <f t="shared" si="79"/>
        <v>0Max Negocios + Ilimitado 159.90CUOTA</v>
      </c>
      <c r="B5099" s="69">
        <f>precio_alta!A179</f>
        <v>0</v>
      </c>
      <c r="C5099" s="69">
        <f>precio_alta!B179</f>
        <v>0</v>
      </c>
      <c r="D5099" s="69">
        <f>precio_alta!C179</f>
        <v>0</v>
      </c>
      <c r="E5099" s="69">
        <f>precio_alta!D179</f>
        <v>0</v>
      </c>
      <c r="F5099" s="69">
        <f>precio_alta!E179</f>
        <v>0</v>
      </c>
      <c r="G5099" s="69">
        <f>precio_alta!F179</f>
        <v>0</v>
      </c>
      <c r="H5099" s="69" t="s">
        <v>188</v>
      </c>
      <c r="I5099" t="s">
        <v>44</v>
      </c>
      <c r="J5099" s="69">
        <f>precio_alta!Y179</f>
        <v>0</v>
      </c>
    </row>
    <row r="5100" spans="1:10" x14ac:dyDescent="0.3">
      <c r="A5100" t="str">
        <f t="shared" si="79"/>
        <v>0Max Negocios + Ilimitado 159.90CUOTA</v>
      </c>
      <c r="B5100" s="69">
        <f>precio_alta!A180</f>
        <v>0</v>
      </c>
      <c r="C5100" s="69">
        <f>precio_alta!B180</f>
        <v>0</v>
      </c>
      <c r="D5100" s="69">
        <f>precio_alta!C180</f>
        <v>0</v>
      </c>
      <c r="E5100" s="69">
        <f>precio_alta!D180</f>
        <v>0</v>
      </c>
      <c r="F5100" s="69">
        <f>precio_alta!E180</f>
        <v>0</v>
      </c>
      <c r="G5100" s="69">
        <f>precio_alta!F180</f>
        <v>0</v>
      </c>
      <c r="H5100" s="69" t="s">
        <v>188</v>
      </c>
      <c r="I5100" t="s">
        <v>44</v>
      </c>
      <c r="J5100" s="69">
        <f>precio_alta!Y180</f>
        <v>0</v>
      </c>
    </row>
    <row r="5101" spans="1:10" x14ac:dyDescent="0.3">
      <c r="A5101" t="str">
        <f t="shared" si="79"/>
        <v>0Max Negocios + Ilimitado 159.90CUOTA</v>
      </c>
      <c r="B5101" s="69">
        <f>precio_alta!A181</f>
        <v>0</v>
      </c>
      <c r="C5101" s="69">
        <f>precio_alta!B181</f>
        <v>0</v>
      </c>
      <c r="D5101" s="69">
        <f>precio_alta!C181</f>
        <v>0</v>
      </c>
      <c r="E5101" s="69">
        <f>precio_alta!D181</f>
        <v>0</v>
      </c>
      <c r="F5101" s="69">
        <f>precio_alta!E181</f>
        <v>0</v>
      </c>
      <c r="G5101" s="69">
        <f>precio_alta!F181</f>
        <v>0</v>
      </c>
      <c r="H5101" s="69" t="s">
        <v>188</v>
      </c>
      <c r="I5101" t="s">
        <v>44</v>
      </c>
      <c r="J5101" s="69">
        <f>precio_alta!Y181</f>
        <v>0</v>
      </c>
    </row>
    <row r="5102" spans="1:10" x14ac:dyDescent="0.3">
      <c r="A5102" t="str">
        <f t="shared" si="79"/>
        <v>0Max Negocios + Ilimitado 159.90CUOTA</v>
      </c>
      <c r="B5102" s="69">
        <f>precio_alta!A182</f>
        <v>0</v>
      </c>
      <c r="C5102" s="69">
        <f>precio_alta!B182</f>
        <v>0</v>
      </c>
      <c r="D5102" s="69">
        <f>precio_alta!C182</f>
        <v>0</v>
      </c>
      <c r="E5102" s="69">
        <f>precio_alta!D182</f>
        <v>0</v>
      </c>
      <c r="F5102" s="69">
        <f>precio_alta!E182</f>
        <v>0</v>
      </c>
      <c r="G5102" s="69">
        <f>precio_alta!F182</f>
        <v>0</v>
      </c>
      <c r="H5102" s="69" t="s">
        <v>188</v>
      </c>
      <c r="I5102" t="s">
        <v>44</v>
      </c>
      <c r="J5102" s="69">
        <f>precio_alta!Y182</f>
        <v>0</v>
      </c>
    </row>
    <row r="5103" spans="1:10" x14ac:dyDescent="0.3">
      <c r="A5103" t="str">
        <f t="shared" si="79"/>
        <v>0Max Negocios + Ilimitado 159.90CUOTA</v>
      </c>
      <c r="B5103" s="69">
        <f>precio_alta!A183</f>
        <v>0</v>
      </c>
      <c r="C5103" s="69">
        <f>precio_alta!B183</f>
        <v>0</v>
      </c>
      <c r="D5103" s="69">
        <f>precio_alta!C183</f>
        <v>0</v>
      </c>
      <c r="E5103" s="69">
        <f>precio_alta!D183</f>
        <v>0</v>
      </c>
      <c r="F5103" s="69">
        <f>precio_alta!E183</f>
        <v>0</v>
      </c>
      <c r="G5103" s="69">
        <f>precio_alta!F183</f>
        <v>0</v>
      </c>
      <c r="H5103" s="69" t="s">
        <v>188</v>
      </c>
      <c r="I5103" t="s">
        <v>44</v>
      </c>
      <c r="J5103" s="69">
        <f>precio_alta!Y183</f>
        <v>0</v>
      </c>
    </row>
    <row r="5104" spans="1:10" x14ac:dyDescent="0.3">
      <c r="A5104" t="str">
        <f t="shared" si="79"/>
        <v>0Max Negocios + Ilimitado 159.90CUOTA</v>
      </c>
      <c r="B5104" s="69">
        <f>precio_alta!A184</f>
        <v>0</v>
      </c>
      <c r="C5104" s="69">
        <f>precio_alta!B184</f>
        <v>0</v>
      </c>
      <c r="D5104" s="69">
        <f>precio_alta!C184</f>
        <v>0</v>
      </c>
      <c r="E5104" s="69">
        <f>precio_alta!D184</f>
        <v>0</v>
      </c>
      <c r="F5104" s="69">
        <f>precio_alta!E184</f>
        <v>0</v>
      </c>
      <c r="G5104" s="69">
        <f>precio_alta!F184</f>
        <v>0</v>
      </c>
      <c r="H5104" s="69" t="s">
        <v>188</v>
      </c>
      <c r="I5104" t="s">
        <v>44</v>
      </c>
      <c r="J5104" s="69">
        <f>precio_alta!Y184</f>
        <v>0</v>
      </c>
    </row>
    <row r="5105" spans="1:10" x14ac:dyDescent="0.3">
      <c r="A5105" t="str">
        <f t="shared" si="79"/>
        <v>0Max Negocios + Ilimitado 159.90CUOTA</v>
      </c>
      <c r="B5105" s="69">
        <f>precio_alta!A185</f>
        <v>0</v>
      </c>
      <c r="C5105" s="69">
        <f>precio_alta!B185</f>
        <v>0</v>
      </c>
      <c r="D5105" s="69">
        <f>precio_alta!C185</f>
        <v>0</v>
      </c>
      <c r="E5105" s="69">
        <f>precio_alta!D185</f>
        <v>0</v>
      </c>
      <c r="F5105" s="69">
        <f>precio_alta!E185</f>
        <v>0</v>
      </c>
      <c r="G5105" s="69">
        <f>precio_alta!F185</f>
        <v>0</v>
      </c>
      <c r="H5105" s="69" t="s">
        <v>188</v>
      </c>
      <c r="I5105" t="s">
        <v>44</v>
      </c>
      <c r="J5105" s="69">
        <f>precio_alta!Y185</f>
        <v>0</v>
      </c>
    </row>
    <row r="5106" spans="1:10" x14ac:dyDescent="0.3">
      <c r="A5106" t="str">
        <f t="shared" si="79"/>
        <v>APPLE IPHONE 15 128GBMax Negocios + Ilimitado 189.90CUOTA</v>
      </c>
      <c r="B5106" s="69" t="str">
        <f>precio_alta!A3</f>
        <v>Corriente</v>
      </c>
      <c r="C5106" s="69" t="str">
        <f>precio_alta!B3</f>
        <v>5G</v>
      </c>
      <c r="D5106" s="69" t="str">
        <f>precio_alta!C3</f>
        <v>APPLE</v>
      </c>
      <c r="E5106" s="69" t="str">
        <f>precio_alta!D3</f>
        <v>APPLE IPHONE 15 128GB</v>
      </c>
      <c r="F5106" s="69">
        <f>precio_alta!E3</f>
        <v>3769</v>
      </c>
      <c r="G5106" s="69" t="str">
        <f>precio_alta!F3</f>
        <v>iOS</v>
      </c>
      <c r="H5106" s="69" t="s">
        <v>188</v>
      </c>
      <c r="I5106" t="s">
        <v>198</v>
      </c>
      <c r="J5106" s="69">
        <f>precio_alta!Z3</f>
        <v>3875</v>
      </c>
    </row>
    <row r="5107" spans="1:10" x14ac:dyDescent="0.3">
      <c r="A5107" t="str">
        <f t="shared" si="79"/>
        <v>APPLE IPHONE 15 256GBMax Negocios + Ilimitado 189.90CUOTA</v>
      </c>
      <c r="B5107" s="69" t="str">
        <f>precio_alta!A4</f>
        <v>Corriente</v>
      </c>
      <c r="C5107" s="69" t="str">
        <f>precio_alta!B4</f>
        <v>5G</v>
      </c>
      <c r="D5107" s="69" t="str">
        <f>precio_alta!C4</f>
        <v>APPLE</v>
      </c>
      <c r="E5107" s="69" t="str">
        <f>precio_alta!D4</f>
        <v>APPLE IPHONE 15 256GB</v>
      </c>
      <c r="F5107" s="69">
        <f>precio_alta!E4</f>
        <v>5029</v>
      </c>
      <c r="G5107" s="69" t="str">
        <f>precio_alta!F4</f>
        <v>iOS</v>
      </c>
      <c r="H5107" s="69" t="s">
        <v>188</v>
      </c>
      <c r="I5107" t="s">
        <v>198</v>
      </c>
      <c r="J5107" s="69">
        <f>precio_alta!Z4</f>
        <v>5171</v>
      </c>
    </row>
    <row r="5108" spans="1:10" x14ac:dyDescent="0.3">
      <c r="A5108" t="str">
        <f t="shared" si="79"/>
        <v>APPLE IPHONE 16 128GBMax Negocios + Ilimitado 189.90CUOTA</v>
      </c>
      <c r="B5108" s="69" t="str">
        <f>precio_alta!A5</f>
        <v>Corriente</v>
      </c>
      <c r="C5108" s="69" t="str">
        <f>precio_alta!B5</f>
        <v>5G</v>
      </c>
      <c r="D5108" s="69" t="str">
        <f>precio_alta!C5</f>
        <v>APPLE</v>
      </c>
      <c r="E5108" s="69" t="str">
        <f>precio_alta!D5</f>
        <v>APPLE IPHONE 16 128GB</v>
      </c>
      <c r="F5108" s="69">
        <f>precio_alta!E5</f>
        <v>4399</v>
      </c>
      <c r="G5108" s="69" t="str">
        <f>precio_alta!F5</f>
        <v>iOS</v>
      </c>
      <c r="H5108" s="69" t="s">
        <v>188</v>
      </c>
      <c r="I5108" t="s">
        <v>198</v>
      </c>
      <c r="J5108" s="69">
        <f>precio_alta!Z5</f>
        <v>4523</v>
      </c>
    </row>
    <row r="5109" spans="1:10" x14ac:dyDescent="0.3">
      <c r="A5109" t="str">
        <f t="shared" si="79"/>
        <v>APPLE IPHONE 16 PRO 1TBMax Negocios + Ilimitado 189.90CUOTA</v>
      </c>
      <c r="B5109" s="69" t="str">
        <f>precio_alta!A6</f>
        <v>Corriente</v>
      </c>
      <c r="C5109" s="69" t="str">
        <f>precio_alta!B6</f>
        <v>5G</v>
      </c>
      <c r="D5109" s="69" t="str">
        <f>precio_alta!C6</f>
        <v>APPLE</v>
      </c>
      <c r="E5109" s="69" t="str">
        <f>precio_alta!D6</f>
        <v>APPLE IPHONE 16 PRO 1TB</v>
      </c>
      <c r="F5109" s="69">
        <f>precio_alta!E6</f>
        <v>9419</v>
      </c>
      <c r="G5109" s="69" t="str">
        <f>precio_alta!F6</f>
        <v>iOS</v>
      </c>
      <c r="H5109" s="69" t="s">
        <v>188</v>
      </c>
      <c r="I5109" t="s">
        <v>198</v>
      </c>
      <c r="J5109" s="69">
        <f>precio_alta!Z6</f>
        <v>9707</v>
      </c>
    </row>
    <row r="5110" spans="1:10" x14ac:dyDescent="0.3">
      <c r="A5110" t="str">
        <f t="shared" si="79"/>
        <v>APPLE IPHONE 16 PRO 512GBMax Negocios + Ilimitado 189.90CUOTA</v>
      </c>
      <c r="B5110" s="69" t="str">
        <f>precio_alta!A7</f>
        <v>Corriente</v>
      </c>
      <c r="C5110" s="69" t="str">
        <f>precio_alta!B7</f>
        <v>5G</v>
      </c>
      <c r="D5110" s="69" t="str">
        <f>precio_alta!C7</f>
        <v>APPLE</v>
      </c>
      <c r="E5110" s="69" t="str">
        <f>precio_alta!D7</f>
        <v>APPLE IPHONE 16 PRO 512GB</v>
      </c>
      <c r="F5110" s="69">
        <f>precio_alta!E7</f>
        <v>8169</v>
      </c>
      <c r="G5110" s="69" t="str">
        <f>precio_alta!F7</f>
        <v>iOS</v>
      </c>
      <c r="H5110" s="69" t="s">
        <v>188</v>
      </c>
      <c r="I5110" t="s">
        <v>198</v>
      </c>
      <c r="J5110" s="69">
        <f>precio_alta!Z7</f>
        <v>8411</v>
      </c>
    </row>
    <row r="5111" spans="1:10" x14ac:dyDescent="0.3">
      <c r="A5111" t="str">
        <f t="shared" si="79"/>
        <v>APPLE IPHONE 16 PRO MAX 1TBMax Negocios + Ilimitado 189.90CUOTA</v>
      </c>
      <c r="B5111" s="69" t="str">
        <f>precio_alta!A8</f>
        <v>Corriente</v>
      </c>
      <c r="C5111" s="69" t="str">
        <f>precio_alta!B8</f>
        <v>5G</v>
      </c>
      <c r="D5111" s="69" t="str">
        <f>precio_alta!C8</f>
        <v>APPLE</v>
      </c>
      <c r="E5111" s="69" t="str">
        <f>precio_alta!D8</f>
        <v>APPLE IPHONE 16 PRO MAX 1TB</v>
      </c>
      <c r="F5111" s="69">
        <f>precio_alta!E8</f>
        <v>10049</v>
      </c>
      <c r="G5111" s="69" t="str">
        <f>precio_alta!F8</f>
        <v>iOS</v>
      </c>
      <c r="H5111" s="69" t="s">
        <v>188</v>
      </c>
      <c r="I5111" t="s">
        <v>198</v>
      </c>
      <c r="J5111" s="69">
        <f>precio_alta!Z8</f>
        <v>10355</v>
      </c>
    </row>
    <row r="5112" spans="1:10" x14ac:dyDescent="0.3">
      <c r="A5112" t="str">
        <f t="shared" si="79"/>
        <v>APPLE IPHONE 16 PRO MAX 512GBMax Negocios + Ilimitado 189.90CUOTA</v>
      </c>
      <c r="B5112" s="69" t="str">
        <f>precio_alta!A9</f>
        <v>Corriente</v>
      </c>
      <c r="C5112" s="69" t="str">
        <f>precio_alta!B9</f>
        <v>5G</v>
      </c>
      <c r="D5112" s="69" t="str">
        <f>precio_alta!C9</f>
        <v>APPLE</v>
      </c>
      <c r="E5112" s="69" t="str">
        <f>precio_alta!D9</f>
        <v>APPLE IPHONE 16 PRO MAX 512GB</v>
      </c>
      <c r="F5112" s="69">
        <f>precio_alta!E9</f>
        <v>8799</v>
      </c>
      <c r="G5112" s="69" t="str">
        <f>precio_alta!F9</f>
        <v>iOS</v>
      </c>
      <c r="H5112" s="69" t="s">
        <v>188</v>
      </c>
      <c r="I5112" t="s">
        <v>198</v>
      </c>
      <c r="J5112" s="69">
        <f>precio_alta!Z9</f>
        <v>9059</v>
      </c>
    </row>
    <row r="5113" spans="1:10" x14ac:dyDescent="0.3">
      <c r="A5113" t="str">
        <f t="shared" si="79"/>
        <v>APPLE IPHONE 16e 128GBMax Negocios + Ilimitado 189.90CUOTA</v>
      </c>
      <c r="B5113" s="69" t="str">
        <f>precio_alta!A10</f>
        <v>Corriente</v>
      </c>
      <c r="C5113" s="69" t="str">
        <f>precio_alta!B10</f>
        <v>5G</v>
      </c>
      <c r="D5113" s="69" t="str">
        <f>precio_alta!C10</f>
        <v>APPLE</v>
      </c>
      <c r="E5113" s="69" t="str">
        <f>precio_alta!D10</f>
        <v>APPLE IPHONE 16e 128GB</v>
      </c>
      <c r="F5113" s="69">
        <f>precio_alta!E10</f>
        <v>3119</v>
      </c>
      <c r="G5113" s="69" t="str">
        <f>precio_alta!F10</f>
        <v>iOS</v>
      </c>
      <c r="H5113" s="69" t="s">
        <v>188</v>
      </c>
      <c r="I5113" t="s">
        <v>198</v>
      </c>
      <c r="J5113" s="69">
        <f>precio_alta!Z10</f>
        <v>3203</v>
      </c>
    </row>
    <row r="5114" spans="1:10" x14ac:dyDescent="0.3">
      <c r="A5114" t="str">
        <f t="shared" si="79"/>
        <v>APPLE IPHONE 17 256GBMax Negocios + Ilimitado 189.90CUOTA</v>
      </c>
      <c r="B5114" s="69" t="str">
        <f>precio_alta!A11</f>
        <v>Corriente</v>
      </c>
      <c r="C5114" s="69" t="str">
        <f>precio_alta!B11</f>
        <v>5G</v>
      </c>
      <c r="D5114" s="69" t="str">
        <f>precio_alta!C11</f>
        <v>APPLE</v>
      </c>
      <c r="E5114" s="69" t="str">
        <f>precio_alta!D11</f>
        <v>APPLE IPHONE 17 256GB</v>
      </c>
      <c r="F5114" s="69">
        <f>precio_alta!E11</f>
        <v>5029</v>
      </c>
      <c r="G5114" s="69" t="str">
        <f>precio_alta!F11</f>
        <v>iOS</v>
      </c>
      <c r="H5114" s="69" t="s">
        <v>188</v>
      </c>
      <c r="I5114" t="s">
        <v>198</v>
      </c>
      <c r="J5114" s="69">
        <f>precio_alta!Z11</f>
        <v>5171</v>
      </c>
    </row>
    <row r="5115" spans="1:10" x14ac:dyDescent="0.3">
      <c r="A5115" t="str">
        <f t="shared" si="79"/>
        <v>APPLE IPHONE 17 512GBMax Negocios + Ilimitado 189.90CUOTA</v>
      </c>
      <c r="B5115" s="69" t="str">
        <f>precio_alta!A12</f>
        <v>Corriente</v>
      </c>
      <c r="C5115" s="69" t="str">
        <f>precio_alta!B12</f>
        <v>5G</v>
      </c>
      <c r="D5115" s="69" t="str">
        <f>precio_alta!C12</f>
        <v>APPLE</v>
      </c>
      <c r="E5115" s="69" t="str">
        <f>precio_alta!D12</f>
        <v>APPLE IPHONE 17 512GB</v>
      </c>
      <c r="F5115" s="69">
        <f>precio_alta!E12</f>
        <v>6279</v>
      </c>
      <c r="G5115" s="69" t="str">
        <f>precio_alta!F12</f>
        <v>iOS</v>
      </c>
      <c r="H5115" s="69" t="s">
        <v>188</v>
      </c>
      <c r="I5115" t="s">
        <v>198</v>
      </c>
      <c r="J5115" s="69">
        <f>precio_alta!Z12</f>
        <v>6467</v>
      </c>
    </row>
    <row r="5116" spans="1:10" x14ac:dyDescent="0.3">
      <c r="A5116" t="str">
        <f t="shared" si="79"/>
        <v>APPLE IPHONE 17 PRO 1TBMax Negocios + Ilimitado 189.90CUOTA</v>
      </c>
      <c r="B5116" s="69" t="str">
        <f>precio_alta!A13</f>
        <v>Corriente</v>
      </c>
      <c r="C5116" s="69" t="str">
        <f>precio_alta!B13</f>
        <v>5G</v>
      </c>
      <c r="D5116" s="69" t="str">
        <f>precio_alta!C13</f>
        <v>APPLE</v>
      </c>
      <c r="E5116" s="69" t="str">
        <f>precio_alta!D13</f>
        <v>APPLE IPHONE 17 PRO 1TB</v>
      </c>
      <c r="F5116" s="69">
        <f>precio_alta!E13</f>
        <v>9419</v>
      </c>
      <c r="G5116" s="69" t="str">
        <f>precio_alta!F13</f>
        <v>iOS</v>
      </c>
      <c r="H5116" s="69" t="s">
        <v>188</v>
      </c>
      <c r="I5116" t="s">
        <v>198</v>
      </c>
      <c r="J5116" s="69">
        <f>precio_alta!Z13</f>
        <v>9707</v>
      </c>
    </row>
    <row r="5117" spans="1:10" x14ac:dyDescent="0.3">
      <c r="A5117" t="str">
        <f t="shared" si="79"/>
        <v>APPLE IPHONE 17 PRO 256GBMax Negocios + Ilimitado 189.90CUOTA</v>
      </c>
      <c r="B5117" s="69" t="str">
        <f>precio_alta!A14</f>
        <v>Corriente</v>
      </c>
      <c r="C5117" s="69" t="str">
        <f>precio_alta!B14</f>
        <v>5G</v>
      </c>
      <c r="D5117" s="69" t="str">
        <f>precio_alta!C14</f>
        <v>APPLE</v>
      </c>
      <c r="E5117" s="69" t="str">
        <f>precio_alta!D14</f>
        <v>APPLE IPHONE 17 PRO 256GB</v>
      </c>
      <c r="F5117" s="69">
        <f>precio_alta!E14</f>
        <v>6909</v>
      </c>
      <c r="G5117" s="69" t="str">
        <f>precio_alta!F14</f>
        <v>iOS</v>
      </c>
      <c r="H5117" s="69" t="s">
        <v>188</v>
      </c>
      <c r="I5117" t="s">
        <v>198</v>
      </c>
      <c r="J5117" s="69">
        <f>precio_alta!Z14</f>
        <v>7115</v>
      </c>
    </row>
    <row r="5118" spans="1:10" x14ac:dyDescent="0.3">
      <c r="A5118" t="str">
        <f t="shared" si="79"/>
        <v>APPLE IPHONE 17 PRO 512GBMax Negocios + Ilimitado 189.90CUOTA</v>
      </c>
      <c r="B5118" s="69" t="str">
        <f>precio_alta!A15</f>
        <v>Corriente</v>
      </c>
      <c r="C5118" s="69" t="str">
        <f>precio_alta!B15</f>
        <v>5G</v>
      </c>
      <c r="D5118" s="69" t="str">
        <f>precio_alta!C15</f>
        <v>APPLE</v>
      </c>
      <c r="E5118" s="69" t="str">
        <f>precio_alta!D15</f>
        <v>APPLE IPHONE 17 PRO 512GB</v>
      </c>
      <c r="F5118" s="69">
        <f>precio_alta!E15</f>
        <v>8169</v>
      </c>
      <c r="G5118" s="69" t="str">
        <f>precio_alta!F15</f>
        <v>iOS</v>
      </c>
      <c r="H5118" s="69" t="s">
        <v>188</v>
      </c>
      <c r="I5118" t="s">
        <v>198</v>
      </c>
      <c r="J5118" s="69">
        <f>precio_alta!Z15</f>
        <v>8411</v>
      </c>
    </row>
    <row r="5119" spans="1:10" x14ac:dyDescent="0.3">
      <c r="A5119" t="str">
        <f t="shared" si="79"/>
        <v>APPLE IPHONE 17 PRO MAX 1TBMax Negocios + Ilimitado 189.90CUOTA</v>
      </c>
      <c r="B5119" s="69" t="str">
        <f>precio_alta!A16</f>
        <v>Corriente</v>
      </c>
      <c r="C5119" s="69" t="str">
        <f>precio_alta!B16</f>
        <v>5G</v>
      </c>
      <c r="D5119" s="69" t="str">
        <f>precio_alta!C16</f>
        <v>APPLE</v>
      </c>
      <c r="E5119" s="69" t="str">
        <f>precio_alta!D16</f>
        <v>APPLE IPHONE 17 PRO MAX 1TB</v>
      </c>
      <c r="F5119" s="69">
        <f>precio_alta!E16</f>
        <v>10049</v>
      </c>
      <c r="G5119" s="69" t="str">
        <f>precio_alta!F16</f>
        <v>iOS</v>
      </c>
      <c r="H5119" s="69" t="s">
        <v>188</v>
      </c>
      <c r="I5119" t="s">
        <v>198</v>
      </c>
      <c r="J5119" s="69">
        <f>precio_alta!Z16</f>
        <v>10355</v>
      </c>
    </row>
    <row r="5120" spans="1:10" x14ac:dyDescent="0.3">
      <c r="A5120" t="str">
        <f t="shared" si="79"/>
        <v>APPLE IPHONE 17 PRO MAX 256GBMax Negocios + Ilimitado 189.90CUOTA</v>
      </c>
      <c r="B5120" s="69" t="str">
        <f>precio_alta!A17</f>
        <v>Corriente</v>
      </c>
      <c r="C5120" s="69" t="str">
        <f>precio_alta!B17</f>
        <v>5G</v>
      </c>
      <c r="D5120" s="69" t="str">
        <f>precio_alta!C17</f>
        <v>APPLE</v>
      </c>
      <c r="E5120" s="69" t="str">
        <f>precio_alta!D17</f>
        <v>APPLE IPHONE 17 PRO MAX 256GB</v>
      </c>
      <c r="F5120" s="69">
        <f>precio_alta!E17</f>
        <v>7539</v>
      </c>
      <c r="G5120" s="69" t="str">
        <f>precio_alta!F17</f>
        <v>iOS</v>
      </c>
      <c r="H5120" s="69" t="s">
        <v>188</v>
      </c>
      <c r="I5120" t="s">
        <v>198</v>
      </c>
      <c r="J5120" s="69">
        <f>precio_alta!Z17</f>
        <v>7763</v>
      </c>
    </row>
    <row r="5121" spans="1:10" x14ac:dyDescent="0.3">
      <c r="A5121" t="str">
        <f t="shared" si="79"/>
        <v>APPLE IPHONE 17 PRO MAX 2TBMax Negocios + Ilimitado 189.90CUOTA</v>
      </c>
      <c r="B5121" s="69" t="str">
        <f>precio_alta!A18</f>
        <v>Corriente</v>
      </c>
      <c r="C5121" s="69" t="str">
        <f>precio_alta!B18</f>
        <v>5G</v>
      </c>
      <c r="D5121" s="69" t="str">
        <f>precio_alta!C18</f>
        <v>APPLE</v>
      </c>
      <c r="E5121" s="69" t="str">
        <f>precio_alta!D18</f>
        <v>APPLE IPHONE 17 PRO MAX 2TB</v>
      </c>
      <c r="F5121" s="69">
        <f>precio_alta!E18</f>
        <v>12569</v>
      </c>
      <c r="G5121" s="69" t="str">
        <f>precio_alta!F18</f>
        <v>iOS</v>
      </c>
      <c r="H5121" s="69" t="s">
        <v>188</v>
      </c>
      <c r="I5121" t="s">
        <v>198</v>
      </c>
      <c r="J5121" s="69">
        <f>precio_alta!Z18</f>
        <v>12935</v>
      </c>
    </row>
    <row r="5122" spans="1:10" x14ac:dyDescent="0.3">
      <c r="A5122" t="str">
        <f t="shared" si="79"/>
        <v>APPLE IPHONE 17 PRO MAX 512GBMax Negocios + Ilimitado 189.90CUOTA</v>
      </c>
      <c r="B5122" s="69" t="str">
        <f>precio_alta!A19</f>
        <v>Corriente</v>
      </c>
      <c r="C5122" s="69" t="str">
        <f>precio_alta!B19</f>
        <v>5G</v>
      </c>
      <c r="D5122" s="69" t="str">
        <f>precio_alta!C19</f>
        <v>APPLE</v>
      </c>
      <c r="E5122" s="69" t="str">
        <f>precio_alta!D19</f>
        <v>APPLE IPHONE 17 PRO MAX 512GB</v>
      </c>
      <c r="F5122" s="69">
        <f>precio_alta!E19</f>
        <v>8799</v>
      </c>
      <c r="G5122" s="69" t="str">
        <f>precio_alta!F19</f>
        <v>iOS</v>
      </c>
      <c r="H5122" s="69" t="s">
        <v>188</v>
      </c>
      <c r="I5122" t="s">
        <v>198</v>
      </c>
      <c r="J5122" s="69">
        <f>precio_alta!Z19</f>
        <v>9059</v>
      </c>
    </row>
    <row r="5123" spans="1:10" x14ac:dyDescent="0.3">
      <c r="A5123" t="str">
        <f t="shared" ref="A5123:A5186" si="80">CONCATENATE(E5123,I5123,H5123)</f>
        <v>APPLE IPHONE 17E 256GBMax Negocios + Ilimitado 189.90CUOTA</v>
      </c>
      <c r="B5123" s="69" t="str">
        <f>precio_alta!A20</f>
        <v>Corriente</v>
      </c>
      <c r="C5123" s="69" t="str">
        <f>precio_alta!B20</f>
        <v>5G</v>
      </c>
      <c r="D5123" s="69" t="str">
        <f>precio_alta!C20</f>
        <v>APPLE</v>
      </c>
      <c r="E5123" s="69" t="str">
        <f>precio_alta!D20</f>
        <v>APPLE IPHONE 17E 256GB</v>
      </c>
      <c r="F5123" s="69">
        <f>precio_alta!E20</f>
        <v>3769</v>
      </c>
      <c r="G5123" s="69" t="str">
        <f>precio_alta!F20</f>
        <v>iOS</v>
      </c>
      <c r="H5123" s="69" t="s">
        <v>188</v>
      </c>
      <c r="I5123" t="s">
        <v>198</v>
      </c>
      <c r="J5123" s="69">
        <f>precio_alta!Z20</f>
        <v>3875</v>
      </c>
    </row>
    <row r="5124" spans="1:10" x14ac:dyDescent="0.3">
      <c r="A5124" t="str">
        <f t="shared" si="80"/>
        <v>HONOR 400 512GB 5GMax Negocios + Ilimitado 189.90CUOTA</v>
      </c>
      <c r="B5124" s="69" t="str">
        <f>precio_alta!A21</f>
        <v>Corriente</v>
      </c>
      <c r="C5124" s="69" t="str">
        <f>precio_alta!B21</f>
        <v>5G</v>
      </c>
      <c r="D5124" s="69" t="str">
        <f>precio_alta!C21</f>
        <v>HONOR</v>
      </c>
      <c r="E5124" s="69" t="str">
        <f>precio_alta!D21</f>
        <v>HONOR 400 512GB 5G</v>
      </c>
      <c r="F5124" s="69">
        <f>precio_alta!E21</f>
        <v>2099</v>
      </c>
      <c r="G5124" s="69" t="str">
        <f>precio_alta!F21</f>
        <v>Android</v>
      </c>
      <c r="H5124" s="69" t="s">
        <v>188</v>
      </c>
      <c r="I5124" t="s">
        <v>198</v>
      </c>
      <c r="J5124" s="69">
        <f>precio_alta!Z21</f>
        <v>2159</v>
      </c>
    </row>
    <row r="5125" spans="1:10" x14ac:dyDescent="0.3">
      <c r="A5125" t="str">
        <f t="shared" si="80"/>
        <v>HONOR 400 LITE 256GB 5GMax Negocios + Ilimitado 189.90CUOTA</v>
      </c>
      <c r="B5125" s="69" t="str">
        <f>precio_alta!A22</f>
        <v>Corriente</v>
      </c>
      <c r="C5125" s="69" t="str">
        <f>precio_alta!B22</f>
        <v>5G</v>
      </c>
      <c r="D5125" s="69" t="str">
        <f>precio_alta!C22</f>
        <v>HONOR</v>
      </c>
      <c r="E5125" s="69" t="str">
        <f>precio_alta!D22</f>
        <v>HONOR 400 LITE 256GB 5G</v>
      </c>
      <c r="F5125" s="69">
        <f>precio_alta!E22</f>
        <v>1519</v>
      </c>
      <c r="G5125" s="69" t="str">
        <f>precio_alta!F22</f>
        <v>Android</v>
      </c>
      <c r="H5125" s="69" t="s">
        <v>188</v>
      </c>
      <c r="I5125" t="s">
        <v>198</v>
      </c>
      <c r="J5125" s="69">
        <f>precio_alta!Z22</f>
        <v>1559</v>
      </c>
    </row>
    <row r="5126" spans="1:10" x14ac:dyDescent="0.3">
      <c r="A5126" t="str">
        <f t="shared" si="80"/>
        <v>HONOR 400 PRO 512GB 5GMax Negocios + Ilimitado 189.90CUOTA</v>
      </c>
      <c r="B5126" s="69" t="str">
        <f>precio_alta!A23</f>
        <v>Corriente</v>
      </c>
      <c r="C5126" s="69" t="str">
        <f>precio_alta!B23</f>
        <v>5G</v>
      </c>
      <c r="D5126" s="69" t="str">
        <f>precio_alta!C23</f>
        <v>HONOR</v>
      </c>
      <c r="E5126" s="69" t="str">
        <f>precio_alta!D23</f>
        <v>HONOR 400 PRO 512GB 5G</v>
      </c>
      <c r="F5126" s="69">
        <f>precio_alta!E23</f>
        <v>3349</v>
      </c>
      <c r="G5126" s="69" t="str">
        <f>precio_alta!F23</f>
        <v>Android</v>
      </c>
      <c r="H5126" s="69" t="s">
        <v>188</v>
      </c>
      <c r="I5126" t="s">
        <v>198</v>
      </c>
      <c r="J5126" s="69">
        <f>precio_alta!Z23</f>
        <v>3443</v>
      </c>
    </row>
    <row r="5127" spans="1:10" x14ac:dyDescent="0.3">
      <c r="A5127" t="str">
        <f t="shared" si="80"/>
        <v>HONOR 600 512GB 5GMax Negocios + Ilimitado 189.90CUOTA</v>
      </c>
      <c r="B5127" s="69" t="str">
        <f>precio_alta!A24</f>
        <v>Corriente</v>
      </c>
      <c r="C5127" s="69" t="str">
        <f>precio_alta!B24</f>
        <v>5G</v>
      </c>
      <c r="D5127" s="69" t="str">
        <f>precio_alta!C24</f>
        <v>HONOR</v>
      </c>
      <c r="E5127" s="69" t="str">
        <f>precio_alta!D24</f>
        <v>HONOR 600 512GB 5G</v>
      </c>
      <c r="F5127" s="69">
        <f>precio_alta!E24</f>
        <v>2959</v>
      </c>
      <c r="G5127" s="69" t="str">
        <f>precio_alta!F24</f>
        <v>Android</v>
      </c>
      <c r="H5127" s="69" t="s">
        <v>188</v>
      </c>
      <c r="I5127" t="s">
        <v>198</v>
      </c>
      <c r="J5127" s="69">
        <f>precio_alta!Z24</f>
        <v>3047</v>
      </c>
    </row>
    <row r="5128" spans="1:10" x14ac:dyDescent="0.3">
      <c r="A5128" t="str">
        <f t="shared" si="80"/>
        <v>HONOR 600 PRO 512GB 5GMax Negocios + Ilimitado 189.90CUOTA</v>
      </c>
      <c r="B5128" s="69" t="str">
        <f>precio_alta!A25</f>
        <v>Corriente</v>
      </c>
      <c r="C5128" s="69" t="str">
        <f>precio_alta!B25</f>
        <v>5G</v>
      </c>
      <c r="D5128" s="69" t="str">
        <f>precio_alta!C25</f>
        <v>HONOR</v>
      </c>
      <c r="E5128" s="69" t="str">
        <f>precio_alta!D25</f>
        <v>HONOR 600 PRO 512GB 5G</v>
      </c>
      <c r="F5128" s="69">
        <f>precio_alta!E25</f>
        <v>3909</v>
      </c>
      <c r="G5128" s="69" t="str">
        <f>precio_alta!F25</f>
        <v>Android</v>
      </c>
      <c r="H5128" s="69" t="s">
        <v>188</v>
      </c>
      <c r="I5128" t="s">
        <v>198</v>
      </c>
      <c r="J5128" s="69">
        <f>precio_alta!Z25</f>
        <v>4019</v>
      </c>
    </row>
    <row r="5129" spans="1:10" x14ac:dyDescent="0.3">
      <c r="A5129" t="str">
        <f t="shared" si="80"/>
        <v>HONOR 600 SMART 256GB 5GMax Negocios + Ilimitado 189.90CUOTA</v>
      </c>
      <c r="B5129" s="69" t="str">
        <f>precio_alta!A26</f>
        <v>Corriente</v>
      </c>
      <c r="C5129" s="69" t="str">
        <f>precio_alta!B26</f>
        <v>5G</v>
      </c>
      <c r="D5129" s="69" t="str">
        <f>precio_alta!C26</f>
        <v>HONOR</v>
      </c>
      <c r="E5129" s="69" t="str">
        <f>precio_alta!D26</f>
        <v>HONOR 600 SMART 256GB 5G</v>
      </c>
      <c r="F5129" s="69">
        <f>precio_alta!E26</f>
        <v>1659</v>
      </c>
      <c r="G5129" s="69" t="str">
        <f>precio_alta!F26</f>
        <v>Android</v>
      </c>
      <c r="H5129" s="69" t="s">
        <v>188</v>
      </c>
      <c r="I5129" t="s">
        <v>198</v>
      </c>
      <c r="J5129" s="69">
        <f>precio_alta!Z26</f>
        <v>1703</v>
      </c>
    </row>
    <row r="5130" spans="1:10" x14ac:dyDescent="0.3">
      <c r="A5130" t="str">
        <f t="shared" si="80"/>
        <v>HONOR 600E 512GB 5GMax Negocios + Ilimitado 189.90CUOTA</v>
      </c>
      <c r="B5130" s="69" t="str">
        <f>precio_alta!A27</f>
        <v>Corriente</v>
      </c>
      <c r="C5130" s="69" t="str">
        <f>precio_alta!B27</f>
        <v>5G</v>
      </c>
      <c r="D5130" s="69" t="str">
        <f>precio_alta!C27</f>
        <v>HONOR</v>
      </c>
      <c r="E5130" s="69" t="str">
        <f>precio_alta!D27</f>
        <v>HONOR 600E 512GB 5G</v>
      </c>
      <c r="F5130" s="69">
        <f>precio_alta!E27</f>
        <v>2149</v>
      </c>
      <c r="G5130" s="69" t="str">
        <f>precio_alta!F27</f>
        <v>Android</v>
      </c>
      <c r="H5130" s="69" t="s">
        <v>188</v>
      </c>
      <c r="I5130" t="s">
        <v>198</v>
      </c>
      <c r="J5130" s="69">
        <f>precio_alta!Z27</f>
        <v>2207</v>
      </c>
    </row>
    <row r="5131" spans="1:10" x14ac:dyDescent="0.3">
      <c r="A5131" t="str">
        <f t="shared" si="80"/>
        <v>HONOR 70 256GBMax Negocios + Ilimitado 189.90CUOTA</v>
      </c>
      <c r="B5131" s="69" t="str">
        <f>precio_alta!A28</f>
        <v>Corriente</v>
      </c>
      <c r="C5131" s="69" t="str">
        <f>precio_alta!B28</f>
        <v>5G</v>
      </c>
      <c r="D5131" s="69" t="str">
        <f>precio_alta!C28</f>
        <v>HONOR</v>
      </c>
      <c r="E5131" s="69" t="str">
        <f>precio_alta!D28</f>
        <v>HONOR 70 256GB</v>
      </c>
      <c r="F5131" s="69">
        <f>precio_alta!E28</f>
        <v>2859</v>
      </c>
      <c r="G5131" s="69" t="str">
        <f>precio_alta!F28</f>
        <v>Android</v>
      </c>
      <c r="H5131" s="69" t="s">
        <v>188</v>
      </c>
      <c r="I5131" t="s">
        <v>198</v>
      </c>
      <c r="J5131" s="69">
        <f>precio_alta!Z28</f>
        <v>2951</v>
      </c>
    </row>
    <row r="5132" spans="1:10" x14ac:dyDescent="0.3">
      <c r="A5132" t="str">
        <f t="shared" si="80"/>
        <v>HONOR MAGIC 7 LITE 512GB 5GMax Negocios + Ilimitado 189.90CUOTA</v>
      </c>
      <c r="B5132" s="69" t="str">
        <f>precio_alta!A29</f>
        <v>Corriente</v>
      </c>
      <c r="C5132" s="69" t="str">
        <f>precio_alta!B29</f>
        <v>5G</v>
      </c>
      <c r="D5132" s="69" t="str">
        <f>precio_alta!C29</f>
        <v>HONOR</v>
      </c>
      <c r="E5132" s="69" t="str">
        <f>precio_alta!D29</f>
        <v>HONOR MAGIC 7 LITE 512GB 5G</v>
      </c>
      <c r="F5132" s="69">
        <f>precio_alta!E29</f>
        <v>1849</v>
      </c>
      <c r="G5132" s="69" t="str">
        <f>precio_alta!F29</f>
        <v>Android</v>
      </c>
      <c r="H5132" s="69" t="s">
        <v>188</v>
      </c>
      <c r="I5132" t="s">
        <v>198</v>
      </c>
      <c r="J5132" s="69">
        <f>precio_alta!Z29</f>
        <v>1907</v>
      </c>
    </row>
    <row r="5133" spans="1:10" x14ac:dyDescent="0.3">
      <c r="A5133" t="str">
        <f t="shared" si="80"/>
        <v>HONOR MAGIC 8 LITE 512GB 5GMax Negocios + Ilimitado 189.90CUOTA</v>
      </c>
      <c r="B5133" s="69" t="str">
        <f>precio_alta!A30</f>
        <v>Corriente</v>
      </c>
      <c r="C5133" s="69" t="str">
        <f>precio_alta!B30</f>
        <v>5G</v>
      </c>
      <c r="D5133" s="69" t="str">
        <f>precio_alta!C30</f>
        <v>HONOR</v>
      </c>
      <c r="E5133" s="69" t="str">
        <f>precio_alta!D30</f>
        <v>HONOR MAGIC 8 LITE 512GB 5G</v>
      </c>
      <c r="F5133" s="69">
        <f>precio_alta!E30</f>
        <v>1779</v>
      </c>
      <c r="G5133" s="69" t="str">
        <f>precio_alta!F30</f>
        <v>Android</v>
      </c>
      <c r="H5133" s="69" t="s">
        <v>188</v>
      </c>
      <c r="I5133" t="s">
        <v>198</v>
      </c>
      <c r="J5133" s="69">
        <f>precio_alta!Z30</f>
        <v>1823</v>
      </c>
    </row>
    <row r="5134" spans="1:10" x14ac:dyDescent="0.3">
      <c r="A5134" t="str">
        <f t="shared" si="80"/>
        <v>HONOR MAGIC 8 PRO 512GB 5GMax Negocios + Ilimitado 189.90CUOTA</v>
      </c>
      <c r="B5134" s="69" t="str">
        <f>precio_alta!A31</f>
        <v>Corriente</v>
      </c>
      <c r="C5134" s="69" t="str">
        <f>precio_alta!B31</f>
        <v>5G</v>
      </c>
      <c r="D5134" s="69" t="str">
        <f>precio_alta!C31</f>
        <v>HONOR</v>
      </c>
      <c r="E5134" s="69" t="str">
        <f>precio_alta!D31</f>
        <v>HONOR MAGIC 8 PRO 512GB 5G</v>
      </c>
      <c r="F5134" s="69">
        <f>precio_alta!E31</f>
        <v>5789</v>
      </c>
      <c r="G5134" s="69" t="str">
        <f>precio_alta!F31</f>
        <v>Android</v>
      </c>
      <c r="H5134" s="69" t="s">
        <v>188</v>
      </c>
      <c r="I5134" t="s">
        <v>198</v>
      </c>
      <c r="J5134" s="69">
        <f>precio_alta!Z31</f>
        <v>5963</v>
      </c>
    </row>
    <row r="5135" spans="1:10" x14ac:dyDescent="0.3">
      <c r="A5135" t="str">
        <f t="shared" si="80"/>
        <v>HONOR X5C 128GBMax Negocios + Ilimitado 189.90CUOTA</v>
      </c>
      <c r="B5135" s="69" t="str">
        <f>precio_alta!A32</f>
        <v>Corriente</v>
      </c>
      <c r="C5135" s="69" t="str">
        <f>precio_alta!B32</f>
        <v>4G</v>
      </c>
      <c r="D5135" s="69" t="str">
        <f>precio_alta!C32</f>
        <v>HONOR</v>
      </c>
      <c r="E5135" s="69" t="str">
        <f>precio_alta!D32</f>
        <v>HONOR X5C 128GB</v>
      </c>
      <c r="F5135" s="69">
        <f>precio_alta!E32</f>
        <v>399</v>
      </c>
      <c r="G5135" s="69" t="str">
        <f>precio_alta!F32</f>
        <v>Android</v>
      </c>
      <c r="H5135" s="69" t="s">
        <v>188</v>
      </c>
      <c r="I5135" t="s">
        <v>198</v>
      </c>
      <c r="J5135" s="69">
        <f>precio_alta!Z32</f>
        <v>407</v>
      </c>
    </row>
    <row r="5136" spans="1:10" x14ac:dyDescent="0.3">
      <c r="A5136" t="str">
        <f t="shared" si="80"/>
        <v>HONOR X5C PLUS 256GBMax Negocios + Ilimitado 189.90CUOTA</v>
      </c>
      <c r="B5136" s="69" t="str">
        <f>precio_alta!A33</f>
        <v>Corriente</v>
      </c>
      <c r="C5136" s="69" t="str">
        <f>precio_alta!B33</f>
        <v>4G</v>
      </c>
      <c r="D5136" s="69" t="str">
        <f>precio_alta!C33</f>
        <v>HONOR</v>
      </c>
      <c r="E5136" s="69" t="str">
        <f>precio_alta!D33</f>
        <v>HONOR X5C PLUS 256GB</v>
      </c>
      <c r="F5136" s="69">
        <f>precio_alta!E33</f>
        <v>499</v>
      </c>
      <c r="G5136" s="69" t="str">
        <f>precio_alta!F33</f>
        <v>Android</v>
      </c>
      <c r="H5136" s="69" t="s">
        <v>188</v>
      </c>
      <c r="I5136" t="s">
        <v>198</v>
      </c>
      <c r="J5136" s="69">
        <f>precio_alta!Z33</f>
        <v>515</v>
      </c>
    </row>
    <row r="5137" spans="1:10" x14ac:dyDescent="0.3">
      <c r="A5137" t="str">
        <f t="shared" si="80"/>
        <v>HONOR X5D 128GBMax Negocios + Ilimitado 189.90CUOTA</v>
      </c>
      <c r="B5137" s="69" t="str">
        <f>precio_alta!A34</f>
        <v>Corriente</v>
      </c>
      <c r="C5137" s="69" t="str">
        <f>precio_alta!B34</f>
        <v>4G</v>
      </c>
      <c r="D5137" s="69" t="str">
        <f>precio_alta!C34</f>
        <v>HONOR</v>
      </c>
      <c r="E5137" s="69" t="str">
        <f>precio_alta!D34</f>
        <v>HONOR X5D 128GB</v>
      </c>
      <c r="F5137" s="69">
        <f>precio_alta!E34</f>
        <v>449</v>
      </c>
      <c r="G5137" s="69" t="str">
        <f>precio_alta!F34</f>
        <v>Android</v>
      </c>
      <c r="H5137" s="69" t="s">
        <v>188</v>
      </c>
      <c r="I5137" t="s">
        <v>198</v>
      </c>
      <c r="J5137" s="69">
        <f>precio_alta!Z34</f>
        <v>467</v>
      </c>
    </row>
    <row r="5138" spans="1:10" x14ac:dyDescent="0.3">
      <c r="A5138" t="str">
        <f t="shared" si="80"/>
        <v>HONOR X5D 256GBMax Negocios + Ilimitado 189.90CUOTA</v>
      </c>
      <c r="B5138" s="69" t="str">
        <f>precio_alta!A35</f>
        <v>Corriente</v>
      </c>
      <c r="C5138" s="69" t="str">
        <f>precio_alta!B35</f>
        <v>4G</v>
      </c>
      <c r="D5138" s="69" t="str">
        <f>precio_alta!C35</f>
        <v>HONOR</v>
      </c>
      <c r="E5138" s="69" t="str">
        <f>precio_alta!D35</f>
        <v>HONOR X5D 256GB</v>
      </c>
      <c r="F5138" s="69">
        <f>precio_alta!E35</f>
        <v>589</v>
      </c>
      <c r="G5138" s="69" t="str">
        <f>precio_alta!F35</f>
        <v>Android</v>
      </c>
      <c r="H5138" s="69" t="s">
        <v>188</v>
      </c>
      <c r="I5138" t="s">
        <v>198</v>
      </c>
      <c r="J5138" s="69">
        <f>precio_alta!Z35</f>
        <v>599</v>
      </c>
    </row>
    <row r="5139" spans="1:10" x14ac:dyDescent="0.3">
      <c r="A5139" t="str">
        <f t="shared" si="80"/>
        <v>HONOR X6C 256GBMax Negocios + Ilimitado 189.90CUOTA</v>
      </c>
      <c r="B5139" s="69" t="str">
        <f>precio_alta!A36</f>
        <v>Corriente</v>
      </c>
      <c r="C5139" s="69" t="str">
        <f>precio_alta!B36</f>
        <v>4G</v>
      </c>
      <c r="D5139" s="69" t="str">
        <f>precio_alta!C36</f>
        <v>HONOR</v>
      </c>
      <c r="E5139" s="69" t="str">
        <f>precio_alta!D36</f>
        <v>HONOR X6C 256GB</v>
      </c>
      <c r="F5139" s="69">
        <f>precio_alta!E36</f>
        <v>699</v>
      </c>
      <c r="G5139" s="69" t="str">
        <f>precio_alta!F36</f>
        <v>Android</v>
      </c>
      <c r="H5139" s="69" t="s">
        <v>188</v>
      </c>
      <c r="I5139" t="s">
        <v>198</v>
      </c>
      <c r="J5139" s="69">
        <f>precio_alta!Z36</f>
        <v>719</v>
      </c>
    </row>
    <row r="5140" spans="1:10" x14ac:dyDescent="0.3">
      <c r="A5140" t="str">
        <f t="shared" si="80"/>
        <v>HONOR X6D 256GB 5GMax Negocios + Ilimitado 189.90CUOTA</v>
      </c>
      <c r="B5140" s="69" t="str">
        <f>precio_alta!A37</f>
        <v>Corriente</v>
      </c>
      <c r="C5140" s="69" t="str">
        <f>precio_alta!B37</f>
        <v>5G</v>
      </c>
      <c r="D5140" s="69" t="str">
        <f>precio_alta!C37</f>
        <v>HONOR</v>
      </c>
      <c r="E5140" s="69" t="str">
        <f>precio_alta!D37</f>
        <v>HONOR X6D 256GB 5G</v>
      </c>
      <c r="F5140" s="69">
        <f>precio_alta!E37</f>
        <v>829</v>
      </c>
      <c r="G5140" s="69" t="str">
        <f>precio_alta!F37</f>
        <v>Android</v>
      </c>
      <c r="H5140" s="69" t="s">
        <v>188</v>
      </c>
      <c r="I5140" t="s">
        <v>198</v>
      </c>
      <c r="J5140" s="69">
        <f>precio_alta!Z37</f>
        <v>851</v>
      </c>
    </row>
    <row r="5141" spans="1:10" x14ac:dyDescent="0.3">
      <c r="A5141" t="str">
        <f t="shared" si="80"/>
        <v>HONOR X7D 256GB 5GMax Negocios + Ilimitado 189.90CUOTA</v>
      </c>
      <c r="B5141" s="69" t="str">
        <f>precio_alta!A38</f>
        <v>Corriente</v>
      </c>
      <c r="C5141" s="69" t="str">
        <f>precio_alta!B38</f>
        <v>5G</v>
      </c>
      <c r="D5141" s="69" t="str">
        <f>precio_alta!C38</f>
        <v>HONOR</v>
      </c>
      <c r="E5141" s="69" t="str">
        <f>precio_alta!D38</f>
        <v>HONOR X7D 256GB 5G</v>
      </c>
      <c r="F5141" s="69">
        <f>precio_alta!E38</f>
        <v>879</v>
      </c>
      <c r="G5141" s="69" t="str">
        <f>precio_alta!F38</f>
        <v>Android</v>
      </c>
      <c r="H5141" s="69" t="s">
        <v>188</v>
      </c>
      <c r="I5141" t="s">
        <v>198</v>
      </c>
      <c r="J5141" s="69">
        <f>precio_alta!Z38</f>
        <v>911</v>
      </c>
    </row>
    <row r="5142" spans="1:10" x14ac:dyDescent="0.3">
      <c r="A5142" t="str">
        <f t="shared" si="80"/>
        <v>HONOR X7E PLUS 256GB 5GMax Negocios + Ilimitado 189.90CUOTA</v>
      </c>
      <c r="B5142" s="69" t="str">
        <f>precio_alta!A39</f>
        <v>Corriente</v>
      </c>
      <c r="C5142" s="69" t="str">
        <f>precio_alta!B39</f>
        <v>5G</v>
      </c>
      <c r="D5142" s="69" t="str">
        <f>precio_alta!C39</f>
        <v>HONOR</v>
      </c>
      <c r="E5142" s="69" t="str">
        <f>precio_alta!D39</f>
        <v>HONOR X7E PLUS 256GB 5G</v>
      </c>
      <c r="F5142" s="69">
        <f>precio_alta!E39</f>
        <v>1179</v>
      </c>
      <c r="G5142" s="69" t="str">
        <f>precio_alta!F39</f>
        <v>Android</v>
      </c>
      <c r="H5142" s="69" t="s">
        <v>188</v>
      </c>
      <c r="I5142" t="s">
        <v>198</v>
      </c>
      <c r="J5142" s="69">
        <f>precio_alta!Z39</f>
        <v>1223</v>
      </c>
    </row>
    <row r="5143" spans="1:10" x14ac:dyDescent="0.3">
      <c r="A5143" t="str">
        <f t="shared" si="80"/>
        <v>HONOR X8C 256GB 5GMax Negocios + Ilimitado 189.90CUOTA</v>
      </c>
      <c r="B5143" s="69" t="str">
        <f>precio_alta!A40</f>
        <v>Corriente</v>
      </c>
      <c r="C5143" s="69" t="str">
        <f>precio_alta!B40</f>
        <v>5G</v>
      </c>
      <c r="D5143" s="69" t="str">
        <f>precio_alta!C40</f>
        <v>HONOR</v>
      </c>
      <c r="E5143" s="69" t="str">
        <f>precio_alta!D40</f>
        <v>HONOR X8C 256GB 5G</v>
      </c>
      <c r="F5143" s="69">
        <f>precio_alta!E40</f>
        <v>1189</v>
      </c>
      <c r="G5143" s="69" t="str">
        <f>precio_alta!F40</f>
        <v>Android</v>
      </c>
      <c r="H5143" s="69" t="s">
        <v>188</v>
      </c>
      <c r="I5143" t="s">
        <v>198</v>
      </c>
      <c r="J5143" s="69">
        <f>precio_alta!Z40</f>
        <v>1223</v>
      </c>
    </row>
    <row r="5144" spans="1:10" x14ac:dyDescent="0.3">
      <c r="A5144" t="str">
        <f t="shared" si="80"/>
        <v>HUAWEI WATCH KIDS 4 PROMax Negocios + Ilimitado 189.90CUOTA</v>
      </c>
      <c r="B5144" s="69" t="str">
        <f>precio_alta!A41</f>
        <v>Corriente</v>
      </c>
      <c r="C5144" s="69" t="str">
        <f>precio_alta!B41</f>
        <v>4G</v>
      </c>
      <c r="D5144" s="69" t="str">
        <f>precio_alta!C41</f>
        <v>HUAWEI</v>
      </c>
      <c r="E5144" s="69" t="str">
        <f>precio_alta!D41</f>
        <v>HUAWEI WATCH KIDS 4 PRO</v>
      </c>
      <c r="F5144" s="69">
        <f>precio_alta!E41</f>
        <v>649</v>
      </c>
      <c r="G5144" s="69" t="str">
        <f>precio_alta!F41</f>
        <v>Android</v>
      </c>
      <c r="H5144" s="69" t="s">
        <v>188</v>
      </c>
      <c r="I5144" t="s">
        <v>198</v>
      </c>
      <c r="J5144" s="69">
        <f>precio_alta!Z41</f>
        <v>671</v>
      </c>
    </row>
    <row r="5145" spans="1:10" x14ac:dyDescent="0.3">
      <c r="A5145" t="str">
        <f t="shared" si="80"/>
        <v>MOTOROLA MOTO EDGE 60 512GB 5GMax Negocios + Ilimitado 189.90CUOTA</v>
      </c>
      <c r="B5145" s="69" t="str">
        <f>precio_alta!A42</f>
        <v>Corriente</v>
      </c>
      <c r="C5145" s="69" t="str">
        <f>precio_alta!B42</f>
        <v>5G</v>
      </c>
      <c r="D5145" s="69" t="str">
        <f>precio_alta!C42</f>
        <v>MOTOROLA</v>
      </c>
      <c r="E5145" s="69" t="str">
        <f>precio_alta!D42</f>
        <v>MOTOROLA MOTO EDGE 60 512GB 5G</v>
      </c>
      <c r="F5145" s="69">
        <f>precio_alta!E42</f>
        <v>1989</v>
      </c>
      <c r="G5145" s="69" t="str">
        <f>precio_alta!F42</f>
        <v>Android</v>
      </c>
      <c r="H5145" s="69" t="s">
        <v>188</v>
      </c>
      <c r="I5145" t="s">
        <v>198</v>
      </c>
      <c r="J5145" s="69">
        <f>precio_alta!Z42</f>
        <v>2051</v>
      </c>
    </row>
    <row r="5146" spans="1:10" x14ac:dyDescent="0.3">
      <c r="A5146" t="str">
        <f t="shared" si="80"/>
        <v>MOTOROLA MOTO EDGE 60 FUSION 256GB 5GMax Negocios + Ilimitado 189.90CUOTA</v>
      </c>
      <c r="B5146" s="69" t="str">
        <f>precio_alta!A43</f>
        <v>Corriente</v>
      </c>
      <c r="C5146" s="69" t="str">
        <f>precio_alta!B43</f>
        <v>5G</v>
      </c>
      <c r="D5146" s="69" t="str">
        <f>precio_alta!C43</f>
        <v>MOTOROLA</v>
      </c>
      <c r="E5146" s="69" t="str">
        <f>precio_alta!D43</f>
        <v>MOTOROLA MOTO EDGE 60 FUSION 256GB 5G</v>
      </c>
      <c r="F5146" s="69">
        <f>precio_alta!E43</f>
        <v>1439</v>
      </c>
      <c r="G5146" s="69" t="str">
        <f>precio_alta!F43</f>
        <v>Android</v>
      </c>
      <c r="H5146" s="69" t="s">
        <v>188</v>
      </c>
      <c r="I5146" t="s">
        <v>198</v>
      </c>
      <c r="J5146" s="69">
        <f>precio_alta!Z43</f>
        <v>1487</v>
      </c>
    </row>
    <row r="5147" spans="1:10" x14ac:dyDescent="0.3">
      <c r="A5147" t="str">
        <f t="shared" si="80"/>
        <v>MOTOROLA MOTO EDGE 60 PRO 512GB 5GMax Negocios + Ilimitado 189.90CUOTA</v>
      </c>
      <c r="B5147" s="69" t="str">
        <f>precio_alta!A44</f>
        <v>Corriente</v>
      </c>
      <c r="C5147" s="69" t="str">
        <f>precio_alta!B44</f>
        <v>5G</v>
      </c>
      <c r="D5147" s="69" t="str">
        <f>precio_alta!C44</f>
        <v>MOTOROLA</v>
      </c>
      <c r="E5147" s="69" t="str">
        <f>precio_alta!D44</f>
        <v>MOTOROLA MOTO EDGE 60 PRO 512GB 5G</v>
      </c>
      <c r="F5147" s="69">
        <f>precio_alta!E44</f>
        <v>2649</v>
      </c>
      <c r="G5147" s="69" t="str">
        <f>precio_alta!F44</f>
        <v>Android</v>
      </c>
      <c r="H5147" s="69" t="s">
        <v>188</v>
      </c>
      <c r="I5147" t="s">
        <v>198</v>
      </c>
      <c r="J5147" s="69">
        <f>precio_alta!Z44</f>
        <v>2723</v>
      </c>
    </row>
    <row r="5148" spans="1:10" x14ac:dyDescent="0.3">
      <c r="A5148" t="str">
        <f t="shared" si="80"/>
        <v>MOTOROLA MOTO EDGE 70 512GB 5GMax Negocios + Ilimitado 189.90CUOTA</v>
      </c>
      <c r="B5148" s="69" t="str">
        <f>precio_alta!A45</f>
        <v>Corriente</v>
      </c>
      <c r="C5148" s="69" t="str">
        <f>precio_alta!B45</f>
        <v>5G</v>
      </c>
      <c r="D5148" s="69" t="str">
        <f>precio_alta!C45</f>
        <v>MOTOROLA</v>
      </c>
      <c r="E5148" s="69" t="str">
        <f>precio_alta!D45</f>
        <v>MOTOROLA MOTO EDGE 70 512GB 5G</v>
      </c>
      <c r="F5148" s="69">
        <f>precio_alta!E45</f>
        <v>2549</v>
      </c>
      <c r="G5148" s="69" t="str">
        <f>precio_alta!F45</f>
        <v>Android</v>
      </c>
      <c r="H5148" s="69" t="s">
        <v>188</v>
      </c>
      <c r="I5148" t="s">
        <v>198</v>
      </c>
      <c r="J5148" s="69">
        <f>precio_alta!Z45</f>
        <v>2615</v>
      </c>
    </row>
    <row r="5149" spans="1:10" x14ac:dyDescent="0.3">
      <c r="A5149" t="str">
        <f t="shared" si="80"/>
        <v>MOTOROLA MOTO EDGE 70 FUSION 256GB 5GMax Negocios + Ilimitado 189.90CUOTA</v>
      </c>
      <c r="B5149" s="69" t="str">
        <f>precio_alta!A46</f>
        <v>Corriente</v>
      </c>
      <c r="C5149" s="69" t="str">
        <f>precio_alta!B46</f>
        <v>5G</v>
      </c>
      <c r="D5149" s="69" t="str">
        <f>precio_alta!C46</f>
        <v>MOTOROLA</v>
      </c>
      <c r="E5149" s="69" t="str">
        <f>precio_alta!D46</f>
        <v>MOTOROLA MOTO EDGE 70 FUSION 256GB 5G</v>
      </c>
      <c r="F5149" s="69">
        <f>precio_alta!E46</f>
        <v>1899</v>
      </c>
      <c r="G5149" s="69" t="str">
        <f>precio_alta!F46</f>
        <v>Android</v>
      </c>
      <c r="H5149" s="69" t="s">
        <v>188</v>
      </c>
      <c r="I5149" t="s">
        <v>198</v>
      </c>
      <c r="J5149" s="69">
        <f>precio_alta!Z46</f>
        <v>1955</v>
      </c>
    </row>
    <row r="5150" spans="1:10" x14ac:dyDescent="0.3">
      <c r="A5150" t="str">
        <f t="shared" si="80"/>
        <v>MOTOROLA MOTO EDGE 70 PRO 512GB 5GMax Negocios + Ilimitado 189.90CUOTA</v>
      </c>
      <c r="B5150" s="69" t="str">
        <f>precio_alta!A47</f>
        <v>Corriente</v>
      </c>
      <c r="C5150" s="69" t="str">
        <f>precio_alta!B47</f>
        <v>5G</v>
      </c>
      <c r="D5150" s="69" t="str">
        <f>precio_alta!C47</f>
        <v>MOTOROLA</v>
      </c>
      <c r="E5150" s="69" t="str">
        <f>precio_alta!D47</f>
        <v>MOTOROLA MOTO EDGE 70 PRO 512GB 5G</v>
      </c>
      <c r="F5150" s="69">
        <f>precio_alta!E47</f>
        <v>3619</v>
      </c>
      <c r="G5150" s="69" t="str">
        <f>precio_alta!F47</f>
        <v>Android</v>
      </c>
      <c r="H5150" s="69" t="s">
        <v>188</v>
      </c>
      <c r="I5150" t="s">
        <v>198</v>
      </c>
      <c r="J5150" s="69">
        <f>precio_alta!Z47</f>
        <v>3731</v>
      </c>
    </row>
    <row r="5151" spans="1:10" x14ac:dyDescent="0.3">
      <c r="A5151" t="str">
        <f t="shared" si="80"/>
        <v>MOTOROLA MOTO G06 128GBMax Negocios + Ilimitado 189.90CUOTA</v>
      </c>
      <c r="B5151" s="69" t="str">
        <f>precio_alta!A48</f>
        <v>Corriente</v>
      </c>
      <c r="C5151" s="69" t="str">
        <f>precio_alta!B48</f>
        <v>4G</v>
      </c>
      <c r="D5151" s="69" t="str">
        <f>precio_alta!C48</f>
        <v>MOTOROLA</v>
      </c>
      <c r="E5151" s="69" t="str">
        <f>precio_alta!D48</f>
        <v>MOTOROLA MOTO G06 128GB</v>
      </c>
      <c r="F5151" s="69">
        <f>precio_alta!E48</f>
        <v>619</v>
      </c>
      <c r="G5151" s="69" t="str">
        <f>precio_alta!F48</f>
        <v>Android</v>
      </c>
      <c r="H5151" s="69" t="s">
        <v>188</v>
      </c>
      <c r="I5151" t="s">
        <v>198</v>
      </c>
      <c r="J5151" s="69">
        <f>precio_alta!Z48</f>
        <v>635</v>
      </c>
    </row>
    <row r="5152" spans="1:10" x14ac:dyDescent="0.3">
      <c r="A5152" t="str">
        <f t="shared" si="80"/>
        <v>MOTOROLA MOTO G06 256GBMax Negocios + Ilimitado 189.90CUOTA</v>
      </c>
      <c r="B5152" s="69" t="str">
        <f>precio_alta!A49</f>
        <v>Corriente</v>
      </c>
      <c r="C5152" s="69" t="str">
        <f>precio_alta!B49</f>
        <v>4G</v>
      </c>
      <c r="D5152" s="69" t="str">
        <f>precio_alta!C49</f>
        <v>MOTOROLA</v>
      </c>
      <c r="E5152" s="69" t="str">
        <f>precio_alta!D49</f>
        <v>MOTOROLA MOTO G06 256GB</v>
      </c>
      <c r="F5152" s="69">
        <f>precio_alta!E49</f>
        <v>649</v>
      </c>
      <c r="G5152" s="69" t="str">
        <f>precio_alta!F49</f>
        <v>Android</v>
      </c>
      <c r="H5152" s="69" t="s">
        <v>188</v>
      </c>
      <c r="I5152" t="s">
        <v>198</v>
      </c>
      <c r="J5152" s="69">
        <f>precio_alta!Z49</f>
        <v>671</v>
      </c>
    </row>
    <row r="5153" spans="1:10" x14ac:dyDescent="0.3">
      <c r="A5153" t="str">
        <f t="shared" si="80"/>
        <v>MOTOROLA MOTO G15 256GBMax Negocios + Ilimitado 189.90CUOTA</v>
      </c>
      <c r="B5153" s="69" t="str">
        <f>precio_alta!A50</f>
        <v>Corriente</v>
      </c>
      <c r="C5153" s="69" t="str">
        <f>precio_alta!B50</f>
        <v>4G</v>
      </c>
      <c r="D5153" s="69" t="str">
        <f>precio_alta!C50</f>
        <v>MOTOROLA</v>
      </c>
      <c r="E5153" s="69" t="str">
        <f>precio_alta!D50</f>
        <v>MOTOROLA MOTO G15 256GB</v>
      </c>
      <c r="F5153" s="69">
        <f>precio_alta!E50</f>
        <v>719</v>
      </c>
      <c r="G5153" s="69" t="str">
        <f>precio_alta!F50</f>
        <v>Android</v>
      </c>
      <c r="H5153" s="69" t="s">
        <v>188</v>
      </c>
      <c r="I5153" t="s">
        <v>198</v>
      </c>
      <c r="J5153" s="69">
        <f>precio_alta!Z50</f>
        <v>731</v>
      </c>
    </row>
    <row r="5154" spans="1:10" x14ac:dyDescent="0.3">
      <c r="A5154" t="str">
        <f t="shared" si="80"/>
        <v>MOTOROLA MOTO G17 256GBMax Negocios + Ilimitado 189.90CUOTA</v>
      </c>
      <c r="B5154" s="69" t="str">
        <f>precio_alta!A51</f>
        <v>Corriente</v>
      </c>
      <c r="C5154" s="69" t="str">
        <f>precio_alta!B51</f>
        <v>4G</v>
      </c>
      <c r="D5154" s="69" t="str">
        <f>precio_alta!C51</f>
        <v>MOTOROLA</v>
      </c>
      <c r="E5154" s="69" t="str">
        <f>precio_alta!D51</f>
        <v>MOTOROLA MOTO G17 256GB</v>
      </c>
      <c r="F5154" s="69">
        <f>precio_alta!E51</f>
        <v>779</v>
      </c>
      <c r="G5154" s="69" t="str">
        <f>precio_alta!F51</f>
        <v>Android</v>
      </c>
      <c r="H5154" s="69" t="s">
        <v>188</v>
      </c>
      <c r="I5154" t="s">
        <v>198</v>
      </c>
      <c r="J5154" s="69">
        <f>precio_alta!Z51</f>
        <v>803</v>
      </c>
    </row>
    <row r="5155" spans="1:10" x14ac:dyDescent="0.3">
      <c r="A5155" t="str">
        <f t="shared" si="80"/>
        <v>MOTOROLA MOTO G47 128GB 5GMax Negocios + Ilimitado 189.90CUOTA</v>
      </c>
      <c r="B5155" s="69" t="str">
        <f>precio_alta!A52</f>
        <v>Corriente</v>
      </c>
      <c r="C5155" s="69" t="str">
        <f>precio_alta!B52</f>
        <v>5G</v>
      </c>
      <c r="D5155" s="69" t="str">
        <f>precio_alta!C52</f>
        <v>MOTOROLA</v>
      </c>
      <c r="E5155" s="69" t="str">
        <f>precio_alta!D52</f>
        <v>MOTOROLA MOTO G47 128GB 5G</v>
      </c>
      <c r="F5155" s="69">
        <f>precio_alta!E52</f>
        <v>949</v>
      </c>
      <c r="G5155" s="69" t="str">
        <f>precio_alta!F52</f>
        <v>Android</v>
      </c>
      <c r="H5155" s="69" t="s">
        <v>188</v>
      </c>
      <c r="I5155" t="s">
        <v>198</v>
      </c>
      <c r="J5155" s="69">
        <f>precio_alta!Z52</f>
        <v>983</v>
      </c>
    </row>
    <row r="5156" spans="1:10" x14ac:dyDescent="0.3">
      <c r="A5156" t="str">
        <f t="shared" si="80"/>
        <v>MOTOROLA MOTO G56 256GB 5GMax Negocios + Ilimitado 189.90CUOTA</v>
      </c>
      <c r="B5156" s="69" t="str">
        <f>precio_alta!A53</f>
        <v>Corriente</v>
      </c>
      <c r="C5156" s="69" t="str">
        <f>precio_alta!B53</f>
        <v>5G</v>
      </c>
      <c r="D5156" s="69" t="str">
        <f>precio_alta!C53</f>
        <v>MOTOROLA</v>
      </c>
      <c r="E5156" s="69" t="str">
        <f>precio_alta!D53</f>
        <v>MOTOROLA MOTO G56 256GB 5G</v>
      </c>
      <c r="F5156" s="69">
        <f>precio_alta!E53</f>
        <v>969</v>
      </c>
      <c r="G5156" s="69" t="str">
        <f>precio_alta!F53</f>
        <v>Android</v>
      </c>
      <c r="H5156" s="69" t="s">
        <v>188</v>
      </c>
      <c r="I5156" t="s">
        <v>198</v>
      </c>
      <c r="J5156" s="69">
        <f>precio_alta!Z53</f>
        <v>995</v>
      </c>
    </row>
    <row r="5157" spans="1:10" x14ac:dyDescent="0.3">
      <c r="A5157" t="str">
        <f t="shared" si="80"/>
        <v>MOTOROLA MOTO G67 256GB 5GMax Negocios + Ilimitado 189.90CUOTA</v>
      </c>
      <c r="B5157" s="69" t="str">
        <f>precio_alta!A54</f>
        <v>Corriente</v>
      </c>
      <c r="C5157" s="69" t="str">
        <f>precio_alta!B54</f>
        <v>5G</v>
      </c>
      <c r="D5157" s="69" t="str">
        <f>precio_alta!C54</f>
        <v>MOTOROLA</v>
      </c>
      <c r="E5157" s="69" t="str">
        <f>precio_alta!D54</f>
        <v>MOTOROLA MOTO G67 256GB 5G</v>
      </c>
      <c r="F5157" s="69">
        <f>precio_alta!E54</f>
        <v>1269</v>
      </c>
      <c r="G5157" s="69" t="str">
        <f>precio_alta!F54</f>
        <v>Android</v>
      </c>
      <c r="H5157" s="69" t="s">
        <v>188</v>
      </c>
      <c r="I5157" t="s">
        <v>198</v>
      </c>
      <c r="J5157" s="69">
        <f>precio_alta!Z54</f>
        <v>1307</v>
      </c>
    </row>
    <row r="5158" spans="1:10" x14ac:dyDescent="0.3">
      <c r="A5158" t="str">
        <f t="shared" si="80"/>
        <v>MOTOROLA MOTO G77 256GB 5GMax Negocios + Ilimitado 189.90CUOTA</v>
      </c>
      <c r="B5158" s="69" t="str">
        <f>precio_alta!A55</f>
        <v>Corriente</v>
      </c>
      <c r="C5158" s="69" t="str">
        <f>precio_alta!B55</f>
        <v>5G</v>
      </c>
      <c r="D5158" s="69" t="str">
        <f>precio_alta!C55</f>
        <v>MOTOROLA</v>
      </c>
      <c r="E5158" s="69" t="str">
        <f>precio_alta!D55</f>
        <v>MOTOROLA MOTO G77 256GB 5G</v>
      </c>
      <c r="F5158" s="69">
        <f>precio_alta!E55</f>
        <v>1519</v>
      </c>
      <c r="G5158" s="69" t="str">
        <f>precio_alta!F55</f>
        <v>Android</v>
      </c>
      <c r="H5158" s="69" t="s">
        <v>188</v>
      </c>
      <c r="I5158" t="s">
        <v>198</v>
      </c>
      <c r="J5158" s="69">
        <f>precio_alta!Z55</f>
        <v>1559</v>
      </c>
    </row>
    <row r="5159" spans="1:10" x14ac:dyDescent="0.3">
      <c r="A5159" t="str">
        <f t="shared" si="80"/>
        <v>MOTOROLA MOTO RAZR 60 512GB 5GMax Negocios + Ilimitado 189.90CUOTA</v>
      </c>
      <c r="B5159" s="69" t="str">
        <f>precio_alta!A56</f>
        <v>Corriente</v>
      </c>
      <c r="C5159" s="69" t="str">
        <f>precio_alta!B56</f>
        <v>5G</v>
      </c>
      <c r="D5159" s="69" t="str">
        <f>precio_alta!C56</f>
        <v>MOTOROLA</v>
      </c>
      <c r="E5159" s="69" t="str">
        <f>precio_alta!D56</f>
        <v>MOTOROLA MOTO RAZR 60 512GB 5G</v>
      </c>
      <c r="F5159" s="69">
        <f>precio_alta!E56</f>
        <v>3789</v>
      </c>
      <c r="G5159" s="69" t="str">
        <f>precio_alta!F56</f>
        <v>Android</v>
      </c>
      <c r="H5159" s="69" t="s">
        <v>188</v>
      </c>
      <c r="I5159" t="s">
        <v>198</v>
      </c>
      <c r="J5159" s="69">
        <f>precio_alta!Z56</f>
        <v>3911</v>
      </c>
    </row>
    <row r="5160" spans="1:10" x14ac:dyDescent="0.3">
      <c r="A5160" t="str">
        <f t="shared" si="80"/>
        <v>MOTOROLA MOTO RAZR 70 512GB 5GMax Negocios + Ilimitado 189.90CUOTA</v>
      </c>
      <c r="B5160" s="69" t="str">
        <f>precio_alta!A57</f>
        <v>Corriente</v>
      </c>
      <c r="C5160" s="69" t="str">
        <f>precio_alta!B57</f>
        <v>5G</v>
      </c>
      <c r="D5160" s="69" t="str">
        <f>precio_alta!C57</f>
        <v>MOTOROLA</v>
      </c>
      <c r="E5160" s="69" t="str">
        <f>precio_alta!D57</f>
        <v>MOTOROLA MOTO RAZR 70 512GB 5G</v>
      </c>
      <c r="F5160" s="69">
        <f>precio_alta!E57</f>
        <v>4089</v>
      </c>
      <c r="G5160" s="69" t="str">
        <f>precio_alta!F57</f>
        <v>Android</v>
      </c>
      <c r="H5160" s="69" t="s">
        <v>188</v>
      </c>
      <c r="I5160" t="s">
        <v>198</v>
      </c>
      <c r="J5160" s="69">
        <f>precio_alta!Z57</f>
        <v>4211</v>
      </c>
    </row>
    <row r="5161" spans="1:10" x14ac:dyDescent="0.3">
      <c r="A5161" t="str">
        <f t="shared" si="80"/>
        <v>OPPO A5 256GBMax Negocios + Ilimitado 189.90CUOTA</v>
      </c>
      <c r="B5161" s="69" t="str">
        <f>precio_alta!A58</f>
        <v>Corriente</v>
      </c>
      <c r="C5161" s="69" t="str">
        <f>precio_alta!B58</f>
        <v>4G</v>
      </c>
      <c r="D5161" s="69" t="str">
        <f>precio_alta!C58</f>
        <v>OPPO</v>
      </c>
      <c r="E5161" s="69" t="str">
        <f>precio_alta!D58</f>
        <v>OPPO A5 256GB</v>
      </c>
      <c r="F5161" s="69">
        <f>precio_alta!E58</f>
        <v>849</v>
      </c>
      <c r="G5161" s="69" t="str">
        <f>precio_alta!F58</f>
        <v>Android</v>
      </c>
      <c r="H5161" s="69" t="s">
        <v>188</v>
      </c>
      <c r="I5161" t="s">
        <v>198</v>
      </c>
      <c r="J5161" s="69">
        <f>precio_alta!Z58</f>
        <v>875</v>
      </c>
    </row>
    <row r="5162" spans="1:10" x14ac:dyDescent="0.3">
      <c r="A5162" t="str">
        <f t="shared" si="80"/>
        <v>OPPO A5 256GB 5GMax Negocios + Ilimitado 189.90CUOTA</v>
      </c>
      <c r="B5162" s="69" t="str">
        <f>precio_alta!A59</f>
        <v>Corriente</v>
      </c>
      <c r="C5162" s="69" t="str">
        <f>precio_alta!B59</f>
        <v>5G</v>
      </c>
      <c r="D5162" s="69" t="str">
        <f>precio_alta!C59</f>
        <v>OPPO</v>
      </c>
      <c r="E5162" s="69" t="str">
        <f>precio_alta!D59</f>
        <v>OPPO A5 256GB 5G</v>
      </c>
      <c r="F5162" s="69">
        <f>precio_alta!E59</f>
        <v>1319</v>
      </c>
      <c r="G5162" s="69" t="str">
        <f>precio_alta!F59</f>
        <v>Android</v>
      </c>
      <c r="H5162" s="69" t="s">
        <v>188</v>
      </c>
      <c r="I5162" t="s">
        <v>198</v>
      </c>
      <c r="J5162" s="69">
        <f>precio_alta!Z59</f>
        <v>1355</v>
      </c>
    </row>
    <row r="5163" spans="1:10" x14ac:dyDescent="0.3">
      <c r="A5163" t="str">
        <f t="shared" si="80"/>
        <v>OPPO A5X 128GBMax Negocios + Ilimitado 189.90CUOTA</v>
      </c>
      <c r="B5163" s="69" t="str">
        <f>precio_alta!A60</f>
        <v>Corriente</v>
      </c>
      <c r="C5163" s="69" t="str">
        <f>precio_alta!B60</f>
        <v>4G</v>
      </c>
      <c r="D5163" s="69" t="str">
        <f>precio_alta!C60</f>
        <v>OPPO</v>
      </c>
      <c r="E5163" s="69" t="str">
        <f>precio_alta!D60</f>
        <v>OPPO A5X 128GB</v>
      </c>
      <c r="F5163" s="69">
        <f>precio_alta!E60</f>
        <v>659</v>
      </c>
      <c r="G5163" s="69" t="str">
        <f>precio_alta!F60</f>
        <v>Android</v>
      </c>
      <c r="H5163" s="69" t="s">
        <v>188</v>
      </c>
      <c r="I5163" t="s">
        <v>198</v>
      </c>
      <c r="J5163" s="69">
        <f>precio_alta!Z60</f>
        <v>683</v>
      </c>
    </row>
    <row r="5164" spans="1:10" x14ac:dyDescent="0.3">
      <c r="A5164" t="str">
        <f t="shared" si="80"/>
        <v>OPPO A6 PRO 256GB 5GMax Negocios + Ilimitado 189.90CUOTA</v>
      </c>
      <c r="B5164" s="69" t="str">
        <f>precio_alta!A61</f>
        <v>Corriente</v>
      </c>
      <c r="C5164" s="69" t="str">
        <f>precio_alta!B61</f>
        <v>5G</v>
      </c>
      <c r="D5164" s="69" t="str">
        <f>precio_alta!C61</f>
        <v>OPPO</v>
      </c>
      <c r="E5164" s="69" t="str">
        <f>precio_alta!D61</f>
        <v>OPPO A6 PRO 256GB 5G</v>
      </c>
      <c r="F5164" s="69">
        <f>precio_alta!E61</f>
        <v>1779</v>
      </c>
      <c r="G5164" s="69" t="str">
        <f>precio_alta!F61</f>
        <v>Android</v>
      </c>
      <c r="H5164" s="69" t="s">
        <v>188</v>
      </c>
      <c r="I5164" t="s">
        <v>198</v>
      </c>
      <c r="J5164" s="69">
        <f>precio_alta!Z61</f>
        <v>1823</v>
      </c>
    </row>
    <row r="5165" spans="1:10" x14ac:dyDescent="0.3">
      <c r="A5165" t="str">
        <f t="shared" si="80"/>
        <v>OPPO A6T 128GBMax Negocios + Ilimitado 189.90CUOTA</v>
      </c>
      <c r="B5165" s="69" t="str">
        <f>precio_alta!A62</f>
        <v>Corriente</v>
      </c>
      <c r="C5165" s="69" t="str">
        <f>precio_alta!B62</f>
        <v>4G</v>
      </c>
      <c r="D5165" s="69" t="str">
        <f>precio_alta!C62</f>
        <v>OPPO</v>
      </c>
      <c r="E5165" s="69" t="str">
        <f>precio_alta!D62</f>
        <v>OPPO A6T 128GB</v>
      </c>
      <c r="F5165" s="69">
        <f>precio_alta!E62</f>
        <v>789</v>
      </c>
      <c r="G5165" s="69" t="str">
        <f>precio_alta!F62</f>
        <v>Android</v>
      </c>
      <c r="H5165" s="69" t="s">
        <v>188</v>
      </c>
      <c r="I5165" t="s">
        <v>198</v>
      </c>
      <c r="J5165" s="69">
        <f>precio_alta!Z62</f>
        <v>803</v>
      </c>
    </row>
    <row r="5166" spans="1:10" x14ac:dyDescent="0.3">
      <c r="A5166" t="str">
        <f t="shared" si="80"/>
        <v>OPPO A6X 256GB 5GMax Negocios + Ilimitado 189.90CUOTA</v>
      </c>
      <c r="B5166" s="69" t="str">
        <f>precio_alta!A63</f>
        <v>Corriente</v>
      </c>
      <c r="C5166" s="69" t="str">
        <f>precio_alta!B63</f>
        <v>5G</v>
      </c>
      <c r="D5166" s="69" t="str">
        <f>precio_alta!C63</f>
        <v>OPPO</v>
      </c>
      <c r="E5166" s="69" t="str">
        <f>precio_alta!D63</f>
        <v>OPPO A6X 256GB 5G</v>
      </c>
      <c r="F5166" s="69">
        <f>precio_alta!E63</f>
        <v>1159</v>
      </c>
      <c r="G5166" s="69" t="str">
        <f>precio_alta!F63</f>
        <v>Android</v>
      </c>
      <c r="H5166" s="69" t="s">
        <v>188</v>
      </c>
      <c r="I5166" t="s">
        <v>198</v>
      </c>
      <c r="J5166" s="69">
        <f>precio_alta!Z63</f>
        <v>1187</v>
      </c>
    </row>
    <row r="5167" spans="1:10" x14ac:dyDescent="0.3">
      <c r="A5167" t="str">
        <f t="shared" si="80"/>
        <v>OPPO RENO 14F 256GB 5GMax Negocios + Ilimitado 189.90CUOTA</v>
      </c>
      <c r="B5167" s="69" t="str">
        <f>precio_alta!A64</f>
        <v>Corriente</v>
      </c>
      <c r="C5167" s="69" t="str">
        <f>precio_alta!B64</f>
        <v>4G</v>
      </c>
      <c r="D5167" s="69" t="str">
        <f>precio_alta!C64</f>
        <v>OPPO</v>
      </c>
      <c r="E5167" s="69" t="str">
        <f>precio_alta!D64</f>
        <v>OPPO RENO 14F 256GB 5G</v>
      </c>
      <c r="F5167" s="69">
        <f>precio_alta!E64</f>
        <v>2229</v>
      </c>
      <c r="G5167" s="69" t="str">
        <f>precio_alta!F64</f>
        <v>Android</v>
      </c>
      <c r="H5167" s="69" t="s">
        <v>188</v>
      </c>
      <c r="I5167" t="s">
        <v>198</v>
      </c>
      <c r="J5167" s="69">
        <f>precio_alta!Z64</f>
        <v>2291</v>
      </c>
    </row>
    <row r="5168" spans="1:10" x14ac:dyDescent="0.3">
      <c r="A5168" t="str">
        <f t="shared" si="80"/>
        <v>OPPO RENO 14F 512GB 5GMax Negocios + Ilimitado 189.90CUOTA</v>
      </c>
      <c r="B5168" s="69" t="str">
        <f>precio_alta!A65</f>
        <v>Corriente</v>
      </c>
      <c r="C5168" s="69" t="str">
        <f>precio_alta!B65</f>
        <v>5G</v>
      </c>
      <c r="D5168" s="69" t="str">
        <f>precio_alta!C65</f>
        <v>OPPO</v>
      </c>
      <c r="E5168" s="69" t="str">
        <f>precio_alta!D65</f>
        <v>OPPO RENO 14F 512GB 5G</v>
      </c>
      <c r="F5168" s="69">
        <f>precio_alta!E65</f>
        <v>2439</v>
      </c>
      <c r="G5168" s="69" t="str">
        <f>precio_alta!F65</f>
        <v>Android</v>
      </c>
      <c r="H5168" s="69" t="s">
        <v>188</v>
      </c>
      <c r="I5168" t="s">
        <v>198</v>
      </c>
      <c r="J5168" s="69">
        <f>precio_alta!Z65</f>
        <v>2507</v>
      </c>
    </row>
    <row r="5169" spans="1:10" x14ac:dyDescent="0.3">
      <c r="A5169" t="str">
        <f t="shared" si="80"/>
        <v>OPPO RENO 16 256GB 5GMax Negocios + Ilimitado 189.90CUOTA</v>
      </c>
      <c r="B5169" s="69" t="str">
        <f>precio_alta!A66</f>
        <v>Corriente</v>
      </c>
      <c r="C5169" s="69" t="str">
        <f>precio_alta!B66</f>
        <v>5G</v>
      </c>
      <c r="D5169" s="69" t="str">
        <f>precio_alta!C66</f>
        <v>OPPO</v>
      </c>
      <c r="E5169" s="69" t="str">
        <f>precio_alta!D66</f>
        <v>OPPO RENO 16 256GB 5G</v>
      </c>
      <c r="F5169" s="69">
        <f>precio_alta!E66</f>
        <v>3839</v>
      </c>
      <c r="G5169" s="69" t="str">
        <f>precio_alta!F66</f>
        <v>Android</v>
      </c>
      <c r="H5169" s="69" t="s">
        <v>188</v>
      </c>
      <c r="I5169" t="s">
        <v>198</v>
      </c>
      <c r="J5169" s="69">
        <f>precio_alta!Z66</f>
        <v>3947</v>
      </c>
    </row>
    <row r="5170" spans="1:10" x14ac:dyDescent="0.3">
      <c r="A5170" t="str">
        <f t="shared" si="80"/>
        <v>OPPO RENO 16F 256GB 5GMax Negocios + Ilimitado 189.90CUOTA</v>
      </c>
      <c r="B5170" s="69" t="str">
        <f>precio_alta!A67</f>
        <v>Corriente</v>
      </c>
      <c r="C5170" s="69" t="str">
        <f>precio_alta!B67</f>
        <v>5G</v>
      </c>
      <c r="D5170" s="69" t="str">
        <f>precio_alta!C67</f>
        <v>OPPO</v>
      </c>
      <c r="E5170" s="69" t="str">
        <f>precio_alta!D67</f>
        <v>OPPO RENO 16F 256GB 5G</v>
      </c>
      <c r="F5170" s="69">
        <f>precio_alta!E67</f>
        <v>3129</v>
      </c>
      <c r="G5170" s="69" t="str">
        <f>precio_alta!F67</f>
        <v>Android</v>
      </c>
      <c r="H5170" s="69" t="s">
        <v>188</v>
      </c>
      <c r="I5170" t="s">
        <v>198</v>
      </c>
      <c r="J5170" s="69">
        <f>precio_alta!Z67</f>
        <v>3215</v>
      </c>
    </row>
    <row r="5171" spans="1:10" x14ac:dyDescent="0.3">
      <c r="A5171" t="str">
        <f t="shared" si="80"/>
        <v>SAMSUNG GALAXY A07 128GBMax Negocios + Ilimitado 189.90CUOTA</v>
      </c>
      <c r="B5171" s="69" t="str">
        <f>precio_alta!A68</f>
        <v>Corriente</v>
      </c>
      <c r="C5171" s="69" t="str">
        <f>precio_alta!B68</f>
        <v>4G</v>
      </c>
      <c r="D5171" s="69" t="str">
        <f>precio_alta!C68</f>
        <v>SAMSUNG</v>
      </c>
      <c r="E5171" s="69" t="str">
        <f>precio_alta!D68</f>
        <v>SAMSUNG GALAXY A07 128GB</v>
      </c>
      <c r="F5171" s="69">
        <f>precio_alta!E68</f>
        <v>599</v>
      </c>
      <c r="G5171" s="69" t="str">
        <f>precio_alta!F68</f>
        <v>Android</v>
      </c>
      <c r="H5171" s="69" t="s">
        <v>188</v>
      </c>
      <c r="I5171" t="s">
        <v>198</v>
      </c>
      <c r="J5171" s="69">
        <f>precio_alta!Z68</f>
        <v>611</v>
      </c>
    </row>
    <row r="5172" spans="1:10" x14ac:dyDescent="0.3">
      <c r="A5172" t="str">
        <f t="shared" si="80"/>
        <v>SAMSUNG GALAXY A16 128GBMax Negocios + Ilimitado 189.90CUOTA</v>
      </c>
      <c r="B5172" s="69" t="str">
        <f>precio_alta!A69</f>
        <v>Corriente</v>
      </c>
      <c r="C5172" s="69" t="str">
        <f>precio_alta!B69</f>
        <v>4G</v>
      </c>
      <c r="D5172" s="69" t="str">
        <f>precio_alta!C69</f>
        <v>SAMSUNG</v>
      </c>
      <c r="E5172" s="69" t="str">
        <f>precio_alta!D69</f>
        <v>SAMSUNG GALAXY A16 128GB</v>
      </c>
      <c r="F5172" s="69">
        <f>precio_alta!E69</f>
        <v>659</v>
      </c>
      <c r="G5172" s="69" t="str">
        <f>precio_alta!F69</f>
        <v>Android</v>
      </c>
      <c r="H5172" s="69" t="s">
        <v>188</v>
      </c>
      <c r="I5172" t="s">
        <v>198</v>
      </c>
      <c r="J5172" s="69">
        <f>precio_alta!Z69</f>
        <v>683</v>
      </c>
    </row>
    <row r="5173" spans="1:10" x14ac:dyDescent="0.3">
      <c r="A5173" t="str">
        <f t="shared" si="80"/>
        <v>SAMSUNG GALAXY A17 128GB 5GMax Negocios + Ilimitado 189.90CUOTA</v>
      </c>
      <c r="B5173" s="69" t="str">
        <f>precio_alta!A70</f>
        <v>Corriente</v>
      </c>
      <c r="C5173" s="69" t="str">
        <f>precio_alta!B70</f>
        <v>5G</v>
      </c>
      <c r="D5173" s="69" t="str">
        <f>precio_alta!C70</f>
        <v>SAMSUNG</v>
      </c>
      <c r="E5173" s="69" t="str">
        <f>precio_alta!D70</f>
        <v>SAMSUNG GALAXY A17 128GB 5G</v>
      </c>
      <c r="F5173" s="69">
        <f>precio_alta!E70</f>
        <v>1179</v>
      </c>
      <c r="G5173" s="69" t="str">
        <f>precio_alta!F70</f>
        <v>Android</v>
      </c>
      <c r="H5173" s="69" t="s">
        <v>188</v>
      </c>
      <c r="I5173" t="s">
        <v>198</v>
      </c>
      <c r="J5173" s="69">
        <f>precio_alta!Z70</f>
        <v>1211</v>
      </c>
    </row>
    <row r="5174" spans="1:10" x14ac:dyDescent="0.3">
      <c r="A5174" t="str">
        <f t="shared" si="80"/>
        <v>SAMSUNG GALAXY A17 256GB 5GMax Negocios + Ilimitado 189.90CUOTA</v>
      </c>
      <c r="B5174" s="69" t="str">
        <f>precio_alta!A71</f>
        <v>Corriente</v>
      </c>
      <c r="C5174" s="69" t="str">
        <f>precio_alta!B71</f>
        <v>5G</v>
      </c>
      <c r="D5174" s="69" t="str">
        <f>precio_alta!C71</f>
        <v>SAMSUNG</v>
      </c>
      <c r="E5174" s="69" t="str">
        <f>precio_alta!D71</f>
        <v>SAMSUNG GALAXY A17 256GB 5G</v>
      </c>
      <c r="F5174" s="69">
        <f>precio_alta!E71</f>
        <v>1309</v>
      </c>
      <c r="G5174" s="69" t="str">
        <f>precio_alta!F71</f>
        <v>Android</v>
      </c>
      <c r="H5174" s="69" t="s">
        <v>188</v>
      </c>
      <c r="I5174" t="s">
        <v>198</v>
      </c>
      <c r="J5174" s="69">
        <f>precio_alta!Z71</f>
        <v>1283</v>
      </c>
    </row>
    <row r="5175" spans="1:10" x14ac:dyDescent="0.3">
      <c r="A5175" t="str">
        <f t="shared" si="80"/>
        <v>SAMSUNG GALAXY A26 128GB 5GMax Negocios + Ilimitado 189.90CUOTA</v>
      </c>
      <c r="B5175" s="69" t="str">
        <f>precio_alta!A72</f>
        <v>Corriente</v>
      </c>
      <c r="C5175" s="69" t="str">
        <f>precio_alta!B72</f>
        <v>5G</v>
      </c>
      <c r="D5175" s="69" t="str">
        <f>precio_alta!C72</f>
        <v>SAMSUNG</v>
      </c>
      <c r="E5175" s="69" t="str">
        <f>precio_alta!D72</f>
        <v>SAMSUNG GALAXY A26 128GB 5G</v>
      </c>
      <c r="F5175" s="69">
        <f>precio_alta!E72</f>
        <v>1169</v>
      </c>
      <c r="G5175" s="69" t="str">
        <f>precio_alta!F72</f>
        <v>Android</v>
      </c>
      <c r="H5175" s="69" t="s">
        <v>188</v>
      </c>
      <c r="I5175" t="s">
        <v>198</v>
      </c>
      <c r="J5175" s="69">
        <f>precio_alta!Z72</f>
        <v>1211</v>
      </c>
    </row>
    <row r="5176" spans="1:10" x14ac:dyDescent="0.3">
      <c r="A5176" t="str">
        <f t="shared" si="80"/>
        <v>SAMSUNG GALAXY A27 256GB 5GMax Negocios + Ilimitado 189.90CUOTA</v>
      </c>
      <c r="B5176" s="69" t="str">
        <f>precio_alta!A73</f>
        <v>Corriente</v>
      </c>
      <c r="C5176" s="69" t="str">
        <f>precio_alta!B73</f>
        <v>5G</v>
      </c>
      <c r="D5176" s="69" t="str">
        <f>precio_alta!C73</f>
        <v>SAMSUNG</v>
      </c>
      <c r="E5176" s="69" t="str">
        <f>precio_alta!D73</f>
        <v>SAMSUNG GALAXY A27 256GB 5G</v>
      </c>
      <c r="F5176" s="69">
        <f>precio_alta!E73</f>
        <v>2009</v>
      </c>
      <c r="G5176" s="69" t="str">
        <f>precio_alta!F73</f>
        <v>Android</v>
      </c>
      <c r="H5176" s="69" t="s">
        <v>188</v>
      </c>
      <c r="I5176" t="s">
        <v>198</v>
      </c>
      <c r="J5176" s="69">
        <f>precio_alta!Z73</f>
        <v>2075</v>
      </c>
    </row>
    <row r="5177" spans="1:10" x14ac:dyDescent="0.3">
      <c r="A5177" t="str">
        <f t="shared" si="80"/>
        <v>SAMSUNG GALAXY A36 128GB 5GMax Negocios + Ilimitado 189.90CUOTA</v>
      </c>
      <c r="B5177" s="69" t="str">
        <f>precio_alta!A74</f>
        <v>Corriente</v>
      </c>
      <c r="C5177" s="69" t="str">
        <f>precio_alta!B74</f>
        <v>5G</v>
      </c>
      <c r="D5177" s="69" t="str">
        <f>precio_alta!C74</f>
        <v>SAMSUNG</v>
      </c>
      <c r="E5177" s="69" t="str">
        <f>precio_alta!D74</f>
        <v>SAMSUNG GALAXY A36 128GB 5G</v>
      </c>
      <c r="F5177" s="69">
        <f>precio_alta!E74</f>
        <v>1519</v>
      </c>
      <c r="G5177" s="69" t="str">
        <f>precio_alta!F74</f>
        <v>Android</v>
      </c>
      <c r="H5177" s="69" t="s">
        <v>188</v>
      </c>
      <c r="I5177" t="s">
        <v>198</v>
      </c>
      <c r="J5177" s="69">
        <f>precio_alta!Z74</f>
        <v>1559</v>
      </c>
    </row>
    <row r="5178" spans="1:10" x14ac:dyDescent="0.3">
      <c r="A5178" t="str">
        <f t="shared" si="80"/>
        <v>SAMSUNG GALAXY A37 256GB 5GMax Negocios + Ilimitado 189.90CUOTA</v>
      </c>
      <c r="B5178" s="69" t="str">
        <f>precio_alta!A75</f>
        <v>Corriente</v>
      </c>
      <c r="C5178" s="69" t="str">
        <f>precio_alta!B75</f>
        <v>5G</v>
      </c>
      <c r="D5178" s="69" t="str">
        <f>precio_alta!C75</f>
        <v>SAMSUNG</v>
      </c>
      <c r="E5178" s="69" t="str">
        <f>precio_alta!D75</f>
        <v>SAMSUNG GALAXY A37 256GB 5G</v>
      </c>
      <c r="F5178" s="69">
        <f>precio_alta!E75</f>
        <v>2249</v>
      </c>
      <c r="G5178" s="69" t="str">
        <f>precio_alta!F75</f>
        <v>Android</v>
      </c>
      <c r="H5178" s="69" t="s">
        <v>188</v>
      </c>
      <c r="I5178" t="s">
        <v>198</v>
      </c>
      <c r="J5178" s="69">
        <f>precio_alta!Z75</f>
        <v>2315</v>
      </c>
    </row>
    <row r="5179" spans="1:10" x14ac:dyDescent="0.3">
      <c r="A5179" t="str">
        <f t="shared" si="80"/>
        <v>SAMSUNG GALAXY A56 256GB 5GMax Negocios + Ilimitado 189.90CUOTA</v>
      </c>
      <c r="B5179" s="69" t="str">
        <f>precio_alta!A76</f>
        <v>Corriente</v>
      </c>
      <c r="C5179" s="69" t="str">
        <f>precio_alta!B76</f>
        <v>5G</v>
      </c>
      <c r="D5179" s="69" t="str">
        <f>precio_alta!C76</f>
        <v>SAMSUNG</v>
      </c>
      <c r="E5179" s="69" t="str">
        <f>precio_alta!D76</f>
        <v>SAMSUNG GALAXY A56 256GB 5G</v>
      </c>
      <c r="F5179" s="69">
        <f>precio_alta!E76</f>
        <v>2109</v>
      </c>
      <c r="G5179" s="69" t="str">
        <f>precio_alta!F76</f>
        <v>Android</v>
      </c>
      <c r="H5179" s="69" t="s">
        <v>188</v>
      </c>
      <c r="I5179" t="s">
        <v>198</v>
      </c>
      <c r="J5179" s="69">
        <f>precio_alta!Z76</f>
        <v>2171</v>
      </c>
    </row>
    <row r="5180" spans="1:10" x14ac:dyDescent="0.3">
      <c r="A5180" t="str">
        <f t="shared" si="80"/>
        <v>SAMSUNG GALAXY A57 256GB 5GMax Negocios + Ilimitado 189.90CUOTA</v>
      </c>
      <c r="B5180" s="69" t="str">
        <f>precio_alta!A77</f>
        <v>Corriente</v>
      </c>
      <c r="C5180" s="69" t="str">
        <f>precio_alta!B77</f>
        <v>5G</v>
      </c>
      <c r="D5180" s="69" t="str">
        <f>precio_alta!C77</f>
        <v>SAMSUNG</v>
      </c>
      <c r="E5180" s="69" t="str">
        <f>precio_alta!D77</f>
        <v>SAMSUNG GALAXY A57 256GB 5G</v>
      </c>
      <c r="F5180" s="69">
        <f>precio_alta!E77</f>
        <v>2509</v>
      </c>
      <c r="G5180" s="69" t="str">
        <f>precio_alta!F77</f>
        <v>Android</v>
      </c>
      <c r="H5180" s="69" t="s">
        <v>188</v>
      </c>
      <c r="I5180" t="s">
        <v>198</v>
      </c>
      <c r="J5180" s="69">
        <f>precio_alta!Z77</f>
        <v>2579</v>
      </c>
    </row>
    <row r="5181" spans="1:10" x14ac:dyDescent="0.3">
      <c r="A5181" t="str">
        <f t="shared" si="80"/>
        <v>SAMSUNG GALAXY A57 512GB 5GMax Negocios + Ilimitado 189.90CUOTA</v>
      </c>
      <c r="B5181" s="69" t="str">
        <f>precio_alta!A78</f>
        <v>Corriente</v>
      </c>
      <c r="C5181" s="69" t="str">
        <f>precio_alta!B78</f>
        <v>5G</v>
      </c>
      <c r="D5181" s="69" t="str">
        <f>precio_alta!C78</f>
        <v>SAMSUNG</v>
      </c>
      <c r="E5181" s="69" t="str">
        <f>precio_alta!D78</f>
        <v>SAMSUNG GALAXY A57 512GB 5G</v>
      </c>
      <c r="F5181" s="69">
        <f>precio_alta!E78</f>
        <v>3449</v>
      </c>
      <c r="G5181" s="69" t="str">
        <f>precio_alta!F78</f>
        <v>Android</v>
      </c>
      <c r="H5181" s="69" t="s">
        <v>188</v>
      </c>
      <c r="I5181" t="s">
        <v>198</v>
      </c>
      <c r="J5181" s="69">
        <f>precio_alta!Z78</f>
        <v>3551</v>
      </c>
    </row>
    <row r="5182" spans="1:10" x14ac:dyDescent="0.3">
      <c r="A5182" t="str">
        <f t="shared" si="80"/>
        <v>SAMSUNG GALAXY S25 128GBMax Negocios + Ilimitado 189.90CUOTA</v>
      </c>
      <c r="B5182" s="69" t="str">
        <f>precio_alta!A79</f>
        <v>Corriente</v>
      </c>
      <c r="C5182" s="69" t="str">
        <f>precio_alta!B79</f>
        <v>5G</v>
      </c>
      <c r="D5182" s="69" t="str">
        <f>precio_alta!C79</f>
        <v>SAMSUNG</v>
      </c>
      <c r="E5182" s="69" t="str">
        <f>precio_alta!D79</f>
        <v>SAMSUNG GALAXY S25 128GB</v>
      </c>
      <c r="F5182" s="69">
        <f>precio_alta!E79</f>
        <v>4529</v>
      </c>
      <c r="G5182" s="69" t="str">
        <f>precio_alta!F79</f>
        <v>Android</v>
      </c>
      <c r="H5182" s="69" t="s">
        <v>188</v>
      </c>
      <c r="I5182" t="s">
        <v>198</v>
      </c>
      <c r="J5182" s="69">
        <f>precio_alta!Z79</f>
        <v>4667</v>
      </c>
    </row>
    <row r="5183" spans="1:10" x14ac:dyDescent="0.3">
      <c r="A5183" t="str">
        <f t="shared" si="80"/>
        <v>SAMSUNG GALAXY S25 FE 256GB 5GMax Negocios + Ilimitado 189.90CUOTA</v>
      </c>
      <c r="B5183" s="69" t="str">
        <f>precio_alta!A80</f>
        <v>Corriente</v>
      </c>
      <c r="C5183" s="69" t="str">
        <f>precio_alta!B80</f>
        <v>5G</v>
      </c>
      <c r="D5183" s="69" t="str">
        <f>precio_alta!C80</f>
        <v>SAMSUNG</v>
      </c>
      <c r="E5183" s="69" t="str">
        <f>precio_alta!D80</f>
        <v>SAMSUNG GALAXY S25 FE 256GB 5G</v>
      </c>
      <c r="F5183" s="69">
        <f>precio_alta!E80</f>
        <v>3429</v>
      </c>
      <c r="G5183" s="69" t="str">
        <f>precio_alta!F80</f>
        <v>Android</v>
      </c>
      <c r="H5183" s="69" t="s">
        <v>188</v>
      </c>
      <c r="I5183" t="s">
        <v>198</v>
      </c>
      <c r="J5183" s="69">
        <f>precio_alta!Z80</f>
        <v>3527</v>
      </c>
    </row>
    <row r="5184" spans="1:10" x14ac:dyDescent="0.3">
      <c r="A5184" t="str">
        <f t="shared" si="80"/>
        <v>SAMSUNG GALAXY S25 ULTRA 256GBMax Negocios + Ilimitado 189.90CUOTA</v>
      </c>
      <c r="B5184" s="69" t="str">
        <f>precio_alta!A81</f>
        <v>Corriente</v>
      </c>
      <c r="C5184" s="69" t="str">
        <f>precio_alta!B81</f>
        <v>5G</v>
      </c>
      <c r="D5184" s="69" t="str">
        <f>precio_alta!C81</f>
        <v>SAMSUNG</v>
      </c>
      <c r="E5184" s="69" t="str">
        <f>precio_alta!D81</f>
        <v>SAMSUNG GALAXY S25 ULTRA 256GB</v>
      </c>
      <c r="F5184" s="69">
        <f>precio_alta!E81</f>
        <v>6219</v>
      </c>
      <c r="G5184" s="69" t="str">
        <f>precio_alta!F81</f>
        <v>Android</v>
      </c>
      <c r="H5184" s="69" t="s">
        <v>188</v>
      </c>
      <c r="I5184" t="s">
        <v>198</v>
      </c>
      <c r="J5184" s="69">
        <f>precio_alta!Z81</f>
        <v>6407</v>
      </c>
    </row>
    <row r="5185" spans="1:10" x14ac:dyDescent="0.3">
      <c r="A5185" t="str">
        <f t="shared" si="80"/>
        <v>SAMSUNG GALAXY S26 256GB 5GMax Negocios + Ilimitado 189.90CUOTA</v>
      </c>
      <c r="B5185" s="69" t="str">
        <f>precio_alta!A82</f>
        <v>Corriente</v>
      </c>
      <c r="C5185" s="69" t="str">
        <f>precio_alta!B82</f>
        <v>5G</v>
      </c>
      <c r="D5185" s="69" t="str">
        <f>precio_alta!C82</f>
        <v>SAMSUNG</v>
      </c>
      <c r="E5185" s="69" t="str">
        <f>precio_alta!D82</f>
        <v>SAMSUNG GALAXY S26 256GB 5G</v>
      </c>
      <c r="F5185" s="69">
        <f>precio_alta!E82</f>
        <v>5029</v>
      </c>
      <c r="G5185" s="69" t="str">
        <f>precio_alta!F82</f>
        <v>Android</v>
      </c>
      <c r="H5185" s="69" t="s">
        <v>188</v>
      </c>
      <c r="I5185" t="s">
        <v>198</v>
      </c>
      <c r="J5185" s="69">
        <f>precio_alta!Z82</f>
        <v>5183</v>
      </c>
    </row>
    <row r="5186" spans="1:10" x14ac:dyDescent="0.3">
      <c r="A5186" t="str">
        <f t="shared" si="80"/>
        <v>SAMSUNG GALAXY S26 PLUS 256GB 5GMax Negocios + Ilimitado 189.90CUOTA</v>
      </c>
      <c r="B5186" s="69" t="str">
        <f>precio_alta!A83</f>
        <v>Corriente</v>
      </c>
      <c r="C5186" s="69" t="str">
        <f>precio_alta!B83</f>
        <v>5G</v>
      </c>
      <c r="D5186" s="69" t="str">
        <f>precio_alta!C83</f>
        <v>SAMSUNG</v>
      </c>
      <c r="E5186" s="69" t="str">
        <f>precio_alta!D83</f>
        <v>SAMSUNG GALAXY S26 PLUS 256GB 5G</v>
      </c>
      <c r="F5186" s="69">
        <f>precio_alta!E83</f>
        <v>6039</v>
      </c>
      <c r="G5186" s="69" t="str">
        <f>precio_alta!F83</f>
        <v>Android</v>
      </c>
      <c r="H5186" s="69" t="s">
        <v>188</v>
      </c>
      <c r="I5186" t="s">
        <v>198</v>
      </c>
      <c r="J5186" s="69">
        <f>precio_alta!Z83</f>
        <v>6215</v>
      </c>
    </row>
    <row r="5187" spans="1:10" x14ac:dyDescent="0.3">
      <c r="A5187" t="str">
        <f t="shared" ref="A5187:A5250" si="81">CONCATENATE(E5187,I5187,H5187)</f>
        <v>SAMSUNG GALAXY S26 ULTRA 256GB 5GMax Negocios + Ilimitado 189.90CUOTA</v>
      </c>
      <c r="B5187" s="69" t="str">
        <f>precio_alta!A84</f>
        <v>Corriente</v>
      </c>
      <c r="C5187" s="69" t="str">
        <f>precio_alta!B84</f>
        <v>5G</v>
      </c>
      <c r="D5187" s="69" t="str">
        <f>precio_alta!C84</f>
        <v>SAMSUNG</v>
      </c>
      <c r="E5187" s="69" t="str">
        <f>precio_alta!D84</f>
        <v>SAMSUNG GALAXY S26 ULTRA 256GB 5G</v>
      </c>
      <c r="F5187" s="69">
        <f>precio_alta!E84</f>
        <v>7039</v>
      </c>
      <c r="G5187" s="69" t="str">
        <f>precio_alta!F84</f>
        <v>Android</v>
      </c>
      <c r="H5187" s="69" t="s">
        <v>188</v>
      </c>
      <c r="I5187" t="s">
        <v>198</v>
      </c>
      <c r="J5187" s="69">
        <f>precio_alta!Z84</f>
        <v>7247</v>
      </c>
    </row>
    <row r="5188" spans="1:10" x14ac:dyDescent="0.3">
      <c r="A5188" t="str">
        <f t="shared" si="81"/>
        <v>SAMSUNG GALAXY S26FE 256GB 5GMax Negocios + Ilimitado 189.90CUOTA</v>
      </c>
      <c r="B5188" s="69" t="str">
        <f>precio_alta!A85</f>
        <v>Corriente</v>
      </c>
      <c r="C5188" s="69" t="str">
        <f>precio_alta!B85</f>
        <v>5G</v>
      </c>
      <c r="D5188" s="69" t="str">
        <f>precio_alta!C85</f>
        <v>SAMSUNG</v>
      </c>
      <c r="E5188" s="69" t="str">
        <f>precio_alta!D85</f>
        <v>SAMSUNG GALAXY S26FE 256GB 5G</v>
      </c>
      <c r="F5188" s="69">
        <f>precio_alta!E85</f>
        <v>3999</v>
      </c>
      <c r="G5188" s="69" t="str">
        <f>precio_alta!F85</f>
        <v>Android</v>
      </c>
      <c r="H5188" s="69" t="s">
        <v>188</v>
      </c>
      <c r="I5188" t="s">
        <v>198</v>
      </c>
      <c r="J5188" s="69">
        <f>precio_alta!Z85</f>
        <v>4115</v>
      </c>
    </row>
    <row r="5189" spans="1:10" x14ac:dyDescent="0.3">
      <c r="A5189" t="str">
        <f t="shared" si="81"/>
        <v>SAMSUNG GALAXY Z FLIP 7 256GB 5GMax Negocios + Ilimitado 189.90CUOTA</v>
      </c>
      <c r="B5189" s="69" t="str">
        <f>precio_alta!A86</f>
        <v>Corriente</v>
      </c>
      <c r="C5189" s="69" t="str">
        <f>precio_alta!B86</f>
        <v>5G</v>
      </c>
      <c r="D5189" s="69" t="str">
        <f>precio_alta!C86</f>
        <v>SAMSUNG</v>
      </c>
      <c r="E5189" s="69" t="str">
        <f>precio_alta!D86</f>
        <v>SAMSUNG GALAXY Z FLIP 7 256GB 5G</v>
      </c>
      <c r="F5189" s="69">
        <f>precio_alta!E86</f>
        <v>5279</v>
      </c>
      <c r="G5189" s="69" t="str">
        <f>precio_alta!F86</f>
        <v>Android</v>
      </c>
      <c r="H5189" s="69" t="s">
        <v>188</v>
      </c>
      <c r="I5189" t="s">
        <v>198</v>
      </c>
      <c r="J5189" s="69">
        <f>precio_alta!Z86</f>
        <v>5435</v>
      </c>
    </row>
    <row r="5190" spans="1:10" x14ac:dyDescent="0.3">
      <c r="A5190" t="str">
        <f t="shared" si="81"/>
        <v>SAMSUNG GALAXY Z FLIP 7 FE 128GB 5GMax Negocios + Ilimitado 189.90CUOTA</v>
      </c>
      <c r="B5190" s="69" t="str">
        <f>precio_alta!A87</f>
        <v>Corriente</v>
      </c>
      <c r="C5190" s="69" t="str">
        <f>precio_alta!B87</f>
        <v>5G</v>
      </c>
      <c r="D5190" s="69" t="str">
        <f>precio_alta!C87</f>
        <v>SAMSUNG</v>
      </c>
      <c r="E5190" s="69" t="str">
        <f>precio_alta!D87</f>
        <v>SAMSUNG GALAXY Z FLIP 7 FE 128GB 5G</v>
      </c>
      <c r="F5190" s="69">
        <f>precio_alta!E87</f>
        <v>3929</v>
      </c>
      <c r="G5190" s="69" t="str">
        <f>precio_alta!F87</f>
        <v>Android</v>
      </c>
      <c r="H5190" s="69" t="s">
        <v>188</v>
      </c>
      <c r="I5190" t="s">
        <v>198</v>
      </c>
      <c r="J5190" s="69">
        <f>precio_alta!Z87</f>
        <v>4043</v>
      </c>
    </row>
    <row r="5191" spans="1:10" x14ac:dyDescent="0.3">
      <c r="A5191" t="str">
        <f t="shared" si="81"/>
        <v>SAMSUNG GALAXY Z FOLD 5 256GBMax Negocios + Ilimitado 189.90CUOTA</v>
      </c>
      <c r="B5191" s="69" t="str">
        <f>precio_alta!A88</f>
        <v>Corriente</v>
      </c>
      <c r="C5191" s="69" t="str">
        <f>precio_alta!B88</f>
        <v>5G</v>
      </c>
      <c r="D5191" s="69" t="str">
        <f>precio_alta!C88</f>
        <v>SAMSUNG</v>
      </c>
      <c r="E5191" s="69" t="str">
        <f>precio_alta!D88</f>
        <v>SAMSUNG GALAXY Z FOLD 5 256GB</v>
      </c>
      <c r="F5191" s="69">
        <f>precio_alta!E88</f>
        <v>9299</v>
      </c>
      <c r="G5191" s="69" t="str">
        <f>precio_alta!F88</f>
        <v>Android</v>
      </c>
      <c r="H5191" s="69" t="s">
        <v>188</v>
      </c>
      <c r="I5191" t="s">
        <v>198</v>
      </c>
      <c r="J5191" s="69">
        <f>precio_alta!Z88</f>
        <v>9587</v>
      </c>
    </row>
    <row r="5192" spans="1:10" x14ac:dyDescent="0.3">
      <c r="A5192" t="str">
        <f t="shared" si="81"/>
        <v>SAMSUNG GALAXY Z FOLD 7 512GB 5GMax Negocios + Ilimitado 189.90CUOTA</v>
      </c>
      <c r="B5192" s="69" t="str">
        <f>precio_alta!A89</f>
        <v>Corriente</v>
      </c>
      <c r="C5192" s="69" t="str">
        <f>precio_alta!B89</f>
        <v>5G</v>
      </c>
      <c r="D5192" s="69" t="str">
        <f>precio_alta!C89</f>
        <v>SAMSUNG</v>
      </c>
      <c r="E5192" s="69" t="str">
        <f>precio_alta!D89</f>
        <v>SAMSUNG GALAXY Z FOLD 7 512GB 5G</v>
      </c>
      <c r="F5192" s="69">
        <f>precio_alta!E89</f>
        <v>9739</v>
      </c>
      <c r="G5192" s="69" t="str">
        <f>precio_alta!F89</f>
        <v>Android</v>
      </c>
      <c r="H5192" s="69" t="s">
        <v>188</v>
      </c>
      <c r="I5192" t="s">
        <v>198</v>
      </c>
      <c r="J5192" s="69">
        <f>precio_alta!Z89</f>
        <v>10031</v>
      </c>
    </row>
    <row r="5193" spans="1:10" x14ac:dyDescent="0.3">
      <c r="A5193" t="str">
        <f t="shared" si="81"/>
        <v>VIVO V60 LITE 256GB 5GMax Negocios + Ilimitado 189.90CUOTA</v>
      </c>
      <c r="B5193" s="69" t="str">
        <f>precio_alta!A90</f>
        <v>Corriente</v>
      </c>
      <c r="C5193" s="69" t="str">
        <f>precio_alta!B90</f>
        <v>5G</v>
      </c>
      <c r="D5193" s="69" t="str">
        <f>precio_alta!C90</f>
        <v>VIVO</v>
      </c>
      <c r="E5193" s="69" t="str">
        <f>precio_alta!D90</f>
        <v>VIVO V60 LITE 256GB 5G</v>
      </c>
      <c r="F5193" s="69">
        <f>precio_alta!E90</f>
        <v>1729</v>
      </c>
      <c r="G5193" s="69" t="str">
        <f>precio_alta!F90</f>
        <v>Android</v>
      </c>
      <c r="H5193" s="69" t="s">
        <v>188</v>
      </c>
      <c r="I5193" t="s">
        <v>198</v>
      </c>
      <c r="J5193" s="69">
        <f>precio_alta!Z90</f>
        <v>1775</v>
      </c>
    </row>
    <row r="5194" spans="1:10" x14ac:dyDescent="0.3">
      <c r="A5194" t="str">
        <f t="shared" si="81"/>
        <v>VIVO V70 512GB 5GMax Negocios + Ilimitado 189.90CUOTA</v>
      </c>
      <c r="B5194" s="69" t="str">
        <f>precio_alta!A91</f>
        <v>Corriente</v>
      </c>
      <c r="C5194" s="69" t="str">
        <f>precio_alta!B91</f>
        <v>5G</v>
      </c>
      <c r="D5194" s="69" t="str">
        <f>precio_alta!C91</f>
        <v>VIVO</v>
      </c>
      <c r="E5194" s="69" t="str">
        <f>precio_alta!D91</f>
        <v>VIVO V70 512GB 5G</v>
      </c>
      <c r="F5194" s="69">
        <f>precio_alta!E91</f>
        <v>3069</v>
      </c>
      <c r="G5194" s="69" t="str">
        <f>precio_alta!F91</f>
        <v>Android</v>
      </c>
      <c r="H5194" s="69" t="s">
        <v>188</v>
      </c>
      <c r="I5194" t="s">
        <v>198</v>
      </c>
      <c r="J5194" s="69">
        <f>precio_alta!Z91</f>
        <v>3155</v>
      </c>
    </row>
    <row r="5195" spans="1:10" x14ac:dyDescent="0.3">
      <c r="A5195" t="str">
        <f t="shared" si="81"/>
        <v>VIVO V70FE 256GB 5GMax Negocios + Ilimitado 189.90CUOTA</v>
      </c>
      <c r="B5195" s="69" t="str">
        <f>precio_alta!A92</f>
        <v>Corriente</v>
      </c>
      <c r="C5195" s="69" t="str">
        <f>precio_alta!B92</f>
        <v>5G</v>
      </c>
      <c r="D5195" s="69" t="str">
        <f>precio_alta!C92</f>
        <v>VIVO</v>
      </c>
      <c r="E5195" s="69" t="str">
        <f>precio_alta!D92</f>
        <v>VIVO V70FE 256GB 5G</v>
      </c>
      <c r="F5195" s="69">
        <f>precio_alta!E92</f>
        <v>2609</v>
      </c>
      <c r="G5195" s="69" t="str">
        <f>precio_alta!F92</f>
        <v>Android</v>
      </c>
      <c r="H5195" s="69" t="s">
        <v>188</v>
      </c>
      <c r="I5195" t="s">
        <v>198</v>
      </c>
      <c r="J5195" s="69">
        <f>precio_alta!Z92</f>
        <v>2687</v>
      </c>
    </row>
    <row r="5196" spans="1:10" x14ac:dyDescent="0.3">
      <c r="A5196" t="str">
        <f t="shared" si="81"/>
        <v>VIVO X300 PRO 512GB 5GMax Negocios + Ilimitado 189.90CUOTA</v>
      </c>
      <c r="B5196" s="69" t="str">
        <f>precio_alta!A93</f>
        <v>Corriente</v>
      </c>
      <c r="C5196" s="69" t="str">
        <f>precio_alta!B93</f>
        <v>5G</v>
      </c>
      <c r="D5196" s="69" t="str">
        <f>precio_alta!C93</f>
        <v>VIVO</v>
      </c>
      <c r="E5196" s="69" t="str">
        <f>precio_alta!D93</f>
        <v>VIVO X300 PRO 512GB 5G</v>
      </c>
      <c r="F5196" s="69">
        <f>precio_alta!E93</f>
        <v>6219</v>
      </c>
      <c r="G5196" s="69" t="str">
        <f>precio_alta!F93</f>
        <v>Android</v>
      </c>
      <c r="H5196" s="69" t="s">
        <v>188</v>
      </c>
      <c r="I5196" t="s">
        <v>198</v>
      </c>
      <c r="J5196" s="69">
        <f>precio_alta!Z93</f>
        <v>6407</v>
      </c>
    </row>
    <row r="5197" spans="1:10" x14ac:dyDescent="0.3">
      <c r="A5197" t="str">
        <f t="shared" si="81"/>
        <v>VIVO Y04 128GBMax Negocios + Ilimitado 189.90CUOTA</v>
      </c>
      <c r="B5197" s="69" t="str">
        <f>precio_alta!A94</f>
        <v>Corriente</v>
      </c>
      <c r="C5197" s="69" t="str">
        <f>precio_alta!B94</f>
        <v>4G</v>
      </c>
      <c r="D5197" s="69" t="str">
        <f>precio_alta!C94</f>
        <v>VIVO</v>
      </c>
      <c r="E5197" s="69" t="str">
        <f>precio_alta!D94</f>
        <v>VIVO Y04 128GB</v>
      </c>
      <c r="F5197" s="69">
        <f>precio_alta!E94</f>
        <v>489</v>
      </c>
      <c r="G5197" s="69" t="str">
        <f>precio_alta!F94</f>
        <v>Android</v>
      </c>
      <c r="H5197" s="69" t="s">
        <v>188</v>
      </c>
      <c r="I5197" t="s">
        <v>198</v>
      </c>
      <c r="J5197" s="69">
        <f>precio_alta!Z94</f>
        <v>503</v>
      </c>
    </row>
    <row r="5198" spans="1:10" x14ac:dyDescent="0.3">
      <c r="A5198" t="str">
        <f t="shared" si="81"/>
        <v>VIVO Y11 128GB 5GMax Negocios + Ilimitado 189.90CUOTA</v>
      </c>
      <c r="B5198" s="69" t="str">
        <f>precio_alta!A95</f>
        <v>Corriente</v>
      </c>
      <c r="C5198" s="69" t="str">
        <f>precio_alta!B95</f>
        <v>5G</v>
      </c>
      <c r="D5198" s="69" t="str">
        <f>precio_alta!C95</f>
        <v>VIVO</v>
      </c>
      <c r="E5198" s="69" t="str">
        <f>precio_alta!D95</f>
        <v>VIVO Y11 128GB 5G</v>
      </c>
      <c r="F5198" s="69">
        <f>precio_alta!E95</f>
        <v>819</v>
      </c>
      <c r="G5198" s="69" t="str">
        <f>precio_alta!F95</f>
        <v>Android</v>
      </c>
      <c r="H5198" s="69" t="s">
        <v>188</v>
      </c>
      <c r="I5198" t="s">
        <v>198</v>
      </c>
      <c r="J5198" s="69">
        <f>precio_alta!Z95</f>
        <v>851</v>
      </c>
    </row>
    <row r="5199" spans="1:10" x14ac:dyDescent="0.3">
      <c r="A5199" t="str">
        <f t="shared" si="81"/>
        <v>VIVO Y21 256GB 5GMax Negocios + Ilimitado 189.90CUOTA</v>
      </c>
      <c r="B5199" s="69" t="str">
        <f>precio_alta!A96</f>
        <v>Corriente</v>
      </c>
      <c r="C5199" s="69" t="str">
        <f>precio_alta!B96</f>
        <v>5G</v>
      </c>
      <c r="D5199" s="69" t="str">
        <f>precio_alta!C96</f>
        <v>VIVO</v>
      </c>
      <c r="E5199" s="69" t="str">
        <f>precio_alta!D96</f>
        <v>VIVO Y21 256GB 5G</v>
      </c>
      <c r="F5199" s="69">
        <f>precio_alta!E96</f>
        <v>1029</v>
      </c>
      <c r="G5199" s="69" t="str">
        <f>precio_alta!F96</f>
        <v>Android</v>
      </c>
      <c r="H5199" s="69" t="s">
        <v>188</v>
      </c>
      <c r="I5199" t="s">
        <v>198</v>
      </c>
      <c r="J5199" s="69">
        <f>precio_alta!Z96</f>
        <v>1067</v>
      </c>
    </row>
    <row r="5200" spans="1:10" x14ac:dyDescent="0.3">
      <c r="A5200" t="str">
        <f t="shared" si="81"/>
        <v>VIVO Y21D 256GBMax Negocios + Ilimitado 189.90CUOTA</v>
      </c>
      <c r="B5200" s="69" t="str">
        <f>precio_alta!A97</f>
        <v>Corriente</v>
      </c>
      <c r="C5200" s="69" t="str">
        <f>precio_alta!B97</f>
        <v>4G</v>
      </c>
      <c r="D5200" s="69" t="str">
        <f>precio_alta!C97</f>
        <v>VIVO</v>
      </c>
      <c r="E5200" s="69" t="str">
        <f>precio_alta!D97</f>
        <v>VIVO Y21D 256GB</v>
      </c>
      <c r="F5200" s="69">
        <f>precio_alta!E97</f>
        <v>849</v>
      </c>
      <c r="G5200" s="69" t="str">
        <f>precio_alta!F97</f>
        <v>Android</v>
      </c>
      <c r="H5200" s="69" t="s">
        <v>188</v>
      </c>
      <c r="I5200" t="s">
        <v>198</v>
      </c>
      <c r="J5200" s="69">
        <f>precio_alta!Z97</f>
        <v>875</v>
      </c>
    </row>
    <row r="5201" spans="1:10" x14ac:dyDescent="0.3">
      <c r="A5201" t="str">
        <f t="shared" si="81"/>
        <v>VIVO Y31 256GB 5GMax Negocios + Ilimitado 189.90CUOTA</v>
      </c>
      <c r="B5201" s="69" t="str">
        <f>precio_alta!A98</f>
        <v>Corriente</v>
      </c>
      <c r="C5201" s="69" t="str">
        <f>precio_alta!B98</f>
        <v>5G</v>
      </c>
      <c r="D5201" s="69" t="str">
        <f>precio_alta!C98</f>
        <v>VIVO</v>
      </c>
      <c r="E5201" s="69" t="str">
        <f>precio_alta!D98</f>
        <v>VIVO Y31 256GB 5G</v>
      </c>
      <c r="F5201" s="69">
        <f>precio_alta!E98</f>
        <v>1309</v>
      </c>
      <c r="G5201" s="69" t="str">
        <f>precio_alta!F98</f>
        <v>Android</v>
      </c>
      <c r="H5201" s="69" t="s">
        <v>188</v>
      </c>
      <c r="I5201" t="s">
        <v>198</v>
      </c>
      <c r="J5201" s="69">
        <f>precio_alta!Z98</f>
        <v>1343</v>
      </c>
    </row>
    <row r="5202" spans="1:10" x14ac:dyDescent="0.3">
      <c r="A5202" t="str">
        <f t="shared" si="81"/>
        <v>VIVO Y31 256GB 5G NEWMax Negocios + Ilimitado 189.90CUOTA</v>
      </c>
      <c r="B5202" s="69" t="str">
        <f>precio_alta!A99</f>
        <v>Corriente</v>
      </c>
      <c r="C5202" s="69" t="str">
        <f>precio_alta!B99</f>
        <v>5G</v>
      </c>
      <c r="D5202" s="69" t="str">
        <f>precio_alta!C99</f>
        <v>VIVO</v>
      </c>
      <c r="E5202" s="69" t="str">
        <f>precio_alta!D99</f>
        <v>VIVO Y31 256GB 5G NEW</v>
      </c>
      <c r="F5202" s="69">
        <f>precio_alta!E99</f>
        <v>1289</v>
      </c>
      <c r="G5202" s="69" t="str">
        <f>precio_alta!F99</f>
        <v>Android</v>
      </c>
      <c r="H5202" s="69" t="s">
        <v>188</v>
      </c>
      <c r="I5202" t="s">
        <v>198</v>
      </c>
      <c r="J5202" s="69">
        <f>precio_alta!Z99</f>
        <v>1331</v>
      </c>
    </row>
    <row r="5203" spans="1:10" x14ac:dyDescent="0.3">
      <c r="A5203" t="str">
        <f t="shared" si="81"/>
        <v>XIAOMI 14T 512GB 5GMax Negocios + Ilimitado 189.90CUOTA</v>
      </c>
      <c r="B5203" s="69" t="str">
        <f>precio_alta!A100</f>
        <v>Corriente</v>
      </c>
      <c r="C5203" s="69" t="str">
        <f>precio_alta!B100</f>
        <v>5G</v>
      </c>
      <c r="D5203" s="69" t="str">
        <f>precio_alta!C100</f>
        <v>XIAOMI</v>
      </c>
      <c r="E5203" s="69" t="str">
        <f>precio_alta!D100</f>
        <v>XIAOMI 14T 512GB 5G</v>
      </c>
      <c r="F5203" s="69">
        <f>precio_alta!E100</f>
        <v>2659</v>
      </c>
      <c r="G5203" s="69" t="str">
        <f>precio_alta!F100</f>
        <v>Android</v>
      </c>
      <c r="H5203" s="69" t="s">
        <v>188</v>
      </c>
      <c r="I5203" t="s">
        <v>198</v>
      </c>
      <c r="J5203" s="69">
        <f>precio_alta!Z100</f>
        <v>2735</v>
      </c>
    </row>
    <row r="5204" spans="1:10" x14ac:dyDescent="0.3">
      <c r="A5204" t="str">
        <f t="shared" si="81"/>
        <v>XIAOMI 15T 512GB 5GMax Negocios + Ilimitado 189.90CUOTA</v>
      </c>
      <c r="B5204" s="69" t="str">
        <f>precio_alta!A101</f>
        <v>Corriente</v>
      </c>
      <c r="C5204" s="69" t="str">
        <f>precio_alta!B101</f>
        <v>5G</v>
      </c>
      <c r="D5204" s="69" t="str">
        <f>precio_alta!C101</f>
        <v>XIAOMI</v>
      </c>
      <c r="E5204" s="69" t="str">
        <f>precio_alta!D101</f>
        <v>XIAOMI 15T 512GB 5G</v>
      </c>
      <c r="F5204" s="69">
        <f>precio_alta!E101</f>
        <v>2569</v>
      </c>
      <c r="G5204" s="69" t="str">
        <f>precio_alta!F101</f>
        <v>Android</v>
      </c>
      <c r="H5204" s="69" t="s">
        <v>188</v>
      </c>
      <c r="I5204" t="s">
        <v>198</v>
      </c>
      <c r="J5204" s="69">
        <f>precio_alta!Z101</f>
        <v>2639</v>
      </c>
    </row>
    <row r="5205" spans="1:10" x14ac:dyDescent="0.3">
      <c r="A5205" t="str">
        <f t="shared" si="81"/>
        <v>XIAOMI 15T PRO 512GB 5GMax Negocios + Ilimitado 189.90CUOTA</v>
      </c>
      <c r="B5205" s="69" t="str">
        <f>precio_alta!A102</f>
        <v>Corriente</v>
      </c>
      <c r="C5205" s="69" t="str">
        <f>precio_alta!B102</f>
        <v>5G</v>
      </c>
      <c r="D5205" s="69" t="str">
        <f>precio_alta!C102</f>
        <v>XIAOMI</v>
      </c>
      <c r="E5205" s="69" t="str">
        <f>precio_alta!D102</f>
        <v>XIAOMI 15T PRO 512GB 5G</v>
      </c>
      <c r="F5205" s="69">
        <f>precio_alta!E102</f>
        <v>3619</v>
      </c>
      <c r="G5205" s="69" t="str">
        <f>precio_alta!F102</f>
        <v>Android</v>
      </c>
      <c r="H5205" s="69" t="s">
        <v>188</v>
      </c>
      <c r="I5205" t="s">
        <v>198</v>
      </c>
      <c r="J5205" s="69">
        <f>precio_alta!Z102</f>
        <v>3731</v>
      </c>
    </row>
    <row r="5206" spans="1:10" x14ac:dyDescent="0.3">
      <c r="A5206" t="str">
        <f t="shared" si="81"/>
        <v>XIAOMI 17 ULTRA 512GB 5GMax Negocios + Ilimitado 189.90CUOTA</v>
      </c>
      <c r="B5206" s="69" t="str">
        <f>precio_alta!A103</f>
        <v>Corriente</v>
      </c>
      <c r="C5206" s="69" t="str">
        <f>precio_alta!B103</f>
        <v>5G</v>
      </c>
      <c r="D5206" s="69" t="str">
        <f>precio_alta!C103</f>
        <v>XIAOMI</v>
      </c>
      <c r="E5206" s="69" t="str">
        <f>precio_alta!D103</f>
        <v>XIAOMI 17 ULTRA 512GB 5G</v>
      </c>
      <c r="F5206" s="69">
        <f>precio_alta!E103</f>
        <v>6169</v>
      </c>
      <c r="G5206" s="69" t="str">
        <f>precio_alta!F103</f>
        <v>Android</v>
      </c>
      <c r="H5206" s="69" t="s">
        <v>188</v>
      </c>
      <c r="I5206" t="s">
        <v>198</v>
      </c>
      <c r="J5206" s="69">
        <f>precio_alta!Z103</f>
        <v>6347</v>
      </c>
    </row>
    <row r="5207" spans="1:10" x14ac:dyDescent="0.3">
      <c r="A5207" t="str">
        <f t="shared" si="81"/>
        <v>XIAOMI 17T 512GB 5GMax Negocios + Ilimitado 189.90CUOTA</v>
      </c>
      <c r="B5207" s="69" t="str">
        <f>precio_alta!A104</f>
        <v>Corriente</v>
      </c>
      <c r="C5207" s="69" t="str">
        <f>precio_alta!B104</f>
        <v>5G</v>
      </c>
      <c r="D5207" s="69" t="str">
        <f>precio_alta!C104</f>
        <v>XIAOMI</v>
      </c>
      <c r="E5207" s="69" t="str">
        <f>precio_alta!D104</f>
        <v>XIAOMI 17T 512GB 5G</v>
      </c>
      <c r="F5207" s="69">
        <f>precio_alta!E104</f>
        <v>3089</v>
      </c>
      <c r="G5207" s="69" t="str">
        <f>precio_alta!F104</f>
        <v>Android</v>
      </c>
      <c r="H5207" s="69" t="s">
        <v>188</v>
      </c>
      <c r="I5207" t="s">
        <v>198</v>
      </c>
      <c r="J5207" s="69">
        <f>precio_alta!Z104</f>
        <v>3179</v>
      </c>
    </row>
    <row r="5208" spans="1:10" x14ac:dyDescent="0.3">
      <c r="A5208" t="str">
        <f t="shared" si="81"/>
        <v>XIAOMI 17T PRO 512GB 5GMax Negocios + Ilimitado 189.90CUOTA</v>
      </c>
      <c r="B5208" s="69" t="str">
        <f>precio_alta!A105</f>
        <v>Corriente</v>
      </c>
      <c r="C5208" s="69" t="str">
        <f>precio_alta!B105</f>
        <v>5G</v>
      </c>
      <c r="D5208" s="69" t="str">
        <f>precio_alta!C105</f>
        <v>XIAOMI</v>
      </c>
      <c r="E5208" s="69" t="str">
        <f>precio_alta!D105</f>
        <v>XIAOMI 17T PRO 512GB 5G</v>
      </c>
      <c r="F5208" s="69">
        <f>precio_alta!E105</f>
        <v>3929</v>
      </c>
      <c r="G5208" s="69" t="str">
        <f>precio_alta!F105</f>
        <v>Android</v>
      </c>
      <c r="H5208" s="69" t="s">
        <v>188</v>
      </c>
      <c r="I5208" t="s">
        <v>198</v>
      </c>
      <c r="J5208" s="69">
        <f>precio_alta!Z105</f>
        <v>4043</v>
      </c>
    </row>
    <row r="5209" spans="1:10" x14ac:dyDescent="0.3">
      <c r="A5209" t="str">
        <f t="shared" si="81"/>
        <v>XIAOMI REDMI 15 256GBMax Negocios + Ilimitado 189.90CUOTA</v>
      </c>
      <c r="B5209" s="69" t="str">
        <f>precio_alta!A106</f>
        <v>Corriente</v>
      </c>
      <c r="C5209" s="69" t="str">
        <f>precio_alta!B106</f>
        <v>4G</v>
      </c>
      <c r="D5209" s="69" t="str">
        <f>precio_alta!C106</f>
        <v>XIAOMI</v>
      </c>
      <c r="E5209" s="69" t="str">
        <f>precio_alta!D106</f>
        <v>XIAOMI REDMI 15 256GB</v>
      </c>
      <c r="F5209" s="69">
        <f>precio_alta!E106</f>
        <v>939</v>
      </c>
      <c r="G5209" s="69" t="str">
        <f>precio_alta!F106</f>
        <v>Android</v>
      </c>
      <c r="H5209" s="69" t="s">
        <v>188</v>
      </c>
      <c r="I5209" t="s">
        <v>198</v>
      </c>
      <c r="J5209" s="69">
        <f>precio_alta!Z106</f>
        <v>971</v>
      </c>
    </row>
    <row r="5210" spans="1:10" x14ac:dyDescent="0.3">
      <c r="A5210" t="str">
        <f t="shared" si="81"/>
        <v>XIAOMI REDMI 15C 256GBMax Negocios + Ilimitado 189.90CUOTA</v>
      </c>
      <c r="B5210" s="69" t="str">
        <f>precio_alta!A107</f>
        <v>Corriente</v>
      </c>
      <c r="C5210" s="69" t="str">
        <f>precio_alta!B107</f>
        <v>4G</v>
      </c>
      <c r="D5210" s="69" t="str">
        <f>precio_alta!C107</f>
        <v>XIAOMI</v>
      </c>
      <c r="E5210" s="69" t="str">
        <f>precio_alta!D107</f>
        <v>XIAOMI REDMI 15C 256GB</v>
      </c>
      <c r="F5210" s="69">
        <f>precio_alta!E107</f>
        <v>709</v>
      </c>
      <c r="G5210" s="69" t="str">
        <f>precio_alta!F107</f>
        <v>Android</v>
      </c>
      <c r="H5210" s="69" t="s">
        <v>188</v>
      </c>
      <c r="I5210" t="s">
        <v>198</v>
      </c>
      <c r="J5210" s="69">
        <f>precio_alta!Z107</f>
        <v>731</v>
      </c>
    </row>
    <row r="5211" spans="1:10" x14ac:dyDescent="0.3">
      <c r="A5211" t="str">
        <f t="shared" si="81"/>
        <v>XIAOMI REDMI A5 128GBMax Negocios + Ilimitado 189.90CUOTA</v>
      </c>
      <c r="B5211" s="69" t="str">
        <f>precio_alta!A108</f>
        <v>Corriente</v>
      </c>
      <c r="C5211" s="69" t="str">
        <f>precio_alta!B108</f>
        <v>4G</v>
      </c>
      <c r="D5211" s="69" t="str">
        <f>precio_alta!C108</f>
        <v>XIAOMI</v>
      </c>
      <c r="E5211" s="69" t="str">
        <f>precio_alta!D108</f>
        <v>XIAOMI REDMI A5 128GB</v>
      </c>
      <c r="F5211" s="69">
        <f>precio_alta!E108</f>
        <v>379</v>
      </c>
      <c r="G5211" s="69" t="str">
        <f>precio_alta!F108</f>
        <v>Android</v>
      </c>
      <c r="H5211" s="69" t="s">
        <v>188</v>
      </c>
      <c r="I5211" t="s">
        <v>198</v>
      </c>
      <c r="J5211" s="69">
        <f>precio_alta!Z108</f>
        <v>383</v>
      </c>
    </row>
    <row r="5212" spans="1:10" x14ac:dyDescent="0.3">
      <c r="A5212" t="str">
        <f t="shared" si="81"/>
        <v>XIAOMI REDMI A7 PRO 128GBMax Negocios + Ilimitado 189.90CUOTA</v>
      </c>
      <c r="B5212" s="69" t="str">
        <f>precio_alta!A109</f>
        <v>Corriente</v>
      </c>
      <c r="C5212" s="69" t="str">
        <f>precio_alta!B109</f>
        <v>4G</v>
      </c>
      <c r="D5212" s="69" t="str">
        <f>precio_alta!C109</f>
        <v>XIAOMI</v>
      </c>
      <c r="E5212" s="69" t="str">
        <f>precio_alta!D109</f>
        <v>XIAOMI REDMI A7 PRO 128GB</v>
      </c>
      <c r="F5212" s="69">
        <f>precio_alta!E109</f>
        <v>489</v>
      </c>
      <c r="G5212" s="69" t="str">
        <f>precio_alta!F109</f>
        <v>Android</v>
      </c>
      <c r="H5212" s="69" t="s">
        <v>188</v>
      </c>
      <c r="I5212" t="s">
        <v>198</v>
      </c>
      <c r="J5212" s="69">
        <f>precio_alta!Z109</f>
        <v>503</v>
      </c>
    </row>
    <row r="5213" spans="1:10" x14ac:dyDescent="0.3">
      <c r="A5213" t="str">
        <f t="shared" si="81"/>
        <v>XIAOMI REDMI NOTE 10 PRO 128GB SEMax Negocios + Ilimitado 189.90CUOTA</v>
      </c>
      <c r="B5213" s="69" t="str">
        <f>precio_alta!A110</f>
        <v>Corriente</v>
      </c>
      <c r="C5213" s="69" t="str">
        <f>precio_alta!B110</f>
        <v>4.5G</v>
      </c>
      <c r="D5213" s="69" t="str">
        <f>precio_alta!C110</f>
        <v>XIAOMI</v>
      </c>
      <c r="E5213" s="69" t="str">
        <f>precio_alta!D110</f>
        <v>XIAOMI REDMI NOTE 10 PRO 128GB SE</v>
      </c>
      <c r="F5213" s="69">
        <f>precio_alta!E110</f>
        <v>1369</v>
      </c>
      <c r="G5213" s="69" t="str">
        <f>precio_alta!F110</f>
        <v>Android</v>
      </c>
      <c r="H5213" s="69" t="s">
        <v>188</v>
      </c>
      <c r="I5213" t="s">
        <v>198</v>
      </c>
      <c r="J5213" s="69">
        <f>precio_alta!Z110</f>
        <v>1415</v>
      </c>
    </row>
    <row r="5214" spans="1:10" x14ac:dyDescent="0.3">
      <c r="A5214" t="str">
        <f t="shared" si="81"/>
        <v>XIAOMI REDMI NOTE 12 PRO PLUS 256GB 5GMax Negocios + Ilimitado 189.90CUOTA</v>
      </c>
      <c r="B5214" s="69" t="str">
        <f>precio_alta!A111</f>
        <v>Corriente</v>
      </c>
      <c r="C5214" s="69" t="str">
        <f>precio_alta!B111</f>
        <v>5G</v>
      </c>
      <c r="D5214" s="69" t="str">
        <f>precio_alta!C111</f>
        <v>XIAOMI</v>
      </c>
      <c r="E5214" s="69" t="str">
        <f>precio_alta!D111</f>
        <v>XIAOMI REDMI NOTE 12 PRO PLUS 256GB 5G</v>
      </c>
      <c r="F5214" s="69">
        <f>precio_alta!E111</f>
        <v>2039</v>
      </c>
      <c r="G5214" s="69" t="str">
        <f>precio_alta!F111</f>
        <v>Android</v>
      </c>
      <c r="H5214" s="69" t="s">
        <v>188</v>
      </c>
      <c r="I5214" t="s">
        <v>198</v>
      </c>
      <c r="J5214" s="69">
        <f>precio_alta!Z111</f>
        <v>2099</v>
      </c>
    </row>
    <row r="5215" spans="1:10" x14ac:dyDescent="0.3">
      <c r="A5215" t="str">
        <f t="shared" si="81"/>
        <v>XIAOMI REDMI NOTE 15 256GB 5GMax Negocios + Ilimitado 189.90CUOTA</v>
      </c>
      <c r="B5215" s="69" t="str">
        <f>precio_alta!A112</f>
        <v>Corriente</v>
      </c>
      <c r="C5215" s="69" t="str">
        <f>precio_alta!B112</f>
        <v>5G</v>
      </c>
      <c r="D5215" s="69" t="str">
        <f>precio_alta!C112</f>
        <v>XIAOMI</v>
      </c>
      <c r="E5215" s="69" t="str">
        <f>precio_alta!D112</f>
        <v>XIAOMI REDMI NOTE 15 256GB 5G</v>
      </c>
      <c r="F5215" s="69">
        <f>precio_alta!E112</f>
        <v>1109</v>
      </c>
      <c r="G5215" s="69" t="str">
        <f>precio_alta!F112</f>
        <v>Android</v>
      </c>
      <c r="H5215" s="69" t="s">
        <v>188</v>
      </c>
      <c r="I5215" t="s">
        <v>198</v>
      </c>
      <c r="J5215" s="69">
        <f>precio_alta!Z112</f>
        <v>1139</v>
      </c>
    </row>
    <row r="5216" spans="1:10" x14ac:dyDescent="0.3">
      <c r="A5216" t="str">
        <f t="shared" si="81"/>
        <v>XIAOMI REDMI NOTE 15 PRO 512GB 5GMax Negocios + Ilimitado 189.90CUOTA</v>
      </c>
      <c r="B5216" s="69" t="str">
        <f>precio_alta!A113</f>
        <v>Corriente</v>
      </c>
      <c r="C5216" s="69" t="str">
        <f>precio_alta!B113</f>
        <v>5G</v>
      </c>
      <c r="D5216" s="69" t="str">
        <f>precio_alta!C113</f>
        <v>XIAOMI</v>
      </c>
      <c r="E5216" s="69" t="str">
        <f>precio_alta!D113</f>
        <v>XIAOMI REDMI NOTE 15 PRO 512GB 5G</v>
      </c>
      <c r="F5216" s="69">
        <f>precio_alta!E113</f>
        <v>1659</v>
      </c>
      <c r="G5216" s="69" t="str">
        <f>precio_alta!F113</f>
        <v>Android</v>
      </c>
      <c r="H5216" s="69" t="s">
        <v>188</v>
      </c>
      <c r="I5216" t="s">
        <v>198</v>
      </c>
      <c r="J5216" s="69">
        <f>precio_alta!Z113</f>
        <v>1703</v>
      </c>
    </row>
    <row r="5217" spans="1:10" x14ac:dyDescent="0.3">
      <c r="A5217" t="str">
        <f t="shared" si="81"/>
        <v>XIAOMI REDMI NOTE 15 PRO PLUS 512GB 5GMax Negocios + Ilimitado 189.90CUOTA</v>
      </c>
      <c r="B5217" s="69" t="str">
        <f>precio_alta!A114</f>
        <v>Corriente</v>
      </c>
      <c r="C5217" s="69" t="str">
        <f>precio_alta!B114</f>
        <v>5G</v>
      </c>
      <c r="D5217" s="69" t="str">
        <f>precio_alta!C114</f>
        <v>XIAOMI</v>
      </c>
      <c r="E5217" s="69" t="str">
        <f>precio_alta!D114</f>
        <v>XIAOMI REDMI NOTE 15 PRO PLUS 512GB 5G</v>
      </c>
      <c r="F5217" s="69">
        <f>precio_alta!E114</f>
        <v>1879</v>
      </c>
      <c r="G5217" s="69" t="str">
        <f>precio_alta!F114</f>
        <v>Android</v>
      </c>
      <c r="H5217" s="69" t="s">
        <v>188</v>
      </c>
      <c r="I5217" t="s">
        <v>198</v>
      </c>
      <c r="J5217" s="69">
        <f>precio_alta!Z114</f>
        <v>1943</v>
      </c>
    </row>
    <row r="5218" spans="1:10" x14ac:dyDescent="0.3">
      <c r="A5218" t="str">
        <f t="shared" si="81"/>
        <v>ZTE BLADE A36 64GBMax Negocios + Ilimitado 189.90CUOTA</v>
      </c>
      <c r="B5218" s="69" t="str">
        <f>precio_alta!A115</f>
        <v>Corriente</v>
      </c>
      <c r="C5218" s="69" t="str">
        <f>precio_alta!B115</f>
        <v>4G</v>
      </c>
      <c r="D5218" s="69" t="str">
        <f>precio_alta!C115</f>
        <v>ZTE</v>
      </c>
      <c r="E5218" s="69" t="str">
        <f>precio_alta!D115</f>
        <v>ZTE BLADE A36 64GB</v>
      </c>
      <c r="F5218" s="69">
        <f>precio_alta!E115</f>
        <v>439</v>
      </c>
      <c r="G5218" s="69" t="str">
        <f>precio_alta!F115</f>
        <v>Android</v>
      </c>
      <c r="H5218" s="69" t="s">
        <v>188</v>
      </c>
      <c r="I5218" t="s">
        <v>198</v>
      </c>
      <c r="J5218" s="69">
        <f>precio_alta!Z115</f>
        <v>455</v>
      </c>
    </row>
    <row r="5219" spans="1:10" x14ac:dyDescent="0.3">
      <c r="A5219" t="str">
        <f t="shared" si="81"/>
        <v>ZTE BLADE A56 PRO 128GBMax Negocios + Ilimitado 189.90CUOTA</v>
      </c>
      <c r="B5219" s="69" t="str">
        <f>precio_alta!A116</f>
        <v>Corriente</v>
      </c>
      <c r="C5219" s="69" t="str">
        <f>precio_alta!B116</f>
        <v>4G</v>
      </c>
      <c r="D5219" s="69" t="str">
        <f>precio_alta!C116</f>
        <v>ZTE</v>
      </c>
      <c r="E5219" s="69" t="str">
        <f>precio_alta!D116</f>
        <v>ZTE BLADE A56 PRO 128GB</v>
      </c>
      <c r="F5219" s="69">
        <f>precio_alta!E116</f>
        <v>439</v>
      </c>
      <c r="G5219" s="69" t="str">
        <f>precio_alta!F116</f>
        <v>Android</v>
      </c>
      <c r="H5219" s="69" t="s">
        <v>188</v>
      </c>
      <c r="I5219" t="s">
        <v>198</v>
      </c>
      <c r="J5219" s="69">
        <f>precio_alta!Z116</f>
        <v>455</v>
      </c>
    </row>
    <row r="5220" spans="1:10" x14ac:dyDescent="0.3">
      <c r="A5220" t="str">
        <f t="shared" si="81"/>
        <v>ZTE BLADE A57 PRO 128GBMax Negocios + Ilimitado 189.90CUOTA</v>
      </c>
      <c r="B5220" s="69" t="str">
        <f>precio_alta!A117</f>
        <v>Corriente</v>
      </c>
      <c r="C5220" s="69" t="str">
        <f>precio_alta!B117</f>
        <v>4G</v>
      </c>
      <c r="D5220" s="69" t="str">
        <f>precio_alta!C117</f>
        <v>ZTE</v>
      </c>
      <c r="E5220" s="69" t="str">
        <f>precio_alta!D117</f>
        <v>ZTE BLADE A57 PRO 128GB</v>
      </c>
      <c r="F5220" s="69">
        <f>precio_alta!E117</f>
        <v>559</v>
      </c>
      <c r="G5220" s="69" t="str">
        <f>precio_alta!F117</f>
        <v>Android</v>
      </c>
      <c r="H5220" s="69" t="s">
        <v>188</v>
      </c>
      <c r="I5220" t="s">
        <v>198</v>
      </c>
      <c r="J5220" s="69">
        <f>precio_alta!Z117</f>
        <v>575</v>
      </c>
    </row>
    <row r="5221" spans="1:10" x14ac:dyDescent="0.3">
      <c r="A5221" t="str">
        <f t="shared" si="81"/>
        <v>ZTE BLADE A76 256GB 5GMax Negocios + Ilimitado 189.90CUOTA</v>
      </c>
      <c r="B5221" s="69" t="str">
        <f>precio_alta!A118</f>
        <v>Corriente</v>
      </c>
      <c r="C5221" s="69" t="str">
        <f>precio_alta!B118</f>
        <v>5G</v>
      </c>
      <c r="D5221" s="69" t="str">
        <f>precio_alta!C118</f>
        <v>ZTE</v>
      </c>
      <c r="E5221" s="69" t="str">
        <f>precio_alta!D118</f>
        <v>ZTE BLADE A76 256GB 5G</v>
      </c>
      <c r="F5221" s="69">
        <f>precio_alta!E118</f>
        <v>709</v>
      </c>
      <c r="G5221" s="69" t="str">
        <f>precio_alta!F118</f>
        <v>Android</v>
      </c>
      <c r="H5221" s="69" t="s">
        <v>188</v>
      </c>
      <c r="I5221" t="s">
        <v>198</v>
      </c>
      <c r="J5221" s="69">
        <f>precio_alta!Z118</f>
        <v>731</v>
      </c>
    </row>
    <row r="5222" spans="1:10" x14ac:dyDescent="0.3">
      <c r="A5222" t="str">
        <f t="shared" si="81"/>
        <v>ZTE BLADE V70 MAX 256GBMax Negocios + Ilimitado 189.90CUOTA</v>
      </c>
      <c r="B5222" s="69" t="str">
        <f>precio_alta!A119</f>
        <v>Corriente</v>
      </c>
      <c r="C5222" s="69" t="str">
        <f>precio_alta!B119</f>
        <v>4G</v>
      </c>
      <c r="D5222" s="69" t="str">
        <f>precio_alta!C119</f>
        <v>ZTE</v>
      </c>
      <c r="E5222" s="69" t="str">
        <f>precio_alta!D119</f>
        <v>ZTE BLADE V70 MAX 256GB</v>
      </c>
      <c r="F5222" s="69">
        <f>precio_alta!E119</f>
        <v>599</v>
      </c>
      <c r="G5222" s="69" t="str">
        <f>precio_alta!F119</f>
        <v>Android</v>
      </c>
      <c r="H5222" s="69" t="s">
        <v>188</v>
      </c>
      <c r="I5222" t="s">
        <v>198</v>
      </c>
      <c r="J5222" s="69">
        <f>precio_alta!Z119</f>
        <v>611</v>
      </c>
    </row>
    <row r="5223" spans="1:10" x14ac:dyDescent="0.3">
      <c r="A5223" t="str">
        <f t="shared" si="81"/>
        <v>ZTE NUBIA AIR 256GB 5GMax Negocios + Ilimitado 189.90CUOTA</v>
      </c>
      <c r="B5223" s="69" t="str">
        <f>precio_alta!A120</f>
        <v>Corriente</v>
      </c>
      <c r="C5223" s="69" t="str">
        <f>precio_alta!B120</f>
        <v>5G</v>
      </c>
      <c r="D5223" s="69" t="str">
        <f>precio_alta!C120</f>
        <v>ZTE</v>
      </c>
      <c r="E5223" s="69" t="str">
        <f>precio_alta!D120</f>
        <v>ZTE NUBIA AIR 256GB 5G</v>
      </c>
      <c r="F5223" s="69">
        <f>precio_alta!E120</f>
        <v>1069</v>
      </c>
      <c r="G5223" s="69" t="str">
        <f>precio_alta!F120</f>
        <v>Android</v>
      </c>
      <c r="H5223" s="69" t="s">
        <v>188</v>
      </c>
      <c r="I5223" t="s">
        <v>198</v>
      </c>
      <c r="J5223" s="69">
        <f>precio_alta!Z120</f>
        <v>1091</v>
      </c>
    </row>
    <row r="5224" spans="1:10" x14ac:dyDescent="0.3">
      <c r="A5224" t="str">
        <f t="shared" si="81"/>
        <v>ZTE NUBIA AIR 512GB 5GMax Negocios + Ilimitado 189.90CUOTA</v>
      </c>
      <c r="B5224" s="69" t="str">
        <f>precio_alta!A121</f>
        <v>Corriente</v>
      </c>
      <c r="C5224" s="69" t="str">
        <f>precio_alta!B121</f>
        <v>5G</v>
      </c>
      <c r="D5224" s="69" t="str">
        <f>precio_alta!C121</f>
        <v>ZTE</v>
      </c>
      <c r="E5224" s="69" t="str">
        <f>precio_alta!D121</f>
        <v>ZTE NUBIA AIR 512GB 5G</v>
      </c>
      <c r="F5224" s="69">
        <f>precio_alta!E121</f>
        <v>1369</v>
      </c>
      <c r="G5224" s="69" t="str">
        <f>precio_alta!F121</f>
        <v>Android</v>
      </c>
      <c r="H5224" s="69" t="s">
        <v>188</v>
      </c>
      <c r="I5224" t="s">
        <v>198</v>
      </c>
      <c r="J5224" s="69">
        <f>precio_alta!Z121</f>
        <v>1403</v>
      </c>
    </row>
    <row r="5225" spans="1:10" x14ac:dyDescent="0.3">
      <c r="A5225" t="str">
        <f t="shared" si="81"/>
        <v>ZTE NUBIA NEO3 256GB 5GMax Negocios + Ilimitado 189.90CUOTA</v>
      </c>
      <c r="B5225" s="69" t="str">
        <f>precio_alta!A122</f>
        <v>Corriente</v>
      </c>
      <c r="C5225" s="69" t="str">
        <f>precio_alta!B122</f>
        <v>5G</v>
      </c>
      <c r="D5225" s="69" t="str">
        <f>precio_alta!C122</f>
        <v>ZTE</v>
      </c>
      <c r="E5225" s="69" t="str">
        <f>precio_alta!D122</f>
        <v>ZTE NUBIA NEO3 256GB 5G</v>
      </c>
      <c r="F5225" s="69">
        <f>precio_alta!E122</f>
        <v>919</v>
      </c>
      <c r="G5225" s="69" t="str">
        <f>precio_alta!F122</f>
        <v>Android</v>
      </c>
      <c r="H5225" s="69" t="s">
        <v>188</v>
      </c>
      <c r="I5225" t="s">
        <v>198</v>
      </c>
      <c r="J5225" s="69">
        <f>precio_alta!Z122</f>
        <v>947</v>
      </c>
    </row>
    <row r="5226" spans="1:10" x14ac:dyDescent="0.3">
      <c r="A5226" t="str">
        <f t="shared" si="81"/>
        <v>ZTE NUBIA NEO5 256GB 5GMax Negocios + Ilimitado 189.90CUOTA</v>
      </c>
      <c r="B5226" s="69" t="str">
        <f>precio_alta!A123</f>
        <v>Corriente</v>
      </c>
      <c r="C5226" s="69" t="str">
        <f>precio_alta!B123</f>
        <v>5G</v>
      </c>
      <c r="D5226" s="69" t="str">
        <f>precio_alta!C123</f>
        <v>ZTE</v>
      </c>
      <c r="E5226" s="69" t="str">
        <f>precio_alta!D123</f>
        <v>ZTE NUBIA NEO5 256GB 5G</v>
      </c>
      <c r="F5226" s="69">
        <f>precio_alta!E123</f>
        <v>1109</v>
      </c>
      <c r="G5226" s="69" t="str">
        <f>precio_alta!F123</f>
        <v>Android</v>
      </c>
      <c r="H5226" s="69" t="s">
        <v>188</v>
      </c>
      <c r="I5226" t="s">
        <v>198</v>
      </c>
      <c r="J5226" s="69">
        <f>precio_alta!Z123</f>
        <v>1139</v>
      </c>
    </row>
    <row r="5227" spans="1:10" x14ac:dyDescent="0.3">
      <c r="A5227" t="str">
        <f t="shared" si="81"/>
        <v>ZTE NUBIA V80 MAX 256GBMax Negocios + Ilimitado 189.90CUOTA</v>
      </c>
      <c r="B5227" s="69" t="str">
        <f>precio_alta!A124</f>
        <v>Corriente</v>
      </c>
      <c r="C5227" s="69" t="str">
        <f>precio_alta!B124</f>
        <v>4G</v>
      </c>
      <c r="D5227" s="69" t="str">
        <f>precio_alta!C124</f>
        <v>ZTE</v>
      </c>
      <c r="E5227" s="69" t="str">
        <f>precio_alta!D124</f>
        <v>ZTE NUBIA V80 MAX 256GB</v>
      </c>
      <c r="F5227" s="69">
        <f>precio_alta!E124</f>
        <v>629</v>
      </c>
      <c r="G5227" s="69" t="str">
        <f>precio_alta!F124</f>
        <v>Android</v>
      </c>
      <c r="H5227" s="69" t="s">
        <v>188</v>
      </c>
      <c r="I5227" t="s">
        <v>198</v>
      </c>
      <c r="J5227" s="69">
        <f>precio_alta!Z124</f>
        <v>647</v>
      </c>
    </row>
    <row r="5228" spans="1:10" x14ac:dyDescent="0.3">
      <c r="A5228" t="str">
        <f t="shared" si="81"/>
        <v>ZTE NUBIA V80 PRO 256GBMax Negocios + Ilimitado 189.90CUOTA</v>
      </c>
      <c r="B5228" s="69" t="str">
        <f>precio_alta!A125</f>
        <v>Corriente</v>
      </c>
      <c r="C5228" s="69" t="str">
        <f>precio_alta!B125</f>
        <v>4G</v>
      </c>
      <c r="D5228" s="69" t="str">
        <f>precio_alta!C125</f>
        <v>ZTE</v>
      </c>
      <c r="E5228" s="69" t="str">
        <f>precio_alta!D125</f>
        <v>ZTE NUBIA V80 PRO 256GB</v>
      </c>
      <c r="F5228" s="69">
        <f>precio_alta!E125</f>
        <v>659</v>
      </c>
      <c r="G5228" s="69" t="str">
        <f>precio_alta!F125</f>
        <v>Android</v>
      </c>
      <c r="H5228" s="69" t="s">
        <v>188</v>
      </c>
      <c r="I5228" t="s">
        <v>198</v>
      </c>
      <c r="J5228" s="69">
        <f>precio_alta!Z125</f>
        <v>683</v>
      </c>
    </row>
    <row r="5229" spans="1:10" x14ac:dyDescent="0.3">
      <c r="A5229" t="e">
        <f t="shared" si="81"/>
        <v>#REF!</v>
      </c>
      <c r="B5229" s="69" t="e">
        <f>precio_alta!#REF!</f>
        <v>#REF!</v>
      </c>
      <c r="C5229" s="69" t="e">
        <f>precio_alta!#REF!</f>
        <v>#REF!</v>
      </c>
      <c r="D5229" s="69" t="e">
        <f>precio_alta!#REF!</f>
        <v>#REF!</v>
      </c>
      <c r="E5229" s="69" t="e">
        <f>precio_alta!#REF!</f>
        <v>#REF!</v>
      </c>
      <c r="F5229" s="69" t="e">
        <f>precio_alta!#REF!</f>
        <v>#REF!</v>
      </c>
      <c r="G5229" s="69" t="e">
        <f>precio_alta!#REF!</f>
        <v>#REF!</v>
      </c>
      <c r="H5229" s="69" t="s">
        <v>188</v>
      </c>
      <c r="I5229" t="s">
        <v>198</v>
      </c>
      <c r="J5229" s="69" t="e">
        <f>precio_alta!#REF!</f>
        <v>#REF!</v>
      </c>
    </row>
    <row r="5230" spans="1:10" x14ac:dyDescent="0.3">
      <c r="A5230" t="e">
        <f t="shared" si="81"/>
        <v>#REF!</v>
      </c>
      <c r="B5230" s="69" t="e">
        <f>precio_alta!#REF!</f>
        <v>#REF!</v>
      </c>
      <c r="C5230" s="69" t="e">
        <f>precio_alta!#REF!</f>
        <v>#REF!</v>
      </c>
      <c r="D5230" s="69" t="e">
        <f>precio_alta!#REF!</f>
        <v>#REF!</v>
      </c>
      <c r="E5230" s="69" t="e">
        <f>precio_alta!#REF!</f>
        <v>#REF!</v>
      </c>
      <c r="F5230" s="69" t="e">
        <f>precio_alta!#REF!</f>
        <v>#REF!</v>
      </c>
      <c r="G5230" s="69" t="e">
        <f>precio_alta!#REF!</f>
        <v>#REF!</v>
      </c>
      <c r="H5230" s="69" t="s">
        <v>188</v>
      </c>
      <c r="I5230" t="s">
        <v>198</v>
      </c>
      <c r="J5230" s="69" t="e">
        <f>precio_alta!#REF!</f>
        <v>#REF!</v>
      </c>
    </row>
    <row r="5231" spans="1:10" x14ac:dyDescent="0.3">
      <c r="A5231" t="e">
        <f t="shared" si="81"/>
        <v>#REF!</v>
      </c>
      <c r="B5231" s="69" t="e">
        <f>precio_alta!#REF!</f>
        <v>#REF!</v>
      </c>
      <c r="C5231" s="69" t="e">
        <f>precio_alta!#REF!</f>
        <v>#REF!</v>
      </c>
      <c r="D5231" s="69" t="e">
        <f>precio_alta!#REF!</f>
        <v>#REF!</v>
      </c>
      <c r="E5231" s="69" t="e">
        <f>precio_alta!#REF!</f>
        <v>#REF!</v>
      </c>
      <c r="F5231" s="69" t="e">
        <f>precio_alta!#REF!</f>
        <v>#REF!</v>
      </c>
      <c r="G5231" s="69" t="e">
        <f>precio_alta!#REF!</f>
        <v>#REF!</v>
      </c>
      <c r="H5231" s="69" t="s">
        <v>188</v>
      </c>
      <c r="I5231" t="s">
        <v>198</v>
      </c>
      <c r="J5231" s="69" t="e">
        <f>precio_alta!#REF!</f>
        <v>#REF!</v>
      </c>
    </row>
    <row r="5232" spans="1:10" x14ac:dyDescent="0.3">
      <c r="A5232" t="e">
        <f t="shared" si="81"/>
        <v>#REF!</v>
      </c>
      <c r="B5232" s="69" t="e">
        <f>precio_alta!#REF!</f>
        <v>#REF!</v>
      </c>
      <c r="C5232" s="69" t="e">
        <f>precio_alta!#REF!</f>
        <v>#REF!</v>
      </c>
      <c r="D5232" s="69" t="e">
        <f>precio_alta!#REF!</f>
        <v>#REF!</v>
      </c>
      <c r="E5232" s="69" t="e">
        <f>precio_alta!#REF!</f>
        <v>#REF!</v>
      </c>
      <c r="F5232" s="69" t="e">
        <f>precio_alta!#REF!</f>
        <v>#REF!</v>
      </c>
      <c r="G5232" s="69" t="e">
        <f>precio_alta!#REF!</f>
        <v>#REF!</v>
      </c>
      <c r="H5232" s="69" t="s">
        <v>188</v>
      </c>
      <c r="I5232" t="s">
        <v>198</v>
      </c>
      <c r="J5232" s="69" t="e">
        <f>precio_alta!#REF!</f>
        <v>#REF!</v>
      </c>
    </row>
    <row r="5233" spans="1:10" x14ac:dyDescent="0.3">
      <c r="A5233" t="e">
        <f t="shared" si="81"/>
        <v>#REF!</v>
      </c>
      <c r="B5233" s="69" t="e">
        <f>precio_alta!#REF!</f>
        <v>#REF!</v>
      </c>
      <c r="C5233" s="69" t="e">
        <f>precio_alta!#REF!</f>
        <v>#REF!</v>
      </c>
      <c r="D5233" s="69" t="e">
        <f>precio_alta!#REF!</f>
        <v>#REF!</v>
      </c>
      <c r="E5233" s="69" t="e">
        <f>precio_alta!#REF!</f>
        <v>#REF!</v>
      </c>
      <c r="F5233" s="69" t="e">
        <f>precio_alta!#REF!</f>
        <v>#REF!</v>
      </c>
      <c r="G5233" s="69" t="e">
        <f>precio_alta!#REF!</f>
        <v>#REF!</v>
      </c>
      <c r="H5233" s="69" t="s">
        <v>188</v>
      </c>
      <c r="I5233" t="s">
        <v>198</v>
      </c>
      <c r="J5233" s="69" t="e">
        <f>precio_alta!#REF!</f>
        <v>#REF!</v>
      </c>
    </row>
    <row r="5234" spans="1:10" x14ac:dyDescent="0.3">
      <c r="A5234" t="e">
        <f t="shared" si="81"/>
        <v>#REF!</v>
      </c>
      <c r="B5234" s="69" t="e">
        <f>precio_alta!#REF!</f>
        <v>#REF!</v>
      </c>
      <c r="C5234" s="69" t="e">
        <f>precio_alta!#REF!</f>
        <v>#REF!</v>
      </c>
      <c r="D5234" s="69" t="e">
        <f>precio_alta!#REF!</f>
        <v>#REF!</v>
      </c>
      <c r="E5234" s="69" t="e">
        <f>precio_alta!#REF!</f>
        <v>#REF!</v>
      </c>
      <c r="F5234" s="69" t="e">
        <f>precio_alta!#REF!</f>
        <v>#REF!</v>
      </c>
      <c r="G5234" s="69" t="e">
        <f>precio_alta!#REF!</f>
        <v>#REF!</v>
      </c>
      <c r="H5234" s="69" t="s">
        <v>188</v>
      </c>
      <c r="I5234" t="s">
        <v>198</v>
      </c>
      <c r="J5234" s="69" t="e">
        <f>precio_alta!#REF!</f>
        <v>#REF!</v>
      </c>
    </row>
    <row r="5235" spans="1:10" x14ac:dyDescent="0.3">
      <c r="A5235" t="e">
        <f t="shared" si="81"/>
        <v>#REF!</v>
      </c>
      <c r="B5235" s="69" t="e">
        <f>precio_alta!#REF!</f>
        <v>#REF!</v>
      </c>
      <c r="C5235" s="69" t="e">
        <f>precio_alta!#REF!</f>
        <v>#REF!</v>
      </c>
      <c r="D5235" s="69" t="e">
        <f>precio_alta!#REF!</f>
        <v>#REF!</v>
      </c>
      <c r="E5235" s="69" t="e">
        <f>precio_alta!#REF!</f>
        <v>#REF!</v>
      </c>
      <c r="F5235" s="69" t="e">
        <f>precio_alta!#REF!</f>
        <v>#REF!</v>
      </c>
      <c r="G5235" s="69" t="e">
        <f>precio_alta!#REF!</f>
        <v>#REF!</v>
      </c>
      <c r="H5235" s="69" t="s">
        <v>188</v>
      </c>
      <c r="I5235" t="s">
        <v>198</v>
      </c>
      <c r="J5235" s="69" t="e">
        <f>precio_alta!#REF!</f>
        <v>#REF!</v>
      </c>
    </row>
    <row r="5236" spans="1:10" x14ac:dyDescent="0.3">
      <c r="A5236" t="e">
        <f t="shared" si="81"/>
        <v>#REF!</v>
      </c>
      <c r="B5236" s="69" t="e">
        <f>precio_alta!#REF!</f>
        <v>#REF!</v>
      </c>
      <c r="C5236" s="69" t="e">
        <f>precio_alta!#REF!</f>
        <v>#REF!</v>
      </c>
      <c r="D5236" s="69" t="e">
        <f>precio_alta!#REF!</f>
        <v>#REF!</v>
      </c>
      <c r="E5236" s="69" t="e">
        <f>precio_alta!#REF!</f>
        <v>#REF!</v>
      </c>
      <c r="F5236" s="69" t="e">
        <f>precio_alta!#REF!</f>
        <v>#REF!</v>
      </c>
      <c r="G5236" s="69" t="e">
        <f>precio_alta!#REF!</f>
        <v>#REF!</v>
      </c>
      <c r="H5236" s="69" t="s">
        <v>188</v>
      </c>
      <c r="I5236" t="s">
        <v>198</v>
      </c>
      <c r="J5236" s="69" t="e">
        <f>precio_alta!#REF!</f>
        <v>#REF!</v>
      </c>
    </row>
    <row r="5237" spans="1:10" x14ac:dyDescent="0.3">
      <c r="A5237" t="e">
        <f t="shared" si="81"/>
        <v>#REF!</v>
      </c>
      <c r="B5237" s="69" t="e">
        <f>precio_alta!#REF!</f>
        <v>#REF!</v>
      </c>
      <c r="C5237" s="69" t="e">
        <f>precio_alta!#REF!</f>
        <v>#REF!</v>
      </c>
      <c r="D5237" s="69" t="e">
        <f>precio_alta!#REF!</f>
        <v>#REF!</v>
      </c>
      <c r="E5237" s="69" t="e">
        <f>precio_alta!#REF!</f>
        <v>#REF!</v>
      </c>
      <c r="F5237" s="69" t="e">
        <f>precio_alta!#REF!</f>
        <v>#REF!</v>
      </c>
      <c r="G5237" s="69" t="e">
        <f>precio_alta!#REF!</f>
        <v>#REF!</v>
      </c>
      <c r="H5237" s="69" t="s">
        <v>188</v>
      </c>
      <c r="I5237" t="s">
        <v>198</v>
      </c>
      <c r="J5237" s="69" t="e">
        <f>precio_alta!#REF!</f>
        <v>#REF!</v>
      </c>
    </row>
    <row r="5238" spans="1:10" x14ac:dyDescent="0.3">
      <c r="A5238" t="e">
        <f t="shared" si="81"/>
        <v>#REF!</v>
      </c>
      <c r="B5238" s="69" t="e">
        <f>precio_alta!#REF!</f>
        <v>#REF!</v>
      </c>
      <c r="C5238" s="69" t="e">
        <f>precio_alta!#REF!</f>
        <v>#REF!</v>
      </c>
      <c r="D5238" s="69" t="e">
        <f>precio_alta!#REF!</f>
        <v>#REF!</v>
      </c>
      <c r="E5238" s="69" t="e">
        <f>precio_alta!#REF!</f>
        <v>#REF!</v>
      </c>
      <c r="F5238" s="69" t="e">
        <f>precio_alta!#REF!</f>
        <v>#REF!</v>
      </c>
      <c r="G5238" s="69" t="e">
        <f>precio_alta!#REF!</f>
        <v>#REF!</v>
      </c>
      <c r="H5238" s="69" t="s">
        <v>188</v>
      </c>
      <c r="I5238" t="s">
        <v>198</v>
      </c>
      <c r="J5238" s="69" t="e">
        <f>precio_alta!#REF!</f>
        <v>#REF!</v>
      </c>
    </row>
    <row r="5239" spans="1:10" x14ac:dyDescent="0.3">
      <c r="A5239" t="e">
        <f t="shared" si="81"/>
        <v>#REF!</v>
      </c>
      <c r="B5239" s="69" t="e">
        <f>precio_alta!#REF!</f>
        <v>#REF!</v>
      </c>
      <c r="C5239" s="69" t="e">
        <f>precio_alta!#REF!</f>
        <v>#REF!</v>
      </c>
      <c r="D5239" s="69" t="e">
        <f>precio_alta!#REF!</f>
        <v>#REF!</v>
      </c>
      <c r="E5239" s="69" t="e">
        <f>precio_alta!#REF!</f>
        <v>#REF!</v>
      </c>
      <c r="F5239" s="69" t="e">
        <f>precio_alta!#REF!</f>
        <v>#REF!</v>
      </c>
      <c r="G5239" s="69" t="e">
        <f>precio_alta!#REF!</f>
        <v>#REF!</v>
      </c>
      <c r="H5239" s="69" t="s">
        <v>188</v>
      </c>
      <c r="I5239" t="s">
        <v>198</v>
      </c>
      <c r="J5239" s="69" t="e">
        <f>precio_alta!#REF!</f>
        <v>#REF!</v>
      </c>
    </row>
    <row r="5240" spans="1:10" x14ac:dyDescent="0.3">
      <c r="A5240" t="e">
        <f t="shared" si="81"/>
        <v>#REF!</v>
      </c>
      <c r="B5240" s="69" t="e">
        <f>precio_alta!#REF!</f>
        <v>#REF!</v>
      </c>
      <c r="C5240" s="69" t="e">
        <f>precio_alta!#REF!</f>
        <v>#REF!</v>
      </c>
      <c r="D5240" s="69" t="e">
        <f>precio_alta!#REF!</f>
        <v>#REF!</v>
      </c>
      <c r="E5240" s="69" t="e">
        <f>precio_alta!#REF!</f>
        <v>#REF!</v>
      </c>
      <c r="F5240" s="69" t="e">
        <f>precio_alta!#REF!</f>
        <v>#REF!</v>
      </c>
      <c r="G5240" s="69" t="e">
        <f>precio_alta!#REF!</f>
        <v>#REF!</v>
      </c>
      <c r="H5240" s="69" t="s">
        <v>188</v>
      </c>
      <c r="I5240" t="s">
        <v>198</v>
      </c>
      <c r="J5240" s="69" t="e">
        <f>precio_alta!#REF!</f>
        <v>#REF!</v>
      </c>
    </row>
    <row r="5241" spans="1:10" x14ac:dyDescent="0.3">
      <c r="A5241" t="e">
        <f t="shared" si="81"/>
        <v>#REF!</v>
      </c>
      <c r="B5241" s="69" t="e">
        <f>precio_alta!#REF!</f>
        <v>#REF!</v>
      </c>
      <c r="C5241" s="69" t="e">
        <f>precio_alta!#REF!</f>
        <v>#REF!</v>
      </c>
      <c r="D5241" s="69" t="e">
        <f>precio_alta!#REF!</f>
        <v>#REF!</v>
      </c>
      <c r="E5241" s="69" t="e">
        <f>precio_alta!#REF!</f>
        <v>#REF!</v>
      </c>
      <c r="F5241" s="69" t="e">
        <f>precio_alta!#REF!</f>
        <v>#REF!</v>
      </c>
      <c r="G5241" s="69" t="e">
        <f>precio_alta!#REF!</f>
        <v>#REF!</v>
      </c>
      <c r="H5241" s="69" t="s">
        <v>188</v>
      </c>
      <c r="I5241" t="s">
        <v>198</v>
      </c>
      <c r="J5241" s="69" t="e">
        <f>precio_alta!#REF!</f>
        <v>#REF!</v>
      </c>
    </row>
    <row r="5242" spans="1:10" x14ac:dyDescent="0.3">
      <c r="A5242" t="str">
        <f t="shared" si="81"/>
        <v>0Max Negocios + Ilimitado 189.90CUOTA</v>
      </c>
      <c r="B5242" s="69">
        <f>precio_alta!A127</f>
        <v>0</v>
      </c>
      <c r="C5242" s="69">
        <f>precio_alta!B127</f>
        <v>0</v>
      </c>
      <c r="D5242" s="69">
        <f>precio_alta!C127</f>
        <v>0</v>
      </c>
      <c r="E5242" s="69">
        <f>precio_alta!D127</f>
        <v>0</v>
      </c>
      <c r="F5242" s="69">
        <f>precio_alta!E127</f>
        <v>0</v>
      </c>
      <c r="G5242" s="69">
        <f>precio_alta!F127</f>
        <v>0</v>
      </c>
      <c r="H5242" s="69" t="s">
        <v>188</v>
      </c>
      <c r="I5242" t="s">
        <v>198</v>
      </c>
      <c r="J5242" s="69">
        <f>precio_alta!Z127</f>
        <v>0</v>
      </c>
    </row>
    <row r="5243" spans="1:10" x14ac:dyDescent="0.3">
      <c r="A5243" t="str">
        <f t="shared" si="81"/>
        <v>0Max Negocios + Ilimitado 189.90CUOTA</v>
      </c>
      <c r="B5243" s="69">
        <f>precio_alta!A128</f>
        <v>0</v>
      </c>
      <c r="C5243" s="69">
        <f>precio_alta!B128</f>
        <v>0</v>
      </c>
      <c r="D5243" s="69">
        <f>precio_alta!C128</f>
        <v>0</v>
      </c>
      <c r="E5243" s="69">
        <f>precio_alta!D128</f>
        <v>0</v>
      </c>
      <c r="F5243" s="69">
        <f>precio_alta!E128</f>
        <v>0</v>
      </c>
      <c r="G5243" s="69">
        <f>precio_alta!F128</f>
        <v>0</v>
      </c>
      <c r="H5243" s="69" t="s">
        <v>188</v>
      </c>
      <c r="I5243" t="s">
        <v>198</v>
      </c>
      <c r="J5243" s="69">
        <f>precio_alta!Z128</f>
        <v>0</v>
      </c>
    </row>
    <row r="5244" spans="1:10" x14ac:dyDescent="0.3">
      <c r="A5244" t="str">
        <f t="shared" si="81"/>
        <v>0Max Negocios + Ilimitado 189.90CUOTA</v>
      </c>
      <c r="B5244" s="69">
        <f>precio_alta!A129</f>
        <v>0</v>
      </c>
      <c r="C5244" s="69">
        <f>precio_alta!B129</f>
        <v>0</v>
      </c>
      <c r="D5244" s="69">
        <f>precio_alta!C129</f>
        <v>0</v>
      </c>
      <c r="E5244" s="69">
        <f>precio_alta!D129</f>
        <v>0</v>
      </c>
      <c r="F5244" s="69">
        <f>precio_alta!E129</f>
        <v>0</v>
      </c>
      <c r="G5244" s="69">
        <f>precio_alta!F129</f>
        <v>0</v>
      </c>
      <c r="H5244" s="69" t="s">
        <v>188</v>
      </c>
      <c r="I5244" t="s">
        <v>198</v>
      </c>
      <c r="J5244" s="69">
        <f>precio_alta!Z129</f>
        <v>0</v>
      </c>
    </row>
    <row r="5245" spans="1:10" x14ac:dyDescent="0.3">
      <c r="A5245" t="str">
        <f t="shared" si="81"/>
        <v>0Max Negocios + Ilimitado 189.90CUOTA</v>
      </c>
      <c r="B5245" s="69">
        <f>precio_alta!A130</f>
        <v>0</v>
      </c>
      <c r="C5245" s="69">
        <f>precio_alta!B130</f>
        <v>0</v>
      </c>
      <c r="D5245" s="69">
        <f>precio_alta!C130</f>
        <v>0</v>
      </c>
      <c r="E5245" s="69">
        <f>precio_alta!D130</f>
        <v>0</v>
      </c>
      <c r="F5245" s="69">
        <f>precio_alta!E130</f>
        <v>0</v>
      </c>
      <c r="G5245" s="69">
        <f>precio_alta!F130</f>
        <v>0</v>
      </c>
      <c r="H5245" s="69" t="s">
        <v>188</v>
      </c>
      <c r="I5245" t="s">
        <v>198</v>
      </c>
      <c r="J5245" s="69">
        <f>precio_alta!Z130</f>
        <v>0</v>
      </c>
    </row>
    <row r="5246" spans="1:10" x14ac:dyDescent="0.3">
      <c r="A5246" t="str">
        <f t="shared" si="81"/>
        <v>0Max Negocios + Ilimitado 189.90CUOTA</v>
      </c>
      <c r="B5246" s="69">
        <f>precio_alta!A131</f>
        <v>0</v>
      </c>
      <c r="C5246" s="69">
        <f>precio_alta!B131</f>
        <v>0</v>
      </c>
      <c r="D5246" s="69">
        <f>precio_alta!C131</f>
        <v>0</v>
      </c>
      <c r="E5246" s="69">
        <f>precio_alta!D131</f>
        <v>0</v>
      </c>
      <c r="F5246" s="69">
        <f>precio_alta!E131</f>
        <v>0</v>
      </c>
      <c r="G5246" s="69">
        <f>precio_alta!F131</f>
        <v>0</v>
      </c>
      <c r="H5246" s="69" t="s">
        <v>188</v>
      </c>
      <c r="I5246" t="s">
        <v>198</v>
      </c>
      <c r="J5246" s="69">
        <f>precio_alta!Z131</f>
        <v>0</v>
      </c>
    </row>
    <row r="5247" spans="1:10" x14ac:dyDescent="0.3">
      <c r="A5247" t="str">
        <f t="shared" si="81"/>
        <v>0Max Negocios + Ilimitado 189.90CUOTA</v>
      </c>
      <c r="B5247" s="69">
        <f>precio_alta!A132</f>
        <v>0</v>
      </c>
      <c r="C5247" s="69">
        <f>precio_alta!B132</f>
        <v>0</v>
      </c>
      <c r="D5247" s="69">
        <f>precio_alta!C132</f>
        <v>0</v>
      </c>
      <c r="E5247" s="69">
        <f>precio_alta!D132</f>
        <v>0</v>
      </c>
      <c r="F5247" s="69">
        <f>precio_alta!E132</f>
        <v>0</v>
      </c>
      <c r="G5247" s="69">
        <f>precio_alta!F132</f>
        <v>0</v>
      </c>
      <c r="H5247" s="69" t="s">
        <v>188</v>
      </c>
      <c r="I5247" t="s">
        <v>198</v>
      </c>
      <c r="J5247" s="69">
        <f>precio_alta!Z132</f>
        <v>0</v>
      </c>
    </row>
    <row r="5248" spans="1:10" x14ac:dyDescent="0.3">
      <c r="A5248" t="str">
        <f t="shared" si="81"/>
        <v>0Max Negocios + Ilimitado 189.90CUOTA</v>
      </c>
      <c r="B5248" s="69">
        <f>precio_alta!A133</f>
        <v>0</v>
      </c>
      <c r="C5248" s="69">
        <f>precio_alta!B133</f>
        <v>0</v>
      </c>
      <c r="D5248" s="69">
        <f>precio_alta!C133</f>
        <v>0</v>
      </c>
      <c r="E5248" s="69">
        <f>precio_alta!D133</f>
        <v>0</v>
      </c>
      <c r="F5248" s="69">
        <f>precio_alta!E133</f>
        <v>0</v>
      </c>
      <c r="G5248" s="69">
        <f>precio_alta!F133</f>
        <v>0</v>
      </c>
      <c r="H5248" s="69" t="s">
        <v>188</v>
      </c>
      <c r="I5248" t="s">
        <v>198</v>
      </c>
      <c r="J5248" s="69">
        <f>precio_alta!Z133</f>
        <v>0</v>
      </c>
    </row>
    <row r="5249" spans="1:10" x14ac:dyDescent="0.3">
      <c r="A5249" t="str">
        <f t="shared" si="81"/>
        <v>0Max Negocios + Ilimitado 189.90CUOTA</v>
      </c>
      <c r="B5249" s="69">
        <f>precio_alta!A134</f>
        <v>0</v>
      </c>
      <c r="C5249" s="69">
        <f>precio_alta!B134</f>
        <v>0</v>
      </c>
      <c r="D5249" s="69">
        <f>precio_alta!C134</f>
        <v>0</v>
      </c>
      <c r="E5249" s="69">
        <f>precio_alta!D134</f>
        <v>0</v>
      </c>
      <c r="F5249" s="69">
        <f>precio_alta!E134</f>
        <v>0</v>
      </c>
      <c r="G5249" s="69">
        <f>precio_alta!F134</f>
        <v>0</v>
      </c>
      <c r="H5249" s="69" t="s">
        <v>188</v>
      </c>
      <c r="I5249" t="s">
        <v>198</v>
      </c>
      <c r="J5249" s="69">
        <f>precio_alta!Z134</f>
        <v>0</v>
      </c>
    </row>
    <row r="5250" spans="1:10" x14ac:dyDescent="0.3">
      <c r="A5250" t="str">
        <f t="shared" si="81"/>
        <v>0Max Negocios + Ilimitado 189.90CUOTA</v>
      </c>
      <c r="B5250" s="69">
        <f>precio_alta!A135</f>
        <v>0</v>
      </c>
      <c r="C5250" s="69">
        <f>precio_alta!B135</f>
        <v>0</v>
      </c>
      <c r="D5250" s="69">
        <f>precio_alta!C135</f>
        <v>0</v>
      </c>
      <c r="E5250" s="69">
        <f>precio_alta!D135</f>
        <v>0</v>
      </c>
      <c r="F5250" s="69">
        <f>precio_alta!E135</f>
        <v>0</v>
      </c>
      <c r="G5250" s="69">
        <f>precio_alta!F135</f>
        <v>0</v>
      </c>
      <c r="H5250" s="69" t="s">
        <v>188</v>
      </c>
      <c r="I5250" t="s">
        <v>198</v>
      </c>
      <c r="J5250" s="69">
        <f>precio_alta!Z135</f>
        <v>0</v>
      </c>
    </row>
    <row r="5251" spans="1:10" x14ac:dyDescent="0.3">
      <c r="A5251" t="str">
        <f t="shared" ref="A5251:A5314" si="82">CONCATENATE(E5251,I5251,H5251)</f>
        <v>0Max Negocios + Ilimitado 189.90CUOTA</v>
      </c>
      <c r="B5251" s="69">
        <f>precio_alta!A136</f>
        <v>0</v>
      </c>
      <c r="C5251" s="69">
        <f>precio_alta!B136</f>
        <v>0</v>
      </c>
      <c r="D5251" s="69">
        <f>precio_alta!C136</f>
        <v>0</v>
      </c>
      <c r="E5251" s="69">
        <f>precio_alta!D136</f>
        <v>0</v>
      </c>
      <c r="F5251" s="69">
        <f>precio_alta!E136</f>
        <v>0</v>
      </c>
      <c r="G5251" s="69">
        <f>precio_alta!F136</f>
        <v>0</v>
      </c>
      <c r="H5251" s="69" t="s">
        <v>188</v>
      </c>
      <c r="I5251" t="s">
        <v>198</v>
      </c>
      <c r="J5251" s="69">
        <f>precio_alta!Z136</f>
        <v>0</v>
      </c>
    </row>
    <row r="5252" spans="1:10" x14ac:dyDescent="0.3">
      <c r="A5252" t="str">
        <f t="shared" si="82"/>
        <v>0Max Negocios + Ilimitado 189.90CUOTA</v>
      </c>
      <c r="B5252" s="69">
        <f>precio_alta!A137</f>
        <v>0</v>
      </c>
      <c r="C5252" s="69">
        <f>precio_alta!B137</f>
        <v>0</v>
      </c>
      <c r="D5252" s="69">
        <f>precio_alta!C137</f>
        <v>0</v>
      </c>
      <c r="E5252" s="69">
        <f>precio_alta!D137</f>
        <v>0</v>
      </c>
      <c r="F5252" s="69">
        <f>precio_alta!E137</f>
        <v>0</v>
      </c>
      <c r="G5252" s="69">
        <f>precio_alta!F137</f>
        <v>0</v>
      </c>
      <c r="H5252" s="69" t="s">
        <v>188</v>
      </c>
      <c r="I5252" t="s">
        <v>198</v>
      </c>
      <c r="J5252" s="69">
        <f>precio_alta!Z137</f>
        <v>0</v>
      </c>
    </row>
    <row r="5253" spans="1:10" x14ac:dyDescent="0.3">
      <c r="A5253" t="str">
        <f t="shared" si="82"/>
        <v>0Max Negocios + Ilimitado 189.90CUOTA</v>
      </c>
      <c r="B5253" s="69">
        <f>precio_alta!A138</f>
        <v>0</v>
      </c>
      <c r="C5253" s="69">
        <f>precio_alta!B138</f>
        <v>0</v>
      </c>
      <c r="D5253" s="69">
        <f>precio_alta!C138</f>
        <v>0</v>
      </c>
      <c r="E5253" s="69">
        <f>precio_alta!D138</f>
        <v>0</v>
      </c>
      <c r="F5253" s="69">
        <f>precio_alta!E138</f>
        <v>0</v>
      </c>
      <c r="G5253" s="69">
        <f>precio_alta!F138</f>
        <v>0</v>
      </c>
      <c r="H5253" s="69" t="s">
        <v>188</v>
      </c>
      <c r="I5253" t="s">
        <v>198</v>
      </c>
      <c r="J5253" s="69">
        <f>precio_alta!Z138</f>
        <v>0</v>
      </c>
    </row>
    <row r="5254" spans="1:10" x14ac:dyDescent="0.3">
      <c r="A5254" t="str">
        <f t="shared" si="82"/>
        <v>0Max Negocios + Ilimitado 189.90CUOTA</v>
      </c>
      <c r="B5254" s="69">
        <f>precio_alta!A139</f>
        <v>0</v>
      </c>
      <c r="C5254" s="69">
        <f>precio_alta!B139</f>
        <v>0</v>
      </c>
      <c r="D5254" s="69">
        <f>precio_alta!C139</f>
        <v>0</v>
      </c>
      <c r="E5254" s="69">
        <f>precio_alta!D139</f>
        <v>0</v>
      </c>
      <c r="F5254" s="69">
        <f>precio_alta!E139</f>
        <v>0</v>
      </c>
      <c r="G5254" s="69">
        <f>precio_alta!F139</f>
        <v>0</v>
      </c>
      <c r="H5254" s="69" t="s">
        <v>188</v>
      </c>
      <c r="I5254" t="s">
        <v>198</v>
      </c>
      <c r="J5254" s="69">
        <f>precio_alta!Z139</f>
        <v>0</v>
      </c>
    </row>
    <row r="5255" spans="1:10" x14ac:dyDescent="0.3">
      <c r="A5255" t="str">
        <f t="shared" si="82"/>
        <v>0Max Negocios + Ilimitado 189.90CUOTA</v>
      </c>
      <c r="B5255" s="69">
        <f>precio_alta!A140</f>
        <v>0</v>
      </c>
      <c r="C5255" s="69">
        <f>precio_alta!B140</f>
        <v>0</v>
      </c>
      <c r="D5255" s="69">
        <f>precio_alta!C140</f>
        <v>0</v>
      </c>
      <c r="E5255" s="69">
        <f>precio_alta!D140</f>
        <v>0</v>
      </c>
      <c r="F5255" s="69">
        <f>precio_alta!E140</f>
        <v>0</v>
      </c>
      <c r="G5255" s="69">
        <f>precio_alta!F140</f>
        <v>0</v>
      </c>
      <c r="H5255" s="69" t="s">
        <v>188</v>
      </c>
      <c r="I5255" t="s">
        <v>198</v>
      </c>
      <c r="J5255" s="69">
        <f>precio_alta!Z140</f>
        <v>0</v>
      </c>
    </row>
    <row r="5256" spans="1:10" x14ac:dyDescent="0.3">
      <c r="A5256" t="str">
        <f t="shared" si="82"/>
        <v>0Max Negocios + Ilimitado 189.90CUOTA</v>
      </c>
      <c r="B5256" s="69">
        <f>precio_alta!A141</f>
        <v>0</v>
      </c>
      <c r="C5256" s="69">
        <f>precio_alta!B141</f>
        <v>0</v>
      </c>
      <c r="D5256" s="69">
        <f>precio_alta!C141</f>
        <v>0</v>
      </c>
      <c r="E5256" s="69">
        <f>precio_alta!D141</f>
        <v>0</v>
      </c>
      <c r="F5256" s="69">
        <f>precio_alta!E141</f>
        <v>0</v>
      </c>
      <c r="G5256" s="69">
        <f>precio_alta!F141</f>
        <v>0</v>
      </c>
      <c r="H5256" s="69" t="s">
        <v>188</v>
      </c>
      <c r="I5256" t="s">
        <v>198</v>
      </c>
      <c r="J5256" s="69">
        <f>precio_alta!Z141</f>
        <v>0</v>
      </c>
    </row>
    <row r="5257" spans="1:10" x14ac:dyDescent="0.3">
      <c r="A5257" t="str">
        <f t="shared" si="82"/>
        <v>0Max Negocios + Ilimitado 189.90CUOTA</v>
      </c>
      <c r="B5257" s="69">
        <f>precio_alta!A142</f>
        <v>0</v>
      </c>
      <c r="C5257" s="69">
        <f>precio_alta!B142</f>
        <v>0</v>
      </c>
      <c r="D5257" s="69">
        <f>precio_alta!C142</f>
        <v>0</v>
      </c>
      <c r="E5257" s="69">
        <f>precio_alta!D142</f>
        <v>0</v>
      </c>
      <c r="F5257" s="69">
        <f>precio_alta!E142</f>
        <v>0</v>
      </c>
      <c r="G5257" s="69">
        <f>precio_alta!F142</f>
        <v>0</v>
      </c>
      <c r="H5257" s="69" t="s">
        <v>188</v>
      </c>
      <c r="I5257" t="s">
        <v>198</v>
      </c>
      <c r="J5257" s="69">
        <f>precio_alta!Z142</f>
        <v>0</v>
      </c>
    </row>
    <row r="5258" spans="1:10" x14ac:dyDescent="0.3">
      <c r="A5258" t="str">
        <f t="shared" si="82"/>
        <v>0Max Negocios + Ilimitado 189.90CUOTA</v>
      </c>
      <c r="B5258" s="69">
        <f>precio_alta!A143</f>
        <v>0</v>
      </c>
      <c r="C5258" s="69">
        <f>precio_alta!B143</f>
        <v>0</v>
      </c>
      <c r="D5258" s="69">
        <f>precio_alta!C143</f>
        <v>0</v>
      </c>
      <c r="E5258" s="69">
        <f>precio_alta!D143</f>
        <v>0</v>
      </c>
      <c r="F5258" s="69">
        <f>precio_alta!E143</f>
        <v>0</v>
      </c>
      <c r="G5258" s="69">
        <f>precio_alta!F143</f>
        <v>0</v>
      </c>
      <c r="H5258" s="69" t="s">
        <v>188</v>
      </c>
      <c r="I5258" t="s">
        <v>198</v>
      </c>
      <c r="J5258" s="69">
        <f>precio_alta!Z143</f>
        <v>0</v>
      </c>
    </row>
    <row r="5259" spans="1:10" x14ac:dyDescent="0.3">
      <c r="A5259" t="str">
        <f t="shared" si="82"/>
        <v>0Max Negocios + Ilimitado 189.90CUOTA</v>
      </c>
      <c r="B5259" s="69">
        <f>precio_alta!A144</f>
        <v>0</v>
      </c>
      <c r="C5259" s="69">
        <f>precio_alta!B144</f>
        <v>0</v>
      </c>
      <c r="D5259" s="69">
        <f>precio_alta!C144</f>
        <v>0</v>
      </c>
      <c r="E5259" s="69">
        <f>precio_alta!D144</f>
        <v>0</v>
      </c>
      <c r="F5259" s="69">
        <f>precio_alta!E144</f>
        <v>0</v>
      </c>
      <c r="G5259" s="69">
        <f>precio_alta!F144</f>
        <v>0</v>
      </c>
      <c r="H5259" s="69" t="s">
        <v>188</v>
      </c>
      <c r="I5259" t="s">
        <v>198</v>
      </c>
      <c r="J5259" s="69">
        <f>precio_alta!Z144</f>
        <v>0</v>
      </c>
    </row>
    <row r="5260" spans="1:10" x14ac:dyDescent="0.3">
      <c r="A5260" t="str">
        <f t="shared" si="82"/>
        <v>0Max Negocios + Ilimitado 189.90CUOTA</v>
      </c>
      <c r="B5260" s="69">
        <f>precio_alta!A145</f>
        <v>0</v>
      </c>
      <c r="C5260" s="69">
        <f>precio_alta!B145</f>
        <v>0</v>
      </c>
      <c r="D5260" s="69">
        <f>precio_alta!C145</f>
        <v>0</v>
      </c>
      <c r="E5260" s="69">
        <f>precio_alta!D145</f>
        <v>0</v>
      </c>
      <c r="F5260" s="69">
        <f>precio_alta!E145</f>
        <v>0</v>
      </c>
      <c r="G5260" s="69">
        <f>precio_alta!F145</f>
        <v>0</v>
      </c>
      <c r="H5260" s="69" t="s">
        <v>188</v>
      </c>
      <c r="I5260" t="s">
        <v>198</v>
      </c>
      <c r="J5260" s="69">
        <f>precio_alta!Z145</f>
        <v>0</v>
      </c>
    </row>
    <row r="5261" spans="1:10" x14ac:dyDescent="0.3">
      <c r="A5261" t="str">
        <f t="shared" si="82"/>
        <v>0Max Negocios + Ilimitado 189.90CUOTA</v>
      </c>
      <c r="B5261" s="69">
        <f>precio_alta!A146</f>
        <v>0</v>
      </c>
      <c r="C5261" s="69">
        <f>precio_alta!B146</f>
        <v>0</v>
      </c>
      <c r="D5261" s="69">
        <f>precio_alta!C146</f>
        <v>0</v>
      </c>
      <c r="E5261" s="69">
        <f>precio_alta!D146</f>
        <v>0</v>
      </c>
      <c r="F5261" s="69">
        <f>precio_alta!E146</f>
        <v>0</v>
      </c>
      <c r="G5261" s="69">
        <f>precio_alta!F146</f>
        <v>0</v>
      </c>
      <c r="H5261" s="69" t="s">
        <v>188</v>
      </c>
      <c r="I5261" t="s">
        <v>198</v>
      </c>
      <c r="J5261" s="69">
        <f>precio_alta!Z146</f>
        <v>0</v>
      </c>
    </row>
    <row r="5262" spans="1:10" x14ac:dyDescent="0.3">
      <c r="A5262" t="str">
        <f t="shared" si="82"/>
        <v>0Max Negocios + Ilimitado 189.90CUOTA</v>
      </c>
      <c r="B5262" s="69">
        <f>precio_alta!A147</f>
        <v>0</v>
      </c>
      <c r="C5262" s="69">
        <f>precio_alta!B147</f>
        <v>0</v>
      </c>
      <c r="D5262" s="69">
        <f>precio_alta!C147</f>
        <v>0</v>
      </c>
      <c r="E5262" s="69">
        <f>precio_alta!D147</f>
        <v>0</v>
      </c>
      <c r="F5262" s="69">
        <f>precio_alta!E147</f>
        <v>0</v>
      </c>
      <c r="G5262" s="69">
        <f>precio_alta!F147</f>
        <v>0</v>
      </c>
      <c r="H5262" s="69" t="s">
        <v>188</v>
      </c>
      <c r="I5262" t="s">
        <v>198</v>
      </c>
      <c r="J5262" s="69">
        <f>precio_alta!Z147</f>
        <v>0</v>
      </c>
    </row>
    <row r="5263" spans="1:10" x14ac:dyDescent="0.3">
      <c r="A5263" t="str">
        <f t="shared" si="82"/>
        <v>0Max Negocios + Ilimitado 189.90CUOTA</v>
      </c>
      <c r="B5263" s="69">
        <f>precio_alta!A148</f>
        <v>0</v>
      </c>
      <c r="C5263" s="69">
        <f>precio_alta!B148</f>
        <v>0</v>
      </c>
      <c r="D5263" s="69">
        <f>precio_alta!C148</f>
        <v>0</v>
      </c>
      <c r="E5263" s="69">
        <f>precio_alta!D148</f>
        <v>0</v>
      </c>
      <c r="F5263" s="69">
        <f>precio_alta!E148</f>
        <v>0</v>
      </c>
      <c r="G5263" s="69">
        <f>precio_alta!F148</f>
        <v>0</v>
      </c>
      <c r="H5263" s="69" t="s">
        <v>188</v>
      </c>
      <c r="I5263" t="s">
        <v>198</v>
      </c>
      <c r="J5263" s="69">
        <f>precio_alta!Z148</f>
        <v>0</v>
      </c>
    </row>
    <row r="5264" spans="1:10" x14ac:dyDescent="0.3">
      <c r="A5264" t="str">
        <f t="shared" si="82"/>
        <v>0Max Negocios + Ilimitado 189.90CUOTA</v>
      </c>
      <c r="B5264" s="69">
        <f>precio_alta!A149</f>
        <v>0</v>
      </c>
      <c r="C5264" s="69">
        <f>precio_alta!B149</f>
        <v>0</v>
      </c>
      <c r="D5264" s="69">
        <f>precio_alta!C149</f>
        <v>0</v>
      </c>
      <c r="E5264" s="69">
        <f>precio_alta!D149</f>
        <v>0</v>
      </c>
      <c r="F5264" s="69">
        <f>precio_alta!E149</f>
        <v>0</v>
      </c>
      <c r="G5264" s="69">
        <f>precio_alta!F149</f>
        <v>0</v>
      </c>
      <c r="H5264" s="69" t="s">
        <v>188</v>
      </c>
      <c r="I5264" t="s">
        <v>198</v>
      </c>
      <c r="J5264" s="69">
        <f>precio_alta!Z149</f>
        <v>0</v>
      </c>
    </row>
    <row r="5265" spans="1:10" x14ac:dyDescent="0.3">
      <c r="A5265" t="str">
        <f t="shared" si="82"/>
        <v>0Max Negocios + Ilimitado 189.90CUOTA</v>
      </c>
      <c r="B5265" s="69">
        <f>precio_alta!A150</f>
        <v>0</v>
      </c>
      <c r="C5265" s="69">
        <f>precio_alta!B150</f>
        <v>0</v>
      </c>
      <c r="D5265" s="69">
        <f>precio_alta!C150</f>
        <v>0</v>
      </c>
      <c r="E5265" s="69">
        <f>precio_alta!D150</f>
        <v>0</v>
      </c>
      <c r="F5265" s="69">
        <f>precio_alta!E150</f>
        <v>0</v>
      </c>
      <c r="G5265" s="69">
        <f>precio_alta!F150</f>
        <v>0</v>
      </c>
      <c r="H5265" s="69" t="s">
        <v>188</v>
      </c>
      <c r="I5265" t="s">
        <v>198</v>
      </c>
      <c r="J5265" s="69">
        <f>precio_alta!Z150</f>
        <v>0</v>
      </c>
    </row>
    <row r="5266" spans="1:10" x14ac:dyDescent="0.3">
      <c r="A5266" t="str">
        <f t="shared" si="82"/>
        <v>0Max Negocios + Ilimitado 189.90CUOTA</v>
      </c>
      <c r="B5266" s="69">
        <f>precio_alta!A151</f>
        <v>0</v>
      </c>
      <c r="C5266" s="69">
        <f>precio_alta!B151</f>
        <v>0</v>
      </c>
      <c r="D5266" s="69">
        <f>precio_alta!C151</f>
        <v>0</v>
      </c>
      <c r="E5266" s="69">
        <f>precio_alta!D151</f>
        <v>0</v>
      </c>
      <c r="F5266" s="69">
        <f>precio_alta!E151</f>
        <v>0</v>
      </c>
      <c r="G5266" s="69">
        <f>precio_alta!F151</f>
        <v>0</v>
      </c>
      <c r="H5266" s="69" t="s">
        <v>188</v>
      </c>
      <c r="I5266" t="s">
        <v>198</v>
      </c>
      <c r="J5266" s="69">
        <f>precio_alta!Z151</f>
        <v>0</v>
      </c>
    </row>
    <row r="5267" spans="1:10" x14ac:dyDescent="0.3">
      <c r="A5267" t="str">
        <f t="shared" si="82"/>
        <v>0Max Negocios + Ilimitado 189.90CUOTA</v>
      </c>
      <c r="B5267" s="69">
        <f>precio_alta!A152</f>
        <v>0</v>
      </c>
      <c r="C5267" s="69">
        <f>precio_alta!B152</f>
        <v>0</v>
      </c>
      <c r="D5267" s="69">
        <f>precio_alta!C152</f>
        <v>0</v>
      </c>
      <c r="E5267" s="69">
        <f>precio_alta!D152</f>
        <v>0</v>
      </c>
      <c r="F5267" s="69">
        <f>precio_alta!E152</f>
        <v>0</v>
      </c>
      <c r="G5267" s="69">
        <f>precio_alta!F152</f>
        <v>0</v>
      </c>
      <c r="H5267" s="69" t="s">
        <v>188</v>
      </c>
      <c r="I5267" t="s">
        <v>198</v>
      </c>
      <c r="J5267" s="69">
        <f>precio_alta!Z152</f>
        <v>0</v>
      </c>
    </row>
    <row r="5268" spans="1:10" x14ac:dyDescent="0.3">
      <c r="A5268" t="str">
        <f t="shared" si="82"/>
        <v>0Max Negocios + Ilimitado 189.90CUOTA</v>
      </c>
      <c r="B5268" s="69">
        <f>precio_alta!A153</f>
        <v>0</v>
      </c>
      <c r="C5268" s="69">
        <f>precio_alta!B153</f>
        <v>0</v>
      </c>
      <c r="D5268" s="69">
        <f>precio_alta!C153</f>
        <v>0</v>
      </c>
      <c r="E5268" s="69">
        <f>precio_alta!D153</f>
        <v>0</v>
      </c>
      <c r="F5268" s="69">
        <f>precio_alta!E153</f>
        <v>0</v>
      </c>
      <c r="G5268" s="69">
        <f>precio_alta!F153</f>
        <v>0</v>
      </c>
      <c r="H5268" s="69" t="s">
        <v>188</v>
      </c>
      <c r="I5268" t="s">
        <v>198</v>
      </c>
      <c r="J5268" s="69">
        <f>precio_alta!Z153</f>
        <v>0</v>
      </c>
    </row>
    <row r="5269" spans="1:10" x14ac:dyDescent="0.3">
      <c r="A5269" t="str">
        <f t="shared" si="82"/>
        <v>0Max Negocios + Ilimitado 189.90CUOTA</v>
      </c>
      <c r="B5269" s="69">
        <f>precio_alta!A154</f>
        <v>0</v>
      </c>
      <c r="C5269" s="69">
        <f>precio_alta!B154</f>
        <v>0</v>
      </c>
      <c r="D5269" s="69">
        <f>precio_alta!C154</f>
        <v>0</v>
      </c>
      <c r="E5269" s="69">
        <f>precio_alta!D154</f>
        <v>0</v>
      </c>
      <c r="F5269" s="69">
        <f>precio_alta!E154</f>
        <v>0</v>
      </c>
      <c r="G5269" s="69">
        <f>precio_alta!F154</f>
        <v>0</v>
      </c>
      <c r="H5269" s="69" t="s">
        <v>188</v>
      </c>
      <c r="I5269" t="s">
        <v>198</v>
      </c>
      <c r="J5269" s="69">
        <f>precio_alta!Z154</f>
        <v>0</v>
      </c>
    </row>
    <row r="5270" spans="1:10" x14ac:dyDescent="0.3">
      <c r="A5270" t="str">
        <f t="shared" si="82"/>
        <v>0Max Negocios + Ilimitado 189.90CUOTA</v>
      </c>
      <c r="B5270" s="69">
        <f>precio_alta!A155</f>
        <v>0</v>
      </c>
      <c r="C5270" s="69">
        <f>precio_alta!B155</f>
        <v>0</v>
      </c>
      <c r="D5270" s="69">
        <f>precio_alta!C155</f>
        <v>0</v>
      </c>
      <c r="E5270" s="69">
        <f>precio_alta!D155</f>
        <v>0</v>
      </c>
      <c r="F5270" s="69">
        <f>precio_alta!E155</f>
        <v>0</v>
      </c>
      <c r="G5270" s="69">
        <f>precio_alta!F155</f>
        <v>0</v>
      </c>
      <c r="H5270" s="69" t="s">
        <v>188</v>
      </c>
      <c r="I5270" t="s">
        <v>198</v>
      </c>
      <c r="J5270" s="69">
        <f>precio_alta!Z155</f>
        <v>0</v>
      </c>
    </row>
    <row r="5271" spans="1:10" x14ac:dyDescent="0.3">
      <c r="A5271" t="str">
        <f t="shared" si="82"/>
        <v>0Max Negocios + Ilimitado 189.90CUOTA</v>
      </c>
      <c r="B5271" s="69">
        <f>precio_alta!A156</f>
        <v>0</v>
      </c>
      <c r="C5271" s="69">
        <f>precio_alta!B156</f>
        <v>0</v>
      </c>
      <c r="D5271" s="69">
        <f>precio_alta!C156</f>
        <v>0</v>
      </c>
      <c r="E5271" s="69">
        <f>precio_alta!D156</f>
        <v>0</v>
      </c>
      <c r="F5271" s="69">
        <f>precio_alta!E156</f>
        <v>0</v>
      </c>
      <c r="G5271" s="69">
        <f>precio_alta!F156</f>
        <v>0</v>
      </c>
      <c r="H5271" s="69" t="s">
        <v>188</v>
      </c>
      <c r="I5271" t="s">
        <v>198</v>
      </c>
      <c r="J5271" s="69">
        <f>precio_alta!Z156</f>
        <v>0</v>
      </c>
    </row>
    <row r="5272" spans="1:10" x14ac:dyDescent="0.3">
      <c r="A5272" t="str">
        <f t="shared" si="82"/>
        <v>0Max Negocios + Ilimitado 189.90CUOTA</v>
      </c>
      <c r="B5272" s="69">
        <f>precio_alta!A157</f>
        <v>0</v>
      </c>
      <c r="C5272" s="69">
        <f>precio_alta!B157</f>
        <v>0</v>
      </c>
      <c r="D5272" s="69">
        <f>precio_alta!C157</f>
        <v>0</v>
      </c>
      <c r="E5272" s="69">
        <f>precio_alta!D157</f>
        <v>0</v>
      </c>
      <c r="F5272" s="69">
        <f>precio_alta!E157</f>
        <v>0</v>
      </c>
      <c r="G5272" s="69">
        <f>precio_alta!F157</f>
        <v>0</v>
      </c>
      <c r="H5272" s="69" t="s">
        <v>188</v>
      </c>
      <c r="I5272" t="s">
        <v>198</v>
      </c>
      <c r="J5272" s="69">
        <f>precio_alta!Z157</f>
        <v>0</v>
      </c>
    </row>
    <row r="5273" spans="1:10" x14ac:dyDescent="0.3">
      <c r="A5273" t="str">
        <f t="shared" si="82"/>
        <v>0Max Negocios + Ilimitado 189.90CUOTA</v>
      </c>
      <c r="B5273" s="69">
        <f>precio_alta!A158</f>
        <v>0</v>
      </c>
      <c r="C5273" s="69">
        <f>precio_alta!B158</f>
        <v>0</v>
      </c>
      <c r="D5273" s="69">
        <f>precio_alta!C158</f>
        <v>0</v>
      </c>
      <c r="E5273" s="69">
        <f>precio_alta!D158</f>
        <v>0</v>
      </c>
      <c r="F5273" s="69">
        <f>precio_alta!E158</f>
        <v>0</v>
      </c>
      <c r="G5273" s="69">
        <f>precio_alta!F158</f>
        <v>0</v>
      </c>
      <c r="H5273" s="69" t="s">
        <v>188</v>
      </c>
      <c r="I5273" t="s">
        <v>198</v>
      </c>
      <c r="J5273" s="69">
        <f>precio_alta!Z158</f>
        <v>0</v>
      </c>
    </row>
    <row r="5274" spans="1:10" x14ac:dyDescent="0.3">
      <c r="A5274" t="str">
        <f t="shared" si="82"/>
        <v>0Max Negocios + Ilimitado 189.90CUOTA</v>
      </c>
      <c r="B5274" s="69">
        <f>precio_alta!A159</f>
        <v>0</v>
      </c>
      <c r="C5274" s="69">
        <f>precio_alta!B159</f>
        <v>0</v>
      </c>
      <c r="D5274" s="69">
        <f>precio_alta!C159</f>
        <v>0</v>
      </c>
      <c r="E5274" s="69">
        <f>precio_alta!D159</f>
        <v>0</v>
      </c>
      <c r="F5274" s="69">
        <f>precio_alta!E159</f>
        <v>0</v>
      </c>
      <c r="G5274" s="69">
        <f>precio_alta!F159</f>
        <v>0</v>
      </c>
      <c r="H5274" s="69" t="s">
        <v>188</v>
      </c>
      <c r="I5274" t="s">
        <v>198</v>
      </c>
      <c r="J5274" s="69">
        <f>precio_alta!Z159</f>
        <v>0</v>
      </c>
    </row>
    <row r="5275" spans="1:10" x14ac:dyDescent="0.3">
      <c r="A5275" t="str">
        <f t="shared" si="82"/>
        <v>0Max Negocios + Ilimitado 189.90CUOTA</v>
      </c>
      <c r="B5275" s="69">
        <f>precio_alta!A160</f>
        <v>0</v>
      </c>
      <c r="C5275" s="69">
        <f>precio_alta!B160</f>
        <v>0</v>
      </c>
      <c r="D5275" s="69">
        <f>precio_alta!C160</f>
        <v>0</v>
      </c>
      <c r="E5275" s="69">
        <f>precio_alta!D160</f>
        <v>0</v>
      </c>
      <c r="F5275" s="69">
        <f>precio_alta!E160</f>
        <v>0</v>
      </c>
      <c r="G5275" s="69">
        <f>precio_alta!F160</f>
        <v>0</v>
      </c>
      <c r="H5275" s="69" t="s">
        <v>188</v>
      </c>
      <c r="I5275" t="s">
        <v>198</v>
      </c>
      <c r="J5275" s="69">
        <f>precio_alta!Z160</f>
        <v>0</v>
      </c>
    </row>
    <row r="5276" spans="1:10" x14ac:dyDescent="0.3">
      <c r="A5276" t="str">
        <f t="shared" si="82"/>
        <v>0Max Negocios + Ilimitado 189.90CUOTA</v>
      </c>
      <c r="B5276" s="69">
        <f>precio_alta!A161</f>
        <v>0</v>
      </c>
      <c r="C5276" s="69">
        <f>precio_alta!B161</f>
        <v>0</v>
      </c>
      <c r="D5276" s="69">
        <f>precio_alta!C161</f>
        <v>0</v>
      </c>
      <c r="E5276" s="69">
        <f>precio_alta!D161</f>
        <v>0</v>
      </c>
      <c r="F5276" s="69">
        <f>precio_alta!E161</f>
        <v>0</v>
      </c>
      <c r="G5276" s="69">
        <f>precio_alta!F161</f>
        <v>0</v>
      </c>
      <c r="H5276" s="69" t="s">
        <v>188</v>
      </c>
      <c r="I5276" t="s">
        <v>198</v>
      </c>
      <c r="J5276" s="69">
        <f>precio_alta!Z161</f>
        <v>0</v>
      </c>
    </row>
    <row r="5277" spans="1:10" x14ac:dyDescent="0.3">
      <c r="A5277" t="str">
        <f t="shared" si="82"/>
        <v>0Max Negocios + Ilimitado 189.90CUOTA</v>
      </c>
      <c r="B5277" s="69">
        <f>precio_alta!A162</f>
        <v>0</v>
      </c>
      <c r="C5277" s="69">
        <f>precio_alta!B162</f>
        <v>0</v>
      </c>
      <c r="D5277" s="69">
        <f>precio_alta!C162</f>
        <v>0</v>
      </c>
      <c r="E5277" s="69">
        <f>precio_alta!D162</f>
        <v>0</v>
      </c>
      <c r="F5277" s="69">
        <f>precio_alta!E162</f>
        <v>0</v>
      </c>
      <c r="G5277" s="69">
        <f>precio_alta!F162</f>
        <v>0</v>
      </c>
      <c r="H5277" s="69" t="s">
        <v>188</v>
      </c>
      <c r="I5277" t="s">
        <v>198</v>
      </c>
      <c r="J5277" s="69">
        <f>precio_alta!Z162</f>
        <v>0</v>
      </c>
    </row>
    <row r="5278" spans="1:10" x14ac:dyDescent="0.3">
      <c r="A5278" t="str">
        <f t="shared" si="82"/>
        <v>0Max Negocios + Ilimitado 189.90CUOTA</v>
      </c>
      <c r="B5278" s="69">
        <f>precio_alta!A163</f>
        <v>0</v>
      </c>
      <c r="C5278" s="69">
        <f>precio_alta!B163</f>
        <v>0</v>
      </c>
      <c r="D5278" s="69">
        <f>precio_alta!C163</f>
        <v>0</v>
      </c>
      <c r="E5278" s="69">
        <f>precio_alta!D163</f>
        <v>0</v>
      </c>
      <c r="F5278" s="69">
        <f>precio_alta!E163</f>
        <v>0</v>
      </c>
      <c r="G5278" s="69">
        <f>precio_alta!F163</f>
        <v>0</v>
      </c>
      <c r="H5278" s="69" t="s">
        <v>188</v>
      </c>
      <c r="I5278" t="s">
        <v>198</v>
      </c>
      <c r="J5278" s="69">
        <f>precio_alta!Z163</f>
        <v>0</v>
      </c>
    </row>
    <row r="5279" spans="1:10" x14ac:dyDescent="0.3">
      <c r="A5279" t="str">
        <f t="shared" si="82"/>
        <v>0Max Negocios + Ilimitado 189.90CUOTA</v>
      </c>
      <c r="B5279" s="69">
        <f>precio_alta!A164</f>
        <v>0</v>
      </c>
      <c r="C5279" s="69">
        <f>precio_alta!B164</f>
        <v>0</v>
      </c>
      <c r="D5279" s="69">
        <f>precio_alta!C164</f>
        <v>0</v>
      </c>
      <c r="E5279" s="69">
        <f>precio_alta!D164</f>
        <v>0</v>
      </c>
      <c r="F5279" s="69">
        <f>precio_alta!E164</f>
        <v>0</v>
      </c>
      <c r="G5279" s="69">
        <f>precio_alta!F164</f>
        <v>0</v>
      </c>
      <c r="H5279" s="69" t="s">
        <v>188</v>
      </c>
      <c r="I5279" t="s">
        <v>198</v>
      </c>
      <c r="J5279" s="69">
        <f>precio_alta!Z164</f>
        <v>0</v>
      </c>
    </row>
    <row r="5280" spans="1:10" x14ac:dyDescent="0.3">
      <c r="A5280" t="str">
        <f t="shared" si="82"/>
        <v>0Max Negocios + Ilimitado 189.90CUOTA</v>
      </c>
      <c r="B5280" s="69">
        <f>precio_alta!A165</f>
        <v>0</v>
      </c>
      <c r="C5280" s="69">
        <f>precio_alta!B165</f>
        <v>0</v>
      </c>
      <c r="D5280" s="69">
        <f>precio_alta!C165</f>
        <v>0</v>
      </c>
      <c r="E5280" s="69">
        <f>precio_alta!D165</f>
        <v>0</v>
      </c>
      <c r="F5280" s="69">
        <f>precio_alta!E165</f>
        <v>0</v>
      </c>
      <c r="G5280" s="69">
        <f>precio_alta!F165</f>
        <v>0</v>
      </c>
      <c r="H5280" s="69" t="s">
        <v>188</v>
      </c>
      <c r="I5280" t="s">
        <v>198</v>
      </c>
      <c r="J5280" s="69">
        <f>precio_alta!Z165</f>
        <v>0</v>
      </c>
    </row>
    <row r="5281" spans="1:10" x14ac:dyDescent="0.3">
      <c r="A5281" t="str">
        <f t="shared" si="82"/>
        <v>0Max Negocios + Ilimitado 189.90CUOTA</v>
      </c>
      <c r="B5281" s="69">
        <f>precio_alta!A166</f>
        <v>0</v>
      </c>
      <c r="C5281" s="69">
        <f>precio_alta!B166</f>
        <v>0</v>
      </c>
      <c r="D5281" s="69">
        <f>precio_alta!C166</f>
        <v>0</v>
      </c>
      <c r="E5281" s="69">
        <f>precio_alta!D166</f>
        <v>0</v>
      </c>
      <c r="F5281" s="69">
        <f>precio_alta!E166</f>
        <v>0</v>
      </c>
      <c r="G5281" s="69">
        <f>precio_alta!F166</f>
        <v>0</v>
      </c>
      <c r="H5281" s="69" t="s">
        <v>188</v>
      </c>
      <c r="I5281" t="s">
        <v>198</v>
      </c>
      <c r="J5281" s="69">
        <f>precio_alta!Z166</f>
        <v>0</v>
      </c>
    </row>
    <row r="5282" spans="1:10" x14ac:dyDescent="0.3">
      <c r="A5282" t="str">
        <f t="shared" si="82"/>
        <v>0Max Negocios + Ilimitado 189.90CUOTA</v>
      </c>
      <c r="B5282" s="69">
        <f>precio_alta!A167</f>
        <v>0</v>
      </c>
      <c r="C5282" s="69">
        <f>precio_alta!B167</f>
        <v>0</v>
      </c>
      <c r="D5282" s="69">
        <f>precio_alta!C167</f>
        <v>0</v>
      </c>
      <c r="E5282" s="69">
        <f>precio_alta!D167</f>
        <v>0</v>
      </c>
      <c r="F5282" s="69">
        <f>precio_alta!E167</f>
        <v>0</v>
      </c>
      <c r="G5282" s="69">
        <f>precio_alta!F167</f>
        <v>0</v>
      </c>
      <c r="H5282" s="69" t="s">
        <v>188</v>
      </c>
      <c r="I5282" t="s">
        <v>198</v>
      </c>
      <c r="J5282" s="69">
        <f>precio_alta!Z167</f>
        <v>0</v>
      </c>
    </row>
    <row r="5283" spans="1:10" x14ac:dyDescent="0.3">
      <c r="A5283" t="str">
        <f t="shared" si="82"/>
        <v>0Max Negocios + Ilimitado 189.90CUOTA</v>
      </c>
      <c r="B5283" s="69">
        <f>precio_alta!A168</f>
        <v>0</v>
      </c>
      <c r="C5283" s="69">
        <f>precio_alta!B168</f>
        <v>0</v>
      </c>
      <c r="D5283" s="69">
        <f>precio_alta!C168</f>
        <v>0</v>
      </c>
      <c r="E5283" s="69">
        <f>precio_alta!D168</f>
        <v>0</v>
      </c>
      <c r="F5283" s="69">
        <f>precio_alta!E168</f>
        <v>0</v>
      </c>
      <c r="G5283" s="69">
        <f>precio_alta!F168</f>
        <v>0</v>
      </c>
      <c r="H5283" s="69" t="s">
        <v>188</v>
      </c>
      <c r="I5283" t="s">
        <v>198</v>
      </c>
      <c r="J5283" s="69">
        <f>precio_alta!Z168</f>
        <v>0</v>
      </c>
    </row>
    <row r="5284" spans="1:10" x14ac:dyDescent="0.3">
      <c r="A5284" t="str">
        <f t="shared" si="82"/>
        <v>0Max Negocios + Ilimitado 189.90CUOTA</v>
      </c>
      <c r="B5284" s="69">
        <f>precio_alta!A169</f>
        <v>0</v>
      </c>
      <c r="C5284" s="69">
        <f>precio_alta!B169</f>
        <v>0</v>
      </c>
      <c r="D5284" s="69">
        <f>precio_alta!C169</f>
        <v>0</v>
      </c>
      <c r="E5284" s="69">
        <f>precio_alta!D169</f>
        <v>0</v>
      </c>
      <c r="F5284" s="69">
        <f>precio_alta!E169</f>
        <v>0</v>
      </c>
      <c r="G5284" s="69">
        <f>precio_alta!F169</f>
        <v>0</v>
      </c>
      <c r="H5284" s="69" t="s">
        <v>188</v>
      </c>
      <c r="I5284" t="s">
        <v>198</v>
      </c>
      <c r="J5284" s="69">
        <f>precio_alta!Z169</f>
        <v>0</v>
      </c>
    </row>
    <row r="5285" spans="1:10" x14ac:dyDescent="0.3">
      <c r="A5285" t="str">
        <f t="shared" si="82"/>
        <v>0Max Negocios + Ilimitado 189.90CUOTA</v>
      </c>
      <c r="B5285" s="69">
        <f>precio_alta!A170</f>
        <v>0</v>
      </c>
      <c r="C5285" s="69">
        <f>precio_alta!B170</f>
        <v>0</v>
      </c>
      <c r="D5285" s="69">
        <f>precio_alta!C170</f>
        <v>0</v>
      </c>
      <c r="E5285" s="69">
        <f>precio_alta!D170</f>
        <v>0</v>
      </c>
      <c r="F5285" s="69">
        <f>precio_alta!E170</f>
        <v>0</v>
      </c>
      <c r="G5285" s="69">
        <f>precio_alta!F170</f>
        <v>0</v>
      </c>
      <c r="H5285" s="69" t="s">
        <v>188</v>
      </c>
      <c r="I5285" t="s">
        <v>198</v>
      </c>
      <c r="J5285" s="69">
        <f>precio_alta!Z170</f>
        <v>0</v>
      </c>
    </row>
    <row r="5286" spans="1:10" x14ac:dyDescent="0.3">
      <c r="A5286" t="str">
        <f t="shared" si="82"/>
        <v>0Max Negocios + Ilimitado 189.90CUOTA</v>
      </c>
      <c r="B5286" s="69">
        <f>precio_alta!A171</f>
        <v>0</v>
      </c>
      <c r="C5286" s="69">
        <f>precio_alta!B171</f>
        <v>0</v>
      </c>
      <c r="D5286" s="69">
        <f>precio_alta!C171</f>
        <v>0</v>
      </c>
      <c r="E5286" s="69">
        <f>precio_alta!D171</f>
        <v>0</v>
      </c>
      <c r="F5286" s="69">
        <f>precio_alta!E171</f>
        <v>0</v>
      </c>
      <c r="G5286" s="69">
        <f>precio_alta!F171</f>
        <v>0</v>
      </c>
      <c r="H5286" s="69" t="s">
        <v>188</v>
      </c>
      <c r="I5286" t="s">
        <v>198</v>
      </c>
      <c r="J5286" s="69">
        <f>precio_alta!Z171</f>
        <v>0</v>
      </c>
    </row>
    <row r="5287" spans="1:10" x14ac:dyDescent="0.3">
      <c r="A5287" t="str">
        <f t="shared" si="82"/>
        <v>0Max Negocios + Ilimitado 189.90CUOTA</v>
      </c>
      <c r="B5287" s="69">
        <f>precio_alta!A172</f>
        <v>0</v>
      </c>
      <c r="C5287" s="69">
        <f>precio_alta!B172</f>
        <v>0</v>
      </c>
      <c r="D5287" s="69">
        <f>precio_alta!C172</f>
        <v>0</v>
      </c>
      <c r="E5287" s="69">
        <f>precio_alta!D172</f>
        <v>0</v>
      </c>
      <c r="F5287" s="69">
        <f>precio_alta!E172</f>
        <v>0</v>
      </c>
      <c r="G5287" s="69">
        <f>precio_alta!F172</f>
        <v>0</v>
      </c>
      <c r="H5287" s="69" t="s">
        <v>188</v>
      </c>
      <c r="I5287" t="s">
        <v>198</v>
      </c>
      <c r="J5287" s="69">
        <f>precio_alta!Z172</f>
        <v>0</v>
      </c>
    </row>
    <row r="5288" spans="1:10" x14ac:dyDescent="0.3">
      <c r="A5288" t="str">
        <f t="shared" si="82"/>
        <v>0Max Negocios + Ilimitado 189.90CUOTA</v>
      </c>
      <c r="B5288" s="69">
        <f>precio_alta!A173</f>
        <v>0</v>
      </c>
      <c r="C5288" s="69">
        <f>precio_alta!B173</f>
        <v>0</v>
      </c>
      <c r="D5288" s="69">
        <f>precio_alta!C173</f>
        <v>0</v>
      </c>
      <c r="E5288" s="69">
        <f>precio_alta!D173</f>
        <v>0</v>
      </c>
      <c r="F5288" s="69">
        <f>precio_alta!E173</f>
        <v>0</v>
      </c>
      <c r="G5288" s="69">
        <f>precio_alta!F173</f>
        <v>0</v>
      </c>
      <c r="H5288" s="69" t="s">
        <v>188</v>
      </c>
      <c r="I5288" t="s">
        <v>198</v>
      </c>
      <c r="J5288" s="69">
        <f>precio_alta!Z173</f>
        <v>0</v>
      </c>
    </row>
    <row r="5289" spans="1:10" x14ac:dyDescent="0.3">
      <c r="A5289" t="str">
        <f t="shared" si="82"/>
        <v>0Max Negocios + Ilimitado 189.90CUOTA</v>
      </c>
      <c r="B5289" s="69">
        <f>precio_alta!A174</f>
        <v>0</v>
      </c>
      <c r="C5289" s="69">
        <f>precio_alta!B174</f>
        <v>0</v>
      </c>
      <c r="D5289" s="69">
        <f>precio_alta!C174</f>
        <v>0</v>
      </c>
      <c r="E5289" s="69">
        <f>precio_alta!D174</f>
        <v>0</v>
      </c>
      <c r="F5289" s="69">
        <f>precio_alta!E174</f>
        <v>0</v>
      </c>
      <c r="G5289" s="69">
        <f>precio_alta!F174</f>
        <v>0</v>
      </c>
      <c r="H5289" s="69" t="s">
        <v>188</v>
      </c>
      <c r="I5289" t="s">
        <v>198</v>
      </c>
      <c r="J5289" s="69">
        <f>precio_alta!Z174</f>
        <v>0</v>
      </c>
    </row>
    <row r="5290" spans="1:10" x14ac:dyDescent="0.3">
      <c r="A5290" t="str">
        <f t="shared" si="82"/>
        <v>0Max Negocios + Ilimitado 189.90CUOTA</v>
      </c>
      <c r="B5290" s="69">
        <f>precio_alta!A175</f>
        <v>0</v>
      </c>
      <c r="C5290" s="69">
        <f>precio_alta!B175</f>
        <v>0</v>
      </c>
      <c r="D5290" s="69">
        <f>precio_alta!C175</f>
        <v>0</v>
      </c>
      <c r="E5290" s="69">
        <f>precio_alta!D175</f>
        <v>0</v>
      </c>
      <c r="F5290" s="69">
        <f>precio_alta!E175</f>
        <v>0</v>
      </c>
      <c r="G5290" s="69">
        <f>precio_alta!F175</f>
        <v>0</v>
      </c>
      <c r="H5290" s="69" t="s">
        <v>188</v>
      </c>
      <c r="I5290" t="s">
        <v>198</v>
      </c>
      <c r="J5290" s="69">
        <f>precio_alta!Z175</f>
        <v>0</v>
      </c>
    </row>
    <row r="5291" spans="1:10" x14ac:dyDescent="0.3">
      <c r="A5291" t="str">
        <f t="shared" si="82"/>
        <v>0Max Negocios + Ilimitado 189.90CUOTA</v>
      </c>
      <c r="B5291" s="69">
        <f>precio_alta!A176</f>
        <v>0</v>
      </c>
      <c r="C5291" s="69">
        <f>precio_alta!B176</f>
        <v>0</v>
      </c>
      <c r="D5291" s="69">
        <f>precio_alta!C176</f>
        <v>0</v>
      </c>
      <c r="E5291" s="69">
        <f>precio_alta!D176</f>
        <v>0</v>
      </c>
      <c r="F5291" s="69">
        <f>precio_alta!E176</f>
        <v>0</v>
      </c>
      <c r="G5291" s="69">
        <f>precio_alta!F176</f>
        <v>0</v>
      </c>
      <c r="H5291" s="69" t="s">
        <v>188</v>
      </c>
      <c r="I5291" t="s">
        <v>198</v>
      </c>
      <c r="J5291" s="69">
        <f>precio_alta!Z176</f>
        <v>0</v>
      </c>
    </row>
    <row r="5292" spans="1:10" x14ac:dyDescent="0.3">
      <c r="A5292" t="str">
        <f t="shared" si="82"/>
        <v>0Max Negocios + Ilimitado 189.90CUOTA</v>
      </c>
      <c r="B5292" s="69">
        <f>precio_alta!A177</f>
        <v>0</v>
      </c>
      <c r="C5292" s="69">
        <f>precio_alta!B177</f>
        <v>0</v>
      </c>
      <c r="D5292" s="69">
        <f>precio_alta!C177</f>
        <v>0</v>
      </c>
      <c r="E5292" s="69">
        <f>precio_alta!D177</f>
        <v>0</v>
      </c>
      <c r="F5292" s="69">
        <f>precio_alta!E177</f>
        <v>0</v>
      </c>
      <c r="G5292" s="69">
        <f>precio_alta!F177</f>
        <v>0</v>
      </c>
      <c r="H5292" s="69" t="s">
        <v>188</v>
      </c>
      <c r="I5292" t="s">
        <v>198</v>
      </c>
      <c r="J5292" s="69">
        <f>precio_alta!Z177</f>
        <v>0</v>
      </c>
    </row>
    <row r="5293" spans="1:10" x14ac:dyDescent="0.3">
      <c r="A5293" t="str">
        <f t="shared" si="82"/>
        <v>0Max Negocios + Ilimitado 189.90CUOTA</v>
      </c>
      <c r="B5293" s="69">
        <f>precio_alta!A178</f>
        <v>0</v>
      </c>
      <c r="C5293" s="69">
        <f>precio_alta!B178</f>
        <v>0</v>
      </c>
      <c r="D5293" s="69">
        <f>precio_alta!C178</f>
        <v>0</v>
      </c>
      <c r="E5293" s="69">
        <f>precio_alta!D178</f>
        <v>0</v>
      </c>
      <c r="F5293" s="69">
        <f>precio_alta!E178</f>
        <v>0</v>
      </c>
      <c r="G5293" s="69">
        <f>precio_alta!F178</f>
        <v>0</v>
      </c>
      <c r="H5293" s="69" t="s">
        <v>188</v>
      </c>
      <c r="I5293" t="s">
        <v>198</v>
      </c>
      <c r="J5293" s="69">
        <f>precio_alta!Z178</f>
        <v>0</v>
      </c>
    </row>
    <row r="5294" spans="1:10" x14ac:dyDescent="0.3">
      <c r="A5294" t="str">
        <f t="shared" si="82"/>
        <v>0Max Negocios + Ilimitado 189.90CUOTA</v>
      </c>
      <c r="B5294" s="69">
        <f>precio_alta!A179</f>
        <v>0</v>
      </c>
      <c r="C5294" s="69">
        <f>precio_alta!B179</f>
        <v>0</v>
      </c>
      <c r="D5294" s="69">
        <f>precio_alta!C179</f>
        <v>0</v>
      </c>
      <c r="E5294" s="69">
        <f>precio_alta!D179</f>
        <v>0</v>
      </c>
      <c r="F5294" s="69">
        <f>precio_alta!E179</f>
        <v>0</v>
      </c>
      <c r="G5294" s="69">
        <f>precio_alta!F179</f>
        <v>0</v>
      </c>
      <c r="H5294" s="69" t="s">
        <v>188</v>
      </c>
      <c r="I5294" t="s">
        <v>198</v>
      </c>
      <c r="J5294" s="69">
        <f>precio_alta!Z179</f>
        <v>0</v>
      </c>
    </row>
    <row r="5295" spans="1:10" x14ac:dyDescent="0.3">
      <c r="A5295" t="str">
        <f t="shared" si="82"/>
        <v>0Max Negocios + Ilimitado 189.90CUOTA</v>
      </c>
      <c r="B5295" s="69">
        <f>precio_alta!A180</f>
        <v>0</v>
      </c>
      <c r="C5295" s="69">
        <f>precio_alta!B180</f>
        <v>0</v>
      </c>
      <c r="D5295" s="69">
        <f>precio_alta!C180</f>
        <v>0</v>
      </c>
      <c r="E5295" s="69">
        <f>precio_alta!D180</f>
        <v>0</v>
      </c>
      <c r="F5295" s="69">
        <f>precio_alta!E180</f>
        <v>0</v>
      </c>
      <c r="G5295" s="69">
        <f>precio_alta!F180</f>
        <v>0</v>
      </c>
      <c r="H5295" s="69" t="s">
        <v>188</v>
      </c>
      <c r="I5295" t="s">
        <v>198</v>
      </c>
      <c r="J5295" s="69">
        <f>precio_alta!Z180</f>
        <v>0</v>
      </c>
    </row>
    <row r="5296" spans="1:10" x14ac:dyDescent="0.3">
      <c r="A5296" t="str">
        <f t="shared" si="82"/>
        <v>0Max Negocios + Ilimitado 189.90CUOTA</v>
      </c>
      <c r="B5296" s="69">
        <f>precio_alta!A181</f>
        <v>0</v>
      </c>
      <c r="C5296" s="69">
        <f>precio_alta!B181</f>
        <v>0</v>
      </c>
      <c r="D5296" s="69">
        <f>precio_alta!C181</f>
        <v>0</v>
      </c>
      <c r="E5296" s="69">
        <f>precio_alta!D181</f>
        <v>0</v>
      </c>
      <c r="F5296" s="69">
        <f>precio_alta!E181</f>
        <v>0</v>
      </c>
      <c r="G5296" s="69">
        <f>precio_alta!F181</f>
        <v>0</v>
      </c>
      <c r="H5296" s="69" t="s">
        <v>188</v>
      </c>
      <c r="I5296" t="s">
        <v>198</v>
      </c>
      <c r="J5296" s="69">
        <f>precio_alta!Z181</f>
        <v>0</v>
      </c>
    </row>
    <row r="5297" spans="1:10" x14ac:dyDescent="0.3">
      <c r="A5297" t="str">
        <f t="shared" si="82"/>
        <v>0Max Negocios + Ilimitado 189.90CUOTA</v>
      </c>
      <c r="B5297" s="69">
        <f>precio_alta!A182</f>
        <v>0</v>
      </c>
      <c r="C5297" s="69">
        <f>precio_alta!B182</f>
        <v>0</v>
      </c>
      <c r="D5297" s="69">
        <f>precio_alta!C182</f>
        <v>0</v>
      </c>
      <c r="E5297" s="69">
        <f>precio_alta!D182</f>
        <v>0</v>
      </c>
      <c r="F5297" s="69">
        <f>precio_alta!E182</f>
        <v>0</v>
      </c>
      <c r="G5297" s="69">
        <f>precio_alta!F182</f>
        <v>0</v>
      </c>
      <c r="H5297" s="69" t="s">
        <v>188</v>
      </c>
      <c r="I5297" t="s">
        <v>198</v>
      </c>
      <c r="J5297" s="69">
        <f>precio_alta!Z182</f>
        <v>0</v>
      </c>
    </row>
    <row r="5298" spans="1:10" x14ac:dyDescent="0.3">
      <c r="A5298" t="str">
        <f t="shared" si="82"/>
        <v>0Max Negocios + Ilimitado 189.90CUOTA</v>
      </c>
      <c r="B5298" s="69">
        <f>precio_alta!A183</f>
        <v>0</v>
      </c>
      <c r="C5298" s="69">
        <f>precio_alta!B183</f>
        <v>0</v>
      </c>
      <c r="D5298" s="69">
        <f>precio_alta!C183</f>
        <v>0</v>
      </c>
      <c r="E5298" s="69">
        <f>precio_alta!D183</f>
        <v>0</v>
      </c>
      <c r="F5298" s="69">
        <f>precio_alta!E183</f>
        <v>0</v>
      </c>
      <c r="G5298" s="69">
        <f>precio_alta!F183</f>
        <v>0</v>
      </c>
      <c r="H5298" s="69" t="s">
        <v>188</v>
      </c>
      <c r="I5298" t="s">
        <v>198</v>
      </c>
      <c r="J5298" s="69">
        <f>precio_alta!Z183</f>
        <v>0</v>
      </c>
    </row>
    <row r="5299" spans="1:10" x14ac:dyDescent="0.3">
      <c r="A5299" t="str">
        <f t="shared" si="82"/>
        <v>0Max Negocios + Ilimitado 189.90CUOTA</v>
      </c>
      <c r="B5299" s="69">
        <f>precio_alta!A184</f>
        <v>0</v>
      </c>
      <c r="C5299" s="69">
        <f>precio_alta!B184</f>
        <v>0</v>
      </c>
      <c r="D5299" s="69">
        <f>precio_alta!C184</f>
        <v>0</v>
      </c>
      <c r="E5299" s="69">
        <f>precio_alta!D184</f>
        <v>0</v>
      </c>
      <c r="F5299" s="69">
        <f>precio_alta!E184</f>
        <v>0</v>
      </c>
      <c r="G5299" s="69">
        <f>precio_alta!F184</f>
        <v>0</v>
      </c>
      <c r="H5299" s="69" t="s">
        <v>188</v>
      </c>
      <c r="I5299" t="s">
        <v>198</v>
      </c>
      <c r="J5299" s="69">
        <f>precio_alta!Z184</f>
        <v>0</v>
      </c>
    </row>
    <row r="5300" spans="1:10" x14ac:dyDescent="0.3">
      <c r="A5300" t="str">
        <f t="shared" si="82"/>
        <v>0Max Negocios + Ilimitado 189.90CUOTA</v>
      </c>
      <c r="B5300" s="69">
        <f>precio_alta!A185</f>
        <v>0</v>
      </c>
      <c r="C5300" s="69">
        <f>precio_alta!B185</f>
        <v>0</v>
      </c>
      <c r="D5300" s="69">
        <f>precio_alta!C185</f>
        <v>0</v>
      </c>
      <c r="E5300" s="69">
        <f>precio_alta!D185</f>
        <v>0</v>
      </c>
      <c r="F5300" s="69">
        <f>precio_alta!E185</f>
        <v>0</v>
      </c>
      <c r="G5300" s="69">
        <f>precio_alta!F185</f>
        <v>0</v>
      </c>
      <c r="H5300" s="69" t="s">
        <v>188</v>
      </c>
      <c r="I5300" t="s">
        <v>198</v>
      </c>
      <c r="J5300" s="69">
        <f>precio_alta!Z185</f>
        <v>0</v>
      </c>
    </row>
    <row r="5301" spans="1:10" x14ac:dyDescent="0.3">
      <c r="A5301" t="str">
        <f t="shared" si="82"/>
        <v>0Max Negocios + Ilimitado 189.90CUOTA</v>
      </c>
      <c r="B5301" s="69">
        <f>precio_alta!A186</f>
        <v>0</v>
      </c>
      <c r="C5301" s="69">
        <f>precio_alta!B186</f>
        <v>0</v>
      </c>
      <c r="D5301" s="69">
        <f>precio_alta!C186</f>
        <v>0</v>
      </c>
      <c r="E5301" s="69">
        <f>precio_alta!D186</f>
        <v>0</v>
      </c>
      <c r="F5301" s="69">
        <f>precio_alta!E186</f>
        <v>0</v>
      </c>
      <c r="G5301" s="69">
        <f>precio_alta!F186</f>
        <v>0</v>
      </c>
      <c r="H5301" s="69" t="s">
        <v>188</v>
      </c>
      <c r="I5301" t="s">
        <v>198</v>
      </c>
      <c r="J5301" s="69">
        <f>precio_alta!Z186</f>
        <v>0</v>
      </c>
    </row>
    <row r="5302" spans="1:10" x14ac:dyDescent="0.3">
      <c r="A5302" t="str">
        <f t="shared" si="82"/>
        <v>0Max Negocios + Ilimitado 189.90CUOTA</v>
      </c>
      <c r="B5302" s="69">
        <f>precio_alta!A187</f>
        <v>0</v>
      </c>
      <c r="C5302" s="69">
        <f>precio_alta!B187</f>
        <v>0</v>
      </c>
      <c r="D5302" s="69">
        <f>precio_alta!C187</f>
        <v>0</v>
      </c>
      <c r="E5302" s="69">
        <f>precio_alta!D187</f>
        <v>0</v>
      </c>
      <c r="F5302" s="69">
        <f>precio_alta!E187</f>
        <v>0</v>
      </c>
      <c r="G5302" s="69">
        <f>precio_alta!F187</f>
        <v>0</v>
      </c>
      <c r="H5302" s="69" t="s">
        <v>188</v>
      </c>
      <c r="I5302" t="s">
        <v>198</v>
      </c>
      <c r="J5302" s="69">
        <f>precio_alta!Z187</f>
        <v>0</v>
      </c>
    </row>
    <row r="5303" spans="1:10" x14ac:dyDescent="0.3">
      <c r="A5303" t="str">
        <f t="shared" si="82"/>
        <v>0Max Negocios + Ilimitado 189.90CUOTA</v>
      </c>
      <c r="B5303" s="69">
        <f>precio_alta!A188</f>
        <v>0</v>
      </c>
      <c r="C5303" s="69">
        <f>precio_alta!B188</f>
        <v>0</v>
      </c>
      <c r="D5303" s="69">
        <f>precio_alta!C188</f>
        <v>0</v>
      </c>
      <c r="E5303" s="69">
        <f>precio_alta!D188</f>
        <v>0</v>
      </c>
      <c r="F5303" s="69">
        <f>precio_alta!E188</f>
        <v>0</v>
      </c>
      <c r="G5303" s="69">
        <f>precio_alta!F188</f>
        <v>0</v>
      </c>
      <c r="H5303" s="69" t="s">
        <v>188</v>
      </c>
      <c r="I5303" t="s">
        <v>198</v>
      </c>
      <c r="J5303" s="69">
        <f>precio_alta!Z188</f>
        <v>0</v>
      </c>
    </row>
    <row r="5304" spans="1:10" x14ac:dyDescent="0.3">
      <c r="A5304" t="str">
        <f t="shared" si="82"/>
        <v>0Max Negocios + Ilimitado 189.90CUOTA</v>
      </c>
      <c r="B5304" s="69">
        <f>precio_alta!A189</f>
        <v>0</v>
      </c>
      <c r="C5304" s="69">
        <f>precio_alta!B189</f>
        <v>0</v>
      </c>
      <c r="D5304" s="69">
        <f>precio_alta!C189</f>
        <v>0</v>
      </c>
      <c r="E5304" s="69">
        <f>precio_alta!D189</f>
        <v>0</v>
      </c>
      <c r="F5304" s="69">
        <f>precio_alta!E189</f>
        <v>0</v>
      </c>
      <c r="G5304" s="69">
        <f>precio_alta!F189</f>
        <v>0</v>
      </c>
      <c r="H5304" s="69" t="s">
        <v>188</v>
      </c>
      <c r="I5304" t="s">
        <v>198</v>
      </c>
      <c r="J5304" s="69">
        <f>precio_alta!Z189</f>
        <v>0</v>
      </c>
    </row>
    <row r="5305" spans="1:10" x14ac:dyDescent="0.3">
      <c r="A5305" t="str">
        <f t="shared" si="82"/>
        <v>0Max Negocios + Ilimitado 189.90CUOTA</v>
      </c>
      <c r="B5305" s="69">
        <f>precio_alta!A190</f>
        <v>0</v>
      </c>
      <c r="C5305" s="69">
        <f>precio_alta!B190</f>
        <v>0</v>
      </c>
      <c r="D5305" s="69">
        <f>precio_alta!C190</f>
        <v>0</v>
      </c>
      <c r="E5305" s="69">
        <f>precio_alta!D190</f>
        <v>0</v>
      </c>
      <c r="F5305" s="69">
        <f>precio_alta!E190</f>
        <v>0</v>
      </c>
      <c r="G5305" s="69">
        <f>precio_alta!F190</f>
        <v>0</v>
      </c>
      <c r="H5305" s="69" t="s">
        <v>188</v>
      </c>
      <c r="I5305" t="s">
        <v>198</v>
      </c>
      <c r="J5305" s="69">
        <f>precio_alta!Z190</f>
        <v>0</v>
      </c>
    </row>
    <row r="5306" spans="1:10" x14ac:dyDescent="0.3">
      <c r="A5306" t="str">
        <f t="shared" si="82"/>
        <v>0Max Negocios + Ilimitado 189.90CUOTA</v>
      </c>
      <c r="B5306" s="69">
        <f>precio_alta!A191</f>
        <v>0</v>
      </c>
      <c r="C5306" s="69">
        <f>precio_alta!B191</f>
        <v>0</v>
      </c>
      <c r="D5306" s="69">
        <f>precio_alta!C191</f>
        <v>0</v>
      </c>
      <c r="E5306" s="69">
        <f>precio_alta!D191</f>
        <v>0</v>
      </c>
      <c r="F5306" s="69">
        <f>precio_alta!E191</f>
        <v>0</v>
      </c>
      <c r="G5306" s="69">
        <f>precio_alta!F191</f>
        <v>0</v>
      </c>
      <c r="H5306" s="69" t="s">
        <v>188</v>
      </c>
      <c r="I5306" t="s">
        <v>198</v>
      </c>
      <c r="J5306" s="69">
        <f>precio_alta!Z191</f>
        <v>0</v>
      </c>
    </row>
    <row r="5307" spans="1:10" x14ac:dyDescent="0.3">
      <c r="A5307" t="str">
        <f t="shared" si="82"/>
        <v>0Max Negocios + Ilimitado 189.90CUOTA</v>
      </c>
      <c r="B5307" s="69">
        <f>precio_alta!A192</f>
        <v>0</v>
      </c>
      <c r="C5307" s="69">
        <f>precio_alta!B192</f>
        <v>0</v>
      </c>
      <c r="D5307" s="69">
        <f>precio_alta!C192</f>
        <v>0</v>
      </c>
      <c r="E5307" s="69">
        <f>precio_alta!D192</f>
        <v>0</v>
      </c>
      <c r="F5307" s="69">
        <f>precio_alta!E192</f>
        <v>0</v>
      </c>
      <c r="G5307" s="69">
        <f>precio_alta!F192</f>
        <v>0</v>
      </c>
      <c r="H5307" s="69" t="s">
        <v>188</v>
      </c>
      <c r="I5307" t="s">
        <v>198</v>
      </c>
      <c r="J5307" s="69">
        <f>precio_alta!Z192</f>
        <v>0</v>
      </c>
    </row>
    <row r="5308" spans="1:10" x14ac:dyDescent="0.3">
      <c r="A5308" t="str">
        <f t="shared" si="82"/>
        <v>0Max Negocios + Ilimitado 189.90CUOTA</v>
      </c>
      <c r="B5308" s="69">
        <f>precio_alta!A193</f>
        <v>0</v>
      </c>
      <c r="C5308" s="69">
        <f>precio_alta!B193</f>
        <v>0</v>
      </c>
      <c r="D5308" s="69">
        <f>precio_alta!C193</f>
        <v>0</v>
      </c>
      <c r="E5308" s="69">
        <f>precio_alta!D193</f>
        <v>0</v>
      </c>
      <c r="F5308" s="69">
        <f>precio_alta!E193</f>
        <v>0</v>
      </c>
      <c r="G5308" s="69">
        <f>precio_alta!F193</f>
        <v>0</v>
      </c>
      <c r="H5308" s="69" t="s">
        <v>188</v>
      </c>
      <c r="I5308" t="s">
        <v>198</v>
      </c>
      <c r="J5308" s="69">
        <f>precio_alta!Z193</f>
        <v>0</v>
      </c>
    </row>
    <row r="5309" spans="1:10" x14ac:dyDescent="0.3">
      <c r="A5309" t="str">
        <f t="shared" si="82"/>
        <v>0Max Negocios + Ilimitado 189.90CUOTA</v>
      </c>
      <c r="B5309" s="69">
        <f>precio_alta!A194</f>
        <v>0</v>
      </c>
      <c r="C5309" s="69">
        <f>precio_alta!B194</f>
        <v>0</v>
      </c>
      <c r="D5309" s="69">
        <f>precio_alta!C194</f>
        <v>0</v>
      </c>
      <c r="E5309" s="69">
        <f>precio_alta!D194</f>
        <v>0</v>
      </c>
      <c r="F5309" s="69">
        <f>precio_alta!E194</f>
        <v>0</v>
      </c>
      <c r="G5309" s="69">
        <f>precio_alta!F194</f>
        <v>0</v>
      </c>
      <c r="H5309" s="69" t="s">
        <v>188</v>
      </c>
      <c r="I5309" t="s">
        <v>198</v>
      </c>
      <c r="J5309" s="69">
        <f>precio_alta!Z194</f>
        <v>0</v>
      </c>
    </row>
    <row r="5310" spans="1:10" x14ac:dyDescent="0.3">
      <c r="A5310" t="str">
        <f t="shared" si="82"/>
        <v>0Max Negocios + Ilimitado 189.90CUOTA</v>
      </c>
      <c r="B5310" s="69">
        <f>precio_alta!A195</f>
        <v>0</v>
      </c>
      <c r="C5310" s="69">
        <f>precio_alta!B195</f>
        <v>0</v>
      </c>
      <c r="D5310" s="69">
        <f>precio_alta!C195</f>
        <v>0</v>
      </c>
      <c r="E5310" s="69">
        <f>precio_alta!D195</f>
        <v>0</v>
      </c>
      <c r="F5310" s="69">
        <f>precio_alta!E195</f>
        <v>0</v>
      </c>
      <c r="G5310" s="69">
        <f>precio_alta!F195</f>
        <v>0</v>
      </c>
      <c r="H5310" s="69" t="s">
        <v>188</v>
      </c>
      <c r="I5310" t="s">
        <v>198</v>
      </c>
      <c r="J5310" s="69">
        <f>precio_alta!Z195</f>
        <v>0</v>
      </c>
    </row>
    <row r="5311" spans="1:10" x14ac:dyDescent="0.3">
      <c r="A5311" t="str">
        <f t="shared" si="82"/>
        <v>0Max Negocios + Ilimitado 189.90CUOTA</v>
      </c>
      <c r="B5311" s="69">
        <f>precio_alta!A196</f>
        <v>0</v>
      </c>
      <c r="C5311" s="69">
        <f>precio_alta!B196</f>
        <v>0</v>
      </c>
      <c r="D5311" s="69">
        <f>precio_alta!C196</f>
        <v>0</v>
      </c>
      <c r="E5311" s="69">
        <f>precio_alta!D196</f>
        <v>0</v>
      </c>
      <c r="F5311" s="69">
        <f>precio_alta!E196</f>
        <v>0</v>
      </c>
      <c r="G5311" s="69">
        <f>precio_alta!F196</f>
        <v>0</v>
      </c>
      <c r="H5311" s="69" t="s">
        <v>188</v>
      </c>
      <c r="I5311" t="s">
        <v>198</v>
      </c>
      <c r="J5311" s="69">
        <f>precio_alta!Z196</f>
        <v>0</v>
      </c>
    </row>
    <row r="5312" spans="1:10" x14ac:dyDescent="0.3">
      <c r="A5312" t="str">
        <f t="shared" si="82"/>
        <v>0Max Negocios + Ilimitado 189.90CUOTA</v>
      </c>
      <c r="B5312" s="69">
        <f>precio_alta!A197</f>
        <v>0</v>
      </c>
      <c r="C5312" s="69">
        <f>precio_alta!B197</f>
        <v>0</v>
      </c>
      <c r="D5312" s="69">
        <f>precio_alta!C197</f>
        <v>0</v>
      </c>
      <c r="E5312" s="69">
        <f>precio_alta!D197</f>
        <v>0</v>
      </c>
      <c r="F5312" s="69">
        <f>precio_alta!E197</f>
        <v>0</v>
      </c>
      <c r="G5312" s="69">
        <f>precio_alta!F197</f>
        <v>0</v>
      </c>
      <c r="H5312" s="69" t="s">
        <v>188</v>
      </c>
      <c r="I5312" t="s">
        <v>198</v>
      </c>
      <c r="J5312" s="69">
        <f>precio_alta!Z197</f>
        <v>0</v>
      </c>
    </row>
    <row r="5313" spans="1:10" x14ac:dyDescent="0.3">
      <c r="A5313" t="str">
        <f t="shared" si="82"/>
        <v>0Max Negocios + Ilimitado 189.90CUOTA</v>
      </c>
      <c r="B5313" s="69">
        <f>precio_alta!A198</f>
        <v>0</v>
      </c>
      <c r="C5313" s="69">
        <f>precio_alta!B198</f>
        <v>0</v>
      </c>
      <c r="D5313" s="69">
        <f>precio_alta!C198</f>
        <v>0</v>
      </c>
      <c r="E5313" s="69">
        <f>precio_alta!D198</f>
        <v>0</v>
      </c>
      <c r="F5313" s="69">
        <f>precio_alta!E198</f>
        <v>0</v>
      </c>
      <c r="G5313" s="69">
        <f>precio_alta!F198</f>
        <v>0</v>
      </c>
      <c r="H5313" s="69" t="s">
        <v>188</v>
      </c>
      <c r="I5313" t="s">
        <v>198</v>
      </c>
      <c r="J5313" s="69">
        <f>precio_alta!Z198</f>
        <v>0</v>
      </c>
    </row>
    <row r="5314" spans="1:10" x14ac:dyDescent="0.3">
      <c r="A5314" t="str">
        <f t="shared" si="82"/>
        <v>0Max Negocios + Ilimitado 189.90CUOTA</v>
      </c>
      <c r="B5314" s="69">
        <f>precio_alta!A199</f>
        <v>0</v>
      </c>
      <c r="C5314" s="69">
        <f>precio_alta!B199</f>
        <v>0</v>
      </c>
      <c r="D5314" s="69">
        <f>precio_alta!C199</f>
        <v>0</v>
      </c>
      <c r="E5314" s="69">
        <f>precio_alta!D199</f>
        <v>0</v>
      </c>
      <c r="F5314" s="69">
        <f>precio_alta!E199</f>
        <v>0</v>
      </c>
      <c r="G5314" s="69">
        <f>precio_alta!F199</f>
        <v>0</v>
      </c>
      <c r="H5314" s="69" t="s">
        <v>188</v>
      </c>
      <c r="I5314" t="s">
        <v>198</v>
      </c>
      <c r="J5314" s="69">
        <f>precio_alta!Z199</f>
        <v>0</v>
      </c>
    </row>
    <row r="5315" spans="1:10" x14ac:dyDescent="0.3">
      <c r="A5315" t="str">
        <f t="shared" ref="A5315:A5378" si="83">CONCATENATE(E5315,I5315,H5315)</f>
        <v>0Max Negocios + Ilimitado 189.90CUOTA</v>
      </c>
      <c r="B5315" s="69">
        <f>precio_alta!A200</f>
        <v>0</v>
      </c>
      <c r="C5315" s="69">
        <f>precio_alta!B200</f>
        <v>0</v>
      </c>
      <c r="D5315" s="69">
        <f>precio_alta!C200</f>
        <v>0</v>
      </c>
      <c r="E5315" s="69">
        <f>precio_alta!D200</f>
        <v>0</v>
      </c>
      <c r="F5315" s="69">
        <f>precio_alta!E200</f>
        <v>0</v>
      </c>
      <c r="G5315" s="69">
        <f>precio_alta!F200</f>
        <v>0</v>
      </c>
      <c r="H5315" s="69" t="s">
        <v>188</v>
      </c>
      <c r="I5315" t="s">
        <v>198</v>
      </c>
      <c r="J5315" s="69">
        <f>precio_alta!Z200</f>
        <v>0</v>
      </c>
    </row>
    <row r="5316" spans="1:10" x14ac:dyDescent="0.3">
      <c r="A5316" t="str">
        <f t="shared" si="83"/>
        <v>0Max Negocios + Ilimitado 189.90CUOTA</v>
      </c>
      <c r="B5316" s="69">
        <f>precio_alta!A201</f>
        <v>0</v>
      </c>
      <c r="C5316" s="69">
        <f>precio_alta!B201</f>
        <v>0</v>
      </c>
      <c r="D5316" s="69">
        <f>precio_alta!C201</f>
        <v>0</v>
      </c>
      <c r="E5316" s="69">
        <f>precio_alta!D201</f>
        <v>0</v>
      </c>
      <c r="F5316" s="69">
        <f>precio_alta!E201</f>
        <v>0</v>
      </c>
      <c r="G5316" s="69">
        <f>precio_alta!F201</f>
        <v>0</v>
      </c>
      <c r="H5316" s="69" t="s">
        <v>188</v>
      </c>
      <c r="I5316" t="s">
        <v>198</v>
      </c>
      <c r="J5316" s="69">
        <f>precio_alta!Z201</f>
        <v>0</v>
      </c>
    </row>
    <row r="5317" spans="1:10" x14ac:dyDescent="0.3">
      <c r="A5317" t="str">
        <f t="shared" si="83"/>
        <v>0Max Negocios + Ilimitado 189.90CUOTA</v>
      </c>
      <c r="B5317" s="69">
        <f>precio_alta!A202</f>
        <v>0</v>
      </c>
      <c r="C5317" s="69">
        <f>precio_alta!B202</f>
        <v>0</v>
      </c>
      <c r="D5317" s="69">
        <f>precio_alta!C202</f>
        <v>0</v>
      </c>
      <c r="E5317" s="69">
        <f>precio_alta!D202</f>
        <v>0</v>
      </c>
      <c r="F5317" s="69">
        <f>precio_alta!E202</f>
        <v>0</v>
      </c>
      <c r="G5317" s="69">
        <f>precio_alta!F202</f>
        <v>0</v>
      </c>
      <c r="H5317" s="69" t="s">
        <v>188</v>
      </c>
      <c r="I5317" t="s">
        <v>198</v>
      </c>
      <c r="J5317" s="69">
        <f>precio_alta!Z202</f>
        <v>0</v>
      </c>
    </row>
    <row r="5318" spans="1:10" x14ac:dyDescent="0.3">
      <c r="A5318" t="str">
        <f t="shared" si="83"/>
        <v>0Max Negocios + Ilimitado 189.90CUOTA</v>
      </c>
      <c r="B5318" s="69">
        <f>precio_alta!A203</f>
        <v>0</v>
      </c>
      <c r="C5318" s="69">
        <f>precio_alta!B203</f>
        <v>0</v>
      </c>
      <c r="D5318" s="69">
        <f>precio_alta!C203</f>
        <v>0</v>
      </c>
      <c r="E5318" s="69">
        <f>precio_alta!D203</f>
        <v>0</v>
      </c>
      <c r="F5318" s="69">
        <f>precio_alta!E203</f>
        <v>0</v>
      </c>
      <c r="G5318" s="69">
        <f>precio_alta!F203</f>
        <v>0</v>
      </c>
      <c r="H5318" s="69" t="s">
        <v>188</v>
      </c>
      <c r="I5318" t="s">
        <v>198</v>
      </c>
      <c r="J5318" s="69">
        <f>precio_alta!Z203</f>
        <v>0</v>
      </c>
    </row>
    <row r="5319" spans="1:10" x14ac:dyDescent="0.3">
      <c r="A5319" t="str">
        <f t="shared" si="83"/>
        <v>0Max Negocios + Ilimitado 189.90CUOTA</v>
      </c>
      <c r="B5319" s="69">
        <f>precio_alta!A204</f>
        <v>0</v>
      </c>
      <c r="C5319" s="69">
        <f>precio_alta!B204</f>
        <v>0</v>
      </c>
      <c r="D5319" s="69">
        <f>precio_alta!C204</f>
        <v>0</v>
      </c>
      <c r="E5319" s="69">
        <f>precio_alta!D204</f>
        <v>0</v>
      </c>
      <c r="F5319" s="69">
        <f>precio_alta!E204</f>
        <v>0</v>
      </c>
      <c r="G5319" s="69">
        <f>precio_alta!F204</f>
        <v>0</v>
      </c>
      <c r="H5319" s="69" t="s">
        <v>188</v>
      </c>
      <c r="I5319" t="s">
        <v>198</v>
      </c>
      <c r="J5319" s="69">
        <f>precio_alta!Z204</f>
        <v>0</v>
      </c>
    </row>
    <row r="5320" spans="1:10" x14ac:dyDescent="0.3">
      <c r="A5320" t="str">
        <f t="shared" si="83"/>
        <v>0Max Negocios + Ilimitado 189.90CUOTA</v>
      </c>
      <c r="B5320" s="69">
        <f>precio_alta!A205</f>
        <v>0</v>
      </c>
      <c r="C5320" s="69">
        <f>precio_alta!B205</f>
        <v>0</v>
      </c>
      <c r="D5320" s="69">
        <f>precio_alta!C205</f>
        <v>0</v>
      </c>
      <c r="E5320" s="69">
        <f>precio_alta!D205</f>
        <v>0</v>
      </c>
      <c r="F5320" s="69">
        <f>precio_alta!E205</f>
        <v>0</v>
      </c>
      <c r="G5320" s="69">
        <f>precio_alta!F205</f>
        <v>0</v>
      </c>
      <c r="H5320" s="69" t="s">
        <v>188</v>
      </c>
      <c r="I5320" t="s">
        <v>198</v>
      </c>
      <c r="J5320" s="69">
        <f>precio_alta!Z205</f>
        <v>0</v>
      </c>
    </row>
    <row r="5321" spans="1:10" x14ac:dyDescent="0.3">
      <c r="A5321" t="str">
        <f t="shared" si="83"/>
        <v>0Max Negocios + Ilimitado 189.90CUOTA</v>
      </c>
      <c r="B5321" s="69">
        <f>precio_alta!A206</f>
        <v>0</v>
      </c>
      <c r="C5321" s="69">
        <f>precio_alta!B206</f>
        <v>0</v>
      </c>
      <c r="D5321" s="69">
        <f>precio_alta!C206</f>
        <v>0</v>
      </c>
      <c r="E5321" s="69">
        <f>precio_alta!D206</f>
        <v>0</v>
      </c>
      <c r="F5321" s="69">
        <f>precio_alta!E206</f>
        <v>0</v>
      </c>
      <c r="G5321" s="69">
        <f>precio_alta!F206</f>
        <v>0</v>
      </c>
      <c r="H5321" s="69" t="s">
        <v>188</v>
      </c>
      <c r="I5321" t="s">
        <v>198</v>
      </c>
      <c r="J5321" s="69">
        <f>precio_alta!Z206</f>
        <v>0</v>
      </c>
    </row>
    <row r="5322" spans="1:10" x14ac:dyDescent="0.3">
      <c r="A5322" t="str">
        <f t="shared" si="83"/>
        <v>0Max Negocios + Ilimitado 189.90CUOTA</v>
      </c>
      <c r="B5322" s="69">
        <f>precio_alta!A207</f>
        <v>0</v>
      </c>
      <c r="C5322" s="69">
        <f>precio_alta!B207</f>
        <v>0</v>
      </c>
      <c r="D5322" s="69">
        <f>precio_alta!C207</f>
        <v>0</v>
      </c>
      <c r="E5322" s="69">
        <f>precio_alta!D207</f>
        <v>0</v>
      </c>
      <c r="F5322" s="69">
        <f>precio_alta!E207</f>
        <v>0</v>
      </c>
      <c r="G5322" s="69">
        <f>precio_alta!F207</f>
        <v>0</v>
      </c>
      <c r="H5322" s="69" t="s">
        <v>188</v>
      </c>
      <c r="I5322" t="s">
        <v>198</v>
      </c>
      <c r="J5322" s="69">
        <f>precio_alta!Z207</f>
        <v>0</v>
      </c>
    </row>
    <row r="5323" spans="1:10" x14ac:dyDescent="0.3">
      <c r="A5323" t="str">
        <f t="shared" si="83"/>
        <v>0Max Negocios + Ilimitado 189.90CUOTA</v>
      </c>
      <c r="B5323" s="69">
        <f>precio_alta!A208</f>
        <v>0</v>
      </c>
      <c r="C5323" s="69">
        <f>precio_alta!B208</f>
        <v>0</v>
      </c>
      <c r="D5323" s="69">
        <f>precio_alta!C208</f>
        <v>0</v>
      </c>
      <c r="E5323" s="69">
        <f>precio_alta!D208</f>
        <v>0</v>
      </c>
      <c r="F5323" s="69">
        <f>precio_alta!E208</f>
        <v>0</v>
      </c>
      <c r="G5323" s="69">
        <f>precio_alta!F208</f>
        <v>0</v>
      </c>
      <c r="H5323" s="69" t="s">
        <v>188</v>
      </c>
      <c r="I5323" t="s">
        <v>198</v>
      </c>
      <c r="J5323" s="69">
        <f>precio_alta!Z208</f>
        <v>0</v>
      </c>
    </row>
    <row r="5324" spans="1:10" x14ac:dyDescent="0.3">
      <c r="A5324" t="str">
        <f t="shared" si="83"/>
        <v>0Max Negocios + Ilimitado 189.90CUOTA</v>
      </c>
      <c r="B5324" s="69">
        <f>precio_alta!A209</f>
        <v>0</v>
      </c>
      <c r="C5324" s="69">
        <f>precio_alta!B209</f>
        <v>0</v>
      </c>
      <c r="D5324" s="69">
        <f>precio_alta!C209</f>
        <v>0</v>
      </c>
      <c r="E5324" s="69">
        <f>precio_alta!D209</f>
        <v>0</v>
      </c>
      <c r="F5324" s="69">
        <f>precio_alta!E209</f>
        <v>0</v>
      </c>
      <c r="G5324" s="69">
        <f>precio_alta!F209</f>
        <v>0</v>
      </c>
      <c r="H5324" s="69" t="s">
        <v>188</v>
      </c>
      <c r="I5324" t="s">
        <v>198</v>
      </c>
      <c r="J5324" s="69">
        <f>precio_alta!Z209</f>
        <v>0</v>
      </c>
    </row>
    <row r="5325" spans="1:10" x14ac:dyDescent="0.3">
      <c r="A5325" t="str">
        <f t="shared" si="83"/>
        <v>0Max Negocios + Ilimitado 189.90CUOTA</v>
      </c>
      <c r="B5325" s="69">
        <f>precio_alta!A210</f>
        <v>0</v>
      </c>
      <c r="C5325" s="69">
        <f>precio_alta!B210</f>
        <v>0</v>
      </c>
      <c r="D5325" s="69">
        <f>precio_alta!C210</f>
        <v>0</v>
      </c>
      <c r="E5325" s="69">
        <f>precio_alta!D210</f>
        <v>0</v>
      </c>
      <c r="F5325" s="69">
        <f>precio_alta!E210</f>
        <v>0</v>
      </c>
      <c r="G5325" s="69">
        <f>precio_alta!F210</f>
        <v>0</v>
      </c>
      <c r="H5325" s="69" t="s">
        <v>188</v>
      </c>
      <c r="I5325" t="s">
        <v>198</v>
      </c>
      <c r="J5325" s="69">
        <f>precio_alta!Z210</f>
        <v>0</v>
      </c>
    </row>
    <row r="5326" spans="1:10" x14ac:dyDescent="0.3">
      <c r="A5326" t="str">
        <f t="shared" si="83"/>
        <v>0Max Negocios + Ilimitado 189.90CUOTA</v>
      </c>
      <c r="B5326" s="69">
        <f>precio_alta!A211</f>
        <v>0</v>
      </c>
      <c r="C5326" s="69">
        <f>precio_alta!B211</f>
        <v>0</v>
      </c>
      <c r="D5326" s="69">
        <f>precio_alta!C211</f>
        <v>0</v>
      </c>
      <c r="E5326" s="69">
        <f>precio_alta!D211</f>
        <v>0</v>
      </c>
      <c r="F5326" s="69">
        <f>precio_alta!E211</f>
        <v>0</v>
      </c>
      <c r="G5326" s="69">
        <f>precio_alta!F211</f>
        <v>0</v>
      </c>
      <c r="H5326" s="69" t="s">
        <v>188</v>
      </c>
      <c r="I5326" t="s">
        <v>198</v>
      </c>
      <c r="J5326" s="69">
        <f>precio_alta!Z211</f>
        <v>0</v>
      </c>
    </row>
    <row r="5327" spans="1:10" x14ac:dyDescent="0.3">
      <c r="A5327" t="str">
        <f t="shared" si="83"/>
        <v>0Max Negocios + Ilimitado 189.90CUOTA</v>
      </c>
      <c r="B5327" s="69">
        <f>precio_alta!A212</f>
        <v>0</v>
      </c>
      <c r="C5327" s="69">
        <f>precio_alta!B212</f>
        <v>0</v>
      </c>
      <c r="D5327" s="69">
        <f>precio_alta!C212</f>
        <v>0</v>
      </c>
      <c r="E5327" s="69">
        <f>precio_alta!D212</f>
        <v>0</v>
      </c>
      <c r="F5327" s="69">
        <f>precio_alta!E212</f>
        <v>0</v>
      </c>
      <c r="G5327" s="69">
        <f>precio_alta!F212</f>
        <v>0</v>
      </c>
      <c r="H5327" s="69" t="s">
        <v>188</v>
      </c>
      <c r="I5327" t="s">
        <v>198</v>
      </c>
      <c r="J5327" s="69">
        <f>precio_alta!Z212</f>
        <v>0</v>
      </c>
    </row>
    <row r="5328" spans="1:10" x14ac:dyDescent="0.3">
      <c r="A5328" t="str">
        <f t="shared" si="83"/>
        <v>0Max Negocios + Ilimitado 189.90CUOTA</v>
      </c>
      <c r="B5328" s="69">
        <f>precio_alta!A213</f>
        <v>0</v>
      </c>
      <c r="C5328" s="69">
        <f>precio_alta!B213</f>
        <v>0</v>
      </c>
      <c r="D5328" s="69">
        <f>precio_alta!C213</f>
        <v>0</v>
      </c>
      <c r="E5328" s="69">
        <f>precio_alta!D213</f>
        <v>0</v>
      </c>
      <c r="F5328" s="69">
        <f>precio_alta!E213</f>
        <v>0</v>
      </c>
      <c r="G5328" s="69">
        <f>precio_alta!F213</f>
        <v>0</v>
      </c>
      <c r="H5328" s="69" t="s">
        <v>188</v>
      </c>
      <c r="I5328" t="s">
        <v>198</v>
      </c>
      <c r="J5328" s="69">
        <f>precio_alta!Z213</f>
        <v>0</v>
      </c>
    </row>
    <row r="5329" spans="1:10" x14ac:dyDescent="0.3">
      <c r="A5329" t="str">
        <f t="shared" si="83"/>
        <v>0Max Negocios + Ilimitado 189.90CUOTA</v>
      </c>
      <c r="B5329" s="69">
        <f>precio_alta!A214</f>
        <v>0</v>
      </c>
      <c r="C5329" s="69">
        <f>precio_alta!B214</f>
        <v>0</v>
      </c>
      <c r="D5329" s="69">
        <f>precio_alta!C214</f>
        <v>0</v>
      </c>
      <c r="E5329" s="69">
        <f>precio_alta!D214</f>
        <v>0</v>
      </c>
      <c r="F5329" s="69">
        <f>precio_alta!E214</f>
        <v>0</v>
      </c>
      <c r="G5329" s="69">
        <f>precio_alta!F214</f>
        <v>0</v>
      </c>
      <c r="H5329" s="69" t="s">
        <v>188</v>
      </c>
      <c r="I5329" t="s">
        <v>198</v>
      </c>
      <c r="J5329" s="69">
        <f>precio_alta!Z214</f>
        <v>0</v>
      </c>
    </row>
    <row r="5330" spans="1:10" x14ac:dyDescent="0.3">
      <c r="A5330" t="str">
        <f t="shared" si="83"/>
        <v>0Max Negocios + Ilimitado 189.90CUOTA</v>
      </c>
      <c r="B5330" s="69">
        <f>precio_alta!A215</f>
        <v>0</v>
      </c>
      <c r="C5330" s="69">
        <f>precio_alta!B215</f>
        <v>0</v>
      </c>
      <c r="D5330" s="69">
        <f>precio_alta!C215</f>
        <v>0</v>
      </c>
      <c r="E5330" s="69">
        <f>precio_alta!D215</f>
        <v>0</v>
      </c>
      <c r="F5330" s="69">
        <f>precio_alta!E215</f>
        <v>0</v>
      </c>
      <c r="G5330" s="69">
        <f>precio_alta!F215</f>
        <v>0</v>
      </c>
      <c r="H5330" s="69" t="s">
        <v>188</v>
      </c>
      <c r="I5330" t="s">
        <v>198</v>
      </c>
      <c r="J5330" s="69">
        <f>precio_alta!Z215</f>
        <v>0</v>
      </c>
    </row>
    <row r="5331" spans="1:10" x14ac:dyDescent="0.3">
      <c r="A5331" t="str">
        <f t="shared" si="83"/>
        <v>0Max Negocios + Ilimitado 189.90CUOTA</v>
      </c>
      <c r="B5331" s="69">
        <f>precio_alta!A216</f>
        <v>0</v>
      </c>
      <c r="C5331" s="69">
        <f>precio_alta!B216</f>
        <v>0</v>
      </c>
      <c r="D5331" s="69">
        <f>precio_alta!C216</f>
        <v>0</v>
      </c>
      <c r="E5331" s="69">
        <f>precio_alta!D216</f>
        <v>0</v>
      </c>
      <c r="F5331" s="69">
        <f>precio_alta!E216</f>
        <v>0</v>
      </c>
      <c r="G5331" s="69">
        <f>precio_alta!F216</f>
        <v>0</v>
      </c>
      <c r="H5331" s="69" t="s">
        <v>188</v>
      </c>
      <c r="I5331" t="s">
        <v>198</v>
      </c>
      <c r="J5331" s="69">
        <f>precio_alta!Z216</f>
        <v>0</v>
      </c>
    </row>
    <row r="5332" spans="1:10" x14ac:dyDescent="0.3">
      <c r="A5332" t="str">
        <f t="shared" si="83"/>
        <v>0Max Negocios + Ilimitado 189.90CUOTA</v>
      </c>
      <c r="B5332" s="69">
        <f>precio_alta!A217</f>
        <v>0</v>
      </c>
      <c r="C5332" s="69">
        <f>precio_alta!B217</f>
        <v>0</v>
      </c>
      <c r="D5332" s="69">
        <f>precio_alta!C217</f>
        <v>0</v>
      </c>
      <c r="E5332" s="69">
        <f>precio_alta!D217</f>
        <v>0</v>
      </c>
      <c r="F5332" s="69">
        <f>precio_alta!E217</f>
        <v>0</v>
      </c>
      <c r="G5332" s="69">
        <f>precio_alta!F217</f>
        <v>0</v>
      </c>
      <c r="H5332" s="69" t="s">
        <v>188</v>
      </c>
      <c r="I5332" t="s">
        <v>198</v>
      </c>
      <c r="J5332" s="69">
        <f>precio_alta!Z217</f>
        <v>0</v>
      </c>
    </row>
    <row r="5333" spans="1:10" x14ac:dyDescent="0.3">
      <c r="A5333" t="str">
        <f t="shared" si="83"/>
        <v>0Max Negocios + Ilimitado 189.90CUOTA</v>
      </c>
      <c r="B5333" s="69">
        <f>precio_alta!A218</f>
        <v>0</v>
      </c>
      <c r="C5333" s="69">
        <f>precio_alta!B218</f>
        <v>0</v>
      </c>
      <c r="D5333" s="69">
        <f>precio_alta!C218</f>
        <v>0</v>
      </c>
      <c r="E5333" s="69">
        <f>precio_alta!D218</f>
        <v>0</v>
      </c>
      <c r="F5333" s="69">
        <f>precio_alta!E218</f>
        <v>0</v>
      </c>
      <c r="G5333" s="69">
        <f>precio_alta!F218</f>
        <v>0</v>
      </c>
      <c r="H5333" s="69" t="s">
        <v>188</v>
      </c>
      <c r="I5333" t="s">
        <v>198</v>
      </c>
      <c r="J5333" s="69">
        <f>precio_alta!Z218</f>
        <v>0</v>
      </c>
    </row>
    <row r="5334" spans="1:10" x14ac:dyDescent="0.3">
      <c r="A5334" t="str">
        <f t="shared" si="83"/>
        <v>0Max Negocios + Ilimitado 189.90CUOTA</v>
      </c>
      <c r="B5334" s="69">
        <f>precio_alta!A219</f>
        <v>0</v>
      </c>
      <c r="C5334" s="69">
        <f>precio_alta!B219</f>
        <v>0</v>
      </c>
      <c r="D5334" s="69">
        <f>precio_alta!C219</f>
        <v>0</v>
      </c>
      <c r="E5334" s="69">
        <f>precio_alta!D219</f>
        <v>0</v>
      </c>
      <c r="F5334" s="69">
        <f>precio_alta!E219</f>
        <v>0</v>
      </c>
      <c r="G5334" s="69">
        <f>precio_alta!F219</f>
        <v>0</v>
      </c>
      <c r="H5334" s="69" t="s">
        <v>188</v>
      </c>
      <c r="I5334" t="s">
        <v>198</v>
      </c>
      <c r="J5334" s="69">
        <f>precio_alta!Z219</f>
        <v>0</v>
      </c>
    </row>
    <row r="5335" spans="1:10" x14ac:dyDescent="0.3">
      <c r="A5335" t="str">
        <f t="shared" si="83"/>
        <v>0Max Negocios + Ilimitado 189.90CUOTA</v>
      </c>
      <c r="B5335" s="69">
        <f>precio_alta!A220</f>
        <v>0</v>
      </c>
      <c r="C5335" s="69">
        <f>precio_alta!B220</f>
        <v>0</v>
      </c>
      <c r="D5335" s="69">
        <f>precio_alta!C220</f>
        <v>0</v>
      </c>
      <c r="E5335" s="69">
        <f>precio_alta!D220</f>
        <v>0</v>
      </c>
      <c r="F5335" s="69">
        <f>precio_alta!E220</f>
        <v>0</v>
      </c>
      <c r="G5335" s="69">
        <f>precio_alta!F220</f>
        <v>0</v>
      </c>
      <c r="H5335" s="69" t="s">
        <v>188</v>
      </c>
      <c r="I5335" t="s">
        <v>198</v>
      </c>
      <c r="J5335" s="69">
        <f>precio_alta!Z220</f>
        <v>0</v>
      </c>
    </row>
    <row r="5336" spans="1:10" x14ac:dyDescent="0.3">
      <c r="A5336" t="str">
        <f t="shared" si="83"/>
        <v>0Max Negocios + Ilimitado 189.90CUOTA</v>
      </c>
      <c r="B5336" s="69">
        <f>precio_alta!A221</f>
        <v>0</v>
      </c>
      <c r="C5336" s="69">
        <f>precio_alta!B221</f>
        <v>0</v>
      </c>
      <c r="D5336" s="69">
        <f>precio_alta!C221</f>
        <v>0</v>
      </c>
      <c r="E5336" s="69">
        <f>precio_alta!D221</f>
        <v>0</v>
      </c>
      <c r="F5336" s="69">
        <f>precio_alta!E221</f>
        <v>0</v>
      </c>
      <c r="G5336" s="69">
        <f>precio_alta!F221</f>
        <v>0</v>
      </c>
      <c r="H5336" s="69" t="s">
        <v>188</v>
      </c>
      <c r="I5336" t="s">
        <v>198</v>
      </c>
      <c r="J5336" s="69">
        <f>precio_alta!Z221</f>
        <v>0</v>
      </c>
    </row>
    <row r="5337" spans="1:10" x14ac:dyDescent="0.3">
      <c r="A5337" t="str">
        <f t="shared" si="83"/>
        <v>0Max Negocios + Ilimitado 189.90CUOTA</v>
      </c>
      <c r="B5337" s="69">
        <f>precio_alta!A222</f>
        <v>0</v>
      </c>
      <c r="C5337" s="69">
        <f>precio_alta!B222</f>
        <v>0</v>
      </c>
      <c r="D5337" s="69">
        <f>precio_alta!C222</f>
        <v>0</v>
      </c>
      <c r="E5337" s="69">
        <f>precio_alta!D222</f>
        <v>0</v>
      </c>
      <c r="F5337" s="69">
        <f>precio_alta!E222</f>
        <v>0</v>
      </c>
      <c r="G5337" s="69">
        <f>precio_alta!F222</f>
        <v>0</v>
      </c>
      <c r="H5337" s="69" t="s">
        <v>188</v>
      </c>
      <c r="I5337" t="s">
        <v>198</v>
      </c>
      <c r="J5337" s="69">
        <f>precio_alta!Z222</f>
        <v>0</v>
      </c>
    </row>
    <row r="5338" spans="1:10" x14ac:dyDescent="0.3">
      <c r="A5338" t="str">
        <f t="shared" si="83"/>
        <v>0Max Negocios + Ilimitado 189.90CUOTA</v>
      </c>
      <c r="B5338" s="69">
        <f>precio_alta!A223</f>
        <v>0</v>
      </c>
      <c r="C5338" s="69">
        <f>precio_alta!B223</f>
        <v>0</v>
      </c>
      <c r="D5338" s="69">
        <f>precio_alta!C223</f>
        <v>0</v>
      </c>
      <c r="E5338" s="69">
        <f>precio_alta!D223</f>
        <v>0</v>
      </c>
      <c r="F5338" s="69">
        <f>precio_alta!E223</f>
        <v>0</v>
      </c>
      <c r="G5338" s="69">
        <f>precio_alta!F223</f>
        <v>0</v>
      </c>
      <c r="H5338" s="69" t="s">
        <v>188</v>
      </c>
      <c r="I5338" t="s">
        <v>198</v>
      </c>
      <c r="J5338" s="69">
        <f>precio_alta!Z223</f>
        <v>0</v>
      </c>
    </row>
    <row r="5339" spans="1:10" x14ac:dyDescent="0.3">
      <c r="A5339" t="str">
        <f t="shared" si="83"/>
        <v>0Max Negocios + Ilimitado 189.90CUOTA</v>
      </c>
      <c r="B5339" s="69">
        <f>precio_alta!A224</f>
        <v>0</v>
      </c>
      <c r="C5339" s="69">
        <f>precio_alta!B224</f>
        <v>0</v>
      </c>
      <c r="D5339" s="69">
        <f>precio_alta!C224</f>
        <v>0</v>
      </c>
      <c r="E5339" s="69">
        <f>precio_alta!D224</f>
        <v>0</v>
      </c>
      <c r="F5339" s="69">
        <f>precio_alta!E224</f>
        <v>0</v>
      </c>
      <c r="G5339" s="69">
        <f>precio_alta!F224</f>
        <v>0</v>
      </c>
      <c r="H5339" s="69" t="s">
        <v>188</v>
      </c>
      <c r="I5339" t="s">
        <v>198</v>
      </c>
      <c r="J5339" s="69">
        <f>precio_alta!Z224</f>
        <v>0</v>
      </c>
    </row>
    <row r="5340" spans="1:10" x14ac:dyDescent="0.3">
      <c r="A5340" t="str">
        <f t="shared" si="83"/>
        <v>0Max Negocios + Ilimitado 189.90CUOTA</v>
      </c>
      <c r="B5340" s="69">
        <f>precio_alta!A225</f>
        <v>0</v>
      </c>
      <c r="C5340" s="69">
        <f>precio_alta!B225</f>
        <v>0</v>
      </c>
      <c r="D5340" s="69">
        <f>precio_alta!C225</f>
        <v>0</v>
      </c>
      <c r="E5340" s="69">
        <f>precio_alta!D225</f>
        <v>0</v>
      </c>
      <c r="F5340" s="69">
        <f>precio_alta!E225</f>
        <v>0</v>
      </c>
      <c r="G5340" s="69">
        <f>precio_alta!F225</f>
        <v>0</v>
      </c>
      <c r="H5340" s="69" t="s">
        <v>188</v>
      </c>
      <c r="I5340" t="s">
        <v>198</v>
      </c>
      <c r="J5340" s="69">
        <f>precio_alta!Z225</f>
        <v>0</v>
      </c>
    </row>
    <row r="5341" spans="1:10" x14ac:dyDescent="0.3">
      <c r="A5341" t="str">
        <f t="shared" si="83"/>
        <v>0Max Negocios + Ilimitado 189.90CUOTA</v>
      </c>
      <c r="B5341" s="69">
        <f>precio_alta!A226</f>
        <v>0</v>
      </c>
      <c r="C5341" s="69">
        <f>precio_alta!B226</f>
        <v>0</v>
      </c>
      <c r="D5341" s="69">
        <f>precio_alta!C226</f>
        <v>0</v>
      </c>
      <c r="E5341" s="69">
        <f>precio_alta!D226</f>
        <v>0</v>
      </c>
      <c r="F5341" s="69">
        <f>precio_alta!E226</f>
        <v>0</v>
      </c>
      <c r="G5341" s="69">
        <f>precio_alta!F226</f>
        <v>0</v>
      </c>
      <c r="H5341" s="69" t="s">
        <v>188</v>
      </c>
      <c r="I5341" t="s">
        <v>198</v>
      </c>
      <c r="J5341" s="69">
        <f>precio_alta!Z226</f>
        <v>0</v>
      </c>
    </row>
    <row r="5342" spans="1:10" x14ac:dyDescent="0.3">
      <c r="A5342" t="str">
        <f t="shared" si="83"/>
        <v>0Max Negocios + Ilimitado 189.90CUOTA</v>
      </c>
      <c r="B5342" s="69">
        <f>precio_alta!A227</f>
        <v>0</v>
      </c>
      <c r="C5342" s="69">
        <f>precio_alta!B227</f>
        <v>0</v>
      </c>
      <c r="D5342" s="69">
        <f>precio_alta!C227</f>
        <v>0</v>
      </c>
      <c r="E5342" s="69">
        <f>precio_alta!D227</f>
        <v>0</v>
      </c>
      <c r="F5342" s="69">
        <f>precio_alta!E227</f>
        <v>0</v>
      </c>
      <c r="G5342" s="69">
        <f>precio_alta!F227</f>
        <v>0</v>
      </c>
      <c r="H5342" s="69" t="s">
        <v>188</v>
      </c>
      <c r="I5342" t="s">
        <v>198</v>
      </c>
      <c r="J5342" s="69">
        <f>precio_alta!Z227</f>
        <v>0</v>
      </c>
    </row>
    <row r="5343" spans="1:10" x14ac:dyDescent="0.3">
      <c r="A5343" t="str">
        <f t="shared" si="83"/>
        <v>0Max Negocios + Ilimitado 189.90CUOTA</v>
      </c>
      <c r="B5343" s="69">
        <f>precio_alta!A228</f>
        <v>0</v>
      </c>
      <c r="C5343" s="69">
        <f>precio_alta!B228</f>
        <v>0</v>
      </c>
      <c r="D5343" s="69">
        <f>precio_alta!C228</f>
        <v>0</v>
      </c>
      <c r="E5343" s="69">
        <f>precio_alta!D228</f>
        <v>0</v>
      </c>
      <c r="F5343" s="69">
        <f>precio_alta!E228</f>
        <v>0</v>
      </c>
      <c r="G5343" s="69">
        <f>precio_alta!F228</f>
        <v>0</v>
      </c>
      <c r="H5343" s="69" t="s">
        <v>188</v>
      </c>
      <c r="I5343" t="s">
        <v>198</v>
      </c>
      <c r="J5343" s="69">
        <f>precio_alta!Z228</f>
        <v>0</v>
      </c>
    </row>
    <row r="5344" spans="1:10" x14ac:dyDescent="0.3">
      <c r="A5344" t="str">
        <f t="shared" si="83"/>
        <v>0Max Negocios + Ilimitado 189.90CUOTA</v>
      </c>
      <c r="B5344" s="69">
        <f>precio_alta!A229</f>
        <v>0</v>
      </c>
      <c r="C5344" s="69">
        <f>precio_alta!B229</f>
        <v>0</v>
      </c>
      <c r="D5344" s="69">
        <f>precio_alta!C229</f>
        <v>0</v>
      </c>
      <c r="E5344" s="69">
        <f>precio_alta!D229</f>
        <v>0</v>
      </c>
      <c r="F5344" s="69">
        <f>precio_alta!E229</f>
        <v>0</v>
      </c>
      <c r="G5344" s="69">
        <f>precio_alta!F229</f>
        <v>0</v>
      </c>
      <c r="H5344" s="69" t="s">
        <v>188</v>
      </c>
      <c r="I5344" t="s">
        <v>198</v>
      </c>
      <c r="J5344" s="69">
        <f>precio_alta!Z229</f>
        <v>0</v>
      </c>
    </row>
    <row r="5345" spans="1:10" x14ac:dyDescent="0.3">
      <c r="A5345" t="str">
        <f t="shared" si="83"/>
        <v>0Max Negocios + Ilimitado 189.90CUOTA</v>
      </c>
      <c r="B5345" s="69">
        <f>precio_alta!A230</f>
        <v>0</v>
      </c>
      <c r="C5345" s="69">
        <f>precio_alta!B230</f>
        <v>0</v>
      </c>
      <c r="D5345" s="69">
        <f>precio_alta!C230</f>
        <v>0</v>
      </c>
      <c r="E5345" s="69">
        <f>precio_alta!D230</f>
        <v>0</v>
      </c>
      <c r="F5345" s="69">
        <f>precio_alta!E230</f>
        <v>0</v>
      </c>
      <c r="G5345" s="69">
        <f>precio_alta!F230</f>
        <v>0</v>
      </c>
      <c r="H5345" s="69" t="s">
        <v>188</v>
      </c>
      <c r="I5345" t="s">
        <v>198</v>
      </c>
      <c r="J5345" s="69">
        <f>precio_alta!Z230</f>
        <v>0</v>
      </c>
    </row>
    <row r="5346" spans="1:10" x14ac:dyDescent="0.3">
      <c r="A5346" t="str">
        <f t="shared" si="83"/>
        <v>0Max Negocios + Ilimitado 189.90CUOTA</v>
      </c>
      <c r="B5346" s="69">
        <f>precio_alta!A231</f>
        <v>0</v>
      </c>
      <c r="C5346" s="69">
        <f>precio_alta!B231</f>
        <v>0</v>
      </c>
      <c r="D5346" s="69">
        <f>precio_alta!C231</f>
        <v>0</v>
      </c>
      <c r="E5346" s="69">
        <f>precio_alta!D231</f>
        <v>0</v>
      </c>
      <c r="F5346" s="69">
        <f>precio_alta!E231</f>
        <v>0</v>
      </c>
      <c r="G5346" s="69">
        <f>precio_alta!F231</f>
        <v>0</v>
      </c>
      <c r="H5346" s="69" t="s">
        <v>188</v>
      </c>
      <c r="I5346" t="s">
        <v>198</v>
      </c>
      <c r="J5346" s="69">
        <f>precio_alta!Z231</f>
        <v>0</v>
      </c>
    </row>
    <row r="5347" spans="1:10" x14ac:dyDescent="0.3">
      <c r="A5347" t="str">
        <f t="shared" si="83"/>
        <v>0Max Negocios + Ilimitado 189.90CUOTA</v>
      </c>
      <c r="B5347" s="69">
        <f>precio_alta!A232</f>
        <v>0</v>
      </c>
      <c r="C5347" s="69">
        <f>precio_alta!B232</f>
        <v>0</v>
      </c>
      <c r="D5347" s="69">
        <f>precio_alta!C232</f>
        <v>0</v>
      </c>
      <c r="E5347" s="69">
        <f>precio_alta!D232</f>
        <v>0</v>
      </c>
      <c r="F5347" s="69">
        <f>precio_alta!E232</f>
        <v>0</v>
      </c>
      <c r="G5347" s="69">
        <f>precio_alta!F232</f>
        <v>0</v>
      </c>
      <c r="H5347" s="69" t="s">
        <v>188</v>
      </c>
      <c r="I5347" t="s">
        <v>198</v>
      </c>
      <c r="J5347" s="69">
        <f>precio_alta!Z232</f>
        <v>0</v>
      </c>
    </row>
    <row r="5348" spans="1:10" x14ac:dyDescent="0.3">
      <c r="A5348" t="str">
        <f t="shared" si="83"/>
        <v>0Max Negocios + Ilimitado 189.90CUOTA</v>
      </c>
      <c r="B5348" s="69">
        <f>precio_alta!A233</f>
        <v>0</v>
      </c>
      <c r="C5348" s="69">
        <f>precio_alta!B233</f>
        <v>0</v>
      </c>
      <c r="D5348" s="69">
        <f>precio_alta!C233</f>
        <v>0</v>
      </c>
      <c r="E5348" s="69">
        <f>precio_alta!D233</f>
        <v>0</v>
      </c>
      <c r="F5348" s="69">
        <f>precio_alta!E233</f>
        <v>0</v>
      </c>
      <c r="G5348" s="69">
        <f>precio_alta!F233</f>
        <v>0</v>
      </c>
      <c r="H5348" s="69" t="s">
        <v>188</v>
      </c>
      <c r="I5348" t="s">
        <v>198</v>
      </c>
      <c r="J5348" s="69">
        <f>precio_alta!Z233</f>
        <v>0</v>
      </c>
    </row>
    <row r="5349" spans="1:10" x14ac:dyDescent="0.3">
      <c r="A5349" t="str">
        <f t="shared" si="83"/>
        <v>0Max Negocios + Ilimitado 189.90CUOTA</v>
      </c>
      <c r="B5349" s="69">
        <f>precio_alta!A234</f>
        <v>0</v>
      </c>
      <c r="C5349" s="69">
        <f>precio_alta!B234</f>
        <v>0</v>
      </c>
      <c r="D5349" s="69">
        <f>precio_alta!C234</f>
        <v>0</v>
      </c>
      <c r="E5349" s="69">
        <f>precio_alta!D234</f>
        <v>0</v>
      </c>
      <c r="F5349" s="69">
        <f>precio_alta!E234</f>
        <v>0</v>
      </c>
      <c r="G5349" s="69">
        <f>precio_alta!F234</f>
        <v>0</v>
      </c>
      <c r="H5349" s="69" t="s">
        <v>188</v>
      </c>
      <c r="I5349" t="s">
        <v>198</v>
      </c>
      <c r="J5349" s="69">
        <f>precio_alta!Z234</f>
        <v>0</v>
      </c>
    </row>
    <row r="5350" spans="1:10" x14ac:dyDescent="0.3">
      <c r="A5350" t="str">
        <f t="shared" si="83"/>
        <v>0Max Negocios + Ilimitado 189.90CUOTA</v>
      </c>
      <c r="B5350" s="69">
        <f>precio_alta!A235</f>
        <v>0</v>
      </c>
      <c r="C5350" s="69">
        <f>precio_alta!B235</f>
        <v>0</v>
      </c>
      <c r="D5350" s="69">
        <f>precio_alta!C235</f>
        <v>0</v>
      </c>
      <c r="E5350" s="69">
        <f>precio_alta!D235</f>
        <v>0</v>
      </c>
      <c r="F5350" s="69">
        <f>precio_alta!E235</f>
        <v>0</v>
      </c>
      <c r="G5350" s="69">
        <f>precio_alta!F235</f>
        <v>0</v>
      </c>
      <c r="H5350" s="69" t="s">
        <v>188</v>
      </c>
      <c r="I5350" t="s">
        <v>198</v>
      </c>
      <c r="J5350" s="69">
        <f>precio_alta!Z235</f>
        <v>0</v>
      </c>
    </row>
    <row r="5351" spans="1:10" x14ac:dyDescent="0.3">
      <c r="A5351" t="str">
        <f t="shared" si="83"/>
        <v>0Max Negocios + Ilimitado 189.90CUOTA</v>
      </c>
      <c r="B5351" s="69">
        <f>precio_alta!A236</f>
        <v>0</v>
      </c>
      <c r="C5351" s="69">
        <f>precio_alta!B236</f>
        <v>0</v>
      </c>
      <c r="D5351" s="69">
        <f>precio_alta!C236</f>
        <v>0</v>
      </c>
      <c r="E5351" s="69">
        <f>precio_alta!D236</f>
        <v>0</v>
      </c>
      <c r="F5351" s="69">
        <f>precio_alta!E236</f>
        <v>0</v>
      </c>
      <c r="G5351" s="69">
        <f>precio_alta!F236</f>
        <v>0</v>
      </c>
      <c r="H5351" s="69" t="s">
        <v>188</v>
      </c>
      <c r="I5351" t="s">
        <v>198</v>
      </c>
      <c r="J5351" s="69">
        <f>precio_alta!Z236</f>
        <v>0</v>
      </c>
    </row>
    <row r="5352" spans="1:10" x14ac:dyDescent="0.3">
      <c r="A5352" t="str">
        <f t="shared" si="83"/>
        <v>0Max Negocios + Ilimitado 189.90CUOTA</v>
      </c>
      <c r="B5352" s="69">
        <f>precio_alta!A237</f>
        <v>0</v>
      </c>
      <c r="C5352" s="69">
        <f>precio_alta!B237</f>
        <v>0</v>
      </c>
      <c r="D5352" s="69">
        <f>precio_alta!C237</f>
        <v>0</v>
      </c>
      <c r="E5352" s="69">
        <f>precio_alta!D237</f>
        <v>0</v>
      </c>
      <c r="F5352" s="69">
        <f>precio_alta!E237</f>
        <v>0</v>
      </c>
      <c r="G5352" s="69">
        <f>precio_alta!F237</f>
        <v>0</v>
      </c>
      <c r="H5352" s="69" t="s">
        <v>188</v>
      </c>
      <c r="I5352" t="s">
        <v>198</v>
      </c>
      <c r="J5352" s="69">
        <f>precio_alta!Z237</f>
        <v>0</v>
      </c>
    </row>
    <row r="5353" spans="1:10" x14ac:dyDescent="0.3">
      <c r="A5353" t="str">
        <f t="shared" si="83"/>
        <v>0Max Negocios + Ilimitado 189.90CUOTA</v>
      </c>
      <c r="B5353" s="69">
        <f>precio_alta!A238</f>
        <v>0</v>
      </c>
      <c r="C5353" s="69">
        <f>precio_alta!B238</f>
        <v>0</v>
      </c>
      <c r="D5353" s="69">
        <f>precio_alta!C238</f>
        <v>0</v>
      </c>
      <c r="E5353" s="69">
        <f>precio_alta!D238</f>
        <v>0</v>
      </c>
      <c r="F5353" s="69">
        <f>precio_alta!E238</f>
        <v>0</v>
      </c>
      <c r="G5353" s="69">
        <f>precio_alta!F238</f>
        <v>0</v>
      </c>
      <c r="H5353" s="69" t="s">
        <v>188</v>
      </c>
      <c r="I5353" t="s">
        <v>198</v>
      </c>
      <c r="J5353" s="69">
        <f>precio_alta!Z238</f>
        <v>0</v>
      </c>
    </row>
    <row r="5354" spans="1:10" x14ac:dyDescent="0.3">
      <c r="A5354" t="str">
        <f t="shared" si="83"/>
        <v>0Max Negocios + Ilimitado 189.90CUOTA</v>
      </c>
      <c r="B5354" s="69">
        <f>precio_alta!A239</f>
        <v>0</v>
      </c>
      <c r="C5354" s="69">
        <f>precio_alta!B239</f>
        <v>0</v>
      </c>
      <c r="D5354" s="69">
        <f>precio_alta!C239</f>
        <v>0</v>
      </c>
      <c r="E5354" s="69">
        <f>precio_alta!D239</f>
        <v>0</v>
      </c>
      <c r="F5354" s="69">
        <f>precio_alta!E239</f>
        <v>0</v>
      </c>
      <c r="G5354" s="69">
        <f>precio_alta!F239</f>
        <v>0</v>
      </c>
      <c r="H5354" s="69" t="s">
        <v>188</v>
      </c>
      <c r="I5354" t="s">
        <v>198</v>
      </c>
      <c r="J5354" s="69">
        <f>precio_alta!Z239</f>
        <v>0</v>
      </c>
    </row>
    <row r="5355" spans="1:10" x14ac:dyDescent="0.3">
      <c r="A5355" t="str">
        <f t="shared" si="83"/>
        <v>0Max Negocios + Ilimitado 189.90CUOTA</v>
      </c>
      <c r="B5355" s="69">
        <f>precio_alta!A240</f>
        <v>0</v>
      </c>
      <c r="C5355" s="69">
        <f>precio_alta!B240</f>
        <v>0</v>
      </c>
      <c r="D5355" s="69">
        <f>precio_alta!C240</f>
        <v>0</v>
      </c>
      <c r="E5355" s="69">
        <f>precio_alta!D240</f>
        <v>0</v>
      </c>
      <c r="F5355" s="69">
        <f>precio_alta!E240</f>
        <v>0</v>
      </c>
      <c r="G5355" s="69">
        <f>precio_alta!F240</f>
        <v>0</v>
      </c>
      <c r="H5355" s="69" t="s">
        <v>188</v>
      </c>
      <c r="I5355" t="s">
        <v>198</v>
      </c>
      <c r="J5355" s="69">
        <f>precio_alta!Z240</f>
        <v>0</v>
      </c>
    </row>
    <row r="5356" spans="1:10" x14ac:dyDescent="0.3">
      <c r="A5356" t="str">
        <f t="shared" si="83"/>
        <v>0Max Negocios + Ilimitado 189.90CUOTA</v>
      </c>
      <c r="B5356" s="69">
        <f>precio_alta!A241</f>
        <v>0</v>
      </c>
      <c r="C5356" s="69">
        <f>precio_alta!B241</f>
        <v>0</v>
      </c>
      <c r="D5356" s="69">
        <f>precio_alta!C241</f>
        <v>0</v>
      </c>
      <c r="E5356" s="69">
        <f>precio_alta!D241</f>
        <v>0</v>
      </c>
      <c r="F5356" s="69">
        <f>precio_alta!E241</f>
        <v>0</v>
      </c>
      <c r="G5356" s="69">
        <f>precio_alta!F241</f>
        <v>0</v>
      </c>
      <c r="H5356" s="69" t="s">
        <v>188</v>
      </c>
      <c r="I5356" t="s">
        <v>198</v>
      </c>
      <c r="J5356" s="69">
        <f>precio_alta!Z241</f>
        <v>0</v>
      </c>
    </row>
    <row r="5357" spans="1:10" x14ac:dyDescent="0.3">
      <c r="A5357" t="str">
        <f t="shared" si="83"/>
        <v>0Max Negocios + Ilimitado 189.90CUOTA</v>
      </c>
      <c r="B5357" s="69">
        <f>precio_alta!A242</f>
        <v>0</v>
      </c>
      <c r="C5357" s="69">
        <f>precio_alta!B242</f>
        <v>0</v>
      </c>
      <c r="D5357" s="69">
        <f>precio_alta!C242</f>
        <v>0</v>
      </c>
      <c r="E5357" s="69">
        <f>precio_alta!D242</f>
        <v>0</v>
      </c>
      <c r="F5357" s="69">
        <f>precio_alta!E242</f>
        <v>0</v>
      </c>
      <c r="G5357" s="69">
        <f>precio_alta!F242</f>
        <v>0</v>
      </c>
      <c r="H5357" s="69" t="s">
        <v>188</v>
      </c>
      <c r="I5357" t="s">
        <v>198</v>
      </c>
      <c r="J5357" s="69">
        <f>precio_alta!Z242</f>
        <v>0</v>
      </c>
    </row>
    <row r="5358" spans="1:10" x14ac:dyDescent="0.3">
      <c r="A5358" t="str">
        <f t="shared" si="83"/>
        <v>0Max Negocios + Ilimitado 189.90CUOTA</v>
      </c>
      <c r="B5358" s="69">
        <f>precio_alta!A243</f>
        <v>0</v>
      </c>
      <c r="C5358" s="69">
        <f>precio_alta!B243</f>
        <v>0</v>
      </c>
      <c r="D5358" s="69">
        <f>precio_alta!C243</f>
        <v>0</v>
      </c>
      <c r="E5358" s="69">
        <f>precio_alta!D243</f>
        <v>0</v>
      </c>
      <c r="F5358" s="69">
        <f>precio_alta!E243</f>
        <v>0</v>
      </c>
      <c r="G5358" s="69">
        <f>precio_alta!F243</f>
        <v>0</v>
      </c>
      <c r="H5358" s="69" t="s">
        <v>188</v>
      </c>
      <c r="I5358" t="s">
        <v>198</v>
      </c>
      <c r="J5358" s="69">
        <f>precio_alta!Z243</f>
        <v>0</v>
      </c>
    </row>
    <row r="5359" spans="1:10" x14ac:dyDescent="0.3">
      <c r="A5359" t="str">
        <f t="shared" si="83"/>
        <v>0Max Negocios + Ilimitado 189.90CUOTA</v>
      </c>
      <c r="B5359" s="69">
        <f>precio_alta!A244</f>
        <v>0</v>
      </c>
      <c r="C5359" s="69">
        <f>precio_alta!B244</f>
        <v>0</v>
      </c>
      <c r="D5359" s="69">
        <f>precio_alta!C244</f>
        <v>0</v>
      </c>
      <c r="E5359" s="69">
        <f>precio_alta!D244</f>
        <v>0</v>
      </c>
      <c r="F5359" s="69">
        <f>precio_alta!E244</f>
        <v>0</v>
      </c>
      <c r="G5359" s="69">
        <f>precio_alta!F244</f>
        <v>0</v>
      </c>
      <c r="H5359" s="69" t="s">
        <v>188</v>
      </c>
      <c r="I5359" t="s">
        <v>198</v>
      </c>
      <c r="J5359" s="69">
        <f>precio_alta!Z244</f>
        <v>0</v>
      </c>
    </row>
    <row r="5360" spans="1:10" x14ac:dyDescent="0.3">
      <c r="A5360" t="str">
        <f t="shared" si="83"/>
        <v>0Max Negocios + Ilimitado 189.90CUOTA</v>
      </c>
      <c r="B5360" s="69">
        <f>precio_alta!A245</f>
        <v>0</v>
      </c>
      <c r="C5360" s="69">
        <f>precio_alta!B245</f>
        <v>0</v>
      </c>
      <c r="D5360" s="69">
        <f>precio_alta!C245</f>
        <v>0</v>
      </c>
      <c r="E5360" s="69">
        <f>precio_alta!D245</f>
        <v>0</v>
      </c>
      <c r="F5360" s="69">
        <f>precio_alta!E245</f>
        <v>0</v>
      </c>
      <c r="G5360" s="69">
        <f>precio_alta!F245</f>
        <v>0</v>
      </c>
      <c r="H5360" s="69" t="s">
        <v>188</v>
      </c>
      <c r="I5360" t="s">
        <v>198</v>
      </c>
      <c r="J5360" s="69">
        <f>precio_alta!Z245</f>
        <v>0</v>
      </c>
    </row>
    <row r="5361" spans="1:10" x14ac:dyDescent="0.3">
      <c r="A5361" t="str">
        <f t="shared" si="83"/>
        <v>0Max Negocios + Ilimitado 189.90CUOTA</v>
      </c>
      <c r="B5361" s="69">
        <f>precio_alta!A246</f>
        <v>0</v>
      </c>
      <c r="C5361" s="69">
        <f>precio_alta!B246</f>
        <v>0</v>
      </c>
      <c r="D5361" s="69">
        <f>precio_alta!C246</f>
        <v>0</v>
      </c>
      <c r="E5361" s="69">
        <f>precio_alta!D246</f>
        <v>0</v>
      </c>
      <c r="F5361" s="69">
        <f>precio_alta!E246</f>
        <v>0</v>
      </c>
      <c r="G5361" s="69">
        <f>precio_alta!F246</f>
        <v>0</v>
      </c>
      <c r="H5361" s="69" t="s">
        <v>188</v>
      </c>
      <c r="I5361" t="s">
        <v>198</v>
      </c>
      <c r="J5361" s="69">
        <f>precio_alta!Z246</f>
        <v>0</v>
      </c>
    </row>
    <row r="5362" spans="1:10" x14ac:dyDescent="0.3">
      <c r="A5362" t="str">
        <f t="shared" si="83"/>
        <v>0Max Negocios + Ilimitado 189.90CUOTA</v>
      </c>
      <c r="B5362" s="69">
        <f>precio_alta!A247</f>
        <v>0</v>
      </c>
      <c r="C5362" s="69">
        <f>precio_alta!B247</f>
        <v>0</v>
      </c>
      <c r="D5362" s="69">
        <f>precio_alta!C247</f>
        <v>0</v>
      </c>
      <c r="E5362" s="69">
        <f>precio_alta!D247</f>
        <v>0</v>
      </c>
      <c r="F5362" s="69">
        <f>precio_alta!E247</f>
        <v>0</v>
      </c>
      <c r="G5362" s="69">
        <f>precio_alta!F247</f>
        <v>0</v>
      </c>
      <c r="H5362" s="69" t="s">
        <v>188</v>
      </c>
      <c r="I5362" t="s">
        <v>198</v>
      </c>
      <c r="J5362" s="69">
        <f>precio_alta!Z247</f>
        <v>0</v>
      </c>
    </row>
    <row r="5363" spans="1:10" x14ac:dyDescent="0.3">
      <c r="A5363" t="str">
        <f t="shared" si="83"/>
        <v>0Max Negocios + Ilimitado 189.90CUOTA</v>
      </c>
      <c r="B5363" s="69">
        <f>precio_alta!A248</f>
        <v>0</v>
      </c>
      <c r="C5363" s="69">
        <f>precio_alta!B248</f>
        <v>0</v>
      </c>
      <c r="D5363" s="69">
        <f>precio_alta!C248</f>
        <v>0</v>
      </c>
      <c r="E5363" s="69">
        <f>precio_alta!D248</f>
        <v>0</v>
      </c>
      <c r="F5363" s="69">
        <f>precio_alta!E248</f>
        <v>0</v>
      </c>
      <c r="G5363" s="69">
        <f>precio_alta!F248</f>
        <v>0</v>
      </c>
      <c r="H5363" s="69" t="s">
        <v>188</v>
      </c>
      <c r="I5363" t="s">
        <v>198</v>
      </c>
      <c r="J5363" s="69">
        <f>precio_alta!Z248</f>
        <v>0</v>
      </c>
    </row>
    <row r="5364" spans="1:10" x14ac:dyDescent="0.3">
      <c r="A5364" t="str">
        <f t="shared" si="83"/>
        <v>0Max Negocios + Ilimitado 189.90CUOTA</v>
      </c>
      <c r="B5364" s="69">
        <f>precio_alta!A249</f>
        <v>0</v>
      </c>
      <c r="C5364" s="69">
        <f>precio_alta!B249</f>
        <v>0</v>
      </c>
      <c r="D5364" s="69">
        <f>precio_alta!C249</f>
        <v>0</v>
      </c>
      <c r="E5364" s="69">
        <f>precio_alta!D249</f>
        <v>0</v>
      </c>
      <c r="F5364" s="69">
        <f>precio_alta!E249</f>
        <v>0</v>
      </c>
      <c r="G5364" s="69">
        <f>precio_alta!F249</f>
        <v>0</v>
      </c>
      <c r="H5364" s="69" t="s">
        <v>188</v>
      </c>
      <c r="I5364" t="s">
        <v>198</v>
      </c>
      <c r="J5364" s="69">
        <f>precio_alta!Z249</f>
        <v>0</v>
      </c>
    </row>
    <row r="5365" spans="1:10" x14ac:dyDescent="0.3">
      <c r="A5365" t="str">
        <f t="shared" si="83"/>
        <v>0Max Negocios + Ilimitado 189.90CUOTA</v>
      </c>
      <c r="B5365" s="69">
        <f>precio_alta!A250</f>
        <v>0</v>
      </c>
      <c r="C5365" s="69">
        <f>precio_alta!B250</f>
        <v>0</v>
      </c>
      <c r="D5365" s="69">
        <f>precio_alta!C250</f>
        <v>0</v>
      </c>
      <c r="E5365" s="69">
        <f>precio_alta!D250</f>
        <v>0</v>
      </c>
      <c r="F5365" s="69">
        <f>precio_alta!E250</f>
        <v>0</v>
      </c>
      <c r="G5365" s="69">
        <f>precio_alta!F250</f>
        <v>0</v>
      </c>
      <c r="H5365" s="69" t="s">
        <v>188</v>
      </c>
      <c r="I5365" t="s">
        <v>198</v>
      </c>
      <c r="J5365" s="69">
        <f>precio_alta!Z250</f>
        <v>0</v>
      </c>
    </row>
    <row r="5366" spans="1:10" x14ac:dyDescent="0.3">
      <c r="A5366" t="str">
        <f t="shared" si="83"/>
        <v>0Max Negocios + Ilimitado 189.90CUOTA</v>
      </c>
      <c r="B5366" s="69">
        <f>precio_alta!A251</f>
        <v>0</v>
      </c>
      <c r="C5366" s="69">
        <f>precio_alta!B251</f>
        <v>0</v>
      </c>
      <c r="D5366" s="69">
        <f>precio_alta!C251</f>
        <v>0</v>
      </c>
      <c r="E5366" s="69">
        <f>precio_alta!D251</f>
        <v>0</v>
      </c>
      <c r="F5366" s="69">
        <f>precio_alta!E251</f>
        <v>0</v>
      </c>
      <c r="G5366" s="69">
        <f>precio_alta!F251</f>
        <v>0</v>
      </c>
      <c r="H5366" s="69" t="s">
        <v>188</v>
      </c>
      <c r="I5366" t="s">
        <v>198</v>
      </c>
      <c r="J5366" s="69">
        <f>precio_alta!Z251</f>
        <v>0</v>
      </c>
    </row>
    <row r="5367" spans="1:10" x14ac:dyDescent="0.3">
      <c r="A5367" t="str">
        <f t="shared" si="83"/>
        <v>0Max Negocios + Ilimitado 189.90CUOTA</v>
      </c>
      <c r="B5367" s="69">
        <f>precio_alta!A252</f>
        <v>0</v>
      </c>
      <c r="C5367" s="69">
        <f>precio_alta!B252</f>
        <v>0</v>
      </c>
      <c r="D5367" s="69">
        <f>precio_alta!C252</f>
        <v>0</v>
      </c>
      <c r="E5367" s="69">
        <f>precio_alta!D252</f>
        <v>0</v>
      </c>
      <c r="F5367" s="69">
        <f>precio_alta!E252</f>
        <v>0</v>
      </c>
      <c r="G5367" s="69">
        <f>precio_alta!F252</f>
        <v>0</v>
      </c>
      <c r="H5367" s="69" t="s">
        <v>188</v>
      </c>
      <c r="I5367" t="s">
        <v>198</v>
      </c>
      <c r="J5367" s="69">
        <f>precio_alta!Z252</f>
        <v>0</v>
      </c>
    </row>
    <row r="5368" spans="1:10" x14ac:dyDescent="0.3">
      <c r="A5368" t="str">
        <f t="shared" si="83"/>
        <v>0Max Negocios + Ilimitado 189.90CUOTA</v>
      </c>
      <c r="B5368" s="69">
        <f>precio_alta!A253</f>
        <v>0</v>
      </c>
      <c r="C5368" s="69">
        <f>precio_alta!B253</f>
        <v>0</v>
      </c>
      <c r="D5368" s="69">
        <f>precio_alta!C253</f>
        <v>0</v>
      </c>
      <c r="E5368" s="69">
        <f>precio_alta!D253</f>
        <v>0</v>
      </c>
      <c r="F5368" s="69">
        <f>precio_alta!E253</f>
        <v>0</v>
      </c>
      <c r="G5368" s="69">
        <f>precio_alta!F253</f>
        <v>0</v>
      </c>
      <c r="H5368" s="69" t="s">
        <v>188</v>
      </c>
      <c r="I5368" t="s">
        <v>198</v>
      </c>
      <c r="J5368" s="69">
        <f>precio_alta!Z253</f>
        <v>0</v>
      </c>
    </row>
    <row r="5369" spans="1:10" x14ac:dyDescent="0.3">
      <c r="A5369" t="str">
        <f t="shared" si="83"/>
        <v>0Max Negocios + Ilimitado 189.90CUOTA</v>
      </c>
      <c r="B5369" s="69">
        <f>precio_alta!A254</f>
        <v>0</v>
      </c>
      <c r="C5369" s="69">
        <f>precio_alta!B254</f>
        <v>0</v>
      </c>
      <c r="D5369" s="69">
        <f>precio_alta!C254</f>
        <v>0</v>
      </c>
      <c r="E5369" s="69">
        <f>precio_alta!D254</f>
        <v>0</v>
      </c>
      <c r="F5369" s="69">
        <f>precio_alta!E254</f>
        <v>0</v>
      </c>
      <c r="G5369" s="69">
        <f>precio_alta!F254</f>
        <v>0</v>
      </c>
      <c r="H5369" s="69" t="s">
        <v>188</v>
      </c>
      <c r="I5369" t="s">
        <v>198</v>
      </c>
      <c r="J5369" s="69">
        <f>precio_alta!Z254</f>
        <v>0</v>
      </c>
    </row>
    <row r="5370" spans="1:10" x14ac:dyDescent="0.3">
      <c r="A5370" t="str">
        <f t="shared" si="83"/>
        <v>0Max Negocios + Ilimitado 189.90CUOTA</v>
      </c>
      <c r="B5370" s="69">
        <f>precio_alta!A255</f>
        <v>0</v>
      </c>
      <c r="C5370" s="69">
        <f>precio_alta!B255</f>
        <v>0</v>
      </c>
      <c r="D5370" s="69">
        <f>precio_alta!C255</f>
        <v>0</v>
      </c>
      <c r="E5370" s="69">
        <f>precio_alta!D255</f>
        <v>0</v>
      </c>
      <c r="F5370" s="69">
        <f>precio_alta!E255</f>
        <v>0</v>
      </c>
      <c r="G5370" s="69">
        <f>precio_alta!F255</f>
        <v>0</v>
      </c>
      <c r="H5370" s="69" t="s">
        <v>188</v>
      </c>
      <c r="I5370" t="s">
        <v>198</v>
      </c>
      <c r="J5370" s="69">
        <f>precio_alta!Z255</f>
        <v>0</v>
      </c>
    </row>
    <row r="5371" spans="1:10" x14ac:dyDescent="0.3">
      <c r="A5371" t="str">
        <f t="shared" si="83"/>
        <v>APPLE IPHONE 15 128GBMax Negocios + Ilimitado 289.90CUOTA</v>
      </c>
      <c r="B5371" s="69" t="str">
        <f>precio_alta!A3</f>
        <v>Corriente</v>
      </c>
      <c r="C5371" s="69" t="str">
        <f>precio_alta!B3</f>
        <v>5G</v>
      </c>
      <c r="D5371" s="69" t="str">
        <f>precio_alta!C3</f>
        <v>APPLE</v>
      </c>
      <c r="E5371" s="69" t="str">
        <f>precio_alta!D3</f>
        <v>APPLE IPHONE 15 128GB</v>
      </c>
      <c r="F5371" s="69">
        <f>precio_alta!E3</f>
        <v>3769</v>
      </c>
      <c r="G5371" s="69" t="str">
        <f>precio_alta!F3</f>
        <v>iOS</v>
      </c>
      <c r="H5371" s="69" t="s">
        <v>188</v>
      </c>
      <c r="I5371" t="s">
        <v>199</v>
      </c>
      <c r="J5371" s="69">
        <f>precio_alta!Z3</f>
        <v>3875</v>
      </c>
    </row>
    <row r="5372" spans="1:10" x14ac:dyDescent="0.3">
      <c r="A5372" t="str">
        <f t="shared" si="83"/>
        <v>APPLE IPHONE 15 256GBMax Negocios + Ilimitado 289.90CUOTA</v>
      </c>
      <c r="B5372" s="69" t="str">
        <f>precio_alta!A4</f>
        <v>Corriente</v>
      </c>
      <c r="C5372" s="69" t="str">
        <f>precio_alta!B4</f>
        <v>5G</v>
      </c>
      <c r="D5372" s="69" t="str">
        <f>precio_alta!C4</f>
        <v>APPLE</v>
      </c>
      <c r="E5372" s="69" t="str">
        <f>precio_alta!D4</f>
        <v>APPLE IPHONE 15 256GB</v>
      </c>
      <c r="F5372" s="69">
        <f>precio_alta!E4</f>
        <v>5029</v>
      </c>
      <c r="G5372" s="69" t="str">
        <f>precio_alta!F4</f>
        <v>iOS</v>
      </c>
      <c r="H5372" s="69" t="s">
        <v>188</v>
      </c>
      <c r="I5372" t="s">
        <v>199</v>
      </c>
      <c r="J5372" s="69">
        <f>precio_alta!Z4</f>
        <v>5171</v>
      </c>
    </row>
    <row r="5373" spans="1:10" x14ac:dyDescent="0.3">
      <c r="A5373" t="str">
        <f t="shared" si="83"/>
        <v>APPLE IPHONE 16 128GBMax Negocios + Ilimitado 289.90CUOTA</v>
      </c>
      <c r="B5373" s="69" t="str">
        <f>precio_alta!A5</f>
        <v>Corriente</v>
      </c>
      <c r="C5373" s="69" t="str">
        <f>precio_alta!B5</f>
        <v>5G</v>
      </c>
      <c r="D5373" s="69" t="str">
        <f>precio_alta!C5</f>
        <v>APPLE</v>
      </c>
      <c r="E5373" s="69" t="str">
        <f>precio_alta!D5</f>
        <v>APPLE IPHONE 16 128GB</v>
      </c>
      <c r="F5373" s="69">
        <f>precio_alta!E5</f>
        <v>4399</v>
      </c>
      <c r="G5373" s="69" t="str">
        <f>precio_alta!F5</f>
        <v>iOS</v>
      </c>
      <c r="H5373" s="69" t="s">
        <v>188</v>
      </c>
      <c r="I5373" t="s">
        <v>199</v>
      </c>
      <c r="J5373" s="69">
        <f>precio_alta!Z5</f>
        <v>4523</v>
      </c>
    </row>
    <row r="5374" spans="1:10" x14ac:dyDescent="0.3">
      <c r="A5374" t="str">
        <f t="shared" si="83"/>
        <v>APPLE IPHONE 16 PRO 1TBMax Negocios + Ilimitado 289.90CUOTA</v>
      </c>
      <c r="B5374" s="69" t="str">
        <f>precio_alta!A6</f>
        <v>Corriente</v>
      </c>
      <c r="C5374" s="69" t="str">
        <f>precio_alta!B6</f>
        <v>5G</v>
      </c>
      <c r="D5374" s="69" t="str">
        <f>precio_alta!C6</f>
        <v>APPLE</v>
      </c>
      <c r="E5374" s="69" t="str">
        <f>precio_alta!D6</f>
        <v>APPLE IPHONE 16 PRO 1TB</v>
      </c>
      <c r="F5374" s="69">
        <f>precio_alta!E6</f>
        <v>9419</v>
      </c>
      <c r="G5374" s="69" t="str">
        <f>precio_alta!F6</f>
        <v>iOS</v>
      </c>
      <c r="H5374" s="69" t="s">
        <v>188</v>
      </c>
      <c r="I5374" t="s">
        <v>199</v>
      </c>
      <c r="J5374" s="69">
        <f>precio_alta!Z6</f>
        <v>9707</v>
      </c>
    </row>
    <row r="5375" spans="1:10" x14ac:dyDescent="0.3">
      <c r="A5375" t="str">
        <f t="shared" si="83"/>
        <v>APPLE IPHONE 16 PRO 512GBMax Negocios + Ilimitado 289.90CUOTA</v>
      </c>
      <c r="B5375" s="69" t="str">
        <f>precio_alta!A7</f>
        <v>Corriente</v>
      </c>
      <c r="C5375" s="69" t="str">
        <f>precio_alta!B7</f>
        <v>5G</v>
      </c>
      <c r="D5375" s="69" t="str">
        <f>precio_alta!C7</f>
        <v>APPLE</v>
      </c>
      <c r="E5375" s="69" t="str">
        <f>precio_alta!D7</f>
        <v>APPLE IPHONE 16 PRO 512GB</v>
      </c>
      <c r="F5375" s="69">
        <f>precio_alta!E7</f>
        <v>8169</v>
      </c>
      <c r="G5375" s="69" t="str">
        <f>precio_alta!F7</f>
        <v>iOS</v>
      </c>
      <c r="H5375" s="69" t="s">
        <v>188</v>
      </c>
      <c r="I5375" t="s">
        <v>199</v>
      </c>
      <c r="J5375" s="69">
        <f>precio_alta!Z7</f>
        <v>8411</v>
      </c>
    </row>
    <row r="5376" spans="1:10" x14ac:dyDescent="0.3">
      <c r="A5376" t="str">
        <f t="shared" si="83"/>
        <v>APPLE IPHONE 16 PRO MAX 1TBMax Negocios + Ilimitado 289.90CUOTA</v>
      </c>
      <c r="B5376" s="69" t="str">
        <f>precio_alta!A8</f>
        <v>Corriente</v>
      </c>
      <c r="C5376" s="69" t="str">
        <f>precio_alta!B8</f>
        <v>5G</v>
      </c>
      <c r="D5376" s="69" t="str">
        <f>precio_alta!C8</f>
        <v>APPLE</v>
      </c>
      <c r="E5376" s="69" t="str">
        <f>precio_alta!D8</f>
        <v>APPLE IPHONE 16 PRO MAX 1TB</v>
      </c>
      <c r="F5376" s="69">
        <f>precio_alta!E8</f>
        <v>10049</v>
      </c>
      <c r="G5376" s="69" t="str">
        <f>precio_alta!F8</f>
        <v>iOS</v>
      </c>
      <c r="H5376" s="69" t="s">
        <v>188</v>
      </c>
      <c r="I5376" t="s">
        <v>199</v>
      </c>
      <c r="J5376" s="69">
        <f>precio_alta!Z8</f>
        <v>10355</v>
      </c>
    </row>
    <row r="5377" spans="1:10" x14ac:dyDescent="0.3">
      <c r="A5377" t="str">
        <f t="shared" si="83"/>
        <v>APPLE IPHONE 16 PRO MAX 512GBMax Negocios + Ilimitado 289.90CUOTA</v>
      </c>
      <c r="B5377" s="69" t="str">
        <f>precio_alta!A9</f>
        <v>Corriente</v>
      </c>
      <c r="C5377" s="69" t="str">
        <f>precio_alta!B9</f>
        <v>5G</v>
      </c>
      <c r="D5377" s="69" t="str">
        <f>precio_alta!C9</f>
        <v>APPLE</v>
      </c>
      <c r="E5377" s="69" t="str">
        <f>precio_alta!D9</f>
        <v>APPLE IPHONE 16 PRO MAX 512GB</v>
      </c>
      <c r="F5377" s="69">
        <f>precio_alta!E9</f>
        <v>8799</v>
      </c>
      <c r="G5377" s="69" t="str">
        <f>precio_alta!F9</f>
        <v>iOS</v>
      </c>
      <c r="H5377" s="69" t="s">
        <v>188</v>
      </c>
      <c r="I5377" t="s">
        <v>199</v>
      </c>
      <c r="J5377" s="69">
        <f>precio_alta!Z9</f>
        <v>9059</v>
      </c>
    </row>
    <row r="5378" spans="1:10" x14ac:dyDescent="0.3">
      <c r="A5378" t="str">
        <f t="shared" si="83"/>
        <v>APPLE IPHONE 16e 128GBMax Negocios + Ilimitado 289.90CUOTA</v>
      </c>
      <c r="B5378" s="69" t="str">
        <f>precio_alta!A10</f>
        <v>Corriente</v>
      </c>
      <c r="C5378" s="69" t="str">
        <f>precio_alta!B10</f>
        <v>5G</v>
      </c>
      <c r="D5378" s="69" t="str">
        <f>precio_alta!C10</f>
        <v>APPLE</v>
      </c>
      <c r="E5378" s="69" t="str">
        <f>precio_alta!D10</f>
        <v>APPLE IPHONE 16e 128GB</v>
      </c>
      <c r="F5378" s="69">
        <f>precio_alta!E10</f>
        <v>3119</v>
      </c>
      <c r="G5378" s="69" t="str">
        <f>precio_alta!F10</f>
        <v>iOS</v>
      </c>
      <c r="H5378" s="69" t="s">
        <v>188</v>
      </c>
      <c r="I5378" t="s">
        <v>199</v>
      </c>
      <c r="J5378" s="69">
        <f>precio_alta!Z10</f>
        <v>3203</v>
      </c>
    </row>
    <row r="5379" spans="1:10" x14ac:dyDescent="0.3">
      <c r="A5379" t="str">
        <f t="shared" ref="A5379:A5442" si="84">CONCATENATE(E5379,I5379,H5379)</f>
        <v>APPLE IPHONE 17 256GBMax Negocios + Ilimitado 289.90CUOTA</v>
      </c>
      <c r="B5379" s="69" t="str">
        <f>precio_alta!A11</f>
        <v>Corriente</v>
      </c>
      <c r="C5379" s="69" t="str">
        <f>precio_alta!B11</f>
        <v>5G</v>
      </c>
      <c r="D5379" s="69" t="str">
        <f>precio_alta!C11</f>
        <v>APPLE</v>
      </c>
      <c r="E5379" s="69" t="str">
        <f>precio_alta!D11</f>
        <v>APPLE IPHONE 17 256GB</v>
      </c>
      <c r="F5379" s="69">
        <f>precio_alta!E11</f>
        <v>5029</v>
      </c>
      <c r="G5379" s="69" t="str">
        <f>precio_alta!F11</f>
        <v>iOS</v>
      </c>
      <c r="H5379" s="69" t="s">
        <v>188</v>
      </c>
      <c r="I5379" t="s">
        <v>199</v>
      </c>
      <c r="J5379" s="69">
        <f>precio_alta!Z11</f>
        <v>5171</v>
      </c>
    </row>
    <row r="5380" spans="1:10" x14ac:dyDescent="0.3">
      <c r="A5380" t="str">
        <f t="shared" si="84"/>
        <v>APPLE IPHONE 17 512GBMax Negocios + Ilimitado 289.90CUOTA</v>
      </c>
      <c r="B5380" s="69" t="str">
        <f>precio_alta!A12</f>
        <v>Corriente</v>
      </c>
      <c r="C5380" s="69" t="str">
        <f>precio_alta!B12</f>
        <v>5G</v>
      </c>
      <c r="D5380" s="69" t="str">
        <f>precio_alta!C12</f>
        <v>APPLE</v>
      </c>
      <c r="E5380" s="69" t="str">
        <f>precio_alta!D12</f>
        <v>APPLE IPHONE 17 512GB</v>
      </c>
      <c r="F5380" s="69">
        <f>precio_alta!E12</f>
        <v>6279</v>
      </c>
      <c r="G5380" s="69" t="str">
        <f>precio_alta!F12</f>
        <v>iOS</v>
      </c>
      <c r="H5380" s="69" t="s">
        <v>188</v>
      </c>
      <c r="I5380" t="s">
        <v>199</v>
      </c>
      <c r="J5380" s="69">
        <f>precio_alta!Z12</f>
        <v>6467</v>
      </c>
    </row>
    <row r="5381" spans="1:10" x14ac:dyDescent="0.3">
      <c r="A5381" t="str">
        <f t="shared" si="84"/>
        <v>APPLE IPHONE 17 PRO 1TBMax Negocios + Ilimitado 289.90CUOTA</v>
      </c>
      <c r="B5381" s="69" t="str">
        <f>precio_alta!A13</f>
        <v>Corriente</v>
      </c>
      <c r="C5381" s="69" t="str">
        <f>precio_alta!B13</f>
        <v>5G</v>
      </c>
      <c r="D5381" s="69" t="str">
        <f>precio_alta!C13</f>
        <v>APPLE</v>
      </c>
      <c r="E5381" s="69" t="str">
        <f>precio_alta!D13</f>
        <v>APPLE IPHONE 17 PRO 1TB</v>
      </c>
      <c r="F5381" s="69">
        <f>precio_alta!E13</f>
        <v>9419</v>
      </c>
      <c r="G5381" s="69" t="str">
        <f>precio_alta!F13</f>
        <v>iOS</v>
      </c>
      <c r="H5381" s="69" t="s">
        <v>188</v>
      </c>
      <c r="I5381" t="s">
        <v>199</v>
      </c>
      <c r="J5381" s="69">
        <f>precio_alta!Z13</f>
        <v>9707</v>
      </c>
    </row>
    <row r="5382" spans="1:10" x14ac:dyDescent="0.3">
      <c r="A5382" t="str">
        <f t="shared" si="84"/>
        <v>APPLE IPHONE 17 PRO 256GBMax Negocios + Ilimitado 289.90CUOTA</v>
      </c>
      <c r="B5382" s="69" t="str">
        <f>precio_alta!A14</f>
        <v>Corriente</v>
      </c>
      <c r="C5382" s="69" t="str">
        <f>precio_alta!B14</f>
        <v>5G</v>
      </c>
      <c r="D5382" s="69" t="str">
        <f>precio_alta!C14</f>
        <v>APPLE</v>
      </c>
      <c r="E5382" s="69" t="str">
        <f>precio_alta!D14</f>
        <v>APPLE IPHONE 17 PRO 256GB</v>
      </c>
      <c r="F5382" s="69">
        <f>precio_alta!E14</f>
        <v>6909</v>
      </c>
      <c r="G5382" s="69" t="str">
        <f>precio_alta!F14</f>
        <v>iOS</v>
      </c>
      <c r="H5382" s="69" t="s">
        <v>188</v>
      </c>
      <c r="I5382" t="s">
        <v>199</v>
      </c>
      <c r="J5382" s="69">
        <f>precio_alta!Z14</f>
        <v>7115</v>
      </c>
    </row>
    <row r="5383" spans="1:10" x14ac:dyDescent="0.3">
      <c r="A5383" t="str">
        <f t="shared" si="84"/>
        <v>APPLE IPHONE 17 PRO 512GBMax Negocios + Ilimitado 289.90CUOTA</v>
      </c>
      <c r="B5383" s="69" t="str">
        <f>precio_alta!A15</f>
        <v>Corriente</v>
      </c>
      <c r="C5383" s="69" t="str">
        <f>precio_alta!B15</f>
        <v>5G</v>
      </c>
      <c r="D5383" s="69" t="str">
        <f>precio_alta!C15</f>
        <v>APPLE</v>
      </c>
      <c r="E5383" s="69" t="str">
        <f>precio_alta!D15</f>
        <v>APPLE IPHONE 17 PRO 512GB</v>
      </c>
      <c r="F5383" s="69">
        <f>precio_alta!E15</f>
        <v>8169</v>
      </c>
      <c r="G5383" s="69" t="str">
        <f>precio_alta!F15</f>
        <v>iOS</v>
      </c>
      <c r="H5383" s="69" t="s">
        <v>188</v>
      </c>
      <c r="I5383" t="s">
        <v>199</v>
      </c>
      <c r="J5383" s="69">
        <f>precio_alta!Z15</f>
        <v>8411</v>
      </c>
    </row>
    <row r="5384" spans="1:10" x14ac:dyDescent="0.3">
      <c r="A5384" t="str">
        <f t="shared" si="84"/>
        <v>APPLE IPHONE 17 PRO MAX 1TBMax Negocios + Ilimitado 289.90CUOTA</v>
      </c>
      <c r="B5384" s="69" t="str">
        <f>precio_alta!A16</f>
        <v>Corriente</v>
      </c>
      <c r="C5384" s="69" t="str">
        <f>precio_alta!B16</f>
        <v>5G</v>
      </c>
      <c r="D5384" s="69" t="str">
        <f>precio_alta!C16</f>
        <v>APPLE</v>
      </c>
      <c r="E5384" s="69" t="str">
        <f>precio_alta!D16</f>
        <v>APPLE IPHONE 17 PRO MAX 1TB</v>
      </c>
      <c r="F5384" s="69">
        <f>precio_alta!E16</f>
        <v>10049</v>
      </c>
      <c r="G5384" s="69" t="str">
        <f>precio_alta!F16</f>
        <v>iOS</v>
      </c>
      <c r="H5384" s="69" t="s">
        <v>188</v>
      </c>
      <c r="I5384" t="s">
        <v>199</v>
      </c>
      <c r="J5384" s="69">
        <f>precio_alta!Z16</f>
        <v>10355</v>
      </c>
    </row>
    <row r="5385" spans="1:10" x14ac:dyDescent="0.3">
      <c r="A5385" t="str">
        <f t="shared" si="84"/>
        <v>APPLE IPHONE 17 PRO MAX 256GBMax Negocios + Ilimitado 289.90CUOTA</v>
      </c>
      <c r="B5385" s="69" t="str">
        <f>precio_alta!A17</f>
        <v>Corriente</v>
      </c>
      <c r="C5385" s="69" t="str">
        <f>precio_alta!B17</f>
        <v>5G</v>
      </c>
      <c r="D5385" s="69" t="str">
        <f>precio_alta!C17</f>
        <v>APPLE</v>
      </c>
      <c r="E5385" s="69" t="str">
        <f>precio_alta!D17</f>
        <v>APPLE IPHONE 17 PRO MAX 256GB</v>
      </c>
      <c r="F5385" s="69">
        <f>precio_alta!E17</f>
        <v>7539</v>
      </c>
      <c r="G5385" s="69" t="str">
        <f>precio_alta!F17</f>
        <v>iOS</v>
      </c>
      <c r="H5385" s="69" t="s">
        <v>188</v>
      </c>
      <c r="I5385" t="s">
        <v>199</v>
      </c>
      <c r="J5385" s="69">
        <f>precio_alta!Z17</f>
        <v>7763</v>
      </c>
    </row>
    <row r="5386" spans="1:10" x14ac:dyDescent="0.3">
      <c r="A5386" t="str">
        <f t="shared" si="84"/>
        <v>APPLE IPHONE 17 PRO MAX 2TBMax Negocios + Ilimitado 289.90CUOTA</v>
      </c>
      <c r="B5386" s="69" t="str">
        <f>precio_alta!A18</f>
        <v>Corriente</v>
      </c>
      <c r="C5386" s="69" t="str">
        <f>precio_alta!B18</f>
        <v>5G</v>
      </c>
      <c r="D5386" s="69" t="str">
        <f>precio_alta!C18</f>
        <v>APPLE</v>
      </c>
      <c r="E5386" s="69" t="str">
        <f>precio_alta!D18</f>
        <v>APPLE IPHONE 17 PRO MAX 2TB</v>
      </c>
      <c r="F5386" s="69">
        <f>precio_alta!E18</f>
        <v>12569</v>
      </c>
      <c r="G5386" s="69" t="str">
        <f>precio_alta!F18</f>
        <v>iOS</v>
      </c>
      <c r="H5386" s="69" t="s">
        <v>188</v>
      </c>
      <c r="I5386" t="s">
        <v>199</v>
      </c>
      <c r="J5386" s="69">
        <f>precio_alta!Z18</f>
        <v>12935</v>
      </c>
    </row>
    <row r="5387" spans="1:10" x14ac:dyDescent="0.3">
      <c r="A5387" t="str">
        <f t="shared" si="84"/>
        <v>APPLE IPHONE 17 PRO MAX 512GBMax Negocios + Ilimitado 289.90CUOTA</v>
      </c>
      <c r="B5387" s="69" t="str">
        <f>precio_alta!A19</f>
        <v>Corriente</v>
      </c>
      <c r="C5387" s="69" t="str">
        <f>precio_alta!B19</f>
        <v>5G</v>
      </c>
      <c r="D5387" s="69" t="str">
        <f>precio_alta!C19</f>
        <v>APPLE</v>
      </c>
      <c r="E5387" s="69" t="str">
        <f>precio_alta!D19</f>
        <v>APPLE IPHONE 17 PRO MAX 512GB</v>
      </c>
      <c r="F5387" s="69">
        <f>precio_alta!E19</f>
        <v>8799</v>
      </c>
      <c r="G5387" s="69" t="str">
        <f>precio_alta!F19</f>
        <v>iOS</v>
      </c>
      <c r="H5387" s="69" t="s">
        <v>188</v>
      </c>
      <c r="I5387" t="s">
        <v>199</v>
      </c>
      <c r="J5387" s="69">
        <f>precio_alta!Z19</f>
        <v>9059</v>
      </c>
    </row>
    <row r="5388" spans="1:10" x14ac:dyDescent="0.3">
      <c r="A5388" t="str">
        <f t="shared" si="84"/>
        <v>APPLE IPHONE 17E 256GBMax Negocios + Ilimitado 289.90CUOTA</v>
      </c>
      <c r="B5388" s="69" t="str">
        <f>precio_alta!A20</f>
        <v>Corriente</v>
      </c>
      <c r="C5388" s="69" t="str">
        <f>precio_alta!B20</f>
        <v>5G</v>
      </c>
      <c r="D5388" s="69" t="str">
        <f>precio_alta!C20</f>
        <v>APPLE</v>
      </c>
      <c r="E5388" s="69" t="str">
        <f>precio_alta!D20</f>
        <v>APPLE IPHONE 17E 256GB</v>
      </c>
      <c r="F5388" s="69">
        <f>precio_alta!E20</f>
        <v>3769</v>
      </c>
      <c r="G5388" s="69" t="str">
        <f>precio_alta!F20</f>
        <v>iOS</v>
      </c>
      <c r="H5388" s="69" t="s">
        <v>188</v>
      </c>
      <c r="I5388" t="s">
        <v>199</v>
      </c>
      <c r="J5388" s="69">
        <f>precio_alta!Z20</f>
        <v>3875</v>
      </c>
    </row>
    <row r="5389" spans="1:10" x14ac:dyDescent="0.3">
      <c r="A5389" t="str">
        <f t="shared" si="84"/>
        <v>HONOR 400 512GB 5GMax Negocios + Ilimitado 289.90CUOTA</v>
      </c>
      <c r="B5389" s="69" t="str">
        <f>precio_alta!A21</f>
        <v>Corriente</v>
      </c>
      <c r="C5389" s="69" t="str">
        <f>precio_alta!B21</f>
        <v>5G</v>
      </c>
      <c r="D5389" s="69" t="str">
        <f>precio_alta!C21</f>
        <v>HONOR</v>
      </c>
      <c r="E5389" s="69" t="str">
        <f>precio_alta!D21</f>
        <v>HONOR 400 512GB 5G</v>
      </c>
      <c r="F5389" s="69">
        <f>precio_alta!E21</f>
        <v>2099</v>
      </c>
      <c r="G5389" s="69" t="str">
        <f>precio_alta!F21</f>
        <v>Android</v>
      </c>
      <c r="H5389" s="69" t="s">
        <v>188</v>
      </c>
      <c r="I5389" t="s">
        <v>199</v>
      </c>
      <c r="J5389" s="69">
        <f>precio_alta!Z21</f>
        <v>2159</v>
      </c>
    </row>
    <row r="5390" spans="1:10" x14ac:dyDescent="0.3">
      <c r="A5390" t="str">
        <f t="shared" si="84"/>
        <v>HONOR 400 LITE 256GB 5GMax Negocios + Ilimitado 289.90CUOTA</v>
      </c>
      <c r="B5390" s="69" t="str">
        <f>precio_alta!A22</f>
        <v>Corriente</v>
      </c>
      <c r="C5390" s="69" t="str">
        <f>precio_alta!B22</f>
        <v>5G</v>
      </c>
      <c r="D5390" s="69" t="str">
        <f>precio_alta!C22</f>
        <v>HONOR</v>
      </c>
      <c r="E5390" s="69" t="str">
        <f>precio_alta!D22</f>
        <v>HONOR 400 LITE 256GB 5G</v>
      </c>
      <c r="F5390" s="69">
        <f>precio_alta!E22</f>
        <v>1519</v>
      </c>
      <c r="G5390" s="69" t="str">
        <f>precio_alta!F22</f>
        <v>Android</v>
      </c>
      <c r="H5390" s="69" t="s">
        <v>188</v>
      </c>
      <c r="I5390" t="s">
        <v>199</v>
      </c>
      <c r="J5390" s="69">
        <f>precio_alta!Z22</f>
        <v>1559</v>
      </c>
    </row>
    <row r="5391" spans="1:10" x14ac:dyDescent="0.3">
      <c r="A5391" t="str">
        <f t="shared" si="84"/>
        <v>HONOR 400 PRO 512GB 5GMax Negocios + Ilimitado 289.90CUOTA</v>
      </c>
      <c r="B5391" s="69" t="str">
        <f>precio_alta!A23</f>
        <v>Corriente</v>
      </c>
      <c r="C5391" s="69" t="str">
        <f>precio_alta!B23</f>
        <v>5G</v>
      </c>
      <c r="D5391" s="69" t="str">
        <f>precio_alta!C23</f>
        <v>HONOR</v>
      </c>
      <c r="E5391" s="69" t="str">
        <f>precio_alta!D23</f>
        <v>HONOR 400 PRO 512GB 5G</v>
      </c>
      <c r="F5391" s="69">
        <f>precio_alta!E23</f>
        <v>3349</v>
      </c>
      <c r="G5391" s="69" t="str">
        <f>precio_alta!F23</f>
        <v>Android</v>
      </c>
      <c r="H5391" s="69" t="s">
        <v>188</v>
      </c>
      <c r="I5391" t="s">
        <v>199</v>
      </c>
      <c r="J5391" s="69">
        <f>precio_alta!Z23</f>
        <v>3443</v>
      </c>
    </row>
    <row r="5392" spans="1:10" x14ac:dyDescent="0.3">
      <c r="A5392" t="str">
        <f t="shared" si="84"/>
        <v>HONOR 600 512GB 5GMax Negocios + Ilimitado 289.90CUOTA</v>
      </c>
      <c r="B5392" s="69" t="str">
        <f>precio_alta!A24</f>
        <v>Corriente</v>
      </c>
      <c r="C5392" s="69" t="str">
        <f>precio_alta!B24</f>
        <v>5G</v>
      </c>
      <c r="D5392" s="69" t="str">
        <f>precio_alta!C24</f>
        <v>HONOR</v>
      </c>
      <c r="E5392" s="69" t="str">
        <f>precio_alta!D24</f>
        <v>HONOR 600 512GB 5G</v>
      </c>
      <c r="F5392" s="69">
        <f>precio_alta!E24</f>
        <v>2959</v>
      </c>
      <c r="G5392" s="69" t="str">
        <f>precio_alta!F24</f>
        <v>Android</v>
      </c>
      <c r="H5392" s="69" t="s">
        <v>188</v>
      </c>
      <c r="I5392" t="s">
        <v>199</v>
      </c>
      <c r="J5392" s="69">
        <f>precio_alta!Z24</f>
        <v>3047</v>
      </c>
    </row>
    <row r="5393" spans="1:10" x14ac:dyDescent="0.3">
      <c r="A5393" t="str">
        <f t="shared" si="84"/>
        <v>HONOR 600 PRO 512GB 5GMax Negocios + Ilimitado 289.90CUOTA</v>
      </c>
      <c r="B5393" s="69" t="str">
        <f>precio_alta!A25</f>
        <v>Corriente</v>
      </c>
      <c r="C5393" s="69" t="str">
        <f>precio_alta!B25</f>
        <v>5G</v>
      </c>
      <c r="D5393" s="69" t="str">
        <f>precio_alta!C25</f>
        <v>HONOR</v>
      </c>
      <c r="E5393" s="69" t="str">
        <f>precio_alta!D25</f>
        <v>HONOR 600 PRO 512GB 5G</v>
      </c>
      <c r="F5393" s="69">
        <f>precio_alta!E25</f>
        <v>3909</v>
      </c>
      <c r="G5393" s="69" t="str">
        <f>precio_alta!F25</f>
        <v>Android</v>
      </c>
      <c r="H5393" s="69" t="s">
        <v>188</v>
      </c>
      <c r="I5393" t="s">
        <v>199</v>
      </c>
      <c r="J5393" s="69">
        <f>precio_alta!Z25</f>
        <v>4019</v>
      </c>
    </row>
    <row r="5394" spans="1:10" x14ac:dyDescent="0.3">
      <c r="A5394" t="str">
        <f t="shared" si="84"/>
        <v>HONOR 600 SMART 256GB 5GMax Negocios + Ilimitado 289.90CUOTA</v>
      </c>
      <c r="B5394" s="69" t="str">
        <f>precio_alta!A26</f>
        <v>Corriente</v>
      </c>
      <c r="C5394" s="69" t="str">
        <f>precio_alta!B26</f>
        <v>5G</v>
      </c>
      <c r="D5394" s="69" t="str">
        <f>precio_alta!C26</f>
        <v>HONOR</v>
      </c>
      <c r="E5394" s="69" t="str">
        <f>precio_alta!D26</f>
        <v>HONOR 600 SMART 256GB 5G</v>
      </c>
      <c r="F5394" s="69">
        <f>precio_alta!E26</f>
        <v>1659</v>
      </c>
      <c r="G5394" s="69" t="str">
        <f>precio_alta!F26</f>
        <v>Android</v>
      </c>
      <c r="H5394" s="69" t="s">
        <v>188</v>
      </c>
      <c r="I5394" t="s">
        <v>199</v>
      </c>
      <c r="J5394" s="69">
        <f>precio_alta!Z26</f>
        <v>1703</v>
      </c>
    </row>
    <row r="5395" spans="1:10" x14ac:dyDescent="0.3">
      <c r="A5395" t="str">
        <f t="shared" si="84"/>
        <v>HONOR 600E 512GB 5GMax Negocios + Ilimitado 289.90CUOTA</v>
      </c>
      <c r="B5395" s="69" t="str">
        <f>precio_alta!A27</f>
        <v>Corriente</v>
      </c>
      <c r="C5395" s="69" t="str">
        <f>precio_alta!B27</f>
        <v>5G</v>
      </c>
      <c r="D5395" s="69" t="str">
        <f>precio_alta!C27</f>
        <v>HONOR</v>
      </c>
      <c r="E5395" s="69" t="str">
        <f>precio_alta!D27</f>
        <v>HONOR 600E 512GB 5G</v>
      </c>
      <c r="F5395" s="69">
        <f>precio_alta!E27</f>
        <v>2149</v>
      </c>
      <c r="G5395" s="69" t="str">
        <f>precio_alta!F27</f>
        <v>Android</v>
      </c>
      <c r="H5395" s="69" t="s">
        <v>188</v>
      </c>
      <c r="I5395" t="s">
        <v>199</v>
      </c>
      <c r="J5395" s="69">
        <f>precio_alta!Z27</f>
        <v>2207</v>
      </c>
    </row>
    <row r="5396" spans="1:10" x14ac:dyDescent="0.3">
      <c r="A5396" t="str">
        <f t="shared" si="84"/>
        <v>HONOR 70 256GBMax Negocios + Ilimitado 289.90CUOTA</v>
      </c>
      <c r="B5396" s="69" t="str">
        <f>precio_alta!A28</f>
        <v>Corriente</v>
      </c>
      <c r="C5396" s="69" t="str">
        <f>precio_alta!B28</f>
        <v>5G</v>
      </c>
      <c r="D5396" s="69" t="str">
        <f>precio_alta!C28</f>
        <v>HONOR</v>
      </c>
      <c r="E5396" s="69" t="str">
        <f>precio_alta!D28</f>
        <v>HONOR 70 256GB</v>
      </c>
      <c r="F5396" s="69">
        <f>precio_alta!E28</f>
        <v>2859</v>
      </c>
      <c r="G5396" s="69" t="str">
        <f>precio_alta!F28</f>
        <v>Android</v>
      </c>
      <c r="H5396" s="69" t="s">
        <v>188</v>
      </c>
      <c r="I5396" t="s">
        <v>199</v>
      </c>
      <c r="J5396" s="69">
        <f>precio_alta!Z28</f>
        <v>2951</v>
      </c>
    </row>
    <row r="5397" spans="1:10" x14ac:dyDescent="0.3">
      <c r="A5397" t="str">
        <f t="shared" si="84"/>
        <v>HONOR MAGIC 7 LITE 512GB 5GMax Negocios + Ilimitado 289.90CUOTA</v>
      </c>
      <c r="B5397" s="69" t="str">
        <f>precio_alta!A29</f>
        <v>Corriente</v>
      </c>
      <c r="C5397" s="69" t="str">
        <f>precio_alta!B29</f>
        <v>5G</v>
      </c>
      <c r="D5397" s="69" t="str">
        <f>precio_alta!C29</f>
        <v>HONOR</v>
      </c>
      <c r="E5397" s="69" t="str">
        <f>precio_alta!D29</f>
        <v>HONOR MAGIC 7 LITE 512GB 5G</v>
      </c>
      <c r="F5397" s="69">
        <f>precio_alta!E29</f>
        <v>1849</v>
      </c>
      <c r="G5397" s="69" t="str">
        <f>precio_alta!F29</f>
        <v>Android</v>
      </c>
      <c r="H5397" s="69" t="s">
        <v>188</v>
      </c>
      <c r="I5397" t="s">
        <v>199</v>
      </c>
      <c r="J5397" s="69">
        <f>precio_alta!Z29</f>
        <v>1907</v>
      </c>
    </row>
    <row r="5398" spans="1:10" x14ac:dyDescent="0.3">
      <c r="A5398" t="str">
        <f t="shared" si="84"/>
        <v>HONOR MAGIC 8 LITE 512GB 5GMax Negocios + Ilimitado 289.90CUOTA</v>
      </c>
      <c r="B5398" s="69" t="str">
        <f>precio_alta!A30</f>
        <v>Corriente</v>
      </c>
      <c r="C5398" s="69" t="str">
        <f>precio_alta!B30</f>
        <v>5G</v>
      </c>
      <c r="D5398" s="69" t="str">
        <f>precio_alta!C30</f>
        <v>HONOR</v>
      </c>
      <c r="E5398" s="69" t="str">
        <f>precio_alta!D30</f>
        <v>HONOR MAGIC 8 LITE 512GB 5G</v>
      </c>
      <c r="F5398" s="69">
        <f>precio_alta!E30</f>
        <v>1779</v>
      </c>
      <c r="G5398" s="69" t="str">
        <f>precio_alta!F30</f>
        <v>Android</v>
      </c>
      <c r="H5398" s="69" t="s">
        <v>188</v>
      </c>
      <c r="I5398" t="s">
        <v>199</v>
      </c>
      <c r="J5398" s="69">
        <f>precio_alta!Z30</f>
        <v>1823</v>
      </c>
    </row>
    <row r="5399" spans="1:10" x14ac:dyDescent="0.3">
      <c r="A5399" t="str">
        <f t="shared" si="84"/>
        <v>HONOR MAGIC 8 PRO 512GB 5GMax Negocios + Ilimitado 289.90CUOTA</v>
      </c>
      <c r="B5399" s="69" t="str">
        <f>precio_alta!A31</f>
        <v>Corriente</v>
      </c>
      <c r="C5399" s="69" t="str">
        <f>precio_alta!B31</f>
        <v>5G</v>
      </c>
      <c r="D5399" s="69" t="str">
        <f>precio_alta!C31</f>
        <v>HONOR</v>
      </c>
      <c r="E5399" s="69" t="str">
        <f>precio_alta!D31</f>
        <v>HONOR MAGIC 8 PRO 512GB 5G</v>
      </c>
      <c r="F5399" s="69">
        <f>precio_alta!E31</f>
        <v>5789</v>
      </c>
      <c r="G5399" s="69" t="str">
        <f>precio_alta!F31</f>
        <v>Android</v>
      </c>
      <c r="H5399" s="69" t="s">
        <v>188</v>
      </c>
      <c r="I5399" t="s">
        <v>199</v>
      </c>
      <c r="J5399" s="69">
        <f>precio_alta!Z31</f>
        <v>5963</v>
      </c>
    </row>
    <row r="5400" spans="1:10" x14ac:dyDescent="0.3">
      <c r="A5400" t="str">
        <f t="shared" si="84"/>
        <v>HONOR X5C 128GBMax Negocios + Ilimitado 289.90CUOTA</v>
      </c>
      <c r="B5400" s="69" t="str">
        <f>precio_alta!A32</f>
        <v>Corriente</v>
      </c>
      <c r="C5400" s="69" t="str">
        <f>precio_alta!B32</f>
        <v>4G</v>
      </c>
      <c r="D5400" s="69" t="str">
        <f>precio_alta!C32</f>
        <v>HONOR</v>
      </c>
      <c r="E5400" s="69" t="str">
        <f>precio_alta!D32</f>
        <v>HONOR X5C 128GB</v>
      </c>
      <c r="F5400" s="69">
        <f>precio_alta!E32</f>
        <v>399</v>
      </c>
      <c r="G5400" s="69" t="str">
        <f>precio_alta!F32</f>
        <v>Android</v>
      </c>
      <c r="H5400" s="69" t="s">
        <v>188</v>
      </c>
      <c r="I5400" t="s">
        <v>199</v>
      </c>
      <c r="J5400" s="69">
        <f>precio_alta!Z32</f>
        <v>407</v>
      </c>
    </row>
    <row r="5401" spans="1:10" x14ac:dyDescent="0.3">
      <c r="A5401" t="str">
        <f t="shared" si="84"/>
        <v>HONOR X5C PLUS 256GBMax Negocios + Ilimitado 289.90CUOTA</v>
      </c>
      <c r="B5401" s="69" t="str">
        <f>precio_alta!A33</f>
        <v>Corriente</v>
      </c>
      <c r="C5401" s="69" t="str">
        <f>precio_alta!B33</f>
        <v>4G</v>
      </c>
      <c r="D5401" s="69" t="str">
        <f>precio_alta!C33</f>
        <v>HONOR</v>
      </c>
      <c r="E5401" s="69" t="str">
        <f>precio_alta!D33</f>
        <v>HONOR X5C PLUS 256GB</v>
      </c>
      <c r="F5401" s="69">
        <f>precio_alta!E33</f>
        <v>499</v>
      </c>
      <c r="G5401" s="69" t="str">
        <f>precio_alta!F33</f>
        <v>Android</v>
      </c>
      <c r="H5401" s="69" t="s">
        <v>188</v>
      </c>
      <c r="I5401" t="s">
        <v>199</v>
      </c>
      <c r="J5401" s="69">
        <f>precio_alta!Z33</f>
        <v>515</v>
      </c>
    </row>
    <row r="5402" spans="1:10" x14ac:dyDescent="0.3">
      <c r="A5402" t="str">
        <f t="shared" si="84"/>
        <v>HONOR X5D 128GBMax Negocios + Ilimitado 289.90CUOTA</v>
      </c>
      <c r="B5402" s="69" t="str">
        <f>precio_alta!A34</f>
        <v>Corriente</v>
      </c>
      <c r="C5402" s="69" t="str">
        <f>precio_alta!B34</f>
        <v>4G</v>
      </c>
      <c r="D5402" s="69" t="str">
        <f>precio_alta!C34</f>
        <v>HONOR</v>
      </c>
      <c r="E5402" s="69" t="str">
        <f>precio_alta!D34</f>
        <v>HONOR X5D 128GB</v>
      </c>
      <c r="F5402" s="69">
        <f>precio_alta!E34</f>
        <v>449</v>
      </c>
      <c r="G5402" s="69" t="str">
        <f>precio_alta!F34</f>
        <v>Android</v>
      </c>
      <c r="H5402" s="69" t="s">
        <v>188</v>
      </c>
      <c r="I5402" t="s">
        <v>199</v>
      </c>
      <c r="J5402" s="69">
        <f>precio_alta!Z34</f>
        <v>467</v>
      </c>
    </row>
    <row r="5403" spans="1:10" x14ac:dyDescent="0.3">
      <c r="A5403" t="str">
        <f t="shared" si="84"/>
        <v>HONOR X5D 256GBMax Negocios + Ilimitado 289.90CUOTA</v>
      </c>
      <c r="B5403" s="69" t="str">
        <f>precio_alta!A35</f>
        <v>Corriente</v>
      </c>
      <c r="C5403" s="69" t="str">
        <f>precio_alta!B35</f>
        <v>4G</v>
      </c>
      <c r="D5403" s="69" t="str">
        <f>precio_alta!C35</f>
        <v>HONOR</v>
      </c>
      <c r="E5403" s="69" t="str">
        <f>precio_alta!D35</f>
        <v>HONOR X5D 256GB</v>
      </c>
      <c r="F5403" s="69">
        <f>precio_alta!E35</f>
        <v>589</v>
      </c>
      <c r="G5403" s="69" t="str">
        <f>precio_alta!F35</f>
        <v>Android</v>
      </c>
      <c r="H5403" s="69" t="s">
        <v>188</v>
      </c>
      <c r="I5403" t="s">
        <v>199</v>
      </c>
      <c r="J5403" s="69">
        <f>precio_alta!Z35</f>
        <v>599</v>
      </c>
    </row>
    <row r="5404" spans="1:10" x14ac:dyDescent="0.3">
      <c r="A5404" t="str">
        <f t="shared" si="84"/>
        <v>HONOR X6C 256GBMax Negocios + Ilimitado 289.90CUOTA</v>
      </c>
      <c r="B5404" s="69" t="str">
        <f>precio_alta!A36</f>
        <v>Corriente</v>
      </c>
      <c r="C5404" s="69" t="str">
        <f>precio_alta!B36</f>
        <v>4G</v>
      </c>
      <c r="D5404" s="69" t="str">
        <f>precio_alta!C36</f>
        <v>HONOR</v>
      </c>
      <c r="E5404" s="69" t="str">
        <f>precio_alta!D36</f>
        <v>HONOR X6C 256GB</v>
      </c>
      <c r="F5404" s="69">
        <f>precio_alta!E36</f>
        <v>699</v>
      </c>
      <c r="G5404" s="69" t="str">
        <f>precio_alta!F36</f>
        <v>Android</v>
      </c>
      <c r="H5404" s="69" t="s">
        <v>188</v>
      </c>
      <c r="I5404" t="s">
        <v>199</v>
      </c>
      <c r="J5404" s="69">
        <f>precio_alta!Z36</f>
        <v>719</v>
      </c>
    </row>
    <row r="5405" spans="1:10" x14ac:dyDescent="0.3">
      <c r="A5405" t="str">
        <f t="shared" si="84"/>
        <v>HONOR X6D 256GB 5GMax Negocios + Ilimitado 289.90CUOTA</v>
      </c>
      <c r="B5405" s="69" t="str">
        <f>precio_alta!A37</f>
        <v>Corriente</v>
      </c>
      <c r="C5405" s="69" t="str">
        <f>precio_alta!B37</f>
        <v>5G</v>
      </c>
      <c r="D5405" s="69" t="str">
        <f>precio_alta!C37</f>
        <v>HONOR</v>
      </c>
      <c r="E5405" s="69" t="str">
        <f>precio_alta!D37</f>
        <v>HONOR X6D 256GB 5G</v>
      </c>
      <c r="F5405" s="69">
        <f>precio_alta!E37</f>
        <v>829</v>
      </c>
      <c r="G5405" s="69" t="str">
        <f>precio_alta!F37</f>
        <v>Android</v>
      </c>
      <c r="H5405" s="69" t="s">
        <v>188</v>
      </c>
      <c r="I5405" t="s">
        <v>199</v>
      </c>
      <c r="J5405" s="69">
        <f>precio_alta!Z37</f>
        <v>851</v>
      </c>
    </row>
    <row r="5406" spans="1:10" x14ac:dyDescent="0.3">
      <c r="A5406" t="str">
        <f t="shared" si="84"/>
        <v>HONOR X7D 256GB 5GMax Negocios + Ilimitado 289.90CUOTA</v>
      </c>
      <c r="B5406" s="69" t="str">
        <f>precio_alta!A38</f>
        <v>Corriente</v>
      </c>
      <c r="C5406" s="69" t="str">
        <f>precio_alta!B38</f>
        <v>5G</v>
      </c>
      <c r="D5406" s="69" t="str">
        <f>precio_alta!C38</f>
        <v>HONOR</v>
      </c>
      <c r="E5406" s="69" t="str">
        <f>precio_alta!D38</f>
        <v>HONOR X7D 256GB 5G</v>
      </c>
      <c r="F5406" s="69">
        <f>precio_alta!E38</f>
        <v>879</v>
      </c>
      <c r="G5406" s="69" t="str">
        <f>precio_alta!F38</f>
        <v>Android</v>
      </c>
      <c r="H5406" s="69" t="s">
        <v>188</v>
      </c>
      <c r="I5406" t="s">
        <v>199</v>
      </c>
      <c r="J5406" s="69">
        <f>precio_alta!Z38</f>
        <v>911</v>
      </c>
    </row>
    <row r="5407" spans="1:10" x14ac:dyDescent="0.3">
      <c r="A5407" t="str">
        <f t="shared" si="84"/>
        <v>HONOR X7E PLUS 256GB 5GMax Negocios + Ilimitado 289.90CUOTA</v>
      </c>
      <c r="B5407" s="69" t="str">
        <f>precio_alta!A39</f>
        <v>Corriente</v>
      </c>
      <c r="C5407" s="69" t="str">
        <f>precio_alta!B39</f>
        <v>5G</v>
      </c>
      <c r="D5407" s="69" t="str">
        <f>precio_alta!C39</f>
        <v>HONOR</v>
      </c>
      <c r="E5407" s="69" t="str">
        <f>precio_alta!D39</f>
        <v>HONOR X7E PLUS 256GB 5G</v>
      </c>
      <c r="F5407" s="69">
        <f>precio_alta!E39</f>
        <v>1179</v>
      </c>
      <c r="G5407" s="69" t="str">
        <f>precio_alta!F39</f>
        <v>Android</v>
      </c>
      <c r="H5407" s="69" t="s">
        <v>188</v>
      </c>
      <c r="I5407" t="s">
        <v>199</v>
      </c>
      <c r="J5407" s="69">
        <f>precio_alta!Z39</f>
        <v>1223</v>
      </c>
    </row>
    <row r="5408" spans="1:10" x14ac:dyDescent="0.3">
      <c r="A5408" t="str">
        <f t="shared" si="84"/>
        <v>HONOR X8C 256GB 5GMax Negocios + Ilimitado 289.90CUOTA</v>
      </c>
      <c r="B5408" s="69" t="str">
        <f>precio_alta!A40</f>
        <v>Corriente</v>
      </c>
      <c r="C5408" s="69" t="str">
        <f>precio_alta!B40</f>
        <v>5G</v>
      </c>
      <c r="D5408" s="69" t="str">
        <f>precio_alta!C40</f>
        <v>HONOR</v>
      </c>
      <c r="E5408" s="69" t="str">
        <f>precio_alta!D40</f>
        <v>HONOR X8C 256GB 5G</v>
      </c>
      <c r="F5408" s="69">
        <f>precio_alta!E40</f>
        <v>1189</v>
      </c>
      <c r="G5408" s="69" t="str">
        <f>precio_alta!F40</f>
        <v>Android</v>
      </c>
      <c r="H5408" s="69" t="s">
        <v>188</v>
      </c>
      <c r="I5408" t="s">
        <v>199</v>
      </c>
      <c r="J5408" s="69">
        <f>precio_alta!Z40</f>
        <v>1223</v>
      </c>
    </row>
    <row r="5409" spans="1:10" x14ac:dyDescent="0.3">
      <c r="A5409" t="str">
        <f t="shared" si="84"/>
        <v>HUAWEI WATCH KIDS 4 PROMax Negocios + Ilimitado 289.90CUOTA</v>
      </c>
      <c r="B5409" s="69" t="str">
        <f>precio_alta!A41</f>
        <v>Corriente</v>
      </c>
      <c r="C5409" s="69" t="str">
        <f>precio_alta!B41</f>
        <v>4G</v>
      </c>
      <c r="D5409" s="69" t="str">
        <f>precio_alta!C41</f>
        <v>HUAWEI</v>
      </c>
      <c r="E5409" s="69" t="str">
        <f>precio_alta!D41</f>
        <v>HUAWEI WATCH KIDS 4 PRO</v>
      </c>
      <c r="F5409" s="69">
        <f>precio_alta!E41</f>
        <v>649</v>
      </c>
      <c r="G5409" s="69" t="str">
        <f>precio_alta!F41</f>
        <v>Android</v>
      </c>
      <c r="H5409" s="69" t="s">
        <v>188</v>
      </c>
      <c r="I5409" t="s">
        <v>199</v>
      </c>
      <c r="J5409" s="69">
        <f>precio_alta!Z41</f>
        <v>671</v>
      </c>
    </row>
    <row r="5410" spans="1:10" x14ac:dyDescent="0.3">
      <c r="A5410" t="str">
        <f t="shared" si="84"/>
        <v>MOTOROLA MOTO EDGE 60 512GB 5GMax Negocios + Ilimitado 289.90CUOTA</v>
      </c>
      <c r="B5410" s="69" t="str">
        <f>precio_alta!A42</f>
        <v>Corriente</v>
      </c>
      <c r="C5410" s="69" t="str">
        <f>precio_alta!B42</f>
        <v>5G</v>
      </c>
      <c r="D5410" s="69" t="str">
        <f>precio_alta!C42</f>
        <v>MOTOROLA</v>
      </c>
      <c r="E5410" s="69" t="str">
        <f>precio_alta!D42</f>
        <v>MOTOROLA MOTO EDGE 60 512GB 5G</v>
      </c>
      <c r="F5410" s="69">
        <f>precio_alta!E42</f>
        <v>1989</v>
      </c>
      <c r="G5410" s="69" t="str">
        <f>precio_alta!F42</f>
        <v>Android</v>
      </c>
      <c r="H5410" s="69" t="s">
        <v>188</v>
      </c>
      <c r="I5410" t="s">
        <v>199</v>
      </c>
      <c r="J5410" s="69">
        <f>precio_alta!Z42</f>
        <v>2051</v>
      </c>
    </row>
    <row r="5411" spans="1:10" x14ac:dyDescent="0.3">
      <c r="A5411" t="str">
        <f t="shared" si="84"/>
        <v>MOTOROLA MOTO EDGE 60 FUSION 256GB 5GMax Negocios + Ilimitado 289.90CUOTA</v>
      </c>
      <c r="B5411" s="69" t="str">
        <f>precio_alta!A43</f>
        <v>Corriente</v>
      </c>
      <c r="C5411" s="69" t="str">
        <f>precio_alta!B43</f>
        <v>5G</v>
      </c>
      <c r="D5411" s="69" t="str">
        <f>precio_alta!C43</f>
        <v>MOTOROLA</v>
      </c>
      <c r="E5411" s="69" t="str">
        <f>precio_alta!D43</f>
        <v>MOTOROLA MOTO EDGE 60 FUSION 256GB 5G</v>
      </c>
      <c r="F5411" s="69">
        <f>precio_alta!E43</f>
        <v>1439</v>
      </c>
      <c r="G5411" s="69" t="str">
        <f>precio_alta!F43</f>
        <v>Android</v>
      </c>
      <c r="H5411" s="69" t="s">
        <v>188</v>
      </c>
      <c r="I5411" t="s">
        <v>199</v>
      </c>
      <c r="J5411" s="69">
        <f>precio_alta!Z43</f>
        <v>1487</v>
      </c>
    </row>
    <row r="5412" spans="1:10" x14ac:dyDescent="0.3">
      <c r="A5412" t="str">
        <f t="shared" si="84"/>
        <v>MOTOROLA MOTO EDGE 60 PRO 512GB 5GMax Negocios + Ilimitado 289.90CUOTA</v>
      </c>
      <c r="B5412" s="69" t="str">
        <f>precio_alta!A44</f>
        <v>Corriente</v>
      </c>
      <c r="C5412" s="69" t="str">
        <f>precio_alta!B44</f>
        <v>5G</v>
      </c>
      <c r="D5412" s="69" t="str">
        <f>precio_alta!C44</f>
        <v>MOTOROLA</v>
      </c>
      <c r="E5412" s="69" t="str">
        <f>precio_alta!D44</f>
        <v>MOTOROLA MOTO EDGE 60 PRO 512GB 5G</v>
      </c>
      <c r="F5412" s="69">
        <f>precio_alta!E44</f>
        <v>2649</v>
      </c>
      <c r="G5412" s="69" t="str">
        <f>precio_alta!F44</f>
        <v>Android</v>
      </c>
      <c r="H5412" s="69" t="s">
        <v>188</v>
      </c>
      <c r="I5412" t="s">
        <v>199</v>
      </c>
      <c r="J5412" s="69">
        <f>precio_alta!Z44</f>
        <v>2723</v>
      </c>
    </row>
    <row r="5413" spans="1:10" x14ac:dyDescent="0.3">
      <c r="A5413" t="str">
        <f t="shared" si="84"/>
        <v>MOTOROLA MOTO EDGE 70 512GB 5GMax Negocios + Ilimitado 289.90CUOTA</v>
      </c>
      <c r="B5413" s="69" t="str">
        <f>precio_alta!A45</f>
        <v>Corriente</v>
      </c>
      <c r="C5413" s="69" t="str">
        <f>precio_alta!B45</f>
        <v>5G</v>
      </c>
      <c r="D5413" s="69" t="str">
        <f>precio_alta!C45</f>
        <v>MOTOROLA</v>
      </c>
      <c r="E5413" s="69" t="str">
        <f>precio_alta!D45</f>
        <v>MOTOROLA MOTO EDGE 70 512GB 5G</v>
      </c>
      <c r="F5413" s="69">
        <f>precio_alta!E45</f>
        <v>2549</v>
      </c>
      <c r="G5413" s="69" t="str">
        <f>precio_alta!F45</f>
        <v>Android</v>
      </c>
      <c r="H5413" s="69" t="s">
        <v>188</v>
      </c>
      <c r="I5413" t="s">
        <v>199</v>
      </c>
      <c r="J5413" s="69">
        <f>precio_alta!Z45</f>
        <v>2615</v>
      </c>
    </row>
    <row r="5414" spans="1:10" x14ac:dyDescent="0.3">
      <c r="A5414" t="str">
        <f t="shared" si="84"/>
        <v>MOTOROLA MOTO EDGE 70 FUSION 256GB 5GMax Negocios + Ilimitado 289.90CUOTA</v>
      </c>
      <c r="B5414" s="69" t="str">
        <f>precio_alta!A46</f>
        <v>Corriente</v>
      </c>
      <c r="C5414" s="69" t="str">
        <f>precio_alta!B46</f>
        <v>5G</v>
      </c>
      <c r="D5414" s="69" t="str">
        <f>precio_alta!C46</f>
        <v>MOTOROLA</v>
      </c>
      <c r="E5414" s="69" t="str">
        <f>precio_alta!D46</f>
        <v>MOTOROLA MOTO EDGE 70 FUSION 256GB 5G</v>
      </c>
      <c r="F5414" s="69">
        <f>precio_alta!E46</f>
        <v>1899</v>
      </c>
      <c r="G5414" s="69" t="str">
        <f>precio_alta!F46</f>
        <v>Android</v>
      </c>
      <c r="H5414" s="69" t="s">
        <v>188</v>
      </c>
      <c r="I5414" t="s">
        <v>199</v>
      </c>
      <c r="J5414" s="69">
        <f>precio_alta!Z46</f>
        <v>1955</v>
      </c>
    </row>
    <row r="5415" spans="1:10" x14ac:dyDescent="0.3">
      <c r="A5415" t="str">
        <f t="shared" si="84"/>
        <v>MOTOROLA MOTO EDGE 70 PRO 512GB 5GMax Negocios + Ilimitado 289.90CUOTA</v>
      </c>
      <c r="B5415" s="69" t="str">
        <f>precio_alta!A47</f>
        <v>Corriente</v>
      </c>
      <c r="C5415" s="69" t="str">
        <f>precio_alta!B47</f>
        <v>5G</v>
      </c>
      <c r="D5415" s="69" t="str">
        <f>precio_alta!C47</f>
        <v>MOTOROLA</v>
      </c>
      <c r="E5415" s="69" t="str">
        <f>precio_alta!D47</f>
        <v>MOTOROLA MOTO EDGE 70 PRO 512GB 5G</v>
      </c>
      <c r="F5415" s="69">
        <f>precio_alta!E47</f>
        <v>3619</v>
      </c>
      <c r="G5415" s="69" t="str">
        <f>precio_alta!F47</f>
        <v>Android</v>
      </c>
      <c r="H5415" s="69" t="s">
        <v>188</v>
      </c>
      <c r="I5415" t="s">
        <v>199</v>
      </c>
      <c r="J5415" s="69">
        <f>precio_alta!Z47</f>
        <v>3731</v>
      </c>
    </row>
    <row r="5416" spans="1:10" x14ac:dyDescent="0.3">
      <c r="A5416" t="str">
        <f t="shared" si="84"/>
        <v>MOTOROLA MOTO G06 128GBMax Negocios + Ilimitado 289.90CUOTA</v>
      </c>
      <c r="B5416" s="69" t="str">
        <f>precio_alta!A48</f>
        <v>Corriente</v>
      </c>
      <c r="C5416" s="69" t="str">
        <f>precio_alta!B48</f>
        <v>4G</v>
      </c>
      <c r="D5416" s="69" t="str">
        <f>precio_alta!C48</f>
        <v>MOTOROLA</v>
      </c>
      <c r="E5416" s="69" t="str">
        <f>precio_alta!D48</f>
        <v>MOTOROLA MOTO G06 128GB</v>
      </c>
      <c r="F5416" s="69">
        <f>precio_alta!E48</f>
        <v>619</v>
      </c>
      <c r="G5416" s="69" t="str">
        <f>precio_alta!F48</f>
        <v>Android</v>
      </c>
      <c r="H5416" s="69" t="s">
        <v>188</v>
      </c>
      <c r="I5416" t="s">
        <v>199</v>
      </c>
      <c r="J5416" s="69">
        <f>precio_alta!Z48</f>
        <v>635</v>
      </c>
    </row>
    <row r="5417" spans="1:10" x14ac:dyDescent="0.3">
      <c r="A5417" t="str">
        <f t="shared" si="84"/>
        <v>MOTOROLA MOTO G06 256GBMax Negocios + Ilimitado 289.90CUOTA</v>
      </c>
      <c r="B5417" s="69" t="str">
        <f>precio_alta!A49</f>
        <v>Corriente</v>
      </c>
      <c r="C5417" s="69" t="str">
        <f>precio_alta!B49</f>
        <v>4G</v>
      </c>
      <c r="D5417" s="69" t="str">
        <f>precio_alta!C49</f>
        <v>MOTOROLA</v>
      </c>
      <c r="E5417" s="69" t="str">
        <f>precio_alta!D49</f>
        <v>MOTOROLA MOTO G06 256GB</v>
      </c>
      <c r="F5417" s="69">
        <f>precio_alta!E49</f>
        <v>649</v>
      </c>
      <c r="G5417" s="69" t="str">
        <f>precio_alta!F49</f>
        <v>Android</v>
      </c>
      <c r="H5417" s="69" t="s">
        <v>188</v>
      </c>
      <c r="I5417" t="s">
        <v>199</v>
      </c>
      <c r="J5417" s="69">
        <f>precio_alta!Z49</f>
        <v>671</v>
      </c>
    </row>
    <row r="5418" spans="1:10" x14ac:dyDescent="0.3">
      <c r="A5418" t="str">
        <f t="shared" si="84"/>
        <v>MOTOROLA MOTO G15 256GBMax Negocios + Ilimitado 289.90CUOTA</v>
      </c>
      <c r="B5418" s="69" t="str">
        <f>precio_alta!A50</f>
        <v>Corriente</v>
      </c>
      <c r="C5418" s="69" t="str">
        <f>precio_alta!B50</f>
        <v>4G</v>
      </c>
      <c r="D5418" s="69" t="str">
        <f>precio_alta!C50</f>
        <v>MOTOROLA</v>
      </c>
      <c r="E5418" s="69" t="str">
        <f>precio_alta!D50</f>
        <v>MOTOROLA MOTO G15 256GB</v>
      </c>
      <c r="F5418" s="69">
        <f>precio_alta!E50</f>
        <v>719</v>
      </c>
      <c r="G5418" s="69" t="str">
        <f>precio_alta!F50</f>
        <v>Android</v>
      </c>
      <c r="H5418" s="69" t="s">
        <v>188</v>
      </c>
      <c r="I5418" t="s">
        <v>199</v>
      </c>
      <c r="J5418" s="69">
        <f>precio_alta!Z50</f>
        <v>731</v>
      </c>
    </row>
    <row r="5419" spans="1:10" x14ac:dyDescent="0.3">
      <c r="A5419" t="str">
        <f t="shared" si="84"/>
        <v>MOTOROLA MOTO G17 256GBMax Negocios + Ilimitado 289.90CUOTA</v>
      </c>
      <c r="B5419" s="69" t="str">
        <f>precio_alta!A51</f>
        <v>Corriente</v>
      </c>
      <c r="C5419" s="69" t="str">
        <f>precio_alta!B51</f>
        <v>4G</v>
      </c>
      <c r="D5419" s="69" t="str">
        <f>precio_alta!C51</f>
        <v>MOTOROLA</v>
      </c>
      <c r="E5419" s="69" t="str">
        <f>precio_alta!D51</f>
        <v>MOTOROLA MOTO G17 256GB</v>
      </c>
      <c r="F5419" s="69">
        <f>precio_alta!E51</f>
        <v>779</v>
      </c>
      <c r="G5419" s="69" t="str">
        <f>precio_alta!F51</f>
        <v>Android</v>
      </c>
      <c r="H5419" s="69" t="s">
        <v>188</v>
      </c>
      <c r="I5419" t="s">
        <v>199</v>
      </c>
      <c r="J5419" s="69">
        <f>precio_alta!Z51</f>
        <v>803</v>
      </c>
    </row>
    <row r="5420" spans="1:10" x14ac:dyDescent="0.3">
      <c r="A5420" t="str">
        <f t="shared" si="84"/>
        <v>MOTOROLA MOTO G47 128GB 5GMax Negocios + Ilimitado 289.90CUOTA</v>
      </c>
      <c r="B5420" s="69" t="str">
        <f>precio_alta!A52</f>
        <v>Corriente</v>
      </c>
      <c r="C5420" s="69" t="str">
        <f>precio_alta!B52</f>
        <v>5G</v>
      </c>
      <c r="D5420" s="69" t="str">
        <f>precio_alta!C52</f>
        <v>MOTOROLA</v>
      </c>
      <c r="E5420" s="69" t="str">
        <f>precio_alta!D52</f>
        <v>MOTOROLA MOTO G47 128GB 5G</v>
      </c>
      <c r="F5420" s="69">
        <f>precio_alta!E52</f>
        <v>949</v>
      </c>
      <c r="G5420" s="69" t="str">
        <f>precio_alta!F52</f>
        <v>Android</v>
      </c>
      <c r="H5420" s="69" t="s">
        <v>188</v>
      </c>
      <c r="I5420" t="s">
        <v>199</v>
      </c>
      <c r="J5420" s="69">
        <f>precio_alta!Z52</f>
        <v>983</v>
      </c>
    </row>
    <row r="5421" spans="1:10" x14ac:dyDescent="0.3">
      <c r="A5421" t="str">
        <f t="shared" si="84"/>
        <v>MOTOROLA MOTO G56 256GB 5GMax Negocios + Ilimitado 289.90CUOTA</v>
      </c>
      <c r="B5421" s="69" t="str">
        <f>precio_alta!A53</f>
        <v>Corriente</v>
      </c>
      <c r="C5421" s="69" t="str">
        <f>precio_alta!B53</f>
        <v>5G</v>
      </c>
      <c r="D5421" s="69" t="str">
        <f>precio_alta!C53</f>
        <v>MOTOROLA</v>
      </c>
      <c r="E5421" s="69" t="str">
        <f>precio_alta!D53</f>
        <v>MOTOROLA MOTO G56 256GB 5G</v>
      </c>
      <c r="F5421" s="69">
        <f>precio_alta!E53</f>
        <v>969</v>
      </c>
      <c r="G5421" s="69" t="str">
        <f>precio_alta!F53</f>
        <v>Android</v>
      </c>
      <c r="H5421" s="69" t="s">
        <v>188</v>
      </c>
      <c r="I5421" t="s">
        <v>199</v>
      </c>
      <c r="J5421" s="69">
        <f>precio_alta!Z53</f>
        <v>995</v>
      </c>
    </row>
    <row r="5422" spans="1:10" x14ac:dyDescent="0.3">
      <c r="A5422" t="str">
        <f t="shared" si="84"/>
        <v>MOTOROLA MOTO G67 256GB 5GMax Negocios + Ilimitado 289.90CUOTA</v>
      </c>
      <c r="B5422" s="69" t="str">
        <f>precio_alta!A54</f>
        <v>Corriente</v>
      </c>
      <c r="C5422" s="69" t="str">
        <f>precio_alta!B54</f>
        <v>5G</v>
      </c>
      <c r="D5422" s="69" t="str">
        <f>precio_alta!C54</f>
        <v>MOTOROLA</v>
      </c>
      <c r="E5422" s="69" t="str">
        <f>precio_alta!D54</f>
        <v>MOTOROLA MOTO G67 256GB 5G</v>
      </c>
      <c r="F5422" s="69">
        <f>precio_alta!E54</f>
        <v>1269</v>
      </c>
      <c r="G5422" s="69" t="str">
        <f>precio_alta!F54</f>
        <v>Android</v>
      </c>
      <c r="H5422" s="69" t="s">
        <v>188</v>
      </c>
      <c r="I5422" t="s">
        <v>199</v>
      </c>
      <c r="J5422" s="69">
        <f>precio_alta!Z54</f>
        <v>1307</v>
      </c>
    </row>
    <row r="5423" spans="1:10" x14ac:dyDescent="0.3">
      <c r="A5423" t="str">
        <f t="shared" si="84"/>
        <v>MOTOROLA MOTO G77 256GB 5GMax Negocios + Ilimitado 289.90CUOTA</v>
      </c>
      <c r="B5423" s="69" t="str">
        <f>precio_alta!A55</f>
        <v>Corriente</v>
      </c>
      <c r="C5423" s="69" t="str">
        <f>precio_alta!B55</f>
        <v>5G</v>
      </c>
      <c r="D5423" s="69" t="str">
        <f>precio_alta!C55</f>
        <v>MOTOROLA</v>
      </c>
      <c r="E5423" s="69" t="str">
        <f>precio_alta!D55</f>
        <v>MOTOROLA MOTO G77 256GB 5G</v>
      </c>
      <c r="F5423" s="69">
        <f>precio_alta!E55</f>
        <v>1519</v>
      </c>
      <c r="G5423" s="69" t="str">
        <f>precio_alta!F55</f>
        <v>Android</v>
      </c>
      <c r="H5423" s="69" t="s">
        <v>188</v>
      </c>
      <c r="I5423" t="s">
        <v>199</v>
      </c>
      <c r="J5423" s="69">
        <f>precio_alta!Z55</f>
        <v>1559</v>
      </c>
    </row>
    <row r="5424" spans="1:10" x14ac:dyDescent="0.3">
      <c r="A5424" t="str">
        <f t="shared" si="84"/>
        <v>MOTOROLA MOTO RAZR 60 512GB 5GMax Negocios + Ilimitado 289.90CUOTA</v>
      </c>
      <c r="B5424" s="69" t="str">
        <f>precio_alta!A56</f>
        <v>Corriente</v>
      </c>
      <c r="C5424" s="69" t="str">
        <f>precio_alta!B56</f>
        <v>5G</v>
      </c>
      <c r="D5424" s="69" t="str">
        <f>precio_alta!C56</f>
        <v>MOTOROLA</v>
      </c>
      <c r="E5424" s="69" t="str">
        <f>precio_alta!D56</f>
        <v>MOTOROLA MOTO RAZR 60 512GB 5G</v>
      </c>
      <c r="F5424" s="69">
        <f>precio_alta!E56</f>
        <v>3789</v>
      </c>
      <c r="G5424" s="69" t="str">
        <f>precio_alta!F56</f>
        <v>Android</v>
      </c>
      <c r="H5424" s="69" t="s">
        <v>188</v>
      </c>
      <c r="I5424" t="s">
        <v>199</v>
      </c>
      <c r="J5424" s="69">
        <f>precio_alta!Z56</f>
        <v>3911</v>
      </c>
    </row>
    <row r="5425" spans="1:10" x14ac:dyDescent="0.3">
      <c r="A5425" t="str">
        <f t="shared" si="84"/>
        <v>MOTOROLA MOTO RAZR 70 512GB 5GMax Negocios + Ilimitado 289.90CUOTA</v>
      </c>
      <c r="B5425" s="69" t="str">
        <f>precio_alta!A57</f>
        <v>Corriente</v>
      </c>
      <c r="C5425" s="69" t="str">
        <f>precio_alta!B57</f>
        <v>5G</v>
      </c>
      <c r="D5425" s="69" t="str">
        <f>precio_alta!C57</f>
        <v>MOTOROLA</v>
      </c>
      <c r="E5425" s="69" t="str">
        <f>precio_alta!D57</f>
        <v>MOTOROLA MOTO RAZR 70 512GB 5G</v>
      </c>
      <c r="F5425" s="69">
        <f>precio_alta!E57</f>
        <v>4089</v>
      </c>
      <c r="G5425" s="69" t="str">
        <f>precio_alta!F57</f>
        <v>Android</v>
      </c>
      <c r="H5425" s="69" t="s">
        <v>188</v>
      </c>
      <c r="I5425" t="s">
        <v>199</v>
      </c>
      <c r="J5425" s="69">
        <f>precio_alta!Z57</f>
        <v>4211</v>
      </c>
    </row>
    <row r="5426" spans="1:10" x14ac:dyDescent="0.3">
      <c r="A5426" t="str">
        <f t="shared" si="84"/>
        <v>OPPO A5 256GBMax Negocios + Ilimitado 289.90CUOTA</v>
      </c>
      <c r="B5426" s="69" t="str">
        <f>precio_alta!A58</f>
        <v>Corriente</v>
      </c>
      <c r="C5426" s="69" t="str">
        <f>precio_alta!B58</f>
        <v>4G</v>
      </c>
      <c r="D5426" s="69" t="str">
        <f>precio_alta!C58</f>
        <v>OPPO</v>
      </c>
      <c r="E5426" s="69" t="str">
        <f>precio_alta!D58</f>
        <v>OPPO A5 256GB</v>
      </c>
      <c r="F5426" s="69">
        <f>precio_alta!E58</f>
        <v>849</v>
      </c>
      <c r="G5426" s="69" t="str">
        <f>precio_alta!F58</f>
        <v>Android</v>
      </c>
      <c r="H5426" s="69" t="s">
        <v>188</v>
      </c>
      <c r="I5426" t="s">
        <v>199</v>
      </c>
      <c r="J5426" s="69">
        <f>precio_alta!Z58</f>
        <v>875</v>
      </c>
    </row>
    <row r="5427" spans="1:10" x14ac:dyDescent="0.3">
      <c r="A5427" t="str">
        <f t="shared" si="84"/>
        <v>OPPO A5 256GB 5GMax Negocios + Ilimitado 289.90CUOTA</v>
      </c>
      <c r="B5427" s="69" t="str">
        <f>precio_alta!A59</f>
        <v>Corriente</v>
      </c>
      <c r="C5427" s="69" t="str">
        <f>precio_alta!B59</f>
        <v>5G</v>
      </c>
      <c r="D5427" s="69" t="str">
        <f>precio_alta!C59</f>
        <v>OPPO</v>
      </c>
      <c r="E5427" s="69" t="str">
        <f>precio_alta!D59</f>
        <v>OPPO A5 256GB 5G</v>
      </c>
      <c r="F5427" s="69">
        <f>precio_alta!E59</f>
        <v>1319</v>
      </c>
      <c r="G5427" s="69" t="str">
        <f>precio_alta!F59</f>
        <v>Android</v>
      </c>
      <c r="H5427" s="69" t="s">
        <v>188</v>
      </c>
      <c r="I5427" t="s">
        <v>199</v>
      </c>
      <c r="J5427" s="69">
        <f>precio_alta!Z59</f>
        <v>1355</v>
      </c>
    </row>
    <row r="5428" spans="1:10" x14ac:dyDescent="0.3">
      <c r="A5428" t="str">
        <f t="shared" si="84"/>
        <v>OPPO A5X 128GBMax Negocios + Ilimitado 289.90CUOTA</v>
      </c>
      <c r="B5428" s="69" t="str">
        <f>precio_alta!A60</f>
        <v>Corriente</v>
      </c>
      <c r="C5428" s="69" t="str">
        <f>precio_alta!B60</f>
        <v>4G</v>
      </c>
      <c r="D5428" s="69" t="str">
        <f>precio_alta!C60</f>
        <v>OPPO</v>
      </c>
      <c r="E5428" s="69" t="str">
        <f>precio_alta!D60</f>
        <v>OPPO A5X 128GB</v>
      </c>
      <c r="F5428" s="69">
        <f>precio_alta!E60</f>
        <v>659</v>
      </c>
      <c r="G5428" s="69" t="str">
        <f>precio_alta!F60</f>
        <v>Android</v>
      </c>
      <c r="H5428" s="69" t="s">
        <v>188</v>
      </c>
      <c r="I5428" t="s">
        <v>199</v>
      </c>
      <c r="J5428" s="69">
        <f>precio_alta!Z60</f>
        <v>683</v>
      </c>
    </row>
    <row r="5429" spans="1:10" x14ac:dyDescent="0.3">
      <c r="A5429" t="str">
        <f t="shared" si="84"/>
        <v>OPPO A6 PRO 256GB 5GMax Negocios + Ilimitado 289.90CUOTA</v>
      </c>
      <c r="B5429" s="69" t="str">
        <f>precio_alta!A61</f>
        <v>Corriente</v>
      </c>
      <c r="C5429" s="69" t="str">
        <f>precio_alta!B61</f>
        <v>5G</v>
      </c>
      <c r="D5429" s="69" t="str">
        <f>precio_alta!C61</f>
        <v>OPPO</v>
      </c>
      <c r="E5429" s="69" t="str">
        <f>precio_alta!D61</f>
        <v>OPPO A6 PRO 256GB 5G</v>
      </c>
      <c r="F5429" s="69">
        <f>precio_alta!E61</f>
        <v>1779</v>
      </c>
      <c r="G5429" s="69" t="str">
        <f>precio_alta!F61</f>
        <v>Android</v>
      </c>
      <c r="H5429" s="69" t="s">
        <v>188</v>
      </c>
      <c r="I5429" t="s">
        <v>199</v>
      </c>
      <c r="J5429" s="69">
        <f>precio_alta!Z61</f>
        <v>1823</v>
      </c>
    </row>
    <row r="5430" spans="1:10" x14ac:dyDescent="0.3">
      <c r="A5430" t="str">
        <f t="shared" si="84"/>
        <v>OPPO A6T 128GBMax Negocios + Ilimitado 289.90CUOTA</v>
      </c>
      <c r="B5430" s="69" t="str">
        <f>precio_alta!A62</f>
        <v>Corriente</v>
      </c>
      <c r="C5430" s="69" t="str">
        <f>precio_alta!B62</f>
        <v>4G</v>
      </c>
      <c r="D5430" s="69" t="str">
        <f>precio_alta!C62</f>
        <v>OPPO</v>
      </c>
      <c r="E5430" s="69" t="str">
        <f>precio_alta!D62</f>
        <v>OPPO A6T 128GB</v>
      </c>
      <c r="F5430" s="69">
        <f>precio_alta!E62</f>
        <v>789</v>
      </c>
      <c r="G5430" s="69" t="str">
        <f>precio_alta!F62</f>
        <v>Android</v>
      </c>
      <c r="H5430" s="69" t="s">
        <v>188</v>
      </c>
      <c r="I5430" t="s">
        <v>199</v>
      </c>
      <c r="J5430" s="69">
        <f>precio_alta!Z62</f>
        <v>803</v>
      </c>
    </row>
    <row r="5431" spans="1:10" x14ac:dyDescent="0.3">
      <c r="A5431" t="str">
        <f t="shared" si="84"/>
        <v>OPPO A6X 256GB 5GMax Negocios + Ilimitado 289.90CUOTA</v>
      </c>
      <c r="B5431" s="69" t="str">
        <f>precio_alta!A63</f>
        <v>Corriente</v>
      </c>
      <c r="C5431" s="69" t="str">
        <f>precio_alta!B63</f>
        <v>5G</v>
      </c>
      <c r="D5431" s="69" t="str">
        <f>precio_alta!C63</f>
        <v>OPPO</v>
      </c>
      <c r="E5431" s="69" t="str">
        <f>precio_alta!D63</f>
        <v>OPPO A6X 256GB 5G</v>
      </c>
      <c r="F5431" s="69">
        <f>precio_alta!E63</f>
        <v>1159</v>
      </c>
      <c r="G5431" s="69" t="str">
        <f>precio_alta!F63</f>
        <v>Android</v>
      </c>
      <c r="H5431" s="69" t="s">
        <v>188</v>
      </c>
      <c r="I5431" t="s">
        <v>199</v>
      </c>
      <c r="J5431" s="69">
        <f>precio_alta!Z63</f>
        <v>1187</v>
      </c>
    </row>
    <row r="5432" spans="1:10" x14ac:dyDescent="0.3">
      <c r="A5432" t="str">
        <f t="shared" si="84"/>
        <v>OPPO RENO 14F 256GB 5GMax Negocios + Ilimitado 289.90CUOTA</v>
      </c>
      <c r="B5432" s="69" t="str">
        <f>precio_alta!A64</f>
        <v>Corriente</v>
      </c>
      <c r="C5432" s="69" t="str">
        <f>precio_alta!B64</f>
        <v>4G</v>
      </c>
      <c r="D5432" s="69" t="str">
        <f>precio_alta!C64</f>
        <v>OPPO</v>
      </c>
      <c r="E5432" s="69" t="str">
        <f>precio_alta!D64</f>
        <v>OPPO RENO 14F 256GB 5G</v>
      </c>
      <c r="F5432" s="69">
        <f>precio_alta!E64</f>
        <v>2229</v>
      </c>
      <c r="G5432" s="69" t="str">
        <f>precio_alta!F64</f>
        <v>Android</v>
      </c>
      <c r="H5432" s="69" t="s">
        <v>188</v>
      </c>
      <c r="I5432" t="s">
        <v>199</v>
      </c>
      <c r="J5432" s="69">
        <f>precio_alta!Z64</f>
        <v>2291</v>
      </c>
    </row>
    <row r="5433" spans="1:10" x14ac:dyDescent="0.3">
      <c r="A5433" t="str">
        <f t="shared" si="84"/>
        <v>OPPO RENO 14F 512GB 5GMax Negocios + Ilimitado 289.90CUOTA</v>
      </c>
      <c r="B5433" s="69" t="str">
        <f>precio_alta!A65</f>
        <v>Corriente</v>
      </c>
      <c r="C5433" s="69" t="str">
        <f>precio_alta!B65</f>
        <v>5G</v>
      </c>
      <c r="D5433" s="69" t="str">
        <f>precio_alta!C65</f>
        <v>OPPO</v>
      </c>
      <c r="E5433" s="69" t="str">
        <f>precio_alta!D65</f>
        <v>OPPO RENO 14F 512GB 5G</v>
      </c>
      <c r="F5433" s="69">
        <f>precio_alta!E65</f>
        <v>2439</v>
      </c>
      <c r="G5433" s="69" t="str">
        <f>precio_alta!F65</f>
        <v>Android</v>
      </c>
      <c r="H5433" s="69" t="s">
        <v>188</v>
      </c>
      <c r="I5433" t="s">
        <v>199</v>
      </c>
      <c r="J5433" s="69">
        <f>precio_alta!Z65</f>
        <v>2507</v>
      </c>
    </row>
    <row r="5434" spans="1:10" x14ac:dyDescent="0.3">
      <c r="A5434" t="str">
        <f t="shared" si="84"/>
        <v>OPPO RENO 16 256GB 5GMax Negocios + Ilimitado 289.90CUOTA</v>
      </c>
      <c r="B5434" s="69" t="str">
        <f>precio_alta!A66</f>
        <v>Corriente</v>
      </c>
      <c r="C5434" s="69" t="str">
        <f>precio_alta!B66</f>
        <v>5G</v>
      </c>
      <c r="D5434" s="69" t="str">
        <f>precio_alta!C66</f>
        <v>OPPO</v>
      </c>
      <c r="E5434" s="69" t="str">
        <f>precio_alta!D66</f>
        <v>OPPO RENO 16 256GB 5G</v>
      </c>
      <c r="F5434" s="69">
        <f>precio_alta!E66</f>
        <v>3839</v>
      </c>
      <c r="G5434" s="69" t="str">
        <f>precio_alta!F66</f>
        <v>Android</v>
      </c>
      <c r="H5434" s="69" t="s">
        <v>188</v>
      </c>
      <c r="I5434" t="s">
        <v>199</v>
      </c>
      <c r="J5434" s="69">
        <f>precio_alta!Z66</f>
        <v>3947</v>
      </c>
    </row>
    <row r="5435" spans="1:10" x14ac:dyDescent="0.3">
      <c r="A5435" t="str">
        <f t="shared" si="84"/>
        <v>OPPO RENO 16F 256GB 5GMax Negocios + Ilimitado 289.90CUOTA</v>
      </c>
      <c r="B5435" s="69" t="str">
        <f>precio_alta!A67</f>
        <v>Corriente</v>
      </c>
      <c r="C5435" s="69" t="str">
        <f>precio_alta!B67</f>
        <v>5G</v>
      </c>
      <c r="D5435" s="69" t="str">
        <f>precio_alta!C67</f>
        <v>OPPO</v>
      </c>
      <c r="E5435" s="69" t="str">
        <f>precio_alta!D67</f>
        <v>OPPO RENO 16F 256GB 5G</v>
      </c>
      <c r="F5435" s="69">
        <f>precio_alta!E67</f>
        <v>3129</v>
      </c>
      <c r="G5435" s="69" t="str">
        <f>precio_alta!F67</f>
        <v>Android</v>
      </c>
      <c r="H5435" s="69" t="s">
        <v>188</v>
      </c>
      <c r="I5435" t="s">
        <v>199</v>
      </c>
      <c r="J5435" s="69">
        <f>precio_alta!Z67</f>
        <v>3215</v>
      </c>
    </row>
    <row r="5436" spans="1:10" x14ac:dyDescent="0.3">
      <c r="A5436" t="str">
        <f t="shared" si="84"/>
        <v>SAMSUNG GALAXY A07 128GBMax Negocios + Ilimitado 289.90CUOTA</v>
      </c>
      <c r="B5436" s="69" t="str">
        <f>precio_alta!A68</f>
        <v>Corriente</v>
      </c>
      <c r="C5436" s="69" t="str">
        <f>precio_alta!B68</f>
        <v>4G</v>
      </c>
      <c r="D5436" s="69" t="str">
        <f>precio_alta!C68</f>
        <v>SAMSUNG</v>
      </c>
      <c r="E5436" s="69" t="str">
        <f>precio_alta!D68</f>
        <v>SAMSUNG GALAXY A07 128GB</v>
      </c>
      <c r="F5436" s="69">
        <f>precio_alta!E68</f>
        <v>599</v>
      </c>
      <c r="G5436" s="69" t="str">
        <f>precio_alta!F68</f>
        <v>Android</v>
      </c>
      <c r="H5436" s="69" t="s">
        <v>188</v>
      </c>
      <c r="I5436" t="s">
        <v>199</v>
      </c>
      <c r="J5436" s="69">
        <f>precio_alta!Z68</f>
        <v>611</v>
      </c>
    </row>
    <row r="5437" spans="1:10" x14ac:dyDescent="0.3">
      <c r="A5437" t="str">
        <f t="shared" si="84"/>
        <v>SAMSUNG GALAXY A16 128GBMax Negocios + Ilimitado 289.90CUOTA</v>
      </c>
      <c r="B5437" s="69" t="str">
        <f>precio_alta!A69</f>
        <v>Corriente</v>
      </c>
      <c r="C5437" s="69" t="str">
        <f>precio_alta!B69</f>
        <v>4G</v>
      </c>
      <c r="D5437" s="69" t="str">
        <f>precio_alta!C69</f>
        <v>SAMSUNG</v>
      </c>
      <c r="E5437" s="69" t="str">
        <f>precio_alta!D69</f>
        <v>SAMSUNG GALAXY A16 128GB</v>
      </c>
      <c r="F5437" s="69">
        <f>precio_alta!E69</f>
        <v>659</v>
      </c>
      <c r="G5437" s="69" t="str">
        <f>precio_alta!F69</f>
        <v>Android</v>
      </c>
      <c r="H5437" s="69" t="s">
        <v>188</v>
      </c>
      <c r="I5437" t="s">
        <v>199</v>
      </c>
      <c r="J5437" s="69">
        <f>precio_alta!Z69</f>
        <v>683</v>
      </c>
    </row>
    <row r="5438" spans="1:10" x14ac:dyDescent="0.3">
      <c r="A5438" t="str">
        <f t="shared" si="84"/>
        <v>SAMSUNG GALAXY A17 128GB 5GMax Negocios + Ilimitado 289.90CUOTA</v>
      </c>
      <c r="B5438" s="69" t="str">
        <f>precio_alta!A70</f>
        <v>Corriente</v>
      </c>
      <c r="C5438" s="69" t="str">
        <f>precio_alta!B70</f>
        <v>5G</v>
      </c>
      <c r="D5438" s="69" t="str">
        <f>precio_alta!C70</f>
        <v>SAMSUNG</v>
      </c>
      <c r="E5438" s="69" t="str">
        <f>precio_alta!D70</f>
        <v>SAMSUNG GALAXY A17 128GB 5G</v>
      </c>
      <c r="F5438" s="69">
        <f>precio_alta!E70</f>
        <v>1179</v>
      </c>
      <c r="G5438" s="69" t="str">
        <f>precio_alta!F70</f>
        <v>Android</v>
      </c>
      <c r="H5438" s="69" t="s">
        <v>188</v>
      </c>
      <c r="I5438" t="s">
        <v>199</v>
      </c>
      <c r="J5438" s="69">
        <f>precio_alta!Z70</f>
        <v>1211</v>
      </c>
    </row>
    <row r="5439" spans="1:10" x14ac:dyDescent="0.3">
      <c r="A5439" t="str">
        <f t="shared" si="84"/>
        <v>SAMSUNG GALAXY A17 256GB 5GMax Negocios + Ilimitado 289.90CUOTA</v>
      </c>
      <c r="B5439" s="69" t="str">
        <f>precio_alta!A71</f>
        <v>Corriente</v>
      </c>
      <c r="C5439" s="69" t="str">
        <f>precio_alta!B71</f>
        <v>5G</v>
      </c>
      <c r="D5439" s="69" t="str">
        <f>precio_alta!C71</f>
        <v>SAMSUNG</v>
      </c>
      <c r="E5439" s="69" t="str">
        <f>precio_alta!D71</f>
        <v>SAMSUNG GALAXY A17 256GB 5G</v>
      </c>
      <c r="F5439" s="69">
        <f>precio_alta!E71</f>
        <v>1309</v>
      </c>
      <c r="G5439" s="69" t="str">
        <f>precio_alta!F71</f>
        <v>Android</v>
      </c>
      <c r="H5439" s="69" t="s">
        <v>188</v>
      </c>
      <c r="I5439" t="s">
        <v>199</v>
      </c>
      <c r="J5439" s="69">
        <f>precio_alta!Z71</f>
        <v>1283</v>
      </c>
    </row>
    <row r="5440" spans="1:10" x14ac:dyDescent="0.3">
      <c r="A5440" t="str">
        <f t="shared" si="84"/>
        <v>SAMSUNG GALAXY A26 128GB 5GMax Negocios + Ilimitado 289.90CUOTA</v>
      </c>
      <c r="B5440" s="69" t="str">
        <f>precio_alta!A72</f>
        <v>Corriente</v>
      </c>
      <c r="C5440" s="69" t="str">
        <f>precio_alta!B72</f>
        <v>5G</v>
      </c>
      <c r="D5440" s="69" t="str">
        <f>precio_alta!C72</f>
        <v>SAMSUNG</v>
      </c>
      <c r="E5440" s="69" t="str">
        <f>precio_alta!D72</f>
        <v>SAMSUNG GALAXY A26 128GB 5G</v>
      </c>
      <c r="F5440" s="69">
        <f>precio_alta!E72</f>
        <v>1169</v>
      </c>
      <c r="G5440" s="69" t="str">
        <f>precio_alta!F72</f>
        <v>Android</v>
      </c>
      <c r="H5440" s="69" t="s">
        <v>188</v>
      </c>
      <c r="I5440" t="s">
        <v>199</v>
      </c>
      <c r="J5440" s="69">
        <f>precio_alta!Z72</f>
        <v>1211</v>
      </c>
    </row>
    <row r="5441" spans="1:10" x14ac:dyDescent="0.3">
      <c r="A5441" t="str">
        <f t="shared" si="84"/>
        <v>SAMSUNG GALAXY A27 256GB 5GMax Negocios + Ilimitado 289.90CUOTA</v>
      </c>
      <c r="B5441" s="69" t="str">
        <f>precio_alta!A73</f>
        <v>Corriente</v>
      </c>
      <c r="C5441" s="69" t="str">
        <f>precio_alta!B73</f>
        <v>5G</v>
      </c>
      <c r="D5441" s="69" t="str">
        <f>precio_alta!C73</f>
        <v>SAMSUNG</v>
      </c>
      <c r="E5441" s="69" t="str">
        <f>precio_alta!D73</f>
        <v>SAMSUNG GALAXY A27 256GB 5G</v>
      </c>
      <c r="F5441" s="69">
        <f>precio_alta!E73</f>
        <v>2009</v>
      </c>
      <c r="G5441" s="69" t="str">
        <f>precio_alta!F73</f>
        <v>Android</v>
      </c>
      <c r="H5441" s="69" t="s">
        <v>188</v>
      </c>
      <c r="I5441" t="s">
        <v>199</v>
      </c>
      <c r="J5441" s="69">
        <f>precio_alta!Z73</f>
        <v>2075</v>
      </c>
    </row>
    <row r="5442" spans="1:10" x14ac:dyDescent="0.3">
      <c r="A5442" t="str">
        <f t="shared" si="84"/>
        <v>SAMSUNG GALAXY A36 128GB 5GMax Negocios + Ilimitado 289.90CUOTA</v>
      </c>
      <c r="B5442" s="69" t="str">
        <f>precio_alta!A74</f>
        <v>Corriente</v>
      </c>
      <c r="C5442" s="69" t="str">
        <f>precio_alta!B74</f>
        <v>5G</v>
      </c>
      <c r="D5442" s="69" t="str">
        <f>precio_alta!C74</f>
        <v>SAMSUNG</v>
      </c>
      <c r="E5442" s="69" t="str">
        <f>precio_alta!D74</f>
        <v>SAMSUNG GALAXY A36 128GB 5G</v>
      </c>
      <c r="F5442" s="69">
        <f>precio_alta!E74</f>
        <v>1519</v>
      </c>
      <c r="G5442" s="69" t="str">
        <f>precio_alta!F74</f>
        <v>Android</v>
      </c>
      <c r="H5442" s="69" t="s">
        <v>188</v>
      </c>
      <c r="I5442" t="s">
        <v>199</v>
      </c>
      <c r="J5442" s="69">
        <f>precio_alta!Z74</f>
        <v>1559</v>
      </c>
    </row>
    <row r="5443" spans="1:10" x14ac:dyDescent="0.3">
      <c r="A5443" t="str">
        <f t="shared" ref="A5443:A5506" si="85">CONCATENATE(E5443,I5443,H5443)</f>
        <v>SAMSUNG GALAXY A37 256GB 5GMax Negocios + Ilimitado 289.90CUOTA</v>
      </c>
      <c r="B5443" s="69" t="str">
        <f>precio_alta!A75</f>
        <v>Corriente</v>
      </c>
      <c r="C5443" s="69" t="str">
        <f>precio_alta!B75</f>
        <v>5G</v>
      </c>
      <c r="D5443" s="69" t="str">
        <f>precio_alta!C75</f>
        <v>SAMSUNG</v>
      </c>
      <c r="E5443" s="69" t="str">
        <f>precio_alta!D75</f>
        <v>SAMSUNG GALAXY A37 256GB 5G</v>
      </c>
      <c r="F5443" s="69">
        <f>precio_alta!E75</f>
        <v>2249</v>
      </c>
      <c r="G5443" s="69" t="str">
        <f>precio_alta!F75</f>
        <v>Android</v>
      </c>
      <c r="H5443" s="69" t="s">
        <v>188</v>
      </c>
      <c r="I5443" t="s">
        <v>199</v>
      </c>
      <c r="J5443" s="69">
        <f>precio_alta!Z75</f>
        <v>2315</v>
      </c>
    </row>
    <row r="5444" spans="1:10" x14ac:dyDescent="0.3">
      <c r="A5444" t="str">
        <f t="shared" si="85"/>
        <v>SAMSUNG GALAXY A56 256GB 5GMax Negocios + Ilimitado 289.90CUOTA</v>
      </c>
      <c r="B5444" s="69" t="str">
        <f>precio_alta!A76</f>
        <v>Corriente</v>
      </c>
      <c r="C5444" s="69" t="str">
        <f>precio_alta!B76</f>
        <v>5G</v>
      </c>
      <c r="D5444" s="69" t="str">
        <f>precio_alta!C76</f>
        <v>SAMSUNG</v>
      </c>
      <c r="E5444" s="69" t="str">
        <f>precio_alta!D76</f>
        <v>SAMSUNG GALAXY A56 256GB 5G</v>
      </c>
      <c r="F5444" s="69">
        <f>precio_alta!E76</f>
        <v>2109</v>
      </c>
      <c r="G5444" s="69" t="str">
        <f>precio_alta!F76</f>
        <v>Android</v>
      </c>
      <c r="H5444" s="69" t="s">
        <v>188</v>
      </c>
      <c r="I5444" t="s">
        <v>199</v>
      </c>
      <c r="J5444" s="69">
        <f>precio_alta!Z76</f>
        <v>2171</v>
      </c>
    </row>
    <row r="5445" spans="1:10" x14ac:dyDescent="0.3">
      <c r="A5445" t="str">
        <f t="shared" si="85"/>
        <v>SAMSUNG GALAXY A57 256GB 5GMax Negocios + Ilimitado 289.90CUOTA</v>
      </c>
      <c r="B5445" s="69" t="str">
        <f>precio_alta!A77</f>
        <v>Corriente</v>
      </c>
      <c r="C5445" s="69" t="str">
        <f>precio_alta!B77</f>
        <v>5G</v>
      </c>
      <c r="D5445" s="69" t="str">
        <f>precio_alta!C77</f>
        <v>SAMSUNG</v>
      </c>
      <c r="E5445" s="69" t="str">
        <f>precio_alta!D77</f>
        <v>SAMSUNG GALAXY A57 256GB 5G</v>
      </c>
      <c r="F5445" s="69">
        <f>precio_alta!E77</f>
        <v>2509</v>
      </c>
      <c r="G5445" s="69" t="str">
        <f>precio_alta!F77</f>
        <v>Android</v>
      </c>
      <c r="H5445" s="69" t="s">
        <v>188</v>
      </c>
      <c r="I5445" t="s">
        <v>199</v>
      </c>
      <c r="J5445" s="69">
        <f>precio_alta!Z77</f>
        <v>2579</v>
      </c>
    </row>
    <row r="5446" spans="1:10" x14ac:dyDescent="0.3">
      <c r="A5446" t="str">
        <f t="shared" si="85"/>
        <v>SAMSUNG GALAXY A57 512GB 5GMax Negocios + Ilimitado 289.90CUOTA</v>
      </c>
      <c r="B5446" s="69" t="str">
        <f>precio_alta!A78</f>
        <v>Corriente</v>
      </c>
      <c r="C5446" s="69" t="str">
        <f>precio_alta!B78</f>
        <v>5G</v>
      </c>
      <c r="D5446" s="69" t="str">
        <f>precio_alta!C78</f>
        <v>SAMSUNG</v>
      </c>
      <c r="E5446" s="69" t="str">
        <f>precio_alta!D78</f>
        <v>SAMSUNG GALAXY A57 512GB 5G</v>
      </c>
      <c r="F5446" s="69">
        <f>precio_alta!E78</f>
        <v>3449</v>
      </c>
      <c r="G5446" s="69" t="str">
        <f>precio_alta!F78</f>
        <v>Android</v>
      </c>
      <c r="H5446" s="69" t="s">
        <v>188</v>
      </c>
      <c r="I5446" t="s">
        <v>199</v>
      </c>
      <c r="J5446" s="69">
        <f>precio_alta!Z78</f>
        <v>3551</v>
      </c>
    </row>
    <row r="5447" spans="1:10" x14ac:dyDescent="0.3">
      <c r="A5447" t="str">
        <f t="shared" si="85"/>
        <v>SAMSUNG GALAXY S25 128GBMax Negocios + Ilimitado 289.90CUOTA</v>
      </c>
      <c r="B5447" s="69" t="str">
        <f>precio_alta!A79</f>
        <v>Corriente</v>
      </c>
      <c r="C5447" s="69" t="str">
        <f>precio_alta!B79</f>
        <v>5G</v>
      </c>
      <c r="D5447" s="69" t="str">
        <f>precio_alta!C79</f>
        <v>SAMSUNG</v>
      </c>
      <c r="E5447" s="69" t="str">
        <f>precio_alta!D79</f>
        <v>SAMSUNG GALAXY S25 128GB</v>
      </c>
      <c r="F5447" s="69">
        <f>precio_alta!E79</f>
        <v>4529</v>
      </c>
      <c r="G5447" s="69" t="str">
        <f>precio_alta!F79</f>
        <v>Android</v>
      </c>
      <c r="H5447" s="69" t="s">
        <v>188</v>
      </c>
      <c r="I5447" t="s">
        <v>199</v>
      </c>
      <c r="J5447" s="69">
        <f>precio_alta!Z79</f>
        <v>4667</v>
      </c>
    </row>
    <row r="5448" spans="1:10" x14ac:dyDescent="0.3">
      <c r="A5448" t="str">
        <f t="shared" si="85"/>
        <v>SAMSUNG GALAXY S25 FE 256GB 5GMax Negocios + Ilimitado 289.90CUOTA</v>
      </c>
      <c r="B5448" s="69" t="str">
        <f>precio_alta!A80</f>
        <v>Corriente</v>
      </c>
      <c r="C5448" s="69" t="str">
        <f>precio_alta!B80</f>
        <v>5G</v>
      </c>
      <c r="D5448" s="69" t="str">
        <f>precio_alta!C80</f>
        <v>SAMSUNG</v>
      </c>
      <c r="E5448" s="69" t="str">
        <f>precio_alta!D80</f>
        <v>SAMSUNG GALAXY S25 FE 256GB 5G</v>
      </c>
      <c r="F5448" s="69">
        <f>precio_alta!E80</f>
        <v>3429</v>
      </c>
      <c r="G5448" s="69" t="str">
        <f>precio_alta!F80</f>
        <v>Android</v>
      </c>
      <c r="H5448" s="69" t="s">
        <v>188</v>
      </c>
      <c r="I5448" t="s">
        <v>199</v>
      </c>
      <c r="J5448" s="69">
        <f>precio_alta!Z80</f>
        <v>3527</v>
      </c>
    </row>
    <row r="5449" spans="1:10" x14ac:dyDescent="0.3">
      <c r="A5449" t="str">
        <f t="shared" si="85"/>
        <v>SAMSUNG GALAXY S25 ULTRA 256GBMax Negocios + Ilimitado 289.90CUOTA</v>
      </c>
      <c r="B5449" s="69" t="str">
        <f>precio_alta!A81</f>
        <v>Corriente</v>
      </c>
      <c r="C5449" s="69" t="str">
        <f>precio_alta!B81</f>
        <v>5G</v>
      </c>
      <c r="D5449" s="69" t="str">
        <f>precio_alta!C81</f>
        <v>SAMSUNG</v>
      </c>
      <c r="E5449" s="69" t="str">
        <f>precio_alta!D81</f>
        <v>SAMSUNG GALAXY S25 ULTRA 256GB</v>
      </c>
      <c r="F5449" s="69">
        <f>precio_alta!E81</f>
        <v>6219</v>
      </c>
      <c r="G5449" s="69" t="str">
        <f>precio_alta!F81</f>
        <v>Android</v>
      </c>
      <c r="H5449" s="69" t="s">
        <v>188</v>
      </c>
      <c r="I5449" t="s">
        <v>199</v>
      </c>
      <c r="J5449" s="69">
        <f>precio_alta!Z81</f>
        <v>6407</v>
      </c>
    </row>
    <row r="5450" spans="1:10" x14ac:dyDescent="0.3">
      <c r="A5450" t="str">
        <f t="shared" si="85"/>
        <v>SAMSUNG GALAXY S26 256GB 5GMax Negocios + Ilimitado 289.90CUOTA</v>
      </c>
      <c r="B5450" s="69" t="str">
        <f>precio_alta!A82</f>
        <v>Corriente</v>
      </c>
      <c r="C5450" s="69" t="str">
        <f>precio_alta!B82</f>
        <v>5G</v>
      </c>
      <c r="D5450" s="69" t="str">
        <f>precio_alta!C82</f>
        <v>SAMSUNG</v>
      </c>
      <c r="E5450" s="69" t="str">
        <f>precio_alta!D82</f>
        <v>SAMSUNG GALAXY S26 256GB 5G</v>
      </c>
      <c r="F5450" s="69">
        <f>precio_alta!E82</f>
        <v>5029</v>
      </c>
      <c r="G5450" s="69" t="str">
        <f>precio_alta!F82</f>
        <v>Android</v>
      </c>
      <c r="H5450" s="69" t="s">
        <v>188</v>
      </c>
      <c r="I5450" t="s">
        <v>199</v>
      </c>
      <c r="J5450" s="69">
        <f>precio_alta!Z82</f>
        <v>5183</v>
      </c>
    </row>
    <row r="5451" spans="1:10" x14ac:dyDescent="0.3">
      <c r="A5451" t="str">
        <f t="shared" si="85"/>
        <v>SAMSUNG GALAXY S26 PLUS 256GB 5GMax Negocios + Ilimitado 289.90CUOTA</v>
      </c>
      <c r="B5451" s="69" t="str">
        <f>precio_alta!A83</f>
        <v>Corriente</v>
      </c>
      <c r="C5451" s="69" t="str">
        <f>precio_alta!B83</f>
        <v>5G</v>
      </c>
      <c r="D5451" s="69" t="str">
        <f>precio_alta!C83</f>
        <v>SAMSUNG</v>
      </c>
      <c r="E5451" s="69" t="str">
        <f>precio_alta!D83</f>
        <v>SAMSUNG GALAXY S26 PLUS 256GB 5G</v>
      </c>
      <c r="F5451" s="69">
        <f>precio_alta!E83</f>
        <v>6039</v>
      </c>
      <c r="G5451" s="69" t="str">
        <f>precio_alta!F83</f>
        <v>Android</v>
      </c>
      <c r="H5451" s="69" t="s">
        <v>188</v>
      </c>
      <c r="I5451" t="s">
        <v>199</v>
      </c>
      <c r="J5451" s="69">
        <f>precio_alta!Z83</f>
        <v>6215</v>
      </c>
    </row>
    <row r="5452" spans="1:10" x14ac:dyDescent="0.3">
      <c r="A5452" t="str">
        <f t="shared" si="85"/>
        <v>SAMSUNG GALAXY S26 ULTRA 256GB 5GMax Negocios + Ilimitado 289.90CUOTA</v>
      </c>
      <c r="B5452" s="69" t="str">
        <f>precio_alta!A84</f>
        <v>Corriente</v>
      </c>
      <c r="C5452" s="69" t="str">
        <f>precio_alta!B84</f>
        <v>5G</v>
      </c>
      <c r="D5452" s="69" t="str">
        <f>precio_alta!C84</f>
        <v>SAMSUNG</v>
      </c>
      <c r="E5452" s="69" t="str">
        <f>precio_alta!D84</f>
        <v>SAMSUNG GALAXY S26 ULTRA 256GB 5G</v>
      </c>
      <c r="F5452" s="69">
        <f>precio_alta!E84</f>
        <v>7039</v>
      </c>
      <c r="G5452" s="69" t="str">
        <f>precio_alta!F84</f>
        <v>Android</v>
      </c>
      <c r="H5452" s="69" t="s">
        <v>188</v>
      </c>
      <c r="I5452" t="s">
        <v>199</v>
      </c>
      <c r="J5452" s="69">
        <f>precio_alta!Z84</f>
        <v>7247</v>
      </c>
    </row>
    <row r="5453" spans="1:10" x14ac:dyDescent="0.3">
      <c r="A5453" t="str">
        <f t="shared" si="85"/>
        <v>SAMSUNG GALAXY S26FE 256GB 5GMax Negocios + Ilimitado 289.90CUOTA</v>
      </c>
      <c r="B5453" s="69" t="str">
        <f>precio_alta!A85</f>
        <v>Corriente</v>
      </c>
      <c r="C5453" s="69" t="str">
        <f>precio_alta!B85</f>
        <v>5G</v>
      </c>
      <c r="D5453" s="69" t="str">
        <f>precio_alta!C85</f>
        <v>SAMSUNG</v>
      </c>
      <c r="E5453" s="69" t="str">
        <f>precio_alta!D85</f>
        <v>SAMSUNG GALAXY S26FE 256GB 5G</v>
      </c>
      <c r="F5453" s="69">
        <f>precio_alta!E85</f>
        <v>3999</v>
      </c>
      <c r="G5453" s="69" t="str">
        <f>precio_alta!F85</f>
        <v>Android</v>
      </c>
      <c r="H5453" s="69" t="s">
        <v>188</v>
      </c>
      <c r="I5453" t="s">
        <v>199</v>
      </c>
      <c r="J5453" s="69">
        <f>precio_alta!Z85</f>
        <v>4115</v>
      </c>
    </row>
    <row r="5454" spans="1:10" x14ac:dyDescent="0.3">
      <c r="A5454" t="str">
        <f t="shared" si="85"/>
        <v>SAMSUNG GALAXY Z FLIP 7 256GB 5GMax Negocios + Ilimitado 289.90CUOTA</v>
      </c>
      <c r="B5454" s="69" t="str">
        <f>precio_alta!A86</f>
        <v>Corriente</v>
      </c>
      <c r="C5454" s="69" t="str">
        <f>precio_alta!B86</f>
        <v>5G</v>
      </c>
      <c r="D5454" s="69" t="str">
        <f>precio_alta!C86</f>
        <v>SAMSUNG</v>
      </c>
      <c r="E5454" s="69" t="str">
        <f>precio_alta!D86</f>
        <v>SAMSUNG GALAXY Z FLIP 7 256GB 5G</v>
      </c>
      <c r="F5454" s="69">
        <f>precio_alta!E86</f>
        <v>5279</v>
      </c>
      <c r="G5454" s="69" t="str">
        <f>precio_alta!F86</f>
        <v>Android</v>
      </c>
      <c r="H5454" s="69" t="s">
        <v>188</v>
      </c>
      <c r="I5454" t="s">
        <v>199</v>
      </c>
      <c r="J5454" s="69">
        <f>precio_alta!Z86</f>
        <v>5435</v>
      </c>
    </row>
    <row r="5455" spans="1:10" x14ac:dyDescent="0.3">
      <c r="A5455" t="str">
        <f t="shared" si="85"/>
        <v>SAMSUNG GALAXY Z FLIP 7 FE 128GB 5GMax Negocios + Ilimitado 289.90CUOTA</v>
      </c>
      <c r="B5455" s="69" t="str">
        <f>precio_alta!A87</f>
        <v>Corriente</v>
      </c>
      <c r="C5455" s="69" t="str">
        <f>precio_alta!B87</f>
        <v>5G</v>
      </c>
      <c r="D5455" s="69" t="str">
        <f>precio_alta!C87</f>
        <v>SAMSUNG</v>
      </c>
      <c r="E5455" s="69" t="str">
        <f>precio_alta!D87</f>
        <v>SAMSUNG GALAXY Z FLIP 7 FE 128GB 5G</v>
      </c>
      <c r="F5455" s="69">
        <f>precio_alta!E87</f>
        <v>3929</v>
      </c>
      <c r="G5455" s="69" t="str">
        <f>precio_alta!F87</f>
        <v>Android</v>
      </c>
      <c r="H5455" s="69" t="s">
        <v>188</v>
      </c>
      <c r="I5455" t="s">
        <v>199</v>
      </c>
      <c r="J5455" s="69">
        <f>precio_alta!Z87</f>
        <v>4043</v>
      </c>
    </row>
    <row r="5456" spans="1:10" x14ac:dyDescent="0.3">
      <c r="A5456" t="str">
        <f t="shared" si="85"/>
        <v>SAMSUNG GALAXY Z FOLD 5 256GBMax Negocios + Ilimitado 289.90CUOTA</v>
      </c>
      <c r="B5456" s="69" t="str">
        <f>precio_alta!A88</f>
        <v>Corriente</v>
      </c>
      <c r="C5456" s="69" t="str">
        <f>precio_alta!B88</f>
        <v>5G</v>
      </c>
      <c r="D5456" s="69" t="str">
        <f>precio_alta!C88</f>
        <v>SAMSUNG</v>
      </c>
      <c r="E5456" s="69" t="str">
        <f>precio_alta!D88</f>
        <v>SAMSUNG GALAXY Z FOLD 5 256GB</v>
      </c>
      <c r="F5456" s="69">
        <f>precio_alta!E88</f>
        <v>9299</v>
      </c>
      <c r="G5456" s="69" t="str">
        <f>precio_alta!F88</f>
        <v>Android</v>
      </c>
      <c r="H5456" s="69" t="s">
        <v>188</v>
      </c>
      <c r="I5456" t="s">
        <v>199</v>
      </c>
      <c r="J5456" s="69">
        <f>precio_alta!Z88</f>
        <v>9587</v>
      </c>
    </row>
    <row r="5457" spans="1:10" x14ac:dyDescent="0.3">
      <c r="A5457" t="str">
        <f t="shared" si="85"/>
        <v>SAMSUNG GALAXY Z FOLD 7 512GB 5GMax Negocios + Ilimitado 289.90CUOTA</v>
      </c>
      <c r="B5457" s="69" t="str">
        <f>precio_alta!A89</f>
        <v>Corriente</v>
      </c>
      <c r="C5457" s="69" t="str">
        <f>precio_alta!B89</f>
        <v>5G</v>
      </c>
      <c r="D5457" s="69" t="str">
        <f>precio_alta!C89</f>
        <v>SAMSUNG</v>
      </c>
      <c r="E5457" s="69" t="str">
        <f>precio_alta!D89</f>
        <v>SAMSUNG GALAXY Z FOLD 7 512GB 5G</v>
      </c>
      <c r="F5457" s="69">
        <f>precio_alta!E89</f>
        <v>9739</v>
      </c>
      <c r="G5457" s="69" t="str">
        <f>precio_alta!F89</f>
        <v>Android</v>
      </c>
      <c r="H5457" s="69" t="s">
        <v>188</v>
      </c>
      <c r="I5457" t="s">
        <v>199</v>
      </c>
      <c r="J5457" s="69">
        <f>precio_alta!Z89</f>
        <v>10031</v>
      </c>
    </row>
    <row r="5458" spans="1:10" x14ac:dyDescent="0.3">
      <c r="A5458" t="str">
        <f t="shared" si="85"/>
        <v>VIVO V60 LITE 256GB 5GMax Negocios + Ilimitado 289.90CUOTA</v>
      </c>
      <c r="B5458" s="69" t="str">
        <f>precio_alta!A90</f>
        <v>Corriente</v>
      </c>
      <c r="C5458" s="69" t="str">
        <f>precio_alta!B90</f>
        <v>5G</v>
      </c>
      <c r="D5458" s="69" t="str">
        <f>precio_alta!C90</f>
        <v>VIVO</v>
      </c>
      <c r="E5458" s="69" t="str">
        <f>precio_alta!D90</f>
        <v>VIVO V60 LITE 256GB 5G</v>
      </c>
      <c r="F5458" s="69">
        <f>precio_alta!E90</f>
        <v>1729</v>
      </c>
      <c r="G5458" s="69" t="str">
        <f>precio_alta!F90</f>
        <v>Android</v>
      </c>
      <c r="H5458" s="69" t="s">
        <v>188</v>
      </c>
      <c r="I5458" t="s">
        <v>199</v>
      </c>
      <c r="J5458" s="69">
        <f>precio_alta!Z90</f>
        <v>1775</v>
      </c>
    </row>
    <row r="5459" spans="1:10" x14ac:dyDescent="0.3">
      <c r="A5459" t="str">
        <f t="shared" si="85"/>
        <v>VIVO V70 512GB 5GMax Negocios + Ilimitado 289.90CUOTA</v>
      </c>
      <c r="B5459" s="69" t="str">
        <f>precio_alta!A91</f>
        <v>Corriente</v>
      </c>
      <c r="C5459" s="69" t="str">
        <f>precio_alta!B91</f>
        <v>5G</v>
      </c>
      <c r="D5459" s="69" t="str">
        <f>precio_alta!C91</f>
        <v>VIVO</v>
      </c>
      <c r="E5459" s="69" t="str">
        <f>precio_alta!D91</f>
        <v>VIVO V70 512GB 5G</v>
      </c>
      <c r="F5459" s="69">
        <f>precio_alta!E91</f>
        <v>3069</v>
      </c>
      <c r="G5459" s="69" t="str">
        <f>precio_alta!F91</f>
        <v>Android</v>
      </c>
      <c r="H5459" s="69" t="s">
        <v>188</v>
      </c>
      <c r="I5459" t="s">
        <v>199</v>
      </c>
      <c r="J5459" s="69">
        <f>precio_alta!Z91</f>
        <v>3155</v>
      </c>
    </row>
    <row r="5460" spans="1:10" x14ac:dyDescent="0.3">
      <c r="A5460" t="str">
        <f t="shared" si="85"/>
        <v>VIVO V70FE 256GB 5GMax Negocios + Ilimitado 289.90CUOTA</v>
      </c>
      <c r="B5460" s="69" t="str">
        <f>precio_alta!A92</f>
        <v>Corriente</v>
      </c>
      <c r="C5460" s="69" t="str">
        <f>precio_alta!B92</f>
        <v>5G</v>
      </c>
      <c r="D5460" s="69" t="str">
        <f>precio_alta!C92</f>
        <v>VIVO</v>
      </c>
      <c r="E5460" s="69" t="str">
        <f>precio_alta!D92</f>
        <v>VIVO V70FE 256GB 5G</v>
      </c>
      <c r="F5460" s="69">
        <f>precio_alta!E92</f>
        <v>2609</v>
      </c>
      <c r="G5460" s="69" t="str">
        <f>precio_alta!F92</f>
        <v>Android</v>
      </c>
      <c r="H5460" s="69" t="s">
        <v>188</v>
      </c>
      <c r="I5460" t="s">
        <v>199</v>
      </c>
      <c r="J5460" s="69">
        <f>precio_alta!Z92</f>
        <v>2687</v>
      </c>
    </row>
    <row r="5461" spans="1:10" x14ac:dyDescent="0.3">
      <c r="A5461" t="str">
        <f t="shared" si="85"/>
        <v>VIVO X300 PRO 512GB 5GMax Negocios + Ilimitado 289.90CUOTA</v>
      </c>
      <c r="B5461" s="69" t="str">
        <f>precio_alta!A93</f>
        <v>Corriente</v>
      </c>
      <c r="C5461" s="69" t="str">
        <f>precio_alta!B93</f>
        <v>5G</v>
      </c>
      <c r="D5461" s="69" t="str">
        <f>precio_alta!C93</f>
        <v>VIVO</v>
      </c>
      <c r="E5461" s="69" t="str">
        <f>precio_alta!D93</f>
        <v>VIVO X300 PRO 512GB 5G</v>
      </c>
      <c r="F5461" s="69">
        <f>precio_alta!E93</f>
        <v>6219</v>
      </c>
      <c r="G5461" s="69" t="str">
        <f>precio_alta!F93</f>
        <v>Android</v>
      </c>
      <c r="H5461" s="69" t="s">
        <v>188</v>
      </c>
      <c r="I5461" t="s">
        <v>199</v>
      </c>
      <c r="J5461" s="69">
        <f>precio_alta!Z93</f>
        <v>6407</v>
      </c>
    </row>
    <row r="5462" spans="1:10" x14ac:dyDescent="0.3">
      <c r="A5462" t="str">
        <f t="shared" si="85"/>
        <v>VIVO Y04 128GBMax Negocios + Ilimitado 289.90CUOTA</v>
      </c>
      <c r="B5462" s="69" t="str">
        <f>precio_alta!A94</f>
        <v>Corriente</v>
      </c>
      <c r="C5462" s="69" t="str">
        <f>precio_alta!B94</f>
        <v>4G</v>
      </c>
      <c r="D5462" s="69" t="str">
        <f>precio_alta!C94</f>
        <v>VIVO</v>
      </c>
      <c r="E5462" s="69" t="str">
        <f>precio_alta!D94</f>
        <v>VIVO Y04 128GB</v>
      </c>
      <c r="F5462" s="69">
        <f>precio_alta!E94</f>
        <v>489</v>
      </c>
      <c r="G5462" s="69" t="str">
        <f>precio_alta!F94</f>
        <v>Android</v>
      </c>
      <c r="H5462" s="69" t="s">
        <v>188</v>
      </c>
      <c r="I5462" t="s">
        <v>199</v>
      </c>
      <c r="J5462" s="69">
        <f>precio_alta!Z94</f>
        <v>503</v>
      </c>
    </row>
    <row r="5463" spans="1:10" x14ac:dyDescent="0.3">
      <c r="A5463" t="str">
        <f t="shared" si="85"/>
        <v>VIVO Y11 128GB 5GMax Negocios + Ilimitado 289.90CUOTA</v>
      </c>
      <c r="B5463" s="69" t="str">
        <f>precio_alta!A95</f>
        <v>Corriente</v>
      </c>
      <c r="C5463" s="69" t="str">
        <f>precio_alta!B95</f>
        <v>5G</v>
      </c>
      <c r="D5463" s="69" t="str">
        <f>precio_alta!C95</f>
        <v>VIVO</v>
      </c>
      <c r="E5463" s="69" t="str">
        <f>precio_alta!D95</f>
        <v>VIVO Y11 128GB 5G</v>
      </c>
      <c r="F5463" s="69">
        <f>precio_alta!E95</f>
        <v>819</v>
      </c>
      <c r="G5463" s="69" t="str">
        <f>precio_alta!F95</f>
        <v>Android</v>
      </c>
      <c r="H5463" s="69" t="s">
        <v>188</v>
      </c>
      <c r="I5463" t="s">
        <v>199</v>
      </c>
      <c r="J5463" s="69">
        <f>precio_alta!Z95</f>
        <v>851</v>
      </c>
    </row>
    <row r="5464" spans="1:10" x14ac:dyDescent="0.3">
      <c r="A5464" t="str">
        <f t="shared" si="85"/>
        <v>VIVO Y21 256GB 5GMax Negocios + Ilimitado 289.90CUOTA</v>
      </c>
      <c r="B5464" s="69" t="str">
        <f>precio_alta!A96</f>
        <v>Corriente</v>
      </c>
      <c r="C5464" s="69" t="str">
        <f>precio_alta!B96</f>
        <v>5G</v>
      </c>
      <c r="D5464" s="69" t="str">
        <f>precio_alta!C96</f>
        <v>VIVO</v>
      </c>
      <c r="E5464" s="69" t="str">
        <f>precio_alta!D96</f>
        <v>VIVO Y21 256GB 5G</v>
      </c>
      <c r="F5464" s="69">
        <f>precio_alta!E96</f>
        <v>1029</v>
      </c>
      <c r="G5464" s="69" t="str">
        <f>precio_alta!F96</f>
        <v>Android</v>
      </c>
      <c r="H5464" s="69" t="s">
        <v>188</v>
      </c>
      <c r="I5464" t="s">
        <v>199</v>
      </c>
      <c r="J5464" s="69">
        <f>precio_alta!Z96</f>
        <v>1067</v>
      </c>
    </row>
    <row r="5465" spans="1:10" x14ac:dyDescent="0.3">
      <c r="A5465" t="str">
        <f t="shared" si="85"/>
        <v>VIVO Y21D 256GBMax Negocios + Ilimitado 289.90CUOTA</v>
      </c>
      <c r="B5465" s="69" t="str">
        <f>precio_alta!A97</f>
        <v>Corriente</v>
      </c>
      <c r="C5465" s="69" t="str">
        <f>precio_alta!B97</f>
        <v>4G</v>
      </c>
      <c r="D5465" s="69" t="str">
        <f>precio_alta!C97</f>
        <v>VIVO</v>
      </c>
      <c r="E5465" s="69" t="str">
        <f>precio_alta!D97</f>
        <v>VIVO Y21D 256GB</v>
      </c>
      <c r="F5465" s="69">
        <f>precio_alta!E97</f>
        <v>849</v>
      </c>
      <c r="G5465" s="69" t="str">
        <f>precio_alta!F97</f>
        <v>Android</v>
      </c>
      <c r="H5465" s="69" t="s">
        <v>188</v>
      </c>
      <c r="I5465" t="s">
        <v>199</v>
      </c>
      <c r="J5465" s="69">
        <f>precio_alta!Z97</f>
        <v>875</v>
      </c>
    </row>
    <row r="5466" spans="1:10" x14ac:dyDescent="0.3">
      <c r="A5466" t="str">
        <f t="shared" si="85"/>
        <v>VIVO Y31 256GB 5GMax Negocios + Ilimitado 289.90CUOTA</v>
      </c>
      <c r="B5466" s="69" t="str">
        <f>precio_alta!A98</f>
        <v>Corriente</v>
      </c>
      <c r="C5466" s="69" t="str">
        <f>precio_alta!B98</f>
        <v>5G</v>
      </c>
      <c r="D5466" s="69" t="str">
        <f>precio_alta!C98</f>
        <v>VIVO</v>
      </c>
      <c r="E5466" s="69" t="str">
        <f>precio_alta!D98</f>
        <v>VIVO Y31 256GB 5G</v>
      </c>
      <c r="F5466" s="69">
        <f>precio_alta!E98</f>
        <v>1309</v>
      </c>
      <c r="G5466" s="69" t="str">
        <f>precio_alta!F98</f>
        <v>Android</v>
      </c>
      <c r="H5466" s="69" t="s">
        <v>188</v>
      </c>
      <c r="I5466" t="s">
        <v>199</v>
      </c>
      <c r="J5466" s="69">
        <f>precio_alta!Z98</f>
        <v>1343</v>
      </c>
    </row>
    <row r="5467" spans="1:10" x14ac:dyDescent="0.3">
      <c r="A5467" t="str">
        <f t="shared" si="85"/>
        <v>VIVO Y31 256GB 5G NEWMax Negocios + Ilimitado 289.90CUOTA</v>
      </c>
      <c r="B5467" s="69" t="str">
        <f>precio_alta!A99</f>
        <v>Corriente</v>
      </c>
      <c r="C5467" s="69" t="str">
        <f>precio_alta!B99</f>
        <v>5G</v>
      </c>
      <c r="D5467" s="69" t="str">
        <f>precio_alta!C99</f>
        <v>VIVO</v>
      </c>
      <c r="E5467" s="69" t="str">
        <f>precio_alta!D99</f>
        <v>VIVO Y31 256GB 5G NEW</v>
      </c>
      <c r="F5467" s="69">
        <f>precio_alta!E99</f>
        <v>1289</v>
      </c>
      <c r="G5467" s="69" t="str">
        <f>precio_alta!F99</f>
        <v>Android</v>
      </c>
      <c r="H5467" s="69" t="s">
        <v>188</v>
      </c>
      <c r="I5467" t="s">
        <v>199</v>
      </c>
      <c r="J5467" s="69">
        <f>precio_alta!Z99</f>
        <v>1331</v>
      </c>
    </row>
    <row r="5468" spans="1:10" x14ac:dyDescent="0.3">
      <c r="A5468" t="str">
        <f t="shared" si="85"/>
        <v>XIAOMI 14T 512GB 5GMax Negocios + Ilimitado 289.90CUOTA</v>
      </c>
      <c r="B5468" s="69" t="str">
        <f>precio_alta!A100</f>
        <v>Corriente</v>
      </c>
      <c r="C5468" s="69" t="str">
        <f>precio_alta!B100</f>
        <v>5G</v>
      </c>
      <c r="D5468" s="69" t="str">
        <f>precio_alta!C100</f>
        <v>XIAOMI</v>
      </c>
      <c r="E5468" s="69" t="str">
        <f>precio_alta!D100</f>
        <v>XIAOMI 14T 512GB 5G</v>
      </c>
      <c r="F5468" s="69">
        <f>precio_alta!E100</f>
        <v>2659</v>
      </c>
      <c r="G5468" s="69" t="str">
        <f>precio_alta!F100</f>
        <v>Android</v>
      </c>
      <c r="H5468" s="69" t="s">
        <v>188</v>
      </c>
      <c r="I5468" t="s">
        <v>199</v>
      </c>
      <c r="J5468" s="69">
        <f>precio_alta!Z100</f>
        <v>2735</v>
      </c>
    </row>
    <row r="5469" spans="1:10" x14ac:dyDescent="0.3">
      <c r="A5469" t="str">
        <f t="shared" si="85"/>
        <v>XIAOMI 15T 512GB 5GMax Negocios + Ilimitado 289.90CUOTA</v>
      </c>
      <c r="B5469" s="69" t="str">
        <f>precio_alta!A101</f>
        <v>Corriente</v>
      </c>
      <c r="C5469" s="69" t="str">
        <f>precio_alta!B101</f>
        <v>5G</v>
      </c>
      <c r="D5469" s="69" t="str">
        <f>precio_alta!C101</f>
        <v>XIAOMI</v>
      </c>
      <c r="E5469" s="69" t="str">
        <f>precio_alta!D101</f>
        <v>XIAOMI 15T 512GB 5G</v>
      </c>
      <c r="F5469" s="69">
        <f>precio_alta!E101</f>
        <v>2569</v>
      </c>
      <c r="G5469" s="69" t="str">
        <f>precio_alta!F101</f>
        <v>Android</v>
      </c>
      <c r="H5469" s="69" t="s">
        <v>188</v>
      </c>
      <c r="I5469" t="s">
        <v>199</v>
      </c>
      <c r="J5469" s="69">
        <f>precio_alta!Z101</f>
        <v>2639</v>
      </c>
    </row>
    <row r="5470" spans="1:10" x14ac:dyDescent="0.3">
      <c r="A5470" t="str">
        <f t="shared" si="85"/>
        <v>XIAOMI 15T PRO 512GB 5GMax Negocios + Ilimitado 289.90CUOTA</v>
      </c>
      <c r="B5470" s="69" t="str">
        <f>precio_alta!A102</f>
        <v>Corriente</v>
      </c>
      <c r="C5470" s="69" t="str">
        <f>precio_alta!B102</f>
        <v>5G</v>
      </c>
      <c r="D5470" s="69" t="str">
        <f>precio_alta!C102</f>
        <v>XIAOMI</v>
      </c>
      <c r="E5470" s="69" t="str">
        <f>precio_alta!D102</f>
        <v>XIAOMI 15T PRO 512GB 5G</v>
      </c>
      <c r="F5470" s="69">
        <f>precio_alta!E102</f>
        <v>3619</v>
      </c>
      <c r="G5470" s="69" t="str">
        <f>precio_alta!F102</f>
        <v>Android</v>
      </c>
      <c r="H5470" s="69" t="s">
        <v>188</v>
      </c>
      <c r="I5470" t="s">
        <v>199</v>
      </c>
      <c r="J5470" s="69">
        <f>precio_alta!Z102</f>
        <v>3731</v>
      </c>
    </row>
    <row r="5471" spans="1:10" x14ac:dyDescent="0.3">
      <c r="A5471" t="str">
        <f t="shared" si="85"/>
        <v>XIAOMI 17 ULTRA 512GB 5GMax Negocios + Ilimitado 289.90CUOTA</v>
      </c>
      <c r="B5471" s="69" t="str">
        <f>precio_alta!A103</f>
        <v>Corriente</v>
      </c>
      <c r="C5471" s="69" t="str">
        <f>precio_alta!B103</f>
        <v>5G</v>
      </c>
      <c r="D5471" s="69" t="str">
        <f>precio_alta!C103</f>
        <v>XIAOMI</v>
      </c>
      <c r="E5471" s="69" t="str">
        <f>precio_alta!D103</f>
        <v>XIAOMI 17 ULTRA 512GB 5G</v>
      </c>
      <c r="F5471" s="69">
        <f>precio_alta!E103</f>
        <v>6169</v>
      </c>
      <c r="G5471" s="69" t="str">
        <f>precio_alta!F103</f>
        <v>Android</v>
      </c>
      <c r="H5471" s="69" t="s">
        <v>188</v>
      </c>
      <c r="I5471" t="s">
        <v>199</v>
      </c>
      <c r="J5471" s="69">
        <f>precio_alta!Z103</f>
        <v>6347</v>
      </c>
    </row>
    <row r="5472" spans="1:10" x14ac:dyDescent="0.3">
      <c r="A5472" t="str">
        <f t="shared" si="85"/>
        <v>XIAOMI 17T 512GB 5GMax Negocios + Ilimitado 289.90CUOTA</v>
      </c>
      <c r="B5472" s="69" t="str">
        <f>precio_alta!A104</f>
        <v>Corriente</v>
      </c>
      <c r="C5472" s="69" t="str">
        <f>precio_alta!B104</f>
        <v>5G</v>
      </c>
      <c r="D5472" s="69" t="str">
        <f>precio_alta!C104</f>
        <v>XIAOMI</v>
      </c>
      <c r="E5472" s="69" t="str">
        <f>precio_alta!D104</f>
        <v>XIAOMI 17T 512GB 5G</v>
      </c>
      <c r="F5472" s="69">
        <f>precio_alta!E104</f>
        <v>3089</v>
      </c>
      <c r="G5472" s="69" t="str">
        <f>precio_alta!F104</f>
        <v>Android</v>
      </c>
      <c r="H5472" s="69" t="s">
        <v>188</v>
      </c>
      <c r="I5472" t="s">
        <v>199</v>
      </c>
      <c r="J5472" s="69">
        <f>precio_alta!Z104</f>
        <v>3179</v>
      </c>
    </row>
    <row r="5473" spans="1:10" x14ac:dyDescent="0.3">
      <c r="A5473" t="str">
        <f t="shared" si="85"/>
        <v>XIAOMI 17T PRO 512GB 5GMax Negocios + Ilimitado 289.90CUOTA</v>
      </c>
      <c r="B5473" s="69" t="str">
        <f>precio_alta!A105</f>
        <v>Corriente</v>
      </c>
      <c r="C5473" s="69" t="str">
        <f>precio_alta!B105</f>
        <v>5G</v>
      </c>
      <c r="D5473" s="69" t="str">
        <f>precio_alta!C105</f>
        <v>XIAOMI</v>
      </c>
      <c r="E5473" s="69" t="str">
        <f>precio_alta!D105</f>
        <v>XIAOMI 17T PRO 512GB 5G</v>
      </c>
      <c r="F5473" s="69">
        <f>precio_alta!E105</f>
        <v>3929</v>
      </c>
      <c r="G5473" s="69" t="str">
        <f>precio_alta!F105</f>
        <v>Android</v>
      </c>
      <c r="H5473" s="69" t="s">
        <v>188</v>
      </c>
      <c r="I5473" t="s">
        <v>199</v>
      </c>
      <c r="J5473" s="69">
        <f>precio_alta!Z105</f>
        <v>4043</v>
      </c>
    </row>
    <row r="5474" spans="1:10" x14ac:dyDescent="0.3">
      <c r="A5474" t="str">
        <f t="shared" si="85"/>
        <v>XIAOMI REDMI 15 256GBMax Negocios + Ilimitado 289.90CUOTA</v>
      </c>
      <c r="B5474" s="69" t="str">
        <f>precio_alta!A106</f>
        <v>Corriente</v>
      </c>
      <c r="C5474" s="69" t="str">
        <f>precio_alta!B106</f>
        <v>4G</v>
      </c>
      <c r="D5474" s="69" t="str">
        <f>precio_alta!C106</f>
        <v>XIAOMI</v>
      </c>
      <c r="E5474" s="69" t="str">
        <f>precio_alta!D106</f>
        <v>XIAOMI REDMI 15 256GB</v>
      </c>
      <c r="F5474" s="69">
        <f>precio_alta!E106</f>
        <v>939</v>
      </c>
      <c r="G5474" s="69" t="str">
        <f>precio_alta!F106</f>
        <v>Android</v>
      </c>
      <c r="H5474" s="69" t="s">
        <v>188</v>
      </c>
      <c r="I5474" t="s">
        <v>199</v>
      </c>
      <c r="J5474" s="69">
        <f>precio_alta!Z106</f>
        <v>971</v>
      </c>
    </row>
    <row r="5475" spans="1:10" x14ac:dyDescent="0.3">
      <c r="A5475" t="str">
        <f t="shared" si="85"/>
        <v>XIAOMI REDMI 15C 256GBMax Negocios + Ilimitado 289.90CUOTA</v>
      </c>
      <c r="B5475" s="69" t="str">
        <f>precio_alta!A107</f>
        <v>Corriente</v>
      </c>
      <c r="C5475" s="69" t="str">
        <f>precio_alta!B107</f>
        <v>4G</v>
      </c>
      <c r="D5475" s="69" t="str">
        <f>precio_alta!C107</f>
        <v>XIAOMI</v>
      </c>
      <c r="E5475" s="69" t="str">
        <f>precio_alta!D107</f>
        <v>XIAOMI REDMI 15C 256GB</v>
      </c>
      <c r="F5475" s="69">
        <f>precio_alta!E107</f>
        <v>709</v>
      </c>
      <c r="G5475" s="69" t="str">
        <f>precio_alta!F107</f>
        <v>Android</v>
      </c>
      <c r="H5475" s="69" t="s">
        <v>188</v>
      </c>
      <c r="I5475" t="s">
        <v>199</v>
      </c>
      <c r="J5475" s="69">
        <f>precio_alta!Z107</f>
        <v>731</v>
      </c>
    </row>
    <row r="5476" spans="1:10" x14ac:dyDescent="0.3">
      <c r="A5476" t="str">
        <f t="shared" si="85"/>
        <v>XIAOMI REDMI A5 128GBMax Negocios + Ilimitado 289.90CUOTA</v>
      </c>
      <c r="B5476" s="69" t="str">
        <f>precio_alta!A108</f>
        <v>Corriente</v>
      </c>
      <c r="C5476" s="69" t="str">
        <f>precio_alta!B108</f>
        <v>4G</v>
      </c>
      <c r="D5476" s="69" t="str">
        <f>precio_alta!C108</f>
        <v>XIAOMI</v>
      </c>
      <c r="E5476" s="69" t="str">
        <f>precio_alta!D108</f>
        <v>XIAOMI REDMI A5 128GB</v>
      </c>
      <c r="F5476" s="69">
        <f>precio_alta!E108</f>
        <v>379</v>
      </c>
      <c r="G5476" s="69" t="str">
        <f>precio_alta!F108</f>
        <v>Android</v>
      </c>
      <c r="H5476" s="69" t="s">
        <v>188</v>
      </c>
      <c r="I5476" t="s">
        <v>199</v>
      </c>
      <c r="J5476" s="69">
        <f>precio_alta!Z108</f>
        <v>383</v>
      </c>
    </row>
    <row r="5477" spans="1:10" x14ac:dyDescent="0.3">
      <c r="A5477" t="str">
        <f t="shared" si="85"/>
        <v>XIAOMI REDMI A7 PRO 128GBMax Negocios + Ilimitado 289.90CUOTA</v>
      </c>
      <c r="B5477" s="69" t="str">
        <f>precio_alta!A109</f>
        <v>Corriente</v>
      </c>
      <c r="C5477" s="69" t="str">
        <f>precio_alta!B109</f>
        <v>4G</v>
      </c>
      <c r="D5477" s="69" t="str">
        <f>precio_alta!C109</f>
        <v>XIAOMI</v>
      </c>
      <c r="E5477" s="69" t="str">
        <f>precio_alta!D109</f>
        <v>XIAOMI REDMI A7 PRO 128GB</v>
      </c>
      <c r="F5477" s="69">
        <f>precio_alta!E109</f>
        <v>489</v>
      </c>
      <c r="G5477" s="69" t="str">
        <f>precio_alta!F109</f>
        <v>Android</v>
      </c>
      <c r="H5477" s="69" t="s">
        <v>188</v>
      </c>
      <c r="I5477" t="s">
        <v>199</v>
      </c>
      <c r="J5477" s="69">
        <f>precio_alta!Z109</f>
        <v>503</v>
      </c>
    </row>
    <row r="5478" spans="1:10" x14ac:dyDescent="0.3">
      <c r="A5478" t="str">
        <f t="shared" si="85"/>
        <v>XIAOMI REDMI NOTE 10 PRO 128GB SEMax Negocios + Ilimitado 289.90CUOTA</v>
      </c>
      <c r="B5478" s="69" t="str">
        <f>precio_alta!A110</f>
        <v>Corriente</v>
      </c>
      <c r="C5478" s="69" t="str">
        <f>precio_alta!B110</f>
        <v>4.5G</v>
      </c>
      <c r="D5478" s="69" t="str">
        <f>precio_alta!C110</f>
        <v>XIAOMI</v>
      </c>
      <c r="E5478" s="69" t="str">
        <f>precio_alta!D110</f>
        <v>XIAOMI REDMI NOTE 10 PRO 128GB SE</v>
      </c>
      <c r="F5478" s="69">
        <f>precio_alta!E110</f>
        <v>1369</v>
      </c>
      <c r="G5478" s="69" t="str">
        <f>precio_alta!F110</f>
        <v>Android</v>
      </c>
      <c r="H5478" s="69" t="s">
        <v>188</v>
      </c>
      <c r="I5478" t="s">
        <v>199</v>
      </c>
      <c r="J5478" s="69">
        <f>precio_alta!Z110</f>
        <v>1415</v>
      </c>
    </row>
    <row r="5479" spans="1:10" x14ac:dyDescent="0.3">
      <c r="A5479" t="str">
        <f t="shared" si="85"/>
        <v>XIAOMI REDMI NOTE 12 PRO PLUS 256GB 5GMax Negocios + Ilimitado 289.90CUOTA</v>
      </c>
      <c r="B5479" s="69" t="str">
        <f>precio_alta!A111</f>
        <v>Corriente</v>
      </c>
      <c r="C5479" s="69" t="str">
        <f>precio_alta!B111</f>
        <v>5G</v>
      </c>
      <c r="D5479" s="69" t="str">
        <f>precio_alta!C111</f>
        <v>XIAOMI</v>
      </c>
      <c r="E5479" s="69" t="str">
        <f>precio_alta!D111</f>
        <v>XIAOMI REDMI NOTE 12 PRO PLUS 256GB 5G</v>
      </c>
      <c r="F5479" s="69">
        <f>precio_alta!E111</f>
        <v>2039</v>
      </c>
      <c r="G5479" s="69" t="str">
        <f>precio_alta!F111</f>
        <v>Android</v>
      </c>
      <c r="H5479" s="69" t="s">
        <v>188</v>
      </c>
      <c r="I5479" t="s">
        <v>199</v>
      </c>
      <c r="J5479" s="69">
        <f>precio_alta!Z111</f>
        <v>2099</v>
      </c>
    </row>
    <row r="5480" spans="1:10" x14ac:dyDescent="0.3">
      <c r="A5480" t="str">
        <f t="shared" si="85"/>
        <v>XIAOMI REDMI NOTE 15 256GB 5GMax Negocios + Ilimitado 289.90CUOTA</v>
      </c>
      <c r="B5480" s="69" t="str">
        <f>precio_alta!A112</f>
        <v>Corriente</v>
      </c>
      <c r="C5480" s="69" t="str">
        <f>precio_alta!B112</f>
        <v>5G</v>
      </c>
      <c r="D5480" s="69" t="str">
        <f>precio_alta!C112</f>
        <v>XIAOMI</v>
      </c>
      <c r="E5480" s="69" t="str">
        <f>precio_alta!D112</f>
        <v>XIAOMI REDMI NOTE 15 256GB 5G</v>
      </c>
      <c r="F5480" s="69">
        <f>precio_alta!E112</f>
        <v>1109</v>
      </c>
      <c r="G5480" s="69" t="str">
        <f>precio_alta!F112</f>
        <v>Android</v>
      </c>
      <c r="H5480" s="69" t="s">
        <v>188</v>
      </c>
      <c r="I5480" t="s">
        <v>199</v>
      </c>
      <c r="J5480" s="69">
        <f>precio_alta!Z112</f>
        <v>1139</v>
      </c>
    </row>
    <row r="5481" spans="1:10" x14ac:dyDescent="0.3">
      <c r="A5481" t="str">
        <f t="shared" si="85"/>
        <v>XIAOMI REDMI NOTE 15 PRO 512GB 5GMax Negocios + Ilimitado 289.90CUOTA</v>
      </c>
      <c r="B5481" s="69" t="str">
        <f>precio_alta!A113</f>
        <v>Corriente</v>
      </c>
      <c r="C5481" s="69" t="str">
        <f>precio_alta!B113</f>
        <v>5G</v>
      </c>
      <c r="D5481" s="69" t="str">
        <f>precio_alta!C113</f>
        <v>XIAOMI</v>
      </c>
      <c r="E5481" s="69" t="str">
        <f>precio_alta!D113</f>
        <v>XIAOMI REDMI NOTE 15 PRO 512GB 5G</v>
      </c>
      <c r="F5481" s="69">
        <f>precio_alta!E113</f>
        <v>1659</v>
      </c>
      <c r="G5481" s="69" t="str">
        <f>precio_alta!F113</f>
        <v>Android</v>
      </c>
      <c r="H5481" s="69" t="s">
        <v>188</v>
      </c>
      <c r="I5481" t="s">
        <v>199</v>
      </c>
      <c r="J5481" s="69">
        <f>precio_alta!Z113</f>
        <v>1703</v>
      </c>
    </row>
    <row r="5482" spans="1:10" x14ac:dyDescent="0.3">
      <c r="A5482" t="str">
        <f t="shared" si="85"/>
        <v>XIAOMI REDMI NOTE 15 PRO PLUS 512GB 5GMax Negocios + Ilimitado 289.90CUOTA</v>
      </c>
      <c r="B5482" s="69" t="str">
        <f>precio_alta!A114</f>
        <v>Corriente</v>
      </c>
      <c r="C5482" s="69" t="str">
        <f>precio_alta!B114</f>
        <v>5G</v>
      </c>
      <c r="D5482" s="69" t="str">
        <f>precio_alta!C114</f>
        <v>XIAOMI</v>
      </c>
      <c r="E5482" s="69" t="str">
        <f>precio_alta!D114</f>
        <v>XIAOMI REDMI NOTE 15 PRO PLUS 512GB 5G</v>
      </c>
      <c r="F5482" s="69">
        <f>precio_alta!E114</f>
        <v>1879</v>
      </c>
      <c r="G5482" s="69" t="str">
        <f>precio_alta!F114</f>
        <v>Android</v>
      </c>
      <c r="H5482" s="69" t="s">
        <v>188</v>
      </c>
      <c r="I5482" t="s">
        <v>199</v>
      </c>
      <c r="J5482" s="69">
        <f>precio_alta!Z114</f>
        <v>1943</v>
      </c>
    </row>
    <row r="5483" spans="1:10" x14ac:dyDescent="0.3">
      <c r="A5483" t="str">
        <f t="shared" si="85"/>
        <v>ZTE BLADE A36 64GBMax Negocios + Ilimitado 289.90CUOTA</v>
      </c>
      <c r="B5483" s="69" t="str">
        <f>precio_alta!A115</f>
        <v>Corriente</v>
      </c>
      <c r="C5483" s="69" t="str">
        <f>precio_alta!B115</f>
        <v>4G</v>
      </c>
      <c r="D5483" s="69" t="str">
        <f>precio_alta!C115</f>
        <v>ZTE</v>
      </c>
      <c r="E5483" s="69" t="str">
        <f>precio_alta!D115</f>
        <v>ZTE BLADE A36 64GB</v>
      </c>
      <c r="F5483" s="69">
        <f>precio_alta!E115</f>
        <v>439</v>
      </c>
      <c r="G5483" s="69" t="str">
        <f>precio_alta!F115</f>
        <v>Android</v>
      </c>
      <c r="H5483" s="69" t="s">
        <v>188</v>
      </c>
      <c r="I5483" t="s">
        <v>199</v>
      </c>
      <c r="J5483" s="69">
        <f>precio_alta!Z115</f>
        <v>455</v>
      </c>
    </row>
    <row r="5484" spans="1:10" x14ac:dyDescent="0.3">
      <c r="A5484" t="str">
        <f t="shared" si="85"/>
        <v>ZTE BLADE A56 PRO 128GBMax Negocios + Ilimitado 289.90CUOTA</v>
      </c>
      <c r="B5484" s="69" t="str">
        <f>precio_alta!A116</f>
        <v>Corriente</v>
      </c>
      <c r="C5484" s="69" t="str">
        <f>precio_alta!B116</f>
        <v>4G</v>
      </c>
      <c r="D5484" s="69" t="str">
        <f>precio_alta!C116</f>
        <v>ZTE</v>
      </c>
      <c r="E5484" s="69" t="str">
        <f>precio_alta!D116</f>
        <v>ZTE BLADE A56 PRO 128GB</v>
      </c>
      <c r="F5484" s="69">
        <f>precio_alta!E116</f>
        <v>439</v>
      </c>
      <c r="G5484" s="69" t="str">
        <f>precio_alta!F116</f>
        <v>Android</v>
      </c>
      <c r="H5484" s="69" t="s">
        <v>188</v>
      </c>
      <c r="I5484" t="s">
        <v>199</v>
      </c>
      <c r="J5484" s="69">
        <f>precio_alta!Z116</f>
        <v>455</v>
      </c>
    </row>
    <row r="5485" spans="1:10" x14ac:dyDescent="0.3">
      <c r="A5485" t="str">
        <f t="shared" si="85"/>
        <v>ZTE BLADE A57 PRO 128GBMax Negocios + Ilimitado 289.90CUOTA</v>
      </c>
      <c r="B5485" s="69" t="str">
        <f>precio_alta!A117</f>
        <v>Corriente</v>
      </c>
      <c r="C5485" s="69" t="str">
        <f>precio_alta!B117</f>
        <v>4G</v>
      </c>
      <c r="D5485" s="69" t="str">
        <f>precio_alta!C117</f>
        <v>ZTE</v>
      </c>
      <c r="E5485" s="69" t="str">
        <f>precio_alta!D117</f>
        <v>ZTE BLADE A57 PRO 128GB</v>
      </c>
      <c r="F5485" s="69">
        <f>precio_alta!E117</f>
        <v>559</v>
      </c>
      <c r="G5485" s="69" t="str">
        <f>precio_alta!F117</f>
        <v>Android</v>
      </c>
      <c r="H5485" s="69" t="s">
        <v>188</v>
      </c>
      <c r="I5485" t="s">
        <v>199</v>
      </c>
      <c r="J5485" s="69">
        <f>precio_alta!Z117</f>
        <v>575</v>
      </c>
    </row>
    <row r="5486" spans="1:10" x14ac:dyDescent="0.3">
      <c r="A5486" t="str">
        <f t="shared" si="85"/>
        <v>ZTE BLADE A76 256GB 5GMax Negocios + Ilimitado 289.90CUOTA</v>
      </c>
      <c r="B5486" s="69" t="str">
        <f>precio_alta!A118</f>
        <v>Corriente</v>
      </c>
      <c r="C5486" s="69" t="str">
        <f>precio_alta!B118</f>
        <v>5G</v>
      </c>
      <c r="D5486" s="69" t="str">
        <f>precio_alta!C118</f>
        <v>ZTE</v>
      </c>
      <c r="E5486" s="69" t="str">
        <f>precio_alta!D118</f>
        <v>ZTE BLADE A76 256GB 5G</v>
      </c>
      <c r="F5486" s="69">
        <f>precio_alta!E118</f>
        <v>709</v>
      </c>
      <c r="G5486" s="69" t="str">
        <f>precio_alta!F118</f>
        <v>Android</v>
      </c>
      <c r="H5486" s="69" t="s">
        <v>188</v>
      </c>
      <c r="I5486" t="s">
        <v>199</v>
      </c>
      <c r="J5486" s="69">
        <f>precio_alta!Z118</f>
        <v>731</v>
      </c>
    </row>
    <row r="5487" spans="1:10" x14ac:dyDescent="0.3">
      <c r="A5487" t="str">
        <f t="shared" si="85"/>
        <v>ZTE BLADE V70 MAX 256GBMax Negocios + Ilimitado 289.90CUOTA</v>
      </c>
      <c r="B5487" s="69" t="str">
        <f>precio_alta!A119</f>
        <v>Corriente</v>
      </c>
      <c r="C5487" s="69" t="str">
        <f>precio_alta!B119</f>
        <v>4G</v>
      </c>
      <c r="D5487" s="69" t="str">
        <f>precio_alta!C119</f>
        <v>ZTE</v>
      </c>
      <c r="E5487" s="69" t="str">
        <f>precio_alta!D119</f>
        <v>ZTE BLADE V70 MAX 256GB</v>
      </c>
      <c r="F5487" s="69">
        <f>precio_alta!E119</f>
        <v>599</v>
      </c>
      <c r="G5487" s="69" t="str">
        <f>precio_alta!F119</f>
        <v>Android</v>
      </c>
      <c r="H5487" s="69" t="s">
        <v>188</v>
      </c>
      <c r="I5487" t="s">
        <v>199</v>
      </c>
      <c r="J5487" s="69">
        <f>precio_alta!Z119</f>
        <v>611</v>
      </c>
    </row>
    <row r="5488" spans="1:10" x14ac:dyDescent="0.3">
      <c r="A5488" t="str">
        <f t="shared" si="85"/>
        <v>ZTE NUBIA AIR 256GB 5GMax Negocios + Ilimitado 289.90CUOTA</v>
      </c>
      <c r="B5488" s="69" t="str">
        <f>precio_alta!A120</f>
        <v>Corriente</v>
      </c>
      <c r="C5488" s="69" t="str">
        <f>precio_alta!B120</f>
        <v>5G</v>
      </c>
      <c r="D5488" s="69" t="str">
        <f>precio_alta!C120</f>
        <v>ZTE</v>
      </c>
      <c r="E5488" s="69" t="str">
        <f>precio_alta!D120</f>
        <v>ZTE NUBIA AIR 256GB 5G</v>
      </c>
      <c r="F5488" s="69">
        <f>precio_alta!E120</f>
        <v>1069</v>
      </c>
      <c r="G5488" s="69" t="str">
        <f>precio_alta!F120</f>
        <v>Android</v>
      </c>
      <c r="H5488" s="69" t="s">
        <v>188</v>
      </c>
      <c r="I5488" t="s">
        <v>199</v>
      </c>
      <c r="J5488" s="69">
        <f>precio_alta!Z120</f>
        <v>1091</v>
      </c>
    </row>
    <row r="5489" spans="1:10" x14ac:dyDescent="0.3">
      <c r="A5489" t="str">
        <f t="shared" si="85"/>
        <v>ZTE NUBIA AIR 512GB 5GMax Negocios + Ilimitado 289.90CUOTA</v>
      </c>
      <c r="B5489" s="69" t="str">
        <f>precio_alta!A121</f>
        <v>Corriente</v>
      </c>
      <c r="C5489" s="69" t="str">
        <f>precio_alta!B121</f>
        <v>5G</v>
      </c>
      <c r="D5489" s="69" t="str">
        <f>precio_alta!C121</f>
        <v>ZTE</v>
      </c>
      <c r="E5489" s="69" t="str">
        <f>precio_alta!D121</f>
        <v>ZTE NUBIA AIR 512GB 5G</v>
      </c>
      <c r="F5489" s="69">
        <f>precio_alta!E121</f>
        <v>1369</v>
      </c>
      <c r="G5489" s="69" t="str">
        <f>precio_alta!F121</f>
        <v>Android</v>
      </c>
      <c r="H5489" s="69" t="s">
        <v>188</v>
      </c>
      <c r="I5489" t="s">
        <v>199</v>
      </c>
      <c r="J5489" s="69">
        <f>precio_alta!Z121</f>
        <v>1403</v>
      </c>
    </row>
    <row r="5490" spans="1:10" x14ac:dyDescent="0.3">
      <c r="A5490" t="str">
        <f t="shared" si="85"/>
        <v>ZTE NUBIA NEO3 256GB 5GMax Negocios + Ilimitado 289.90CUOTA</v>
      </c>
      <c r="B5490" s="69" t="str">
        <f>precio_alta!A122</f>
        <v>Corriente</v>
      </c>
      <c r="C5490" s="69" t="str">
        <f>precio_alta!B122</f>
        <v>5G</v>
      </c>
      <c r="D5490" s="69" t="str">
        <f>precio_alta!C122</f>
        <v>ZTE</v>
      </c>
      <c r="E5490" s="69" t="str">
        <f>precio_alta!D122</f>
        <v>ZTE NUBIA NEO3 256GB 5G</v>
      </c>
      <c r="F5490" s="69">
        <f>precio_alta!E122</f>
        <v>919</v>
      </c>
      <c r="G5490" s="69" t="str">
        <f>precio_alta!F122</f>
        <v>Android</v>
      </c>
      <c r="H5490" s="69" t="s">
        <v>188</v>
      </c>
      <c r="I5490" t="s">
        <v>199</v>
      </c>
      <c r="J5490" s="69">
        <f>precio_alta!Z122</f>
        <v>947</v>
      </c>
    </row>
    <row r="5491" spans="1:10" x14ac:dyDescent="0.3">
      <c r="A5491" t="str">
        <f t="shared" si="85"/>
        <v>ZTE NUBIA NEO5 256GB 5GMax Negocios + Ilimitado 289.90CUOTA</v>
      </c>
      <c r="B5491" s="69" t="str">
        <f>precio_alta!A123</f>
        <v>Corriente</v>
      </c>
      <c r="C5491" s="69" t="str">
        <f>precio_alta!B123</f>
        <v>5G</v>
      </c>
      <c r="D5491" s="69" t="str">
        <f>precio_alta!C123</f>
        <v>ZTE</v>
      </c>
      <c r="E5491" s="69" t="str">
        <f>precio_alta!D123</f>
        <v>ZTE NUBIA NEO5 256GB 5G</v>
      </c>
      <c r="F5491" s="69">
        <f>precio_alta!E123</f>
        <v>1109</v>
      </c>
      <c r="G5491" s="69" t="str">
        <f>precio_alta!F123</f>
        <v>Android</v>
      </c>
      <c r="H5491" s="69" t="s">
        <v>188</v>
      </c>
      <c r="I5491" t="s">
        <v>199</v>
      </c>
      <c r="J5491" s="69">
        <f>precio_alta!Z123</f>
        <v>1139</v>
      </c>
    </row>
    <row r="5492" spans="1:10" x14ac:dyDescent="0.3">
      <c r="A5492" t="str">
        <f t="shared" si="85"/>
        <v>ZTE NUBIA V80 MAX 256GBMax Negocios + Ilimitado 289.90CUOTA</v>
      </c>
      <c r="B5492" s="69" t="str">
        <f>precio_alta!A124</f>
        <v>Corriente</v>
      </c>
      <c r="C5492" s="69" t="str">
        <f>precio_alta!B124</f>
        <v>4G</v>
      </c>
      <c r="D5492" s="69" t="str">
        <f>precio_alta!C124</f>
        <v>ZTE</v>
      </c>
      <c r="E5492" s="69" t="str">
        <f>precio_alta!D124</f>
        <v>ZTE NUBIA V80 MAX 256GB</v>
      </c>
      <c r="F5492" s="69">
        <f>precio_alta!E124</f>
        <v>629</v>
      </c>
      <c r="G5492" s="69" t="str">
        <f>precio_alta!F124</f>
        <v>Android</v>
      </c>
      <c r="H5492" s="69" t="s">
        <v>188</v>
      </c>
      <c r="I5492" t="s">
        <v>199</v>
      </c>
      <c r="J5492" s="69">
        <f>precio_alta!Z124</f>
        <v>647</v>
      </c>
    </row>
    <row r="5493" spans="1:10" x14ac:dyDescent="0.3">
      <c r="A5493" t="str">
        <f t="shared" si="85"/>
        <v>ZTE NUBIA V80 PRO 256GBMax Negocios + Ilimitado 289.90CUOTA</v>
      </c>
      <c r="B5493" s="69" t="str">
        <f>precio_alta!A125</f>
        <v>Corriente</v>
      </c>
      <c r="C5493" s="69" t="str">
        <f>precio_alta!B125</f>
        <v>4G</v>
      </c>
      <c r="D5493" s="69" t="str">
        <f>precio_alta!C125</f>
        <v>ZTE</v>
      </c>
      <c r="E5493" s="69" t="str">
        <f>precio_alta!D125</f>
        <v>ZTE NUBIA V80 PRO 256GB</v>
      </c>
      <c r="F5493" s="69">
        <f>precio_alta!E125</f>
        <v>659</v>
      </c>
      <c r="G5493" s="69" t="str">
        <f>precio_alta!F125</f>
        <v>Android</v>
      </c>
      <c r="H5493" s="69" t="s">
        <v>188</v>
      </c>
      <c r="I5493" t="s">
        <v>199</v>
      </c>
      <c r="J5493" s="69">
        <f>precio_alta!Z125</f>
        <v>683</v>
      </c>
    </row>
    <row r="5494" spans="1:10" x14ac:dyDescent="0.3">
      <c r="A5494" t="e">
        <f t="shared" si="85"/>
        <v>#REF!</v>
      </c>
      <c r="B5494" s="69" t="e">
        <f>precio_alta!#REF!</f>
        <v>#REF!</v>
      </c>
      <c r="C5494" s="69" t="e">
        <f>precio_alta!#REF!</f>
        <v>#REF!</v>
      </c>
      <c r="D5494" s="69" t="e">
        <f>precio_alta!#REF!</f>
        <v>#REF!</v>
      </c>
      <c r="E5494" s="69" t="e">
        <f>precio_alta!#REF!</f>
        <v>#REF!</v>
      </c>
      <c r="F5494" s="69" t="e">
        <f>precio_alta!#REF!</f>
        <v>#REF!</v>
      </c>
      <c r="G5494" s="69" t="e">
        <f>precio_alta!#REF!</f>
        <v>#REF!</v>
      </c>
      <c r="H5494" s="69" t="s">
        <v>188</v>
      </c>
      <c r="I5494" t="s">
        <v>199</v>
      </c>
      <c r="J5494" s="69" t="e">
        <f>precio_alta!#REF!</f>
        <v>#REF!</v>
      </c>
    </row>
    <row r="5495" spans="1:10" x14ac:dyDescent="0.3">
      <c r="A5495" t="e">
        <f t="shared" si="85"/>
        <v>#REF!</v>
      </c>
      <c r="B5495" s="69" t="e">
        <f>precio_alta!#REF!</f>
        <v>#REF!</v>
      </c>
      <c r="C5495" s="69" t="e">
        <f>precio_alta!#REF!</f>
        <v>#REF!</v>
      </c>
      <c r="D5495" s="69" t="e">
        <f>precio_alta!#REF!</f>
        <v>#REF!</v>
      </c>
      <c r="E5495" s="69" t="e">
        <f>precio_alta!#REF!</f>
        <v>#REF!</v>
      </c>
      <c r="F5495" s="69" t="e">
        <f>precio_alta!#REF!</f>
        <v>#REF!</v>
      </c>
      <c r="G5495" s="69" t="e">
        <f>precio_alta!#REF!</f>
        <v>#REF!</v>
      </c>
      <c r="H5495" s="69" t="s">
        <v>188</v>
      </c>
      <c r="I5495" t="s">
        <v>199</v>
      </c>
      <c r="J5495" s="69" t="e">
        <f>precio_alta!#REF!</f>
        <v>#REF!</v>
      </c>
    </row>
    <row r="5496" spans="1:10" x14ac:dyDescent="0.3">
      <c r="A5496" t="e">
        <f t="shared" si="85"/>
        <v>#REF!</v>
      </c>
      <c r="B5496" s="69" t="e">
        <f>precio_alta!#REF!</f>
        <v>#REF!</v>
      </c>
      <c r="C5496" s="69" t="e">
        <f>precio_alta!#REF!</f>
        <v>#REF!</v>
      </c>
      <c r="D5496" s="69" t="e">
        <f>precio_alta!#REF!</f>
        <v>#REF!</v>
      </c>
      <c r="E5496" s="69" t="e">
        <f>precio_alta!#REF!</f>
        <v>#REF!</v>
      </c>
      <c r="F5496" s="69" t="e">
        <f>precio_alta!#REF!</f>
        <v>#REF!</v>
      </c>
      <c r="G5496" s="69" t="e">
        <f>precio_alta!#REF!</f>
        <v>#REF!</v>
      </c>
      <c r="H5496" s="69" t="s">
        <v>188</v>
      </c>
      <c r="I5496" t="s">
        <v>199</v>
      </c>
      <c r="J5496" s="69" t="e">
        <f>precio_alta!#REF!</f>
        <v>#REF!</v>
      </c>
    </row>
    <row r="5497" spans="1:10" x14ac:dyDescent="0.3">
      <c r="A5497" t="e">
        <f t="shared" si="85"/>
        <v>#REF!</v>
      </c>
      <c r="B5497" s="69" t="e">
        <f>precio_alta!#REF!</f>
        <v>#REF!</v>
      </c>
      <c r="C5497" s="69" t="e">
        <f>precio_alta!#REF!</f>
        <v>#REF!</v>
      </c>
      <c r="D5497" s="69" t="e">
        <f>precio_alta!#REF!</f>
        <v>#REF!</v>
      </c>
      <c r="E5497" s="69" t="e">
        <f>precio_alta!#REF!</f>
        <v>#REF!</v>
      </c>
      <c r="F5497" s="69" t="e">
        <f>precio_alta!#REF!</f>
        <v>#REF!</v>
      </c>
      <c r="G5497" s="69" t="e">
        <f>precio_alta!#REF!</f>
        <v>#REF!</v>
      </c>
      <c r="H5497" s="69" t="s">
        <v>188</v>
      </c>
      <c r="I5497" t="s">
        <v>199</v>
      </c>
      <c r="J5497" s="69" t="e">
        <f>precio_alta!#REF!</f>
        <v>#REF!</v>
      </c>
    </row>
    <row r="5498" spans="1:10" x14ac:dyDescent="0.3">
      <c r="A5498" t="e">
        <f t="shared" si="85"/>
        <v>#REF!</v>
      </c>
      <c r="B5498" s="69" t="e">
        <f>precio_alta!#REF!</f>
        <v>#REF!</v>
      </c>
      <c r="C5498" s="69" t="e">
        <f>precio_alta!#REF!</f>
        <v>#REF!</v>
      </c>
      <c r="D5498" s="69" t="e">
        <f>precio_alta!#REF!</f>
        <v>#REF!</v>
      </c>
      <c r="E5498" s="69" t="e">
        <f>precio_alta!#REF!</f>
        <v>#REF!</v>
      </c>
      <c r="F5498" s="69" t="e">
        <f>precio_alta!#REF!</f>
        <v>#REF!</v>
      </c>
      <c r="G5498" s="69" t="e">
        <f>precio_alta!#REF!</f>
        <v>#REF!</v>
      </c>
      <c r="H5498" s="69" t="s">
        <v>188</v>
      </c>
      <c r="I5498" t="s">
        <v>199</v>
      </c>
      <c r="J5498" s="69" t="e">
        <f>precio_alta!#REF!</f>
        <v>#REF!</v>
      </c>
    </row>
    <row r="5499" spans="1:10" x14ac:dyDescent="0.3">
      <c r="A5499" t="e">
        <f t="shared" si="85"/>
        <v>#REF!</v>
      </c>
      <c r="B5499" s="69" t="e">
        <f>precio_alta!#REF!</f>
        <v>#REF!</v>
      </c>
      <c r="C5499" s="69" t="e">
        <f>precio_alta!#REF!</f>
        <v>#REF!</v>
      </c>
      <c r="D5499" s="69" t="e">
        <f>precio_alta!#REF!</f>
        <v>#REF!</v>
      </c>
      <c r="E5499" s="69" t="e">
        <f>precio_alta!#REF!</f>
        <v>#REF!</v>
      </c>
      <c r="F5499" s="69" t="e">
        <f>precio_alta!#REF!</f>
        <v>#REF!</v>
      </c>
      <c r="G5499" s="69" t="e">
        <f>precio_alta!#REF!</f>
        <v>#REF!</v>
      </c>
      <c r="H5499" s="69" t="s">
        <v>188</v>
      </c>
      <c r="I5499" t="s">
        <v>199</v>
      </c>
      <c r="J5499" s="69" t="e">
        <f>precio_alta!#REF!</f>
        <v>#REF!</v>
      </c>
    </row>
    <row r="5500" spans="1:10" x14ac:dyDescent="0.3">
      <c r="A5500" t="e">
        <f t="shared" si="85"/>
        <v>#REF!</v>
      </c>
      <c r="B5500" s="69" t="e">
        <f>precio_alta!#REF!</f>
        <v>#REF!</v>
      </c>
      <c r="C5500" s="69" t="e">
        <f>precio_alta!#REF!</f>
        <v>#REF!</v>
      </c>
      <c r="D5500" s="69" t="e">
        <f>precio_alta!#REF!</f>
        <v>#REF!</v>
      </c>
      <c r="E5500" s="69" t="e">
        <f>precio_alta!#REF!</f>
        <v>#REF!</v>
      </c>
      <c r="F5500" s="69" t="e">
        <f>precio_alta!#REF!</f>
        <v>#REF!</v>
      </c>
      <c r="G5500" s="69" t="e">
        <f>precio_alta!#REF!</f>
        <v>#REF!</v>
      </c>
      <c r="H5500" s="69" t="s">
        <v>188</v>
      </c>
      <c r="I5500" t="s">
        <v>199</v>
      </c>
      <c r="J5500" s="69" t="e">
        <f>precio_alta!#REF!</f>
        <v>#REF!</v>
      </c>
    </row>
    <row r="5501" spans="1:10" x14ac:dyDescent="0.3">
      <c r="A5501" t="e">
        <f t="shared" si="85"/>
        <v>#REF!</v>
      </c>
      <c r="B5501" s="69" t="e">
        <f>precio_alta!#REF!</f>
        <v>#REF!</v>
      </c>
      <c r="C5501" s="69" t="e">
        <f>precio_alta!#REF!</f>
        <v>#REF!</v>
      </c>
      <c r="D5501" s="69" t="e">
        <f>precio_alta!#REF!</f>
        <v>#REF!</v>
      </c>
      <c r="E5501" s="69" t="e">
        <f>precio_alta!#REF!</f>
        <v>#REF!</v>
      </c>
      <c r="F5501" s="69" t="e">
        <f>precio_alta!#REF!</f>
        <v>#REF!</v>
      </c>
      <c r="G5501" s="69" t="e">
        <f>precio_alta!#REF!</f>
        <v>#REF!</v>
      </c>
      <c r="H5501" s="69" t="s">
        <v>188</v>
      </c>
      <c r="I5501" t="s">
        <v>199</v>
      </c>
      <c r="J5501" s="69" t="e">
        <f>precio_alta!#REF!</f>
        <v>#REF!</v>
      </c>
    </row>
    <row r="5502" spans="1:10" x14ac:dyDescent="0.3">
      <c r="A5502" t="e">
        <f t="shared" si="85"/>
        <v>#REF!</v>
      </c>
      <c r="B5502" s="69" t="e">
        <f>precio_alta!#REF!</f>
        <v>#REF!</v>
      </c>
      <c r="C5502" s="69" t="e">
        <f>precio_alta!#REF!</f>
        <v>#REF!</v>
      </c>
      <c r="D5502" s="69" t="e">
        <f>precio_alta!#REF!</f>
        <v>#REF!</v>
      </c>
      <c r="E5502" s="69" t="e">
        <f>precio_alta!#REF!</f>
        <v>#REF!</v>
      </c>
      <c r="F5502" s="69" t="e">
        <f>precio_alta!#REF!</f>
        <v>#REF!</v>
      </c>
      <c r="G5502" s="69" t="e">
        <f>precio_alta!#REF!</f>
        <v>#REF!</v>
      </c>
      <c r="H5502" s="69" t="s">
        <v>188</v>
      </c>
      <c r="I5502" t="s">
        <v>199</v>
      </c>
      <c r="J5502" s="69" t="e">
        <f>precio_alta!#REF!</f>
        <v>#REF!</v>
      </c>
    </row>
    <row r="5503" spans="1:10" x14ac:dyDescent="0.3">
      <c r="A5503" t="e">
        <f t="shared" si="85"/>
        <v>#REF!</v>
      </c>
      <c r="B5503" s="69" t="e">
        <f>precio_alta!#REF!</f>
        <v>#REF!</v>
      </c>
      <c r="C5503" s="69" t="e">
        <f>precio_alta!#REF!</f>
        <v>#REF!</v>
      </c>
      <c r="D5503" s="69" t="e">
        <f>precio_alta!#REF!</f>
        <v>#REF!</v>
      </c>
      <c r="E5503" s="69" t="e">
        <f>precio_alta!#REF!</f>
        <v>#REF!</v>
      </c>
      <c r="F5503" s="69" t="e">
        <f>precio_alta!#REF!</f>
        <v>#REF!</v>
      </c>
      <c r="G5503" s="69" t="e">
        <f>precio_alta!#REF!</f>
        <v>#REF!</v>
      </c>
      <c r="H5503" s="69" t="s">
        <v>188</v>
      </c>
      <c r="I5503" t="s">
        <v>199</v>
      </c>
      <c r="J5503" s="69" t="e">
        <f>precio_alta!#REF!</f>
        <v>#REF!</v>
      </c>
    </row>
    <row r="5504" spans="1:10" x14ac:dyDescent="0.3">
      <c r="A5504" t="e">
        <f t="shared" si="85"/>
        <v>#REF!</v>
      </c>
      <c r="B5504" s="69" t="e">
        <f>precio_alta!#REF!</f>
        <v>#REF!</v>
      </c>
      <c r="C5504" s="69" t="e">
        <f>precio_alta!#REF!</f>
        <v>#REF!</v>
      </c>
      <c r="D5504" s="69" t="e">
        <f>precio_alta!#REF!</f>
        <v>#REF!</v>
      </c>
      <c r="E5504" s="69" t="e">
        <f>precio_alta!#REF!</f>
        <v>#REF!</v>
      </c>
      <c r="F5504" s="69" t="e">
        <f>precio_alta!#REF!</f>
        <v>#REF!</v>
      </c>
      <c r="G5504" s="69" t="e">
        <f>precio_alta!#REF!</f>
        <v>#REF!</v>
      </c>
      <c r="H5504" s="69" t="s">
        <v>188</v>
      </c>
      <c r="I5504" t="s">
        <v>199</v>
      </c>
      <c r="J5504" s="69" t="e">
        <f>precio_alta!#REF!</f>
        <v>#REF!</v>
      </c>
    </row>
    <row r="5505" spans="1:10" x14ac:dyDescent="0.3">
      <c r="A5505" t="e">
        <f t="shared" si="85"/>
        <v>#REF!</v>
      </c>
      <c r="B5505" s="69" t="e">
        <f>precio_alta!#REF!</f>
        <v>#REF!</v>
      </c>
      <c r="C5505" s="69" t="e">
        <f>precio_alta!#REF!</f>
        <v>#REF!</v>
      </c>
      <c r="D5505" s="69" t="e">
        <f>precio_alta!#REF!</f>
        <v>#REF!</v>
      </c>
      <c r="E5505" s="69" t="e">
        <f>precio_alta!#REF!</f>
        <v>#REF!</v>
      </c>
      <c r="F5505" s="69" t="e">
        <f>precio_alta!#REF!</f>
        <v>#REF!</v>
      </c>
      <c r="G5505" s="69" t="e">
        <f>precio_alta!#REF!</f>
        <v>#REF!</v>
      </c>
      <c r="H5505" s="69" t="s">
        <v>188</v>
      </c>
      <c r="I5505" t="s">
        <v>199</v>
      </c>
      <c r="J5505" s="69" t="e">
        <f>precio_alta!#REF!</f>
        <v>#REF!</v>
      </c>
    </row>
    <row r="5506" spans="1:10" x14ac:dyDescent="0.3">
      <c r="A5506" t="e">
        <f t="shared" si="85"/>
        <v>#REF!</v>
      </c>
      <c r="B5506" s="69" t="e">
        <f>precio_alta!#REF!</f>
        <v>#REF!</v>
      </c>
      <c r="C5506" s="69" t="e">
        <f>precio_alta!#REF!</f>
        <v>#REF!</v>
      </c>
      <c r="D5506" s="69" t="e">
        <f>precio_alta!#REF!</f>
        <v>#REF!</v>
      </c>
      <c r="E5506" s="69" t="e">
        <f>precio_alta!#REF!</f>
        <v>#REF!</v>
      </c>
      <c r="F5506" s="69" t="e">
        <f>precio_alta!#REF!</f>
        <v>#REF!</v>
      </c>
      <c r="G5506" s="69" t="e">
        <f>precio_alta!#REF!</f>
        <v>#REF!</v>
      </c>
      <c r="H5506" s="69" t="s">
        <v>188</v>
      </c>
      <c r="I5506" t="s">
        <v>199</v>
      </c>
      <c r="J5506" s="69" t="e">
        <f>precio_alta!#REF!</f>
        <v>#REF!</v>
      </c>
    </row>
    <row r="5507" spans="1:10" x14ac:dyDescent="0.3">
      <c r="A5507" t="str">
        <f t="shared" ref="A5507:A5570" si="86">CONCATENATE(E5507,I5507,H5507)</f>
        <v>0Max Negocios + Ilimitado 289.90CUOTA</v>
      </c>
      <c r="B5507" s="69">
        <f>precio_alta!A127</f>
        <v>0</v>
      </c>
      <c r="C5507" s="69">
        <f>precio_alta!B127</f>
        <v>0</v>
      </c>
      <c r="D5507" s="69">
        <f>precio_alta!C127</f>
        <v>0</v>
      </c>
      <c r="E5507" s="69">
        <f>precio_alta!D127</f>
        <v>0</v>
      </c>
      <c r="F5507" s="69">
        <f>precio_alta!E127</f>
        <v>0</v>
      </c>
      <c r="G5507" s="69">
        <f>precio_alta!F127</f>
        <v>0</v>
      </c>
      <c r="H5507" s="69" t="s">
        <v>188</v>
      </c>
      <c r="I5507" t="s">
        <v>199</v>
      </c>
      <c r="J5507" s="69">
        <f>precio_alta!Z127</f>
        <v>0</v>
      </c>
    </row>
    <row r="5508" spans="1:10" x14ac:dyDescent="0.3">
      <c r="A5508" t="str">
        <f t="shared" si="86"/>
        <v>0Max Negocios + Ilimitado 289.90CUOTA</v>
      </c>
      <c r="B5508" s="69">
        <f>precio_alta!A128</f>
        <v>0</v>
      </c>
      <c r="C5508" s="69">
        <f>precio_alta!B128</f>
        <v>0</v>
      </c>
      <c r="D5508" s="69">
        <f>precio_alta!C128</f>
        <v>0</v>
      </c>
      <c r="E5508" s="69">
        <f>precio_alta!D128</f>
        <v>0</v>
      </c>
      <c r="F5508" s="69">
        <f>precio_alta!E128</f>
        <v>0</v>
      </c>
      <c r="G5508" s="69">
        <f>precio_alta!F128</f>
        <v>0</v>
      </c>
      <c r="H5508" s="69" t="s">
        <v>188</v>
      </c>
      <c r="I5508" t="s">
        <v>199</v>
      </c>
      <c r="J5508" s="69">
        <f>precio_alta!Z128</f>
        <v>0</v>
      </c>
    </row>
    <row r="5509" spans="1:10" x14ac:dyDescent="0.3">
      <c r="A5509" t="str">
        <f t="shared" si="86"/>
        <v>0Max Negocios + Ilimitado 289.90CUOTA</v>
      </c>
      <c r="B5509" s="69">
        <f>precio_alta!A129</f>
        <v>0</v>
      </c>
      <c r="C5509" s="69">
        <f>precio_alta!B129</f>
        <v>0</v>
      </c>
      <c r="D5509" s="69">
        <f>precio_alta!C129</f>
        <v>0</v>
      </c>
      <c r="E5509" s="69">
        <f>precio_alta!D129</f>
        <v>0</v>
      </c>
      <c r="F5509" s="69">
        <f>precio_alta!E129</f>
        <v>0</v>
      </c>
      <c r="G5509" s="69">
        <f>precio_alta!F129</f>
        <v>0</v>
      </c>
      <c r="H5509" s="69" t="s">
        <v>188</v>
      </c>
      <c r="I5509" t="s">
        <v>199</v>
      </c>
      <c r="J5509" s="69">
        <f>precio_alta!Z129</f>
        <v>0</v>
      </c>
    </row>
    <row r="5510" spans="1:10" x14ac:dyDescent="0.3">
      <c r="A5510" t="str">
        <f t="shared" si="86"/>
        <v>0Max Negocios + Ilimitado 289.90CUOTA</v>
      </c>
      <c r="B5510" s="69">
        <f>precio_alta!A130</f>
        <v>0</v>
      </c>
      <c r="C5510" s="69">
        <f>precio_alta!B130</f>
        <v>0</v>
      </c>
      <c r="D5510" s="69">
        <f>precio_alta!C130</f>
        <v>0</v>
      </c>
      <c r="E5510" s="69">
        <f>precio_alta!D130</f>
        <v>0</v>
      </c>
      <c r="F5510" s="69">
        <f>precio_alta!E130</f>
        <v>0</v>
      </c>
      <c r="G5510" s="69">
        <f>precio_alta!F130</f>
        <v>0</v>
      </c>
      <c r="H5510" s="69" t="s">
        <v>188</v>
      </c>
      <c r="I5510" t="s">
        <v>199</v>
      </c>
      <c r="J5510" s="69">
        <f>precio_alta!Z130</f>
        <v>0</v>
      </c>
    </row>
    <row r="5511" spans="1:10" x14ac:dyDescent="0.3">
      <c r="A5511" t="str">
        <f t="shared" si="86"/>
        <v>0Max Negocios + Ilimitado 289.90CUOTA</v>
      </c>
      <c r="B5511" s="69">
        <f>precio_alta!A131</f>
        <v>0</v>
      </c>
      <c r="C5511" s="69">
        <f>precio_alta!B131</f>
        <v>0</v>
      </c>
      <c r="D5511" s="69">
        <f>precio_alta!C131</f>
        <v>0</v>
      </c>
      <c r="E5511" s="69">
        <f>precio_alta!D131</f>
        <v>0</v>
      </c>
      <c r="F5511" s="69">
        <f>precio_alta!E131</f>
        <v>0</v>
      </c>
      <c r="G5511" s="69">
        <f>precio_alta!F131</f>
        <v>0</v>
      </c>
      <c r="H5511" s="69" t="s">
        <v>188</v>
      </c>
      <c r="I5511" t="s">
        <v>199</v>
      </c>
      <c r="J5511" s="69">
        <f>precio_alta!Z131</f>
        <v>0</v>
      </c>
    </row>
    <row r="5512" spans="1:10" x14ac:dyDescent="0.3">
      <c r="A5512" t="str">
        <f t="shared" si="86"/>
        <v>0Max Negocios + Ilimitado 289.90CUOTA</v>
      </c>
      <c r="B5512" s="69">
        <f>precio_alta!A132</f>
        <v>0</v>
      </c>
      <c r="C5512" s="69">
        <f>precio_alta!B132</f>
        <v>0</v>
      </c>
      <c r="D5512" s="69">
        <f>precio_alta!C132</f>
        <v>0</v>
      </c>
      <c r="E5512" s="69">
        <f>precio_alta!D132</f>
        <v>0</v>
      </c>
      <c r="F5512" s="69">
        <f>precio_alta!E132</f>
        <v>0</v>
      </c>
      <c r="G5512" s="69">
        <f>precio_alta!F132</f>
        <v>0</v>
      </c>
      <c r="H5512" s="69" t="s">
        <v>188</v>
      </c>
      <c r="I5512" t="s">
        <v>199</v>
      </c>
      <c r="J5512" s="69">
        <f>precio_alta!Z132</f>
        <v>0</v>
      </c>
    </row>
    <row r="5513" spans="1:10" x14ac:dyDescent="0.3">
      <c r="A5513" t="str">
        <f t="shared" si="86"/>
        <v>0Max Negocios + Ilimitado 289.90CUOTA</v>
      </c>
      <c r="B5513" s="69">
        <f>precio_alta!A133</f>
        <v>0</v>
      </c>
      <c r="C5513" s="69">
        <f>precio_alta!B133</f>
        <v>0</v>
      </c>
      <c r="D5513" s="69">
        <f>precio_alta!C133</f>
        <v>0</v>
      </c>
      <c r="E5513" s="69">
        <f>precio_alta!D133</f>
        <v>0</v>
      </c>
      <c r="F5513" s="69">
        <f>precio_alta!E133</f>
        <v>0</v>
      </c>
      <c r="G5513" s="69">
        <f>precio_alta!F133</f>
        <v>0</v>
      </c>
      <c r="H5513" s="69" t="s">
        <v>188</v>
      </c>
      <c r="I5513" t="s">
        <v>199</v>
      </c>
      <c r="J5513" s="69">
        <f>precio_alta!Z133</f>
        <v>0</v>
      </c>
    </row>
    <row r="5514" spans="1:10" x14ac:dyDescent="0.3">
      <c r="A5514" t="str">
        <f t="shared" si="86"/>
        <v>0Max Negocios + Ilimitado 289.90CUOTA</v>
      </c>
      <c r="B5514" s="69">
        <f>precio_alta!A134</f>
        <v>0</v>
      </c>
      <c r="C5514" s="69">
        <f>precio_alta!B134</f>
        <v>0</v>
      </c>
      <c r="D5514" s="69">
        <f>precio_alta!C134</f>
        <v>0</v>
      </c>
      <c r="E5514" s="69">
        <f>precio_alta!D134</f>
        <v>0</v>
      </c>
      <c r="F5514" s="69">
        <f>precio_alta!E134</f>
        <v>0</v>
      </c>
      <c r="G5514" s="69">
        <f>precio_alta!F134</f>
        <v>0</v>
      </c>
      <c r="H5514" s="69" t="s">
        <v>188</v>
      </c>
      <c r="I5514" t="s">
        <v>199</v>
      </c>
      <c r="J5514" s="69">
        <f>precio_alta!Z134</f>
        <v>0</v>
      </c>
    </row>
    <row r="5515" spans="1:10" x14ac:dyDescent="0.3">
      <c r="A5515" t="str">
        <f t="shared" si="86"/>
        <v>0Max Negocios + Ilimitado 289.90CUOTA</v>
      </c>
      <c r="B5515" s="69">
        <f>precio_alta!A135</f>
        <v>0</v>
      </c>
      <c r="C5515" s="69">
        <f>precio_alta!B135</f>
        <v>0</v>
      </c>
      <c r="D5515" s="69">
        <f>precio_alta!C135</f>
        <v>0</v>
      </c>
      <c r="E5515" s="69">
        <f>precio_alta!D135</f>
        <v>0</v>
      </c>
      <c r="F5515" s="69">
        <f>precio_alta!E135</f>
        <v>0</v>
      </c>
      <c r="G5515" s="69">
        <f>precio_alta!F135</f>
        <v>0</v>
      </c>
      <c r="H5515" s="69" t="s">
        <v>188</v>
      </c>
      <c r="I5515" t="s">
        <v>199</v>
      </c>
      <c r="J5515" s="69">
        <f>precio_alta!Z135</f>
        <v>0</v>
      </c>
    </row>
    <row r="5516" spans="1:10" x14ac:dyDescent="0.3">
      <c r="A5516" t="str">
        <f t="shared" si="86"/>
        <v>0Max Negocios + Ilimitado 289.90CUOTA</v>
      </c>
      <c r="B5516" s="69">
        <f>precio_alta!A136</f>
        <v>0</v>
      </c>
      <c r="C5516" s="69">
        <f>precio_alta!B136</f>
        <v>0</v>
      </c>
      <c r="D5516" s="69">
        <f>precio_alta!C136</f>
        <v>0</v>
      </c>
      <c r="E5516" s="69">
        <f>precio_alta!D136</f>
        <v>0</v>
      </c>
      <c r="F5516" s="69">
        <f>precio_alta!E136</f>
        <v>0</v>
      </c>
      <c r="G5516" s="69">
        <f>precio_alta!F136</f>
        <v>0</v>
      </c>
      <c r="H5516" s="69" t="s">
        <v>188</v>
      </c>
      <c r="I5516" t="s">
        <v>199</v>
      </c>
      <c r="J5516" s="69">
        <f>precio_alta!Z136</f>
        <v>0</v>
      </c>
    </row>
    <row r="5517" spans="1:10" x14ac:dyDescent="0.3">
      <c r="A5517" t="str">
        <f t="shared" si="86"/>
        <v>0Max Negocios + Ilimitado 289.90CUOTA</v>
      </c>
      <c r="B5517" s="69">
        <f>precio_alta!A137</f>
        <v>0</v>
      </c>
      <c r="C5517" s="69">
        <f>precio_alta!B137</f>
        <v>0</v>
      </c>
      <c r="D5517" s="69">
        <f>precio_alta!C137</f>
        <v>0</v>
      </c>
      <c r="E5517" s="69">
        <f>precio_alta!D137</f>
        <v>0</v>
      </c>
      <c r="F5517" s="69">
        <f>precio_alta!E137</f>
        <v>0</v>
      </c>
      <c r="G5517" s="69">
        <f>precio_alta!F137</f>
        <v>0</v>
      </c>
      <c r="H5517" s="69" t="s">
        <v>188</v>
      </c>
      <c r="I5517" t="s">
        <v>199</v>
      </c>
      <c r="J5517" s="69">
        <f>precio_alta!Z137</f>
        <v>0</v>
      </c>
    </row>
    <row r="5518" spans="1:10" x14ac:dyDescent="0.3">
      <c r="A5518" t="str">
        <f t="shared" si="86"/>
        <v>0Max Negocios + Ilimitado 289.90CUOTA</v>
      </c>
      <c r="B5518" s="69">
        <f>precio_alta!A138</f>
        <v>0</v>
      </c>
      <c r="C5518" s="69">
        <f>precio_alta!B138</f>
        <v>0</v>
      </c>
      <c r="D5518" s="69">
        <f>precio_alta!C138</f>
        <v>0</v>
      </c>
      <c r="E5518" s="69">
        <f>precio_alta!D138</f>
        <v>0</v>
      </c>
      <c r="F5518" s="69">
        <f>precio_alta!E138</f>
        <v>0</v>
      </c>
      <c r="G5518" s="69">
        <f>precio_alta!F138</f>
        <v>0</v>
      </c>
      <c r="H5518" s="69" t="s">
        <v>188</v>
      </c>
      <c r="I5518" t="s">
        <v>199</v>
      </c>
      <c r="J5518" s="69">
        <f>precio_alta!Z138</f>
        <v>0</v>
      </c>
    </row>
    <row r="5519" spans="1:10" x14ac:dyDescent="0.3">
      <c r="A5519" t="str">
        <f t="shared" si="86"/>
        <v>0Max Negocios + Ilimitado 289.90CUOTA</v>
      </c>
      <c r="B5519" s="69">
        <f>precio_alta!A139</f>
        <v>0</v>
      </c>
      <c r="C5519" s="69">
        <f>precio_alta!B139</f>
        <v>0</v>
      </c>
      <c r="D5519" s="69">
        <f>precio_alta!C139</f>
        <v>0</v>
      </c>
      <c r="E5519" s="69">
        <f>precio_alta!D139</f>
        <v>0</v>
      </c>
      <c r="F5519" s="69">
        <f>precio_alta!E139</f>
        <v>0</v>
      </c>
      <c r="G5519" s="69">
        <f>precio_alta!F139</f>
        <v>0</v>
      </c>
      <c r="H5519" s="69" t="s">
        <v>188</v>
      </c>
      <c r="I5519" t="s">
        <v>199</v>
      </c>
      <c r="J5519" s="69">
        <f>precio_alta!Z139</f>
        <v>0</v>
      </c>
    </row>
    <row r="5520" spans="1:10" x14ac:dyDescent="0.3">
      <c r="A5520" t="str">
        <f t="shared" si="86"/>
        <v>0Max Negocios + Ilimitado 289.90CUOTA</v>
      </c>
      <c r="B5520" s="69">
        <f>precio_alta!A140</f>
        <v>0</v>
      </c>
      <c r="C5520" s="69">
        <f>precio_alta!B140</f>
        <v>0</v>
      </c>
      <c r="D5520" s="69">
        <f>precio_alta!C140</f>
        <v>0</v>
      </c>
      <c r="E5520" s="69">
        <f>precio_alta!D140</f>
        <v>0</v>
      </c>
      <c r="F5520" s="69">
        <f>precio_alta!E140</f>
        <v>0</v>
      </c>
      <c r="G5520" s="69">
        <f>precio_alta!F140</f>
        <v>0</v>
      </c>
      <c r="H5520" s="69" t="s">
        <v>188</v>
      </c>
      <c r="I5520" t="s">
        <v>199</v>
      </c>
      <c r="J5520" s="69">
        <f>precio_alta!Z140</f>
        <v>0</v>
      </c>
    </row>
    <row r="5521" spans="1:10" x14ac:dyDescent="0.3">
      <c r="A5521" t="str">
        <f t="shared" si="86"/>
        <v>0Max Negocios + Ilimitado 289.90CUOTA</v>
      </c>
      <c r="B5521" s="69">
        <f>precio_alta!A141</f>
        <v>0</v>
      </c>
      <c r="C5521" s="69">
        <f>precio_alta!B141</f>
        <v>0</v>
      </c>
      <c r="D5521" s="69">
        <f>precio_alta!C141</f>
        <v>0</v>
      </c>
      <c r="E5521" s="69">
        <f>precio_alta!D141</f>
        <v>0</v>
      </c>
      <c r="F5521" s="69">
        <f>precio_alta!E141</f>
        <v>0</v>
      </c>
      <c r="G5521" s="69">
        <f>precio_alta!F141</f>
        <v>0</v>
      </c>
      <c r="H5521" s="69" t="s">
        <v>188</v>
      </c>
      <c r="I5521" t="s">
        <v>199</v>
      </c>
      <c r="J5521" s="69">
        <f>precio_alta!Z141</f>
        <v>0</v>
      </c>
    </row>
    <row r="5522" spans="1:10" x14ac:dyDescent="0.3">
      <c r="A5522" t="str">
        <f t="shared" si="86"/>
        <v>0Max Negocios + Ilimitado 289.90CUOTA</v>
      </c>
      <c r="B5522" s="69">
        <f>precio_alta!A142</f>
        <v>0</v>
      </c>
      <c r="C5522" s="69">
        <f>precio_alta!B142</f>
        <v>0</v>
      </c>
      <c r="D5522" s="69">
        <f>precio_alta!C142</f>
        <v>0</v>
      </c>
      <c r="E5522" s="69">
        <f>precio_alta!D142</f>
        <v>0</v>
      </c>
      <c r="F5522" s="69">
        <f>precio_alta!E142</f>
        <v>0</v>
      </c>
      <c r="G5522" s="69">
        <f>precio_alta!F142</f>
        <v>0</v>
      </c>
      <c r="H5522" s="69" t="s">
        <v>188</v>
      </c>
      <c r="I5522" t="s">
        <v>199</v>
      </c>
      <c r="J5522" s="69">
        <f>precio_alta!Z142</f>
        <v>0</v>
      </c>
    </row>
    <row r="5523" spans="1:10" x14ac:dyDescent="0.3">
      <c r="A5523" t="str">
        <f t="shared" si="86"/>
        <v>0Max Negocios + Ilimitado 289.90CUOTA</v>
      </c>
      <c r="B5523" s="69">
        <f>precio_alta!A143</f>
        <v>0</v>
      </c>
      <c r="C5523" s="69">
        <f>precio_alta!B143</f>
        <v>0</v>
      </c>
      <c r="D5523" s="69">
        <f>precio_alta!C143</f>
        <v>0</v>
      </c>
      <c r="E5523" s="69">
        <f>precio_alta!D143</f>
        <v>0</v>
      </c>
      <c r="F5523" s="69">
        <f>precio_alta!E143</f>
        <v>0</v>
      </c>
      <c r="G5523" s="69">
        <f>precio_alta!F143</f>
        <v>0</v>
      </c>
      <c r="H5523" s="69" t="s">
        <v>188</v>
      </c>
      <c r="I5523" t="s">
        <v>199</v>
      </c>
      <c r="J5523" s="69">
        <f>precio_alta!Z143</f>
        <v>0</v>
      </c>
    </row>
    <row r="5524" spans="1:10" x14ac:dyDescent="0.3">
      <c r="A5524" t="str">
        <f t="shared" si="86"/>
        <v>0Max Negocios + Ilimitado 289.90CUOTA</v>
      </c>
      <c r="B5524" s="69">
        <f>precio_alta!A144</f>
        <v>0</v>
      </c>
      <c r="C5524" s="69">
        <f>precio_alta!B144</f>
        <v>0</v>
      </c>
      <c r="D5524" s="69">
        <f>precio_alta!C144</f>
        <v>0</v>
      </c>
      <c r="E5524" s="69">
        <f>precio_alta!D144</f>
        <v>0</v>
      </c>
      <c r="F5524" s="69">
        <f>precio_alta!E144</f>
        <v>0</v>
      </c>
      <c r="G5524" s="69">
        <f>precio_alta!F144</f>
        <v>0</v>
      </c>
      <c r="H5524" s="69" t="s">
        <v>188</v>
      </c>
      <c r="I5524" t="s">
        <v>199</v>
      </c>
      <c r="J5524" s="69">
        <f>precio_alta!Z144</f>
        <v>0</v>
      </c>
    </row>
    <row r="5525" spans="1:10" x14ac:dyDescent="0.3">
      <c r="A5525" t="str">
        <f t="shared" si="86"/>
        <v>0Max Negocios + Ilimitado 289.90CUOTA</v>
      </c>
      <c r="B5525" s="69">
        <f>precio_alta!A145</f>
        <v>0</v>
      </c>
      <c r="C5525" s="69">
        <f>precio_alta!B145</f>
        <v>0</v>
      </c>
      <c r="D5525" s="69">
        <f>precio_alta!C145</f>
        <v>0</v>
      </c>
      <c r="E5525" s="69">
        <f>precio_alta!D145</f>
        <v>0</v>
      </c>
      <c r="F5525" s="69">
        <f>precio_alta!E145</f>
        <v>0</v>
      </c>
      <c r="G5525" s="69">
        <f>precio_alta!F145</f>
        <v>0</v>
      </c>
      <c r="H5525" s="69" t="s">
        <v>188</v>
      </c>
      <c r="I5525" t="s">
        <v>199</v>
      </c>
      <c r="J5525" s="69">
        <f>precio_alta!Z145</f>
        <v>0</v>
      </c>
    </row>
    <row r="5526" spans="1:10" x14ac:dyDescent="0.3">
      <c r="A5526" t="str">
        <f t="shared" si="86"/>
        <v>0Max Negocios + Ilimitado 289.90CUOTA</v>
      </c>
      <c r="B5526" s="69">
        <f>precio_alta!A146</f>
        <v>0</v>
      </c>
      <c r="C5526" s="69">
        <f>precio_alta!B146</f>
        <v>0</v>
      </c>
      <c r="D5526" s="69">
        <f>precio_alta!C146</f>
        <v>0</v>
      </c>
      <c r="E5526" s="69">
        <f>precio_alta!D146</f>
        <v>0</v>
      </c>
      <c r="F5526" s="69">
        <f>precio_alta!E146</f>
        <v>0</v>
      </c>
      <c r="G5526" s="69">
        <f>precio_alta!F146</f>
        <v>0</v>
      </c>
      <c r="H5526" s="69" t="s">
        <v>188</v>
      </c>
      <c r="I5526" t="s">
        <v>199</v>
      </c>
      <c r="J5526" s="69">
        <f>precio_alta!Z146</f>
        <v>0</v>
      </c>
    </row>
    <row r="5527" spans="1:10" x14ac:dyDescent="0.3">
      <c r="A5527" t="str">
        <f t="shared" si="86"/>
        <v>0Max Negocios + Ilimitado 289.90CUOTA</v>
      </c>
      <c r="B5527" s="69">
        <f>precio_alta!A147</f>
        <v>0</v>
      </c>
      <c r="C5527" s="69">
        <f>precio_alta!B147</f>
        <v>0</v>
      </c>
      <c r="D5527" s="69">
        <f>precio_alta!C147</f>
        <v>0</v>
      </c>
      <c r="E5527" s="69">
        <f>precio_alta!D147</f>
        <v>0</v>
      </c>
      <c r="F5527" s="69">
        <f>precio_alta!E147</f>
        <v>0</v>
      </c>
      <c r="G5527" s="69">
        <f>precio_alta!F147</f>
        <v>0</v>
      </c>
      <c r="H5527" s="69" t="s">
        <v>188</v>
      </c>
      <c r="I5527" t="s">
        <v>199</v>
      </c>
      <c r="J5527" s="69">
        <f>precio_alta!Z147</f>
        <v>0</v>
      </c>
    </row>
    <row r="5528" spans="1:10" x14ac:dyDescent="0.3">
      <c r="A5528" t="str">
        <f t="shared" si="86"/>
        <v>0Max Negocios + Ilimitado 289.90CUOTA</v>
      </c>
      <c r="B5528" s="69">
        <f>precio_alta!A148</f>
        <v>0</v>
      </c>
      <c r="C5528" s="69">
        <f>precio_alta!B148</f>
        <v>0</v>
      </c>
      <c r="D5528" s="69">
        <f>precio_alta!C148</f>
        <v>0</v>
      </c>
      <c r="E5528" s="69">
        <f>precio_alta!D148</f>
        <v>0</v>
      </c>
      <c r="F5528" s="69">
        <f>precio_alta!E148</f>
        <v>0</v>
      </c>
      <c r="G5528" s="69">
        <f>precio_alta!F148</f>
        <v>0</v>
      </c>
      <c r="H5528" s="69" t="s">
        <v>188</v>
      </c>
      <c r="I5528" t="s">
        <v>199</v>
      </c>
      <c r="J5528" s="69">
        <f>precio_alta!Z148</f>
        <v>0</v>
      </c>
    </row>
    <row r="5529" spans="1:10" x14ac:dyDescent="0.3">
      <c r="A5529" t="str">
        <f t="shared" si="86"/>
        <v>0Max Negocios + Ilimitado 289.90CUOTA</v>
      </c>
      <c r="B5529" s="69">
        <f>precio_alta!A149</f>
        <v>0</v>
      </c>
      <c r="C5529" s="69">
        <f>precio_alta!B149</f>
        <v>0</v>
      </c>
      <c r="D5529" s="69">
        <f>precio_alta!C149</f>
        <v>0</v>
      </c>
      <c r="E5529" s="69">
        <f>precio_alta!D149</f>
        <v>0</v>
      </c>
      <c r="F5529" s="69">
        <f>precio_alta!E149</f>
        <v>0</v>
      </c>
      <c r="G5529" s="69">
        <f>precio_alta!F149</f>
        <v>0</v>
      </c>
      <c r="H5529" s="69" t="s">
        <v>188</v>
      </c>
      <c r="I5529" t="s">
        <v>199</v>
      </c>
      <c r="J5529" s="69">
        <f>precio_alta!Z149</f>
        <v>0</v>
      </c>
    </row>
    <row r="5530" spans="1:10" x14ac:dyDescent="0.3">
      <c r="A5530" t="str">
        <f t="shared" si="86"/>
        <v>0Max Negocios + Ilimitado 289.90CUOTA</v>
      </c>
      <c r="B5530" s="69">
        <f>precio_alta!A150</f>
        <v>0</v>
      </c>
      <c r="C5530" s="69">
        <f>precio_alta!B150</f>
        <v>0</v>
      </c>
      <c r="D5530" s="69">
        <f>precio_alta!C150</f>
        <v>0</v>
      </c>
      <c r="E5530" s="69">
        <f>precio_alta!D150</f>
        <v>0</v>
      </c>
      <c r="F5530" s="69">
        <f>precio_alta!E150</f>
        <v>0</v>
      </c>
      <c r="G5530" s="69">
        <f>precio_alta!F150</f>
        <v>0</v>
      </c>
      <c r="H5530" s="69" t="s">
        <v>188</v>
      </c>
      <c r="I5530" t="s">
        <v>199</v>
      </c>
      <c r="J5530" s="69">
        <f>precio_alta!Z150</f>
        <v>0</v>
      </c>
    </row>
    <row r="5531" spans="1:10" x14ac:dyDescent="0.3">
      <c r="A5531" t="str">
        <f t="shared" si="86"/>
        <v>0Max Negocios + Ilimitado 289.90CUOTA</v>
      </c>
      <c r="B5531" s="69">
        <f>precio_alta!A151</f>
        <v>0</v>
      </c>
      <c r="C5531" s="69">
        <f>precio_alta!B151</f>
        <v>0</v>
      </c>
      <c r="D5531" s="69">
        <f>precio_alta!C151</f>
        <v>0</v>
      </c>
      <c r="E5531" s="69">
        <f>precio_alta!D151</f>
        <v>0</v>
      </c>
      <c r="F5531" s="69">
        <f>precio_alta!E151</f>
        <v>0</v>
      </c>
      <c r="G5531" s="69">
        <f>precio_alta!F151</f>
        <v>0</v>
      </c>
      <c r="H5531" s="69" t="s">
        <v>188</v>
      </c>
      <c r="I5531" t="s">
        <v>199</v>
      </c>
      <c r="J5531" s="69">
        <f>precio_alta!Z151</f>
        <v>0</v>
      </c>
    </row>
    <row r="5532" spans="1:10" x14ac:dyDescent="0.3">
      <c r="A5532" t="str">
        <f t="shared" si="86"/>
        <v>0Max Negocios + Ilimitado 289.90CUOTA</v>
      </c>
      <c r="B5532" s="69">
        <f>precio_alta!A152</f>
        <v>0</v>
      </c>
      <c r="C5532" s="69">
        <f>precio_alta!B152</f>
        <v>0</v>
      </c>
      <c r="D5532" s="69">
        <f>precio_alta!C152</f>
        <v>0</v>
      </c>
      <c r="E5532" s="69">
        <f>precio_alta!D152</f>
        <v>0</v>
      </c>
      <c r="F5532" s="69">
        <f>precio_alta!E152</f>
        <v>0</v>
      </c>
      <c r="G5532" s="69">
        <f>precio_alta!F152</f>
        <v>0</v>
      </c>
      <c r="H5532" s="69" t="s">
        <v>188</v>
      </c>
      <c r="I5532" t="s">
        <v>199</v>
      </c>
      <c r="J5532" s="69">
        <f>precio_alta!Z152</f>
        <v>0</v>
      </c>
    </row>
    <row r="5533" spans="1:10" x14ac:dyDescent="0.3">
      <c r="A5533" t="str">
        <f t="shared" si="86"/>
        <v>0Max Negocios + Ilimitado 289.90CUOTA</v>
      </c>
      <c r="B5533" s="69">
        <f>precio_alta!A153</f>
        <v>0</v>
      </c>
      <c r="C5533" s="69">
        <f>precio_alta!B153</f>
        <v>0</v>
      </c>
      <c r="D5533" s="69">
        <f>precio_alta!C153</f>
        <v>0</v>
      </c>
      <c r="E5533" s="69">
        <f>precio_alta!D153</f>
        <v>0</v>
      </c>
      <c r="F5533" s="69">
        <f>precio_alta!E153</f>
        <v>0</v>
      </c>
      <c r="G5533" s="69">
        <f>precio_alta!F153</f>
        <v>0</v>
      </c>
      <c r="H5533" s="69" t="s">
        <v>188</v>
      </c>
      <c r="I5533" t="s">
        <v>199</v>
      </c>
      <c r="J5533" s="69">
        <f>precio_alta!Z153</f>
        <v>0</v>
      </c>
    </row>
    <row r="5534" spans="1:10" x14ac:dyDescent="0.3">
      <c r="A5534" t="str">
        <f t="shared" si="86"/>
        <v>0Max Negocios + Ilimitado 289.90CUOTA</v>
      </c>
      <c r="B5534" s="69">
        <f>precio_alta!A154</f>
        <v>0</v>
      </c>
      <c r="C5534" s="69">
        <f>precio_alta!B154</f>
        <v>0</v>
      </c>
      <c r="D5534" s="69">
        <f>precio_alta!C154</f>
        <v>0</v>
      </c>
      <c r="E5534" s="69">
        <f>precio_alta!D154</f>
        <v>0</v>
      </c>
      <c r="F5534" s="69">
        <f>precio_alta!E154</f>
        <v>0</v>
      </c>
      <c r="G5534" s="69">
        <f>precio_alta!F154</f>
        <v>0</v>
      </c>
      <c r="H5534" s="69" t="s">
        <v>188</v>
      </c>
      <c r="I5534" t="s">
        <v>199</v>
      </c>
      <c r="J5534" s="69">
        <f>precio_alta!Z154</f>
        <v>0</v>
      </c>
    </row>
    <row r="5535" spans="1:10" x14ac:dyDescent="0.3">
      <c r="A5535" t="str">
        <f t="shared" si="86"/>
        <v>0Max Negocios + Ilimitado 289.90CUOTA</v>
      </c>
      <c r="B5535" s="69">
        <f>precio_alta!A155</f>
        <v>0</v>
      </c>
      <c r="C5535" s="69">
        <f>precio_alta!B155</f>
        <v>0</v>
      </c>
      <c r="D5535" s="69">
        <f>precio_alta!C155</f>
        <v>0</v>
      </c>
      <c r="E5535" s="69">
        <f>precio_alta!D155</f>
        <v>0</v>
      </c>
      <c r="F5535" s="69">
        <f>precio_alta!E155</f>
        <v>0</v>
      </c>
      <c r="G5535" s="69">
        <f>precio_alta!F155</f>
        <v>0</v>
      </c>
      <c r="H5535" s="69" t="s">
        <v>188</v>
      </c>
      <c r="I5535" t="s">
        <v>199</v>
      </c>
      <c r="J5535" s="69">
        <f>precio_alta!Z155</f>
        <v>0</v>
      </c>
    </row>
    <row r="5536" spans="1:10" x14ac:dyDescent="0.3">
      <c r="A5536" t="str">
        <f t="shared" si="86"/>
        <v>0Max Negocios + Ilimitado 289.90CUOTA</v>
      </c>
      <c r="B5536" s="69">
        <f>precio_alta!A156</f>
        <v>0</v>
      </c>
      <c r="C5536" s="69">
        <f>precio_alta!B156</f>
        <v>0</v>
      </c>
      <c r="D5536" s="69">
        <f>precio_alta!C156</f>
        <v>0</v>
      </c>
      <c r="E5536" s="69">
        <f>precio_alta!D156</f>
        <v>0</v>
      </c>
      <c r="F5536" s="69">
        <f>precio_alta!E156</f>
        <v>0</v>
      </c>
      <c r="G5536" s="69">
        <f>precio_alta!F156</f>
        <v>0</v>
      </c>
      <c r="H5536" s="69" t="s">
        <v>188</v>
      </c>
      <c r="I5536" t="s">
        <v>199</v>
      </c>
      <c r="J5536" s="69">
        <f>precio_alta!Z156</f>
        <v>0</v>
      </c>
    </row>
    <row r="5537" spans="1:10" x14ac:dyDescent="0.3">
      <c r="A5537" t="str">
        <f t="shared" si="86"/>
        <v>0Max Negocios + Ilimitado 289.90CUOTA</v>
      </c>
      <c r="B5537" s="69">
        <f>precio_alta!A157</f>
        <v>0</v>
      </c>
      <c r="C5537" s="69">
        <f>precio_alta!B157</f>
        <v>0</v>
      </c>
      <c r="D5537" s="69">
        <f>precio_alta!C157</f>
        <v>0</v>
      </c>
      <c r="E5537" s="69">
        <f>precio_alta!D157</f>
        <v>0</v>
      </c>
      <c r="F5537" s="69">
        <f>precio_alta!E157</f>
        <v>0</v>
      </c>
      <c r="G5537" s="69">
        <f>precio_alta!F157</f>
        <v>0</v>
      </c>
      <c r="H5537" s="69" t="s">
        <v>188</v>
      </c>
      <c r="I5537" t="s">
        <v>199</v>
      </c>
      <c r="J5537" s="69">
        <f>precio_alta!Z157</f>
        <v>0</v>
      </c>
    </row>
    <row r="5538" spans="1:10" x14ac:dyDescent="0.3">
      <c r="A5538" t="str">
        <f t="shared" si="86"/>
        <v>0Max Negocios + Ilimitado 289.90CUOTA</v>
      </c>
      <c r="B5538" s="69">
        <f>precio_alta!A158</f>
        <v>0</v>
      </c>
      <c r="C5538" s="69">
        <f>precio_alta!B158</f>
        <v>0</v>
      </c>
      <c r="D5538" s="69">
        <f>precio_alta!C158</f>
        <v>0</v>
      </c>
      <c r="E5538" s="69">
        <f>precio_alta!D158</f>
        <v>0</v>
      </c>
      <c r="F5538" s="69">
        <f>precio_alta!E158</f>
        <v>0</v>
      </c>
      <c r="G5538" s="69">
        <f>precio_alta!F158</f>
        <v>0</v>
      </c>
      <c r="H5538" s="69" t="s">
        <v>188</v>
      </c>
      <c r="I5538" t="s">
        <v>199</v>
      </c>
      <c r="J5538" s="69">
        <f>precio_alta!Z158</f>
        <v>0</v>
      </c>
    </row>
    <row r="5539" spans="1:10" x14ac:dyDescent="0.3">
      <c r="A5539" t="str">
        <f t="shared" si="86"/>
        <v>0Max Negocios + Ilimitado 289.90CUOTA</v>
      </c>
      <c r="B5539" s="69">
        <f>precio_alta!A159</f>
        <v>0</v>
      </c>
      <c r="C5539" s="69">
        <f>precio_alta!B159</f>
        <v>0</v>
      </c>
      <c r="D5539" s="69">
        <f>precio_alta!C159</f>
        <v>0</v>
      </c>
      <c r="E5539" s="69">
        <f>precio_alta!D159</f>
        <v>0</v>
      </c>
      <c r="F5539" s="69">
        <f>precio_alta!E159</f>
        <v>0</v>
      </c>
      <c r="G5539" s="69">
        <f>precio_alta!F159</f>
        <v>0</v>
      </c>
      <c r="H5539" s="69" t="s">
        <v>188</v>
      </c>
      <c r="I5539" t="s">
        <v>199</v>
      </c>
      <c r="J5539" s="69">
        <f>precio_alta!Z159</f>
        <v>0</v>
      </c>
    </row>
    <row r="5540" spans="1:10" x14ac:dyDescent="0.3">
      <c r="A5540" t="str">
        <f t="shared" si="86"/>
        <v>0Max Negocios + Ilimitado 289.90CUOTA</v>
      </c>
      <c r="B5540" s="69">
        <f>precio_alta!A160</f>
        <v>0</v>
      </c>
      <c r="C5540" s="69">
        <f>precio_alta!B160</f>
        <v>0</v>
      </c>
      <c r="D5540" s="69">
        <f>precio_alta!C160</f>
        <v>0</v>
      </c>
      <c r="E5540" s="69">
        <f>precio_alta!D160</f>
        <v>0</v>
      </c>
      <c r="F5540" s="69">
        <f>precio_alta!E160</f>
        <v>0</v>
      </c>
      <c r="G5540" s="69">
        <f>precio_alta!F160</f>
        <v>0</v>
      </c>
      <c r="H5540" s="69" t="s">
        <v>188</v>
      </c>
      <c r="I5540" t="s">
        <v>199</v>
      </c>
      <c r="J5540" s="69">
        <f>precio_alta!Z160</f>
        <v>0</v>
      </c>
    </row>
    <row r="5541" spans="1:10" x14ac:dyDescent="0.3">
      <c r="A5541" t="str">
        <f t="shared" si="86"/>
        <v>0Max Negocios + Ilimitado 289.90CUOTA</v>
      </c>
      <c r="B5541" s="69">
        <f>precio_alta!A161</f>
        <v>0</v>
      </c>
      <c r="C5541" s="69">
        <f>precio_alta!B161</f>
        <v>0</v>
      </c>
      <c r="D5541" s="69">
        <f>precio_alta!C161</f>
        <v>0</v>
      </c>
      <c r="E5541" s="69">
        <f>precio_alta!D161</f>
        <v>0</v>
      </c>
      <c r="F5541" s="69">
        <f>precio_alta!E161</f>
        <v>0</v>
      </c>
      <c r="G5541" s="69">
        <f>precio_alta!F161</f>
        <v>0</v>
      </c>
      <c r="H5541" s="69" t="s">
        <v>188</v>
      </c>
      <c r="I5541" t="s">
        <v>199</v>
      </c>
      <c r="J5541" s="69">
        <f>precio_alta!Z161</f>
        <v>0</v>
      </c>
    </row>
    <row r="5542" spans="1:10" x14ac:dyDescent="0.3">
      <c r="A5542" t="str">
        <f t="shared" si="86"/>
        <v>0Max Negocios + Ilimitado 289.90CUOTA</v>
      </c>
      <c r="B5542" s="69">
        <f>precio_alta!A162</f>
        <v>0</v>
      </c>
      <c r="C5542" s="69">
        <f>precio_alta!B162</f>
        <v>0</v>
      </c>
      <c r="D5542" s="69">
        <f>precio_alta!C162</f>
        <v>0</v>
      </c>
      <c r="E5542" s="69">
        <f>precio_alta!D162</f>
        <v>0</v>
      </c>
      <c r="F5542" s="69">
        <f>precio_alta!E162</f>
        <v>0</v>
      </c>
      <c r="G5542" s="69">
        <f>precio_alta!F162</f>
        <v>0</v>
      </c>
      <c r="H5542" s="69" t="s">
        <v>188</v>
      </c>
      <c r="I5542" t="s">
        <v>199</v>
      </c>
      <c r="J5542" s="69">
        <f>precio_alta!Z162</f>
        <v>0</v>
      </c>
    </row>
    <row r="5543" spans="1:10" x14ac:dyDescent="0.3">
      <c r="A5543" t="str">
        <f t="shared" si="86"/>
        <v>0Max Negocios + Ilimitado 289.90CUOTA</v>
      </c>
      <c r="B5543" s="69">
        <f>precio_alta!A163</f>
        <v>0</v>
      </c>
      <c r="C5543" s="69">
        <f>precio_alta!B163</f>
        <v>0</v>
      </c>
      <c r="D5543" s="69">
        <f>precio_alta!C163</f>
        <v>0</v>
      </c>
      <c r="E5543" s="69">
        <f>precio_alta!D163</f>
        <v>0</v>
      </c>
      <c r="F5543" s="69">
        <f>precio_alta!E163</f>
        <v>0</v>
      </c>
      <c r="G5543" s="69">
        <f>precio_alta!F163</f>
        <v>0</v>
      </c>
      <c r="H5543" s="69" t="s">
        <v>188</v>
      </c>
      <c r="I5543" t="s">
        <v>199</v>
      </c>
      <c r="J5543" s="69">
        <f>precio_alta!Z163</f>
        <v>0</v>
      </c>
    </row>
    <row r="5544" spans="1:10" x14ac:dyDescent="0.3">
      <c r="A5544" t="str">
        <f t="shared" si="86"/>
        <v>0Max Negocios + Ilimitado 289.90CUOTA</v>
      </c>
      <c r="B5544" s="69">
        <f>precio_alta!A164</f>
        <v>0</v>
      </c>
      <c r="C5544" s="69">
        <f>precio_alta!B164</f>
        <v>0</v>
      </c>
      <c r="D5544" s="69">
        <f>precio_alta!C164</f>
        <v>0</v>
      </c>
      <c r="E5544" s="69">
        <f>precio_alta!D164</f>
        <v>0</v>
      </c>
      <c r="F5544" s="69">
        <f>precio_alta!E164</f>
        <v>0</v>
      </c>
      <c r="G5544" s="69">
        <f>precio_alta!F164</f>
        <v>0</v>
      </c>
      <c r="H5544" s="69" t="s">
        <v>188</v>
      </c>
      <c r="I5544" t="s">
        <v>199</v>
      </c>
      <c r="J5544" s="69">
        <f>precio_alta!Z164</f>
        <v>0</v>
      </c>
    </row>
    <row r="5545" spans="1:10" x14ac:dyDescent="0.3">
      <c r="A5545" t="str">
        <f t="shared" si="86"/>
        <v>0Max Negocios + Ilimitado 289.90CUOTA</v>
      </c>
      <c r="B5545" s="69">
        <f>precio_alta!A165</f>
        <v>0</v>
      </c>
      <c r="C5545" s="69">
        <f>precio_alta!B165</f>
        <v>0</v>
      </c>
      <c r="D5545" s="69">
        <f>precio_alta!C165</f>
        <v>0</v>
      </c>
      <c r="E5545" s="69">
        <f>precio_alta!D165</f>
        <v>0</v>
      </c>
      <c r="F5545" s="69">
        <f>precio_alta!E165</f>
        <v>0</v>
      </c>
      <c r="G5545" s="69">
        <f>precio_alta!F165</f>
        <v>0</v>
      </c>
      <c r="H5545" s="69" t="s">
        <v>188</v>
      </c>
      <c r="I5545" t="s">
        <v>199</v>
      </c>
      <c r="J5545" s="69">
        <f>precio_alta!Z165</f>
        <v>0</v>
      </c>
    </row>
    <row r="5546" spans="1:10" x14ac:dyDescent="0.3">
      <c r="A5546" t="str">
        <f t="shared" si="86"/>
        <v>0Max Negocios + Ilimitado 289.90CUOTA</v>
      </c>
      <c r="B5546" s="69">
        <f>precio_alta!A166</f>
        <v>0</v>
      </c>
      <c r="C5546" s="69">
        <f>precio_alta!B166</f>
        <v>0</v>
      </c>
      <c r="D5546" s="69">
        <f>precio_alta!C166</f>
        <v>0</v>
      </c>
      <c r="E5546" s="69">
        <f>precio_alta!D166</f>
        <v>0</v>
      </c>
      <c r="F5546" s="69">
        <f>precio_alta!E166</f>
        <v>0</v>
      </c>
      <c r="G5546" s="69">
        <f>precio_alta!F166</f>
        <v>0</v>
      </c>
      <c r="H5546" s="69" t="s">
        <v>188</v>
      </c>
      <c r="I5546" t="s">
        <v>199</v>
      </c>
      <c r="J5546" s="69">
        <f>precio_alta!Z166</f>
        <v>0</v>
      </c>
    </row>
    <row r="5547" spans="1:10" x14ac:dyDescent="0.3">
      <c r="A5547" t="str">
        <f t="shared" si="86"/>
        <v>0Max Negocios + Ilimitado 289.90CUOTA</v>
      </c>
      <c r="B5547" s="69">
        <f>precio_alta!A167</f>
        <v>0</v>
      </c>
      <c r="C5547" s="69">
        <f>precio_alta!B167</f>
        <v>0</v>
      </c>
      <c r="D5547" s="69">
        <f>precio_alta!C167</f>
        <v>0</v>
      </c>
      <c r="E5547" s="69">
        <f>precio_alta!D167</f>
        <v>0</v>
      </c>
      <c r="F5547" s="69">
        <f>precio_alta!E167</f>
        <v>0</v>
      </c>
      <c r="G5547" s="69">
        <f>precio_alta!F167</f>
        <v>0</v>
      </c>
      <c r="H5547" s="69" t="s">
        <v>188</v>
      </c>
      <c r="I5547" t="s">
        <v>199</v>
      </c>
      <c r="J5547" s="69">
        <f>precio_alta!Z167</f>
        <v>0</v>
      </c>
    </row>
    <row r="5548" spans="1:10" x14ac:dyDescent="0.3">
      <c r="A5548" t="str">
        <f t="shared" si="86"/>
        <v>0Max Negocios + Ilimitado 289.90CUOTA</v>
      </c>
      <c r="B5548" s="69">
        <f>precio_alta!A168</f>
        <v>0</v>
      </c>
      <c r="C5548" s="69">
        <f>precio_alta!B168</f>
        <v>0</v>
      </c>
      <c r="D5548" s="69">
        <f>precio_alta!C168</f>
        <v>0</v>
      </c>
      <c r="E5548" s="69">
        <f>precio_alta!D168</f>
        <v>0</v>
      </c>
      <c r="F5548" s="69">
        <f>precio_alta!E168</f>
        <v>0</v>
      </c>
      <c r="G5548" s="69">
        <f>precio_alta!F168</f>
        <v>0</v>
      </c>
      <c r="H5548" s="69" t="s">
        <v>188</v>
      </c>
      <c r="I5548" t="s">
        <v>199</v>
      </c>
      <c r="J5548" s="69">
        <f>precio_alta!Z168</f>
        <v>0</v>
      </c>
    </row>
    <row r="5549" spans="1:10" x14ac:dyDescent="0.3">
      <c r="A5549" t="str">
        <f t="shared" si="86"/>
        <v>0Max Negocios + Ilimitado 289.90CUOTA</v>
      </c>
      <c r="B5549" s="69">
        <f>precio_alta!A169</f>
        <v>0</v>
      </c>
      <c r="C5549" s="69">
        <f>precio_alta!B169</f>
        <v>0</v>
      </c>
      <c r="D5549" s="69">
        <f>precio_alta!C169</f>
        <v>0</v>
      </c>
      <c r="E5549" s="69">
        <f>precio_alta!D169</f>
        <v>0</v>
      </c>
      <c r="F5549" s="69">
        <f>precio_alta!E169</f>
        <v>0</v>
      </c>
      <c r="G5549" s="69">
        <f>precio_alta!F169</f>
        <v>0</v>
      </c>
      <c r="H5549" s="69" t="s">
        <v>188</v>
      </c>
      <c r="I5549" t="s">
        <v>199</v>
      </c>
      <c r="J5549" s="69">
        <f>precio_alta!Z169</f>
        <v>0</v>
      </c>
    </row>
    <row r="5550" spans="1:10" x14ac:dyDescent="0.3">
      <c r="A5550" t="str">
        <f t="shared" si="86"/>
        <v>0Max Negocios + Ilimitado 289.90CUOTA</v>
      </c>
      <c r="B5550" s="69">
        <f>precio_alta!A170</f>
        <v>0</v>
      </c>
      <c r="C5550" s="69">
        <f>precio_alta!B170</f>
        <v>0</v>
      </c>
      <c r="D5550" s="69">
        <f>precio_alta!C170</f>
        <v>0</v>
      </c>
      <c r="E5550" s="69">
        <f>precio_alta!D170</f>
        <v>0</v>
      </c>
      <c r="F5550" s="69">
        <f>precio_alta!E170</f>
        <v>0</v>
      </c>
      <c r="G5550" s="69">
        <f>precio_alta!F170</f>
        <v>0</v>
      </c>
      <c r="H5550" s="69" t="s">
        <v>188</v>
      </c>
      <c r="I5550" t="s">
        <v>199</v>
      </c>
      <c r="J5550" s="69">
        <f>precio_alta!Z170</f>
        <v>0</v>
      </c>
    </row>
    <row r="5551" spans="1:10" x14ac:dyDescent="0.3">
      <c r="A5551" t="str">
        <f t="shared" si="86"/>
        <v>0Max Negocios + Ilimitado 289.90CUOTA</v>
      </c>
      <c r="B5551" s="69">
        <f>precio_alta!A171</f>
        <v>0</v>
      </c>
      <c r="C5551" s="69">
        <f>precio_alta!B171</f>
        <v>0</v>
      </c>
      <c r="D5551" s="69">
        <f>precio_alta!C171</f>
        <v>0</v>
      </c>
      <c r="E5551" s="69">
        <f>precio_alta!D171</f>
        <v>0</v>
      </c>
      <c r="F5551" s="69">
        <f>precio_alta!E171</f>
        <v>0</v>
      </c>
      <c r="G5551" s="69">
        <f>precio_alta!F171</f>
        <v>0</v>
      </c>
      <c r="H5551" s="69" t="s">
        <v>188</v>
      </c>
      <c r="I5551" t="s">
        <v>199</v>
      </c>
      <c r="J5551" s="69">
        <f>precio_alta!Z171</f>
        <v>0</v>
      </c>
    </row>
    <row r="5552" spans="1:10" x14ac:dyDescent="0.3">
      <c r="A5552" t="str">
        <f t="shared" si="86"/>
        <v>0Max Negocios + Ilimitado 289.90CUOTA</v>
      </c>
      <c r="B5552" s="69">
        <f>precio_alta!A172</f>
        <v>0</v>
      </c>
      <c r="C5552" s="69">
        <f>precio_alta!B172</f>
        <v>0</v>
      </c>
      <c r="D5552" s="69">
        <f>precio_alta!C172</f>
        <v>0</v>
      </c>
      <c r="E5552" s="69">
        <f>precio_alta!D172</f>
        <v>0</v>
      </c>
      <c r="F5552" s="69">
        <f>precio_alta!E172</f>
        <v>0</v>
      </c>
      <c r="G5552" s="69">
        <f>precio_alta!F172</f>
        <v>0</v>
      </c>
      <c r="H5552" s="69" t="s">
        <v>188</v>
      </c>
      <c r="I5552" t="s">
        <v>199</v>
      </c>
      <c r="J5552" s="69">
        <f>precio_alta!Z172</f>
        <v>0</v>
      </c>
    </row>
    <row r="5553" spans="1:10" x14ac:dyDescent="0.3">
      <c r="A5553" t="str">
        <f t="shared" si="86"/>
        <v>0Max Negocios + Ilimitado 289.90CUOTA</v>
      </c>
      <c r="B5553" s="69">
        <f>precio_alta!A173</f>
        <v>0</v>
      </c>
      <c r="C5553" s="69">
        <f>precio_alta!B173</f>
        <v>0</v>
      </c>
      <c r="D5553" s="69">
        <f>precio_alta!C173</f>
        <v>0</v>
      </c>
      <c r="E5553" s="69">
        <f>precio_alta!D173</f>
        <v>0</v>
      </c>
      <c r="F5553" s="69">
        <f>precio_alta!E173</f>
        <v>0</v>
      </c>
      <c r="G5553" s="69">
        <f>precio_alta!F173</f>
        <v>0</v>
      </c>
      <c r="H5553" s="69" t="s">
        <v>188</v>
      </c>
      <c r="I5553" t="s">
        <v>199</v>
      </c>
      <c r="J5553" s="69">
        <f>precio_alta!Z173</f>
        <v>0</v>
      </c>
    </row>
    <row r="5554" spans="1:10" x14ac:dyDescent="0.3">
      <c r="A5554" t="str">
        <f t="shared" si="86"/>
        <v>0Max Negocios + Ilimitado 289.90CUOTA</v>
      </c>
      <c r="B5554" s="69">
        <f>precio_alta!A174</f>
        <v>0</v>
      </c>
      <c r="C5554" s="69">
        <f>precio_alta!B174</f>
        <v>0</v>
      </c>
      <c r="D5554" s="69">
        <f>precio_alta!C174</f>
        <v>0</v>
      </c>
      <c r="E5554" s="69">
        <f>precio_alta!D174</f>
        <v>0</v>
      </c>
      <c r="F5554" s="69">
        <f>precio_alta!E174</f>
        <v>0</v>
      </c>
      <c r="G5554" s="69">
        <f>precio_alta!F174</f>
        <v>0</v>
      </c>
      <c r="H5554" s="69" t="s">
        <v>188</v>
      </c>
      <c r="I5554" t="s">
        <v>199</v>
      </c>
      <c r="J5554" s="69">
        <f>precio_alta!Z174</f>
        <v>0</v>
      </c>
    </row>
    <row r="5555" spans="1:10" x14ac:dyDescent="0.3">
      <c r="A5555" t="str">
        <f t="shared" si="86"/>
        <v>0Max Negocios + Ilimitado 289.90CUOTA</v>
      </c>
      <c r="B5555" s="69">
        <f>precio_alta!A175</f>
        <v>0</v>
      </c>
      <c r="C5555" s="69">
        <f>precio_alta!B175</f>
        <v>0</v>
      </c>
      <c r="D5555" s="69">
        <f>precio_alta!C175</f>
        <v>0</v>
      </c>
      <c r="E5555" s="69">
        <f>precio_alta!D175</f>
        <v>0</v>
      </c>
      <c r="F5555" s="69">
        <f>precio_alta!E175</f>
        <v>0</v>
      </c>
      <c r="G5555" s="69">
        <f>precio_alta!F175</f>
        <v>0</v>
      </c>
      <c r="H5555" s="69" t="s">
        <v>188</v>
      </c>
      <c r="I5555" t="s">
        <v>199</v>
      </c>
      <c r="J5555" s="69">
        <f>precio_alta!Z175</f>
        <v>0</v>
      </c>
    </row>
    <row r="5556" spans="1:10" x14ac:dyDescent="0.3">
      <c r="A5556" t="str">
        <f t="shared" si="86"/>
        <v>0Max Negocios + Ilimitado 289.90CUOTA</v>
      </c>
      <c r="B5556" s="69">
        <f>precio_alta!A176</f>
        <v>0</v>
      </c>
      <c r="C5556" s="69">
        <f>precio_alta!B176</f>
        <v>0</v>
      </c>
      <c r="D5556" s="69">
        <f>precio_alta!C176</f>
        <v>0</v>
      </c>
      <c r="E5556" s="69">
        <f>precio_alta!D176</f>
        <v>0</v>
      </c>
      <c r="F5556" s="69">
        <f>precio_alta!E176</f>
        <v>0</v>
      </c>
      <c r="G5556" s="69">
        <f>precio_alta!F176</f>
        <v>0</v>
      </c>
      <c r="H5556" s="69" t="s">
        <v>188</v>
      </c>
      <c r="I5556" t="s">
        <v>199</v>
      </c>
      <c r="J5556" s="69">
        <f>precio_alta!Z176</f>
        <v>0</v>
      </c>
    </row>
    <row r="5557" spans="1:10" x14ac:dyDescent="0.3">
      <c r="A5557" t="str">
        <f t="shared" si="86"/>
        <v>0Max Negocios + Ilimitado 289.90CUOTA</v>
      </c>
      <c r="B5557" s="69">
        <f>precio_alta!A177</f>
        <v>0</v>
      </c>
      <c r="C5557" s="69">
        <f>precio_alta!B177</f>
        <v>0</v>
      </c>
      <c r="D5557" s="69">
        <f>precio_alta!C177</f>
        <v>0</v>
      </c>
      <c r="E5557" s="69">
        <f>precio_alta!D177</f>
        <v>0</v>
      </c>
      <c r="F5557" s="69">
        <f>precio_alta!E177</f>
        <v>0</v>
      </c>
      <c r="G5557" s="69">
        <f>precio_alta!F177</f>
        <v>0</v>
      </c>
      <c r="H5557" s="69" t="s">
        <v>188</v>
      </c>
      <c r="I5557" t="s">
        <v>199</v>
      </c>
      <c r="J5557" s="69">
        <f>precio_alta!Z177</f>
        <v>0</v>
      </c>
    </row>
    <row r="5558" spans="1:10" x14ac:dyDescent="0.3">
      <c r="A5558" t="str">
        <f t="shared" si="86"/>
        <v>0Max Negocios + Ilimitado 289.90CUOTA</v>
      </c>
      <c r="B5558" s="69">
        <f>precio_alta!A178</f>
        <v>0</v>
      </c>
      <c r="C5558" s="69">
        <f>precio_alta!B178</f>
        <v>0</v>
      </c>
      <c r="D5558" s="69">
        <f>precio_alta!C178</f>
        <v>0</v>
      </c>
      <c r="E5558" s="69">
        <f>precio_alta!D178</f>
        <v>0</v>
      </c>
      <c r="F5558" s="69">
        <f>precio_alta!E178</f>
        <v>0</v>
      </c>
      <c r="G5558" s="69">
        <f>precio_alta!F178</f>
        <v>0</v>
      </c>
      <c r="H5558" s="69" t="s">
        <v>188</v>
      </c>
      <c r="I5558" t="s">
        <v>199</v>
      </c>
      <c r="J5558" s="69">
        <f>precio_alta!Z178</f>
        <v>0</v>
      </c>
    </row>
    <row r="5559" spans="1:10" x14ac:dyDescent="0.3">
      <c r="A5559" t="str">
        <f t="shared" si="86"/>
        <v>0Max Negocios + Ilimitado 289.90CUOTA</v>
      </c>
      <c r="B5559" s="69">
        <f>precio_alta!A179</f>
        <v>0</v>
      </c>
      <c r="C5559" s="69">
        <f>precio_alta!B179</f>
        <v>0</v>
      </c>
      <c r="D5559" s="69">
        <f>precio_alta!C179</f>
        <v>0</v>
      </c>
      <c r="E5559" s="69">
        <f>precio_alta!D179</f>
        <v>0</v>
      </c>
      <c r="F5559" s="69">
        <f>precio_alta!E179</f>
        <v>0</v>
      </c>
      <c r="G5559" s="69">
        <f>precio_alta!F179</f>
        <v>0</v>
      </c>
      <c r="H5559" s="69" t="s">
        <v>188</v>
      </c>
      <c r="I5559" t="s">
        <v>199</v>
      </c>
      <c r="J5559" s="69">
        <f>precio_alta!Z179</f>
        <v>0</v>
      </c>
    </row>
    <row r="5560" spans="1:10" x14ac:dyDescent="0.3">
      <c r="A5560" t="str">
        <f t="shared" si="86"/>
        <v>0Max Negocios + Ilimitado 289.90CUOTA</v>
      </c>
      <c r="B5560" s="69">
        <f>precio_alta!A180</f>
        <v>0</v>
      </c>
      <c r="C5560" s="69">
        <f>precio_alta!B180</f>
        <v>0</v>
      </c>
      <c r="D5560" s="69">
        <f>precio_alta!C180</f>
        <v>0</v>
      </c>
      <c r="E5560" s="69">
        <f>precio_alta!D180</f>
        <v>0</v>
      </c>
      <c r="F5560" s="69">
        <f>precio_alta!E180</f>
        <v>0</v>
      </c>
      <c r="G5560" s="69">
        <f>precio_alta!F180</f>
        <v>0</v>
      </c>
      <c r="H5560" s="69" t="s">
        <v>188</v>
      </c>
      <c r="I5560" t="s">
        <v>199</v>
      </c>
      <c r="J5560" s="69">
        <f>precio_alta!Z180</f>
        <v>0</v>
      </c>
    </row>
    <row r="5561" spans="1:10" x14ac:dyDescent="0.3">
      <c r="A5561" t="str">
        <f t="shared" si="86"/>
        <v>0Max Negocios + Ilimitado 289.90CUOTA</v>
      </c>
      <c r="B5561" s="69">
        <f>precio_alta!A181</f>
        <v>0</v>
      </c>
      <c r="C5561" s="69">
        <f>precio_alta!B181</f>
        <v>0</v>
      </c>
      <c r="D5561" s="69">
        <f>precio_alta!C181</f>
        <v>0</v>
      </c>
      <c r="E5561" s="69">
        <f>precio_alta!D181</f>
        <v>0</v>
      </c>
      <c r="F5561" s="69">
        <f>precio_alta!E181</f>
        <v>0</v>
      </c>
      <c r="G5561" s="69">
        <f>precio_alta!F181</f>
        <v>0</v>
      </c>
      <c r="H5561" s="69" t="s">
        <v>188</v>
      </c>
      <c r="I5561" t="s">
        <v>199</v>
      </c>
      <c r="J5561" s="69">
        <f>precio_alta!Z181</f>
        <v>0</v>
      </c>
    </row>
    <row r="5562" spans="1:10" x14ac:dyDescent="0.3">
      <c r="A5562" t="str">
        <f t="shared" si="86"/>
        <v>0Max Negocios + Ilimitado 289.90CUOTA</v>
      </c>
      <c r="B5562" s="69">
        <f>precio_alta!A182</f>
        <v>0</v>
      </c>
      <c r="C5562" s="69">
        <f>precio_alta!B182</f>
        <v>0</v>
      </c>
      <c r="D5562" s="69">
        <f>precio_alta!C182</f>
        <v>0</v>
      </c>
      <c r="E5562" s="69">
        <f>precio_alta!D182</f>
        <v>0</v>
      </c>
      <c r="F5562" s="69">
        <f>precio_alta!E182</f>
        <v>0</v>
      </c>
      <c r="G5562" s="69">
        <f>precio_alta!F182</f>
        <v>0</v>
      </c>
      <c r="H5562" s="69" t="s">
        <v>188</v>
      </c>
      <c r="I5562" t="s">
        <v>199</v>
      </c>
      <c r="J5562" s="69">
        <f>precio_alta!Z182</f>
        <v>0</v>
      </c>
    </row>
    <row r="5563" spans="1:10" x14ac:dyDescent="0.3">
      <c r="A5563" t="str">
        <f t="shared" si="86"/>
        <v>0Max Negocios + Ilimitado 289.90CUOTA</v>
      </c>
      <c r="B5563" s="69">
        <f>precio_alta!A183</f>
        <v>0</v>
      </c>
      <c r="C5563" s="69">
        <f>precio_alta!B183</f>
        <v>0</v>
      </c>
      <c r="D5563" s="69">
        <f>precio_alta!C183</f>
        <v>0</v>
      </c>
      <c r="E5563" s="69">
        <f>precio_alta!D183</f>
        <v>0</v>
      </c>
      <c r="F5563" s="69">
        <f>precio_alta!E183</f>
        <v>0</v>
      </c>
      <c r="G5563" s="69">
        <f>precio_alta!F183</f>
        <v>0</v>
      </c>
      <c r="H5563" s="69" t="s">
        <v>188</v>
      </c>
      <c r="I5563" t="s">
        <v>199</v>
      </c>
      <c r="J5563" s="69">
        <f>precio_alta!Z183</f>
        <v>0</v>
      </c>
    </row>
    <row r="5564" spans="1:10" x14ac:dyDescent="0.3">
      <c r="A5564" t="str">
        <f t="shared" si="86"/>
        <v>0Max Negocios + Ilimitado 289.90CUOTA</v>
      </c>
      <c r="B5564" s="69">
        <f>precio_alta!A184</f>
        <v>0</v>
      </c>
      <c r="C5564" s="69">
        <f>precio_alta!B184</f>
        <v>0</v>
      </c>
      <c r="D5564" s="69">
        <f>precio_alta!C184</f>
        <v>0</v>
      </c>
      <c r="E5564" s="69">
        <f>precio_alta!D184</f>
        <v>0</v>
      </c>
      <c r="F5564" s="69">
        <f>precio_alta!E184</f>
        <v>0</v>
      </c>
      <c r="G5564" s="69">
        <f>precio_alta!F184</f>
        <v>0</v>
      </c>
      <c r="H5564" s="69" t="s">
        <v>188</v>
      </c>
      <c r="I5564" t="s">
        <v>199</v>
      </c>
      <c r="J5564" s="69">
        <f>precio_alta!Z184</f>
        <v>0</v>
      </c>
    </row>
    <row r="5565" spans="1:10" x14ac:dyDescent="0.3">
      <c r="A5565" t="str">
        <f t="shared" si="86"/>
        <v>0Max Negocios + Ilimitado 289.90CUOTA</v>
      </c>
      <c r="B5565" s="69">
        <f>precio_alta!A185</f>
        <v>0</v>
      </c>
      <c r="C5565" s="69">
        <f>precio_alta!B185</f>
        <v>0</v>
      </c>
      <c r="D5565" s="69">
        <f>precio_alta!C185</f>
        <v>0</v>
      </c>
      <c r="E5565" s="69">
        <f>precio_alta!D185</f>
        <v>0</v>
      </c>
      <c r="F5565" s="69">
        <f>precio_alta!E185</f>
        <v>0</v>
      </c>
      <c r="G5565" s="69">
        <f>precio_alta!F185</f>
        <v>0</v>
      </c>
      <c r="H5565" s="69" t="s">
        <v>188</v>
      </c>
      <c r="I5565" t="s">
        <v>199</v>
      </c>
      <c r="J5565" s="69">
        <f>precio_alta!Z185</f>
        <v>0</v>
      </c>
    </row>
    <row r="5566" spans="1:10" x14ac:dyDescent="0.3">
      <c r="A5566" t="str">
        <f t="shared" si="86"/>
        <v>0Max Negocios + Ilimitado 289.90CUOTA</v>
      </c>
      <c r="B5566" s="69">
        <f>precio_alta!A186</f>
        <v>0</v>
      </c>
      <c r="C5566" s="69">
        <f>precio_alta!B186</f>
        <v>0</v>
      </c>
      <c r="D5566" s="69">
        <f>precio_alta!C186</f>
        <v>0</v>
      </c>
      <c r="E5566" s="69">
        <f>precio_alta!D186</f>
        <v>0</v>
      </c>
      <c r="F5566" s="69">
        <f>precio_alta!E186</f>
        <v>0</v>
      </c>
      <c r="G5566" s="69">
        <f>precio_alta!F186</f>
        <v>0</v>
      </c>
      <c r="H5566" s="69" t="s">
        <v>188</v>
      </c>
      <c r="I5566" t="s">
        <v>199</v>
      </c>
      <c r="J5566" s="69">
        <f>precio_alta!Z186</f>
        <v>0</v>
      </c>
    </row>
    <row r="5567" spans="1:10" x14ac:dyDescent="0.3">
      <c r="A5567" t="str">
        <f t="shared" si="86"/>
        <v>0Max Negocios + Ilimitado 289.90CUOTA</v>
      </c>
      <c r="B5567" s="69">
        <f>precio_alta!A187</f>
        <v>0</v>
      </c>
      <c r="C5567" s="69">
        <f>precio_alta!B187</f>
        <v>0</v>
      </c>
      <c r="D5567" s="69">
        <f>precio_alta!C187</f>
        <v>0</v>
      </c>
      <c r="E5567" s="69">
        <f>precio_alta!D187</f>
        <v>0</v>
      </c>
      <c r="F5567" s="69">
        <f>precio_alta!E187</f>
        <v>0</v>
      </c>
      <c r="G5567" s="69">
        <f>precio_alta!F187</f>
        <v>0</v>
      </c>
      <c r="H5567" s="69" t="s">
        <v>188</v>
      </c>
      <c r="I5567" t="s">
        <v>199</v>
      </c>
      <c r="J5567" s="69">
        <f>precio_alta!Z187</f>
        <v>0</v>
      </c>
    </row>
    <row r="5568" spans="1:10" x14ac:dyDescent="0.3">
      <c r="A5568" t="str">
        <f t="shared" si="86"/>
        <v>0Max Negocios + Ilimitado 289.90CUOTA</v>
      </c>
      <c r="B5568" s="69">
        <f>precio_alta!A188</f>
        <v>0</v>
      </c>
      <c r="C5568" s="69">
        <f>precio_alta!B188</f>
        <v>0</v>
      </c>
      <c r="D5568" s="69">
        <f>precio_alta!C188</f>
        <v>0</v>
      </c>
      <c r="E5568" s="69">
        <f>precio_alta!D188</f>
        <v>0</v>
      </c>
      <c r="F5568" s="69">
        <f>precio_alta!E188</f>
        <v>0</v>
      </c>
      <c r="G5568" s="69">
        <f>precio_alta!F188</f>
        <v>0</v>
      </c>
      <c r="H5568" s="69" t="s">
        <v>188</v>
      </c>
      <c r="I5568" t="s">
        <v>199</v>
      </c>
      <c r="J5568" s="69">
        <f>precio_alta!Z188</f>
        <v>0</v>
      </c>
    </row>
    <row r="5569" spans="1:10" x14ac:dyDescent="0.3">
      <c r="A5569" t="str">
        <f t="shared" si="86"/>
        <v>0Max Negocios + Ilimitado 289.90CUOTA</v>
      </c>
      <c r="B5569" s="69">
        <f>precio_alta!A189</f>
        <v>0</v>
      </c>
      <c r="C5569" s="69">
        <f>precio_alta!B189</f>
        <v>0</v>
      </c>
      <c r="D5569" s="69">
        <f>precio_alta!C189</f>
        <v>0</v>
      </c>
      <c r="E5569" s="69">
        <f>precio_alta!D189</f>
        <v>0</v>
      </c>
      <c r="F5569" s="69">
        <f>precio_alta!E189</f>
        <v>0</v>
      </c>
      <c r="G5569" s="69">
        <f>precio_alta!F189</f>
        <v>0</v>
      </c>
      <c r="H5569" s="69" t="s">
        <v>188</v>
      </c>
      <c r="I5569" t="s">
        <v>199</v>
      </c>
      <c r="J5569" s="69">
        <f>precio_alta!Z189</f>
        <v>0</v>
      </c>
    </row>
    <row r="5570" spans="1:10" x14ac:dyDescent="0.3">
      <c r="A5570" t="str">
        <f t="shared" si="86"/>
        <v>0Max Negocios + Ilimitado 289.90CUOTA</v>
      </c>
      <c r="B5570" s="69">
        <f>precio_alta!A190</f>
        <v>0</v>
      </c>
      <c r="C5570" s="69">
        <f>precio_alta!B190</f>
        <v>0</v>
      </c>
      <c r="D5570" s="69">
        <f>precio_alta!C190</f>
        <v>0</v>
      </c>
      <c r="E5570" s="69">
        <f>precio_alta!D190</f>
        <v>0</v>
      </c>
      <c r="F5570" s="69">
        <f>precio_alta!E190</f>
        <v>0</v>
      </c>
      <c r="G5570" s="69">
        <f>precio_alta!F190</f>
        <v>0</v>
      </c>
      <c r="H5570" s="69" t="s">
        <v>188</v>
      </c>
      <c r="I5570" t="s">
        <v>199</v>
      </c>
      <c r="J5570" s="69">
        <f>precio_alta!Z190</f>
        <v>0</v>
      </c>
    </row>
    <row r="5571" spans="1:10" x14ac:dyDescent="0.3">
      <c r="A5571" t="str">
        <f t="shared" ref="A5571:A5618" si="87">CONCATENATE(E5571,I5571,H5571)</f>
        <v>0Max Negocios + Ilimitado 289.90CUOTA</v>
      </c>
      <c r="B5571" s="69">
        <f>precio_alta!A191</f>
        <v>0</v>
      </c>
      <c r="C5571" s="69">
        <f>precio_alta!B191</f>
        <v>0</v>
      </c>
      <c r="D5571" s="69">
        <f>precio_alta!C191</f>
        <v>0</v>
      </c>
      <c r="E5571" s="69">
        <f>precio_alta!D191</f>
        <v>0</v>
      </c>
      <c r="F5571" s="69">
        <f>precio_alta!E191</f>
        <v>0</v>
      </c>
      <c r="G5571" s="69">
        <f>precio_alta!F191</f>
        <v>0</v>
      </c>
      <c r="H5571" s="69" t="s">
        <v>188</v>
      </c>
      <c r="I5571" t="s">
        <v>199</v>
      </c>
      <c r="J5571" s="69">
        <f>precio_alta!Z191</f>
        <v>0</v>
      </c>
    </row>
    <row r="5572" spans="1:10" x14ac:dyDescent="0.3">
      <c r="A5572" t="str">
        <f t="shared" si="87"/>
        <v>0Max Negocios + Ilimitado 289.90CUOTA</v>
      </c>
      <c r="B5572" s="69">
        <f>precio_alta!A192</f>
        <v>0</v>
      </c>
      <c r="C5572" s="69">
        <f>precio_alta!B192</f>
        <v>0</v>
      </c>
      <c r="D5572" s="69">
        <f>precio_alta!C192</f>
        <v>0</v>
      </c>
      <c r="E5572" s="69">
        <f>precio_alta!D192</f>
        <v>0</v>
      </c>
      <c r="F5572" s="69">
        <f>precio_alta!E192</f>
        <v>0</v>
      </c>
      <c r="G5572" s="69">
        <f>precio_alta!F192</f>
        <v>0</v>
      </c>
      <c r="H5572" s="69" t="s">
        <v>188</v>
      </c>
      <c r="I5572" t="s">
        <v>199</v>
      </c>
      <c r="J5572" s="69">
        <f>precio_alta!Z192</f>
        <v>0</v>
      </c>
    </row>
    <row r="5573" spans="1:10" x14ac:dyDescent="0.3">
      <c r="A5573" t="str">
        <f t="shared" si="87"/>
        <v>0Max Negocios + Ilimitado 289.90CUOTA</v>
      </c>
      <c r="B5573" s="69">
        <f>precio_alta!A193</f>
        <v>0</v>
      </c>
      <c r="C5573" s="69">
        <f>precio_alta!B193</f>
        <v>0</v>
      </c>
      <c r="D5573" s="69">
        <f>precio_alta!C193</f>
        <v>0</v>
      </c>
      <c r="E5573" s="69">
        <f>precio_alta!D193</f>
        <v>0</v>
      </c>
      <c r="F5573" s="69">
        <f>precio_alta!E193</f>
        <v>0</v>
      </c>
      <c r="G5573" s="69">
        <f>precio_alta!F193</f>
        <v>0</v>
      </c>
      <c r="H5573" s="69" t="s">
        <v>188</v>
      </c>
      <c r="I5573" t="s">
        <v>199</v>
      </c>
      <c r="J5573" s="69">
        <f>precio_alta!Z193</f>
        <v>0</v>
      </c>
    </row>
    <row r="5574" spans="1:10" x14ac:dyDescent="0.3">
      <c r="A5574" t="str">
        <f t="shared" si="87"/>
        <v>0Max Negocios + Ilimitado 289.90CUOTA</v>
      </c>
      <c r="B5574" s="69">
        <f>precio_alta!A194</f>
        <v>0</v>
      </c>
      <c r="C5574" s="69">
        <f>precio_alta!B194</f>
        <v>0</v>
      </c>
      <c r="D5574" s="69">
        <f>precio_alta!C194</f>
        <v>0</v>
      </c>
      <c r="E5574" s="69">
        <f>precio_alta!D194</f>
        <v>0</v>
      </c>
      <c r="F5574" s="69">
        <f>precio_alta!E194</f>
        <v>0</v>
      </c>
      <c r="G5574" s="69">
        <f>precio_alta!F194</f>
        <v>0</v>
      </c>
      <c r="H5574" s="69" t="s">
        <v>188</v>
      </c>
      <c r="I5574" t="s">
        <v>199</v>
      </c>
      <c r="J5574" s="69">
        <f>precio_alta!Z194</f>
        <v>0</v>
      </c>
    </row>
    <row r="5575" spans="1:10" x14ac:dyDescent="0.3">
      <c r="A5575" t="str">
        <f t="shared" si="87"/>
        <v>0Max Negocios + Ilimitado 289.90CUOTA</v>
      </c>
      <c r="B5575" s="69">
        <f>precio_alta!A195</f>
        <v>0</v>
      </c>
      <c r="C5575" s="69">
        <f>precio_alta!B195</f>
        <v>0</v>
      </c>
      <c r="D5575" s="69">
        <f>precio_alta!C195</f>
        <v>0</v>
      </c>
      <c r="E5575" s="69">
        <f>precio_alta!D195</f>
        <v>0</v>
      </c>
      <c r="F5575" s="69">
        <f>precio_alta!E195</f>
        <v>0</v>
      </c>
      <c r="G5575" s="69">
        <f>precio_alta!F195</f>
        <v>0</v>
      </c>
      <c r="H5575" s="69" t="s">
        <v>188</v>
      </c>
      <c r="I5575" t="s">
        <v>199</v>
      </c>
      <c r="J5575" s="69">
        <f>precio_alta!Z195</f>
        <v>0</v>
      </c>
    </row>
    <row r="5576" spans="1:10" x14ac:dyDescent="0.3">
      <c r="A5576" t="str">
        <f t="shared" si="87"/>
        <v>0Max Negocios + Ilimitado 289.90CUOTA</v>
      </c>
      <c r="B5576" s="69">
        <f>precio_alta!A196</f>
        <v>0</v>
      </c>
      <c r="C5576" s="69">
        <f>precio_alta!B196</f>
        <v>0</v>
      </c>
      <c r="D5576" s="69">
        <f>precio_alta!C196</f>
        <v>0</v>
      </c>
      <c r="E5576" s="69">
        <f>precio_alta!D196</f>
        <v>0</v>
      </c>
      <c r="F5576" s="69">
        <f>precio_alta!E196</f>
        <v>0</v>
      </c>
      <c r="G5576" s="69">
        <f>precio_alta!F196</f>
        <v>0</v>
      </c>
      <c r="H5576" s="69" t="s">
        <v>188</v>
      </c>
      <c r="I5576" t="s">
        <v>199</v>
      </c>
      <c r="J5576" s="69">
        <f>precio_alta!Z196</f>
        <v>0</v>
      </c>
    </row>
    <row r="5577" spans="1:10" x14ac:dyDescent="0.3">
      <c r="A5577" t="str">
        <f t="shared" si="87"/>
        <v>0Max Negocios + Ilimitado 289.90CUOTA</v>
      </c>
      <c r="B5577" s="69">
        <f>precio_alta!A197</f>
        <v>0</v>
      </c>
      <c r="C5577" s="69">
        <f>precio_alta!B197</f>
        <v>0</v>
      </c>
      <c r="D5577" s="69">
        <f>precio_alta!C197</f>
        <v>0</v>
      </c>
      <c r="E5577" s="69">
        <f>precio_alta!D197</f>
        <v>0</v>
      </c>
      <c r="F5577" s="69">
        <f>precio_alta!E197</f>
        <v>0</v>
      </c>
      <c r="G5577" s="69">
        <f>precio_alta!F197</f>
        <v>0</v>
      </c>
      <c r="H5577" s="69" t="s">
        <v>188</v>
      </c>
      <c r="I5577" t="s">
        <v>199</v>
      </c>
      <c r="J5577" s="69">
        <f>precio_alta!Z197</f>
        <v>0</v>
      </c>
    </row>
    <row r="5578" spans="1:10" x14ac:dyDescent="0.3">
      <c r="A5578" t="str">
        <f t="shared" si="87"/>
        <v>0Max Negocios + Ilimitado 289.90CUOTA</v>
      </c>
      <c r="B5578" s="69">
        <f>precio_alta!A198</f>
        <v>0</v>
      </c>
      <c r="C5578" s="69">
        <f>precio_alta!B198</f>
        <v>0</v>
      </c>
      <c r="D5578" s="69">
        <f>precio_alta!C198</f>
        <v>0</v>
      </c>
      <c r="E5578" s="69">
        <f>precio_alta!D198</f>
        <v>0</v>
      </c>
      <c r="F5578" s="69">
        <f>precio_alta!E198</f>
        <v>0</v>
      </c>
      <c r="G5578" s="69">
        <f>precio_alta!F198</f>
        <v>0</v>
      </c>
      <c r="H5578" s="69" t="s">
        <v>188</v>
      </c>
      <c r="I5578" t="s">
        <v>199</v>
      </c>
      <c r="J5578" s="69">
        <f>precio_alta!Z198</f>
        <v>0</v>
      </c>
    </row>
    <row r="5579" spans="1:10" x14ac:dyDescent="0.3">
      <c r="A5579" t="str">
        <f t="shared" si="87"/>
        <v>0Max Negocios + Ilimitado 289.90CUOTA</v>
      </c>
      <c r="B5579" s="69">
        <f>precio_alta!A199</f>
        <v>0</v>
      </c>
      <c r="C5579" s="69">
        <f>precio_alta!B199</f>
        <v>0</v>
      </c>
      <c r="D5579" s="69">
        <f>precio_alta!C199</f>
        <v>0</v>
      </c>
      <c r="E5579" s="69">
        <f>precio_alta!D199</f>
        <v>0</v>
      </c>
      <c r="F5579" s="69">
        <f>precio_alta!E199</f>
        <v>0</v>
      </c>
      <c r="G5579" s="69">
        <f>precio_alta!F199</f>
        <v>0</v>
      </c>
      <c r="H5579" s="69" t="s">
        <v>188</v>
      </c>
      <c r="I5579" t="s">
        <v>199</v>
      </c>
      <c r="J5579" s="69">
        <f>precio_alta!Z199</f>
        <v>0</v>
      </c>
    </row>
    <row r="5580" spans="1:10" x14ac:dyDescent="0.3">
      <c r="A5580" t="str">
        <f t="shared" si="87"/>
        <v>0Max Negocios + Ilimitado 289.90CUOTA</v>
      </c>
      <c r="B5580" s="69">
        <f>precio_alta!A200</f>
        <v>0</v>
      </c>
      <c r="C5580" s="69">
        <f>precio_alta!B200</f>
        <v>0</v>
      </c>
      <c r="D5580" s="69">
        <f>precio_alta!C200</f>
        <v>0</v>
      </c>
      <c r="E5580" s="69">
        <f>precio_alta!D200</f>
        <v>0</v>
      </c>
      <c r="F5580" s="69">
        <f>precio_alta!E200</f>
        <v>0</v>
      </c>
      <c r="G5580" s="69">
        <f>precio_alta!F200</f>
        <v>0</v>
      </c>
      <c r="H5580" s="69" t="s">
        <v>188</v>
      </c>
      <c r="I5580" t="s">
        <v>199</v>
      </c>
      <c r="J5580" s="69">
        <f>precio_alta!Z200</f>
        <v>0</v>
      </c>
    </row>
    <row r="5581" spans="1:10" x14ac:dyDescent="0.3">
      <c r="A5581" t="str">
        <f t="shared" si="87"/>
        <v>0Max Negocios + Ilimitado 289.90CUOTA</v>
      </c>
      <c r="B5581" s="69">
        <f>precio_alta!A201</f>
        <v>0</v>
      </c>
      <c r="C5581" s="69">
        <f>precio_alta!B201</f>
        <v>0</v>
      </c>
      <c r="D5581" s="69">
        <f>precio_alta!C201</f>
        <v>0</v>
      </c>
      <c r="E5581" s="69">
        <f>precio_alta!D201</f>
        <v>0</v>
      </c>
      <c r="F5581" s="69">
        <f>precio_alta!E201</f>
        <v>0</v>
      </c>
      <c r="G5581" s="69">
        <f>precio_alta!F201</f>
        <v>0</v>
      </c>
      <c r="H5581" s="69" t="s">
        <v>188</v>
      </c>
      <c r="I5581" t="s">
        <v>199</v>
      </c>
      <c r="J5581" s="69">
        <f>precio_alta!Z201</f>
        <v>0</v>
      </c>
    </row>
    <row r="5582" spans="1:10" x14ac:dyDescent="0.3">
      <c r="A5582" t="str">
        <f t="shared" si="87"/>
        <v>0Max Negocios + Ilimitado 289.90CUOTA</v>
      </c>
      <c r="B5582" s="69">
        <f>precio_alta!A202</f>
        <v>0</v>
      </c>
      <c r="C5582" s="69">
        <f>precio_alta!B202</f>
        <v>0</v>
      </c>
      <c r="D5582" s="69">
        <f>precio_alta!C202</f>
        <v>0</v>
      </c>
      <c r="E5582" s="69">
        <f>precio_alta!D202</f>
        <v>0</v>
      </c>
      <c r="F5582" s="69">
        <f>precio_alta!E202</f>
        <v>0</v>
      </c>
      <c r="G5582" s="69">
        <f>precio_alta!F202</f>
        <v>0</v>
      </c>
      <c r="H5582" s="69" t="s">
        <v>188</v>
      </c>
      <c r="I5582" t="s">
        <v>199</v>
      </c>
      <c r="J5582" s="69">
        <f>precio_alta!Z202</f>
        <v>0</v>
      </c>
    </row>
    <row r="5583" spans="1:10" x14ac:dyDescent="0.3">
      <c r="A5583" t="str">
        <f t="shared" si="87"/>
        <v>0Max Negocios + Ilimitado 289.90CUOTA</v>
      </c>
      <c r="B5583" s="69">
        <f>precio_alta!A203</f>
        <v>0</v>
      </c>
      <c r="C5583" s="69">
        <f>precio_alta!B203</f>
        <v>0</v>
      </c>
      <c r="D5583" s="69">
        <f>precio_alta!C203</f>
        <v>0</v>
      </c>
      <c r="E5583" s="69">
        <f>precio_alta!D203</f>
        <v>0</v>
      </c>
      <c r="F5583" s="69">
        <f>precio_alta!E203</f>
        <v>0</v>
      </c>
      <c r="G5583" s="69">
        <f>precio_alta!F203</f>
        <v>0</v>
      </c>
      <c r="H5583" s="69" t="s">
        <v>188</v>
      </c>
      <c r="I5583" t="s">
        <v>199</v>
      </c>
      <c r="J5583" s="69">
        <f>precio_alta!Z203</f>
        <v>0</v>
      </c>
    </row>
    <row r="5584" spans="1:10" x14ac:dyDescent="0.3">
      <c r="A5584" t="str">
        <f t="shared" si="87"/>
        <v>0Max Negocios + Ilimitado 289.90CUOTA</v>
      </c>
      <c r="B5584" s="69">
        <f>precio_alta!A204</f>
        <v>0</v>
      </c>
      <c r="C5584" s="69">
        <f>precio_alta!B204</f>
        <v>0</v>
      </c>
      <c r="D5584" s="69">
        <f>precio_alta!C204</f>
        <v>0</v>
      </c>
      <c r="E5584" s="69">
        <f>precio_alta!D204</f>
        <v>0</v>
      </c>
      <c r="F5584" s="69">
        <f>precio_alta!E204</f>
        <v>0</v>
      </c>
      <c r="G5584" s="69">
        <f>precio_alta!F204</f>
        <v>0</v>
      </c>
      <c r="H5584" s="69" t="s">
        <v>188</v>
      </c>
      <c r="I5584" t="s">
        <v>199</v>
      </c>
      <c r="J5584" s="69">
        <f>precio_alta!Z204</f>
        <v>0</v>
      </c>
    </row>
    <row r="5585" spans="1:10" x14ac:dyDescent="0.3">
      <c r="A5585" t="str">
        <f t="shared" si="87"/>
        <v>0Max Negocios + Ilimitado 289.90CUOTA</v>
      </c>
      <c r="B5585" s="69">
        <f>precio_alta!A205</f>
        <v>0</v>
      </c>
      <c r="C5585" s="69">
        <f>precio_alta!B205</f>
        <v>0</v>
      </c>
      <c r="D5585" s="69">
        <f>precio_alta!C205</f>
        <v>0</v>
      </c>
      <c r="E5585" s="69">
        <f>precio_alta!D205</f>
        <v>0</v>
      </c>
      <c r="F5585" s="69">
        <f>precio_alta!E205</f>
        <v>0</v>
      </c>
      <c r="G5585" s="69">
        <f>precio_alta!F205</f>
        <v>0</v>
      </c>
      <c r="H5585" s="69" t="s">
        <v>188</v>
      </c>
      <c r="I5585" t="s">
        <v>199</v>
      </c>
      <c r="J5585" s="69">
        <f>precio_alta!Z205</f>
        <v>0</v>
      </c>
    </row>
    <row r="5586" spans="1:10" x14ac:dyDescent="0.3">
      <c r="A5586" t="str">
        <f t="shared" si="87"/>
        <v>0Max Negocios + Ilimitado 289.90CUOTA</v>
      </c>
      <c r="B5586" s="69">
        <f>precio_alta!A206</f>
        <v>0</v>
      </c>
      <c r="C5586" s="69">
        <f>precio_alta!B206</f>
        <v>0</v>
      </c>
      <c r="D5586" s="69">
        <f>precio_alta!C206</f>
        <v>0</v>
      </c>
      <c r="E5586" s="69">
        <f>precio_alta!D206</f>
        <v>0</v>
      </c>
      <c r="F5586" s="69">
        <f>precio_alta!E206</f>
        <v>0</v>
      </c>
      <c r="G5586" s="69">
        <f>precio_alta!F206</f>
        <v>0</v>
      </c>
      <c r="H5586" s="69" t="s">
        <v>188</v>
      </c>
      <c r="I5586" t="s">
        <v>199</v>
      </c>
      <c r="J5586" s="69">
        <f>precio_alta!Z206</f>
        <v>0</v>
      </c>
    </row>
    <row r="5587" spans="1:10" x14ac:dyDescent="0.3">
      <c r="A5587" t="str">
        <f t="shared" si="87"/>
        <v>0Max Negocios + Ilimitado 289.90CUOTA</v>
      </c>
      <c r="B5587" s="69">
        <f>precio_alta!A207</f>
        <v>0</v>
      </c>
      <c r="C5587" s="69">
        <f>precio_alta!B207</f>
        <v>0</v>
      </c>
      <c r="D5587" s="69">
        <f>precio_alta!C207</f>
        <v>0</v>
      </c>
      <c r="E5587" s="69">
        <f>precio_alta!D207</f>
        <v>0</v>
      </c>
      <c r="F5587" s="69">
        <f>precio_alta!E207</f>
        <v>0</v>
      </c>
      <c r="G5587" s="69">
        <f>precio_alta!F207</f>
        <v>0</v>
      </c>
      <c r="H5587" s="69" t="s">
        <v>188</v>
      </c>
      <c r="I5587" t="s">
        <v>199</v>
      </c>
      <c r="J5587" s="69">
        <f>precio_alta!Z207</f>
        <v>0</v>
      </c>
    </row>
    <row r="5588" spans="1:10" x14ac:dyDescent="0.3">
      <c r="A5588" t="str">
        <f t="shared" si="87"/>
        <v>0Max Negocios + Ilimitado 289.90CUOTA</v>
      </c>
      <c r="B5588" s="69">
        <f>precio_alta!A208</f>
        <v>0</v>
      </c>
      <c r="C5588" s="69">
        <f>precio_alta!B208</f>
        <v>0</v>
      </c>
      <c r="D5588" s="69">
        <f>precio_alta!C208</f>
        <v>0</v>
      </c>
      <c r="E5588" s="69">
        <f>precio_alta!D208</f>
        <v>0</v>
      </c>
      <c r="F5588" s="69">
        <f>precio_alta!E208</f>
        <v>0</v>
      </c>
      <c r="G5588" s="69">
        <f>precio_alta!F208</f>
        <v>0</v>
      </c>
      <c r="H5588" s="69" t="s">
        <v>188</v>
      </c>
      <c r="I5588" t="s">
        <v>199</v>
      </c>
      <c r="J5588" s="69">
        <f>precio_alta!Z208</f>
        <v>0</v>
      </c>
    </row>
    <row r="5589" spans="1:10" x14ac:dyDescent="0.3">
      <c r="A5589" t="str">
        <f t="shared" si="87"/>
        <v>0Max Negocios + Ilimitado 289.90CUOTA</v>
      </c>
      <c r="B5589" s="69">
        <f>precio_alta!A209</f>
        <v>0</v>
      </c>
      <c r="C5589" s="69">
        <f>precio_alta!B209</f>
        <v>0</v>
      </c>
      <c r="D5589" s="69">
        <f>precio_alta!C209</f>
        <v>0</v>
      </c>
      <c r="E5589" s="69">
        <f>precio_alta!D209</f>
        <v>0</v>
      </c>
      <c r="F5589" s="69">
        <f>precio_alta!E209</f>
        <v>0</v>
      </c>
      <c r="G5589" s="69">
        <f>precio_alta!F209</f>
        <v>0</v>
      </c>
      <c r="H5589" s="69" t="s">
        <v>188</v>
      </c>
      <c r="I5589" t="s">
        <v>199</v>
      </c>
      <c r="J5589" s="69">
        <f>precio_alta!Z209</f>
        <v>0</v>
      </c>
    </row>
    <row r="5590" spans="1:10" x14ac:dyDescent="0.3">
      <c r="A5590" t="str">
        <f t="shared" si="87"/>
        <v>0Max Negocios + Ilimitado 289.90CUOTA</v>
      </c>
      <c r="B5590" s="69">
        <f>precio_alta!A210</f>
        <v>0</v>
      </c>
      <c r="C5590" s="69">
        <f>precio_alta!B210</f>
        <v>0</v>
      </c>
      <c r="D5590" s="69">
        <f>precio_alta!C210</f>
        <v>0</v>
      </c>
      <c r="E5590" s="69">
        <f>precio_alta!D210</f>
        <v>0</v>
      </c>
      <c r="F5590" s="69">
        <f>precio_alta!E210</f>
        <v>0</v>
      </c>
      <c r="G5590" s="69">
        <f>precio_alta!F210</f>
        <v>0</v>
      </c>
      <c r="H5590" s="69" t="s">
        <v>188</v>
      </c>
      <c r="I5590" t="s">
        <v>199</v>
      </c>
      <c r="J5590" s="69">
        <f>precio_alta!Z210</f>
        <v>0</v>
      </c>
    </row>
    <row r="5591" spans="1:10" x14ac:dyDescent="0.3">
      <c r="A5591" t="str">
        <f t="shared" si="87"/>
        <v>0Max Negocios + Ilimitado 289.90CUOTA</v>
      </c>
      <c r="B5591" s="69">
        <f>precio_alta!A211</f>
        <v>0</v>
      </c>
      <c r="C5591" s="69">
        <f>precio_alta!B211</f>
        <v>0</v>
      </c>
      <c r="D5591" s="69">
        <f>precio_alta!C211</f>
        <v>0</v>
      </c>
      <c r="E5591" s="69">
        <f>precio_alta!D211</f>
        <v>0</v>
      </c>
      <c r="F5591" s="69">
        <f>precio_alta!E211</f>
        <v>0</v>
      </c>
      <c r="G5591" s="69">
        <f>precio_alta!F211</f>
        <v>0</v>
      </c>
      <c r="H5591" s="69" t="s">
        <v>188</v>
      </c>
      <c r="I5591" t="s">
        <v>199</v>
      </c>
      <c r="J5591" s="69">
        <f>precio_alta!Z211</f>
        <v>0</v>
      </c>
    </row>
    <row r="5592" spans="1:10" x14ac:dyDescent="0.3">
      <c r="A5592" t="str">
        <f t="shared" si="87"/>
        <v>0Max Negocios + Ilimitado 289.90CUOTA</v>
      </c>
      <c r="B5592" s="69">
        <f>precio_alta!A212</f>
        <v>0</v>
      </c>
      <c r="C5592" s="69">
        <f>precio_alta!B212</f>
        <v>0</v>
      </c>
      <c r="D5592" s="69">
        <f>precio_alta!C212</f>
        <v>0</v>
      </c>
      <c r="E5592" s="69">
        <f>precio_alta!D212</f>
        <v>0</v>
      </c>
      <c r="F5592" s="69">
        <f>precio_alta!E212</f>
        <v>0</v>
      </c>
      <c r="G5592" s="69">
        <f>precio_alta!F212</f>
        <v>0</v>
      </c>
      <c r="H5592" s="69" t="s">
        <v>188</v>
      </c>
      <c r="I5592" t="s">
        <v>199</v>
      </c>
      <c r="J5592" s="69">
        <f>precio_alta!Z212</f>
        <v>0</v>
      </c>
    </row>
    <row r="5593" spans="1:10" x14ac:dyDescent="0.3">
      <c r="A5593" t="str">
        <f t="shared" si="87"/>
        <v>0Max Negocios + Ilimitado 289.90CUOTA</v>
      </c>
      <c r="B5593" s="69">
        <f>precio_alta!A213</f>
        <v>0</v>
      </c>
      <c r="C5593" s="69">
        <f>precio_alta!B213</f>
        <v>0</v>
      </c>
      <c r="D5593" s="69">
        <f>precio_alta!C213</f>
        <v>0</v>
      </c>
      <c r="E5593" s="69">
        <f>precio_alta!D213</f>
        <v>0</v>
      </c>
      <c r="F5593" s="69">
        <f>precio_alta!E213</f>
        <v>0</v>
      </c>
      <c r="G5593" s="69">
        <f>precio_alta!F213</f>
        <v>0</v>
      </c>
      <c r="H5593" s="69" t="s">
        <v>188</v>
      </c>
      <c r="I5593" t="s">
        <v>199</v>
      </c>
      <c r="J5593" s="69">
        <f>precio_alta!Z213</f>
        <v>0</v>
      </c>
    </row>
    <row r="5594" spans="1:10" x14ac:dyDescent="0.3">
      <c r="A5594" t="str">
        <f t="shared" si="87"/>
        <v>0Max Negocios + Ilimitado 289.90CUOTA</v>
      </c>
      <c r="B5594" s="69">
        <f>precio_alta!A214</f>
        <v>0</v>
      </c>
      <c r="C5594" s="69">
        <f>precio_alta!B214</f>
        <v>0</v>
      </c>
      <c r="D5594" s="69">
        <f>precio_alta!C214</f>
        <v>0</v>
      </c>
      <c r="E5594" s="69">
        <f>precio_alta!D214</f>
        <v>0</v>
      </c>
      <c r="F5594" s="69">
        <f>precio_alta!E214</f>
        <v>0</v>
      </c>
      <c r="G5594" s="69">
        <f>precio_alta!F214</f>
        <v>0</v>
      </c>
      <c r="H5594" s="69" t="s">
        <v>188</v>
      </c>
      <c r="I5594" t="s">
        <v>199</v>
      </c>
      <c r="J5594" s="69">
        <f>precio_alta!Z214</f>
        <v>0</v>
      </c>
    </row>
    <row r="5595" spans="1:10" x14ac:dyDescent="0.3">
      <c r="A5595" t="str">
        <f t="shared" si="87"/>
        <v>0Max Negocios + Ilimitado 289.90CUOTA</v>
      </c>
      <c r="B5595" s="69">
        <f>precio_alta!A215</f>
        <v>0</v>
      </c>
      <c r="C5595" s="69">
        <f>precio_alta!B215</f>
        <v>0</v>
      </c>
      <c r="D5595" s="69">
        <f>precio_alta!C215</f>
        <v>0</v>
      </c>
      <c r="E5595" s="69">
        <f>precio_alta!D215</f>
        <v>0</v>
      </c>
      <c r="F5595" s="69">
        <f>precio_alta!E215</f>
        <v>0</v>
      </c>
      <c r="G5595" s="69">
        <f>precio_alta!F215</f>
        <v>0</v>
      </c>
      <c r="H5595" s="69" t="s">
        <v>188</v>
      </c>
      <c r="I5595" t="s">
        <v>199</v>
      </c>
      <c r="J5595" s="69">
        <f>precio_alta!Z215</f>
        <v>0</v>
      </c>
    </row>
    <row r="5596" spans="1:10" x14ac:dyDescent="0.3">
      <c r="A5596" t="str">
        <f t="shared" si="87"/>
        <v>0Max Negocios + Ilimitado 289.90CUOTA</v>
      </c>
      <c r="B5596" s="69">
        <f>precio_alta!A216</f>
        <v>0</v>
      </c>
      <c r="C5596" s="69">
        <f>precio_alta!B216</f>
        <v>0</v>
      </c>
      <c r="D5596" s="69">
        <f>precio_alta!C216</f>
        <v>0</v>
      </c>
      <c r="E5596" s="69">
        <f>precio_alta!D216</f>
        <v>0</v>
      </c>
      <c r="F5596" s="69">
        <f>precio_alta!E216</f>
        <v>0</v>
      </c>
      <c r="G5596" s="69">
        <f>precio_alta!F216</f>
        <v>0</v>
      </c>
      <c r="H5596" s="69" t="s">
        <v>188</v>
      </c>
      <c r="I5596" t="s">
        <v>199</v>
      </c>
      <c r="J5596" s="69">
        <f>precio_alta!Z216</f>
        <v>0</v>
      </c>
    </row>
    <row r="5597" spans="1:10" x14ac:dyDescent="0.3">
      <c r="A5597" t="str">
        <f t="shared" si="87"/>
        <v>0Max Negocios + Ilimitado 289.90CUOTA</v>
      </c>
      <c r="B5597" s="69">
        <f>precio_alta!A217</f>
        <v>0</v>
      </c>
      <c r="C5597" s="69">
        <f>precio_alta!B217</f>
        <v>0</v>
      </c>
      <c r="D5597" s="69">
        <f>precio_alta!C217</f>
        <v>0</v>
      </c>
      <c r="E5597" s="69">
        <f>precio_alta!D217</f>
        <v>0</v>
      </c>
      <c r="F5597" s="69">
        <f>precio_alta!E217</f>
        <v>0</v>
      </c>
      <c r="G5597" s="69">
        <f>precio_alta!F217</f>
        <v>0</v>
      </c>
      <c r="H5597" s="69" t="s">
        <v>188</v>
      </c>
      <c r="I5597" t="s">
        <v>199</v>
      </c>
      <c r="J5597" s="69">
        <f>precio_alta!Z217</f>
        <v>0</v>
      </c>
    </row>
    <row r="5598" spans="1:10" x14ac:dyDescent="0.3">
      <c r="A5598" t="str">
        <f t="shared" si="87"/>
        <v>0Max Negocios + Ilimitado 289.90CUOTA</v>
      </c>
      <c r="B5598" s="69">
        <f>precio_alta!A218</f>
        <v>0</v>
      </c>
      <c r="C5598" s="69">
        <f>precio_alta!B218</f>
        <v>0</v>
      </c>
      <c r="D5598" s="69">
        <f>precio_alta!C218</f>
        <v>0</v>
      </c>
      <c r="E5598" s="69">
        <f>precio_alta!D218</f>
        <v>0</v>
      </c>
      <c r="F5598" s="69">
        <f>precio_alta!E218</f>
        <v>0</v>
      </c>
      <c r="G5598" s="69">
        <f>precio_alta!F218</f>
        <v>0</v>
      </c>
      <c r="H5598" s="69" t="s">
        <v>188</v>
      </c>
      <c r="I5598" t="s">
        <v>199</v>
      </c>
      <c r="J5598" s="69">
        <f>precio_alta!Z218</f>
        <v>0</v>
      </c>
    </row>
    <row r="5599" spans="1:10" x14ac:dyDescent="0.3">
      <c r="A5599" t="str">
        <f t="shared" si="87"/>
        <v>0Max Negocios + Ilimitado 289.90CUOTA</v>
      </c>
      <c r="B5599" s="69">
        <f>precio_alta!A219</f>
        <v>0</v>
      </c>
      <c r="C5599" s="69">
        <f>precio_alta!B219</f>
        <v>0</v>
      </c>
      <c r="D5599" s="69">
        <f>precio_alta!C219</f>
        <v>0</v>
      </c>
      <c r="E5599" s="69">
        <f>precio_alta!D219</f>
        <v>0</v>
      </c>
      <c r="F5599" s="69">
        <f>precio_alta!E219</f>
        <v>0</v>
      </c>
      <c r="G5599" s="69">
        <f>precio_alta!F219</f>
        <v>0</v>
      </c>
      <c r="H5599" s="69" t="s">
        <v>188</v>
      </c>
      <c r="I5599" t="s">
        <v>199</v>
      </c>
      <c r="J5599" s="69">
        <f>precio_alta!Z219</f>
        <v>0</v>
      </c>
    </row>
    <row r="5600" spans="1:10" x14ac:dyDescent="0.3">
      <c r="A5600" t="str">
        <f t="shared" si="87"/>
        <v>0Max Negocios + Ilimitado 289.90CUOTA</v>
      </c>
      <c r="B5600" s="69">
        <f>precio_alta!A220</f>
        <v>0</v>
      </c>
      <c r="C5600" s="69">
        <f>precio_alta!B220</f>
        <v>0</v>
      </c>
      <c r="D5600" s="69">
        <f>precio_alta!C220</f>
        <v>0</v>
      </c>
      <c r="E5600" s="69">
        <f>precio_alta!D220</f>
        <v>0</v>
      </c>
      <c r="F5600" s="69">
        <f>precio_alta!E220</f>
        <v>0</v>
      </c>
      <c r="G5600" s="69">
        <f>precio_alta!F220</f>
        <v>0</v>
      </c>
      <c r="H5600" s="69" t="s">
        <v>188</v>
      </c>
      <c r="I5600" t="s">
        <v>199</v>
      </c>
      <c r="J5600" s="69">
        <f>precio_alta!Z220</f>
        <v>0</v>
      </c>
    </row>
    <row r="5601" spans="1:10" x14ac:dyDescent="0.3">
      <c r="A5601" t="str">
        <f t="shared" si="87"/>
        <v>0Max Negocios + Ilimitado 289.90CUOTA</v>
      </c>
      <c r="B5601" s="69">
        <f>precio_alta!A221</f>
        <v>0</v>
      </c>
      <c r="C5601" s="69">
        <f>precio_alta!B221</f>
        <v>0</v>
      </c>
      <c r="D5601" s="69">
        <f>precio_alta!C221</f>
        <v>0</v>
      </c>
      <c r="E5601" s="69">
        <f>precio_alta!D221</f>
        <v>0</v>
      </c>
      <c r="F5601" s="69">
        <f>precio_alta!E221</f>
        <v>0</v>
      </c>
      <c r="G5601" s="69">
        <f>precio_alta!F221</f>
        <v>0</v>
      </c>
      <c r="H5601" s="69" t="s">
        <v>188</v>
      </c>
      <c r="I5601" t="s">
        <v>199</v>
      </c>
      <c r="J5601" s="69">
        <f>precio_alta!Z221</f>
        <v>0</v>
      </c>
    </row>
    <row r="5602" spans="1:10" x14ac:dyDescent="0.3">
      <c r="A5602" t="str">
        <f t="shared" si="87"/>
        <v>0Max Negocios + Ilimitado 289.90CUOTA</v>
      </c>
      <c r="B5602" s="69">
        <f>precio_alta!A222</f>
        <v>0</v>
      </c>
      <c r="C5602" s="69">
        <f>precio_alta!B222</f>
        <v>0</v>
      </c>
      <c r="D5602" s="69">
        <f>precio_alta!C222</f>
        <v>0</v>
      </c>
      <c r="E5602" s="69">
        <f>precio_alta!D222</f>
        <v>0</v>
      </c>
      <c r="F5602" s="69">
        <f>precio_alta!E222</f>
        <v>0</v>
      </c>
      <c r="G5602" s="69">
        <f>precio_alta!F222</f>
        <v>0</v>
      </c>
      <c r="H5602" s="69" t="s">
        <v>188</v>
      </c>
      <c r="I5602" t="s">
        <v>199</v>
      </c>
      <c r="J5602" s="69">
        <f>precio_alta!Z222</f>
        <v>0</v>
      </c>
    </row>
    <row r="5603" spans="1:10" x14ac:dyDescent="0.3">
      <c r="A5603" t="str">
        <f t="shared" si="87"/>
        <v>0Max Negocios + Ilimitado 289.90CUOTA</v>
      </c>
      <c r="B5603" s="69">
        <f>precio_alta!A223</f>
        <v>0</v>
      </c>
      <c r="C5603" s="69">
        <f>precio_alta!B223</f>
        <v>0</v>
      </c>
      <c r="D5603" s="69">
        <f>precio_alta!C223</f>
        <v>0</v>
      </c>
      <c r="E5603" s="69">
        <f>precio_alta!D223</f>
        <v>0</v>
      </c>
      <c r="F5603" s="69">
        <f>precio_alta!E223</f>
        <v>0</v>
      </c>
      <c r="G5603" s="69">
        <f>precio_alta!F223</f>
        <v>0</v>
      </c>
      <c r="H5603" s="69" t="s">
        <v>188</v>
      </c>
      <c r="I5603" t="s">
        <v>199</v>
      </c>
      <c r="J5603" s="69">
        <f>precio_alta!Z223</f>
        <v>0</v>
      </c>
    </row>
    <row r="5604" spans="1:10" x14ac:dyDescent="0.3">
      <c r="A5604" t="str">
        <f t="shared" si="87"/>
        <v>0Max Negocios + Ilimitado 289.90CUOTA</v>
      </c>
      <c r="B5604" s="69">
        <f>precio_alta!A224</f>
        <v>0</v>
      </c>
      <c r="C5604" s="69">
        <f>precio_alta!B224</f>
        <v>0</v>
      </c>
      <c r="D5604" s="69">
        <f>precio_alta!C224</f>
        <v>0</v>
      </c>
      <c r="E5604" s="69">
        <f>precio_alta!D224</f>
        <v>0</v>
      </c>
      <c r="F5604" s="69">
        <f>precio_alta!E224</f>
        <v>0</v>
      </c>
      <c r="G5604" s="69">
        <f>precio_alta!F224</f>
        <v>0</v>
      </c>
      <c r="H5604" s="69" t="s">
        <v>188</v>
      </c>
      <c r="I5604" t="s">
        <v>199</v>
      </c>
      <c r="J5604" s="69">
        <f>precio_alta!Z224</f>
        <v>0</v>
      </c>
    </row>
    <row r="5605" spans="1:10" x14ac:dyDescent="0.3">
      <c r="A5605" t="str">
        <f t="shared" si="87"/>
        <v>0Max Negocios + Ilimitado 289.90CUOTA</v>
      </c>
      <c r="B5605" s="69">
        <f>precio_alta!A225</f>
        <v>0</v>
      </c>
      <c r="C5605" s="69">
        <f>precio_alta!B225</f>
        <v>0</v>
      </c>
      <c r="D5605" s="69">
        <f>precio_alta!C225</f>
        <v>0</v>
      </c>
      <c r="E5605" s="69">
        <f>precio_alta!D225</f>
        <v>0</v>
      </c>
      <c r="F5605" s="69">
        <f>precio_alta!E225</f>
        <v>0</v>
      </c>
      <c r="G5605" s="69">
        <f>precio_alta!F225</f>
        <v>0</v>
      </c>
      <c r="H5605" s="69" t="s">
        <v>188</v>
      </c>
      <c r="I5605" t="s">
        <v>199</v>
      </c>
      <c r="J5605" s="69">
        <f>precio_alta!Z225</f>
        <v>0</v>
      </c>
    </row>
    <row r="5606" spans="1:10" x14ac:dyDescent="0.3">
      <c r="A5606" t="str">
        <f t="shared" si="87"/>
        <v>0Max Negocios + Ilimitado 289.90CUOTA</v>
      </c>
      <c r="B5606" s="69">
        <f>precio_alta!A226</f>
        <v>0</v>
      </c>
      <c r="C5606" s="69">
        <f>precio_alta!B226</f>
        <v>0</v>
      </c>
      <c r="D5606" s="69">
        <f>precio_alta!C226</f>
        <v>0</v>
      </c>
      <c r="E5606" s="69">
        <f>precio_alta!D226</f>
        <v>0</v>
      </c>
      <c r="F5606" s="69">
        <f>precio_alta!E226</f>
        <v>0</v>
      </c>
      <c r="G5606" s="69">
        <f>precio_alta!F226</f>
        <v>0</v>
      </c>
      <c r="H5606" s="69" t="s">
        <v>188</v>
      </c>
      <c r="I5606" t="s">
        <v>199</v>
      </c>
      <c r="J5606" s="69">
        <f>precio_alta!Z226</f>
        <v>0</v>
      </c>
    </row>
    <row r="5607" spans="1:10" x14ac:dyDescent="0.3">
      <c r="A5607" t="str">
        <f t="shared" si="87"/>
        <v>0Max Negocios + Ilimitado 289.90CUOTA</v>
      </c>
      <c r="B5607" s="69">
        <f>precio_alta!A227</f>
        <v>0</v>
      </c>
      <c r="C5607" s="69">
        <f>precio_alta!B227</f>
        <v>0</v>
      </c>
      <c r="D5607" s="69">
        <f>precio_alta!C227</f>
        <v>0</v>
      </c>
      <c r="E5607" s="69">
        <f>precio_alta!D227</f>
        <v>0</v>
      </c>
      <c r="F5607" s="69">
        <f>precio_alta!E227</f>
        <v>0</v>
      </c>
      <c r="G5607" s="69">
        <f>precio_alta!F227</f>
        <v>0</v>
      </c>
      <c r="H5607" s="69" t="s">
        <v>188</v>
      </c>
      <c r="I5607" t="s">
        <v>199</v>
      </c>
      <c r="J5607" s="69">
        <f>precio_alta!Z227</f>
        <v>0</v>
      </c>
    </row>
    <row r="5608" spans="1:10" x14ac:dyDescent="0.3">
      <c r="A5608" t="str">
        <f t="shared" si="87"/>
        <v>0Max Negocios + Ilimitado 289.90CUOTA</v>
      </c>
      <c r="B5608" s="69">
        <f>precio_alta!A228</f>
        <v>0</v>
      </c>
      <c r="C5608" s="69">
        <f>precio_alta!B228</f>
        <v>0</v>
      </c>
      <c r="D5608" s="69">
        <f>precio_alta!C228</f>
        <v>0</v>
      </c>
      <c r="E5608" s="69">
        <f>precio_alta!D228</f>
        <v>0</v>
      </c>
      <c r="F5608" s="69">
        <f>precio_alta!E228</f>
        <v>0</v>
      </c>
      <c r="G5608" s="69">
        <f>precio_alta!F228</f>
        <v>0</v>
      </c>
      <c r="H5608" s="69" t="s">
        <v>188</v>
      </c>
      <c r="I5608" t="s">
        <v>199</v>
      </c>
      <c r="J5608" s="69">
        <f>precio_alta!Z228</f>
        <v>0</v>
      </c>
    </row>
    <row r="5609" spans="1:10" x14ac:dyDescent="0.3">
      <c r="A5609" t="str">
        <f t="shared" si="87"/>
        <v>0Max Negocios + Ilimitado 289.90CUOTA</v>
      </c>
      <c r="B5609" s="69">
        <f>precio_alta!A229</f>
        <v>0</v>
      </c>
      <c r="C5609" s="69">
        <f>precio_alta!B229</f>
        <v>0</v>
      </c>
      <c r="D5609" s="69">
        <f>precio_alta!C229</f>
        <v>0</v>
      </c>
      <c r="E5609" s="69">
        <f>precio_alta!D229</f>
        <v>0</v>
      </c>
      <c r="F5609" s="69">
        <f>precio_alta!E229</f>
        <v>0</v>
      </c>
      <c r="G5609" s="69">
        <f>precio_alta!F229</f>
        <v>0</v>
      </c>
      <c r="H5609" s="69" t="s">
        <v>188</v>
      </c>
      <c r="I5609" t="s">
        <v>199</v>
      </c>
      <c r="J5609" s="69">
        <f>precio_alta!Z229</f>
        <v>0</v>
      </c>
    </row>
    <row r="5610" spans="1:10" x14ac:dyDescent="0.3">
      <c r="A5610" t="str">
        <f t="shared" si="87"/>
        <v>0Max Negocios + Ilimitado 289.90CUOTA</v>
      </c>
      <c r="B5610" s="69">
        <f>precio_alta!A230</f>
        <v>0</v>
      </c>
      <c r="C5610" s="69">
        <f>precio_alta!B230</f>
        <v>0</v>
      </c>
      <c r="D5610" s="69">
        <f>precio_alta!C230</f>
        <v>0</v>
      </c>
      <c r="E5610" s="69">
        <f>precio_alta!D230</f>
        <v>0</v>
      </c>
      <c r="F5610" s="69">
        <f>precio_alta!E230</f>
        <v>0</v>
      </c>
      <c r="G5610" s="69">
        <f>precio_alta!F230</f>
        <v>0</v>
      </c>
      <c r="H5610" s="69" t="s">
        <v>188</v>
      </c>
      <c r="I5610" t="s">
        <v>199</v>
      </c>
      <c r="J5610" s="69">
        <f>precio_alta!Z230</f>
        <v>0</v>
      </c>
    </row>
    <row r="5611" spans="1:10" x14ac:dyDescent="0.3">
      <c r="A5611" t="str">
        <f t="shared" si="87"/>
        <v>0Max Negocios + Ilimitado 289.90CUOTA</v>
      </c>
      <c r="B5611" s="69">
        <f>precio_alta!A231</f>
        <v>0</v>
      </c>
      <c r="C5611" s="69">
        <f>precio_alta!B231</f>
        <v>0</v>
      </c>
      <c r="D5611" s="69">
        <f>precio_alta!C231</f>
        <v>0</v>
      </c>
      <c r="E5611" s="69">
        <f>precio_alta!D231</f>
        <v>0</v>
      </c>
      <c r="F5611" s="69">
        <f>precio_alta!E231</f>
        <v>0</v>
      </c>
      <c r="G5611" s="69">
        <f>precio_alta!F231</f>
        <v>0</v>
      </c>
      <c r="H5611" s="69" t="s">
        <v>188</v>
      </c>
      <c r="I5611" t="s">
        <v>199</v>
      </c>
      <c r="J5611" s="69">
        <f>precio_alta!Z231</f>
        <v>0</v>
      </c>
    </row>
    <row r="5612" spans="1:10" x14ac:dyDescent="0.3">
      <c r="A5612" t="str">
        <f t="shared" si="87"/>
        <v>0Max Negocios + Ilimitado 289.90CUOTA</v>
      </c>
      <c r="B5612" s="69">
        <f>precio_alta!A232</f>
        <v>0</v>
      </c>
      <c r="C5612" s="69">
        <f>precio_alta!B232</f>
        <v>0</v>
      </c>
      <c r="D5612" s="69">
        <f>precio_alta!C232</f>
        <v>0</v>
      </c>
      <c r="E5612" s="69">
        <f>precio_alta!D232</f>
        <v>0</v>
      </c>
      <c r="F5612" s="69">
        <f>precio_alta!E232</f>
        <v>0</v>
      </c>
      <c r="G5612" s="69">
        <f>precio_alta!F232</f>
        <v>0</v>
      </c>
      <c r="H5612" s="69" t="s">
        <v>188</v>
      </c>
      <c r="I5612" t="s">
        <v>199</v>
      </c>
      <c r="J5612" s="69">
        <f>precio_alta!Z232</f>
        <v>0</v>
      </c>
    </row>
    <row r="5613" spans="1:10" x14ac:dyDescent="0.3">
      <c r="A5613" t="str">
        <f t="shared" si="87"/>
        <v>0Max Negocios + Ilimitado 289.90CUOTA</v>
      </c>
      <c r="B5613" s="69">
        <f>precio_alta!A233</f>
        <v>0</v>
      </c>
      <c r="C5613" s="69">
        <f>precio_alta!B233</f>
        <v>0</v>
      </c>
      <c r="D5613" s="69">
        <f>precio_alta!C233</f>
        <v>0</v>
      </c>
      <c r="E5613" s="69">
        <f>precio_alta!D233</f>
        <v>0</v>
      </c>
      <c r="F5613" s="69">
        <f>precio_alta!E233</f>
        <v>0</v>
      </c>
      <c r="G5613" s="69">
        <f>precio_alta!F233</f>
        <v>0</v>
      </c>
      <c r="H5613" s="69" t="s">
        <v>188</v>
      </c>
      <c r="I5613" t="s">
        <v>199</v>
      </c>
      <c r="J5613" s="69">
        <f>precio_alta!Z233</f>
        <v>0</v>
      </c>
    </row>
    <row r="5614" spans="1:10" x14ac:dyDescent="0.3">
      <c r="A5614" t="str">
        <f t="shared" si="87"/>
        <v>0Max Negocios + Ilimitado 289.90CUOTA</v>
      </c>
      <c r="B5614" s="69">
        <f>precio_alta!A234</f>
        <v>0</v>
      </c>
      <c r="C5614" s="69">
        <f>precio_alta!B234</f>
        <v>0</v>
      </c>
      <c r="D5614" s="69">
        <f>precio_alta!C234</f>
        <v>0</v>
      </c>
      <c r="E5614" s="69">
        <f>precio_alta!D234</f>
        <v>0</v>
      </c>
      <c r="F5614" s="69">
        <f>precio_alta!E234</f>
        <v>0</v>
      </c>
      <c r="G5614" s="69">
        <f>precio_alta!F234</f>
        <v>0</v>
      </c>
      <c r="H5614" s="69" t="s">
        <v>188</v>
      </c>
      <c r="I5614" t="s">
        <v>199</v>
      </c>
      <c r="J5614" s="69">
        <f>precio_alta!Z234</f>
        <v>0</v>
      </c>
    </row>
    <row r="5615" spans="1:10" x14ac:dyDescent="0.3">
      <c r="A5615" t="str">
        <f t="shared" si="87"/>
        <v>0Max Negocios + Ilimitado 289.90CUOTA</v>
      </c>
      <c r="B5615" s="69">
        <f>precio_alta!A235</f>
        <v>0</v>
      </c>
      <c r="C5615" s="69">
        <f>precio_alta!B235</f>
        <v>0</v>
      </c>
      <c r="D5615" s="69">
        <f>precio_alta!C235</f>
        <v>0</v>
      </c>
      <c r="E5615" s="69">
        <f>precio_alta!D235</f>
        <v>0</v>
      </c>
      <c r="F5615" s="69">
        <f>precio_alta!E235</f>
        <v>0</v>
      </c>
      <c r="G5615" s="69">
        <f>precio_alta!F235</f>
        <v>0</v>
      </c>
      <c r="H5615" s="69" t="s">
        <v>188</v>
      </c>
      <c r="I5615" t="s">
        <v>199</v>
      </c>
      <c r="J5615" s="69">
        <f>precio_alta!Z235</f>
        <v>0</v>
      </c>
    </row>
    <row r="5616" spans="1:10" x14ac:dyDescent="0.3">
      <c r="A5616" t="str">
        <f t="shared" si="87"/>
        <v>0Max Negocios + Ilimitado 289.90CUOTA</v>
      </c>
      <c r="B5616" s="69">
        <f>precio_alta!A236</f>
        <v>0</v>
      </c>
      <c r="C5616" s="69">
        <f>precio_alta!B236</f>
        <v>0</v>
      </c>
      <c r="D5616" s="69">
        <f>precio_alta!C236</f>
        <v>0</v>
      </c>
      <c r="E5616" s="69">
        <f>precio_alta!D236</f>
        <v>0</v>
      </c>
      <c r="F5616" s="69">
        <f>precio_alta!E236</f>
        <v>0</v>
      </c>
      <c r="G5616" s="69">
        <f>precio_alta!F236</f>
        <v>0</v>
      </c>
      <c r="H5616" s="69" t="s">
        <v>188</v>
      </c>
      <c r="I5616" t="s">
        <v>199</v>
      </c>
      <c r="J5616" s="69">
        <f>precio_alta!Z236</f>
        <v>0</v>
      </c>
    </row>
    <row r="5617" spans="1:10" x14ac:dyDescent="0.3">
      <c r="A5617" t="str">
        <f t="shared" si="87"/>
        <v>0Max Negocios + Ilimitado 289.90CUOTA</v>
      </c>
      <c r="B5617" s="69">
        <f>precio_alta!A237</f>
        <v>0</v>
      </c>
      <c r="C5617" s="69">
        <f>precio_alta!B237</f>
        <v>0</v>
      </c>
      <c r="D5617" s="69">
        <f>precio_alta!C237</f>
        <v>0</v>
      </c>
      <c r="E5617" s="69">
        <f>precio_alta!D237</f>
        <v>0</v>
      </c>
      <c r="F5617" s="69">
        <f>precio_alta!E237</f>
        <v>0</v>
      </c>
      <c r="G5617" s="69">
        <f>precio_alta!F237</f>
        <v>0</v>
      </c>
      <c r="H5617" s="69" t="s">
        <v>188</v>
      </c>
      <c r="I5617" t="s">
        <v>199</v>
      </c>
      <c r="J5617" s="69">
        <f>precio_alta!Z237</f>
        <v>0</v>
      </c>
    </row>
    <row r="5618" spans="1:10" x14ac:dyDescent="0.3">
      <c r="A5618" t="str">
        <f t="shared" si="87"/>
        <v>0Max Negocios + Ilimitado 289.90CUOTA</v>
      </c>
      <c r="B5618" s="69">
        <f>precio_alta!A238</f>
        <v>0</v>
      </c>
      <c r="C5618" s="69">
        <f>precio_alta!B238</f>
        <v>0</v>
      </c>
      <c r="D5618" s="69">
        <f>precio_alta!C238</f>
        <v>0</v>
      </c>
      <c r="E5618" s="69">
        <f>precio_alta!D238</f>
        <v>0</v>
      </c>
      <c r="F5618" s="69">
        <f>precio_alta!E238</f>
        <v>0</v>
      </c>
      <c r="G5618" s="69">
        <f>precio_alta!F238</f>
        <v>0</v>
      </c>
      <c r="H5618" s="69" t="s">
        <v>188</v>
      </c>
      <c r="I5618" t="s">
        <v>199</v>
      </c>
      <c r="J5618" s="69">
        <f>precio_alta!Z238</f>
        <v>0</v>
      </c>
    </row>
  </sheetData>
  <phoneticPr fontId="2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897F2F-F297-4553-BA75-49C78FC0B7E7}">
  <sheetPr codeName="Hoja2">
    <tabColor theme="4" tint="-0.249977111117893"/>
  </sheetPr>
  <dimension ref="A1:J5464"/>
  <sheetViews>
    <sheetView topLeftCell="B1" workbookViewId="0">
      <selection activeCell="F3182" sqref="F3182"/>
    </sheetView>
  </sheetViews>
  <sheetFormatPr baseColWidth="10" defaultRowHeight="14.4" x14ac:dyDescent="0.3"/>
  <cols>
    <col min="1" max="1" width="60.88671875" customWidth="1"/>
    <col min="5" max="5" width="39.6640625" bestFit="1" customWidth="1"/>
    <col min="6" max="6" width="15" bestFit="1" customWidth="1"/>
    <col min="9" max="9" width="29" bestFit="1" customWidth="1"/>
  </cols>
  <sheetData>
    <row r="1" spans="1:10" ht="15" thickTop="1" x14ac:dyDescent="0.3">
      <c r="A1" t="s">
        <v>201</v>
      </c>
      <c r="B1" s="13" t="s">
        <v>33</v>
      </c>
      <c r="C1" s="13" t="s">
        <v>34</v>
      </c>
      <c r="D1" s="14" t="s">
        <v>35</v>
      </c>
      <c r="E1" s="15" t="s">
        <v>0</v>
      </c>
      <c r="F1" s="67" t="s">
        <v>191</v>
      </c>
      <c r="G1" s="67" t="s">
        <v>192</v>
      </c>
      <c r="H1" s="67" t="s">
        <v>194</v>
      </c>
      <c r="I1" s="67" t="s">
        <v>193</v>
      </c>
      <c r="J1" s="67" t="s">
        <v>200</v>
      </c>
    </row>
    <row r="2" spans="1:10" x14ac:dyDescent="0.3">
      <c r="A2" t="str">
        <f>CONCATENATE(E2,I2,H2)</f>
        <v>APPLE IPHONE 15 128GBMax Negocios + 29.90CONTADO</v>
      </c>
      <c r="B2" s="19" t="str">
        <f>precio_reno_porta[[#This Row],[TIPO]]</f>
        <v>Corriente</v>
      </c>
      <c r="C2" s="19" t="str">
        <f>precio_reno_porta!B3</f>
        <v>5G</v>
      </c>
      <c r="D2" s="19" t="str">
        <f>precio_reno_porta!C3</f>
        <v>APPLE</v>
      </c>
      <c r="E2" s="19" t="str">
        <f>precio_reno_porta!D3</f>
        <v>APPLE IPHONE 15 128GB</v>
      </c>
      <c r="F2" s="75">
        <f>precio_reno_porta!E3</f>
        <v>3769</v>
      </c>
      <c r="G2" s="19" t="str">
        <f>precio_reno_porta!F3</f>
        <v>iOS</v>
      </c>
      <c r="H2" t="s">
        <v>187</v>
      </c>
      <c r="I2" s="68" t="s">
        <v>37</v>
      </c>
      <c r="J2" s="68">
        <f>precio_reno_porta!G3</f>
        <v>3489</v>
      </c>
    </row>
    <row r="3" spans="1:10" x14ac:dyDescent="0.3">
      <c r="A3" t="str">
        <f t="shared" ref="A3:A66" si="0">CONCATENATE(E3,I3,H3)</f>
        <v>APPLE IPHONE 15 256GBMax Negocios + 29.90CONTADO</v>
      </c>
      <c r="B3" s="19" t="str">
        <f>precio_reno_porta!A4</f>
        <v>Corriente</v>
      </c>
      <c r="C3" s="19" t="str">
        <f>precio_reno_porta!B4</f>
        <v>5G</v>
      </c>
      <c r="D3" s="19" t="str">
        <f>precio_reno_porta!C4</f>
        <v>APPLE</v>
      </c>
      <c r="E3" s="19" t="str">
        <f>precio_reno_porta!D4</f>
        <v>APPLE IPHONE 15 256GB</v>
      </c>
      <c r="F3" s="75">
        <f>precio_reno_porta!E4</f>
        <v>5029</v>
      </c>
      <c r="G3" s="19" t="str">
        <f>precio_reno_porta!F4</f>
        <v>iOS</v>
      </c>
      <c r="H3" t="s">
        <v>187</v>
      </c>
      <c r="I3" s="68" t="s">
        <v>37</v>
      </c>
      <c r="J3" s="68">
        <f>precio_reno_porta!G4</f>
        <v>4649</v>
      </c>
    </row>
    <row r="4" spans="1:10" x14ac:dyDescent="0.3">
      <c r="A4" t="str">
        <f t="shared" si="0"/>
        <v>APPLE IPHONE 16 128GBMax Negocios + 29.90CONTADO</v>
      </c>
      <c r="B4" s="19" t="str">
        <f>precio_reno_porta!A5</f>
        <v>Corriente</v>
      </c>
      <c r="C4" s="19" t="str">
        <f>precio_reno_porta!B5</f>
        <v>5G</v>
      </c>
      <c r="D4" s="19" t="str">
        <f>precio_reno_porta!C5</f>
        <v>APPLE</v>
      </c>
      <c r="E4" s="19" t="str">
        <f>precio_reno_porta!D5</f>
        <v>APPLE IPHONE 16 128GB</v>
      </c>
      <c r="F4" s="75">
        <f>precio_reno_porta!E5</f>
        <v>4399</v>
      </c>
      <c r="G4" s="19" t="str">
        <f>precio_reno_porta!F5</f>
        <v>iOS</v>
      </c>
      <c r="H4" t="s">
        <v>187</v>
      </c>
      <c r="I4" s="68" t="s">
        <v>37</v>
      </c>
      <c r="J4" s="68">
        <f>precio_reno_porta!G5</f>
        <v>4069</v>
      </c>
    </row>
    <row r="5" spans="1:10" x14ac:dyDescent="0.3">
      <c r="A5" t="str">
        <f t="shared" si="0"/>
        <v>APPLE IPHONE 16 PRO 1TBMax Negocios + 29.90CONTADO</v>
      </c>
      <c r="B5" s="19" t="str">
        <f>precio_reno_porta!A6</f>
        <v>Corriente</v>
      </c>
      <c r="C5" s="19" t="str">
        <f>precio_reno_porta!B6</f>
        <v>5G</v>
      </c>
      <c r="D5" s="19" t="str">
        <f>precio_reno_porta!C6</f>
        <v>APPLE</v>
      </c>
      <c r="E5" s="19" t="str">
        <f>precio_reno_porta!D6</f>
        <v>APPLE IPHONE 16 PRO 1TB</v>
      </c>
      <c r="F5" s="75">
        <f>precio_reno_porta!E6</f>
        <v>9419</v>
      </c>
      <c r="G5" s="19" t="str">
        <f>precio_reno_porta!F6</f>
        <v>iOS</v>
      </c>
      <c r="H5" t="s">
        <v>187</v>
      </c>
      <c r="I5" s="68" t="s">
        <v>37</v>
      </c>
      <c r="J5" s="68">
        <f>precio_reno_porta!G6</f>
        <v>8719</v>
      </c>
    </row>
    <row r="6" spans="1:10" x14ac:dyDescent="0.3">
      <c r="A6" t="str">
        <f t="shared" si="0"/>
        <v>APPLE IPHONE 16 PRO 512GBMax Negocios + 29.90CONTADO</v>
      </c>
      <c r="B6" s="19" t="str">
        <f>precio_reno_porta!A7</f>
        <v>Corriente</v>
      </c>
      <c r="C6" s="19" t="str">
        <f>precio_reno_porta!B7</f>
        <v>5G</v>
      </c>
      <c r="D6" s="19" t="str">
        <f>precio_reno_porta!C7</f>
        <v>APPLE</v>
      </c>
      <c r="E6" s="19" t="str">
        <f>precio_reno_porta!D7</f>
        <v>APPLE IPHONE 16 PRO 512GB</v>
      </c>
      <c r="F6" s="75">
        <f>precio_reno_porta!E7</f>
        <v>8169</v>
      </c>
      <c r="G6" s="19" t="str">
        <f>precio_reno_porta!F7</f>
        <v>iOS</v>
      </c>
      <c r="H6" t="s">
        <v>187</v>
      </c>
      <c r="I6" s="68" t="s">
        <v>37</v>
      </c>
      <c r="J6" s="68">
        <f>precio_reno_porta!G7</f>
        <v>7559</v>
      </c>
    </row>
    <row r="7" spans="1:10" x14ac:dyDescent="0.3">
      <c r="A7" t="str">
        <f t="shared" si="0"/>
        <v>APPLE IPHONE 16 PRO MAX 1TBMax Negocios + 29.90CONTADO</v>
      </c>
      <c r="B7" s="19" t="str">
        <f>precio_reno_porta!A8</f>
        <v>Corriente</v>
      </c>
      <c r="C7" s="19" t="str">
        <f>precio_reno_porta!B8</f>
        <v>5G</v>
      </c>
      <c r="D7" s="19" t="str">
        <f>precio_reno_porta!C8</f>
        <v>APPLE</v>
      </c>
      <c r="E7" s="19" t="str">
        <f>precio_reno_porta!D8</f>
        <v>APPLE IPHONE 16 PRO MAX 1TB</v>
      </c>
      <c r="F7" s="75">
        <f>precio_reno_porta!E8</f>
        <v>10049</v>
      </c>
      <c r="G7" s="19" t="str">
        <f>precio_reno_porta!F8</f>
        <v>iOS</v>
      </c>
      <c r="H7" t="s">
        <v>187</v>
      </c>
      <c r="I7" s="68" t="s">
        <v>37</v>
      </c>
      <c r="J7" s="68">
        <f>precio_reno_porta!G8</f>
        <v>9309</v>
      </c>
    </row>
    <row r="8" spans="1:10" x14ac:dyDescent="0.3">
      <c r="A8" t="str">
        <f t="shared" si="0"/>
        <v>APPLE IPHONE 16 PRO MAX 512GBMax Negocios + 29.90CONTADO</v>
      </c>
      <c r="B8" s="19" t="str">
        <f>precio_reno_porta!A9</f>
        <v>Corriente</v>
      </c>
      <c r="C8" s="19" t="str">
        <f>precio_reno_porta!B9</f>
        <v>5G</v>
      </c>
      <c r="D8" s="19" t="str">
        <f>precio_reno_porta!C9</f>
        <v>APPLE</v>
      </c>
      <c r="E8" s="19" t="str">
        <f>precio_reno_porta!D9</f>
        <v>APPLE IPHONE 16 PRO MAX 512GB</v>
      </c>
      <c r="F8" s="75">
        <f>precio_reno_porta!E9</f>
        <v>8799</v>
      </c>
      <c r="G8" s="19" t="str">
        <f>precio_reno_porta!F9</f>
        <v>iOS</v>
      </c>
      <c r="H8" t="s">
        <v>187</v>
      </c>
      <c r="I8" s="68" t="s">
        <v>37</v>
      </c>
      <c r="J8" s="68">
        <f>precio_reno_porta!G9</f>
        <v>8139</v>
      </c>
    </row>
    <row r="9" spans="1:10" x14ac:dyDescent="0.3">
      <c r="A9" t="str">
        <f t="shared" si="0"/>
        <v>APPLE IPHONE 16e 128GBMax Negocios + 29.90CONTADO</v>
      </c>
      <c r="B9" s="19" t="str">
        <f>precio_reno_porta!A10</f>
        <v>Corriente</v>
      </c>
      <c r="C9" s="19" t="str">
        <f>precio_reno_porta!B10</f>
        <v>5G</v>
      </c>
      <c r="D9" s="19" t="str">
        <f>precio_reno_porta!C10</f>
        <v>APPLE</v>
      </c>
      <c r="E9" s="19" t="str">
        <f>precio_reno_porta!D10</f>
        <v>APPLE IPHONE 16e 128GB</v>
      </c>
      <c r="F9" s="75">
        <f>precio_reno_porta!E10</f>
        <v>3119</v>
      </c>
      <c r="G9" s="19" t="str">
        <f>precio_reno_porta!F10</f>
        <v>iOS</v>
      </c>
      <c r="H9" t="s">
        <v>187</v>
      </c>
      <c r="I9" s="68" t="s">
        <v>37</v>
      </c>
      <c r="J9" s="68">
        <f>precio_reno_porta!G10</f>
        <v>2889</v>
      </c>
    </row>
    <row r="10" spans="1:10" x14ac:dyDescent="0.3">
      <c r="A10" t="str">
        <f t="shared" si="0"/>
        <v>APPLE IPHONE 17 256GBMax Negocios + 29.90CONTADO</v>
      </c>
      <c r="B10" s="19" t="str">
        <f>precio_reno_porta!A11</f>
        <v>Corriente</v>
      </c>
      <c r="C10" s="19" t="str">
        <f>precio_reno_porta!B11</f>
        <v>5G</v>
      </c>
      <c r="D10" s="19" t="str">
        <f>precio_reno_porta!C11</f>
        <v>APPLE</v>
      </c>
      <c r="E10" s="19" t="str">
        <f>precio_reno_porta!D11</f>
        <v>APPLE IPHONE 17 256GB</v>
      </c>
      <c r="F10" s="75">
        <f>precio_reno_porta!E11</f>
        <v>5029</v>
      </c>
      <c r="G10" s="19" t="str">
        <f>precio_reno_porta!F11</f>
        <v>iOS</v>
      </c>
      <c r="H10" t="s">
        <v>187</v>
      </c>
      <c r="I10" s="68" t="s">
        <v>37</v>
      </c>
      <c r="J10" s="68">
        <f>precio_reno_porta!G11</f>
        <v>4649</v>
      </c>
    </row>
    <row r="11" spans="1:10" x14ac:dyDescent="0.3">
      <c r="A11" t="str">
        <f t="shared" si="0"/>
        <v>APPLE IPHONE 17 512GBMax Negocios + 29.90CONTADO</v>
      </c>
      <c r="B11" s="19" t="str">
        <f>precio_reno_porta!A12</f>
        <v>Corriente</v>
      </c>
      <c r="C11" s="19" t="str">
        <f>precio_reno_porta!B12</f>
        <v>5G</v>
      </c>
      <c r="D11" s="19" t="str">
        <f>precio_reno_porta!C12</f>
        <v>APPLE</v>
      </c>
      <c r="E11" s="19" t="str">
        <f>precio_reno_porta!D12</f>
        <v>APPLE IPHONE 17 512GB</v>
      </c>
      <c r="F11" s="75">
        <f>precio_reno_porta!E12</f>
        <v>6279</v>
      </c>
      <c r="G11" s="19" t="str">
        <f>precio_reno_porta!F12</f>
        <v>iOS</v>
      </c>
      <c r="H11" t="s">
        <v>187</v>
      </c>
      <c r="I11" s="68" t="s">
        <v>37</v>
      </c>
      <c r="J11" s="68">
        <f>precio_reno_porta!G12</f>
        <v>5819</v>
      </c>
    </row>
    <row r="12" spans="1:10" x14ac:dyDescent="0.3">
      <c r="A12" t="str">
        <f t="shared" si="0"/>
        <v>APPLE IPHONE 17 PRO 1TBMax Negocios + 29.90CONTADO</v>
      </c>
      <c r="B12" s="19" t="str">
        <f>precio_reno_porta!A13</f>
        <v>Corriente</v>
      </c>
      <c r="C12" s="19" t="str">
        <f>precio_reno_porta!B13</f>
        <v>5G</v>
      </c>
      <c r="D12" s="19" t="str">
        <f>precio_reno_porta!C13</f>
        <v>APPLE</v>
      </c>
      <c r="E12" s="19" t="str">
        <f>precio_reno_porta!D13</f>
        <v>APPLE IPHONE 17 PRO 1TB</v>
      </c>
      <c r="F12" s="75">
        <f>precio_reno_porta!E13</f>
        <v>9419</v>
      </c>
      <c r="G12" s="19" t="str">
        <f>precio_reno_porta!F13</f>
        <v>iOS</v>
      </c>
      <c r="H12" t="s">
        <v>187</v>
      </c>
      <c r="I12" s="68" t="s">
        <v>37</v>
      </c>
      <c r="J12" s="68">
        <f>precio_reno_porta!G13</f>
        <v>8719</v>
      </c>
    </row>
    <row r="13" spans="1:10" x14ac:dyDescent="0.3">
      <c r="A13" t="str">
        <f t="shared" si="0"/>
        <v>APPLE IPHONE 17 PRO 256GBMax Negocios + 29.90CONTADO</v>
      </c>
      <c r="B13" s="19" t="str">
        <f>precio_reno_porta!A14</f>
        <v>Corriente</v>
      </c>
      <c r="C13" s="19" t="str">
        <f>precio_reno_porta!B14</f>
        <v>5G</v>
      </c>
      <c r="D13" s="19" t="str">
        <f>precio_reno_porta!C14</f>
        <v>APPLE</v>
      </c>
      <c r="E13" s="19" t="str">
        <f>precio_reno_porta!D14</f>
        <v>APPLE IPHONE 17 PRO 256GB</v>
      </c>
      <c r="F13" s="75">
        <f>precio_reno_porta!E14</f>
        <v>6909</v>
      </c>
      <c r="G13" s="19" t="str">
        <f>precio_reno_porta!F14</f>
        <v>iOS</v>
      </c>
      <c r="H13" t="s">
        <v>187</v>
      </c>
      <c r="I13" s="68" t="s">
        <v>37</v>
      </c>
      <c r="J13" s="68">
        <f>precio_reno_porta!G14</f>
        <v>6399</v>
      </c>
    </row>
    <row r="14" spans="1:10" x14ac:dyDescent="0.3">
      <c r="A14" t="str">
        <f t="shared" si="0"/>
        <v>APPLE IPHONE 17 PRO 512GBMax Negocios + 29.90CONTADO</v>
      </c>
      <c r="B14" s="19" t="str">
        <f>precio_reno_porta!A15</f>
        <v>Corriente</v>
      </c>
      <c r="C14" s="19" t="str">
        <f>precio_reno_porta!B15</f>
        <v>5G</v>
      </c>
      <c r="D14" s="19" t="str">
        <f>precio_reno_porta!C15</f>
        <v>APPLE</v>
      </c>
      <c r="E14" s="19" t="str">
        <f>precio_reno_porta!D15</f>
        <v>APPLE IPHONE 17 PRO 512GB</v>
      </c>
      <c r="F14" s="75">
        <f>precio_reno_porta!E15</f>
        <v>8169</v>
      </c>
      <c r="G14" s="19" t="str">
        <f>precio_reno_porta!F15</f>
        <v>iOS</v>
      </c>
      <c r="H14" t="s">
        <v>187</v>
      </c>
      <c r="I14" s="68" t="s">
        <v>37</v>
      </c>
      <c r="J14" s="68">
        <f>precio_reno_porta!G15</f>
        <v>7559</v>
      </c>
    </row>
    <row r="15" spans="1:10" x14ac:dyDescent="0.3">
      <c r="A15" t="str">
        <f t="shared" si="0"/>
        <v>APPLE IPHONE 17 PRO MAX 1TBMax Negocios + 29.90CONTADO</v>
      </c>
      <c r="B15" s="19" t="str">
        <f>precio_reno_porta!A16</f>
        <v>Corriente</v>
      </c>
      <c r="C15" s="19" t="str">
        <f>precio_reno_porta!B16</f>
        <v>5G</v>
      </c>
      <c r="D15" s="19" t="str">
        <f>precio_reno_porta!C16</f>
        <v>APPLE</v>
      </c>
      <c r="E15" s="19" t="str">
        <f>precio_reno_porta!D16</f>
        <v>APPLE IPHONE 17 PRO MAX 1TB</v>
      </c>
      <c r="F15" s="75">
        <f>precio_reno_porta!E16</f>
        <v>10049</v>
      </c>
      <c r="G15" s="19" t="str">
        <f>precio_reno_porta!F16</f>
        <v>iOS</v>
      </c>
      <c r="H15" t="s">
        <v>187</v>
      </c>
      <c r="I15" s="68" t="s">
        <v>37</v>
      </c>
      <c r="J15" s="68">
        <f>precio_reno_porta!G16</f>
        <v>9309</v>
      </c>
    </row>
    <row r="16" spans="1:10" x14ac:dyDescent="0.3">
      <c r="A16" t="str">
        <f t="shared" si="0"/>
        <v>APPLE IPHONE 17 PRO MAX 256GBMax Negocios + 29.90CONTADO</v>
      </c>
      <c r="B16" s="19" t="str">
        <f>precio_reno_porta!A17</f>
        <v>Corriente</v>
      </c>
      <c r="C16" s="19" t="str">
        <f>precio_reno_porta!B17</f>
        <v>5G</v>
      </c>
      <c r="D16" s="19" t="str">
        <f>precio_reno_porta!C17</f>
        <v>APPLE</v>
      </c>
      <c r="E16" s="19" t="str">
        <f>precio_reno_porta!D17</f>
        <v>APPLE IPHONE 17 PRO MAX 256GB</v>
      </c>
      <c r="F16" s="75">
        <f>precio_reno_porta!E17</f>
        <v>7539</v>
      </c>
      <c r="G16" s="19" t="str">
        <f>precio_reno_porta!F17</f>
        <v>iOS</v>
      </c>
      <c r="H16" t="s">
        <v>187</v>
      </c>
      <c r="I16" s="68" t="s">
        <v>37</v>
      </c>
      <c r="J16" s="68">
        <f>precio_reno_porta!G17</f>
        <v>6979</v>
      </c>
    </row>
    <row r="17" spans="1:10" x14ac:dyDescent="0.3">
      <c r="A17" t="str">
        <f t="shared" si="0"/>
        <v>APPLE IPHONE 17 PRO MAX 2TBMax Negocios + 29.90CONTADO</v>
      </c>
      <c r="B17" s="19" t="str">
        <f>precio_reno_porta!A18</f>
        <v>Corriente</v>
      </c>
      <c r="C17" s="19" t="str">
        <f>precio_reno_porta!B18</f>
        <v>5G</v>
      </c>
      <c r="D17" s="19" t="str">
        <f>precio_reno_porta!C18</f>
        <v>APPLE</v>
      </c>
      <c r="E17" s="19" t="str">
        <f>precio_reno_porta!D18</f>
        <v>APPLE IPHONE 17 PRO MAX 2TB</v>
      </c>
      <c r="F17" s="75">
        <f>precio_reno_porta!E18</f>
        <v>12569</v>
      </c>
      <c r="G17" s="19" t="str">
        <f>precio_reno_porta!F18</f>
        <v>iOS</v>
      </c>
      <c r="H17" t="s">
        <v>187</v>
      </c>
      <c r="I17" s="68" t="s">
        <v>37</v>
      </c>
      <c r="J17" s="68">
        <f>precio_reno_porta!G18</f>
        <v>11629</v>
      </c>
    </row>
    <row r="18" spans="1:10" x14ac:dyDescent="0.3">
      <c r="A18" t="str">
        <f t="shared" si="0"/>
        <v>APPLE IPHONE 17 PRO MAX 512GBMax Negocios + 29.90CONTADO</v>
      </c>
      <c r="B18" s="19" t="str">
        <f>precio_reno_porta!A19</f>
        <v>Corriente</v>
      </c>
      <c r="C18" s="19" t="str">
        <f>precio_reno_porta!B19</f>
        <v>5G</v>
      </c>
      <c r="D18" s="19" t="str">
        <f>precio_reno_porta!C19</f>
        <v>APPLE</v>
      </c>
      <c r="E18" s="19" t="str">
        <f>precio_reno_porta!D19</f>
        <v>APPLE IPHONE 17 PRO MAX 512GB</v>
      </c>
      <c r="F18" s="75">
        <f>precio_reno_porta!E19</f>
        <v>8799</v>
      </c>
      <c r="G18" s="19" t="str">
        <f>precio_reno_porta!F19</f>
        <v>iOS</v>
      </c>
      <c r="H18" t="s">
        <v>187</v>
      </c>
      <c r="I18" s="68" t="s">
        <v>37</v>
      </c>
      <c r="J18" s="68">
        <f>precio_reno_porta!G19</f>
        <v>8139</v>
      </c>
    </row>
    <row r="19" spans="1:10" x14ac:dyDescent="0.3">
      <c r="A19" t="str">
        <f t="shared" si="0"/>
        <v>APPLE IPHONE 17E 256GBMax Negocios + 29.90CONTADO</v>
      </c>
      <c r="B19" s="19" t="str">
        <f>precio_reno_porta!A20</f>
        <v>Corriente</v>
      </c>
      <c r="C19" s="19" t="str">
        <f>precio_reno_porta!B20</f>
        <v>5G</v>
      </c>
      <c r="D19" s="19" t="str">
        <f>precio_reno_porta!C20</f>
        <v>APPLE</v>
      </c>
      <c r="E19" s="19" t="str">
        <f>precio_reno_porta!D20</f>
        <v>APPLE IPHONE 17E 256GB</v>
      </c>
      <c r="F19" s="75">
        <f>precio_reno_porta!E20</f>
        <v>3769</v>
      </c>
      <c r="G19" s="19" t="str">
        <f>precio_reno_porta!F20</f>
        <v>iOS</v>
      </c>
      <c r="H19" t="s">
        <v>187</v>
      </c>
      <c r="I19" s="68" t="s">
        <v>37</v>
      </c>
      <c r="J19" s="68">
        <f>precio_reno_porta!G20</f>
        <v>3489</v>
      </c>
    </row>
    <row r="20" spans="1:10" x14ac:dyDescent="0.3">
      <c r="A20" t="str">
        <f t="shared" si="0"/>
        <v>HONOR 400 512GB 5GMax Negocios + 29.90CONTADO</v>
      </c>
      <c r="B20" s="19" t="str">
        <f>precio_reno_porta!A21</f>
        <v>Corriente</v>
      </c>
      <c r="C20" s="19" t="str">
        <f>precio_reno_porta!B21</f>
        <v>5G</v>
      </c>
      <c r="D20" s="19" t="str">
        <f>precio_reno_porta!C21</f>
        <v>HONOR</v>
      </c>
      <c r="E20" s="19" t="str">
        <f>precio_reno_porta!D21</f>
        <v>HONOR 400 512GB 5G</v>
      </c>
      <c r="F20" s="75">
        <f>precio_reno_porta!E21</f>
        <v>2099</v>
      </c>
      <c r="G20" s="19" t="str">
        <f>precio_reno_porta!F21</f>
        <v>Android</v>
      </c>
      <c r="H20" t="s">
        <v>187</v>
      </c>
      <c r="I20" s="68" t="s">
        <v>37</v>
      </c>
      <c r="J20" s="68">
        <f>precio_reno_porta!G21</f>
        <v>1949</v>
      </c>
    </row>
    <row r="21" spans="1:10" x14ac:dyDescent="0.3">
      <c r="A21" t="str">
        <f t="shared" si="0"/>
        <v>HONOR 400 LITE 256GB 5GMax Negocios + 29.90CONTADO</v>
      </c>
      <c r="B21" s="19" t="str">
        <f>precio_reno_porta!A22</f>
        <v>Corriente</v>
      </c>
      <c r="C21" s="19" t="str">
        <f>precio_reno_porta!B22</f>
        <v>5G</v>
      </c>
      <c r="D21" s="19" t="str">
        <f>precio_reno_porta!C22</f>
        <v>HONOR</v>
      </c>
      <c r="E21" s="19" t="str">
        <f>precio_reno_porta!D22</f>
        <v>HONOR 400 LITE 256GB 5G</v>
      </c>
      <c r="F21" s="75">
        <f>precio_reno_porta!E22</f>
        <v>1519</v>
      </c>
      <c r="G21" s="19" t="str">
        <f>precio_reno_porta!F22</f>
        <v>Android</v>
      </c>
      <c r="H21" t="s">
        <v>187</v>
      </c>
      <c r="I21" s="68" t="s">
        <v>37</v>
      </c>
      <c r="J21" s="68">
        <f>precio_reno_porta!G22</f>
        <v>1399</v>
      </c>
    </row>
    <row r="22" spans="1:10" x14ac:dyDescent="0.3">
      <c r="A22" t="str">
        <f t="shared" si="0"/>
        <v>HONOR 400 PRO 512GB 5GMax Negocios + 29.90CONTADO</v>
      </c>
      <c r="B22" s="19" t="str">
        <f>precio_reno_porta!A23</f>
        <v>Corriente</v>
      </c>
      <c r="C22" s="19" t="str">
        <f>precio_reno_porta!B23</f>
        <v>5G</v>
      </c>
      <c r="D22" s="19" t="str">
        <f>precio_reno_porta!C23</f>
        <v>HONOR</v>
      </c>
      <c r="E22" s="19" t="str">
        <f>precio_reno_porta!D23</f>
        <v>HONOR 400 PRO 512GB 5G</v>
      </c>
      <c r="F22" s="75">
        <f>precio_reno_porta!E23</f>
        <v>3349</v>
      </c>
      <c r="G22" s="19" t="str">
        <f>precio_reno_porta!F23</f>
        <v>Android</v>
      </c>
      <c r="H22" t="s">
        <v>187</v>
      </c>
      <c r="I22" s="68" t="s">
        <v>37</v>
      </c>
      <c r="J22" s="68">
        <f>precio_reno_porta!G23</f>
        <v>3099</v>
      </c>
    </row>
    <row r="23" spans="1:10" x14ac:dyDescent="0.3">
      <c r="A23" t="str">
        <f t="shared" si="0"/>
        <v>HONOR 600 512GB 5GMax Negocios + 29.90CONTADO</v>
      </c>
      <c r="B23" s="19" t="str">
        <f>precio_reno_porta!A24</f>
        <v>Corriente</v>
      </c>
      <c r="C23" s="19" t="str">
        <f>precio_reno_porta!B24</f>
        <v>5G</v>
      </c>
      <c r="D23" s="19" t="str">
        <f>precio_reno_porta!C24</f>
        <v>HONOR</v>
      </c>
      <c r="E23" s="19" t="str">
        <f>precio_reno_porta!D24</f>
        <v>HONOR 600 512GB 5G</v>
      </c>
      <c r="F23" s="19">
        <f>precio_reno_porta!E24</f>
        <v>2959</v>
      </c>
      <c r="G23" s="19" t="str">
        <f>precio_reno_porta!F24</f>
        <v>Android</v>
      </c>
      <c r="H23" t="s">
        <v>187</v>
      </c>
      <c r="I23" s="68" t="s">
        <v>37</v>
      </c>
      <c r="J23" s="68">
        <f>precio_reno_porta!G24</f>
        <v>2739</v>
      </c>
    </row>
    <row r="24" spans="1:10" x14ac:dyDescent="0.3">
      <c r="A24" t="str">
        <f t="shared" si="0"/>
        <v>HONOR 600 PRO 512GB 5GMax Negocios + 29.90CONTADO</v>
      </c>
      <c r="B24" s="19" t="str">
        <f>precio_reno_porta!A25</f>
        <v>Corriente</v>
      </c>
      <c r="C24" s="19" t="str">
        <f>precio_reno_porta!B25</f>
        <v>5G</v>
      </c>
      <c r="D24" s="19" t="str">
        <f>precio_reno_porta!C25</f>
        <v>HONOR</v>
      </c>
      <c r="E24" s="19" t="str">
        <f>precio_reno_porta!D25</f>
        <v>HONOR 600 PRO 512GB 5G</v>
      </c>
      <c r="F24" s="19">
        <f>precio_reno_porta!E25</f>
        <v>3909</v>
      </c>
      <c r="G24" s="19" t="str">
        <f>precio_reno_porta!F25</f>
        <v>Android</v>
      </c>
      <c r="H24" t="s">
        <v>187</v>
      </c>
      <c r="I24" s="68" t="s">
        <v>37</v>
      </c>
      <c r="J24" s="68">
        <f>precio_reno_porta!G25</f>
        <v>3619</v>
      </c>
    </row>
    <row r="25" spans="1:10" x14ac:dyDescent="0.3">
      <c r="A25" t="str">
        <f t="shared" si="0"/>
        <v>HONOR 600 SMART 256GB 5GMax Negocios + 29.90CONTADO</v>
      </c>
      <c r="B25" s="19" t="str">
        <f>precio_reno_porta!A26</f>
        <v>Corriente</v>
      </c>
      <c r="C25" s="19" t="str">
        <f>precio_reno_porta!B26</f>
        <v>5G</v>
      </c>
      <c r="D25" s="19" t="str">
        <f>precio_reno_porta!C26</f>
        <v>HONOR</v>
      </c>
      <c r="E25" s="19" t="str">
        <f>precio_reno_porta!D26</f>
        <v>HONOR 600 SMART 256GB 5G</v>
      </c>
      <c r="F25" s="75">
        <f>precio_reno_porta!E26</f>
        <v>1659</v>
      </c>
      <c r="G25" s="19" t="str">
        <f>precio_reno_porta!F26</f>
        <v>Android</v>
      </c>
      <c r="H25" t="s">
        <v>187</v>
      </c>
      <c r="I25" s="68" t="s">
        <v>37</v>
      </c>
      <c r="J25" s="68">
        <f>precio_reno_porta!G26</f>
        <v>1539</v>
      </c>
    </row>
    <row r="26" spans="1:10" x14ac:dyDescent="0.3">
      <c r="A26" t="str">
        <f t="shared" si="0"/>
        <v>HONOR 600E 512GB 5GMax Negocios + 29.90CONTADO</v>
      </c>
      <c r="B26" s="19" t="str">
        <f>precio_reno_porta!A27</f>
        <v>Corriente</v>
      </c>
      <c r="C26" s="19" t="str">
        <f>precio_reno_porta!B27</f>
        <v>5G</v>
      </c>
      <c r="D26" s="19" t="str">
        <f>precio_reno_porta!C27</f>
        <v>HONOR</v>
      </c>
      <c r="E26" s="19" t="str">
        <f>precio_reno_porta!D27</f>
        <v>HONOR 600E 512GB 5G</v>
      </c>
      <c r="F26" s="75">
        <f>precio_reno_porta!E27</f>
        <v>2149</v>
      </c>
      <c r="G26" s="19" t="str">
        <f>precio_reno_porta!F27</f>
        <v>Android</v>
      </c>
      <c r="H26" t="s">
        <v>187</v>
      </c>
      <c r="I26" s="68" t="s">
        <v>37</v>
      </c>
      <c r="J26" s="68">
        <f>precio_reno_porta!G27</f>
        <v>1989</v>
      </c>
    </row>
    <row r="27" spans="1:10" x14ac:dyDescent="0.3">
      <c r="A27" t="str">
        <f t="shared" si="0"/>
        <v>HONOR 70 256GBMax Negocios + 29.90CONTADO</v>
      </c>
      <c r="B27" s="19" t="str">
        <f>precio_reno_porta!A28</f>
        <v>Corriente</v>
      </c>
      <c r="C27" s="19" t="str">
        <f>precio_reno_porta!B28</f>
        <v>5G</v>
      </c>
      <c r="D27" s="19" t="str">
        <f>precio_reno_porta!C28</f>
        <v>HONOR</v>
      </c>
      <c r="E27" s="19" t="str">
        <f>precio_reno_porta!D28</f>
        <v>HONOR 70 256GB</v>
      </c>
      <c r="F27" s="75">
        <f>precio_reno_porta!E28</f>
        <v>2859</v>
      </c>
      <c r="G27" s="19" t="str">
        <f>precio_reno_porta!F28</f>
        <v>Android</v>
      </c>
      <c r="H27" t="s">
        <v>187</v>
      </c>
      <c r="I27" s="68" t="s">
        <v>37</v>
      </c>
      <c r="J27" s="68">
        <f>precio_reno_porta!G28</f>
        <v>2649</v>
      </c>
    </row>
    <row r="28" spans="1:10" x14ac:dyDescent="0.3">
      <c r="A28" t="str">
        <f t="shared" si="0"/>
        <v>HONOR MAGIC 7 LITE 512GB 5GMax Negocios + 29.90CONTADO</v>
      </c>
      <c r="B28" s="19" t="str">
        <f>precio_reno_porta!A29</f>
        <v>Corriente</v>
      </c>
      <c r="C28" s="19" t="str">
        <f>precio_reno_porta!B29</f>
        <v>5G</v>
      </c>
      <c r="D28" s="19" t="str">
        <f>precio_reno_porta!C29</f>
        <v>HONOR</v>
      </c>
      <c r="E28" s="19" t="str">
        <f>precio_reno_porta!D29</f>
        <v>HONOR MAGIC 7 LITE 512GB 5G</v>
      </c>
      <c r="F28" s="75">
        <f>precio_reno_porta!E29</f>
        <v>1849</v>
      </c>
      <c r="G28" s="19" t="str">
        <f>precio_reno_porta!F29</f>
        <v>Android</v>
      </c>
      <c r="H28" t="s">
        <v>187</v>
      </c>
      <c r="I28" s="68" t="s">
        <v>37</v>
      </c>
      <c r="J28" s="68">
        <f>precio_reno_porta!G29</f>
        <v>1709</v>
      </c>
    </row>
    <row r="29" spans="1:10" x14ac:dyDescent="0.3">
      <c r="A29" t="str">
        <f t="shared" si="0"/>
        <v>HONOR MAGIC 8 LITE 512GB 5GMax Negocios + 29.90CONTADO</v>
      </c>
      <c r="B29" s="19" t="str">
        <f>precio_reno_porta!A30</f>
        <v>Corriente</v>
      </c>
      <c r="C29" s="19" t="str">
        <f>precio_reno_porta!B30</f>
        <v>5G</v>
      </c>
      <c r="D29" s="19" t="str">
        <f>precio_reno_porta!C30</f>
        <v>HONOR</v>
      </c>
      <c r="E29" s="19" t="str">
        <f>precio_reno_porta!D30</f>
        <v>HONOR MAGIC 8 LITE 512GB 5G</v>
      </c>
      <c r="F29" s="75">
        <f>precio_reno_porta!E30</f>
        <v>1779</v>
      </c>
      <c r="G29" s="19" t="str">
        <f>precio_reno_porta!F30</f>
        <v>Android</v>
      </c>
      <c r="H29" t="s">
        <v>187</v>
      </c>
      <c r="I29" s="68" t="s">
        <v>37</v>
      </c>
      <c r="J29" s="68">
        <f>precio_reno_porta!G30</f>
        <v>1639</v>
      </c>
    </row>
    <row r="30" spans="1:10" x14ac:dyDescent="0.3">
      <c r="A30" t="str">
        <f t="shared" si="0"/>
        <v>HONOR MAGIC 8 PRO 512GB 5GMax Negocios + 29.90CONTADO</v>
      </c>
      <c r="B30" s="19" t="str">
        <f>precio_reno_porta!A31</f>
        <v>Corriente</v>
      </c>
      <c r="C30" s="19" t="str">
        <f>precio_reno_porta!B31</f>
        <v>5G</v>
      </c>
      <c r="D30" s="19" t="str">
        <f>precio_reno_porta!C31</f>
        <v>HONOR</v>
      </c>
      <c r="E30" s="19" t="str">
        <f>precio_reno_porta!D31</f>
        <v>HONOR MAGIC 8 PRO 512GB 5G</v>
      </c>
      <c r="F30" s="75">
        <f>precio_reno_porta!E31</f>
        <v>5789</v>
      </c>
      <c r="G30" s="19" t="str">
        <f>precio_reno_porta!F31</f>
        <v>Android</v>
      </c>
      <c r="H30" t="s">
        <v>187</v>
      </c>
      <c r="I30" s="68" t="s">
        <v>37</v>
      </c>
      <c r="J30" s="68">
        <f>precio_reno_porta!G31</f>
        <v>5359</v>
      </c>
    </row>
    <row r="31" spans="1:10" x14ac:dyDescent="0.3">
      <c r="A31" t="str">
        <f t="shared" si="0"/>
        <v>HONOR X5C 128GBMax Negocios + 29.90CONTADO</v>
      </c>
      <c r="B31" s="19" t="str">
        <f>precio_reno_porta!A32</f>
        <v>Corriente</v>
      </c>
      <c r="C31" s="19" t="str">
        <f>precio_reno_porta!B32</f>
        <v>4G</v>
      </c>
      <c r="D31" s="19" t="str">
        <f>precio_reno_porta!C32</f>
        <v>HONOR</v>
      </c>
      <c r="E31" s="19" t="str">
        <f>precio_reno_porta!D32</f>
        <v>HONOR X5C 128GB</v>
      </c>
      <c r="F31" s="75">
        <f>precio_reno_porta!E32</f>
        <v>399</v>
      </c>
      <c r="G31" s="19" t="str">
        <f>precio_reno_porta!F32</f>
        <v>Android</v>
      </c>
      <c r="H31" t="s">
        <v>187</v>
      </c>
      <c r="I31" s="68" t="s">
        <v>37</v>
      </c>
      <c r="J31" s="68">
        <f>precio_reno_porta!G32</f>
        <v>369</v>
      </c>
    </row>
    <row r="32" spans="1:10" x14ac:dyDescent="0.3">
      <c r="A32" t="str">
        <f t="shared" si="0"/>
        <v>HONOR X5C PLUS 256GBMax Negocios + 29.90CONTADO</v>
      </c>
      <c r="B32" s="19" t="str">
        <f>precio_reno_porta!A33</f>
        <v>Corriente</v>
      </c>
      <c r="C32" s="19" t="str">
        <f>precio_reno_porta!B33</f>
        <v>4G</v>
      </c>
      <c r="D32" s="19" t="str">
        <f>precio_reno_porta!C33</f>
        <v>HONOR</v>
      </c>
      <c r="E32" s="19" t="str">
        <f>precio_reno_porta!D33</f>
        <v>HONOR X5C PLUS 256GB</v>
      </c>
      <c r="F32" s="75">
        <f>precio_reno_porta!E33</f>
        <v>499</v>
      </c>
      <c r="G32" s="19" t="str">
        <f>precio_reno_porta!F33</f>
        <v>Android</v>
      </c>
      <c r="H32" t="s">
        <v>187</v>
      </c>
      <c r="I32" s="68" t="s">
        <v>37</v>
      </c>
      <c r="J32" s="68">
        <f>precio_reno_porta!G33</f>
        <v>459</v>
      </c>
    </row>
    <row r="33" spans="1:10" x14ac:dyDescent="0.3">
      <c r="A33" t="str">
        <f t="shared" si="0"/>
        <v>HONOR X5D 128GBMax Negocios + 29.90CONTADO</v>
      </c>
      <c r="B33" s="19" t="str">
        <f>precio_reno_porta!A34</f>
        <v>Corriente</v>
      </c>
      <c r="C33" s="19" t="str">
        <f>precio_reno_porta!B34</f>
        <v>4G</v>
      </c>
      <c r="D33" s="19" t="str">
        <f>precio_reno_porta!C34</f>
        <v>HONOR</v>
      </c>
      <c r="E33" s="19" t="str">
        <f>precio_reno_porta!D34</f>
        <v>HONOR X5D 128GB</v>
      </c>
      <c r="F33" s="75">
        <f>precio_reno_porta!E34</f>
        <v>449</v>
      </c>
      <c r="G33" s="19" t="str">
        <f>precio_reno_porta!F34</f>
        <v>Android</v>
      </c>
      <c r="H33" t="s">
        <v>187</v>
      </c>
      <c r="I33" s="68" t="s">
        <v>37</v>
      </c>
      <c r="J33" s="68">
        <f>precio_reno_porta!G34</f>
        <v>419</v>
      </c>
    </row>
    <row r="34" spans="1:10" x14ac:dyDescent="0.3">
      <c r="A34" t="str">
        <f t="shared" si="0"/>
        <v>HONOR X5D 256GBMax Negocios + 29.90CONTADO</v>
      </c>
      <c r="B34" s="19" t="str">
        <f>precio_reno_porta!A35</f>
        <v>Corriente</v>
      </c>
      <c r="C34" s="19" t="str">
        <f>precio_reno_porta!B35</f>
        <v>4G</v>
      </c>
      <c r="D34" s="19" t="str">
        <f>precio_reno_porta!C35</f>
        <v>HONOR</v>
      </c>
      <c r="E34" s="19" t="str">
        <f>precio_reno_porta!D35</f>
        <v>HONOR X5D 256GB</v>
      </c>
      <c r="F34" s="75">
        <f>precio_reno_porta!E35</f>
        <v>589</v>
      </c>
      <c r="G34" s="19" t="str">
        <f>precio_reno_porta!F35</f>
        <v>Android</v>
      </c>
      <c r="H34" t="s">
        <v>187</v>
      </c>
      <c r="I34" s="68" t="s">
        <v>37</v>
      </c>
      <c r="J34" s="68">
        <f>precio_reno_porta!G35</f>
        <v>539</v>
      </c>
    </row>
    <row r="35" spans="1:10" x14ac:dyDescent="0.3">
      <c r="A35" t="str">
        <f t="shared" si="0"/>
        <v>HONOR X6C 256GBMax Negocios + 29.90CONTADO</v>
      </c>
      <c r="B35" s="19" t="str">
        <f>precio_reno_porta!A36</f>
        <v>Corriente</v>
      </c>
      <c r="C35" s="19" t="str">
        <f>precio_reno_porta!B36</f>
        <v>4G</v>
      </c>
      <c r="D35" s="19" t="str">
        <f>precio_reno_porta!C36</f>
        <v>HONOR</v>
      </c>
      <c r="E35" s="19" t="str">
        <f>precio_reno_porta!D36</f>
        <v>HONOR X6C 256GB</v>
      </c>
      <c r="F35" s="75">
        <f>precio_reno_porta!E36</f>
        <v>699</v>
      </c>
      <c r="G35" s="19" t="str">
        <f>precio_reno_porta!F36</f>
        <v>Android</v>
      </c>
      <c r="H35" t="s">
        <v>187</v>
      </c>
      <c r="I35" s="68" t="s">
        <v>37</v>
      </c>
      <c r="J35" s="68">
        <f>precio_reno_porta!G36</f>
        <v>649</v>
      </c>
    </row>
    <row r="36" spans="1:10" x14ac:dyDescent="0.3">
      <c r="A36" t="str">
        <f t="shared" si="0"/>
        <v>HONOR X6D 256GB 5GMax Negocios + 29.90CONTADO</v>
      </c>
      <c r="B36" s="19" t="str">
        <f>precio_reno_porta!A37</f>
        <v>Corriente</v>
      </c>
      <c r="C36" s="19" t="str">
        <f>precio_reno_porta!B37</f>
        <v>5G</v>
      </c>
      <c r="D36" s="19" t="str">
        <f>precio_reno_porta!C37</f>
        <v>HONOR</v>
      </c>
      <c r="E36" s="19" t="str">
        <f>precio_reno_porta!D37</f>
        <v>HONOR X6D 256GB 5G</v>
      </c>
      <c r="F36" s="75">
        <f>precio_reno_porta!E37</f>
        <v>829</v>
      </c>
      <c r="G36" s="19" t="str">
        <f>precio_reno_porta!F37</f>
        <v>Android</v>
      </c>
      <c r="H36" t="s">
        <v>187</v>
      </c>
      <c r="I36" s="68" t="s">
        <v>37</v>
      </c>
      <c r="J36" s="68">
        <f>precio_reno_porta!G37</f>
        <v>769</v>
      </c>
    </row>
    <row r="37" spans="1:10" x14ac:dyDescent="0.3">
      <c r="A37" t="str">
        <f t="shared" si="0"/>
        <v>HONOR X7D 256GB 5GMax Negocios + 29.90CONTADO</v>
      </c>
      <c r="B37" s="19" t="str">
        <f>precio_reno_porta!A38</f>
        <v>Corriente</v>
      </c>
      <c r="C37" s="19" t="str">
        <f>precio_reno_porta!B38</f>
        <v>5G</v>
      </c>
      <c r="D37" s="19" t="str">
        <f>precio_reno_porta!C38</f>
        <v>HONOR</v>
      </c>
      <c r="E37" s="19" t="str">
        <f>precio_reno_porta!D38</f>
        <v>HONOR X7D 256GB 5G</v>
      </c>
      <c r="F37" s="75">
        <f>precio_reno_porta!E38</f>
        <v>879</v>
      </c>
      <c r="G37" s="19" t="str">
        <f>precio_reno_porta!F38</f>
        <v>Android</v>
      </c>
      <c r="H37" t="s">
        <v>187</v>
      </c>
      <c r="I37" s="68" t="s">
        <v>37</v>
      </c>
      <c r="J37" s="68">
        <f>precio_reno_porta!G38</f>
        <v>819</v>
      </c>
    </row>
    <row r="38" spans="1:10" x14ac:dyDescent="0.3">
      <c r="A38" t="str">
        <f t="shared" si="0"/>
        <v>HONOR X7E PLUS 256GB 5GMax Negocios + 29.90CONTADO</v>
      </c>
      <c r="B38" s="19" t="str">
        <f>precio_reno_porta!A39</f>
        <v>Corriente</v>
      </c>
      <c r="C38" s="19" t="str">
        <f>precio_reno_porta!B39</f>
        <v>5G</v>
      </c>
      <c r="D38" s="19" t="str">
        <f>precio_reno_porta!C39</f>
        <v>HONOR</v>
      </c>
      <c r="E38" s="19" t="str">
        <f>precio_reno_porta!D39</f>
        <v>HONOR X7E PLUS 256GB 5G</v>
      </c>
      <c r="F38" s="75">
        <f>precio_reno_porta!E39</f>
        <v>1179</v>
      </c>
      <c r="G38" s="19" t="str">
        <f>precio_reno_porta!F39</f>
        <v>Android</v>
      </c>
      <c r="H38" t="s">
        <v>187</v>
      </c>
      <c r="I38" s="68" t="s">
        <v>37</v>
      </c>
      <c r="J38" s="68">
        <f>precio_reno_porta!G39</f>
        <v>1099</v>
      </c>
    </row>
    <row r="39" spans="1:10" x14ac:dyDescent="0.3">
      <c r="A39" t="str">
        <f t="shared" si="0"/>
        <v>HONOR X8C 256GB 5GMax Negocios + 29.90CONTADO</v>
      </c>
      <c r="B39" s="19" t="str">
        <f>precio_reno_porta!A40</f>
        <v>Corriente</v>
      </c>
      <c r="C39" s="19" t="str">
        <f>precio_reno_porta!B40</f>
        <v>5G</v>
      </c>
      <c r="D39" s="19" t="str">
        <f>precio_reno_porta!C40</f>
        <v>HONOR</v>
      </c>
      <c r="E39" s="19" t="str">
        <f>precio_reno_porta!D40</f>
        <v>HONOR X8C 256GB 5G</v>
      </c>
      <c r="F39" s="75">
        <f>precio_reno_porta!E40</f>
        <v>1189</v>
      </c>
      <c r="G39" s="19" t="str">
        <f>precio_reno_porta!F40</f>
        <v>Android</v>
      </c>
      <c r="H39" t="s">
        <v>187</v>
      </c>
      <c r="I39" s="68" t="s">
        <v>37</v>
      </c>
      <c r="J39" s="68">
        <f>precio_reno_porta!G40</f>
        <v>1099</v>
      </c>
    </row>
    <row r="40" spans="1:10" x14ac:dyDescent="0.3">
      <c r="A40" t="str">
        <f t="shared" si="0"/>
        <v>HUAWEI WATCH KIDS 4 PROMax Negocios + 29.90CONTADO</v>
      </c>
      <c r="B40" s="19" t="str">
        <f>precio_reno_porta!A41</f>
        <v>Corriente</v>
      </c>
      <c r="C40" s="19" t="str">
        <f>precio_reno_porta!B41</f>
        <v>4G</v>
      </c>
      <c r="D40" s="19" t="str">
        <f>precio_reno_porta!C41</f>
        <v>HUAWEI</v>
      </c>
      <c r="E40" s="19" t="str">
        <f>precio_reno_porta!D41</f>
        <v>HUAWEI WATCH KIDS 4 PRO</v>
      </c>
      <c r="F40" s="75">
        <f>precio_reno_porta!E41</f>
        <v>649</v>
      </c>
      <c r="G40" s="19" t="str">
        <f>precio_reno_porta!F41</f>
        <v>Android</v>
      </c>
      <c r="H40" t="s">
        <v>187</v>
      </c>
      <c r="I40" s="68" t="s">
        <v>37</v>
      </c>
      <c r="J40" s="68">
        <f>precio_reno_porta!G41</f>
        <v>599</v>
      </c>
    </row>
    <row r="41" spans="1:10" x14ac:dyDescent="0.3">
      <c r="A41" t="str">
        <f t="shared" si="0"/>
        <v>MOTOROLA MOTO EDGE 60 512GB 5GMax Negocios + 29.90CONTADO</v>
      </c>
      <c r="B41" s="19" t="str">
        <f>precio_reno_porta!A42</f>
        <v>Corriente</v>
      </c>
      <c r="C41" s="19" t="str">
        <f>precio_reno_porta!B42</f>
        <v>5G</v>
      </c>
      <c r="D41" s="19" t="str">
        <f>precio_reno_porta!C42</f>
        <v>MOTOROLA</v>
      </c>
      <c r="E41" s="19" t="str">
        <f>precio_reno_porta!D42</f>
        <v>MOTOROLA MOTO EDGE 60 512GB 5G</v>
      </c>
      <c r="F41" s="75">
        <f>precio_reno_porta!E42</f>
        <v>1989</v>
      </c>
      <c r="G41" s="19" t="str">
        <f>precio_reno_porta!F42</f>
        <v>Android</v>
      </c>
      <c r="H41" t="s">
        <v>187</v>
      </c>
      <c r="I41" s="68" t="s">
        <v>37</v>
      </c>
      <c r="J41" s="68">
        <f>precio_reno_porta!G42</f>
        <v>1839</v>
      </c>
    </row>
    <row r="42" spans="1:10" x14ac:dyDescent="0.3">
      <c r="A42" t="str">
        <f t="shared" si="0"/>
        <v>MOTOROLA MOTO EDGE 60 FUSION 256GB 5GMax Negocios + 29.90CONTADO</v>
      </c>
      <c r="B42" s="19" t="str">
        <f>precio_reno_porta!A43</f>
        <v>Corriente</v>
      </c>
      <c r="C42" s="19" t="str">
        <f>precio_reno_porta!B43</f>
        <v>5G</v>
      </c>
      <c r="D42" s="19" t="str">
        <f>precio_reno_porta!C43</f>
        <v>MOTOROLA</v>
      </c>
      <c r="E42" s="19" t="str">
        <f>precio_reno_porta!D43</f>
        <v>MOTOROLA MOTO EDGE 60 FUSION 256GB 5G</v>
      </c>
      <c r="F42" s="75">
        <f>precio_reno_porta!E43</f>
        <v>1439</v>
      </c>
      <c r="G42" s="19" t="str">
        <f>precio_reno_porta!F43</f>
        <v>Android</v>
      </c>
      <c r="H42" t="s">
        <v>187</v>
      </c>
      <c r="I42" s="68" t="s">
        <v>37</v>
      </c>
      <c r="J42" s="68">
        <f>precio_reno_porta!G43</f>
        <v>1329</v>
      </c>
    </row>
    <row r="43" spans="1:10" x14ac:dyDescent="0.3">
      <c r="A43" t="str">
        <f t="shared" si="0"/>
        <v>MOTOROLA MOTO EDGE 60 PRO 512GB 5GMax Negocios + 29.90CONTADO</v>
      </c>
      <c r="B43" s="19" t="str">
        <f>precio_reno_porta!A44</f>
        <v>Corriente</v>
      </c>
      <c r="C43" s="19" t="str">
        <f>precio_reno_porta!B44</f>
        <v>5G</v>
      </c>
      <c r="D43" s="19" t="str">
        <f>precio_reno_porta!C44</f>
        <v>MOTOROLA</v>
      </c>
      <c r="E43" s="19" t="str">
        <f>precio_reno_porta!D44</f>
        <v>MOTOROLA MOTO EDGE 60 PRO 512GB 5G</v>
      </c>
      <c r="F43" s="75">
        <f>precio_reno_porta!E44</f>
        <v>2649</v>
      </c>
      <c r="G43" s="19" t="str">
        <f>precio_reno_porta!F44</f>
        <v>Android</v>
      </c>
      <c r="H43" t="s">
        <v>187</v>
      </c>
      <c r="I43" s="68" t="s">
        <v>37</v>
      </c>
      <c r="J43" s="68">
        <f>precio_reno_porta!G44</f>
        <v>2449</v>
      </c>
    </row>
    <row r="44" spans="1:10" x14ac:dyDescent="0.3">
      <c r="A44" t="str">
        <f t="shared" si="0"/>
        <v>MOTOROLA MOTO EDGE 70 512GB 5GMax Negocios + 29.90CONTADO</v>
      </c>
      <c r="B44" s="19" t="str">
        <f>precio_reno_porta!A45</f>
        <v>Corriente</v>
      </c>
      <c r="C44" s="19" t="str">
        <f>precio_reno_porta!B45</f>
        <v>5G</v>
      </c>
      <c r="D44" s="19" t="str">
        <f>precio_reno_porta!C45</f>
        <v>MOTOROLA</v>
      </c>
      <c r="E44" s="19" t="str">
        <f>precio_reno_porta!D45</f>
        <v>MOTOROLA MOTO EDGE 70 512GB 5G</v>
      </c>
      <c r="F44" s="75">
        <f>precio_reno_porta!E45</f>
        <v>2549</v>
      </c>
      <c r="G44" s="19" t="str">
        <f>precio_reno_porta!F45</f>
        <v>Android</v>
      </c>
      <c r="H44" t="s">
        <v>187</v>
      </c>
      <c r="I44" s="68" t="s">
        <v>37</v>
      </c>
      <c r="J44" s="68">
        <f>precio_reno_porta!G45</f>
        <v>2359</v>
      </c>
    </row>
    <row r="45" spans="1:10" x14ac:dyDescent="0.3">
      <c r="A45" t="str">
        <f t="shared" si="0"/>
        <v>MOTOROLA MOTO EDGE 70 FUSION 256GB 5GMax Negocios + 29.90CONTADO</v>
      </c>
      <c r="B45" s="19" t="str">
        <f>precio_reno_porta!A46</f>
        <v>Corriente</v>
      </c>
      <c r="C45" s="19" t="str">
        <f>precio_reno_porta!B46</f>
        <v>5G</v>
      </c>
      <c r="D45" s="19" t="str">
        <f>precio_reno_porta!C46</f>
        <v>MOTOROLA</v>
      </c>
      <c r="E45" s="19" t="str">
        <f>precio_reno_porta!D46</f>
        <v>MOTOROLA MOTO EDGE 70 FUSION 256GB 5G</v>
      </c>
      <c r="F45" s="75">
        <f>precio_reno_porta!E46</f>
        <v>1899</v>
      </c>
      <c r="G45" s="19" t="str">
        <f>precio_reno_porta!F46</f>
        <v>Android</v>
      </c>
      <c r="H45" t="s">
        <v>187</v>
      </c>
      <c r="I45" s="68" t="s">
        <v>37</v>
      </c>
      <c r="J45" s="68">
        <f>precio_reno_porta!G46</f>
        <v>1749</v>
      </c>
    </row>
    <row r="46" spans="1:10" x14ac:dyDescent="0.3">
      <c r="A46" t="str">
        <f t="shared" si="0"/>
        <v>MOTOROLA MOTO EDGE 70 PRO 512GB 5GMax Negocios + 29.90CONTADO</v>
      </c>
      <c r="B46" s="19" t="str">
        <f>precio_reno_porta!A47</f>
        <v>Corriente</v>
      </c>
      <c r="C46" s="19" t="str">
        <f>precio_reno_porta!B47</f>
        <v>5G</v>
      </c>
      <c r="D46" s="19" t="str">
        <f>precio_reno_porta!C47</f>
        <v>MOTOROLA</v>
      </c>
      <c r="E46" s="19" t="str">
        <f>precio_reno_porta!D47</f>
        <v>MOTOROLA MOTO EDGE 70 PRO 512GB 5G</v>
      </c>
      <c r="F46" s="75">
        <f>precio_reno_porta!E47</f>
        <v>3619</v>
      </c>
      <c r="G46" s="19" t="str">
        <f>precio_reno_porta!F47</f>
        <v>Android</v>
      </c>
      <c r="H46" t="s">
        <v>187</v>
      </c>
      <c r="I46" s="68" t="s">
        <v>37</v>
      </c>
      <c r="J46" s="68">
        <f>precio_reno_porta!G47</f>
        <v>3349</v>
      </c>
    </row>
    <row r="47" spans="1:10" x14ac:dyDescent="0.3">
      <c r="A47" t="str">
        <f t="shared" si="0"/>
        <v>MOTOROLA MOTO G06 128GBMax Negocios + 29.90CONTADO</v>
      </c>
      <c r="B47" s="19" t="str">
        <f>precio_reno_porta!A48</f>
        <v>Corriente</v>
      </c>
      <c r="C47" s="19" t="str">
        <f>precio_reno_porta!B48</f>
        <v>4G</v>
      </c>
      <c r="D47" s="19" t="str">
        <f>precio_reno_porta!C48</f>
        <v>MOTOROLA</v>
      </c>
      <c r="E47" s="19" t="str">
        <f>precio_reno_porta!D48</f>
        <v>MOTOROLA MOTO G06 128GB</v>
      </c>
      <c r="F47" s="75">
        <f>precio_reno_porta!E48</f>
        <v>619</v>
      </c>
      <c r="G47" s="19" t="str">
        <f>precio_reno_porta!F48</f>
        <v>Android</v>
      </c>
      <c r="H47" t="s">
        <v>187</v>
      </c>
      <c r="I47" s="68" t="s">
        <v>37</v>
      </c>
      <c r="J47" s="68">
        <f>precio_reno_porta!G48</f>
        <v>579</v>
      </c>
    </row>
    <row r="48" spans="1:10" x14ac:dyDescent="0.3">
      <c r="A48" t="str">
        <f t="shared" si="0"/>
        <v>MOTOROLA MOTO G06 256GBMax Negocios + 29.90CONTADO</v>
      </c>
      <c r="B48" s="19" t="str">
        <f>precio_reno_porta!A49</f>
        <v>Corriente</v>
      </c>
      <c r="C48" s="19" t="str">
        <f>precio_reno_porta!B49</f>
        <v>4G</v>
      </c>
      <c r="D48" s="19" t="str">
        <f>precio_reno_porta!C49</f>
        <v>MOTOROLA</v>
      </c>
      <c r="E48" s="19" t="str">
        <f>precio_reno_porta!D49</f>
        <v>MOTOROLA MOTO G06 256GB</v>
      </c>
      <c r="F48" s="75">
        <f>precio_reno_porta!E49</f>
        <v>649</v>
      </c>
      <c r="G48" s="19" t="str">
        <f>precio_reno_porta!F49</f>
        <v>Android</v>
      </c>
      <c r="H48" t="s">
        <v>187</v>
      </c>
      <c r="I48" s="68" t="s">
        <v>37</v>
      </c>
      <c r="J48" s="68">
        <f>precio_reno_porta!G49</f>
        <v>599</v>
      </c>
    </row>
    <row r="49" spans="1:10" x14ac:dyDescent="0.3">
      <c r="A49" t="str">
        <f t="shared" si="0"/>
        <v>MOTOROLA MOTO G15 256GBMax Negocios + 29.90CONTADO</v>
      </c>
      <c r="B49" s="19" t="str">
        <f>precio_reno_porta!A50</f>
        <v>Corriente</v>
      </c>
      <c r="C49" s="19" t="str">
        <f>precio_reno_porta!B50</f>
        <v>4G</v>
      </c>
      <c r="D49" s="19" t="str">
        <f>precio_reno_porta!C50</f>
        <v>MOTOROLA</v>
      </c>
      <c r="E49" s="19" t="str">
        <f>precio_reno_porta!D50</f>
        <v>MOTOROLA MOTO G15 256GB</v>
      </c>
      <c r="F49" s="75">
        <f>precio_reno_porta!E50</f>
        <v>719</v>
      </c>
      <c r="G49" s="19" t="str">
        <f>precio_reno_porta!F50</f>
        <v>Android</v>
      </c>
      <c r="H49" t="s">
        <v>187</v>
      </c>
      <c r="I49" s="68" t="s">
        <v>37</v>
      </c>
      <c r="J49" s="68">
        <f>precio_reno_porta!G50</f>
        <v>659</v>
      </c>
    </row>
    <row r="50" spans="1:10" x14ac:dyDescent="0.3">
      <c r="A50" t="str">
        <f t="shared" si="0"/>
        <v>MOTOROLA MOTO G17 256GBMax Negocios + 29.90CONTADO</v>
      </c>
      <c r="B50" s="19" t="str">
        <f>precio_reno_porta!A51</f>
        <v>Corriente</v>
      </c>
      <c r="C50" s="19" t="str">
        <f>precio_reno_porta!B51</f>
        <v>4G</v>
      </c>
      <c r="D50" s="19" t="str">
        <f>precio_reno_porta!C51</f>
        <v>MOTOROLA</v>
      </c>
      <c r="E50" s="19" t="str">
        <f>precio_reno_porta!D51</f>
        <v>MOTOROLA MOTO G17 256GB</v>
      </c>
      <c r="F50" s="75">
        <f>precio_reno_porta!E51</f>
        <v>779</v>
      </c>
      <c r="G50" s="19" t="str">
        <f>precio_reno_porta!F51</f>
        <v>Android</v>
      </c>
      <c r="H50" t="s">
        <v>187</v>
      </c>
      <c r="I50" s="68" t="s">
        <v>37</v>
      </c>
      <c r="J50" s="68">
        <f>precio_reno_porta!G51</f>
        <v>719</v>
      </c>
    </row>
    <row r="51" spans="1:10" x14ac:dyDescent="0.3">
      <c r="A51" t="str">
        <f t="shared" si="0"/>
        <v>MOTOROLA MOTO G47 128GB 5GMax Negocios + 29.90CONTADO</v>
      </c>
      <c r="B51" s="19" t="str">
        <f>precio_reno_porta!A52</f>
        <v>Corriente</v>
      </c>
      <c r="C51" s="19" t="str">
        <f>precio_reno_porta!B52</f>
        <v>5G</v>
      </c>
      <c r="D51" s="19" t="str">
        <f>precio_reno_porta!C52</f>
        <v>MOTOROLA</v>
      </c>
      <c r="E51" s="19" t="str">
        <f>precio_reno_porta!D52</f>
        <v>MOTOROLA MOTO G47 128GB 5G</v>
      </c>
      <c r="F51" s="75">
        <f>precio_reno_porta!E52</f>
        <v>949</v>
      </c>
      <c r="G51" s="19" t="str">
        <f>precio_reno_porta!F52</f>
        <v>Android</v>
      </c>
      <c r="H51" t="s">
        <v>187</v>
      </c>
      <c r="I51" s="68" t="s">
        <v>37</v>
      </c>
      <c r="J51" s="68">
        <f>precio_reno_porta!G52</f>
        <v>879</v>
      </c>
    </row>
    <row r="52" spans="1:10" x14ac:dyDescent="0.3">
      <c r="A52" t="str">
        <f t="shared" si="0"/>
        <v>MOTOROLA MOTO G56 256GB 5GMax Negocios + 29.90CONTADO</v>
      </c>
      <c r="B52" s="19" t="str">
        <f>precio_reno_porta!A53</f>
        <v>Corriente</v>
      </c>
      <c r="C52" s="19" t="str">
        <f>precio_reno_porta!B53</f>
        <v>5G</v>
      </c>
      <c r="D52" s="19" t="str">
        <f>precio_reno_porta!C53</f>
        <v>MOTOROLA</v>
      </c>
      <c r="E52" s="19" t="str">
        <f>precio_reno_porta!D53</f>
        <v>MOTOROLA MOTO G56 256GB 5G</v>
      </c>
      <c r="F52" s="75">
        <f>precio_reno_porta!E53</f>
        <v>969</v>
      </c>
      <c r="G52" s="19" t="str">
        <f>precio_reno_porta!F53</f>
        <v>Android</v>
      </c>
      <c r="H52" t="s">
        <v>187</v>
      </c>
      <c r="I52" s="68" t="s">
        <v>37</v>
      </c>
      <c r="J52" s="68">
        <f>precio_reno_porta!G53</f>
        <v>899</v>
      </c>
    </row>
    <row r="53" spans="1:10" x14ac:dyDescent="0.3">
      <c r="A53" t="str">
        <f t="shared" si="0"/>
        <v>MOTOROLA MOTO G67 256GB 5GMax Negocios + 29.90CONTADO</v>
      </c>
      <c r="B53" s="19" t="str">
        <f>precio_reno_porta!A54</f>
        <v>Corriente</v>
      </c>
      <c r="C53" s="19" t="str">
        <f>precio_reno_porta!B54</f>
        <v>5G</v>
      </c>
      <c r="D53" s="19" t="str">
        <f>precio_reno_porta!C54</f>
        <v>MOTOROLA</v>
      </c>
      <c r="E53" s="19" t="str">
        <f>precio_reno_porta!D54</f>
        <v>MOTOROLA MOTO G67 256GB 5G</v>
      </c>
      <c r="F53" s="75">
        <f>precio_reno_porta!E54</f>
        <v>1269</v>
      </c>
      <c r="G53" s="19" t="str">
        <f>precio_reno_porta!F54</f>
        <v>Android</v>
      </c>
      <c r="H53" t="s">
        <v>187</v>
      </c>
      <c r="I53" s="68" t="s">
        <v>37</v>
      </c>
      <c r="J53" s="68">
        <f>precio_reno_porta!G54</f>
        <v>1179</v>
      </c>
    </row>
    <row r="54" spans="1:10" x14ac:dyDescent="0.3">
      <c r="A54" t="str">
        <f t="shared" si="0"/>
        <v>MOTOROLA MOTO G77 256GB 5GMax Negocios + 29.90CONTADO</v>
      </c>
      <c r="B54" s="19" t="str">
        <f>precio_reno_porta!A55</f>
        <v>Corriente</v>
      </c>
      <c r="C54" s="19" t="str">
        <f>precio_reno_porta!B55</f>
        <v>5G</v>
      </c>
      <c r="D54" s="19" t="str">
        <f>precio_reno_porta!C55</f>
        <v>MOTOROLA</v>
      </c>
      <c r="E54" s="19" t="str">
        <f>precio_reno_porta!D55</f>
        <v>MOTOROLA MOTO G77 256GB 5G</v>
      </c>
      <c r="F54" s="75">
        <f>precio_reno_porta!E55</f>
        <v>1519</v>
      </c>
      <c r="G54" s="19" t="str">
        <f>precio_reno_porta!F55</f>
        <v>Android</v>
      </c>
      <c r="H54" t="s">
        <v>187</v>
      </c>
      <c r="I54" s="68" t="s">
        <v>37</v>
      </c>
      <c r="J54" s="68">
        <f>precio_reno_porta!G55</f>
        <v>1409</v>
      </c>
    </row>
    <row r="55" spans="1:10" x14ac:dyDescent="0.3">
      <c r="A55" t="str">
        <f t="shared" si="0"/>
        <v>MOTOROLA MOTO RAZR 60 512GB 5GMax Negocios + 29.90CONTADO</v>
      </c>
      <c r="B55" s="19" t="str">
        <f>precio_reno_porta!A56</f>
        <v>Corriente</v>
      </c>
      <c r="C55" s="19" t="str">
        <f>precio_reno_porta!B56</f>
        <v>5G</v>
      </c>
      <c r="D55" s="19" t="str">
        <f>precio_reno_porta!C56</f>
        <v>MOTOROLA</v>
      </c>
      <c r="E55" s="19" t="str">
        <f>precio_reno_porta!D56</f>
        <v>MOTOROLA MOTO RAZR 60 512GB 5G</v>
      </c>
      <c r="F55" s="75">
        <f>precio_reno_porta!E56</f>
        <v>3789</v>
      </c>
      <c r="G55" s="19" t="str">
        <f>precio_reno_porta!F56</f>
        <v>Android</v>
      </c>
      <c r="H55" t="s">
        <v>187</v>
      </c>
      <c r="I55" s="68" t="s">
        <v>37</v>
      </c>
      <c r="J55" s="68">
        <f>precio_reno_porta!G56</f>
        <v>3509</v>
      </c>
    </row>
    <row r="56" spans="1:10" x14ac:dyDescent="0.3">
      <c r="A56" t="str">
        <f t="shared" si="0"/>
        <v>MOTOROLA MOTO RAZR 70 512GB 5GMax Negocios + 29.90CONTADO</v>
      </c>
      <c r="B56" s="19" t="str">
        <f>precio_reno_porta!A57</f>
        <v>Corriente</v>
      </c>
      <c r="C56" s="19" t="str">
        <f>precio_reno_porta!B57</f>
        <v>5G</v>
      </c>
      <c r="D56" s="19" t="str">
        <f>precio_reno_porta!C57</f>
        <v>MOTOROLA</v>
      </c>
      <c r="E56" s="19" t="str">
        <f>precio_reno_porta!D57</f>
        <v>MOTOROLA MOTO RAZR 70 512GB 5G</v>
      </c>
      <c r="F56" s="75">
        <f>precio_reno_porta!E57</f>
        <v>4089</v>
      </c>
      <c r="G56" s="19" t="str">
        <f>precio_reno_porta!F57</f>
        <v>Android</v>
      </c>
      <c r="H56" t="s">
        <v>187</v>
      </c>
      <c r="I56" s="68" t="s">
        <v>37</v>
      </c>
      <c r="J56" s="68">
        <f>precio_reno_porta!G57</f>
        <v>3789</v>
      </c>
    </row>
    <row r="57" spans="1:10" x14ac:dyDescent="0.3">
      <c r="A57" t="str">
        <f t="shared" si="0"/>
        <v>OPPO A5 256GBMax Negocios + 29.90CONTADO</v>
      </c>
      <c r="B57" s="19" t="str">
        <f>precio_reno_porta!A58</f>
        <v>Corriente</v>
      </c>
      <c r="C57" s="19" t="str">
        <f>precio_reno_porta!B58</f>
        <v>4G</v>
      </c>
      <c r="D57" s="19" t="str">
        <f>precio_reno_porta!C58</f>
        <v>OPPO</v>
      </c>
      <c r="E57" s="19" t="str">
        <f>precio_reno_porta!D58</f>
        <v>OPPO A5 256GB</v>
      </c>
      <c r="F57" s="75">
        <f>precio_reno_porta!E58</f>
        <v>849</v>
      </c>
      <c r="G57" s="19" t="str">
        <f>precio_reno_porta!F58</f>
        <v>Android</v>
      </c>
      <c r="H57" t="s">
        <v>187</v>
      </c>
      <c r="I57" s="68" t="s">
        <v>37</v>
      </c>
      <c r="J57" s="68">
        <f>precio_reno_porta!G58</f>
        <v>779</v>
      </c>
    </row>
    <row r="58" spans="1:10" x14ac:dyDescent="0.3">
      <c r="A58" t="str">
        <f t="shared" si="0"/>
        <v>OPPO A5 256GB 5GMax Negocios + 29.90CONTADO</v>
      </c>
      <c r="B58" s="19" t="str">
        <f>precio_reno_porta!A59</f>
        <v>Corriente</v>
      </c>
      <c r="C58" s="19" t="str">
        <f>precio_reno_porta!B59</f>
        <v>5G</v>
      </c>
      <c r="D58" s="19" t="str">
        <f>precio_reno_porta!C59</f>
        <v>OPPO</v>
      </c>
      <c r="E58" s="19" t="str">
        <f>precio_reno_porta!D59</f>
        <v>OPPO A5 256GB 5G</v>
      </c>
      <c r="F58" s="75">
        <f>precio_reno_porta!E59</f>
        <v>1319</v>
      </c>
      <c r="G58" s="19" t="str">
        <f>precio_reno_porta!F59</f>
        <v>Android</v>
      </c>
      <c r="H58" t="s">
        <v>187</v>
      </c>
      <c r="I58" s="68" t="s">
        <v>37</v>
      </c>
      <c r="J58" s="68">
        <f>precio_reno_porta!G59</f>
        <v>1219</v>
      </c>
    </row>
    <row r="59" spans="1:10" x14ac:dyDescent="0.3">
      <c r="A59" t="str">
        <f t="shared" si="0"/>
        <v>OPPO A5X 128GBMax Negocios + 29.90CONTADO</v>
      </c>
      <c r="B59" s="19" t="str">
        <f>precio_reno_porta!A60</f>
        <v>Corriente</v>
      </c>
      <c r="C59" s="19" t="str">
        <f>precio_reno_porta!B60</f>
        <v>4G</v>
      </c>
      <c r="D59" s="19" t="str">
        <f>precio_reno_porta!C60</f>
        <v>OPPO</v>
      </c>
      <c r="E59" s="19" t="str">
        <f>precio_reno_porta!D60</f>
        <v>OPPO A5X 128GB</v>
      </c>
      <c r="F59" s="75">
        <f>precio_reno_porta!E60</f>
        <v>659</v>
      </c>
      <c r="G59" s="19" t="str">
        <f>precio_reno_porta!F60</f>
        <v>Android</v>
      </c>
      <c r="H59" t="s">
        <v>187</v>
      </c>
      <c r="I59" s="68" t="s">
        <v>37</v>
      </c>
      <c r="J59" s="68">
        <f>precio_reno_porta!G60</f>
        <v>609</v>
      </c>
    </row>
    <row r="60" spans="1:10" x14ac:dyDescent="0.3">
      <c r="A60" t="str">
        <f t="shared" si="0"/>
        <v>OPPO A6 PRO 256GB 5GMax Negocios + 29.90CONTADO</v>
      </c>
      <c r="B60" s="19" t="str">
        <f>precio_reno_porta!A61</f>
        <v>Corriente</v>
      </c>
      <c r="C60" s="19" t="str">
        <f>precio_reno_porta!B61</f>
        <v>5G</v>
      </c>
      <c r="D60" s="19" t="str">
        <f>precio_reno_porta!C61</f>
        <v>OPPO</v>
      </c>
      <c r="E60" s="19" t="str">
        <f>precio_reno_porta!D61</f>
        <v>OPPO A6 PRO 256GB 5G</v>
      </c>
      <c r="F60" s="75">
        <f>precio_reno_porta!E61</f>
        <v>1779</v>
      </c>
      <c r="G60" s="19" t="str">
        <f>precio_reno_porta!F61</f>
        <v>Android</v>
      </c>
      <c r="H60" t="s">
        <v>187</v>
      </c>
      <c r="I60" s="68" t="s">
        <v>37</v>
      </c>
      <c r="J60" s="68">
        <f>precio_reno_porta!G61</f>
        <v>1639</v>
      </c>
    </row>
    <row r="61" spans="1:10" x14ac:dyDescent="0.3">
      <c r="A61" t="str">
        <f t="shared" si="0"/>
        <v>OPPO A6T 128GBMax Negocios + 29.90CONTADO</v>
      </c>
      <c r="B61" s="19" t="str">
        <f>precio_reno_porta!A62</f>
        <v>Corriente</v>
      </c>
      <c r="C61" s="19" t="str">
        <f>precio_reno_porta!B62</f>
        <v>4G</v>
      </c>
      <c r="D61" s="19" t="str">
        <f>precio_reno_porta!C62</f>
        <v>OPPO</v>
      </c>
      <c r="E61" s="19" t="str">
        <f>precio_reno_porta!D62</f>
        <v>OPPO A6T 128GB</v>
      </c>
      <c r="F61" s="75">
        <f>precio_reno_porta!E62</f>
        <v>789</v>
      </c>
      <c r="G61" s="19" t="str">
        <f>precio_reno_porta!F62</f>
        <v>Android</v>
      </c>
      <c r="H61" t="s">
        <v>187</v>
      </c>
      <c r="I61" s="68" t="s">
        <v>37</v>
      </c>
      <c r="J61" s="68">
        <f>precio_reno_porta!G62</f>
        <v>729</v>
      </c>
    </row>
    <row r="62" spans="1:10" x14ac:dyDescent="0.3">
      <c r="A62" t="str">
        <f t="shared" si="0"/>
        <v>OPPO A6X 256GB 5GMax Negocios + 29.90CONTADO</v>
      </c>
      <c r="B62" s="19" t="str">
        <f>precio_reno_porta!A63</f>
        <v>Corriente</v>
      </c>
      <c r="C62" s="19" t="str">
        <f>precio_reno_porta!B63</f>
        <v>5G</v>
      </c>
      <c r="D62" s="19" t="str">
        <f>precio_reno_porta!C63</f>
        <v>OPPO</v>
      </c>
      <c r="E62" s="19" t="str">
        <f>precio_reno_porta!D63</f>
        <v>OPPO A6X 256GB 5G</v>
      </c>
      <c r="F62" s="75">
        <f>precio_reno_porta!E63</f>
        <v>1159</v>
      </c>
      <c r="G62" s="19" t="str">
        <f>precio_reno_porta!F63</f>
        <v>Android</v>
      </c>
      <c r="H62" t="s">
        <v>187</v>
      </c>
      <c r="I62" s="68" t="s">
        <v>37</v>
      </c>
      <c r="J62" s="68">
        <f>precio_reno_porta!G63</f>
        <v>1069</v>
      </c>
    </row>
    <row r="63" spans="1:10" x14ac:dyDescent="0.3">
      <c r="A63" t="str">
        <f t="shared" si="0"/>
        <v>OPPO RENO 14F 256GB 5GMax Negocios + 29.90CONTADO</v>
      </c>
      <c r="B63" s="19" t="str">
        <f>precio_reno_porta!A64</f>
        <v>Corriente</v>
      </c>
      <c r="C63" s="19" t="str">
        <f>precio_reno_porta!B64</f>
        <v>4G</v>
      </c>
      <c r="D63" s="19" t="str">
        <f>precio_reno_porta!C64</f>
        <v>OPPO</v>
      </c>
      <c r="E63" s="19" t="str">
        <f>precio_reno_porta!D64</f>
        <v>OPPO RENO 14F 256GB 5G</v>
      </c>
      <c r="F63" s="75">
        <f>precio_reno_porta!E64</f>
        <v>2229</v>
      </c>
      <c r="G63" s="19" t="str">
        <f>precio_reno_porta!F64</f>
        <v>Android</v>
      </c>
      <c r="H63" t="s">
        <v>187</v>
      </c>
      <c r="I63" s="68" t="s">
        <v>37</v>
      </c>
      <c r="J63" s="68">
        <f>precio_reno_porta!G64</f>
        <v>2059</v>
      </c>
    </row>
    <row r="64" spans="1:10" x14ac:dyDescent="0.3">
      <c r="A64" t="str">
        <f t="shared" si="0"/>
        <v>OPPO RENO 14F 512GB 5GMax Negocios + 29.90CONTADO</v>
      </c>
      <c r="B64" s="19" t="str">
        <f>precio_reno_porta!A65</f>
        <v>Corriente</v>
      </c>
      <c r="C64" s="19" t="str">
        <f>precio_reno_porta!B65</f>
        <v>5G</v>
      </c>
      <c r="D64" s="19" t="str">
        <f>precio_reno_porta!C65</f>
        <v>OPPO</v>
      </c>
      <c r="E64" s="19" t="str">
        <f>precio_reno_porta!D65</f>
        <v>OPPO RENO 14F 512GB 5G</v>
      </c>
      <c r="F64" s="75">
        <f>precio_reno_porta!E65</f>
        <v>2439</v>
      </c>
      <c r="G64" s="19" t="str">
        <f>precio_reno_porta!F65</f>
        <v>Android</v>
      </c>
      <c r="H64" t="s">
        <v>187</v>
      </c>
      <c r="I64" s="68" t="s">
        <v>37</v>
      </c>
      <c r="J64" s="68">
        <f>precio_reno_porta!G65</f>
        <v>2259</v>
      </c>
    </row>
    <row r="65" spans="1:10" x14ac:dyDescent="0.3">
      <c r="A65" t="str">
        <f t="shared" si="0"/>
        <v>OPPO RENO 16 256GB 5GMax Negocios + 29.90CONTADO</v>
      </c>
      <c r="B65" s="19" t="str">
        <f>precio_reno_porta!A66</f>
        <v>Corriente</v>
      </c>
      <c r="C65" s="19" t="str">
        <f>precio_reno_porta!B66</f>
        <v>5G</v>
      </c>
      <c r="D65" s="19" t="str">
        <f>precio_reno_porta!C66</f>
        <v>OPPO</v>
      </c>
      <c r="E65" s="19" t="str">
        <f>precio_reno_porta!D66</f>
        <v>OPPO RENO 16 256GB 5G</v>
      </c>
      <c r="F65" s="75">
        <f>precio_reno_porta!E66</f>
        <v>3839</v>
      </c>
      <c r="G65" s="19" t="str">
        <f>precio_reno_porta!F66</f>
        <v>Android</v>
      </c>
      <c r="H65" t="s">
        <v>187</v>
      </c>
      <c r="I65" s="68" t="s">
        <v>37</v>
      </c>
      <c r="J65" s="68">
        <f>precio_reno_porta!G66</f>
        <v>3549</v>
      </c>
    </row>
    <row r="66" spans="1:10" x14ac:dyDescent="0.3">
      <c r="A66" t="str">
        <f t="shared" si="0"/>
        <v>OPPO RENO 16F 256GB 5GMax Negocios + 29.90CONTADO</v>
      </c>
      <c r="B66" s="19" t="str">
        <f>precio_reno_porta!A67</f>
        <v>Corriente</v>
      </c>
      <c r="C66" s="19" t="str">
        <f>precio_reno_porta!B67</f>
        <v>5G</v>
      </c>
      <c r="D66" s="19" t="str">
        <f>precio_reno_porta!C67</f>
        <v>OPPO</v>
      </c>
      <c r="E66" s="19" t="str">
        <f>precio_reno_porta!D67</f>
        <v>OPPO RENO 16F 256GB 5G</v>
      </c>
      <c r="F66" s="75">
        <f>precio_reno_porta!E67</f>
        <v>3129</v>
      </c>
      <c r="G66" s="19" t="str">
        <f>precio_reno_porta!F67</f>
        <v>Android</v>
      </c>
      <c r="H66" t="s">
        <v>187</v>
      </c>
      <c r="I66" s="68" t="s">
        <v>37</v>
      </c>
      <c r="J66" s="68">
        <f>precio_reno_porta!G67</f>
        <v>2889</v>
      </c>
    </row>
    <row r="67" spans="1:10" x14ac:dyDescent="0.3">
      <c r="A67" t="str">
        <f t="shared" ref="A67:A130" si="1">CONCATENATE(E67,I67,H67)</f>
        <v>SAMSUNG GALAXY A07 128GBMax Negocios + 29.90CONTADO</v>
      </c>
      <c r="B67" s="19" t="str">
        <f>precio_reno_porta!A68</f>
        <v>Corriente</v>
      </c>
      <c r="C67" s="19" t="str">
        <f>precio_reno_porta!B68</f>
        <v>4G</v>
      </c>
      <c r="D67" s="19" t="str">
        <f>precio_reno_porta!C68</f>
        <v>SAMSUNG</v>
      </c>
      <c r="E67" s="19" t="str">
        <f>precio_reno_porta!D68</f>
        <v>SAMSUNG GALAXY A07 128GB</v>
      </c>
      <c r="F67" s="75">
        <f>precio_reno_porta!E68</f>
        <v>599</v>
      </c>
      <c r="G67" s="19" t="str">
        <f>precio_reno_porta!F68</f>
        <v>Android</v>
      </c>
      <c r="H67" t="s">
        <v>187</v>
      </c>
      <c r="I67" s="68" t="s">
        <v>37</v>
      </c>
      <c r="J67" s="68">
        <f>precio_reno_porta!G68</f>
        <v>549</v>
      </c>
    </row>
    <row r="68" spans="1:10" x14ac:dyDescent="0.3">
      <c r="A68" t="str">
        <f t="shared" si="1"/>
        <v>SAMSUNG GALAXY A16 128GBMax Negocios + 29.90CONTADO</v>
      </c>
      <c r="B68" s="19" t="str">
        <f>precio_reno_porta!A69</f>
        <v>Corriente</v>
      </c>
      <c r="C68" s="19" t="str">
        <f>precio_reno_porta!B69</f>
        <v>4G</v>
      </c>
      <c r="D68" s="19" t="str">
        <f>precio_reno_porta!C69</f>
        <v>SAMSUNG</v>
      </c>
      <c r="E68" s="19" t="str">
        <f>precio_reno_porta!D69</f>
        <v>SAMSUNG GALAXY A16 128GB</v>
      </c>
      <c r="F68" s="75">
        <f>precio_reno_porta!E69</f>
        <v>659</v>
      </c>
      <c r="G68" s="19" t="str">
        <f>precio_reno_porta!F69</f>
        <v>Android</v>
      </c>
      <c r="H68" t="s">
        <v>187</v>
      </c>
      <c r="I68" s="68" t="s">
        <v>37</v>
      </c>
      <c r="J68" s="68">
        <f>precio_reno_porta!G69</f>
        <v>609</v>
      </c>
    </row>
    <row r="69" spans="1:10" x14ac:dyDescent="0.3">
      <c r="A69" t="str">
        <f t="shared" si="1"/>
        <v>SAMSUNG GALAXY A17 128GB 5GMax Negocios + 29.90CONTADO</v>
      </c>
      <c r="B69" s="19" t="str">
        <f>precio_reno_porta!A70</f>
        <v>Corriente</v>
      </c>
      <c r="C69" s="19" t="str">
        <f>precio_reno_porta!B70</f>
        <v>5G</v>
      </c>
      <c r="D69" s="19" t="str">
        <f>precio_reno_porta!C70</f>
        <v>SAMSUNG</v>
      </c>
      <c r="E69" s="19" t="str">
        <f>precio_reno_porta!D70</f>
        <v>SAMSUNG GALAXY A17 128GB 5G</v>
      </c>
      <c r="F69" s="75">
        <f>precio_reno_porta!E70</f>
        <v>1179</v>
      </c>
      <c r="G69" s="19" t="str">
        <f>precio_reno_porta!F70</f>
        <v>Android</v>
      </c>
      <c r="H69" t="s">
        <v>187</v>
      </c>
      <c r="I69" s="68" t="s">
        <v>37</v>
      </c>
      <c r="J69" s="68">
        <f>precio_reno_porta!G70</f>
        <v>1089</v>
      </c>
    </row>
    <row r="70" spans="1:10" x14ac:dyDescent="0.3">
      <c r="A70" t="str">
        <f t="shared" si="1"/>
        <v>SAMSUNG GALAXY A17 256GB 5GMax Negocios + 29.90CONTADO</v>
      </c>
      <c r="B70" s="19" t="str">
        <f>precio_reno_porta!A71</f>
        <v>Corriente</v>
      </c>
      <c r="C70" s="19" t="str">
        <f>precio_reno_porta!B71</f>
        <v>5G</v>
      </c>
      <c r="D70" s="19" t="str">
        <f>precio_reno_porta!C71</f>
        <v>SAMSUNG</v>
      </c>
      <c r="E70" s="19" t="str">
        <f>precio_reno_porta!D71</f>
        <v>SAMSUNG GALAXY A17 256GB 5G</v>
      </c>
      <c r="F70" s="75">
        <f>precio_reno_porta!E71</f>
        <v>1309</v>
      </c>
      <c r="G70" s="19" t="str">
        <f>precio_reno_porta!F71</f>
        <v>Android</v>
      </c>
      <c r="H70" t="s">
        <v>187</v>
      </c>
      <c r="I70" s="68" t="s">
        <v>37</v>
      </c>
      <c r="J70" s="68">
        <f>precio_reno_porta!G71</f>
        <v>1239</v>
      </c>
    </row>
    <row r="71" spans="1:10" x14ac:dyDescent="0.3">
      <c r="A71" t="str">
        <f t="shared" si="1"/>
        <v>SAMSUNG GALAXY A26 128GB 5GMax Negocios + 29.90CONTADO</v>
      </c>
      <c r="B71" s="19" t="str">
        <f>precio_reno_porta!A72</f>
        <v>Corriente</v>
      </c>
      <c r="C71" s="19" t="str">
        <f>precio_reno_porta!B72</f>
        <v>5G</v>
      </c>
      <c r="D71" s="19" t="str">
        <f>precio_reno_porta!C72</f>
        <v>SAMSUNG</v>
      </c>
      <c r="E71" s="19" t="str">
        <f>precio_reno_porta!D72</f>
        <v>SAMSUNG GALAXY A26 128GB 5G</v>
      </c>
      <c r="F71" s="75">
        <f>precio_reno_porta!E72</f>
        <v>1169</v>
      </c>
      <c r="G71" s="19" t="str">
        <f>precio_reno_porta!F72</f>
        <v>Android</v>
      </c>
      <c r="H71" t="s">
        <v>187</v>
      </c>
      <c r="I71" s="68" t="s">
        <v>37</v>
      </c>
      <c r="J71" s="68">
        <f>precio_reno_porta!G72</f>
        <v>1079</v>
      </c>
    </row>
    <row r="72" spans="1:10" x14ac:dyDescent="0.3">
      <c r="A72" t="str">
        <f t="shared" si="1"/>
        <v>SAMSUNG GALAXY A27 256GB 5GMax Negocios + 29.90CONTADO</v>
      </c>
      <c r="B72" s="19" t="str">
        <f>precio_reno_porta!A73</f>
        <v>Corriente</v>
      </c>
      <c r="C72" s="19" t="str">
        <f>precio_reno_porta!B73</f>
        <v>5G</v>
      </c>
      <c r="D72" s="19" t="str">
        <f>precio_reno_porta!C73</f>
        <v>SAMSUNG</v>
      </c>
      <c r="E72" s="19" t="str">
        <f>precio_reno_porta!D73</f>
        <v>SAMSUNG GALAXY A27 256GB 5G</v>
      </c>
      <c r="F72" s="75">
        <f>precio_reno_porta!E73</f>
        <v>2009</v>
      </c>
      <c r="G72" s="19" t="str">
        <f>precio_reno_porta!F73</f>
        <v>Android</v>
      </c>
      <c r="H72" t="s">
        <v>187</v>
      </c>
      <c r="I72" s="68" t="s">
        <v>37</v>
      </c>
      <c r="J72" s="68">
        <f>precio_reno_porta!G73</f>
        <v>1859</v>
      </c>
    </row>
    <row r="73" spans="1:10" x14ac:dyDescent="0.3">
      <c r="A73" t="str">
        <f t="shared" si="1"/>
        <v>SAMSUNG GALAXY A36 128GB 5GMax Negocios + 29.90CONTADO</v>
      </c>
      <c r="B73" s="19" t="str">
        <f>precio_reno_porta!A74</f>
        <v>Corriente</v>
      </c>
      <c r="C73" s="19" t="str">
        <f>precio_reno_porta!B74</f>
        <v>5G</v>
      </c>
      <c r="D73" s="19" t="str">
        <f>precio_reno_porta!C74</f>
        <v>SAMSUNG</v>
      </c>
      <c r="E73" s="19" t="str">
        <f>precio_reno_porta!D74</f>
        <v>SAMSUNG GALAXY A36 128GB 5G</v>
      </c>
      <c r="F73" s="75">
        <f>precio_reno_porta!E74</f>
        <v>1519</v>
      </c>
      <c r="G73" s="19" t="str">
        <f>precio_reno_porta!F74</f>
        <v>Android</v>
      </c>
      <c r="H73" t="s">
        <v>187</v>
      </c>
      <c r="I73" s="68" t="s">
        <v>37</v>
      </c>
      <c r="J73" s="68">
        <f>precio_reno_porta!G74</f>
        <v>1409</v>
      </c>
    </row>
    <row r="74" spans="1:10" x14ac:dyDescent="0.3">
      <c r="A74" t="str">
        <f t="shared" si="1"/>
        <v>SAMSUNG GALAXY A37 256GB 5GMax Negocios + 29.90CONTADO</v>
      </c>
      <c r="B74" s="19" t="str">
        <f>precio_reno_porta!A75</f>
        <v>Corriente</v>
      </c>
      <c r="C74" s="19" t="str">
        <f>precio_reno_porta!B75</f>
        <v>5G</v>
      </c>
      <c r="D74" s="19" t="str">
        <f>precio_reno_porta!C75</f>
        <v>SAMSUNG</v>
      </c>
      <c r="E74" s="19" t="str">
        <f>precio_reno_porta!D75</f>
        <v>SAMSUNG GALAXY A37 256GB 5G</v>
      </c>
      <c r="F74" s="75">
        <f>precio_reno_porta!E75</f>
        <v>2249</v>
      </c>
      <c r="G74" s="19" t="str">
        <f>precio_reno_porta!F75</f>
        <v>Android</v>
      </c>
      <c r="H74" t="s">
        <v>187</v>
      </c>
      <c r="I74" s="68" t="s">
        <v>37</v>
      </c>
      <c r="J74" s="68">
        <f>precio_reno_porta!G75</f>
        <v>2079</v>
      </c>
    </row>
    <row r="75" spans="1:10" x14ac:dyDescent="0.3">
      <c r="A75" t="str">
        <f t="shared" si="1"/>
        <v>SAMSUNG GALAXY A56 256GB 5GMax Negocios + 29.90CONTADO</v>
      </c>
      <c r="B75" s="19" t="str">
        <f>precio_reno_porta!A76</f>
        <v>Corriente</v>
      </c>
      <c r="C75" s="19" t="str">
        <f>precio_reno_porta!B76</f>
        <v>5G</v>
      </c>
      <c r="D75" s="19" t="str">
        <f>precio_reno_porta!C76</f>
        <v>SAMSUNG</v>
      </c>
      <c r="E75" s="19" t="str">
        <f>precio_reno_porta!D76</f>
        <v>SAMSUNG GALAXY A56 256GB 5G</v>
      </c>
      <c r="F75" s="75">
        <f>precio_reno_porta!E76</f>
        <v>2109</v>
      </c>
      <c r="G75" s="19" t="str">
        <f>precio_reno_porta!F76</f>
        <v>Android</v>
      </c>
      <c r="H75" t="s">
        <v>187</v>
      </c>
      <c r="I75" s="68" t="s">
        <v>37</v>
      </c>
      <c r="J75" s="68">
        <f>precio_reno_porta!G76</f>
        <v>1949</v>
      </c>
    </row>
    <row r="76" spans="1:10" x14ac:dyDescent="0.3">
      <c r="A76" t="str">
        <f t="shared" si="1"/>
        <v>SAMSUNG GALAXY A57 256GB 5GMax Negocios + 29.90CONTADO</v>
      </c>
      <c r="B76" s="19" t="str">
        <f>precio_reno_porta!A77</f>
        <v>Corriente</v>
      </c>
      <c r="C76" s="19" t="str">
        <f>precio_reno_porta!B77</f>
        <v>5G</v>
      </c>
      <c r="D76" s="19" t="str">
        <f>precio_reno_porta!C77</f>
        <v>SAMSUNG</v>
      </c>
      <c r="E76" s="19" t="str">
        <f>precio_reno_porta!D77</f>
        <v>SAMSUNG GALAXY A57 256GB 5G</v>
      </c>
      <c r="F76" s="75">
        <f>precio_reno_porta!E77</f>
        <v>2509</v>
      </c>
      <c r="G76" s="19" t="str">
        <f>precio_reno_porta!F77</f>
        <v>Android</v>
      </c>
      <c r="H76" t="s">
        <v>187</v>
      </c>
      <c r="I76" s="68" t="s">
        <v>37</v>
      </c>
      <c r="J76" s="68">
        <f>precio_reno_porta!G77</f>
        <v>2319</v>
      </c>
    </row>
    <row r="77" spans="1:10" x14ac:dyDescent="0.3">
      <c r="A77" t="str">
        <f t="shared" si="1"/>
        <v>SAMSUNG GALAXY A57 512GB 5GMax Negocios + 29.90CONTADO</v>
      </c>
      <c r="B77" s="19" t="str">
        <f>precio_reno_porta!A78</f>
        <v>Corriente</v>
      </c>
      <c r="C77" s="19" t="str">
        <f>precio_reno_porta!B78</f>
        <v>5G</v>
      </c>
      <c r="D77" s="19" t="str">
        <f>precio_reno_porta!C78</f>
        <v>SAMSUNG</v>
      </c>
      <c r="E77" s="19" t="str">
        <f>precio_reno_porta!D78</f>
        <v>SAMSUNG GALAXY A57 512GB 5G</v>
      </c>
      <c r="F77" s="75">
        <f>precio_reno_porta!E78</f>
        <v>3449</v>
      </c>
      <c r="G77" s="19" t="str">
        <f>precio_reno_porta!F78</f>
        <v>Android</v>
      </c>
      <c r="H77" t="s">
        <v>187</v>
      </c>
      <c r="I77" s="68" t="s">
        <v>37</v>
      </c>
      <c r="J77" s="68">
        <f>precio_reno_porta!G78</f>
        <v>3189</v>
      </c>
    </row>
    <row r="78" spans="1:10" x14ac:dyDescent="0.3">
      <c r="A78" t="str">
        <f t="shared" si="1"/>
        <v>SAMSUNG GALAXY S25 128GBMax Negocios + 29.90CONTADO</v>
      </c>
      <c r="B78" s="19" t="str">
        <f>precio_reno_porta!A79</f>
        <v>Corriente</v>
      </c>
      <c r="C78" s="19" t="str">
        <f>precio_reno_porta!B79</f>
        <v>5G</v>
      </c>
      <c r="D78" s="19" t="str">
        <f>precio_reno_porta!C79</f>
        <v>SAMSUNG</v>
      </c>
      <c r="E78" s="19" t="str">
        <f>precio_reno_porta!D79</f>
        <v>SAMSUNG GALAXY S25 128GB</v>
      </c>
      <c r="F78" s="75">
        <f>precio_reno_porta!E79</f>
        <v>4529</v>
      </c>
      <c r="G78" s="19" t="str">
        <f>precio_reno_porta!F79</f>
        <v>Android</v>
      </c>
      <c r="H78" t="s">
        <v>187</v>
      </c>
      <c r="I78" s="68" t="s">
        <v>37</v>
      </c>
      <c r="J78" s="68">
        <f>precio_reno_porta!G79</f>
        <v>4189</v>
      </c>
    </row>
    <row r="79" spans="1:10" x14ac:dyDescent="0.3">
      <c r="A79" t="str">
        <f t="shared" si="1"/>
        <v>SAMSUNG GALAXY S25 FE 256GB 5GMax Negocios + 29.90CONTADO</v>
      </c>
      <c r="B79" s="19" t="str">
        <f>precio_reno_porta!A80</f>
        <v>Corriente</v>
      </c>
      <c r="C79" s="19" t="str">
        <f>precio_reno_porta!B80</f>
        <v>5G</v>
      </c>
      <c r="D79" s="19" t="str">
        <f>precio_reno_porta!C80</f>
        <v>SAMSUNG</v>
      </c>
      <c r="E79" s="19" t="str">
        <f>precio_reno_porta!D80</f>
        <v>SAMSUNG GALAXY S25 FE 256GB 5G</v>
      </c>
      <c r="F79" s="75">
        <f>precio_reno_porta!E80</f>
        <v>3429</v>
      </c>
      <c r="G79" s="19" t="str">
        <f>precio_reno_porta!F80</f>
        <v>Android</v>
      </c>
      <c r="H79" t="s">
        <v>187</v>
      </c>
      <c r="I79" s="68" t="s">
        <v>37</v>
      </c>
      <c r="J79" s="68">
        <f>precio_reno_porta!G80</f>
        <v>3169</v>
      </c>
    </row>
    <row r="80" spans="1:10" x14ac:dyDescent="0.3">
      <c r="A80" t="str">
        <f t="shared" si="1"/>
        <v>SAMSUNG GALAXY S25 ULTRA 256GBMax Negocios + 29.90CONTADO</v>
      </c>
      <c r="B80" s="19" t="str">
        <f>precio_reno_porta!A81</f>
        <v>Corriente</v>
      </c>
      <c r="C80" s="19" t="str">
        <f>precio_reno_porta!B81</f>
        <v>5G</v>
      </c>
      <c r="D80" s="19" t="str">
        <f>precio_reno_porta!C81</f>
        <v>SAMSUNG</v>
      </c>
      <c r="E80" s="19" t="str">
        <f>precio_reno_porta!D81</f>
        <v>SAMSUNG GALAXY S25 ULTRA 256GB</v>
      </c>
      <c r="F80" s="75">
        <f>precio_reno_porta!E81</f>
        <v>6219</v>
      </c>
      <c r="G80" s="19" t="str">
        <f>precio_reno_porta!F81</f>
        <v>Android</v>
      </c>
      <c r="H80" t="s">
        <v>187</v>
      </c>
      <c r="I80" s="68" t="s">
        <v>37</v>
      </c>
      <c r="J80" s="68">
        <f>precio_reno_porta!G81</f>
        <v>5759</v>
      </c>
    </row>
    <row r="81" spans="1:10" x14ac:dyDescent="0.3">
      <c r="A81" t="str">
        <f t="shared" si="1"/>
        <v>SAMSUNG GALAXY S26 256GB 5GMax Negocios + 29.90CONTADO</v>
      </c>
      <c r="B81" s="19" t="str">
        <f>precio_reno_porta!A82</f>
        <v>Corriente</v>
      </c>
      <c r="C81" s="19" t="str">
        <f>precio_reno_porta!B82</f>
        <v>5G</v>
      </c>
      <c r="D81" s="19" t="str">
        <f>precio_reno_porta!C82</f>
        <v>SAMSUNG</v>
      </c>
      <c r="E81" s="19" t="str">
        <f>precio_reno_porta!D82</f>
        <v>SAMSUNG GALAXY S26 256GB 5G</v>
      </c>
      <c r="F81" s="75">
        <f>precio_reno_porta!E82</f>
        <v>5029</v>
      </c>
      <c r="G81" s="19" t="str">
        <f>precio_reno_porta!F82</f>
        <v>Android</v>
      </c>
      <c r="H81" t="s">
        <v>187</v>
      </c>
      <c r="I81" s="68" t="s">
        <v>37</v>
      </c>
      <c r="J81" s="68">
        <f>precio_reno_porta!G82</f>
        <v>4659</v>
      </c>
    </row>
    <row r="82" spans="1:10" x14ac:dyDescent="0.3">
      <c r="A82" t="str">
        <f t="shared" si="1"/>
        <v>SAMSUNG GALAXY S26 PLUS 256GB 5GMax Negocios + 29.90CONTADO</v>
      </c>
      <c r="B82" s="19" t="str">
        <f>precio_reno_porta!A83</f>
        <v>Corriente</v>
      </c>
      <c r="C82" s="19" t="str">
        <f>precio_reno_porta!B83</f>
        <v>5G</v>
      </c>
      <c r="D82" s="19" t="str">
        <f>precio_reno_porta!C83</f>
        <v>SAMSUNG</v>
      </c>
      <c r="E82" s="19" t="str">
        <f>precio_reno_porta!D83</f>
        <v>SAMSUNG GALAXY S26 PLUS 256GB 5G</v>
      </c>
      <c r="F82" s="75">
        <f>precio_reno_porta!E83</f>
        <v>6039</v>
      </c>
      <c r="G82" s="19" t="str">
        <f>precio_reno_porta!F83</f>
        <v>Android</v>
      </c>
      <c r="H82" t="s">
        <v>187</v>
      </c>
      <c r="I82" s="68" t="s">
        <v>37</v>
      </c>
      <c r="J82" s="68">
        <f>precio_reno_porta!G83</f>
        <v>5589</v>
      </c>
    </row>
    <row r="83" spans="1:10" x14ac:dyDescent="0.3">
      <c r="A83" t="str">
        <f t="shared" si="1"/>
        <v>SAMSUNG GALAXY S26 ULTRA 256GB 5GMax Negocios + 29.90CONTADO</v>
      </c>
      <c r="B83" s="19" t="str">
        <f>precio_reno_porta!A84</f>
        <v>Corriente</v>
      </c>
      <c r="C83" s="19" t="str">
        <f>precio_reno_porta!B84</f>
        <v>5G</v>
      </c>
      <c r="D83" s="19" t="str">
        <f>precio_reno_porta!C84</f>
        <v>SAMSUNG</v>
      </c>
      <c r="E83" s="19" t="str">
        <f>precio_reno_porta!D84</f>
        <v>SAMSUNG GALAXY S26 ULTRA 256GB 5G</v>
      </c>
      <c r="F83" s="75">
        <f>precio_reno_porta!E84</f>
        <v>7039</v>
      </c>
      <c r="G83" s="19" t="str">
        <f>precio_reno_porta!F84</f>
        <v>Android</v>
      </c>
      <c r="H83" t="s">
        <v>187</v>
      </c>
      <c r="I83" s="68" t="s">
        <v>37</v>
      </c>
      <c r="J83" s="68">
        <f>precio_reno_porta!G84</f>
        <v>6519</v>
      </c>
    </row>
    <row r="84" spans="1:10" x14ac:dyDescent="0.3">
      <c r="A84" t="str">
        <f t="shared" si="1"/>
        <v>SAMSUNG GALAXY S26FE 256GB 5GMax Negocios + 29.90CONTADO</v>
      </c>
      <c r="B84" s="19" t="str">
        <f>precio_reno_porta!A85</f>
        <v>Corriente</v>
      </c>
      <c r="C84" s="19" t="str">
        <f>precio_reno_porta!B85</f>
        <v>5G</v>
      </c>
      <c r="D84" s="19" t="str">
        <f>precio_reno_porta!C85</f>
        <v>SAMSUNG</v>
      </c>
      <c r="E84" s="19" t="str">
        <f>precio_reno_porta!D85</f>
        <v>SAMSUNG GALAXY S26FE 256GB 5G</v>
      </c>
      <c r="F84" s="75">
        <f>precio_reno_porta!E85</f>
        <v>3999</v>
      </c>
      <c r="G84" s="19" t="str">
        <f>precio_reno_porta!F85</f>
        <v>Android</v>
      </c>
      <c r="H84" t="s">
        <v>187</v>
      </c>
      <c r="I84" s="68" t="s">
        <v>37</v>
      </c>
      <c r="J84" s="68">
        <f>precio_reno_porta!G85</f>
        <v>3699</v>
      </c>
    </row>
    <row r="85" spans="1:10" x14ac:dyDescent="0.3">
      <c r="A85" t="str">
        <f t="shared" si="1"/>
        <v>SAMSUNG GALAXY Z FLIP 7 256GB 5GMax Negocios + 29.90CONTADO</v>
      </c>
      <c r="B85" s="19" t="str">
        <f>precio_reno_porta!A86</f>
        <v>Corriente</v>
      </c>
      <c r="C85" s="19" t="str">
        <f>precio_reno_porta!B86</f>
        <v>5G</v>
      </c>
      <c r="D85" s="19" t="str">
        <f>precio_reno_porta!C86</f>
        <v>SAMSUNG</v>
      </c>
      <c r="E85" s="19" t="str">
        <f>precio_reno_porta!D86</f>
        <v>SAMSUNG GALAXY Z FLIP 7 256GB 5G</v>
      </c>
      <c r="F85" s="75">
        <f>precio_reno_porta!E86</f>
        <v>5279</v>
      </c>
      <c r="G85" s="19" t="str">
        <f>precio_reno_porta!F86</f>
        <v>Android</v>
      </c>
      <c r="H85" t="s">
        <v>187</v>
      </c>
      <c r="I85" s="68" t="s">
        <v>37</v>
      </c>
      <c r="J85" s="68">
        <f>precio_reno_porta!G86</f>
        <v>4889</v>
      </c>
    </row>
    <row r="86" spans="1:10" x14ac:dyDescent="0.3">
      <c r="A86" t="str">
        <f t="shared" si="1"/>
        <v>SAMSUNG GALAXY Z FLIP 7 FE 128GB 5GMax Negocios + 29.90CONTADO</v>
      </c>
      <c r="B86" s="19" t="str">
        <f>precio_reno_porta!A87</f>
        <v>Corriente</v>
      </c>
      <c r="C86" s="19" t="str">
        <f>precio_reno_porta!B87</f>
        <v>5G</v>
      </c>
      <c r="D86" s="19" t="str">
        <f>precio_reno_porta!C87</f>
        <v>SAMSUNG</v>
      </c>
      <c r="E86" s="19" t="str">
        <f>precio_reno_porta!D87</f>
        <v>SAMSUNG GALAXY Z FLIP 7 FE 128GB 5G</v>
      </c>
      <c r="F86" s="75">
        <f>precio_reno_porta!E87</f>
        <v>3929</v>
      </c>
      <c r="G86" s="19" t="str">
        <f>precio_reno_porta!F87</f>
        <v>Android</v>
      </c>
      <c r="H86" t="s">
        <v>187</v>
      </c>
      <c r="I86" s="68" t="s">
        <v>37</v>
      </c>
      <c r="J86" s="68">
        <f>precio_reno_porta!G87</f>
        <v>3639</v>
      </c>
    </row>
    <row r="87" spans="1:10" x14ac:dyDescent="0.3">
      <c r="A87" t="str">
        <f t="shared" si="1"/>
        <v>SAMSUNG GALAXY Z FOLD 5 256GBMax Negocios + 29.90CONTADO</v>
      </c>
      <c r="B87" s="19" t="str">
        <f>precio_reno_porta!A88</f>
        <v>Corriente</v>
      </c>
      <c r="C87" s="19" t="str">
        <f>precio_reno_porta!B88</f>
        <v>5G</v>
      </c>
      <c r="D87" s="19" t="str">
        <f>precio_reno_porta!C88</f>
        <v>SAMSUNG</v>
      </c>
      <c r="E87" s="19" t="str">
        <f>precio_reno_porta!D88</f>
        <v>SAMSUNG GALAXY Z FOLD 5 256GB</v>
      </c>
      <c r="F87" s="75">
        <f>precio_reno_porta!E88</f>
        <v>9299</v>
      </c>
      <c r="G87" s="19" t="str">
        <f>precio_reno_porta!F88</f>
        <v>Android</v>
      </c>
      <c r="H87" t="s">
        <v>187</v>
      </c>
      <c r="I87" s="68" t="s">
        <v>37</v>
      </c>
      <c r="J87" s="68">
        <f>precio_reno_porta!G88</f>
        <v>8609</v>
      </c>
    </row>
    <row r="88" spans="1:10" x14ac:dyDescent="0.3">
      <c r="A88" t="str">
        <f t="shared" si="1"/>
        <v>SAMSUNG GALAXY Z FOLD 7 512GB 5GMax Negocios + 29.90CONTADO</v>
      </c>
      <c r="B88" s="19" t="str">
        <f>precio_reno_porta!A89</f>
        <v>Corriente</v>
      </c>
      <c r="C88" s="19" t="str">
        <f>precio_reno_porta!B89</f>
        <v>5G</v>
      </c>
      <c r="D88" s="19" t="str">
        <f>precio_reno_porta!C89</f>
        <v>SAMSUNG</v>
      </c>
      <c r="E88" s="19" t="str">
        <f>precio_reno_porta!D89</f>
        <v>SAMSUNG GALAXY Z FOLD 7 512GB 5G</v>
      </c>
      <c r="F88" s="75">
        <f>precio_reno_porta!E89</f>
        <v>9739</v>
      </c>
      <c r="G88" s="19" t="str">
        <f>precio_reno_porta!F89</f>
        <v>Android</v>
      </c>
      <c r="H88" t="s">
        <v>187</v>
      </c>
      <c r="I88" s="68" t="s">
        <v>37</v>
      </c>
      <c r="J88" s="68">
        <f>precio_reno_porta!G89</f>
        <v>9019</v>
      </c>
    </row>
    <row r="89" spans="1:10" x14ac:dyDescent="0.3">
      <c r="A89" t="str">
        <f t="shared" si="1"/>
        <v>VIVO V60 LITE 256GB 5GMax Negocios + 29.90CONTADO</v>
      </c>
      <c r="B89" s="19" t="str">
        <f>precio_reno_porta!A90</f>
        <v>Corriente</v>
      </c>
      <c r="C89" s="19" t="str">
        <f>precio_reno_porta!B90</f>
        <v>5G</v>
      </c>
      <c r="D89" s="19" t="str">
        <f>precio_reno_porta!C90</f>
        <v>VIVO</v>
      </c>
      <c r="E89" s="19" t="str">
        <f>precio_reno_porta!D90</f>
        <v>VIVO V60 LITE 256GB 5G</v>
      </c>
      <c r="F89" s="75">
        <f>precio_reno_porta!E90</f>
        <v>1729</v>
      </c>
      <c r="G89" s="19" t="str">
        <f>precio_reno_porta!F90</f>
        <v>Android</v>
      </c>
      <c r="H89" t="s">
        <v>187</v>
      </c>
      <c r="I89" s="68" t="s">
        <v>37</v>
      </c>
      <c r="J89" s="68">
        <f>precio_reno_porta!G90</f>
        <v>1599</v>
      </c>
    </row>
    <row r="90" spans="1:10" x14ac:dyDescent="0.3">
      <c r="A90" t="str">
        <f t="shared" si="1"/>
        <v>VIVO V70 512GB 5GMax Negocios + 29.90CONTADO</v>
      </c>
      <c r="B90" s="19" t="str">
        <f>precio_reno_porta!A91</f>
        <v>Corriente</v>
      </c>
      <c r="C90" s="19" t="str">
        <f>precio_reno_porta!B91</f>
        <v>5G</v>
      </c>
      <c r="D90" s="19" t="str">
        <f>precio_reno_porta!C91</f>
        <v>VIVO</v>
      </c>
      <c r="E90" s="19" t="str">
        <f>precio_reno_porta!D91</f>
        <v>VIVO V70 512GB 5G</v>
      </c>
      <c r="F90" s="75">
        <f>precio_reno_porta!E91</f>
        <v>3069</v>
      </c>
      <c r="G90" s="19" t="str">
        <f>precio_reno_porta!F91</f>
        <v>Android</v>
      </c>
      <c r="H90" t="s">
        <v>187</v>
      </c>
      <c r="I90" s="68" t="s">
        <v>37</v>
      </c>
      <c r="J90" s="68">
        <f>precio_reno_porta!G91</f>
        <v>2839</v>
      </c>
    </row>
    <row r="91" spans="1:10" x14ac:dyDescent="0.3">
      <c r="A91" t="str">
        <f t="shared" si="1"/>
        <v>VIVO V70FE 256GB 5GMax Negocios + 29.90CONTADO</v>
      </c>
      <c r="B91" s="19" t="str">
        <f>precio_reno_porta!A92</f>
        <v>Corriente</v>
      </c>
      <c r="C91" s="19" t="str">
        <f>precio_reno_porta!B92</f>
        <v>5G</v>
      </c>
      <c r="D91" s="19" t="str">
        <f>precio_reno_porta!C92</f>
        <v>VIVO</v>
      </c>
      <c r="E91" s="19" t="str">
        <f>precio_reno_porta!D92</f>
        <v>VIVO V70FE 256GB 5G</v>
      </c>
      <c r="F91" s="75">
        <f>precio_reno_porta!E92</f>
        <v>2609</v>
      </c>
      <c r="G91" s="19" t="str">
        <f>precio_reno_porta!F92</f>
        <v>Android</v>
      </c>
      <c r="H91" t="s">
        <v>187</v>
      </c>
      <c r="I91" s="68" t="s">
        <v>37</v>
      </c>
      <c r="J91" s="68">
        <f>precio_reno_porta!G92</f>
        <v>2409</v>
      </c>
    </row>
    <row r="92" spans="1:10" x14ac:dyDescent="0.3">
      <c r="A92" t="str">
        <f t="shared" si="1"/>
        <v>VIVO X300 PRO 512GB 5GMax Negocios + 29.90CONTADO</v>
      </c>
      <c r="B92" s="19" t="str">
        <f>precio_reno_porta!A93</f>
        <v>Corriente</v>
      </c>
      <c r="C92" s="19" t="str">
        <f>precio_reno_porta!B93</f>
        <v>5G</v>
      </c>
      <c r="D92" s="19" t="str">
        <f>precio_reno_porta!C93</f>
        <v>VIVO</v>
      </c>
      <c r="E92" s="19" t="str">
        <f>precio_reno_porta!D93</f>
        <v>VIVO X300 PRO 512GB 5G</v>
      </c>
      <c r="F92" s="75">
        <f>precio_reno_porta!E93</f>
        <v>6219</v>
      </c>
      <c r="G92" s="19" t="str">
        <f>precio_reno_porta!F93</f>
        <v>Android</v>
      </c>
      <c r="H92" t="s">
        <v>187</v>
      </c>
      <c r="I92" s="68" t="s">
        <v>37</v>
      </c>
      <c r="J92" s="68">
        <f>precio_reno_porta!G93</f>
        <v>5759</v>
      </c>
    </row>
    <row r="93" spans="1:10" x14ac:dyDescent="0.3">
      <c r="A93" t="str">
        <f t="shared" si="1"/>
        <v>VIVO Y04 128GBMax Negocios + 29.90CONTADO</v>
      </c>
      <c r="B93" s="19" t="str">
        <f>precio_reno_porta!A94</f>
        <v>Corriente</v>
      </c>
      <c r="C93" s="19" t="str">
        <f>precio_reno_porta!B94</f>
        <v>4G</v>
      </c>
      <c r="D93" s="19" t="str">
        <f>precio_reno_porta!C94</f>
        <v>VIVO</v>
      </c>
      <c r="E93" s="19" t="str">
        <f>precio_reno_porta!D94</f>
        <v>VIVO Y04 128GB</v>
      </c>
      <c r="F93" s="75">
        <f>precio_reno_porta!E94</f>
        <v>489</v>
      </c>
      <c r="G93" s="19" t="str">
        <f>precio_reno_porta!F94</f>
        <v>Android</v>
      </c>
      <c r="H93" t="s">
        <v>187</v>
      </c>
      <c r="I93" s="68" t="s">
        <v>37</v>
      </c>
      <c r="J93" s="68">
        <f>precio_reno_porta!G94</f>
        <v>449</v>
      </c>
    </row>
    <row r="94" spans="1:10" x14ac:dyDescent="0.3">
      <c r="A94" t="str">
        <f t="shared" si="1"/>
        <v>VIVO Y11 128GB 5GMax Negocios + 29.90CONTADO</v>
      </c>
      <c r="B94" s="19" t="str">
        <f>precio_reno_porta!A95</f>
        <v>Corriente</v>
      </c>
      <c r="C94" s="19" t="str">
        <f>precio_reno_porta!B95</f>
        <v>5G</v>
      </c>
      <c r="D94" s="19" t="str">
        <f>precio_reno_porta!C95</f>
        <v>VIVO</v>
      </c>
      <c r="E94" s="19" t="str">
        <f>precio_reno_porta!D95</f>
        <v>VIVO Y11 128GB 5G</v>
      </c>
      <c r="F94" s="75">
        <f>precio_reno_porta!E95</f>
        <v>819</v>
      </c>
      <c r="G94" s="19" t="str">
        <f>precio_reno_porta!F95</f>
        <v>Android</v>
      </c>
      <c r="H94" t="s">
        <v>187</v>
      </c>
      <c r="I94" s="68" t="s">
        <v>37</v>
      </c>
      <c r="J94" s="68">
        <f>precio_reno_porta!G95</f>
        <v>759</v>
      </c>
    </row>
    <row r="95" spans="1:10" x14ac:dyDescent="0.3">
      <c r="A95" t="str">
        <f t="shared" si="1"/>
        <v>VIVO Y21 256GB 5GMax Negocios + 29.90CONTADO</v>
      </c>
      <c r="B95" s="19" t="str">
        <f>precio_reno_porta!A96</f>
        <v>Corriente</v>
      </c>
      <c r="C95" s="19" t="str">
        <f>precio_reno_porta!B96</f>
        <v>5G</v>
      </c>
      <c r="D95" s="19" t="str">
        <f>precio_reno_porta!C96</f>
        <v>VIVO</v>
      </c>
      <c r="E95" s="19" t="str">
        <f>precio_reno_porta!D96</f>
        <v>VIVO Y21 256GB 5G</v>
      </c>
      <c r="F95" s="75">
        <f>precio_reno_porta!E96</f>
        <v>1029</v>
      </c>
      <c r="G95" s="19" t="str">
        <f>precio_reno_porta!F96</f>
        <v>Android</v>
      </c>
      <c r="H95" t="s">
        <v>187</v>
      </c>
      <c r="I95" s="68" t="s">
        <v>37</v>
      </c>
      <c r="J95" s="68">
        <f>precio_reno_porta!G96</f>
        <v>959</v>
      </c>
    </row>
    <row r="96" spans="1:10" x14ac:dyDescent="0.3">
      <c r="A96" t="str">
        <f t="shared" si="1"/>
        <v>VIVO Y21D 256GBMax Negocios + 29.90CONTADO</v>
      </c>
      <c r="B96" s="19" t="str">
        <f>precio_reno_porta!A97</f>
        <v>Corriente</v>
      </c>
      <c r="C96" s="19" t="str">
        <f>precio_reno_porta!B97</f>
        <v>4G</v>
      </c>
      <c r="D96" s="19" t="str">
        <f>precio_reno_porta!C97</f>
        <v>VIVO</v>
      </c>
      <c r="E96" s="19" t="str">
        <f>precio_reno_porta!D97</f>
        <v>VIVO Y21D 256GB</v>
      </c>
      <c r="F96" s="75">
        <f>precio_reno_porta!E97</f>
        <v>849</v>
      </c>
      <c r="G96" s="19" t="str">
        <f>precio_reno_porta!F97</f>
        <v>Android</v>
      </c>
      <c r="H96" t="s">
        <v>187</v>
      </c>
      <c r="I96" s="68" t="s">
        <v>37</v>
      </c>
      <c r="J96" s="68">
        <f>precio_reno_porta!G97</f>
        <v>779</v>
      </c>
    </row>
    <row r="97" spans="1:10" x14ac:dyDescent="0.3">
      <c r="A97" t="str">
        <f t="shared" si="1"/>
        <v>VIVO Y31 256GB 5GMax Negocios + 29.90CONTADO</v>
      </c>
      <c r="B97" s="19" t="str">
        <f>precio_reno_porta!A98</f>
        <v>Corriente</v>
      </c>
      <c r="C97" s="19" t="str">
        <f>precio_reno_porta!B98</f>
        <v>5G</v>
      </c>
      <c r="D97" s="19" t="str">
        <f>precio_reno_porta!C98</f>
        <v>VIVO</v>
      </c>
      <c r="E97" s="19" t="str">
        <f>precio_reno_porta!D98</f>
        <v>VIVO Y31 256GB 5G</v>
      </c>
      <c r="F97" s="75">
        <f>precio_reno_porta!E98</f>
        <v>1309</v>
      </c>
      <c r="G97" s="19" t="str">
        <f>precio_reno_porta!F98</f>
        <v>Android</v>
      </c>
      <c r="H97" t="s">
        <v>187</v>
      </c>
      <c r="I97" s="68" t="s">
        <v>37</v>
      </c>
      <c r="J97" s="68">
        <f>precio_reno_porta!G98</f>
        <v>1209</v>
      </c>
    </row>
    <row r="98" spans="1:10" x14ac:dyDescent="0.3">
      <c r="A98" t="str">
        <f t="shared" si="1"/>
        <v>VIVO Y31 256GB 5G NEWMax Negocios + 29.90CONTADO</v>
      </c>
      <c r="B98" s="19" t="str">
        <f>precio_reno_porta!A99</f>
        <v>Corriente</v>
      </c>
      <c r="C98" s="19" t="str">
        <f>precio_reno_porta!B99</f>
        <v>5G</v>
      </c>
      <c r="D98" s="19" t="str">
        <f>precio_reno_porta!C99</f>
        <v>VIVO</v>
      </c>
      <c r="E98" s="19" t="str">
        <f>precio_reno_porta!D99</f>
        <v>VIVO Y31 256GB 5G NEW</v>
      </c>
      <c r="F98" s="75">
        <f>precio_reno_porta!E99</f>
        <v>1289</v>
      </c>
      <c r="G98" s="19" t="str">
        <f>precio_reno_porta!F99</f>
        <v>Android</v>
      </c>
      <c r="H98" t="s">
        <v>187</v>
      </c>
      <c r="I98" s="68" t="s">
        <v>37</v>
      </c>
      <c r="J98" s="68">
        <f>precio_reno_porta!G99</f>
        <v>1189</v>
      </c>
    </row>
    <row r="99" spans="1:10" x14ac:dyDescent="0.3">
      <c r="A99" t="str">
        <f t="shared" si="1"/>
        <v>XIAOMI 14T 512GB 5GMax Negocios + 29.90CONTADO</v>
      </c>
      <c r="B99" s="19" t="str">
        <f>precio_reno_porta!A100</f>
        <v>Corriente</v>
      </c>
      <c r="C99" s="19" t="str">
        <f>precio_reno_porta!B100</f>
        <v>5G</v>
      </c>
      <c r="D99" s="19" t="str">
        <f>precio_reno_porta!C100</f>
        <v>XIAOMI</v>
      </c>
      <c r="E99" s="19" t="str">
        <f>precio_reno_porta!D100</f>
        <v>XIAOMI 14T 512GB 5G</v>
      </c>
      <c r="F99" s="75">
        <f>precio_reno_porta!E100</f>
        <v>2659</v>
      </c>
      <c r="G99" s="19" t="str">
        <f>precio_reno_porta!F100</f>
        <v>Android</v>
      </c>
      <c r="H99" t="s">
        <v>187</v>
      </c>
      <c r="I99" s="68" t="s">
        <v>37</v>
      </c>
      <c r="J99" s="68">
        <f>precio_reno_porta!G100</f>
        <v>2459</v>
      </c>
    </row>
    <row r="100" spans="1:10" x14ac:dyDescent="0.3">
      <c r="A100" t="str">
        <f t="shared" si="1"/>
        <v>XIAOMI 15T 512GB 5GMax Negocios + 29.90CONTADO</v>
      </c>
      <c r="B100" s="19" t="str">
        <f>precio_reno_porta!A101</f>
        <v>Corriente</v>
      </c>
      <c r="C100" s="19" t="str">
        <f>precio_reno_porta!B101</f>
        <v>5G</v>
      </c>
      <c r="D100" s="19" t="str">
        <f>precio_reno_porta!C101</f>
        <v>XIAOMI</v>
      </c>
      <c r="E100" s="19" t="str">
        <f>precio_reno_porta!D101</f>
        <v>XIAOMI 15T 512GB 5G</v>
      </c>
      <c r="F100" s="75">
        <f>precio_reno_porta!E101</f>
        <v>2569</v>
      </c>
      <c r="G100" s="19" t="str">
        <f>precio_reno_porta!F101</f>
        <v>Android</v>
      </c>
      <c r="H100" t="s">
        <v>187</v>
      </c>
      <c r="I100" s="68" t="s">
        <v>37</v>
      </c>
      <c r="J100" s="68">
        <f>precio_reno_porta!G101</f>
        <v>2379</v>
      </c>
    </row>
    <row r="101" spans="1:10" x14ac:dyDescent="0.3">
      <c r="A101" t="str">
        <f t="shared" si="1"/>
        <v>XIAOMI 15T PRO 512GB 5GMax Negocios + 29.90CONTADO</v>
      </c>
      <c r="B101" s="19" t="str">
        <f>precio_reno_porta!A102</f>
        <v>Corriente</v>
      </c>
      <c r="C101" s="19" t="str">
        <f>precio_reno_porta!B102</f>
        <v>5G</v>
      </c>
      <c r="D101" s="19" t="str">
        <f>precio_reno_porta!C102</f>
        <v>XIAOMI</v>
      </c>
      <c r="E101" s="19" t="str">
        <f>precio_reno_porta!D102</f>
        <v>XIAOMI 15T PRO 512GB 5G</v>
      </c>
      <c r="F101" s="75">
        <f>precio_reno_porta!E102</f>
        <v>3619</v>
      </c>
      <c r="G101" s="19" t="str">
        <f>precio_reno_porta!F102</f>
        <v>Android</v>
      </c>
      <c r="H101" t="s">
        <v>187</v>
      </c>
      <c r="I101" s="68" t="s">
        <v>37</v>
      </c>
      <c r="J101" s="68">
        <f>precio_reno_porta!G102</f>
        <v>3349</v>
      </c>
    </row>
    <row r="102" spans="1:10" x14ac:dyDescent="0.3">
      <c r="A102" t="str">
        <f t="shared" si="1"/>
        <v>XIAOMI 17 ULTRA 512GB 5GMax Negocios + 29.90CONTADO</v>
      </c>
      <c r="B102" s="19" t="str">
        <f>precio_reno_porta!A103</f>
        <v>Corriente</v>
      </c>
      <c r="C102" s="19" t="str">
        <f>precio_reno_porta!B103</f>
        <v>5G</v>
      </c>
      <c r="D102" s="19" t="str">
        <f>precio_reno_porta!C103</f>
        <v>XIAOMI</v>
      </c>
      <c r="E102" s="19" t="str">
        <f>precio_reno_porta!D103</f>
        <v>XIAOMI 17 ULTRA 512GB 5G</v>
      </c>
      <c r="F102" s="75">
        <f>precio_reno_porta!E103</f>
        <v>6169</v>
      </c>
      <c r="G102" s="19" t="str">
        <f>precio_reno_porta!F103</f>
        <v>Android</v>
      </c>
      <c r="H102" t="s">
        <v>187</v>
      </c>
      <c r="I102" s="68" t="s">
        <v>37</v>
      </c>
      <c r="J102" s="68">
        <f>precio_reno_porta!G103</f>
        <v>5709</v>
      </c>
    </row>
    <row r="103" spans="1:10" x14ac:dyDescent="0.3">
      <c r="A103" t="str">
        <f t="shared" si="1"/>
        <v>XIAOMI 17T 512GB 5GMax Negocios + 29.90CONTADO</v>
      </c>
      <c r="B103" s="19" t="str">
        <f>precio_reno_porta!A104</f>
        <v>Corriente</v>
      </c>
      <c r="C103" s="19" t="str">
        <f>precio_reno_porta!B104</f>
        <v>5G</v>
      </c>
      <c r="D103" s="19" t="str">
        <f>precio_reno_porta!C104</f>
        <v>XIAOMI</v>
      </c>
      <c r="E103" s="19" t="str">
        <f>precio_reno_porta!D104</f>
        <v>XIAOMI 17T 512GB 5G</v>
      </c>
      <c r="F103" s="75">
        <f>precio_reno_porta!E104</f>
        <v>3089</v>
      </c>
      <c r="G103" s="19" t="str">
        <f>precio_reno_porta!F104</f>
        <v>Android</v>
      </c>
      <c r="H103" t="s">
        <v>187</v>
      </c>
      <c r="I103" s="68" t="s">
        <v>37</v>
      </c>
      <c r="J103" s="68">
        <f>precio_reno_porta!G104</f>
        <v>2859</v>
      </c>
    </row>
    <row r="104" spans="1:10" x14ac:dyDescent="0.3">
      <c r="A104" t="str">
        <f t="shared" si="1"/>
        <v>XIAOMI 17T PRO 512GB 5GMax Negocios + 29.90CONTADO</v>
      </c>
      <c r="B104" s="19" t="str">
        <f>precio_reno_porta!A105</f>
        <v>Corriente</v>
      </c>
      <c r="C104" s="19" t="str">
        <f>precio_reno_porta!B105</f>
        <v>5G</v>
      </c>
      <c r="D104" s="19" t="str">
        <f>precio_reno_porta!C105</f>
        <v>XIAOMI</v>
      </c>
      <c r="E104" s="19" t="str">
        <f>precio_reno_porta!D105</f>
        <v>XIAOMI 17T PRO 512GB 5G</v>
      </c>
      <c r="F104" s="75">
        <f>precio_reno_porta!E105</f>
        <v>3929</v>
      </c>
      <c r="G104" s="19" t="str">
        <f>precio_reno_porta!F105</f>
        <v>Android</v>
      </c>
      <c r="H104" t="s">
        <v>187</v>
      </c>
      <c r="I104" s="68" t="s">
        <v>37</v>
      </c>
      <c r="J104" s="68">
        <f>precio_reno_porta!G105</f>
        <v>3629</v>
      </c>
    </row>
    <row r="105" spans="1:10" x14ac:dyDescent="0.3">
      <c r="A105" t="str">
        <f t="shared" si="1"/>
        <v>XIAOMI REDMI 15 256GBMax Negocios + 29.90CONTADO</v>
      </c>
      <c r="B105" s="19" t="str">
        <f>precio_reno_porta!A106</f>
        <v>Corriente</v>
      </c>
      <c r="C105" s="19" t="str">
        <f>precio_reno_porta!B106</f>
        <v>4G</v>
      </c>
      <c r="D105" s="19" t="str">
        <f>precio_reno_porta!C106</f>
        <v>XIAOMI</v>
      </c>
      <c r="E105" s="19" t="str">
        <f>precio_reno_porta!D106</f>
        <v>XIAOMI REDMI 15 256GB</v>
      </c>
      <c r="F105" s="75">
        <f>precio_reno_porta!E106</f>
        <v>939</v>
      </c>
      <c r="G105" s="19" t="str">
        <f>precio_reno_porta!F106</f>
        <v>Android</v>
      </c>
      <c r="H105" t="s">
        <v>187</v>
      </c>
      <c r="I105" s="68" t="s">
        <v>37</v>
      </c>
      <c r="J105" s="68">
        <f>precio_reno_porta!G106</f>
        <v>869</v>
      </c>
    </row>
    <row r="106" spans="1:10" x14ac:dyDescent="0.3">
      <c r="A106" t="str">
        <f t="shared" si="1"/>
        <v>XIAOMI REDMI 15C 256GBMax Negocios + 29.90CONTADO</v>
      </c>
      <c r="B106" s="19" t="str">
        <f>precio_reno_porta!A107</f>
        <v>Corriente</v>
      </c>
      <c r="C106" s="19" t="str">
        <f>precio_reno_porta!B107</f>
        <v>4G</v>
      </c>
      <c r="D106" s="19" t="str">
        <f>precio_reno_porta!C107</f>
        <v>XIAOMI</v>
      </c>
      <c r="E106" s="19" t="str">
        <f>precio_reno_porta!D107</f>
        <v>XIAOMI REDMI 15C 256GB</v>
      </c>
      <c r="F106" s="75">
        <f>precio_reno_porta!E107</f>
        <v>709</v>
      </c>
      <c r="G106" s="19" t="str">
        <f>precio_reno_porta!F107</f>
        <v>Android</v>
      </c>
      <c r="H106" t="s">
        <v>187</v>
      </c>
      <c r="I106" s="68" t="s">
        <v>37</v>
      </c>
      <c r="J106" s="68">
        <f>precio_reno_porta!G107</f>
        <v>659</v>
      </c>
    </row>
    <row r="107" spans="1:10" x14ac:dyDescent="0.3">
      <c r="A107" t="str">
        <f t="shared" si="1"/>
        <v>XIAOMI REDMI A5 128GBMax Negocios + 29.90CONTADO</v>
      </c>
      <c r="B107" s="19" t="str">
        <f>precio_reno_porta!A108</f>
        <v>Corriente</v>
      </c>
      <c r="C107" s="19" t="str">
        <f>precio_reno_porta!B108</f>
        <v>4G</v>
      </c>
      <c r="D107" s="19" t="str">
        <f>precio_reno_porta!C108</f>
        <v>XIAOMI</v>
      </c>
      <c r="E107" s="19" t="str">
        <f>precio_reno_porta!D108</f>
        <v>XIAOMI REDMI A5 128GB</v>
      </c>
      <c r="F107" s="75">
        <f>precio_reno_porta!E108</f>
        <v>379</v>
      </c>
      <c r="G107" s="19" t="str">
        <f>precio_reno_porta!F108</f>
        <v>Android</v>
      </c>
      <c r="H107" t="s">
        <v>187</v>
      </c>
      <c r="I107" s="68" t="s">
        <v>37</v>
      </c>
      <c r="J107" s="68">
        <f>precio_reno_porta!G108</f>
        <v>349</v>
      </c>
    </row>
    <row r="108" spans="1:10" x14ac:dyDescent="0.3">
      <c r="A108" t="str">
        <f t="shared" si="1"/>
        <v>XIAOMI REDMI A7 PRO 128GBMax Negocios + 29.90CONTADO</v>
      </c>
      <c r="B108" s="19" t="str">
        <f>precio_reno_porta!A109</f>
        <v>Corriente</v>
      </c>
      <c r="C108" s="19" t="str">
        <f>precio_reno_porta!B109</f>
        <v>4G</v>
      </c>
      <c r="D108" s="19" t="str">
        <f>precio_reno_porta!C109</f>
        <v>XIAOMI</v>
      </c>
      <c r="E108" s="19" t="str">
        <f>precio_reno_porta!D109</f>
        <v>XIAOMI REDMI A7 PRO 128GB</v>
      </c>
      <c r="F108" s="75">
        <f>precio_reno_porta!E109</f>
        <v>489</v>
      </c>
      <c r="G108" s="19" t="str">
        <f>precio_reno_porta!F109</f>
        <v>Android</v>
      </c>
      <c r="H108" t="s">
        <v>187</v>
      </c>
      <c r="I108" s="68" t="s">
        <v>37</v>
      </c>
      <c r="J108" s="68">
        <f>precio_reno_porta!G109</f>
        <v>449</v>
      </c>
    </row>
    <row r="109" spans="1:10" x14ac:dyDescent="0.3">
      <c r="A109" t="str">
        <f t="shared" si="1"/>
        <v>XIAOMI REDMI NOTE 10 PRO 128GB SEMax Negocios + 29.90CONTADO</v>
      </c>
      <c r="B109" s="19" t="str">
        <f>precio_reno_porta!A110</f>
        <v>Corriente</v>
      </c>
      <c r="C109" s="19" t="str">
        <f>precio_reno_porta!B110</f>
        <v>4.5G</v>
      </c>
      <c r="D109" s="19" t="str">
        <f>precio_reno_porta!C110</f>
        <v>XIAOMI</v>
      </c>
      <c r="E109" s="19" t="str">
        <f>precio_reno_porta!D110</f>
        <v>XIAOMI REDMI NOTE 10 PRO 128GB SE</v>
      </c>
      <c r="F109" s="75">
        <f>precio_reno_porta!E110</f>
        <v>1369</v>
      </c>
      <c r="G109" s="19" t="str">
        <f>precio_reno_porta!F110</f>
        <v>Android</v>
      </c>
      <c r="H109" t="s">
        <v>187</v>
      </c>
      <c r="I109" s="68" t="s">
        <v>37</v>
      </c>
      <c r="J109" s="68">
        <f>precio_reno_porta!G110</f>
        <v>1269</v>
      </c>
    </row>
    <row r="110" spans="1:10" x14ac:dyDescent="0.3">
      <c r="A110" t="str">
        <f t="shared" si="1"/>
        <v>XIAOMI REDMI NOTE 12 PRO PLUS 256GB 5GMax Negocios + 29.90CONTADO</v>
      </c>
      <c r="B110" s="19" t="str">
        <f>precio_reno_porta!A111</f>
        <v>Corriente</v>
      </c>
      <c r="C110" s="19" t="str">
        <f>precio_reno_porta!B111</f>
        <v>5G</v>
      </c>
      <c r="D110" s="19" t="str">
        <f>precio_reno_porta!C111</f>
        <v>XIAOMI</v>
      </c>
      <c r="E110" s="19" t="str">
        <f>precio_reno_porta!D111</f>
        <v>XIAOMI REDMI NOTE 12 PRO PLUS 256GB 5G</v>
      </c>
      <c r="F110" s="75">
        <f>precio_reno_porta!E111</f>
        <v>2039</v>
      </c>
      <c r="G110" s="19" t="str">
        <f>precio_reno_porta!F111</f>
        <v>Android</v>
      </c>
      <c r="H110" t="s">
        <v>187</v>
      </c>
      <c r="I110" s="68" t="s">
        <v>37</v>
      </c>
      <c r="J110" s="68">
        <f>precio_reno_porta!G111</f>
        <v>1889</v>
      </c>
    </row>
    <row r="111" spans="1:10" x14ac:dyDescent="0.3">
      <c r="A111" t="str">
        <f t="shared" si="1"/>
        <v>XIAOMI REDMI NOTE 15 256GB 5GMax Negocios + 29.90CONTADO</v>
      </c>
      <c r="B111" s="19" t="str">
        <f>precio_reno_porta!A112</f>
        <v>Corriente</v>
      </c>
      <c r="C111" s="19" t="str">
        <f>precio_reno_porta!B112</f>
        <v>5G</v>
      </c>
      <c r="D111" s="19" t="str">
        <f>precio_reno_porta!C112</f>
        <v>XIAOMI</v>
      </c>
      <c r="E111" s="19" t="str">
        <f>precio_reno_porta!D112</f>
        <v>XIAOMI REDMI NOTE 15 256GB 5G</v>
      </c>
      <c r="F111" s="75">
        <f>precio_reno_porta!E112</f>
        <v>1109</v>
      </c>
      <c r="G111" s="19" t="str">
        <f>precio_reno_porta!F112</f>
        <v>Android</v>
      </c>
      <c r="H111" t="s">
        <v>187</v>
      </c>
      <c r="I111" s="68" t="s">
        <v>37</v>
      </c>
      <c r="J111" s="68">
        <f>precio_reno_porta!G112</f>
        <v>1029</v>
      </c>
    </row>
    <row r="112" spans="1:10" x14ac:dyDescent="0.3">
      <c r="A112" t="str">
        <f t="shared" si="1"/>
        <v>XIAOMI REDMI NOTE 15 PRO 512GB 5GMax Negocios + 29.90CONTADO</v>
      </c>
      <c r="B112" s="19" t="str">
        <f>precio_reno_porta!A113</f>
        <v>Corriente</v>
      </c>
      <c r="C112" s="19" t="str">
        <f>precio_reno_porta!B113</f>
        <v>5G</v>
      </c>
      <c r="D112" s="19" t="str">
        <f>precio_reno_porta!C113</f>
        <v>XIAOMI</v>
      </c>
      <c r="E112" s="19" t="str">
        <f>precio_reno_porta!D113</f>
        <v>XIAOMI REDMI NOTE 15 PRO 512GB 5G</v>
      </c>
      <c r="F112" s="75">
        <f>precio_reno_porta!E113</f>
        <v>1659</v>
      </c>
      <c r="G112" s="19" t="str">
        <f>precio_reno_porta!F113</f>
        <v>Android</v>
      </c>
      <c r="H112" t="s">
        <v>187</v>
      </c>
      <c r="I112" s="68" t="s">
        <v>37</v>
      </c>
      <c r="J112" s="68">
        <f>precio_reno_porta!G113</f>
        <v>1539</v>
      </c>
    </row>
    <row r="113" spans="1:10" x14ac:dyDescent="0.3">
      <c r="A113" t="str">
        <f t="shared" si="1"/>
        <v>XIAOMI REDMI NOTE 15 PRO PLUS 512GB 5GMax Negocios + 29.90CONTADO</v>
      </c>
      <c r="B113" s="19" t="str">
        <f>precio_reno_porta!A114</f>
        <v>Corriente</v>
      </c>
      <c r="C113" s="19" t="str">
        <f>precio_reno_porta!B114</f>
        <v>5G</v>
      </c>
      <c r="D113" s="19" t="str">
        <f>precio_reno_porta!C114</f>
        <v>XIAOMI</v>
      </c>
      <c r="E113" s="19" t="str">
        <f>precio_reno_porta!D114</f>
        <v>XIAOMI REDMI NOTE 15 PRO PLUS 512GB 5G</v>
      </c>
      <c r="F113" s="75">
        <f>precio_reno_porta!E114</f>
        <v>1879</v>
      </c>
      <c r="G113" s="19" t="str">
        <f>precio_reno_porta!F114</f>
        <v>Android</v>
      </c>
      <c r="H113" t="s">
        <v>187</v>
      </c>
      <c r="I113" s="68" t="s">
        <v>37</v>
      </c>
      <c r="J113" s="68">
        <f>precio_reno_porta!G114</f>
        <v>1739</v>
      </c>
    </row>
    <row r="114" spans="1:10" x14ac:dyDescent="0.3">
      <c r="A114" t="str">
        <f t="shared" si="1"/>
        <v>ZTE BLADE A36 64GBMax Negocios + 29.90CONTADO</v>
      </c>
      <c r="B114" s="19" t="str">
        <f>precio_reno_porta!A115</f>
        <v>Corriente</v>
      </c>
      <c r="C114" s="19" t="str">
        <f>precio_reno_porta!B115</f>
        <v>4G</v>
      </c>
      <c r="D114" s="19" t="str">
        <f>precio_reno_porta!C115</f>
        <v>ZTE</v>
      </c>
      <c r="E114" s="19" t="str">
        <f>precio_reno_porta!D115</f>
        <v>ZTE BLADE A36 64GB</v>
      </c>
      <c r="F114" s="75">
        <f>precio_reno_porta!E115</f>
        <v>439</v>
      </c>
      <c r="G114" s="19" t="str">
        <f>precio_reno_porta!F115</f>
        <v>Android</v>
      </c>
      <c r="H114" t="s">
        <v>187</v>
      </c>
      <c r="I114" s="68" t="s">
        <v>37</v>
      </c>
      <c r="J114" s="68">
        <f>precio_reno_porta!G115</f>
        <v>409</v>
      </c>
    </row>
    <row r="115" spans="1:10" x14ac:dyDescent="0.3">
      <c r="A115" t="str">
        <f t="shared" si="1"/>
        <v>ZTE BLADE A56 PRO 128GBMax Negocios + 29.90CONTADO</v>
      </c>
      <c r="B115" s="19" t="str">
        <f>precio_reno_porta!A116</f>
        <v>Corriente</v>
      </c>
      <c r="C115" s="19" t="str">
        <f>precio_reno_porta!B116</f>
        <v>4G</v>
      </c>
      <c r="D115" s="19" t="str">
        <f>precio_reno_porta!C116</f>
        <v>ZTE</v>
      </c>
      <c r="E115" s="19" t="str">
        <f>precio_reno_porta!D116</f>
        <v>ZTE BLADE A56 PRO 128GB</v>
      </c>
      <c r="F115" s="75">
        <f>precio_reno_porta!E116</f>
        <v>439</v>
      </c>
      <c r="G115" s="19" t="str">
        <f>precio_reno_porta!F116</f>
        <v>Android</v>
      </c>
      <c r="H115" t="s">
        <v>187</v>
      </c>
      <c r="I115" s="68" t="s">
        <v>37</v>
      </c>
      <c r="J115" s="68">
        <f>precio_reno_porta!G116</f>
        <v>409</v>
      </c>
    </row>
    <row r="116" spans="1:10" x14ac:dyDescent="0.3">
      <c r="A116" t="str">
        <f t="shared" si="1"/>
        <v>ZTE BLADE A57 PRO 128GBMax Negocios + 29.90CONTADO</v>
      </c>
      <c r="B116" s="19" t="str">
        <f>precio_reno_porta!A117</f>
        <v>Corriente</v>
      </c>
      <c r="C116" s="19" t="str">
        <f>precio_reno_porta!B117</f>
        <v>4G</v>
      </c>
      <c r="D116" s="19" t="str">
        <f>precio_reno_porta!C117</f>
        <v>ZTE</v>
      </c>
      <c r="E116" s="19" t="str">
        <f>precio_reno_porta!D117</f>
        <v>ZTE BLADE A57 PRO 128GB</v>
      </c>
      <c r="F116" s="75">
        <f>precio_reno_porta!E117</f>
        <v>559</v>
      </c>
      <c r="G116" s="19" t="str">
        <f>precio_reno_porta!F117</f>
        <v>Android</v>
      </c>
      <c r="H116" t="s">
        <v>187</v>
      </c>
      <c r="I116" s="68" t="s">
        <v>37</v>
      </c>
      <c r="J116" s="68">
        <f>precio_reno_porta!G117</f>
        <v>519</v>
      </c>
    </row>
    <row r="117" spans="1:10" x14ac:dyDescent="0.3">
      <c r="A117" t="str">
        <f t="shared" si="1"/>
        <v>ZTE BLADE A76 256GB 5GMax Negocios + 29.90CONTADO</v>
      </c>
      <c r="B117" s="19" t="str">
        <f>precio_reno_porta!A118</f>
        <v>Corriente</v>
      </c>
      <c r="C117" s="19" t="str">
        <f>precio_reno_porta!B118</f>
        <v>5G</v>
      </c>
      <c r="D117" s="19" t="str">
        <f>precio_reno_porta!C118</f>
        <v>ZTE</v>
      </c>
      <c r="E117" s="19" t="str">
        <f>precio_reno_porta!D118</f>
        <v>ZTE BLADE A76 256GB 5G</v>
      </c>
      <c r="F117" s="75">
        <f>precio_reno_porta!E118</f>
        <v>709</v>
      </c>
      <c r="G117" s="19" t="str">
        <f>precio_reno_porta!F118</f>
        <v>Android</v>
      </c>
      <c r="H117" t="s">
        <v>187</v>
      </c>
      <c r="I117" s="68" t="s">
        <v>37</v>
      </c>
      <c r="J117" s="68">
        <f>precio_reno_porta!G118</f>
        <v>659</v>
      </c>
    </row>
    <row r="118" spans="1:10" x14ac:dyDescent="0.3">
      <c r="A118" t="str">
        <f t="shared" si="1"/>
        <v>ZTE BLADE V70 MAX 256GBMax Negocios + 29.90CONTADO</v>
      </c>
      <c r="B118" s="19" t="str">
        <f>precio_reno_porta!A119</f>
        <v>Corriente</v>
      </c>
      <c r="C118" s="19" t="str">
        <f>precio_reno_porta!B119</f>
        <v>4G</v>
      </c>
      <c r="D118" s="19" t="str">
        <f>precio_reno_porta!C119</f>
        <v>ZTE</v>
      </c>
      <c r="E118" s="19" t="str">
        <f>precio_reno_porta!D119</f>
        <v>ZTE BLADE V70 MAX 256GB</v>
      </c>
      <c r="F118" s="75">
        <f>precio_reno_porta!E119</f>
        <v>599</v>
      </c>
      <c r="G118" s="19" t="str">
        <f>precio_reno_porta!F119</f>
        <v>Android</v>
      </c>
      <c r="H118" t="s">
        <v>187</v>
      </c>
      <c r="I118" s="68" t="s">
        <v>37</v>
      </c>
      <c r="J118" s="68">
        <f>precio_reno_porta!G119</f>
        <v>549</v>
      </c>
    </row>
    <row r="119" spans="1:10" x14ac:dyDescent="0.3">
      <c r="A119" t="str">
        <f t="shared" si="1"/>
        <v>ZTE NUBIA AIR 256GB 5GMax Negocios + 29.90CONTADO</v>
      </c>
      <c r="B119" s="19" t="str">
        <f>precio_reno_porta!A120</f>
        <v>Corriente</v>
      </c>
      <c r="C119" s="19" t="str">
        <f>precio_reno_porta!B120</f>
        <v>5G</v>
      </c>
      <c r="D119" s="19" t="str">
        <f>precio_reno_porta!C120</f>
        <v>ZTE</v>
      </c>
      <c r="E119" s="19" t="str">
        <f>precio_reno_porta!D120</f>
        <v>ZTE NUBIA AIR 256GB 5G</v>
      </c>
      <c r="F119" s="75">
        <f>precio_reno_porta!E120</f>
        <v>1069</v>
      </c>
      <c r="G119" s="19" t="str">
        <f>precio_reno_porta!F120</f>
        <v>Android</v>
      </c>
      <c r="H119" t="s">
        <v>187</v>
      </c>
      <c r="I119" s="68" t="s">
        <v>37</v>
      </c>
      <c r="J119" s="68">
        <f>precio_reno_porta!G120</f>
        <v>989</v>
      </c>
    </row>
    <row r="120" spans="1:10" x14ac:dyDescent="0.3">
      <c r="A120" t="str">
        <f t="shared" si="1"/>
        <v>ZTE NUBIA AIR 512GB 5GMax Negocios + 29.90CONTADO</v>
      </c>
      <c r="B120" s="19" t="str">
        <f>precio_reno_porta!A121</f>
        <v>Corriente</v>
      </c>
      <c r="C120" s="19" t="str">
        <f>precio_reno_porta!B121</f>
        <v>5G</v>
      </c>
      <c r="D120" s="19" t="str">
        <f>precio_reno_porta!C121</f>
        <v>ZTE</v>
      </c>
      <c r="E120" s="19" t="str">
        <f>precio_reno_porta!D121</f>
        <v>ZTE NUBIA AIR 512GB 5G</v>
      </c>
      <c r="F120" s="75">
        <f>precio_reno_porta!E121</f>
        <v>1369</v>
      </c>
      <c r="G120" s="19" t="str">
        <f>precio_reno_porta!F121</f>
        <v>Android</v>
      </c>
      <c r="H120" t="s">
        <v>187</v>
      </c>
      <c r="I120" s="68" t="s">
        <v>37</v>
      </c>
      <c r="J120" s="68">
        <f>precio_reno_porta!G121</f>
        <v>1259</v>
      </c>
    </row>
    <row r="121" spans="1:10" x14ac:dyDescent="0.3">
      <c r="A121" t="str">
        <f t="shared" si="1"/>
        <v>ZTE NUBIA NEO3 256GB 5GMax Negocios + 29.90CONTADO</v>
      </c>
      <c r="B121" s="19" t="str">
        <f>precio_reno_porta!A122</f>
        <v>Corriente</v>
      </c>
      <c r="C121" s="19" t="str">
        <f>precio_reno_porta!B122</f>
        <v>5G</v>
      </c>
      <c r="D121" s="19" t="str">
        <f>precio_reno_porta!C122</f>
        <v>ZTE</v>
      </c>
      <c r="E121" s="19" t="str">
        <f>precio_reno_porta!D122</f>
        <v>ZTE NUBIA NEO3 256GB 5G</v>
      </c>
      <c r="F121" s="75">
        <f>precio_reno_porta!E122</f>
        <v>919</v>
      </c>
      <c r="G121" s="19" t="str">
        <f>precio_reno_porta!F122</f>
        <v>Android</v>
      </c>
      <c r="H121" t="s">
        <v>187</v>
      </c>
      <c r="I121" s="68" t="s">
        <v>37</v>
      </c>
      <c r="J121" s="68">
        <f>precio_reno_porta!G122</f>
        <v>849</v>
      </c>
    </row>
    <row r="122" spans="1:10" x14ac:dyDescent="0.3">
      <c r="A122" t="str">
        <f t="shared" si="1"/>
        <v>ZTE NUBIA NEO5 256GB 5GMax Negocios + 29.90CONTADO</v>
      </c>
      <c r="B122" s="19" t="str">
        <f>precio_reno_porta!A123</f>
        <v>Corriente</v>
      </c>
      <c r="C122" s="19" t="str">
        <f>precio_reno_porta!B123</f>
        <v>5G</v>
      </c>
      <c r="D122" s="19" t="str">
        <f>precio_reno_porta!C123</f>
        <v>ZTE</v>
      </c>
      <c r="E122" s="19" t="str">
        <f>precio_reno_porta!D123</f>
        <v>ZTE NUBIA NEO5 256GB 5G</v>
      </c>
      <c r="F122" s="75">
        <f>precio_reno_porta!E123</f>
        <v>1109</v>
      </c>
      <c r="G122" s="19" t="str">
        <f>precio_reno_porta!F123</f>
        <v>Android</v>
      </c>
      <c r="H122" t="s">
        <v>187</v>
      </c>
      <c r="I122" s="68" t="s">
        <v>37</v>
      </c>
      <c r="J122" s="68">
        <f>precio_reno_porta!G123</f>
        <v>1029</v>
      </c>
    </row>
    <row r="123" spans="1:10" x14ac:dyDescent="0.3">
      <c r="A123" t="str">
        <f t="shared" si="1"/>
        <v>ZTE NUBIA V80 MAX 256GBMax Negocios + 29.90CONTADO</v>
      </c>
      <c r="B123" s="19" t="str">
        <f>precio_reno_porta!A124</f>
        <v>Corriente</v>
      </c>
      <c r="C123" s="19" t="str">
        <f>precio_reno_porta!B124</f>
        <v>4G</v>
      </c>
      <c r="D123" s="19" t="str">
        <f>precio_reno_porta!C124</f>
        <v>ZTE</v>
      </c>
      <c r="E123" s="19" t="str">
        <f>precio_reno_porta!D124</f>
        <v>ZTE NUBIA V80 MAX 256GB</v>
      </c>
      <c r="F123" s="75">
        <f>precio_reno_porta!E124</f>
        <v>629</v>
      </c>
      <c r="G123" s="19" t="str">
        <f>precio_reno_porta!F124</f>
        <v>Android</v>
      </c>
      <c r="H123" t="s">
        <v>187</v>
      </c>
      <c r="I123" s="68" t="s">
        <v>37</v>
      </c>
      <c r="J123" s="68">
        <f>precio_reno_porta!G124</f>
        <v>579</v>
      </c>
    </row>
    <row r="124" spans="1:10" x14ac:dyDescent="0.3">
      <c r="A124" t="str">
        <f t="shared" si="1"/>
        <v>ZTE NUBIA V80 PRO 256GBMax Negocios + 29.90CONTADO</v>
      </c>
      <c r="B124" s="19" t="str">
        <f>precio_reno_porta!A125</f>
        <v>Corriente</v>
      </c>
      <c r="C124" s="19" t="str">
        <f>precio_reno_porta!B125</f>
        <v>4G</v>
      </c>
      <c r="D124" s="19" t="str">
        <f>precio_reno_porta!C125</f>
        <v>ZTE</v>
      </c>
      <c r="E124" s="19" t="str">
        <f>precio_reno_porta!D125</f>
        <v>ZTE NUBIA V80 PRO 256GB</v>
      </c>
      <c r="F124" s="75">
        <f>precio_reno_porta!E125</f>
        <v>659</v>
      </c>
      <c r="G124" s="19" t="str">
        <f>precio_reno_porta!F125</f>
        <v>Android</v>
      </c>
      <c r="H124" t="s">
        <v>187</v>
      </c>
      <c r="I124" s="68" t="s">
        <v>37</v>
      </c>
      <c r="J124" s="68">
        <f>precio_reno_porta!G125</f>
        <v>609</v>
      </c>
    </row>
    <row r="125" spans="1:10" x14ac:dyDescent="0.3">
      <c r="A125" t="str">
        <f t="shared" si="1"/>
        <v>0Max Negocios + 29.90CONTADO</v>
      </c>
      <c r="B125" s="19">
        <f>precio_reno_porta!A126</f>
        <v>0</v>
      </c>
      <c r="C125" s="19">
        <f>precio_reno_porta!B126</f>
        <v>0</v>
      </c>
      <c r="D125" s="19">
        <f>precio_reno_porta!C126</f>
        <v>0</v>
      </c>
      <c r="E125" s="19">
        <f>precio_reno_porta!D126</f>
        <v>0</v>
      </c>
      <c r="F125" s="75">
        <f>precio_reno_porta!E126</f>
        <v>0</v>
      </c>
      <c r="G125" s="19">
        <f>precio_reno_porta!F126</f>
        <v>0</v>
      </c>
      <c r="H125" t="s">
        <v>187</v>
      </c>
      <c r="I125" s="68" t="s">
        <v>37</v>
      </c>
      <c r="J125" s="68">
        <f>precio_reno_porta!G126</f>
        <v>0</v>
      </c>
    </row>
    <row r="126" spans="1:10" x14ac:dyDescent="0.3">
      <c r="A126" t="str">
        <f t="shared" si="1"/>
        <v>0Max Negocios + 29.90CONTADO</v>
      </c>
      <c r="B126" s="19">
        <f>precio_reno_porta!A127</f>
        <v>0</v>
      </c>
      <c r="C126" s="19">
        <f>precio_reno_porta!B127</f>
        <v>0</v>
      </c>
      <c r="D126" s="19">
        <f>precio_reno_porta!C127</f>
        <v>0</v>
      </c>
      <c r="E126" s="19">
        <f>precio_reno_porta!D127</f>
        <v>0</v>
      </c>
      <c r="F126" s="75">
        <f>precio_reno_porta!E127</f>
        <v>0</v>
      </c>
      <c r="G126" s="19">
        <f>precio_reno_porta!F127</f>
        <v>0</v>
      </c>
      <c r="H126" t="s">
        <v>187</v>
      </c>
      <c r="I126" s="68" t="s">
        <v>37</v>
      </c>
      <c r="J126" s="68">
        <f>precio_reno_porta!G127</f>
        <v>0</v>
      </c>
    </row>
    <row r="127" spans="1:10" x14ac:dyDescent="0.3">
      <c r="A127" t="str">
        <f t="shared" si="1"/>
        <v>0Max Negocios + 29.90CONTADO</v>
      </c>
      <c r="B127" s="19">
        <f>precio_reno_porta!A128</f>
        <v>0</v>
      </c>
      <c r="C127" s="19">
        <f>precio_reno_porta!B128</f>
        <v>0</v>
      </c>
      <c r="D127" s="19">
        <f>precio_reno_porta!C128</f>
        <v>0</v>
      </c>
      <c r="E127" s="19">
        <f>precio_reno_porta!D128</f>
        <v>0</v>
      </c>
      <c r="F127" s="75">
        <f>precio_reno_porta!E128</f>
        <v>0</v>
      </c>
      <c r="G127" s="19">
        <f>precio_reno_porta!F128</f>
        <v>0</v>
      </c>
      <c r="H127" t="s">
        <v>187</v>
      </c>
      <c r="I127" s="68" t="s">
        <v>37</v>
      </c>
      <c r="J127" s="68">
        <f>precio_reno_porta!G128</f>
        <v>0</v>
      </c>
    </row>
    <row r="128" spans="1:10" x14ac:dyDescent="0.3">
      <c r="A128" t="e">
        <f t="shared" si="1"/>
        <v>#REF!</v>
      </c>
      <c r="B128" s="19" t="e">
        <f>precio_reno_porta!#REF!</f>
        <v>#REF!</v>
      </c>
      <c r="C128" s="19" t="e">
        <f>precio_reno_porta!#REF!</f>
        <v>#REF!</v>
      </c>
      <c r="D128" s="19" t="e">
        <f>precio_reno_porta!#REF!</f>
        <v>#REF!</v>
      </c>
      <c r="E128" s="19" t="e">
        <f>precio_reno_porta!#REF!</f>
        <v>#REF!</v>
      </c>
      <c r="F128" s="75" t="e">
        <f>precio_reno_porta!#REF!</f>
        <v>#REF!</v>
      </c>
      <c r="G128" s="19" t="e">
        <f>precio_reno_porta!#REF!</f>
        <v>#REF!</v>
      </c>
      <c r="H128" t="s">
        <v>187</v>
      </c>
      <c r="I128" s="68" t="s">
        <v>37</v>
      </c>
      <c r="J128" s="68" t="e">
        <f>precio_reno_porta!#REF!</f>
        <v>#REF!</v>
      </c>
    </row>
    <row r="129" spans="1:10" x14ac:dyDescent="0.3">
      <c r="A129" t="e">
        <f t="shared" si="1"/>
        <v>#REF!</v>
      </c>
      <c r="B129" s="19" t="e">
        <f>precio_reno_porta!#REF!</f>
        <v>#REF!</v>
      </c>
      <c r="C129" s="19" t="e">
        <f>precio_reno_porta!#REF!</f>
        <v>#REF!</v>
      </c>
      <c r="D129" s="19" t="e">
        <f>precio_reno_porta!#REF!</f>
        <v>#REF!</v>
      </c>
      <c r="E129" s="19" t="e">
        <f>precio_reno_porta!#REF!</f>
        <v>#REF!</v>
      </c>
      <c r="F129" s="75" t="e">
        <f>precio_reno_porta!#REF!</f>
        <v>#REF!</v>
      </c>
      <c r="G129" s="19" t="e">
        <f>precio_reno_porta!#REF!</f>
        <v>#REF!</v>
      </c>
      <c r="H129" t="s">
        <v>187</v>
      </c>
      <c r="I129" s="68" t="s">
        <v>37</v>
      </c>
      <c r="J129" s="68" t="e">
        <f>precio_reno_porta!#REF!</f>
        <v>#REF!</v>
      </c>
    </row>
    <row r="130" spans="1:10" x14ac:dyDescent="0.3">
      <c r="A130" t="e">
        <f t="shared" si="1"/>
        <v>#REF!</v>
      </c>
      <c r="B130" s="19" t="e">
        <f>precio_reno_porta!#REF!</f>
        <v>#REF!</v>
      </c>
      <c r="C130" s="19" t="e">
        <f>precio_reno_porta!#REF!</f>
        <v>#REF!</v>
      </c>
      <c r="D130" s="19" t="e">
        <f>precio_reno_porta!#REF!</f>
        <v>#REF!</v>
      </c>
      <c r="E130" s="19" t="e">
        <f>precio_reno_porta!#REF!</f>
        <v>#REF!</v>
      </c>
      <c r="F130" s="75" t="e">
        <f>precio_reno_porta!#REF!</f>
        <v>#REF!</v>
      </c>
      <c r="G130" s="19" t="e">
        <f>precio_reno_porta!#REF!</f>
        <v>#REF!</v>
      </c>
      <c r="H130" t="s">
        <v>187</v>
      </c>
      <c r="I130" s="68" t="s">
        <v>37</v>
      </c>
      <c r="J130" s="68" t="e">
        <f>precio_reno_porta!#REF!</f>
        <v>#REF!</v>
      </c>
    </row>
    <row r="131" spans="1:10" x14ac:dyDescent="0.3">
      <c r="A131" t="e">
        <f t="shared" ref="A131:A194" si="2">CONCATENATE(E131,I131,H131)</f>
        <v>#REF!</v>
      </c>
      <c r="B131" s="19" t="e">
        <f>precio_reno_porta!#REF!</f>
        <v>#REF!</v>
      </c>
      <c r="C131" s="19" t="e">
        <f>precio_reno_porta!#REF!</f>
        <v>#REF!</v>
      </c>
      <c r="D131" s="19" t="e">
        <f>precio_reno_porta!#REF!</f>
        <v>#REF!</v>
      </c>
      <c r="E131" s="19" t="e">
        <f>precio_reno_porta!#REF!</f>
        <v>#REF!</v>
      </c>
      <c r="F131" s="75" t="e">
        <f>precio_reno_porta!#REF!</f>
        <v>#REF!</v>
      </c>
      <c r="G131" s="19" t="e">
        <f>precio_reno_porta!#REF!</f>
        <v>#REF!</v>
      </c>
      <c r="H131" t="s">
        <v>187</v>
      </c>
      <c r="I131" s="68" t="s">
        <v>37</v>
      </c>
      <c r="J131" s="68" t="e">
        <f>precio_reno_porta!#REF!</f>
        <v>#REF!</v>
      </c>
    </row>
    <row r="132" spans="1:10" x14ac:dyDescent="0.3">
      <c r="A132" t="e">
        <f t="shared" si="2"/>
        <v>#REF!</v>
      </c>
      <c r="B132" s="19" t="e">
        <f>precio_reno_porta!#REF!</f>
        <v>#REF!</v>
      </c>
      <c r="C132" s="19" t="e">
        <f>precio_reno_porta!#REF!</f>
        <v>#REF!</v>
      </c>
      <c r="D132" s="19" t="e">
        <f>precio_reno_porta!#REF!</f>
        <v>#REF!</v>
      </c>
      <c r="E132" s="19" t="e">
        <f>precio_reno_porta!#REF!</f>
        <v>#REF!</v>
      </c>
      <c r="F132" s="75" t="e">
        <f>precio_reno_porta!#REF!</f>
        <v>#REF!</v>
      </c>
      <c r="G132" s="19" t="e">
        <f>precio_reno_porta!#REF!</f>
        <v>#REF!</v>
      </c>
      <c r="H132" t="s">
        <v>187</v>
      </c>
      <c r="I132" s="68" t="s">
        <v>37</v>
      </c>
      <c r="J132" s="68" t="e">
        <f>precio_reno_porta!#REF!</f>
        <v>#REF!</v>
      </c>
    </row>
    <row r="133" spans="1:10" x14ac:dyDescent="0.3">
      <c r="A133" t="e">
        <f t="shared" si="2"/>
        <v>#REF!</v>
      </c>
      <c r="B133" s="19" t="e">
        <f>precio_reno_porta!#REF!</f>
        <v>#REF!</v>
      </c>
      <c r="C133" s="19" t="e">
        <f>precio_reno_porta!#REF!</f>
        <v>#REF!</v>
      </c>
      <c r="D133" s="19" t="e">
        <f>precio_reno_porta!#REF!</f>
        <v>#REF!</v>
      </c>
      <c r="E133" s="19" t="e">
        <f>precio_reno_porta!#REF!</f>
        <v>#REF!</v>
      </c>
      <c r="F133" s="75" t="e">
        <f>precio_reno_porta!#REF!</f>
        <v>#REF!</v>
      </c>
      <c r="G133" s="19" t="e">
        <f>precio_reno_porta!#REF!</f>
        <v>#REF!</v>
      </c>
      <c r="H133" t="s">
        <v>187</v>
      </c>
      <c r="I133" s="68" t="s">
        <v>37</v>
      </c>
      <c r="J133" s="68" t="e">
        <f>precio_reno_porta!#REF!</f>
        <v>#REF!</v>
      </c>
    </row>
    <row r="134" spans="1:10" x14ac:dyDescent="0.3">
      <c r="A134" t="e">
        <f t="shared" si="2"/>
        <v>#REF!</v>
      </c>
      <c r="B134" s="19" t="e">
        <f>precio_reno_porta!#REF!</f>
        <v>#REF!</v>
      </c>
      <c r="C134" s="19" t="e">
        <f>precio_reno_porta!#REF!</f>
        <v>#REF!</v>
      </c>
      <c r="D134" s="19" t="e">
        <f>precio_reno_porta!#REF!</f>
        <v>#REF!</v>
      </c>
      <c r="E134" s="19" t="e">
        <f>precio_reno_porta!#REF!</f>
        <v>#REF!</v>
      </c>
      <c r="F134" s="75" t="e">
        <f>precio_reno_porta!#REF!</f>
        <v>#REF!</v>
      </c>
      <c r="G134" s="19" t="e">
        <f>precio_reno_porta!#REF!</f>
        <v>#REF!</v>
      </c>
      <c r="H134" t="s">
        <v>187</v>
      </c>
      <c r="I134" s="68" t="s">
        <v>37</v>
      </c>
      <c r="J134" s="68" t="e">
        <f>precio_reno_porta!#REF!</f>
        <v>#REF!</v>
      </c>
    </row>
    <row r="135" spans="1:10" x14ac:dyDescent="0.3">
      <c r="A135" t="e">
        <f t="shared" si="2"/>
        <v>#REF!</v>
      </c>
      <c r="B135" s="19" t="e">
        <f>precio_reno_porta!#REF!</f>
        <v>#REF!</v>
      </c>
      <c r="C135" s="19" t="e">
        <f>precio_reno_porta!#REF!</f>
        <v>#REF!</v>
      </c>
      <c r="D135" s="19" t="e">
        <f>precio_reno_porta!#REF!</f>
        <v>#REF!</v>
      </c>
      <c r="E135" s="19" t="e">
        <f>precio_reno_porta!#REF!</f>
        <v>#REF!</v>
      </c>
      <c r="F135" s="75" t="e">
        <f>precio_reno_porta!#REF!</f>
        <v>#REF!</v>
      </c>
      <c r="G135" s="19" t="e">
        <f>precio_reno_porta!#REF!</f>
        <v>#REF!</v>
      </c>
      <c r="H135" t="s">
        <v>187</v>
      </c>
      <c r="I135" s="68" t="s">
        <v>37</v>
      </c>
      <c r="J135" s="68" t="e">
        <f>precio_reno_porta!#REF!</f>
        <v>#REF!</v>
      </c>
    </row>
    <row r="136" spans="1:10" x14ac:dyDescent="0.3">
      <c r="A136" t="e">
        <f t="shared" si="2"/>
        <v>#REF!</v>
      </c>
      <c r="B136" s="19" t="e">
        <f>precio_reno_porta!#REF!</f>
        <v>#REF!</v>
      </c>
      <c r="C136" s="19" t="e">
        <f>precio_reno_porta!#REF!</f>
        <v>#REF!</v>
      </c>
      <c r="D136" s="19" t="e">
        <f>precio_reno_porta!#REF!</f>
        <v>#REF!</v>
      </c>
      <c r="E136" s="19" t="e">
        <f>precio_reno_porta!#REF!</f>
        <v>#REF!</v>
      </c>
      <c r="F136" s="75" t="e">
        <f>precio_reno_porta!#REF!</f>
        <v>#REF!</v>
      </c>
      <c r="G136" s="19" t="e">
        <f>precio_reno_porta!#REF!</f>
        <v>#REF!</v>
      </c>
      <c r="H136" t="s">
        <v>187</v>
      </c>
      <c r="I136" s="68" t="s">
        <v>37</v>
      </c>
      <c r="J136" s="68" t="e">
        <f>precio_reno_porta!#REF!</f>
        <v>#REF!</v>
      </c>
    </row>
    <row r="137" spans="1:10" x14ac:dyDescent="0.3">
      <c r="A137" t="e">
        <f t="shared" si="2"/>
        <v>#REF!</v>
      </c>
      <c r="B137" s="19" t="e">
        <f>precio_reno_porta!#REF!</f>
        <v>#REF!</v>
      </c>
      <c r="C137" s="19" t="e">
        <f>precio_reno_porta!#REF!</f>
        <v>#REF!</v>
      </c>
      <c r="D137" s="19" t="e">
        <f>precio_reno_porta!#REF!</f>
        <v>#REF!</v>
      </c>
      <c r="E137" s="19" t="e">
        <f>precio_reno_porta!#REF!</f>
        <v>#REF!</v>
      </c>
      <c r="F137" s="75" t="e">
        <f>precio_reno_porta!#REF!</f>
        <v>#REF!</v>
      </c>
      <c r="G137" s="19" t="e">
        <f>precio_reno_porta!#REF!</f>
        <v>#REF!</v>
      </c>
      <c r="H137" t="s">
        <v>187</v>
      </c>
      <c r="I137" s="68" t="s">
        <v>37</v>
      </c>
      <c r="J137" s="68" t="e">
        <f>precio_reno_porta!#REF!</f>
        <v>#REF!</v>
      </c>
    </row>
    <row r="138" spans="1:10" x14ac:dyDescent="0.3">
      <c r="A138" t="str">
        <f t="shared" si="2"/>
        <v>0Max Negocios + 29.90CONTADO</v>
      </c>
      <c r="B138" s="19">
        <f>precio_reno_porta!A132</f>
        <v>0</v>
      </c>
      <c r="C138" s="19">
        <f>precio_reno_porta!B132</f>
        <v>0</v>
      </c>
      <c r="D138" s="19">
        <f>precio_reno_porta!C132</f>
        <v>0</v>
      </c>
      <c r="E138" s="19">
        <f>precio_reno_porta!D132</f>
        <v>0</v>
      </c>
      <c r="F138" s="75">
        <f>precio_reno_porta!E132</f>
        <v>0</v>
      </c>
      <c r="G138" s="19">
        <f>precio_reno_porta!F132</f>
        <v>0</v>
      </c>
      <c r="H138" t="s">
        <v>187</v>
      </c>
      <c r="I138" s="68" t="s">
        <v>37</v>
      </c>
      <c r="J138" s="68">
        <f>precio_reno_porta!G132</f>
        <v>0</v>
      </c>
    </row>
    <row r="139" spans="1:10" x14ac:dyDescent="0.3">
      <c r="A139" t="str">
        <f t="shared" si="2"/>
        <v>0Max Negocios + 29.90CONTADO</v>
      </c>
      <c r="B139" s="19">
        <f>precio_reno_porta!A133</f>
        <v>0</v>
      </c>
      <c r="C139" s="19">
        <f>precio_reno_porta!B133</f>
        <v>0</v>
      </c>
      <c r="D139" s="19">
        <f>precio_reno_porta!C133</f>
        <v>0</v>
      </c>
      <c r="E139" s="19">
        <f>precio_reno_porta!D133</f>
        <v>0</v>
      </c>
      <c r="F139" s="75">
        <f>precio_reno_porta!E133</f>
        <v>0</v>
      </c>
      <c r="G139" s="19">
        <f>precio_reno_porta!F133</f>
        <v>0</v>
      </c>
      <c r="H139" t="s">
        <v>187</v>
      </c>
      <c r="I139" s="68" t="s">
        <v>37</v>
      </c>
      <c r="J139" s="68">
        <f>precio_reno_porta!G133</f>
        <v>0</v>
      </c>
    </row>
    <row r="140" spans="1:10" x14ac:dyDescent="0.3">
      <c r="A140" t="str">
        <f t="shared" si="2"/>
        <v>0Max Negocios + 29.90CONTADO</v>
      </c>
      <c r="B140" s="19">
        <f>precio_reno_porta!A134</f>
        <v>0</v>
      </c>
      <c r="C140" s="19">
        <f>precio_reno_porta!B134</f>
        <v>0</v>
      </c>
      <c r="D140" s="19">
        <f>precio_reno_porta!C134</f>
        <v>0</v>
      </c>
      <c r="E140" s="19">
        <f>precio_reno_porta!D134</f>
        <v>0</v>
      </c>
      <c r="F140" s="75">
        <f>precio_reno_porta!E134</f>
        <v>0</v>
      </c>
      <c r="G140" s="19">
        <f>precio_reno_porta!F134</f>
        <v>0</v>
      </c>
      <c r="H140" t="s">
        <v>187</v>
      </c>
      <c r="I140" s="68" t="s">
        <v>37</v>
      </c>
      <c r="J140" s="68">
        <f>precio_reno_porta!G134</f>
        <v>0</v>
      </c>
    </row>
    <row r="141" spans="1:10" x14ac:dyDescent="0.3">
      <c r="A141" t="str">
        <f t="shared" si="2"/>
        <v>0Max Negocios + 29.90CONTADO</v>
      </c>
      <c r="B141" s="19">
        <f>precio_reno_porta!A135</f>
        <v>0</v>
      </c>
      <c r="C141" s="19">
        <f>precio_reno_porta!B135</f>
        <v>0</v>
      </c>
      <c r="D141" s="19">
        <f>precio_reno_porta!C135</f>
        <v>0</v>
      </c>
      <c r="E141" s="19">
        <f>precio_reno_porta!D135</f>
        <v>0</v>
      </c>
      <c r="F141" s="75">
        <f>precio_reno_porta!E135</f>
        <v>0</v>
      </c>
      <c r="G141" s="19">
        <f>precio_reno_porta!F135</f>
        <v>0</v>
      </c>
      <c r="H141" t="s">
        <v>187</v>
      </c>
      <c r="I141" s="68" t="s">
        <v>37</v>
      </c>
      <c r="J141" s="68">
        <f>precio_reno_porta!G135</f>
        <v>0</v>
      </c>
    </row>
    <row r="142" spans="1:10" x14ac:dyDescent="0.3">
      <c r="A142" t="str">
        <f t="shared" si="2"/>
        <v>0Max Negocios + 29.90CONTADO</v>
      </c>
      <c r="B142" s="19">
        <f>precio_reno_porta!A136</f>
        <v>0</v>
      </c>
      <c r="C142" s="19">
        <f>precio_reno_porta!B136</f>
        <v>0</v>
      </c>
      <c r="D142" s="19">
        <f>precio_reno_porta!C136</f>
        <v>0</v>
      </c>
      <c r="E142" s="19">
        <f>precio_reno_porta!D136</f>
        <v>0</v>
      </c>
      <c r="F142" s="75">
        <f>precio_reno_porta!E136</f>
        <v>0</v>
      </c>
      <c r="G142" s="19">
        <f>precio_reno_porta!F136</f>
        <v>0</v>
      </c>
      <c r="H142" t="s">
        <v>187</v>
      </c>
      <c r="I142" s="68" t="s">
        <v>37</v>
      </c>
      <c r="J142" s="68">
        <f>precio_reno_porta!G136</f>
        <v>0</v>
      </c>
    </row>
    <row r="143" spans="1:10" x14ac:dyDescent="0.3">
      <c r="A143" t="str">
        <f t="shared" si="2"/>
        <v>0Max Negocios + 29.90CONTADO</v>
      </c>
      <c r="B143" s="19">
        <f>precio_reno_porta!A137</f>
        <v>0</v>
      </c>
      <c r="C143" s="19">
        <f>precio_reno_porta!B137</f>
        <v>0</v>
      </c>
      <c r="D143" s="19">
        <f>precio_reno_porta!C137</f>
        <v>0</v>
      </c>
      <c r="E143" s="19">
        <f>precio_reno_porta!D137</f>
        <v>0</v>
      </c>
      <c r="F143" s="75">
        <f>precio_reno_porta!E137</f>
        <v>0</v>
      </c>
      <c r="G143" s="19">
        <f>precio_reno_porta!F137</f>
        <v>0</v>
      </c>
      <c r="H143" t="s">
        <v>187</v>
      </c>
      <c r="I143" s="68" t="s">
        <v>37</v>
      </c>
      <c r="J143" s="68">
        <f>precio_reno_porta!G137</f>
        <v>0</v>
      </c>
    </row>
    <row r="144" spans="1:10" x14ac:dyDescent="0.3">
      <c r="A144" t="str">
        <f t="shared" si="2"/>
        <v>0Max Negocios + 29.90CONTADO</v>
      </c>
      <c r="B144" s="19">
        <f>precio_reno_porta!A138</f>
        <v>0</v>
      </c>
      <c r="C144" s="19">
        <f>precio_reno_porta!B138</f>
        <v>0</v>
      </c>
      <c r="D144" s="19">
        <f>precio_reno_porta!C138</f>
        <v>0</v>
      </c>
      <c r="E144" s="19">
        <f>precio_reno_porta!D138</f>
        <v>0</v>
      </c>
      <c r="F144" s="75">
        <f>precio_reno_porta!E138</f>
        <v>0</v>
      </c>
      <c r="G144" s="19">
        <f>precio_reno_porta!F138</f>
        <v>0</v>
      </c>
      <c r="H144" t="s">
        <v>187</v>
      </c>
      <c r="I144" s="68" t="s">
        <v>37</v>
      </c>
      <c r="J144" s="68">
        <f>precio_reno_porta!G138</f>
        <v>0</v>
      </c>
    </row>
    <row r="145" spans="1:10" x14ac:dyDescent="0.3">
      <c r="A145" t="str">
        <f t="shared" si="2"/>
        <v>0Max Negocios + 29.90CONTADO</v>
      </c>
      <c r="B145" s="19">
        <f>precio_reno_porta!A139</f>
        <v>0</v>
      </c>
      <c r="C145" s="19">
        <f>precio_reno_porta!B139</f>
        <v>0</v>
      </c>
      <c r="D145" s="19">
        <f>precio_reno_porta!C139</f>
        <v>0</v>
      </c>
      <c r="E145" s="19">
        <f>precio_reno_porta!D139</f>
        <v>0</v>
      </c>
      <c r="F145" s="75">
        <f>precio_reno_porta!E139</f>
        <v>0</v>
      </c>
      <c r="G145" s="19">
        <f>precio_reno_porta!F139</f>
        <v>0</v>
      </c>
      <c r="H145" t="s">
        <v>187</v>
      </c>
      <c r="I145" s="68" t="s">
        <v>37</v>
      </c>
      <c r="J145" s="68">
        <f>precio_reno_porta!G139</f>
        <v>0</v>
      </c>
    </row>
    <row r="146" spans="1:10" x14ac:dyDescent="0.3">
      <c r="A146" t="str">
        <f t="shared" si="2"/>
        <v>0Max Negocios + 29.90CONTADO</v>
      </c>
      <c r="B146" s="19">
        <f>precio_reno_porta!A140</f>
        <v>0</v>
      </c>
      <c r="C146" s="19">
        <f>precio_reno_porta!B140</f>
        <v>0</v>
      </c>
      <c r="D146" s="19">
        <f>precio_reno_porta!C140</f>
        <v>0</v>
      </c>
      <c r="E146" s="19">
        <f>precio_reno_porta!D140</f>
        <v>0</v>
      </c>
      <c r="F146" s="75">
        <f>precio_reno_porta!E140</f>
        <v>0</v>
      </c>
      <c r="G146" s="19">
        <f>precio_reno_porta!F140</f>
        <v>0</v>
      </c>
      <c r="H146" t="s">
        <v>187</v>
      </c>
      <c r="I146" s="68" t="s">
        <v>37</v>
      </c>
      <c r="J146" s="68">
        <f>precio_reno_porta!G140</f>
        <v>0</v>
      </c>
    </row>
    <row r="147" spans="1:10" x14ac:dyDescent="0.3">
      <c r="A147" t="str">
        <f t="shared" si="2"/>
        <v>0Max Negocios + 29.90CONTADO</v>
      </c>
      <c r="B147" s="19">
        <f>precio_reno_porta!A141</f>
        <v>0</v>
      </c>
      <c r="C147" s="19">
        <f>precio_reno_porta!B141</f>
        <v>0</v>
      </c>
      <c r="D147" s="19">
        <f>precio_reno_porta!C141</f>
        <v>0</v>
      </c>
      <c r="E147" s="19">
        <f>precio_reno_porta!D141</f>
        <v>0</v>
      </c>
      <c r="F147" s="75">
        <f>precio_reno_porta!E141</f>
        <v>0</v>
      </c>
      <c r="G147" s="19">
        <f>precio_reno_porta!F141</f>
        <v>0</v>
      </c>
      <c r="H147" t="s">
        <v>187</v>
      </c>
      <c r="I147" s="68" t="s">
        <v>37</v>
      </c>
      <c r="J147" s="68">
        <f>precio_reno_porta!G141</f>
        <v>0</v>
      </c>
    </row>
    <row r="148" spans="1:10" x14ac:dyDescent="0.3">
      <c r="A148" t="str">
        <f t="shared" si="2"/>
        <v>0Max Negocios + 29.90CONTADO</v>
      </c>
      <c r="B148" s="19">
        <f>precio_reno_porta!A142</f>
        <v>0</v>
      </c>
      <c r="C148" s="19">
        <f>precio_reno_porta!B142</f>
        <v>0</v>
      </c>
      <c r="D148" s="19">
        <f>precio_reno_porta!C142</f>
        <v>0</v>
      </c>
      <c r="E148" s="19">
        <f>precio_reno_porta!D142</f>
        <v>0</v>
      </c>
      <c r="F148" s="75">
        <f>precio_reno_porta!E142</f>
        <v>0</v>
      </c>
      <c r="G148" s="19">
        <f>precio_reno_porta!F142</f>
        <v>0</v>
      </c>
      <c r="H148" t="s">
        <v>187</v>
      </c>
      <c r="I148" s="68" t="s">
        <v>37</v>
      </c>
      <c r="J148" s="68">
        <f>precio_reno_porta!G142</f>
        <v>0</v>
      </c>
    </row>
    <row r="149" spans="1:10" x14ac:dyDescent="0.3">
      <c r="A149" t="str">
        <f t="shared" si="2"/>
        <v>0Max Negocios + 29.90CONTADO</v>
      </c>
      <c r="B149" s="19">
        <f>precio_reno_porta!A143</f>
        <v>0</v>
      </c>
      <c r="C149" s="19">
        <f>precio_reno_porta!B143</f>
        <v>0</v>
      </c>
      <c r="D149" s="19">
        <f>precio_reno_porta!C143</f>
        <v>0</v>
      </c>
      <c r="E149" s="19">
        <f>precio_reno_porta!D143</f>
        <v>0</v>
      </c>
      <c r="F149" s="75">
        <f>precio_reno_porta!E143</f>
        <v>0</v>
      </c>
      <c r="G149" s="19">
        <f>precio_reno_porta!F143</f>
        <v>0</v>
      </c>
      <c r="H149" t="s">
        <v>187</v>
      </c>
      <c r="I149" s="68" t="s">
        <v>37</v>
      </c>
      <c r="J149" s="68">
        <f>precio_reno_porta!G143</f>
        <v>0</v>
      </c>
    </row>
    <row r="150" spans="1:10" x14ac:dyDescent="0.3">
      <c r="A150" t="str">
        <f t="shared" si="2"/>
        <v>0Max Negocios + 29.90CONTADO</v>
      </c>
      <c r="B150" s="19">
        <f>precio_reno_porta!A144</f>
        <v>0</v>
      </c>
      <c r="C150" s="19">
        <f>precio_reno_porta!B144</f>
        <v>0</v>
      </c>
      <c r="D150" s="19">
        <f>precio_reno_porta!C144</f>
        <v>0</v>
      </c>
      <c r="E150" s="19">
        <f>precio_reno_porta!D144</f>
        <v>0</v>
      </c>
      <c r="F150" s="75">
        <f>precio_reno_porta!E144</f>
        <v>0</v>
      </c>
      <c r="G150" s="19">
        <f>precio_reno_porta!F144</f>
        <v>0</v>
      </c>
      <c r="H150" t="s">
        <v>187</v>
      </c>
      <c r="I150" s="68" t="s">
        <v>37</v>
      </c>
      <c r="J150" s="68">
        <f>precio_reno_porta!G144</f>
        <v>0</v>
      </c>
    </row>
    <row r="151" spans="1:10" x14ac:dyDescent="0.3">
      <c r="A151" t="str">
        <f t="shared" si="2"/>
        <v>0Max Negocios + 29.90CONTADO</v>
      </c>
      <c r="B151" s="19">
        <f>precio_reno_porta!A145</f>
        <v>0</v>
      </c>
      <c r="C151" s="19">
        <f>precio_reno_porta!B145</f>
        <v>0</v>
      </c>
      <c r="D151" s="19">
        <f>precio_reno_porta!C145</f>
        <v>0</v>
      </c>
      <c r="E151" s="19">
        <f>precio_reno_porta!D145</f>
        <v>0</v>
      </c>
      <c r="F151" s="75">
        <f>precio_reno_porta!E145</f>
        <v>0</v>
      </c>
      <c r="G151" s="19">
        <f>precio_reno_porta!F145</f>
        <v>0</v>
      </c>
      <c r="H151" t="s">
        <v>187</v>
      </c>
      <c r="I151" s="68" t="s">
        <v>37</v>
      </c>
      <c r="J151" s="68">
        <f>precio_reno_porta!G145</f>
        <v>0</v>
      </c>
    </row>
    <row r="152" spans="1:10" x14ac:dyDescent="0.3">
      <c r="A152" t="str">
        <f t="shared" si="2"/>
        <v>0Max Negocios + 29.90CONTADO</v>
      </c>
      <c r="B152" s="19">
        <f>precio_reno_porta!A146</f>
        <v>0</v>
      </c>
      <c r="C152" s="19">
        <f>precio_reno_porta!B146</f>
        <v>0</v>
      </c>
      <c r="D152" s="19">
        <f>precio_reno_porta!C146</f>
        <v>0</v>
      </c>
      <c r="E152" s="19">
        <f>precio_reno_porta!D146</f>
        <v>0</v>
      </c>
      <c r="F152" s="75">
        <f>precio_reno_porta!E146</f>
        <v>0</v>
      </c>
      <c r="G152" s="19">
        <f>precio_reno_porta!F146</f>
        <v>0</v>
      </c>
      <c r="H152" t="s">
        <v>187</v>
      </c>
      <c r="I152" s="68" t="s">
        <v>37</v>
      </c>
      <c r="J152" s="68">
        <f>precio_reno_porta!G146</f>
        <v>0</v>
      </c>
    </row>
    <row r="153" spans="1:10" x14ac:dyDescent="0.3">
      <c r="A153" t="str">
        <f t="shared" si="2"/>
        <v>0Max Negocios + 29.90CONTADO</v>
      </c>
      <c r="B153" s="19">
        <f>precio_reno_porta!A147</f>
        <v>0</v>
      </c>
      <c r="C153" s="19">
        <f>precio_reno_porta!B147</f>
        <v>0</v>
      </c>
      <c r="D153" s="19">
        <f>precio_reno_porta!C147</f>
        <v>0</v>
      </c>
      <c r="E153" s="19">
        <f>precio_reno_porta!D147</f>
        <v>0</v>
      </c>
      <c r="F153" s="75">
        <f>precio_reno_porta!E147</f>
        <v>0</v>
      </c>
      <c r="G153" s="19">
        <f>precio_reno_porta!F147</f>
        <v>0</v>
      </c>
      <c r="H153" t="s">
        <v>187</v>
      </c>
      <c r="I153" s="68" t="s">
        <v>37</v>
      </c>
      <c r="J153" s="68">
        <f>precio_reno_porta!G147</f>
        <v>0</v>
      </c>
    </row>
    <row r="154" spans="1:10" x14ac:dyDescent="0.3">
      <c r="A154" t="str">
        <f t="shared" si="2"/>
        <v>0Max Negocios + 29.90CONTADO</v>
      </c>
      <c r="B154" s="19">
        <f>precio_reno_porta!A148</f>
        <v>0</v>
      </c>
      <c r="C154" s="19">
        <f>precio_reno_porta!B148</f>
        <v>0</v>
      </c>
      <c r="D154" s="19">
        <f>precio_reno_porta!C148</f>
        <v>0</v>
      </c>
      <c r="E154" s="19">
        <f>precio_reno_porta!D148</f>
        <v>0</v>
      </c>
      <c r="F154" s="75">
        <f>precio_reno_porta!E148</f>
        <v>0</v>
      </c>
      <c r="G154" s="19">
        <f>precio_reno_porta!F148</f>
        <v>0</v>
      </c>
      <c r="H154" t="s">
        <v>187</v>
      </c>
      <c r="I154" s="68" t="s">
        <v>37</v>
      </c>
      <c r="J154" s="68">
        <f>precio_reno_porta!G148</f>
        <v>0</v>
      </c>
    </row>
    <row r="155" spans="1:10" x14ac:dyDescent="0.3">
      <c r="A155" t="str">
        <f t="shared" si="2"/>
        <v>0Max Negocios + 29.90CONTADO</v>
      </c>
      <c r="B155" s="19">
        <f>precio_reno_porta!A149</f>
        <v>0</v>
      </c>
      <c r="C155" s="19">
        <f>precio_reno_porta!B149</f>
        <v>0</v>
      </c>
      <c r="D155" s="19">
        <f>precio_reno_porta!C149</f>
        <v>0</v>
      </c>
      <c r="E155" s="19">
        <f>precio_reno_porta!D149</f>
        <v>0</v>
      </c>
      <c r="F155" s="75">
        <f>precio_reno_porta!E149</f>
        <v>0</v>
      </c>
      <c r="G155" s="19">
        <f>precio_reno_porta!F149</f>
        <v>0</v>
      </c>
      <c r="H155" t="s">
        <v>187</v>
      </c>
      <c r="I155" s="68" t="s">
        <v>37</v>
      </c>
      <c r="J155" s="68">
        <f>precio_reno_porta!G149</f>
        <v>0</v>
      </c>
    </row>
    <row r="156" spans="1:10" x14ac:dyDescent="0.3">
      <c r="A156" t="str">
        <f t="shared" si="2"/>
        <v>0Max Negocios + 29.90CONTADO</v>
      </c>
      <c r="B156" s="19">
        <f>precio_reno_porta!A150</f>
        <v>0</v>
      </c>
      <c r="C156" s="19">
        <f>precio_reno_porta!B150</f>
        <v>0</v>
      </c>
      <c r="D156" s="19">
        <f>precio_reno_porta!C150</f>
        <v>0</v>
      </c>
      <c r="E156" s="19">
        <f>precio_reno_porta!D150</f>
        <v>0</v>
      </c>
      <c r="F156" s="75">
        <f>precio_reno_porta!E150</f>
        <v>0</v>
      </c>
      <c r="G156" s="19">
        <f>precio_reno_porta!F150</f>
        <v>0</v>
      </c>
      <c r="H156" t="s">
        <v>187</v>
      </c>
      <c r="I156" s="68" t="s">
        <v>37</v>
      </c>
      <c r="J156" s="68">
        <f>precio_reno_porta!G150</f>
        <v>0</v>
      </c>
    </row>
    <row r="157" spans="1:10" x14ac:dyDescent="0.3">
      <c r="A157" t="str">
        <f t="shared" si="2"/>
        <v>0Max Negocios + 29.90CONTADO</v>
      </c>
      <c r="B157" s="19">
        <f>precio_reno_porta!A151</f>
        <v>0</v>
      </c>
      <c r="C157" s="19">
        <f>precio_reno_porta!B151</f>
        <v>0</v>
      </c>
      <c r="D157" s="19">
        <f>precio_reno_porta!C151</f>
        <v>0</v>
      </c>
      <c r="E157" s="19">
        <f>precio_reno_porta!D151</f>
        <v>0</v>
      </c>
      <c r="F157" s="75">
        <f>precio_reno_porta!E151</f>
        <v>0</v>
      </c>
      <c r="G157" s="19">
        <f>precio_reno_porta!F151</f>
        <v>0</v>
      </c>
      <c r="H157" t="s">
        <v>187</v>
      </c>
      <c r="I157" s="68" t="s">
        <v>37</v>
      </c>
      <c r="J157" s="68">
        <f>precio_reno_porta!G151</f>
        <v>0</v>
      </c>
    </row>
    <row r="158" spans="1:10" x14ac:dyDescent="0.3">
      <c r="A158" t="str">
        <f t="shared" si="2"/>
        <v>0Max Negocios + 29.90CONTADO</v>
      </c>
      <c r="B158" s="19">
        <f>precio_reno_porta!A152</f>
        <v>0</v>
      </c>
      <c r="C158" s="19">
        <f>precio_reno_porta!B152</f>
        <v>0</v>
      </c>
      <c r="D158" s="19">
        <f>precio_reno_porta!C152</f>
        <v>0</v>
      </c>
      <c r="E158" s="19">
        <f>precio_reno_porta!D152</f>
        <v>0</v>
      </c>
      <c r="F158" s="75">
        <f>precio_reno_porta!E152</f>
        <v>0</v>
      </c>
      <c r="G158" s="19">
        <f>precio_reno_porta!F152</f>
        <v>0</v>
      </c>
      <c r="H158" t="s">
        <v>187</v>
      </c>
      <c r="I158" s="68" t="s">
        <v>37</v>
      </c>
      <c r="J158" s="68">
        <f>precio_reno_porta!G152</f>
        <v>0</v>
      </c>
    </row>
    <row r="159" spans="1:10" x14ac:dyDescent="0.3">
      <c r="A159" t="str">
        <f t="shared" si="2"/>
        <v>0Max Negocios + 29.90CONTADO</v>
      </c>
      <c r="B159" s="19">
        <f>precio_reno_porta!A153</f>
        <v>0</v>
      </c>
      <c r="C159" s="19">
        <f>precio_reno_porta!B153</f>
        <v>0</v>
      </c>
      <c r="D159" s="19">
        <f>precio_reno_porta!C153</f>
        <v>0</v>
      </c>
      <c r="E159" s="19">
        <f>precio_reno_porta!D153</f>
        <v>0</v>
      </c>
      <c r="F159" s="75">
        <f>precio_reno_porta!E153</f>
        <v>0</v>
      </c>
      <c r="G159" s="19">
        <f>precio_reno_porta!F153</f>
        <v>0</v>
      </c>
      <c r="H159" t="s">
        <v>187</v>
      </c>
      <c r="I159" s="68" t="s">
        <v>37</v>
      </c>
      <c r="J159" s="68">
        <f>precio_reno_porta!G153</f>
        <v>0</v>
      </c>
    </row>
    <row r="160" spans="1:10" x14ac:dyDescent="0.3">
      <c r="A160" t="str">
        <f t="shared" si="2"/>
        <v>0Max Negocios + 29.90CONTADO</v>
      </c>
      <c r="B160" s="19">
        <f>precio_reno_porta!A154</f>
        <v>0</v>
      </c>
      <c r="C160" s="19">
        <f>precio_reno_porta!B154</f>
        <v>0</v>
      </c>
      <c r="D160" s="19">
        <f>precio_reno_porta!C154</f>
        <v>0</v>
      </c>
      <c r="E160" s="19">
        <f>precio_reno_porta!D154</f>
        <v>0</v>
      </c>
      <c r="F160" s="75">
        <f>precio_reno_porta!E154</f>
        <v>0</v>
      </c>
      <c r="G160" s="19">
        <f>precio_reno_porta!F154</f>
        <v>0</v>
      </c>
      <c r="H160" t="s">
        <v>187</v>
      </c>
      <c r="I160" s="68" t="s">
        <v>37</v>
      </c>
      <c r="J160" s="68">
        <f>precio_reno_porta!G154</f>
        <v>0</v>
      </c>
    </row>
    <row r="161" spans="1:10" x14ac:dyDescent="0.3">
      <c r="A161" t="str">
        <f t="shared" si="2"/>
        <v>0Max Negocios + 29.90CONTADO</v>
      </c>
      <c r="B161" s="19">
        <f>precio_reno_porta!A155</f>
        <v>0</v>
      </c>
      <c r="C161" s="19">
        <f>precio_reno_porta!B155</f>
        <v>0</v>
      </c>
      <c r="D161" s="19">
        <f>precio_reno_porta!C155</f>
        <v>0</v>
      </c>
      <c r="E161" s="19">
        <f>precio_reno_porta!D155</f>
        <v>0</v>
      </c>
      <c r="F161" s="75">
        <f>precio_reno_porta!E155</f>
        <v>0</v>
      </c>
      <c r="G161" s="19">
        <f>precio_reno_porta!F155</f>
        <v>0</v>
      </c>
      <c r="H161" t="s">
        <v>187</v>
      </c>
      <c r="I161" s="68" t="s">
        <v>37</v>
      </c>
      <c r="J161" s="68">
        <f>precio_reno_porta!G155</f>
        <v>0</v>
      </c>
    </row>
    <row r="162" spans="1:10" x14ac:dyDescent="0.3">
      <c r="A162" t="str">
        <f t="shared" si="2"/>
        <v>0Max Negocios + 29.90CONTADO</v>
      </c>
      <c r="B162" s="19">
        <f>precio_reno_porta!A156</f>
        <v>0</v>
      </c>
      <c r="C162" s="19">
        <f>precio_reno_porta!B156</f>
        <v>0</v>
      </c>
      <c r="D162" s="19">
        <f>precio_reno_porta!C156</f>
        <v>0</v>
      </c>
      <c r="E162" s="19">
        <f>precio_reno_porta!D156</f>
        <v>0</v>
      </c>
      <c r="F162" s="75">
        <f>precio_reno_porta!E156</f>
        <v>0</v>
      </c>
      <c r="G162" s="19">
        <f>precio_reno_porta!F156</f>
        <v>0</v>
      </c>
      <c r="H162" t="s">
        <v>187</v>
      </c>
      <c r="I162" s="68" t="s">
        <v>37</v>
      </c>
      <c r="J162" s="68">
        <f>precio_reno_porta!G156</f>
        <v>0</v>
      </c>
    </row>
    <row r="163" spans="1:10" x14ac:dyDescent="0.3">
      <c r="A163" t="str">
        <f t="shared" si="2"/>
        <v>0Max Negocios + 29.90CONTADO</v>
      </c>
      <c r="B163" s="19">
        <f>precio_reno_porta!A157</f>
        <v>0</v>
      </c>
      <c r="C163" s="19">
        <f>precio_reno_porta!B157</f>
        <v>0</v>
      </c>
      <c r="D163" s="19">
        <f>precio_reno_porta!C157</f>
        <v>0</v>
      </c>
      <c r="E163" s="19">
        <f>precio_reno_porta!D157</f>
        <v>0</v>
      </c>
      <c r="F163" s="75">
        <f>precio_reno_porta!E157</f>
        <v>0</v>
      </c>
      <c r="G163" s="19">
        <f>precio_reno_porta!F157</f>
        <v>0</v>
      </c>
      <c r="H163" t="s">
        <v>187</v>
      </c>
      <c r="I163" s="68" t="s">
        <v>37</v>
      </c>
      <c r="J163" s="68">
        <f>precio_reno_porta!G157</f>
        <v>0</v>
      </c>
    </row>
    <row r="164" spans="1:10" x14ac:dyDescent="0.3">
      <c r="A164" t="str">
        <f t="shared" si="2"/>
        <v>0Max Negocios + 29.90CONTADO</v>
      </c>
      <c r="B164" s="19">
        <f>precio_reno_porta!A158</f>
        <v>0</v>
      </c>
      <c r="C164" s="19">
        <f>precio_reno_porta!B158</f>
        <v>0</v>
      </c>
      <c r="D164" s="19">
        <f>precio_reno_porta!C158</f>
        <v>0</v>
      </c>
      <c r="E164" s="19">
        <f>precio_reno_porta!D158</f>
        <v>0</v>
      </c>
      <c r="F164" s="75">
        <f>precio_reno_porta!E158</f>
        <v>0</v>
      </c>
      <c r="G164" s="19">
        <f>precio_reno_porta!F158</f>
        <v>0</v>
      </c>
      <c r="H164" t="s">
        <v>187</v>
      </c>
      <c r="I164" s="68" t="s">
        <v>37</v>
      </c>
      <c r="J164" s="68">
        <f>precio_reno_porta!G158</f>
        <v>0</v>
      </c>
    </row>
    <row r="165" spans="1:10" x14ac:dyDescent="0.3">
      <c r="A165" t="str">
        <f t="shared" si="2"/>
        <v>0Max Negocios + 29.90CONTADO</v>
      </c>
      <c r="B165" s="19">
        <f>precio_reno_porta!A159</f>
        <v>0</v>
      </c>
      <c r="C165" s="19">
        <f>precio_reno_porta!B159</f>
        <v>0</v>
      </c>
      <c r="D165" s="19">
        <f>precio_reno_porta!C159</f>
        <v>0</v>
      </c>
      <c r="E165" s="19">
        <f>precio_reno_porta!D159</f>
        <v>0</v>
      </c>
      <c r="F165" s="75">
        <f>precio_reno_porta!E159</f>
        <v>0</v>
      </c>
      <c r="G165" s="19">
        <f>precio_reno_porta!F159</f>
        <v>0</v>
      </c>
      <c r="H165" t="s">
        <v>187</v>
      </c>
      <c r="I165" s="68" t="s">
        <v>37</v>
      </c>
      <c r="J165" s="68">
        <f>precio_reno_porta!G159</f>
        <v>0</v>
      </c>
    </row>
    <row r="166" spans="1:10" x14ac:dyDescent="0.3">
      <c r="A166" t="str">
        <f t="shared" si="2"/>
        <v>0Max Negocios + 29.90CONTADO</v>
      </c>
      <c r="B166" s="19">
        <f>precio_reno_porta!A160</f>
        <v>0</v>
      </c>
      <c r="C166" s="19">
        <f>precio_reno_porta!B160</f>
        <v>0</v>
      </c>
      <c r="D166" s="19">
        <f>precio_reno_porta!C160</f>
        <v>0</v>
      </c>
      <c r="E166" s="19">
        <f>precio_reno_porta!D160</f>
        <v>0</v>
      </c>
      <c r="F166" s="75">
        <f>precio_reno_porta!E160</f>
        <v>0</v>
      </c>
      <c r="G166" s="19">
        <f>precio_reno_porta!F160</f>
        <v>0</v>
      </c>
      <c r="H166" t="s">
        <v>187</v>
      </c>
      <c r="I166" s="68" t="s">
        <v>37</v>
      </c>
      <c r="J166" s="68">
        <f>precio_reno_porta!G160</f>
        <v>0</v>
      </c>
    </row>
    <row r="167" spans="1:10" x14ac:dyDescent="0.3">
      <c r="A167" t="str">
        <f t="shared" si="2"/>
        <v>0Max Negocios + 29.90CONTADO</v>
      </c>
      <c r="B167" s="19">
        <f>precio_reno_porta!A161</f>
        <v>0</v>
      </c>
      <c r="C167" s="19">
        <f>precio_reno_porta!B161</f>
        <v>0</v>
      </c>
      <c r="D167" s="19">
        <f>precio_reno_porta!C161</f>
        <v>0</v>
      </c>
      <c r="E167" s="19">
        <f>precio_reno_porta!D161</f>
        <v>0</v>
      </c>
      <c r="F167" s="75">
        <f>precio_reno_porta!E161</f>
        <v>0</v>
      </c>
      <c r="G167" s="19">
        <f>precio_reno_porta!F161</f>
        <v>0</v>
      </c>
      <c r="H167" t="s">
        <v>187</v>
      </c>
      <c r="I167" s="68" t="s">
        <v>37</v>
      </c>
      <c r="J167" s="68">
        <f>precio_reno_porta!G161</f>
        <v>0</v>
      </c>
    </row>
    <row r="168" spans="1:10" x14ac:dyDescent="0.3">
      <c r="A168" t="str">
        <f t="shared" si="2"/>
        <v>0Max Negocios + 29.90CONTADO</v>
      </c>
      <c r="B168" s="19">
        <f>precio_reno_porta!A162</f>
        <v>0</v>
      </c>
      <c r="C168" s="19">
        <f>precio_reno_porta!B162</f>
        <v>0</v>
      </c>
      <c r="D168" s="19">
        <f>precio_reno_porta!C162</f>
        <v>0</v>
      </c>
      <c r="E168" s="19">
        <f>precio_reno_porta!D162</f>
        <v>0</v>
      </c>
      <c r="F168" s="75">
        <f>precio_reno_porta!E162</f>
        <v>0</v>
      </c>
      <c r="G168" s="19">
        <f>precio_reno_porta!F162</f>
        <v>0</v>
      </c>
      <c r="H168" t="s">
        <v>187</v>
      </c>
      <c r="I168" s="68" t="s">
        <v>37</v>
      </c>
      <c r="J168" s="68">
        <f>precio_reno_porta!G162</f>
        <v>0</v>
      </c>
    </row>
    <row r="169" spans="1:10" x14ac:dyDescent="0.3">
      <c r="A169" t="str">
        <f t="shared" si="2"/>
        <v>0Max Negocios + 29.90CONTADO</v>
      </c>
      <c r="B169" s="19">
        <f>precio_reno_porta!A163</f>
        <v>0</v>
      </c>
      <c r="C169" s="19">
        <f>precio_reno_porta!B163</f>
        <v>0</v>
      </c>
      <c r="D169" s="19">
        <f>precio_reno_porta!C163</f>
        <v>0</v>
      </c>
      <c r="E169" s="19">
        <f>precio_reno_porta!D163</f>
        <v>0</v>
      </c>
      <c r="F169" s="75">
        <f>precio_reno_porta!E163</f>
        <v>0</v>
      </c>
      <c r="G169" s="19">
        <f>precio_reno_porta!F163</f>
        <v>0</v>
      </c>
      <c r="H169" t="s">
        <v>187</v>
      </c>
      <c r="I169" s="68" t="s">
        <v>37</v>
      </c>
      <c r="J169" s="68">
        <f>precio_reno_porta!G163</f>
        <v>0</v>
      </c>
    </row>
    <row r="170" spans="1:10" x14ac:dyDescent="0.3">
      <c r="A170" t="str">
        <f t="shared" si="2"/>
        <v>0Max Negocios + 29.90CONTADO</v>
      </c>
      <c r="B170" s="19">
        <f>precio_reno_porta!A164</f>
        <v>0</v>
      </c>
      <c r="C170" s="19">
        <f>precio_reno_porta!B164</f>
        <v>0</v>
      </c>
      <c r="D170" s="19">
        <f>precio_reno_porta!C164</f>
        <v>0</v>
      </c>
      <c r="E170" s="19">
        <f>precio_reno_porta!D164</f>
        <v>0</v>
      </c>
      <c r="F170" s="75">
        <f>precio_reno_porta!E164</f>
        <v>0</v>
      </c>
      <c r="G170" s="19">
        <f>precio_reno_porta!F164</f>
        <v>0</v>
      </c>
      <c r="H170" t="s">
        <v>187</v>
      </c>
      <c r="I170" s="68" t="s">
        <v>37</v>
      </c>
      <c r="J170" s="68">
        <f>precio_reno_porta!G164</f>
        <v>0</v>
      </c>
    </row>
    <row r="171" spans="1:10" x14ac:dyDescent="0.3">
      <c r="A171" t="str">
        <f t="shared" si="2"/>
        <v>0Max Negocios + 29.90CONTADO</v>
      </c>
      <c r="B171" s="19">
        <f>precio_reno_porta!A165</f>
        <v>0</v>
      </c>
      <c r="C171" s="19">
        <f>precio_reno_porta!B165</f>
        <v>0</v>
      </c>
      <c r="D171" s="19">
        <f>precio_reno_porta!C165</f>
        <v>0</v>
      </c>
      <c r="E171" s="19">
        <f>precio_reno_porta!D165</f>
        <v>0</v>
      </c>
      <c r="F171" s="75">
        <f>precio_reno_porta!E165</f>
        <v>0</v>
      </c>
      <c r="G171" s="19">
        <f>precio_reno_porta!F165</f>
        <v>0</v>
      </c>
      <c r="H171" t="s">
        <v>187</v>
      </c>
      <c r="I171" s="68" t="s">
        <v>37</v>
      </c>
      <c r="J171" s="68">
        <f>precio_reno_porta!G165</f>
        <v>0</v>
      </c>
    </row>
    <row r="172" spans="1:10" x14ac:dyDescent="0.3">
      <c r="A172" t="str">
        <f t="shared" si="2"/>
        <v>0Max Negocios + 29.90CONTADO</v>
      </c>
      <c r="B172" s="19">
        <f>precio_reno_porta!A166</f>
        <v>0</v>
      </c>
      <c r="C172" s="19">
        <f>precio_reno_porta!B166</f>
        <v>0</v>
      </c>
      <c r="D172" s="19">
        <f>precio_reno_porta!C166</f>
        <v>0</v>
      </c>
      <c r="E172" s="19">
        <f>precio_reno_porta!D166</f>
        <v>0</v>
      </c>
      <c r="F172" s="75">
        <f>precio_reno_porta!E166</f>
        <v>0</v>
      </c>
      <c r="G172" s="19">
        <f>precio_reno_porta!F166</f>
        <v>0</v>
      </c>
      <c r="H172" t="s">
        <v>187</v>
      </c>
      <c r="I172" s="68" t="s">
        <v>37</v>
      </c>
      <c r="J172" s="68">
        <f>precio_reno_porta!G166</f>
        <v>0</v>
      </c>
    </row>
    <row r="173" spans="1:10" x14ac:dyDescent="0.3">
      <c r="A173" t="str">
        <f t="shared" si="2"/>
        <v>0Max Negocios + 29.90CONTADO</v>
      </c>
      <c r="B173" s="19">
        <f>precio_reno_porta!A167</f>
        <v>0</v>
      </c>
      <c r="C173" s="19">
        <f>precio_reno_porta!B167</f>
        <v>0</v>
      </c>
      <c r="D173" s="19">
        <f>precio_reno_porta!C167</f>
        <v>0</v>
      </c>
      <c r="E173" s="19">
        <f>precio_reno_porta!D167</f>
        <v>0</v>
      </c>
      <c r="F173" s="75">
        <f>precio_reno_porta!E167</f>
        <v>0</v>
      </c>
      <c r="G173" s="19">
        <f>precio_reno_porta!F167</f>
        <v>0</v>
      </c>
      <c r="H173" t="s">
        <v>187</v>
      </c>
      <c r="I173" s="68" t="s">
        <v>37</v>
      </c>
      <c r="J173" s="68">
        <f>precio_reno_porta!G167</f>
        <v>0</v>
      </c>
    </row>
    <row r="174" spans="1:10" x14ac:dyDescent="0.3">
      <c r="A174" t="str">
        <f t="shared" si="2"/>
        <v>0Max Negocios + 29.90CONTADO</v>
      </c>
      <c r="B174" s="19">
        <f>precio_reno_porta!A168</f>
        <v>0</v>
      </c>
      <c r="C174" s="19">
        <f>precio_reno_porta!B168</f>
        <v>0</v>
      </c>
      <c r="D174" s="19">
        <f>precio_reno_porta!C168</f>
        <v>0</v>
      </c>
      <c r="E174" s="19">
        <f>precio_reno_porta!D168</f>
        <v>0</v>
      </c>
      <c r="F174" s="75">
        <f>precio_reno_porta!E168</f>
        <v>0</v>
      </c>
      <c r="G174" s="19">
        <f>precio_reno_porta!F168</f>
        <v>0</v>
      </c>
      <c r="H174" t="s">
        <v>187</v>
      </c>
      <c r="I174" s="68" t="s">
        <v>37</v>
      </c>
      <c r="J174" s="68">
        <f>precio_reno_porta!G168</f>
        <v>0</v>
      </c>
    </row>
    <row r="175" spans="1:10" x14ac:dyDescent="0.3">
      <c r="A175" t="str">
        <f t="shared" si="2"/>
        <v>0Max Negocios + 29.90CONTADO</v>
      </c>
      <c r="B175" s="19">
        <f>precio_reno_porta!A169</f>
        <v>0</v>
      </c>
      <c r="C175" s="19">
        <f>precio_reno_porta!B169</f>
        <v>0</v>
      </c>
      <c r="D175" s="19">
        <f>precio_reno_porta!C169</f>
        <v>0</v>
      </c>
      <c r="E175" s="19">
        <f>precio_reno_porta!D169</f>
        <v>0</v>
      </c>
      <c r="F175" s="75">
        <f>precio_reno_porta!E169</f>
        <v>0</v>
      </c>
      <c r="G175" s="19">
        <f>precio_reno_porta!F169</f>
        <v>0</v>
      </c>
      <c r="H175" t="s">
        <v>187</v>
      </c>
      <c r="I175" s="68" t="s">
        <v>37</v>
      </c>
      <c r="J175" s="68">
        <f>precio_reno_porta!G169</f>
        <v>0</v>
      </c>
    </row>
    <row r="176" spans="1:10" x14ac:dyDescent="0.3">
      <c r="A176" t="str">
        <f t="shared" si="2"/>
        <v>0Max Negocios + 29.90CONTADO</v>
      </c>
      <c r="B176" s="19">
        <f>precio_reno_porta!A170</f>
        <v>0</v>
      </c>
      <c r="C176" s="19">
        <f>precio_reno_porta!B170</f>
        <v>0</v>
      </c>
      <c r="D176" s="19">
        <f>precio_reno_porta!C170</f>
        <v>0</v>
      </c>
      <c r="E176" s="19">
        <f>precio_reno_porta!D170</f>
        <v>0</v>
      </c>
      <c r="F176" s="75">
        <f>precio_reno_porta!E170</f>
        <v>0</v>
      </c>
      <c r="G176" s="19">
        <f>precio_reno_porta!F170</f>
        <v>0</v>
      </c>
      <c r="H176" t="s">
        <v>187</v>
      </c>
      <c r="I176" s="68" t="s">
        <v>37</v>
      </c>
      <c r="J176" s="68">
        <f>precio_reno_porta!G170</f>
        <v>0</v>
      </c>
    </row>
    <row r="177" spans="1:10" x14ac:dyDescent="0.3">
      <c r="A177" t="str">
        <f t="shared" si="2"/>
        <v>0Max Negocios + 29.90CONTADO</v>
      </c>
      <c r="B177" s="19">
        <f>precio_reno_porta!A171</f>
        <v>0</v>
      </c>
      <c r="C177" s="19">
        <f>precio_reno_porta!B171</f>
        <v>0</v>
      </c>
      <c r="D177" s="19">
        <f>precio_reno_porta!C171</f>
        <v>0</v>
      </c>
      <c r="E177" s="19">
        <f>precio_reno_porta!D171</f>
        <v>0</v>
      </c>
      <c r="F177" s="75">
        <f>precio_reno_porta!E171</f>
        <v>0</v>
      </c>
      <c r="G177" s="19">
        <f>precio_reno_porta!F171</f>
        <v>0</v>
      </c>
      <c r="H177" t="s">
        <v>187</v>
      </c>
      <c r="I177" s="68" t="s">
        <v>37</v>
      </c>
      <c r="J177" s="68">
        <f>precio_reno_porta!G171</f>
        <v>0</v>
      </c>
    </row>
    <row r="178" spans="1:10" x14ac:dyDescent="0.3">
      <c r="A178" t="str">
        <f t="shared" si="2"/>
        <v>0Max Negocios + 29.90CONTADO</v>
      </c>
      <c r="B178" s="19">
        <f>precio_reno_porta!A172</f>
        <v>0</v>
      </c>
      <c r="C178" s="19">
        <f>precio_reno_porta!B172</f>
        <v>0</v>
      </c>
      <c r="D178" s="19">
        <f>precio_reno_porta!C172</f>
        <v>0</v>
      </c>
      <c r="E178" s="19">
        <f>precio_reno_porta!D172</f>
        <v>0</v>
      </c>
      <c r="F178" s="75">
        <f>precio_reno_porta!E172</f>
        <v>0</v>
      </c>
      <c r="G178" s="19">
        <f>precio_reno_porta!F172</f>
        <v>0</v>
      </c>
      <c r="H178" t="s">
        <v>187</v>
      </c>
      <c r="I178" s="68" t="s">
        <v>37</v>
      </c>
      <c r="J178" s="68">
        <f>precio_reno_porta!G172</f>
        <v>0</v>
      </c>
    </row>
    <row r="179" spans="1:10" x14ac:dyDescent="0.3">
      <c r="A179" t="str">
        <f t="shared" si="2"/>
        <v>0Max Negocios + 29.90CONTADO</v>
      </c>
      <c r="B179" s="19">
        <f>precio_reno_porta!A173</f>
        <v>0</v>
      </c>
      <c r="C179" s="19">
        <f>precio_reno_porta!B173</f>
        <v>0</v>
      </c>
      <c r="D179" s="19">
        <f>precio_reno_porta!C173</f>
        <v>0</v>
      </c>
      <c r="E179" s="19">
        <f>precio_reno_porta!D173</f>
        <v>0</v>
      </c>
      <c r="F179" s="75">
        <f>precio_reno_porta!E173</f>
        <v>0</v>
      </c>
      <c r="G179" s="19">
        <f>precio_reno_porta!F173</f>
        <v>0</v>
      </c>
      <c r="H179" t="s">
        <v>187</v>
      </c>
      <c r="I179" s="68" t="s">
        <v>37</v>
      </c>
      <c r="J179" s="68">
        <f>precio_reno_porta!G173</f>
        <v>0</v>
      </c>
    </row>
    <row r="180" spans="1:10" x14ac:dyDescent="0.3">
      <c r="A180" t="str">
        <f t="shared" si="2"/>
        <v>0Max Negocios + 29.90CONTADO</v>
      </c>
      <c r="B180" s="19">
        <f>precio_reno_porta!A174</f>
        <v>0</v>
      </c>
      <c r="C180" s="19">
        <f>precio_reno_porta!B174</f>
        <v>0</v>
      </c>
      <c r="D180" s="19">
        <f>precio_reno_porta!C174</f>
        <v>0</v>
      </c>
      <c r="E180" s="19">
        <f>precio_reno_porta!D174</f>
        <v>0</v>
      </c>
      <c r="F180" s="75">
        <f>precio_reno_porta!E174</f>
        <v>0</v>
      </c>
      <c r="G180" s="19">
        <f>precio_reno_porta!F174</f>
        <v>0</v>
      </c>
      <c r="H180" t="s">
        <v>187</v>
      </c>
      <c r="I180" s="68" t="s">
        <v>37</v>
      </c>
      <c r="J180" s="68">
        <f>precio_reno_porta!G174</f>
        <v>0</v>
      </c>
    </row>
    <row r="181" spans="1:10" x14ac:dyDescent="0.3">
      <c r="A181" t="str">
        <f t="shared" si="2"/>
        <v>0Max Negocios + 29.90CONTADO</v>
      </c>
      <c r="B181" s="19">
        <f>precio_reno_porta!A175</f>
        <v>0</v>
      </c>
      <c r="C181" s="19">
        <f>precio_reno_porta!B175</f>
        <v>0</v>
      </c>
      <c r="D181" s="19">
        <f>precio_reno_porta!C175</f>
        <v>0</v>
      </c>
      <c r="E181" s="19">
        <f>precio_reno_porta!D175</f>
        <v>0</v>
      </c>
      <c r="F181" s="75">
        <f>precio_reno_porta!E175</f>
        <v>0</v>
      </c>
      <c r="G181" s="19">
        <f>precio_reno_porta!F175</f>
        <v>0</v>
      </c>
      <c r="H181" t="s">
        <v>187</v>
      </c>
      <c r="I181" s="68" t="s">
        <v>37</v>
      </c>
      <c r="J181" s="68">
        <f>precio_reno_porta!G175</f>
        <v>0</v>
      </c>
    </row>
    <row r="182" spans="1:10" x14ac:dyDescent="0.3">
      <c r="A182" t="str">
        <f t="shared" si="2"/>
        <v>0Max Negocios + 29.90CONTADO</v>
      </c>
      <c r="B182" s="19">
        <f>precio_reno_porta!A176</f>
        <v>0</v>
      </c>
      <c r="C182" s="19">
        <f>precio_reno_porta!B176</f>
        <v>0</v>
      </c>
      <c r="D182" s="19">
        <f>precio_reno_porta!C176</f>
        <v>0</v>
      </c>
      <c r="E182" s="19">
        <f>precio_reno_porta!D176</f>
        <v>0</v>
      </c>
      <c r="F182" s="75">
        <f>precio_reno_porta!E176</f>
        <v>0</v>
      </c>
      <c r="G182" s="19">
        <f>precio_reno_porta!F176</f>
        <v>0</v>
      </c>
      <c r="H182" t="s">
        <v>187</v>
      </c>
      <c r="I182" s="68" t="s">
        <v>37</v>
      </c>
      <c r="J182" s="68">
        <f>precio_reno_porta!G176</f>
        <v>0</v>
      </c>
    </row>
    <row r="183" spans="1:10" x14ac:dyDescent="0.3">
      <c r="A183" t="str">
        <f t="shared" si="2"/>
        <v>0Max Negocios + 29.90CONTADO</v>
      </c>
      <c r="B183" s="19">
        <f>precio_reno_porta!A177</f>
        <v>0</v>
      </c>
      <c r="C183" s="19">
        <f>precio_reno_porta!B177</f>
        <v>0</v>
      </c>
      <c r="D183" s="19">
        <f>precio_reno_porta!C177</f>
        <v>0</v>
      </c>
      <c r="E183" s="19">
        <f>precio_reno_porta!D177</f>
        <v>0</v>
      </c>
      <c r="F183" s="75">
        <f>precio_reno_porta!E177</f>
        <v>0</v>
      </c>
      <c r="G183" s="19">
        <f>precio_reno_porta!F177</f>
        <v>0</v>
      </c>
      <c r="H183" t="s">
        <v>187</v>
      </c>
      <c r="I183" s="68" t="s">
        <v>37</v>
      </c>
      <c r="J183" s="68">
        <f>precio_reno_porta!G177</f>
        <v>0</v>
      </c>
    </row>
    <row r="184" spans="1:10" x14ac:dyDescent="0.3">
      <c r="A184" t="str">
        <f t="shared" si="2"/>
        <v>0Max Negocios + 29.90CONTADO</v>
      </c>
      <c r="B184" s="19">
        <f>precio_reno_porta!A178</f>
        <v>0</v>
      </c>
      <c r="C184" s="19">
        <f>precio_reno_porta!B178</f>
        <v>0</v>
      </c>
      <c r="D184" s="19">
        <f>precio_reno_porta!C178</f>
        <v>0</v>
      </c>
      <c r="E184" s="19">
        <f>precio_reno_porta!D178</f>
        <v>0</v>
      </c>
      <c r="F184" s="75">
        <f>precio_reno_porta!E178</f>
        <v>0</v>
      </c>
      <c r="G184" s="19">
        <f>precio_reno_porta!F178</f>
        <v>0</v>
      </c>
      <c r="H184" t="s">
        <v>187</v>
      </c>
      <c r="I184" s="68" t="s">
        <v>37</v>
      </c>
      <c r="J184" s="68">
        <f>precio_reno_porta!G178</f>
        <v>0</v>
      </c>
    </row>
    <row r="185" spans="1:10" x14ac:dyDescent="0.3">
      <c r="A185" t="str">
        <f t="shared" si="2"/>
        <v>0Max Negocios + 29.90CONTADO</v>
      </c>
      <c r="B185" s="19">
        <f>precio_reno_porta!A179</f>
        <v>0</v>
      </c>
      <c r="C185" s="19">
        <f>precio_reno_porta!B179</f>
        <v>0</v>
      </c>
      <c r="D185" s="19">
        <f>precio_reno_porta!C179</f>
        <v>0</v>
      </c>
      <c r="E185" s="19">
        <f>precio_reno_porta!D179</f>
        <v>0</v>
      </c>
      <c r="F185" s="75">
        <f>precio_reno_porta!E179</f>
        <v>0</v>
      </c>
      <c r="G185" s="19">
        <f>precio_reno_porta!F179</f>
        <v>0</v>
      </c>
      <c r="H185" t="s">
        <v>187</v>
      </c>
      <c r="I185" s="68" t="s">
        <v>37</v>
      </c>
      <c r="J185" s="68">
        <f>precio_reno_porta!G179</f>
        <v>0</v>
      </c>
    </row>
    <row r="186" spans="1:10" x14ac:dyDescent="0.3">
      <c r="A186" t="str">
        <f t="shared" si="2"/>
        <v>0Max Negocios + 29.90CONTADO</v>
      </c>
      <c r="B186" s="19">
        <f>precio_reno_porta!A180</f>
        <v>0</v>
      </c>
      <c r="C186" s="19">
        <f>precio_reno_porta!B180</f>
        <v>0</v>
      </c>
      <c r="D186" s="19">
        <f>precio_reno_porta!C180</f>
        <v>0</v>
      </c>
      <c r="E186" s="19">
        <f>precio_reno_porta!D180</f>
        <v>0</v>
      </c>
      <c r="F186" s="75">
        <f>precio_reno_porta!E180</f>
        <v>0</v>
      </c>
      <c r="G186" s="19">
        <f>precio_reno_porta!F180</f>
        <v>0</v>
      </c>
      <c r="H186" t="s">
        <v>187</v>
      </c>
      <c r="I186" s="68" t="s">
        <v>37</v>
      </c>
      <c r="J186" s="68">
        <f>precio_reno_porta!G180</f>
        <v>0</v>
      </c>
    </row>
    <row r="187" spans="1:10" x14ac:dyDescent="0.3">
      <c r="A187" t="str">
        <f t="shared" si="2"/>
        <v>0Max Negocios + 29.90CONTADO</v>
      </c>
      <c r="B187" s="19">
        <f>precio_reno_porta!A181</f>
        <v>0</v>
      </c>
      <c r="C187" s="19">
        <f>precio_reno_porta!B181</f>
        <v>0</v>
      </c>
      <c r="D187" s="19">
        <f>precio_reno_porta!C181</f>
        <v>0</v>
      </c>
      <c r="E187" s="19">
        <f>precio_reno_porta!D181</f>
        <v>0</v>
      </c>
      <c r="F187" s="75">
        <f>precio_reno_porta!E181</f>
        <v>0</v>
      </c>
      <c r="G187" s="19">
        <f>precio_reno_porta!F181</f>
        <v>0</v>
      </c>
      <c r="H187" t="s">
        <v>187</v>
      </c>
      <c r="I187" s="68" t="s">
        <v>37</v>
      </c>
      <c r="J187" s="68">
        <f>precio_reno_porta!G181</f>
        <v>0</v>
      </c>
    </row>
    <row r="188" spans="1:10" x14ac:dyDescent="0.3">
      <c r="A188" t="str">
        <f t="shared" si="2"/>
        <v>0Max Negocios + 29.90CONTADO</v>
      </c>
      <c r="B188" s="19">
        <f>precio_reno_porta!A182</f>
        <v>0</v>
      </c>
      <c r="C188" s="19">
        <f>precio_reno_porta!B182</f>
        <v>0</v>
      </c>
      <c r="D188" s="19">
        <f>precio_reno_porta!C182</f>
        <v>0</v>
      </c>
      <c r="E188" s="19">
        <f>precio_reno_porta!D182</f>
        <v>0</v>
      </c>
      <c r="F188" s="75">
        <f>precio_reno_porta!E182</f>
        <v>0</v>
      </c>
      <c r="G188" s="19">
        <f>precio_reno_porta!F182</f>
        <v>0</v>
      </c>
      <c r="H188" t="s">
        <v>187</v>
      </c>
      <c r="I188" s="68" t="s">
        <v>37</v>
      </c>
      <c r="J188" s="68">
        <f>precio_reno_porta!G182</f>
        <v>0</v>
      </c>
    </row>
    <row r="189" spans="1:10" x14ac:dyDescent="0.3">
      <c r="A189" t="str">
        <f t="shared" si="2"/>
        <v>0Max Negocios + 29.90CONTADO</v>
      </c>
      <c r="B189" s="19">
        <f>precio_reno_porta!A183</f>
        <v>0</v>
      </c>
      <c r="C189" s="19">
        <f>precio_reno_porta!B183</f>
        <v>0</v>
      </c>
      <c r="D189" s="19">
        <f>precio_reno_porta!C183</f>
        <v>0</v>
      </c>
      <c r="E189" s="19">
        <f>precio_reno_porta!D183</f>
        <v>0</v>
      </c>
      <c r="F189" s="75">
        <f>precio_reno_porta!E183</f>
        <v>0</v>
      </c>
      <c r="G189" s="19">
        <f>precio_reno_porta!F183</f>
        <v>0</v>
      </c>
      <c r="H189" t="s">
        <v>187</v>
      </c>
      <c r="I189" s="68" t="s">
        <v>37</v>
      </c>
      <c r="J189" s="68">
        <f>precio_reno_porta!G183</f>
        <v>0</v>
      </c>
    </row>
    <row r="190" spans="1:10" x14ac:dyDescent="0.3">
      <c r="A190" t="str">
        <f t="shared" si="2"/>
        <v>0Max Negocios + 29.90CONTADO</v>
      </c>
      <c r="B190" s="19">
        <f>precio_reno_porta!A184</f>
        <v>0</v>
      </c>
      <c r="C190" s="19">
        <f>precio_reno_porta!B184</f>
        <v>0</v>
      </c>
      <c r="D190" s="19">
        <f>precio_reno_porta!C184</f>
        <v>0</v>
      </c>
      <c r="E190" s="19">
        <f>precio_reno_porta!D184</f>
        <v>0</v>
      </c>
      <c r="F190" s="75">
        <f>precio_reno_porta!E184</f>
        <v>0</v>
      </c>
      <c r="G190" s="19">
        <f>precio_reno_porta!F184</f>
        <v>0</v>
      </c>
      <c r="H190" t="s">
        <v>187</v>
      </c>
      <c r="I190" s="68" t="s">
        <v>37</v>
      </c>
      <c r="J190" s="68">
        <f>precio_reno_porta!G184</f>
        <v>0</v>
      </c>
    </row>
    <row r="191" spans="1:10" x14ac:dyDescent="0.3">
      <c r="A191" t="str">
        <f t="shared" si="2"/>
        <v>0Max Negocios + 29.90CONTADO</v>
      </c>
      <c r="B191" s="19">
        <f>precio_reno_porta!A185</f>
        <v>0</v>
      </c>
      <c r="C191" s="19">
        <f>precio_reno_porta!B185</f>
        <v>0</v>
      </c>
      <c r="D191" s="19">
        <f>precio_reno_porta!C185</f>
        <v>0</v>
      </c>
      <c r="E191" s="19">
        <f>precio_reno_porta!D185</f>
        <v>0</v>
      </c>
      <c r="F191" s="75">
        <f>precio_reno_porta!E185</f>
        <v>0</v>
      </c>
      <c r="G191" s="19">
        <f>precio_reno_porta!F185</f>
        <v>0</v>
      </c>
      <c r="H191" t="s">
        <v>187</v>
      </c>
      <c r="I191" s="68" t="s">
        <v>37</v>
      </c>
      <c r="J191" s="68">
        <f>precio_reno_porta!G185</f>
        <v>0</v>
      </c>
    </row>
    <row r="192" spans="1:10" x14ac:dyDescent="0.3">
      <c r="A192" t="str">
        <f t="shared" si="2"/>
        <v>0Max Negocios + 29.90CONTADO</v>
      </c>
      <c r="B192" s="19">
        <f>precio_reno_porta!A186</f>
        <v>0</v>
      </c>
      <c r="C192" s="19">
        <f>precio_reno_porta!B186</f>
        <v>0</v>
      </c>
      <c r="D192" s="19">
        <f>precio_reno_porta!C186</f>
        <v>0</v>
      </c>
      <c r="E192" s="19">
        <f>precio_reno_porta!D186</f>
        <v>0</v>
      </c>
      <c r="F192" s="75">
        <f>precio_reno_porta!E186</f>
        <v>0</v>
      </c>
      <c r="G192" s="19">
        <f>precio_reno_porta!F186</f>
        <v>0</v>
      </c>
      <c r="H192" t="s">
        <v>187</v>
      </c>
      <c r="I192" s="68" t="s">
        <v>37</v>
      </c>
      <c r="J192" s="68">
        <f>precio_reno_porta!G186</f>
        <v>0</v>
      </c>
    </row>
    <row r="193" spans="1:10" x14ac:dyDescent="0.3">
      <c r="A193" t="str">
        <f t="shared" si="2"/>
        <v>0Max Negocios + 29.90CONTADO</v>
      </c>
      <c r="B193" s="19">
        <f>precio_reno_porta!A187</f>
        <v>0</v>
      </c>
      <c r="C193" s="19">
        <f>precio_reno_porta!B187</f>
        <v>0</v>
      </c>
      <c r="D193" s="19">
        <f>precio_reno_porta!C187</f>
        <v>0</v>
      </c>
      <c r="E193" s="19">
        <f>precio_reno_porta!D187</f>
        <v>0</v>
      </c>
      <c r="F193" s="75">
        <f>precio_reno_porta!E187</f>
        <v>0</v>
      </c>
      <c r="G193" s="19">
        <f>precio_reno_porta!F187</f>
        <v>0</v>
      </c>
      <c r="H193" t="s">
        <v>187</v>
      </c>
      <c r="I193" s="68" t="s">
        <v>37</v>
      </c>
      <c r="J193" s="68">
        <f>precio_reno_porta!G187</f>
        <v>0</v>
      </c>
    </row>
    <row r="194" spans="1:10" x14ac:dyDescent="0.3">
      <c r="A194" t="str">
        <f t="shared" si="2"/>
        <v>0Max Negocios + 29.90CONTADO</v>
      </c>
      <c r="B194" s="19">
        <f>precio_reno_porta!A188</f>
        <v>0</v>
      </c>
      <c r="C194" s="19">
        <f>precio_reno_porta!B188</f>
        <v>0</v>
      </c>
      <c r="D194" s="19">
        <f>precio_reno_porta!C188</f>
        <v>0</v>
      </c>
      <c r="E194" s="19">
        <f>precio_reno_porta!D188</f>
        <v>0</v>
      </c>
      <c r="F194" s="75">
        <f>precio_reno_porta!E188</f>
        <v>0</v>
      </c>
      <c r="G194" s="19">
        <f>precio_reno_porta!F188</f>
        <v>0</v>
      </c>
      <c r="H194" t="s">
        <v>187</v>
      </c>
      <c r="I194" s="68" t="s">
        <v>37</v>
      </c>
      <c r="J194" s="68">
        <f>precio_reno_porta!G188</f>
        <v>0</v>
      </c>
    </row>
    <row r="195" spans="1:10" x14ac:dyDescent="0.3">
      <c r="A195" t="str">
        <f t="shared" ref="A195:A258" si="3">CONCATENATE(E195,I195,H195)</f>
        <v>0Max Negocios + 29.90CONTADO</v>
      </c>
      <c r="B195" s="19">
        <f>precio_reno_porta!A189</f>
        <v>0</v>
      </c>
      <c r="C195" s="19">
        <f>precio_reno_porta!B189</f>
        <v>0</v>
      </c>
      <c r="D195" s="19">
        <f>precio_reno_porta!C189</f>
        <v>0</v>
      </c>
      <c r="E195" s="19">
        <f>precio_reno_porta!D189</f>
        <v>0</v>
      </c>
      <c r="F195" s="75">
        <f>precio_reno_porta!E189</f>
        <v>0</v>
      </c>
      <c r="G195" s="19">
        <f>precio_reno_porta!F189</f>
        <v>0</v>
      </c>
      <c r="H195" t="s">
        <v>187</v>
      </c>
      <c r="I195" s="68" t="s">
        <v>37</v>
      </c>
      <c r="J195" s="68">
        <f>precio_reno_porta!G189</f>
        <v>0</v>
      </c>
    </row>
    <row r="196" spans="1:10" x14ac:dyDescent="0.3">
      <c r="A196" t="str">
        <f t="shared" si="3"/>
        <v>0Max Negocios + 29.90CONTADO</v>
      </c>
      <c r="B196" s="19">
        <f>precio_reno_porta!A190</f>
        <v>0</v>
      </c>
      <c r="C196" s="19">
        <f>precio_reno_porta!B190</f>
        <v>0</v>
      </c>
      <c r="D196" s="19">
        <f>precio_reno_porta!C190</f>
        <v>0</v>
      </c>
      <c r="E196" s="19">
        <f>precio_reno_porta!D190</f>
        <v>0</v>
      </c>
      <c r="F196" s="75">
        <f>precio_reno_porta!E190</f>
        <v>0</v>
      </c>
      <c r="G196" s="19">
        <f>precio_reno_porta!F190</f>
        <v>0</v>
      </c>
      <c r="H196" t="s">
        <v>187</v>
      </c>
      <c r="I196" s="68" t="s">
        <v>37</v>
      </c>
      <c r="J196" s="68">
        <f>precio_reno_porta!G190</f>
        <v>0</v>
      </c>
    </row>
    <row r="197" spans="1:10" x14ac:dyDescent="0.3">
      <c r="A197" t="str">
        <f t="shared" si="3"/>
        <v>0Max Negocios + 29.90CONTADO</v>
      </c>
      <c r="B197" s="19">
        <f>precio_reno_porta!A191</f>
        <v>0</v>
      </c>
      <c r="C197" s="19">
        <f>precio_reno_porta!B191</f>
        <v>0</v>
      </c>
      <c r="D197" s="19">
        <f>precio_reno_porta!C191</f>
        <v>0</v>
      </c>
      <c r="E197" s="19">
        <f>precio_reno_porta!D191</f>
        <v>0</v>
      </c>
      <c r="F197" s="75">
        <f>precio_reno_porta!E191</f>
        <v>0</v>
      </c>
      <c r="G197" s="19">
        <f>precio_reno_porta!F191</f>
        <v>0</v>
      </c>
      <c r="H197" t="s">
        <v>187</v>
      </c>
      <c r="I197" s="68" t="s">
        <v>37</v>
      </c>
      <c r="J197" s="68">
        <f>precio_reno_porta!G191</f>
        <v>0</v>
      </c>
    </row>
    <row r="198" spans="1:10" x14ac:dyDescent="0.3">
      <c r="A198" t="str">
        <f t="shared" si="3"/>
        <v>0Max Negocios + 29.90CONTADO</v>
      </c>
      <c r="B198" s="19">
        <f>precio_reno_porta!A192</f>
        <v>0</v>
      </c>
      <c r="C198" s="19">
        <f>precio_reno_porta!B192</f>
        <v>0</v>
      </c>
      <c r="D198" s="19">
        <f>precio_reno_porta!C192</f>
        <v>0</v>
      </c>
      <c r="E198" s="19">
        <f>precio_reno_porta!D192</f>
        <v>0</v>
      </c>
      <c r="F198" s="75">
        <f>precio_reno_porta!E192</f>
        <v>0</v>
      </c>
      <c r="G198" s="19">
        <f>precio_reno_porta!F192</f>
        <v>0</v>
      </c>
      <c r="H198" t="s">
        <v>187</v>
      </c>
      <c r="I198" s="68" t="s">
        <v>37</v>
      </c>
      <c r="J198" s="68">
        <f>precio_reno_porta!G192</f>
        <v>0</v>
      </c>
    </row>
    <row r="199" spans="1:10" x14ac:dyDescent="0.3">
      <c r="A199" t="str">
        <f t="shared" si="3"/>
        <v>0Max Negocios + 29.90CONTADO</v>
      </c>
      <c r="B199" s="19">
        <f>precio_reno_porta!A193</f>
        <v>0</v>
      </c>
      <c r="C199" s="19">
        <f>precio_reno_porta!B193</f>
        <v>0</v>
      </c>
      <c r="D199" s="19">
        <f>precio_reno_porta!C193</f>
        <v>0</v>
      </c>
      <c r="E199" s="19">
        <f>precio_reno_porta!D193</f>
        <v>0</v>
      </c>
      <c r="F199" s="75">
        <f>precio_reno_porta!E193</f>
        <v>0</v>
      </c>
      <c r="G199" s="19">
        <f>precio_reno_porta!F193</f>
        <v>0</v>
      </c>
      <c r="H199" t="s">
        <v>187</v>
      </c>
      <c r="I199" s="68" t="s">
        <v>37</v>
      </c>
      <c r="J199" s="68">
        <f>precio_reno_porta!G193</f>
        <v>0</v>
      </c>
    </row>
    <row r="200" spans="1:10" x14ac:dyDescent="0.3">
      <c r="A200" t="str">
        <f t="shared" si="3"/>
        <v>0Max Negocios + 29.90CONTADO</v>
      </c>
      <c r="B200" s="19">
        <f>precio_reno_porta!A194</f>
        <v>0</v>
      </c>
      <c r="C200" s="19">
        <f>precio_reno_porta!B194</f>
        <v>0</v>
      </c>
      <c r="D200" s="19">
        <f>precio_reno_porta!C194</f>
        <v>0</v>
      </c>
      <c r="E200" s="19">
        <f>precio_reno_porta!D194</f>
        <v>0</v>
      </c>
      <c r="F200" s="75">
        <f>precio_reno_porta!E194</f>
        <v>0</v>
      </c>
      <c r="G200" s="19">
        <f>precio_reno_porta!F194</f>
        <v>0</v>
      </c>
      <c r="H200" t="s">
        <v>187</v>
      </c>
      <c r="I200" s="68" t="s">
        <v>37</v>
      </c>
      <c r="J200" s="68">
        <f>precio_reno_porta!G194</f>
        <v>0</v>
      </c>
    </row>
    <row r="201" spans="1:10" x14ac:dyDescent="0.3">
      <c r="A201" t="str">
        <f t="shared" si="3"/>
        <v>0Max Negocios + 29.90CONTADO</v>
      </c>
      <c r="B201" s="19">
        <f>precio_reno_porta!A195</f>
        <v>0</v>
      </c>
      <c r="C201" s="19">
        <f>precio_reno_porta!B195</f>
        <v>0</v>
      </c>
      <c r="D201" s="19">
        <f>precio_reno_porta!C195</f>
        <v>0</v>
      </c>
      <c r="E201" s="19">
        <f>precio_reno_porta!D195</f>
        <v>0</v>
      </c>
      <c r="F201" s="75">
        <f>precio_reno_porta!E195</f>
        <v>0</v>
      </c>
      <c r="G201" s="19">
        <f>precio_reno_porta!F195</f>
        <v>0</v>
      </c>
      <c r="H201" t="s">
        <v>187</v>
      </c>
      <c r="I201" s="68" t="s">
        <v>37</v>
      </c>
      <c r="J201" s="68">
        <f>precio_reno_porta!G195</f>
        <v>0</v>
      </c>
    </row>
    <row r="202" spans="1:10" x14ac:dyDescent="0.3">
      <c r="A202" t="str">
        <f t="shared" si="3"/>
        <v>0Max Negocios + 29.90CONTADO</v>
      </c>
      <c r="B202" s="19">
        <f>precio_reno_porta!A196</f>
        <v>0</v>
      </c>
      <c r="C202" s="19">
        <f>precio_reno_porta!B196</f>
        <v>0</v>
      </c>
      <c r="D202" s="19">
        <f>precio_reno_porta!C196</f>
        <v>0</v>
      </c>
      <c r="E202" s="19">
        <f>precio_reno_porta!D196</f>
        <v>0</v>
      </c>
      <c r="F202" s="75">
        <f>precio_reno_porta!E196</f>
        <v>0</v>
      </c>
      <c r="G202" s="19">
        <f>precio_reno_porta!F196</f>
        <v>0</v>
      </c>
      <c r="H202" t="s">
        <v>187</v>
      </c>
      <c r="I202" s="68" t="s">
        <v>37</v>
      </c>
      <c r="J202" s="68">
        <f>precio_reno_porta!G196</f>
        <v>0</v>
      </c>
    </row>
    <row r="203" spans="1:10" x14ac:dyDescent="0.3">
      <c r="A203" t="str">
        <f t="shared" si="3"/>
        <v>0Max Negocios + 29.90CONTADO</v>
      </c>
      <c r="B203" s="19">
        <f>precio_reno_porta!A197</f>
        <v>0</v>
      </c>
      <c r="C203" s="19">
        <f>precio_reno_porta!B197</f>
        <v>0</v>
      </c>
      <c r="D203" s="19">
        <f>precio_reno_porta!C197</f>
        <v>0</v>
      </c>
      <c r="E203" s="19">
        <f>precio_reno_porta!D197</f>
        <v>0</v>
      </c>
      <c r="F203" s="75">
        <f>precio_reno_porta!E197</f>
        <v>0</v>
      </c>
      <c r="G203" s="19">
        <f>precio_reno_porta!F197</f>
        <v>0</v>
      </c>
      <c r="H203" t="s">
        <v>187</v>
      </c>
      <c r="I203" s="68" t="s">
        <v>37</v>
      </c>
      <c r="J203" s="68">
        <f>precio_reno_porta!G197</f>
        <v>0</v>
      </c>
    </row>
    <row r="204" spans="1:10" x14ac:dyDescent="0.3">
      <c r="A204" t="str">
        <f t="shared" si="3"/>
        <v>0Max Negocios + 29.90CONTADO</v>
      </c>
      <c r="B204" s="19">
        <f>precio_reno_porta!A198</f>
        <v>0</v>
      </c>
      <c r="C204" s="19">
        <f>precio_reno_porta!B198</f>
        <v>0</v>
      </c>
      <c r="D204" s="19">
        <f>precio_reno_porta!C198</f>
        <v>0</v>
      </c>
      <c r="E204" s="19">
        <f>precio_reno_porta!D198</f>
        <v>0</v>
      </c>
      <c r="F204" s="75">
        <f>precio_reno_porta!E198</f>
        <v>0</v>
      </c>
      <c r="G204" s="19">
        <f>precio_reno_porta!F198</f>
        <v>0</v>
      </c>
      <c r="H204" t="s">
        <v>187</v>
      </c>
      <c r="I204" s="68" t="s">
        <v>37</v>
      </c>
      <c r="J204" s="68">
        <f>precio_reno_porta!G198</f>
        <v>0</v>
      </c>
    </row>
    <row r="205" spans="1:10" x14ac:dyDescent="0.3">
      <c r="A205" t="str">
        <f t="shared" si="3"/>
        <v>0Max Negocios + 29.90CONTADO</v>
      </c>
      <c r="B205" s="19">
        <f>precio_reno_porta!A199</f>
        <v>0</v>
      </c>
      <c r="C205" s="19">
        <f>precio_reno_porta!B199</f>
        <v>0</v>
      </c>
      <c r="D205" s="19">
        <f>precio_reno_porta!C199</f>
        <v>0</v>
      </c>
      <c r="E205" s="19">
        <f>precio_reno_porta!D199</f>
        <v>0</v>
      </c>
      <c r="F205" s="75">
        <f>precio_reno_porta!E199</f>
        <v>0</v>
      </c>
      <c r="G205" s="19">
        <f>precio_reno_porta!F199</f>
        <v>0</v>
      </c>
      <c r="H205" t="s">
        <v>187</v>
      </c>
      <c r="I205" s="68" t="s">
        <v>37</v>
      </c>
      <c r="J205" s="68">
        <f>precio_reno_porta!G199</f>
        <v>0</v>
      </c>
    </row>
    <row r="206" spans="1:10" x14ac:dyDescent="0.3">
      <c r="A206" t="str">
        <f t="shared" si="3"/>
        <v>0Max Negocios + 29.90CONTADO</v>
      </c>
      <c r="B206" s="19">
        <f>precio_reno_porta!A200</f>
        <v>0</v>
      </c>
      <c r="C206" s="19">
        <f>precio_reno_porta!B200</f>
        <v>0</v>
      </c>
      <c r="D206" s="19">
        <f>precio_reno_porta!C200</f>
        <v>0</v>
      </c>
      <c r="E206" s="19">
        <f>precio_reno_porta!D200</f>
        <v>0</v>
      </c>
      <c r="F206" s="75">
        <f>precio_reno_porta!E200</f>
        <v>0</v>
      </c>
      <c r="G206" s="19">
        <f>precio_reno_porta!F200</f>
        <v>0</v>
      </c>
      <c r="H206" t="s">
        <v>187</v>
      </c>
      <c r="I206" s="68" t="s">
        <v>37</v>
      </c>
      <c r="J206" s="68">
        <f>precio_reno_porta!G200</f>
        <v>0</v>
      </c>
    </row>
    <row r="207" spans="1:10" x14ac:dyDescent="0.3">
      <c r="A207" t="str">
        <f t="shared" si="3"/>
        <v>0Max Negocios + 29.90CONTADO</v>
      </c>
      <c r="B207" s="19">
        <f>precio_reno_porta!A201</f>
        <v>0</v>
      </c>
      <c r="C207" s="19">
        <f>precio_reno_porta!B201</f>
        <v>0</v>
      </c>
      <c r="D207" s="19">
        <f>precio_reno_porta!C201</f>
        <v>0</v>
      </c>
      <c r="E207" s="19">
        <f>precio_reno_porta!D201</f>
        <v>0</v>
      </c>
      <c r="F207" s="75">
        <f>precio_reno_porta!E201</f>
        <v>0</v>
      </c>
      <c r="G207" s="19">
        <f>precio_reno_porta!F201</f>
        <v>0</v>
      </c>
      <c r="H207" t="s">
        <v>187</v>
      </c>
      <c r="I207" s="68" t="s">
        <v>37</v>
      </c>
      <c r="J207" s="68">
        <f>precio_reno_porta!G201</f>
        <v>0</v>
      </c>
    </row>
    <row r="208" spans="1:10" x14ac:dyDescent="0.3">
      <c r="A208" t="str">
        <f t="shared" si="3"/>
        <v>0Max Negocios + 29.90CONTADO</v>
      </c>
      <c r="B208" s="19">
        <f>precio_reno_porta!A202</f>
        <v>0</v>
      </c>
      <c r="C208" s="19">
        <f>precio_reno_porta!B202</f>
        <v>0</v>
      </c>
      <c r="D208" s="19">
        <f>precio_reno_porta!C202</f>
        <v>0</v>
      </c>
      <c r="E208" s="19">
        <f>precio_reno_porta!D202</f>
        <v>0</v>
      </c>
      <c r="F208" s="75">
        <f>precio_reno_porta!E202</f>
        <v>0</v>
      </c>
      <c r="G208" s="19">
        <f>precio_reno_porta!F202</f>
        <v>0</v>
      </c>
      <c r="H208" t="s">
        <v>187</v>
      </c>
      <c r="I208" s="68" t="s">
        <v>37</v>
      </c>
      <c r="J208" s="68">
        <f>precio_reno_porta!G202</f>
        <v>0</v>
      </c>
    </row>
    <row r="209" spans="1:10" x14ac:dyDescent="0.3">
      <c r="A209" t="str">
        <f t="shared" si="3"/>
        <v>0Max Negocios + 29.90CONTADO</v>
      </c>
      <c r="B209" s="19">
        <f>precio_reno_porta!A203</f>
        <v>0</v>
      </c>
      <c r="C209" s="19">
        <f>precio_reno_porta!B203</f>
        <v>0</v>
      </c>
      <c r="D209" s="19">
        <f>precio_reno_porta!C203</f>
        <v>0</v>
      </c>
      <c r="E209" s="19">
        <f>precio_reno_porta!D203</f>
        <v>0</v>
      </c>
      <c r="F209" s="75">
        <f>precio_reno_porta!E203</f>
        <v>0</v>
      </c>
      <c r="G209" s="19">
        <f>precio_reno_porta!F203</f>
        <v>0</v>
      </c>
      <c r="H209" t="s">
        <v>187</v>
      </c>
      <c r="I209" s="68" t="s">
        <v>37</v>
      </c>
      <c r="J209" s="68">
        <f>precio_reno_porta!G203</f>
        <v>0</v>
      </c>
    </row>
    <row r="210" spans="1:10" x14ac:dyDescent="0.3">
      <c r="A210" t="str">
        <f t="shared" si="3"/>
        <v>0Max Negocios + 29.90CONTADO</v>
      </c>
      <c r="B210" s="19">
        <f>precio_reno_porta!A204</f>
        <v>0</v>
      </c>
      <c r="C210" s="19">
        <f>precio_reno_porta!B204</f>
        <v>0</v>
      </c>
      <c r="D210" s="19">
        <f>precio_reno_porta!C204</f>
        <v>0</v>
      </c>
      <c r="E210" s="19">
        <f>precio_reno_porta!D204</f>
        <v>0</v>
      </c>
      <c r="F210" s="75">
        <f>precio_reno_porta!E204</f>
        <v>0</v>
      </c>
      <c r="G210" s="19">
        <f>precio_reno_porta!F204</f>
        <v>0</v>
      </c>
      <c r="H210" t="s">
        <v>187</v>
      </c>
      <c r="I210" s="68" t="s">
        <v>37</v>
      </c>
      <c r="J210" s="68">
        <f>precio_reno_porta!G204</f>
        <v>0</v>
      </c>
    </row>
    <row r="211" spans="1:10" x14ac:dyDescent="0.3">
      <c r="A211" t="str">
        <f t="shared" si="3"/>
        <v>0Max Negocios + 29.90CONTADO</v>
      </c>
      <c r="B211" s="19">
        <f>precio_reno_porta!A205</f>
        <v>0</v>
      </c>
      <c r="C211" s="19">
        <f>precio_reno_porta!B205</f>
        <v>0</v>
      </c>
      <c r="D211" s="19">
        <f>precio_reno_porta!C205</f>
        <v>0</v>
      </c>
      <c r="E211" s="19">
        <f>precio_reno_porta!D205</f>
        <v>0</v>
      </c>
      <c r="F211" s="75">
        <f>precio_reno_porta!E205</f>
        <v>0</v>
      </c>
      <c r="G211" s="19">
        <f>precio_reno_porta!F205</f>
        <v>0</v>
      </c>
      <c r="H211" t="s">
        <v>187</v>
      </c>
      <c r="I211" s="68" t="s">
        <v>37</v>
      </c>
      <c r="J211" s="68">
        <f>precio_reno_porta!G205</f>
        <v>0</v>
      </c>
    </row>
    <row r="212" spans="1:10" x14ac:dyDescent="0.3">
      <c r="A212" t="str">
        <f t="shared" si="3"/>
        <v>0Max Negocios + 29.90CONTADO</v>
      </c>
      <c r="B212" s="19">
        <f>precio_reno_porta!A206</f>
        <v>0</v>
      </c>
      <c r="C212" s="19">
        <f>precio_reno_porta!B206</f>
        <v>0</v>
      </c>
      <c r="D212" s="19">
        <f>precio_reno_porta!C206</f>
        <v>0</v>
      </c>
      <c r="E212" s="19">
        <f>precio_reno_porta!D206</f>
        <v>0</v>
      </c>
      <c r="F212" s="75">
        <f>precio_reno_porta!E206</f>
        <v>0</v>
      </c>
      <c r="G212" s="19">
        <f>precio_reno_porta!F206</f>
        <v>0</v>
      </c>
      <c r="H212" t="s">
        <v>187</v>
      </c>
      <c r="I212" s="68" t="s">
        <v>37</v>
      </c>
      <c r="J212" s="68">
        <f>precio_reno_porta!G206</f>
        <v>0</v>
      </c>
    </row>
    <row r="213" spans="1:10" x14ac:dyDescent="0.3">
      <c r="A213" t="str">
        <f t="shared" si="3"/>
        <v>0Max Negocios + 29.90CONTADO</v>
      </c>
      <c r="B213" s="19">
        <f>precio_reno_porta!A207</f>
        <v>0</v>
      </c>
      <c r="C213" s="19">
        <f>precio_reno_porta!B207</f>
        <v>0</v>
      </c>
      <c r="D213" s="19">
        <f>precio_reno_porta!C207</f>
        <v>0</v>
      </c>
      <c r="E213" s="19">
        <f>precio_reno_porta!D207</f>
        <v>0</v>
      </c>
      <c r="F213" s="75">
        <f>precio_reno_porta!E207</f>
        <v>0</v>
      </c>
      <c r="G213" s="19">
        <f>precio_reno_porta!F207</f>
        <v>0</v>
      </c>
      <c r="H213" t="s">
        <v>187</v>
      </c>
      <c r="I213" s="68" t="s">
        <v>37</v>
      </c>
      <c r="J213" s="68">
        <f>precio_reno_porta!G207</f>
        <v>0</v>
      </c>
    </row>
    <row r="214" spans="1:10" x14ac:dyDescent="0.3">
      <c r="A214" t="str">
        <f t="shared" si="3"/>
        <v>0Max Negocios + 29.90CONTADO</v>
      </c>
      <c r="B214" s="19">
        <f>precio_reno_porta!A208</f>
        <v>0</v>
      </c>
      <c r="C214" s="19">
        <f>precio_reno_porta!B208</f>
        <v>0</v>
      </c>
      <c r="D214" s="19">
        <f>precio_reno_porta!C208</f>
        <v>0</v>
      </c>
      <c r="E214" s="19">
        <f>precio_reno_porta!D208</f>
        <v>0</v>
      </c>
      <c r="F214" s="75">
        <f>precio_reno_porta!E208</f>
        <v>0</v>
      </c>
      <c r="G214" s="19">
        <f>precio_reno_porta!F208</f>
        <v>0</v>
      </c>
      <c r="H214" t="s">
        <v>187</v>
      </c>
      <c r="I214" s="68" t="s">
        <v>37</v>
      </c>
      <c r="J214" s="68">
        <f>precio_reno_porta!G208</f>
        <v>0</v>
      </c>
    </row>
    <row r="215" spans="1:10" x14ac:dyDescent="0.3">
      <c r="A215" t="str">
        <f t="shared" si="3"/>
        <v>0Max Negocios + 29.90CONTADO</v>
      </c>
      <c r="B215" s="19">
        <f>precio_reno_porta!A209</f>
        <v>0</v>
      </c>
      <c r="C215" s="19">
        <f>precio_reno_porta!B209</f>
        <v>0</v>
      </c>
      <c r="D215" s="19">
        <f>precio_reno_porta!C209</f>
        <v>0</v>
      </c>
      <c r="E215" s="19">
        <f>precio_reno_porta!D209</f>
        <v>0</v>
      </c>
      <c r="F215" s="75">
        <f>precio_reno_porta!E209</f>
        <v>0</v>
      </c>
      <c r="G215" s="19">
        <f>precio_reno_porta!F209</f>
        <v>0</v>
      </c>
      <c r="H215" t="s">
        <v>187</v>
      </c>
      <c r="I215" s="68" t="s">
        <v>37</v>
      </c>
      <c r="J215" s="68">
        <f>precio_reno_porta!G209</f>
        <v>0</v>
      </c>
    </row>
    <row r="216" spans="1:10" x14ac:dyDescent="0.3">
      <c r="A216" t="str">
        <f t="shared" si="3"/>
        <v>0Max Negocios + 29.90CONTADO</v>
      </c>
      <c r="B216" s="19">
        <f>precio_reno_porta!A210</f>
        <v>0</v>
      </c>
      <c r="C216" s="19">
        <f>precio_reno_porta!B210</f>
        <v>0</v>
      </c>
      <c r="D216" s="19">
        <f>precio_reno_porta!C210</f>
        <v>0</v>
      </c>
      <c r="E216" s="19">
        <f>precio_reno_porta!D210</f>
        <v>0</v>
      </c>
      <c r="F216" s="75">
        <f>precio_reno_porta!E210</f>
        <v>0</v>
      </c>
      <c r="G216" s="19">
        <f>precio_reno_porta!F210</f>
        <v>0</v>
      </c>
      <c r="H216" t="s">
        <v>187</v>
      </c>
      <c r="I216" s="68" t="s">
        <v>37</v>
      </c>
      <c r="J216" s="68">
        <f>precio_reno_porta!G210</f>
        <v>0</v>
      </c>
    </row>
    <row r="217" spans="1:10" x14ac:dyDescent="0.3">
      <c r="A217" t="str">
        <f t="shared" si="3"/>
        <v>0Max Negocios + 29.90CONTADO</v>
      </c>
      <c r="B217" s="19">
        <f>precio_reno_porta!A211</f>
        <v>0</v>
      </c>
      <c r="C217" s="19">
        <f>precio_reno_porta!B211</f>
        <v>0</v>
      </c>
      <c r="D217" s="19">
        <f>precio_reno_porta!C211</f>
        <v>0</v>
      </c>
      <c r="E217" s="19">
        <f>precio_reno_porta!D211</f>
        <v>0</v>
      </c>
      <c r="F217" s="75">
        <f>precio_reno_porta!E211</f>
        <v>0</v>
      </c>
      <c r="G217" s="19">
        <f>precio_reno_porta!F211</f>
        <v>0</v>
      </c>
      <c r="H217" t="s">
        <v>187</v>
      </c>
      <c r="I217" s="68" t="s">
        <v>37</v>
      </c>
      <c r="J217" s="68">
        <f>precio_reno_porta!G211</f>
        <v>0</v>
      </c>
    </row>
    <row r="218" spans="1:10" x14ac:dyDescent="0.3">
      <c r="A218" t="str">
        <f t="shared" si="3"/>
        <v>0Max Negocios + 29.90CONTADO</v>
      </c>
      <c r="B218" s="19">
        <f>precio_reno_porta!A212</f>
        <v>0</v>
      </c>
      <c r="C218" s="19">
        <f>precio_reno_porta!B212</f>
        <v>0</v>
      </c>
      <c r="D218" s="19">
        <f>precio_reno_porta!C212</f>
        <v>0</v>
      </c>
      <c r="E218" s="19">
        <f>precio_reno_porta!D212</f>
        <v>0</v>
      </c>
      <c r="F218" s="75">
        <f>precio_reno_porta!E212</f>
        <v>0</v>
      </c>
      <c r="G218" s="19">
        <f>precio_reno_porta!F212</f>
        <v>0</v>
      </c>
      <c r="H218" t="s">
        <v>187</v>
      </c>
      <c r="I218" s="68" t="s">
        <v>37</v>
      </c>
      <c r="J218" s="68">
        <f>precio_reno_porta!G212</f>
        <v>0</v>
      </c>
    </row>
    <row r="219" spans="1:10" x14ac:dyDescent="0.3">
      <c r="A219" t="str">
        <f t="shared" si="3"/>
        <v>0Max Negocios + 29.90CONTADO</v>
      </c>
      <c r="B219" s="19">
        <f>precio_reno_porta!A213</f>
        <v>0</v>
      </c>
      <c r="C219" s="19">
        <f>precio_reno_porta!B213</f>
        <v>0</v>
      </c>
      <c r="D219" s="19">
        <f>precio_reno_porta!C213</f>
        <v>0</v>
      </c>
      <c r="E219" s="19">
        <f>precio_reno_porta!D213</f>
        <v>0</v>
      </c>
      <c r="F219" s="75">
        <f>precio_reno_porta!E213</f>
        <v>0</v>
      </c>
      <c r="G219" s="19">
        <f>precio_reno_porta!F213</f>
        <v>0</v>
      </c>
      <c r="H219" t="s">
        <v>187</v>
      </c>
      <c r="I219" s="68" t="s">
        <v>37</v>
      </c>
      <c r="J219" s="68">
        <f>precio_reno_porta!G213</f>
        <v>0</v>
      </c>
    </row>
    <row r="220" spans="1:10" x14ac:dyDescent="0.3">
      <c r="A220" t="str">
        <f t="shared" si="3"/>
        <v>0Max Negocios + 29.90CONTADO</v>
      </c>
      <c r="B220" s="19">
        <f>precio_reno_porta!A214</f>
        <v>0</v>
      </c>
      <c r="C220" s="19">
        <f>precio_reno_porta!B214</f>
        <v>0</v>
      </c>
      <c r="D220" s="19">
        <f>precio_reno_porta!C214</f>
        <v>0</v>
      </c>
      <c r="E220" s="19">
        <f>precio_reno_porta!D214</f>
        <v>0</v>
      </c>
      <c r="F220" s="75">
        <f>precio_reno_porta!E214</f>
        <v>0</v>
      </c>
      <c r="G220" s="19">
        <f>precio_reno_porta!F214</f>
        <v>0</v>
      </c>
      <c r="H220" t="s">
        <v>187</v>
      </c>
      <c r="I220" s="68" t="s">
        <v>37</v>
      </c>
      <c r="J220" s="68">
        <f>precio_reno_porta!G214</f>
        <v>0</v>
      </c>
    </row>
    <row r="221" spans="1:10" x14ac:dyDescent="0.3">
      <c r="A221" t="str">
        <f t="shared" si="3"/>
        <v>0Max Negocios + 29.90CONTADO</v>
      </c>
      <c r="B221" s="19">
        <f>precio_reno_porta!A215</f>
        <v>0</v>
      </c>
      <c r="C221" s="19">
        <f>precio_reno_porta!B215</f>
        <v>0</v>
      </c>
      <c r="D221" s="19">
        <f>precio_reno_porta!C215</f>
        <v>0</v>
      </c>
      <c r="E221" s="19">
        <f>precio_reno_porta!D215</f>
        <v>0</v>
      </c>
      <c r="F221" s="75">
        <f>precio_reno_porta!E215</f>
        <v>0</v>
      </c>
      <c r="G221" s="19">
        <f>precio_reno_porta!F215</f>
        <v>0</v>
      </c>
      <c r="H221" t="s">
        <v>187</v>
      </c>
      <c r="I221" s="68" t="s">
        <v>37</v>
      </c>
      <c r="J221" s="68">
        <f>precio_reno_porta!G215</f>
        <v>0</v>
      </c>
    </row>
    <row r="222" spans="1:10" x14ac:dyDescent="0.3">
      <c r="A222" t="str">
        <f t="shared" si="3"/>
        <v>0Max Negocios + 29.90CONTADO</v>
      </c>
      <c r="B222" s="19">
        <f>precio_reno_porta!A216</f>
        <v>0</v>
      </c>
      <c r="C222" s="19">
        <f>precio_reno_porta!B216</f>
        <v>0</v>
      </c>
      <c r="D222" s="19">
        <f>precio_reno_porta!C216</f>
        <v>0</v>
      </c>
      <c r="E222" s="19">
        <f>precio_reno_porta!D216</f>
        <v>0</v>
      </c>
      <c r="F222" s="75">
        <f>precio_reno_porta!E216</f>
        <v>0</v>
      </c>
      <c r="G222" s="19">
        <f>precio_reno_porta!F216</f>
        <v>0</v>
      </c>
      <c r="H222" t="s">
        <v>187</v>
      </c>
      <c r="I222" s="68" t="s">
        <v>37</v>
      </c>
      <c r="J222" s="68">
        <f>precio_reno_porta!G216</f>
        <v>0</v>
      </c>
    </row>
    <row r="223" spans="1:10" x14ac:dyDescent="0.3">
      <c r="A223" t="str">
        <f t="shared" si="3"/>
        <v>0Max Negocios + 29.90CONTADO</v>
      </c>
      <c r="B223" s="19">
        <f>precio_reno_porta!A217</f>
        <v>0</v>
      </c>
      <c r="C223" s="19">
        <f>precio_reno_porta!B217</f>
        <v>0</v>
      </c>
      <c r="D223" s="19">
        <f>precio_reno_porta!C217</f>
        <v>0</v>
      </c>
      <c r="E223" s="19">
        <f>precio_reno_porta!D217</f>
        <v>0</v>
      </c>
      <c r="F223" s="75">
        <f>precio_reno_porta!E217</f>
        <v>0</v>
      </c>
      <c r="G223" s="19">
        <f>precio_reno_porta!F217</f>
        <v>0</v>
      </c>
      <c r="H223" t="s">
        <v>187</v>
      </c>
      <c r="I223" s="68" t="s">
        <v>37</v>
      </c>
      <c r="J223" s="68">
        <f>precio_reno_porta!G217</f>
        <v>0</v>
      </c>
    </row>
    <row r="224" spans="1:10" x14ac:dyDescent="0.3">
      <c r="A224" t="str">
        <f t="shared" si="3"/>
        <v>0Max Negocios + 29.90CONTADO</v>
      </c>
      <c r="B224" s="19">
        <f>precio_reno_porta!A218</f>
        <v>0</v>
      </c>
      <c r="C224" s="19">
        <f>precio_reno_porta!B218</f>
        <v>0</v>
      </c>
      <c r="D224" s="19">
        <f>precio_reno_porta!C218</f>
        <v>0</v>
      </c>
      <c r="E224" s="19">
        <f>precio_reno_porta!D218</f>
        <v>0</v>
      </c>
      <c r="F224" s="75">
        <f>precio_reno_porta!E218</f>
        <v>0</v>
      </c>
      <c r="G224" s="19">
        <f>precio_reno_porta!F218</f>
        <v>0</v>
      </c>
      <c r="H224" t="s">
        <v>187</v>
      </c>
      <c r="I224" s="68" t="s">
        <v>37</v>
      </c>
      <c r="J224" s="68">
        <f>precio_reno_porta!G218</f>
        <v>0</v>
      </c>
    </row>
    <row r="225" spans="1:10" x14ac:dyDescent="0.3">
      <c r="A225" t="str">
        <f t="shared" si="3"/>
        <v>0Max Negocios + 29.90CONTADO</v>
      </c>
      <c r="B225" s="19">
        <f>precio_reno_porta!A219</f>
        <v>0</v>
      </c>
      <c r="C225" s="19">
        <f>precio_reno_porta!B219</f>
        <v>0</v>
      </c>
      <c r="D225" s="19">
        <f>precio_reno_porta!C219</f>
        <v>0</v>
      </c>
      <c r="E225" s="19">
        <f>precio_reno_porta!D219</f>
        <v>0</v>
      </c>
      <c r="F225" s="75">
        <f>precio_reno_porta!E219</f>
        <v>0</v>
      </c>
      <c r="G225" s="19">
        <f>precio_reno_porta!F219</f>
        <v>0</v>
      </c>
      <c r="H225" t="s">
        <v>187</v>
      </c>
      <c r="I225" s="68" t="s">
        <v>37</v>
      </c>
      <c r="J225" s="68">
        <f>precio_reno_porta!G219</f>
        <v>0</v>
      </c>
    </row>
    <row r="226" spans="1:10" x14ac:dyDescent="0.3">
      <c r="A226" t="str">
        <f t="shared" si="3"/>
        <v>0Max Negocios + 29.90CONTADO</v>
      </c>
      <c r="B226" s="19">
        <f>precio_reno_porta!A220</f>
        <v>0</v>
      </c>
      <c r="C226" s="19">
        <f>precio_reno_porta!B220</f>
        <v>0</v>
      </c>
      <c r="D226" s="19">
        <f>precio_reno_porta!C220</f>
        <v>0</v>
      </c>
      <c r="E226" s="19">
        <f>precio_reno_porta!D220</f>
        <v>0</v>
      </c>
      <c r="F226" s="75">
        <f>precio_reno_porta!E220</f>
        <v>0</v>
      </c>
      <c r="G226" s="19">
        <f>precio_reno_porta!F220</f>
        <v>0</v>
      </c>
      <c r="H226" t="s">
        <v>187</v>
      </c>
      <c r="I226" s="68" t="s">
        <v>37</v>
      </c>
      <c r="J226" s="68">
        <f>precio_reno_porta!G220</f>
        <v>0</v>
      </c>
    </row>
    <row r="227" spans="1:10" x14ac:dyDescent="0.3">
      <c r="A227" t="str">
        <f t="shared" si="3"/>
        <v>0Max Negocios + 29.90CONTADO</v>
      </c>
      <c r="B227" s="19">
        <f>precio_reno_porta!A221</f>
        <v>0</v>
      </c>
      <c r="C227" s="19">
        <f>precio_reno_porta!B221</f>
        <v>0</v>
      </c>
      <c r="D227" s="19">
        <f>precio_reno_porta!C221</f>
        <v>0</v>
      </c>
      <c r="E227" s="19">
        <f>precio_reno_porta!D221</f>
        <v>0</v>
      </c>
      <c r="F227" s="75">
        <f>precio_reno_porta!E221</f>
        <v>0</v>
      </c>
      <c r="G227" s="19">
        <f>precio_reno_porta!F221</f>
        <v>0</v>
      </c>
      <c r="H227" t="s">
        <v>187</v>
      </c>
      <c r="I227" s="68" t="s">
        <v>37</v>
      </c>
      <c r="J227" s="68">
        <f>precio_reno_porta!G221</f>
        <v>0</v>
      </c>
    </row>
    <row r="228" spans="1:10" x14ac:dyDescent="0.3">
      <c r="A228" t="str">
        <f t="shared" si="3"/>
        <v>0Max Negocios + 29.90CONTADO</v>
      </c>
      <c r="B228" s="19">
        <f>precio_reno_porta!A222</f>
        <v>0</v>
      </c>
      <c r="C228" s="19">
        <f>precio_reno_porta!B222</f>
        <v>0</v>
      </c>
      <c r="D228" s="19">
        <f>precio_reno_porta!C222</f>
        <v>0</v>
      </c>
      <c r="E228" s="19">
        <f>precio_reno_porta!D222</f>
        <v>0</v>
      </c>
      <c r="F228" s="75">
        <f>precio_reno_porta!E222</f>
        <v>0</v>
      </c>
      <c r="G228" s="19">
        <f>precio_reno_porta!F222</f>
        <v>0</v>
      </c>
      <c r="H228" t="s">
        <v>187</v>
      </c>
      <c r="I228" s="68" t="s">
        <v>37</v>
      </c>
      <c r="J228" s="68">
        <f>precio_reno_porta!G222</f>
        <v>0</v>
      </c>
    </row>
    <row r="229" spans="1:10" x14ac:dyDescent="0.3">
      <c r="A229" t="str">
        <f t="shared" si="3"/>
        <v>0Max Negocios + 29.90CONTADO</v>
      </c>
      <c r="B229" s="19">
        <f>precio_reno_porta!A223</f>
        <v>0</v>
      </c>
      <c r="C229" s="19">
        <f>precio_reno_porta!B223</f>
        <v>0</v>
      </c>
      <c r="D229" s="19">
        <f>precio_reno_porta!C223</f>
        <v>0</v>
      </c>
      <c r="E229" s="19">
        <f>precio_reno_porta!D223</f>
        <v>0</v>
      </c>
      <c r="F229" s="75">
        <f>precio_reno_porta!E223</f>
        <v>0</v>
      </c>
      <c r="G229" s="19">
        <f>precio_reno_porta!F223</f>
        <v>0</v>
      </c>
      <c r="H229" t="s">
        <v>187</v>
      </c>
      <c r="I229" s="68" t="s">
        <v>37</v>
      </c>
      <c r="J229" s="68">
        <f>precio_reno_porta!G223</f>
        <v>0</v>
      </c>
    </row>
    <row r="230" spans="1:10" x14ac:dyDescent="0.3">
      <c r="A230" t="str">
        <f t="shared" si="3"/>
        <v>0Max Negocios + 29.90CONTADO</v>
      </c>
      <c r="B230" s="19">
        <f>precio_reno_porta!A224</f>
        <v>0</v>
      </c>
      <c r="C230" s="19">
        <f>precio_reno_porta!B224</f>
        <v>0</v>
      </c>
      <c r="D230" s="19">
        <f>precio_reno_porta!C224</f>
        <v>0</v>
      </c>
      <c r="E230" s="19">
        <f>precio_reno_porta!D224</f>
        <v>0</v>
      </c>
      <c r="F230" s="75">
        <f>precio_reno_porta!E224</f>
        <v>0</v>
      </c>
      <c r="G230" s="19">
        <f>precio_reno_porta!F224</f>
        <v>0</v>
      </c>
      <c r="H230" t="s">
        <v>187</v>
      </c>
      <c r="I230" s="68" t="s">
        <v>37</v>
      </c>
      <c r="J230" s="68">
        <f>precio_reno_porta!G224</f>
        <v>0</v>
      </c>
    </row>
    <row r="231" spans="1:10" x14ac:dyDescent="0.3">
      <c r="A231" t="str">
        <f t="shared" si="3"/>
        <v>0Max Negocios + 29.90CONTADO</v>
      </c>
      <c r="B231" s="19">
        <f>precio_reno_porta!A225</f>
        <v>0</v>
      </c>
      <c r="C231" s="19">
        <f>precio_reno_porta!B225</f>
        <v>0</v>
      </c>
      <c r="D231" s="19">
        <f>precio_reno_porta!C225</f>
        <v>0</v>
      </c>
      <c r="E231" s="19">
        <f>precio_reno_porta!D225</f>
        <v>0</v>
      </c>
      <c r="F231" s="75">
        <f>precio_reno_porta!E225</f>
        <v>0</v>
      </c>
      <c r="G231" s="19">
        <f>precio_reno_porta!F225</f>
        <v>0</v>
      </c>
      <c r="H231" t="s">
        <v>187</v>
      </c>
      <c r="I231" s="68" t="s">
        <v>37</v>
      </c>
      <c r="J231" s="68">
        <f>precio_reno_porta!G225</f>
        <v>0</v>
      </c>
    </row>
    <row r="232" spans="1:10" x14ac:dyDescent="0.3">
      <c r="A232" t="str">
        <f t="shared" si="3"/>
        <v>0Max Negocios + 29.90CONTADO</v>
      </c>
      <c r="B232" s="19">
        <f>precio_reno_porta!A226</f>
        <v>0</v>
      </c>
      <c r="C232" s="19">
        <f>precio_reno_porta!B226</f>
        <v>0</v>
      </c>
      <c r="D232" s="19">
        <f>precio_reno_porta!C226</f>
        <v>0</v>
      </c>
      <c r="E232" s="19">
        <f>precio_reno_porta!D226</f>
        <v>0</v>
      </c>
      <c r="F232" s="75">
        <f>precio_reno_porta!E226</f>
        <v>0</v>
      </c>
      <c r="G232" s="19">
        <f>precio_reno_porta!F226</f>
        <v>0</v>
      </c>
      <c r="H232" t="s">
        <v>187</v>
      </c>
      <c r="I232" s="68" t="s">
        <v>37</v>
      </c>
      <c r="J232" s="68">
        <f>precio_reno_porta!G226</f>
        <v>0</v>
      </c>
    </row>
    <row r="233" spans="1:10" x14ac:dyDescent="0.3">
      <c r="A233" t="str">
        <f t="shared" si="3"/>
        <v>0Max Negocios + 29.90CONTADO</v>
      </c>
      <c r="B233" s="19">
        <f>precio_reno_porta!A227</f>
        <v>0</v>
      </c>
      <c r="C233" s="19">
        <f>precio_reno_porta!B227</f>
        <v>0</v>
      </c>
      <c r="D233" s="19">
        <f>precio_reno_porta!C227</f>
        <v>0</v>
      </c>
      <c r="E233" s="19">
        <f>precio_reno_porta!D227</f>
        <v>0</v>
      </c>
      <c r="F233" s="75">
        <f>precio_reno_porta!E227</f>
        <v>0</v>
      </c>
      <c r="G233" s="19">
        <f>precio_reno_porta!F227</f>
        <v>0</v>
      </c>
      <c r="H233" t="s">
        <v>187</v>
      </c>
      <c r="I233" s="68" t="s">
        <v>37</v>
      </c>
      <c r="J233" s="68">
        <f>precio_reno_porta!G227</f>
        <v>0</v>
      </c>
    </row>
    <row r="234" spans="1:10" x14ac:dyDescent="0.3">
      <c r="A234" t="str">
        <f t="shared" si="3"/>
        <v>0Max Negocios + 29.90CONTADO</v>
      </c>
      <c r="B234" s="19">
        <f>precio_reno_porta!A228</f>
        <v>0</v>
      </c>
      <c r="C234" s="19">
        <f>precio_reno_porta!B228</f>
        <v>0</v>
      </c>
      <c r="D234" s="19">
        <f>precio_reno_porta!C228</f>
        <v>0</v>
      </c>
      <c r="E234" s="19">
        <f>precio_reno_porta!D228</f>
        <v>0</v>
      </c>
      <c r="F234" s="75">
        <f>precio_reno_porta!E228</f>
        <v>0</v>
      </c>
      <c r="G234" s="19">
        <f>precio_reno_porta!F228</f>
        <v>0</v>
      </c>
      <c r="H234" t="s">
        <v>187</v>
      </c>
      <c r="I234" s="68" t="s">
        <v>37</v>
      </c>
      <c r="J234" s="68">
        <f>precio_reno_porta!G228</f>
        <v>0</v>
      </c>
    </row>
    <row r="235" spans="1:10" x14ac:dyDescent="0.3">
      <c r="A235" t="str">
        <f t="shared" si="3"/>
        <v>0Max Negocios + 29.90CONTADO</v>
      </c>
      <c r="B235" s="19">
        <f>precio_reno_porta!A229</f>
        <v>0</v>
      </c>
      <c r="C235" s="19">
        <f>precio_reno_porta!B229</f>
        <v>0</v>
      </c>
      <c r="D235" s="19">
        <f>precio_reno_porta!C229</f>
        <v>0</v>
      </c>
      <c r="E235" s="19">
        <f>precio_reno_porta!D229</f>
        <v>0</v>
      </c>
      <c r="F235" s="75">
        <f>precio_reno_porta!E229</f>
        <v>0</v>
      </c>
      <c r="G235" s="19">
        <f>precio_reno_porta!F229</f>
        <v>0</v>
      </c>
      <c r="H235" t="s">
        <v>187</v>
      </c>
      <c r="I235" s="68" t="s">
        <v>37</v>
      </c>
      <c r="J235" s="68">
        <f>precio_reno_porta!G229</f>
        <v>0</v>
      </c>
    </row>
    <row r="236" spans="1:10" x14ac:dyDescent="0.3">
      <c r="A236" t="str">
        <f t="shared" si="3"/>
        <v>0Max Negocios + 29.90CONTADO</v>
      </c>
      <c r="B236" s="19">
        <f>precio_reno_porta!A230</f>
        <v>0</v>
      </c>
      <c r="C236" s="19">
        <f>precio_reno_porta!B230</f>
        <v>0</v>
      </c>
      <c r="D236" s="19">
        <f>precio_reno_porta!C230</f>
        <v>0</v>
      </c>
      <c r="E236" s="19">
        <f>precio_reno_porta!D230</f>
        <v>0</v>
      </c>
      <c r="F236" s="75">
        <f>precio_reno_porta!E230</f>
        <v>0</v>
      </c>
      <c r="G236" s="19">
        <f>precio_reno_porta!F230</f>
        <v>0</v>
      </c>
      <c r="H236" t="s">
        <v>187</v>
      </c>
      <c r="I236" s="68" t="s">
        <v>37</v>
      </c>
      <c r="J236" s="68">
        <f>precio_reno_porta!G230</f>
        <v>0</v>
      </c>
    </row>
    <row r="237" spans="1:10" x14ac:dyDescent="0.3">
      <c r="A237" t="str">
        <f t="shared" si="3"/>
        <v>0Max Negocios + 29.90CONTADO</v>
      </c>
      <c r="B237" s="19">
        <f>precio_reno_porta!A231</f>
        <v>0</v>
      </c>
      <c r="C237" s="19">
        <f>precio_reno_porta!B231</f>
        <v>0</v>
      </c>
      <c r="D237" s="19">
        <f>precio_reno_porta!C231</f>
        <v>0</v>
      </c>
      <c r="E237" s="19">
        <f>precio_reno_porta!D231</f>
        <v>0</v>
      </c>
      <c r="F237" s="75">
        <f>precio_reno_porta!E231</f>
        <v>0</v>
      </c>
      <c r="G237" s="19">
        <f>precio_reno_porta!F231</f>
        <v>0</v>
      </c>
      <c r="H237" t="s">
        <v>187</v>
      </c>
      <c r="I237" s="68" t="s">
        <v>37</v>
      </c>
      <c r="J237" s="68">
        <f>precio_reno_porta!G231</f>
        <v>0</v>
      </c>
    </row>
    <row r="238" spans="1:10" x14ac:dyDescent="0.3">
      <c r="A238" t="str">
        <f t="shared" si="3"/>
        <v>0Max Negocios + 29.90CONTADO</v>
      </c>
      <c r="B238" s="19">
        <f>precio_reno_porta!A232</f>
        <v>0</v>
      </c>
      <c r="C238" s="19">
        <f>precio_reno_porta!B232</f>
        <v>0</v>
      </c>
      <c r="D238" s="19">
        <f>precio_reno_porta!C232</f>
        <v>0</v>
      </c>
      <c r="E238" s="19">
        <f>precio_reno_porta!D232</f>
        <v>0</v>
      </c>
      <c r="F238" s="75">
        <f>precio_reno_porta!E232</f>
        <v>0</v>
      </c>
      <c r="G238" s="19">
        <f>precio_reno_porta!F232</f>
        <v>0</v>
      </c>
      <c r="H238" t="s">
        <v>187</v>
      </c>
      <c r="I238" s="68" t="s">
        <v>37</v>
      </c>
      <c r="J238" s="68">
        <f>precio_reno_porta!G232</f>
        <v>0</v>
      </c>
    </row>
    <row r="239" spans="1:10" x14ac:dyDescent="0.3">
      <c r="A239" t="str">
        <f t="shared" si="3"/>
        <v>0Max Negocios + 29.90CONTADO</v>
      </c>
      <c r="B239" s="19">
        <f>precio_reno_porta!A233</f>
        <v>0</v>
      </c>
      <c r="C239" s="19">
        <f>precio_reno_porta!B233</f>
        <v>0</v>
      </c>
      <c r="D239" s="19">
        <f>precio_reno_porta!C233</f>
        <v>0</v>
      </c>
      <c r="E239" s="19">
        <f>precio_reno_porta!D233</f>
        <v>0</v>
      </c>
      <c r="F239" s="75">
        <f>precio_reno_porta!E233</f>
        <v>0</v>
      </c>
      <c r="G239" s="19">
        <f>precio_reno_porta!F233</f>
        <v>0</v>
      </c>
      <c r="H239" t="s">
        <v>187</v>
      </c>
      <c r="I239" s="68" t="s">
        <v>37</v>
      </c>
      <c r="J239" s="68">
        <f>precio_reno_porta!G233</f>
        <v>0</v>
      </c>
    </row>
    <row r="240" spans="1:10" x14ac:dyDescent="0.3">
      <c r="A240" t="str">
        <f t="shared" si="3"/>
        <v>0Max Negocios + 29.90CONTADO</v>
      </c>
      <c r="B240" s="19">
        <f>precio_reno_porta!A234</f>
        <v>0</v>
      </c>
      <c r="C240" s="19">
        <f>precio_reno_porta!B234</f>
        <v>0</v>
      </c>
      <c r="D240" s="19">
        <f>precio_reno_porta!C234</f>
        <v>0</v>
      </c>
      <c r="E240" s="19">
        <f>precio_reno_porta!D234</f>
        <v>0</v>
      </c>
      <c r="F240" s="75">
        <f>precio_reno_porta!E234</f>
        <v>0</v>
      </c>
      <c r="G240" s="19">
        <f>precio_reno_porta!F234</f>
        <v>0</v>
      </c>
      <c r="H240" t="s">
        <v>187</v>
      </c>
      <c r="I240" s="68" t="s">
        <v>37</v>
      </c>
      <c r="J240" s="68">
        <f>precio_reno_porta!G234</f>
        <v>0</v>
      </c>
    </row>
    <row r="241" spans="1:10" x14ac:dyDescent="0.3">
      <c r="A241" t="str">
        <f t="shared" si="3"/>
        <v>0Max Negocios + 29.90CONTADO</v>
      </c>
      <c r="B241" s="19">
        <f>precio_reno_porta!A235</f>
        <v>0</v>
      </c>
      <c r="C241" s="19">
        <f>precio_reno_porta!B235</f>
        <v>0</v>
      </c>
      <c r="D241" s="19">
        <f>precio_reno_porta!C235</f>
        <v>0</v>
      </c>
      <c r="E241" s="19">
        <f>precio_reno_porta!D235</f>
        <v>0</v>
      </c>
      <c r="F241" s="75">
        <f>precio_reno_porta!E235</f>
        <v>0</v>
      </c>
      <c r="G241" s="19">
        <f>precio_reno_porta!F235</f>
        <v>0</v>
      </c>
      <c r="H241" t="s">
        <v>187</v>
      </c>
      <c r="I241" s="68" t="s">
        <v>37</v>
      </c>
      <c r="J241" s="68">
        <f>precio_reno_porta!G235</f>
        <v>0</v>
      </c>
    </row>
    <row r="242" spans="1:10" x14ac:dyDescent="0.3">
      <c r="A242" t="str">
        <f t="shared" si="3"/>
        <v>0Max Negocios + 29.90CONTADO</v>
      </c>
      <c r="B242" s="19">
        <f>precio_reno_porta!A236</f>
        <v>0</v>
      </c>
      <c r="C242" s="19">
        <f>precio_reno_porta!B236</f>
        <v>0</v>
      </c>
      <c r="D242" s="19">
        <f>precio_reno_porta!C236</f>
        <v>0</v>
      </c>
      <c r="E242" s="19">
        <f>precio_reno_porta!D236</f>
        <v>0</v>
      </c>
      <c r="F242" s="75">
        <f>precio_reno_porta!E236</f>
        <v>0</v>
      </c>
      <c r="G242" s="19">
        <f>precio_reno_porta!F236</f>
        <v>0</v>
      </c>
      <c r="H242" t="s">
        <v>187</v>
      </c>
      <c r="I242" s="68" t="s">
        <v>37</v>
      </c>
      <c r="J242" s="68">
        <f>precio_reno_porta!G236</f>
        <v>0</v>
      </c>
    </row>
    <row r="243" spans="1:10" x14ac:dyDescent="0.3">
      <c r="A243" t="str">
        <f t="shared" si="3"/>
        <v>0Max Negocios + 29.90CONTADO</v>
      </c>
      <c r="B243" s="19">
        <f>precio_reno_porta!A237</f>
        <v>0</v>
      </c>
      <c r="C243" s="19">
        <f>precio_reno_porta!B237</f>
        <v>0</v>
      </c>
      <c r="D243" s="19">
        <f>precio_reno_porta!C237</f>
        <v>0</v>
      </c>
      <c r="E243" s="19">
        <f>precio_reno_porta!D237</f>
        <v>0</v>
      </c>
      <c r="F243" s="75">
        <f>precio_reno_porta!E237</f>
        <v>0</v>
      </c>
      <c r="G243" s="19">
        <f>precio_reno_porta!F237</f>
        <v>0</v>
      </c>
      <c r="H243" t="s">
        <v>187</v>
      </c>
      <c r="I243" s="68" t="s">
        <v>37</v>
      </c>
      <c r="J243" s="68">
        <f>precio_reno_porta!G237</f>
        <v>0</v>
      </c>
    </row>
    <row r="244" spans="1:10" x14ac:dyDescent="0.3">
      <c r="A244" t="str">
        <f t="shared" si="3"/>
        <v>0Max Negocios + 29.90CONTADO</v>
      </c>
      <c r="B244" s="19">
        <f>precio_reno_porta!A238</f>
        <v>0</v>
      </c>
      <c r="C244" s="19">
        <f>precio_reno_porta!B238</f>
        <v>0</v>
      </c>
      <c r="D244" s="19">
        <f>precio_reno_porta!C238</f>
        <v>0</v>
      </c>
      <c r="E244" s="19">
        <f>precio_reno_porta!D238</f>
        <v>0</v>
      </c>
      <c r="F244" s="75">
        <f>precio_reno_porta!E238</f>
        <v>0</v>
      </c>
      <c r="G244" s="19">
        <f>precio_reno_porta!F238</f>
        <v>0</v>
      </c>
      <c r="H244" t="s">
        <v>187</v>
      </c>
      <c r="I244" s="68" t="s">
        <v>37</v>
      </c>
      <c r="J244" s="68">
        <f>precio_reno_porta!G238</f>
        <v>0</v>
      </c>
    </row>
    <row r="245" spans="1:10" x14ac:dyDescent="0.3">
      <c r="A245" t="str">
        <f t="shared" si="3"/>
        <v>0Max Negocios + 29.90CONTADO</v>
      </c>
      <c r="B245" s="19">
        <f>precio_reno_porta!A239</f>
        <v>0</v>
      </c>
      <c r="C245" s="19">
        <f>precio_reno_porta!B239</f>
        <v>0</v>
      </c>
      <c r="D245" s="19">
        <f>precio_reno_porta!C239</f>
        <v>0</v>
      </c>
      <c r="E245" s="19">
        <f>precio_reno_porta!D239</f>
        <v>0</v>
      </c>
      <c r="F245" s="75">
        <f>precio_reno_porta!E239</f>
        <v>0</v>
      </c>
      <c r="G245" s="19">
        <f>precio_reno_porta!F239</f>
        <v>0</v>
      </c>
      <c r="H245" t="s">
        <v>187</v>
      </c>
      <c r="I245" s="68" t="s">
        <v>37</v>
      </c>
      <c r="J245" s="68">
        <f>precio_reno_porta!G239</f>
        <v>0</v>
      </c>
    </row>
    <row r="246" spans="1:10" x14ac:dyDescent="0.3">
      <c r="A246" t="str">
        <f t="shared" si="3"/>
        <v>0Max Negocios + 29.90CONTADO</v>
      </c>
      <c r="B246" s="19">
        <f>precio_reno_porta!A240</f>
        <v>0</v>
      </c>
      <c r="C246" s="19">
        <f>precio_reno_porta!B240</f>
        <v>0</v>
      </c>
      <c r="D246" s="19">
        <f>precio_reno_porta!C240</f>
        <v>0</v>
      </c>
      <c r="E246" s="19">
        <f>precio_reno_porta!D240</f>
        <v>0</v>
      </c>
      <c r="F246" s="75">
        <f>precio_reno_porta!E240</f>
        <v>0</v>
      </c>
      <c r="G246" s="19">
        <f>precio_reno_porta!F240</f>
        <v>0</v>
      </c>
      <c r="H246" t="s">
        <v>187</v>
      </c>
      <c r="I246" s="68" t="s">
        <v>37</v>
      </c>
      <c r="J246" s="68">
        <f>precio_reno_porta!G240</f>
        <v>0</v>
      </c>
    </row>
    <row r="247" spans="1:10" x14ac:dyDescent="0.3">
      <c r="A247" t="str">
        <f t="shared" si="3"/>
        <v>0Max Negocios + 29.90CONTADO</v>
      </c>
      <c r="B247" s="19">
        <f>precio_reno_porta!A241</f>
        <v>0</v>
      </c>
      <c r="C247" s="19">
        <f>precio_reno_porta!B241</f>
        <v>0</v>
      </c>
      <c r="D247" s="19">
        <f>precio_reno_porta!C241</f>
        <v>0</v>
      </c>
      <c r="E247" s="19">
        <f>precio_reno_porta!D241</f>
        <v>0</v>
      </c>
      <c r="F247" s="75">
        <f>precio_reno_porta!E241</f>
        <v>0</v>
      </c>
      <c r="G247" s="19">
        <f>precio_reno_porta!F241</f>
        <v>0</v>
      </c>
      <c r="H247" t="s">
        <v>187</v>
      </c>
      <c r="I247" s="68" t="s">
        <v>37</v>
      </c>
      <c r="J247" s="68">
        <f>precio_reno_porta!G241</f>
        <v>0</v>
      </c>
    </row>
    <row r="248" spans="1:10" x14ac:dyDescent="0.3">
      <c r="A248" t="str">
        <f t="shared" si="3"/>
        <v>0Max Negocios + 29.90CONTADO</v>
      </c>
      <c r="B248" s="19">
        <f>precio_reno_porta!A242</f>
        <v>0</v>
      </c>
      <c r="C248" s="19">
        <f>precio_reno_porta!B242</f>
        <v>0</v>
      </c>
      <c r="D248" s="19">
        <f>precio_reno_porta!C242</f>
        <v>0</v>
      </c>
      <c r="E248" s="19">
        <f>precio_reno_porta!D242</f>
        <v>0</v>
      </c>
      <c r="F248" s="75">
        <f>precio_reno_porta!E242</f>
        <v>0</v>
      </c>
      <c r="G248" s="19">
        <f>precio_reno_porta!F242</f>
        <v>0</v>
      </c>
      <c r="H248" t="s">
        <v>187</v>
      </c>
      <c r="I248" s="68" t="s">
        <v>37</v>
      </c>
      <c r="J248" s="68">
        <f>precio_reno_porta!G242</f>
        <v>0</v>
      </c>
    </row>
    <row r="249" spans="1:10" x14ac:dyDescent="0.3">
      <c r="A249" t="str">
        <f t="shared" si="3"/>
        <v>0Max Negocios + 29.90CONTADO</v>
      </c>
      <c r="B249" s="19">
        <f>precio_reno_porta!A243</f>
        <v>0</v>
      </c>
      <c r="C249" s="19">
        <f>precio_reno_porta!B243</f>
        <v>0</v>
      </c>
      <c r="D249" s="19">
        <f>precio_reno_porta!C243</f>
        <v>0</v>
      </c>
      <c r="E249" s="19">
        <f>precio_reno_porta!D243</f>
        <v>0</v>
      </c>
      <c r="F249" s="75">
        <f>precio_reno_porta!E243</f>
        <v>0</v>
      </c>
      <c r="G249" s="19">
        <f>precio_reno_porta!F243</f>
        <v>0</v>
      </c>
      <c r="H249" t="s">
        <v>187</v>
      </c>
      <c r="I249" s="68" t="s">
        <v>37</v>
      </c>
      <c r="J249" s="68">
        <f>precio_reno_porta!G243</f>
        <v>0</v>
      </c>
    </row>
    <row r="250" spans="1:10" x14ac:dyDescent="0.3">
      <c r="A250" t="str">
        <f t="shared" si="3"/>
        <v>0Max Negocios + 29.90CONTADO</v>
      </c>
      <c r="B250" s="19">
        <f>precio_reno_porta!A244</f>
        <v>0</v>
      </c>
      <c r="C250" s="19">
        <f>precio_reno_porta!B244</f>
        <v>0</v>
      </c>
      <c r="D250" s="19">
        <f>precio_reno_porta!C244</f>
        <v>0</v>
      </c>
      <c r="E250" s="19">
        <f>precio_reno_porta!D244</f>
        <v>0</v>
      </c>
      <c r="F250" s="75">
        <f>precio_reno_porta!E244</f>
        <v>0</v>
      </c>
      <c r="G250" s="19">
        <f>precio_reno_porta!F244</f>
        <v>0</v>
      </c>
      <c r="H250" t="s">
        <v>187</v>
      </c>
      <c r="I250" s="68" t="s">
        <v>37</v>
      </c>
      <c r="J250" s="68">
        <f>precio_reno_porta!G244</f>
        <v>0</v>
      </c>
    </row>
    <row r="251" spans="1:10" x14ac:dyDescent="0.3">
      <c r="A251" t="str">
        <f t="shared" si="3"/>
        <v>0Max Negocios + 29.90CONTADO</v>
      </c>
      <c r="B251" s="19">
        <f>precio_reno_porta!A245</f>
        <v>0</v>
      </c>
      <c r="C251" s="19">
        <f>precio_reno_porta!B245</f>
        <v>0</v>
      </c>
      <c r="D251" s="19">
        <f>precio_reno_porta!C245</f>
        <v>0</v>
      </c>
      <c r="E251" s="19">
        <f>precio_reno_porta!D245</f>
        <v>0</v>
      </c>
      <c r="F251" s="75">
        <f>precio_reno_porta!E245</f>
        <v>0</v>
      </c>
      <c r="G251" s="19">
        <f>precio_reno_porta!F245</f>
        <v>0</v>
      </c>
      <c r="H251" t="s">
        <v>187</v>
      </c>
      <c r="I251" s="68" t="s">
        <v>37</v>
      </c>
      <c r="J251" s="68">
        <f>precio_reno_porta!G245</f>
        <v>0</v>
      </c>
    </row>
    <row r="252" spans="1:10" x14ac:dyDescent="0.3">
      <c r="A252" t="str">
        <f t="shared" si="3"/>
        <v>0Max Negocios + 29.90CONTADO</v>
      </c>
      <c r="B252" s="19">
        <f>precio_reno_porta!A246</f>
        <v>0</v>
      </c>
      <c r="C252" s="19">
        <f>precio_reno_porta!B246</f>
        <v>0</v>
      </c>
      <c r="D252" s="19">
        <f>precio_reno_porta!C246</f>
        <v>0</v>
      </c>
      <c r="E252" s="19">
        <f>precio_reno_porta!D246</f>
        <v>0</v>
      </c>
      <c r="F252" s="75">
        <f>precio_reno_porta!E246</f>
        <v>0</v>
      </c>
      <c r="G252" s="19">
        <f>precio_reno_porta!F246</f>
        <v>0</v>
      </c>
      <c r="H252" t="s">
        <v>187</v>
      </c>
      <c r="I252" s="68" t="s">
        <v>37</v>
      </c>
      <c r="J252" s="68">
        <f>precio_reno_porta!G246</f>
        <v>0</v>
      </c>
    </row>
    <row r="253" spans="1:10" x14ac:dyDescent="0.3">
      <c r="A253" t="str">
        <f t="shared" si="3"/>
        <v>0Max Negocios + 29.90CONTADO</v>
      </c>
      <c r="B253" s="19">
        <f>precio_reno_porta!A247</f>
        <v>0</v>
      </c>
      <c r="C253" s="19">
        <f>precio_reno_porta!B247</f>
        <v>0</v>
      </c>
      <c r="D253" s="19">
        <f>precio_reno_porta!C247</f>
        <v>0</v>
      </c>
      <c r="E253" s="19">
        <f>precio_reno_porta!D247</f>
        <v>0</v>
      </c>
      <c r="F253" s="75">
        <f>precio_reno_porta!E247</f>
        <v>0</v>
      </c>
      <c r="G253" s="19">
        <f>precio_reno_porta!F247</f>
        <v>0</v>
      </c>
      <c r="H253" t="s">
        <v>187</v>
      </c>
      <c r="I253" s="68" t="s">
        <v>37</v>
      </c>
      <c r="J253" s="68">
        <f>precio_reno_porta!G247</f>
        <v>0</v>
      </c>
    </row>
    <row r="254" spans="1:10" x14ac:dyDescent="0.3">
      <c r="A254" t="str">
        <f t="shared" si="3"/>
        <v>0Max Negocios + 29.90CONTADO</v>
      </c>
      <c r="B254" s="19">
        <f>precio_reno_porta!A248</f>
        <v>0</v>
      </c>
      <c r="C254" s="19">
        <f>precio_reno_porta!B248</f>
        <v>0</v>
      </c>
      <c r="D254" s="19">
        <f>precio_reno_porta!C248</f>
        <v>0</v>
      </c>
      <c r="E254" s="19">
        <f>precio_reno_porta!D248</f>
        <v>0</v>
      </c>
      <c r="F254" s="75">
        <f>precio_reno_porta!E248</f>
        <v>0</v>
      </c>
      <c r="G254" s="19">
        <f>precio_reno_porta!F248</f>
        <v>0</v>
      </c>
      <c r="H254" t="s">
        <v>187</v>
      </c>
      <c r="I254" s="68" t="s">
        <v>37</v>
      </c>
      <c r="J254" s="68">
        <f>precio_reno_porta!G248</f>
        <v>0</v>
      </c>
    </row>
    <row r="255" spans="1:10" x14ac:dyDescent="0.3">
      <c r="A255" t="str">
        <f t="shared" si="3"/>
        <v>0Max Negocios + 29.90CONTADO</v>
      </c>
      <c r="B255" s="19">
        <f>precio_reno_porta!A249</f>
        <v>0</v>
      </c>
      <c r="C255" s="19">
        <f>precio_reno_porta!B249</f>
        <v>0</v>
      </c>
      <c r="D255" s="19">
        <f>precio_reno_porta!C249</f>
        <v>0</v>
      </c>
      <c r="E255" s="19">
        <f>precio_reno_porta!D249</f>
        <v>0</v>
      </c>
      <c r="F255" s="75">
        <f>precio_reno_porta!E249</f>
        <v>0</v>
      </c>
      <c r="G255" s="19">
        <f>precio_reno_porta!F249</f>
        <v>0</v>
      </c>
      <c r="H255" t="s">
        <v>187</v>
      </c>
      <c r="I255" s="68" t="s">
        <v>37</v>
      </c>
      <c r="J255" s="68">
        <f>precio_reno_porta!G249</f>
        <v>0</v>
      </c>
    </row>
    <row r="256" spans="1:10" x14ac:dyDescent="0.3">
      <c r="A256" t="str">
        <f t="shared" si="3"/>
        <v>0Max Negocios + 29.90CONTADO</v>
      </c>
      <c r="B256" s="19">
        <f>precio_reno_porta!A250</f>
        <v>0</v>
      </c>
      <c r="C256" s="19">
        <f>precio_reno_porta!B250</f>
        <v>0</v>
      </c>
      <c r="D256" s="19">
        <f>precio_reno_porta!C250</f>
        <v>0</v>
      </c>
      <c r="E256" s="19">
        <f>precio_reno_porta!D250</f>
        <v>0</v>
      </c>
      <c r="F256" s="75">
        <f>precio_reno_porta!E250</f>
        <v>0</v>
      </c>
      <c r="G256" s="19">
        <f>precio_reno_porta!F250</f>
        <v>0</v>
      </c>
      <c r="H256" t="s">
        <v>187</v>
      </c>
      <c r="I256" s="68" t="s">
        <v>37</v>
      </c>
      <c r="J256" s="68">
        <f>precio_reno_porta!G250</f>
        <v>0</v>
      </c>
    </row>
    <row r="257" spans="1:10" x14ac:dyDescent="0.3">
      <c r="A257" t="str">
        <f t="shared" si="3"/>
        <v>0Max Negocios + 29.90CONTADO</v>
      </c>
      <c r="B257" s="19">
        <f>precio_reno_porta!A251</f>
        <v>0</v>
      </c>
      <c r="C257" s="19">
        <f>precio_reno_porta!B251</f>
        <v>0</v>
      </c>
      <c r="D257" s="19">
        <f>precio_reno_porta!C251</f>
        <v>0</v>
      </c>
      <c r="E257" s="19">
        <f>precio_reno_porta!D251</f>
        <v>0</v>
      </c>
      <c r="F257" s="75">
        <f>precio_reno_porta!E251</f>
        <v>0</v>
      </c>
      <c r="G257" s="19">
        <f>precio_reno_porta!F251</f>
        <v>0</v>
      </c>
      <c r="H257" t="s">
        <v>187</v>
      </c>
      <c r="I257" s="68" t="s">
        <v>37</v>
      </c>
      <c r="J257" s="68">
        <f>precio_reno_porta!G251</f>
        <v>0</v>
      </c>
    </row>
    <row r="258" spans="1:10" x14ac:dyDescent="0.3">
      <c r="A258" t="str">
        <f t="shared" si="3"/>
        <v>0Max Negocios + 29.90CONTADO</v>
      </c>
      <c r="B258" s="19">
        <f>precio_reno_porta!A252</f>
        <v>0</v>
      </c>
      <c r="C258" s="19">
        <f>precio_reno_porta!B252</f>
        <v>0</v>
      </c>
      <c r="D258" s="19">
        <f>precio_reno_porta!C252</f>
        <v>0</v>
      </c>
      <c r="E258" s="19">
        <f>precio_reno_porta!D252</f>
        <v>0</v>
      </c>
      <c r="F258" s="75">
        <f>precio_reno_porta!E252</f>
        <v>0</v>
      </c>
      <c r="G258" s="19">
        <f>precio_reno_porta!F252</f>
        <v>0</v>
      </c>
      <c r="H258" t="s">
        <v>187</v>
      </c>
      <c r="I258" s="68" t="s">
        <v>37</v>
      </c>
      <c r="J258" s="68">
        <f>precio_reno_porta!G252</f>
        <v>0</v>
      </c>
    </row>
    <row r="259" spans="1:10" x14ac:dyDescent="0.3">
      <c r="A259" t="str">
        <f t="shared" ref="A259:A322" si="4">CONCATENATE(E259,I259,H259)</f>
        <v>0Max Negocios + 29.90CONTADO</v>
      </c>
      <c r="B259" s="19">
        <f>precio_reno_porta!A253</f>
        <v>0</v>
      </c>
      <c r="C259" s="19">
        <f>precio_reno_porta!B253</f>
        <v>0</v>
      </c>
      <c r="D259" s="19">
        <f>precio_reno_porta!C253</f>
        <v>0</v>
      </c>
      <c r="E259" s="19">
        <f>precio_reno_porta!D253</f>
        <v>0</v>
      </c>
      <c r="F259" s="75">
        <f>precio_reno_porta!E253</f>
        <v>0</v>
      </c>
      <c r="G259" s="19">
        <f>precio_reno_porta!F253</f>
        <v>0</v>
      </c>
      <c r="H259" t="s">
        <v>187</v>
      </c>
      <c r="I259" s="68" t="s">
        <v>37</v>
      </c>
      <c r="J259" s="68">
        <f>precio_reno_porta!G253</f>
        <v>0</v>
      </c>
    </row>
    <row r="260" spans="1:10" x14ac:dyDescent="0.3">
      <c r="A260" t="str">
        <f t="shared" si="4"/>
        <v>0Max Negocios + 29.90CONTADO</v>
      </c>
      <c r="B260" s="19">
        <f>precio_reno_porta!A254</f>
        <v>0</v>
      </c>
      <c r="C260" s="19">
        <f>precio_reno_porta!B254</f>
        <v>0</v>
      </c>
      <c r="D260" s="19">
        <f>precio_reno_porta!C254</f>
        <v>0</v>
      </c>
      <c r="E260" s="19">
        <f>precio_reno_porta!D254</f>
        <v>0</v>
      </c>
      <c r="F260" s="75">
        <f>precio_reno_porta!E254</f>
        <v>0</v>
      </c>
      <c r="G260" s="19">
        <f>precio_reno_porta!F254</f>
        <v>0</v>
      </c>
      <c r="H260" t="s">
        <v>187</v>
      </c>
      <c r="I260" s="68" t="s">
        <v>37</v>
      </c>
      <c r="J260" s="68">
        <f>precio_reno_porta!G254</f>
        <v>0</v>
      </c>
    </row>
    <row r="261" spans="1:10" x14ac:dyDescent="0.3">
      <c r="A261" t="str">
        <f t="shared" si="4"/>
        <v>0Max Negocios + 29.90CONTADO</v>
      </c>
      <c r="B261" s="19">
        <f>precio_reno_porta!A255</f>
        <v>0</v>
      </c>
      <c r="C261" s="19">
        <f>precio_reno_porta!B255</f>
        <v>0</v>
      </c>
      <c r="D261" s="19">
        <f>precio_reno_porta!C255</f>
        <v>0</v>
      </c>
      <c r="E261" s="19">
        <f>precio_reno_porta!D255</f>
        <v>0</v>
      </c>
      <c r="F261" s="75">
        <f>precio_reno_porta!E255</f>
        <v>0</v>
      </c>
      <c r="G261" s="19">
        <f>precio_reno_porta!F255</f>
        <v>0</v>
      </c>
      <c r="H261" t="s">
        <v>187</v>
      </c>
      <c r="I261" s="68" t="s">
        <v>37</v>
      </c>
      <c r="J261" s="68">
        <f>precio_reno_porta!G255</f>
        <v>0</v>
      </c>
    </row>
    <row r="262" spans="1:10" x14ac:dyDescent="0.3">
      <c r="A262" t="str">
        <f t="shared" si="4"/>
        <v>0Max Negocios + 29.90CONTADO</v>
      </c>
      <c r="B262" s="19">
        <f>precio_reno_porta!A256</f>
        <v>0</v>
      </c>
      <c r="C262" s="19">
        <f>precio_reno_porta!B256</f>
        <v>0</v>
      </c>
      <c r="D262" s="19">
        <f>precio_reno_porta!C256</f>
        <v>0</v>
      </c>
      <c r="E262" s="19">
        <f>precio_reno_porta!D256</f>
        <v>0</v>
      </c>
      <c r="F262" s="75">
        <f>precio_reno_porta!E256</f>
        <v>0</v>
      </c>
      <c r="G262" s="19">
        <f>precio_reno_porta!F256</f>
        <v>0</v>
      </c>
      <c r="H262" t="s">
        <v>187</v>
      </c>
      <c r="I262" s="68" t="s">
        <v>37</v>
      </c>
      <c r="J262" s="68">
        <f>precio_reno_porta!G256</f>
        <v>0</v>
      </c>
    </row>
    <row r="263" spans="1:10" x14ac:dyDescent="0.3">
      <c r="A263" t="str">
        <f t="shared" si="4"/>
        <v>0Max Negocios + 29.90CONTADO</v>
      </c>
      <c r="B263" s="19">
        <f>precio_reno_porta!A257</f>
        <v>0</v>
      </c>
      <c r="C263" s="19">
        <f>precio_reno_porta!B257</f>
        <v>0</v>
      </c>
      <c r="D263" s="19">
        <f>precio_reno_porta!C257</f>
        <v>0</v>
      </c>
      <c r="E263" s="19">
        <f>precio_reno_porta!D257</f>
        <v>0</v>
      </c>
      <c r="F263" s="75">
        <f>precio_reno_porta!E257</f>
        <v>0</v>
      </c>
      <c r="G263" s="19">
        <f>precio_reno_porta!F257</f>
        <v>0</v>
      </c>
      <c r="H263" t="s">
        <v>187</v>
      </c>
      <c r="I263" s="68" t="s">
        <v>37</v>
      </c>
      <c r="J263" s="68">
        <f>precio_reno_porta!G257</f>
        <v>0</v>
      </c>
    </row>
    <row r="264" spans="1:10" x14ac:dyDescent="0.3">
      <c r="A264" t="str">
        <f t="shared" si="4"/>
        <v>0Max Negocios + 29.90CONTADO</v>
      </c>
      <c r="B264" s="19">
        <f>precio_reno_porta!A258</f>
        <v>0</v>
      </c>
      <c r="C264" s="19">
        <f>precio_reno_porta!B258</f>
        <v>0</v>
      </c>
      <c r="D264" s="19">
        <f>precio_reno_porta!C258</f>
        <v>0</v>
      </c>
      <c r="E264" s="19">
        <f>precio_reno_porta!D258</f>
        <v>0</v>
      </c>
      <c r="F264" s="75">
        <f>precio_reno_porta!E258</f>
        <v>0</v>
      </c>
      <c r="G264" s="19">
        <f>precio_reno_porta!F258</f>
        <v>0</v>
      </c>
      <c r="H264" t="s">
        <v>187</v>
      </c>
      <c r="I264" s="68" t="s">
        <v>37</v>
      </c>
      <c r="J264" s="68">
        <f>precio_reno_porta!G258</f>
        <v>0</v>
      </c>
    </row>
    <row r="265" spans="1:10" x14ac:dyDescent="0.3">
      <c r="A265" t="str">
        <f t="shared" si="4"/>
        <v>0Max Negocios + 29.90CONTADO</v>
      </c>
      <c r="B265" s="19">
        <f>precio_reno_porta!A259</f>
        <v>0</v>
      </c>
      <c r="C265" s="19">
        <f>precio_reno_porta!B259</f>
        <v>0</v>
      </c>
      <c r="D265" s="19">
        <f>precio_reno_porta!C259</f>
        <v>0</v>
      </c>
      <c r="E265" s="19">
        <f>precio_reno_porta!D259</f>
        <v>0</v>
      </c>
      <c r="F265" s="75">
        <f>precio_reno_porta!E259</f>
        <v>0</v>
      </c>
      <c r="G265" s="19">
        <f>precio_reno_porta!F259</f>
        <v>0</v>
      </c>
      <c r="H265" t="s">
        <v>187</v>
      </c>
      <c r="I265" s="68" t="s">
        <v>37</v>
      </c>
      <c r="J265" s="68">
        <f>precio_reno_porta!G259</f>
        <v>0</v>
      </c>
    </row>
    <row r="266" spans="1:10" x14ac:dyDescent="0.3">
      <c r="A266" t="str">
        <f t="shared" si="4"/>
        <v>0Max Negocios + 29.90CONTADO</v>
      </c>
      <c r="B266" s="19">
        <f>precio_reno_porta!A260</f>
        <v>0</v>
      </c>
      <c r="C266" s="19">
        <f>precio_reno_porta!B260</f>
        <v>0</v>
      </c>
      <c r="D266" s="19">
        <f>precio_reno_porta!C260</f>
        <v>0</v>
      </c>
      <c r="E266" s="19">
        <f>precio_reno_porta!D260</f>
        <v>0</v>
      </c>
      <c r="F266" s="75">
        <f>precio_reno_porta!E260</f>
        <v>0</v>
      </c>
      <c r="G266" s="19">
        <f>precio_reno_porta!F260</f>
        <v>0</v>
      </c>
      <c r="H266" t="s">
        <v>187</v>
      </c>
      <c r="I266" s="68" t="s">
        <v>37</v>
      </c>
      <c r="J266" s="68">
        <f>precio_reno_porta!G260</f>
        <v>0</v>
      </c>
    </row>
    <row r="267" spans="1:10" x14ac:dyDescent="0.3">
      <c r="A267" t="str">
        <f t="shared" si="4"/>
        <v>0Max Negocios + 29.90CONTADO</v>
      </c>
      <c r="B267" s="19">
        <f>precio_reno_porta!A261</f>
        <v>0</v>
      </c>
      <c r="C267" s="19">
        <f>precio_reno_porta!B261</f>
        <v>0</v>
      </c>
      <c r="D267" s="19">
        <f>precio_reno_porta!C261</f>
        <v>0</v>
      </c>
      <c r="E267" s="19">
        <f>precio_reno_porta!D261</f>
        <v>0</v>
      </c>
      <c r="F267" s="75">
        <f>precio_reno_porta!E261</f>
        <v>0</v>
      </c>
      <c r="G267" s="19">
        <f>precio_reno_porta!F261</f>
        <v>0</v>
      </c>
      <c r="H267" t="s">
        <v>187</v>
      </c>
      <c r="I267" s="68" t="s">
        <v>37</v>
      </c>
      <c r="J267" s="68">
        <f>precio_reno_porta!G261</f>
        <v>0</v>
      </c>
    </row>
    <row r="268" spans="1:10" x14ac:dyDescent="0.3">
      <c r="A268" t="str">
        <f t="shared" si="4"/>
        <v>0Max Negocios + 29.90CONTADO</v>
      </c>
      <c r="B268" s="19">
        <f>precio_reno_porta!A262</f>
        <v>0</v>
      </c>
      <c r="C268" s="19">
        <f>precio_reno_porta!B262</f>
        <v>0</v>
      </c>
      <c r="D268" s="19">
        <f>precio_reno_porta!C262</f>
        <v>0</v>
      </c>
      <c r="E268" s="19">
        <f>precio_reno_porta!D262</f>
        <v>0</v>
      </c>
      <c r="F268" s="75">
        <f>precio_reno_porta!E262</f>
        <v>0</v>
      </c>
      <c r="G268" s="19">
        <f>precio_reno_porta!F262</f>
        <v>0</v>
      </c>
      <c r="H268" t="s">
        <v>187</v>
      </c>
      <c r="I268" s="68" t="s">
        <v>37</v>
      </c>
      <c r="J268" s="68">
        <f>precio_reno_porta!G262</f>
        <v>0</v>
      </c>
    </row>
    <row r="269" spans="1:10" x14ac:dyDescent="0.3">
      <c r="A269" t="str">
        <f t="shared" si="4"/>
        <v>0Max Negocios + 29.90CONTADO</v>
      </c>
      <c r="B269" s="19">
        <f>precio_reno_porta!A263</f>
        <v>0</v>
      </c>
      <c r="C269" s="19">
        <f>precio_reno_porta!B263</f>
        <v>0</v>
      </c>
      <c r="D269" s="19">
        <f>precio_reno_porta!C263</f>
        <v>0</v>
      </c>
      <c r="E269" s="19">
        <f>precio_reno_porta!D263</f>
        <v>0</v>
      </c>
      <c r="F269" s="75">
        <f>precio_reno_porta!E263</f>
        <v>0</v>
      </c>
      <c r="G269" s="19">
        <f>precio_reno_porta!F263</f>
        <v>0</v>
      </c>
      <c r="H269" t="s">
        <v>187</v>
      </c>
      <c r="I269" s="68" t="s">
        <v>37</v>
      </c>
      <c r="J269" s="68">
        <f>precio_reno_porta!G263</f>
        <v>0</v>
      </c>
    </row>
    <row r="270" spans="1:10" x14ac:dyDescent="0.3">
      <c r="A270" t="str">
        <f t="shared" si="4"/>
        <v>0Max Negocios + 29.90CONTADO</v>
      </c>
      <c r="B270" s="19">
        <f>precio_reno_porta!A264</f>
        <v>0</v>
      </c>
      <c r="C270" s="19">
        <f>precio_reno_porta!B264</f>
        <v>0</v>
      </c>
      <c r="D270" s="19">
        <f>precio_reno_porta!C264</f>
        <v>0</v>
      </c>
      <c r="E270" s="19">
        <f>precio_reno_porta!D264</f>
        <v>0</v>
      </c>
      <c r="F270" s="75">
        <f>precio_reno_porta!E264</f>
        <v>0</v>
      </c>
      <c r="G270" s="19">
        <f>precio_reno_porta!F264</f>
        <v>0</v>
      </c>
      <c r="H270" t="s">
        <v>187</v>
      </c>
      <c r="I270" s="68" t="s">
        <v>37</v>
      </c>
      <c r="J270" s="68">
        <f>precio_reno_porta!G264</f>
        <v>0</v>
      </c>
    </row>
    <row r="271" spans="1:10" x14ac:dyDescent="0.3">
      <c r="A271" t="str">
        <f t="shared" si="4"/>
        <v>0Max Negocios + 29.90CONTADO</v>
      </c>
      <c r="B271" s="19">
        <f>precio_reno_porta!A265</f>
        <v>0</v>
      </c>
      <c r="C271" s="19">
        <f>precio_reno_porta!B265</f>
        <v>0</v>
      </c>
      <c r="D271" s="19">
        <f>precio_reno_porta!C265</f>
        <v>0</v>
      </c>
      <c r="E271" s="19">
        <f>precio_reno_porta!D265</f>
        <v>0</v>
      </c>
      <c r="F271" s="75">
        <f>precio_reno_porta!E265</f>
        <v>0</v>
      </c>
      <c r="G271" s="19">
        <f>precio_reno_porta!F265</f>
        <v>0</v>
      </c>
      <c r="H271" t="s">
        <v>187</v>
      </c>
      <c r="I271" s="68" t="s">
        <v>37</v>
      </c>
      <c r="J271" s="68">
        <f>precio_reno_porta!G265</f>
        <v>0</v>
      </c>
    </row>
    <row r="272" spans="1:10" x14ac:dyDescent="0.3">
      <c r="A272" t="str">
        <f t="shared" si="4"/>
        <v>0Max Negocios + 29.90CONTADO</v>
      </c>
      <c r="B272" s="19">
        <f>precio_reno_porta!A266</f>
        <v>0</v>
      </c>
      <c r="C272" s="19">
        <f>precio_reno_porta!B266</f>
        <v>0</v>
      </c>
      <c r="D272" s="19">
        <f>precio_reno_porta!C266</f>
        <v>0</v>
      </c>
      <c r="E272" s="19">
        <f>precio_reno_porta!D266</f>
        <v>0</v>
      </c>
      <c r="F272" s="75">
        <f>precio_reno_porta!E266</f>
        <v>0</v>
      </c>
      <c r="G272" s="19">
        <f>precio_reno_porta!F266</f>
        <v>0</v>
      </c>
      <c r="H272" t="s">
        <v>187</v>
      </c>
      <c r="I272" s="68" t="s">
        <v>37</v>
      </c>
      <c r="J272" s="68">
        <f>precio_reno_porta!G266</f>
        <v>0</v>
      </c>
    </row>
    <row r="273" spans="1:10" x14ac:dyDescent="0.3">
      <c r="A273" t="str">
        <f t="shared" si="4"/>
        <v>APPLE IPHONE 15 128GBMax Negocios + 39.90CONTADO</v>
      </c>
      <c r="B273" t="str">
        <f>precio_reno_porta!A3</f>
        <v>Corriente</v>
      </c>
      <c r="C273" t="str">
        <f>precio_reno_porta!B3</f>
        <v>5G</v>
      </c>
      <c r="D273" t="str">
        <f>precio_reno_porta!C3</f>
        <v>APPLE</v>
      </c>
      <c r="E273" t="str">
        <f>precio_reno_porta!D3</f>
        <v>APPLE IPHONE 15 128GB</v>
      </c>
      <c r="F273" s="68">
        <f>precio_reno_porta!E3</f>
        <v>3769</v>
      </c>
      <c r="G273" t="str">
        <f>precio_reno_porta!F3</f>
        <v>iOS</v>
      </c>
      <c r="H273" t="s">
        <v>187</v>
      </c>
      <c r="I273" s="68" t="s">
        <v>195</v>
      </c>
      <c r="J273" s="68">
        <f>precio_reno_porta!H3</f>
        <v>3459</v>
      </c>
    </row>
    <row r="274" spans="1:10" x14ac:dyDescent="0.3">
      <c r="A274" t="str">
        <f t="shared" si="4"/>
        <v>APPLE IPHONE 15 256GBMax Negocios + 39.90CONTADO</v>
      </c>
      <c r="B274" t="str">
        <f>precio_reno_porta!A4</f>
        <v>Corriente</v>
      </c>
      <c r="C274" t="str">
        <f>precio_reno_porta!B4</f>
        <v>5G</v>
      </c>
      <c r="D274" t="str">
        <f>precio_reno_porta!C4</f>
        <v>APPLE</v>
      </c>
      <c r="E274" t="str">
        <f>precio_reno_porta!D4</f>
        <v>APPLE IPHONE 15 256GB</v>
      </c>
      <c r="F274" s="68">
        <f>precio_reno_porta!E4</f>
        <v>5029</v>
      </c>
      <c r="G274" t="str">
        <f>precio_reno_porta!F4</f>
        <v>iOS</v>
      </c>
      <c r="H274" t="s">
        <v>187</v>
      </c>
      <c r="I274" s="68" t="s">
        <v>195</v>
      </c>
      <c r="J274" s="68">
        <f>precio_reno_porta!H4</f>
        <v>4619</v>
      </c>
    </row>
    <row r="275" spans="1:10" x14ac:dyDescent="0.3">
      <c r="A275" t="str">
        <f t="shared" si="4"/>
        <v>APPLE IPHONE 16 128GBMax Negocios + 39.90CONTADO</v>
      </c>
      <c r="B275" t="str">
        <f>precio_reno_porta!A5</f>
        <v>Corriente</v>
      </c>
      <c r="C275" t="str">
        <f>precio_reno_porta!B5</f>
        <v>5G</v>
      </c>
      <c r="D275" t="str">
        <f>precio_reno_porta!C5</f>
        <v>APPLE</v>
      </c>
      <c r="E275" t="str">
        <f>precio_reno_porta!D5</f>
        <v>APPLE IPHONE 16 128GB</v>
      </c>
      <c r="F275" s="68">
        <f>precio_reno_porta!E5</f>
        <v>4399</v>
      </c>
      <c r="G275" t="str">
        <f>precio_reno_porta!F5</f>
        <v>iOS</v>
      </c>
      <c r="H275" t="s">
        <v>187</v>
      </c>
      <c r="I275" s="68" t="s">
        <v>195</v>
      </c>
      <c r="J275" s="68">
        <f>precio_reno_porta!H5</f>
        <v>4039</v>
      </c>
    </row>
    <row r="276" spans="1:10" x14ac:dyDescent="0.3">
      <c r="A276" t="str">
        <f t="shared" si="4"/>
        <v>APPLE IPHONE 16 PRO 1TBMax Negocios + 39.90CONTADO</v>
      </c>
      <c r="B276" t="str">
        <f>precio_reno_porta!A6</f>
        <v>Corriente</v>
      </c>
      <c r="C276" t="str">
        <f>precio_reno_porta!B6</f>
        <v>5G</v>
      </c>
      <c r="D276" t="str">
        <f>precio_reno_porta!C6</f>
        <v>APPLE</v>
      </c>
      <c r="E276" t="str">
        <f>precio_reno_porta!D6</f>
        <v>APPLE IPHONE 16 PRO 1TB</v>
      </c>
      <c r="F276" s="68">
        <f>precio_reno_porta!E6</f>
        <v>9419</v>
      </c>
      <c r="G276" t="str">
        <f>precio_reno_porta!F6</f>
        <v>iOS</v>
      </c>
      <c r="H276" t="s">
        <v>187</v>
      </c>
      <c r="I276" s="68" t="s">
        <v>195</v>
      </c>
      <c r="J276" s="68">
        <f>precio_reno_porta!H6</f>
        <v>8659</v>
      </c>
    </row>
    <row r="277" spans="1:10" x14ac:dyDescent="0.3">
      <c r="A277" t="str">
        <f t="shared" si="4"/>
        <v>APPLE IPHONE 16 PRO 512GBMax Negocios + 39.90CONTADO</v>
      </c>
      <c r="B277" t="str">
        <f>precio_reno_porta!A7</f>
        <v>Corriente</v>
      </c>
      <c r="C277" t="str">
        <f>precio_reno_porta!B7</f>
        <v>5G</v>
      </c>
      <c r="D277" t="str">
        <f>precio_reno_porta!C7</f>
        <v>APPLE</v>
      </c>
      <c r="E277" t="str">
        <f>precio_reno_porta!D7</f>
        <v>APPLE IPHONE 16 PRO 512GB</v>
      </c>
      <c r="F277" s="68">
        <f>precio_reno_porta!E7</f>
        <v>8169</v>
      </c>
      <c r="G277" t="str">
        <f>precio_reno_porta!F7</f>
        <v>iOS</v>
      </c>
      <c r="H277" t="s">
        <v>187</v>
      </c>
      <c r="I277" s="68" t="s">
        <v>195</v>
      </c>
      <c r="J277" s="68">
        <f>precio_reno_porta!H7</f>
        <v>7509</v>
      </c>
    </row>
    <row r="278" spans="1:10" x14ac:dyDescent="0.3">
      <c r="A278" t="str">
        <f t="shared" si="4"/>
        <v>APPLE IPHONE 16 PRO MAX 1TBMax Negocios + 39.90CONTADO</v>
      </c>
      <c r="B278" t="str">
        <f>precio_reno_porta!A8</f>
        <v>Corriente</v>
      </c>
      <c r="C278" t="str">
        <f>precio_reno_porta!B8</f>
        <v>5G</v>
      </c>
      <c r="D278" t="str">
        <f>precio_reno_porta!C8</f>
        <v>APPLE</v>
      </c>
      <c r="E278" t="str">
        <f>precio_reno_porta!D8</f>
        <v>APPLE IPHONE 16 PRO MAX 1TB</v>
      </c>
      <c r="F278" s="68">
        <f>precio_reno_porta!E8</f>
        <v>10049</v>
      </c>
      <c r="G278" t="str">
        <f>precio_reno_porta!F8</f>
        <v>iOS</v>
      </c>
      <c r="H278" t="s">
        <v>187</v>
      </c>
      <c r="I278" s="68" t="s">
        <v>195</v>
      </c>
      <c r="J278" s="68">
        <f>precio_reno_porta!H8</f>
        <v>9239</v>
      </c>
    </row>
    <row r="279" spans="1:10" x14ac:dyDescent="0.3">
      <c r="A279" t="str">
        <f t="shared" si="4"/>
        <v>APPLE IPHONE 16 PRO MAX 512GBMax Negocios + 39.90CONTADO</v>
      </c>
      <c r="B279" t="str">
        <f>precio_reno_porta!A9</f>
        <v>Corriente</v>
      </c>
      <c r="C279" t="str">
        <f>precio_reno_porta!B9</f>
        <v>5G</v>
      </c>
      <c r="D279" t="str">
        <f>precio_reno_porta!C9</f>
        <v>APPLE</v>
      </c>
      <c r="E279" t="str">
        <f>precio_reno_porta!D9</f>
        <v>APPLE IPHONE 16 PRO MAX 512GB</v>
      </c>
      <c r="F279" s="68">
        <f>precio_reno_porta!E9</f>
        <v>8799</v>
      </c>
      <c r="G279" t="str">
        <f>precio_reno_porta!F9</f>
        <v>iOS</v>
      </c>
      <c r="H279" t="s">
        <v>187</v>
      </c>
      <c r="I279" s="68" t="s">
        <v>195</v>
      </c>
      <c r="J279" s="68">
        <f>precio_reno_porta!H9</f>
        <v>8079</v>
      </c>
    </row>
    <row r="280" spans="1:10" x14ac:dyDescent="0.3">
      <c r="A280" t="str">
        <f t="shared" si="4"/>
        <v>APPLE IPHONE 16e 128GBMax Negocios + 39.90CONTADO</v>
      </c>
      <c r="B280" t="str">
        <f>precio_reno_porta!A10</f>
        <v>Corriente</v>
      </c>
      <c r="C280" t="str">
        <f>precio_reno_porta!B10</f>
        <v>5G</v>
      </c>
      <c r="D280" t="str">
        <f>precio_reno_porta!C10</f>
        <v>APPLE</v>
      </c>
      <c r="E280" t="str">
        <f>precio_reno_porta!D10</f>
        <v>APPLE IPHONE 16e 128GB</v>
      </c>
      <c r="F280" s="68">
        <f>precio_reno_porta!E10</f>
        <v>3119</v>
      </c>
      <c r="G280" t="str">
        <f>precio_reno_porta!F10</f>
        <v>iOS</v>
      </c>
      <c r="H280" t="s">
        <v>187</v>
      </c>
      <c r="I280" s="68" t="s">
        <v>195</v>
      </c>
      <c r="J280" s="68">
        <f>precio_reno_porta!H10</f>
        <v>2869</v>
      </c>
    </row>
    <row r="281" spans="1:10" x14ac:dyDescent="0.3">
      <c r="A281" t="str">
        <f t="shared" si="4"/>
        <v>APPLE IPHONE 17 256GBMax Negocios + 39.90CONTADO</v>
      </c>
      <c r="B281" t="str">
        <f>precio_reno_porta!A11</f>
        <v>Corriente</v>
      </c>
      <c r="C281" t="str">
        <f>precio_reno_porta!B11</f>
        <v>5G</v>
      </c>
      <c r="D281" t="str">
        <f>precio_reno_porta!C11</f>
        <v>APPLE</v>
      </c>
      <c r="E281" t="str">
        <f>precio_reno_porta!D11</f>
        <v>APPLE IPHONE 17 256GB</v>
      </c>
      <c r="F281" s="68">
        <f>precio_reno_porta!E11</f>
        <v>5029</v>
      </c>
      <c r="G281" t="str">
        <f>precio_reno_porta!F11</f>
        <v>iOS</v>
      </c>
      <c r="H281" t="s">
        <v>187</v>
      </c>
      <c r="I281" s="68" t="s">
        <v>195</v>
      </c>
      <c r="J281" s="68">
        <f>precio_reno_porta!H11</f>
        <v>4619</v>
      </c>
    </row>
    <row r="282" spans="1:10" x14ac:dyDescent="0.3">
      <c r="A282" t="str">
        <f t="shared" si="4"/>
        <v>APPLE IPHONE 17 512GBMax Negocios + 39.90CONTADO</v>
      </c>
      <c r="B282" t="str">
        <f>precio_reno_porta!A12</f>
        <v>Corriente</v>
      </c>
      <c r="C282" t="str">
        <f>precio_reno_porta!B12</f>
        <v>5G</v>
      </c>
      <c r="D282" t="str">
        <f>precio_reno_porta!C12</f>
        <v>APPLE</v>
      </c>
      <c r="E282" t="str">
        <f>precio_reno_porta!D12</f>
        <v>APPLE IPHONE 17 512GB</v>
      </c>
      <c r="F282" s="68">
        <f>precio_reno_porta!E12</f>
        <v>6279</v>
      </c>
      <c r="G282" t="str">
        <f>precio_reno_porta!F12</f>
        <v>iOS</v>
      </c>
      <c r="H282" t="s">
        <v>187</v>
      </c>
      <c r="I282" s="68" t="s">
        <v>195</v>
      </c>
      <c r="J282" s="68">
        <f>precio_reno_porta!H12</f>
        <v>5769</v>
      </c>
    </row>
    <row r="283" spans="1:10" x14ac:dyDescent="0.3">
      <c r="A283" t="str">
        <f t="shared" si="4"/>
        <v>APPLE IPHONE 17 PRO 1TBMax Negocios + 39.90CONTADO</v>
      </c>
      <c r="B283" t="str">
        <f>precio_reno_porta!A13</f>
        <v>Corriente</v>
      </c>
      <c r="C283" t="str">
        <f>precio_reno_porta!B13</f>
        <v>5G</v>
      </c>
      <c r="D283" t="str">
        <f>precio_reno_porta!C13</f>
        <v>APPLE</v>
      </c>
      <c r="E283" t="str">
        <f>precio_reno_porta!D13</f>
        <v>APPLE IPHONE 17 PRO 1TB</v>
      </c>
      <c r="F283" s="68">
        <f>precio_reno_porta!E13</f>
        <v>9419</v>
      </c>
      <c r="G283" t="str">
        <f>precio_reno_porta!F13</f>
        <v>iOS</v>
      </c>
      <c r="H283" t="s">
        <v>187</v>
      </c>
      <c r="I283" s="68" t="s">
        <v>195</v>
      </c>
      <c r="J283" s="68">
        <f>precio_reno_porta!H13</f>
        <v>8659</v>
      </c>
    </row>
    <row r="284" spans="1:10" x14ac:dyDescent="0.3">
      <c r="A284" t="str">
        <f t="shared" si="4"/>
        <v>APPLE IPHONE 17 PRO 256GBMax Negocios + 39.90CONTADO</v>
      </c>
      <c r="B284" t="str">
        <f>precio_reno_porta!A14</f>
        <v>Corriente</v>
      </c>
      <c r="C284" t="str">
        <f>precio_reno_porta!B14</f>
        <v>5G</v>
      </c>
      <c r="D284" t="str">
        <f>precio_reno_porta!C14</f>
        <v>APPLE</v>
      </c>
      <c r="E284" t="str">
        <f>precio_reno_porta!D14</f>
        <v>APPLE IPHONE 17 PRO 256GB</v>
      </c>
      <c r="F284" s="68">
        <f>precio_reno_porta!E14</f>
        <v>6909</v>
      </c>
      <c r="G284" t="str">
        <f>precio_reno_porta!F14</f>
        <v>iOS</v>
      </c>
      <c r="H284" t="s">
        <v>187</v>
      </c>
      <c r="I284" s="68" t="s">
        <v>195</v>
      </c>
      <c r="J284" s="68">
        <f>precio_reno_porta!H14</f>
        <v>6349</v>
      </c>
    </row>
    <row r="285" spans="1:10" x14ac:dyDescent="0.3">
      <c r="A285" t="str">
        <f t="shared" si="4"/>
        <v>APPLE IPHONE 17 PRO 512GBMax Negocios + 39.90CONTADO</v>
      </c>
      <c r="B285" t="str">
        <f>precio_reno_porta!A15</f>
        <v>Corriente</v>
      </c>
      <c r="C285" t="str">
        <f>precio_reno_porta!B15</f>
        <v>5G</v>
      </c>
      <c r="D285" t="str">
        <f>precio_reno_porta!C15</f>
        <v>APPLE</v>
      </c>
      <c r="E285" t="str">
        <f>precio_reno_porta!D15</f>
        <v>APPLE IPHONE 17 PRO 512GB</v>
      </c>
      <c r="F285" s="68">
        <f>precio_reno_porta!E15</f>
        <v>8169</v>
      </c>
      <c r="G285" t="str">
        <f>precio_reno_porta!F15</f>
        <v>iOS</v>
      </c>
      <c r="H285" t="s">
        <v>187</v>
      </c>
      <c r="I285" s="68" t="s">
        <v>195</v>
      </c>
      <c r="J285" s="68">
        <f>precio_reno_porta!H15</f>
        <v>7509</v>
      </c>
    </row>
    <row r="286" spans="1:10" x14ac:dyDescent="0.3">
      <c r="A286" t="str">
        <f t="shared" si="4"/>
        <v>APPLE IPHONE 17 PRO MAX 1TBMax Negocios + 39.90CONTADO</v>
      </c>
      <c r="B286" t="str">
        <f>precio_reno_porta!A16</f>
        <v>Corriente</v>
      </c>
      <c r="C286" t="str">
        <f>precio_reno_porta!B16</f>
        <v>5G</v>
      </c>
      <c r="D286" t="str">
        <f>precio_reno_porta!C16</f>
        <v>APPLE</v>
      </c>
      <c r="E286" t="str">
        <f>precio_reno_porta!D16</f>
        <v>APPLE IPHONE 17 PRO MAX 1TB</v>
      </c>
      <c r="F286" s="68">
        <f>precio_reno_porta!E16</f>
        <v>10049</v>
      </c>
      <c r="G286" t="str">
        <f>precio_reno_porta!F16</f>
        <v>iOS</v>
      </c>
      <c r="H286" t="s">
        <v>187</v>
      </c>
      <c r="I286" s="68" t="s">
        <v>195</v>
      </c>
      <c r="J286" s="68">
        <f>precio_reno_porta!H16</f>
        <v>9239</v>
      </c>
    </row>
    <row r="287" spans="1:10" x14ac:dyDescent="0.3">
      <c r="A287" t="str">
        <f t="shared" si="4"/>
        <v>APPLE IPHONE 17 PRO MAX 256GBMax Negocios + 39.90CONTADO</v>
      </c>
      <c r="B287" t="str">
        <f>precio_reno_porta!A17</f>
        <v>Corriente</v>
      </c>
      <c r="C287" t="str">
        <f>precio_reno_porta!B17</f>
        <v>5G</v>
      </c>
      <c r="D287" t="str">
        <f>precio_reno_porta!C17</f>
        <v>APPLE</v>
      </c>
      <c r="E287" t="str">
        <f>precio_reno_porta!D17</f>
        <v>APPLE IPHONE 17 PRO MAX 256GB</v>
      </c>
      <c r="F287" s="68">
        <f>precio_reno_porta!E17</f>
        <v>7539</v>
      </c>
      <c r="G287" t="str">
        <f>precio_reno_porta!F17</f>
        <v>iOS</v>
      </c>
      <c r="H287" t="s">
        <v>187</v>
      </c>
      <c r="I287" s="68" t="s">
        <v>195</v>
      </c>
      <c r="J287" s="68">
        <f>precio_reno_porta!H17</f>
        <v>6929</v>
      </c>
    </row>
    <row r="288" spans="1:10" x14ac:dyDescent="0.3">
      <c r="A288" t="str">
        <f t="shared" si="4"/>
        <v>APPLE IPHONE 17 PRO MAX 2TBMax Negocios + 39.90CONTADO</v>
      </c>
      <c r="B288" t="str">
        <f>precio_reno_porta!A18</f>
        <v>Corriente</v>
      </c>
      <c r="C288" t="str">
        <f>precio_reno_porta!B18</f>
        <v>5G</v>
      </c>
      <c r="D288" t="str">
        <f>precio_reno_porta!C18</f>
        <v>APPLE</v>
      </c>
      <c r="E288" t="str">
        <f>precio_reno_porta!D18</f>
        <v>APPLE IPHONE 17 PRO MAX 2TB</v>
      </c>
      <c r="F288" s="68">
        <f>precio_reno_porta!E18</f>
        <v>12569</v>
      </c>
      <c r="G288" t="str">
        <f>precio_reno_porta!F18</f>
        <v>iOS</v>
      </c>
      <c r="H288" t="s">
        <v>187</v>
      </c>
      <c r="I288" s="68" t="s">
        <v>195</v>
      </c>
      <c r="J288" s="68">
        <f>precio_reno_porta!H18</f>
        <v>11549</v>
      </c>
    </row>
    <row r="289" spans="1:10" x14ac:dyDescent="0.3">
      <c r="A289" t="str">
        <f t="shared" si="4"/>
        <v>APPLE IPHONE 17 PRO MAX 512GBMax Negocios + 39.90CONTADO</v>
      </c>
      <c r="B289" t="str">
        <f>precio_reno_porta!A19</f>
        <v>Corriente</v>
      </c>
      <c r="C289" t="str">
        <f>precio_reno_porta!B19</f>
        <v>5G</v>
      </c>
      <c r="D289" t="str">
        <f>precio_reno_porta!C19</f>
        <v>APPLE</v>
      </c>
      <c r="E289" t="str">
        <f>precio_reno_porta!D19</f>
        <v>APPLE IPHONE 17 PRO MAX 512GB</v>
      </c>
      <c r="F289" s="68">
        <f>precio_reno_porta!E19</f>
        <v>8799</v>
      </c>
      <c r="G289" t="str">
        <f>precio_reno_porta!F19</f>
        <v>iOS</v>
      </c>
      <c r="H289" t="s">
        <v>187</v>
      </c>
      <c r="I289" s="68" t="s">
        <v>195</v>
      </c>
      <c r="J289" s="68">
        <f>precio_reno_porta!H19</f>
        <v>8079</v>
      </c>
    </row>
    <row r="290" spans="1:10" x14ac:dyDescent="0.3">
      <c r="A290" t="str">
        <f t="shared" si="4"/>
        <v>APPLE IPHONE 17E 256GBMax Negocios + 39.90CONTADO</v>
      </c>
      <c r="B290" t="str">
        <f>precio_reno_porta!A20</f>
        <v>Corriente</v>
      </c>
      <c r="C290" t="str">
        <f>precio_reno_porta!B20</f>
        <v>5G</v>
      </c>
      <c r="D290" t="str">
        <f>precio_reno_porta!C20</f>
        <v>APPLE</v>
      </c>
      <c r="E290" t="str">
        <f>precio_reno_porta!D20</f>
        <v>APPLE IPHONE 17E 256GB</v>
      </c>
      <c r="F290" s="68">
        <f>precio_reno_porta!E20</f>
        <v>3769</v>
      </c>
      <c r="G290" t="str">
        <f>precio_reno_porta!F20</f>
        <v>iOS</v>
      </c>
      <c r="H290" t="s">
        <v>187</v>
      </c>
      <c r="I290" s="68" t="s">
        <v>195</v>
      </c>
      <c r="J290" s="68">
        <f>precio_reno_porta!H20</f>
        <v>3459</v>
      </c>
    </row>
    <row r="291" spans="1:10" x14ac:dyDescent="0.3">
      <c r="A291" t="str">
        <f t="shared" si="4"/>
        <v>HONOR 400 512GB 5GMax Negocios + 39.90CONTADO</v>
      </c>
      <c r="B291" t="str">
        <f>precio_reno_porta!A21</f>
        <v>Corriente</v>
      </c>
      <c r="C291" t="str">
        <f>precio_reno_porta!B21</f>
        <v>5G</v>
      </c>
      <c r="D291" t="str">
        <f>precio_reno_porta!C21</f>
        <v>HONOR</v>
      </c>
      <c r="E291" t="str">
        <f>precio_reno_porta!D21</f>
        <v>HONOR 400 512GB 5G</v>
      </c>
      <c r="F291" s="68">
        <f>precio_reno_porta!E21</f>
        <v>2099</v>
      </c>
      <c r="G291" t="str">
        <f>precio_reno_porta!F21</f>
        <v>Android</v>
      </c>
      <c r="H291" t="s">
        <v>187</v>
      </c>
      <c r="I291" s="68" t="s">
        <v>195</v>
      </c>
      <c r="J291" s="68">
        <f>precio_reno_porta!H21</f>
        <v>1929</v>
      </c>
    </row>
    <row r="292" spans="1:10" x14ac:dyDescent="0.3">
      <c r="A292" t="str">
        <f t="shared" si="4"/>
        <v>HONOR 400 LITE 256GB 5GMax Negocios + 39.90CONTADO</v>
      </c>
      <c r="B292" t="str">
        <f>precio_reno_porta!A22</f>
        <v>Corriente</v>
      </c>
      <c r="C292" t="str">
        <f>precio_reno_porta!B22</f>
        <v>5G</v>
      </c>
      <c r="D292" t="str">
        <f>precio_reno_porta!C22</f>
        <v>HONOR</v>
      </c>
      <c r="E292" t="str">
        <f>precio_reno_porta!D22</f>
        <v>HONOR 400 LITE 256GB 5G</v>
      </c>
      <c r="F292" s="68">
        <f>precio_reno_porta!E22</f>
        <v>1519</v>
      </c>
      <c r="G292" t="str">
        <f>precio_reno_porta!F22</f>
        <v>Android</v>
      </c>
      <c r="H292" t="s">
        <v>187</v>
      </c>
      <c r="I292" s="68" t="s">
        <v>195</v>
      </c>
      <c r="J292" s="68">
        <f>precio_reno_porta!H22</f>
        <v>1389</v>
      </c>
    </row>
    <row r="293" spans="1:10" x14ac:dyDescent="0.3">
      <c r="A293" t="str">
        <f t="shared" si="4"/>
        <v>HONOR 400 PRO 512GB 5GMax Negocios + 39.90CONTADO</v>
      </c>
      <c r="B293" t="str">
        <f>precio_reno_porta!A23</f>
        <v>Corriente</v>
      </c>
      <c r="C293" t="str">
        <f>precio_reno_porta!B23</f>
        <v>5G</v>
      </c>
      <c r="D293" t="str">
        <f>precio_reno_porta!C23</f>
        <v>HONOR</v>
      </c>
      <c r="E293" t="str">
        <f>precio_reno_porta!D23</f>
        <v>HONOR 400 PRO 512GB 5G</v>
      </c>
      <c r="F293" s="68">
        <f>precio_reno_porta!E23</f>
        <v>3349</v>
      </c>
      <c r="G293" t="str">
        <f>precio_reno_porta!F23</f>
        <v>Android</v>
      </c>
      <c r="H293" t="s">
        <v>187</v>
      </c>
      <c r="I293" s="68" t="s">
        <v>195</v>
      </c>
      <c r="J293" s="68">
        <f>precio_reno_porta!H23</f>
        <v>3079</v>
      </c>
    </row>
    <row r="294" spans="1:10" x14ac:dyDescent="0.3">
      <c r="A294" t="str">
        <f t="shared" si="4"/>
        <v>HONOR 600 512GB 5GMax Negocios + 39.90CONTADO</v>
      </c>
      <c r="B294" t="str">
        <f>precio_reno_porta!A24</f>
        <v>Corriente</v>
      </c>
      <c r="C294" t="str">
        <f>precio_reno_porta!B24</f>
        <v>5G</v>
      </c>
      <c r="D294" t="str">
        <f>precio_reno_porta!C24</f>
        <v>HONOR</v>
      </c>
      <c r="E294" t="str">
        <f>precio_reno_porta!D24</f>
        <v>HONOR 600 512GB 5G</v>
      </c>
      <c r="F294">
        <f>precio_reno_porta!E24</f>
        <v>2959</v>
      </c>
      <c r="G294" t="str">
        <f>precio_reno_porta!F24</f>
        <v>Android</v>
      </c>
      <c r="H294" t="s">
        <v>187</v>
      </c>
      <c r="I294" s="68" t="s">
        <v>195</v>
      </c>
      <c r="J294" s="68">
        <f>precio_reno_porta!H24</f>
        <v>2719</v>
      </c>
    </row>
    <row r="295" spans="1:10" x14ac:dyDescent="0.3">
      <c r="A295" t="str">
        <f t="shared" si="4"/>
        <v>HONOR 600 PRO 512GB 5GMax Negocios + 39.90CONTADO</v>
      </c>
      <c r="B295" t="str">
        <f>precio_reno_porta!A25</f>
        <v>Corriente</v>
      </c>
      <c r="C295" t="str">
        <f>precio_reno_porta!B25</f>
        <v>5G</v>
      </c>
      <c r="D295" t="str">
        <f>precio_reno_porta!C25</f>
        <v>HONOR</v>
      </c>
      <c r="E295" t="str">
        <f>precio_reno_porta!D25</f>
        <v>HONOR 600 PRO 512GB 5G</v>
      </c>
      <c r="F295">
        <f>precio_reno_porta!E25</f>
        <v>3909</v>
      </c>
      <c r="G295" t="str">
        <f>precio_reno_porta!F25</f>
        <v>Android</v>
      </c>
      <c r="H295" t="s">
        <v>187</v>
      </c>
      <c r="I295" s="68" t="s">
        <v>195</v>
      </c>
      <c r="J295" s="68">
        <f>precio_reno_porta!H25</f>
        <v>3589</v>
      </c>
    </row>
    <row r="296" spans="1:10" x14ac:dyDescent="0.3">
      <c r="A296" t="str">
        <f t="shared" si="4"/>
        <v>HONOR 600 SMART 256GB 5GMax Negocios + 39.90CONTADO</v>
      </c>
      <c r="B296" t="str">
        <f>precio_reno_porta!A26</f>
        <v>Corriente</v>
      </c>
      <c r="C296" t="str">
        <f>precio_reno_porta!B26</f>
        <v>5G</v>
      </c>
      <c r="D296" t="str">
        <f>precio_reno_porta!C26</f>
        <v>HONOR</v>
      </c>
      <c r="E296" t="str">
        <f>precio_reno_porta!D26</f>
        <v>HONOR 600 SMART 256GB 5G</v>
      </c>
      <c r="F296" s="68">
        <f>precio_reno_porta!E26</f>
        <v>1659</v>
      </c>
      <c r="G296" t="str">
        <f>precio_reno_porta!F26</f>
        <v>Android</v>
      </c>
      <c r="H296" t="s">
        <v>187</v>
      </c>
      <c r="I296" s="68" t="s">
        <v>195</v>
      </c>
      <c r="J296" s="68">
        <f>precio_reno_porta!H26</f>
        <v>1519</v>
      </c>
    </row>
    <row r="297" spans="1:10" x14ac:dyDescent="0.3">
      <c r="A297" t="str">
        <f t="shared" si="4"/>
        <v>HONOR 600E 512GB 5GMax Negocios + 39.90CONTADO</v>
      </c>
      <c r="B297" t="str">
        <f>precio_reno_porta!A27</f>
        <v>Corriente</v>
      </c>
      <c r="C297" t="str">
        <f>precio_reno_porta!B27</f>
        <v>5G</v>
      </c>
      <c r="D297" t="str">
        <f>precio_reno_porta!C27</f>
        <v>HONOR</v>
      </c>
      <c r="E297" t="str">
        <f>precio_reno_porta!D27</f>
        <v>HONOR 600E 512GB 5G</v>
      </c>
      <c r="F297" s="68">
        <f>precio_reno_porta!E27</f>
        <v>2149</v>
      </c>
      <c r="G297" t="str">
        <f>precio_reno_porta!F27</f>
        <v>Android</v>
      </c>
      <c r="H297" t="s">
        <v>187</v>
      </c>
      <c r="I297" s="68" t="s">
        <v>195</v>
      </c>
      <c r="J297" s="68">
        <f>precio_reno_porta!H27</f>
        <v>1969</v>
      </c>
    </row>
    <row r="298" spans="1:10" x14ac:dyDescent="0.3">
      <c r="A298" t="str">
        <f t="shared" si="4"/>
        <v>HONOR 70 256GBMax Negocios + 39.90CONTADO</v>
      </c>
      <c r="B298" t="str">
        <f>precio_reno_porta!A28</f>
        <v>Corriente</v>
      </c>
      <c r="C298" t="str">
        <f>precio_reno_porta!B28</f>
        <v>5G</v>
      </c>
      <c r="D298" t="str">
        <f>precio_reno_porta!C28</f>
        <v>HONOR</v>
      </c>
      <c r="E298" t="str">
        <f>precio_reno_porta!D28</f>
        <v>HONOR 70 256GB</v>
      </c>
      <c r="F298" s="68">
        <f>precio_reno_porta!E28</f>
        <v>2859</v>
      </c>
      <c r="G298" t="str">
        <f>precio_reno_porta!F28</f>
        <v>Android</v>
      </c>
      <c r="H298" t="s">
        <v>187</v>
      </c>
      <c r="I298" s="68" t="s">
        <v>195</v>
      </c>
      <c r="J298" s="68">
        <f>precio_reno_porta!H28</f>
        <v>2629</v>
      </c>
    </row>
    <row r="299" spans="1:10" x14ac:dyDescent="0.3">
      <c r="A299" t="str">
        <f t="shared" si="4"/>
        <v>HONOR MAGIC 7 LITE 512GB 5GMax Negocios + 39.90CONTADO</v>
      </c>
      <c r="B299" t="str">
        <f>precio_reno_porta!A29</f>
        <v>Corriente</v>
      </c>
      <c r="C299" t="str">
        <f>precio_reno_porta!B29</f>
        <v>5G</v>
      </c>
      <c r="D299" t="str">
        <f>precio_reno_porta!C29</f>
        <v>HONOR</v>
      </c>
      <c r="E299" t="str">
        <f>precio_reno_porta!D29</f>
        <v>HONOR MAGIC 7 LITE 512GB 5G</v>
      </c>
      <c r="F299" s="68">
        <f>precio_reno_porta!E29</f>
        <v>1849</v>
      </c>
      <c r="G299" t="str">
        <f>precio_reno_porta!F29</f>
        <v>Android</v>
      </c>
      <c r="H299" t="s">
        <v>187</v>
      </c>
      <c r="I299" s="68" t="s">
        <v>195</v>
      </c>
      <c r="J299" s="68">
        <f>precio_reno_porta!H29</f>
        <v>1699</v>
      </c>
    </row>
    <row r="300" spans="1:10" x14ac:dyDescent="0.3">
      <c r="A300" t="str">
        <f t="shared" si="4"/>
        <v>HONOR MAGIC 8 LITE 512GB 5GMax Negocios + 39.90CONTADO</v>
      </c>
      <c r="B300" t="str">
        <f>precio_reno_porta!A30</f>
        <v>Corriente</v>
      </c>
      <c r="C300" t="str">
        <f>precio_reno_porta!B30</f>
        <v>5G</v>
      </c>
      <c r="D300" t="str">
        <f>precio_reno_porta!C30</f>
        <v>HONOR</v>
      </c>
      <c r="E300" t="str">
        <f>precio_reno_porta!D30</f>
        <v>HONOR MAGIC 8 LITE 512GB 5G</v>
      </c>
      <c r="F300" s="68">
        <f>precio_reno_porta!E30</f>
        <v>1779</v>
      </c>
      <c r="G300" t="str">
        <f>precio_reno_porta!F30</f>
        <v>Android</v>
      </c>
      <c r="H300" t="s">
        <v>187</v>
      </c>
      <c r="I300" s="68" t="s">
        <v>195</v>
      </c>
      <c r="J300" s="68">
        <f>precio_reno_porta!H30</f>
        <v>1629</v>
      </c>
    </row>
    <row r="301" spans="1:10" x14ac:dyDescent="0.3">
      <c r="A301" t="str">
        <f t="shared" si="4"/>
        <v>HONOR MAGIC 8 PRO 512GB 5GMax Negocios + 39.90CONTADO</v>
      </c>
      <c r="B301" t="str">
        <f>precio_reno_porta!A31</f>
        <v>Corriente</v>
      </c>
      <c r="C301" t="str">
        <f>precio_reno_porta!B31</f>
        <v>5G</v>
      </c>
      <c r="D301" t="str">
        <f>precio_reno_porta!C31</f>
        <v>HONOR</v>
      </c>
      <c r="E301" t="str">
        <f>precio_reno_porta!D31</f>
        <v>HONOR MAGIC 8 PRO 512GB 5G</v>
      </c>
      <c r="F301" s="68">
        <f>precio_reno_porta!E31</f>
        <v>5789</v>
      </c>
      <c r="G301" t="str">
        <f>precio_reno_porta!F31</f>
        <v>Android</v>
      </c>
      <c r="H301" t="s">
        <v>187</v>
      </c>
      <c r="I301" s="68" t="s">
        <v>195</v>
      </c>
      <c r="J301" s="68">
        <f>precio_reno_porta!H31</f>
        <v>5319</v>
      </c>
    </row>
    <row r="302" spans="1:10" x14ac:dyDescent="0.3">
      <c r="A302" t="str">
        <f t="shared" si="4"/>
        <v>HONOR X5C 128GBMax Negocios + 39.90CONTADO</v>
      </c>
      <c r="B302" t="str">
        <f>precio_reno_porta!A32</f>
        <v>Corriente</v>
      </c>
      <c r="C302" t="str">
        <f>precio_reno_porta!B32</f>
        <v>4G</v>
      </c>
      <c r="D302" t="str">
        <f>precio_reno_porta!C32</f>
        <v>HONOR</v>
      </c>
      <c r="E302" t="str">
        <f>precio_reno_porta!D32</f>
        <v>HONOR X5C 128GB</v>
      </c>
      <c r="F302" s="68">
        <f>precio_reno_porta!E32</f>
        <v>399</v>
      </c>
      <c r="G302" t="str">
        <f>precio_reno_porta!F32</f>
        <v>Android</v>
      </c>
      <c r="H302" t="s">
        <v>187</v>
      </c>
      <c r="I302" s="68" t="s">
        <v>195</v>
      </c>
      <c r="J302" s="68">
        <f>precio_reno_porta!H32</f>
        <v>359</v>
      </c>
    </row>
    <row r="303" spans="1:10" x14ac:dyDescent="0.3">
      <c r="A303" t="str">
        <f t="shared" si="4"/>
        <v>HONOR X5C PLUS 256GBMax Negocios + 39.90CONTADO</v>
      </c>
      <c r="B303" t="str">
        <f>precio_reno_porta!A33</f>
        <v>Corriente</v>
      </c>
      <c r="C303" t="str">
        <f>precio_reno_porta!B33</f>
        <v>4G</v>
      </c>
      <c r="D303" t="str">
        <f>precio_reno_porta!C33</f>
        <v>HONOR</v>
      </c>
      <c r="E303" t="str">
        <f>precio_reno_porta!D33</f>
        <v>HONOR X5C PLUS 256GB</v>
      </c>
      <c r="F303" s="68">
        <f>precio_reno_porta!E33</f>
        <v>499</v>
      </c>
      <c r="G303" t="str">
        <f>precio_reno_porta!F33</f>
        <v>Android</v>
      </c>
      <c r="H303" t="s">
        <v>187</v>
      </c>
      <c r="I303" s="68" t="s">
        <v>195</v>
      </c>
      <c r="J303" s="68">
        <f>precio_reno_porta!H33</f>
        <v>459</v>
      </c>
    </row>
    <row r="304" spans="1:10" x14ac:dyDescent="0.3">
      <c r="A304" t="str">
        <f t="shared" si="4"/>
        <v>HONOR X5D 128GBMax Negocios + 39.90CONTADO</v>
      </c>
      <c r="B304" t="str">
        <f>precio_reno_porta!A34</f>
        <v>Corriente</v>
      </c>
      <c r="C304" t="str">
        <f>precio_reno_porta!B34</f>
        <v>4G</v>
      </c>
      <c r="D304" t="str">
        <f>precio_reno_porta!C34</f>
        <v>HONOR</v>
      </c>
      <c r="E304" t="str">
        <f>precio_reno_porta!D34</f>
        <v>HONOR X5D 128GB</v>
      </c>
      <c r="F304" s="68">
        <f>precio_reno_porta!E34</f>
        <v>449</v>
      </c>
      <c r="G304" t="str">
        <f>precio_reno_porta!F34</f>
        <v>Android</v>
      </c>
      <c r="H304" t="s">
        <v>187</v>
      </c>
      <c r="I304" s="68" t="s">
        <v>195</v>
      </c>
      <c r="J304" s="68">
        <f>precio_reno_porta!H34</f>
        <v>409</v>
      </c>
    </row>
    <row r="305" spans="1:10" x14ac:dyDescent="0.3">
      <c r="A305" t="str">
        <f t="shared" si="4"/>
        <v>HONOR X5D 256GBMax Negocios + 39.90CONTADO</v>
      </c>
      <c r="B305" t="str">
        <f>precio_reno_porta!A35</f>
        <v>Corriente</v>
      </c>
      <c r="C305" t="str">
        <f>precio_reno_porta!B35</f>
        <v>4G</v>
      </c>
      <c r="D305" t="str">
        <f>precio_reno_porta!C35</f>
        <v>HONOR</v>
      </c>
      <c r="E305" t="str">
        <f>precio_reno_porta!D35</f>
        <v>HONOR X5D 256GB</v>
      </c>
      <c r="F305" s="68">
        <f>precio_reno_porta!E35</f>
        <v>589</v>
      </c>
      <c r="G305" t="str">
        <f>precio_reno_porta!F35</f>
        <v>Android</v>
      </c>
      <c r="H305" t="s">
        <v>187</v>
      </c>
      <c r="I305" s="68" t="s">
        <v>195</v>
      </c>
      <c r="J305" s="68">
        <f>precio_reno_porta!H35</f>
        <v>539</v>
      </c>
    </row>
    <row r="306" spans="1:10" x14ac:dyDescent="0.3">
      <c r="A306" t="str">
        <f t="shared" si="4"/>
        <v>HONOR X6C 256GBMax Negocios + 39.90CONTADO</v>
      </c>
      <c r="B306" t="str">
        <f>precio_reno_porta!A36</f>
        <v>Corriente</v>
      </c>
      <c r="C306" t="str">
        <f>precio_reno_porta!B36</f>
        <v>4G</v>
      </c>
      <c r="D306" t="str">
        <f>precio_reno_porta!C36</f>
        <v>HONOR</v>
      </c>
      <c r="E306" t="str">
        <f>precio_reno_porta!D36</f>
        <v>HONOR X6C 256GB</v>
      </c>
      <c r="F306" s="68">
        <f>precio_reno_porta!E36</f>
        <v>699</v>
      </c>
      <c r="G306" t="str">
        <f>precio_reno_porta!F36</f>
        <v>Android</v>
      </c>
      <c r="H306" t="s">
        <v>187</v>
      </c>
      <c r="I306" s="68" t="s">
        <v>195</v>
      </c>
      <c r="J306" s="68">
        <f>precio_reno_porta!H36</f>
        <v>639</v>
      </c>
    </row>
    <row r="307" spans="1:10" x14ac:dyDescent="0.3">
      <c r="A307" t="str">
        <f t="shared" si="4"/>
        <v>HONOR X6D 256GB 5GMax Negocios + 39.90CONTADO</v>
      </c>
      <c r="B307" t="str">
        <f>precio_reno_porta!A37</f>
        <v>Corriente</v>
      </c>
      <c r="C307" t="str">
        <f>precio_reno_porta!B37</f>
        <v>5G</v>
      </c>
      <c r="D307" t="str">
        <f>precio_reno_porta!C37</f>
        <v>HONOR</v>
      </c>
      <c r="E307" t="str">
        <f>precio_reno_porta!D37</f>
        <v>HONOR X6D 256GB 5G</v>
      </c>
      <c r="F307" s="68">
        <f>precio_reno_porta!E37</f>
        <v>829</v>
      </c>
      <c r="G307" t="str">
        <f>precio_reno_porta!F37</f>
        <v>Android</v>
      </c>
      <c r="H307" t="s">
        <v>187</v>
      </c>
      <c r="I307" s="68" t="s">
        <v>195</v>
      </c>
      <c r="J307" s="68">
        <f>precio_reno_porta!H37</f>
        <v>759</v>
      </c>
    </row>
    <row r="308" spans="1:10" x14ac:dyDescent="0.3">
      <c r="A308" t="str">
        <f t="shared" si="4"/>
        <v>HONOR X7D 256GB 5GMax Negocios + 39.90CONTADO</v>
      </c>
      <c r="B308" t="str">
        <f>precio_reno_porta!A38</f>
        <v>Corriente</v>
      </c>
      <c r="C308" t="str">
        <f>precio_reno_porta!B38</f>
        <v>5G</v>
      </c>
      <c r="D308" t="str">
        <f>precio_reno_porta!C38</f>
        <v>HONOR</v>
      </c>
      <c r="E308" t="str">
        <f>precio_reno_porta!D38</f>
        <v>HONOR X7D 256GB 5G</v>
      </c>
      <c r="F308" s="68">
        <f>precio_reno_porta!E38</f>
        <v>879</v>
      </c>
      <c r="G308" t="str">
        <f>precio_reno_porta!F38</f>
        <v>Android</v>
      </c>
      <c r="H308" t="s">
        <v>187</v>
      </c>
      <c r="I308" s="68" t="s">
        <v>195</v>
      </c>
      <c r="J308" s="68">
        <f>precio_reno_porta!H38</f>
        <v>809</v>
      </c>
    </row>
    <row r="309" spans="1:10" x14ac:dyDescent="0.3">
      <c r="A309" t="str">
        <f t="shared" si="4"/>
        <v>HONOR X7E PLUS 256GB 5GMax Negocios + 39.90CONTADO</v>
      </c>
      <c r="B309" t="str">
        <f>precio_reno_porta!A39</f>
        <v>Corriente</v>
      </c>
      <c r="C309" t="str">
        <f>precio_reno_porta!B39</f>
        <v>5G</v>
      </c>
      <c r="D309" t="str">
        <f>precio_reno_porta!C39</f>
        <v>HONOR</v>
      </c>
      <c r="E309" t="str">
        <f>precio_reno_porta!D39</f>
        <v>HONOR X7E PLUS 256GB 5G</v>
      </c>
      <c r="F309" s="68">
        <f>precio_reno_porta!E39</f>
        <v>1179</v>
      </c>
      <c r="G309" t="str">
        <f>precio_reno_porta!F39</f>
        <v>Android</v>
      </c>
      <c r="H309" t="s">
        <v>187</v>
      </c>
      <c r="I309" s="68" t="s">
        <v>195</v>
      </c>
      <c r="J309" s="68">
        <f>precio_reno_porta!H39</f>
        <v>1089</v>
      </c>
    </row>
    <row r="310" spans="1:10" x14ac:dyDescent="0.3">
      <c r="A310" t="str">
        <f t="shared" si="4"/>
        <v>HONOR X8C 256GB 5GMax Negocios + 39.90CONTADO</v>
      </c>
      <c r="B310" t="str">
        <f>precio_reno_porta!A40</f>
        <v>Corriente</v>
      </c>
      <c r="C310" t="str">
        <f>precio_reno_porta!B40</f>
        <v>5G</v>
      </c>
      <c r="D310" t="str">
        <f>precio_reno_porta!C40</f>
        <v>HONOR</v>
      </c>
      <c r="E310" t="str">
        <f>precio_reno_porta!D40</f>
        <v>HONOR X8C 256GB 5G</v>
      </c>
      <c r="F310" s="68">
        <f>precio_reno_porta!E40</f>
        <v>1189</v>
      </c>
      <c r="G310" t="str">
        <f>precio_reno_porta!F40</f>
        <v>Android</v>
      </c>
      <c r="H310" t="s">
        <v>187</v>
      </c>
      <c r="I310" s="68" t="s">
        <v>195</v>
      </c>
      <c r="J310" s="68">
        <f>precio_reno_porta!H40</f>
        <v>1089</v>
      </c>
    </row>
    <row r="311" spans="1:10" x14ac:dyDescent="0.3">
      <c r="A311" t="str">
        <f t="shared" si="4"/>
        <v>HUAWEI WATCH KIDS 4 PROMax Negocios + 39.90CONTADO</v>
      </c>
      <c r="B311" t="str">
        <f>precio_reno_porta!A41</f>
        <v>Corriente</v>
      </c>
      <c r="C311" t="str">
        <f>precio_reno_porta!B41</f>
        <v>4G</v>
      </c>
      <c r="D311" t="str">
        <f>precio_reno_porta!C41</f>
        <v>HUAWEI</v>
      </c>
      <c r="E311" t="str">
        <f>precio_reno_porta!D41</f>
        <v>HUAWEI WATCH KIDS 4 PRO</v>
      </c>
      <c r="F311" s="68">
        <f>precio_reno_porta!E41</f>
        <v>649</v>
      </c>
      <c r="G311" t="str">
        <f>precio_reno_porta!F41</f>
        <v>Android</v>
      </c>
      <c r="H311" t="s">
        <v>187</v>
      </c>
      <c r="I311" s="68" t="s">
        <v>195</v>
      </c>
      <c r="J311" s="68">
        <f>precio_reno_porta!H41</f>
        <v>599</v>
      </c>
    </row>
    <row r="312" spans="1:10" x14ac:dyDescent="0.3">
      <c r="A312" t="str">
        <f t="shared" si="4"/>
        <v>MOTOROLA MOTO EDGE 60 512GB 5GMax Negocios + 39.90CONTADO</v>
      </c>
      <c r="B312" t="str">
        <f>precio_reno_porta!A42</f>
        <v>Corriente</v>
      </c>
      <c r="C312" t="str">
        <f>precio_reno_porta!B42</f>
        <v>5G</v>
      </c>
      <c r="D312" t="str">
        <f>precio_reno_porta!C42</f>
        <v>MOTOROLA</v>
      </c>
      <c r="E312" t="str">
        <f>precio_reno_porta!D42</f>
        <v>MOTOROLA MOTO EDGE 60 512GB 5G</v>
      </c>
      <c r="F312" s="68">
        <f>precio_reno_porta!E42</f>
        <v>1989</v>
      </c>
      <c r="G312" t="str">
        <f>precio_reno_porta!F42</f>
        <v>Android</v>
      </c>
      <c r="H312" t="s">
        <v>187</v>
      </c>
      <c r="I312" s="68" t="s">
        <v>195</v>
      </c>
      <c r="J312" s="68">
        <f>precio_reno_porta!H42</f>
        <v>1829</v>
      </c>
    </row>
    <row r="313" spans="1:10" x14ac:dyDescent="0.3">
      <c r="A313" t="str">
        <f t="shared" si="4"/>
        <v>MOTOROLA MOTO EDGE 60 FUSION 256GB 5GMax Negocios + 39.90CONTADO</v>
      </c>
      <c r="B313" t="str">
        <f>precio_reno_porta!A43</f>
        <v>Corriente</v>
      </c>
      <c r="C313" t="str">
        <f>precio_reno_porta!B43</f>
        <v>5G</v>
      </c>
      <c r="D313" t="str">
        <f>precio_reno_porta!C43</f>
        <v>MOTOROLA</v>
      </c>
      <c r="E313" t="str">
        <f>precio_reno_porta!D43</f>
        <v>MOTOROLA MOTO EDGE 60 FUSION 256GB 5G</v>
      </c>
      <c r="F313" s="68">
        <f>precio_reno_porta!E43</f>
        <v>1439</v>
      </c>
      <c r="G313" t="str">
        <f>precio_reno_porta!F43</f>
        <v>Android</v>
      </c>
      <c r="H313" t="s">
        <v>187</v>
      </c>
      <c r="I313" s="68" t="s">
        <v>195</v>
      </c>
      <c r="J313" s="68">
        <f>precio_reno_porta!H43</f>
        <v>1319</v>
      </c>
    </row>
    <row r="314" spans="1:10" x14ac:dyDescent="0.3">
      <c r="A314" t="str">
        <f t="shared" si="4"/>
        <v>MOTOROLA MOTO EDGE 60 PRO 512GB 5GMax Negocios + 39.90CONTADO</v>
      </c>
      <c r="B314" t="str">
        <f>precio_reno_porta!A44</f>
        <v>Corriente</v>
      </c>
      <c r="C314" t="str">
        <f>precio_reno_porta!B44</f>
        <v>5G</v>
      </c>
      <c r="D314" t="str">
        <f>precio_reno_porta!C44</f>
        <v>MOTOROLA</v>
      </c>
      <c r="E314" t="str">
        <f>precio_reno_porta!D44</f>
        <v>MOTOROLA MOTO EDGE 60 PRO 512GB 5G</v>
      </c>
      <c r="F314" s="68">
        <f>precio_reno_porta!E44</f>
        <v>2649</v>
      </c>
      <c r="G314" t="str">
        <f>precio_reno_porta!F44</f>
        <v>Android</v>
      </c>
      <c r="H314" t="s">
        <v>187</v>
      </c>
      <c r="I314" s="68" t="s">
        <v>195</v>
      </c>
      <c r="J314" s="68">
        <f>precio_reno_porta!H44</f>
        <v>2439</v>
      </c>
    </row>
    <row r="315" spans="1:10" x14ac:dyDescent="0.3">
      <c r="A315" t="str">
        <f t="shared" si="4"/>
        <v>MOTOROLA MOTO EDGE 70 512GB 5GMax Negocios + 39.90CONTADO</v>
      </c>
      <c r="B315" t="str">
        <f>precio_reno_porta!A45</f>
        <v>Corriente</v>
      </c>
      <c r="C315" t="str">
        <f>precio_reno_porta!B45</f>
        <v>5G</v>
      </c>
      <c r="D315" t="str">
        <f>precio_reno_porta!C45</f>
        <v>MOTOROLA</v>
      </c>
      <c r="E315" t="str">
        <f>precio_reno_porta!D45</f>
        <v>MOTOROLA MOTO EDGE 70 512GB 5G</v>
      </c>
      <c r="F315" s="68">
        <f>precio_reno_porta!E45</f>
        <v>2549</v>
      </c>
      <c r="G315" t="str">
        <f>precio_reno_porta!F45</f>
        <v>Android</v>
      </c>
      <c r="H315" t="s">
        <v>187</v>
      </c>
      <c r="I315" s="68" t="s">
        <v>195</v>
      </c>
      <c r="J315" s="68">
        <f>precio_reno_porta!H45</f>
        <v>2339</v>
      </c>
    </row>
    <row r="316" spans="1:10" x14ac:dyDescent="0.3">
      <c r="A316" t="str">
        <f t="shared" si="4"/>
        <v>MOTOROLA MOTO EDGE 70 FUSION 256GB 5GMax Negocios + 39.90CONTADO</v>
      </c>
      <c r="B316" t="str">
        <f>precio_reno_porta!A46</f>
        <v>Corriente</v>
      </c>
      <c r="C316" t="str">
        <f>precio_reno_porta!B46</f>
        <v>5G</v>
      </c>
      <c r="D316" t="str">
        <f>precio_reno_porta!C46</f>
        <v>MOTOROLA</v>
      </c>
      <c r="E316" t="str">
        <f>precio_reno_porta!D46</f>
        <v>MOTOROLA MOTO EDGE 70 FUSION 256GB 5G</v>
      </c>
      <c r="F316" s="68">
        <f>precio_reno_porta!E46</f>
        <v>1899</v>
      </c>
      <c r="G316" t="str">
        <f>precio_reno_porta!F46</f>
        <v>Android</v>
      </c>
      <c r="H316" t="s">
        <v>187</v>
      </c>
      <c r="I316" s="68" t="s">
        <v>195</v>
      </c>
      <c r="J316" s="68">
        <f>precio_reno_porta!H46</f>
        <v>1739</v>
      </c>
    </row>
    <row r="317" spans="1:10" x14ac:dyDescent="0.3">
      <c r="A317" t="str">
        <f t="shared" si="4"/>
        <v>MOTOROLA MOTO EDGE 70 PRO 512GB 5GMax Negocios + 39.90CONTADO</v>
      </c>
      <c r="B317" t="str">
        <f>precio_reno_porta!A47</f>
        <v>Corriente</v>
      </c>
      <c r="C317" t="str">
        <f>precio_reno_porta!B47</f>
        <v>5G</v>
      </c>
      <c r="D317" t="str">
        <f>precio_reno_porta!C47</f>
        <v>MOTOROLA</v>
      </c>
      <c r="E317" t="str">
        <f>precio_reno_porta!D47</f>
        <v>MOTOROLA MOTO EDGE 70 PRO 512GB 5G</v>
      </c>
      <c r="F317" s="68">
        <f>precio_reno_porta!E47</f>
        <v>3619</v>
      </c>
      <c r="G317" t="str">
        <f>precio_reno_porta!F47</f>
        <v>Android</v>
      </c>
      <c r="H317" t="s">
        <v>187</v>
      </c>
      <c r="I317" s="68" t="s">
        <v>195</v>
      </c>
      <c r="J317" s="68">
        <f>precio_reno_porta!H47</f>
        <v>3329</v>
      </c>
    </row>
    <row r="318" spans="1:10" x14ac:dyDescent="0.3">
      <c r="A318" t="str">
        <f t="shared" si="4"/>
        <v>MOTOROLA MOTO G06 128GBMax Negocios + 39.90CONTADO</v>
      </c>
      <c r="B318" t="str">
        <f>precio_reno_porta!A48</f>
        <v>Corriente</v>
      </c>
      <c r="C318" t="str">
        <f>precio_reno_porta!B48</f>
        <v>4G</v>
      </c>
      <c r="D318" t="str">
        <f>precio_reno_porta!C48</f>
        <v>MOTOROLA</v>
      </c>
      <c r="E318" t="str">
        <f>precio_reno_porta!D48</f>
        <v>MOTOROLA MOTO G06 128GB</v>
      </c>
      <c r="F318" s="68">
        <f>precio_reno_porta!E48</f>
        <v>619</v>
      </c>
      <c r="G318" t="str">
        <f>precio_reno_porta!F48</f>
        <v>Android</v>
      </c>
      <c r="H318" t="s">
        <v>187</v>
      </c>
      <c r="I318" s="68" t="s">
        <v>195</v>
      </c>
      <c r="J318" s="68">
        <f>precio_reno_porta!H48</f>
        <v>569</v>
      </c>
    </row>
    <row r="319" spans="1:10" x14ac:dyDescent="0.3">
      <c r="A319" t="str">
        <f t="shared" si="4"/>
        <v>MOTOROLA MOTO G06 256GBMax Negocios + 39.90CONTADO</v>
      </c>
      <c r="B319" t="str">
        <f>precio_reno_porta!A49</f>
        <v>Corriente</v>
      </c>
      <c r="C319" t="str">
        <f>precio_reno_porta!B49</f>
        <v>4G</v>
      </c>
      <c r="D319" t="str">
        <f>precio_reno_porta!C49</f>
        <v>MOTOROLA</v>
      </c>
      <c r="E319" t="str">
        <f>precio_reno_porta!D49</f>
        <v>MOTOROLA MOTO G06 256GB</v>
      </c>
      <c r="F319" s="68">
        <f>precio_reno_porta!E49</f>
        <v>649</v>
      </c>
      <c r="G319" t="str">
        <f>precio_reno_porta!F49</f>
        <v>Android</v>
      </c>
      <c r="H319" t="s">
        <v>187</v>
      </c>
      <c r="I319" s="68" t="s">
        <v>195</v>
      </c>
      <c r="J319" s="68">
        <f>precio_reno_porta!H49</f>
        <v>599</v>
      </c>
    </row>
    <row r="320" spans="1:10" x14ac:dyDescent="0.3">
      <c r="A320" t="str">
        <f t="shared" si="4"/>
        <v>MOTOROLA MOTO G15 256GBMax Negocios + 39.90CONTADO</v>
      </c>
      <c r="B320" t="str">
        <f>precio_reno_porta!A50</f>
        <v>Corriente</v>
      </c>
      <c r="C320" t="str">
        <f>precio_reno_porta!B50</f>
        <v>4G</v>
      </c>
      <c r="D320" t="str">
        <f>precio_reno_porta!C50</f>
        <v>MOTOROLA</v>
      </c>
      <c r="E320" t="str">
        <f>precio_reno_porta!D50</f>
        <v>MOTOROLA MOTO G15 256GB</v>
      </c>
      <c r="F320" s="68">
        <f>precio_reno_porta!E50</f>
        <v>719</v>
      </c>
      <c r="G320" t="str">
        <f>precio_reno_porta!F50</f>
        <v>Android</v>
      </c>
      <c r="H320" t="s">
        <v>187</v>
      </c>
      <c r="I320" s="68" t="s">
        <v>195</v>
      </c>
      <c r="J320" s="68">
        <f>precio_reno_porta!H50</f>
        <v>659</v>
      </c>
    </row>
    <row r="321" spans="1:10" x14ac:dyDescent="0.3">
      <c r="A321" t="str">
        <f t="shared" si="4"/>
        <v>MOTOROLA MOTO G17 256GBMax Negocios + 39.90CONTADO</v>
      </c>
      <c r="B321" t="str">
        <f>precio_reno_porta!A51</f>
        <v>Corriente</v>
      </c>
      <c r="C321" t="str">
        <f>precio_reno_porta!B51</f>
        <v>4G</v>
      </c>
      <c r="D321" t="str">
        <f>precio_reno_porta!C51</f>
        <v>MOTOROLA</v>
      </c>
      <c r="E321" t="str">
        <f>precio_reno_porta!D51</f>
        <v>MOTOROLA MOTO G17 256GB</v>
      </c>
      <c r="F321" s="68">
        <f>precio_reno_porta!E51</f>
        <v>779</v>
      </c>
      <c r="G321" t="str">
        <f>precio_reno_porta!F51</f>
        <v>Android</v>
      </c>
      <c r="H321" t="s">
        <v>187</v>
      </c>
      <c r="I321" s="68" t="s">
        <v>195</v>
      </c>
      <c r="J321" s="68">
        <f>precio_reno_porta!H51</f>
        <v>719</v>
      </c>
    </row>
    <row r="322" spans="1:10" x14ac:dyDescent="0.3">
      <c r="A322" t="str">
        <f t="shared" si="4"/>
        <v>MOTOROLA MOTO G47 128GB 5GMax Negocios + 39.90CONTADO</v>
      </c>
      <c r="B322" t="str">
        <f>precio_reno_porta!A52</f>
        <v>Corriente</v>
      </c>
      <c r="C322" t="str">
        <f>precio_reno_porta!B52</f>
        <v>5G</v>
      </c>
      <c r="D322" t="str">
        <f>precio_reno_porta!C52</f>
        <v>MOTOROLA</v>
      </c>
      <c r="E322" t="str">
        <f>precio_reno_porta!D52</f>
        <v>MOTOROLA MOTO G47 128GB 5G</v>
      </c>
      <c r="F322" s="68">
        <f>precio_reno_porta!E52</f>
        <v>949</v>
      </c>
      <c r="G322" t="str">
        <f>precio_reno_porta!F52</f>
        <v>Android</v>
      </c>
      <c r="H322" t="s">
        <v>187</v>
      </c>
      <c r="I322" s="68" t="s">
        <v>195</v>
      </c>
      <c r="J322" s="68">
        <f>precio_reno_porta!H52</f>
        <v>869</v>
      </c>
    </row>
    <row r="323" spans="1:10" x14ac:dyDescent="0.3">
      <c r="A323" t="str">
        <f t="shared" ref="A323:A386" si="5">CONCATENATE(E323,I323,H323)</f>
        <v>MOTOROLA MOTO G56 256GB 5GMax Negocios + 39.90CONTADO</v>
      </c>
      <c r="B323" t="str">
        <f>precio_reno_porta!A53</f>
        <v>Corriente</v>
      </c>
      <c r="C323" t="str">
        <f>precio_reno_porta!B53</f>
        <v>5G</v>
      </c>
      <c r="D323" t="str">
        <f>precio_reno_porta!C53</f>
        <v>MOTOROLA</v>
      </c>
      <c r="E323" t="str">
        <f>precio_reno_porta!D53</f>
        <v>MOTOROLA MOTO G56 256GB 5G</v>
      </c>
      <c r="F323" s="68">
        <f>precio_reno_porta!E53</f>
        <v>969</v>
      </c>
      <c r="G323" t="str">
        <f>precio_reno_porta!F53</f>
        <v>Android</v>
      </c>
      <c r="H323" t="s">
        <v>187</v>
      </c>
      <c r="I323" s="68" t="s">
        <v>195</v>
      </c>
      <c r="J323" s="68">
        <f>precio_reno_porta!H53</f>
        <v>889</v>
      </c>
    </row>
    <row r="324" spans="1:10" x14ac:dyDescent="0.3">
      <c r="A324" t="str">
        <f t="shared" si="5"/>
        <v>MOTOROLA MOTO G67 256GB 5GMax Negocios + 39.90CONTADO</v>
      </c>
      <c r="B324" t="str">
        <f>precio_reno_porta!A54</f>
        <v>Corriente</v>
      </c>
      <c r="C324" t="str">
        <f>precio_reno_porta!B54</f>
        <v>5G</v>
      </c>
      <c r="D324" t="str">
        <f>precio_reno_porta!C54</f>
        <v>MOTOROLA</v>
      </c>
      <c r="E324" t="str">
        <f>precio_reno_porta!D54</f>
        <v>MOTOROLA MOTO G67 256GB 5G</v>
      </c>
      <c r="F324" s="68">
        <f>precio_reno_porta!E54</f>
        <v>1269</v>
      </c>
      <c r="G324" t="str">
        <f>precio_reno_porta!F54</f>
        <v>Android</v>
      </c>
      <c r="H324" t="s">
        <v>187</v>
      </c>
      <c r="I324" s="68" t="s">
        <v>195</v>
      </c>
      <c r="J324" s="68">
        <f>precio_reno_porta!H54</f>
        <v>1169</v>
      </c>
    </row>
    <row r="325" spans="1:10" x14ac:dyDescent="0.3">
      <c r="A325" t="str">
        <f t="shared" si="5"/>
        <v>MOTOROLA MOTO G77 256GB 5GMax Negocios + 39.90CONTADO</v>
      </c>
      <c r="B325" t="str">
        <f>precio_reno_porta!A55</f>
        <v>Corriente</v>
      </c>
      <c r="C325" t="str">
        <f>precio_reno_porta!B55</f>
        <v>5G</v>
      </c>
      <c r="D325" t="str">
        <f>precio_reno_porta!C55</f>
        <v>MOTOROLA</v>
      </c>
      <c r="E325" t="str">
        <f>precio_reno_porta!D55</f>
        <v>MOTOROLA MOTO G77 256GB 5G</v>
      </c>
      <c r="F325" s="68">
        <f>precio_reno_porta!E55</f>
        <v>1519</v>
      </c>
      <c r="G325" t="str">
        <f>precio_reno_porta!F55</f>
        <v>Android</v>
      </c>
      <c r="H325" t="s">
        <v>187</v>
      </c>
      <c r="I325" s="68" t="s">
        <v>195</v>
      </c>
      <c r="J325" s="68">
        <f>precio_reno_porta!H55</f>
        <v>1389</v>
      </c>
    </row>
    <row r="326" spans="1:10" x14ac:dyDescent="0.3">
      <c r="A326" t="str">
        <f t="shared" si="5"/>
        <v>MOTOROLA MOTO RAZR 60 512GB 5GMax Negocios + 39.90CONTADO</v>
      </c>
      <c r="B326" t="str">
        <f>precio_reno_porta!A56</f>
        <v>Corriente</v>
      </c>
      <c r="C326" t="str">
        <f>precio_reno_porta!B56</f>
        <v>5G</v>
      </c>
      <c r="D326" t="str">
        <f>precio_reno_porta!C56</f>
        <v>MOTOROLA</v>
      </c>
      <c r="E326" t="str">
        <f>precio_reno_porta!D56</f>
        <v>MOTOROLA MOTO RAZR 60 512GB 5G</v>
      </c>
      <c r="F326" s="68">
        <f>precio_reno_porta!E56</f>
        <v>3789</v>
      </c>
      <c r="G326" t="str">
        <f>precio_reno_porta!F56</f>
        <v>Android</v>
      </c>
      <c r="H326" t="s">
        <v>187</v>
      </c>
      <c r="I326" s="68" t="s">
        <v>195</v>
      </c>
      <c r="J326" s="68">
        <f>precio_reno_porta!H56</f>
        <v>3489</v>
      </c>
    </row>
    <row r="327" spans="1:10" x14ac:dyDescent="0.3">
      <c r="A327" t="str">
        <f t="shared" si="5"/>
        <v>MOTOROLA MOTO RAZR 70 512GB 5GMax Negocios + 39.90CONTADO</v>
      </c>
      <c r="B327" t="str">
        <f>precio_reno_porta!A57</f>
        <v>Corriente</v>
      </c>
      <c r="C327" t="str">
        <f>precio_reno_porta!B57</f>
        <v>5G</v>
      </c>
      <c r="D327" t="str">
        <f>precio_reno_porta!C57</f>
        <v>MOTOROLA</v>
      </c>
      <c r="E327" t="str">
        <f>precio_reno_porta!D57</f>
        <v>MOTOROLA MOTO RAZR 70 512GB 5G</v>
      </c>
      <c r="F327" s="68">
        <f>precio_reno_porta!E57</f>
        <v>4089</v>
      </c>
      <c r="G327" t="str">
        <f>precio_reno_porta!F57</f>
        <v>Android</v>
      </c>
      <c r="H327" t="s">
        <v>187</v>
      </c>
      <c r="I327" s="68" t="s">
        <v>195</v>
      </c>
      <c r="J327" s="68">
        <f>precio_reno_porta!H57</f>
        <v>3759</v>
      </c>
    </row>
    <row r="328" spans="1:10" x14ac:dyDescent="0.3">
      <c r="A328" t="str">
        <f t="shared" si="5"/>
        <v>OPPO A5 256GBMax Negocios + 39.90CONTADO</v>
      </c>
      <c r="B328" t="str">
        <f>precio_reno_porta!A58</f>
        <v>Corriente</v>
      </c>
      <c r="C328" t="str">
        <f>precio_reno_porta!B58</f>
        <v>4G</v>
      </c>
      <c r="D328" t="str">
        <f>precio_reno_porta!C58</f>
        <v>OPPO</v>
      </c>
      <c r="E328" t="str">
        <f>precio_reno_porta!D58</f>
        <v>OPPO A5 256GB</v>
      </c>
      <c r="F328" s="68">
        <f>precio_reno_porta!E58</f>
        <v>849</v>
      </c>
      <c r="G328" t="str">
        <f>precio_reno_porta!F58</f>
        <v>Android</v>
      </c>
      <c r="H328" t="s">
        <v>187</v>
      </c>
      <c r="I328" s="68" t="s">
        <v>195</v>
      </c>
      <c r="J328" s="68">
        <f>precio_reno_porta!H58</f>
        <v>779</v>
      </c>
    </row>
    <row r="329" spans="1:10" x14ac:dyDescent="0.3">
      <c r="A329" t="str">
        <f t="shared" si="5"/>
        <v>OPPO A5 256GB 5GMax Negocios + 39.90CONTADO</v>
      </c>
      <c r="B329" t="str">
        <f>precio_reno_porta!A59</f>
        <v>Corriente</v>
      </c>
      <c r="C329" t="str">
        <f>precio_reno_porta!B59</f>
        <v>5G</v>
      </c>
      <c r="D329" t="str">
        <f>precio_reno_porta!C59</f>
        <v>OPPO</v>
      </c>
      <c r="E329" t="str">
        <f>precio_reno_porta!D59</f>
        <v>OPPO A5 256GB 5G</v>
      </c>
      <c r="F329" s="68">
        <f>precio_reno_porta!E59</f>
        <v>1319</v>
      </c>
      <c r="G329" t="str">
        <f>precio_reno_porta!F59</f>
        <v>Android</v>
      </c>
      <c r="H329" t="s">
        <v>187</v>
      </c>
      <c r="I329" s="68" t="s">
        <v>195</v>
      </c>
      <c r="J329" s="68">
        <f>precio_reno_porta!H59</f>
        <v>1209</v>
      </c>
    </row>
    <row r="330" spans="1:10" x14ac:dyDescent="0.3">
      <c r="A330" t="str">
        <f t="shared" si="5"/>
        <v>OPPO A5X 128GBMax Negocios + 39.90CONTADO</v>
      </c>
      <c r="B330" t="str">
        <f>precio_reno_porta!A60</f>
        <v>Corriente</v>
      </c>
      <c r="C330" t="str">
        <f>precio_reno_porta!B60</f>
        <v>4G</v>
      </c>
      <c r="D330" t="str">
        <f>precio_reno_porta!C60</f>
        <v>OPPO</v>
      </c>
      <c r="E330" t="str">
        <f>precio_reno_porta!D60</f>
        <v>OPPO A5X 128GB</v>
      </c>
      <c r="F330" s="68">
        <f>precio_reno_porta!E60</f>
        <v>659</v>
      </c>
      <c r="G330" t="str">
        <f>precio_reno_porta!F60</f>
        <v>Android</v>
      </c>
      <c r="H330" t="s">
        <v>187</v>
      </c>
      <c r="I330" s="68" t="s">
        <v>195</v>
      </c>
      <c r="J330" s="68">
        <f>precio_reno_porta!H60</f>
        <v>609</v>
      </c>
    </row>
    <row r="331" spans="1:10" x14ac:dyDescent="0.3">
      <c r="A331" t="str">
        <f t="shared" si="5"/>
        <v>OPPO A6 PRO 256GB 5GMax Negocios + 39.90CONTADO</v>
      </c>
      <c r="B331" t="str">
        <f>precio_reno_porta!A61</f>
        <v>Corriente</v>
      </c>
      <c r="C331" t="str">
        <f>precio_reno_porta!B61</f>
        <v>5G</v>
      </c>
      <c r="D331" t="str">
        <f>precio_reno_porta!C61</f>
        <v>OPPO</v>
      </c>
      <c r="E331" t="str">
        <f>precio_reno_porta!D61</f>
        <v>OPPO A6 PRO 256GB 5G</v>
      </c>
      <c r="F331" s="68">
        <f>precio_reno_porta!E61</f>
        <v>1779</v>
      </c>
      <c r="G331" t="str">
        <f>precio_reno_porta!F61</f>
        <v>Android</v>
      </c>
      <c r="H331" t="s">
        <v>187</v>
      </c>
      <c r="I331" s="68" t="s">
        <v>195</v>
      </c>
      <c r="J331" s="68">
        <f>precio_reno_porta!H61</f>
        <v>1629</v>
      </c>
    </row>
    <row r="332" spans="1:10" x14ac:dyDescent="0.3">
      <c r="A332" t="str">
        <f t="shared" si="5"/>
        <v>OPPO A6T 128GBMax Negocios + 39.90CONTADO</v>
      </c>
      <c r="B332" t="str">
        <f>precio_reno_porta!A62</f>
        <v>Corriente</v>
      </c>
      <c r="C332" t="str">
        <f>precio_reno_porta!B62</f>
        <v>4G</v>
      </c>
      <c r="D332" t="str">
        <f>precio_reno_porta!C62</f>
        <v>OPPO</v>
      </c>
      <c r="E332" t="str">
        <f>precio_reno_porta!D62</f>
        <v>OPPO A6T 128GB</v>
      </c>
      <c r="F332" s="68">
        <f>precio_reno_porta!E62</f>
        <v>789</v>
      </c>
      <c r="G332" t="str">
        <f>precio_reno_porta!F62</f>
        <v>Android</v>
      </c>
      <c r="H332" t="s">
        <v>187</v>
      </c>
      <c r="I332" s="68" t="s">
        <v>195</v>
      </c>
      <c r="J332" s="68">
        <f>precio_reno_porta!H62</f>
        <v>719</v>
      </c>
    </row>
    <row r="333" spans="1:10" x14ac:dyDescent="0.3">
      <c r="A333" t="str">
        <f t="shared" si="5"/>
        <v>OPPO A6X 256GB 5GMax Negocios + 39.90CONTADO</v>
      </c>
      <c r="B333" t="str">
        <f>precio_reno_porta!A63</f>
        <v>Corriente</v>
      </c>
      <c r="C333" t="str">
        <f>precio_reno_porta!B63</f>
        <v>5G</v>
      </c>
      <c r="D333" t="str">
        <f>precio_reno_porta!C63</f>
        <v>OPPO</v>
      </c>
      <c r="E333" t="str">
        <f>precio_reno_porta!D63</f>
        <v>OPPO A6X 256GB 5G</v>
      </c>
      <c r="F333" s="68">
        <f>precio_reno_porta!E63</f>
        <v>1159</v>
      </c>
      <c r="G333" t="str">
        <f>precio_reno_porta!F63</f>
        <v>Android</v>
      </c>
      <c r="H333" t="s">
        <v>187</v>
      </c>
      <c r="I333" s="68" t="s">
        <v>195</v>
      </c>
      <c r="J333" s="68">
        <f>precio_reno_porta!H63</f>
        <v>1069</v>
      </c>
    </row>
    <row r="334" spans="1:10" x14ac:dyDescent="0.3">
      <c r="A334" t="str">
        <f t="shared" si="5"/>
        <v>OPPO RENO 14F 256GB 5GMax Negocios + 39.90CONTADO</v>
      </c>
      <c r="B334" t="str">
        <f>precio_reno_porta!A64</f>
        <v>Corriente</v>
      </c>
      <c r="C334" t="str">
        <f>precio_reno_porta!B64</f>
        <v>4G</v>
      </c>
      <c r="D334" t="str">
        <f>precio_reno_porta!C64</f>
        <v>OPPO</v>
      </c>
      <c r="E334" t="str">
        <f>precio_reno_porta!D64</f>
        <v>OPPO RENO 14F 256GB 5G</v>
      </c>
      <c r="F334" s="68">
        <f>precio_reno_porta!E64</f>
        <v>2229</v>
      </c>
      <c r="G334" t="str">
        <f>precio_reno_porta!F64</f>
        <v>Android</v>
      </c>
      <c r="H334" t="s">
        <v>187</v>
      </c>
      <c r="I334" s="68" t="s">
        <v>195</v>
      </c>
      <c r="J334" s="68">
        <f>precio_reno_porta!H64</f>
        <v>2049</v>
      </c>
    </row>
    <row r="335" spans="1:10" x14ac:dyDescent="0.3">
      <c r="A335" t="str">
        <f t="shared" si="5"/>
        <v>OPPO RENO 14F 512GB 5GMax Negocios + 39.90CONTADO</v>
      </c>
      <c r="B335" t="str">
        <f>precio_reno_porta!A65</f>
        <v>Corriente</v>
      </c>
      <c r="C335" t="str">
        <f>precio_reno_porta!B65</f>
        <v>5G</v>
      </c>
      <c r="D335" t="str">
        <f>precio_reno_porta!C65</f>
        <v>OPPO</v>
      </c>
      <c r="E335" t="str">
        <f>precio_reno_porta!D65</f>
        <v>OPPO RENO 14F 512GB 5G</v>
      </c>
      <c r="F335" s="68">
        <f>precio_reno_porta!E65</f>
        <v>2439</v>
      </c>
      <c r="G335" t="str">
        <f>precio_reno_porta!F65</f>
        <v>Android</v>
      </c>
      <c r="H335" t="s">
        <v>187</v>
      </c>
      <c r="I335" s="68" t="s">
        <v>195</v>
      </c>
      <c r="J335" s="68">
        <f>precio_reno_porta!H65</f>
        <v>2239</v>
      </c>
    </row>
    <row r="336" spans="1:10" x14ac:dyDescent="0.3">
      <c r="A336" t="str">
        <f t="shared" si="5"/>
        <v>OPPO RENO 16 256GB 5GMax Negocios + 39.90CONTADO</v>
      </c>
      <c r="B336" t="str">
        <f>precio_reno_porta!A66</f>
        <v>Corriente</v>
      </c>
      <c r="C336" t="str">
        <f>precio_reno_porta!B66</f>
        <v>5G</v>
      </c>
      <c r="D336" t="str">
        <f>precio_reno_porta!C66</f>
        <v>OPPO</v>
      </c>
      <c r="E336" t="str">
        <f>precio_reno_porta!D66</f>
        <v>OPPO RENO 16 256GB 5G</v>
      </c>
      <c r="F336" s="68">
        <f>precio_reno_porta!E66</f>
        <v>3839</v>
      </c>
      <c r="G336" t="str">
        <f>precio_reno_porta!F66</f>
        <v>Android</v>
      </c>
      <c r="H336" t="s">
        <v>187</v>
      </c>
      <c r="I336" s="68" t="s">
        <v>195</v>
      </c>
      <c r="J336" s="68">
        <f>precio_reno_porta!H66</f>
        <v>3529</v>
      </c>
    </row>
    <row r="337" spans="1:10" x14ac:dyDescent="0.3">
      <c r="A337" t="str">
        <f t="shared" si="5"/>
        <v>OPPO RENO 16F 256GB 5GMax Negocios + 39.90CONTADO</v>
      </c>
      <c r="B337" t="str">
        <f>precio_reno_porta!A67</f>
        <v>Corriente</v>
      </c>
      <c r="C337" t="str">
        <f>precio_reno_porta!B67</f>
        <v>5G</v>
      </c>
      <c r="D337" t="str">
        <f>precio_reno_porta!C67</f>
        <v>OPPO</v>
      </c>
      <c r="E337" t="str">
        <f>precio_reno_porta!D67</f>
        <v>OPPO RENO 16F 256GB 5G</v>
      </c>
      <c r="F337" s="68">
        <f>precio_reno_porta!E67</f>
        <v>3129</v>
      </c>
      <c r="G337" t="str">
        <f>precio_reno_porta!F67</f>
        <v>Android</v>
      </c>
      <c r="H337" t="s">
        <v>187</v>
      </c>
      <c r="I337" s="68" t="s">
        <v>195</v>
      </c>
      <c r="J337" s="68">
        <f>precio_reno_porta!H67</f>
        <v>2869</v>
      </c>
    </row>
    <row r="338" spans="1:10" x14ac:dyDescent="0.3">
      <c r="A338" t="str">
        <f t="shared" si="5"/>
        <v>SAMSUNG GALAXY A07 128GBMax Negocios + 39.90CONTADO</v>
      </c>
      <c r="B338" t="str">
        <f>precio_reno_porta!A68</f>
        <v>Corriente</v>
      </c>
      <c r="C338" t="str">
        <f>precio_reno_porta!B68</f>
        <v>4G</v>
      </c>
      <c r="D338" t="str">
        <f>precio_reno_porta!C68</f>
        <v>SAMSUNG</v>
      </c>
      <c r="E338" t="str">
        <f>precio_reno_porta!D68</f>
        <v>SAMSUNG GALAXY A07 128GB</v>
      </c>
      <c r="F338" s="68">
        <f>precio_reno_porta!E68</f>
        <v>599</v>
      </c>
      <c r="G338" t="str">
        <f>precio_reno_porta!F68</f>
        <v>Android</v>
      </c>
      <c r="H338" t="s">
        <v>187</v>
      </c>
      <c r="I338" s="68" t="s">
        <v>195</v>
      </c>
      <c r="J338" s="68">
        <f>precio_reno_porta!H68</f>
        <v>549</v>
      </c>
    </row>
    <row r="339" spans="1:10" x14ac:dyDescent="0.3">
      <c r="A339" t="str">
        <f t="shared" si="5"/>
        <v>SAMSUNG GALAXY A16 128GBMax Negocios + 39.90CONTADO</v>
      </c>
      <c r="B339" t="str">
        <f>precio_reno_porta!A69</f>
        <v>Corriente</v>
      </c>
      <c r="C339" t="str">
        <f>precio_reno_porta!B69</f>
        <v>4G</v>
      </c>
      <c r="D339" t="str">
        <f>precio_reno_porta!C69</f>
        <v>SAMSUNG</v>
      </c>
      <c r="E339" t="str">
        <f>precio_reno_porta!D69</f>
        <v>SAMSUNG GALAXY A16 128GB</v>
      </c>
      <c r="F339" s="68">
        <f>precio_reno_porta!E69</f>
        <v>659</v>
      </c>
      <c r="G339" t="str">
        <f>precio_reno_porta!F69</f>
        <v>Android</v>
      </c>
      <c r="H339" t="s">
        <v>187</v>
      </c>
      <c r="I339" s="68" t="s">
        <v>195</v>
      </c>
      <c r="J339" s="68">
        <f>precio_reno_porta!H69</f>
        <v>609</v>
      </c>
    </row>
    <row r="340" spans="1:10" x14ac:dyDescent="0.3">
      <c r="A340" t="str">
        <f t="shared" si="5"/>
        <v>SAMSUNG GALAXY A17 128GB 5GMax Negocios + 39.90CONTADO</v>
      </c>
      <c r="B340" t="str">
        <f>precio_reno_porta!A70</f>
        <v>Corriente</v>
      </c>
      <c r="C340" t="str">
        <f>precio_reno_porta!B70</f>
        <v>5G</v>
      </c>
      <c r="D340" t="str">
        <f>precio_reno_porta!C70</f>
        <v>SAMSUNG</v>
      </c>
      <c r="E340" t="str">
        <f>precio_reno_porta!D70</f>
        <v>SAMSUNG GALAXY A17 128GB 5G</v>
      </c>
      <c r="F340" s="68">
        <f>precio_reno_porta!E70</f>
        <v>1179</v>
      </c>
      <c r="G340" t="str">
        <f>precio_reno_porta!F70</f>
        <v>Android</v>
      </c>
      <c r="H340" t="s">
        <v>187</v>
      </c>
      <c r="I340" s="68" t="s">
        <v>195</v>
      </c>
      <c r="J340" s="68">
        <f>precio_reno_porta!H70</f>
        <v>1079</v>
      </c>
    </row>
    <row r="341" spans="1:10" x14ac:dyDescent="0.3">
      <c r="A341" t="str">
        <f t="shared" si="5"/>
        <v>SAMSUNG GALAXY A17 256GB 5GMax Negocios + 39.90CONTADO</v>
      </c>
      <c r="B341" t="str">
        <f>precio_reno_porta!A71</f>
        <v>Corriente</v>
      </c>
      <c r="C341" t="str">
        <f>precio_reno_porta!B71</f>
        <v>5G</v>
      </c>
      <c r="D341" t="str">
        <f>precio_reno_porta!C71</f>
        <v>SAMSUNG</v>
      </c>
      <c r="E341" t="str">
        <f>precio_reno_porta!D71</f>
        <v>SAMSUNG GALAXY A17 256GB 5G</v>
      </c>
      <c r="F341" s="68">
        <f>precio_reno_porta!E71</f>
        <v>1309</v>
      </c>
      <c r="G341" t="str">
        <f>precio_reno_porta!F71</f>
        <v>Android</v>
      </c>
      <c r="H341" t="s">
        <v>187</v>
      </c>
      <c r="I341" s="68" t="s">
        <v>195</v>
      </c>
      <c r="J341" s="68">
        <f>precio_reno_porta!H71</f>
        <v>1229</v>
      </c>
    </row>
    <row r="342" spans="1:10" x14ac:dyDescent="0.3">
      <c r="A342" t="str">
        <f t="shared" si="5"/>
        <v>SAMSUNG GALAXY A26 128GB 5GMax Negocios + 39.90CONTADO</v>
      </c>
      <c r="B342" t="str">
        <f>precio_reno_porta!A72</f>
        <v>Corriente</v>
      </c>
      <c r="C342" t="str">
        <f>precio_reno_porta!B72</f>
        <v>5G</v>
      </c>
      <c r="D342" t="str">
        <f>precio_reno_porta!C72</f>
        <v>SAMSUNG</v>
      </c>
      <c r="E342" t="str">
        <f>precio_reno_porta!D72</f>
        <v>SAMSUNG GALAXY A26 128GB 5G</v>
      </c>
      <c r="F342" s="68">
        <f>precio_reno_porta!E72</f>
        <v>1169</v>
      </c>
      <c r="G342" t="str">
        <f>precio_reno_porta!F72</f>
        <v>Android</v>
      </c>
      <c r="H342" t="s">
        <v>187</v>
      </c>
      <c r="I342" s="68" t="s">
        <v>195</v>
      </c>
      <c r="J342" s="68">
        <f>precio_reno_porta!H72</f>
        <v>1079</v>
      </c>
    </row>
    <row r="343" spans="1:10" x14ac:dyDescent="0.3">
      <c r="A343" t="str">
        <f t="shared" si="5"/>
        <v>SAMSUNG GALAXY A27 256GB 5GMax Negocios + 39.90CONTADO</v>
      </c>
      <c r="B343" t="str">
        <f>precio_reno_porta!A73</f>
        <v>Corriente</v>
      </c>
      <c r="C343" t="str">
        <f>precio_reno_porta!B73</f>
        <v>5G</v>
      </c>
      <c r="D343" t="str">
        <f>precio_reno_porta!C73</f>
        <v>SAMSUNG</v>
      </c>
      <c r="E343" t="str">
        <f>precio_reno_porta!D73</f>
        <v>SAMSUNG GALAXY A27 256GB 5G</v>
      </c>
      <c r="F343" s="68">
        <f>precio_reno_porta!E73</f>
        <v>2009</v>
      </c>
      <c r="G343" t="str">
        <f>precio_reno_porta!F73</f>
        <v>Android</v>
      </c>
      <c r="H343" t="s">
        <v>187</v>
      </c>
      <c r="I343" s="68" t="s">
        <v>195</v>
      </c>
      <c r="J343" s="68">
        <f>precio_reno_porta!H73</f>
        <v>1849</v>
      </c>
    </row>
    <row r="344" spans="1:10" x14ac:dyDescent="0.3">
      <c r="A344" t="str">
        <f t="shared" si="5"/>
        <v>SAMSUNG GALAXY A36 128GB 5GMax Negocios + 39.90CONTADO</v>
      </c>
      <c r="B344" t="str">
        <f>precio_reno_porta!A74</f>
        <v>Corriente</v>
      </c>
      <c r="C344" t="str">
        <f>precio_reno_porta!B74</f>
        <v>5G</v>
      </c>
      <c r="D344" t="str">
        <f>precio_reno_porta!C74</f>
        <v>SAMSUNG</v>
      </c>
      <c r="E344" t="str">
        <f>precio_reno_porta!D74</f>
        <v>SAMSUNG GALAXY A36 128GB 5G</v>
      </c>
      <c r="F344" s="68">
        <f>precio_reno_porta!E74</f>
        <v>1519</v>
      </c>
      <c r="G344" t="str">
        <f>precio_reno_porta!F74</f>
        <v>Android</v>
      </c>
      <c r="H344" t="s">
        <v>187</v>
      </c>
      <c r="I344" s="68" t="s">
        <v>195</v>
      </c>
      <c r="J344" s="68">
        <f>precio_reno_porta!H74</f>
        <v>1399</v>
      </c>
    </row>
    <row r="345" spans="1:10" x14ac:dyDescent="0.3">
      <c r="A345" t="str">
        <f t="shared" si="5"/>
        <v>SAMSUNG GALAXY A37 256GB 5GMax Negocios + 39.90CONTADO</v>
      </c>
      <c r="B345" t="str">
        <f>precio_reno_porta!A75</f>
        <v>Corriente</v>
      </c>
      <c r="C345" t="str">
        <f>precio_reno_porta!B75</f>
        <v>5G</v>
      </c>
      <c r="D345" t="str">
        <f>precio_reno_porta!C75</f>
        <v>SAMSUNG</v>
      </c>
      <c r="E345" t="str">
        <f>precio_reno_porta!D75</f>
        <v>SAMSUNG GALAXY A37 256GB 5G</v>
      </c>
      <c r="F345" s="68">
        <f>precio_reno_porta!E75</f>
        <v>2249</v>
      </c>
      <c r="G345" t="str">
        <f>precio_reno_porta!F75</f>
        <v>Android</v>
      </c>
      <c r="H345" t="s">
        <v>187</v>
      </c>
      <c r="I345" s="68" t="s">
        <v>195</v>
      </c>
      <c r="J345" s="68">
        <f>precio_reno_porta!H75</f>
        <v>2059</v>
      </c>
    </row>
    <row r="346" spans="1:10" x14ac:dyDescent="0.3">
      <c r="A346" t="str">
        <f t="shared" si="5"/>
        <v>SAMSUNG GALAXY A56 256GB 5GMax Negocios + 39.90CONTADO</v>
      </c>
      <c r="B346" t="str">
        <f>precio_reno_porta!A76</f>
        <v>Corriente</v>
      </c>
      <c r="C346" t="str">
        <f>precio_reno_porta!B76</f>
        <v>5G</v>
      </c>
      <c r="D346" t="str">
        <f>precio_reno_porta!C76</f>
        <v>SAMSUNG</v>
      </c>
      <c r="E346" t="str">
        <f>precio_reno_porta!D76</f>
        <v>SAMSUNG GALAXY A56 256GB 5G</v>
      </c>
      <c r="F346" s="68">
        <f>precio_reno_porta!E76</f>
        <v>2109</v>
      </c>
      <c r="G346" t="str">
        <f>precio_reno_porta!F76</f>
        <v>Android</v>
      </c>
      <c r="H346" t="s">
        <v>187</v>
      </c>
      <c r="I346" s="68" t="s">
        <v>195</v>
      </c>
      <c r="J346" s="68">
        <f>precio_reno_porta!H76</f>
        <v>1939</v>
      </c>
    </row>
    <row r="347" spans="1:10" x14ac:dyDescent="0.3">
      <c r="A347" t="str">
        <f t="shared" si="5"/>
        <v>SAMSUNG GALAXY A57 256GB 5GMax Negocios + 39.90CONTADO</v>
      </c>
      <c r="B347" t="str">
        <f>precio_reno_porta!A77</f>
        <v>Corriente</v>
      </c>
      <c r="C347" t="str">
        <f>precio_reno_porta!B77</f>
        <v>5G</v>
      </c>
      <c r="D347" t="str">
        <f>precio_reno_porta!C77</f>
        <v>SAMSUNG</v>
      </c>
      <c r="E347" t="str">
        <f>precio_reno_porta!D77</f>
        <v>SAMSUNG GALAXY A57 256GB 5G</v>
      </c>
      <c r="F347" s="68">
        <f>precio_reno_porta!E77</f>
        <v>2509</v>
      </c>
      <c r="G347" t="str">
        <f>precio_reno_porta!F77</f>
        <v>Android</v>
      </c>
      <c r="H347" t="s">
        <v>187</v>
      </c>
      <c r="I347" s="68" t="s">
        <v>195</v>
      </c>
      <c r="J347" s="68">
        <f>precio_reno_porta!H77</f>
        <v>2299</v>
      </c>
    </row>
    <row r="348" spans="1:10" x14ac:dyDescent="0.3">
      <c r="A348" t="str">
        <f t="shared" si="5"/>
        <v>SAMSUNG GALAXY A57 512GB 5GMax Negocios + 39.90CONTADO</v>
      </c>
      <c r="B348" t="str">
        <f>precio_reno_porta!A78</f>
        <v>Corriente</v>
      </c>
      <c r="C348" t="str">
        <f>precio_reno_porta!B78</f>
        <v>5G</v>
      </c>
      <c r="D348" t="str">
        <f>precio_reno_porta!C78</f>
        <v>SAMSUNG</v>
      </c>
      <c r="E348" t="str">
        <f>precio_reno_porta!D78</f>
        <v>SAMSUNG GALAXY A57 512GB 5G</v>
      </c>
      <c r="F348" s="68">
        <f>precio_reno_porta!E78</f>
        <v>3449</v>
      </c>
      <c r="G348" t="str">
        <f>precio_reno_porta!F78</f>
        <v>Android</v>
      </c>
      <c r="H348" t="s">
        <v>187</v>
      </c>
      <c r="I348" s="68" t="s">
        <v>195</v>
      </c>
      <c r="J348" s="68">
        <f>precio_reno_porta!H78</f>
        <v>3169</v>
      </c>
    </row>
    <row r="349" spans="1:10" x14ac:dyDescent="0.3">
      <c r="A349" t="str">
        <f t="shared" si="5"/>
        <v>SAMSUNG GALAXY S25 128GBMax Negocios + 39.90CONTADO</v>
      </c>
      <c r="B349" t="str">
        <f>precio_reno_porta!A79</f>
        <v>Corriente</v>
      </c>
      <c r="C349" t="str">
        <f>precio_reno_porta!B79</f>
        <v>5G</v>
      </c>
      <c r="D349" t="str">
        <f>precio_reno_porta!C79</f>
        <v>SAMSUNG</v>
      </c>
      <c r="E349" t="str">
        <f>precio_reno_porta!D79</f>
        <v>SAMSUNG GALAXY S25 128GB</v>
      </c>
      <c r="F349" s="68">
        <f>precio_reno_porta!E79</f>
        <v>4529</v>
      </c>
      <c r="G349" t="str">
        <f>precio_reno_porta!F79</f>
        <v>Android</v>
      </c>
      <c r="H349" t="s">
        <v>187</v>
      </c>
      <c r="I349" s="68" t="s">
        <v>195</v>
      </c>
      <c r="J349" s="68">
        <f>precio_reno_porta!H79</f>
        <v>4159</v>
      </c>
    </row>
    <row r="350" spans="1:10" x14ac:dyDescent="0.3">
      <c r="A350" t="str">
        <f t="shared" si="5"/>
        <v>SAMSUNG GALAXY S25 FE 256GB 5GMax Negocios + 39.90CONTADO</v>
      </c>
      <c r="B350" t="str">
        <f>precio_reno_porta!A80</f>
        <v>Corriente</v>
      </c>
      <c r="C350" t="str">
        <f>precio_reno_porta!B80</f>
        <v>5G</v>
      </c>
      <c r="D350" t="str">
        <f>precio_reno_porta!C80</f>
        <v>SAMSUNG</v>
      </c>
      <c r="E350" t="str">
        <f>precio_reno_porta!D80</f>
        <v>SAMSUNG GALAXY S25 FE 256GB 5G</v>
      </c>
      <c r="F350" s="68">
        <f>precio_reno_porta!E80</f>
        <v>3429</v>
      </c>
      <c r="G350" t="str">
        <f>precio_reno_porta!F80</f>
        <v>Android</v>
      </c>
      <c r="H350" t="s">
        <v>187</v>
      </c>
      <c r="I350" s="68" t="s">
        <v>195</v>
      </c>
      <c r="J350" s="68">
        <f>precio_reno_porta!H80</f>
        <v>3149</v>
      </c>
    </row>
    <row r="351" spans="1:10" x14ac:dyDescent="0.3">
      <c r="A351" t="str">
        <f t="shared" si="5"/>
        <v>SAMSUNG GALAXY S25 ULTRA 256GBMax Negocios + 39.90CONTADO</v>
      </c>
      <c r="B351" t="str">
        <f>precio_reno_porta!A81</f>
        <v>Corriente</v>
      </c>
      <c r="C351" t="str">
        <f>precio_reno_porta!B81</f>
        <v>5G</v>
      </c>
      <c r="D351" t="str">
        <f>precio_reno_porta!C81</f>
        <v>SAMSUNG</v>
      </c>
      <c r="E351" t="str">
        <f>precio_reno_porta!D81</f>
        <v>SAMSUNG GALAXY S25 ULTRA 256GB</v>
      </c>
      <c r="F351" s="68">
        <f>precio_reno_porta!E81</f>
        <v>6219</v>
      </c>
      <c r="G351" t="str">
        <f>precio_reno_porta!F81</f>
        <v>Android</v>
      </c>
      <c r="H351" t="s">
        <v>187</v>
      </c>
      <c r="I351" s="68" t="s">
        <v>195</v>
      </c>
      <c r="J351" s="68">
        <f>precio_reno_porta!H81</f>
        <v>5719</v>
      </c>
    </row>
    <row r="352" spans="1:10" x14ac:dyDescent="0.3">
      <c r="A352" t="str">
        <f t="shared" si="5"/>
        <v>SAMSUNG GALAXY S26 256GB 5GMax Negocios + 39.90CONTADO</v>
      </c>
      <c r="B352" t="str">
        <f>precio_reno_porta!A82</f>
        <v>Corriente</v>
      </c>
      <c r="C352" t="str">
        <f>precio_reno_porta!B82</f>
        <v>5G</v>
      </c>
      <c r="D352" t="str">
        <f>precio_reno_porta!C82</f>
        <v>SAMSUNG</v>
      </c>
      <c r="E352" t="str">
        <f>precio_reno_porta!D82</f>
        <v>SAMSUNG GALAXY S26 256GB 5G</v>
      </c>
      <c r="F352" s="68">
        <f>precio_reno_porta!E82</f>
        <v>5029</v>
      </c>
      <c r="G352" t="str">
        <f>precio_reno_porta!F82</f>
        <v>Android</v>
      </c>
      <c r="H352" t="s">
        <v>187</v>
      </c>
      <c r="I352" s="68" t="s">
        <v>195</v>
      </c>
      <c r="J352" s="68">
        <f>precio_reno_porta!H82</f>
        <v>4619</v>
      </c>
    </row>
    <row r="353" spans="1:10" x14ac:dyDescent="0.3">
      <c r="A353" t="str">
        <f t="shared" si="5"/>
        <v>SAMSUNG GALAXY S26 PLUS 256GB 5GMax Negocios + 39.90CONTADO</v>
      </c>
      <c r="B353" t="str">
        <f>precio_reno_porta!A83</f>
        <v>Corriente</v>
      </c>
      <c r="C353" t="str">
        <f>precio_reno_porta!B83</f>
        <v>5G</v>
      </c>
      <c r="D353" t="str">
        <f>precio_reno_porta!C83</f>
        <v>SAMSUNG</v>
      </c>
      <c r="E353" t="str">
        <f>precio_reno_porta!D83</f>
        <v>SAMSUNG GALAXY S26 PLUS 256GB 5G</v>
      </c>
      <c r="F353" s="68">
        <f>precio_reno_porta!E83</f>
        <v>6039</v>
      </c>
      <c r="G353" t="str">
        <f>precio_reno_porta!F83</f>
        <v>Android</v>
      </c>
      <c r="H353" t="s">
        <v>187</v>
      </c>
      <c r="I353" s="68" t="s">
        <v>195</v>
      </c>
      <c r="J353" s="68">
        <f>precio_reno_porta!H83</f>
        <v>5549</v>
      </c>
    </row>
    <row r="354" spans="1:10" x14ac:dyDescent="0.3">
      <c r="A354" t="str">
        <f t="shared" si="5"/>
        <v>SAMSUNG GALAXY S26 ULTRA 256GB 5GMax Negocios + 39.90CONTADO</v>
      </c>
      <c r="B354" t="str">
        <f>precio_reno_porta!A84</f>
        <v>Corriente</v>
      </c>
      <c r="C354" t="str">
        <f>precio_reno_porta!B84</f>
        <v>5G</v>
      </c>
      <c r="D354" t="str">
        <f>precio_reno_porta!C84</f>
        <v>SAMSUNG</v>
      </c>
      <c r="E354" t="str">
        <f>precio_reno_porta!D84</f>
        <v>SAMSUNG GALAXY S26 ULTRA 256GB 5G</v>
      </c>
      <c r="F354" s="68">
        <f>precio_reno_porta!E84</f>
        <v>7039</v>
      </c>
      <c r="G354" t="str">
        <f>precio_reno_porta!F84</f>
        <v>Android</v>
      </c>
      <c r="H354" t="s">
        <v>187</v>
      </c>
      <c r="I354" s="68" t="s">
        <v>195</v>
      </c>
      <c r="J354" s="68">
        <f>precio_reno_porta!H84</f>
        <v>6469</v>
      </c>
    </row>
    <row r="355" spans="1:10" x14ac:dyDescent="0.3">
      <c r="A355" t="str">
        <f t="shared" si="5"/>
        <v>SAMSUNG GALAXY S26FE 256GB 5GMax Negocios + 39.90CONTADO</v>
      </c>
      <c r="B355" t="str">
        <f>precio_reno_porta!A85</f>
        <v>Corriente</v>
      </c>
      <c r="C355" t="str">
        <f>precio_reno_porta!B85</f>
        <v>5G</v>
      </c>
      <c r="D355" t="str">
        <f>precio_reno_porta!C85</f>
        <v>SAMSUNG</v>
      </c>
      <c r="E355" t="str">
        <f>precio_reno_porta!D85</f>
        <v>SAMSUNG GALAXY S26FE 256GB 5G</v>
      </c>
      <c r="F355" s="68">
        <f>precio_reno_porta!E85</f>
        <v>3999</v>
      </c>
      <c r="G355" t="str">
        <f>precio_reno_porta!F85</f>
        <v>Android</v>
      </c>
      <c r="H355" t="s">
        <v>187</v>
      </c>
      <c r="I355" s="68" t="s">
        <v>195</v>
      </c>
      <c r="J355" s="68">
        <f>precio_reno_porta!H85</f>
        <v>3669</v>
      </c>
    </row>
    <row r="356" spans="1:10" x14ac:dyDescent="0.3">
      <c r="A356" t="str">
        <f t="shared" si="5"/>
        <v>SAMSUNG GALAXY Z FLIP 7 256GB 5GMax Negocios + 39.90CONTADO</v>
      </c>
      <c r="B356" t="str">
        <f>precio_reno_porta!A86</f>
        <v>Corriente</v>
      </c>
      <c r="C356" t="str">
        <f>precio_reno_porta!B86</f>
        <v>5G</v>
      </c>
      <c r="D356" t="str">
        <f>precio_reno_porta!C86</f>
        <v>SAMSUNG</v>
      </c>
      <c r="E356" t="str">
        <f>precio_reno_porta!D86</f>
        <v>SAMSUNG GALAXY Z FLIP 7 256GB 5G</v>
      </c>
      <c r="F356" s="68">
        <f>precio_reno_porta!E86</f>
        <v>5279</v>
      </c>
      <c r="G356" t="str">
        <f>precio_reno_porta!F86</f>
        <v>Android</v>
      </c>
      <c r="H356" t="s">
        <v>187</v>
      </c>
      <c r="I356" s="68" t="s">
        <v>195</v>
      </c>
      <c r="J356" s="68">
        <f>precio_reno_porta!H86</f>
        <v>4859</v>
      </c>
    </row>
    <row r="357" spans="1:10" x14ac:dyDescent="0.3">
      <c r="A357" t="str">
        <f t="shared" si="5"/>
        <v>SAMSUNG GALAXY Z FLIP 7 FE 128GB 5GMax Negocios + 39.90CONTADO</v>
      </c>
      <c r="B357" t="str">
        <f>precio_reno_porta!A87</f>
        <v>Corriente</v>
      </c>
      <c r="C357" t="str">
        <f>precio_reno_porta!B87</f>
        <v>5G</v>
      </c>
      <c r="D357" t="str">
        <f>precio_reno_porta!C87</f>
        <v>SAMSUNG</v>
      </c>
      <c r="E357" t="str">
        <f>precio_reno_porta!D87</f>
        <v>SAMSUNG GALAXY Z FLIP 7 FE 128GB 5G</v>
      </c>
      <c r="F357" s="68">
        <f>precio_reno_porta!E87</f>
        <v>3929</v>
      </c>
      <c r="G357" t="str">
        <f>precio_reno_porta!F87</f>
        <v>Android</v>
      </c>
      <c r="H357" t="s">
        <v>187</v>
      </c>
      <c r="I357" s="68" t="s">
        <v>195</v>
      </c>
      <c r="J357" s="68">
        <f>precio_reno_porta!H87</f>
        <v>3609</v>
      </c>
    </row>
    <row r="358" spans="1:10" x14ac:dyDescent="0.3">
      <c r="A358" t="str">
        <f t="shared" si="5"/>
        <v>SAMSUNG GALAXY Z FOLD 5 256GBMax Negocios + 39.90CONTADO</v>
      </c>
      <c r="B358" t="str">
        <f>precio_reno_porta!A88</f>
        <v>Corriente</v>
      </c>
      <c r="C358" t="str">
        <f>precio_reno_porta!B88</f>
        <v>5G</v>
      </c>
      <c r="D358" t="str">
        <f>precio_reno_porta!C88</f>
        <v>SAMSUNG</v>
      </c>
      <c r="E358" t="str">
        <f>precio_reno_porta!D88</f>
        <v>SAMSUNG GALAXY Z FOLD 5 256GB</v>
      </c>
      <c r="F358" s="68">
        <f>precio_reno_porta!E88</f>
        <v>9299</v>
      </c>
      <c r="G358" t="str">
        <f>precio_reno_porta!F88</f>
        <v>Android</v>
      </c>
      <c r="H358" t="s">
        <v>187</v>
      </c>
      <c r="I358" s="68" t="s">
        <v>195</v>
      </c>
      <c r="J358" s="68">
        <f>precio_reno_porta!H88</f>
        <v>8549</v>
      </c>
    </row>
    <row r="359" spans="1:10" x14ac:dyDescent="0.3">
      <c r="A359" t="str">
        <f t="shared" si="5"/>
        <v>SAMSUNG GALAXY Z FOLD 7 512GB 5GMax Negocios + 39.90CONTADO</v>
      </c>
      <c r="B359" t="str">
        <f>precio_reno_porta!A89</f>
        <v>Corriente</v>
      </c>
      <c r="C359" t="str">
        <f>precio_reno_porta!B89</f>
        <v>5G</v>
      </c>
      <c r="D359" t="str">
        <f>precio_reno_porta!C89</f>
        <v>SAMSUNG</v>
      </c>
      <c r="E359" t="str">
        <f>precio_reno_porta!D89</f>
        <v>SAMSUNG GALAXY Z FOLD 7 512GB 5G</v>
      </c>
      <c r="F359" s="68">
        <f>precio_reno_porta!E89</f>
        <v>9739</v>
      </c>
      <c r="G359" t="str">
        <f>precio_reno_porta!F89</f>
        <v>Android</v>
      </c>
      <c r="H359" t="s">
        <v>187</v>
      </c>
      <c r="I359" s="68" t="s">
        <v>195</v>
      </c>
      <c r="J359" s="68">
        <f>precio_reno_porta!H89</f>
        <v>8949</v>
      </c>
    </row>
    <row r="360" spans="1:10" x14ac:dyDescent="0.3">
      <c r="A360" t="str">
        <f t="shared" si="5"/>
        <v>VIVO V60 LITE 256GB 5GMax Negocios + 39.90CONTADO</v>
      </c>
      <c r="B360" t="str">
        <f>precio_reno_porta!A90</f>
        <v>Corriente</v>
      </c>
      <c r="C360" t="str">
        <f>precio_reno_porta!B90</f>
        <v>5G</v>
      </c>
      <c r="D360" t="str">
        <f>precio_reno_porta!C90</f>
        <v>VIVO</v>
      </c>
      <c r="E360" t="str">
        <f>precio_reno_porta!D90</f>
        <v>VIVO V60 LITE 256GB 5G</v>
      </c>
      <c r="F360" s="68">
        <f>precio_reno_porta!E90</f>
        <v>1729</v>
      </c>
      <c r="G360" t="str">
        <f>precio_reno_porta!F90</f>
        <v>Android</v>
      </c>
      <c r="H360" t="s">
        <v>187</v>
      </c>
      <c r="I360" s="68" t="s">
        <v>195</v>
      </c>
      <c r="J360" s="68">
        <f>precio_reno_porta!H90</f>
        <v>1589</v>
      </c>
    </row>
    <row r="361" spans="1:10" x14ac:dyDescent="0.3">
      <c r="A361" t="str">
        <f t="shared" si="5"/>
        <v>VIVO V70 512GB 5GMax Negocios + 39.90CONTADO</v>
      </c>
      <c r="B361" t="str">
        <f>precio_reno_porta!A91</f>
        <v>Corriente</v>
      </c>
      <c r="C361" t="str">
        <f>precio_reno_porta!B91</f>
        <v>5G</v>
      </c>
      <c r="D361" t="str">
        <f>precio_reno_porta!C91</f>
        <v>VIVO</v>
      </c>
      <c r="E361" t="str">
        <f>precio_reno_porta!D91</f>
        <v>VIVO V70 512GB 5G</v>
      </c>
      <c r="F361" s="68">
        <f>precio_reno_porta!E91</f>
        <v>3069</v>
      </c>
      <c r="G361" t="str">
        <f>precio_reno_porta!F91</f>
        <v>Android</v>
      </c>
      <c r="H361" t="s">
        <v>187</v>
      </c>
      <c r="I361" s="68" t="s">
        <v>195</v>
      </c>
      <c r="J361" s="68">
        <f>precio_reno_porta!H91</f>
        <v>2819</v>
      </c>
    </row>
    <row r="362" spans="1:10" x14ac:dyDescent="0.3">
      <c r="A362" t="str">
        <f t="shared" si="5"/>
        <v>VIVO V70FE 256GB 5GMax Negocios + 39.90CONTADO</v>
      </c>
      <c r="B362" t="str">
        <f>precio_reno_porta!A92</f>
        <v>Corriente</v>
      </c>
      <c r="C362" t="str">
        <f>precio_reno_porta!B92</f>
        <v>5G</v>
      </c>
      <c r="D362" t="str">
        <f>precio_reno_porta!C92</f>
        <v>VIVO</v>
      </c>
      <c r="E362" t="str">
        <f>precio_reno_porta!D92</f>
        <v>VIVO V70FE 256GB 5G</v>
      </c>
      <c r="F362" s="68">
        <f>precio_reno_porta!E92</f>
        <v>2609</v>
      </c>
      <c r="G362" t="str">
        <f>precio_reno_porta!F92</f>
        <v>Android</v>
      </c>
      <c r="H362" t="s">
        <v>187</v>
      </c>
      <c r="I362" s="68" t="s">
        <v>195</v>
      </c>
      <c r="J362" s="68">
        <f>precio_reno_porta!H92</f>
        <v>2399</v>
      </c>
    </row>
    <row r="363" spans="1:10" x14ac:dyDescent="0.3">
      <c r="A363" t="str">
        <f t="shared" si="5"/>
        <v>VIVO X300 PRO 512GB 5GMax Negocios + 39.90CONTADO</v>
      </c>
      <c r="B363" t="str">
        <f>precio_reno_porta!A93</f>
        <v>Corriente</v>
      </c>
      <c r="C363" t="str">
        <f>precio_reno_porta!B93</f>
        <v>5G</v>
      </c>
      <c r="D363" t="str">
        <f>precio_reno_porta!C93</f>
        <v>VIVO</v>
      </c>
      <c r="E363" t="str">
        <f>precio_reno_porta!D93</f>
        <v>VIVO X300 PRO 512GB 5G</v>
      </c>
      <c r="F363" s="68">
        <f>precio_reno_porta!E93</f>
        <v>6219</v>
      </c>
      <c r="G363" t="str">
        <f>precio_reno_porta!F93</f>
        <v>Android</v>
      </c>
      <c r="H363" t="s">
        <v>187</v>
      </c>
      <c r="I363" s="68" t="s">
        <v>195</v>
      </c>
      <c r="J363" s="68">
        <f>precio_reno_porta!H93</f>
        <v>5719</v>
      </c>
    </row>
    <row r="364" spans="1:10" x14ac:dyDescent="0.3">
      <c r="A364" t="str">
        <f t="shared" si="5"/>
        <v>VIVO Y04 128GBMax Negocios + 39.90CONTADO</v>
      </c>
      <c r="B364" t="str">
        <f>precio_reno_porta!A94</f>
        <v>Corriente</v>
      </c>
      <c r="C364" t="str">
        <f>precio_reno_porta!B94</f>
        <v>4G</v>
      </c>
      <c r="D364" t="str">
        <f>precio_reno_porta!C94</f>
        <v>VIVO</v>
      </c>
      <c r="E364" t="str">
        <f>precio_reno_porta!D94</f>
        <v>VIVO Y04 128GB</v>
      </c>
      <c r="F364" s="68">
        <f>precio_reno_porta!E94</f>
        <v>489</v>
      </c>
      <c r="G364" t="str">
        <f>precio_reno_porta!F94</f>
        <v>Android</v>
      </c>
      <c r="H364" t="s">
        <v>187</v>
      </c>
      <c r="I364" s="68" t="s">
        <v>195</v>
      </c>
      <c r="J364" s="68">
        <f>precio_reno_porta!H94</f>
        <v>449</v>
      </c>
    </row>
    <row r="365" spans="1:10" x14ac:dyDescent="0.3">
      <c r="A365" t="str">
        <f t="shared" si="5"/>
        <v>VIVO Y11 128GB 5GMax Negocios + 39.90CONTADO</v>
      </c>
      <c r="B365" t="str">
        <f>precio_reno_porta!A95</f>
        <v>Corriente</v>
      </c>
      <c r="C365" t="str">
        <f>precio_reno_porta!B95</f>
        <v>5G</v>
      </c>
      <c r="D365" t="str">
        <f>precio_reno_porta!C95</f>
        <v>VIVO</v>
      </c>
      <c r="E365" t="str">
        <f>precio_reno_porta!D95</f>
        <v>VIVO Y11 128GB 5G</v>
      </c>
      <c r="F365" s="68">
        <f>precio_reno_porta!E95</f>
        <v>819</v>
      </c>
      <c r="G365" t="str">
        <f>precio_reno_porta!F95</f>
        <v>Android</v>
      </c>
      <c r="H365" t="s">
        <v>187</v>
      </c>
      <c r="I365" s="68" t="s">
        <v>195</v>
      </c>
      <c r="J365" s="68">
        <f>precio_reno_porta!H95</f>
        <v>759</v>
      </c>
    </row>
    <row r="366" spans="1:10" x14ac:dyDescent="0.3">
      <c r="A366" t="str">
        <f t="shared" si="5"/>
        <v>VIVO Y21 256GB 5GMax Negocios + 39.90CONTADO</v>
      </c>
      <c r="B366" t="str">
        <f>precio_reno_porta!A96</f>
        <v>Corriente</v>
      </c>
      <c r="C366" t="str">
        <f>precio_reno_porta!B96</f>
        <v>5G</v>
      </c>
      <c r="D366" t="str">
        <f>precio_reno_porta!C96</f>
        <v>VIVO</v>
      </c>
      <c r="E366" t="str">
        <f>precio_reno_porta!D96</f>
        <v>VIVO Y21 256GB 5G</v>
      </c>
      <c r="F366" s="68">
        <f>precio_reno_porta!E96</f>
        <v>1029</v>
      </c>
      <c r="G366" t="str">
        <f>precio_reno_porta!F96</f>
        <v>Android</v>
      </c>
      <c r="H366" t="s">
        <v>187</v>
      </c>
      <c r="I366" s="68" t="s">
        <v>195</v>
      </c>
      <c r="J366" s="68">
        <f>precio_reno_porta!H96</f>
        <v>949</v>
      </c>
    </row>
    <row r="367" spans="1:10" x14ac:dyDescent="0.3">
      <c r="A367" t="str">
        <f t="shared" si="5"/>
        <v>VIVO Y21D 256GBMax Negocios + 39.90CONTADO</v>
      </c>
      <c r="B367" t="str">
        <f>precio_reno_porta!A97</f>
        <v>Corriente</v>
      </c>
      <c r="C367" t="str">
        <f>precio_reno_porta!B97</f>
        <v>4G</v>
      </c>
      <c r="D367" t="str">
        <f>precio_reno_porta!C97</f>
        <v>VIVO</v>
      </c>
      <c r="E367" t="str">
        <f>precio_reno_porta!D97</f>
        <v>VIVO Y21D 256GB</v>
      </c>
      <c r="F367" s="68">
        <f>precio_reno_porta!E97</f>
        <v>849</v>
      </c>
      <c r="G367" t="str">
        <f>precio_reno_porta!F97</f>
        <v>Android</v>
      </c>
      <c r="H367" t="s">
        <v>187</v>
      </c>
      <c r="I367" s="68" t="s">
        <v>195</v>
      </c>
      <c r="J367" s="68">
        <f>precio_reno_porta!H97</f>
        <v>779</v>
      </c>
    </row>
    <row r="368" spans="1:10" x14ac:dyDescent="0.3">
      <c r="A368" t="str">
        <f t="shared" si="5"/>
        <v>VIVO Y31 256GB 5GMax Negocios + 39.90CONTADO</v>
      </c>
      <c r="B368" t="str">
        <f>precio_reno_porta!A98</f>
        <v>Corriente</v>
      </c>
      <c r="C368" t="str">
        <f>precio_reno_porta!B98</f>
        <v>5G</v>
      </c>
      <c r="D368" t="str">
        <f>precio_reno_porta!C98</f>
        <v>VIVO</v>
      </c>
      <c r="E368" t="str">
        <f>precio_reno_porta!D98</f>
        <v>VIVO Y31 256GB 5G</v>
      </c>
      <c r="F368" s="68">
        <f>precio_reno_porta!E98</f>
        <v>1309</v>
      </c>
      <c r="G368" t="str">
        <f>precio_reno_porta!F98</f>
        <v>Android</v>
      </c>
      <c r="H368" t="s">
        <v>187</v>
      </c>
      <c r="I368" s="68" t="s">
        <v>195</v>
      </c>
      <c r="J368" s="68">
        <f>precio_reno_porta!H98</f>
        <v>1199</v>
      </c>
    </row>
    <row r="369" spans="1:10" x14ac:dyDescent="0.3">
      <c r="A369" t="str">
        <f t="shared" si="5"/>
        <v>VIVO Y31 256GB 5G NEWMax Negocios + 39.90CONTADO</v>
      </c>
      <c r="B369" t="str">
        <f>precio_reno_porta!A99</f>
        <v>Corriente</v>
      </c>
      <c r="C369" t="str">
        <f>precio_reno_porta!B99</f>
        <v>5G</v>
      </c>
      <c r="D369" t="str">
        <f>precio_reno_porta!C99</f>
        <v>VIVO</v>
      </c>
      <c r="E369" t="str">
        <f>precio_reno_porta!D99</f>
        <v>VIVO Y31 256GB 5G NEW</v>
      </c>
      <c r="F369" s="68">
        <f>precio_reno_porta!E99</f>
        <v>1289</v>
      </c>
      <c r="G369" t="str">
        <f>precio_reno_porta!F99</f>
        <v>Android</v>
      </c>
      <c r="H369" t="s">
        <v>187</v>
      </c>
      <c r="I369" s="68" t="s">
        <v>195</v>
      </c>
      <c r="J369" s="68">
        <f>precio_reno_porta!H99</f>
        <v>1189</v>
      </c>
    </row>
    <row r="370" spans="1:10" x14ac:dyDescent="0.3">
      <c r="A370" t="str">
        <f t="shared" si="5"/>
        <v>XIAOMI 14T 512GB 5GMax Negocios + 39.90CONTADO</v>
      </c>
      <c r="B370" t="str">
        <f>precio_reno_porta!A100</f>
        <v>Corriente</v>
      </c>
      <c r="C370" t="str">
        <f>precio_reno_porta!B100</f>
        <v>5G</v>
      </c>
      <c r="D370" t="str">
        <f>precio_reno_porta!C100</f>
        <v>XIAOMI</v>
      </c>
      <c r="E370" t="str">
        <f>precio_reno_porta!D100</f>
        <v>XIAOMI 14T 512GB 5G</v>
      </c>
      <c r="F370" s="68">
        <f>precio_reno_porta!E100</f>
        <v>2659</v>
      </c>
      <c r="G370" t="str">
        <f>precio_reno_porta!F100</f>
        <v>Android</v>
      </c>
      <c r="H370" t="s">
        <v>187</v>
      </c>
      <c r="I370" s="68" t="s">
        <v>195</v>
      </c>
      <c r="J370" s="68">
        <f>precio_reno_porta!H100</f>
        <v>2439</v>
      </c>
    </row>
    <row r="371" spans="1:10" x14ac:dyDescent="0.3">
      <c r="A371" t="str">
        <f t="shared" si="5"/>
        <v>XIAOMI 15T 512GB 5GMax Negocios + 39.90CONTADO</v>
      </c>
      <c r="B371" t="str">
        <f>precio_reno_porta!A101</f>
        <v>Corriente</v>
      </c>
      <c r="C371" t="str">
        <f>precio_reno_porta!B101</f>
        <v>5G</v>
      </c>
      <c r="D371" t="str">
        <f>precio_reno_porta!C101</f>
        <v>XIAOMI</v>
      </c>
      <c r="E371" t="str">
        <f>precio_reno_porta!D101</f>
        <v>XIAOMI 15T 512GB 5G</v>
      </c>
      <c r="F371" s="68">
        <f>precio_reno_porta!E101</f>
        <v>2569</v>
      </c>
      <c r="G371" t="str">
        <f>precio_reno_porta!F101</f>
        <v>Android</v>
      </c>
      <c r="H371" t="s">
        <v>187</v>
      </c>
      <c r="I371" s="68" t="s">
        <v>195</v>
      </c>
      <c r="J371" s="68">
        <f>precio_reno_porta!H101</f>
        <v>2359</v>
      </c>
    </row>
    <row r="372" spans="1:10" x14ac:dyDescent="0.3">
      <c r="A372" t="str">
        <f t="shared" si="5"/>
        <v>XIAOMI 15T PRO 512GB 5GMax Negocios + 39.90CONTADO</v>
      </c>
      <c r="B372" t="str">
        <f>precio_reno_porta!A102</f>
        <v>Corriente</v>
      </c>
      <c r="C372" t="str">
        <f>precio_reno_porta!B102</f>
        <v>5G</v>
      </c>
      <c r="D372" t="str">
        <f>precio_reno_porta!C102</f>
        <v>XIAOMI</v>
      </c>
      <c r="E372" t="str">
        <f>precio_reno_porta!D102</f>
        <v>XIAOMI 15T PRO 512GB 5G</v>
      </c>
      <c r="F372" s="68">
        <f>precio_reno_porta!E102</f>
        <v>3619</v>
      </c>
      <c r="G372" t="str">
        <f>precio_reno_porta!F102</f>
        <v>Android</v>
      </c>
      <c r="H372" t="s">
        <v>187</v>
      </c>
      <c r="I372" s="68" t="s">
        <v>195</v>
      </c>
      <c r="J372" s="68">
        <f>precio_reno_porta!H102</f>
        <v>3329</v>
      </c>
    </row>
    <row r="373" spans="1:10" x14ac:dyDescent="0.3">
      <c r="A373" t="str">
        <f t="shared" si="5"/>
        <v>XIAOMI 17 ULTRA 512GB 5GMax Negocios + 39.90CONTADO</v>
      </c>
      <c r="B373" t="str">
        <f>precio_reno_porta!A103</f>
        <v>Corriente</v>
      </c>
      <c r="C373" t="str">
        <f>precio_reno_porta!B103</f>
        <v>5G</v>
      </c>
      <c r="D373" t="str">
        <f>precio_reno_porta!C103</f>
        <v>XIAOMI</v>
      </c>
      <c r="E373" t="str">
        <f>precio_reno_porta!D103</f>
        <v>XIAOMI 17 ULTRA 512GB 5G</v>
      </c>
      <c r="F373" s="68">
        <f>precio_reno_porta!E103</f>
        <v>6169</v>
      </c>
      <c r="G373" t="str">
        <f>precio_reno_porta!F103</f>
        <v>Android</v>
      </c>
      <c r="H373" t="s">
        <v>187</v>
      </c>
      <c r="I373" s="68" t="s">
        <v>195</v>
      </c>
      <c r="J373" s="68">
        <f>precio_reno_porta!H103</f>
        <v>5669</v>
      </c>
    </row>
    <row r="374" spans="1:10" x14ac:dyDescent="0.3">
      <c r="A374" t="str">
        <f t="shared" si="5"/>
        <v>XIAOMI 17T 512GB 5GMax Negocios + 39.90CONTADO</v>
      </c>
      <c r="B374" t="str">
        <f>precio_reno_porta!A104</f>
        <v>Corriente</v>
      </c>
      <c r="C374" t="str">
        <f>precio_reno_porta!B104</f>
        <v>5G</v>
      </c>
      <c r="D374" t="str">
        <f>precio_reno_porta!C104</f>
        <v>XIAOMI</v>
      </c>
      <c r="E374" t="str">
        <f>precio_reno_porta!D104</f>
        <v>XIAOMI 17T 512GB 5G</v>
      </c>
      <c r="F374" s="68">
        <f>precio_reno_porta!E104</f>
        <v>3089</v>
      </c>
      <c r="G374" t="str">
        <f>precio_reno_porta!F104</f>
        <v>Android</v>
      </c>
      <c r="H374" t="s">
        <v>187</v>
      </c>
      <c r="I374" s="68" t="s">
        <v>195</v>
      </c>
      <c r="J374" s="68">
        <f>precio_reno_porta!H104</f>
        <v>2839</v>
      </c>
    </row>
    <row r="375" spans="1:10" x14ac:dyDescent="0.3">
      <c r="A375" t="str">
        <f t="shared" si="5"/>
        <v>XIAOMI 17T PRO 512GB 5GMax Negocios + 39.90CONTADO</v>
      </c>
      <c r="B375" t="str">
        <f>precio_reno_porta!A105</f>
        <v>Corriente</v>
      </c>
      <c r="C375" t="str">
        <f>precio_reno_porta!B105</f>
        <v>5G</v>
      </c>
      <c r="D375" t="str">
        <f>precio_reno_porta!C105</f>
        <v>XIAOMI</v>
      </c>
      <c r="E375" t="str">
        <f>precio_reno_porta!D105</f>
        <v>XIAOMI 17T PRO 512GB 5G</v>
      </c>
      <c r="F375" s="68">
        <f>precio_reno_porta!E105</f>
        <v>3929</v>
      </c>
      <c r="G375" t="str">
        <f>precio_reno_porta!F105</f>
        <v>Android</v>
      </c>
      <c r="H375" t="s">
        <v>187</v>
      </c>
      <c r="I375" s="68" t="s">
        <v>195</v>
      </c>
      <c r="J375" s="68">
        <f>precio_reno_porta!H105</f>
        <v>3609</v>
      </c>
    </row>
    <row r="376" spans="1:10" x14ac:dyDescent="0.3">
      <c r="A376" t="str">
        <f t="shared" si="5"/>
        <v>XIAOMI REDMI 15 256GBMax Negocios + 39.90CONTADO</v>
      </c>
      <c r="B376" t="str">
        <f>precio_reno_porta!A106</f>
        <v>Corriente</v>
      </c>
      <c r="C376" t="str">
        <f>precio_reno_porta!B106</f>
        <v>4G</v>
      </c>
      <c r="D376" t="str">
        <f>precio_reno_porta!C106</f>
        <v>XIAOMI</v>
      </c>
      <c r="E376" t="str">
        <f>precio_reno_porta!D106</f>
        <v>XIAOMI REDMI 15 256GB</v>
      </c>
      <c r="F376" s="68">
        <f>precio_reno_porta!E106</f>
        <v>939</v>
      </c>
      <c r="G376" t="str">
        <f>precio_reno_porta!F106</f>
        <v>Android</v>
      </c>
      <c r="H376" t="s">
        <v>187</v>
      </c>
      <c r="I376" s="68" t="s">
        <v>195</v>
      </c>
      <c r="J376" s="68">
        <f>precio_reno_porta!H106</f>
        <v>859</v>
      </c>
    </row>
    <row r="377" spans="1:10" x14ac:dyDescent="0.3">
      <c r="A377" t="str">
        <f t="shared" si="5"/>
        <v>XIAOMI REDMI 15C 256GBMax Negocios + 39.90CONTADO</v>
      </c>
      <c r="B377" t="str">
        <f>precio_reno_porta!A107</f>
        <v>Corriente</v>
      </c>
      <c r="C377" t="str">
        <f>precio_reno_porta!B107</f>
        <v>4G</v>
      </c>
      <c r="D377" t="str">
        <f>precio_reno_porta!C107</f>
        <v>XIAOMI</v>
      </c>
      <c r="E377" t="str">
        <f>precio_reno_porta!D107</f>
        <v>XIAOMI REDMI 15C 256GB</v>
      </c>
      <c r="F377" s="68">
        <f>precio_reno_porta!E107</f>
        <v>709</v>
      </c>
      <c r="G377" t="str">
        <f>precio_reno_porta!F107</f>
        <v>Android</v>
      </c>
      <c r="H377" t="s">
        <v>187</v>
      </c>
      <c r="I377" s="68" t="s">
        <v>195</v>
      </c>
      <c r="J377" s="68">
        <f>precio_reno_porta!H107</f>
        <v>649</v>
      </c>
    </row>
    <row r="378" spans="1:10" x14ac:dyDescent="0.3">
      <c r="A378" t="str">
        <f t="shared" si="5"/>
        <v>XIAOMI REDMI A5 128GBMax Negocios + 39.90CONTADO</v>
      </c>
      <c r="B378" t="str">
        <f>precio_reno_porta!A108</f>
        <v>Corriente</v>
      </c>
      <c r="C378" t="str">
        <f>precio_reno_porta!B108</f>
        <v>4G</v>
      </c>
      <c r="D378" t="str">
        <f>precio_reno_porta!C108</f>
        <v>XIAOMI</v>
      </c>
      <c r="E378" t="str">
        <f>precio_reno_porta!D108</f>
        <v>XIAOMI REDMI A5 128GB</v>
      </c>
      <c r="F378" s="68">
        <f>precio_reno_porta!E108</f>
        <v>379</v>
      </c>
      <c r="G378" t="str">
        <f>precio_reno_porta!F108</f>
        <v>Android</v>
      </c>
      <c r="H378" t="s">
        <v>187</v>
      </c>
      <c r="I378" s="68" t="s">
        <v>195</v>
      </c>
      <c r="J378" s="68">
        <f>precio_reno_porta!H108</f>
        <v>349</v>
      </c>
    </row>
    <row r="379" spans="1:10" x14ac:dyDescent="0.3">
      <c r="A379" t="str">
        <f t="shared" si="5"/>
        <v>XIAOMI REDMI A7 PRO 128GBMax Negocios + 39.90CONTADO</v>
      </c>
      <c r="B379" t="str">
        <f>precio_reno_porta!A109</f>
        <v>Corriente</v>
      </c>
      <c r="C379" t="str">
        <f>precio_reno_porta!B109</f>
        <v>4G</v>
      </c>
      <c r="D379" t="str">
        <f>precio_reno_porta!C109</f>
        <v>XIAOMI</v>
      </c>
      <c r="E379" t="str">
        <f>precio_reno_porta!D109</f>
        <v>XIAOMI REDMI A7 PRO 128GB</v>
      </c>
      <c r="F379" s="68">
        <f>precio_reno_porta!E109</f>
        <v>489</v>
      </c>
      <c r="G379" t="str">
        <f>precio_reno_porta!F109</f>
        <v>Android</v>
      </c>
      <c r="H379" t="s">
        <v>187</v>
      </c>
      <c r="I379" s="68" t="s">
        <v>195</v>
      </c>
      <c r="J379" s="68">
        <f>precio_reno_porta!H109</f>
        <v>449</v>
      </c>
    </row>
    <row r="380" spans="1:10" x14ac:dyDescent="0.3">
      <c r="A380" t="str">
        <f t="shared" si="5"/>
        <v>XIAOMI REDMI NOTE 10 PRO 128GB SEMax Negocios + 39.90CONTADO</v>
      </c>
      <c r="B380" t="str">
        <f>precio_reno_porta!A110</f>
        <v>Corriente</v>
      </c>
      <c r="C380" t="str">
        <f>precio_reno_porta!B110</f>
        <v>4.5G</v>
      </c>
      <c r="D380" t="str">
        <f>precio_reno_porta!C110</f>
        <v>XIAOMI</v>
      </c>
      <c r="E380" t="str">
        <f>precio_reno_porta!D110</f>
        <v>XIAOMI REDMI NOTE 10 PRO 128GB SE</v>
      </c>
      <c r="F380" s="68">
        <f>precio_reno_porta!E110</f>
        <v>1369</v>
      </c>
      <c r="G380" t="str">
        <f>precio_reno_porta!F110</f>
        <v>Android</v>
      </c>
      <c r="H380" t="s">
        <v>187</v>
      </c>
      <c r="I380" s="68" t="s">
        <v>195</v>
      </c>
      <c r="J380" s="68">
        <f>precio_reno_porta!H110</f>
        <v>1259</v>
      </c>
    </row>
    <row r="381" spans="1:10" x14ac:dyDescent="0.3">
      <c r="A381" t="str">
        <f t="shared" si="5"/>
        <v>XIAOMI REDMI NOTE 12 PRO PLUS 256GB 5GMax Negocios + 39.90CONTADO</v>
      </c>
      <c r="B381" t="str">
        <f>precio_reno_porta!A111</f>
        <v>Corriente</v>
      </c>
      <c r="C381" t="str">
        <f>precio_reno_porta!B111</f>
        <v>5G</v>
      </c>
      <c r="D381" t="str">
        <f>precio_reno_porta!C111</f>
        <v>XIAOMI</v>
      </c>
      <c r="E381" t="str">
        <f>precio_reno_porta!D111</f>
        <v>XIAOMI REDMI NOTE 12 PRO PLUS 256GB 5G</v>
      </c>
      <c r="F381" s="68">
        <f>precio_reno_porta!E111</f>
        <v>2039</v>
      </c>
      <c r="G381" t="str">
        <f>precio_reno_porta!F111</f>
        <v>Android</v>
      </c>
      <c r="H381" t="s">
        <v>187</v>
      </c>
      <c r="I381" s="68" t="s">
        <v>195</v>
      </c>
      <c r="J381" s="68">
        <f>precio_reno_porta!H111</f>
        <v>1869</v>
      </c>
    </row>
    <row r="382" spans="1:10" x14ac:dyDescent="0.3">
      <c r="A382" t="str">
        <f t="shared" si="5"/>
        <v>XIAOMI REDMI NOTE 15 256GB 5GMax Negocios + 39.90CONTADO</v>
      </c>
      <c r="B382" t="str">
        <f>precio_reno_porta!A112</f>
        <v>Corriente</v>
      </c>
      <c r="C382" t="str">
        <f>precio_reno_porta!B112</f>
        <v>5G</v>
      </c>
      <c r="D382" t="str">
        <f>precio_reno_porta!C112</f>
        <v>XIAOMI</v>
      </c>
      <c r="E382" t="str">
        <f>precio_reno_porta!D112</f>
        <v>XIAOMI REDMI NOTE 15 256GB 5G</v>
      </c>
      <c r="F382" s="68">
        <f>precio_reno_porta!E112</f>
        <v>1109</v>
      </c>
      <c r="G382" t="str">
        <f>precio_reno_porta!F112</f>
        <v>Android</v>
      </c>
      <c r="H382" t="s">
        <v>187</v>
      </c>
      <c r="I382" s="68" t="s">
        <v>195</v>
      </c>
      <c r="J382" s="68">
        <f>precio_reno_porta!H112</f>
        <v>1019</v>
      </c>
    </row>
    <row r="383" spans="1:10" x14ac:dyDescent="0.3">
      <c r="A383" t="str">
        <f t="shared" si="5"/>
        <v>XIAOMI REDMI NOTE 15 PRO 512GB 5GMax Negocios + 39.90CONTADO</v>
      </c>
      <c r="B383" t="str">
        <f>precio_reno_porta!A113</f>
        <v>Corriente</v>
      </c>
      <c r="C383" t="str">
        <f>precio_reno_porta!B113</f>
        <v>5G</v>
      </c>
      <c r="D383" t="str">
        <f>precio_reno_porta!C113</f>
        <v>XIAOMI</v>
      </c>
      <c r="E383" t="str">
        <f>precio_reno_porta!D113</f>
        <v>XIAOMI REDMI NOTE 15 PRO 512GB 5G</v>
      </c>
      <c r="F383" s="68">
        <f>precio_reno_porta!E113</f>
        <v>1659</v>
      </c>
      <c r="G383" t="str">
        <f>precio_reno_porta!F113</f>
        <v>Android</v>
      </c>
      <c r="H383" t="s">
        <v>187</v>
      </c>
      <c r="I383" s="68" t="s">
        <v>195</v>
      </c>
      <c r="J383" s="68">
        <f>precio_reno_porta!H113</f>
        <v>1519</v>
      </c>
    </row>
    <row r="384" spans="1:10" x14ac:dyDescent="0.3">
      <c r="A384" t="str">
        <f t="shared" si="5"/>
        <v>XIAOMI REDMI NOTE 15 PRO PLUS 512GB 5GMax Negocios + 39.90CONTADO</v>
      </c>
      <c r="B384" t="str">
        <f>precio_reno_porta!A114</f>
        <v>Corriente</v>
      </c>
      <c r="C384" t="str">
        <f>precio_reno_porta!B114</f>
        <v>5G</v>
      </c>
      <c r="D384" t="str">
        <f>precio_reno_porta!C114</f>
        <v>XIAOMI</v>
      </c>
      <c r="E384" t="str">
        <f>precio_reno_porta!D114</f>
        <v>XIAOMI REDMI NOTE 15 PRO PLUS 512GB 5G</v>
      </c>
      <c r="F384" s="68">
        <f>precio_reno_porta!E114</f>
        <v>1879</v>
      </c>
      <c r="G384" t="str">
        <f>precio_reno_porta!F114</f>
        <v>Android</v>
      </c>
      <c r="H384" t="s">
        <v>187</v>
      </c>
      <c r="I384" s="68" t="s">
        <v>195</v>
      </c>
      <c r="J384" s="68">
        <f>precio_reno_porta!H114</f>
        <v>1729</v>
      </c>
    </row>
    <row r="385" spans="1:10" x14ac:dyDescent="0.3">
      <c r="A385" t="str">
        <f t="shared" si="5"/>
        <v>ZTE BLADE A36 64GBMax Negocios + 39.90CONTADO</v>
      </c>
      <c r="B385" t="str">
        <f>precio_reno_porta!A115</f>
        <v>Corriente</v>
      </c>
      <c r="C385" t="str">
        <f>precio_reno_porta!B115</f>
        <v>4G</v>
      </c>
      <c r="D385" t="str">
        <f>precio_reno_porta!C115</f>
        <v>ZTE</v>
      </c>
      <c r="E385" t="str">
        <f>precio_reno_porta!D115</f>
        <v>ZTE BLADE A36 64GB</v>
      </c>
      <c r="F385" s="68">
        <f>precio_reno_porta!E115</f>
        <v>439</v>
      </c>
      <c r="G385" t="str">
        <f>precio_reno_porta!F115</f>
        <v>Android</v>
      </c>
      <c r="H385" t="s">
        <v>187</v>
      </c>
      <c r="I385" s="68" t="s">
        <v>195</v>
      </c>
      <c r="J385" s="68">
        <f>precio_reno_porta!H115</f>
        <v>409</v>
      </c>
    </row>
    <row r="386" spans="1:10" x14ac:dyDescent="0.3">
      <c r="A386" t="str">
        <f t="shared" si="5"/>
        <v>ZTE BLADE A56 PRO 128GBMax Negocios + 39.90CONTADO</v>
      </c>
      <c r="B386" t="str">
        <f>precio_reno_porta!A116</f>
        <v>Corriente</v>
      </c>
      <c r="C386" t="str">
        <f>precio_reno_porta!B116</f>
        <v>4G</v>
      </c>
      <c r="D386" t="str">
        <f>precio_reno_porta!C116</f>
        <v>ZTE</v>
      </c>
      <c r="E386" t="str">
        <f>precio_reno_porta!D116</f>
        <v>ZTE BLADE A56 PRO 128GB</v>
      </c>
      <c r="F386" s="68">
        <f>precio_reno_porta!E116</f>
        <v>439</v>
      </c>
      <c r="G386" t="str">
        <f>precio_reno_porta!F116</f>
        <v>Android</v>
      </c>
      <c r="H386" t="s">
        <v>187</v>
      </c>
      <c r="I386" s="68" t="s">
        <v>195</v>
      </c>
      <c r="J386" s="68">
        <f>precio_reno_porta!H116</f>
        <v>399</v>
      </c>
    </row>
    <row r="387" spans="1:10" x14ac:dyDescent="0.3">
      <c r="A387" t="str">
        <f t="shared" ref="A387:A450" si="6">CONCATENATE(E387,I387,H387)</f>
        <v>ZTE BLADE A57 PRO 128GBMax Negocios + 39.90CONTADO</v>
      </c>
      <c r="B387" t="str">
        <f>precio_reno_porta!A117</f>
        <v>Corriente</v>
      </c>
      <c r="C387" t="str">
        <f>precio_reno_porta!B117</f>
        <v>4G</v>
      </c>
      <c r="D387" t="str">
        <f>precio_reno_porta!C117</f>
        <v>ZTE</v>
      </c>
      <c r="E387" t="str">
        <f>precio_reno_porta!D117</f>
        <v>ZTE BLADE A57 PRO 128GB</v>
      </c>
      <c r="F387" s="68">
        <f>precio_reno_porta!E117</f>
        <v>559</v>
      </c>
      <c r="G387" t="str">
        <f>precio_reno_porta!F117</f>
        <v>Android</v>
      </c>
      <c r="H387" t="s">
        <v>187</v>
      </c>
      <c r="I387" s="68" t="s">
        <v>195</v>
      </c>
      <c r="J387" s="68">
        <f>precio_reno_porta!H117</f>
        <v>509</v>
      </c>
    </row>
    <row r="388" spans="1:10" x14ac:dyDescent="0.3">
      <c r="A388" t="str">
        <f t="shared" si="6"/>
        <v>ZTE BLADE A76 256GB 5GMax Negocios + 39.90CONTADO</v>
      </c>
      <c r="B388" t="str">
        <f>precio_reno_porta!A118</f>
        <v>Corriente</v>
      </c>
      <c r="C388" t="str">
        <f>precio_reno_porta!B118</f>
        <v>5G</v>
      </c>
      <c r="D388" t="str">
        <f>precio_reno_porta!C118</f>
        <v>ZTE</v>
      </c>
      <c r="E388" t="str">
        <f>precio_reno_porta!D118</f>
        <v>ZTE BLADE A76 256GB 5G</v>
      </c>
      <c r="F388" s="68">
        <f>precio_reno_porta!E118</f>
        <v>709</v>
      </c>
      <c r="G388" t="str">
        <f>precio_reno_porta!F118</f>
        <v>Android</v>
      </c>
      <c r="H388" t="s">
        <v>187</v>
      </c>
      <c r="I388" s="68" t="s">
        <v>195</v>
      </c>
      <c r="J388" s="68">
        <f>precio_reno_porta!H118</f>
        <v>649</v>
      </c>
    </row>
    <row r="389" spans="1:10" x14ac:dyDescent="0.3">
      <c r="A389" t="str">
        <f t="shared" si="6"/>
        <v>ZTE BLADE V70 MAX 256GBMax Negocios + 39.90CONTADO</v>
      </c>
      <c r="B389" t="str">
        <f>precio_reno_porta!A119</f>
        <v>Corriente</v>
      </c>
      <c r="C389" t="str">
        <f>precio_reno_porta!B119</f>
        <v>4G</v>
      </c>
      <c r="D389" t="str">
        <f>precio_reno_porta!C119</f>
        <v>ZTE</v>
      </c>
      <c r="E389" t="str">
        <f>precio_reno_porta!D119</f>
        <v>ZTE BLADE V70 MAX 256GB</v>
      </c>
      <c r="F389" s="68">
        <f>precio_reno_porta!E119</f>
        <v>599</v>
      </c>
      <c r="G389" t="str">
        <f>precio_reno_porta!F119</f>
        <v>Android</v>
      </c>
      <c r="H389" t="s">
        <v>187</v>
      </c>
      <c r="I389" s="68" t="s">
        <v>195</v>
      </c>
      <c r="J389" s="68">
        <f>precio_reno_porta!H119</f>
        <v>549</v>
      </c>
    </row>
    <row r="390" spans="1:10" x14ac:dyDescent="0.3">
      <c r="A390" t="str">
        <f t="shared" si="6"/>
        <v>ZTE NUBIA AIR 256GB 5GMax Negocios + 39.90CONTADO</v>
      </c>
      <c r="B390" t="str">
        <f>precio_reno_porta!A120</f>
        <v>Corriente</v>
      </c>
      <c r="C390" t="str">
        <f>precio_reno_porta!B120</f>
        <v>5G</v>
      </c>
      <c r="D390" t="str">
        <f>precio_reno_porta!C120</f>
        <v>ZTE</v>
      </c>
      <c r="E390" t="str">
        <f>precio_reno_porta!D120</f>
        <v>ZTE NUBIA AIR 256GB 5G</v>
      </c>
      <c r="F390" s="68">
        <f>precio_reno_porta!E120</f>
        <v>1069</v>
      </c>
      <c r="G390" t="str">
        <f>precio_reno_porta!F120</f>
        <v>Android</v>
      </c>
      <c r="H390" t="s">
        <v>187</v>
      </c>
      <c r="I390" s="68" t="s">
        <v>195</v>
      </c>
      <c r="J390" s="68">
        <f>precio_reno_porta!H120</f>
        <v>979</v>
      </c>
    </row>
    <row r="391" spans="1:10" x14ac:dyDescent="0.3">
      <c r="A391" t="str">
        <f t="shared" si="6"/>
        <v>ZTE NUBIA AIR 512GB 5GMax Negocios + 39.90CONTADO</v>
      </c>
      <c r="B391" t="str">
        <f>precio_reno_porta!A121</f>
        <v>Corriente</v>
      </c>
      <c r="C391" t="str">
        <f>precio_reno_porta!B121</f>
        <v>5G</v>
      </c>
      <c r="D391" t="str">
        <f>precio_reno_porta!C121</f>
        <v>ZTE</v>
      </c>
      <c r="E391" t="str">
        <f>precio_reno_porta!D121</f>
        <v>ZTE NUBIA AIR 512GB 5G</v>
      </c>
      <c r="F391" s="68">
        <f>precio_reno_porta!E121</f>
        <v>1369</v>
      </c>
      <c r="G391" t="str">
        <f>precio_reno_porta!F121</f>
        <v>Android</v>
      </c>
      <c r="H391" t="s">
        <v>187</v>
      </c>
      <c r="I391" s="68" t="s">
        <v>195</v>
      </c>
      <c r="J391" s="68">
        <f>precio_reno_porta!H121</f>
        <v>1249</v>
      </c>
    </row>
    <row r="392" spans="1:10" x14ac:dyDescent="0.3">
      <c r="A392" t="str">
        <f t="shared" si="6"/>
        <v>ZTE NUBIA NEO3 256GB 5GMax Negocios + 39.90CONTADO</v>
      </c>
      <c r="B392" t="str">
        <f>precio_reno_porta!A122</f>
        <v>Corriente</v>
      </c>
      <c r="C392" t="str">
        <f>precio_reno_porta!B122</f>
        <v>5G</v>
      </c>
      <c r="D392" t="str">
        <f>precio_reno_porta!C122</f>
        <v>ZTE</v>
      </c>
      <c r="E392" t="str">
        <f>precio_reno_porta!D122</f>
        <v>ZTE NUBIA NEO3 256GB 5G</v>
      </c>
      <c r="F392" s="68">
        <f>precio_reno_porta!E122</f>
        <v>919</v>
      </c>
      <c r="G392" t="str">
        <f>precio_reno_porta!F122</f>
        <v>Android</v>
      </c>
      <c r="H392" t="s">
        <v>187</v>
      </c>
      <c r="I392" s="68" t="s">
        <v>195</v>
      </c>
      <c r="J392" s="68">
        <f>precio_reno_porta!H122</f>
        <v>849</v>
      </c>
    </row>
    <row r="393" spans="1:10" x14ac:dyDescent="0.3">
      <c r="A393" t="str">
        <f t="shared" si="6"/>
        <v>ZTE NUBIA NEO5 256GB 5GMax Negocios + 39.90CONTADO</v>
      </c>
      <c r="B393" t="str">
        <f>precio_reno_porta!A123</f>
        <v>Corriente</v>
      </c>
      <c r="C393" t="str">
        <f>precio_reno_porta!B123</f>
        <v>5G</v>
      </c>
      <c r="D393" t="str">
        <f>precio_reno_porta!C123</f>
        <v>ZTE</v>
      </c>
      <c r="E393" t="str">
        <f>precio_reno_porta!D123</f>
        <v>ZTE NUBIA NEO5 256GB 5G</v>
      </c>
      <c r="F393" s="68">
        <f>precio_reno_porta!E123</f>
        <v>1109</v>
      </c>
      <c r="G393" t="str">
        <f>precio_reno_porta!F123</f>
        <v>Android</v>
      </c>
      <c r="H393" t="s">
        <v>187</v>
      </c>
      <c r="I393" s="68" t="s">
        <v>195</v>
      </c>
      <c r="J393" s="68">
        <f>precio_reno_porta!H123</f>
        <v>1019</v>
      </c>
    </row>
    <row r="394" spans="1:10" x14ac:dyDescent="0.3">
      <c r="A394" t="str">
        <f t="shared" si="6"/>
        <v>ZTE NUBIA V80 MAX 256GBMax Negocios + 39.90CONTADO</v>
      </c>
      <c r="B394" t="str">
        <f>precio_reno_porta!A124</f>
        <v>Corriente</v>
      </c>
      <c r="C394" t="str">
        <f>precio_reno_porta!B124</f>
        <v>4G</v>
      </c>
      <c r="D394" t="str">
        <f>precio_reno_porta!C124</f>
        <v>ZTE</v>
      </c>
      <c r="E394" t="str">
        <f>precio_reno_porta!D124</f>
        <v>ZTE NUBIA V80 MAX 256GB</v>
      </c>
      <c r="F394" s="68">
        <f>precio_reno_porta!E124</f>
        <v>629</v>
      </c>
      <c r="G394" t="str">
        <f>precio_reno_porta!F124</f>
        <v>Android</v>
      </c>
      <c r="H394" t="s">
        <v>187</v>
      </c>
      <c r="I394" s="68" t="s">
        <v>195</v>
      </c>
      <c r="J394" s="68">
        <f>precio_reno_porta!H124</f>
        <v>579</v>
      </c>
    </row>
    <row r="395" spans="1:10" x14ac:dyDescent="0.3">
      <c r="A395" t="str">
        <f t="shared" si="6"/>
        <v>ZTE NUBIA V80 PRO 256GBMax Negocios + 39.90CONTADO</v>
      </c>
      <c r="B395" t="str">
        <f>precio_reno_porta!A125</f>
        <v>Corriente</v>
      </c>
      <c r="C395" t="str">
        <f>precio_reno_porta!B125</f>
        <v>4G</v>
      </c>
      <c r="D395" t="str">
        <f>precio_reno_porta!C125</f>
        <v>ZTE</v>
      </c>
      <c r="E395" t="str">
        <f>precio_reno_porta!D125</f>
        <v>ZTE NUBIA V80 PRO 256GB</v>
      </c>
      <c r="F395" s="68">
        <f>precio_reno_porta!E125</f>
        <v>659</v>
      </c>
      <c r="G395" t="str">
        <f>precio_reno_porta!F125</f>
        <v>Android</v>
      </c>
      <c r="H395" t="s">
        <v>187</v>
      </c>
      <c r="I395" s="68" t="s">
        <v>195</v>
      </c>
      <c r="J395" s="68">
        <f>precio_reno_porta!H125</f>
        <v>609</v>
      </c>
    </row>
    <row r="396" spans="1:10" x14ac:dyDescent="0.3">
      <c r="A396" t="str">
        <f t="shared" si="6"/>
        <v>0Max Negocios + 39.90CONTADO</v>
      </c>
      <c r="B396">
        <f>precio_reno_porta!A126</f>
        <v>0</v>
      </c>
      <c r="C396">
        <f>precio_reno_porta!B126</f>
        <v>0</v>
      </c>
      <c r="D396">
        <f>precio_reno_porta!C126</f>
        <v>0</v>
      </c>
      <c r="E396">
        <f>precio_reno_porta!D126</f>
        <v>0</v>
      </c>
      <c r="F396" s="68">
        <f>precio_reno_porta!E126</f>
        <v>0</v>
      </c>
      <c r="G396">
        <f>precio_reno_porta!F126</f>
        <v>0</v>
      </c>
      <c r="H396" t="s">
        <v>187</v>
      </c>
      <c r="I396" s="68" t="s">
        <v>195</v>
      </c>
      <c r="J396" s="68">
        <f>precio_reno_porta!H126</f>
        <v>0</v>
      </c>
    </row>
    <row r="397" spans="1:10" x14ac:dyDescent="0.3">
      <c r="A397" t="str">
        <f t="shared" si="6"/>
        <v>0Max Negocios + 39.90CONTADO</v>
      </c>
      <c r="B397">
        <f>precio_reno_porta!A127</f>
        <v>0</v>
      </c>
      <c r="C397">
        <f>precio_reno_porta!B127</f>
        <v>0</v>
      </c>
      <c r="D397">
        <f>precio_reno_porta!C127</f>
        <v>0</v>
      </c>
      <c r="E397">
        <f>precio_reno_porta!D127</f>
        <v>0</v>
      </c>
      <c r="F397" s="68">
        <f>precio_reno_porta!E127</f>
        <v>0</v>
      </c>
      <c r="G397">
        <f>precio_reno_porta!F127</f>
        <v>0</v>
      </c>
      <c r="H397" t="s">
        <v>187</v>
      </c>
      <c r="I397" s="68" t="s">
        <v>195</v>
      </c>
      <c r="J397" s="68">
        <f>precio_reno_porta!H127</f>
        <v>0</v>
      </c>
    </row>
    <row r="398" spans="1:10" x14ac:dyDescent="0.3">
      <c r="A398" t="str">
        <f t="shared" si="6"/>
        <v>0Max Negocios + 39.90CONTADO</v>
      </c>
      <c r="B398">
        <f>precio_reno_porta!A128</f>
        <v>0</v>
      </c>
      <c r="C398">
        <f>precio_reno_porta!B128</f>
        <v>0</v>
      </c>
      <c r="D398">
        <f>precio_reno_porta!C128</f>
        <v>0</v>
      </c>
      <c r="E398">
        <f>precio_reno_porta!D128</f>
        <v>0</v>
      </c>
      <c r="F398" s="68">
        <f>precio_reno_porta!E128</f>
        <v>0</v>
      </c>
      <c r="G398">
        <f>precio_reno_porta!F128</f>
        <v>0</v>
      </c>
      <c r="H398" t="s">
        <v>187</v>
      </c>
      <c r="I398" s="68" t="s">
        <v>195</v>
      </c>
      <c r="J398" s="68">
        <f>precio_reno_porta!H128</f>
        <v>0</v>
      </c>
    </row>
    <row r="399" spans="1:10" x14ac:dyDescent="0.3">
      <c r="A399" t="e">
        <f t="shared" si="6"/>
        <v>#REF!</v>
      </c>
      <c r="B399" t="e">
        <f>precio_reno_porta!#REF!</f>
        <v>#REF!</v>
      </c>
      <c r="C399" t="e">
        <f>precio_reno_porta!#REF!</f>
        <v>#REF!</v>
      </c>
      <c r="D399" t="e">
        <f>precio_reno_porta!#REF!</f>
        <v>#REF!</v>
      </c>
      <c r="E399" t="e">
        <f>precio_reno_porta!#REF!</f>
        <v>#REF!</v>
      </c>
      <c r="F399" s="68" t="e">
        <f>precio_reno_porta!#REF!</f>
        <v>#REF!</v>
      </c>
      <c r="G399" t="e">
        <f>precio_reno_porta!#REF!</f>
        <v>#REF!</v>
      </c>
      <c r="H399" t="s">
        <v>187</v>
      </c>
      <c r="I399" s="68" t="s">
        <v>195</v>
      </c>
      <c r="J399" s="68" t="e">
        <f>precio_reno_porta!#REF!</f>
        <v>#REF!</v>
      </c>
    </row>
    <row r="400" spans="1:10" x14ac:dyDescent="0.3">
      <c r="A400" t="e">
        <f t="shared" si="6"/>
        <v>#REF!</v>
      </c>
      <c r="B400" t="e">
        <f>precio_reno_porta!#REF!</f>
        <v>#REF!</v>
      </c>
      <c r="C400" t="e">
        <f>precio_reno_porta!#REF!</f>
        <v>#REF!</v>
      </c>
      <c r="D400" t="e">
        <f>precio_reno_porta!#REF!</f>
        <v>#REF!</v>
      </c>
      <c r="E400" t="e">
        <f>precio_reno_porta!#REF!</f>
        <v>#REF!</v>
      </c>
      <c r="F400" s="68" t="e">
        <f>precio_reno_porta!#REF!</f>
        <v>#REF!</v>
      </c>
      <c r="G400" t="e">
        <f>precio_reno_porta!#REF!</f>
        <v>#REF!</v>
      </c>
      <c r="H400" t="s">
        <v>187</v>
      </c>
      <c r="I400" s="68" t="s">
        <v>195</v>
      </c>
      <c r="J400" s="68" t="e">
        <f>precio_reno_porta!#REF!</f>
        <v>#REF!</v>
      </c>
    </row>
    <row r="401" spans="1:10" x14ac:dyDescent="0.3">
      <c r="A401" t="e">
        <f t="shared" si="6"/>
        <v>#REF!</v>
      </c>
      <c r="B401" t="e">
        <f>precio_reno_porta!#REF!</f>
        <v>#REF!</v>
      </c>
      <c r="C401" t="e">
        <f>precio_reno_porta!#REF!</f>
        <v>#REF!</v>
      </c>
      <c r="D401" t="e">
        <f>precio_reno_porta!#REF!</f>
        <v>#REF!</v>
      </c>
      <c r="E401" t="e">
        <f>precio_reno_porta!#REF!</f>
        <v>#REF!</v>
      </c>
      <c r="F401" s="68" t="e">
        <f>precio_reno_porta!#REF!</f>
        <v>#REF!</v>
      </c>
      <c r="G401" t="e">
        <f>precio_reno_porta!#REF!</f>
        <v>#REF!</v>
      </c>
      <c r="H401" t="s">
        <v>187</v>
      </c>
      <c r="I401" s="68" t="s">
        <v>195</v>
      </c>
      <c r="J401" s="68" t="e">
        <f>precio_reno_porta!#REF!</f>
        <v>#REF!</v>
      </c>
    </row>
    <row r="402" spans="1:10" x14ac:dyDescent="0.3">
      <c r="A402" t="e">
        <f t="shared" si="6"/>
        <v>#REF!</v>
      </c>
      <c r="B402" t="e">
        <f>precio_reno_porta!#REF!</f>
        <v>#REF!</v>
      </c>
      <c r="C402" t="e">
        <f>precio_reno_porta!#REF!</f>
        <v>#REF!</v>
      </c>
      <c r="D402" t="e">
        <f>precio_reno_porta!#REF!</f>
        <v>#REF!</v>
      </c>
      <c r="E402" t="e">
        <f>precio_reno_porta!#REF!</f>
        <v>#REF!</v>
      </c>
      <c r="F402" s="68" t="e">
        <f>precio_reno_porta!#REF!</f>
        <v>#REF!</v>
      </c>
      <c r="G402" t="e">
        <f>precio_reno_porta!#REF!</f>
        <v>#REF!</v>
      </c>
      <c r="H402" t="s">
        <v>187</v>
      </c>
      <c r="I402" s="68" t="s">
        <v>195</v>
      </c>
      <c r="J402" s="68" t="e">
        <f>precio_reno_porta!#REF!</f>
        <v>#REF!</v>
      </c>
    </row>
    <row r="403" spans="1:10" x14ac:dyDescent="0.3">
      <c r="A403" t="e">
        <f t="shared" si="6"/>
        <v>#REF!</v>
      </c>
      <c r="B403" t="e">
        <f>precio_reno_porta!#REF!</f>
        <v>#REF!</v>
      </c>
      <c r="C403" t="e">
        <f>precio_reno_porta!#REF!</f>
        <v>#REF!</v>
      </c>
      <c r="D403" t="e">
        <f>precio_reno_porta!#REF!</f>
        <v>#REF!</v>
      </c>
      <c r="E403" t="e">
        <f>precio_reno_porta!#REF!</f>
        <v>#REF!</v>
      </c>
      <c r="F403" s="68" t="e">
        <f>precio_reno_porta!#REF!</f>
        <v>#REF!</v>
      </c>
      <c r="G403" t="e">
        <f>precio_reno_porta!#REF!</f>
        <v>#REF!</v>
      </c>
      <c r="H403" t="s">
        <v>187</v>
      </c>
      <c r="I403" s="68" t="s">
        <v>195</v>
      </c>
      <c r="J403" s="68" t="e">
        <f>precio_reno_porta!#REF!</f>
        <v>#REF!</v>
      </c>
    </row>
    <row r="404" spans="1:10" x14ac:dyDescent="0.3">
      <c r="A404" t="e">
        <f t="shared" si="6"/>
        <v>#REF!</v>
      </c>
      <c r="B404" t="e">
        <f>precio_reno_porta!#REF!</f>
        <v>#REF!</v>
      </c>
      <c r="C404" t="e">
        <f>precio_reno_porta!#REF!</f>
        <v>#REF!</v>
      </c>
      <c r="D404" t="e">
        <f>precio_reno_porta!#REF!</f>
        <v>#REF!</v>
      </c>
      <c r="E404" t="e">
        <f>precio_reno_porta!#REF!</f>
        <v>#REF!</v>
      </c>
      <c r="F404" s="68" t="e">
        <f>precio_reno_porta!#REF!</f>
        <v>#REF!</v>
      </c>
      <c r="G404" t="e">
        <f>precio_reno_porta!#REF!</f>
        <v>#REF!</v>
      </c>
      <c r="H404" t="s">
        <v>187</v>
      </c>
      <c r="I404" s="68" t="s">
        <v>195</v>
      </c>
      <c r="J404" s="68" t="e">
        <f>precio_reno_porta!#REF!</f>
        <v>#REF!</v>
      </c>
    </row>
    <row r="405" spans="1:10" x14ac:dyDescent="0.3">
      <c r="A405" t="e">
        <f t="shared" si="6"/>
        <v>#REF!</v>
      </c>
      <c r="B405" t="e">
        <f>precio_reno_porta!#REF!</f>
        <v>#REF!</v>
      </c>
      <c r="C405" t="e">
        <f>precio_reno_porta!#REF!</f>
        <v>#REF!</v>
      </c>
      <c r="D405" t="e">
        <f>precio_reno_porta!#REF!</f>
        <v>#REF!</v>
      </c>
      <c r="E405" t="e">
        <f>precio_reno_porta!#REF!</f>
        <v>#REF!</v>
      </c>
      <c r="F405" s="68" t="e">
        <f>precio_reno_porta!#REF!</f>
        <v>#REF!</v>
      </c>
      <c r="G405" t="e">
        <f>precio_reno_porta!#REF!</f>
        <v>#REF!</v>
      </c>
      <c r="H405" t="s">
        <v>187</v>
      </c>
      <c r="I405" s="68" t="s">
        <v>195</v>
      </c>
      <c r="J405" s="68" t="e">
        <f>precio_reno_porta!#REF!</f>
        <v>#REF!</v>
      </c>
    </row>
    <row r="406" spans="1:10" x14ac:dyDescent="0.3">
      <c r="A406" t="e">
        <f t="shared" si="6"/>
        <v>#REF!</v>
      </c>
      <c r="B406" t="e">
        <f>precio_reno_porta!#REF!</f>
        <v>#REF!</v>
      </c>
      <c r="C406" t="e">
        <f>precio_reno_porta!#REF!</f>
        <v>#REF!</v>
      </c>
      <c r="D406" t="e">
        <f>precio_reno_porta!#REF!</f>
        <v>#REF!</v>
      </c>
      <c r="E406" t="e">
        <f>precio_reno_porta!#REF!</f>
        <v>#REF!</v>
      </c>
      <c r="F406" s="68" t="e">
        <f>precio_reno_porta!#REF!</f>
        <v>#REF!</v>
      </c>
      <c r="G406" t="e">
        <f>precio_reno_porta!#REF!</f>
        <v>#REF!</v>
      </c>
      <c r="H406" t="s">
        <v>187</v>
      </c>
      <c r="I406" s="68" t="s">
        <v>195</v>
      </c>
      <c r="J406" s="68" t="e">
        <f>precio_reno_porta!#REF!</f>
        <v>#REF!</v>
      </c>
    </row>
    <row r="407" spans="1:10" x14ac:dyDescent="0.3">
      <c r="A407" t="e">
        <f t="shared" si="6"/>
        <v>#REF!</v>
      </c>
      <c r="B407" t="e">
        <f>precio_reno_porta!#REF!</f>
        <v>#REF!</v>
      </c>
      <c r="C407" t="e">
        <f>precio_reno_porta!#REF!</f>
        <v>#REF!</v>
      </c>
      <c r="D407" t="e">
        <f>precio_reno_porta!#REF!</f>
        <v>#REF!</v>
      </c>
      <c r="E407" t="e">
        <f>precio_reno_porta!#REF!</f>
        <v>#REF!</v>
      </c>
      <c r="F407" s="68" t="e">
        <f>precio_reno_porta!#REF!</f>
        <v>#REF!</v>
      </c>
      <c r="G407" t="e">
        <f>precio_reno_porta!#REF!</f>
        <v>#REF!</v>
      </c>
      <c r="H407" t="s">
        <v>187</v>
      </c>
      <c r="I407" s="68" t="s">
        <v>195</v>
      </c>
      <c r="J407" s="68" t="e">
        <f>precio_reno_porta!#REF!</f>
        <v>#REF!</v>
      </c>
    </row>
    <row r="408" spans="1:10" x14ac:dyDescent="0.3">
      <c r="A408" t="e">
        <f t="shared" si="6"/>
        <v>#REF!</v>
      </c>
      <c r="B408" t="e">
        <f>precio_reno_porta!#REF!</f>
        <v>#REF!</v>
      </c>
      <c r="C408" t="e">
        <f>precio_reno_porta!#REF!</f>
        <v>#REF!</v>
      </c>
      <c r="D408" t="e">
        <f>precio_reno_porta!#REF!</f>
        <v>#REF!</v>
      </c>
      <c r="E408" t="e">
        <f>precio_reno_porta!#REF!</f>
        <v>#REF!</v>
      </c>
      <c r="F408" s="68" t="e">
        <f>precio_reno_porta!#REF!</f>
        <v>#REF!</v>
      </c>
      <c r="G408" t="e">
        <f>precio_reno_porta!#REF!</f>
        <v>#REF!</v>
      </c>
      <c r="H408" t="s">
        <v>187</v>
      </c>
      <c r="I408" s="68" t="s">
        <v>195</v>
      </c>
      <c r="J408" s="68" t="e">
        <f>precio_reno_porta!#REF!</f>
        <v>#REF!</v>
      </c>
    </row>
    <row r="409" spans="1:10" x14ac:dyDescent="0.3">
      <c r="A409" t="str">
        <f t="shared" si="6"/>
        <v>0Max Negocios + 39.90CONTADO</v>
      </c>
      <c r="B409">
        <f>precio_reno_porta!A132</f>
        <v>0</v>
      </c>
      <c r="C409">
        <f>precio_reno_porta!B132</f>
        <v>0</v>
      </c>
      <c r="D409">
        <f>precio_reno_porta!C132</f>
        <v>0</v>
      </c>
      <c r="E409">
        <f>precio_reno_porta!D132</f>
        <v>0</v>
      </c>
      <c r="F409" s="68">
        <f>precio_reno_porta!E132</f>
        <v>0</v>
      </c>
      <c r="G409">
        <f>precio_reno_porta!F132</f>
        <v>0</v>
      </c>
      <c r="H409" t="s">
        <v>187</v>
      </c>
      <c r="I409" s="68" t="s">
        <v>195</v>
      </c>
      <c r="J409" s="68">
        <f>precio_reno_porta!H132</f>
        <v>0</v>
      </c>
    </row>
    <row r="410" spans="1:10" x14ac:dyDescent="0.3">
      <c r="A410" t="str">
        <f t="shared" si="6"/>
        <v>0Max Negocios + 39.90CONTADO</v>
      </c>
      <c r="B410">
        <f>precio_reno_porta!A133</f>
        <v>0</v>
      </c>
      <c r="C410">
        <f>precio_reno_porta!B133</f>
        <v>0</v>
      </c>
      <c r="D410">
        <f>precio_reno_porta!C133</f>
        <v>0</v>
      </c>
      <c r="E410">
        <f>precio_reno_porta!D133</f>
        <v>0</v>
      </c>
      <c r="F410" s="68">
        <f>precio_reno_porta!E133</f>
        <v>0</v>
      </c>
      <c r="G410">
        <f>precio_reno_porta!F133</f>
        <v>0</v>
      </c>
      <c r="H410" t="s">
        <v>187</v>
      </c>
      <c r="I410" s="68" t="s">
        <v>195</v>
      </c>
      <c r="J410" s="68">
        <f>precio_reno_porta!H133</f>
        <v>0</v>
      </c>
    </row>
    <row r="411" spans="1:10" x14ac:dyDescent="0.3">
      <c r="A411" t="str">
        <f t="shared" si="6"/>
        <v>0Max Negocios + 39.90CONTADO</v>
      </c>
      <c r="B411">
        <f>precio_reno_porta!A134</f>
        <v>0</v>
      </c>
      <c r="C411">
        <f>precio_reno_porta!B134</f>
        <v>0</v>
      </c>
      <c r="D411">
        <f>precio_reno_porta!C134</f>
        <v>0</v>
      </c>
      <c r="E411">
        <f>precio_reno_porta!D134</f>
        <v>0</v>
      </c>
      <c r="F411" s="68">
        <f>precio_reno_porta!E134</f>
        <v>0</v>
      </c>
      <c r="G411">
        <f>precio_reno_porta!F134</f>
        <v>0</v>
      </c>
      <c r="H411" t="s">
        <v>187</v>
      </c>
      <c r="I411" s="68" t="s">
        <v>195</v>
      </c>
      <c r="J411" s="68">
        <f>precio_reno_porta!H134</f>
        <v>0</v>
      </c>
    </row>
    <row r="412" spans="1:10" x14ac:dyDescent="0.3">
      <c r="A412" t="str">
        <f t="shared" si="6"/>
        <v>0Max Negocios + 39.90CONTADO</v>
      </c>
      <c r="B412">
        <f>precio_reno_porta!A135</f>
        <v>0</v>
      </c>
      <c r="C412">
        <f>precio_reno_porta!B135</f>
        <v>0</v>
      </c>
      <c r="D412">
        <f>precio_reno_porta!C135</f>
        <v>0</v>
      </c>
      <c r="E412">
        <f>precio_reno_porta!D135</f>
        <v>0</v>
      </c>
      <c r="F412" s="68">
        <f>precio_reno_porta!E135</f>
        <v>0</v>
      </c>
      <c r="G412">
        <f>precio_reno_porta!F135</f>
        <v>0</v>
      </c>
      <c r="H412" t="s">
        <v>187</v>
      </c>
      <c r="I412" s="68" t="s">
        <v>195</v>
      </c>
      <c r="J412" s="68">
        <f>precio_reno_porta!H135</f>
        <v>0</v>
      </c>
    </row>
    <row r="413" spans="1:10" x14ac:dyDescent="0.3">
      <c r="A413" t="str">
        <f t="shared" si="6"/>
        <v>0Max Negocios + 39.90CONTADO</v>
      </c>
      <c r="B413">
        <f>precio_reno_porta!A136</f>
        <v>0</v>
      </c>
      <c r="C413">
        <f>precio_reno_porta!B136</f>
        <v>0</v>
      </c>
      <c r="D413">
        <f>precio_reno_porta!C136</f>
        <v>0</v>
      </c>
      <c r="E413">
        <f>precio_reno_porta!D136</f>
        <v>0</v>
      </c>
      <c r="F413" s="68">
        <f>precio_reno_porta!E136</f>
        <v>0</v>
      </c>
      <c r="G413">
        <f>precio_reno_porta!F136</f>
        <v>0</v>
      </c>
      <c r="H413" t="s">
        <v>187</v>
      </c>
      <c r="I413" s="68" t="s">
        <v>195</v>
      </c>
      <c r="J413" s="68">
        <f>precio_reno_porta!H136</f>
        <v>0</v>
      </c>
    </row>
    <row r="414" spans="1:10" x14ac:dyDescent="0.3">
      <c r="A414" t="str">
        <f t="shared" si="6"/>
        <v>0Max Negocios + 39.90CONTADO</v>
      </c>
      <c r="B414">
        <f>precio_reno_porta!A137</f>
        <v>0</v>
      </c>
      <c r="C414">
        <f>precio_reno_porta!B137</f>
        <v>0</v>
      </c>
      <c r="D414">
        <f>precio_reno_porta!C137</f>
        <v>0</v>
      </c>
      <c r="E414">
        <f>precio_reno_porta!D137</f>
        <v>0</v>
      </c>
      <c r="F414" s="68">
        <f>precio_reno_porta!E137</f>
        <v>0</v>
      </c>
      <c r="G414">
        <f>precio_reno_porta!F137</f>
        <v>0</v>
      </c>
      <c r="H414" t="s">
        <v>187</v>
      </c>
      <c r="I414" s="68" t="s">
        <v>195</v>
      </c>
      <c r="J414" s="68">
        <f>precio_reno_porta!H137</f>
        <v>0</v>
      </c>
    </row>
    <row r="415" spans="1:10" x14ac:dyDescent="0.3">
      <c r="A415" t="str">
        <f t="shared" si="6"/>
        <v>0Max Negocios + 39.90CONTADO</v>
      </c>
      <c r="B415">
        <f>precio_reno_porta!A138</f>
        <v>0</v>
      </c>
      <c r="C415">
        <f>precio_reno_porta!B138</f>
        <v>0</v>
      </c>
      <c r="D415">
        <f>precio_reno_porta!C138</f>
        <v>0</v>
      </c>
      <c r="E415">
        <f>precio_reno_porta!D138</f>
        <v>0</v>
      </c>
      <c r="F415" s="68">
        <f>precio_reno_porta!E138</f>
        <v>0</v>
      </c>
      <c r="G415">
        <f>precio_reno_porta!F138</f>
        <v>0</v>
      </c>
      <c r="H415" t="s">
        <v>187</v>
      </c>
      <c r="I415" s="68" t="s">
        <v>195</v>
      </c>
      <c r="J415" s="68">
        <f>precio_reno_porta!H138</f>
        <v>0</v>
      </c>
    </row>
    <row r="416" spans="1:10" x14ac:dyDescent="0.3">
      <c r="A416" t="str">
        <f t="shared" si="6"/>
        <v>0Max Negocios + 39.90CONTADO</v>
      </c>
      <c r="B416">
        <f>precio_reno_porta!A139</f>
        <v>0</v>
      </c>
      <c r="C416">
        <f>precio_reno_porta!B139</f>
        <v>0</v>
      </c>
      <c r="D416">
        <f>precio_reno_porta!C139</f>
        <v>0</v>
      </c>
      <c r="E416">
        <f>precio_reno_porta!D139</f>
        <v>0</v>
      </c>
      <c r="F416" s="68">
        <f>precio_reno_porta!E139</f>
        <v>0</v>
      </c>
      <c r="G416">
        <f>precio_reno_porta!F139</f>
        <v>0</v>
      </c>
      <c r="H416" t="s">
        <v>187</v>
      </c>
      <c r="I416" s="68" t="s">
        <v>195</v>
      </c>
      <c r="J416" s="68">
        <f>precio_reno_porta!H139</f>
        <v>0</v>
      </c>
    </row>
    <row r="417" spans="1:10" x14ac:dyDescent="0.3">
      <c r="A417" t="str">
        <f t="shared" si="6"/>
        <v>0Max Negocios + 39.90CONTADO</v>
      </c>
      <c r="B417">
        <f>precio_reno_porta!A140</f>
        <v>0</v>
      </c>
      <c r="C417">
        <f>precio_reno_porta!B140</f>
        <v>0</v>
      </c>
      <c r="D417">
        <f>precio_reno_porta!C140</f>
        <v>0</v>
      </c>
      <c r="E417">
        <f>precio_reno_porta!D140</f>
        <v>0</v>
      </c>
      <c r="F417" s="68">
        <f>precio_reno_porta!E140</f>
        <v>0</v>
      </c>
      <c r="G417">
        <f>precio_reno_porta!F140</f>
        <v>0</v>
      </c>
      <c r="H417" t="s">
        <v>187</v>
      </c>
      <c r="I417" s="68" t="s">
        <v>195</v>
      </c>
      <c r="J417" s="68">
        <f>precio_reno_porta!H140</f>
        <v>0</v>
      </c>
    </row>
    <row r="418" spans="1:10" x14ac:dyDescent="0.3">
      <c r="A418" t="str">
        <f t="shared" si="6"/>
        <v>0Max Negocios + 39.90CONTADO</v>
      </c>
      <c r="B418">
        <f>precio_reno_porta!A141</f>
        <v>0</v>
      </c>
      <c r="C418">
        <f>precio_reno_porta!B141</f>
        <v>0</v>
      </c>
      <c r="D418">
        <f>precio_reno_porta!C141</f>
        <v>0</v>
      </c>
      <c r="E418">
        <f>precio_reno_porta!D141</f>
        <v>0</v>
      </c>
      <c r="F418" s="68">
        <f>precio_reno_porta!E141</f>
        <v>0</v>
      </c>
      <c r="G418">
        <f>precio_reno_porta!F141</f>
        <v>0</v>
      </c>
      <c r="H418" t="s">
        <v>187</v>
      </c>
      <c r="I418" s="68" t="s">
        <v>195</v>
      </c>
      <c r="J418" s="68">
        <f>precio_reno_porta!H141</f>
        <v>0</v>
      </c>
    </row>
    <row r="419" spans="1:10" x14ac:dyDescent="0.3">
      <c r="A419" t="str">
        <f t="shared" si="6"/>
        <v>0Max Negocios + 39.90CONTADO</v>
      </c>
      <c r="B419">
        <f>precio_reno_porta!A142</f>
        <v>0</v>
      </c>
      <c r="C419">
        <f>precio_reno_porta!B142</f>
        <v>0</v>
      </c>
      <c r="D419">
        <f>precio_reno_porta!C142</f>
        <v>0</v>
      </c>
      <c r="E419">
        <f>precio_reno_porta!D142</f>
        <v>0</v>
      </c>
      <c r="F419" s="68">
        <f>precio_reno_porta!E142</f>
        <v>0</v>
      </c>
      <c r="G419">
        <f>precio_reno_porta!F142</f>
        <v>0</v>
      </c>
      <c r="H419" t="s">
        <v>187</v>
      </c>
      <c r="I419" s="68" t="s">
        <v>195</v>
      </c>
      <c r="J419" s="68">
        <f>precio_reno_porta!H142</f>
        <v>0</v>
      </c>
    </row>
    <row r="420" spans="1:10" x14ac:dyDescent="0.3">
      <c r="A420" t="str">
        <f t="shared" si="6"/>
        <v>0Max Negocios + 39.90CONTADO</v>
      </c>
      <c r="B420">
        <f>precio_reno_porta!A143</f>
        <v>0</v>
      </c>
      <c r="C420">
        <f>precio_reno_porta!B143</f>
        <v>0</v>
      </c>
      <c r="D420">
        <f>precio_reno_porta!C143</f>
        <v>0</v>
      </c>
      <c r="E420">
        <f>precio_reno_porta!D143</f>
        <v>0</v>
      </c>
      <c r="F420" s="68">
        <f>precio_reno_porta!E143</f>
        <v>0</v>
      </c>
      <c r="G420">
        <f>precio_reno_porta!F143</f>
        <v>0</v>
      </c>
      <c r="H420" t="s">
        <v>187</v>
      </c>
      <c r="I420" s="68" t="s">
        <v>195</v>
      </c>
      <c r="J420" s="68">
        <f>precio_reno_porta!H143</f>
        <v>0</v>
      </c>
    </row>
    <row r="421" spans="1:10" x14ac:dyDescent="0.3">
      <c r="A421" t="str">
        <f t="shared" si="6"/>
        <v>0Max Negocios + 39.90CONTADO</v>
      </c>
      <c r="B421">
        <f>precio_reno_porta!A144</f>
        <v>0</v>
      </c>
      <c r="C421">
        <f>precio_reno_porta!B144</f>
        <v>0</v>
      </c>
      <c r="D421">
        <f>precio_reno_porta!C144</f>
        <v>0</v>
      </c>
      <c r="E421">
        <f>precio_reno_porta!D144</f>
        <v>0</v>
      </c>
      <c r="F421" s="68">
        <f>precio_reno_porta!E144</f>
        <v>0</v>
      </c>
      <c r="G421">
        <f>precio_reno_porta!F144</f>
        <v>0</v>
      </c>
      <c r="H421" t="s">
        <v>187</v>
      </c>
      <c r="I421" s="68" t="s">
        <v>195</v>
      </c>
      <c r="J421" s="68">
        <f>precio_reno_porta!H144</f>
        <v>0</v>
      </c>
    </row>
    <row r="422" spans="1:10" x14ac:dyDescent="0.3">
      <c r="A422" t="str">
        <f t="shared" si="6"/>
        <v>0Max Negocios + 39.90CONTADO</v>
      </c>
      <c r="B422">
        <f>precio_reno_porta!A145</f>
        <v>0</v>
      </c>
      <c r="C422">
        <f>precio_reno_porta!B145</f>
        <v>0</v>
      </c>
      <c r="D422">
        <f>precio_reno_porta!C145</f>
        <v>0</v>
      </c>
      <c r="E422">
        <f>precio_reno_porta!D145</f>
        <v>0</v>
      </c>
      <c r="F422" s="68">
        <f>precio_reno_porta!E145</f>
        <v>0</v>
      </c>
      <c r="G422">
        <f>precio_reno_porta!F145</f>
        <v>0</v>
      </c>
      <c r="H422" t="s">
        <v>187</v>
      </c>
      <c r="I422" s="68" t="s">
        <v>195</v>
      </c>
      <c r="J422" s="68">
        <f>precio_reno_porta!H145</f>
        <v>0</v>
      </c>
    </row>
    <row r="423" spans="1:10" x14ac:dyDescent="0.3">
      <c r="A423" t="str">
        <f t="shared" si="6"/>
        <v>0Max Negocios + 39.90CONTADO</v>
      </c>
      <c r="B423">
        <f>precio_reno_porta!A146</f>
        <v>0</v>
      </c>
      <c r="C423">
        <f>precio_reno_porta!B146</f>
        <v>0</v>
      </c>
      <c r="D423">
        <f>precio_reno_porta!C146</f>
        <v>0</v>
      </c>
      <c r="E423">
        <f>precio_reno_porta!D146</f>
        <v>0</v>
      </c>
      <c r="F423" s="68">
        <f>precio_reno_porta!E146</f>
        <v>0</v>
      </c>
      <c r="G423">
        <f>precio_reno_porta!F146</f>
        <v>0</v>
      </c>
      <c r="H423" t="s">
        <v>187</v>
      </c>
      <c r="I423" s="68" t="s">
        <v>195</v>
      </c>
      <c r="J423" s="68">
        <f>precio_reno_porta!H146</f>
        <v>0</v>
      </c>
    </row>
    <row r="424" spans="1:10" x14ac:dyDescent="0.3">
      <c r="A424" t="str">
        <f t="shared" si="6"/>
        <v>0Max Negocios + 39.90CONTADO</v>
      </c>
      <c r="B424">
        <f>precio_reno_porta!A147</f>
        <v>0</v>
      </c>
      <c r="C424">
        <f>precio_reno_porta!B147</f>
        <v>0</v>
      </c>
      <c r="D424">
        <f>precio_reno_porta!C147</f>
        <v>0</v>
      </c>
      <c r="E424">
        <f>precio_reno_porta!D147</f>
        <v>0</v>
      </c>
      <c r="F424" s="68">
        <f>precio_reno_porta!E147</f>
        <v>0</v>
      </c>
      <c r="G424">
        <f>precio_reno_porta!F147</f>
        <v>0</v>
      </c>
      <c r="H424" t="s">
        <v>187</v>
      </c>
      <c r="I424" s="68" t="s">
        <v>195</v>
      </c>
      <c r="J424" s="68">
        <f>precio_reno_porta!H147</f>
        <v>0</v>
      </c>
    </row>
    <row r="425" spans="1:10" x14ac:dyDescent="0.3">
      <c r="A425" t="str">
        <f t="shared" si="6"/>
        <v>0Max Negocios + 39.90CONTADO</v>
      </c>
      <c r="B425">
        <f>precio_reno_porta!A148</f>
        <v>0</v>
      </c>
      <c r="C425">
        <f>precio_reno_porta!B148</f>
        <v>0</v>
      </c>
      <c r="D425">
        <f>precio_reno_porta!C148</f>
        <v>0</v>
      </c>
      <c r="E425">
        <f>precio_reno_porta!D148</f>
        <v>0</v>
      </c>
      <c r="F425" s="68">
        <f>precio_reno_porta!E148</f>
        <v>0</v>
      </c>
      <c r="G425">
        <f>precio_reno_porta!F148</f>
        <v>0</v>
      </c>
      <c r="H425" t="s">
        <v>187</v>
      </c>
      <c r="I425" s="68" t="s">
        <v>195</v>
      </c>
      <c r="J425" s="68">
        <f>precio_reno_porta!H148</f>
        <v>0</v>
      </c>
    </row>
    <row r="426" spans="1:10" x14ac:dyDescent="0.3">
      <c r="A426" t="str">
        <f t="shared" si="6"/>
        <v>0Max Negocios + 39.90CONTADO</v>
      </c>
      <c r="B426">
        <f>precio_reno_porta!A149</f>
        <v>0</v>
      </c>
      <c r="C426">
        <f>precio_reno_porta!B149</f>
        <v>0</v>
      </c>
      <c r="D426">
        <f>precio_reno_porta!C149</f>
        <v>0</v>
      </c>
      <c r="E426">
        <f>precio_reno_porta!D149</f>
        <v>0</v>
      </c>
      <c r="F426" s="68">
        <f>precio_reno_porta!E149</f>
        <v>0</v>
      </c>
      <c r="G426">
        <f>precio_reno_porta!F149</f>
        <v>0</v>
      </c>
      <c r="H426" t="s">
        <v>187</v>
      </c>
      <c r="I426" s="68" t="s">
        <v>195</v>
      </c>
      <c r="J426" s="68">
        <f>precio_reno_porta!H149</f>
        <v>0</v>
      </c>
    </row>
    <row r="427" spans="1:10" x14ac:dyDescent="0.3">
      <c r="A427" t="str">
        <f t="shared" si="6"/>
        <v>0Max Negocios + 39.90CONTADO</v>
      </c>
      <c r="B427">
        <f>precio_reno_porta!A150</f>
        <v>0</v>
      </c>
      <c r="C427">
        <f>precio_reno_porta!B150</f>
        <v>0</v>
      </c>
      <c r="D427">
        <f>precio_reno_porta!C150</f>
        <v>0</v>
      </c>
      <c r="E427">
        <f>precio_reno_porta!D150</f>
        <v>0</v>
      </c>
      <c r="F427" s="68">
        <f>precio_reno_porta!E150</f>
        <v>0</v>
      </c>
      <c r="G427">
        <f>precio_reno_porta!F150</f>
        <v>0</v>
      </c>
      <c r="H427" t="s">
        <v>187</v>
      </c>
      <c r="I427" s="68" t="s">
        <v>195</v>
      </c>
      <c r="J427" s="68">
        <f>precio_reno_porta!H150</f>
        <v>0</v>
      </c>
    </row>
    <row r="428" spans="1:10" x14ac:dyDescent="0.3">
      <c r="A428" t="str">
        <f t="shared" si="6"/>
        <v>0Max Negocios + 39.90CONTADO</v>
      </c>
      <c r="B428">
        <f>precio_reno_porta!A151</f>
        <v>0</v>
      </c>
      <c r="C428">
        <f>precio_reno_porta!B151</f>
        <v>0</v>
      </c>
      <c r="D428">
        <f>precio_reno_porta!C151</f>
        <v>0</v>
      </c>
      <c r="E428">
        <f>precio_reno_porta!D151</f>
        <v>0</v>
      </c>
      <c r="F428" s="68">
        <f>precio_reno_porta!E151</f>
        <v>0</v>
      </c>
      <c r="G428">
        <f>precio_reno_porta!F151</f>
        <v>0</v>
      </c>
      <c r="H428" t="s">
        <v>187</v>
      </c>
      <c r="I428" s="68" t="s">
        <v>195</v>
      </c>
      <c r="J428" s="68">
        <f>precio_reno_porta!H151</f>
        <v>0</v>
      </c>
    </row>
    <row r="429" spans="1:10" x14ac:dyDescent="0.3">
      <c r="A429" t="str">
        <f t="shared" si="6"/>
        <v>0Max Negocios + 39.90CONTADO</v>
      </c>
      <c r="B429">
        <f>precio_reno_porta!A152</f>
        <v>0</v>
      </c>
      <c r="C429">
        <f>precio_reno_porta!B152</f>
        <v>0</v>
      </c>
      <c r="D429">
        <f>precio_reno_porta!C152</f>
        <v>0</v>
      </c>
      <c r="E429">
        <f>precio_reno_porta!D152</f>
        <v>0</v>
      </c>
      <c r="F429" s="68">
        <f>precio_reno_porta!E152</f>
        <v>0</v>
      </c>
      <c r="G429">
        <f>precio_reno_porta!F152</f>
        <v>0</v>
      </c>
      <c r="H429" t="s">
        <v>187</v>
      </c>
      <c r="I429" s="68" t="s">
        <v>195</v>
      </c>
      <c r="J429" s="68">
        <f>precio_reno_porta!H152</f>
        <v>0</v>
      </c>
    </row>
    <row r="430" spans="1:10" x14ac:dyDescent="0.3">
      <c r="A430" t="str">
        <f t="shared" si="6"/>
        <v>0Max Negocios + 39.90CONTADO</v>
      </c>
      <c r="B430">
        <f>precio_reno_porta!A153</f>
        <v>0</v>
      </c>
      <c r="C430">
        <f>precio_reno_porta!B153</f>
        <v>0</v>
      </c>
      <c r="D430">
        <f>precio_reno_porta!C153</f>
        <v>0</v>
      </c>
      <c r="E430">
        <f>precio_reno_porta!D153</f>
        <v>0</v>
      </c>
      <c r="F430" s="68">
        <f>precio_reno_porta!E153</f>
        <v>0</v>
      </c>
      <c r="G430">
        <f>precio_reno_porta!F153</f>
        <v>0</v>
      </c>
      <c r="H430" t="s">
        <v>187</v>
      </c>
      <c r="I430" s="68" t="s">
        <v>195</v>
      </c>
      <c r="J430" s="68">
        <f>precio_reno_porta!H153</f>
        <v>0</v>
      </c>
    </row>
    <row r="431" spans="1:10" x14ac:dyDescent="0.3">
      <c r="A431" t="str">
        <f t="shared" si="6"/>
        <v>0Max Negocios + 39.90CONTADO</v>
      </c>
      <c r="B431">
        <f>precio_reno_porta!A154</f>
        <v>0</v>
      </c>
      <c r="C431">
        <f>precio_reno_porta!B154</f>
        <v>0</v>
      </c>
      <c r="D431">
        <f>precio_reno_porta!C154</f>
        <v>0</v>
      </c>
      <c r="E431">
        <f>precio_reno_porta!D154</f>
        <v>0</v>
      </c>
      <c r="F431" s="68">
        <f>precio_reno_porta!E154</f>
        <v>0</v>
      </c>
      <c r="G431">
        <f>precio_reno_porta!F154</f>
        <v>0</v>
      </c>
      <c r="H431" t="s">
        <v>187</v>
      </c>
      <c r="I431" s="68" t="s">
        <v>195</v>
      </c>
      <c r="J431" s="68">
        <f>precio_reno_porta!H154</f>
        <v>0</v>
      </c>
    </row>
    <row r="432" spans="1:10" x14ac:dyDescent="0.3">
      <c r="A432" t="str">
        <f t="shared" si="6"/>
        <v>0Max Negocios + 39.90CONTADO</v>
      </c>
      <c r="B432">
        <f>precio_reno_porta!A155</f>
        <v>0</v>
      </c>
      <c r="C432">
        <f>precio_reno_porta!B155</f>
        <v>0</v>
      </c>
      <c r="D432">
        <f>precio_reno_porta!C155</f>
        <v>0</v>
      </c>
      <c r="E432">
        <f>precio_reno_porta!D155</f>
        <v>0</v>
      </c>
      <c r="F432" s="68">
        <f>precio_reno_porta!E155</f>
        <v>0</v>
      </c>
      <c r="G432">
        <f>precio_reno_porta!F155</f>
        <v>0</v>
      </c>
      <c r="H432" t="s">
        <v>187</v>
      </c>
      <c r="I432" s="68" t="s">
        <v>195</v>
      </c>
      <c r="J432" s="68">
        <f>precio_reno_porta!H155</f>
        <v>0</v>
      </c>
    </row>
    <row r="433" spans="1:10" x14ac:dyDescent="0.3">
      <c r="A433" t="str">
        <f t="shared" si="6"/>
        <v>0Max Negocios + 39.90CONTADO</v>
      </c>
      <c r="B433">
        <f>precio_reno_porta!A156</f>
        <v>0</v>
      </c>
      <c r="C433">
        <f>precio_reno_porta!B156</f>
        <v>0</v>
      </c>
      <c r="D433">
        <f>precio_reno_porta!C156</f>
        <v>0</v>
      </c>
      <c r="E433">
        <f>precio_reno_porta!D156</f>
        <v>0</v>
      </c>
      <c r="F433" s="68">
        <f>precio_reno_porta!E156</f>
        <v>0</v>
      </c>
      <c r="G433">
        <f>precio_reno_porta!F156</f>
        <v>0</v>
      </c>
      <c r="H433" t="s">
        <v>187</v>
      </c>
      <c r="I433" s="68" t="s">
        <v>195</v>
      </c>
      <c r="J433" s="68">
        <f>precio_reno_porta!H156</f>
        <v>0</v>
      </c>
    </row>
    <row r="434" spans="1:10" x14ac:dyDescent="0.3">
      <c r="A434" t="str">
        <f t="shared" si="6"/>
        <v>0Max Negocios + 39.90CONTADO</v>
      </c>
      <c r="B434">
        <f>precio_reno_porta!A157</f>
        <v>0</v>
      </c>
      <c r="C434">
        <f>precio_reno_porta!B157</f>
        <v>0</v>
      </c>
      <c r="D434">
        <f>precio_reno_porta!C157</f>
        <v>0</v>
      </c>
      <c r="E434">
        <f>precio_reno_porta!D157</f>
        <v>0</v>
      </c>
      <c r="F434" s="68">
        <f>precio_reno_porta!E157</f>
        <v>0</v>
      </c>
      <c r="G434">
        <f>precio_reno_porta!F157</f>
        <v>0</v>
      </c>
      <c r="H434" t="s">
        <v>187</v>
      </c>
      <c r="I434" s="68" t="s">
        <v>195</v>
      </c>
      <c r="J434" s="68">
        <f>precio_reno_porta!H157</f>
        <v>0</v>
      </c>
    </row>
    <row r="435" spans="1:10" x14ac:dyDescent="0.3">
      <c r="A435" t="str">
        <f t="shared" si="6"/>
        <v>0Max Negocios + 39.90CONTADO</v>
      </c>
      <c r="B435">
        <f>precio_reno_porta!A158</f>
        <v>0</v>
      </c>
      <c r="C435">
        <f>precio_reno_porta!B158</f>
        <v>0</v>
      </c>
      <c r="D435">
        <f>precio_reno_porta!C158</f>
        <v>0</v>
      </c>
      <c r="E435">
        <f>precio_reno_porta!D158</f>
        <v>0</v>
      </c>
      <c r="F435" s="68">
        <f>precio_reno_porta!E158</f>
        <v>0</v>
      </c>
      <c r="G435">
        <f>precio_reno_porta!F158</f>
        <v>0</v>
      </c>
      <c r="H435" t="s">
        <v>187</v>
      </c>
      <c r="I435" s="68" t="s">
        <v>195</v>
      </c>
      <c r="J435" s="68">
        <f>precio_reno_porta!H158</f>
        <v>0</v>
      </c>
    </row>
    <row r="436" spans="1:10" x14ac:dyDescent="0.3">
      <c r="A436" t="str">
        <f t="shared" si="6"/>
        <v>0Max Negocios + 39.90CONTADO</v>
      </c>
      <c r="B436">
        <f>precio_reno_porta!A159</f>
        <v>0</v>
      </c>
      <c r="C436">
        <f>precio_reno_porta!B159</f>
        <v>0</v>
      </c>
      <c r="D436">
        <f>precio_reno_porta!C159</f>
        <v>0</v>
      </c>
      <c r="E436">
        <f>precio_reno_porta!D159</f>
        <v>0</v>
      </c>
      <c r="F436" s="68">
        <f>precio_reno_porta!E159</f>
        <v>0</v>
      </c>
      <c r="G436">
        <f>precio_reno_porta!F159</f>
        <v>0</v>
      </c>
      <c r="H436" t="s">
        <v>187</v>
      </c>
      <c r="I436" s="68" t="s">
        <v>195</v>
      </c>
      <c r="J436" s="68">
        <f>precio_reno_porta!H159</f>
        <v>0</v>
      </c>
    </row>
    <row r="437" spans="1:10" x14ac:dyDescent="0.3">
      <c r="A437" t="str">
        <f t="shared" si="6"/>
        <v>0Max Negocios + 39.90CONTADO</v>
      </c>
      <c r="B437">
        <f>precio_reno_porta!A160</f>
        <v>0</v>
      </c>
      <c r="C437">
        <f>precio_reno_porta!B160</f>
        <v>0</v>
      </c>
      <c r="D437">
        <f>precio_reno_porta!C160</f>
        <v>0</v>
      </c>
      <c r="E437">
        <f>precio_reno_porta!D160</f>
        <v>0</v>
      </c>
      <c r="F437" s="68">
        <f>precio_reno_porta!E160</f>
        <v>0</v>
      </c>
      <c r="G437">
        <f>precio_reno_porta!F160</f>
        <v>0</v>
      </c>
      <c r="H437" t="s">
        <v>187</v>
      </c>
      <c r="I437" s="68" t="s">
        <v>195</v>
      </c>
      <c r="J437" s="68">
        <f>precio_reno_porta!H160</f>
        <v>0</v>
      </c>
    </row>
    <row r="438" spans="1:10" x14ac:dyDescent="0.3">
      <c r="A438" t="str">
        <f t="shared" si="6"/>
        <v>0Max Negocios + 39.90CONTADO</v>
      </c>
      <c r="B438">
        <f>precio_reno_porta!A161</f>
        <v>0</v>
      </c>
      <c r="C438">
        <f>precio_reno_porta!B161</f>
        <v>0</v>
      </c>
      <c r="D438">
        <f>precio_reno_porta!C161</f>
        <v>0</v>
      </c>
      <c r="E438">
        <f>precio_reno_porta!D161</f>
        <v>0</v>
      </c>
      <c r="F438" s="68">
        <f>precio_reno_porta!E161</f>
        <v>0</v>
      </c>
      <c r="G438">
        <f>precio_reno_porta!F161</f>
        <v>0</v>
      </c>
      <c r="H438" t="s">
        <v>187</v>
      </c>
      <c r="I438" s="68" t="s">
        <v>195</v>
      </c>
      <c r="J438" s="68">
        <f>precio_reno_porta!H161</f>
        <v>0</v>
      </c>
    </row>
    <row r="439" spans="1:10" x14ac:dyDescent="0.3">
      <c r="A439" t="str">
        <f t="shared" si="6"/>
        <v>0Max Negocios + 39.90CONTADO</v>
      </c>
      <c r="B439">
        <f>precio_reno_porta!A162</f>
        <v>0</v>
      </c>
      <c r="C439">
        <f>precio_reno_porta!B162</f>
        <v>0</v>
      </c>
      <c r="D439">
        <f>precio_reno_porta!C162</f>
        <v>0</v>
      </c>
      <c r="E439">
        <f>precio_reno_porta!D162</f>
        <v>0</v>
      </c>
      <c r="F439" s="68">
        <f>precio_reno_porta!E162</f>
        <v>0</v>
      </c>
      <c r="G439">
        <f>precio_reno_porta!F162</f>
        <v>0</v>
      </c>
      <c r="H439" t="s">
        <v>187</v>
      </c>
      <c r="I439" s="68" t="s">
        <v>195</v>
      </c>
      <c r="J439" s="68">
        <f>precio_reno_porta!H162</f>
        <v>0</v>
      </c>
    </row>
    <row r="440" spans="1:10" x14ac:dyDescent="0.3">
      <c r="A440" t="str">
        <f t="shared" si="6"/>
        <v>0Max Negocios + 39.90CONTADO</v>
      </c>
      <c r="B440">
        <f>precio_reno_porta!A163</f>
        <v>0</v>
      </c>
      <c r="C440">
        <f>precio_reno_porta!B163</f>
        <v>0</v>
      </c>
      <c r="D440">
        <f>precio_reno_porta!C163</f>
        <v>0</v>
      </c>
      <c r="E440">
        <f>precio_reno_porta!D163</f>
        <v>0</v>
      </c>
      <c r="F440" s="68">
        <f>precio_reno_porta!E163</f>
        <v>0</v>
      </c>
      <c r="G440">
        <f>precio_reno_porta!F163</f>
        <v>0</v>
      </c>
      <c r="H440" t="s">
        <v>187</v>
      </c>
      <c r="I440" s="68" t="s">
        <v>195</v>
      </c>
      <c r="J440" s="68">
        <f>precio_reno_porta!H163</f>
        <v>0</v>
      </c>
    </row>
    <row r="441" spans="1:10" x14ac:dyDescent="0.3">
      <c r="A441" t="str">
        <f t="shared" si="6"/>
        <v>0Max Negocios + 39.90CONTADO</v>
      </c>
      <c r="B441">
        <f>precio_reno_porta!A164</f>
        <v>0</v>
      </c>
      <c r="C441">
        <f>precio_reno_porta!B164</f>
        <v>0</v>
      </c>
      <c r="D441">
        <f>precio_reno_porta!C164</f>
        <v>0</v>
      </c>
      <c r="E441">
        <f>precio_reno_porta!D164</f>
        <v>0</v>
      </c>
      <c r="F441" s="68">
        <f>precio_reno_porta!E164</f>
        <v>0</v>
      </c>
      <c r="G441">
        <f>precio_reno_porta!F164</f>
        <v>0</v>
      </c>
      <c r="H441" t="s">
        <v>187</v>
      </c>
      <c r="I441" s="68" t="s">
        <v>195</v>
      </c>
      <c r="J441" s="68">
        <f>precio_reno_porta!H164</f>
        <v>0</v>
      </c>
    </row>
    <row r="442" spans="1:10" x14ac:dyDescent="0.3">
      <c r="A442" t="str">
        <f t="shared" si="6"/>
        <v>0Max Negocios + 39.90CONTADO</v>
      </c>
      <c r="B442">
        <f>precio_reno_porta!A165</f>
        <v>0</v>
      </c>
      <c r="C442">
        <f>precio_reno_porta!B165</f>
        <v>0</v>
      </c>
      <c r="D442">
        <f>precio_reno_porta!C165</f>
        <v>0</v>
      </c>
      <c r="E442">
        <f>precio_reno_porta!D165</f>
        <v>0</v>
      </c>
      <c r="F442" s="68">
        <f>precio_reno_porta!E165</f>
        <v>0</v>
      </c>
      <c r="G442">
        <f>precio_reno_porta!F165</f>
        <v>0</v>
      </c>
      <c r="H442" t="s">
        <v>187</v>
      </c>
      <c r="I442" s="68" t="s">
        <v>195</v>
      </c>
      <c r="J442" s="68">
        <f>precio_reno_porta!H165</f>
        <v>0</v>
      </c>
    </row>
    <row r="443" spans="1:10" x14ac:dyDescent="0.3">
      <c r="A443" t="str">
        <f t="shared" si="6"/>
        <v>0Max Negocios + 39.90CONTADO</v>
      </c>
      <c r="B443">
        <f>precio_reno_porta!A166</f>
        <v>0</v>
      </c>
      <c r="C443">
        <f>precio_reno_porta!B166</f>
        <v>0</v>
      </c>
      <c r="D443">
        <f>precio_reno_porta!C166</f>
        <v>0</v>
      </c>
      <c r="E443">
        <f>precio_reno_porta!D166</f>
        <v>0</v>
      </c>
      <c r="F443" s="68">
        <f>precio_reno_porta!E166</f>
        <v>0</v>
      </c>
      <c r="G443">
        <f>precio_reno_porta!F166</f>
        <v>0</v>
      </c>
      <c r="H443" t="s">
        <v>187</v>
      </c>
      <c r="I443" s="68" t="s">
        <v>195</v>
      </c>
      <c r="J443" s="68">
        <f>precio_reno_porta!H166</f>
        <v>0</v>
      </c>
    </row>
    <row r="444" spans="1:10" x14ac:dyDescent="0.3">
      <c r="A444" t="str">
        <f t="shared" si="6"/>
        <v>0Max Negocios + 39.90CONTADO</v>
      </c>
      <c r="B444">
        <f>precio_reno_porta!A167</f>
        <v>0</v>
      </c>
      <c r="C444">
        <f>precio_reno_porta!B167</f>
        <v>0</v>
      </c>
      <c r="D444">
        <f>precio_reno_porta!C167</f>
        <v>0</v>
      </c>
      <c r="E444">
        <f>precio_reno_porta!D167</f>
        <v>0</v>
      </c>
      <c r="F444" s="68">
        <f>precio_reno_porta!E167</f>
        <v>0</v>
      </c>
      <c r="G444">
        <f>precio_reno_porta!F167</f>
        <v>0</v>
      </c>
      <c r="H444" t="s">
        <v>187</v>
      </c>
      <c r="I444" s="68" t="s">
        <v>195</v>
      </c>
      <c r="J444" s="68">
        <f>precio_reno_porta!H167</f>
        <v>0</v>
      </c>
    </row>
    <row r="445" spans="1:10" x14ac:dyDescent="0.3">
      <c r="A445" t="str">
        <f t="shared" si="6"/>
        <v>0Max Negocios + 39.90CONTADO</v>
      </c>
      <c r="B445">
        <f>precio_reno_porta!A168</f>
        <v>0</v>
      </c>
      <c r="C445">
        <f>precio_reno_porta!B168</f>
        <v>0</v>
      </c>
      <c r="D445">
        <f>precio_reno_porta!C168</f>
        <v>0</v>
      </c>
      <c r="E445">
        <f>precio_reno_porta!D168</f>
        <v>0</v>
      </c>
      <c r="F445" s="68">
        <f>precio_reno_porta!E168</f>
        <v>0</v>
      </c>
      <c r="G445">
        <f>precio_reno_porta!F168</f>
        <v>0</v>
      </c>
      <c r="H445" t="s">
        <v>187</v>
      </c>
      <c r="I445" s="68" t="s">
        <v>195</v>
      </c>
      <c r="J445" s="68">
        <f>precio_reno_porta!H168</f>
        <v>0</v>
      </c>
    </row>
    <row r="446" spans="1:10" x14ac:dyDescent="0.3">
      <c r="A446" t="str">
        <f t="shared" si="6"/>
        <v>0Max Negocios + 39.90CONTADO</v>
      </c>
      <c r="B446">
        <f>precio_reno_porta!A169</f>
        <v>0</v>
      </c>
      <c r="C446">
        <f>precio_reno_porta!B169</f>
        <v>0</v>
      </c>
      <c r="D446">
        <f>precio_reno_porta!C169</f>
        <v>0</v>
      </c>
      <c r="E446">
        <f>precio_reno_porta!D169</f>
        <v>0</v>
      </c>
      <c r="F446" s="68">
        <f>precio_reno_porta!E169</f>
        <v>0</v>
      </c>
      <c r="G446">
        <f>precio_reno_porta!F169</f>
        <v>0</v>
      </c>
      <c r="H446" t="s">
        <v>187</v>
      </c>
      <c r="I446" s="68" t="s">
        <v>195</v>
      </c>
      <c r="J446" s="68">
        <f>precio_reno_porta!H169</f>
        <v>0</v>
      </c>
    </row>
    <row r="447" spans="1:10" x14ac:dyDescent="0.3">
      <c r="A447" t="str">
        <f t="shared" si="6"/>
        <v>0Max Negocios + 39.90CONTADO</v>
      </c>
      <c r="B447">
        <f>precio_reno_porta!A170</f>
        <v>0</v>
      </c>
      <c r="C447">
        <f>precio_reno_porta!B170</f>
        <v>0</v>
      </c>
      <c r="D447">
        <f>precio_reno_porta!C170</f>
        <v>0</v>
      </c>
      <c r="E447">
        <f>precio_reno_porta!D170</f>
        <v>0</v>
      </c>
      <c r="F447" s="68">
        <f>precio_reno_porta!E170</f>
        <v>0</v>
      </c>
      <c r="G447">
        <f>precio_reno_porta!F170</f>
        <v>0</v>
      </c>
      <c r="H447" t="s">
        <v>187</v>
      </c>
      <c r="I447" s="68" t="s">
        <v>195</v>
      </c>
      <c r="J447" s="68">
        <f>precio_reno_porta!H170</f>
        <v>0</v>
      </c>
    </row>
    <row r="448" spans="1:10" x14ac:dyDescent="0.3">
      <c r="A448" t="str">
        <f t="shared" si="6"/>
        <v>0Max Negocios + 39.90CONTADO</v>
      </c>
      <c r="B448">
        <f>precio_reno_porta!A171</f>
        <v>0</v>
      </c>
      <c r="C448">
        <f>precio_reno_porta!B171</f>
        <v>0</v>
      </c>
      <c r="D448">
        <f>precio_reno_porta!C171</f>
        <v>0</v>
      </c>
      <c r="E448">
        <f>precio_reno_porta!D171</f>
        <v>0</v>
      </c>
      <c r="F448" s="68">
        <f>precio_reno_porta!E171</f>
        <v>0</v>
      </c>
      <c r="G448">
        <f>precio_reno_porta!F171</f>
        <v>0</v>
      </c>
      <c r="H448" t="s">
        <v>187</v>
      </c>
      <c r="I448" s="68" t="s">
        <v>195</v>
      </c>
      <c r="J448" s="68">
        <f>precio_reno_porta!H171</f>
        <v>0</v>
      </c>
    </row>
    <row r="449" spans="1:10" x14ac:dyDescent="0.3">
      <c r="A449" t="str">
        <f t="shared" si="6"/>
        <v>0Max Negocios + 39.90CONTADO</v>
      </c>
      <c r="B449">
        <f>precio_reno_porta!A172</f>
        <v>0</v>
      </c>
      <c r="C449">
        <f>precio_reno_porta!B172</f>
        <v>0</v>
      </c>
      <c r="D449">
        <f>precio_reno_porta!C172</f>
        <v>0</v>
      </c>
      <c r="E449">
        <f>precio_reno_porta!D172</f>
        <v>0</v>
      </c>
      <c r="F449" s="68">
        <f>precio_reno_porta!E172</f>
        <v>0</v>
      </c>
      <c r="G449">
        <f>precio_reno_porta!F172</f>
        <v>0</v>
      </c>
      <c r="H449" t="s">
        <v>187</v>
      </c>
      <c r="I449" s="68" t="s">
        <v>195</v>
      </c>
      <c r="J449" s="68">
        <f>precio_reno_porta!H172</f>
        <v>0</v>
      </c>
    </row>
    <row r="450" spans="1:10" x14ac:dyDescent="0.3">
      <c r="A450" t="str">
        <f t="shared" si="6"/>
        <v>0Max Negocios + 39.90CONTADO</v>
      </c>
      <c r="B450">
        <f>precio_reno_porta!A173</f>
        <v>0</v>
      </c>
      <c r="C450">
        <f>precio_reno_porta!B173</f>
        <v>0</v>
      </c>
      <c r="D450">
        <f>precio_reno_porta!C173</f>
        <v>0</v>
      </c>
      <c r="E450">
        <f>precio_reno_porta!D173</f>
        <v>0</v>
      </c>
      <c r="F450" s="68">
        <f>precio_reno_porta!E173</f>
        <v>0</v>
      </c>
      <c r="G450">
        <f>precio_reno_porta!F173</f>
        <v>0</v>
      </c>
      <c r="H450" t="s">
        <v>187</v>
      </c>
      <c r="I450" s="68" t="s">
        <v>195</v>
      </c>
      <c r="J450" s="68">
        <f>precio_reno_porta!H173</f>
        <v>0</v>
      </c>
    </row>
    <row r="451" spans="1:10" x14ac:dyDescent="0.3">
      <c r="A451" t="str">
        <f t="shared" ref="A451:A514" si="7">CONCATENATE(E451,I451,H451)</f>
        <v>0Max Negocios + 39.90CONTADO</v>
      </c>
      <c r="B451">
        <f>precio_reno_porta!A174</f>
        <v>0</v>
      </c>
      <c r="C451">
        <f>precio_reno_porta!B174</f>
        <v>0</v>
      </c>
      <c r="D451">
        <f>precio_reno_porta!C174</f>
        <v>0</v>
      </c>
      <c r="E451">
        <f>precio_reno_porta!D174</f>
        <v>0</v>
      </c>
      <c r="F451" s="68">
        <f>precio_reno_porta!E174</f>
        <v>0</v>
      </c>
      <c r="G451">
        <f>precio_reno_porta!F174</f>
        <v>0</v>
      </c>
      <c r="H451" t="s">
        <v>187</v>
      </c>
      <c r="I451" s="68" t="s">
        <v>195</v>
      </c>
      <c r="J451" s="68">
        <f>precio_reno_porta!H174</f>
        <v>0</v>
      </c>
    </row>
    <row r="452" spans="1:10" x14ac:dyDescent="0.3">
      <c r="A452" t="str">
        <f t="shared" si="7"/>
        <v>0Max Negocios + 39.90CONTADO</v>
      </c>
      <c r="B452">
        <f>precio_reno_porta!A175</f>
        <v>0</v>
      </c>
      <c r="C452">
        <f>precio_reno_porta!B175</f>
        <v>0</v>
      </c>
      <c r="D452">
        <f>precio_reno_porta!C175</f>
        <v>0</v>
      </c>
      <c r="E452">
        <f>precio_reno_porta!D175</f>
        <v>0</v>
      </c>
      <c r="F452" s="68">
        <f>precio_reno_porta!E175</f>
        <v>0</v>
      </c>
      <c r="G452">
        <f>precio_reno_porta!F175</f>
        <v>0</v>
      </c>
      <c r="H452" t="s">
        <v>187</v>
      </c>
      <c r="I452" s="68" t="s">
        <v>195</v>
      </c>
      <c r="J452" s="68">
        <f>precio_reno_porta!H175</f>
        <v>0</v>
      </c>
    </row>
    <row r="453" spans="1:10" x14ac:dyDescent="0.3">
      <c r="A453" t="str">
        <f t="shared" si="7"/>
        <v>0Max Negocios + 39.90CONTADO</v>
      </c>
      <c r="B453">
        <f>precio_reno_porta!A176</f>
        <v>0</v>
      </c>
      <c r="C453">
        <f>precio_reno_porta!B176</f>
        <v>0</v>
      </c>
      <c r="D453">
        <f>precio_reno_porta!C176</f>
        <v>0</v>
      </c>
      <c r="E453">
        <f>precio_reno_porta!D176</f>
        <v>0</v>
      </c>
      <c r="F453" s="68">
        <f>precio_reno_porta!E176</f>
        <v>0</v>
      </c>
      <c r="G453">
        <f>precio_reno_porta!F176</f>
        <v>0</v>
      </c>
      <c r="H453" t="s">
        <v>187</v>
      </c>
      <c r="I453" s="68" t="s">
        <v>195</v>
      </c>
      <c r="J453" s="68">
        <f>precio_reno_porta!H176</f>
        <v>0</v>
      </c>
    </row>
    <row r="454" spans="1:10" x14ac:dyDescent="0.3">
      <c r="A454" t="str">
        <f t="shared" si="7"/>
        <v>0Max Negocios + 39.90CONTADO</v>
      </c>
      <c r="B454">
        <f>precio_reno_porta!A177</f>
        <v>0</v>
      </c>
      <c r="C454">
        <f>precio_reno_porta!B177</f>
        <v>0</v>
      </c>
      <c r="D454">
        <f>precio_reno_porta!C177</f>
        <v>0</v>
      </c>
      <c r="E454">
        <f>precio_reno_porta!D177</f>
        <v>0</v>
      </c>
      <c r="F454" s="68">
        <f>precio_reno_porta!E177</f>
        <v>0</v>
      </c>
      <c r="G454">
        <f>precio_reno_porta!F177</f>
        <v>0</v>
      </c>
      <c r="H454" t="s">
        <v>187</v>
      </c>
      <c r="I454" s="68" t="s">
        <v>195</v>
      </c>
      <c r="J454" s="68">
        <f>precio_reno_porta!H177</f>
        <v>0</v>
      </c>
    </row>
    <row r="455" spans="1:10" x14ac:dyDescent="0.3">
      <c r="A455" t="str">
        <f t="shared" si="7"/>
        <v>0Max Negocios + 39.90CONTADO</v>
      </c>
      <c r="B455">
        <f>precio_reno_porta!A178</f>
        <v>0</v>
      </c>
      <c r="C455">
        <f>precio_reno_porta!B178</f>
        <v>0</v>
      </c>
      <c r="D455">
        <f>precio_reno_porta!C178</f>
        <v>0</v>
      </c>
      <c r="E455">
        <f>precio_reno_porta!D178</f>
        <v>0</v>
      </c>
      <c r="F455" s="68">
        <f>precio_reno_porta!E178</f>
        <v>0</v>
      </c>
      <c r="G455">
        <f>precio_reno_porta!F178</f>
        <v>0</v>
      </c>
      <c r="H455" t="s">
        <v>187</v>
      </c>
      <c r="I455" s="68" t="s">
        <v>195</v>
      </c>
      <c r="J455" s="68">
        <f>precio_reno_porta!H178</f>
        <v>0</v>
      </c>
    </row>
    <row r="456" spans="1:10" x14ac:dyDescent="0.3">
      <c r="A456" t="str">
        <f t="shared" si="7"/>
        <v>0Max Negocios + 39.90CONTADO</v>
      </c>
      <c r="B456">
        <f>precio_reno_porta!A179</f>
        <v>0</v>
      </c>
      <c r="C456">
        <f>precio_reno_porta!B179</f>
        <v>0</v>
      </c>
      <c r="D456">
        <f>precio_reno_porta!C179</f>
        <v>0</v>
      </c>
      <c r="E456">
        <f>precio_reno_porta!D179</f>
        <v>0</v>
      </c>
      <c r="F456" s="68">
        <f>precio_reno_porta!E179</f>
        <v>0</v>
      </c>
      <c r="G456">
        <f>precio_reno_porta!F179</f>
        <v>0</v>
      </c>
      <c r="H456" t="s">
        <v>187</v>
      </c>
      <c r="I456" s="68" t="s">
        <v>195</v>
      </c>
      <c r="J456" s="68">
        <f>precio_reno_porta!H179</f>
        <v>0</v>
      </c>
    </row>
    <row r="457" spans="1:10" x14ac:dyDescent="0.3">
      <c r="A457" t="str">
        <f t="shared" si="7"/>
        <v>0Max Negocios + 39.90CONTADO</v>
      </c>
      <c r="B457">
        <f>precio_reno_porta!A180</f>
        <v>0</v>
      </c>
      <c r="C457">
        <f>precio_reno_porta!B180</f>
        <v>0</v>
      </c>
      <c r="D457">
        <f>precio_reno_porta!C180</f>
        <v>0</v>
      </c>
      <c r="E457">
        <f>precio_reno_porta!D180</f>
        <v>0</v>
      </c>
      <c r="F457" s="68">
        <f>precio_reno_porta!E180</f>
        <v>0</v>
      </c>
      <c r="G457">
        <f>precio_reno_porta!F180</f>
        <v>0</v>
      </c>
      <c r="H457" t="s">
        <v>187</v>
      </c>
      <c r="I457" s="68" t="s">
        <v>195</v>
      </c>
      <c r="J457" s="68">
        <f>precio_reno_porta!H180</f>
        <v>0</v>
      </c>
    </row>
    <row r="458" spans="1:10" x14ac:dyDescent="0.3">
      <c r="A458" t="str">
        <f t="shared" si="7"/>
        <v>0Max Negocios + 39.90CONTADO</v>
      </c>
      <c r="B458">
        <f>precio_reno_porta!A181</f>
        <v>0</v>
      </c>
      <c r="C458">
        <f>precio_reno_porta!B181</f>
        <v>0</v>
      </c>
      <c r="D458">
        <f>precio_reno_porta!C181</f>
        <v>0</v>
      </c>
      <c r="E458">
        <f>precio_reno_porta!D181</f>
        <v>0</v>
      </c>
      <c r="F458" s="68">
        <f>precio_reno_porta!E181</f>
        <v>0</v>
      </c>
      <c r="G458">
        <f>precio_reno_porta!F181</f>
        <v>0</v>
      </c>
      <c r="H458" t="s">
        <v>187</v>
      </c>
      <c r="I458" s="68" t="s">
        <v>195</v>
      </c>
      <c r="J458" s="68">
        <f>precio_reno_porta!H181</f>
        <v>0</v>
      </c>
    </row>
    <row r="459" spans="1:10" x14ac:dyDescent="0.3">
      <c r="A459" t="str">
        <f t="shared" si="7"/>
        <v>0Max Negocios + 39.90CONTADO</v>
      </c>
      <c r="B459">
        <f>precio_reno_porta!A182</f>
        <v>0</v>
      </c>
      <c r="C459">
        <f>precio_reno_porta!B182</f>
        <v>0</v>
      </c>
      <c r="D459">
        <f>precio_reno_porta!C182</f>
        <v>0</v>
      </c>
      <c r="E459">
        <f>precio_reno_porta!D182</f>
        <v>0</v>
      </c>
      <c r="F459" s="68">
        <f>precio_reno_porta!E182</f>
        <v>0</v>
      </c>
      <c r="G459">
        <f>precio_reno_porta!F182</f>
        <v>0</v>
      </c>
      <c r="H459" t="s">
        <v>187</v>
      </c>
      <c r="I459" s="68" t="s">
        <v>195</v>
      </c>
      <c r="J459" s="68">
        <f>precio_reno_porta!H182</f>
        <v>0</v>
      </c>
    </row>
    <row r="460" spans="1:10" x14ac:dyDescent="0.3">
      <c r="A460" t="str">
        <f t="shared" si="7"/>
        <v>0Max Negocios + 39.90CONTADO</v>
      </c>
      <c r="B460">
        <f>precio_reno_porta!A183</f>
        <v>0</v>
      </c>
      <c r="C460">
        <f>precio_reno_porta!B183</f>
        <v>0</v>
      </c>
      <c r="D460">
        <f>precio_reno_porta!C183</f>
        <v>0</v>
      </c>
      <c r="E460">
        <f>precio_reno_porta!D183</f>
        <v>0</v>
      </c>
      <c r="F460" s="68">
        <f>precio_reno_porta!E183</f>
        <v>0</v>
      </c>
      <c r="G460">
        <f>precio_reno_porta!F183</f>
        <v>0</v>
      </c>
      <c r="H460" t="s">
        <v>187</v>
      </c>
      <c r="I460" s="68" t="s">
        <v>195</v>
      </c>
      <c r="J460" s="68">
        <f>precio_reno_porta!H183</f>
        <v>0</v>
      </c>
    </row>
    <row r="461" spans="1:10" x14ac:dyDescent="0.3">
      <c r="A461" t="str">
        <f t="shared" si="7"/>
        <v>0Max Negocios + 39.90CONTADO</v>
      </c>
      <c r="B461">
        <f>precio_reno_porta!A184</f>
        <v>0</v>
      </c>
      <c r="C461">
        <f>precio_reno_porta!B184</f>
        <v>0</v>
      </c>
      <c r="D461">
        <f>precio_reno_porta!C184</f>
        <v>0</v>
      </c>
      <c r="E461">
        <f>precio_reno_porta!D184</f>
        <v>0</v>
      </c>
      <c r="F461" s="68">
        <f>precio_reno_porta!E184</f>
        <v>0</v>
      </c>
      <c r="G461">
        <f>precio_reno_porta!F184</f>
        <v>0</v>
      </c>
      <c r="H461" t="s">
        <v>187</v>
      </c>
      <c r="I461" s="68" t="s">
        <v>195</v>
      </c>
      <c r="J461" s="68">
        <f>precio_reno_porta!H184</f>
        <v>0</v>
      </c>
    </row>
    <row r="462" spans="1:10" x14ac:dyDescent="0.3">
      <c r="A462" t="str">
        <f t="shared" si="7"/>
        <v>0Max Negocios + 39.90CONTADO</v>
      </c>
      <c r="B462">
        <f>precio_reno_porta!A185</f>
        <v>0</v>
      </c>
      <c r="C462">
        <f>precio_reno_porta!B185</f>
        <v>0</v>
      </c>
      <c r="D462">
        <f>precio_reno_porta!C185</f>
        <v>0</v>
      </c>
      <c r="E462">
        <f>precio_reno_porta!D185</f>
        <v>0</v>
      </c>
      <c r="F462" s="68">
        <f>precio_reno_porta!E185</f>
        <v>0</v>
      </c>
      <c r="G462">
        <f>precio_reno_porta!F185</f>
        <v>0</v>
      </c>
      <c r="H462" t="s">
        <v>187</v>
      </c>
      <c r="I462" s="68" t="s">
        <v>195</v>
      </c>
      <c r="J462" s="68">
        <f>precio_reno_porta!H185</f>
        <v>0</v>
      </c>
    </row>
    <row r="463" spans="1:10" x14ac:dyDescent="0.3">
      <c r="A463" t="str">
        <f t="shared" si="7"/>
        <v>0Max Negocios + 39.90CONTADO</v>
      </c>
      <c r="B463">
        <f>precio_reno_porta!A186</f>
        <v>0</v>
      </c>
      <c r="C463">
        <f>precio_reno_porta!B186</f>
        <v>0</v>
      </c>
      <c r="D463">
        <f>precio_reno_porta!C186</f>
        <v>0</v>
      </c>
      <c r="E463">
        <f>precio_reno_porta!D186</f>
        <v>0</v>
      </c>
      <c r="F463" s="68">
        <f>precio_reno_porta!E186</f>
        <v>0</v>
      </c>
      <c r="G463">
        <f>precio_reno_porta!F186</f>
        <v>0</v>
      </c>
      <c r="H463" t="s">
        <v>187</v>
      </c>
      <c r="I463" s="68" t="s">
        <v>195</v>
      </c>
      <c r="J463" s="68">
        <f>precio_reno_porta!H186</f>
        <v>0</v>
      </c>
    </row>
    <row r="464" spans="1:10" x14ac:dyDescent="0.3">
      <c r="A464" t="str">
        <f t="shared" si="7"/>
        <v>0Max Negocios + 39.90CONTADO</v>
      </c>
      <c r="B464">
        <f>precio_reno_porta!A187</f>
        <v>0</v>
      </c>
      <c r="C464">
        <f>precio_reno_porta!B187</f>
        <v>0</v>
      </c>
      <c r="D464">
        <f>precio_reno_porta!C187</f>
        <v>0</v>
      </c>
      <c r="E464">
        <f>precio_reno_porta!D187</f>
        <v>0</v>
      </c>
      <c r="F464" s="68">
        <f>precio_reno_porta!E187</f>
        <v>0</v>
      </c>
      <c r="G464">
        <f>precio_reno_porta!F187</f>
        <v>0</v>
      </c>
      <c r="H464" t="s">
        <v>187</v>
      </c>
      <c r="I464" s="68" t="s">
        <v>195</v>
      </c>
      <c r="J464" s="68">
        <f>precio_reno_porta!H187</f>
        <v>0</v>
      </c>
    </row>
    <row r="465" spans="1:10" x14ac:dyDescent="0.3">
      <c r="A465" t="str">
        <f t="shared" si="7"/>
        <v>0Max Negocios + 39.90CONTADO</v>
      </c>
      <c r="B465">
        <f>precio_reno_porta!A188</f>
        <v>0</v>
      </c>
      <c r="C465">
        <f>precio_reno_porta!B188</f>
        <v>0</v>
      </c>
      <c r="D465">
        <f>precio_reno_porta!C188</f>
        <v>0</v>
      </c>
      <c r="E465">
        <f>precio_reno_porta!D188</f>
        <v>0</v>
      </c>
      <c r="F465" s="68">
        <f>precio_reno_porta!E188</f>
        <v>0</v>
      </c>
      <c r="G465">
        <f>precio_reno_porta!F188</f>
        <v>0</v>
      </c>
      <c r="H465" t="s">
        <v>187</v>
      </c>
      <c r="I465" s="68" t="s">
        <v>195</v>
      </c>
      <c r="J465" s="68">
        <f>precio_reno_porta!H188</f>
        <v>0</v>
      </c>
    </row>
    <row r="466" spans="1:10" x14ac:dyDescent="0.3">
      <c r="A466" t="str">
        <f t="shared" si="7"/>
        <v>0Max Negocios + 39.90CONTADO</v>
      </c>
      <c r="B466">
        <f>precio_reno_porta!A189</f>
        <v>0</v>
      </c>
      <c r="C466">
        <f>precio_reno_porta!B189</f>
        <v>0</v>
      </c>
      <c r="D466">
        <f>precio_reno_porta!C189</f>
        <v>0</v>
      </c>
      <c r="E466">
        <f>precio_reno_porta!D189</f>
        <v>0</v>
      </c>
      <c r="F466" s="68">
        <f>precio_reno_porta!E189</f>
        <v>0</v>
      </c>
      <c r="G466">
        <f>precio_reno_porta!F189</f>
        <v>0</v>
      </c>
      <c r="H466" t="s">
        <v>187</v>
      </c>
      <c r="I466" s="68" t="s">
        <v>195</v>
      </c>
      <c r="J466" s="68">
        <f>precio_reno_porta!H189</f>
        <v>0</v>
      </c>
    </row>
    <row r="467" spans="1:10" x14ac:dyDescent="0.3">
      <c r="A467" t="str">
        <f t="shared" si="7"/>
        <v>0Max Negocios + 39.90CONTADO</v>
      </c>
      <c r="B467">
        <f>precio_reno_porta!A190</f>
        <v>0</v>
      </c>
      <c r="C467">
        <f>precio_reno_porta!B190</f>
        <v>0</v>
      </c>
      <c r="D467">
        <f>precio_reno_porta!C190</f>
        <v>0</v>
      </c>
      <c r="E467">
        <f>precio_reno_porta!D190</f>
        <v>0</v>
      </c>
      <c r="F467" s="68">
        <f>precio_reno_porta!E190</f>
        <v>0</v>
      </c>
      <c r="G467">
        <f>precio_reno_porta!F190</f>
        <v>0</v>
      </c>
      <c r="H467" t="s">
        <v>187</v>
      </c>
      <c r="I467" s="68" t="s">
        <v>195</v>
      </c>
      <c r="J467" s="68">
        <f>precio_reno_porta!H190</f>
        <v>0</v>
      </c>
    </row>
    <row r="468" spans="1:10" x14ac:dyDescent="0.3">
      <c r="A468" t="str">
        <f t="shared" si="7"/>
        <v>0Max Negocios + 39.90CONTADO</v>
      </c>
      <c r="B468">
        <f>precio_reno_porta!A191</f>
        <v>0</v>
      </c>
      <c r="C468">
        <f>precio_reno_porta!B191</f>
        <v>0</v>
      </c>
      <c r="D468">
        <f>precio_reno_porta!C191</f>
        <v>0</v>
      </c>
      <c r="E468">
        <f>precio_reno_porta!D191</f>
        <v>0</v>
      </c>
      <c r="F468" s="68">
        <f>precio_reno_porta!E191</f>
        <v>0</v>
      </c>
      <c r="G468">
        <f>precio_reno_porta!F191</f>
        <v>0</v>
      </c>
      <c r="H468" t="s">
        <v>187</v>
      </c>
      <c r="I468" s="68" t="s">
        <v>195</v>
      </c>
      <c r="J468" s="68">
        <f>precio_reno_porta!H191</f>
        <v>0</v>
      </c>
    </row>
    <row r="469" spans="1:10" x14ac:dyDescent="0.3">
      <c r="A469" t="str">
        <f t="shared" si="7"/>
        <v>0Max Negocios + 39.90CONTADO</v>
      </c>
      <c r="B469">
        <f>precio_reno_porta!A192</f>
        <v>0</v>
      </c>
      <c r="C469">
        <f>precio_reno_porta!B192</f>
        <v>0</v>
      </c>
      <c r="D469">
        <f>precio_reno_porta!C192</f>
        <v>0</v>
      </c>
      <c r="E469">
        <f>precio_reno_porta!D192</f>
        <v>0</v>
      </c>
      <c r="F469" s="68">
        <f>precio_reno_porta!E192</f>
        <v>0</v>
      </c>
      <c r="G469">
        <f>precio_reno_porta!F192</f>
        <v>0</v>
      </c>
      <c r="H469" t="s">
        <v>187</v>
      </c>
      <c r="I469" s="68" t="s">
        <v>195</v>
      </c>
      <c r="J469" s="68">
        <f>precio_reno_porta!H192</f>
        <v>0</v>
      </c>
    </row>
    <row r="470" spans="1:10" x14ac:dyDescent="0.3">
      <c r="A470" t="str">
        <f t="shared" si="7"/>
        <v>0Max Negocios + 39.90CONTADO</v>
      </c>
      <c r="B470">
        <f>precio_reno_porta!A193</f>
        <v>0</v>
      </c>
      <c r="C470">
        <f>precio_reno_porta!B193</f>
        <v>0</v>
      </c>
      <c r="D470">
        <f>precio_reno_porta!C193</f>
        <v>0</v>
      </c>
      <c r="E470">
        <f>precio_reno_porta!D193</f>
        <v>0</v>
      </c>
      <c r="F470" s="68">
        <f>precio_reno_porta!E193</f>
        <v>0</v>
      </c>
      <c r="G470">
        <f>precio_reno_porta!F193</f>
        <v>0</v>
      </c>
      <c r="H470" t="s">
        <v>187</v>
      </c>
      <c r="I470" s="68" t="s">
        <v>195</v>
      </c>
      <c r="J470" s="68">
        <f>precio_reno_porta!H193</f>
        <v>0</v>
      </c>
    </row>
    <row r="471" spans="1:10" x14ac:dyDescent="0.3">
      <c r="A471" t="str">
        <f t="shared" si="7"/>
        <v>0Max Negocios + 39.90CONTADO</v>
      </c>
      <c r="B471">
        <f>precio_reno_porta!A194</f>
        <v>0</v>
      </c>
      <c r="C471">
        <f>precio_reno_porta!B194</f>
        <v>0</v>
      </c>
      <c r="D471">
        <f>precio_reno_porta!C194</f>
        <v>0</v>
      </c>
      <c r="E471">
        <f>precio_reno_porta!D194</f>
        <v>0</v>
      </c>
      <c r="F471" s="68">
        <f>precio_reno_porta!E194</f>
        <v>0</v>
      </c>
      <c r="G471">
        <f>precio_reno_porta!F194</f>
        <v>0</v>
      </c>
      <c r="H471" t="s">
        <v>187</v>
      </c>
      <c r="I471" s="68" t="s">
        <v>195</v>
      </c>
      <c r="J471" s="68">
        <f>precio_reno_porta!H194</f>
        <v>0</v>
      </c>
    </row>
    <row r="472" spans="1:10" x14ac:dyDescent="0.3">
      <c r="A472" t="str">
        <f t="shared" si="7"/>
        <v>0Max Negocios + 39.90CONTADO</v>
      </c>
      <c r="B472">
        <f>precio_reno_porta!A195</f>
        <v>0</v>
      </c>
      <c r="C472">
        <f>precio_reno_porta!B195</f>
        <v>0</v>
      </c>
      <c r="D472">
        <f>precio_reno_porta!C195</f>
        <v>0</v>
      </c>
      <c r="E472">
        <f>precio_reno_porta!D195</f>
        <v>0</v>
      </c>
      <c r="F472" s="68">
        <f>precio_reno_porta!E195</f>
        <v>0</v>
      </c>
      <c r="G472">
        <f>precio_reno_porta!F195</f>
        <v>0</v>
      </c>
      <c r="H472" t="s">
        <v>187</v>
      </c>
      <c r="I472" s="68" t="s">
        <v>195</v>
      </c>
      <c r="J472" s="68">
        <f>precio_reno_porta!H195</f>
        <v>0</v>
      </c>
    </row>
    <row r="473" spans="1:10" x14ac:dyDescent="0.3">
      <c r="A473" t="str">
        <f t="shared" si="7"/>
        <v>0Max Negocios + 39.90CONTADO</v>
      </c>
      <c r="B473">
        <f>precio_reno_porta!A196</f>
        <v>0</v>
      </c>
      <c r="C473">
        <f>precio_reno_porta!B196</f>
        <v>0</v>
      </c>
      <c r="D473">
        <f>precio_reno_porta!C196</f>
        <v>0</v>
      </c>
      <c r="E473">
        <f>precio_reno_porta!D196</f>
        <v>0</v>
      </c>
      <c r="F473" s="68">
        <f>precio_reno_porta!E196</f>
        <v>0</v>
      </c>
      <c r="G473">
        <f>precio_reno_porta!F196</f>
        <v>0</v>
      </c>
      <c r="H473" t="s">
        <v>187</v>
      </c>
      <c r="I473" s="68" t="s">
        <v>195</v>
      </c>
      <c r="J473" s="68">
        <f>precio_reno_porta!H196</f>
        <v>0</v>
      </c>
    </row>
    <row r="474" spans="1:10" x14ac:dyDescent="0.3">
      <c r="A474" t="str">
        <f t="shared" si="7"/>
        <v>0Max Negocios + 39.90CONTADO</v>
      </c>
      <c r="B474">
        <f>precio_reno_porta!A197</f>
        <v>0</v>
      </c>
      <c r="C474">
        <f>precio_reno_porta!B197</f>
        <v>0</v>
      </c>
      <c r="D474">
        <f>precio_reno_porta!C197</f>
        <v>0</v>
      </c>
      <c r="E474">
        <f>precio_reno_porta!D197</f>
        <v>0</v>
      </c>
      <c r="F474" s="68">
        <f>precio_reno_porta!E197</f>
        <v>0</v>
      </c>
      <c r="G474">
        <f>precio_reno_porta!F197</f>
        <v>0</v>
      </c>
      <c r="H474" t="s">
        <v>187</v>
      </c>
      <c r="I474" s="68" t="s">
        <v>195</v>
      </c>
      <c r="J474" s="68">
        <f>precio_reno_porta!H197</f>
        <v>0</v>
      </c>
    </row>
    <row r="475" spans="1:10" x14ac:dyDescent="0.3">
      <c r="A475" t="str">
        <f t="shared" si="7"/>
        <v>0Max Negocios + 39.90CONTADO</v>
      </c>
      <c r="B475">
        <f>precio_reno_porta!A198</f>
        <v>0</v>
      </c>
      <c r="C475">
        <f>precio_reno_porta!B198</f>
        <v>0</v>
      </c>
      <c r="D475">
        <f>precio_reno_porta!C198</f>
        <v>0</v>
      </c>
      <c r="E475">
        <f>precio_reno_porta!D198</f>
        <v>0</v>
      </c>
      <c r="F475" s="68">
        <f>precio_reno_porta!E198</f>
        <v>0</v>
      </c>
      <c r="G475">
        <f>precio_reno_porta!F198</f>
        <v>0</v>
      </c>
      <c r="H475" t="s">
        <v>187</v>
      </c>
      <c r="I475" s="68" t="s">
        <v>195</v>
      </c>
      <c r="J475" s="68">
        <f>precio_reno_porta!H198</f>
        <v>0</v>
      </c>
    </row>
    <row r="476" spans="1:10" x14ac:dyDescent="0.3">
      <c r="A476" t="str">
        <f t="shared" si="7"/>
        <v>0Max Negocios + 39.90CONTADO</v>
      </c>
      <c r="B476">
        <f>precio_reno_porta!A199</f>
        <v>0</v>
      </c>
      <c r="C476">
        <f>precio_reno_porta!B199</f>
        <v>0</v>
      </c>
      <c r="D476">
        <f>precio_reno_porta!C199</f>
        <v>0</v>
      </c>
      <c r="E476">
        <f>precio_reno_porta!D199</f>
        <v>0</v>
      </c>
      <c r="F476" s="68">
        <f>precio_reno_porta!E199</f>
        <v>0</v>
      </c>
      <c r="G476">
        <f>precio_reno_porta!F199</f>
        <v>0</v>
      </c>
      <c r="H476" t="s">
        <v>187</v>
      </c>
      <c r="I476" s="68" t="s">
        <v>195</v>
      </c>
      <c r="J476" s="68">
        <f>precio_reno_porta!H199</f>
        <v>0</v>
      </c>
    </row>
    <row r="477" spans="1:10" x14ac:dyDescent="0.3">
      <c r="A477" t="str">
        <f t="shared" si="7"/>
        <v>APPLE IPHONE 15 128GBMax Negocios + 49.90CONTADO</v>
      </c>
      <c r="B477" t="str">
        <f>precio_reno_porta!A3</f>
        <v>Corriente</v>
      </c>
      <c r="C477" t="str">
        <f>precio_reno_porta!B3</f>
        <v>5G</v>
      </c>
      <c r="D477" t="str">
        <f>precio_reno_porta!C3</f>
        <v>APPLE</v>
      </c>
      <c r="E477" t="str">
        <f>precio_reno_porta!D3</f>
        <v>APPLE IPHONE 15 128GB</v>
      </c>
      <c r="F477" s="68">
        <f>precio_reno_porta!E3</f>
        <v>3769</v>
      </c>
      <c r="G477" t="str">
        <f>precio_reno_porta!F3</f>
        <v>iOS</v>
      </c>
      <c r="H477" t="s">
        <v>187</v>
      </c>
      <c r="I477" s="68" t="s">
        <v>46</v>
      </c>
      <c r="J477" s="68">
        <f>precio_reno_porta!I3</f>
        <v>3439</v>
      </c>
    </row>
    <row r="478" spans="1:10" x14ac:dyDescent="0.3">
      <c r="A478" t="str">
        <f t="shared" si="7"/>
        <v>APPLE IPHONE 15 256GBMax Negocios + 49.90CONTADO</v>
      </c>
      <c r="B478" t="str">
        <f>precio_reno_porta!A4</f>
        <v>Corriente</v>
      </c>
      <c r="C478" t="str">
        <f>precio_reno_porta!B4</f>
        <v>5G</v>
      </c>
      <c r="D478" t="str">
        <f>precio_reno_porta!C4</f>
        <v>APPLE</v>
      </c>
      <c r="E478" t="str">
        <f>precio_reno_porta!D4</f>
        <v>APPLE IPHONE 15 256GB</v>
      </c>
      <c r="F478" s="68">
        <f>precio_reno_porta!E4</f>
        <v>5029</v>
      </c>
      <c r="G478" t="str">
        <f>precio_reno_porta!F4</f>
        <v>iOS</v>
      </c>
      <c r="H478" t="s">
        <v>187</v>
      </c>
      <c r="I478" s="68" t="s">
        <v>46</v>
      </c>
      <c r="J478" s="68">
        <f>precio_reno_porta!I4</f>
        <v>4579</v>
      </c>
    </row>
    <row r="479" spans="1:10" x14ac:dyDescent="0.3">
      <c r="A479" t="str">
        <f t="shared" si="7"/>
        <v>APPLE IPHONE 16 128GBMax Negocios + 49.90CONTADO</v>
      </c>
      <c r="B479" t="str">
        <f>precio_reno_porta!A5</f>
        <v>Corriente</v>
      </c>
      <c r="C479" t="str">
        <f>precio_reno_porta!B5</f>
        <v>5G</v>
      </c>
      <c r="D479" t="str">
        <f>precio_reno_porta!C5</f>
        <v>APPLE</v>
      </c>
      <c r="E479" t="str">
        <f>precio_reno_porta!D5</f>
        <v>APPLE IPHONE 16 128GB</v>
      </c>
      <c r="F479" s="68">
        <f>precio_reno_porta!E5</f>
        <v>4399</v>
      </c>
      <c r="G479" t="str">
        <f>precio_reno_porta!F5</f>
        <v>iOS</v>
      </c>
      <c r="H479" t="s">
        <v>187</v>
      </c>
      <c r="I479" s="68" t="s">
        <v>46</v>
      </c>
      <c r="J479" s="68">
        <f>precio_reno_porta!I5</f>
        <v>4009</v>
      </c>
    </row>
    <row r="480" spans="1:10" x14ac:dyDescent="0.3">
      <c r="A480" t="str">
        <f t="shared" si="7"/>
        <v>APPLE IPHONE 16 PRO 1TBMax Negocios + 49.90CONTADO</v>
      </c>
      <c r="B480" t="str">
        <f>precio_reno_porta!A6</f>
        <v>Corriente</v>
      </c>
      <c r="C480" t="str">
        <f>precio_reno_porta!B6</f>
        <v>5G</v>
      </c>
      <c r="D480" t="str">
        <f>precio_reno_porta!C6</f>
        <v>APPLE</v>
      </c>
      <c r="E480" t="str">
        <f>precio_reno_porta!D6</f>
        <v>APPLE IPHONE 16 PRO 1TB</v>
      </c>
      <c r="F480" s="68">
        <f>precio_reno_porta!E6</f>
        <v>9419</v>
      </c>
      <c r="G480" t="str">
        <f>precio_reno_porta!F6</f>
        <v>iOS</v>
      </c>
      <c r="H480" t="s">
        <v>187</v>
      </c>
      <c r="I480" s="68" t="s">
        <v>46</v>
      </c>
      <c r="J480" s="68">
        <f>precio_reno_porta!I6</f>
        <v>8599</v>
      </c>
    </row>
    <row r="481" spans="1:10" x14ac:dyDescent="0.3">
      <c r="A481" t="str">
        <f t="shared" si="7"/>
        <v>APPLE IPHONE 16 PRO 512GBMax Negocios + 49.90CONTADO</v>
      </c>
      <c r="B481" t="str">
        <f>precio_reno_porta!A7</f>
        <v>Corriente</v>
      </c>
      <c r="C481" t="str">
        <f>precio_reno_porta!B7</f>
        <v>5G</v>
      </c>
      <c r="D481" t="str">
        <f>precio_reno_porta!C7</f>
        <v>APPLE</v>
      </c>
      <c r="E481" t="str">
        <f>precio_reno_porta!D7</f>
        <v>APPLE IPHONE 16 PRO 512GB</v>
      </c>
      <c r="F481" s="68">
        <f>precio_reno_porta!E7</f>
        <v>8169</v>
      </c>
      <c r="G481" t="str">
        <f>precio_reno_porta!F7</f>
        <v>iOS</v>
      </c>
      <c r="H481" t="s">
        <v>187</v>
      </c>
      <c r="I481" s="68" t="s">
        <v>46</v>
      </c>
      <c r="J481" s="68">
        <f>precio_reno_porta!I7</f>
        <v>7449</v>
      </c>
    </row>
    <row r="482" spans="1:10" x14ac:dyDescent="0.3">
      <c r="A482" t="str">
        <f t="shared" si="7"/>
        <v>APPLE IPHONE 16 PRO MAX 1TBMax Negocios + 49.90CONTADO</v>
      </c>
      <c r="B482" t="str">
        <f>precio_reno_porta!A8</f>
        <v>Corriente</v>
      </c>
      <c r="C482" t="str">
        <f>precio_reno_porta!B8</f>
        <v>5G</v>
      </c>
      <c r="D482" t="str">
        <f>precio_reno_porta!C8</f>
        <v>APPLE</v>
      </c>
      <c r="E482" t="str">
        <f>precio_reno_porta!D8</f>
        <v>APPLE IPHONE 16 PRO MAX 1TB</v>
      </c>
      <c r="F482" s="68">
        <f>precio_reno_porta!E8</f>
        <v>10049</v>
      </c>
      <c r="G482" t="str">
        <f>precio_reno_porta!F8</f>
        <v>iOS</v>
      </c>
      <c r="H482" t="s">
        <v>187</v>
      </c>
      <c r="I482" s="68" t="s">
        <v>46</v>
      </c>
      <c r="J482" s="68">
        <f>precio_reno_porta!I8</f>
        <v>9169</v>
      </c>
    </row>
    <row r="483" spans="1:10" x14ac:dyDescent="0.3">
      <c r="A483" t="str">
        <f t="shared" si="7"/>
        <v>APPLE IPHONE 16 PRO MAX 512GBMax Negocios + 49.90CONTADO</v>
      </c>
      <c r="B483" t="str">
        <f>precio_reno_porta!A9</f>
        <v>Corriente</v>
      </c>
      <c r="C483" t="str">
        <f>precio_reno_porta!B9</f>
        <v>5G</v>
      </c>
      <c r="D483" t="str">
        <f>precio_reno_porta!C9</f>
        <v>APPLE</v>
      </c>
      <c r="E483" t="str">
        <f>precio_reno_porta!D9</f>
        <v>APPLE IPHONE 16 PRO MAX 512GB</v>
      </c>
      <c r="F483" s="68">
        <f>precio_reno_porta!E9</f>
        <v>8799</v>
      </c>
      <c r="G483" t="str">
        <f>precio_reno_porta!F9</f>
        <v>iOS</v>
      </c>
      <c r="H483" t="s">
        <v>187</v>
      </c>
      <c r="I483" s="68" t="s">
        <v>46</v>
      </c>
      <c r="J483" s="68">
        <f>precio_reno_porta!I9</f>
        <v>8019</v>
      </c>
    </row>
    <row r="484" spans="1:10" x14ac:dyDescent="0.3">
      <c r="A484" t="str">
        <f t="shared" si="7"/>
        <v>APPLE IPHONE 16e 128GBMax Negocios + 49.90CONTADO</v>
      </c>
      <c r="B484" t="str">
        <f>precio_reno_porta!A10</f>
        <v>Corriente</v>
      </c>
      <c r="C484" t="str">
        <f>precio_reno_porta!B10</f>
        <v>5G</v>
      </c>
      <c r="D484" t="str">
        <f>precio_reno_porta!C10</f>
        <v>APPLE</v>
      </c>
      <c r="E484" t="str">
        <f>precio_reno_porta!D10</f>
        <v>APPLE IPHONE 16e 128GB</v>
      </c>
      <c r="F484" s="68">
        <f>precio_reno_porta!E10</f>
        <v>3119</v>
      </c>
      <c r="G484" t="str">
        <f>precio_reno_porta!F10</f>
        <v>iOS</v>
      </c>
      <c r="H484" t="s">
        <v>187</v>
      </c>
      <c r="I484" s="68" t="s">
        <v>46</v>
      </c>
      <c r="J484" s="68">
        <f>precio_reno_porta!I10</f>
        <v>2839</v>
      </c>
    </row>
    <row r="485" spans="1:10" x14ac:dyDescent="0.3">
      <c r="A485" t="str">
        <f t="shared" si="7"/>
        <v>APPLE IPHONE 17 256GBMax Negocios + 49.90CONTADO</v>
      </c>
      <c r="B485" t="str">
        <f>precio_reno_porta!A11</f>
        <v>Corriente</v>
      </c>
      <c r="C485" t="str">
        <f>precio_reno_porta!B11</f>
        <v>5G</v>
      </c>
      <c r="D485" t="str">
        <f>precio_reno_porta!C11</f>
        <v>APPLE</v>
      </c>
      <c r="E485" t="str">
        <f>precio_reno_porta!D11</f>
        <v>APPLE IPHONE 17 256GB</v>
      </c>
      <c r="F485" s="68">
        <f>precio_reno_porta!E11</f>
        <v>5029</v>
      </c>
      <c r="G485" t="str">
        <f>precio_reno_porta!F11</f>
        <v>iOS</v>
      </c>
      <c r="H485" t="s">
        <v>187</v>
      </c>
      <c r="I485" s="68" t="s">
        <v>46</v>
      </c>
      <c r="J485" s="68">
        <f>precio_reno_porta!I11</f>
        <v>4579</v>
      </c>
    </row>
    <row r="486" spans="1:10" x14ac:dyDescent="0.3">
      <c r="A486" t="str">
        <f t="shared" si="7"/>
        <v>APPLE IPHONE 17 512GBMax Negocios + 49.90CONTADO</v>
      </c>
      <c r="B486" t="str">
        <f>precio_reno_porta!A12</f>
        <v>Corriente</v>
      </c>
      <c r="C486" t="str">
        <f>precio_reno_porta!B12</f>
        <v>5G</v>
      </c>
      <c r="D486" t="str">
        <f>precio_reno_porta!C12</f>
        <v>APPLE</v>
      </c>
      <c r="E486" t="str">
        <f>precio_reno_porta!D12</f>
        <v>APPLE IPHONE 17 512GB</v>
      </c>
      <c r="F486" s="68">
        <f>precio_reno_porta!E12</f>
        <v>6279</v>
      </c>
      <c r="G486" t="str">
        <f>precio_reno_porta!F12</f>
        <v>iOS</v>
      </c>
      <c r="H486" t="s">
        <v>187</v>
      </c>
      <c r="I486" s="68" t="s">
        <v>46</v>
      </c>
      <c r="J486" s="68">
        <f>precio_reno_porta!I12</f>
        <v>5729</v>
      </c>
    </row>
    <row r="487" spans="1:10" x14ac:dyDescent="0.3">
      <c r="A487" t="str">
        <f t="shared" si="7"/>
        <v>APPLE IPHONE 17 PRO 1TBMax Negocios + 49.90CONTADO</v>
      </c>
      <c r="B487" t="str">
        <f>precio_reno_porta!A13</f>
        <v>Corriente</v>
      </c>
      <c r="C487" t="str">
        <f>precio_reno_porta!B13</f>
        <v>5G</v>
      </c>
      <c r="D487" t="str">
        <f>precio_reno_porta!C13</f>
        <v>APPLE</v>
      </c>
      <c r="E487" t="str">
        <f>precio_reno_porta!D13</f>
        <v>APPLE IPHONE 17 PRO 1TB</v>
      </c>
      <c r="F487" s="68">
        <f>precio_reno_porta!E13</f>
        <v>9419</v>
      </c>
      <c r="G487" t="str">
        <f>precio_reno_porta!F13</f>
        <v>iOS</v>
      </c>
      <c r="H487" t="s">
        <v>187</v>
      </c>
      <c r="I487" s="68" t="s">
        <v>46</v>
      </c>
      <c r="J487" s="68">
        <f>precio_reno_porta!I13</f>
        <v>8599</v>
      </c>
    </row>
    <row r="488" spans="1:10" x14ac:dyDescent="0.3">
      <c r="A488" t="str">
        <f t="shared" si="7"/>
        <v>APPLE IPHONE 17 PRO 256GBMax Negocios + 49.90CONTADO</v>
      </c>
      <c r="B488" t="str">
        <f>precio_reno_porta!A14</f>
        <v>Corriente</v>
      </c>
      <c r="C488" t="str">
        <f>precio_reno_porta!B14</f>
        <v>5G</v>
      </c>
      <c r="D488" t="str">
        <f>precio_reno_porta!C14</f>
        <v>APPLE</v>
      </c>
      <c r="E488" t="str">
        <f>precio_reno_porta!D14</f>
        <v>APPLE IPHONE 17 PRO 256GB</v>
      </c>
      <c r="F488" s="68">
        <f>precio_reno_porta!E14</f>
        <v>6909</v>
      </c>
      <c r="G488" t="str">
        <f>precio_reno_porta!F14</f>
        <v>iOS</v>
      </c>
      <c r="H488" t="s">
        <v>187</v>
      </c>
      <c r="I488" s="68" t="s">
        <v>46</v>
      </c>
      <c r="J488" s="68">
        <f>precio_reno_porta!I14</f>
        <v>6299</v>
      </c>
    </row>
    <row r="489" spans="1:10" x14ac:dyDescent="0.3">
      <c r="A489" t="str">
        <f t="shared" si="7"/>
        <v>APPLE IPHONE 17 PRO 512GBMax Negocios + 49.90CONTADO</v>
      </c>
      <c r="B489" t="str">
        <f>precio_reno_porta!A15</f>
        <v>Corriente</v>
      </c>
      <c r="C489" t="str">
        <f>precio_reno_porta!B15</f>
        <v>5G</v>
      </c>
      <c r="D489" t="str">
        <f>precio_reno_porta!C15</f>
        <v>APPLE</v>
      </c>
      <c r="E489" t="str">
        <f>precio_reno_porta!D15</f>
        <v>APPLE IPHONE 17 PRO 512GB</v>
      </c>
      <c r="F489" s="68">
        <f>precio_reno_porta!E15</f>
        <v>8169</v>
      </c>
      <c r="G489" t="str">
        <f>precio_reno_porta!F15</f>
        <v>iOS</v>
      </c>
      <c r="H489" t="s">
        <v>187</v>
      </c>
      <c r="I489" s="68" t="s">
        <v>46</v>
      </c>
      <c r="J489" s="68">
        <f>precio_reno_porta!I15</f>
        <v>7449</v>
      </c>
    </row>
    <row r="490" spans="1:10" x14ac:dyDescent="0.3">
      <c r="A490" t="str">
        <f t="shared" si="7"/>
        <v>APPLE IPHONE 17 PRO MAX 1TBMax Negocios + 49.90CONTADO</v>
      </c>
      <c r="B490" t="str">
        <f>precio_reno_porta!A16</f>
        <v>Corriente</v>
      </c>
      <c r="C490" t="str">
        <f>precio_reno_porta!B16</f>
        <v>5G</v>
      </c>
      <c r="D490" t="str">
        <f>precio_reno_porta!C16</f>
        <v>APPLE</v>
      </c>
      <c r="E490" t="str">
        <f>precio_reno_porta!D16</f>
        <v>APPLE IPHONE 17 PRO MAX 1TB</v>
      </c>
      <c r="F490" s="68">
        <f>precio_reno_porta!E16</f>
        <v>10049</v>
      </c>
      <c r="G490" t="str">
        <f>precio_reno_porta!F16</f>
        <v>iOS</v>
      </c>
      <c r="H490" t="s">
        <v>187</v>
      </c>
      <c r="I490" s="68" t="s">
        <v>46</v>
      </c>
      <c r="J490" s="68">
        <f>precio_reno_porta!I16</f>
        <v>9169</v>
      </c>
    </row>
    <row r="491" spans="1:10" x14ac:dyDescent="0.3">
      <c r="A491" t="str">
        <f t="shared" si="7"/>
        <v>APPLE IPHONE 17 PRO MAX 256GBMax Negocios + 49.90CONTADO</v>
      </c>
      <c r="B491" t="str">
        <f>precio_reno_porta!A17</f>
        <v>Corriente</v>
      </c>
      <c r="C491" t="str">
        <f>precio_reno_porta!B17</f>
        <v>5G</v>
      </c>
      <c r="D491" t="str">
        <f>precio_reno_porta!C17</f>
        <v>APPLE</v>
      </c>
      <c r="E491" t="str">
        <f>precio_reno_porta!D17</f>
        <v>APPLE IPHONE 17 PRO MAX 256GB</v>
      </c>
      <c r="F491" s="68">
        <f>precio_reno_porta!E17</f>
        <v>7539</v>
      </c>
      <c r="G491" t="str">
        <f>precio_reno_porta!F17</f>
        <v>iOS</v>
      </c>
      <c r="H491" t="s">
        <v>187</v>
      </c>
      <c r="I491" s="68" t="s">
        <v>46</v>
      </c>
      <c r="J491" s="68">
        <f>precio_reno_porta!I17</f>
        <v>6879</v>
      </c>
    </row>
    <row r="492" spans="1:10" x14ac:dyDescent="0.3">
      <c r="A492" t="str">
        <f t="shared" si="7"/>
        <v>APPLE IPHONE 17 PRO MAX 2TBMax Negocios + 49.90CONTADO</v>
      </c>
      <c r="B492" t="str">
        <f>precio_reno_porta!A18</f>
        <v>Corriente</v>
      </c>
      <c r="C492" t="str">
        <f>precio_reno_porta!B18</f>
        <v>5G</v>
      </c>
      <c r="D492" t="str">
        <f>precio_reno_porta!C18</f>
        <v>APPLE</v>
      </c>
      <c r="E492" t="str">
        <f>precio_reno_porta!D18</f>
        <v>APPLE IPHONE 17 PRO MAX 2TB</v>
      </c>
      <c r="F492" s="68">
        <f>precio_reno_porta!E18</f>
        <v>12569</v>
      </c>
      <c r="G492" t="str">
        <f>precio_reno_porta!F18</f>
        <v>iOS</v>
      </c>
      <c r="H492" t="s">
        <v>187</v>
      </c>
      <c r="I492" s="68" t="s">
        <v>46</v>
      </c>
      <c r="J492" s="68">
        <f>precio_reno_porta!I18</f>
        <v>11459</v>
      </c>
    </row>
    <row r="493" spans="1:10" x14ac:dyDescent="0.3">
      <c r="A493" t="str">
        <f t="shared" si="7"/>
        <v>APPLE IPHONE 17 PRO MAX 512GBMax Negocios + 49.90CONTADO</v>
      </c>
      <c r="B493" t="str">
        <f>precio_reno_porta!A19</f>
        <v>Corriente</v>
      </c>
      <c r="C493" t="str">
        <f>precio_reno_porta!B19</f>
        <v>5G</v>
      </c>
      <c r="D493" t="str">
        <f>precio_reno_porta!C19</f>
        <v>APPLE</v>
      </c>
      <c r="E493" t="str">
        <f>precio_reno_porta!D19</f>
        <v>APPLE IPHONE 17 PRO MAX 512GB</v>
      </c>
      <c r="F493" s="68">
        <f>precio_reno_porta!E19</f>
        <v>8799</v>
      </c>
      <c r="G493" t="str">
        <f>precio_reno_porta!F19</f>
        <v>iOS</v>
      </c>
      <c r="H493" t="s">
        <v>187</v>
      </c>
      <c r="I493" s="68" t="s">
        <v>46</v>
      </c>
      <c r="J493" s="68">
        <f>precio_reno_porta!I19</f>
        <v>8019</v>
      </c>
    </row>
    <row r="494" spans="1:10" x14ac:dyDescent="0.3">
      <c r="A494" t="str">
        <f t="shared" si="7"/>
        <v>APPLE IPHONE 17E 256GBMax Negocios + 49.90CONTADO</v>
      </c>
      <c r="B494" t="str">
        <f>precio_reno_porta!A20</f>
        <v>Corriente</v>
      </c>
      <c r="C494" t="str">
        <f>precio_reno_porta!B20</f>
        <v>5G</v>
      </c>
      <c r="D494" t="str">
        <f>precio_reno_porta!C20</f>
        <v>APPLE</v>
      </c>
      <c r="E494" t="str">
        <f>precio_reno_porta!D20</f>
        <v>APPLE IPHONE 17E 256GB</v>
      </c>
      <c r="F494" s="68">
        <f>precio_reno_porta!E20</f>
        <v>3769</v>
      </c>
      <c r="G494" t="str">
        <f>precio_reno_porta!F20</f>
        <v>iOS</v>
      </c>
      <c r="H494" t="s">
        <v>187</v>
      </c>
      <c r="I494" s="68" t="s">
        <v>46</v>
      </c>
      <c r="J494" s="68">
        <f>precio_reno_porta!I20</f>
        <v>3439</v>
      </c>
    </row>
    <row r="495" spans="1:10" x14ac:dyDescent="0.3">
      <c r="A495" t="str">
        <f t="shared" si="7"/>
        <v>HONOR 400 512GB 5GMax Negocios + 49.90CONTADO</v>
      </c>
      <c r="B495" t="str">
        <f>precio_reno_porta!A21</f>
        <v>Corriente</v>
      </c>
      <c r="C495" t="str">
        <f>precio_reno_porta!B21</f>
        <v>5G</v>
      </c>
      <c r="D495" t="str">
        <f>precio_reno_porta!C21</f>
        <v>HONOR</v>
      </c>
      <c r="E495" t="str">
        <f>precio_reno_porta!D21</f>
        <v>HONOR 400 512GB 5G</v>
      </c>
      <c r="F495" s="68">
        <f>precio_reno_porta!E21</f>
        <v>2099</v>
      </c>
      <c r="G495" t="str">
        <f>precio_reno_porta!F21</f>
        <v>Android</v>
      </c>
      <c r="H495" t="s">
        <v>187</v>
      </c>
      <c r="I495" s="68" t="s">
        <v>46</v>
      </c>
      <c r="J495" s="68">
        <f>precio_reno_porta!I21</f>
        <v>1919</v>
      </c>
    </row>
    <row r="496" spans="1:10" x14ac:dyDescent="0.3">
      <c r="A496" t="str">
        <f t="shared" si="7"/>
        <v>HONOR 400 LITE 256GB 5GMax Negocios + 49.90CONTADO</v>
      </c>
      <c r="B496" t="str">
        <f>precio_reno_porta!A22</f>
        <v>Corriente</v>
      </c>
      <c r="C496" t="str">
        <f>precio_reno_porta!B22</f>
        <v>5G</v>
      </c>
      <c r="D496" t="str">
        <f>precio_reno_porta!C22</f>
        <v>HONOR</v>
      </c>
      <c r="E496" t="str">
        <f>precio_reno_porta!D22</f>
        <v>HONOR 400 LITE 256GB 5G</v>
      </c>
      <c r="F496" s="68">
        <f>precio_reno_porta!E22</f>
        <v>1519</v>
      </c>
      <c r="G496" t="str">
        <f>precio_reno_porta!F22</f>
        <v>Android</v>
      </c>
      <c r="H496" t="s">
        <v>187</v>
      </c>
      <c r="I496" s="68" t="s">
        <v>46</v>
      </c>
      <c r="J496" s="68">
        <f>precio_reno_porta!I22</f>
        <v>1379</v>
      </c>
    </row>
    <row r="497" spans="1:10" x14ac:dyDescent="0.3">
      <c r="A497" t="str">
        <f t="shared" si="7"/>
        <v>HONOR 400 PRO 512GB 5GMax Negocios + 49.90CONTADO</v>
      </c>
      <c r="B497" t="str">
        <f>precio_reno_porta!A23</f>
        <v>Corriente</v>
      </c>
      <c r="C497" t="str">
        <f>precio_reno_porta!B23</f>
        <v>5G</v>
      </c>
      <c r="D497" t="str">
        <f>precio_reno_porta!C23</f>
        <v>HONOR</v>
      </c>
      <c r="E497" t="str">
        <f>precio_reno_porta!D23</f>
        <v>HONOR 400 PRO 512GB 5G</v>
      </c>
      <c r="F497" s="68">
        <f>precio_reno_porta!E23</f>
        <v>3349</v>
      </c>
      <c r="G497" t="str">
        <f>precio_reno_porta!F23</f>
        <v>Android</v>
      </c>
      <c r="H497" t="s">
        <v>187</v>
      </c>
      <c r="I497" s="68" t="s">
        <v>46</v>
      </c>
      <c r="J497" s="68">
        <f>precio_reno_porta!I23</f>
        <v>3049</v>
      </c>
    </row>
    <row r="498" spans="1:10" x14ac:dyDescent="0.3">
      <c r="A498" t="str">
        <f t="shared" si="7"/>
        <v>HONOR 600 512GB 5GMax Negocios + 49.90CONTADO</v>
      </c>
      <c r="B498" t="str">
        <f>precio_reno_porta!A24</f>
        <v>Corriente</v>
      </c>
      <c r="C498" t="str">
        <f>precio_reno_porta!B24</f>
        <v>5G</v>
      </c>
      <c r="D498" t="str">
        <f>precio_reno_porta!C24</f>
        <v>HONOR</v>
      </c>
      <c r="E498" t="str">
        <f>precio_reno_porta!D24</f>
        <v>HONOR 600 512GB 5G</v>
      </c>
      <c r="F498">
        <f>precio_reno_porta!E24</f>
        <v>2959</v>
      </c>
      <c r="G498" t="str">
        <f>precio_reno_porta!F24</f>
        <v>Android</v>
      </c>
      <c r="H498" t="s">
        <v>187</v>
      </c>
      <c r="I498" s="68" t="s">
        <v>46</v>
      </c>
      <c r="J498" s="68">
        <f>precio_reno_porta!I24</f>
        <v>2699</v>
      </c>
    </row>
    <row r="499" spans="1:10" x14ac:dyDescent="0.3">
      <c r="A499" t="str">
        <f t="shared" si="7"/>
        <v>HONOR 600 PRO 512GB 5GMax Negocios + 49.90CONTADO</v>
      </c>
      <c r="B499" t="str">
        <f>precio_reno_porta!A25</f>
        <v>Corriente</v>
      </c>
      <c r="C499" t="str">
        <f>precio_reno_porta!B25</f>
        <v>5G</v>
      </c>
      <c r="D499" t="str">
        <f>precio_reno_porta!C25</f>
        <v>HONOR</v>
      </c>
      <c r="E499" t="str">
        <f>precio_reno_porta!D25</f>
        <v>HONOR 600 PRO 512GB 5G</v>
      </c>
      <c r="F499">
        <f>precio_reno_porta!E25</f>
        <v>3909</v>
      </c>
      <c r="G499" t="str">
        <f>precio_reno_porta!F25</f>
        <v>Android</v>
      </c>
      <c r="H499" t="s">
        <v>187</v>
      </c>
      <c r="I499" s="68" t="s">
        <v>46</v>
      </c>
      <c r="J499" s="68">
        <f>precio_reno_porta!I25</f>
        <v>3559</v>
      </c>
    </row>
    <row r="500" spans="1:10" x14ac:dyDescent="0.3">
      <c r="A500" t="str">
        <f t="shared" si="7"/>
        <v>HONOR 600 SMART 256GB 5GMax Negocios + 49.90CONTADO</v>
      </c>
      <c r="B500" t="str">
        <f>precio_reno_porta!A26</f>
        <v>Corriente</v>
      </c>
      <c r="C500" t="str">
        <f>precio_reno_porta!B26</f>
        <v>5G</v>
      </c>
      <c r="D500" t="str">
        <f>precio_reno_porta!C26</f>
        <v>HONOR</v>
      </c>
      <c r="E500" t="str">
        <f>precio_reno_porta!D26</f>
        <v>HONOR 600 SMART 256GB 5G</v>
      </c>
      <c r="F500" s="68">
        <f>precio_reno_porta!E26</f>
        <v>1659</v>
      </c>
      <c r="G500" t="str">
        <f>precio_reno_porta!F26</f>
        <v>Android</v>
      </c>
      <c r="H500" t="s">
        <v>187</v>
      </c>
      <c r="I500" s="68" t="s">
        <v>46</v>
      </c>
      <c r="J500" s="68">
        <f>precio_reno_porta!I26</f>
        <v>1509</v>
      </c>
    </row>
    <row r="501" spans="1:10" x14ac:dyDescent="0.3">
      <c r="A501" t="str">
        <f t="shared" si="7"/>
        <v>HONOR 600E 512GB 5GMax Negocios + 49.90CONTADO</v>
      </c>
      <c r="B501" t="str">
        <f>precio_reno_porta!A27</f>
        <v>Corriente</v>
      </c>
      <c r="C501" t="str">
        <f>precio_reno_porta!B27</f>
        <v>5G</v>
      </c>
      <c r="D501" t="str">
        <f>precio_reno_porta!C27</f>
        <v>HONOR</v>
      </c>
      <c r="E501" t="str">
        <f>precio_reno_porta!D27</f>
        <v>HONOR 600E 512GB 5G</v>
      </c>
      <c r="F501" s="68">
        <f>precio_reno_porta!E27</f>
        <v>2149</v>
      </c>
      <c r="G501" t="str">
        <f>precio_reno_porta!F27</f>
        <v>Android</v>
      </c>
      <c r="H501" t="s">
        <v>187</v>
      </c>
      <c r="I501" s="68" t="s">
        <v>46</v>
      </c>
      <c r="J501" s="68">
        <f>precio_reno_porta!I27</f>
        <v>1959</v>
      </c>
    </row>
    <row r="502" spans="1:10" x14ac:dyDescent="0.3">
      <c r="A502" t="str">
        <f t="shared" si="7"/>
        <v>HONOR 70 256GBMax Negocios + 49.90CONTADO</v>
      </c>
      <c r="B502" t="str">
        <f>precio_reno_porta!A28</f>
        <v>Corriente</v>
      </c>
      <c r="C502" t="str">
        <f>precio_reno_porta!B28</f>
        <v>5G</v>
      </c>
      <c r="D502" t="str">
        <f>precio_reno_porta!C28</f>
        <v>HONOR</v>
      </c>
      <c r="E502" t="str">
        <f>precio_reno_porta!D28</f>
        <v>HONOR 70 256GB</v>
      </c>
      <c r="F502" s="68">
        <f>precio_reno_porta!E28</f>
        <v>2859</v>
      </c>
      <c r="G502" t="str">
        <f>precio_reno_porta!F28</f>
        <v>Android</v>
      </c>
      <c r="H502" t="s">
        <v>187</v>
      </c>
      <c r="I502" s="68" t="s">
        <v>46</v>
      </c>
      <c r="J502" s="68">
        <f>precio_reno_porta!I28</f>
        <v>2609</v>
      </c>
    </row>
    <row r="503" spans="1:10" x14ac:dyDescent="0.3">
      <c r="A503" t="str">
        <f t="shared" si="7"/>
        <v>HONOR MAGIC 7 LITE 512GB 5GMax Negocios + 49.90CONTADO</v>
      </c>
      <c r="B503" t="str">
        <f>precio_reno_porta!A29</f>
        <v>Corriente</v>
      </c>
      <c r="C503" t="str">
        <f>precio_reno_porta!B29</f>
        <v>5G</v>
      </c>
      <c r="D503" t="str">
        <f>precio_reno_porta!C29</f>
        <v>HONOR</v>
      </c>
      <c r="E503" t="str">
        <f>precio_reno_porta!D29</f>
        <v>HONOR MAGIC 7 LITE 512GB 5G</v>
      </c>
      <c r="F503" s="68">
        <f>precio_reno_porta!E29</f>
        <v>1849</v>
      </c>
      <c r="G503" t="str">
        <f>precio_reno_porta!F29</f>
        <v>Android</v>
      </c>
      <c r="H503" t="s">
        <v>187</v>
      </c>
      <c r="I503" s="68" t="s">
        <v>46</v>
      </c>
      <c r="J503" s="68">
        <f>precio_reno_porta!I29</f>
        <v>1689</v>
      </c>
    </row>
    <row r="504" spans="1:10" x14ac:dyDescent="0.3">
      <c r="A504" t="str">
        <f t="shared" si="7"/>
        <v>HONOR MAGIC 8 LITE 512GB 5GMax Negocios + 49.90CONTADO</v>
      </c>
      <c r="B504" t="str">
        <f>precio_reno_porta!A30</f>
        <v>Corriente</v>
      </c>
      <c r="C504" t="str">
        <f>precio_reno_porta!B30</f>
        <v>5G</v>
      </c>
      <c r="D504" t="str">
        <f>precio_reno_porta!C30</f>
        <v>HONOR</v>
      </c>
      <c r="E504" t="str">
        <f>precio_reno_porta!D30</f>
        <v>HONOR MAGIC 8 LITE 512GB 5G</v>
      </c>
      <c r="F504" s="68">
        <f>precio_reno_porta!E30</f>
        <v>1779</v>
      </c>
      <c r="G504" t="str">
        <f>precio_reno_porta!F30</f>
        <v>Android</v>
      </c>
      <c r="H504" t="s">
        <v>187</v>
      </c>
      <c r="I504" s="68" t="s">
        <v>46</v>
      </c>
      <c r="J504" s="68">
        <f>precio_reno_porta!I30</f>
        <v>1619</v>
      </c>
    </row>
    <row r="505" spans="1:10" x14ac:dyDescent="0.3">
      <c r="A505" t="str">
        <f t="shared" si="7"/>
        <v>HONOR MAGIC 8 PRO 512GB 5GMax Negocios + 49.90CONTADO</v>
      </c>
      <c r="B505" t="str">
        <f>precio_reno_porta!A31</f>
        <v>Corriente</v>
      </c>
      <c r="C505" t="str">
        <f>precio_reno_porta!B31</f>
        <v>5G</v>
      </c>
      <c r="D505" t="str">
        <f>precio_reno_porta!C31</f>
        <v>HONOR</v>
      </c>
      <c r="E505" t="str">
        <f>precio_reno_porta!D31</f>
        <v>HONOR MAGIC 8 PRO 512GB 5G</v>
      </c>
      <c r="F505" s="68">
        <f>precio_reno_porta!E31</f>
        <v>5789</v>
      </c>
      <c r="G505" t="str">
        <f>precio_reno_porta!F31</f>
        <v>Android</v>
      </c>
      <c r="H505" t="s">
        <v>187</v>
      </c>
      <c r="I505" s="68" t="s">
        <v>46</v>
      </c>
      <c r="J505" s="68">
        <f>precio_reno_porta!I31</f>
        <v>5279</v>
      </c>
    </row>
    <row r="506" spans="1:10" x14ac:dyDescent="0.3">
      <c r="A506" t="str">
        <f t="shared" si="7"/>
        <v>HONOR X5C 128GBMax Negocios + 49.90CONTADO</v>
      </c>
      <c r="B506" t="str">
        <f>precio_reno_porta!A32</f>
        <v>Corriente</v>
      </c>
      <c r="C506" t="str">
        <f>precio_reno_porta!B32</f>
        <v>4G</v>
      </c>
      <c r="D506" t="str">
        <f>precio_reno_porta!C32</f>
        <v>HONOR</v>
      </c>
      <c r="E506" t="str">
        <f>precio_reno_porta!D32</f>
        <v>HONOR X5C 128GB</v>
      </c>
      <c r="F506" s="68">
        <f>precio_reno_porta!E32</f>
        <v>399</v>
      </c>
      <c r="G506" t="str">
        <f>precio_reno_porta!F32</f>
        <v>Android</v>
      </c>
      <c r="H506" t="s">
        <v>187</v>
      </c>
      <c r="I506" s="68" t="s">
        <v>46</v>
      </c>
      <c r="J506" s="68">
        <f>precio_reno_porta!I32</f>
        <v>359</v>
      </c>
    </row>
    <row r="507" spans="1:10" x14ac:dyDescent="0.3">
      <c r="A507" t="str">
        <f t="shared" si="7"/>
        <v>HONOR X5C PLUS 256GBMax Negocios + 49.90CONTADO</v>
      </c>
      <c r="B507" t="str">
        <f>precio_reno_porta!A33</f>
        <v>Corriente</v>
      </c>
      <c r="C507" t="str">
        <f>precio_reno_porta!B33</f>
        <v>4G</v>
      </c>
      <c r="D507" t="str">
        <f>precio_reno_porta!C33</f>
        <v>HONOR</v>
      </c>
      <c r="E507" t="str">
        <f>precio_reno_porta!D33</f>
        <v>HONOR X5C PLUS 256GB</v>
      </c>
      <c r="F507" s="68">
        <f>precio_reno_porta!E33</f>
        <v>499</v>
      </c>
      <c r="G507" t="str">
        <f>precio_reno_porta!F33</f>
        <v>Android</v>
      </c>
      <c r="H507" t="s">
        <v>187</v>
      </c>
      <c r="I507" s="68" t="s">
        <v>46</v>
      </c>
      <c r="J507" s="68">
        <f>precio_reno_porta!I33</f>
        <v>459</v>
      </c>
    </row>
    <row r="508" spans="1:10" x14ac:dyDescent="0.3">
      <c r="A508" t="str">
        <f t="shared" si="7"/>
        <v>HONOR X5D 128GBMax Negocios + 49.90CONTADO</v>
      </c>
      <c r="B508" t="str">
        <f>precio_reno_porta!A34</f>
        <v>Corriente</v>
      </c>
      <c r="C508" t="str">
        <f>precio_reno_porta!B34</f>
        <v>4G</v>
      </c>
      <c r="D508" t="str">
        <f>precio_reno_porta!C34</f>
        <v>HONOR</v>
      </c>
      <c r="E508" t="str">
        <f>precio_reno_porta!D34</f>
        <v>HONOR X5D 128GB</v>
      </c>
      <c r="F508" s="68">
        <f>precio_reno_porta!E34</f>
        <v>449</v>
      </c>
      <c r="G508" t="str">
        <f>precio_reno_porta!F34</f>
        <v>Android</v>
      </c>
      <c r="H508" t="s">
        <v>187</v>
      </c>
      <c r="I508" s="68" t="s">
        <v>46</v>
      </c>
      <c r="J508" s="68">
        <f>precio_reno_porta!I34</f>
        <v>409</v>
      </c>
    </row>
    <row r="509" spans="1:10" x14ac:dyDescent="0.3">
      <c r="A509" t="str">
        <f t="shared" si="7"/>
        <v>HONOR X5D 256GBMax Negocios + 49.90CONTADO</v>
      </c>
      <c r="B509" t="str">
        <f>precio_reno_porta!A35</f>
        <v>Corriente</v>
      </c>
      <c r="C509" t="str">
        <f>precio_reno_porta!B35</f>
        <v>4G</v>
      </c>
      <c r="D509" t="str">
        <f>precio_reno_porta!C35</f>
        <v>HONOR</v>
      </c>
      <c r="E509" t="str">
        <f>precio_reno_porta!D35</f>
        <v>HONOR X5D 256GB</v>
      </c>
      <c r="F509" s="68">
        <f>precio_reno_porta!E35</f>
        <v>589</v>
      </c>
      <c r="G509" t="str">
        <f>precio_reno_porta!F35</f>
        <v>Android</v>
      </c>
      <c r="H509" t="s">
        <v>187</v>
      </c>
      <c r="I509" s="68" t="s">
        <v>46</v>
      </c>
      <c r="J509" s="68">
        <f>precio_reno_porta!I35</f>
        <v>529</v>
      </c>
    </row>
    <row r="510" spans="1:10" x14ac:dyDescent="0.3">
      <c r="A510" t="str">
        <f t="shared" si="7"/>
        <v>HONOR X6C 256GBMax Negocios + 49.90CONTADO</v>
      </c>
      <c r="B510" t="str">
        <f>precio_reno_porta!A36</f>
        <v>Corriente</v>
      </c>
      <c r="C510" t="str">
        <f>precio_reno_porta!B36</f>
        <v>4G</v>
      </c>
      <c r="D510" t="str">
        <f>precio_reno_porta!C36</f>
        <v>HONOR</v>
      </c>
      <c r="E510" t="str">
        <f>precio_reno_porta!D36</f>
        <v>HONOR X6C 256GB</v>
      </c>
      <c r="F510" s="68">
        <f>precio_reno_porta!E36</f>
        <v>699</v>
      </c>
      <c r="G510" t="str">
        <f>precio_reno_porta!F36</f>
        <v>Android</v>
      </c>
      <c r="H510" t="s">
        <v>187</v>
      </c>
      <c r="I510" s="68" t="s">
        <v>46</v>
      </c>
      <c r="J510" s="68">
        <f>precio_reno_porta!I36</f>
        <v>639</v>
      </c>
    </row>
    <row r="511" spans="1:10" x14ac:dyDescent="0.3">
      <c r="A511" t="str">
        <f t="shared" si="7"/>
        <v>HONOR X6D 256GB 5GMax Negocios + 49.90CONTADO</v>
      </c>
      <c r="B511" t="str">
        <f>precio_reno_porta!A37</f>
        <v>Corriente</v>
      </c>
      <c r="C511" t="str">
        <f>precio_reno_porta!B37</f>
        <v>5G</v>
      </c>
      <c r="D511" t="str">
        <f>precio_reno_porta!C37</f>
        <v>HONOR</v>
      </c>
      <c r="E511" t="str">
        <f>precio_reno_porta!D37</f>
        <v>HONOR X6D 256GB 5G</v>
      </c>
      <c r="F511" s="68">
        <f>precio_reno_porta!E37</f>
        <v>829</v>
      </c>
      <c r="G511" t="str">
        <f>precio_reno_porta!F37</f>
        <v>Android</v>
      </c>
      <c r="H511" t="s">
        <v>187</v>
      </c>
      <c r="I511" s="68" t="s">
        <v>46</v>
      </c>
      <c r="J511" s="68">
        <f>precio_reno_porta!I37</f>
        <v>759</v>
      </c>
    </row>
    <row r="512" spans="1:10" x14ac:dyDescent="0.3">
      <c r="A512" t="str">
        <f t="shared" si="7"/>
        <v>HONOR X7D 256GB 5GMax Negocios + 49.90CONTADO</v>
      </c>
      <c r="B512" t="str">
        <f>precio_reno_porta!A38</f>
        <v>Corriente</v>
      </c>
      <c r="C512" t="str">
        <f>precio_reno_porta!B38</f>
        <v>5G</v>
      </c>
      <c r="D512" t="str">
        <f>precio_reno_porta!C38</f>
        <v>HONOR</v>
      </c>
      <c r="E512" t="str">
        <f>precio_reno_porta!D38</f>
        <v>HONOR X7D 256GB 5G</v>
      </c>
      <c r="F512" s="68">
        <f>precio_reno_porta!E38</f>
        <v>879</v>
      </c>
      <c r="G512" t="str">
        <f>precio_reno_porta!F38</f>
        <v>Android</v>
      </c>
      <c r="H512" t="s">
        <v>187</v>
      </c>
      <c r="I512" s="68" t="s">
        <v>46</v>
      </c>
      <c r="J512" s="68">
        <f>precio_reno_porta!I38</f>
        <v>809</v>
      </c>
    </row>
    <row r="513" spans="1:10" x14ac:dyDescent="0.3">
      <c r="A513" t="str">
        <f t="shared" si="7"/>
        <v>HONOR X7E PLUS 256GB 5GMax Negocios + 49.90CONTADO</v>
      </c>
      <c r="B513" t="str">
        <f>precio_reno_porta!A39</f>
        <v>Corriente</v>
      </c>
      <c r="C513" t="str">
        <f>precio_reno_porta!B39</f>
        <v>5G</v>
      </c>
      <c r="D513" t="str">
        <f>precio_reno_porta!C39</f>
        <v>HONOR</v>
      </c>
      <c r="E513" t="str">
        <f>precio_reno_porta!D39</f>
        <v>HONOR X7E PLUS 256GB 5G</v>
      </c>
      <c r="F513" s="68">
        <f>precio_reno_porta!E39</f>
        <v>1179</v>
      </c>
      <c r="G513" t="str">
        <f>precio_reno_porta!F39</f>
        <v>Android</v>
      </c>
      <c r="H513" t="s">
        <v>187</v>
      </c>
      <c r="I513" s="68" t="s">
        <v>46</v>
      </c>
      <c r="J513" s="68">
        <f>precio_reno_porta!I39</f>
        <v>1079</v>
      </c>
    </row>
    <row r="514" spans="1:10" x14ac:dyDescent="0.3">
      <c r="A514" t="str">
        <f t="shared" si="7"/>
        <v>HONOR X8C 256GB 5GMax Negocios + 49.90CONTADO</v>
      </c>
      <c r="B514" t="str">
        <f>precio_reno_porta!A40</f>
        <v>Corriente</v>
      </c>
      <c r="C514" t="str">
        <f>precio_reno_porta!B40</f>
        <v>5G</v>
      </c>
      <c r="D514" t="str">
        <f>precio_reno_porta!C40</f>
        <v>HONOR</v>
      </c>
      <c r="E514" t="str">
        <f>precio_reno_porta!D40</f>
        <v>HONOR X8C 256GB 5G</v>
      </c>
      <c r="F514" s="68">
        <f>precio_reno_porta!E40</f>
        <v>1189</v>
      </c>
      <c r="G514" t="str">
        <f>precio_reno_porta!F40</f>
        <v>Android</v>
      </c>
      <c r="H514" t="s">
        <v>187</v>
      </c>
      <c r="I514" s="68" t="s">
        <v>46</v>
      </c>
      <c r="J514" s="68">
        <f>precio_reno_porta!I40</f>
        <v>1089</v>
      </c>
    </row>
    <row r="515" spans="1:10" x14ac:dyDescent="0.3">
      <c r="A515" t="str">
        <f t="shared" ref="A515:A578" si="8">CONCATENATE(E515,I515,H515)</f>
        <v>HUAWEI WATCH KIDS 4 PROMax Negocios + 49.90CONTADO</v>
      </c>
      <c r="B515" t="str">
        <f>precio_reno_porta!A41</f>
        <v>Corriente</v>
      </c>
      <c r="C515" t="str">
        <f>precio_reno_porta!B41</f>
        <v>4G</v>
      </c>
      <c r="D515" t="str">
        <f>precio_reno_porta!C41</f>
        <v>HUAWEI</v>
      </c>
      <c r="E515" t="str">
        <f>precio_reno_porta!D41</f>
        <v>HUAWEI WATCH KIDS 4 PRO</v>
      </c>
      <c r="F515" s="68">
        <f>precio_reno_porta!E41</f>
        <v>649</v>
      </c>
      <c r="G515" t="str">
        <f>precio_reno_porta!F41</f>
        <v>Android</v>
      </c>
      <c r="H515" t="s">
        <v>187</v>
      </c>
      <c r="I515" s="68" t="s">
        <v>46</v>
      </c>
      <c r="J515" s="68">
        <f>precio_reno_porta!I41</f>
        <v>589</v>
      </c>
    </row>
    <row r="516" spans="1:10" x14ac:dyDescent="0.3">
      <c r="A516" t="str">
        <f t="shared" si="8"/>
        <v>MOTOROLA MOTO EDGE 60 512GB 5GMax Negocios + 49.90CONTADO</v>
      </c>
      <c r="B516" t="str">
        <f>precio_reno_porta!A42</f>
        <v>Corriente</v>
      </c>
      <c r="C516" t="str">
        <f>precio_reno_porta!B42</f>
        <v>5G</v>
      </c>
      <c r="D516" t="str">
        <f>precio_reno_porta!C42</f>
        <v>MOTOROLA</v>
      </c>
      <c r="E516" t="str">
        <f>precio_reno_porta!D42</f>
        <v>MOTOROLA MOTO EDGE 60 512GB 5G</v>
      </c>
      <c r="F516" s="68">
        <f>precio_reno_porta!E42</f>
        <v>1989</v>
      </c>
      <c r="G516" t="str">
        <f>precio_reno_porta!F42</f>
        <v>Android</v>
      </c>
      <c r="H516" t="s">
        <v>187</v>
      </c>
      <c r="I516" s="68" t="s">
        <v>46</v>
      </c>
      <c r="J516" s="68">
        <f>precio_reno_porta!I42</f>
        <v>1809</v>
      </c>
    </row>
    <row r="517" spans="1:10" x14ac:dyDescent="0.3">
      <c r="A517" t="str">
        <f t="shared" si="8"/>
        <v>MOTOROLA MOTO EDGE 60 FUSION 256GB 5GMax Negocios + 49.90CONTADO</v>
      </c>
      <c r="B517" t="str">
        <f>precio_reno_porta!A43</f>
        <v>Corriente</v>
      </c>
      <c r="C517" t="str">
        <f>precio_reno_porta!B43</f>
        <v>5G</v>
      </c>
      <c r="D517" t="str">
        <f>precio_reno_porta!C43</f>
        <v>MOTOROLA</v>
      </c>
      <c r="E517" t="str">
        <f>precio_reno_porta!D43</f>
        <v>MOTOROLA MOTO EDGE 60 FUSION 256GB 5G</v>
      </c>
      <c r="F517" s="68">
        <f>precio_reno_porta!E43</f>
        <v>1439</v>
      </c>
      <c r="G517" t="str">
        <f>precio_reno_porta!F43</f>
        <v>Android</v>
      </c>
      <c r="H517" t="s">
        <v>187</v>
      </c>
      <c r="I517" s="68" t="s">
        <v>46</v>
      </c>
      <c r="J517" s="68">
        <f>precio_reno_porta!I43</f>
        <v>1309</v>
      </c>
    </row>
    <row r="518" spans="1:10" x14ac:dyDescent="0.3">
      <c r="A518" t="str">
        <f t="shared" si="8"/>
        <v>MOTOROLA MOTO EDGE 60 PRO 512GB 5GMax Negocios + 49.90CONTADO</v>
      </c>
      <c r="B518" t="str">
        <f>precio_reno_porta!A44</f>
        <v>Corriente</v>
      </c>
      <c r="C518" t="str">
        <f>precio_reno_porta!B44</f>
        <v>5G</v>
      </c>
      <c r="D518" t="str">
        <f>precio_reno_porta!C44</f>
        <v>MOTOROLA</v>
      </c>
      <c r="E518" t="str">
        <f>precio_reno_porta!D44</f>
        <v>MOTOROLA MOTO EDGE 60 PRO 512GB 5G</v>
      </c>
      <c r="F518" s="68">
        <f>precio_reno_porta!E44</f>
        <v>2649</v>
      </c>
      <c r="G518" t="str">
        <f>precio_reno_porta!F44</f>
        <v>Android</v>
      </c>
      <c r="H518" t="s">
        <v>187</v>
      </c>
      <c r="I518" s="68" t="s">
        <v>46</v>
      </c>
      <c r="J518" s="68">
        <f>precio_reno_porta!I44</f>
        <v>2419</v>
      </c>
    </row>
    <row r="519" spans="1:10" x14ac:dyDescent="0.3">
      <c r="A519" t="str">
        <f t="shared" si="8"/>
        <v>MOTOROLA MOTO EDGE 70 512GB 5GMax Negocios + 49.90CONTADO</v>
      </c>
      <c r="B519" t="str">
        <f>precio_reno_porta!A45</f>
        <v>Corriente</v>
      </c>
      <c r="C519" t="str">
        <f>precio_reno_porta!B45</f>
        <v>5G</v>
      </c>
      <c r="D519" t="str">
        <f>precio_reno_porta!C45</f>
        <v>MOTOROLA</v>
      </c>
      <c r="E519" t="str">
        <f>precio_reno_porta!D45</f>
        <v>MOTOROLA MOTO EDGE 70 512GB 5G</v>
      </c>
      <c r="F519" s="68">
        <f>precio_reno_porta!E45</f>
        <v>2549</v>
      </c>
      <c r="G519" t="str">
        <f>precio_reno_porta!F45</f>
        <v>Android</v>
      </c>
      <c r="H519" t="s">
        <v>187</v>
      </c>
      <c r="I519" s="68" t="s">
        <v>46</v>
      </c>
      <c r="J519" s="68">
        <f>precio_reno_porta!I45</f>
        <v>2319</v>
      </c>
    </row>
    <row r="520" spans="1:10" x14ac:dyDescent="0.3">
      <c r="A520" t="str">
        <f t="shared" si="8"/>
        <v>MOTOROLA MOTO EDGE 70 FUSION 256GB 5GMax Negocios + 49.90CONTADO</v>
      </c>
      <c r="B520" t="str">
        <f>precio_reno_porta!A46</f>
        <v>Corriente</v>
      </c>
      <c r="C520" t="str">
        <f>precio_reno_porta!B46</f>
        <v>5G</v>
      </c>
      <c r="D520" t="str">
        <f>precio_reno_porta!C46</f>
        <v>MOTOROLA</v>
      </c>
      <c r="E520" t="str">
        <f>precio_reno_porta!D46</f>
        <v>MOTOROLA MOTO EDGE 70 FUSION 256GB 5G</v>
      </c>
      <c r="F520" s="68">
        <f>precio_reno_porta!E46</f>
        <v>1899</v>
      </c>
      <c r="G520" t="str">
        <f>precio_reno_porta!F46</f>
        <v>Android</v>
      </c>
      <c r="H520" t="s">
        <v>187</v>
      </c>
      <c r="I520" s="68" t="s">
        <v>46</v>
      </c>
      <c r="J520" s="68">
        <f>precio_reno_porta!I46</f>
        <v>1729</v>
      </c>
    </row>
    <row r="521" spans="1:10" x14ac:dyDescent="0.3">
      <c r="A521" t="str">
        <f t="shared" si="8"/>
        <v>MOTOROLA MOTO EDGE 70 PRO 512GB 5GMax Negocios + 49.90CONTADO</v>
      </c>
      <c r="B521" t="str">
        <f>precio_reno_porta!A47</f>
        <v>Corriente</v>
      </c>
      <c r="C521" t="str">
        <f>precio_reno_porta!B47</f>
        <v>5G</v>
      </c>
      <c r="D521" t="str">
        <f>precio_reno_porta!C47</f>
        <v>MOTOROLA</v>
      </c>
      <c r="E521" t="str">
        <f>precio_reno_porta!D47</f>
        <v>MOTOROLA MOTO EDGE 70 PRO 512GB 5G</v>
      </c>
      <c r="F521" s="68">
        <f>precio_reno_porta!E47</f>
        <v>3619</v>
      </c>
      <c r="G521" t="str">
        <f>precio_reno_porta!F47</f>
        <v>Android</v>
      </c>
      <c r="H521" t="s">
        <v>187</v>
      </c>
      <c r="I521" s="68" t="s">
        <v>46</v>
      </c>
      <c r="J521" s="68">
        <f>precio_reno_porta!I47</f>
        <v>3299</v>
      </c>
    </row>
    <row r="522" spans="1:10" x14ac:dyDescent="0.3">
      <c r="A522" t="str">
        <f t="shared" si="8"/>
        <v>MOTOROLA MOTO G06 128GBMax Negocios + 49.90CONTADO</v>
      </c>
      <c r="B522" t="str">
        <f>precio_reno_porta!A48</f>
        <v>Corriente</v>
      </c>
      <c r="C522" t="str">
        <f>precio_reno_porta!B48</f>
        <v>4G</v>
      </c>
      <c r="D522" t="str">
        <f>precio_reno_porta!C48</f>
        <v>MOTOROLA</v>
      </c>
      <c r="E522" t="str">
        <f>precio_reno_porta!D48</f>
        <v>MOTOROLA MOTO G06 128GB</v>
      </c>
      <c r="F522" s="68">
        <f>precio_reno_porta!E48</f>
        <v>619</v>
      </c>
      <c r="G522" t="str">
        <f>precio_reno_porta!F48</f>
        <v>Android</v>
      </c>
      <c r="H522" t="s">
        <v>187</v>
      </c>
      <c r="I522" s="68" t="s">
        <v>46</v>
      </c>
      <c r="J522" s="68">
        <f>precio_reno_porta!I48</f>
        <v>569</v>
      </c>
    </row>
    <row r="523" spans="1:10" x14ac:dyDescent="0.3">
      <c r="A523" t="str">
        <f t="shared" si="8"/>
        <v>MOTOROLA MOTO G06 256GBMax Negocios + 49.90CONTADO</v>
      </c>
      <c r="B523" t="str">
        <f>precio_reno_porta!A49</f>
        <v>Corriente</v>
      </c>
      <c r="C523" t="str">
        <f>precio_reno_porta!B49</f>
        <v>4G</v>
      </c>
      <c r="D523" t="str">
        <f>precio_reno_porta!C49</f>
        <v>MOTOROLA</v>
      </c>
      <c r="E523" t="str">
        <f>precio_reno_porta!D49</f>
        <v>MOTOROLA MOTO G06 256GB</v>
      </c>
      <c r="F523" s="68">
        <f>precio_reno_porta!E49</f>
        <v>649</v>
      </c>
      <c r="G523" t="str">
        <f>precio_reno_porta!F49</f>
        <v>Android</v>
      </c>
      <c r="H523" t="s">
        <v>187</v>
      </c>
      <c r="I523" s="68" t="s">
        <v>46</v>
      </c>
      <c r="J523" s="68">
        <f>precio_reno_porta!I49</f>
        <v>589</v>
      </c>
    </row>
    <row r="524" spans="1:10" x14ac:dyDescent="0.3">
      <c r="A524" t="str">
        <f t="shared" si="8"/>
        <v>MOTOROLA MOTO G15 256GBMax Negocios + 49.90CONTADO</v>
      </c>
      <c r="B524" t="str">
        <f>precio_reno_porta!A50</f>
        <v>Corriente</v>
      </c>
      <c r="C524" t="str">
        <f>precio_reno_porta!B50</f>
        <v>4G</v>
      </c>
      <c r="D524" t="str">
        <f>precio_reno_porta!C50</f>
        <v>MOTOROLA</v>
      </c>
      <c r="E524" t="str">
        <f>precio_reno_porta!D50</f>
        <v>MOTOROLA MOTO G15 256GB</v>
      </c>
      <c r="F524" s="68">
        <f>precio_reno_porta!E50</f>
        <v>719</v>
      </c>
      <c r="G524" t="str">
        <f>precio_reno_porta!F50</f>
        <v>Android</v>
      </c>
      <c r="H524" t="s">
        <v>187</v>
      </c>
      <c r="I524" s="68" t="s">
        <v>46</v>
      </c>
      <c r="J524" s="68">
        <f>precio_reno_porta!I50</f>
        <v>649</v>
      </c>
    </row>
    <row r="525" spans="1:10" x14ac:dyDescent="0.3">
      <c r="A525" t="str">
        <f t="shared" si="8"/>
        <v>MOTOROLA MOTO G17 256GBMax Negocios + 49.90CONTADO</v>
      </c>
      <c r="B525" t="str">
        <f>precio_reno_porta!A51</f>
        <v>Corriente</v>
      </c>
      <c r="C525" t="str">
        <f>precio_reno_porta!B51</f>
        <v>4G</v>
      </c>
      <c r="D525" t="str">
        <f>precio_reno_porta!C51</f>
        <v>MOTOROLA</v>
      </c>
      <c r="E525" t="str">
        <f>precio_reno_porta!D51</f>
        <v>MOTOROLA MOTO G17 256GB</v>
      </c>
      <c r="F525" s="68">
        <f>precio_reno_porta!E51</f>
        <v>779</v>
      </c>
      <c r="G525" t="str">
        <f>precio_reno_porta!F51</f>
        <v>Android</v>
      </c>
      <c r="H525" t="s">
        <v>187</v>
      </c>
      <c r="I525" s="68" t="s">
        <v>46</v>
      </c>
      <c r="J525" s="68">
        <f>precio_reno_porta!I51</f>
        <v>709</v>
      </c>
    </row>
    <row r="526" spans="1:10" x14ac:dyDescent="0.3">
      <c r="A526" t="str">
        <f t="shared" si="8"/>
        <v>MOTOROLA MOTO G47 128GB 5GMax Negocios + 49.90CONTADO</v>
      </c>
      <c r="B526" t="str">
        <f>precio_reno_porta!A52</f>
        <v>Corriente</v>
      </c>
      <c r="C526" t="str">
        <f>precio_reno_porta!B52</f>
        <v>5G</v>
      </c>
      <c r="D526" t="str">
        <f>precio_reno_porta!C52</f>
        <v>MOTOROLA</v>
      </c>
      <c r="E526" t="str">
        <f>precio_reno_porta!D52</f>
        <v>MOTOROLA MOTO G47 128GB 5G</v>
      </c>
      <c r="F526" s="68">
        <f>precio_reno_porta!E52</f>
        <v>949</v>
      </c>
      <c r="G526" t="str">
        <f>precio_reno_porta!F52</f>
        <v>Android</v>
      </c>
      <c r="H526" t="s">
        <v>187</v>
      </c>
      <c r="I526" s="68" t="s">
        <v>46</v>
      </c>
      <c r="J526" s="68">
        <f>precio_reno_porta!I52</f>
        <v>869</v>
      </c>
    </row>
    <row r="527" spans="1:10" x14ac:dyDescent="0.3">
      <c r="A527" t="str">
        <f t="shared" si="8"/>
        <v>MOTOROLA MOTO G56 256GB 5GMax Negocios + 49.90CONTADO</v>
      </c>
      <c r="B527" t="str">
        <f>precio_reno_porta!A53</f>
        <v>Corriente</v>
      </c>
      <c r="C527" t="str">
        <f>precio_reno_porta!B53</f>
        <v>5G</v>
      </c>
      <c r="D527" t="str">
        <f>precio_reno_porta!C53</f>
        <v>MOTOROLA</v>
      </c>
      <c r="E527" t="str">
        <f>precio_reno_porta!D53</f>
        <v>MOTOROLA MOTO G56 256GB 5G</v>
      </c>
      <c r="F527" s="68">
        <f>precio_reno_porta!E53</f>
        <v>969</v>
      </c>
      <c r="G527" t="str">
        <f>precio_reno_porta!F53</f>
        <v>Android</v>
      </c>
      <c r="H527" t="s">
        <v>187</v>
      </c>
      <c r="I527" s="68" t="s">
        <v>46</v>
      </c>
      <c r="J527" s="68">
        <f>precio_reno_porta!I53</f>
        <v>889</v>
      </c>
    </row>
    <row r="528" spans="1:10" x14ac:dyDescent="0.3">
      <c r="A528" t="str">
        <f t="shared" si="8"/>
        <v>MOTOROLA MOTO G67 256GB 5GMax Negocios + 49.90CONTADO</v>
      </c>
      <c r="B528" t="str">
        <f>precio_reno_porta!A54</f>
        <v>Corriente</v>
      </c>
      <c r="C528" t="str">
        <f>precio_reno_porta!B54</f>
        <v>5G</v>
      </c>
      <c r="D528" t="str">
        <f>precio_reno_porta!C54</f>
        <v>MOTOROLA</v>
      </c>
      <c r="E528" t="str">
        <f>precio_reno_porta!D54</f>
        <v>MOTOROLA MOTO G67 256GB 5G</v>
      </c>
      <c r="F528" s="68">
        <f>precio_reno_porta!E54</f>
        <v>1269</v>
      </c>
      <c r="G528" t="str">
        <f>precio_reno_porta!F54</f>
        <v>Android</v>
      </c>
      <c r="H528" t="s">
        <v>187</v>
      </c>
      <c r="I528" s="68" t="s">
        <v>46</v>
      </c>
      <c r="J528" s="68">
        <f>precio_reno_porta!I54</f>
        <v>1159</v>
      </c>
    </row>
    <row r="529" spans="1:10" x14ac:dyDescent="0.3">
      <c r="A529" t="str">
        <f t="shared" si="8"/>
        <v>MOTOROLA MOTO G77 256GB 5GMax Negocios + 49.90CONTADO</v>
      </c>
      <c r="B529" t="str">
        <f>precio_reno_porta!A55</f>
        <v>Corriente</v>
      </c>
      <c r="C529" t="str">
        <f>precio_reno_porta!B55</f>
        <v>5G</v>
      </c>
      <c r="D529" t="str">
        <f>precio_reno_porta!C55</f>
        <v>MOTOROLA</v>
      </c>
      <c r="E529" t="str">
        <f>precio_reno_porta!D55</f>
        <v>MOTOROLA MOTO G77 256GB 5G</v>
      </c>
      <c r="F529" s="68">
        <f>precio_reno_porta!E55</f>
        <v>1519</v>
      </c>
      <c r="G529" t="str">
        <f>precio_reno_porta!F55</f>
        <v>Android</v>
      </c>
      <c r="H529" t="s">
        <v>187</v>
      </c>
      <c r="I529" s="68" t="s">
        <v>46</v>
      </c>
      <c r="J529" s="68">
        <f>precio_reno_porta!I55</f>
        <v>1379</v>
      </c>
    </row>
    <row r="530" spans="1:10" x14ac:dyDescent="0.3">
      <c r="A530" t="str">
        <f t="shared" si="8"/>
        <v>MOTOROLA MOTO RAZR 60 512GB 5GMax Negocios + 49.90CONTADO</v>
      </c>
      <c r="B530" t="str">
        <f>precio_reno_porta!A56</f>
        <v>Corriente</v>
      </c>
      <c r="C530" t="str">
        <f>precio_reno_porta!B56</f>
        <v>5G</v>
      </c>
      <c r="D530" t="str">
        <f>precio_reno_porta!C56</f>
        <v>MOTOROLA</v>
      </c>
      <c r="E530" t="str">
        <f>precio_reno_porta!D56</f>
        <v>MOTOROLA MOTO RAZR 60 512GB 5G</v>
      </c>
      <c r="F530" s="68">
        <f>precio_reno_porta!E56</f>
        <v>3789</v>
      </c>
      <c r="G530" t="str">
        <f>precio_reno_porta!F56</f>
        <v>Android</v>
      </c>
      <c r="H530" t="s">
        <v>187</v>
      </c>
      <c r="I530" s="68" t="s">
        <v>46</v>
      </c>
      <c r="J530" s="68">
        <f>precio_reno_porta!I56</f>
        <v>3459</v>
      </c>
    </row>
    <row r="531" spans="1:10" x14ac:dyDescent="0.3">
      <c r="A531" t="str">
        <f t="shared" si="8"/>
        <v>MOTOROLA MOTO RAZR 70 512GB 5GMax Negocios + 49.90CONTADO</v>
      </c>
      <c r="B531" t="str">
        <f>precio_reno_porta!A57</f>
        <v>Corriente</v>
      </c>
      <c r="C531" t="str">
        <f>precio_reno_porta!B57</f>
        <v>5G</v>
      </c>
      <c r="D531" t="str">
        <f>precio_reno_porta!C57</f>
        <v>MOTOROLA</v>
      </c>
      <c r="E531" t="str">
        <f>precio_reno_porta!D57</f>
        <v>MOTOROLA MOTO RAZR 70 512GB 5G</v>
      </c>
      <c r="F531" s="68">
        <f>precio_reno_porta!E57</f>
        <v>4089</v>
      </c>
      <c r="G531" t="str">
        <f>precio_reno_porta!F57</f>
        <v>Android</v>
      </c>
      <c r="H531" t="s">
        <v>187</v>
      </c>
      <c r="I531" s="68" t="s">
        <v>46</v>
      </c>
      <c r="J531" s="68">
        <f>precio_reno_porta!I57</f>
        <v>3729</v>
      </c>
    </row>
    <row r="532" spans="1:10" x14ac:dyDescent="0.3">
      <c r="A532" t="str">
        <f t="shared" si="8"/>
        <v>OPPO A5 256GBMax Negocios + 49.90CONTADO</v>
      </c>
      <c r="B532" t="str">
        <f>precio_reno_porta!A58</f>
        <v>Corriente</v>
      </c>
      <c r="C532" t="str">
        <f>precio_reno_porta!B58</f>
        <v>4G</v>
      </c>
      <c r="D532" t="str">
        <f>precio_reno_porta!C58</f>
        <v>OPPO</v>
      </c>
      <c r="E532" t="str">
        <f>precio_reno_porta!D58</f>
        <v>OPPO A5 256GB</v>
      </c>
      <c r="F532" s="68">
        <f>precio_reno_porta!E58</f>
        <v>849</v>
      </c>
      <c r="G532" t="str">
        <f>precio_reno_porta!F58</f>
        <v>Android</v>
      </c>
      <c r="H532" t="s">
        <v>187</v>
      </c>
      <c r="I532" s="68" t="s">
        <v>46</v>
      </c>
      <c r="J532" s="68">
        <f>precio_reno_porta!I58</f>
        <v>769</v>
      </c>
    </row>
    <row r="533" spans="1:10" x14ac:dyDescent="0.3">
      <c r="A533" t="str">
        <f t="shared" si="8"/>
        <v>OPPO A5 256GB 5GMax Negocios + 49.90CONTADO</v>
      </c>
      <c r="B533" t="str">
        <f>precio_reno_porta!A59</f>
        <v>Corriente</v>
      </c>
      <c r="C533" t="str">
        <f>precio_reno_porta!B59</f>
        <v>5G</v>
      </c>
      <c r="D533" t="str">
        <f>precio_reno_porta!C59</f>
        <v>OPPO</v>
      </c>
      <c r="E533" t="str">
        <f>precio_reno_porta!D59</f>
        <v>OPPO A5 256GB 5G</v>
      </c>
      <c r="F533" s="68">
        <f>precio_reno_porta!E59</f>
        <v>1319</v>
      </c>
      <c r="G533" t="str">
        <f>precio_reno_porta!F59</f>
        <v>Android</v>
      </c>
      <c r="H533" t="s">
        <v>187</v>
      </c>
      <c r="I533" s="68" t="s">
        <v>46</v>
      </c>
      <c r="J533" s="68">
        <f>precio_reno_porta!I59</f>
        <v>1199</v>
      </c>
    </row>
    <row r="534" spans="1:10" x14ac:dyDescent="0.3">
      <c r="A534" t="str">
        <f t="shared" si="8"/>
        <v>OPPO A5X 128GBMax Negocios + 49.90CONTADO</v>
      </c>
      <c r="B534" t="str">
        <f>precio_reno_porta!A60</f>
        <v>Corriente</v>
      </c>
      <c r="C534" t="str">
        <f>precio_reno_porta!B60</f>
        <v>4G</v>
      </c>
      <c r="D534" t="str">
        <f>precio_reno_porta!C60</f>
        <v>OPPO</v>
      </c>
      <c r="E534" t="str">
        <f>precio_reno_porta!D60</f>
        <v>OPPO A5X 128GB</v>
      </c>
      <c r="F534" s="68">
        <f>precio_reno_porta!E60</f>
        <v>659</v>
      </c>
      <c r="G534" t="str">
        <f>precio_reno_porta!F60</f>
        <v>Android</v>
      </c>
      <c r="H534" t="s">
        <v>187</v>
      </c>
      <c r="I534" s="68" t="s">
        <v>46</v>
      </c>
      <c r="J534" s="68">
        <f>precio_reno_porta!I60</f>
        <v>599</v>
      </c>
    </row>
    <row r="535" spans="1:10" x14ac:dyDescent="0.3">
      <c r="A535" t="str">
        <f t="shared" si="8"/>
        <v>OPPO A6 PRO 256GB 5GMax Negocios + 49.90CONTADO</v>
      </c>
      <c r="B535" t="str">
        <f>precio_reno_porta!A61</f>
        <v>Corriente</v>
      </c>
      <c r="C535" t="str">
        <f>precio_reno_porta!B61</f>
        <v>5G</v>
      </c>
      <c r="D535" t="str">
        <f>precio_reno_porta!C61</f>
        <v>OPPO</v>
      </c>
      <c r="E535" t="str">
        <f>precio_reno_porta!D61</f>
        <v>OPPO A6 PRO 256GB 5G</v>
      </c>
      <c r="F535" s="68">
        <f>precio_reno_porta!E61</f>
        <v>1779</v>
      </c>
      <c r="G535" t="str">
        <f>precio_reno_porta!F61</f>
        <v>Android</v>
      </c>
      <c r="H535" t="s">
        <v>187</v>
      </c>
      <c r="I535" s="68" t="s">
        <v>46</v>
      </c>
      <c r="J535" s="68">
        <f>precio_reno_porta!I61</f>
        <v>1619</v>
      </c>
    </row>
    <row r="536" spans="1:10" x14ac:dyDescent="0.3">
      <c r="A536" t="str">
        <f t="shared" si="8"/>
        <v>OPPO A6T 128GBMax Negocios + 49.90CONTADO</v>
      </c>
      <c r="B536" t="str">
        <f>precio_reno_porta!A62</f>
        <v>Corriente</v>
      </c>
      <c r="C536" t="str">
        <f>precio_reno_porta!B62</f>
        <v>4G</v>
      </c>
      <c r="D536" t="str">
        <f>precio_reno_porta!C62</f>
        <v>OPPO</v>
      </c>
      <c r="E536" t="str">
        <f>precio_reno_porta!D62</f>
        <v>OPPO A6T 128GB</v>
      </c>
      <c r="F536" s="68">
        <f>precio_reno_porta!E62</f>
        <v>789</v>
      </c>
      <c r="G536" t="str">
        <f>precio_reno_porta!F62</f>
        <v>Android</v>
      </c>
      <c r="H536" t="s">
        <v>187</v>
      </c>
      <c r="I536" s="68" t="s">
        <v>46</v>
      </c>
      <c r="J536" s="68">
        <f>precio_reno_porta!I62</f>
        <v>719</v>
      </c>
    </row>
    <row r="537" spans="1:10" x14ac:dyDescent="0.3">
      <c r="A537" t="str">
        <f t="shared" si="8"/>
        <v>OPPO A6X 256GB 5GMax Negocios + 49.90CONTADO</v>
      </c>
      <c r="B537" t="str">
        <f>precio_reno_porta!A63</f>
        <v>Corriente</v>
      </c>
      <c r="C537" t="str">
        <f>precio_reno_porta!B63</f>
        <v>5G</v>
      </c>
      <c r="D537" t="str">
        <f>precio_reno_porta!C63</f>
        <v>OPPO</v>
      </c>
      <c r="E537" t="str">
        <f>precio_reno_porta!D63</f>
        <v>OPPO A6X 256GB 5G</v>
      </c>
      <c r="F537" s="68">
        <f>precio_reno_porta!E63</f>
        <v>1159</v>
      </c>
      <c r="G537" t="str">
        <f>precio_reno_porta!F63</f>
        <v>Android</v>
      </c>
      <c r="H537" t="s">
        <v>187</v>
      </c>
      <c r="I537" s="68" t="s">
        <v>46</v>
      </c>
      <c r="J537" s="68">
        <f>precio_reno_porta!I63</f>
        <v>1059</v>
      </c>
    </row>
    <row r="538" spans="1:10" x14ac:dyDescent="0.3">
      <c r="A538" t="str">
        <f t="shared" si="8"/>
        <v>OPPO RENO 14F 256GB 5GMax Negocios + 49.90CONTADO</v>
      </c>
      <c r="B538" t="str">
        <f>precio_reno_porta!A64</f>
        <v>Corriente</v>
      </c>
      <c r="C538" t="str">
        <f>precio_reno_porta!B64</f>
        <v>4G</v>
      </c>
      <c r="D538" t="str">
        <f>precio_reno_porta!C64</f>
        <v>OPPO</v>
      </c>
      <c r="E538" t="str">
        <f>precio_reno_porta!D64</f>
        <v>OPPO RENO 14F 256GB 5G</v>
      </c>
      <c r="F538" s="68">
        <f>precio_reno_porta!E64</f>
        <v>2229</v>
      </c>
      <c r="G538" t="str">
        <f>precio_reno_porta!F64</f>
        <v>Android</v>
      </c>
      <c r="H538" t="s">
        <v>187</v>
      </c>
      <c r="I538" s="68" t="s">
        <v>46</v>
      </c>
      <c r="J538" s="68">
        <f>precio_reno_porta!I64</f>
        <v>2029</v>
      </c>
    </row>
    <row r="539" spans="1:10" x14ac:dyDescent="0.3">
      <c r="A539" t="str">
        <f t="shared" si="8"/>
        <v>OPPO RENO 14F 512GB 5GMax Negocios + 49.90CONTADO</v>
      </c>
      <c r="B539" t="str">
        <f>precio_reno_porta!A65</f>
        <v>Corriente</v>
      </c>
      <c r="C539" t="str">
        <f>precio_reno_porta!B65</f>
        <v>5G</v>
      </c>
      <c r="D539" t="str">
        <f>precio_reno_porta!C65</f>
        <v>OPPO</v>
      </c>
      <c r="E539" t="str">
        <f>precio_reno_porta!D65</f>
        <v>OPPO RENO 14F 512GB 5G</v>
      </c>
      <c r="F539" s="68">
        <f>precio_reno_porta!E65</f>
        <v>2439</v>
      </c>
      <c r="G539" t="str">
        <f>precio_reno_porta!F65</f>
        <v>Android</v>
      </c>
      <c r="H539" t="s">
        <v>187</v>
      </c>
      <c r="I539" s="68" t="s">
        <v>46</v>
      </c>
      <c r="J539" s="68">
        <f>precio_reno_porta!I65</f>
        <v>2219</v>
      </c>
    </row>
    <row r="540" spans="1:10" x14ac:dyDescent="0.3">
      <c r="A540" t="str">
        <f t="shared" si="8"/>
        <v>OPPO RENO 16 256GB 5GMax Negocios + 49.90CONTADO</v>
      </c>
      <c r="B540" t="str">
        <f>precio_reno_porta!A66</f>
        <v>Corriente</v>
      </c>
      <c r="C540" t="str">
        <f>precio_reno_porta!B66</f>
        <v>5G</v>
      </c>
      <c r="D540" t="str">
        <f>precio_reno_porta!C66</f>
        <v>OPPO</v>
      </c>
      <c r="E540" t="str">
        <f>precio_reno_porta!D66</f>
        <v>OPPO RENO 16 256GB 5G</v>
      </c>
      <c r="F540" s="68">
        <f>precio_reno_porta!E66</f>
        <v>3839</v>
      </c>
      <c r="G540" t="str">
        <f>precio_reno_porta!F66</f>
        <v>Android</v>
      </c>
      <c r="H540" t="s">
        <v>187</v>
      </c>
      <c r="I540" s="68" t="s">
        <v>46</v>
      </c>
      <c r="J540" s="68">
        <f>precio_reno_porta!I66</f>
        <v>3499</v>
      </c>
    </row>
    <row r="541" spans="1:10" x14ac:dyDescent="0.3">
      <c r="A541" t="str">
        <f t="shared" si="8"/>
        <v>OPPO RENO 16F 256GB 5GMax Negocios + 49.90CONTADO</v>
      </c>
      <c r="B541" t="str">
        <f>precio_reno_porta!A67</f>
        <v>Corriente</v>
      </c>
      <c r="C541" t="str">
        <f>precio_reno_porta!B67</f>
        <v>5G</v>
      </c>
      <c r="D541" t="str">
        <f>precio_reno_porta!C67</f>
        <v>OPPO</v>
      </c>
      <c r="E541" t="str">
        <f>precio_reno_porta!D67</f>
        <v>OPPO RENO 16F 256GB 5G</v>
      </c>
      <c r="F541" s="68">
        <f>precio_reno_porta!E67</f>
        <v>3129</v>
      </c>
      <c r="G541" t="str">
        <f>precio_reno_porta!F67</f>
        <v>Android</v>
      </c>
      <c r="H541" t="s">
        <v>187</v>
      </c>
      <c r="I541" s="68" t="s">
        <v>46</v>
      </c>
      <c r="J541" s="68">
        <f>precio_reno_porta!I67</f>
        <v>2849</v>
      </c>
    </row>
    <row r="542" spans="1:10" x14ac:dyDescent="0.3">
      <c r="A542" t="str">
        <f t="shared" si="8"/>
        <v>SAMSUNG GALAXY A07 128GBMax Negocios + 49.90CONTADO</v>
      </c>
      <c r="B542" t="str">
        <f>precio_reno_porta!A68</f>
        <v>Corriente</v>
      </c>
      <c r="C542" t="str">
        <f>precio_reno_porta!B68</f>
        <v>4G</v>
      </c>
      <c r="D542" t="str">
        <f>precio_reno_porta!C68</f>
        <v>SAMSUNG</v>
      </c>
      <c r="E542" t="str">
        <f>precio_reno_porta!D68</f>
        <v>SAMSUNG GALAXY A07 128GB</v>
      </c>
      <c r="F542" s="68">
        <f>precio_reno_porta!E68</f>
        <v>599</v>
      </c>
      <c r="G542" t="str">
        <f>precio_reno_porta!F68</f>
        <v>Android</v>
      </c>
      <c r="H542" t="s">
        <v>187</v>
      </c>
      <c r="I542" s="68" t="s">
        <v>46</v>
      </c>
      <c r="J542" s="68">
        <f>precio_reno_porta!I68</f>
        <v>549</v>
      </c>
    </row>
    <row r="543" spans="1:10" x14ac:dyDescent="0.3">
      <c r="A543" t="str">
        <f t="shared" si="8"/>
        <v>SAMSUNG GALAXY A16 128GBMax Negocios + 49.90CONTADO</v>
      </c>
      <c r="B543" t="str">
        <f>precio_reno_porta!A69</f>
        <v>Corriente</v>
      </c>
      <c r="C543" t="str">
        <f>precio_reno_porta!B69</f>
        <v>4G</v>
      </c>
      <c r="D543" t="str">
        <f>precio_reno_porta!C69</f>
        <v>SAMSUNG</v>
      </c>
      <c r="E543" t="str">
        <f>precio_reno_porta!D69</f>
        <v>SAMSUNG GALAXY A16 128GB</v>
      </c>
      <c r="F543" s="68">
        <f>precio_reno_porta!E69</f>
        <v>659</v>
      </c>
      <c r="G543" t="str">
        <f>precio_reno_porta!F69</f>
        <v>Android</v>
      </c>
      <c r="H543" t="s">
        <v>187</v>
      </c>
      <c r="I543" s="68" t="s">
        <v>46</v>
      </c>
      <c r="J543" s="68">
        <f>precio_reno_porta!I69</f>
        <v>599</v>
      </c>
    </row>
    <row r="544" spans="1:10" x14ac:dyDescent="0.3">
      <c r="A544" t="str">
        <f t="shared" si="8"/>
        <v>SAMSUNG GALAXY A17 128GB 5GMax Negocios + 49.90CONTADO</v>
      </c>
      <c r="B544" t="str">
        <f>precio_reno_porta!A70</f>
        <v>Corriente</v>
      </c>
      <c r="C544" t="str">
        <f>precio_reno_porta!B70</f>
        <v>5G</v>
      </c>
      <c r="D544" t="str">
        <f>precio_reno_porta!C70</f>
        <v>SAMSUNG</v>
      </c>
      <c r="E544" t="str">
        <f>precio_reno_porta!D70</f>
        <v>SAMSUNG GALAXY A17 128GB 5G</v>
      </c>
      <c r="F544" s="68">
        <f>precio_reno_porta!E70</f>
        <v>1179</v>
      </c>
      <c r="G544" t="str">
        <f>precio_reno_porta!F70</f>
        <v>Android</v>
      </c>
      <c r="H544" t="s">
        <v>187</v>
      </c>
      <c r="I544" s="68" t="s">
        <v>46</v>
      </c>
      <c r="J544" s="68">
        <f>precio_reno_porta!I70</f>
        <v>1069</v>
      </c>
    </row>
    <row r="545" spans="1:10" x14ac:dyDescent="0.3">
      <c r="A545" t="str">
        <f t="shared" si="8"/>
        <v>SAMSUNG GALAXY A17 256GB 5GMax Negocios + 49.90CONTADO</v>
      </c>
      <c r="B545" t="str">
        <f>precio_reno_porta!A71</f>
        <v>Corriente</v>
      </c>
      <c r="C545" t="str">
        <f>precio_reno_porta!B71</f>
        <v>5G</v>
      </c>
      <c r="D545" t="str">
        <f>precio_reno_porta!C71</f>
        <v>SAMSUNG</v>
      </c>
      <c r="E545" t="str">
        <f>precio_reno_porta!D71</f>
        <v>SAMSUNG GALAXY A17 256GB 5G</v>
      </c>
      <c r="F545" s="68">
        <f>precio_reno_porta!E71</f>
        <v>1309</v>
      </c>
      <c r="G545" t="str">
        <f>precio_reno_porta!F71</f>
        <v>Android</v>
      </c>
      <c r="H545" t="s">
        <v>187</v>
      </c>
      <c r="I545" s="68" t="s">
        <v>46</v>
      </c>
      <c r="J545" s="68">
        <f>precio_reno_porta!I71</f>
        <v>1219</v>
      </c>
    </row>
    <row r="546" spans="1:10" x14ac:dyDescent="0.3">
      <c r="A546" t="str">
        <f t="shared" si="8"/>
        <v>SAMSUNG GALAXY A26 128GB 5GMax Negocios + 49.90CONTADO</v>
      </c>
      <c r="B546" t="str">
        <f>precio_reno_porta!A72</f>
        <v>Corriente</v>
      </c>
      <c r="C546" t="str">
        <f>precio_reno_porta!B72</f>
        <v>5G</v>
      </c>
      <c r="D546" t="str">
        <f>precio_reno_porta!C72</f>
        <v>SAMSUNG</v>
      </c>
      <c r="E546" t="str">
        <f>precio_reno_porta!D72</f>
        <v>SAMSUNG GALAXY A26 128GB 5G</v>
      </c>
      <c r="F546" s="68">
        <f>precio_reno_porta!E72</f>
        <v>1169</v>
      </c>
      <c r="G546" t="str">
        <f>precio_reno_porta!F72</f>
        <v>Android</v>
      </c>
      <c r="H546" t="s">
        <v>187</v>
      </c>
      <c r="I546" s="68" t="s">
        <v>46</v>
      </c>
      <c r="J546" s="68">
        <f>precio_reno_porta!I72</f>
        <v>1069</v>
      </c>
    </row>
    <row r="547" spans="1:10" x14ac:dyDescent="0.3">
      <c r="A547" t="str">
        <f t="shared" si="8"/>
        <v>SAMSUNG GALAXY A27 256GB 5GMax Negocios + 49.90CONTADO</v>
      </c>
      <c r="B547" t="str">
        <f>precio_reno_porta!A73</f>
        <v>Corriente</v>
      </c>
      <c r="C547" t="str">
        <f>precio_reno_porta!B73</f>
        <v>5G</v>
      </c>
      <c r="D547" t="str">
        <f>precio_reno_porta!C73</f>
        <v>SAMSUNG</v>
      </c>
      <c r="E547" t="str">
        <f>precio_reno_porta!D73</f>
        <v>SAMSUNG GALAXY A27 256GB 5G</v>
      </c>
      <c r="F547" s="68">
        <f>precio_reno_porta!E73</f>
        <v>2009</v>
      </c>
      <c r="G547" t="str">
        <f>precio_reno_porta!F73</f>
        <v>Android</v>
      </c>
      <c r="H547" t="s">
        <v>187</v>
      </c>
      <c r="I547" s="68" t="s">
        <v>46</v>
      </c>
      <c r="J547" s="68">
        <f>precio_reno_porta!I73</f>
        <v>1839</v>
      </c>
    </row>
    <row r="548" spans="1:10" x14ac:dyDescent="0.3">
      <c r="A548" t="str">
        <f t="shared" si="8"/>
        <v>SAMSUNG GALAXY A36 128GB 5GMax Negocios + 49.90CONTADO</v>
      </c>
      <c r="B548" t="str">
        <f>precio_reno_porta!A74</f>
        <v>Corriente</v>
      </c>
      <c r="C548" t="str">
        <f>precio_reno_porta!B74</f>
        <v>5G</v>
      </c>
      <c r="D548" t="str">
        <f>precio_reno_porta!C74</f>
        <v>SAMSUNG</v>
      </c>
      <c r="E548" t="str">
        <f>precio_reno_porta!D74</f>
        <v>SAMSUNG GALAXY A36 128GB 5G</v>
      </c>
      <c r="F548" s="68">
        <f>precio_reno_porta!E74</f>
        <v>1519</v>
      </c>
      <c r="G548" t="str">
        <f>precio_reno_porta!F74</f>
        <v>Android</v>
      </c>
      <c r="H548" t="s">
        <v>187</v>
      </c>
      <c r="I548" s="68" t="s">
        <v>46</v>
      </c>
      <c r="J548" s="68">
        <f>precio_reno_porta!I74</f>
        <v>1389</v>
      </c>
    </row>
    <row r="549" spans="1:10" x14ac:dyDescent="0.3">
      <c r="A549" t="str">
        <f t="shared" si="8"/>
        <v>SAMSUNG GALAXY A37 256GB 5GMax Negocios + 49.90CONTADO</v>
      </c>
      <c r="B549" t="str">
        <f>precio_reno_porta!A75</f>
        <v>Corriente</v>
      </c>
      <c r="C549" t="str">
        <f>precio_reno_porta!B75</f>
        <v>5G</v>
      </c>
      <c r="D549" t="str">
        <f>precio_reno_porta!C75</f>
        <v>SAMSUNG</v>
      </c>
      <c r="E549" t="str">
        <f>precio_reno_porta!D75</f>
        <v>SAMSUNG GALAXY A37 256GB 5G</v>
      </c>
      <c r="F549" s="68">
        <f>precio_reno_porta!E75</f>
        <v>2249</v>
      </c>
      <c r="G549" t="str">
        <f>precio_reno_porta!F75</f>
        <v>Android</v>
      </c>
      <c r="H549" t="s">
        <v>187</v>
      </c>
      <c r="I549" s="68" t="s">
        <v>46</v>
      </c>
      <c r="J549" s="68">
        <f>precio_reno_porta!I75</f>
        <v>2049</v>
      </c>
    </row>
    <row r="550" spans="1:10" x14ac:dyDescent="0.3">
      <c r="A550" t="str">
        <f t="shared" si="8"/>
        <v>SAMSUNG GALAXY A56 256GB 5GMax Negocios + 49.90CONTADO</v>
      </c>
      <c r="B550" t="str">
        <f>precio_reno_porta!A76</f>
        <v>Corriente</v>
      </c>
      <c r="C550" t="str">
        <f>precio_reno_porta!B76</f>
        <v>5G</v>
      </c>
      <c r="D550" t="str">
        <f>precio_reno_porta!C76</f>
        <v>SAMSUNG</v>
      </c>
      <c r="E550" t="str">
        <f>precio_reno_porta!D76</f>
        <v>SAMSUNG GALAXY A56 256GB 5G</v>
      </c>
      <c r="F550" s="68">
        <f>precio_reno_porta!E76</f>
        <v>2109</v>
      </c>
      <c r="G550" t="str">
        <f>precio_reno_porta!F76</f>
        <v>Android</v>
      </c>
      <c r="H550" t="s">
        <v>187</v>
      </c>
      <c r="I550" s="68" t="s">
        <v>46</v>
      </c>
      <c r="J550" s="68">
        <f>precio_reno_porta!I76</f>
        <v>1919</v>
      </c>
    </row>
    <row r="551" spans="1:10" x14ac:dyDescent="0.3">
      <c r="A551" t="str">
        <f t="shared" si="8"/>
        <v>SAMSUNG GALAXY A57 256GB 5GMax Negocios + 49.90CONTADO</v>
      </c>
      <c r="B551" t="str">
        <f>precio_reno_porta!A77</f>
        <v>Corriente</v>
      </c>
      <c r="C551" t="str">
        <f>precio_reno_porta!B77</f>
        <v>5G</v>
      </c>
      <c r="D551" t="str">
        <f>precio_reno_porta!C77</f>
        <v>SAMSUNG</v>
      </c>
      <c r="E551" t="str">
        <f>precio_reno_porta!D77</f>
        <v>SAMSUNG GALAXY A57 256GB 5G</v>
      </c>
      <c r="F551" s="68">
        <f>precio_reno_porta!E77</f>
        <v>2509</v>
      </c>
      <c r="G551" t="str">
        <f>precio_reno_porta!F77</f>
        <v>Android</v>
      </c>
      <c r="H551" t="s">
        <v>187</v>
      </c>
      <c r="I551" s="68" t="s">
        <v>46</v>
      </c>
      <c r="J551" s="68">
        <f>precio_reno_porta!I77</f>
        <v>2289</v>
      </c>
    </row>
    <row r="552" spans="1:10" x14ac:dyDescent="0.3">
      <c r="A552" t="str">
        <f t="shared" si="8"/>
        <v>SAMSUNG GALAXY A57 512GB 5GMax Negocios + 49.90CONTADO</v>
      </c>
      <c r="B552" t="str">
        <f>precio_reno_porta!A78</f>
        <v>Corriente</v>
      </c>
      <c r="C552" t="str">
        <f>precio_reno_porta!B78</f>
        <v>5G</v>
      </c>
      <c r="D552" t="str">
        <f>precio_reno_porta!C78</f>
        <v>SAMSUNG</v>
      </c>
      <c r="E552" t="str">
        <f>precio_reno_porta!D78</f>
        <v>SAMSUNG GALAXY A57 512GB 5G</v>
      </c>
      <c r="F552" s="68">
        <f>precio_reno_porta!E78</f>
        <v>3449</v>
      </c>
      <c r="G552" t="str">
        <f>precio_reno_porta!F78</f>
        <v>Android</v>
      </c>
      <c r="H552" t="s">
        <v>187</v>
      </c>
      <c r="I552" s="68" t="s">
        <v>46</v>
      </c>
      <c r="J552" s="68">
        <f>precio_reno_porta!I78</f>
        <v>3149</v>
      </c>
    </row>
    <row r="553" spans="1:10" x14ac:dyDescent="0.3">
      <c r="A553" t="str">
        <f t="shared" si="8"/>
        <v>SAMSUNG GALAXY S25 128GBMax Negocios + 49.90CONTADO</v>
      </c>
      <c r="B553" t="str">
        <f>precio_reno_porta!A79</f>
        <v>Corriente</v>
      </c>
      <c r="C553" t="str">
        <f>precio_reno_porta!B79</f>
        <v>5G</v>
      </c>
      <c r="D553" t="str">
        <f>precio_reno_porta!C79</f>
        <v>SAMSUNG</v>
      </c>
      <c r="E553" t="str">
        <f>precio_reno_porta!D79</f>
        <v>SAMSUNG GALAXY S25 128GB</v>
      </c>
      <c r="F553" s="68">
        <f>precio_reno_porta!E79</f>
        <v>4529</v>
      </c>
      <c r="G553" t="str">
        <f>precio_reno_porta!F79</f>
        <v>Android</v>
      </c>
      <c r="H553" t="s">
        <v>187</v>
      </c>
      <c r="I553" s="68" t="s">
        <v>46</v>
      </c>
      <c r="J553" s="68">
        <f>precio_reno_porta!I79</f>
        <v>4129</v>
      </c>
    </row>
    <row r="554" spans="1:10" x14ac:dyDescent="0.3">
      <c r="A554" t="str">
        <f t="shared" si="8"/>
        <v>SAMSUNG GALAXY S25 FE 256GB 5GMax Negocios + 49.90CONTADO</v>
      </c>
      <c r="B554" t="str">
        <f>precio_reno_porta!A80</f>
        <v>Corriente</v>
      </c>
      <c r="C554" t="str">
        <f>precio_reno_porta!B80</f>
        <v>5G</v>
      </c>
      <c r="D554" t="str">
        <f>precio_reno_porta!C80</f>
        <v>SAMSUNG</v>
      </c>
      <c r="E554" t="str">
        <f>precio_reno_porta!D80</f>
        <v>SAMSUNG GALAXY S25 FE 256GB 5G</v>
      </c>
      <c r="F554" s="68">
        <f>precio_reno_porta!E80</f>
        <v>3429</v>
      </c>
      <c r="G554" t="str">
        <f>precio_reno_porta!F80</f>
        <v>Android</v>
      </c>
      <c r="H554" t="s">
        <v>187</v>
      </c>
      <c r="I554" s="68" t="s">
        <v>46</v>
      </c>
      <c r="J554" s="68">
        <f>precio_reno_porta!I80</f>
        <v>3129</v>
      </c>
    </row>
    <row r="555" spans="1:10" x14ac:dyDescent="0.3">
      <c r="A555" t="str">
        <f t="shared" si="8"/>
        <v>SAMSUNG GALAXY S25 ULTRA 256GBMax Negocios + 49.90CONTADO</v>
      </c>
      <c r="B555" t="str">
        <f>precio_reno_porta!A81</f>
        <v>Corriente</v>
      </c>
      <c r="C555" t="str">
        <f>precio_reno_porta!B81</f>
        <v>5G</v>
      </c>
      <c r="D555" t="str">
        <f>precio_reno_porta!C81</f>
        <v>SAMSUNG</v>
      </c>
      <c r="E555" t="str">
        <f>precio_reno_porta!D81</f>
        <v>SAMSUNG GALAXY S25 ULTRA 256GB</v>
      </c>
      <c r="F555" s="68">
        <f>precio_reno_porta!E81</f>
        <v>6219</v>
      </c>
      <c r="G555" t="str">
        <f>precio_reno_porta!F81</f>
        <v>Android</v>
      </c>
      <c r="H555" t="s">
        <v>187</v>
      </c>
      <c r="I555" s="68" t="s">
        <v>46</v>
      </c>
      <c r="J555" s="68">
        <f>precio_reno_porta!I81</f>
        <v>5669</v>
      </c>
    </row>
    <row r="556" spans="1:10" x14ac:dyDescent="0.3">
      <c r="A556" t="str">
        <f t="shared" si="8"/>
        <v>SAMSUNG GALAXY S26 256GB 5GMax Negocios + 49.90CONTADO</v>
      </c>
      <c r="B556" t="str">
        <f>precio_reno_porta!A82</f>
        <v>Corriente</v>
      </c>
      <c r="C556" t="str">
        <f>precio_reno_porta!B82</f>
        <v>5G</v>
      </c>
      <c r="D556" t="str">
        <f>precio_reno_porta!C82</f>
        <v>SAMSUNG</v>
      </c>
      <c r="E556" t="str">
        <f>precio_reno_porta!D82</f>
        <v>SAMSUNG GALAXY S26 256GB 5G</v>
      </c>
      <c r="F556" s="68">
        <f>precio_reno_porta!E82</f>
        <v>5029</v>
      </c>
      <c r="G556" t="str">
        <f>precio_reno_porta!F82</f>
        <v>Android</v>
      </c>
      <c r="H556" t="s">
        <v>187</v>
      </c>
      <c r="I556" s="68" t="s">
        <v>46</v>
      </c>
      <c r="J556" s="68">
        <f>precio_reno_porta!I82</f>
        <v>4589</v>
      </c>
    </row>
    <row r="557" spans="1:10" x14ac:dyDescent="0.3">
      <c r="A557" t="str">
        <f t="shared" si="8"/>
        <v>SAMSUNG GALAXY S26 PLUS 256GB 5GMax Negocios + 49.90CONTADO</v>
      </c>
      <c r="B557" t="str">
        <f>precio_reno_porta!A83</f>
        <v>Corriente</v>
      </c>
      <c r="C557" t="str">
        <f>precio_reno_porta!B83</f>
        <v>5G</v>
      </c>
      <c r="D557" t="str">
        <f>precio_reno_porta!C83</f>
        <v>SAMSUNG</v>
      </c>
      <c r="E557" t="str">
        <f>precio_reno_porta!D83</f>
        <v>SAMSUNG GALAXY S26 PLUS 256GB 5G</v>
      </c>
      <c r="F557" s="68">
        <f>precio_reno_porta!E83</f>
        <v>6039</v>
      </c>
      <c r="G557" t="str">
        <f>precio_reno_porta!F83</f>
        <v>Android</v>
      </c>
      <c r="H557" t="s">
        <v>187</v>
      </c>
      <c r="I557" s="68" t="s">
        <v>46</v>
      </c>
      <c r="J557" s="68">
        <f>precio_reno_porta!I83</f>
        <v>5509</v>
      </c>
    </row>
    <row r="558" spans="1:10" x14ac:dyDescent="0.3">
      <c r="A558" t="str">
        <f t="shared" si="8"/>
        <v>SAMSUNG GALAXY S26 ULTRA 256GB 5GMax Negocios + 49.90CONTADO</v>
      </c>
      <c r="B558" t="str">
        <f>precio_reno_porta!A84</f>
        <v>Corriente</v>
      </c>
      <c r="C558" t="str">
        <f>precio_reno_porta!B84</f>
        <v>5G</v>
      </c>
      <c r="D558" t="str">
        <f>precio_reno_porta!C84</f>
        <v>SAMSUNG</v>
      </c>
      <c r="E558" t="str">
        <f>precio_reno_porta!D84</f>
        <v>SAMSUNG GALAXY S26 ULTRA 256GB 5G</v>
      </c>
      <c r="F558" s="68">
        <f>precio_reno_porta!E84</f>
        <v>7039</v>
      </c>
      <c r="G558" t="str">
        <f>precio_reno_porta!F84</f>
        <v>Android</v>
      </c>
      <c r="H558" t="s">
        <v>187</v>
      </c>
      <c r="I558" s="68" t="s">
        <v>46</v>
      </c>
      <c r="J558" s="68">
        <f>precio_reno_porta!I84</f>
        <v>6419</v>
      </c>
    </row>
    <row r="559" spans="1:10" x14ac:dyDescent="0.3">
      <c r="A559" t="str">
        <f t="shared" si="8"/>
        <v>SAMSUNG GALAXY S26FE 256GB 5GMax Negocios + 49.90CONTADO</v>
      </c>
      <c r="B559" t="str">
        <f>precio_reno_porta!A85</f>
        <v>Corriente</v>
      </c>
      <c r="C559" t="str">
        <f>precio_reno_porta!B85</f>
        <v>5G</v>
      </c>
      <c r="D559" t="str">
        <f>precio_reno_porta!C85</f>
        <v>SAMSUNG</v>
      </c>
      <c r="E559" t="str">
        <f>precio_reno_porta!D85</f>
        <v>SAMSUNG GALAXY S26FE 256GB 5G</v>
      </c>
      <c r="F559" s="68">
        <f>precio_reno_porta!E85</f>
        <v>3999</v>
      </c>
      <c r="G559" t="str">
        <f>precio_reno_porta!F85</f>
        <v>Android</v>
      </c>
      <c r="H559" t="s">
        <v>187</v>
      </c>
      <c r="I559" s="68" t="s">
        <v>46</v>
      </c>
      <c r="J559" s="68">
        <f>precio_reno_porta!I85</f>
        <v>3639</v>
      </c>
    </row>
    <row r="560" spans="1:10" x14ac:dyDescent="0.3">
      <c r="A560" t="str">
        <f t="shared" si="8"/>
        <v>SAMSUNG GALAXY Z FLIP 7 256GB 5GMax Negocios + 49.90CONTADO</v>
      </c>
      <c r="B560" t="str">
        <f>precio_reno_porta!A86</f>
        <v>Corriente</v>
      </c>
      <c r="C560" t="str">
        <f>precio_reno_porta!B86</f>
        <v>5G</v>
      </c>
      <c r="D560" t="str">
        <f>precio_reno_porta!C86</f>
        <v>SAMSUNG</v>
      </c>
      <c r="E560" t="str">
        <f>precio_reno_porta!D86</f>
        <v>SAMSUNG GALAXY Z FLIP 7 256GB 5G</v>
      </c>
      <c r="F560" s="68">
        <f>precio_reno_porta!E86</f>
        <v>5279</v>
      </c>
      <c r="G560" t="str">
        <f>precio_reno_porta!F86</f>
        <v>Android</v>
      </c>
      <c r="H560" t="s">
        <v>187</v>
      </c>
      <c r="I560" s="68" t="s">
        <v>46</v>
      </c>
      <c r="J560" s="68">
        <f>precio_reno_porta!I86</f>
        <v>4819</v>
      </c>
    </row>
    <row r="561" spans="1:10" x14ac:dyDescent="0.3">
      <c r="A561" t="str">
        <f t="shared" si="8"/>
        <v>SAMSUNG GALAXY Z FLIP 7 FE 128GB 5GMax Negocios + 49.90CONTADO</v>
      </c>
      <c r="B561" t="str">
        <f>precio_reno_porta!A87</f>
        <v>Corriente</v>
      </c>
      <c r="C561" t="str">
        <f>precio_reno_porta!B87</f>
        <v>5G</v>
      </c>
      <c r="D561" t="str">
        <f>precio_reno_porta!C87</f>
        <v>SAMSUNG</v>
      </c>
      <c r="E561" t="str">
        <f>precio_reno_porta!D87</f>
        <v>SAMSUNG GALAXY Z FLIP 7 FE 128GB 5G</v>
      </c>
      <c r="F561" s="68">
        <f>precio_reno_porta!E87</f>
        <v>3929</v>
      </c>
      <c r="G561" t="str">
        <f>precio_reno_porta!F87</f>
        <v>Android</v>
      </c>
      <c r="H561" t="s">
        <v>187</v>
      </c>
      <c r="I561" s="68" t="s">
        <v>46</v>
      </c>
      <c r="J561" s="68">
        <f>precio_reno_porta!I87</f>
        <v>3589</v>
      </c>
    </row>
    <row r="562" spans="1:10" x14ac:dyDescent="0.3">
      <c r="A562" t="str">
        <f t="shared" si="8"/>
        <v>SAMSUNG GALAXY Z FOLD 5 256GBMax Negocios + 49.90CONTADO</v>
      </c>
      <c r="B562" t="str">
        <f>precio_reno_porta!A88</f>
        <v>Corriente</v>
      </c>
      <c r="C562" t="str">
        <f>precio_reno_porta!B88</f>
        <v>5G</v>
      </c>
      <c r="D562" t="str">
        <f>precio_reno_porta!C88</f>
        <v>SAMSUNG</v>
      </c>
      <c r="E562" t="str">
        <f>precio_reno_porta!D88</f>
        <v>SAMSUNG GALAXY Z FOLD 5 256GB</v>
      </c>
      <c r="F562" s="68">
        <f>precio_reno_porta!E88</f>
        <v>9299</v>
      </c>
      <c r="G562" t="str">
        <f>precio_reno_porta!F88</f>
        <v>Android</v>
      </c>
      <c r="H562" t="s">
        <v>187</v>
      </c>
      <c r="I562" s="68" t="s">
        <v>46</v>
      </c>
      <c r="J562" s="68">
        <f>precio_reno_porta!I88</f>
        <v>8489</v>
      </c>
    </row>
    <row r="563" spans="1:10" x14ac:dyDescent="0.3">
      <c r="A563" t="str">
        <f t="shared" si="8"/>
        <v>SAMSUNG GALAXY Z FOLD 7 512GB 5GMax Negocios + 49.90CONTADO</v>
      </c>
      <c r="B563" t="str">
        <f>precio_reno_porta!A89</f>
        <v>Corriente</v>
      </c>
      <c r="C563" t="str">
        <f>precio_reno_porta!B89</f>
        <v>5G</v>
      </c>
      <c r="D563" t="str">
        <f>precio_reno_porta!C89</f>
        <v>SAMSUNG</v>
      </c>
      <c r="E563" t="str">
        <f>precio_reno_porta!D89</f>
        <v>SAMSUNG GALAXY Z FOLD 7 512GB 5G</v>
      </c>
      <c r="F563" s="68">
        <f>precio_reno_porta!E89</f>
        <v>9739</v>
      </c>
      <c r="G563" t="str">
        <f>precio_reno_porta!F89</f>
        <v>Android</v>
      </c>
      <c r="H563" t="s">
        <v>187</v>
      </c>
      <c r="I563" s="68" t="s">
        <v>46</v>
      </c>
      <c r="J563" s="68">
        <f>precio_reno_porta!I89</f>
        <v>8889</v>
      </c>
    </row>
    <row r="564" spans="1:10" x14ac:dyDescent="0.3">
      <c r="A564" t="str">
        <f t="shared" si="8"/>
        <v>VIVO V60 LITE 256GB 5GMax Negocios + 49.90CONTADO</v>
      </c>
      <c r="B564" t="str">
        <f>precio_reno_porta!A90</f>
        <v>Corriente</v>
      </c>
      <c r="C564" t="str">
        <f>precio_reno_porta!B90</f>
        <v>5G</v>
      </c>
      <c r="D564" t="str">
        <f>precio_reno_porta!C90</f>
        <v>VIVO</v>
      </c>
      <c r="E564" t="str">
        <f>precio_reno_porta!D90</f>
        <v>VIVO V60 LITE 256GB 5G</v>
      </c>
      <c r="F564" s="68">
        <f>precio_reno_porta!E90</f>
        <v>1729</v>
      </c>
      <c r="G564" t="str">
        <f>precio_reno_porta!F90</f>
        <v>Android</v>
      </c>
      <c r="H564" t="s">
        <v>187</v>
      </c>
      <c r="I564" s="68" t="s">
        <v>46</v>
      </c>
      <c r="J564" s="68">
        <f>precio_reno_porta!I90</f>
        <v>1579</v>
      </c>
    </row>
    <row r="565" spans="1:10" x14ac:dyDescent="0.3">
      <c r="A565" t="str">
        <f t="shared" si="8"/>
        <v>VIVO V70 512GB 5GMax Negocios + 49.90CONTADO</v>
      </c>
      <c r="B565" t="str">
        <f>precio_reno_porta!A91</f>
        <v>Corriente</v>
      </c>
      <c r="C565" t="str">
        <f>precio_reno_porta!B91</f>
        <v>5G</v>
      </c>
      <c r="D565" t="str">
        <f>precio_reno_porta!C91</f>
        <v>VIVO</v>
      </c>
      <c r="E565" t="str">
        <f>precio_reno_porta!D91</f>
        <v>VIVO V70 512GB 5G</v>
      </c>
      <c r="F565" s="68">
        <f>precio_reno_porta!E91</f>
        <v>3069</v>
      </c>
      <c r="G565" t="str">
        <f>precio_reno_porta!F91</f>
        <v>Android</v>
      </c>
      <c r="H565" t="s">
        <v>187</v>
      </c>
      <c r="I565" s="68" t="s">
        <v>46</v>
      </c>
      <c r="J565" s="68">
        <f>precio_reno_porta!I91</f>
        <v>2799</v>
      </c>
    </row>
    <row r="566" spans="1:10" x14ac:dyDescent="0.3">
      <c r="A566" t="str">
        <f t="shared" si="8"/>
        <v>VIVO V70FE 256GB 5GMax Negocios + 49.90CONTADO</v>
      </c>
      <c r="B566" t="str">
        <f>precio_reno_porta!A92</f>
        <v>Corriente</v>
      </c>
      <c r="C566" t="str">
        <f>precio_reno_porta!B92</f>
        <v>5G</v>
      </c>
      <c r="D566" t="str">
        <f>precio_reno_porta!C92</f>
        <v>VIVO</v>
      </c>
      <c r="E566" t="str">
        <f>precio_reno_porta!D92</f>
        <v>VIVO V70FE 256GB 5G</v>
      </c>
      <c r="F566" s="68">
        <f>precio_reno_porta!E92</f>
        <v>2609</v>
      </c>
      <c r="G566" t="str">
        <f>precio_reno_porta!F92</f>
        <v>Android</v>
      </c>
      <c r="H566" t="s">
        <v>187</v>
      </c>
      <c r="I566" s="68" t="s">
        <v>46</v>
      </c>
      <c r="J566" s="68">
        <f>precio_reno_porta!I92</f>
        <v>2379</v>
      </c>
    </row>
    <row r="567" spans="1:10" x14ac:dyDescent="0.3">
      <c r="A567" t="str">
        <f t="shared" si="8"/>
        <v>VIVO X300 PRO 512GB 5GMax Negocios + 49.90CONTADO</v>
      </c>
      <c r="B567" t="str">
        <f>precio_reno_porta!A93</f>
        <v>Corriente</v>
      </c>
      <c r="C567" t="str">
        <f>precio_reno_porta!B93</f>
        <v>5G</v>
      </c>
      <c r="D567" t="str">
        <f>precio_reno_porta!C93</f>
        <v>VIVO</v>
      </c>
      <c r="E567" t="str">
        <f>precio_reno_porta!D93</f>
        <v>VIVO X300 PRO 512GB 5G</v>
      </c>
      <c r="F567" s="68">
        <f>precio_reno_porta!E93</f>
        <v>6219</v>
      </c>
      <c r="G567" t="str">
        <f>precio_reno_porta!F93</f>
        <v>Android</v>
      </c>
      <c r="H567" t="s">
        <v>187</v>
      </c>
      <c r="I567" s="68" t="s">
        <v>46</v>
      </c>
      <c r="J567" s="68">
        <f>precio_reno_porta!I93</f>
        <v>5669</v>
      </c>
    </row>
    <row r="568" spans="1:10" x14ac:dyDescent="0.3">
      <c r="A568" t="str">
        <f t="shared" si="8"/>
        <v>VIVO Y04 128GBMax Negocios + 49.90CONTADO</v>
      </c>
      <c r="B568" t="str">
        <f>precio_reno_porta!A94</f>
        <v>Corriente</v>
      </c>
      <c r="C568" t="str">
        <f>precio_reno_porta!B94</f>
        <v>4G</v>
      </c>
      <c r="D568" t="str">
        <f>precio_reno_porta!C94</f>
        <v>VIVO</v>
      </c>
      <c r="E568" t="str">
        <f>precio_reno_porta!D94</f>
        <v>VIVO Y04 128GB</v>
      </c>
      <c r="F568" s="68">
        <f>precio_reno_porta!E94</f>
        <v>489</v>
      </c>
      <c r="G568" t="str">
        <f>precio_reno_porta!F94</f>
        <v>Android</v>
      </c>
      <c r="H568" t="s">
        <v>187</v>
      </c>
      <c r="I568" s="68" t="s">
        <v>46</v>
      </c>
      <c r="J568" s="68">
        <f>precio_reno_porta!I94</f>
        <v>439</v>
      </c>
    </row>
    <row r="569" spans="1:10" x14ac:dyDescent="0.3">
      <c r="A569" t="str">
        <f t="shared" si="8"/>
        <v>VIVO Y11 128GB 5GMax Negocios + 49.90CONTADO</v>
      </c>
      <c r="B569" t="str">
        <f>precio_reno_porta!A95</f>
        <v>Corriente</v>
      </c>
      <c r="C569" t="str">
        <f>precio_reno_porta!B95</f>
        <v>5G</v>
      </c>
      <c r="D569" t="str">
        <f>precio_reno_porta!C95</f>
        <v>VIVO</v>
      </c>
      <c r="E569" t="str">
        <f>precio_reno_porta!D95</f>
        <v>VIVO Y11 128GB 5G</v>
      </c>
      <c r="F569" s="68">
        <f>precio_reno_porta!E95</f>
        <v>819</v>
      </c>
      <c r="G569" t="str">
        <f>precio_reno_porta!F95</f>
        <v>Android</v>
      </c>
      <c r="H569" t="s">
        <v>187</v>
      </c>
      <c r="I569" s="68" t="s">
        <v>46</v>
      </c>
      <c r="J569" s="68">
        <f>precio_reno_porta!I95</f>
        <v>749</v>
      </c>
    </row>
    <row r="570" spans="1:10" x14ac:dyDescent="0.3">
      <c r="A570" t="str">
        <f t="shared" si="8"/>
        <v>VIVO Y21 256GB 5GMax Negocios + 49.90CONTADO</v>
      </c>
      <c r="B570" t="str">
        <f>precio_reno_porta!A96</f>
        <v>Corriente</v>
      </c>
      <c r="C570" t="str">
        <f>precio_reno_porta!B96</f>
        <v>5G</v>
      </c>
      <c r="D570" t="str">
        <f>precio_reno_porta!C96</f>
        <v>VIVO</v>
      </c>
      <c r="E570" t="str">
        <f>precio_reno_porta!D96</f>
        <v>VIVO Y21 256GB 5G</v>
      </c>
      <c r="F570" s="68">
        <f>precio_reno_porta!E96</f>
        <v>1029</v>
      </c>
      <c r="G570" t="str">
        <f>precio_reno_porta!F96</f>
        <v>Android</v>
      </c>
      <c r="H570" t="s">
        <v>187</v>
      </c>
      <c r="I570" s="68" t="s">
        <v>46</v>
      </c>
      <c r="J570" s="68">
        <f>precio_reno_porta!I96</f>
        <v>939</v>
      </c>
    </row>
    <row r="571" spans="1:10" x14ac:dyDescent="0.3">
      <c r="A571" t="str">
        <f t="shared" si="8"/>
        <v>VIVO Y21D 256GBMax Negocios + 49.90CONTADO</v>
      </c>
      <c r="B571" t="str">
        <f>precio_reno_porta!A97</f>
        <v>Corriente</v>
      </c>
      <c r="C571" t="str">
        <f>precio_reno_porta!B97</f>
        <v>4G</v>
      </c>
      <c r="D571" t="str">
        <f>precio_reno_porta!C97</f>
        <v>VIVO</v>
      </c>
      <c r="E571" t="str">
        <f>precio_reno_porta!D97</f>
        <v>VIVO Y21D 256GB</v>
      </c>
      <c r="F571" s="68">
        <f>precio_reno_porta!E97</f>
        <v>849</v>
      </c>
      <c r="G571" t="str">
        <f>precio_reno_porta!F97</f>
        <v>Android</v>
      </c>
      <c r="H571" t="s">
        <v>187</v>
      </c>
      <c r="I571" s="68" t="s">
        <v>46</v>
      </c>
      <c r="J571" s="68">
        <f>precio_reno_porta!I97</f>
        <v>769</v>
      </c>
    </row>
    <row r="572" spans="1:10" x14ac:dyDescent="0.3">
      <c r="A572" t="str">
        <f t="shared" si="8"/>
        <v>VIVO Y31 256GB 5GMax Negocios + 49.90CONTADO</v>
      </c>
      <c r="B572" t="str">
        <f>precio_reno_porta!A98</f>
        <v>Corriente</v>
      </c>
      <c r="C572" t="str">
        <f>precio_reno_porta!B98</f>
        <v>5G</v>
      </c>
      <c r="D572" t="str">
        <f>precio_reno_porta!C98</f>
        <v>VIVO</v>
      </c>
      <c r="E572" t="str">
        <f>precio_reno_porta!D98</f>
        <v>VIVO Y31 256GB 5G</v>
      </c>
      <c r="F572" s="68">
        <f>precio_reno_porta!E98</f>
        <v>1309</v>
      </c>
      <c r="G572" t="str">
        <f>precio_reno_porta!F98</f>
        <v>Android</v>
      </c>
      <c r="H572" t="s">
        <v>187</v>
      </c>
      <c r="I572" s="68" t="s">
        <v>46</v>
      </c>
      <c r="J572" s="68">
        <f>precio_reno_porta!I98</f>
        <v>1189</v>
      </c>
    </row>
    <row r="573" spans="1:10" x14ac:dyDescent="0.3">
      <c r="A573" t="str">
        <f t="shared" si="8"/>
        <v>VIVO Y31 256GB 5G NEWMax Negocios + 49.90CONTADO</v>
      </c>
      <c r="B573" t="str">
        <f>precio_reno_porta!A99</f>
        <v>Corriente</v>
      </c>
      <c r="C573" t="str">
        <f>precio_reno_porta!B99</f>
        <v>5G</v>
      </c>
      <c r="D573" t="str">
        <f>precio_reno_porta!C99</f>
        <v>VIVO</v>
      </c>
      <c r="E573" t="str">
        <f>precio_reno_porta!D99</f>
        <v>VIVO Y31 256GB 5G NEW</v>
      </c>
      <c r="F573" s="68">
        <f>precio_reno_porta!E99</f>
        <v>1289</v>
      </c>
      <c r="G573" t="str">
        <f>precio_reno_porta!F99</f>
        <v>Android</v>
      </c>
      <c r="H573" t="s">
        <v>187</v>
      </c>
      <c r="I573" s="68" t="s">
        <v>46</v>
      </c>
      <c r="J573" s="68">
        <f>precio_reno_porta!I99</f>
        <v>1179</v>
      </c>
    </row>
    <row r="574" spans="1:10" x14ac:dyDescent="0.3">
      <c r="A574" t="str">
        <f t="shared" si="8"/>
        <v>XIAOMI 14T 512GB 5GMax Negocios + 49.90CONTADO</v>
      </c>
      <c r="B574" t="str">
        <f>precio_reno_porta!A100</f>
        <v>Corriente</v>
      </c>
      <c r="C574" t="str">
        <f>precio_reno_porta!B100</f>
        <v>5G</v>
      </c>
      <c r="D574" t="str">
        <f>precio_reno_porta!C100</f>
        <v>XIAOMI</v>
      </c>
      <c r="E574" t="str">
        <f>precio_reno_porta!D100</f>
        <v>XIAOMI 14T 512GB 5G</v>
      </c>
      <c r="F574" s="68">
        <f>precio_reno_porta!E100</f>
        <v>2659</v>
      </c>
      <c r="G574" t="str">
        <f>precio_reno_porta!F100</f>
        <v>Android</v>
      </c>
      <c r="H574" t="s">
        <v>187</v>
      </c>
      <c r="I574" s="68" t="s">
        <v>46</v>
      </c>
      <c r="J574" s="68">
        <f>precio_reno_porta!I100</f>
        <v>2419</v>
      </c>
    </row>
    <row r="575" spans="1:10" x14ac:dyDescent="0.3">
      <c r="A575" t="str">
        <f t="shared" si="8"/>
        <v>XIAOMI 15T 512GB 5GMax Negocios + 49.90CONTADO</v>
      </c>
      <c r="B575" t="str">
        <f>precio_reno_porta!A101</f>
        <v>Corriente</v>
      </c>
      <c r="C575" t="str">
        <f>precio_reno_porta!B101</f>
        <v>5G</v>
      </c>
      <c r="D575" t="str">
        <f>precio_reno_porta!C101</f>
        <v>XIAOMI</v>
      </c>
      <c r="E575" t="str">
        <f>precio_reno_porta!D101</f>
        <v>XIAOMI 15T 512GB 5G</v>
      </c>
      <c r="F575" s="68">
        <f>precio_reno_porta!E101</f>
        <v>2569</v>
      </c>
      <c r="G575" t="str">
        <f>precio_reno_porta!F101</f>
        <v>Android</v>
      </c>
      <c r="H575" t="s">
        <v>187</v>
      </c>
      <c r="I575" s="68" t="s">
        <v>46</v>
      </c>
      <c r="J575" s="68">
        <f>precio_reno_porta!I101</f>
        <v>2339</v>
      </c>
    </row>
    <row r="576" spans="1:10" x14ac:dyDescent="0.3">
      <c r="A576" t="str">
        <f t="shared" si="8"/>
        <v>XIAOMI 15T PRO 512GB 5GMax Negocios + 49.90CONTADO</v>
      </c>
      <c r="B576" t="str">
        <f>precio_reno_porta!A102</f>
        <v>Corriente</v>
      </c>
      <c r="C576" t="str">
        <f>precio_reno_porta!B102</f>
        <v>5G</v>
      </c>
      <c r="D576" t="str">
        <f>precio_reno_porta!C102</f>
        <v>XIAOMI</v>
      </c>
      <c r="E576" t="str">
        <f>precio_reno_porta!D102</f>
        <v>XIAOMI 15T PRO 512GB 5G</v>
      </c>
      <c r="F576" s="68">
        <f>precio_reno_porta!E102</f>
        <v>3619</v>
      </c>
      <c r="G576" t="str">
        <f>precio_reno_porta!F102</f>
        <v>Android</v>
      </c>
      <c r="H576" t="s">
        <v>187</v>
      </c>
      <c r="I576" s="68" t="s">
        <v>46</v>
      </c>
      <c r="J576" s="68">
        <f>precio_reno_porta!I102</f>
        <v>3299</v>
      </c>
    </row>
    <row r="577" spans="1:10" x14ac:dyDescent="0.3">
      <c r="A577" t="str">
        <f t="shared" si="8"/>
        <v>XIAOMI 17 ULTRA 512GB 5GMax Negocios + 49.90CONTADO</v>
      </c>
      <c r="B577" t="str">
        <f>precio_reno_porta!A103</f>
        <v>Corriente</v>
      </c>
      <c r="C577" t="str">
        <f>precio_reno_porta!B103</f>
        <v>5G</v>
      </c>
      <c r="D577" t="str">
        <f>precio_reno_porta!C103</f>
        <v>XIAOMI</v>
      </c>
      <c r="E577" t="str">
        <f>precio_reno_porta!D103</f>
        <v>XIAOMI 17 ULTRA 512GB 5G</v>
      </c>
      <c r="F577" s="68">
        <f>precio_reno_porta!E103</f>
        <v>6169</v>
      </c>
      <c r="G577" t="str">
        <f>precio_reno_porta!F103</f>
        <v>Android</v>
      </c>
      <c r="H577" t="s">
        <v>187</v>
      </c>
      <c r="I577" s="68" t="s">
        <v>46</v>
      </c>
      <c r="J577" s="68">
        <f>precio_reno_porta!I103</f>
        <v>5629</v>
      </c>
    </row>
    <row r="578" spans="1:10" x14ac:dyDescent="0.3">
      <c r="A578" t="str">
        <f t="shared" si="8"/>
        <v>XIAOMI 17T 512GB 5GMax Negocios + 49.90CONTADO</v>
      </c>
      <c r="B578" t="str">
        <f>precio_reno_porta!A104</f>
        <v>Corriente</v>
      </c>
      <c r="C578" t="str">
        <f>precio_reno_porta!B104</f>
        <v>5G</v>
      </c>
      <c r="D578" t="str">
        <f>precio_reno_porta!C104</f>
        <v>XIAOMI</v>
      </c>
      <c r="E578" t="str">
        <f>precio_reno_porta!D104</f>
        <v>XIAOMI 17T 512GB 5G</v>
      </c>
      <c r="F578" s="68">
        <f>precio_reno_porta!E104</f>
        <v>3089</v>
      </c>
      <c r="G578" t="str">
        <f>precio_reno_porta!F104</f>
        <v>Android</v>
      </c>
      <c r="H578" t="s">
        <v>187</v>
      </c>
      <c r="I578" s="68" t="s">
        <v>46</v>
      </c>
      <c r="J578" s="68">
        <f>precio_reno_porta!I104</f>
        <v>2819</v>
      </c>
    </row>
    <row r="579" spans="1:10" x14ac:dyDescent="0.3">
      <c r="A579" t="str">
        <f t="shared" ref="A579:A642" si="9">CONCATENATE(E579,I579,H579)</f>
        <v>XIAOMI 17T PRO 512GB 5GMax Negocios + 49.90CONTADO</v>
      </c>
      <c r="B579" t="str">
        <f>precio_reno_porta!A105</f>
        <v>Corriente</v>
      </c>
      <c r="C579" t="str">
        <f>precio_reno_porta!B105</f>
        <v>5G</v>
      </c>
      <c r="D579" t="str">
        <f>precio_reno_porta!C105</f>
        <v>XIAOMI</v>
      </c>
      <c r="E579" t="str">
        <f>precio_reno_porta!D105</f>
        <v>XIAOMI 17T PRO 512GB 5G</v>
      </c>
      <c r="F579" s="68">
        <f>precio_reno_porta!E105</f>
        <v>3929</v>
      </c>
      <c r="G579" t="str">
        <f>precio_reno_porta!F105</f>
        <v>Android</v>
      </c>
      <c r="H579" t="s">
        <v>187</v>
      </c>
      <c r="I579" s="68" t="s">
        <v>46</v>
      </c>
      <c r="J579" s="68">
        <f>precio_reno_porta!I105</f>
        <v>3579</v>
      </c>
    </row>
    <row r="580" spans="1:10" x14ac:dyDescent="0.3">
      <c r="A580" t="str">
        <f t="shared" si="9"/>
        <v>XIAOMI REDMI 15 256GBMax Negocios + 49.90CONTADO</v>
      </c>
      <c r="B580" t="str">
        <f>precio_reno_porta!A106</f>
        <v>Corriente</v>
      </c>
      <c r="C580" t="str">
        <f>precio_reno_porta!B106</f>
        <v>4G</v>
      </c>
      <c r="D580" t="str">
        <f>precio_reno_porta!C106</f>
        <v>XIAOMI</v>
      </c>
      <c r="E580" t="str">
        <f>precio_reno_porta!D106</f>
        <v>XIAOMI REDMI 15 256GB</v>
      </c>
      <c r="F580" s="68">
        <f>precio_reno_porta!E106</f>
        <v>939</v>
      </c>
      <c r="G580" t="str">
        <f>precio_reno_porta!F106</f>
        <v>Android</v>
      </c>
      <c r="H580" t="s">
        <v>187</v>
      </c>
      <c r="I580" s="68" t="s">
        <v>46</v>
      </c>
      <c r="J580" s="68">
        <f>precio_reno_porta!I106</f>
        <v>859</v>
      </c>
    </row>
    <row r="581" spans="1:10" x14ac:dyDescent="0.3">
      <c r="A581" t="str">
        <f t="shared" si="9"/>
        <v>XIAOMI REDMI 15C 256GBMax Negocios + 49.90CONTADO</v>
      </c>
      <c r="B581" t="str">
        <f>precio_reno_porta!A107</f>
        <v>Corriente</v>
      </c>
      <c r="C581" t="str">
        <f>precio_reno_porta!B107</f>
        <v>4G</v>
      </c>
      <c r="D581" t="str">
        <f>precio_reno_porta!C107</f>
        <v>XIAOMI</v>
      </c>
      <c r="E581" t="str">
        <f>precio_reno_porta!D107</f>
        <v>XIAOMI REDMI 15C 256GB</v>
      </c>
      <c r="F581" s="68">
        <f>precio_reno_porta!E107</f>
        <v>709</v>
      </c>
      <c r="G581" t="str">
        <f>precio_reno_porta!F107</f>
        <v>Android</v>
      </c>
      <c r="H581" t="s">
        <v>187</v>
      </c>
      <c r="I581" s="68" t="s">
        <v>46</v>
      </c>
      <c r="J581" s="68">
        <f>precio_reno_porta!I107</f>
        <v>649</v>
      </c>
    </row>
    <row r="582" spans="1:10" x14ac:dyDescent="0.3">
      <c r="A582" t="str">
        <f t="shared" si="9"/>
        <v>XIAOMI REDMI A5 128GBMax Negocios + 49.90CONTADO</v>
      </c>
      <c r="B582" t="str">
        <f>precio_reno_porta!A108</f>
        <v>Corriente</v>
      </c>
      <c r="C582" t="str">
        <f>precio_reno_porta!B108</f>
        <v>4G</v>
      </c>
      <c r="D582" t="str">
        <f>precio_reno_porta!C108</f>
        <v>XIAOMI</v>
      </c>
      <c r="E582" t="str">
        <f>precio_reno_porta!D108</f>
        <v>XIAOMI REDMI A5 128GB</v>
      </c>
      <c r="F582" s="68">
        <f>precio_reno_porta!E108</f>
        <v>379</v>
      </c>
      <c r="G582" t="str">
        <f>precio_reno_porta!F108</f>
        <v>Android</v>
      </c>
      <c r="H582" t="s">
        <v>187</v>
      </c>
      <c r="I582" s="68" t="s">
        <v>46</v>
      </c>
      <c r="J582" s="68">
        <f>precio_reno_porta!I108</f>
        <v>339</v>
      </c>
    </row>
    <row r="583" spans="1:10" x14ac:dyDescent="0.3">
      <c r="A583" t="str">
        <f t="shared" si="9"/>
        <v>XIAOMI REDMI A7 PRO 128GBMax Negocios + 49.90CONTADO</v>
      </c>
      <c r="B583" t="str">
        <f>precio_reno_porta!A109</f>
        <v>Corriente</v>
      </c>
      <c r="C583" t="str">
        <f>precio_reno_porta!B109</f>
        <v>4G</v>
      </c>
      <c r="D583" t="str">
        <f>precio_reno_porta!C109</f>
        <v>XIAOMI</v>
      </c>
      <c r="E583" t="str">
        <f>precio_reno_porta!D109</f>
        <v>XIAOMI REDMI A7 PRO 128GB</v>
      </c>
      <c r="F583" s="68">
        <f>precio_reno_porta!E109</f>
        <v>489</v>
      </c>
      <c r="G583" t="str">
        <f>precio_reno_porta!F109</f>
        <v>Android</v>
      </c>
      <c r="H583" t="s">
        <v>187</v>
      </c>
      <c r="I583" s="68" t="s">
        <v>46</v>
      </c>
      <c r="J583" s="68">
        <f>precio_reno_porta!I109</f>
        <v>439</v>
      </c>
    </row>
    <row r="584" spans="1:10" x14ac:dyDescent="0.3">
      <c r="A584" t="str">
        <f t="shared" si="9"/>
        <v>XIAOMI REDMI NOTE 10 PRO 128GB SEMax Negocios + 49.90CONTADO</v>
      </c>
      <c r="B584" t="str">
        <f>precio_reno_porta!A110</f>
        <v>Corriente</v>
      </c>
      <c r="C584" t="str">
        <f>precio_reno_porta!B110</f>
        <v>4.5G</v>
      </c>
      <c r="D584" t="str">
        <f>precio_reno_porta!C110</f>
        <v>XIAOMI</v>
      </c>
      <c r="E584" t="str">
        <f>precio_reno_porta!D110</f>
        <v>XIAOMI REDMI NOTE 10 PRO 128GB SE</v>
      </c>
      <c r="F584" s="68">
        <f>precio_reno_porta!E110</f>
        <v>1369</v>
      </c>
      <c r="G584" t="str">
        <f>precio_reno_porta!F110</f>
        <v>Android</v>
      </c>
      <c r="H584" t="s">
        <v>187</v>
      </c>
      <c r="I584" s="68" t="s">
        <v>46</v>
      </c>
      <c r="J584" s="68">
        <f>precio_reno_porta!I110</f>
        <v>1249</v>
      </c>
    </row>
    <row r="585" spans="1:10" x14ac:dyDescent="0.3">
      <c r="A585" t="str">
        <f t="shared" si="9"/>
        <v>XIAOMI REDMI NOTE 12 PRO PLUS 256GB 5GMax Negocios + 49.90CONTADO</v>
      </c>
      <c r="B585" t="str">
        <f>precio_reno_porta!A111</f>
        <v>Corriente</v>
      </c>
      <c r="C585" t="str">
        <f>precio_reno_porta!B111</f>
        <v>5G</v>
      </c>
      <c r="D585" t="str">
        <f>precio_reno_porta!C111</f>
        <v>XIAOMI</v>
      </c>
      <c r="E585" t="str">
        <f>precio_reno_porta!D111</f>
        <v>XIAOMI REDMI NOTE 12 PRO PLUS 256GB 5G</v>
      </c>
      <c r="F585" s="68">
        <f>precio_reno_porta!E111</f>
        <v>2039</v>
      </c>
      <c r="G585" t="str">
        <f>precio_reno_porta!F111</f>
        <v>Android</v>
      </c>
      <c r="H585" t="s">
        <v>187</v>
      </c>
      <c r="I585" s="68" t="s">
        <v>46</v>
      </c>
      <c r="J585" s="68">
        <f>precio_reno_porta!I111</f>
        <v>1859</v>
      </c>
    </row>
    <row r="586" spans="1:10" x14ac:dyDescent="0.3">
      <c r="A586" t="str">
        <f t="shared" si="9"/>
        <v>XIAOMI REDMI NOTE 15 256GB 5GMax Negocios + 49.90CONTADO</v>
      </c>
      <c r="B586" t="str">
        <f>precio_reno_porta!A112</f>
        <v>Corriente</v>
      </c>
      <c r="C586" t="str">
        <f>precio_reno_porta!B112</f>
        <v>5G</v>
      </c>
      <c r="D586" t="str">
        <f>precio_reno_porta!C112</f>
        <v>XIAOMI</v>
      </c>
      <c r="E586" t="str">
        <f>precio_reno_porta!D112</f>
        <v>XIAOMI REDMI NOTE 15 256GB 5G</v>
      </c>
      <c r="F586" s="68">
        <f>precio_reno_porta!E112</f>
        <v>1109</v>
      </c>
      <c r="G586" t="str">
        <f>precio_reno_porta!F112</f>
        <v>Android</v>
      </c>
      <c r="H586" t="s">
        <v>187</v>
      </c>
      <c r="I586" s="68" t="s">
        <v>46</v>
      </c>
      <c r="J586" s="68">
        <f>precio_reno_porta!I112</f>
        <v>1009</v>
      </c>
    </row>
    <row r="587" spans="1:10" x14ac:dyDescent="0.3">
      <c r="A587" t="str">
        <f t="shared" si="9"/>
        <v>XIAOMI REDMI NOTE 15 PRO 512GB 5GMax Negocios + 49.90CONTADO</v>
      </c>
      <c r="B587" t="str">
        <f>precio_reno_porta!A113</f>
        <v>Corriente</v>
      </c>
      <c r="C587" t="str">
        <f>precio_reno_porta!B113</f>
        <v>5G</v>
      </c>
      <c r="D587" t="str">
        <f>precio_reno_porta!C113</f>
        <v>XIAOMI</v>
      </c>
      <c r="E587" t="str">
        <f>precio_reno_porta!D113</f>
        <v>XIAOMI REDMI NOTE 15 PRO 512GB 5G</v>
      </c>
      <c r="F587" s="68">
        <f>precio_reno_porta!E113</f>
        <v>1659</v>
      </c>
      <c r="G587" t="str">
        <f>precio_reno_porta!F113</f>
        <v>Android</v>
      </c>
      <c r="H587" t="s">
        <v>187</v>
      </c>
      <c r="I587" s="68" t="s">
        <v>46</v>
      </c>
      <c r="J587" s="68">
        <f>precio_reno_porta!I113</f>
        <v>1509</v>
      </c>
    </row>
    <row r="588" spans="1:10" x14ac:dyDescent="0.3">
      <c r="A588" t="str">
        <f t="shared" si="9"/>
        <v>XIAOMI REDMI NOTE 15 PRO PLUS 512GB 5GMax Negocios + 49.90CONTADO</v>
      </c>
      <c r="B588" t="str">
        <f>precio_reno_porta!A114</f>
        <v>Corriente</v>
      </c>
      <c r="C588" t="str">
        <f>precio_reno_porta!B114</f>
        <v>5G</v>
      </c>
      <c r="D588" t="str">
        <f>precio_reno_porta!C114</f>
        <v>XIAOMI</v>
      </c>
      <c r="E588" t="str">
        <f>precio_reno_porta!D114</f>
        <v>XIAOMI REDMI NOTE 15 PRO PLUS 512GB 5G</v>
      </c>
      <c r="F588" s="68">
        <f>precio_reno_porta!E114</f>
        <v>1879</v>
      </c>
      <c r="G588" t="str">
        <f>precio_reno_porta!F114</f>
        <v>Android</v>
      </c>
      <c r="H588" t="s">
        <v>187</v>
      </c>
      <c r="I588" s="68" t="s">
        <v>46</v>
      </c>
      <c r="J588" s="68">
        <f>precio_reno_porta!I114</f>
        <v>1719</v>
      </c>
    </row>
    <row r="589" spans="1:10" x14ac:dyDescent="0.3">
      <c r="A589" t="str">
        <f t="shared" si="9"/>
        <v>ZTE BLADE A36 64GBMax Negocios + 49.90CONTADO</v>
      </c>
      <c r="B589" t="str">
        <f>precio_reno_porta!A115</f>
        <v>Corriente</v>
      </c>
      <c r="C589" t="str">
        <f>precio_reno_porta!B115</f>
        <v>4G</v>
      </c>
      <c r="D589" t="str">
        <f>precio_reno_porta!C115</f>
        <v>ZTE</v>
      </c>
      <c r="E589" t="str">
        <f>precio_reno_porta!D115</f>
        <v>ZTE BLADE A36 64GB</v>
      </c>
      <c r="F589" s="68">
        <f>precio_reno_porta!E115</f>
        <v>439</v>
      </c>
      <c r="G589" t="str">
        <f>precio_reno_porta!F115</f>
        <v>Android</v>
      </c>
      <c r="H589" t="s">
        <v>187</v>
      </c>
      <c r="I589" s="68" t="s">
        <v>46</v>
      </c>
      <c r="J589" s="68">
        <f>precio_reno_porta!I115</f>
        <v>399</v>
      </c>
    </row>
    <row r="590" spans="1:10" x14ac:dyDescent="0.3">
      <c r="A590" t="str">
        <f t="shared" si="9"/>
        <v>ZTE BLADE A56 PRO 128GBMax Negocios + 49.90CONTADO</v>
      </c>
      <c r="B590" t="str">
        <f>precio_reno_porta!A116</f>
        <v>Corriente</v>
      </c>
      <c r="C590" t="str">
        <f>precio_reno_porta!B116</f>
        <v>4G</v>
      </c>
      <c r="D590" t="str">
        <f>precio_reno_porta!C116</f>
        <v>ZTE</v>
      </c>
      <c r="E590" t="str">
        <f>precio_reno_porta!D116</f>
        <v>ZTE BLADE A56 PRO 128GB</v>
      </c>
      <c r="F590" s="68">
        <f>precio_reno_porta!E116</f>
        <v>439</v>
      </c>
      <c r="G590" t="str">
        <f>precio_reno_porta!F116</f>
        <v>Android</v>
      </c>
      <c r="H590" t="s">
        <v>187</v>
      </c>
      <c r="I590" s="68" t="s">
        <v>46</v>
      </c>
      <c r="J590" s="68">
        <f>precio_reno_porta!I116</f>
        <v>399</v>
      </c>
    </row>
    <row r="591" spans="1:10" x14ac:dyDescent="0.3">
      <c r="A591" t="str">
        <f t="shared" si="9"/>
        <v>ZTE BLADE A57 PRO 128GBMax Negocios + 49.90CONTADO</v>
      </c>
      <c r="B591" t="str">
        <f>precio_reno_porta!A117</f>
        <v>Corriente</v>
      </c>
      <c r="C591" t="str">
        <f>precio_reno_porta!B117</f>
        <v>4G</v>
      </c>
      <c r="D591" t="str">
        <f>precio_reno_porta!C117</f>
        <v>ZTE</v>
      </c>
      <c r="E591" t="str">
        <f>precio_reno_porta!D117</f>
        <v>ZTE BLADE A57 PRO 128GB</v>
      </c>
      <c r="F591" s="68">
        <f>precio_reno_porta!E117</f>
        <v>559</v>
      </c>
      <c r="G591" t="str">
        <f>precio_reno_porta!F117</f>
        <v>Android</v>
      </c>
      <c r="H591" t="s">
        <v>187</v>
      </c>
      <c r="I591" s="68" t="s">
        <v>46</v>
      </c>
      <c r="J591" s="68">
        <f>precio_reno_porta!I117</f>
        <v>509</v>
      </c>
    </row>
    <row r="592" spans="1:10" x14ac:dyDescent="0.3">
      <c r="A592" t="str">
        <f t="shared" si="9"/>
        <v>ZTE BLADE A76 256GB 5GMax Negocios + 49.90CONTADO</v>
      </c>
      <c r="B592" t="str">
        <f>precio_reno_porta!A118</f>
        <v>Corriente</v>
      </c>
      <c r="C592" t="str">
        <f>precio_reno_porta!B118</f>
        <v>5G</v>
      </c>
      <c r="D592" t="str">
        <f>precio_reno_porta!C118</f>
        <v>ZTE</v>
      </c>
      <c r="E592" t="str">
        <f>precio_reno_porta!D118</f>
        <v>ZTE BLADE A76 256GB 5G</v>
      </c>
      <c r="F592" s="68">
        <f>precio_reno_porta!E118</f>
        <v>709</v>
      </c>
      <c r="G592" t="str">
        <f>precio_reno_porta!F118</f>
        <v>Android</v>
      </c>
      <c r="H592" t="s">
        <v>187</v>
      </c>
      <c r="I592" s="68" t="s">
        <v>46</v>
      </c>
      <c r="J592" s="68">
        <f>precio_reno_porta!I118</f>
        <v>649</v>
      </c>
    </row>
    <row r="593" spans="1:10" x14ac:dyDescent="0.3">
      <c r="A593" t="str">
        <f t="shared" si="9"/>
        <v>ZTE BLADE V70 MAX 256GBMax Negocios + 49.90CONTADO</v>
      </c>
      <c r="B593" t="str">
        <f>precio_reno_porta!A119</f>
        <v>Corriente</v>
      </c>
      <c r="C593" t="str">
        <f>precio_reno_porta!B119</f>
        <v>4G</v>
      </c>
      <c r="D593" t="str">
        <f>precio_reno_porta!C119</f>
        <v>ZTE</v>
      </c>
      <c r="E593" t="str">
        <f>precio_reno_porta!D119</f>
        <v>ZTE BLADE V70 MAX 256GB</v>
      </c>
      <c r="F593" s="68">
        <f>precio_reno_porta!E119</f>
        <v>599</v>
      </c>
      <c r="G593" t="str">
        <f>precio_reno_porta!F119</f>
        <v>Android</v>
      </c>
      <c r="H593" t="s">
        <v>187</v>
      </c>
      <c r="I593" s="68" t="s">
        <v>46</v>
      </c>
      <c r="J593" s="68">
        <f>precio_reno_porta!I119</f>
        <v>549</v>
      </c>
    </row>
    <row r="594" spans="1:10" x14ac:dyDescent="0.3">
      <c r="A594" t="str">
        <f t="shared" si="9"/>
        <v>ZTE NUBIA AIR 256GB 5GMax Negocios + 49.90CONTADO</v>
      </c>
      <c r="B594" t="str">
        <f>precio_reno_porta!A120</f>
        <v>Corriente</v>
      </c>
      <c r="C594" t="str">
        <f>precio_reno_porta!B120</f>
        <v>5G</v>
      </c>
      <c r="D594" t="str">
        <f>precio_reno_porta!C120</f>
        <v>ZTE</v>
      </c>
      <c r="E594" t="str">
        <f>precio_reno_porta!D120</f>
        <v>ZTE NUBIA AIR 256GB 5G</v>
      </c>
      <c r="F594" s="68">
        <f>precio_reno_porta!E120</f>
        <v>1069</v>
      </c>
      <c r="G594" t="str">
        <f>precio_reno_porta!F120</f>
        <v>Android</v>
      </c>
      <c r="H594" t="s">
        <v>187</v>
      </c>
      <c r="I594" s="68" t="s">
        <v>46</v>
      </c>
      <c r="J594" s="68">
        <f>precio_reno_porta!I120</f>
        <v>969</v>
      </c>
    </row>
    <row r="595" spans="1:10" x14ac:dyDescent="0.3">
      <c r="A595" t="str">
        <f t="shared" si="9"/>
        <v>ZTE NUBIA AIR 512GB 5GMax Negocios + 49.90CONTADO</v>
      </c>
      <c r="B595" t="str">
        <f>precio_reno_porta!A121</f>
        <v>Corriente</v>
      </c>
      <c r="C595" t="str">
        <f>precio_reno_porta!B121</f>
        <v>5G</v>
      </c>
      <c r="D595" t="str">
        <f>precio_reno_porta!C121</f>
        <v>ZTE</v>
      </c>
      <c r="E595" t="str">
        <f>precio_reno_porta!D121</f>
        <v>ZTE NUBIA AIR 512GB 5G</v>
      </c>
      <c r="F595" s="68">
        <f>precio_reno_porta!E121</f>
        <v>1369</v>
      </c>
      <c r="G595" t="str">
        <f>precio_reno_porta!F121</f>
        <v>Android</v>
      </c>
      <c r="H595" t="s">
        <v>187</v>
      </c>
      <c r="I595" s="68" t="s">
        <v>46</v>
      </c>
      <c r="J595" s="68">
        <f>precio_reno_porta!I121</f>
        <v>1249</v>
      </c>
    </row>
    <row r="596" spans="1:10" x14ac:dyDescent="0.3">
      <c r="A596" t="str">
        <f t="shared" si="9"/>
        <v>ZTE NUBIA NEO3 256GB 5GMax Negocios + 49.90CONTADO</v>
      </c>
      <c r="B596" t="str">
        <f>precio_reno_porta!A122</f>
        <v>Corriente</v>
      </c>
      <c r="C596" t="str">
        <f>precio_reno_porta!B122</f>
        <v>5G</v>
      </c>
      <c r="D596" t="str">
        <f>precio_reno_porta!C122</f>
        <v>ZTE</v>
      </c>
      <c r="E596" t="str">
        <f>precio_reno_porta!D122</f>
        <v>ZTE NUBIA NEO3 256GB 5G</v>
      </c>
      <c r="F596" s="68">
        <f>precio_reno_porta!E122</f>
        <v>919</v>
      </c>
      <c r="G596" t="str">
        <f>precio_reno_porta!F122</f>
        <v>Android</v>
      </c>
      <c r="H596" t="s">
        <v>187</v>
      </c>
      <c r="I596" s="68" t="s">
        <v>46</v>
      </c>
      <c r="J596" s="68">
        <f>precio_reno_porta!I122</f>
        <v>839</v>
      </c>
    </row>
    <row r="597" spans="1:10" x14ac:dyDescent="0.3">
      <c r="A597" t="str">
        <f t="shared" si="9"/>
        <v>ZTE NUBIA NEO5 256GB 5GMax Negocios + 49.90CONTADO</v>
      </c>
      <c r="B597" t="str">
        <f>precio_reno_porta!A123</f>
        <v>Corriente</v>
      </c>
      <c r="C597" t="str">
        <f>precio_reno_porta!B123</f>
        <v>5G</v>
      </c>
      <c r="D597" t="str">
        <f>precio_reno_porta!C123</f>
        <v>ZTE</v>
      </c>
      <c r="E597" t="str">
        <f>precio_reno_porta!D123</f>
        <v>ZTE NUBIA NEO5 256GB 5G</v>
      </c>
      <c r="F597" s="68">
        <f>precio_reno_porta!E123</f>
        <v>1109</v>
      </c>
      <c r="G597" t="str">
        <f>precio_reno_porta!F123</f>
        <v>Android</v>
      </c>
      <c r="H597" t="s">
        <v>187</v>
      </c>
      <c r="I597" s="68" t="s">
        <v>46</v>
      </c>
      <c r="J597" s="68">
        <f>precio_reno_porta!I123</f>
        <v>1009</v>
      </c>
    </row>
    <row r="598" spans="1:10" x14ac:dyDescent="0.3">
      <c r="A598" t="str">
        <f t="shared" si="9"/>
        <v>ZTE NUBIA V80 MAX 256GBMax Negocios + 49.90CONTADO</v>
      </c>
      <c r="B598" t="str">
        <f>precio_reno_porta!A124</f>
        <v>Corriente</v>
      </c>
      <c r="C598" t="str">
        <f>precio_reno_porta!B124</f>
        <v>4G</v>
      </c>
      <c r="D598" t="str">
        <f>precio_reno_porta!C124</f>
        <v>ZTE</v>
      </c>
      <c r="E598" t="str">
        <f>precio_reno_porta!D124</f>
        <v>ZTE NUBIA V80 MAX 256GB</v>
      </c>
      <c r="F598" s="68">
        <f>precio_reno_porta!E124</f>
        <v>629</v>
      </c>
      <c r="G598" t="str">
        <f>precio_reno_porta!F124</f>
        <v>Android</v>
      </c>
      <c r="H598" t="s">
        <v>187</v>
      </c>
      <c r="I598" s="68" t="s">
        <v>46</v>
      </c>
      <c r="J598" s="68">
        <f>precio_reno_porta!I124</f>
        <v>569</v>
      </c>
    </row>
    <row r="599" spans="1:10" x14ac:dyDescent="0.3">
      <c r="A599" t="str">
        <f t="shared" si="9"/>
        <v>ZTE NUBIA V80 PRO 256GBMax Negocios + 49.90CONTADO</v>
      </c>
      <c r="B599" t="str">
        <f>precio_reno_porta!A125</f>
        <v>Corriente</v>
      </c>
      <c r="C599" t="str">
        <f>precio_reno_porta!B125</f>
        <v>4G</v>
      </c>
      <c r="D599" t="str">
        <f>precio_reno_porta!C125</f>
        <v>ZTE</v>
      </c>
      <c r="E599" t="str">
        <f>precio_reno_porta!D125</f>
        <v>ZTE NUBIA V80 PRO 256GB</v>
      </c>
      <c r="F599" s="68">
        <f>precio_reno_porta!E125</f>
        <v>659</v>
      </c>
      <c r="G599" t="str">
        <f>precio_reno_porta!F125</f>
        <v>Android</v>
      </c>
      <c r="H599" t="s">
        <v>187</v>
      </c>
      <c r="I599" s="68" t="s">
        <v>46</v>
      </c>
      <c r="J599" s="68">
        <f>precio_reno_porta!I125</f>
        <v>599</v>
      </c>
    </row>
    <row r="600" spans="1:10" x14ac:dyDescent="0.3">
      <c r="A600" t="str">
        <f t="shared" si="9"/>
        <v>0Max Negocios + 49.90CONTADO</v>
      </c>
      <c r="B600">
        <f>precio_reno_porta!A126</f>
        <v>0</v>
      </c>
      <c r="C600">
        <f>precio_reno_porta!B126</f>
        <v>0</v>
      </c>
      <c r="D600">
        <f>precio_reno_porta!C126</f>
        <v>0</v>
      </c>
      <c r="E600">
        <f>precio_reno_porta!D126</f>
        <v>0</v>
      </c>
      <c r="F600" s="68">
        <f>precio_reno_porta!E126</f>
        <v>0</v>
      </c>
      <c r="G600">
        <f>precio_reno_porta!F126</f>
        <v>0</v>
      </c>
      <c r="H600" t="s">
        <v>187</v>
      </c>
      <c r="I600" s="68" t="s">
        <v>46</v>
      </c>
      <c r="J600" s="68">
        <f>precio_reno_porta!I126</f>
        <v>0</v>
      </c>
    </row>
    <row r="601" spans="1:10" x14ac:dyDescent="0.3">
      <c r="A601" t="str">
        <f t="shared" si="9"/>
        <v>0Max Negocios + 49.90CONTADO</v>
      </c>
      <c r="B601">
        <f>precio_reno_porta!A127</f>
        <v>0</v>
      </c>
      <c r="C601">
        <f>precio_reno_porta!B127</f>
        <v>0</v>
      </c>
      <c r="D601">
        <f>precio_reno_porta!C127</f>
        <v>0</v>
      </c>
      <c r="E601">
        <f>precio_reno_porta!D127</f>
        <v>0</v>
      </c>
      <c r="F601" s="68">
        <f>precio_reno_porta!E127</f>
        <v>0</v>
      </c>
      <c r="G601">
        <f>precio_reno_porta!F127</f>
        <v>0</v>
      </c>
      <c r="H601" t="s">
        <v>187</v>
      </c>
      <c r="I601" s="68" t="s">
        <v>46</v>
      </c>
      <c r="J601" s="68">
        <f>precio_reno_porta!I127</f>
        <v>0</v>
      </c>
    </row>
    <row r="602" spans="1:10" x14ac:dyDescent="0.3">
      <c r="A602" t="str">
        <f t="shared" si="9"/>
        <v>0Max Negocios + 49.90CONTADO</v>
      </c>
      <c r="B602">
        <f>precio_reno_porta!A128</f>
        <v>0</v>
      </c>
      <c r="C602">
        <f>precio_reno_porta!B128</f>
        <v>0</v>
      </c>
      <c r="D602">
        <f>precio_reno_porta!C128</f>
        <v>0</v>
      </c>
      <c r="E602">
        <f>precio_reno_porta!D128</f>
        <v>0</v>
      </c>
      <c r="F602" s="68">
        <f>precio_reno_porta!E128</f>
        <v>0</v>
      </c>
      <c r="G602">
        <f>precio_reno_porta!F128</f>
        <v>0</v>
      </c>
      <c r="H602" t="s">
        <v>187</v>
      </c>
      <c r="I602" s="68" t="s">
        <v>46</v>
      </c>
      <c r="J602" s="68">
        <f>precio_reno_porta!I128</f>
        <v>0</v>
      </c>
    </row>
    <row r="603" spans="1:10" x14ac:dyDescent="0.3">
      <c r="A603" t="e">
        <f t="shared" si="9"/>
        <v>#REF!</v>
      </c>
      <c r="B603" t="e">
        <f>precio_reno_porta!#REF!</f>
        <v>#REF!</v>
      </c>
      <c r="C603" t="e">
        <f>precio_reno_porta!#REF!</f>
        <v>#REF!</v>
      </c>
      <c r="D603" t="e">
        <f>precio_reno_porta!#REF!</f>
        <v>#REF!</v>
      </c>
      <c r="E603" t="e">
        <f>precio_reno_porta!#REF!</f>
        <v>#REF!</v>
      </c>
      <c r="F603" s="68" t="e">
        <f>precio_reno_porta!#REF!</f>
        <v>#REF!</v>
      </c>
      <c r="G603" t="e">
        <f>precio_reno_porta!#REF!</f>
        <v>#REF!</v>
      </c>
      <c r="H603" t="s">
        <v>187</v>
      </c>
      <c r="I603" s="68" t="s">
        <v>46</v>
      </c>
      <c r="J603" s="68" t="e">
        <f>precio_reno_porta!#REF!</f>
        <v>#REF!</v>
      </c>
    </row>
    <row r="604" spans="1:10" x14ac:dyDescent="0.3">
      <c r="A604" t="e">
        <f t="shared" si="9"/>
        <v>#REF!</v>
      </c>
      <c r="B604" t="e">
        <f>precio_reno_porta!#REF!</f>
        <v>#REF!</v>
      </c>
      <c r="C604" t="e">
        <f>precio_reno_porta!#REF!</f>
        <v>#REF!</v>
      </c>
      <c r="D604" t="e">
        <f>precio_reno_porta!#REF!</f>
        <v>#REF!</v>
      </c>
      <c r="E604" t="e">
        <f>precio_reno_porta!#REF!</f>
        <v>#REF!</v>
      </c>
      <c r="F604" s="68" t="e">
        <f>precio_reno_porta!#REF!</f>
        <v>#REF!</v>
      </c>
      <c r="G604" t="e">
        <f>precio_reno_porta!#REF!</f>
        <v>#REF!</v>
      </c>
      <c r="H604" t="s">
        <v>187</v>
      </c>
      <c r="I604" s="68" t="s">
        <v>46</v>
      </c>
      <c r="J604" s="68" t="e">
        <f>precio_reno_porta!#REF!</f>
        <v>#REF!</v>
      </c>
    </row>
    <row r="605" spans="1:10" x14ac:dyDescent="0.3">
      <c r="A605" t="e">
        <f t="shared" si="9"/>
        <v>#REF!</v>
      </c>
      <c r="B605" t="e">
        <f>precio_reno_porta!#REF!</f>
        <v>#REF!</v>
      </c>
      <c r="C605" t="e">
        <f>precio_reno_porta!#REF!</f>
        <v>#REF!</v>
      </c>
      <c r="D605" t="e">
        <f>precio_reno_porta!#REF!</f>
        <v>#REF!</v>
      </c>
      <c r="E605" t="e">
        <f>precio_reno_porta!#REF!</f>
        <v>#REF!</v>
      </c>
      <c r="F605" s="68" t="e">
        <f>precio_reno_porta!#REF!</f>
        <v>#REF!</v>
      </c>
      <c r="G605" t="e">
        <f>precio_reno_porta!#REF!</f>
        <v>#REF!</v>
      </c>
      <c r="H605" t="s">
        <v>187</v>
      </c>
      <c r="I605" s="68" t="s">
        <v>46</v>
      </c>
      <c r="J605" s="68" t="e">
        <f>precio_reno_porta!#REF!</f>
        <v>#REF!</v>
      </c>
    </row>
    <row r="606" spans="1:10" x14ac:dyDescent="0.3">
      <c r="A606" t="e">
        <f t="shared" si="9"/>
        <v>#REF!</v>
      </c>
      <c r="B606" t="e">
        <f>precio_reno_porta!#REF!</f>
        <v>#REF!</v>
      </c>
      <c r="C606" t="e">
        <f>precio_reno_porta!#REF!</f>
        <v>#REF!</v>
      </c>
      <c r="D606" t="e">
        <f>precio_reno_porta!#REF!</f>
        <v>#REF!</v>
      </c>
      <c r="E606" t="e">
        <f>precio_reno_porta!#REF!</f>
        <v>#REF!</v>
      </c>
      <c r="F606" s="68" t="e">
        <f>precio_reno_porta!#REF!</f>
        <v>#REF!</v>
      </c>
      <c r="G606" t="e">
        <f>precio_reno_porta!#REF!</f>
        <v>#REF!</v>
      </c>
      <c r="H606" t="s">
        <v>187</v>
      </c>
      <c r="I606" s="68" t="s">
        <v>46</v>
      </c>
      <c r="J606" s="68" t="e">
        <f>precio_reno_porta!#REF!</f>
        <v>#REF!</v>
      </c>
    </row>
    <row r="607" spans="1:10" x14ac:dyDescent="0.3">
      <c r="A607" t="e">
        <f t="shared" si="9"/>
        <v>#REF!</v>
      </c>
      <c r="B607" t="e">
        <f>precio_reno_porta!#REF!</f>
        <v>#REF!</v>
      </c>
      <c r="C607" t="e">
        <f>precio_reno_porta!#REF!</f>
        <v>#REF!</v>
      </c>
      <c r="D607" t="e">
        <f>precio_reno_porta!#REF!</f>
        <v>#REF!</v>
      </c>
      <c r="E607" t="e">
        <f>precio_reno_porta!#REF!</f>
        <v>#REF!</v>
      </c>
      <c r="F607" s="68" t="e">
        <f>precio_reno_porta!#REF!</f>
        <v>#REF!</v>
      </c>
      <c r="G607" t="e">
        <f>precio_reno_porta!#REF!</f>
        <v>#REF!</v>
      </c>
      <c r="H607" t="s">
        <v>187</v>
      </c>
      <c r="I607" s="68" t="s">
        <v>46</v>
      </c>
      <c r="J607" s="68" t="e">
        <f>precio_reno_porta!#REF!</f>
        <v>#REF!</v>
      </c>
    </row>
    <row r="608" spans="1:10" x14ac:dyDescent="0.3">
      <c r="A608" t="e">
        <f t="shared" si="9"/>
        <v>#REF!</v>
      </c>
      <c r="B608" t="e">
        <f>precio_reno_porta!#REF!</f>
        <v>#REF!</v>
      </c>
      <c r="C608" t="e">
        <f>precio_reno_porta!#REF!</f>
        <v>#REF!</v>
      </c>
      <c r="D608" t="e">
        <f>precio_reno_porta!#REF!</f>
        <v>#REF!</v>
      </c>
      <c r="E608" t="e">
        <f>precio_reno_porta!#REF!</f>
        <v>#REF!</v>
      </c>
      <c r="F608" s="68" t="e">
        <f>precio_reno_porta!#REF!</f>
        <v>#REF!</v>
      </c>
      <c r="G608" t="e">
        <f>precio_reno_porta!#REF!</f>
        <v>#REF!</v>
      </c>
      <c r="H608" t="s">
        <v>187</v>
      </c>
      <c r="I608" s="68" t="s">
        <v>46</v>
      </c>
      <c r="J608" s="68" t="e">
        <f>precio_reno_porta!#REF!</f>
        <v>#REF!</v>
      </c>
    </row>
    <row r="609" spans="1:10" x14ac:dyDescent="0.3">
      <c r="A609" t="e">
        <f t="shared" si="9"/>
        <v>#REF!</v>
      </c>
      <c r="B609" t="e">
        <f>precio_reno_porta!#REF!</f>
        <v>#REF!</v>
      </c>
      <c r="C609" t="e">
        <f>precio_reno_porta!#REF!</f>
        <v>#REF!</v>
      </c>
      <c r="D609" t="e">
        <f>precio_reno_porta!#REF!</f>
        <v>#REF!</v>
      </c>
      <c r="E609" t="e">
        <f>precio_reno_porta!#REF!</f>
        <v>#REF!</v>
      </c>
      <c r="F609" s="68" t="e">
        <f>precio_reno_porta!#REF!</f>
        <v>#REF!</v>
      </c>
      <c r="G609" t="e">
        <f>precio_reno_porta!#REF!</f>
        <v>#REF!</v>
      </c>
      <c r="H609" t="s">
        <v>187</v>
      </c>
      <c r="I609" s="68" t="s">
        <v>46</v>
      </c>
      <c r="J609" s="68" t="e">
        <f>precio_reno_porta!#REF!</f>
        <v>#REF!</v>
      </c>
    </row>
    <row r="610" spans="1:10" x14ac:dyDescent="0.3">
      <c r="A610" t="e">
        <f t="shared" si="9"/>
        <v>#REF!</v>
      </c>
      <c r="B610" t="e">
        <f>precio_reno_porta!#REF!</f>
        <v>#REF!</v>
      </c>
      <c r="C610" t="e">
        <f>precio_reno_porta!#REF!</f>
        <v>#REF!</v>
      </c>
      <c r="D610" t="e">
        <f>precio_reno_porta!#REF!</f>
        <v>#REF!</v>
      </c>
      <c r="E610" t="e">
        <f>precio_reno_porta!#REF!</f>
        <v>#REF!</v>
      </c>
      <c r="F610" s="68" t="e">
        <f>precio_reno_porta!#REF!</f>
        <v>#REF!</v>
      </c>
      <c r="G610" t="e">
        <f>precio_reno_porta!#REF!</f>
        <v>#REF!</v>
      </c>
      <c r="H610" t="s">
        <v>187</v>
      </c>
      <c r="I610" s="68" t="s">
        <v>46</v>
      </c>
      <c r="J610" s="68" t="e">
        <f>precio_reno_porta!#REF!</f>
        <v>#REF!</v>
      </c>
    </row>
    <row r="611" spans="1:10" x14ac:dyDescent="0.3">
      <c r="A611" t="e">
        <f t="shared" si="9"/>
        <v>#REF!</v>
      </c>
      <c r="B611" t="e">
        <f>precio_reno_porta!#REF!</f>
        <v>#REF!</v>
      </c>
      <c r="C611" t="e">
        <f>precio_reno_porta!#REF!</f>
        <v>#REF!</v>
      </c>
      <c r="D611" t="e">
        <f>precio_reno_porta!#REF!</f>
        <v>#REF!</v>
      </c>
      <c r="E611" t="e">
        <f>precio_reno_porta!#REF!</f>
        <v>#REF!</v>
      </c>
      <c r="F611" s="68" t="e">
        <f>precio_reno_porta!#REF!</f>
        <v>#REF!</v>
      </c>
      <c r="G611" t="e">
        <f>precio_reno_porta!#REF!</f>
        <v>#REF!</v>
      </c>
      <c r="H611" t="s">
        <v>187</v>
      </c>
      <c r="I611" s="68" t="s">
        <v>46</v>
      </c>
      <c r="J611" s="68" t="e">
        <f>precio_reno_porta!#REF!</f>
        <v>#REF!</v>
      </c>
    </row>
    <row r="612" spans="1:10" x14ac:dyDescent="0.3">
      <c r="A612" t="e">
        <f t="shared" si="9"/>
        <v>#REF!</v>
      </c>
      <c r="B612" t="e">
        <f>precio_reno_porta!#REF!</f>
        <v>#REF!</v>
      </c>
      <c r="C612" t="e">
        <f>precio_reno_porta!#REF!</f>
        <v>#REF!</v>
      </c>
      <c r="D612" t="e">
        <f>precio_reno_porta!#REF!</f>
        <v>#REF!</v>
      </c>
      <c r="E612" t="e">
        <f>precio_reno_porta!#REF!</f>
        <v>#REF!</v>
      </c>
      <c r="F612" s="68" t="e">
        <f>precio_reno_porta!#REF!</f>
        <v>#REF!</v>
      </c>
      <c r="G612" t="e">
        <f>precio_reno_porta!#REF!</f>
        <v>#REF!</v>
      </c>
      <c r="H612" t="s">
        <v>187</v>
      </c>
      <c r="I612" s="68" t="s">
        <v>46</v>
      </c>
      <c r="J612" s="68" t="e">
        <f>precio_reno_porta!#REF!</f>
        <v>#REF!</v>
      </c>
    </row>
    <row r="613" spans="1:10" x14ac:dyDescent="0.3">
      <c r="A613" t="str">
        <f t="shared" si="9"/>
        <v>0Max Negocios + 49.90CONTADO</v>
      </c>
      <c r="B613">
        <f>precio_reno_porta!A132</f>
        <v>0</v>
      </c>
      <c r="C613">
        <f>precio_reno_porta!B132</f>
        <v>0</v>
      </c>
      <c r="D613">
        <f>precio_reno_porta!C132</f>
        <v>0</v>
      </c>
      <c r="E613">
        <f>precio_reno_porta!D132</f>
        <v>0</v>
      </c>
      <c r="F613" s="68">
        <f>precio_reno_porta!E132</f>
        <v>0</v>
      </c>
      <c r="G613">
        <f>precio_reno_porta!F132</f>
        <v>0</v>
      </c>
      <c r="H613" t="s">
        <v>187</v>
      </c>
      <c r="I613" s="68" t="s">
        <v>46</v>
      </c>
      <c r="J613" s="68">
        <f>precio_reno_porta!I132</f>
        <v>0</v>
      </c>
    </row>
    <row r="614" spans="1:10" x14ac:dyDescent="0.3">
      <c r="A614" t="str">
        <f t="shared" si="9"/>
        <v>0Max Negocios + 49.90CONTADO</v>
      </c>
      <c r="B614">
        <f>precio_reno_porta!A133</f>
        <v>0</v>
      </c>
      <c r="C614">
        <f>precio_reno_porta!B133</f>
        <v>0</v>
      </c>
      <c r="D614">
        <f>precio_reno_porta!C133</f>
        <v>0</v>
      </c>
      <c r="E614">
        <f>precio_reno_porta!D133</f>
        <v>0</v>
      </c>
      <c r="F614" s="68">
        <f>precio_reno_porta!E133</f>
        <v>0</v>
      </c>
      <c r="G614">
        <f>precio_reno_porta!F133</f>
        <v>0</v>
      </c>
      <c r="H614" t="s">
        <v>187</v>
      </c>
      <c r="I614" s="68" t="s">
        <v>46</v>
      </c>
      <c r="J614" s="68">
        <f>precio_reno_porta!I133</f>
        <v>0</v>
      </c>
    </row>
    <row r="615" spans="1:10" x14ac:dyDescent="0.3">
      <c r="A615" t="str">
        <f t="shared" si="9"/>
        <v>0Max Negocios + 49.90CONTADO</v>
      </c>
      <c r="B615">
        <f>precio_reno_porta!A134</f>
        <v>0</v>
      </c>
      <c r="C615">
        <f>precio_reno_porta!B134</f>
        <v>0</v>
      </c>
      <c r="D615">
        <f>precio_reno_porta!C134</f>
        <v>0</v>
      </c>
      <c r="E615">
        <f>precio_reno_porta!D134</f>
        <v>0</v>
      </c>
      <c r="F615" s="68">
        <f>precio_reno_porta!E134</f>
        <v>0</v>
      </c>
      <c r="G615">
        <f>precio_reno_porta!F134</f>
        <v>0</v>
      </c>
      <c r="H615" t="s">
        <v>187</v>
      </c>
      <c r="I615" s="68" t="s">
        <v>46</v>
      </c>
      <c r="J615" s="68">
        <f>precio_reno_porta!I134</f>
        <v>0</v>
      </c>
    </row>
    <row r="616" spans="1:10" x14ac:dyDescent="0.3">
      <c r="A616" t="str">
        <f t="shared" si="9"/>
        <v>0Max Negocios + 49.90CONTADO</v>
      </c>
      <c r="B616">
        <f>precio_reno_porta!A135</f>
        <v>0</v>
      </c>
      <c r="C616">
        <f>precio_reno_porta!B135</f>
        <v>0</v>
      </c>
      <c r="D616">
        <f>precio_reno_porta!C135</f>
        <v>0</v>
      </c>
      <c r="E616">
        <f>precio_reno_porta!D135</f>
        <v>0</v>
      </c>
      <c r="F616" s="68">
        <f>precio_reno_porta!E135</f>
        <v>0</v>
      </c>
      <c r="G616">
        <f>precio_reno_porta!F135</f>
        <v>0</v>
      </c>
      <c r="H616" t="s">
        <v>187</v>
      </c>
      <c r="I616" s="68" t="s">
        <v>46</v>
      </c>
      <c r="J616" s="68">
        <f>precio_reno_porta!I135</f>
        <v>0</v>
      </c>
    </row>
    <row r="617" spans="1:10" x14ac:dyDescent="0.3">
      <c r="A617" t="str">
        <f t="shared" si="9"/>
        <v>0Max Negocios + 49.90CONTADO</v>
      </c>
      <c r="B617">
        <f>precio_reno_porta!A136</f>
        <v>0</v>
      </c>
      <c r="C617">
        <f>precio_reno_porta!B136</f>
        <v>0</v>
      </c>
      <c r="D617">
        <f>precio_reno_porta!C136</f>
        <v>0</v>
      </c>
      <c r="E617">
        <f>precio_reno_porta!D136</f>
        <v>0</v>
      </c>
      <c r="F617" s="68">
        <f>precio_reno_porta!E136</f>
        <v>0</v>
      </c>
      <c r="G617">
        <f>precio_reno_porta!F136</f>
        <v>0</v>
      </c>
      <c r="H617" t="s">
        <v>187</v>
      </c>
      <c r="I617" s="68" t="s">
        <v>46</v>
      </c>
      <c r="J617" s="68">
        <f>precio_reno_porta!I136</f>
        <v>0</v>
      </c>
    </row>
    <row r="618" spans="1:10" x14ac:dyDescent="0.3">
      <c r="A618" t="str">
        <f t="shared" si="9"/>
        <v>0Max Negocios + 49.90CONTADO</v>
      </c>
      <c r="B618">
        <f>precio_reno_porta!A137</f>
        <v>0</v>
      </c>
      <c r="C618">
        <f>precio_reno_porta!B137</f>
        <v>0</v>
      </c>
      <c r="D618">
        <f>precio_reno_porta!C137</f>
        <v>0</v>
      </c>
      <c r="E618">
        <f>precio_reno_porta!D137</f>
        <v>0</v>
      </c>
      <c r="F618" s="68">
        <f>precio_reno_porta!E137</f>
        <v>0</v>
      </c>
      <c r="G618">
        <f>precio_reno_porta!F137</f>
        <v>0</v>
      </c>
      <c r="H618" t="s">
        <v>187</v>
      </c>
      <c r="I618" s="68" t="s">
        <v>46</v>
      </c>
      <c r="J618" s="68">
        <f>precio_reno_porta!I137</f>
        <v>0</v>
      </c>
    </row>
    <row r="619" spans="1:10" x14ac:dyDescent="0.3">
      <c r="A619" t="str">
        <f t="shared" si="9"/>
        <v>0Max Negocios + 49.90CONTADO</v>
      </c>
      <c r="B619">
        <f>precio_reno_porta!A138</f>
        <v>0</v>
      </c>
      <c r="C619">
        <f>precio_reno_porta!B138</f>
        <v>0</v>
      </c>
      <c r="D619">
        <f>precio_reno_porta!C138</f>
        <v>0</v>
      </c>
      <c r="E619">
        <f>precio_reno_porta!D138</f>
        <v>0</v>
      </c>
      <c r="F619" s="68">
        <f>precio_reno_porta!E138</f>
        <v>0</v>
      </c>
      <c r="G619">
        <f>precio_reno_porta!F138</f>
        <v>0</v>
      </c>
      <c r="H619" t="s">
        <v>187</v>
      </c>
      <c r="I619" s="68" t="s">
        <v>46</v>
      </c>
      <c r="J619" s="68">
        <f>precio_reno_porta!I138</f>
        <v>0</v>
      </c>
    </row>
    <row r="620" spans="1:10" x14ac:dyDescent="0.3">
      <c r="A620" t="str">
        <f t="shared" si="9"/>
        <v>0Max Negocios + 49.90CONTADO</v>
      </c>
      <c r="B620">
        <f>precio_reno_porta!A139</f>
        <v>0</v>
      </c>
      <c r="C620">
        <f>precio_reno_porta!B139</f>
        <v>0</v>
      </c>
      <c r="D620">
        <f>precio_reno_porta!C139</f>
        <v>0</v>
      </c>
      <c r="E620">
        <f>precio_reno_porta!D139</f>
        <v>0</v>
      </c>
      <c r="F620" s="68">
        <f>precio_reno_porta!E139</f>
        <v>0</v>
      </c>
      <c r="G620">
        <f>precio_reno_porta!F139</f>
        <v>0</v>
      </c>
      <c r="H620" t="s">
        <v>187</v>
      </c>
      <c r="I620" s="68" t="s">
        <v>46</v>
      </c>
      <c r="J620" s="68">
        <f>precio_reno_porta!I139</f>
        <v>0</v>
      </c>
    </row>
    <row r="621" spans="1:10" x14ac:dyDescent="0.3">
      <c r="A621" t="str">
        <f t="shared" si="9"/>
        <v>0Max Negocios + 49.90CONTADO</v>
      </c>
      <c r="B621">
        <f>precio_reno_porta!A140</f>
        <v>0</v>
      </c>
      <c r="C621">
        <f>precio_reno_porta!B140</f>
        <v>0</v>
      </c>
      <c r="D621">
        <f>precio_reno_porta!C140</f>
        <v>0</v>
      </c>
      <c r="E621">
        <f>precio_reno_porta!D140</f>
        <v>0</v>
      </c>
      <c r="F621" s="68">
        <f>precio_reno_porta!E140</f>
        <v>0</v>
      </c>
      <c r="G621">
        <f>precio_reno_porta!F140</f>
        <v>0</v>
      </c>
      <c r="H621" t="s">
        <v>187</v>
      </c>
      <c r="I621" s="68" t="s">
        <v>46</v>
      </c>
      <c r="J621" s="68">
        <f>precio_reno_porta!I140</f>
        <v>0</v>
      </c>
    </row>
    <row r="622" spans="1:10" x14ac:dyDescent="0.3">
      <c r="A622" t="str">
        <f t="shared" si="9"/>
        <v>0Max Negocios + 49.90CONTADO</v>
      </c>
      <c r="B622">
        <f>precio_reno_porta!A141</f>
        <v>0</v>
      </c>
      <c r="C622">
        <f>precio_reno_porta!B141</f>
        <v>0</v>
      </c>
      <c r="D622">
        <f>precio_reno_porta!C141</f>
        <v>0</v>
      </c>
      <c r="E622">
        <f>precio_reno_porta!D141</f>
        <v>0</v>
      </c>
      <c r="F622" s="68">
        <f>precio_reno_porta!E141</f>
        <v>0</v>
      </c>
      <c r="G622">
        <f>precio_reno_porta!F141</f>
        <v>0</v>
      </c>
      <c r="H622" t="s">
        <v>187</v>
      </c>
      <c r="I622" s="68" t="s">
        <v>46</v>
      </c>
      <c r="J622" s="68">
        <f>precio_reno_porta!I141</f>
        <v>0</v>
      </c>
    </row>
    <row r="623" spans="1:10" x14ac:dyDescent="0.3">
      <c r="A623" t="str">
        <f t="shared" si="9"/>
        <v>0Max Negocios + 49.90CONTADO</v>
      </c>
      <c r="B623">
        <f>precio_reno_porta!A142</f>
        <v>0</v>
      </c>
      <c r="C623">
        <f>precio_reno_porta!B142</f>
        <v>0</v>
      </c>
      <c r="D623">
        <f>precio_reno_porta!C142</f>
        <v>0</v>
      </c>
      <c r="E623">
        <f>precio_reno_porta!D142</f>
        <v>0</v>
      </c>
      <c r="F623" s="68">
        <f>precio_reno_porta!E142</f>
        <v>0</v>
      </c>
      <c r="G623">
        <f>precio_reno_porta!F142</f>
        <v>0</v>
      </c>
      <c r="H623" t="s">
        <v>187</v>
      </c>
      <c r="I623" s="68" t="s">
        <v>46</v>
      </c>
      <c r="J623" s="68">
        <f>precio_reno_porta!I142</f>
        <v>0</v>
      </c>
    </row>
    <row r="624" spans="1:10" x14ac:dyDescent="0.3">
      <c r="A624" t="str">
        <f t="shared" si="9"/>
        <v>0Max Negocios + 49.90CONTADO</v>
      </c>
      <c r="B624">
        <f>precio_reno_porta!A143</f>
        <v>0</v>
      </c>
      <c r="C624">
        <f>precio_reno_porta!B143</f>
        <v>0</v>
      </c>
      <c r="D624">
        <f>precio_reno_porta!C143</f>
        <v>0</v>
      </c>
      <c r="E624">
        <f>precio_reno_porta!D143</f>
        <v>0</v>
      </c>
      <c r="F624" s="68">
        <f>precio_reno_porta!E143</f>
        <v>0</v>
      </c>
      <c r="G624">
        <f>precio_reno_porta!F143</f>
        <v>0</v>
      </c>
      <c r="H624" t="s">
        <v>187</v>
      </c>
      <c r="I624" s="68" t="s">
        <v>46</v>
      </c>
      <c r="J624" s="68">
        <f>precio_reno_porta!I143</f>
        <v>0</v>
      </c>
    </row>
    <row r="625" spans="1:10" x14ac:dyDescent="0.3">
      <c r="A625" t="str">
        <f t="shared" si="9"/>
        <v>0Max Negocios + 49.90CONTADO</v>
      </c>
      <c r="B625">
        <f>precio_reno_porta!A144</f>
        <v>0</v>
      </c>
      <c r="C625">
        <f>precio_reno_porta!B144</f>
        <v>0</v>
      </c>
      <c r="D625">
        <f>precio_reno_porta!C144</f>
        <v>0</v>
      </c>
      <c r="E625">
        <f>precio_reno_porta!D144</f>
        <v>0</v>
      </c>
      <c r="F625" s="68">
        <f>precio_reno_porta!E144</f>
        <v>0</v>
      </c>
      <c r="G625">
        <f>precio_reno_porta!F144</f>
        <v>0</v>
      </c>
      <c r="H625" t="s">
        <v>187</v>
      </c>
      <c r="I625" s="68" t="s">
        <v>46</v>
      </c>
      <c r="J625" s="68">
        <f>precio_reno_porta!I144</f>
        <v>0</v>
      </c>
    </row>
    <row r="626" spans="1:10" x14ac:dyDescent="0.3">
      <c r="A626" t="str">
        <f t="shared" si="9"/>
        <v>0Max Negocios + 49.90CONTADO</v>
      </c>
      <c r="B626">
        <f>precio_reno_porta!A145</f>
        <v>0</v>
      </c>
      <c r="C626">
        <f>precio_reno_porta!B145</f>
        <v>0</v>
      </c>
      <c r="D626">
        <f>precio_reno_porta!C145</f>
        <v>0</v>
      </c>
      <c r="E626">
        <f>precio_reno_porta!D145</f>
        <v>0</v>
      </c>
      <c r="F626" s="68">
        <f>precio_reno_porta!E145</f>
        <v>0</v>
      </c>
      <c r="G626">
        <f>precio_reno_porta!F145</f>
        <v>0</v>
      </c>
      <c r="H626" t="s">
        <v>187</v>
      </c>
      <c r="I626" s="68" t="s">
        <v>46</v>
      </c>
      <c r="J626" s="68">
        <f>precio_reno_porta!I145</f>
        <v>0</v>
      </c>
    </row>
    <row r="627" spans="1:10" x14ac:dyDescent="0.3">
      <c r="A627" t="str">
        <f t="shared" si="9"/>
        <v>0Max Negocios + 49.90CONTADO</v>
      </c>
      <c r="B627">
        <f>precio_reno_porta!A146</f>
        <v>0</v>
      </c>
      <c r="C627">
        <f>precio_reno_porta!B146</f>
        <v>0</v>
      </c>
      <c r="D627">
        <f>precio_reno_porta!C146</f>
        <v>0</v>
      </c>
      <c r="E627">
        <f>precio_reno_porta!D146</f>
        <v>0</v>
      </c>
      <c r="F627" s="68">
        <f>precio_reno_porta!E146</f>
        <v>0</v>
      </c>
      <c r="G627">
        <f>precio_reno_porta!F146</f>
        <v>0</v>
      </c>
      <c r="H627" t="s">
        <v>187</v>
      </c>
      <c r="I627" s="68" t="s">
        <v>46</v>
      </c>
      <c r="J627" s="68">
        <f>precio_reno_porta!I146</f>
        <v>0</v>
      </c>
    </row>
    <row r="628" spans="1:10" x14ac:dyDescent="0.3">
      <c r="A628" t="str">
        <f t="shared" si="9"/>
        <v>0Max Negocios + 49.90CONTADO</v>
      </c>
      <c r="B628">
        <f>precio_reno_porta!A147</f>
        <v>0</v>
      </c>
      <c r="C628">
        <f>precio_reno_porta!B147</f>
        <v>0</v>
      </c>
      <c r="D628">
        <f>precio_reno_porta!C147</f>
        <v>0</v>
      </c>
      <c r="E628">
        <f>precio_reno_porta!D147</f>
        <v>0</v>
      </c>
      <c r="F628" s="68">
        <f>precio_reno_porta!E147</f>
        <v>0</v>
      </c>
      <c r="G628">
        <f>precio_reno_porta!F147</f>
        <v>0</v>
      </c>
      <c r="H628" t="s">
        <v>187</v>
      </c>
      <c r="I628" s="68" t="s">
        <v>46</v>
      </c>
      <c r="J628" s="68">
        <f>precio_reno_porta!I147</f>
        <v>0</v>
      </c>
    </row>
    <row r="629" spans="1:10" x14ac:dyDescent="0.3">
      <c r="A629" t="str">
        <f t="shared" si="9"/>
        <v>0Max Negocios + 49.90CONTADO</v>
      </c>
      <c r="B629">
        <f>precio_reno_porta!A148</f>
        <v>0</v>
      </c>
      <c r="C629">
        <f>precio_reno_porta!B148</f>
        <v>0</v>
      </c>
      <c r="D629">
        <f>precio_reno_porta!C148</f>
        <v>0</v>
      </c>
      <c r="E629">
        <f>precio_reno_porta!D148</f>
        <v>0</v>
      </c>
      <c r="F629" s="68">
        <f>precio_reno_porta!E148</f>
        <v>0</v>
      </c>
      <c r="G629">
        <f>precio_reno_porta!F148</f>
        <v>0</v>
      </c>
      <c r="H629" t="s">
        <v>187</v>
      </c>
      <c r="I629" s="68" t="s">
        <v>46</v>
      </c>
      <c r="J629" s="68">
        <f>precio_reno_porta!I148</f>
        <v>0</v>
      </c>
    </row>
    <row r="630" spans="1:10" x14ac:dyDescent="0.3">
      <c r="A630" t="str">
        <f t="shared" si="9"/>
        <v>0Max Negocios + 49.90CONTADO</v>
      </c>
      <c r="B630">
        <f>precio_reno_porta!A149</f>
        <v>0</v>
      </c>
      <c r="C630">
        <f>precio_reno_porta!B149</f>
        <v>0</v>
      </c>
      <c r="D630">
        <f>precio_reno_porta!C149</f>
        <v>0</v>
      </c>
      <c r="E630">
        <f>precio_reno_porta!D149</f>
        <v>0</v>
      </c>
      <c r="F630" s="68">
        <f>precio_reno_porta!E149</f>
        <v>0</v>
      </c>
      <c r="G630">
        <f>precio_reno_porta!F149</f>
        <v>0</v>
      </c>
      <c r="H630" t="s">
        <v>187</v>
      </c>
      <c r="I630" s="68" t="s">
        <v>46</v>
      </c>
      <c r="J630" s="68">
        <f>precio_reno_porta!I149</f>
        <v>0</v>
      </c>
    </row>
    <row r="631" spans="1:10" x14ac:dyDescent="0.3">
      <c r="A631" t="str">
        <f t="shared" si="9"/>
        <v>0Max Negocios + 49.90CONTADO</v>
      </c>
      <c r="B631">
        <f>precio_reno_porta!A150</f>
        <v>0</v>
      </c>
      <c r="C631">
        <f>precio_reno_porta!B150</f>
        <v>0</v>
      </c>
      <c r="D631">
        <f>precio_reno_porta!C150</f>
        <v>0</v>
      </c>
      <c r="E631">
        <f>precio_reno_porta!D150</f>
        <v>0</v>
      </c>
      <c r="F631" s="68">
        <f>precio_reno_porta!E150</f>
        <v>0</v>
      </c>
      <c r="G631">
        <f>precio_reno_porta!F150</f>
        <v>0</v>
      </c>
      <c r="H631" t="s">
        <v>187</v>
      </c>
      <c r="I631" s="68" t="s">
        <v>46</v>
      </c>
      <c r="J631" s="68">
        <f>precio_reno_porta!I150</f>
        <v>0</v>
      </c>
    </row>
    <row r="632" spans="1:10" x14ac:dyDescent="0.3">
      <c r="A632" t="str">
        <f t="shared" si="9"/>
        <v>0Max Negocios + 49.90CONTADO</v>
      </c>
      <c r="B632">
        <f>precio_reno_porta!A151</f>
        <v>0</v>
      </c>
      <c r="C632">
        <f>precio_reno_porta!B151</f>
        <v>0</v>
      </c>
      <c r="D632">
        <f>precio_reno_porta!C151</f>
        <v>0</v>
      </c>
      <c r="E632">
        <f>precio_reno_porta!D151</f>
        <v>0</v>
      </c>
      <c r="F632" s="68">
        <f>precio_reno_porta!E151</f>
        <v>0</v>
      </c>
      <c r="G632">
        <f>precio_reno_porta!F151</f>
        <v>0</v>
      </c>
      <c r="H632" t="s">
        <v>187</v>
      </c>
      <c r="I632" s="68" t="s">
        <v>46</v>
      </c>
      <c r="J632" s="68">
        <f>precio_reno_porta!I151</f>
        <v>0</v>
      </c>
    </row>
    <row r="633" spans="1:10" x14ac:dyDescent="0.3">
      <c r="A633" t="str">
        <f t="shared" si="9"/>
        <v>0Max Negocios + 49.90CONTADO</v>
      </c>
      <c r="B633">
        <f>precio_reno_porta!A152</f>
        <v>0</v>
      </c>
      <c r="C633">
        <f>precio_reno_porta!B152</f>
        <v>0</v>
      </c>
      <c r="D633">
        <f>precio_reno_porta!C152</f>
        <v>0</v>
      </c>
      <c r="E633">
        <f>precio_reno_porta!D152</f>
        <v>0</v>
      </c>
      <c r="F633" s="68">
        <f>precio_reno_porta!E152</f>
        <v>0</v>
      </c>
      <c r="G633">
        <f>precio_reno_porta!F152</f>
        <v>0</v>
      </c>
      <c r="H633" t="s">
        <v>187</v>
      </c>
      <c r="I633" s="68" t="s">
        <v>46</v>
      </c>
      <c r="J633" s="68">
        <f>precio_reno_porta!I152</f>
        <v>0</v>
      </c>
    </row>
    <row r="634" spans="1:10" x14ac:dyDescent="0.3">
      <c r="A634" t="str">
        <f t="shared" si="9"/>
        <v>0Max Negocios + 49.90CONTADO</v>
      </c>
      <c r="B634">
        <f>precio_reno_porta!A153</f>
        <v>0</v>
      </c>
      <c r="C634">
        <f>precio_reno_porta!B153</f>
        <v>0</v>
      </c>
      <c r="D634">
        <f>precio_reno_porta!C153</f>
        <v>0</v>
      </c>
      <c r="E634">
        <f>precio_reno_porta!D153</f>
        <v>0</v>
      </c>
      <c r="F634" s="68">
        <f>precio_reno_porta!E153</f>
        <v>0</v>
      </c>
      <c r="G634">
        <f>precio_reno_porta!F153</f>
        <v>0</v>
      </c>
      <c r="H634" t="s">
        <v>187</v>
      </c>
      <c r="I634" s="68" t="s">
        <v>46</v>
      </c>
      <c r="J634" s="68">
        <f>precio_reno_porta!I153</f>
        <v>0</v>
      </c>
    </row>
    <row r="635" spans="1:10" x14ac:dyDescent="0.3">
      <c r="A635" t="str">
        <f t="shared" si="9"/>
        <v>0Max Negocios + 49.90CONTADO</v>
      </c>
      <c r="B635">
        <f>precio_reno_porta!A154</f>
        <v>0</v>
      </c>
      <c r="C635">
        <f>precio_reno_porta!B154</f>
        <v>0</v>
      </c>
      <c r="D635">
        <f>precio_reno_porta!C154</f>
        <v>0</v>
      </c>
      <c r="E635">
        <f>precio_reno_porta!D154</f>
        <v>0</v>
      </c>
      <c r="F635" s="68">
        <f>precio_reno_porta!E154</f>
        <v>0</v>
      </c>
      <c r="G635">
        <f>precio_reno_porta!F154</f>
        <v>0</v>
      </c>
      <c r="H635" t="s">
        <v>187</v>
      </c>
      <c r="I635" s="68" t="s">
        <v>46</v>
      </c>
      <c r="J635" s="68">
        <f>precio_reno_porta!I154</f>
        <v>0</v>
      </c>
    </row>
    <row r="636" spans="1:10" x14ac:dyDescent="0.3">
      <c r="A636" t="str">
        <f t="shared" si="9"/>
        <v>0Max Negocios + 49.90CONTADO</v>
      </c>
      <c r="B636">
        <f>precio_reno_porta!A155</f>
        <v>0</v>
      </c>
      <c r="C636">
        <f>precio_reno_porta!B155</f>
        <v>0</v>
      </c>
      <c r="D636">
        <f>precio_reno_porta!C155</f>
        <v>0</v>
      </c>
      <c r="E636">
        <f>precio_reno_porta!D155</f>
        <v>0</v>
      </c>
      <c r="F636" s="68">
        <f>precio_reno_porta!E155</f>
        <v>0</v>
      </c>
      <c r="G636">
        <f>precio_reno_porta!F155</f>
        <v>0</v>
      </c>
      <c r="H636" t="s">
        <v>187</v>
      </c>
      <c r="I636" s="68" t="s">
        <v>46</v>
      </c>
      <c r="J636" s="68">
        <f>precio_reno_porta!I155</f>
        <v>0</v>
      </c>
    </row>
    <row r="637" spans="1:10" x14ac:dyDescent="0.3">
      <c r="A637" t="str">
        <f t="shared" si="9"/>
        <v>0Max Negocios + 49.90CONTADO</v>
      </c>
      <c r="B637">
        <f>precio_reno_porta!A156</f>
        <v>0</v>
      </c>
      <c r="C637">
        <f>precio_reno_porta!B156</f>
        <v>0</v>
      </c>
      <c r="D637">
        <f>precio_reno_porta!C156</f>
        <v>0</v>
      </c>
      <c r="E637">
        <f>precio_reno_porta!D156</f>
        <v>0</v>
      </c>
      <c r="F637" s="68">
        <f>precio_reno_porta!E156</f>
        <v>0</v>
      </c>
      <c r="G637">
        <f>precio_reno_porta!F156</f>
        <v>0</v>
      </c>
      <c r="H637" t="s">
        <v>187</v>
      </c>
      <c r="I637" s="68" t="s">
        <v>46</v>
      </c>
      <c r="J637" s="68">
        <f>precio_reno_porta!I156</f>
        <v>0</v>
      </c>
    </row>
    <row r="638" spans="1:10" x14ac:dyDescent="0.3">
      <c r="A638" t="str">
        <f t="shared" si="9"/>
        <v>0Max Negocios + 49.90CONTADO</v>
      </c>
      <c r="B638">
        <f>precio_reno_porta!A157</f>
        <v>0</v>
      </c>
      <c r="C638">
        <f>precio_reno_porta!B157</f>
        <v>0</v>
      </c>
      <c r="D638">
        <f>precio_reno_porta!C157</f>
        <v>0</v>
      </c>
      <c r="E638">
        <f>precio_reno_porta!D157</f>
        <v>0</v>
      </c>
      <c r="F638" s="68">
        <f>precio_reno_porta!E157</f>
        <v>0</v>
      </c>
      <c r="G638">
        <f>precio_reno_porta!F157</f>
        <v>0</v>
      </c>
      <c r="H638" t="s">
        <v>187</v>
      </c>
      <c r="I638" s="68" t="s">
        <v>46</v>
      </c>
      <c r="J638" s="68">
        <f>precio_reno_porta!I157</f>
        <v>0</v>
      </c>
    </row>
    <row r="639" spans="1:10" x14ac:dyDescent="0.3">
      <c r="A639" t="str">
        <f t="shared" si="9"/>
        <v>0Max Negocios + 49.90CONTADO</v>
      </c>
      <c r="B639">
        <f>precio_reno_porta!A158</f>
        <v>0</v>
      </c>
      <c r="C639">
        <f>precio_reno_porta!B158</f>
        <v>0</v>
      </c>
      <c r="D639">
        <f>precio_reno_porta!C158</f>
        <v>0</v>
      </c>
      <c r="E639">
        <f>precio_reno_porta!D158</f>
        <v>0</v>
      </c>
      <c r="F639" s="68">
        <f>precio_reno_porta!E158</f>
        <v>0</v>
      </c>
      <c r="G639">
        <f>precio_reno_porta!F158</f>
        <v>0</v>
      </c>
      <c r="H639" t="s">
        <v>187</v>
      </c>
      <c r="I639" s="68" t="s">
        <v>46</v>
      </c>
      <c r="J639" s="68">
        <f>precio_reno_porta!I158</f>
        <v>0</v>
      </c>
    </row>
    <row r="640" spans="1:10" x14ac:dyDescent="0.3">
      <c r="A640" t="str">
        <f t="shared" si="9"/>
        <v>0Max Negocios + 49.90CONTADO</v>
      </c>
      <c r="B640">
        <f>precio_reno_porta!A159</f>
        <v>0</v>
      </c>
      <c r="C640">
        <f>precio_reno_porta!B159</f>
        <v>0</v>
      </c>
      <c r="D640">
        <f>precio_reno_porta!C159</f>
        <v>0</v>
      </c>
      <c r="E640">
        <f>precio_reno_porta!D159</f>
        <v>0</v>
      </c>
      <c r="F640" s="68">
        <f>precio_reno_porta!E159</f>
        <v>0</v>
      </c>
      <c r="G640">
        <f>precio_reno_porta!F159</f>
        <v>0</v>
      </c>
      <c r="H640" t="s">
        <v>187</v>
      </c>
      <c r="I640" s="68" t="s">
        <v>46</v>
      </c>
      <c r="J640" s="68">
        <f>precio_reno_porta!I159</f>
        <v>0</v>
      </c>
    </row>
    <row r="641" spans="1:10" x14ac:dyDescent="0.3">
      <c r="A641" t="str">
        <f t="shared" si="9"/>
        <v>0Max Negocios + 49.90CONTADO</v>
      </c>
      <c r="B641">
        <f>precio_reno_porta!A160</f>
        <v>0</v>
      </c>
      <c r="C641">
        <f>precio_reno_porta!B160</f>
        <v>0</v>
      </c>
      <c r="D641">
        <f>precio_reno_porta!C160</f>
        <v>0</v>
      </c>
      <c r="E641">
        <f>precio_reno_porta!D160</f>
        <v>0</v>
      </c>
      <c r="F641" s="68">
        <f>precio_reno_porta!E160</f>
        <v>0</v>
      </c>
      <c r="G641">
        <f>precio_reno_porta!F160</f>
        <v>0</v>
      </c>
      <c r="H641" t="s">
        <v>187</v>
      </c>
      <c r="I641" s="68" t="s">
        <v>46</v>
      </c>
      <c r="J641" s="68">
        <f>precio_reno_porta!I160</f>
        <v>0</v>
      </c>
    </row>
    <row r="642" spans="1:10" x14ac:dyDescent="0.3">
      <c r="A642" t="str">
        <f t="shared" si="9"/>
        <v>0Max Negocios + 49.90CONTADO</v>
      </c>
      <c r="B642">
        <f>precio_reno_porta!A161</f>
        <v>0</v>
      </c>
      <c r="C642">
        <f>precio_reno_porta!B161</f>
        <v>0</v>
      </c>
      <c r="D642">
        <f>precio_reno_porta!C161</f>
        <v>0</v>
      </c>
      <c r="E642">
        <f>precio_reno_porta!D161</f>
        <v>0</v>
      </c>
      <c r="F642" s="68">
        <f>precio_reno_porta!E161</f>
        <v>0</v>
      </c>
      <c r="G642">
        <f>precio_reno_porta!F161</f>
        <v>0</v>
      </c>
      <c r="H642" t="s">
        <v>187</v>
      </c>
      <c r="I642" s="68" t="s">
        <v>46</v>
      </c>
      <c r="J642" s="68">
        <f>precio_reno_porta!I161</f>
        <v>0</v>
      </c>
    </row>
    <row r="643" spans="1:10" x14ac:dyDescent="0.3">
      <c r="A643" t="str">
        <f t="shared" ref="A643:A706" si="10">CONCATENATE(E643,I643,H643)</f>
        <v>0Max Negocios + 49.90CONTADO</v>
      </c>
      <c r="B643">
        <f>precio_reno_porta!A162</f>
        <v>0</v>
      </c>
      <c r="C643">
        <f>precio_reno_porta!B162</f>
        <v>0</v>
      </c>
      <c r="D643">
        <f>precio_reno_porta!C162</f>
        <v>0</v>
      </c>
      <c r="E643">
        <f>precio_reno_porta!D162</f>
        <v>0</v>
      </c>
      <c r="F643" s="68">
        <f>precio_reno_porta!E162</f>
        <v>0</v>
      </c>
      <c r="G643">
        <f>precio_reno_porta!F162</f>
        <v>0</v>
      </c>
      <c r="H643" t="s">
        <v>187</v>
      </c>
      <c r="I643" s="68" t="s">
        <v>46</v>
      </c>
      <c r="J643" s="68">
        <f>precio_reno_porta!I162</f>
        <v>0</v>
      </c>
    </row>
    <row r="644" spans="1:10" x14ac:dyDescent="0.3">
      <c r="A644" t="str">
        <f t="shared" si="10"/>
        <v>0Max Negocios + 49.90CONTADO</v>
      </c>
      <c r="B644">
        <f>precio_reno_porta!A163</f>
        <v>0</v>
      </c>
      <c r="C644">
        <f>precio_reno_porta!B163</f>
        <v>0</v>
      </c>
      <c r="D644">
        <f>precio_reno_porta!C163</f>
        <v>0</v>
      </c>
      <c r="E644">
        <f>precio_reno_porta!D163</f>
        <v>0</v>
      </c>
      <c r="F644" s="68">
        <f>precio_reno_porta!E163</f>
        <v>0</v>
      </c>
      <c r="G644">
        <f>precio_reno_porta!F163</f>
        <v>0</v>
      </c>
      <c r="H644" t="s">
        <v>187</v>
      </c>
      <c r="I644" s="68" t="s">
        <v>46</v>
      </c>
      <c r="J644" s="68">
        <f>precio_reno_porta!I163</f>
        <v>0</v>
      </c>
    </row>
    <row r="645" spans="1:10" x14ac:dyDescent="0.3">
      <c r="A645" t="str">
        <f t="shared" si="10"/>
        <v>0Max Negocios + 49.90CONTADO</v>
      </c>
      <c r="B645">
        <f>precio_reno_porta!A164</f>
        <v>0</v>
      </c>
      <c r="C645">
        <f>precio_reno_porta!B164</f>
        <v>0</v>
      </c>
      <c r="D645">
        <f>precio_reno_porta!C164</f>
        <v>0</v>
      </c>
      <c r="E645">
        <f>precio_reno_porta!D164</f>
        <v>0</v>
      </c>
      <c r="F645" s="68">
        <f>precio_reno_porta!E164</f>
        <v>0</v>
      </c>
      <c r="G645">
        <f>precio_reno_porta!F164</f>
        <v>0</v>
      </c>
      <c r="H645" t="s">
        <v>187</v>
      </c>
      <c r="I645" s="68" t="s">
        <v>46</v>
      </c>
      <c r="J645" s="68">
        <f>precio_reno_porta!I164</f>
        <v>0</v>
      </c>
    </row>
    <row r="646" spans="1:10" x14ac:dyDescent="0.3">
      <c r="A646" t="str">
        <f t="shared" si="10"/>
        <v>0Max Negocios + 49.90CONTADO</v>
      </c>
      <c r="B646">
        <f>precio_reno_porta!A165</f>
        <v>0</v>
      </c>
      <c r="C646">
        <f>precio_reno_porta!B165</f>
        <v>0</v>
      </c>
      <c r="D646">
        <f>precio_reno_porta!C165</f>
        <v>0</v>
      </c>
      <c r="E646">
        <f>precio_reno_porta!D165</f>
        <v>0</v>
      </c>
      <c r="F646" s="68">
        <f>precio_reno_porta!E165</f>
        <v>0</v>
      </c>
      <c r="G646">
        <f>precio_reno_porta!F165</f>
        <v>0</v>
      </c>
      <c r="H646" t="s">
        <v>187</v>
      </c>
      <c r="I646" s="68" t="s">
        <v>46</v>
      </c>
      <c r="J646" s="68">
        <f>precio_reno_porta!I165</f>
        <v>0</v>
      </c>
    </row>
    <row r="647" spans="1:10" x14ac:dyDescent="0.3">
      <c r="A647" t="str">
        <f t="shared" si="10"/>
        <v>0Max Negocios + 49.90CONTADO</v>
      </c>
      <c r="B647">
        <f>precio_reno_porta!A166</f>
        <v>0</v>
      </c>
      <c r="C647">
        <f>precio_reno_porta!B166</f>
        <v>0</v>
      </c>
      <c r="D647">
        <f>precio_reno_porta!C166</f>
        <v>0</v>
      </c>
      <c r="E647">
        <f>precio_reno_porta!D166</f>
        <v>0</v>
      </c>
      <c r="F647" s="68">
        <f>precio_reno_porta!E166</f>
        <v>0</v>
      </c>
      <c r="G647">
        <f>precio_reno_porta!F166</f>
        <v>0</v>
      </c>
      <c r="H647" t="s">
        <v>187</v>
      </c>
      <c r="I647" s="68" t="s">
        <v>46</v>
      </c>
      <c r="J647" s="68">
        <f>precio_reno_porta!I166</f>
        <v>0</v>
      </c>
    </row>
    <row r="648" spans="1:10" x14ac:dyDescent="0.3">
      <c r="A648" t="str">
        <f t="shared" si="10"/>
        <v>0Max Negocios + 49.90CONTADO</v>
      </c>
      <c r="B648">
        <f>precio_reno_porta!A167</f>
        <v>0</v>
      </c>
      <c r="C648">
        <f>precio_reno_porta!B167</f>
        <v>0</v>
      </c>
      <c r="D648">
        <f>precio_reno_porta!C167</f>
        <v>0</v>
      </c>
      <c r="E648">
        <f>precio_reno_porta!D167</f>
        <v>0</v>
      </c>
      <c r="F648" s="68">
        <f>precio_reno_porta!E167</f>
        <v>0</v>
      </c>
      <c r="G648">
        <f>precio_reno_porta!F167</f>
        <v>0</v>
      </c>
      <c r="H648" t="s">
        <v>187</v>
      </c>
      <c r="I648" s="68" t="s">
        <v>46</v>
      </c>
      <c r="J648" s="68">
        <f>precio_reno_porta!I167</f>
        <v>0</v>
      </c>
    </row>
    <row r="649" spans="1:10" x14ac:dyDescent="0.3">
      <c r="A649" t="str">
        <f t="shared" si="10"/>
        <v>0Max Negocios + 49.90CONTADO</v>
      </c>
      <c r="B649">
        <f>precio_reno_porta!A168</f>
        <v>0</v>
      </c>
      <c r="C649">
        <f>precio_reno_porta!B168</f>
        <v>0</v>
      </c>
      <c r="D649">
        <f>precio_reno_porta!C168</f>
        <v>0</v>
      </c>
      <c r="E649">
        <f>precio_reno_porta!D168</f>
        <v>0</v>
      </c>
      <c r="F649" s="68">
        <f>precio_reno_porta!E168</f>
        <v>0</v>
      </c>
      <c r="G649">
        <f>precio_reno_porta!F168</f>
        <v>0</v>
      </c>
      <c r="H649" t="s">
        <v>187</v>
      </c>
      <c r="I649" s="68" t="s">
        <v>46</v>
      </c>
      <c r="J649" s="68">
        <f>precio_reno_porta!I168</f>
        <v>0</v>
      </c>
    </row>
    <row r="650" spans="1:10" x14ac:dyDescent="0.3">
      <c r="A650" t="str">
        <f t="shared" si="10"/>
        <v>0Max Negocios + 49.90CONTADO</v>
      </c>
      <c r="B650">
        <f>precio_reno_porta!A169</f>
        <v>0</v>
      </c>
      <c r="C650">
        <f>precio_reno_porta!B169</f>
        <v>0</v>
      </c>
      <c r="D650">
        <f>precio_reno_porta!C169</f>
        <v>0</v>
      </c>
      <c r="E650">
        <f>precio_reno_porta!D169</f>
        <v>0</v>
      </c>
      <c r="F650" s="68">
        <f>precio_reno_porta!E169</f>
        <v>0</v>
      </c>
      <c r="G650">
        <f>precio_reno_porta!F169</f>
        <v>0</v>
      </c>
      <c r="H650" t="s">
        <v>187</v>
      </c>
      <c r="I650" s="68" t="s">
        <v>46</v>
      </c>
      <c r="J650" s="68">
        <f>precio_reno_porta!I169</f>
        <v>0</v>
      </c>
    </row>
    <row r="651" spans="1:10" x14ac:dyDescent="0.3">
      <c r="A651" t="str">
        <f t="shared" si="10"/>
        <v>0Max Negocios + 49.90CONTADO</v>
      </c>
      <c r="B651">
        <f>precio_reno_porta!A170</f>
        <v>0</v>
      </c>
      <c r="C651">
        <f>precio_reno_porta!B170</f>
        <v>0</v>
      </c>
      <c r="D651">
        <f>precio_reno_porta!C170</f>
        <v>0</v>
      </c>
      <c r="E651">
        <f>precio_reno_porta!D170</f>
        <v>0</v>
      </c>
      <c r="F651" s="68">
        <f>precio_reno_porta!E170</f>
        <v>0</v>
      </c>
      <c r="G651">
        <f>precio_reno_porta!F170</f>
        <v>0</v>
      </c>
      <c r="H651" t="s">
        <v>187</v>
      </c>
      <c r="I651" s="68" t="s">
        <v>46</v>
      </c>
      <c r="J651" s="68">
        <f>precio_reno_porta!I170</f>
        <v>0</v>
      </c>
    </row>
    <row r="652" spans="1:10" x14ac:dyDescent="0.3">
      <c r="A652" t="str">
        <f t="shared" si="10"/>
        <v>0Max Negocios + 49.90CONTADO</v>
      </c>
      <c r="B652">
        <f>precio_reno_porta!A171</f>
        <v>0</v>
      </c>
      <c r="C652">
        <f>precio_reno_porta!B171</f>
        <v>0</v>
      </c>
      <c r="D652">
        <f>precio_reno_porta!C171</f>
        <v>0</v>
      </c>
      <c r="E652">
        <f>precio_reno_porta!D171</f>
        <v>0</v>
      </c>
      <c r="F652" s="68">
        <f>precio_reno_porta!E171</f>
        <v>0</v>
      </c>
      <c r="G652">
        <f>precio_reno_porta!F171</f>
        <v>0</v>
      </c>
      <c r="H652" t="s">
        <v>187</v>
      </c>
      <c r="I652" s="68" t="s">
        <v>46</v>
      </c>
      <c r="J652" s="68">
        <f>precio_reno_porta!I171</f>
        <v>0</v>
      </c>
    </row>
    <row r="653" spans="1:10" x14ac:dyDescent="0.3">
      <c r="A653" t="str">
        <f t="shared" si="10"/>
        <v>0Max Negocios + 49.90CONTADO</v>
      </c>
      <c r="B653">
        <f>precio_reno_porta!A172</f>
        <v>0</v>
      </c>
      <c r="C653">
        <f>precio_reno_porta!B172</f>
        <v>0</v>
      </c>
      <c r="D653">
        <f>precio_reno_porta!C172</f>
        <v>0</v>
      </c>
      <c r="E653">
        <f>precio_reno_porta!D172</f>
        <v>0</v>
      </c>
      <c r="F653" s="68">
        <f>precio_reno_porta!E172</f>
        <v>0</v>
      </c>
      <c r="G653">
        <f>precio_reno_porta!F172</f>
        <v>0</v>
      </c>
      <c r="H653" t="s">
        <v>187</v>
      </c>
      <c r="I653" s="68" t="s">
        <v>46</v>
      </c>
      <c r="J653" s="68">
        <f>precio_reno_porta!I172</f>
        <v>0</v>
      </c>
    </row>
    <row r="654" spans="1:10" x14ac:dyDescent="0.3">
      <c r="A654" t="str">
        <f t="shared" si="10"/>
        <v>0Max Negocios + 49.90CONTADO</v>
      </c>
      <c r="B654">
        <f>precio_reno_porta!A173</f>
        <v>0</v>
      </c>
      <c r="C654">
        <f>precio_reno_porta!B173</f>
        <v>0</v>
      </c>
      <c r="D654">
        <f>precio_reno_porta!C173</f>
        <v>0</v>
      </c>
      <c r="E654">
        <f>precio_reno_porta!D173</f>
        <v>0</v>
      </c>
      <c r="F654" s="68">
        <f>precio_reno_porta!E173</f>
        <v>0</v>
      </c>
      <c r="G654">
        <f>precio_reno_porta!F173</f>
        <v>0</v>
      </c>
      <c r="H654" t="s">
        <v>187</v>
      </c>
      <c r="I654" s="68" t="s">
        <v>46</v>
      </c>
      <c r="J654" s="68">
        <f>precio_reno_porta!I173</f>
        <v>0</v>
      </c>
    </row>
    <row r="655" spans="1:10" x14ac:dyDescent="0.3">
      <c r="A655" t="str">
        <f t="shared" si="10"/>
        <v>0Max Negocios + 49.90CONTADO</v>
      </c>
      <c r="B655">
        <f>precio_reno_porta!A174</f>
        <v>0</v>
      </c>
      <c r="C655">
        <f>precio_reno_porta!B174</f>
        <v>0</v>
      </c>
      <c r="D655">
        <f>precio_reno_porta!C174</f>
        <v>0</v>
      </c>
      <c r="E655">
        <f>precio_reno_porta!D174</f>
        <v>0</v>
      </c>
      <c r="F655" s="68">
        <f>precio_reno_porta!E174</f>
        <v>0</v>
      </c>
      <c r="G655">
        <f>precio_reno_porta!F174</f>
        <v>0</v>
      </c>
      <c r="H655" t="s">
        <v>187</v>
      </c>
      <c r="I655" s="68" t="s">
        <v>46</v>
      </c>
      <c r="J655" s="68">
        <f>precio_reno_porta!I174</f>
        <v>0</v>
      </c>
    </row>
    <row r="656" spans="1:10" x14ac:dyDescent="0.3">
      <c r="A656" t="str">
        <f t="shared" si="10"/>
        <v>0Max Negocios + 49.90CONTADO</v>
      </c>
      <c r="B656">
        <f>precio_reno_porta!A175</f>
        <v>0</v>
      </c>
      <c r="C656">
        <f>precio_reno_porta!B175</f>
        <v>0</v>
      </c>
      <c r="D656">
        <f>precio_reno_porta!C175</f>
        <v>0</v>
      </c>
      <c r="E656">
        <f>precio_reno_porta!D175</f>
        <v>0</v>
      </c>
      <c r="F656" s="68">
        <f>precio_reno_porta!E175</f>
        <v>0</v>
      </c>
      <c r="G656">
        <f>precio_reno_porta!F175</f>
        <v>0</v>
      </c>
      <c r="H656" t="s">
        <v>187</v>
      </c>
      <c r="I656" s="68" t="s">
        <v>46</v>
      </c>
      <c r="J656" s="68">
        <f>precio_reno_porta!I175</f>
        <v>0</v>
      </c>
    </row>
    <row r="657" spans="1:10" x14ac:dyDescent="0.3">
      <c r="A657" t="str">
        <f t="shared" si="10"/>
        <v>0Max Negocios + 49.90CONTADO</v>
      </c>
      <c r="B657">
        <f>precio_reno_porta!A176</f>
        <v>0</v>
      </c>
      <c r="C657">
        <f>precio_reno_porta!B176</f>
        <v>0</v>
      </c>
      <c r="D657">
        <f>precio_reno_porta!C176</f>
        <v>0</v>
      </c>
      <c r="E657">
        <f>precio_reno_porta!D176</f>
        <v>0</v>
      </c>
      <c r="F657" s="68">
        <f>precio_reno_porta!E176</f>
        <v>0</v>
      </c>
      <c r="G657">
        <f>precio_reno_porta!F176</f>
        <v>0</v>
      </c>
      <c r="H657" t="s">
        <v>187</v>
      </c>
      <c r="I657" s="68" t="s">
        <v>46</v>
      </c>
      <c r="J657" s="68">
        <f>precio_reno_porta!I176</f>
        <v>0</v>
      </c>
    </row>
    <row r="658" spans="1:10" x14ac:dyDescent="0.3">
      <c r="A658" t="str">
        <f t="shared" si="10"/>
        <v>0Max Negocios + 49.90CONTADO</v>
      </c>
      <c r="B658">
        <f>precio_reno_porta!A177</f>
        <v>0</v>
      </c>
      <c r="C658">
        <f>precio_reno_porta!B177</f>
        <v>0</v>
      </c>
      <c r="D658">
        <f>precio_reno_porta!C177</f>
        <v>0</v>
      </c>
      <c r="E658">
        <f>precio_reno_porta!D177</f>
        <v>0</v>
      </c>
      <c r="F658" s="68">
        <f>precio_reno_porta!E177</f>
        <v>0</v>
      </c>
      <c r="G658">
        <f>precio_reno_porta!F177</f>
        <v>0</v>
      </c>
      <c r="H658" t="s">
        <v>187</v>
      </c>
      <c r="I658" s="68" t="s">
        <v>46</v>
      </c>
      <c r="J658" s="68">
        <f>precio_reno_porta!I177</f>
        <v>0</v>
      </c>
    </row>
    <row r="659" spans="1:10" x14ac:dyDescent="0.3">
      <c r="A659" t="str">
        <f t="shared" si="10"/>
        <v>0Max Negocios + 49.90CONTADO</v>
      </c>
      <c r="B659">
        <f>precio_reno_porta!A178</f>
        <v>0</v>
      </c>
      <c r="C659">
        <f>precio_reno_porta!B178</f>
        <v>0</v>
      </c>
      <c r="D659">
        <f>precio_reno_porta!C178</f>
        <v>0</v>
      </c>
      <c r="E659">
        <f>precio_reno_porta!D178</f>
        <v>0</v>
      </c>
      <c r="F659" s="68">
        <f>precio_reno_porta!E178</f>
        <v>0</v>
      </c>
      <c r="G659">
        <f>precio_reno_porta!F178</f>
        <v>0</v>
      </c>
      <c r="H659" t="s">
        <v>187</v>
      </c>
      <c r="I659" s="68" t="s">
        <v>46</v>
      </c>
      <c r="J659" s="68">
        <f>precio_reno_porta!I178</f>
        <v>0</v>
      </c>
    </row>
    <row r="660" spans="1:10" x14ac:dyDescent="0.3">
      <c r="A660" t="str">
        <f t="shared" si="10"/>
        <v>0Max Negocios + 49.90CONTADO</v>
      </c>
      <c r="B660">
        <f>precio_reno_porta!A179</f>
        <v>0</v>
      </c>
      <c r="C660">
        <f>precio_reno_porta!B179</f>
        <v>0</v>
      </c>
      <c r="D660">
        <f>precio_reno_porta!C179</f>
        <v>0</v>
      </c>
      <c r="E660">
        <f>precio_reno_porta!D179</f>
        <v>0</v>
      </c>
      <c r="F660" s="68">
        <f>precio_reno_porta!E179</f>
        <v>0</v>
      </c>
      <c r="G660">
        <f>precio_reno_porta!F179</f>
        <v>0</v>
      </c>
      <c r="H660" t="s">
        <v>187</v>
      </c>
      <c r="I660" s="68" t="s">
        <v>46</v>
      </c>
      <c r="J660" s="68">
        <f>precio_reno_porta!I179</f>
        <v>0</v>
      </c>
    </row>
    <row r="661" spans="1:10" x14ac:dyDescent="0.3">
      <c r="A661" t="str">
        <f t="shared" si="10"/>
        <v>0Max Negocios + 49.90CONTADO</v>
      </c>
      <c r="B661">
        <f>precio_reno_porta!A180</f>
        <v>0</v>
      </c>
      <c r="C661">
        <f>precio_reno_porta!B180</f>
        <v>0</v>
      </c>
      <c r="D661">
        <f>precio_reno_porta!C180</f>
        <v>0</v>
      </c>
      <c r="E661">
        <f>precio_reno_porta!D180</f>
        <v>0</v>
      </c>
      <c r="F661" s="68">
        <f>precio_reno_porta!E180</f>
        <v>0</v>
      </c>
      <c r="G661">
        <f>precio_reno_porta!F180</f>
        <v>0</v>
      </c>
      <c r="H661" t="s">
        <v>187</v>
      </c>
      <c r="I661" s="68" t="s">
        <v>46</v>
      </c>
      <c r="J661" s="68">
        <f>precio_reno_porta!I180</f>
        <v>0</v>
      </c>
    </row>
    <row r="662" spans="1:10" x14ac:dyDescent="0.3">
      <c r="A662" t="str">
        <f t="shared" si="10"/>
        <v>0Max Negocios + 49.90CONTADO</v>
      </c>
      <c r="B662">
        <f>precio_reno_porta!A181</f>
        <v>0</v>
      </c>
      <c r="C662">
        <f>precio_reno_porta!B181</f>
        <v>0</v>
      </c>
      <c r="D662">
        <f>precio_reno_porta!C181</f>
        <v>0</v>
      </c>
      <c r="E662">
        <f>precio_reno_porta!D181</f>
        <v>0</v>
      </c>
      <c r="F662" s="68">
        <f>precio_reno_porta!E181</f>
        <v>0</v>
      </c>
      <c r="G662">
        <f>precio_reno_porta!F181</f>
        <v>0</v>
      </c>
      <c r="H662" t="s">
        <v>187</v>
      </c>
      <c r="I662" s="68" t="s">
        <v>46</v>
      </c>
      <c r="J662" s="68">
        <f>precio_reno_porta!I181</f>
        <v>0</v>
      </c>
    </row>
    <row r="663" spans="1:10" x14ac:dyDescent="0.3">
      <c r="A663" t="str">
        <f t="shared" si="10"/>
        <v>0Max Negocios + 49.90CONTADO</v>
      </c>
      <c r="B663">
        <f>precio_reno_porta!A182</f>
        <v>0</v>
      </c>
      <c r="C663">
        <f>precio_reno_porta!B182</f>
        <v>0</v>
      </c>
      <c r="D663">
        <f>precio_reno_porta!C182</f>
        <v>0</v>
      </c>
      <c r="E663">
        <f>precio_reno_porta!D182</f>
        <v>0</v>
      </c>
      <c r="F663" s="68">
        <f>precio_reno_porta!E182</f>
        <v>0</v>
      </c>
      <c r="G663">
        <f>precio_reno_porta!F182</f>
        <v>0</v>
      </c>
      <c r="H663" t="s">
        <v>187</v>
      </c>
      <c r="I663" s="68" t="s">
        <v>46</v>
      </c>
      <c r="J663" s="68">
        <f>precio_reno_porta!I182</f>
        <v>0</v>
      </c>
    </row>
    <row r="664" spans="1:10" x14ac:dyDescent="0.3">
      <c r="A664" t="str">
        <f t="shared" si="10"/>
        <v>0Max Negocios + 49.90CONTADO</v>
      </c>
      <c r="B664">
        <f>precio_reno_porta!A183</f>
        <v>0</v>
      </c>
      <c r="C664">
        <f>precio_reno_porta!B183</f>
        <v>0</v>
      </c>
      <c r="D664">
        <f>precio_reno_porta!C183</f>
        <v>0</v>
      </c>
      <c r="E664">
        <f>precio_reno_porta!D183</f>
        <v>0</v>
      </c>
      <c r="F664" s="68">
        <f>precio_reno_porta!E183</f>
        <v>0</v>
      </c>
      <c r="G664">
        <f>precio_reno_porta!F183</f>
        <v>0</v>
      </c>
      <c r="H664" t="s">
        <v>187</v>
      </c>
      <c r="I664" s="68" t="s">
        <v>46</v>
      </c>
      <c r="J664" s="68">
        <f>precio_reno_porta!I183</f>
        <v>0</v>
      </c>
    </row>
    <row r="665" spans="1:10" x14ac:dyDescent="0.3">
      <c r="A665" t="str">
        <f t="shared" si="10"/>
        <v>0Max Negocios + 49.90CONTADO</v>
      </c>
      <c r="B665">
        <f>precio_reno_porta!A184</f>
        <v>0</v>
      </c>
      <c r="C665">
        <f>precio_reno_porta!B184</f>
        <v>0</v>
      </c>
      <c r="D665">
        <f>precio_reno_porta!C184</f>
        <v>0</v>
      </c>
      <c r="E665">
        <f>precio_reno_porta!D184</f>
        <v>0</v>
      </c>
      <c r="F665" s="68">
        <f>precio_reno_porta!E184</f>
        <v>0</v>
      </c>
      <c r="G665">
        <f>precio_reno_porta!F184</f>
        <v>0</v>
      </c>
      <c r="H665" t="s">
        <v>187</v>
      </c>
      <c r="I665" s="68" t="s">
        <v>46</v>
      </c>
      <c r="J665" s="68">
        <f>precio_reno_porta!I184</f>
        <v>0</v>
      </c>
    </row>
    <row r="666" spans="1:10" x14ac:dyDescent="0.3">
      <c r="A666" t="str">
        <f t="shared" si="10"/>
        <v>0Max Negocios + 49.90CONTADO</v>
      </c>
      <c r="B666">
        <f>precio_reno_porta!A185</f>
        <v>0</v>
      </c>
      <c r="C666">
        <f>precio_reno_porta!B185</f>
        <v>0</v>
      </c>
      <c r="D666">
        <f>precio_reno_porta!C185</f>
        <v>0</v>
      </c>
      <c r="E666">
        <f>precio_reno_porta!D185</f>
        <v>0</v>
      </c>
      <c r="F666" s="68">
        <f>precio_reno_porta!E185</f>
        <v>0</v>
      </c>
      <c r="G666">
        <f>precio_reno_porta!F185</f>
        <v>0</v>
      </c>
      <c r="H666" t="s">
        <v>187</v>
      </c>
      <c r="I666" s="68" t="s">
        <v>46</v>
      </c>
      <c r="J666" s="68">
        <f>precio_reno_porta!I185</f>
        <v>0</v>
      </c>
    </row>
    <row r="667" spans="1:10" x14ac:dyDescent="0.3">
      <c r="A667" t="str">
        <f t="shared" si="10"/>
        <v>0Max Negocios + 49.90CONTADO</v>
      </c>
      <c r="B667">
        <f>precio_reno_porta!A186</f>
        <v>0</v>
      </c>
      <c r="C667">
        <f>precio_reno_porta!B186</f>
        <v>0</v>
      </c>
      <c r="D667">
        <f>precio_reno_porta!C186</f>
        <v>0</v>
      </c>
      <c r="E667">
        <f>precio_reno_porta!D186</f>
        <v>0</v>
      </c>
      <c r="F667" s="68">
        <f>precio_reno_porta!E186</f>
        <v>0</v>
      </c>
      <c r="G667">
        <f>precio_reno_porta!F186</f>
        <v>0</v>
      </c>
      <c r="H667" t="s">
        <v>187</v>
      </c>
      <c r="I667" s="68" t="s">
        <v>46</v>
      </c>
      <c r="J667" s="68">
        <f>precio_reno_porta!I186</f>
        <v>0</v>
      </c>
    </row>
    <row r="668" spans="1:10" x14ac:dyDescent="0.3">
      <c r="A668" t="str">
        <f t="shared" si="10"/>
        <v>0Max Negocios + 49.90CONTADO</v>
      </c>
      <c r="B668">
        <f>precio_reno_porta!A187</f>
        <v>0</v>
      </c>
      <c r="C668">
        <f>precio_reno_porta!B187</f>
        <v>0</v>
      </c>
      <c r="D668">
        <f>precio_reno_porta!C187</f>
        <v>0</v>
      </c>
      <c r="E668">
        <f>precio_reno_porta!D187</f>
        <v>0</v>
      </c>
      <c r="F668" s="68">
        <f>precio_reno_porta!E187</f>
        <v>0</v>
      </c>
      <c r="G668">
        <f>precio_reno_porta!F187</f>
        <v>0</v>
      </c>
      <c r="H668" t="s">
        <v>187</v>
      </c>
      <c r="I668" s="68" t="s">
        <v>46</v>
      </c>
      <c r="J668" s="68">
        <f>precio_reno_porta!I187</f>
        <v>0</v>
      </c>
    </row>
    <row r="669" spans="1:10" x14ac:dyDescent="0.3">
      <c r="A669" t="str">
        <f t="shared" si="10"/>
        <v>0Max Negocios + 49.90CONTADO</v>
      </c>
      <c r="B669">
        <f>precio_reno_porta!A188</f>
        <v>0</v>
      </c>
      <c r="C669">
        <f>precio_reno_porta!B188</f>
        <v>0</v>
      </c>
      <c r="D669">
        <f>precio_reno_porta!C188</f>
        <v>0</v>
      </c>
      <c r="E669">
        <f>precio_reno_porta!D188</f>
        <v>0</v>
      </c>
      <c r="F669" s="68">
        <f>precio_reno_porta!E188</f>
        <v>0</v>
      </c>
      <c r="G669">
        <f>precio_reno_porta!F188</f>
        <v>0</v>
      </c>
      <c r="H669" t="s">
        <v>187</v>
      </c>
      <c r="I669" s="68" t="s">
        <v>46</v>
      </c>
      <c r="J669" s="68">
        <f>precio_reno_porta!I188</f>
        <v>0</v>
      </c>
    </row>
    <row r="670" spans="1:10" x14ac:dyDescent="0.3">
      <c r="A670" t="str">
        <f t="shared" si="10"/>
        <v>0Max Negocios + 49.90CONTADO</v>
      </c>
      <c r="B670">
        <f>precio_reno_porta!A189</f>
        <v>0</v>
      </c>
      <c r="C670">
        <f>precio_reno_porta!B189</f>
        <v>0</v>
      </c>
      <c r="D670">
        <f>precio_reno_porta!C189</f>
        <v>0</v>
      </c>
      <c r="E670">
        <f>precio_reno_porta!D189</f>
        <v>0</v>
      </c>
      <c r="F670" s="68">
        <f>precio_reno_porta!E189</f>
        <v>0</v>
      </c>
      <c r="G670">
        <f>precio_reno_porta!F189</f>
        <v>0</v>
      </c>
      <c r="H670" t="s">
        <v>187</v>
      </c>
      <c r="I670" s="68" t="s">
        <v>46</v>
      </c>
      <c r="J670" s="68">
        <f>precio_reno_porta!I189</f>
        <v>0</v>
      </c>
    </row>
    <row r="671" spans="1:10" x14ac:dyDescent="0.3">
      <c r="A671" t="str">
        <f t="shared" si="10"/>
        <v>0Max Negocios + 49.90CONTADO</v>
      </c>
      <c r="B671">
        <f>precio_reno_porta!A190</f>
        <v>0</v>
      </c>
      <c r="C671">
        <f>precio_reno_porta!B190</f>
        <v>0</v>
      </c>
      <c r="D671">
        <f>precio_reno_porta!C190</f>
        <v>0</v>
      </c>
      <c r="E671">
        <f>precio_reno_porta!D190</f>
        <v>0</v>
      </c>
      <c r="F671" s="68">
        <f>precio_reno_porta!E190</f>
        <v>0</v>
      </c>
      <c r="G671">
        <f>precio_reno_porta!F190</f>
        <v>0</v>
      </c>
      <c r="H671" t="s">
        <v>187</v>
      </c>
      <c r="I671" s="68" t="s">
        <v>46</v>
      </c>
      <c r="J671" s="68">
        <f>precio_reno_porta!I190</f>
        <v>0</v>
      </c>
    </row>
    <row r="672" spans="1:10" x14ac:dyDescent="0.3">
      <c r="A672" t="str">
        <f t="shared" si="10"/>
        <v>0Max Negocios + 49.90CONTADO</v>
      </c>
      <c r="B672">
        <f>precio_reno_porta!A191</f>
        <v>0</v>
      </c>
      <c r="C672">
        <f>precio_reno_porta!B191</f>
        <v>0</v>
      </c>
      <c r="D672">
        <f>precio_reno_porta!C191</f>
        <v>0</v>
      </c>
      <c r="E672">
        <f>precio_reno_porta!D191</f>
        <v>0</v>
      </c>
      <c r="F672" s="68">
        <f>precio_reno_porta!E191</f>
        <v>0</v>
      </c>
      <c r="G672">
        <f>precio_reno_porta!F191</f>
        <v>0</v>
      </c>
      <c r="H672" t="s">
        <v>187</v>
      </c>
      <c r="I672" s="68" t="s">
        <v>46</v>
      </c>
      <c r="J672" s="68">
        <f>precio_reno_porta!I191</f>
        <v>0</v>
      </c>
    </row>
    <row r="673" spans="1:10" x14ac:dyDescent="0.3">
      <c r="A673" t="str">
        <f t="shared" si="10"/>
        <v>0Max Negocios + 49.90CONTADO</v>
      </c>
      <c r="B673">
        <f>precio_reno_porta!A192</f>
        <v>0</v>
      </c>
      <c r="C673">
        <f>precio_reno_porta!B192</f>
        <v>0</v>
      </c>
      <c r="D673">
        <f>precio_reno_porta!C192</f>
        <v>0</v>
      </c>
      <c r="E673">
        <f>precio_reno_porta!D192</f>
        <v>0</v>
      </c>
      <c r="F673" s="68">
        <f>precio_reno_porta!E192</f>
        <v>0</v>
      </c>
      <c r="G673">
        <f>precio_reno_porta!F192</f>
        <v>0</v>
      </c>
      <c r="H673" t="s">
        <v>187</v>
      </c>
      <c r="I673" s="68" t="s">
        <v>46</v>
      </c>
      <c r="J673" s="68">
        <f>precio_reno_porta!I192</f>
        <v>0</v>
      </c>
    </row>
    <row r="674" spans="1:10" x14ac:dyDescent="0.3">
      <c r="A674" t="str">
        <f t="shared" si="10"/>
        <v>0Max Negocios + 49.90CONTADO</v>
      </c>
      <c r="B674">
        <f>precio_reno_porta!A193</f>
        <v>0</v>
      </c>
      <c r="C674">
        <f>precio_reno_porta!B193</f>
        <v>0</v>
      </c>
      <c r="D674">
        <f>precio_reno_porta!C193</f>
        <v>0</v>
      </c>
      <c r="E674">
        <f>precio_reno_porta!D193</f>
        <v>0</v>
      </c>
      <c r="F674" s="68">
        <f>precio_reno_porta!E193</f>
        <v>0</v>
      </c>
      <c r="G674">
        <f>precio_reno_porta!F193</f>
        <v>0</v>
      </c>
      <c r="H674" t="s">
        <v>187</v>
      </c>
      <c r="I674" s="68" t="s">
        <v>46</v>
      </c>
      <c r="J674" s="68">
        <f>precio_reno_porta!I193</f>
        <v>0</v>
      </c>
    </row>
    <row r="675" spans="1:10" x14ac:dyDescent="0.3">
      <c r="A675" t="str">
        <f t="shared" si="10"/>
        <v>0Max Negocios + 49.90CONTADO</v>
      </c>
      <c r="B675">
        <f>precio_reno_porta!A194</f>
        <v>0</v>
      </c>
      <c r="C675">
        <f>precio_reno_porta!B194</f>
        <v>0</v>
      </c>
      <c r="D675">
        <f>precio_reno_porta!C194</f>
        <v>0</v>
      </c>
      <c r="E675">
        <f>precio_reno_porta!D194</f>
        <v>0</v>
      </c>
      <c r="F675" s="68">
        <f>precio_reno_porta!E194</f>
        <v>0</v>
      </c>
      <c r="G675">
        <f>precio_reno_porta!F194</f>
        <v>0</v>
      </c>
      <c r="H675" t="s">
        <v>187</v>
      </c>
      <c r="I675" s="68" t="s">
        <v>46</v>
      </c>
      <c r="J675" s="68">
        <f>precio_reno_porta!I194</f>
        <v>0</v>
      </c>
    </row>
    <row r="676" spans="1:10" x14ac:dyDescent="0.3">
      <c r="A676" t="str">
        <f t="shared" si="10"/>
        <v>0Max Negocios + 49.90CONTADO</v>
      </c>
      <c r="B676">
        <f>precio_reno_porta!A195</f>
        <v>0</v>
      </c>
      <c r="C676">
        <f>precio_reno_porta!B195</f>
        <v>0</v>
      </c>
      <c r="D676">
        <f>precio_reno_porta!C195</f>
        <v>0</v>
      </c>
      <c r="E676">
        <f>precio_reno_porta!D195</f>
        <v>0</v>
      </c>
      <c r="F676" s="68">
        <f>precio_reno_porta!E195</f>
        <v>0</v>
      </c>
      <c r="G676">
        <f>precio_reno_porta!F195</f>
        <v>0</v>
      </c>
      <c r="H676" t="s">
        <v>187</v>
      </c>
      <c r="I676" s="68" t="s">
        <v>46</v>
      </c>
      <c r="J676" s="68">
        <f>precio_reno_porta!I195</f>
        <v>0</v>
      </c>
    </row>
    <row r="677" spans="1:10" x14ac:dyDescent="0.3">
      <c r="A677" t="str">
        <f t="shared" si="10"/>
        <v>0Max Negocios + 49.90CONTADO</v>
      </c>
      <c r="B677">
        <f>precio_reno_porta!A196</f>
        <v>0</v>
      </c>
      <c r="C677">
        <f>precio_reno_porta!B196</f>
        <v>0</v>
      </c>
      <c r="D677">
        <f>precio_reno_porta!C196</f>
        <v>0</v>
      </c>
      <c r="E677">
        <f>precio_reno_porta!D196</f>
        <v>0</v>
      </c>
      <c r="F677" s="68">
        <f>precio_reno_porta!E196</f>
        <v>0</v>
      </c>
      <c r="G677">
        <f>precio_reno_porta!F196</f>
        <v>0</v>
      </c>
      <c r="H677" t="s">
        <v>187</v>
      </c>
      <c r="I677" s="68" t="s">
        <v>46</v>
      </c>
      <c r="J677" s="68">
        <f>precio_reno_porta!I196</f>
        <v>0</v>
      </c>
    </row>
    <row r="678" spans="1:10" x14ac:dyDescent="0.3">
      <c r="A678" t="str">
        <f t="shared" si="10"/>
        <v>0Max Negocios + 49.90CONTADO</v>
      </c>
      <c r="B678">
        <f>precio_reno_porta!A197</f>
        <v>0</v>
      </c>
      <c r="C678">
        <f>precio_reno_porta!B197</f>
        <v>0</v>
      </c>
      <c r="D678">
        <f>precio_reno_porta!C197</f>
        <v>0</v>
      </c>
      <c r="E678">
        <f>precio_reno_porta!D197</f>
        <v>0</v>
      </c>
      <c r="F678" s="68">
        <f>precio_reno_porta!E197</f>
        <v>0</v>
      </c>
      <c r="G678">
        <f>precio_reno_porta!F197</f>
        <v>0</v>
      </c>
      <c r="H678" t="s">
        <v>187</v>
      </c>
      <c r="I678" s="68" t="s">
        <v>46</v>
      </c>
      <c r="J678" s="68">
        <f>precio_reno_porta!I197</f>
        <v>0</v>
      </c>
    </row>
    <row r="679" spans="1:10" x14ac:dyDescent="0.3">
      <c r="A679" t="str">
        <f t="shared" si="10"/>
        <v>0Max Negocios + 49.90CONTADO</v>
      </c>
      <c r="B679">
        <f>precio_reno_porta!A198</f>
        <v>0</v>
      </c>
      <c r="C679">
        <f>precio_reno_porta!B198</f>
        <v>0</v>
      </c>
      <c r="D679">
        <f>precio_reno_porta!C198</f>
        <v>0</v>
      </c>
      <c r="E679">
        <f>precio_reno_porta!D198</f>
        <v>0</v>
      </c>
      <c r="F679" s="68">
        <f>precio_reno_porta!E198</f>
        <v>0</v>
      </c>
      <c r="G679">
        <f>precio_reno_porta!F198</f>
        <v>0</v>
      </c>
      <c r="H679" t="s">
        <v>187</v>
      </c>
      <c r="I679" s="68" t="s">
        <v>46</v>
      </c>
      <c r="J679" s="68">
        <f>precio_reno_porta!I198</f>
        <v>0</v>
      </c>
    </row>
    <row r="680" spans="1:10" x14ac:dyDescent="0.3">
      <c r="A680" t="str">
        <f t="shared" si="10"/>
        <v>0Max Negocios + 49.90CONTADO</v>
      </c>
      <c r="B680">
        <f>precio_reno_porta!A199</f>
        <v>0</v>
      </c>
      <c r="C680">
        <f>precio_reno_porta!B199</f>
        <v>0</v>
      </c>
      <c r="D680">
        <f>precio_reno_porta!C199</f>
        <v>0</v>
      </c>
      <c r="E680">
        <f>precio_reno_porta!D199</f>
        <v>0</v>
      </c>
      <c r="F680" s="68">
        <f>precio_reno_porta!E199</f>
        <v>0</v>
      </c>
      <c r="G680">
        <f>precio_reno_porta!F199</f>
        <v>0</v>
      </c>
      <c r="H680" t="s">
        <v>187</v>
      </c>
      <c r="I680" s="68" t="s">
        <v>46</v>
      </c>
      <c r="J680" s="68">
        <f>precio_reno_porta!I199</f>
        <v>0</v>
      </c>
    </row>
    <row r="681" spans="1:10" x14ac:dyDescent="0.3">
      <c r="A681" t="str">
        <f t="shared" si="10"/>
        <v>0Max Negocios + 49.90CONTADO</v>
      </c>
      <c r="B681">
        <f>precio_reno_porta!A200</f>
        <v>0</v>
      </c>
      <c r="C681">
        <f>precio_reno_porta!B200</f>
        <v>0</v>
      </c>
      <c r="D681">
        <f>precio_reno_porta!C200</f>
        <v>0</v>
      </c>
      <c r="E681">
        <f>precio_reno_porta!D200</f>
        <v>0</v>
      </c>
      <c r="F681" s="68">
        <f>precio_reno_porta!E200</f>
        <v>0</v>
      </c>
      <c r="G681">
        <f>precio_reno_porta!F200</f>
        <v>0</v>
      </c>
      <c r="H681" t="s">
        <v>187</v>
      </c>
      <c r="I681" s="68" t="s">
        <v>46</v>
      </c>
      <c r="J681" s="68">
        <f>precio_reno_porta!I200</f>
        <v>0</v>
      </c>
    </row>
    <row r="682" spans="1:10" x14ac:dyDescent="0.3">
      <c r="A682" t="str">
        <f t="shared" si="10"/>
        <v>0Max Negocios + 49.90CONTADO</v>
      </c>
      <c r="B682">
        <f>precio_reno_porta!A201</f>
        <v>0</v>
      </c>
      <c r="C682">
        <f>precio_reno_porta!B201</f>
        <v>0</v>
      </c>
      <c r="D682">
        <f>precio_reno_porta!C201</f>
        <v>0</v>
      </c>
      <c r="E682">
        <f>precio_reno_porta!D201</f>
        <v>0</v>
      </c>
      <c r="F682" s="68">
        <f>precio_reno_porta!E201</f>
        <v>0</v>
      </c>
      <c r="G682">
        <f>precio_reno_porta!F201</f>
        <v>0</v>
      </c>
      <c r="H682" t="s">
        <v>187</v>
      </c>
      <c r="I682" s="68" t="s">
        <v>46</v>
      </c>
      <c r="J682" s="68">
        <f>precio_reno_porta!I201</f>
        <v>0</v>
      </c>
    </row>
    <row r="683" spans="1:10" x14ac:dyDescent="0.3">
      <c r="A683" t="str">
        <f t="shared" si="10"/>
        <v>0Max Negocios + 49.90CONTADO</v>
      </c>
      <c r="B683">
        <f>precio_reno_porta!A202</f>
        <v>0</v>
      </c>
      <c r="C683">
        <f>precio_reno_porta!B202</f>
        <v>0</v>
      </c>
      <c r="D683">
        <f>precio_reno_porta!C202</f>
        <v>0</v>
      </c>
      <c r="E683">
        <f>precio_reno_porta!D202</f>
        <v>0</v>
      </c>
      <c r="F683" s="68">
        <f>precio_reno_porta!E202</f>
        <v>0</v>
      </c>
      <c r="G683">
        <f>precio_reno_porta!F202</f>
        <v>0</v>
      </c>
      <c r="H683" t="s">
        <v>187</v>
      </c>
      <c r="I683" s="68" t="s">
        <v>46</v>
      </c>
      <c r="J683" s="68">
        <f>precio_reno_porta!I202</f>
        <v>0</v>
      </c>
    </row>
    <row r="684" spans="1:10" x14ac:dyDescent="0.3">
      <c r="A684" t="str">
        <f t="shared" si="10"/>
        <v>0Max Negocios + 49.90CONTADO</v>
      </c>
      <c r="B684">
        <f>precio_reno_porta!A203</f>
        <v>0</v>
      </c>
      <c r="C684">
        <f>precio_reno_porta!B203</f>
        <v>0</v>
      </c>
      <c r="D684">
        <f>precio_reno_porta!C203</f>
        <v>0</v>
      </c>
      <c r="E684">
        <f>precio_reno_porta!D203</f>
        <v>0</v>
      </c>
      <c r="F684" s="68">
        <f>precio_reno_porta!E203</f>
        <v>0</v>
      </c>
      <c r="G684">
        <f>precio_reno_porta!F203</f>
        <v>0</v>
      </c>
      <c r="H684" t="s">
        <v>187</v>
      </c>
      <c r="I684" s="68" t="s">
        <v>46</v>
      </c>
      <c r="J684" s="68">
        <f>precio_reno_porta!I203</f>
        <v>0</v>
      </c>
    </row>
    <row r="685" spans="1:10" x14ac:dyDescent="0.3">
      <c r="A685" t="str">
        <f t="shared" si="10"/>
        <v>0Max Negocios + 49.90CONTADO</v>
      </c>
      <c r="B685">
        <f>precio_reno_porta!A204</f>
        <v>0</v>
      </c>
      <c r="C685">
        <f>precio_reno_porta!B204</f>
        <v>0</v>
      </c>
      <c r="D685">
        <f>precio_reno_porta!C204</f>
        <v>0</v>
      </c>
      <c r="E685">
        <f>precio_reno_porta!D204</f>
        <v>0</v>
      </c>
      <c r="F685" s="68">
        <f>precio_reno_porta!E204</f>
        <v>0</v>
      </c>
      <c r="G685">
        <f>precio_reno_porta!F204</f>
        <v>0</v>
      </c>
      <c r="H685" t="s">
        <v>187</v>
      </c>
      <c r="I685" s="68" t="s">
        <v>46</v>
      </c>
      <c r="J685" s="68">
        <f>precio_reno_porta!I204</f>
        <v>0</v>
      </c>
    </row>
    <row r="686" spans="1:10" x14ac:dyDescent="0.3">
      <c r="A686" t="str">
        <f t="shared" si="10"/>
        <v>0Max Negocios + 49.90CONTADO</v>
      </c>
      <c r="B686">
        <f>precio_reno_porta!A205</f>
        <v>0</v>
      </c>
      <c r="C686">
        <f>precio_reno_porta!B205</f>
        <v>0</v>
      </c>
      <c r="D686">
        <f>precio_reno_porta!C205</f>
        <v>0</v>
      </c>
      <c r="E686">
        <f>precio_reno_porta!D205</f>
        <v>0</v>
      </c>
      <c r="F686" s="68">
        <f>precio_reno_porta!E205</f>
        <v>0</v>
      </c>
      <c r="G686">
        <f>precio_reno_porta!F205</f>
        <v>0</v>
      </c>
      <c r="H686" t="s">
        <v>187</v>
      </c>
      <c r="I686" s="68" t="s">
        <v>46</v>
      </c>
      <c r="J686" s="68">
        <f>precio_reno_porta!I205</f>
        <v>0</v>
      </c>
    </row>
    <row r="687" spans="1:10" x14ac:dyDescent="0.3">
      <c r="A687" t="str">
        <f t="shared" si="10"/>
        <v>0Max Negocios + 49.90CONTADO</v>
      </c>
      <c r="B687">
        <f>precio_reno_porta!A206</f>
        <v>0</v>
      </c>
      <c r="C687">
        <f>precio_reno_porta!B206</f>
        <v>0</v>
      </c>
      <c r="D687">
        <f>precio_reno_porta!C206</f>
        <v>0</v>
      </c>
      <c r="E687">
        <f>precio_reno_porta!D206</f>
        <v>0</v>
      </c>
      <c r="F687" s="68">
        <f>precio_reno_porta!E206</f>
        <v>0</v>
      </c>
      <c r="G687">
        <f>precio_reno_porta!F206</f>
        <v>0</v>
      </c>
      <c r="H687" t="s">
        <v>187</v>
      </c>
      <c r="I687" s="68" t="s">
        <v>46</v>
      </c>
      <c r="J687" s="68">
        <f>precio_reno_porta!I206</f>
        <v>0</v>
      </c>
    </row>
    <row r="688" spans="1:10" x14ac:dyDescent="0.3">
      <c r="A688" t="str">
        <f t="shared" si="10"/>
        <v>0Max Negocios + 49.90CONTADO</v>
      </c>
      <c r="B688">
        <f>precio_reno_porta!A207</f>
        <v>0</v>
      </c>
      <c r="C688">
        <f>precio_reno_porta!B207</f>
        <v>0</v>
      </c>
      <c r="D688">
        <f>precio_reno_porta!C207</f>
        <v>0</v>
      </c>
      <c r="E688">
        <f>precio_reno_porta!D207</f>
        <v>0</v>
      </c>
      <c r="F688" s="68">
        <f>precio_reno_porta!E207</f>
        <v>0</v>
      </c>
      <c r="G688">
        <f>precio_reno_porta!F207</f>
        <v>0</v>
      </c>
      <c r="H688" t="s">
        <v>187</v>
      </c>
      <c r="I688" s="68" t="s">
        <v>46</v>
      </c>
      <c r="J688" s="68">
        <f>precio_reno_porta!I207</f>
        <v>0</v>
      </c>
    </row>
    <row r="689" spans="1:10" x14ac:dyDescent="0.3">
      <c r="A689" t="str">
        <f t="shared" si="10"/>
        <v>0Max Negocios + 49.90CONTADO</v>
      </c>
      <c r="B689">
        <f>precio_reno_porta!A208</f>
        <v>0</v>
      </c>
      <c r="C689">
        <f>precio_reno_porta!B208</f>
        <v>0</v>
      </c>
      <c r="D689">
        <f>precio_reno_porta!C208</f>
        <v>0</v>
      </c>
      <c r="E689">
        <f>precio_reno_porta!D208</f>
        <v>0</v>
      </c>
      <c r="F689" s="68">
        <f>precio_reno_porta!E208</f>
        <v>0</v>
      </c>
      <c r="G689">
        <f>precio_reno_porta!F208</f>
        <v>0</v>
      </c>
      <c r="H689" t="s">
        <v>187</v>
      </c>
      <c r="I689" s="68" t="s">
        <v>46</v>
      </c>
      <c r="J689" s="68">
        <f>precio_reno_porta!I208</f>
        <v>0</v>
      </c>
    </row>
    <row r="690" spans="1:10" x14ac:dyDescent="0.3">
      <c r="A690" t="str">
        <f t="shared" si="10"/>
        <v>0Max Negocios + 49.90CONTADO</v>
      </c>
      <c r="B690">
        <f>precio_reno_porta!A209</f>
        <v>0</v>
      </c>
      <c r="C690">
        <f>precio_reno_porta!B209</f>
        <v>0</v>
      </c>
      <c r="D690">
        <f>precio_reno_porta!C209</f>
        <v>0</v>
      </c>
      <c r="E690">
        <f>precio_reno_porta!D209</f>
        <v>0</v>
      </c>
      <c r="F690" s="68">
        <f>precio_reno_porta!E209</f>
        <v>0</v>
      </c>
      <c r="G690">
        <f>precio_reno_porta!F209</f>
        <v>0</v>
      </c>
      <c r="H690" t="s">
        <v>187</v>
      </c>
      <c r="I690" s="68" t="s">
        <v>46</v>
      </c>
      <c r="J690" s="68">
        <f>precio_reno_porta!I209</f>
        <v>0</v>
      </c>
    </row>
    <row r="691" spans="1:10" x14ac:dyDescent="0.3">
      <c r="A691" t="str">
        <f t="shared" si="10"/>
        <v>0Max Negocios + 49.90CONTADO</v>
      </c>
      <c r="B691">
        <f>precio_reno_porta!A210</f>
        <v>0</v>
      </c>
      <c r="C691">
        <f>precio_reno_porta!B210</f>
        <v>0</v>
      </c>
      <c r="D691">
        <f>precio_reno_porta!C210</f>
        <v>0</v>
      </c>
      <c r="E691">
        <f>precio_reno_porta!D210</f>
        <v>0</v>
      </c>
      <c r="F691" s="68">
        <f>precio_reno_porta!E210</f>
        <v>0</v>
      </c>
      <c r="G691">
        <f>precio_reno_porta!F210</f>
        <v>0</v>
      </c>
      <c r="H691" t="s">
        <v>187</v>
      </c>
      <c r="I691" s="68" t="s">
        <v>46</v>
      </c>
      <c r="J691" s="68">
        <f>precio_reno_porta!I210</f>
        <v>0</v>
      </c>
    </row>
    <row r="692" spans="1:10" x14ac:dyDescent="0.3">
      <c r="A692" t="str">
        <f t="shared" si="10"/>
        <v>0Max Negocios + 49.90CONTADO</v>
      </c>
      <c r="B692">
        <f>precio_reno_porta!A211</f>
        <v>0</v>
      </c>
      <c r="C692">
        <f>precio_reno_porta!B211</f>
        <v>0</v>
      </c>
      <c r="D692">
        <f>precio_reno_porta!C211</f>
        <v>0</v>
      </c>
      <c r="E692">
        <f>precio_reno_porta!D211</f>
        <v>0</v>
      </c>
      <c r="F692" s="68">
        <f>precio_reno_porta!E211</f>
        <v>0</v>
      </c>
      <c r="G692">
        <f>precio_reno_porta!F211</f>
        <v>0</v>
      </c>
      <c r="H692" t="s">
        <v>187</v>
      </c>
      <c r="I692" s="68" t="s">
        <v>46</v>
      </c>
      <c r="J692" s="68">
        <f>precio_reno_porta!I211</f>
        <v>0</v>
      </c>
    </row>
    <row r="693" spans="1:10" x14ac:dyDescent="0.3">
      <c r="A693" t="str">
        <f t="shared" si="10"/>
        <v>0Max Negocios + 49.90CONTADO</v>
      </c>
      <c r="B693">
        <f>precio_reno_porta!A212</f>
        <v>0</v>
      </c>
      <c r="C693">
        <f>precio_reno_porta!B212</f>
        <v>0</v>
      </c>
      <c r="D693">
        <f>precio_reno_porta!C212</f>
        <v>0</v>
      </c>
      <c r="E693">
        <f>precio_reno_porta!D212</f>
        <v>0</v>
      </c>
      <c r="F693" s="68">
        <f>precio_reno_porta!E212</f>
        <v>0</v>
      </c>
      <c r="G693">
        <f>precio_reno_porta!F212</f>
        <v>0</v>
      </c>
      <c r="H693" t="s">
        <v>187</v>
      </c>
      <c r="I693" s="68" t="s">
        <v>46</v>
      </c>
      <c r="J693" s="68">
        <f>precio_reno_porta!I212</f>
        <v>0</v>
      </c>
    </row>
    <row r="694" spans="1:10" x14ac:dyDescent="0.3">
      <c r="A694" t="str">
        <f t="shared" si="10"/>
        <v>0Max Negocios + 49.90CONTADO</v>
      </c>
      <c r="B694">
        <f>precio_reno_porta!A213</f>
        <v>0</v>
      </c>
      <c r="C694">
        <f>precio_reno_porta!B213</f>
        <v>0</v>
      </c>
      <c r="D694">
        <f>precio_reno_porta!C213</f>
        <v>0</v>
      </c>
      <c r="E694">
        <f>precio_reno_porta!D213</f>
        <v>0</v>
      </c>
      <c r="F694" s="68">
        <f>precio_reno_porta!E213</f>
        <v>0</v>
      </c>
      <c r="G694">
        <f>precio_reno_porta!F213</f>
        <v>0</v>
      </c>
      <c r="H694" t="s">
        <v>187</v>
      </c>
      <c r="I694" s="68" t="s">
        <v>46</v>
      </c>
      <c r="J694" s="68">
        <f>precio_reno_porta!I213</f>
        <v>0</v>
      </c>
    </row>
    <row r="695" spans="1:10" x14ac:dyDescent="0.3">
      <c r="A695" t="str">
        <f t="shared" si="10"/>
        <v>0Max Negocios + 49.90CONTADO</v>
      </c>
      <c r="B695">
        <f>precio_reno_porta!A214</f>
        <v>0</v>
      </c>
      <c r="C695">
        <f>precio_reno_porta!B214</f>
        <v>0</v>
      </c>
      <c r="D695">
        <f>precio_reno_porta!C214</f>
        <v>0</v>
      </c>
      <c r="E695">
        <f>precio_reno_porta!D214</f>
        <v>0</v>
      </c>
      <c r="F695" s="68">
        <f>precio_reno_porta!E214</f>
        <v>0</v>
      </c>
      <c r="G695">
        <f>precio_reno_porta!F214</f>
        <v>0</v>
      </c>
      <c r="H695" t="s">
        <v>187</v>
      </c>
      <c r="I695" s="68" t="s">
        <v>46</v>
      </c>
      <c r="J695" s="68">
        <f>precio_reno_porta!I214</f>
        <v>0</v>
      </c>
    </row>
    <row r="696" spans="1:10" x14ac:dyDescent="0.3">
      <c r="A696" t="str">
        <f t="shared" si="10"/>
        <v>0Max Negocios + 49.90CONTADO</v>
      </c>
      <c r="B696">
        <f>precio_reno_porta!A215</f>
        <v>0</v>
      </c>
      <c r="C696">
        <f>precio_reno_porta!B215</f>
        <v>0</v>
      </c>
      <c r="D696">
        <f>precio_reno_porta!C215</f>
        <v>0</v>
      </c>
      <c r="E696">
        <f>precio_reno_porta!D215</f>
        <v>0</v>
      </c>
      <c r="F696" s="68">
        <f>precio_reno_porta!E215</f>
        <v>0</v>
      </c>
      <c r="G696">
        <f>precio_reno_porta!F215</f>
        <v>0</v>
      </c>
      <c r="H696" t="s">
        <v>187</v>
      </c>
      <c r="I696" s="68" t="s">
        <v>46</v>
      </c>
      <c r="J696" s="68">
        <f>precio_reno_porta!I215</f>
        <v>0</v>
      </c>
    </row>
    <row r="697" spans="1:10" x14ac:dyDescent="0.3">
      <c r="A697" t="str">
        <f t="shared" si="10"/>
        <v>0Max Negocios + 49.90CONTADO</v>
      </c>
      <c r="B697">
        <f>precio_reno_porta!A216</f>
        <v>0</v>
      </c>
      <c r="C697">
        <f>precio_reno_porta!B216</f>
        <v>0</v>
      </c>
      <c r="D697">
        <f>precio_reno_porta!C216</f>
        <v>0</v>
      </c>
      <c r="E697">
        <f>precio_reno_porta!D216</f>
        <v>0</v>
      </c>
      <c r="F697" s="68">
        <f>precio_reno_porta!E216</f>
        <v>0</v>
      </c>
      <c r="G697">
        <f>precio_reno_porta!F216</f>
        <v>0</v>
      </c>
      <c r="H697" t="s">
        <v>187</v>
      </c>
      <c r="I697" s="68" t="s">
        <v>46</v>
      </c>
      <c r="J697" s="68">
        <f>precio_reno_porta!I216</f>
        <v>0</v>
      </c>
    </row>
    <row r="698" spans="1:10" x14ac:dyDescent="0.3">
      <c r="A698" t="str">
        <f t="shared" si="10"/>
        <v>0Max Negocios + 49.90CONTADO</v>
      </c>
      <c r="B698">
        <f>precio_reno_porta!A217</f>
        <v>0</v>
      </c>
      <c r="C698">
        <f>precio_reno_porta!B217</f>
        <v>0</v>
      </c>
      <c r="D698">
        <f>precio_reno_porta!C217</f>
        <v>0</v>
      </c>
      <c r="E698">
        <f>precio_reno_porta!D217</f>
        <v>0</v>
      </c>
      <c r="F698" s="68">
        <f>precio_reno_porta!E217</f>
        <v>0</v>
      </c>
      <c r="G698">
        <f>precio_reno_porta!F217</f>
        <v>0</v>
      </c>
      <c r="H698" t="s">
        <v>187</v>
      </c>
      <c r="I698" s="68" t="s">
        <v>46</v>
      </c>
      <c r="J698" s="68">
        <f>precio_reno_porta!I217</f>
        <v>0</v>
      </c>
    </row>
    <row r="699" spans="1:10" x14ac:dyDescent="0.3">
      <c r="A699" t="str">
        <f t="shared" si="10"/>
        <v>0Max Negocios + 49.90CONTADO</v>
      </c>
      <c r="B699">
        <f>precio_reno_porta!A218</f>
        <v>0</v>
      </c>
      <c r="C699">
        <f>precio_reno_porta!B218</f>
        <v>0</v>
      </c>
      <c r="D699">
        <f>precio_reno_porta!C218</f>
        <v>0</v>
      </c>
      <c r="E699">
        <f>precio_reno_porta!D218</f>
        <v>0</v>
      </c>
      <c r="F699" s="68">
        <f>precio_reno_porta!E218</f>
        <v>0</v>
      </c>
      <c r="G699">
        <f>precio_reno_porta!F218</f>
        <v>0</v>
      </c>
      <c r="H699" t="s">
        <v>187</v>
      </c>
      <c r="I699" s="68" t="s">
        <v>46</v>
      </c>
      <c r="J699" s="68">
        <f>precio_reno_porta!I218</f>
        <v>0</v>
      </c>
    </row>
    <row r="700" spans="1:10" x14ac:dyDescent="0.3">
      <c r="A700" t="str">
        <f t="shared" si="10"/>
        <v>0Max Negocios + 49.90CONTADO</v>
      </c>
      <c r="B700">
        <f>precio_reno_porta!A219</f>
        <v>0</v>
      </c>
      <c r="C700">
        <f>precio_reno_porta!B219</f>
        <v>0</v>
      </c>
      <c r="D700">
        <f>precio_reno_porta!C219</f>
        <v>0</v>
      </c>
      <c r="E700">
        <f>precio_reno_porta!D219</f>
        <v>0</v>
      </c>
      <c r="F700" s="68">
        <f>precio_reno_porta!E219</f>
        <v>0</v>
      </c>
      <c r="G700">
        <f>precio_reno_porta!F219</f>
        <v>0</v>
      </c>
      <c r="H700" t="s">
        <v>187</v>
      </c>
      <c r="I700" s="68" t="s">
        <v>46</v>
      </c>
      <c r="J700" s="68">
        <f>precio_reno_porta!I219</f>
        <v>0</v>
      </c>
    </row>
    <row r="701" spans="1:10" x14ac:dyDescent="0.3">
      <c r="A701" t="str">
        <f t="shared" si="10"/>
        <v>0Max Negocios + 49.90CONTADO</v>
      </c>
      <c r="B701">
        <f>precio_reno_porta!A220</f>
        <v>0</v>
      </c>
      <c r="C701">
        <f>precio_reno_porta!B220</f>
        <v>0</v>
      </c>
      <c r="D701">
        <f>precio_reno_porta!C220</f>
        <v>0</v>
      </c>
      <c r="E701">
        <f>precio_reno_porta!D220</f>
        <v>0</v>
      </c>
      <c r="F701" s="68">
        <f>precio_reno_porta!E220</f>
        <v>0</v>
      </c>
      <c r="G701">
        <f>precio_reno_porta!F220</f>
        <v>0</v>
      </c>
      <c r="H701" t="s">
        <v>187</v>
      </c>
      <c r="I701" s="68" t="s">
        <v>46</v>
      </c>
      <c r="J701" s="68">
        <f>precio_reno_porta!I220</f>
        <v>0</v>
      </c>
    </row>
    <row r="702" spans="1:10" x14ac:dyDescent="0.3">
      <c r="A702" t="str">
        <f t="shared" si="10"/>
        <v>0Max Negocios + 49.90CONTADO</v>
      </c>
      <c r="B702">
        <f>precio_reno_porta!A221</f>
        <v>0</v>
      </c>
      <c r="C702">
        <f>precio_reno_porta!B221</f>
        <v>0</v>
      </c>
      <c r="D702">
        <f>precio_reno_porta!C221</f>
        <v>0</v>
      </c>
      <c r="E702">
        <f>precio_reno_porta!D221</f>
        <v>0</v>
      </c>
      <c r="F702" s="68">
        <f>precio_reno_porta!E221</f>
        <v>0</v>
      </c>
      <c r="G702">
        <f>precio_reno_porta!F221</f>
        <v>0</v>
      </c>
      <c r="H702" t="s">
        <v>187</v>
      </c>
      <c r="I702" s="68" t="s">
        <v>46</v>
      </c>
      <c r="J702" s="68">
        <f>precio_reno_porta!I221</f>
        <v>0</v>
      </c>
    </row>
    <row r="703" spans="1:10" x14ac:dyDescent="0.3">
      <c r="A703" t="str">
        <f t="shared" si="10"/>
        <v>0Max Negocios + 49.90CONTADO</v>
      </c>
      <c r="B703">
        <f>precio_reno_porta!A222</f>
        <v>0</v>
      </c>
      <c r="C703">
        <f>precio_reno_porta!B222</f>
        <v>0</v>
      </c>
      <c r="D703">
        <f>precio_reno_porta!C222</f>
        <v>0</v>
      </c>
      <c r="E703">
        <f>precio_reno_porta!D222</f>
        <v>0</v>
      </c>
      <c r="F703" s="68">
        <f>precio_reno_porta!E222</f>
        <v>0</v>
      </c>
      <c r="G703">
        <f>precio_reno_porta!F222</f>
        <v>0</v>
      </c>
      <c r="H703" t="s">
        <v>187</v>
      </c>
      <c r="I703" s="68" t="s">
        <v>46</v>
      </c>
      <c r="J703" s="68">
        <f>precio_reno_porta!I222</f>
        <v>0</v>
      </c>
    </row>
    <row r="704" spans="1:10" x14ac:dyDescent="0.3">
      <c r="A704" t="str">
        <f t="shared" si="10"/>
        <v>0Max Negocios + 49.90CONTADO</v>
      </c>
      <c r="B704">
        <f>precio_reno_porta!A223</f>
        <v>0</v>
      </c>
      <c r="C704">
        <f>precio_reno_porta!B223</f>
        <v>0</v>
      </c>
      <c r="D704">
        <f>precio_reno_porta!C223</f>
        <v>0</v>
      </c>
      <c r="E704">
        <f>precio_reno_porta!D223</f>
        <v>0</v>
      </c>
      <c r="F704" s="68">
        <f>precio_reno_porta!E223</f>
        <v>0</v>
      </c>
      <c r="G704">
        <f>precio_reno_porta!F223</f>
        <v>0</v>
      </c>
      <c r="H704" t="s">
        <v>187</v>
      </c>
      <c r="I704" s="68" t="s">
        <v>46</v>
      </c>
      <c r="J704" s="68">
        <f>precio_reno_porta!I223</f>
        <v>0</v>
      </c>
    </row>
    <row r="705" spans="1:10" x14ac:dyDescent="0.3">
      <c r="A705" t="str">
        <f t="shared" si="10"/>
        <v>0Max Negocios + 49.90CONTADO</v>
      </c>
      <c r="B705">
        <f>precio_reno_porta!A224</f>
        <v>0</v>
      </c>
      <c r="C705">
        <f>precio_reno_porta!B224</f>
        <v>0</v>
      </c>
      <c r="D705">
        <f>precio_reno_porta!C224</f>
        <v>0</v>
      </c>
      <c r="E705">
        <f>precio_reno_porta!D224</f>
        <v>0</v>
      </c>
      <c r="F705" s="68">
        <f>precio_reno_porta!E224</f>
        <v>0</v>
      </c>
      <c r="G705">
        <f>precio_reno_porta!F224</f>
        <v>0</v>
      </c>
      <c r="H705" t="s">
        <v>187</v>
      </c>
      <c r="I705" s="68" t="s">
        <v>46</v>
      </c>
      <c r="J705" s="68">
        <f>precio_reno_porta!I224</f>
        <v>0</v>
      </c>
    </row>
    <row r="706" spans="1:10" x14ac:dyDescent="0.3">
      <c r="A706" t="str">
        <f t="shared" si="10"/>
        <v>0Max Negocios + 49.90CONTADO</v>
      </c>
      <c r="B706">
        <f>precio_reno_porta!A225</f>
        <v>0</v>
      </c>
      <c r="C706">
        <f>precio_reno_porta!B225</f>
        <v>0</v>
      </c>
      <c r="D706">
        <f>precio_reno_porta!C225</f>
        <v>0</v>
      </c>
      <c r="E706">
        <f>precio_reno_porta!D225</f>
        <v>0</v>
      </c>
      <c r="F706" s="68">
        <f>precio_reno_porta!E225</f>
        <v>0</v>
      </c>
      <c r="G706">
        <f>precio_reno_porta!F225</f>
        <v>0</v>
      </c>
      <c r="H706" t="s">
        <v>187</v>
      </c>
      <c r="I706" s="68" t="s">
        <v>46</v>
      </c>
      <c r="J706" s="68">
        <f>precio_reno_porta!I225</f>
        <v>0</v>
      </c>
    </row>
    <row r="707" spans="1:10" x14ac:dyDescent="0.3">
      <c r="A707" t="str">
        <f t="shared" ref="A707:A770" si="11">CONCATENATE(E707,I707,H707)</f>
        <v>0Max Negocios + 49.90CONTADO</v>
      </c>
      <c r="B707">
        <f>precio_reno_porta!A226</f>
        <v>0</v>
      </c>
      <c r="C707">
        <f>precio_reno_porta!B226</f>
        <v>0</v>
      </c>
      <c r="D707">
        <f>precio_reno_porta!C226</f>
        <v>0</v>
      </c>
      <c r="E707">
        <f>precio_reno_porta!D226</f>
        <v>0</v>
      </c>
      <c r="F707" s="68">
        <f>precio_reno_porta!E226</f>
        <v>0</v>
      </c>
      <c r="G707">
        <f>precio_reno_porta!F226</f>
        <v>0</v>
      </c>
      <c r="H707" t="s">
        <v>187</v>
      </c>
      <c r="I707" s="68" t="s">
        <v>46</v>
      </c>
      <c r="J707" s="68">
        <f>precio_reno_porta!I226</f>
        <v>0</v>
      </c>
    </row>
    <row r="708" spans="1:10" x14ac:dyDescent="0.3">
      <c r="A708" t="str">
        <f t="shared" si="11"/>
        <v>0Max Negocios + 49.90CONTADO</v>
      </c>
      <c r="B708">
        <f>precio_reno_porta!A227</f>
        <v>0</v>
      </c>
      <c r="C708">
        <f>precio_reno_porta!B227</f>
        <v>0</v>
      </c>
      <c r="D708">
        <f>precio_reno_porta!C227</f>
        <v>0</v>
      </c>
      <c r="E708">
        <f>precio_reno_porta!D227</f>
        <v>0</v>
      </c>
      <c r="F708" s="68">
        <f>precio_reno_porta!E227</f>
        <v>0</v>
      </c>
      <c r="G708">
        <f>precio_reno_porta!F227</f>
        <v>0</v>
      </c>
      <c r="H708" t="s">
        <v>187</v>
      </c>
      <c r="I708" s="68" t="s">
        <v>46</v>
      </c>
      <c r="J708" s="68">
        <f>precio_reno_porta!I227</f>
        <v>0</v>
      </c>
    </row>
    <row r="709" spans="1:10" x14ac:dyDescent="0.3">
      <c r="A709" t="str">
        <f t="shared" si="11"/>
        <v>0Max Negocios + 49.90CONTADO</v>
      </c>
      <c r="B709">
        <f>precio_reno_porta!A228</f>
        <v>0</v>
      </c>
      <c r="C709">
        <f>precio_reno_porta!B228</f>
        <v>0</v>
      </c>
      <c r="D709">
        <f>precio_reno_porta!C228</f>
        <v>0</v>
      </c>
      <c r="E709">
        <f>precio_reno_porta!D228</f>
        <v>0</v>
      </c>
      <c r="F709" s="68">
        <f>precio_reno_porta!E228</f>
        <v>0</v>
      </c>
      <c r="G709">
        <f>precio_reno_porta!F228</f>
        <v>0</v>
      </c>
      <c r="H709" t="s">
        <v>187</v>
      </c>
      <c r="I709" s="68" t="s">
        <v>46</v>
      </c>
      <c r="J709" s="68">
        <f>precio_reno_porta!I228</f>
        <v>0</v>
      </c>
    </row>
    <row r="710" spans="1:10" x14ac:dyDescent="0.3">
      <c r="A710" t="str">
        <f t="shared" si="11"/>
        <v>0Max Negocios + 49.90CONTADO</v>
      </c>
      <c r="B710">
        <f>precio_reno_porta!A229</f>
        <v>0</v>
      </c>
      <c r="C710">
        <f>precio_reno_porta!B229</f>
        <v>0</v>
      </c>
      <c r="D710">
        <f>precio_reno_porta!C229</f>
        <v>0</v>
      </c>
      <c r="E710">
        <f>precio_reno_porta!D229</f>
        <v>0</v>
      </c>
      <c r="F710" s="68">
        <f>precio_reno_porta!E229</f>
        <v>0</v>
      </c>
      <c r="G710">
        <f>precio_reno_porta!F229</f>
        <v>0</v>
      </c>
      <c r="H710" t="s">
        <v>187</v>
      </c>
      <c r="I710" s="68" t="s">
        <v>46</v>
      </c>
      <c r="J710" s="68">
        <f>precio_reno_porta!I229</f>
        <v>0</v>
      </c>
    </row>
    <row r="711" spans="1:10" x14ac:dyDescent="0.3">
      <c r="A711" t="str">
        <f t="shared" si="11"/>
        <v>0Max Negocios + 49.90CONTADO</v>
      </c>
      <c r="B711">
        <f>precio_reno_porta!A230</f>
        <v>0</v>
      </c>
      <c r="C711">
        <f>precio_reno_porta!B230</f>
        <v>0</v>
      </c>
      <c r="D711">
        <f>precio_reno_porta!C230</f>
        <v>0</v>
      </c>
      <c r="E711">
        <f>precio_reno_porta!D230</f>
        <v>0</v>
      </c>
      <c r="F711" s="68">
        <f>precio_reno_porta!E230</f>
        <v>0</v>
      </c>
      <c r="G711">
        <f>precio_reno_porta!F230</f>
        <v>0</v>
      </c>
      <c r="H711" t="s">
        <v>187</v>
      </c>
      <c r="I711" s="68" t="s">
        <v>46</v>
      </c>
      <c r="J711" s="68">
        <f>precio_reno_porta!I230</f>
        <v>0</v>
      </c>
    </row>
    <row r="712" spans="1:10" x14ac:dyDescent="0.3">
      <c r="A712" t="str">
        <f t="shared" si="11"/>
        <v>0Max Negocios + 49.90CONTADO</v>
      </c>
      <c r="B712">
        <f>precio_reno_porta!A231</f>
        <v>0</v>
      </c>
      <c r="C712">
        <f>precio_reno_porta!B231</f>
        <v>0</v>
      </c>
      <c r="D712">
        <f>precio_reno_porta!C231</f>
        <v>0</v>
      </c>
      <c r="E712">
        <f>precio_reno_porta!D231</f>
        <v>0</v>
      </c>
      <c r="F712" s="68">
        <f>precio_reno_porta!E231</f>
        <v>0</v>
      </c>
      <c r="G712">
        <f>precio_reno_porta!F231</f>
        <v>0</v>
      </c>
      <c r="H712" t="s">
        <v>187</v>
      </c>
      <c r="I712" s="68" t="s">
        <v>46</v>
      </c>
      <c r="J712" s="68">
        <f>precio_reno_porta!I231</f>
        <v>0</v>
      </c>
    </row>
    <row r="713" spans="1:10" x14ac:dyDescent="0.3">
      <c r="A713" t="str">
        <f t="shared" si="11"/>
        <v>0Max Negocios + 49.90CONTADO</v>
      </c>
      <c r="B713">
        <f>precio_reno_porta!A232</f>
        <v>0</v>
      </c>
      <c r="C713">
        <f>precio_reno_porta!B232</f>
        <v>0</v>
      </c>
      <c r="D713">
        <f>precio_reno_porta!C232</f>
        <v>0</v>
      </c>
      <c r="E713">
        <f>precio_reno_porta!D232</f>
        <v>0</v>
      </c>
      <c r="F713" s="68">
        <f>precio_reno_porta!E232</f>
        <v>0</v>
      </c>
      <c r="G713">
        <f>precio_reno_porta!F232</f>
        <v>0</v>
      </c>
      <c r="H713" t="s">
        <v>187</v>
      </c>
      <c r="I713" s="68" t="s">
        <v>46</v>
      </c>
      <c r="J713" s="68">
        <f>precio_reno_porta!I232</f>
        <v>0</v>
      </c>
    </row>
    <row r="714" spans="1:10" x14ac:dyDescent="0.3">
      <c r="A714" t="str">
        <f t="shared" si="11"/>
        <v>0Max Negocios + 49.90CONTADO</v>
      </c>
      <c r="B714">
        <f>precio_reno_porta!A233</f>
        <v>0</v>
      </c>
      <c r="C714">
        <f>precio_reno_porta!B233</f>
        <v>0</v>
      </c>
      <c r="D714">
        <f>precio_reno_porta!C233</f>
        <v>0</v>
      </c>
      <c r="E714">
        <f>precio_reno_porta!D233</f>
        <v>0</v>
      </c>
      <c r="F714" s="68">
        <f>precio_reno_porta!E233</f>
        <v>0</v>
      </c>
      <c r="G714">
        <f>precio_reno_porta!F233</f>
        <v>0</v>
      </c>
      <c r="H714" t="s">
        <v>187</v>
      </c>
      <c r="I714" s="68" t="s">
        <v>46</v>
      </c>
      <c r="J714" s="68">
        <f>precio_reno_porta!I233</f>
        <v>0</v>
      </c>
    </row>
    <row r="715" spans="1:10" x14ac:dyDescent="0.3">
      <c r="A715" t="str">
        <f t="shared" si="11"/>
        <v>0Max Negocios + 49.90CONTADO</v>
      </c>
      <c r="B715">
        <f>precio_reno_porta!A234</f>
        <v>0</v>
      </c>
      <c r="C715">
        <f>precio_reno_porta!B234</f>
        <v>0</v>
      </c>
      <c r="D715">
        <f>precio_reno_porta!C234</f>
        <v>0</v>
      </c>
      <c r="E715">
        <f>precio_reno_porta!D234</f>
        <v>0</v>
      </c>
      <c r="F715" s="68">
        <f>precio_reno_porta!E234</f>
        <v>0</v>
      </c>
      <c r="G715">
        <f>precio_reno_porta!F234</f>
        <v>0</v>
      </c>
      <c r="H715" t="s">
        <v>187</v>
      </c>
      <c r="I715" s="68" t="s">
        <v>46</v>
      </c>
      <c r="J715" s="68">
        <f>precio_reno_porta!I234</f>
        <v>0</v>
      </c>
    </row>
    <row r="716" spans="1:10" x14ac:dyDescent="0.3">
      <c r="A716" t="str">
        <f t="shared" si="11"/>
        <v>0Max Negocios + 49.90CONTADO</v>
      </c>
      <c r="B716">
        <f>precio_reno_porta!A235</f>
        <v>0</v>
      </c>
      <c r="C716">
        <f>precio_reno_porta!B235</f>
        <v>0</v>
      </c>
      <c r="D716">
        <f>precio_reno_porta!C235</f>
        <v>0</v>
      </c>
      <c r="E716">
        <f>precio_reno_porta!D235</f>
        <v>0</v>
      </c>
      <c r="F716" s="68">
        <f>precio_reno_porta!E235</f>
        <v>0</v>
      </c>
      <c r="G716">
        <f>precio_reno_porta!F235</f>
        <v>0</v>
      </c>
      <c r="H716" t="s">
        <v>187</v>
      </c>
      <c r="I716" s="68" t="s">
        <v>46</v>
      </c>
      <c r="J716" s="68">
        <f>precio_reno_porta!I235</f>
        <v>0</v>
      </c>
    </row>
    <row r="717" spans="1:10" x14ac:dyDescent="0.3">
      <c r="A717" t="str">
        <f t="shared" si="11"/>
        <v>0Max Negocios + 49.90CONTADO</v>
      </c>
      <c r="B717">
        <f>precio_reno_porta!A236</f>
        <v>0</v>
      </c>
      <c r="C717">
        <f>precio_reno_porta!B236</f>
        <v>0</v>
      </c>
      <c r="D717">
        <f>precio_reno_porta!C236</f>
        <v>0</v>
      </c>
      <c r="E717">
        <f>precio_reno_porta!D236</f>
        <v>0</v>
      </c>
      <c r="F717" s="68">
        <f>precio_reno_porta!E236</f>
        <v>0</v>
      </c>
      <c r="G717">
        <f>precio_reno_porta!F236</f>
        <v>0</v>
      </c>
      <c r="H717" t="s">
        <v>187</v>
      </c>
      <c r="I717" s="68" t="s">
        <v>46</v>
      </c>
      <c r="J717" s="68">
        <f>precio_reno_porta!I236</f>
        <v>0</v>
      </c>
    </row>
    <row r="718" spans="1:10" x14ac:dyDescent="0.3">
      <c r="A718" t="str">
        <f t="shared" si="11"/>
        <v>0Max Negocios + 49.90CONTADO</v>
      </c>
      <c r="B718">
        <f>precio_reno_porta!A237</f>
        <v>0</v>
      </c>
      <c r="C718">
        <f>precio_reno_porta!B237</f>
        <v>0</v>
      </c>
      <c r="D718">
        <f>precio_reno_porta!C237</f>
        <v>0</v>
      </c>
      <c r="E718">
        <f>precio_reno_porta!D237</f>
        <v>0</v>
      </c>
      <c r="F718" s="68">
        <f>precio_reno_porta!E237</f>
        <v>0</v>
      </c>
      <c r="G718">
        <f>precio_reno_porta!F237</f>
        <v>0</v>
      </c>
      <c r="H718" t="s">
        <v>187</v>
      </c>
      <c r="I718" s="68" t="s">
        <v>46</v>
      </c>
      <c r="J718" s="68">
        <f>precio_reno_porta!I237</f>
        <v>0</v>
      </c>
    </row>
    <row r="719" spans="1:10" x14ac:dyDescent="0.3">
      <c r="A719" t="str">
        <f t="shared" si="11"/>
        <v>0Max Negocios + 49.90CONTADO</v>
      </c>
      <c r="B719">
        <f>precio_reno_porta!A238</f>
        <v>0</v>
      </c>
      <c r="C719">
        <f>precio_reno_porta!B238</f>
        <v>0</v>
      </c>
      <c r="D719">
        <f>precio_reno_porta!C238</f>
        <v>0</v>
      </c>
      <c r="E719">
        <f>precio_reno_porta!D238</f>
        <v>0</v>
      </c>
      <c r="F719" s="68">
        <f>precio_reno_porta!E238</f>
        <v>0</v>
      </c>
      <c r="G719">
        <f>precio_reno_porta!F238</f>
        <v>0</v>
      </c>
      <c r="H719" t="s">
        <v>187</v>
      </c>
      <c r="I719" s="68" t="s">
        <v>46</v>
      </c>
      <c r="J719" s="68">
        <f>precio_reno_porta!I238</f>
        <v>0</v>
      </c>
    </row>
    <row r="720" spans="1:10" x14ac:dyDescent="0.3">
      <c r="A720" t="str">
        <f t="shared" si="11"/>
        <v>APPLE IPHONE 15 128GBMax Negocios + 55.90CONTADO</v>
      </c>
      <c r="B720" t="str">
        <f>precio_reno_porta!A3</f>
        <v>Corriente</v>
      </c>
      <c r="C720" t="str">
        <f>precio_reno_porta!B3</f>
        <v>5G</v>
      </c>
      <c r="D720" t="str">
        <f>precio_reno_porta!C3</f>
        <v>APPLE</v>
      </c>
      <c r="E720" t="str">
        <f>precio_reno_porta!D3</f>
        <v>APPLE IPHONE 15 128GB</v>
      </c>
      <c r="F720" s="68">
        <f>precio_reno_porta!E3</f>
        <v>3769</v>
      </c>
      <c r="G720" t="str">
        <f>precio_reno_porta!F3</f>
        <v>iOS</v>
      </c>
      <c r="H720" t="s">
        <v>187</v>
      </c>
      <c r="I720" s="68" t="s">
        <v>196</v>
      </c>
      <c r="J720" s="68">
        <f>precio_reno_porta!J3</f>
        <v>3409</v>
      </c>
    </row>
    <row r="721" spans="1:10" x14ac:dyDescent="0.3">
      <c r="A721" t="str">
        <f t="shared" si="11"/>
        <v>APPLE IPHONE 15 256GBMax Negocios + 55.90CONTADO</v>
      </c>
      <c r="B721" t="str">
        <f>precio_reno_porta!A4</f>
        <v>Corriente</v>
      </c>
      <c r="C721" t="str">
        <f>precio_reno_porta!B4</f>
        <v>5G</v>
      </c>
      <c r="D721" t="str">
        <f>precio_reno_porta!C4</f>
        <v>APPLE</v>
      </c>
      <c r="E721" t="str">
        <f>precio_reno_porta!D4</f>
        <v>APPLE IPHONE 15 256GB</v>
      </c>
      <c r="F721" s="68">
        <f>precio_reno_porta!E4</f>
        <v>5029</v>
      </c>
      <c r="G721" t="str">
        <f>precio_reno_porta!F4</f>
        <v>iOS</v>
      </c>
      <c r="H721" t="s">
        <v>187</v>
      </c>
      <c r="I721" s="68" t="s">
        <v>196</v>
      </c>
      <c r="J721" s="68">
        <f>precio_reno_porta!J4</f>
        <v>4549</v>
      </c>
    </row>
    <row r="722" spans="1:10" x14ac:dyDescent="0.3">
      <c r="A722" t="str">
        <f t="shared" si="11"/>
        <v>APPLE IPHONE 16 128GBMax Negocios + 55.90CONTADO</v>
      </c>
      <c r="B722" t="str">
        <f>precio_reno_porta!A5</f>
        <v>Corriente</v>
      </c>
      <c r="C722" t="str">
        <f>precio_reno_porta!B5</f>
        <v>5G</v>
      </c>
      <c r="D722" t="str">
        <f>precio_reno_porta!C5</f>
        <v>APPLE</v>
      </c>
      <c r="E722" t="str">
        <f>precio_reno_porta!D5</f>
        <v>APPLE IPHONE 16 128GB</v>
      </c>
      <c r="F722" s="68">
        <f>precio_reno_porta!E5</f>
        <v>4399</v>
      </c>
      <c r="G722" t="str">
        <f>precio_reno_porta!F5</f>
        <v>iOS</v>
      </c>
      <c r="H722" t="s">
        <v>187</v>
      </c>
      <c r="I722" s="68" t="s">
        <v>196</v>
      </c>
      <c r="J722" s="68">
        <f>precio_reno_porta!J5</f>
        <v>3979</v>
      </c>
    </row>
    <row r="723" spans="1:10" x14ac:dyDescent="0.3">
      <c r="A723" t="str">
        <f t="shared" si="11"/>
        <v>APPLE IPHONE 16 PRO 1TBMax Negocios + 55.90CONTADO</v>
      </c>
      <c r="B723" t="str">
        <f>precio_reno_porta!A6</f>
        <v>Corriente</v>
      </c>
      <c r="C723" t="str">
        <f>precio_reno_porta!B6</f>
        <v>5G</v>
      </c>
      <c r="D723" t="str">
        <f>precio_reno_porta!C6</f>
        <v>APPLE</v>
      </c>
      <c r="E723" t="str">
        <f>precio_reno_porta!D6</f>
        <v>APPLE IPHONE 16 PRO 1TB</v>
      </c>
      <c r="F723" s="68">
        <f>precio_reno_porta!E6</f>
        <v>9419</v>
      </c>
      <c r="G723" t="str">
        <f>precio_reno_porta!F6</f>
        <v>iOS</v>
      </c>
      <c r="H723" t="s">
        <v>187</v>
      </c>
      <c r="I723" s="68" t="s">
        <v>196</v>
      </c>
      <c r="J723" s="68">
        <f>precio_reno_porta!J6</f>
        <v>8529</v>
      </c>
    </row>
    <row r="724" spans="1:10" x14ac:dyDescent="0.3">
      <c r="A724" t="str">
        <f t="shared" si="11"/>
        <v>APPLE IPHONE 16 PRO 512GBMax Negocios + 55.90CONTADO</v>
      </c>
      <c r="B724" t="str">
        <f>precio_reno_porta!A7</f>
        <v>Corriente</v>
      </c>
      <c r="C724" t="str">
        <f>precio_reno_porta!B7</f>
        <v>5G</v>
      </c>
      <c r="D724" t="str">
        <f>precio_reno_porta!C7</f>
        <v>APPLE</v>
      </c>
      <c r="E724" t="str">
        <f>precio_reno_porta!D7</f>
        <v>APPLE IPHONE 16 PRO 512GB</v>
      </c>
      <c r="F724" s="68">
        <f>precio_reno_porta!E7</f>
        <v>8169</v>
      </c>
      <c r="G724" t="str">
        <f>precio_reno_porta!F7</f>
        <v>iOS</v>
      </c>
      <c r="H724" t="s">
        <v>187</v>
      </c>
      <c r="I724" s="68" t="s">
        <v>196</v>
      </c>
      <c r="J724" s="68">
        <f>precio_reno_porta!J7</f>
        <v>7399</v>
      </c>
    </row>
    <row r="725" spans="1:10" x14ac:dyDescent="0.3">
      <c r="A725" t="str">
        <f t="shared" si="11"/>
        <v>APPLE IPHONE 16 PRO MAX 1TBMax Negocios + 55.90CONTADO</v>
      </c>
      <c r="B725" t="str">
        <f>precio_reno_porta!A8</f>
        <v>Corriente</v>
      </c>
      <c r="C725" t="str">
        <f>precio_reno_porta!B8</f>
        <v>5G</v>
      </c>
      <c r="D725" t="str">
        <f>precio_reno_porta!C8</f>
        <v>APPLE</v>
      </c>
      <c r="E725" t="str">
        <f>precio_reno_porta!D8</f>
        <v>APPLE IPHONE 16 PRO MAX 1TB</v>
      </c>
      <c r="F725" s="68">
        <f>precio_reno_porta!E8</f>
        <v>10049</v>
      </c>
      <c r="G725" t="str">
        <f>precio_reno_porta!F8</f>
        <v>iOS</v>
      </c>
      <c r="H725" t="s">
        <v>187</v>
      </c>
      <c r="I725" s="68" t="s">
        <v>196</v>
      </c>
      <c r="J725" s="68">
        <f>precio_reno_porta!J8</f>
        <v>9099</v>
      </c>
    </row>
    <row r="726" spans="1:10" x14ac:dyDescent="0.3">
      <c r="A726" t="str">
        <f t="shared" si="11"/>
        <v>APPLE IPHONE 16 PRO MAX 512GBMax Negocios + 55.90CONTADO</v>
      </c>
      <c r="B726" t="str">
        <f>precio_reno_porta!A9</f>
        <v>Corriente</v>
      </c>
      <c r="C726" t="str">
        <f>precio_reno_porta!B9</f>
        <v>5G</v>
      </c>
      <c r="D726" t="str">
        <f>precio_reno_porta!C9</f>
        <v>APPLE</v>
      </c>
      <c r="E726" t="str">
        <f>precio_reno_porta!D9</f>
        <v>APPLE IPHONE 16 PRO MAX 512GB</v>
      </c>
      <c r="F726" s="68">
        <f>precio_reno_porta!E9</f>
        <v>8799</v>
      </c>
      <c r="G726" t="str">
        <f>precio_reno_porta!F9</f>
        <v>iOS</v>
      </c>
      <c r="H726" t="s">
        <v>187</v>
      </c>
      <c r="I726" s="68" t="s">
        <v>196</v>
      </c>
      <c r="J726" s="68">
        <f>precio_reno_porta!J9</f>
        <v>7959</v>
      </c>
    </row>
    <row r="727" spans="1:10" x14ac:dyDescent="0.3">
      <c r="A727" t="str">
        <f t="shared" si="11"/>
        <v>APPLE IPHONE 16e 128GBMax Negocios + 55.90CONTADO</v>
      </c>
      <c r="B727" t="str">
        <f>precio_reno_porta!A10</f>
        <v>Corriente</v>
      </c>
      <c r="C727" t="str">
        <f>precio_reno_porta!B10</f>
        <v>5G</v>
      </c>
      <c r="D727" t="str">
        <f>precio_reno_porta!C10</f>
        <v>APPLE</v>
      </c>
      <c r="E727" t="str">
        <f>precio_reno_porta!D10</f>
        <v>APPLE IPHONE 16e 128GB</v>
      </c>
      <c r="F727" s="68">
        <f>precio_reno_porta!E10</f>
        <v>3119</v>
      </c>
      <c r="G727" t="str">
        <f>precio_reno_porta!F10</f>
        <v>iOS</v>
      </c>
      <c r="H727" t="s">
        <v>187</v>
      </c>
      <c r="I727" s="68" t="s">
        <v>196</v>
      </c>
      <c r="J727" s="68">
        <f>precio_reno_porta!J10</f>
        <v>2819</v>
      </c>
    </row>
    <row r="728" spans="1:10" x14ac:dyDescent="0.3">
      <c r="A728" t="str">
        <f t="shared" si="11"/>
        <v>APPLE IPHONE 17 256GBMax Negocios + 55.90CONTADO</v>
      </c>
      <c r="B728" t="str">
        <f>precio_reno_porta!A11</f>
        <v>Corriente</v>
      </c>
      <c r="C728" t="str">
        <f>precio_reno_porta!B11</f>
        <v>5G</v>
      </c>
      <c r="D728" t="str">
        <f>precio_reno_porta!C11</f>
        <v>APPLE</v>
      </c>
      <c r="E728" t="str">
        <f>precio_reno_porta!D11</f>
        <v>APPLE IPHONE 17 256GB</v>
      </c>
      <c r="F728" s="68">
        <f>precio_reno_porta!E11</f>
        <v>5029</v>
      </c>
      <c r="G728" t="str">
        <f>precio_reno_porta!F11</f>
        <v>iOS</v>
      </c>
      <c r="H728" t="s">
        <v>187</v>
      </c>
      <c r="I728" s="68" t="s">
        <v>196</v>
      </c>
      <c r="J728" s="68">
        <f>precio_reno_porta!J11</f>
        <v>4549</v>
      </c>
    </row>
    <row r="729" spans="1:10" x14ac:dyDescent="0.3">
      <c r="A729" t="str">
        <f t="shared" si="11"/>
        <v>APPLE IPHONE 17 512GBMax Negocios + 55.90CONTADO</v>
      </c>
      <c r="B729" t="str">
        <f>precio_reno_porta!A12</f>
        <v>Corriente</v>
      </c>
      <c r="C729" t="str">
        <f>precio_reno_porta!B12</f>
        <v>5G</v>
      </c>
      <c r="D729" t="str">
        <f>precio_reno_porta!C12</f>
        <v>APPLE</v>
      </c>
      <c r="E729" t="str">
        <f>precio_reno_porta!D12</f>
        <v>APPLE IPHONE 17 512GB</v>
      </c>
      <c r="F729" s="68">
        <f>precio_reno_porta!E12</f>
        <v>6279</v>
      </c>
      <c r="G729" t="str">
        <f>precio_reno_porta!F12</f>
        <v>iOS</v>
      </c>
      <c r="H729" t="s">
        <v>187</v>
      </c>
      <c r="I729" s="68" t="s">
        <v>196</v>
      </c>
      <c r="J729" s="68">
        <f>precio_reno_porta!J12</f>
        <v>5689</v>
      </c>
    </row>
    <row r="730" spans="1:10" x14ac:dyDescent="0.3">
      <c r="A730" t="str">
        <f t="shared" si="11"/>
        <v>APPLE IPHONE 17 PRO 1TBMax Negocios + 55.90CONTADO</v>
      </c>
      <c r="B730" t="str">
        <f>precio_reno_porta!A13</f>
        <v>Corriente</v>
      </c>
      <c r="C730" t="str">
        <f>precio_reno_porta!B13</f>
        <v>5G</v>
      </c>
      <c r="D730" t="str">
        <f>precio_reno_porta!C13</f>
        <v>APPLE</v>
      </c>
      <c r="E730" t="str">
        <f>precio_reno_porta!D13</f>
        <v>APPLE IPHONE 17 PRO 1TB</v>
      </c>
      <c r="F730" s="68">
        <f>precio_reno_porta!E13</f>
        <v>9419</v>
      </c>
      <c r="G730" t="str">
        <f>precio_reno_porta!F13</f>
        <v>iOS</v>
      </c>
      <c r="H730" t="s">
        <v>187</v>
      </c>
      <c r="I730" s="68" t="s">
        <v>196</v>
      </c>
      <c r="J730" s="68">
        <f>precio_reno_porta!J13</f>
        <v>8529</v>
      </c>
    </row>
    <row r="731" spans="1:10" x14ac:dyDescent="0.3">
      <c r="A731" t="str">
        <f t="shared" si="11"/>
        <v>APPLE IPHONE 17 PRO 256GBMax Negocios + 55.90CONTADO</v>
      </c>
      <c r="B731" t="str">
        <f>precio_reno_porta!A14</f>
        <v>Corriente</v>
      </c>
      <c r="C731" t="str">
        <f>precio_reno_porta!B14</f>
        <v>5G</v>
      </c>
      <c r="D731" t="str">
        <f>precio_reno_porta!C14</f>
        <v>APPLE</v>
      </c>
      <c r="E731" t="str">
        <f>precio_reno_porta!D14</f>
        <v>APPLE IPHONE 17 PRO 256GB</v>
      </c>
      <c r="F731" s="68">
        <f>precio_reno_porta!E14</f>
        <v>6909</v>
      </c>
      <c r="G731" t="str">
        <f>precio_reno_porta!F14</f>
        <v>iOS</v>
      </c>
      <c r="H731" t="s">
        <v>187</v>
      </c>
      <c r="I731" s="68" t="s">
        <v>196</v>
      </c>
      <c r="J731" s="68">
        <f>precio_reno_porta!J14</f>
        <v>6259</v>
      </c>
    </row>
    <row r="732" spans="1:10" x14ac:dyDescent="0.3">
      <c r="A732" t="str">
        <f t="shared" si="11"/>
        <v>APPLE IPHONE 17 PRO 512GBMax Negocios + 55.90CONTADO</v>
      </c>
      <c r="B732" t="str">
        <f>precio_reno_porta!A15</f>
        <v>Corriente</v>
      </c>
      <c r="C732" t="str">
        <f>precio_reno_porta!B15</f>
        <v>5G</v>
      </c>
      <c r="D732" t="str">
        <f>precio_reno_porta!C15</f>
        <v>APPLE</v>
      </c>
      <c r="E732" t="str">
        <f>precio_reno_porta!D15</f>
        <v>APPLE IPHONE 17 PRO 512GB</v>
      </c>
      <c r="F732" s="68">
        <f>precio_reno_porta!E15</f>
        <v>8169</v>
      </c>
      <c r="G732" t="str">
        <f>precio_reno_porta!F15</f>
        <v>iOS</v>
      </c>
      <c r="H732" t="s">
        <v>187</v>
      </c>
      <c r="I732" s="68" t="s">
        <v>196</v>
      </c>
      <c r="J732" s="68">
        <f>precio_reno_porta!J15</f>
        <v>7399</v>
      </c>
    </row>
    <row r="733" spans="1:10" x14ac:dyDescent="0.3">
      <c r="A733" t="str">
        <f t="shared" si="11"/>
        <v>APPLE IPHONE 17 PRO MAX 1TBMax Negocios + 55.90CONTADO</v>
      </c>
      <c r="B733" t="str">
        <f>precio_reno_porta!A16</f>
        <v>Corriente</v>
      </c>
      <c r="C733" t="str">
        <f>precio_reno_porta!B16</f>
        <v>5G</v>
      </c>
      <c r="D733" t="str">
        <f>precio_reno_porta!C16</f>
        <v>APPLE</v>
      </c>
      <c r="E733" t="str">
        <f>precio_reno_porta!D16</f>
        <v>APPLE IPHONE 17 PRO MAX 1TB</v>
      </c>
      <c r="F733" s="68">
        <f>precio_reno_porta!E16</f>
        <v>10049</v>
      </c>
      <c r="G733" t="str">
        <f>precio_reno_porta!F16</f>
        <v>iOS</v>
      </c>
      <c r="H733" t="s">
        <v>187</v>
      </c>
      <c r="I733" s="68" t="s">
        <v>196</v>
      </c>
      <c r="J733" s="68">
        <f>precio_reno_porta!J16</f>
        <v>9099</v>
      </c>
    </row>
    <row r="734" spans="1:10" x14ac:dyDescent="0.3">
      <c r="A734" t="str">
        <f t="shared" si="11"/>
        <v>APPLE IPHONE 17 PRO MAX 256GBMax Negocios + 55.90CONTADO</v>
      </c>
      <c r="B734" t="str">
        <f>precio_reno_porta!A17</f>
        <v>Corriente</v>
      </c>
      <c r="C734" t="str">
        <f>precio_reno_porta!B17</f>
        <v>5G</v>
      </c>
      <c r="D734" t="str">
        <f>precio_reno_porta!C17</f>
        <v>APPLE</v>
      </c>
      <c r="E734" t="str">
        <f>precio_reno_porta!D17</f>
        <v>APPLE IPHONE 17 PRO MAX 256GB</v>
      </c>
      <c r="F734" s="68">
        <f>precio_reno_porta!E17</f>
        <v>7539</v>
      </c>
      <c r="G734" t="str">
        <f>precio_reno_porta!F17</f>
        <v>iOS</v>
      </c>
      <c r="H734" t="s">
        <v>187</v>
      </c>
      <c r="I734" s="68" t="s">
        <v>196</v>
      </c>
      <c r="J734" s="68">
        <f>precio_reno_porta!J17</f>
        <v>6829</v>
      </c>
    </row>
    <row r="735" spans="1:10" x14ac:dyDescent="0.3">
      <c r="A735" t="str">
        <f t="shared" si="11"/>
        <v>APPLE IPHONE 17 PRO MAX 2TBMax Negocios + 55.90CONTADO</v>
      </c>
      <c r="B735" t="str">
        <f>precio_reno_porta!A18</f>
        <v>Corriente</v>
      </c>
      <c r="C735" t="str">
        <f>precio_reno_porta!B18</f>
        <v>5G</v>
      </c>
      <c r="D735" t="str">
        <f>precio_reno_porta!C18</f>
        <v>APPLE</v>
      </c>
      <c r="E735" t="str">
        <f>precio_reno_porta!D18</f>
        <v>APPLE IPHONE 17 PRO MAX 2TB</v>
      </c>
      <c r="F735" s="68">
        <f>precio_reno_porta!E18</f>
        <v>12569</v>
      </c>
      <c r="G735" t="str">
        <f>precio_reno_porta!F18</f>
        <v>iOS</v>
      </c>
      <c r="H735" t="s">
        <v>187</v>
      </c>
      <c r="I735" s="68" t="s">
        <v>196</v>
      </c>
      <c r="J735" s="68">
        <f>precio_reno_porta!J18</f>
        <v>11379</v>
      </c>
    </row>
    <row r="736" spans="1:10" x14ac:dyDescent="0.3">
      <c r="A736" t="str">
        <f t="shared" si="11"/>
        <v>APPLE IPHONE 17 PRO MAX 512GBMax Negocios + 55.90CONTADO</v>
      </c>
      <c r="B736" t="str">
        <f>precio_reno_porta!A19</f>
        <v>Corriente</v>
      </c>
      <c r="C736" t="str">
        <f>precio_reno_porta!B19</f>
        <v>5G</v>
      </c>
      <c r="D736" t="str">
        <f>precio_reno_porta!C19</f>
        <v>APPLE</v>
      </c>
      <c r="E736" t="str">
        <f>precio_reno_porta!D19</f>
        <v>APPLE IPHONE 17 PRO MAX 512GB</v>
      </c>
      <c r="F736" s="68">
        <f>precio_reno_porta!E19</f>
        <v>8799</v>
      </c>
      <c r="G736" t="str">
        <f>precio_reno_porta!F19</f>
        <v>iOS</v>
      </c>
      <c r="H736" t="s">
        <v>187</v>
      </c>
      <c r="I736" s="68" t="s">
        <v>196</v>
      </c>
      <c r="J736" s="68">
        <f>precio_reno_porta!J19</f>
        <v>7959</v>
      </c>
    </row>
    <row r="737" spans="1:10" x14ac:dyDescent="0.3">
      <c r="A737" t="str">
        <f t="shared" si="11"/>
        <v>APPLE IPHONE 17E 256GBMax Negocios + 55.90CONTADO</v>
      </c>
      <c r="B737" t="str">
        <f>precio_reno_porta!A20</f>
        <v>Corriente</v>
      </c>
      <c r="C737" t="str">
        <f>precio_reno_porta!B20</f>
        <v>5G</v>
      </c>
      <c r="D737" t="str">
        <f>precio_reno_porta!C20</f>
        <v>APPLE</v>
      </c>
      <c r="E737" t="str">
        <f>precio_reno_porta!D20</f>
        <v>APPLE IPHONE 17E 256GB</v>
      </c>
      <c r="F737" s="68">
        <f>precio_reno_porta!E20</f>
        <v>3769</v>
      </c>
      <c r="G737" t="str">
        <f>precio_reno_porta!F20</f>
        <v>iOS</v>
      </c>
      <c r="H737" t="s">
        <v>187</v>
      </c>
      <c r="I737" s="68" t="s">
        <v>196</v>
      </c>
      <c r="J737" s="68">
        <f>precio_reno_porta!J20</f>
        <v>3409</v>
      </c>
    </row>
    <row r="738" spans="1:10" x14ac:dyDescent="0.3">
      <c r="A738" t="str">
        <f t="shared" si="11"/>
        <v>HONOR 400 512GB 5GMax Negocios + 55.90CONTADO</v>
      </c>
      <c r="B738" t="str">
        <f>precio_reno_porta!A21</f>
        <v>Corriente</v>
      </c>
      <c r="C738" t="str">
        <f>precio_reno_porta!B21</f>
        <v>5G</v>
      </c>
      <c r="D738" t="str">
        <f>precio_reno_porta!C21</f>
        <v>HONOR</v>
      </c>
      <c r="E738" t="str">
        <f>precio_reno_porta!D21</f>
        <v>HONOR 400 512GB 5G</v>
      </c>
      <c r="F738" s="68">
        <f>precio_reno_porta!E21</f>
        <v>2099</v>
      </c>
      <c r="G738" t="str">
        <f>precio_reno_porta!F21</f>
        <v>Android</v>
      </c>
      <c r="H738" t="s">
        <v>187</v>
      </c>
      <c r="I738" s="68" t="s">
        <v>196</v>
      </c>
      <c r="J738" s="68">
        <f>precio_reno_porta!J21</f>
        <v>1899</v>
      </c>
    </row>
    <row r="739" spans="1:10" x14ac:dyDescent="0.3">
      <c r="A739" t="str">
        <f t="shared" si="11"/>
        <v>HONOR 400 LITE 256GB 5GMax Negocios + 55.90CONTADO</v>
      </c>
      <c r="B739" t="str">
        <f>precio_reno_porta!A22</f>
        <v>Corriente</v>
      </c>
      <c r="C739" t="str">
        <f>precio_reno_porta!B22</f>
        <v>5G</v>
      </c>
      <c r="D739" t="str">
        <f>precio_reno_porta!C22</f>
        <v>HONOR</v>
      </c>
      <c r="E739" t="str">
        <f>precio_reno_porta!D22</f>
        <v>HONOR 400 LITE 256GB 5G</v>
      </c>
      <c r="F739" s="68">
        <f>precio_reno_porta!E22</f>
        <v>1519</v>
      </c>
      <c r="G739" t="str">
        <f>precio_reno_porta!F22</f>
        <v>Android</v>
      </c>
      <c r="H739" t="s">
        <v>187</v>
      </c>
      <c r="I739" s="68" t="s">
        <v>196</v>
      </c>
      <c r="J739" s="68">
        <f>precio_reno_porta!J22</f>
        <v>1369</v>
      </c>
    </row>
    <row r="740" spans="1:10" x14ac:dyDescent="0.3">
      <c r="A740" t="str">
        <f t="shared" si="11"/>
        <v>HONOR 400 PRO 512GB 5GMax Negocios + 55.90CONTADO</v>
      </c>
      <c r="B740" t="str">
        <f>precio_reno_porta!A23</f>
        <v>Corriente</v>
      </c>
      <c r="C740" t="str">
        <f>precio_reno_porta!B23</f>
        <v>5G</v>
      </c>
      <c r="D740" t="str">
        <f>precio_reno_porta!C23</f>
        <v>HONOR</v>
      </c>
      <c r="E740" t="str">
        <f>precio_reno_porta!D23</f>
        <v>HONOR 400 PRO 512GB 5G</v>
      </c>
      <c r="F740" s="68">
        <f>precio_reno_porta!E23</f>
        <v>3349</v>
      </c>
      <c r="G740" t="str">
        <f>precio_reno_porta!F23</f>
        <v>Android</v>
      </c>
      <c r="H740" t="s">
        <v>187</v>
      </c>
      <c r="I740" s="68" t="s">
        <v>196</v>
      </c>
      <c r="J740" s="68">
        <f>precio_reno_porta!J23</f>
        <v>3029</v>
      </c>
    </row>
    <row r="741" spans="1:10" x14ac:dyDescent="0.3">
      <c r="A741" t="str">
        <f t="shared" si="11"/>
        <v>HONOR 600 512GB 5GMax Negocios + 55.90CONTADO</v>
      </c>
      <c r="B741" t="str">
        <f>precio_reno_porta!A24</f>
        <v>Corriente</v>
      </c>
      <c r="C741" t="str">
        <f>precio_reno_porta!B24</f>
        <v>5G</v>
      </c>
      <c r="D741" t="str">
        <f>precio_reno_porta!C24</f>
        <v>HONOR</v>
      </c>
      <c r="E741" t="str">
        <f>precio_reno_porta!D24</f>
        <v>HONOR 600 512GB 5G</v>
      </c>
      <c r="F741">
        <f>precio_reno_porta!E24</f>
        <v>2959</v>
      </c>
      <c r="G741" t="str">
        <f>precio_reno_porta!F24</f>
        <v>Android</v>
      </c>
      <c r="H741" t="s">
        <v>187</v>
      </c>
      <c r="I741" s="68" t="s">
        <v>196</v>
      </c>
      <c r="J741" s="68">
        <f>precio_reno_porta!J24</f>
        <v>2679</v>
      </c>
    </row>
    <row r="742" spans="1:10" x14ac:dyDescent="0.3">
      <c r="A742" t="str">
        <f t="shared" si="11"/>
        <v>HONOR 600 PRO 512GB 5GMax Negocios + 55.90CONTADO</v>
      </c>
      <c r="B742" t="str">
        <f>precio_reno_porta!A25</f>
        <v>Corriente</v>
      </c>
      <c r="C742" t="str">
        <f>precio_reno_porta!B25</f>
        <v>5G</v>
      </c>
      <c r="D742" t="str">
        <f>precio_reno_porta!C25</f>
        <v>HONOR</v>
      </c>
      <c r="E742" t="str">
        <f>precio_reno_porta!D25</f>
        <v>HONOR 600 PRO 512GB 5G</v>
      </c>
      <c r="F742">
        <f>precio_reno_porta!E25</f>
        <v>3909</v>
      </c>
      <c r="G742" t="str">
        <f>precio_reno_porta!F25</f>
        <v>Android</v>
      </c>
      <c r="H742" t="s">
        <v>187</v>
      </c>
      <c r="I742" s="68" t="s">
        <v>196</v>
      </c>
      <c r="J742" s="68">
        <f>precio_reno_porta!J25</f>
        <v>3539</v>
      </c>
    </row>
    <row r="743" spans="1:10" x14ac:dyDescent="0.3">
      <c r="A743" t="str">
        <f t="shared" si="11"/>
        <v>HONOR 600 SMART 256GB 5GMax Negocios + 55.90CONTADO</v>
      </c>
      <c r="B743" t="str">
        <f>precio_reno_porta!A26</f>
        <v>Corriente</v>
      </c>
      <c r="C743" t="str">
        <f>precio_reno_porta!B26</f>
        <v>5G</v>
      </c>
      <c r="D743" t="str">
        <f>precio_reno_porta!C26</f>
        <v>HONOR</v>
      </c>
      <c r="E743" t="str">
        <f>precio_reno_porta!D26</f>
        <v>HONOR 600 SMART 256GB 5G</v>
      </c>
      <c r="F743" s="68">
        <f>precio_reno_porta!E26</f>
        <v>1659</v>
      </c>
      <c r="G743" t="str">
        <f>precio_reno_porta!F26</f>
        <v>Android</v>
      </c>
      <c r="H743" t="s">
        <v>187</v>
      </c>
      <c r="I743" s="68" t="s">
        <v>196</v>
      </c>
      <c r="J743" s="68">
        <f>precio_reno_porta!J26</f>
        <v>1499</v>
      </c>
    </row>
    <row r="744" spans="1:10" x14ac:dyDescent="0.3">
      <c r="A744" t="str">
        <f t="shared" si="11"/>
        <v>HONOR 600E 512GB 5GMax Negocios + 55.90CONTADO</v>
      </c>
      <c r="B744" t="str">
        <f>precio_reno_porta!A27</f>
        <v>Corriente</v>
      </c>
      <c r="C744" t="str">
        <f>precio_reno_porta!B27</f>
        <v>5G</v>
      </c>
      <c r="D744" t="str">
        <f>precio_reno_porta!C27</f>
        <v>HONOR</v>
      </c>
      <c r="E744" t="str">
        <f>precio_reno_porta!D27</f>
        <v>HONOR 600E 512GB 5G</v>
      </c>
      <c r="F744" s="68">
        <f>precio_reno_porta!E27</f>
        <v>2149</v>
      </c>
      <c r="G744" t="str">
        <f>precio_reno_porta!F27</f>
        <v>Android</v>
      </c>
      <c r="H744" t="s">
        <v>187</v>
      </c>
      <c r="I744" s="68" t="s">
        <v>196</v>
      </c>
      <c r="J744" s="68">
        <f>precio_reno_porta!J27</f>
        <v>1939</v>
      </c>
    </row>
    <row r="745" spans="1:10" x14ac:dyDescent="0.3">
      <c r="A745" t="str">
        <f t="shared" si="11"/>
        <v>HONOR 70 256GBMax Negocios + 55.90CONTADO</v>
      </c>
      <c r="B745" t="str">
        <f>precio_reno_porta!A28</f>
        <v>Corriente</v>
      </c>
      <c r="C745" t="str">
        <f>precio_reno_porta!B28</f>
        <v>5G</v>
      </c>
      <c r="D745" t="str">
        <f>precio_reno_porta!C28</f>
        <v>HONOR</v>
      </c>
      <c r="E745" t="str">
        <f>precio_reno_porta!D28</f>
        <v>HONOR 70 256GB</v>
      </c>
      <c r="F745" s="68">
        <f>precio_reno_porta!E28</f>
        <v>2859</v>
      </c>
      <c r="G745" t="str">
        <f>precio_reno_porta!F28</f>
        <v>Android</v>
      </c>
      <c r="H745" t="s">
        <v>187</v>
      </c>
      <c r="I745" s="68" t="s">
        <v>196</v>
      </c>
      <c r="J745" s="68">
        <f>precio_reno_porta!J28</f>
        <v>2589</v>
      </c>
    </row>
    <row r="746" spans="1:10" x14ac:dyDescent="0.3">
      <c r="A746" t="str">
        <f t="shared" si="11"/>
        <v>HONOR MAGIC 7 LITE 512GB 5GMax Negocios + 55.90CONTADO</v>
      </c>
      <c r="B746" t="str">
        <f>precio_reno_porta!A29</f>
        <v>Corriente</v>
      </c>
      <c r="C746" t="str">
        <f>precio_reno_porta!B29</f>
        <v>5G</v>
      </c>
      <c r="D746" t="str">
        <f>precio_reno_porta!C29</f>
        <v>HONOR</v>
      </c>
      <c r="E746" t="str">
        <f>precio_reno_porta!D29</f>
        <v>HONOR MAGIC 7 LITE 512GB 5G</v>
      </c>
      <c r="F746" s="68">
        <f>precio_reno_porta!E29</f>
        <v>1849</v>
      </c>
      <c r="G746" t="str">
        <f>precio_reno_porta!F29</f>
        <v>Android</v>
      </c>
      <c r="H746" t="s">
        <v>187</v>
      </c>
      <c r="I746" s="68" t="s">
        <v>196</v>
      </c>
      <c r="J746" s="68">
        <f>precio_reno_porta!J29</f>
        <v>1679</v>
      </c>
    </row>
    <row r="747" spans="1:10" x14ac:dyDescent="0.3">
      <c r="A747" t="str">
        <f t="shared" si="11"/>
        <v>HONOR MAGIC 8 LITE 512GB 5GMax Negocios + 55.90CONTADO</v>
      </c>
      <c r="B747" t="str">
        <f>precio_reno_porta!A30</f>
        <v>Corriente</v>
      </c>
      <c r="C747" t="str">
        <f>precio_reno_porta!B30</f>
        <v>5G</v>
      </c>
      <c r="D747" t="str">
        <f>precio_reno_porta!C30</f>
        <v>HONOR</v>
      </c>
      <c r="E747" t="str">
        <f>precio_reno_porta!D30</f>
        <v>HONOR MAGIC 8 LITE 512GB 5G</v>
      </c>
      <c r="F747" s="68">
        <f>precio_reno_porta!E30</f>
        <v>1779</v>
      </c>
      <c r="G747" t="str">
        <f>precio_reno_porta!F30</f>
        <v>Android</v>
      </c>
      <c r="H747" t="s">
        <v>187</v>
      </c>
      <c r="I747" s="68" t="s">
        <v>196</v>
      </c>
      <c r="J747" s="68">
        <f>precio_reno_porta!J30</f>
        <v>1609</v>
      </c>
    </row>
    <row r="748" spans="1:10" x14ac:dyDescent="0.3">
      <c r="A748" t="str">
        <f t="shared" si="11"/>
        <v>HONOR MAGIC 8 PRO 512GB 5GMax Negocios + 55.90CONTADO</v>
      </c>
      <c r="B748" t="str">
        <f>precio_reno_porta!A31</f>
        <v>Corriente</v>
      </c>
      <c r="C748" t="str">
        <f>precio_reno_porta!B31</f>
        <v>5G</v>
      </c>
      <c r="D748" t="str">
        <f>precio_reno_porta!C31</f>
        <v>HONOR</v>
      </c>
      <c r="E748" t="str">
        <f>precio_reno_porta!D31</f>
        <v>HONOR MAGIC 8 PRO 512GB 5G</v>
      </c>
      <c r="F748" s="68">
        <f>precio_reno_porta!E31</f>
        <v>5789</v>
      </c>
      <c r="G748" t="str">
        <f>precio_reno_porta!F31</f>
        <v>Android</v>
      </c>
      <c r="H748" t="s">
        <v>187</v>
      </c>
      <c r="I748" s="68" t="s">
        <v>196</v>
      </c>
      <c r="J748" s="68">
        <f>precio_reno_porta!J31</f>
        <v>5239</v>
      </c>
    </row>
    <row r="749" spans="1:10" x14ac:dyDescent="0.3">
      <c r="A749" t="str">
        <f t="shared" si="11"/>
        <v>HONOR X5C 128GBMax Negocios + 55.90CONTADO</v>
      </c>
      <c r="B749" t="str">
        <f>precio_reno_porta!A32</f>
        <v>Corriente</v>
      </c>
      <c r="C749" t="str">
        <f>precio_reno_porta!B32</f>
        <v>4G</v>
      </c>
      <c r="D749" t="str">
        <f>precio_reno_porta!C32</f>
        <v>HONOR</v>
      </c>
      <c r="E749" t="str">
        <f>precio_reno_porta!D32</f>
        <v>HONOR X5C 128GB</v>
      </c>
      <c r="F749" s="68">
        <f>precio_reno_porta!E32</f>
        <v>399</v>
      </c>
      <c r="G749" t="str">
        <f>precio_reno_porta!F32</f>
        <v>Android</v>
      </c>
      <c r="H749" t="s">
        <v>187</v>
      </c>
      <c r="I749" s="68" t="s">
        <v>196</v>
      </c>
      <c r="J749" s="68">
        <f>precio_reno_porta!J32</f>
        <v>359</v>
      </c>
    </row>
    <row r="750" spans="1:10" x14ac:dyDescent="0.3">
      <c r="A750" t="str">
        <f t="shared" si="11"/>
        <v>HONOR X5C PLUS 256GBMax Negocios + 55.90CONTADO</v>
      </c>
      <c r="B750" t="str">
        <f>precio_reno_porta!A33</f>
        <v>Corriente</v>
      </c>
      <c r="C750" t="str">
        <f>precio_reno_porta!B33</f>
        <v>4G</v>
      </c>
      <c r="D750" t="str">
        <f>precio_reno_porta!C33</f>
        <v>HONOR</v>
      </c>
      <c r="E750" t="str">
        <f>precio_reno_porta!D33</f>
        <v>HONOR X5C PLUS 256GB</v>
      </c>
      <c r="F750" s="68">
        <f>precio_reno_porta!E33</f>
        <v>499</v>
      </c>
      <c r="G750" t="str">
        <f>precio_reno_porta!F33</f>
        <v>Android</v>
      </c>
      <c r="H750" t="s">
        <v>187</v>
      </c>
      <c r="I750" s="68" t="s">
        <v>196</v>
      </c>
      <c r="J750" s="68">
        <f>precio_reno_porta!J33</f>
        <v>449</v>
      </c>
    </row>
    <row r="751" spans="1:10" x14ac:dyDescent="0.3">
      <c r="A751" t="str">
        <f t="shared" si="11"/>
        <v>HONOR X5D 128GBMax Negocios + 55.90CONTADO</v>
      </c>
      <c r="B751" t="str">
        <f>precio_reno_porta!A34</f>
        <v>Corriente</v>
      </c>
      <c r="C751" t="str">
        <f>precio_reno_porta!B34</f>
        <v>4G</v>
      </c>
      <c r="D751" t="str">
        <f>precio_reno_porta!C34</f>
        <v>HONOR</v>
      </c>
      <c r="E751" t="str">
        <f>precio_reno_porta!D34</f>
        <v>HONOR X5D 128GB</v>
      </c>
      <c r="F751" s="68">
        <f>precio_reno_porta!E34</f>
        <v>449</v>
      </c>
      <c r="G751" t="str">
        <f>precio_reno_porta!F34</f>
        <v>Android</v>
      </c>
      <c r="H751" t="s">
        <v>187</v>
      </c>
      <c r="I751" s="68" t="s">
        <v>196</v>
      </c>
      <c r="J751" s="68">
        <f>precio_reno_porta!J34</f>
        <v>409</v>
      </c>
    </row>
    <row r="752" spans="1:10" x14ac:dyDescent="0.3">
      <c r="A752" t="str">
        <f t="shared" si="11"/>
        <v>HONOR X5D 256GBMax Negocios + 55.90CONTADO</v>
      </c>
      <c r="B752" t="str">
        <f>precio_reno_porta!A35</f>
        <v>Corriente</v>
      </c>
      <c r="C752" t="str">
        <f>precio_reno_porta!B35</f>
        <v>4G</v>
      </c>
      <c r="D752" t="str">
        <f>precio_reno_porta!C35</f>
        <v>HONOR</v>
      </c>
      <c r="E752" t="str">
        <f>precio_reno_porta!D35</f>
        <v>HONOR X5D 256GB</v>
      </c>
      <c r="F752" s="68">
        <f>precio_reno_porta!E35</f>
        <v>589</v>
      </c>
      <c r="G752" t="str">
        <f>precio_reno_porta!F35</f>
        <v>Android</v>
      </c>
      <c r="H752" t="s">
        <v>187</v>
      </c>
      <c r="I752" s="68" t="s">
        <v>196</v>
      </c>
      <c r="J752" s="68">
        <f>precio_reno_porta!J35</f>
        <v>529</v>
      </c>
    </row>
    <row r="753" spans="1:10" x14ac:dyDescent="0.3">
      <c r="A753" t="str">
        <f t="shared" si="11"/>
        <v>HONOR X6C 256GBMax Negocios + 55.90CONTADO</v>
      </c>
      <c r="B753" t="str">
        <f>precio_reno_porta!A36</f>
        <v>Corriente</v>
      </c>
      <c r="C753" t="str">
        <f>precio_reno_porta!B36</f>
        <v>4G</v>
      </c>
      <c r="D753" t="str">
        <f>precio_reno_porta!C36</f>
        <v>HONOR</v>
      </c>
      <c r="E753" t="str">
        <f>precio_reno_porta!D36</f>
        <v>HONOR X6C 256GB</v>
      </c>
      <c r="F753" s="68">
        <f>precio_reno_porta!E36</f>
        <v>699</v>
      </c>
      <c r="G753" t="str">
        <f>precio_reno_porta!F36</f>
        <v>Android</v>
      </c>
      <c r="H753" t="s">
        <v>187</v>
      </c>
      <c r="I753" s="68" t="s">
        <v>196</v>
      </c>
      <c r="J753" s="68">
        <f>precio_reno_porta!J36</f>
        <v>629</v>
      </c>
    </row>
    <row r="754" spans="1:10" x14ac:dyDescent="0.3">
      <c r="A754" t="str">
        <f t="shared" si="11"/>
        <v>HONOR X6D 256GB 5GMax Negocios + 55.90CONTADO</v>
      </c>
      <c r="B754" t="str">
        <f>precio_reno_porta!A37</f>
        <v>Corriente</v>
      </c>
      <c r="C754" t="str">
        <f>precio_reno_porta!B37</f>
        <v>5G</v>
      </c>
      <c r="D754" t="str">
        <f>precio_reno_porta!C37</f>
        <v>HONOR</v>
      </c>
      <c r="E754" t="str">
        <f>precio_reno_porta!D37</f>
        <v>HONOR X6D 256GB 5G</v>
      </c>
      <c r="F754" s="68">
        <f>precio_reno_porta!E37</f>
        <v>829</v>
      </c>
      <c r="G754" t="str">
        <f>precio_reno_porta!F37</f>
        <v>Android</v>
      </c>
      <c r="H754" t="s">
        <v>187</v>
      </c>
      <c r="I754" s="68" t="s">
        <v>196</v>
      </c>
      <c r="J754" s="68">
        <f>precio_reno_porta!J37</f>
        <v>749</v>
      </c>
    </row>
    <row r="755" spans="1:10" x14ac:dyDescent="0.3">
      <c r="A755" t="str">
        <f t="shared" si="11"/>
        <v>HONOR X7D 256GB 5GMax Negocios + 55.90CONTADO</v>
      </c>
      <c r="B755" t="str">
        <f>precio_reno_porta!A38</f>
        <v>Corriente</v>
      </c>
      <c r="C755" t="str">
        <f>precio_reno_porta!B38</f>
        <v>5G</v>
      </c>
      <c r="D755" t="str">
        <f>precio_reno_porta!C38</f>
        <v>HONOR</v>
      </c>
      <c r="E755" t="str">
        <f>precio_reno_porta!D38</f>
        <v>HONOR X7D 256GB 5G</v>
      </c>
      <c r="F755" s="68">
        <f>precio_reno_porta!E38</f>
        <v>879</v>
      </c>
      <c r="G755" t="str">
        <f>precio_reno_porta!F38</f>
        <v>Android</v>
      </c>
      <c r="H755" t="s">
        <v>187</v>
      </c>
      <c r="I755" s="68" t="s">
        <v>196</v>
      </c>
      <c r="J755" s="68">
        <f>precio_reno_porta!J38</f>
        <v>799</v>
      </c>
    </row>
    <row r="756" spans="1:10" x14ac:dyDescent="0.3">
      <c r="A756" t="str">
        <f t="shared" si="11"/>
        <v>HONOR X7E PLUS 256GB 5GMax Negocios + 55.90CONTADO</v>
      </c>
      <c r="B756" t="str">
        <f>precio_reno_porta!A39</f>
        <v>Corriente</v>
      </c>
      <c r="C756" t="str">
        <f>precio_reno_porta!B39</f>
        <v>5G</v>
      </c>
      <c r="D756" t="str">
        <f>precio_reno_porta!C39</f>
        <v>HONOR</v>
      </c>
      <c r="E756" t="str">
        <f>precio_reno_porta!D39</f>
        <v>HONOR X7E PLUS 256GB 5G</v>
      </c>
      <c r="F756" s="68">
        <f>precio_reno_porta!E39</f>
        <v>1179</v>
      </c>
      <c r="G756" t="str">
        <f>precio_reno_porta!F39</f>
        <v>Android</v>
      </c>
      <c r="H756" t="s">
        <v>187</v>
      </c>
      <c r="I756" s="68" t="s">
        <v>196</v>
      </c>
      <c r="J756" s="68">
        <f>precio_reno_porta!J39</f>
        <v>1069</v>
      </c>
    </row>
    <row r="757" spans="1:10" x14ac:dyDescent="0.3">
      <c r="A757" t="str">
        <f t="shared" si="11"/>
        <v>HONOR X8C 256GB 5GMax Negocios + 55.90CONTADO</v>
      </c>
      <c r="B757" t="str">
        <f>precio_reno_porta!A40</f>
        <v>Corriente</v>
      </c>
      <c r="C757" t="str">
        <f>precio_reno_porta!B40</f>
        <v>5G</v>
      </c>
      <c r="D757" t="str">
        <f>precio_reno_porta!C40</f>
        <v>HONOR</v>
      </c>
      <c r="E757" t="str">
        <f>precio_reno_porta!D40</f>
        <v>HONOR X8C 256GB 5G</v>
      </c>
      <c r="F757" s="68">
        <f>precio_reno_porta!E40</f>
        <v>1189</v>
      </c>
      <c r="G757" t="str">
        <f>precio_reno_porta!F40</f>
        <v>Android</v>
      </c>
      <c r="H757" t="s">
        <v>187</v>
      </c>
      <c r="I757" s="68" t="s">
        <v>196</v>
      </c>
      <c r="J757" s="68">
        <f>precio_reno_porta!J40</f>
        <v>1079</v>
      </c>
    </row>
    <row r="758" spans="1:10" x14ac:dyDescent="0.3">
      <c r="A758" t="str">
        <f t="shared" si="11"/>
        <v>HUAWEI WATCH KIDS 4 PROMax Negocios + 55.90CONTADO</v>
      </c>
      <c r="B758" t="str">
        <f>precio_reno_porta!A41</f>
        <v>Corriente</v>
      </c>
      <c r="C758" t="str">
        <f>precio_reno_porta!B41</f>
        <v>4G</v>
      </c>
      <c r="D758" t="str">
        <f>precio_reno_porta!C41</f>
        <v>HUAWEI</v>
      </c>
      <c r="E758" t="str">
        <f>precio_reno_porta!D41</f>
        <v>HUAWEI WATCH KIDS 4 PRO</v>
      </c>
      <c r="F758" s="68">
        <f>precio_reno_porta!E41</f>
        <v>649</v>
      </c>
      <c r="G758" t="str">
        <f>precio_reno_porta!F41</f>
        <v>Android</v>
      </c>
      <c r="H758" t="s">
        <v>187</v>
      </c>
      <c r="I758" s="68" t="s">
        <v>196</v>
      </c>
      <c r="J758" s="68">
        <f>precio_reno_porta!J41</f>
        <v>589</v>
      </c>
    </row>
    <row r="759" spans="1:10" x14ac:dyDescent="0.3">
      <c r="A759" t="str">
        <f t="shared" si="11"/>
        <v>MOTOROLA MOTO EDGE 60 512GB 5GMax Negocios + 55.90CONTADO</v>
      </c>
      <c r="B759" t="str">
        <f>precio_reno_porta!A42</f>
        <v>Corriente</v>
      </c>
      <c r="C759" t="str">
        <f>precio_reno_porta!B42</f>
        <v>5G</v>
      </c>
      <c r="D759" t="str">
        <f>precio_reno_porta!C42</f>
        <v>MOTOROLA</v>
      </c>
      <c r="E759" t="str">
        <f>precio_reno_porta!D42</f>
        <v>MOTOROLA MOTO EDGE 60 512GB 5G</v>
      </c>
      <c r="F759" s="68">
        <f>precio_reno_porta!E42</f>
        <v>1989</v>
      </c>
      <c r="G759" t="str">
        <f>precio_reno_porta!F42</f>
        <v>Android</v>
      </c>
      <c r="H759" t="s">
        <v>187</v>
      </c>
      <c r="I759" s="68" t="s">
        <v>196</v>
      </c>
      <c r="J759" s="68">
        <f>precio_reno_porta!J42</f>
        <v>1799</v>
      </c>
    </row>
    <row r="760" spans="1:10" x14ac:dyDescent="0.3">
      <c r="A760" t="str">
        <f t="shared" si="11"/>
        <v>MOTOROLA MOTO EDGE 60 FUSION 256GB 5GMax Negocios + 55.90CONTADO</v>
      </c>
      <c r="B760" t="str">
        <f>precio_reno_porta!A43</f>
        <v>Corriente</v>
      </c>
      <c r="C760" t="str">
        <f>precio_reno_porta!B43</f>
        <v>5G</v>
      </c>
      <c r="D760" t="str">
        <f>precio_reno_porta!C43</f>
        <v>MOTOROLA</v>
      </c>
      <c r="E760" t="str">
        <f>precio_reno_porta!D43</f>
        <v>MOTOROLA MOTO EDGE 60 FUSION 256GB 5G</v>
      </c>
      <c r="F760" s="68">
        <f>precio_reno_porta!E43</f>
        <v>1439</v>
      </c>
      <c r="G760" t="str">
        <f>precio_reno_porta!F43</f>
        <v>Android</v>
      </c>
      <c r="H760" t="s">
        <v>187</v>
      </c>
      <c r="I760" s="68" t="s">
        <v>196</v>
      </c>
      <c r="J760" s="68">
        <f>precio_reno_porta!J43</f>
        <v>1299</v>
      </c>
    </row>
    <row r="761" spans="1:10" x14ac:dyDescent="0.3">
      <c r="A761" t="str">
        <f t="shared" si="11"/>
        <v>MOTOROLA MOTO EDGE 60 PRO 512GB 5GMax Negocios + 55.90CONTADO</v>
      </c>
      <c r="B761" t="str">
        <f>precio_reno_porta!A44</f>
        <v>Corriente</v>
      </c>
      <c r="C761" t="str">
        <f>precio_reno_porta!B44</f>
        <v>5G</v>
      </c>
      <c r="D761" t="str">
        <f>precio_reno_porta!C44</f>
        <v>MOTOROLA</v>
      </c>
      <c r="E761" t="str">
        <f>precio_reno_porta!D44</f>
        <v>MOTOROLA MOTO EDGE 60 PRO 512GB 5G</v>
      </c>
      <c r="F761" s="68">
        <f>precio_reno_porta!E44</f>
        <v>2649</v>
      </c>
      <c r="G761" t="str">
        <f>precio_reno_porta!F44</f>
        <v>Android</v>
      </c>
      <c r="H761" t="s">
        <v>187</v>
      </c>
      <c r="I761" s="68" t="s">
        <v>196</v>
      </c>
      <c r="J761" s="68">
        <f>precio_reno_porta!J44</f>
        <v>2399</v>
      </c>
    </row>
    <row r="762" spans="1:10" x14ac:dyDescent="0.3">
      <c r="A762" t="str">
        <f t="shared" si="11"/>
        <v>MOTOROLA MOTO EDGE 70 512GB 5GMax Negocios + 55.90CONTADO</v>
      </c>
      <c r="B762" t="str">
        <f>precio_reno_porta!A45</f>
        <v>Corriente</v>
      </c>
      <c r="C762" t="str">
        <f>precio_reno_porta!B45</f>
        <v>5G</v>
      </c>
      <c r="D762" t="str">
        <f>precio_reno_porta!C45</f>
        <v>MOTOROLA</v>
      </c>
      <c r="E762" t="str">
        <f>precio_reno_porta!D45</f>
        <v>MOTOROLA MOTO EDGE 70 512GB 5G</v>
      </c>
      <c r="F762" s="68">
        <f>precio_reno_porta!E45</f>
        <v>2549</v>
      </c>
      <c r="G762" t="str">
        <f>precio_reno_porta!F45</f>
        <v>Android</v>
      </c>
      <c r="H762" t="s">
        <v>187</v>
      </c>
      <c r="I762" s="68" t="s">
        <v>196</v>
      </c>
      <c r="J762" s="68">
        <f>precio_reno_porta!J45</f>
        <v>2299</v>
      </c>
    </row>
    <row r="763" spans="1:10" x14ac:dyDescent="0.3">
      <c r="A763" t="str">
        <f t="shared" si="11"/>
        <v>MOTOROLA MOTO EDGE 70 FUSION 256GB 5GMax Negocios + 55.90CONTADO</v>
      </c>
      <c r="B763" t="str">
        <f>precio_reno_porta!A46</f>
        <v>Corriente</v>
      </c>
      <c r="C763" t="str">
        <f>precio_reno_porta!B46</f>
        <v>5G</v>
      </c>
      <c r="D763" t="str">
        <f>precio_reno_porta!C46</f>
        <v>MOTOROLA</v>
      </c>
      <c r="E763" t="str">
        <f>precio_reno_porta!D46</f>
        <v>MOTOROLA MOTO EDGE 70 FUSION 256GB 5G</v>
      </c>
      <c r="F763" s="68">
        <f>precio_reno_porta!E46</f>
        <v>1899</v>
      </c>
      <c r="G763" t="str">
        <f>precio_reno_porta!F46</f>
        <v>Android</v>
      </c>
      <c r="H763" t="s">
        <v>187</v>
      </c>
      <c r="I763" s="68" t="s">
        <v>196</v>
      </c>
      <c r="J763" s="68">
        <f>precio_reno_porta!J46</f>
        <v>1719</v>
      </c>
    </row>
    <row r="764" spans="1:10" x14ac:dyDescent="0.3">
      <c r="A764" t="str">
        <f t="shared" si="11"/>
        <v>MOTOROLA MOTO EDGE 70 PRO 512GB 5GMax Negocios + 55.90CONTADO</v>
      </c>
      <c r="B764" t="str">
        <f>precio_reno_porta!A47</f>
        <v>Corriente</v>
      </c>
      <c r="C764" t="str">
        <f>precio_reno_porta!B47</f>
        <v>5G</v>
      </c>
      <c r="D764" t="str">
        <f>precio_reno_porta!C47</f>
        <v>MOTOROLA</v>
      </c>
      <c r="E764" t="str">
        <f>precio_reno_porta!D47</f>
        <v>MOTOROLA MOTO EDGE 70 PRO 512GB 5G</v>
      </c>
      <c r="F764" s="68">
        <f>precio_reno_porta!E47</f>
        <v>3619</v>
      </c>
      <c r="G764" t="str">
        <f>precio_reno_porta!F47</f>
        <v>Android</v>
      </c>
      <c r="H764" t="s">
        <v>187</v>
      </c>
      <c r="I764" s="68" t="s">
        <v>196</v>
      </c>
      <c r="J764" s="68">
        <f>precio_reno_porta!J47</f>
        <v>3279</v>
      </c>
    </row>
    <row r="765" spans="1:10" x14ac:dyDescent="0.3">
      <c r="A765" t="str">
        <f t="shared" si="11"/>
        <v>MOTOROLA MOTO G06 128GBMax Negocios + 55.90CONTADO</v>
      </c>
      <c r="B765" t="str">
        <f>precio_reno_porta!A48</f>
        <v>Corriente</v>
      </c>
      <c r="C765" t="str">
        <f>precio_reno_porta!B48</f>
        <v>4G</v>
      </c>
      <c r="D765" t="str">
        <f>precio_reno_porta!C48</f>
        <v>MOTOROLA</v>
      </c>
      <c r="E765" t="str">
        <f>precio_reno_porta!D48</f>
        <v>MOTOROLA MOTO G06 128GB</v>
      </c>
      <c r="F765" s="68">
        <f>precio_reno_porta!E48</f>
        <v>619</v>
      </c>
      <c r="G765" t="str">
        <f>precio_reno_porta!F48</f>
        <v>Android</v>
      </c>
      <c r="H765" t="s">
        <v>187</v>
      </c>
      <c r="I765" s="68" t="s">
        <v>196</v>
      </c>
      <c r="J765" s="68">
        <f>precio_reno_porta!J48</f>
        <v>559</v>
      </c>
    </row>
    <row r="766" spans="1:10" x14ac:dyDescent="0.3">
      <c r="A766" t="str">
        <f t="shared" si="11"/>
        <v>MOTOROLA MOTO G06 256GBMax Negocios + 55.90CONTADO</v>
      </c>
      <c r="B766" t="str">
        <f>precio_reno_porta!A49</f>
        <v>Corriente</v>
      </c>
      <c r="C766" t="str">
        <f>precio_reno_porta!B49</f>
        <v>4G</v>
      </c>
      <c r="D766" t="str">
        <f>precio_reno_porta!C49</f>
        <v>MOTOROLA</v>
      </c>
      <c r="E766" t="str">
        <f>precio_reno_porta!D49</f>
        <v>MOTOROLA MOTO G06 256GB</v>
      </c>
      <c r="F766" s="68">
        <f>precio_reno_porta!E49</f>
        <v>649</v>
      </c>
      <c r="G766" t="str">
        <f>precio_reno_porta!F49</f>
        <v>Android</v>
      </c>
      <c r="H766" t="s">
        <v>187</v>
      </c>
      <c r="I766" s="68" t="s">
        <v>196</v>
      </c>
      <c r="J766" s="68">
        <f>precio_reno_porta!J49</f>
        <v>589</v>
      </c>
    </row>
    <row r="767" spans="1:10" x14ac:dyDescent="0.3">
      <c r="A767" t="str">
        <f t="shared" si="11"/>
        <v>MOTOROLA MOTO G15 256GBMax Negocios + 55.90CONTADO</v>
      </c>
      <c r="B767" t="str">
        <f>precio_reno_porta!A50</f>
        <v>Corriente</v>
      </c>
      <c r="C767" t="str">
        <f>precio_reno_porta!B50</f>
        <v>4G</v>
      </c>
      <c r="D767" t="str">
        <f>precio_reno_porta!C50</f>
        <v>MOTOROLA</v>
      </c>
      <c r="E767" t="str">
        <f>precio_reno_porta!D50</f>
        <v>MOTOROLA MOTO G15 256GB</v>
      </c>
      <c r="F767" s="68">
        <f>precio_reno_porta!E50</f>
        <v>719</v>
      </c>
      <c r="G767" t="str">
        <f>precio_reno_porta!F50</f>
        <v>Android</v>
      </c>
      <c r="H767" t="s">
        <v>187</v>
      </c>
      <c r="I767" s="68" t="s">
        <v>196</v>
      </c>
      <c r="J767" s="68">
        <f>precio_reno_porta!J50</f>
        <v>649</v>
      </c>
    </row>
    <row r="768" spans="1:10" x14ac:dyDescent="0.3">
      <c r="A768" t="str">
        <f t="shared" si="11"/>
        <v>MOTOROLA MOTO G17 256GBMax Negocios + 55.90CONTADO</v>
      </c>
      <c r="B768" t="str">
        <f>precio_reno_porta!A51</f>
        <v>Corriente</v>
      </c>
      <c r="C768" t="str">
        <f>precio_reno_porta!B51</f>
        <v>4G</v>
      </c>
      <c r="D768" t="str">
        <f>precio_reno_porta!C51</f>
        <v>MOTOROLA</v>
      </c>
      <c r="E768" t="str">
        <f>precio_reno_porta!D51</f>
        <v>MOTOROLA MOTO G17 256GB</v>
      </c>
      <c r="F768" s="68">
        <f>precio_reno_porta!E51</f>
        <v>779</v>
      </c>
      <c r="G768" t="str">
        <f>precio_reno_porta!F51</f>
        <v>Android</v>
      </c>
      <c r="H768" t="s">
        <v>187</v>
      </c>
      <c r="I768" s="68" t="s">
        <v>196</v>
      </c>
      <c r="J768" s="68">
        <f>precio_reno_porta!J51</f>
        <v>709</v>
      </c>
    </row>
    <row r="769" spans="1:10" x14ac:dyDescent="0.3">
      <c r="A769" t="str">
        <f t="shared" si="11"/>
        <v>MOTOROLA MOTO G47 128GB 5GMax Negocios + 55.90CONTADO</v>
      </c>
      <c r="B769" t="str">
        <f>precio_reno_porta!A52</f>
        <v>Corriente</v>
      </c>
      <c r="C769" t="str">
        <f>precio_reno_porta!B52</f>
        <v>5G</v>
      </c>
      <c r="D769" t="str">
        <f>precio_reno_porta!C52</f>
        <v>MOTOROLA</v>
      </c>
      <c r="E769" t="str">
        <f>precio_reno_porta!D52</f>
        <v>MOTOROLA MOTO G47 128GB 5G</v>
      </c>
      <c r="F769" s="68">
        <f>precio_reno_porta!E52</f>
        <v>949</v>
      </c>
      <c r="G769" t="str">
        <f>precio_reno_porta!F52</f>
        <v>Android</v>
      </c>
      <c r="H769" t="s">
        <v>187</v>
      </c>
      <c r="I769" s="68" t="s">
        <v>196</v>
      </c>
      <c r="J769" s="68">
        <f>precio_reno_porta!J52</f>
        <v>859</v>
      </c>
    </row>
    <row r="770" spans="1:10" x14ac:dyDescent="0.3">
      <c r="A770" t="str">
        <f t="shared" si="11"/>
        <v>MOTOROLA MOTO G56 256GB 5GMax Negocios + 55.90CONTADO</v>
      </c>
      <c r="B770" t="str">
        <f>precio_reno_porta!A53</f>
        <v>Corriente</v>
      </c>
      <c r="C770" t="str">
        <f>precio_reno_porta!B53</f>
        <v>5G</v>
      </c>
      <c r="D770" t="str">
        <f>precio_reno_porta!C53</f>
        <v>MOTOROLA</v>
      </c>
      <c r="E770" t="str">
        <f>precio_reno_porta!D53</f>
        <v>MOTOROLA MOTO G56 256GB 5G</v>
      </c>
      <c r="F770" s="68">
        <f>precio_reno_porta!E53</f>
        <v>969</v>
      </c>
      <c r="G770" t="str">
        <f>precio_reno_porta!F53</f>
        <v>Android</v>
      </c>
      <c r="H770" t="s">
        <v>187</v>
      </c>
      <c r="I770" s="68" t="s">
        <v>196</v>
      </c>
      <c r="J770" s="68">
        <f>precio_reno_porta!J53</f>
        <v>879</v>
      </c>
    </row>
    <row r="771" spans="1:10" x14ac:dyDescent="0.3">
      <c r="A771" t="str">
        <f t="shared" ref="A771:A834" si="12">CONCATENATE(E771,I771,H771)</f>
        <v>MOTOROLA MOTO G67 256GB 5GMax Negocios + 55.90CONTADO</v>
      </c>
      <c r="B771" t="str">
        <f>precio_reno_porta!A54</f>
        <v>Corriente</v>
      </c>
      <c r="C771" t="str">
        <f>precio_reno_porta!B54</f>
        <v>5G</v>
      </c>
      <c r="D771" t="str">
        <f>precio_reno_porta!C54</f>
        <v>MOTOROLA</v>
      </c>
      <c r="E771" t="str">
        <f>precio_reno_porta!D54</f>
        <v>MOTOROLA MOTO G67 256GB 5G</v>
      </c>
      <c r="F771" s="68">
        <f>precio_reno_porta!E54</f>
        <v>1269</v>
      </c>
      <c r="G771" t="str">
        <f>precio_reno_porta!F54</f>
        <v>Android</v>
      </c>
      <c r="H771" t="s">
        <v>187</v>
      </c>
      <c r="I771" s="68" t="s">
        <v>196</v>
      </c>
      <c r="J771" s="68">
        <f>precio_reno_porta!J54</f>
        <v>1149</v>
      </c>
    </row>
    <row r="772" spans="1:10" x14ac:dyDescent="0.3">
      <c r="A772" t="str">
        <f t="shared" si="12"/>
        <v>MOTOROLA MOTO G77 256GB 5GMax Negocios + 55.90CONTADO</v>
      </c>
      <c r="B772" t="str">
        <f>precio_reno_porta!A55</f>
        <v>Corriente</v>
      </c>
      <c r="C772" t="str">
        <f>precio_reno_porta!B55</f>
        <v>5G</v>
      </c>
      <c r="D772" t="str">
        <f>precio_reno_porta!C55</f>
        <v>MOTOROLA</v>
      </c>
      <c r="E772" t="str">
        <f>precio_reno_porta!D55</f>
        <v>MOTOROLA MOTO G77 256GB 5G</v>
      </c>
      <c r="F772" s="68">
        <f>precio_reno_porta!E55</f>
        <v>1519</v>
      </c>
      <c r="G772" t="str">
        <f>precio_reno_porta!F55</f>
        <v>Android</v>
      </c>
      <c r="H772" t="s">
        <v>187</v>
      </c>
      <c r="I772" s="68" t="s">
        <v>196</v>
      </c>
      <c r="J772" s="68">
        <f>precio_reno_porta!J55</f>
        <v>1369</v>
      </c>
    </row>
    <row r="773" spans="1:10" x14ac:dyDescent="0.3">
      <c r="A773" t="str">
        <f t="shared" si="12"/>
        <v>MOTOROLA MOTO RAZR 60 512GB 5GMax Negocios + 55.90CONTADO</v>
      </c>
      <c r="B773" t="str">
        <f>precio_reno_porta!A56</f>
        <v>Corriente</v>
      </c>
      <c r="C773" t="str">
        <f>precio_reno_porta!B56</f>
        <v>5G</v>
      </c>
      <c r="D773" t="str">
        <f>precio_reno_porta!C56</f>
        <v>MOTOROLA</v>
      </c>
      <c r="E773" t="str">
        <f>precio_reno_porta!D56</f>
        <v>MOTOROLA MOTO RAZR 60 512GB 5G</v>
      </c>
      <c r="F773" s="68">
        <f>precio_reno_porta!E56</f>
        <v>3789</v>
      </c>
      <c r="G773" t="str">
        <f>precio_reno_porta!F56</f>
        <v>Android</v>
      </c>
      <c r="H773" t="s">
        <v>187</v>
      </c>
      <c r="I773" s="68" t="s">
        <v>196</v>
      </c>
      <c r="J773" s="68">
        <f>precio_reno_porta!J56</f>
        <v>3439</v>
      </c>
    </row>
    <row r="774" spans="1:10" x14ac:dyDescent="0.3">
      <c r="A774" t="str">
        <f t="shared" si="12"/>
        <v>MOTOROLA MOTO RAZR 70 512GB 5GMax Negocios + 55.90CONTADO</v>
      </c>
      <c r="B774" t="str">
        <f>precio_reno_porta!A57</f>
        <v>Corriente</v>
      </c>
      <c r="C774" t="str">
        <f>precio_reno_porta!B57</f>
        <v>5G</v>
      </c>
      <c r="D774" t="str">
        <f>precio_reno_porta!C57</f>
        <v>MOTOROLA</v>
      </c>
      <c r="E774" t="str">
        <f>precio_reno_porta!D57</f>
        <v>MOTOROLA MOTO RAZR 70 512GB 5G</v>
      </c>
      <c r="F774" s="68">
        <f>precio_reno_porta!E57</f>
        <v>4089</v>
      </c>
      <c r="G774" t="str">
        <f>precio_reno_porta!F57</f>
        <v>Android</v>
      </c>
      <c r="H774" t="s">
        <v>187</v>
      </c>
      <c r="I774" s="68" t="s">
        <v>196</v>
      </c>
      <c r="J774" s="68">
        <f>precio_reno_porta!J57</f>
        <v>3699</v>
      </c>
    </row>
    <row r="775" spans="1:10" x14ac:dyDescent="0.3">
      <c r="A775" t="str">
        <f t="shared" si="12"/>
        <v>OPPO A5 256GBMax Negocios + 55.90CONTADO</v>
      </c>
      <c r="B775" t="str">
        <f>precio_reno_porta!A58</f>
        <v>Corriente</v>
      </c>
      <c r="C775" t="str">
        <f>precio_reno_porta!B58</f>
        <v>4G</v>
      </c>
      <c r="D775" t="str">
        <f>precio_reno_porta!C58</f>
        <v>OPPO</v>
      </c>
      <c r="E775" t="str">
        <f>precio_reno_porta!D58</f>
        <v>OPPO A5 256GB</v>
      </c>
      <c r="F775" s="68">
        <f>precio_reno_porta!E58</f>
        <v>849</v>
      </c>
      <c r="G775" t="str">
        <f>precio_reno_porta!F58</f>
        <v>Android</v>
      </c>
      <c r="H775" t="s">
        <v>187</v>
      </c>
      <c r="I775" s="68" t="s">
        <v>196</v>
      </c>
      <c r="J775" s="68">
        <f>precio_reno_porta!J58</f>
        <v>769</v>
      </c>
    </row>
    <row r="776" spans="1:10" x14ac:dyDescent="0.3">
      <c r="A776" t="str">
        <f t="shared" si="12"/>
        <v>OPPO A5 256GB 5GMax Negocios + 55.90CONTADO</v>
      </c>
      <c r="B776" t="str">
        <f>precio_reno_porta!A59</f>
        <v>Corriente</v>
      </c>
      <c r="C776" t="str">
        <f>precio_reno_porta!B59</f>
        <v>5G</v>
      </c>
      <c r="D776" t="str">
        <f>precio_reno_porta!C59</f>
        <v>OPPO</v>
      </c>
      <c r="E776" t="str">
        <f>precio_reno_porta!D59</f>
        <v>OPPO A5 256GB 5G</v>
      </c>
      <c r="F776" s="68">
        <f>precio_reno_porta!E59</f>
        <v>1319</v>
      </c>
      <c r="G776" t="str">
        <f>precio_reno_porta!F59</f>
        <v>Android</v>
      </c>
      <c r="H776" t="s">
        <v>187</v>
      </c>
      <c r="I776" s="68" t="s">
        <v>196</v>
      </c>
      <c r="J776" s="68">
        <f>precio_reno_porta!J59</f>
        <v>1189</v>
      </c>
    </row>
    <row r="777" spans="1:10" x14ac:dyDescent="0.3">
      <c r="A777" t="str">
        <f t="shared" si="12"/>
        <v>OPPO A5X 128GBMax Negocios + 55.90CONTADO</v>
      </c>
      <c r="B777" t="str">
        <f>precio_reno_porta!A60</f>
        <v>Corriente</v>
      </c>
      <c r="C777" t="str">
        <f>precio_reno_porta!B60</f>
        <v>4G</v>
      </c>
      <c r="D777" t="str">
        <f>precio_reno_porta!C60</f>
        <v>OPPO</v>
      </c>
      <c r="E777" t="str">
        <f>precio_reno_porta!D60</f>
        <v>OPPO A5X 128GB</v>
      </c>
      <c r="F777" s="68">
        <f>precio_reno_porta!E60</f>
        <v>659</v>
      </c>
      <c r="G777" t="str">
        <f>precio_reno_porta!F60</f>
        <v>Android</v>
      </c>
      <c r="H777" t="s">
        <v>187</v>
      </c>
      <c r="I777" s="68" t="s">
        <v>196</v>
      </c>
      <c r="J777" s="68">
        <f>precio_reno_porta!J60</f>
        <v>599</v>
      </c>
    </row>
    <row r="778" spans="1:10" x14ac:dyDescent="0.3">
      <c r="A778" t="str">
        <f t="shared" si="12"/>
        <v>OPPO A6 PRO 256GB 5GMax Negocios + 55.90CONTADO</v>
      </c>
      <c r="B778" t="str">
        <f>precio_reno_porta!A61</f>
        <v>Corriente</v>
      </c>
      <c r="C778" t="str">
        <f>precio_reno_porta!B61</f>
        <v>5G</v>
      </c>
      <c r="D778" t="str">
        <f>precio_reno_porta!C61</f>
        <v>OPPO</v>
      </c>
      <c r="E778" t="str">
        <f>precio_reno_porta!D61</f>
        <v>OPPO A6 PRO 256GB 5G</v>
      </c>
      <c r="F778" s="68">
        <f>precio_reno_porta!E61</f>
        <v>1779</v>
      </c>
      <c r="G778" t="str">
        <f>precio_reno_porta!F61</f>
        <v>Android</v>
      </c>
      <c r="H778" t="s">
        <v>187</v>
      </c>
      <c r="I778" s="68" t="s">
        <v>196</v>
      </c>
      <c r="J778" s="68">
        <f>precio_reno_porta!J61</f>
        <v>1609</v>
      </c>
    </row>
    <row r="779" spans="1:10" x14ac:dyDescent="0.3">
      <c r="A779" t="str">
        <f t="shared" si="12"/>
        <v>OPPO A6T 128GBMax Negocios + 55.90CONTADO</v>
      </c>
      <c r="B779" t="str">
        <f>precio_reno_porta!A62</f>
        <v>Corriente</v>
      </c>
      <c r="C779" t="str">
        <f>precio_reno_porta!B62</f>
        <v>4G</v>
      </c>
      <c r="D779" t="str">
        <f>precio_reno_porta!C62</f>
        <v>OPPO</v>
      </c>
      <c r="E779" t="str">
        <f>precio_reno_porta!D62</f>
        <v>OPPO A6T 128GB</v>
      </c>
      <c r="F779" s="68">
        <f>precio_reno_porta!E62</f>
        <v>789</v>
      </c>
      <c r="G779" t="str">
        <f>precio_reno_porta!F62</f>
        <v>Android</v>
      </c>
      <c r="H779" t="s">
        <v>187</v>
      </c>
      <c r="I779" s="68" t="s">
        <v>196</v>
      </c>
      <c r="J779" s="68">
        <f>precio_reno_porta!J62</f>
        <v>709</v>
      </c>
    </row>
    <row r="780" spans="1:10" x14ac:dyDescent="0.3">
      <c r="A780" t="str">
        <f t="shared" si="12"/>
        <v>OPPO A6X 256GB 5GMax Negocios + 55.90CONTADO</v>
      </c>
      <c r="B780" t="str">
        <f>precio_reno_porta!A63</f>
        <v>Corriente</v>
      </c>
      <c r="C780" t="str">
        <f>precio_reno_porta!B63</f>
        <v>5G</v>
      </c>
      <c r="D780" t="str">
        <f>precio_reno_porta!C63</f>
        <v>OPPO</v>
      </c>
      <c r="E780" t="str">
        <f>precio_reno_porta!D63</f>
        <v>OPPO A6X 256GB 5G</v>
      </c>
      <c r="F780" s="68">
        <f>precio_reno_porta!E63</f>
        <v>1159</v>
      </c>
      <c r="G780" t="str">
        <f>precio_reno_porta!F63</f>
        <v>Android</v>
      </c>
      <c r="H780" t="s">
        <v>187</v>
      </c>
      <c r="I780" s="68" t="s">
        <v>196</v>
      </c>
      <c r="J780" s="68">
        <f>precio_reno_porta!J63</f>
        <v>1049</v>
      </c>
    </row>
    <row r="781" spans="1:10" x14ac:dyDescent="0.3">
      <c r="A781" t="str">
        <f t="shared" si="12"/>
        <v>OPPO RENO 14F 256GB 5GMax Negocios + 55.90CONTADO</v>
      </c>
      <c r="B781" t="str">
        <f>precio_reno_porta!A64</f>
        <v>Corriente</v>
      </c>
      <c r="C781" t="str">
        <f>precio_reno_porta!B64</f>
        <v>4G</v>
      </c>
      <c r="D781" t="str">
        <f>precio_reno_porta!C64</f>
        <v>OPPO</v>
      </c>
      <c r="E781" t="str">
        <f>precio_reno_porta!D64</f>
        <v>OPPO RENO 14F 256GB 5G</v>
      </c>
      <c r="F781" s="68">
        <f>precio_reno_porta!E64</f>
        <v>2229</v>
      </c>
      <c r="G781" t="str">
        <f>precio_reno_porta!F64</f>
        <v>Android</v>
      </c>
      <c r="H781" t="s">
        <v>187</v>
      </c>
      <c r="I781" s="68" t="s">
        <v>196</v>
      </c>
      <c r="J781" s="68">
        <f>precio_reno_porta!J64</f>
        <v>2019</v>
      </c>
    </row>
    <row r="782" spans="1:10" x14ac:dyDescent="0.3">
      <c r="A782" t="str">
        <f t="shared" si="12"/>
        <v>OPPO RENO 14F 512GB 5GMax Negocios + 55.90CONTADO</v>
      </c>
      <c r="B782" t="str">
        <f>precio_reno_porta!A65</f>
        <v>Corriente</v>
      </c>
      <c r="C782" t="str">
        <f>precio_reno_porta!B65</f>
        <v>5G</v>
      </c>
      <c r="D782" t="str">
        <f>precio_reno_porta!C65</f>
        <v>OPPO</v>
      </c>
      <c r="E782" t="str">
        <f>precio_reno_porta!D65</f>
        <v>OPPO RENO 14F 512GB 5G</v>
      </c>
      <c r="F782" s="68">
        <f>precio_reno_porta!E65</f>
        <v>2439</v>
      </c>
      <c r="G782" t="str">
        <f>precio_reno_porta!F65</f>
        <v>Android</v>
      </c>
      <c r="H782" t="s">
        <v>187</v>
      </c>
      <c r="I782" s="68" t="s">
        <v>196</v>
      </c>
      <c r="J782" s="68">
        <f>precio_reno_porta!J65</f>
        <v>2209</v>
      </c>
    </row>
    <row r="783" spans="1:10" x14ac:dyDescent="0.3">
      <c r="A783" t="str">
        <f t="shared" si="12"/>
        <v>OPPO RENO 16 256GB 5GMax Negocios + 55.90CONTADO</v>
      </c>
      <c r="B783" t="str">
        <f>precio_reno_porta!A66</f>
        <v>Corriente</v>
      </c>
      <c r="C783" t="str">
        <f>precio_reno_porta!B66</f>
        <v>5G</v>
      </c>
      <c r="D783" t="str">
        <f>precio_reno_porta!C66</f>
        <v>OPPO</v>
      </c>
      <c r="E783" t="str">
        <f>precio_reno_porta!D66</f>
        <v>OPPO RENO 16 256GB 5G</v>
      </c>
      <c r="F783" s="68">
        <f>precio_reno_porta!E66</f>
        <v>3839</v>
      </c>
      <c r="G783" t="str">
        <f>precio_reno_porta!F66</f>
        <v>Android</v>
      </c>
      <c r="H783" t="s">
        <v>187</v>
      </c>
      <c r="I783" s="68" t="s">
        <v>196</v>
      </c>
      <c r="J783" s="68">
        <f>precio_reno_porta!J66</f>
        <v>3479</v>
      </c>
    </row>
    <row r="784" spans="1:10" x14ac:dyDescent="0.3">
      <c r="A784" t="str">
        <f t="shared" si="12"/>
        <v>OPPO RENO 16F 256GB 5GMax Negocios + 55.90CONTADO</v>
      </c>
      <c r="B784" t="str">
        <f>precio_reno_porta!A67</f>
        <v>Corriente</v>
      </c>
      <c r="C784" t="str">
        <f>precio_reno_porta!B67</f>
        <v>5G</v>
      </c>
      <c r="D784" t="str">
        <f>precio_reno_porta!C67</f>
        <v>OPPO</v>
      </c>
      <c r="E784" t="str">
        <f>precio_reno_porta!D67</f>
        <v>OPPO RENO 16F 256GB 5G</v>
      </c>
      <c r="F784" s="68">
        <f>precio_reno_porta!E67</f>
        <v>3129</v>
      </c>
      <c r="G784" t="str">
        <f>precio_reno_porta!F67</f>
        <v>Android</v>
      </c>
      <c r="H784" t="s">
        <v>187</v>
      </c>
      <c r="I784" s="68" t="s">
        <v>196</v>
      </c>
      <c r="J784" s="68">
        <f>precio_reno_porta!J67</f>
        <v>2829</v>
      </c>
    </row>
    <row r="785" spans="1:10" x14ac:dyDescent="0.3">
      <c r="A785" t="str">
        <f t="shared" si="12"/>
        <v>SAMSUNG GALAXY A07 128GBMax Negocios + 55.90CONTADO</v>
      </c>
      <c r="B785" t="str">
        <f>precio_reno_porta!A68</f>
        <v>Corriente</v>
      </c>
      <c r="C785" t="str">
        <f>precio_reno_porta!B68</f>
        <v>4G</v>
      </c>
      <c r="D785" t="str">
        <f>precio_reno_porta!C68</f>
        <v>SAMSUNG</v>
      </c>
      <c r="E785" t="str">
        <f>precio_reno_porta!D68</f>
        <v>SAMSUNG GALAXY A07 128GB</v>
      </c>
      <c r="F785" s="68">
        <f>precio_reno_porta!E68</f>
        <v>599</v>
      </c>
      <c r="G785" t="str">
        <f>precio_reno_porta!F68</f>
        <v>Android</v>
      </c>
      <c r="H785" t="s">
        <v>187</v>
      </c>
      <c r="I785" s="68" t="s">
        <v>196</v>
      </c>
      <c r="J785" s="68">
        <f>precio_reno_porta!J68</f>
        <v>539</v>
      </c>
    </row>
    <row r="786" spans="1:10" x14ac:dyDescent="0.3">
      <c r="A786" t="str">
        <f t="shared" si="12"/>
        <v>SAMSUNG GALAXY A16 128GBMax Negocios + 55.90CONTADO</v>
      </c>
      <c r="B786" t="str">
        <f>precio_reno_porta!A69</f>
        <v>Corriente</v>
      </c>
      <c r="C786" t="str">
        <f>precio_reno_porta!B69</f>
        <v>4G</v>
      </c>
      <c r="D786" t="str">
        <f>precio_reno_porta!C69</f>
        <v>SAMSUNG</v>
      </c>
      <c r="E786" t="str">
        <f>precio_reno_porta!D69</f>
        <v>SAMSUNG GALAXY A16 128GB</v>
      </c>
      <c r="F786" s="68">
        <f>precio_reno_porta!E69</f>
        <v>659</v>
      </c>
      <c r="G786" t="str">
        <f>precio_reno_porta!F69</f>
        <v>Android</v>
      </c>
      <c r="H786" t="s">
        <v>187</v>
      </c>
      <c r="I786" s="68" t="s">
        <v>196</v>
      </c>
      <c r="J786" s="68">
        <f>precio_reno_porta!J69</f>
        <v>599</v>
      </c>
    </row>
    <row r="787" spans="1:10" x14ac:dyDescent="0.3">
      <c r="A787" t="str">
        <f t="shared" si="12"/>
        <v>SAMSUNG GALAXY A17 128GB 5GMax Negocios + 55.90CONTADO</v>
      </c>
      <c r="B787" t="str">
        <f>precio_reno_porta!A70</f>
        <v>Corriente</v>
      </c>
      <c r="C787" t="str">
        <f>precio_reno_porta!B70</f>
        <v>5G</v>
      </c>
      <c r="D787" t="str">
        <f>precio_reno_porta!C70</f>
        <v>SAMSUNG</v>
      </c>
      <c r="E787" t="str">
        <f>precio_reno_porta!D70</f>
        <v>SAMSUNG GALAXY A17 128GB 5G</v>
      </c>
      <c r="F787" s="68">
        <f>precio_reno_porta!E70</f>
        <v>1179</v>
      </c>
      <c r="G787" t="str">
        <f>precio_reno_porta!F70</f>
        <v>Android</v>
      </c>
      <c r="H787" t="s">
        <v>187</v>
      </c>
      <c r="I787" s="68" t="s">
        <v>196</v>
      </c>
      <c r="J787" s="68">
        <f>precio_reno_porta!J70</f>
        <v>1069</v>
      </c>
    </row>
    <row r="788" spans="1:10" x14ac:dyDescent="0.3">
      <c r="A788" t="str">
        <f t="shared" si="12"/>
        <v>SAMSUNG GALAXY A17 256GB 5GMax Negocios + 55.90CONTADO</v>
      </c>
      <c r="B788" t="str">
        <f>precio_reno_porta!A71</f>
        <v>Corriente</v>
      </c>
      <c r="C788" t="str">
        <f>precio_reno_porta!B71</f>
        <v>5G</v>
      </c>
      <c r="D788" t="str">
        <f>precio_reno_porta!C71</f>
        <v>SAMSUNG</v>
      </c>
      <c r="E788" t="str">
        <f>precio_reno_porta!D71</f>
        <v>SAMSUNG GALAXY A17 256GB 5G</v>
      </c>
      <c r="F788" s="68">
        <f>precio_reno_porta!E71</f>
        <v>1309</v>
      </c>
      <c r="G788" t="str">
        <f>precio_reno_porta!F71</f>
        <v>Android</v>
      </c>
      <c r="H788" t="s">
        <v>187</v>
      </c>
      <c r="I788" s="68" t="s">
        <v>196</v>
      </c>
      <c r="J788" s="68">
        <f>precio_reno_porta!J71</f>
        <v>1209</v>
      </c>
    </row>
    <row r="789" spans="1:10" x14ac:dyDescent="0.3">
      <c r="A789" t="str">
        <f t="shared" si="12"/>
        <v>SAMSUNG GALAXY A26 128GB 5GMax Negocios + 55.90CONTADO</v>
      </c>
      <c r="B789" t="str">
        <f>precio_reno_porta!A72</f>
        <v>Corriente</v>
      </c>
      <c r="C789" t="str">
        <f>precio_reno_porta!B72</f>
        <v>5G</v>
      </c>
      <c r="D789" t="str">
        <f>precio_reno_porta!C72</f>
        <v>SAMSUNG</v>
      </c>
      <c r="E789" t="str">
        <f>precio_reno_porta!D72</f>
        <v>SAMSUNG GALAXY A26 128GB 5G</v>
      </c>
      <c r="F789" s="68">
        <f>precio_reno_porta!E72</f>
        <v>1169</v>
      </c>
      <c r="G789" t="str">
        <f>precio_reno_porta!F72</f>
        <v>Android</v>
      </c>
      <c r="H789" t="s">
        <v>187</v>
      </c>
      <c r="I789" s="68" t="s">
        <v>196</v>
      </c>
      <c r="J789" s="68">
        <f>precio_reno_porta!J72</f>
        <v>1059</v>
      </c>
    </row>
    <row r="790" spans="1:10" x14ac:dyDescent="0.3">
      <c r="A790" t="str">
        <f t="shared" si="12"/>
        <v>SAMSUNG GALAXY A27 256GB 5GMax Negocios + 55.90CONTADO</v>
      </c>
      <c r="B790" t="str">
        <f>precio_reno_porta!A73</f>
        <v>Corriente</v>
      </c>
      <c r="C790" t="str">
        <f>precio_reno_porta!B73</f>
        <v>5G</v>
      </c>
      <c r="D790" t="str">
        <f>precio_reno_porta!C73</f>
        <v>SAMSUNG</v>
      </c>
      <c r="E790" t="str">
        <f>precio_reno_porta!D73</f>
        <v>SAMSUNG GALAXY A27 256GB 5G</v>
      </c>
      <c r="F790" s="68">
        <f>precio_reno_porta!E73</f>
        <v>2009</v>
      </c>
      <c r="G790" t="str">
        <f>precio_reno_porta!F73</f>
        <v>Android</v>
      </c>
      <c r="H790" t="s">
        <v>187</v>
      </c>
      <c r="I790" s="68" t="s">
        <v>196</v>
      </c>
      <c r="J790" s="68">
        <f>precio_reno_porta!J73</f>
        <v>1819</v>
      </c>
    </row>
    <row r="791" spans="1:10" x14ac:dyDescent="0.3">
      <c r="A791" t="str">
        <f t="shared" si="12"/>
        <v>SAMSUNG GALAXY A36 128GB 5GMax Negocios + 55.90CONTADO</v>
      </c>
      <c r="B791" t="str">
        <f>precio_reno_porta!A74</f>
        <v>Corriente</v>
      </c>
      <c r="C791" t="str">
        <f>precio_reno_porta!B74</f>
        <v>5G</v>
      </c>
      <c r="D791" t="str">
        <f>precio_reno_porta!C74</f>
        <v>SAMSUNG</v>
      </c>
      <c r="E791" t="str">
        <f>precio_reno_porta!D74</f>
        <v>SAMSUNG GALAXY A36 128GB 5G</v>
      </c>
      <c r="F791" s="68">
        <f>precio_reno_porta!E74</f>
        <v>1519</v>
      </c>
      <c r="G791" t="str">
        <f>precio_reno_porta!F74</f>
        <v>Android</v>
      </c>
      <c r="H791" t="s">
        <v>187</v>
      </c>
      <c r="I791" s="68" t="s">
        <v>196</v>
      </c>
      <c r="J791" s="68">
        <f>precio_reno_porta!J74</f>
        <v>1379</v>
      </c>
    </row>
    <row r="792" spans="1:10" x14ac:dyDescent="0.3">
      <c r="A792" t="str">
        <f t="shared" si="12"/>
        <v>SAMSUNG GALAXY A37 256GB 5GMax Negocios + 55.90CONTADO</v>
      </c>
      <c r="B792" t="str">
        <f>precio_reno_porta!A75</f>
        <v>Corriente</v>
      </c>
      <c r="C792" t="str">
        <f>precio_reno_porta!B75</f>
        <v>5G</v>
      </c>
      <c r="D792" t="str">
        <f>precio_reno_porta!C75</f>
        <v>SAMSUNG</v>
      </c>
      <c r="E792" t="str">
        <f>precio_reno_porta!D75</f>
        <v>SAMSUNG GALAXY A37 256GB 5G</v>
      </c>
      <c r="F792" s="68">
        <f>precio_reno_porta!E75</f>
        <v>2249</v>
      </c>
      <c r="G792" t="str">
        <f>precio_reno_porta!F75</f>
        <v>Android</v>
      </c>
      <c r="H792" t="s">
        <v>187</v>
      </c>
      <c r="I792" s="68" t="s">
        <v>196</v>
      </c>
      <c r="J792" s="68">
        <f>precio_reno_porta!J75</f>
        <v>2029</v>
      </c>
    </row>
    <row r="793" spans="1:10" x14ac:dyDescent="0.3">
      <c r="A793" t="str">
        <f t="shared" si="12"/>
        <v>SAMSUNG GALAXY A56 256GB 5GMax Negocios + 55.90CONTADO</v>
      </c>
      <c r="B793" t="str">
        <f>precio_reno_porta!A76</f>
        <v>Corriente</v>
      </c>
      <c r="C793" t="str">
        <f>precio_reno_porta!B76</f>
        <v>5G</v>
      </c>
      <c r="D793" t="str">
        <f>precio_reno_porta!C76</f>
        <v>SAMSUNG</v>
      </c>
      <c r="E793" t="str">
        <f>precio_reno_porta!D76</f>
        <v>SAMSUNG GALAXY A56 256GB 5G</v>
      </c>
      <c r="F793" s="68">
        <f>precio_reno_porta!E76</f>
        <v>2109</v>
      </c>
      <c r="G793" t="str">
        <f>precio_reno_porta!F76</f>
        <v>Android</v>
      </c>
      <c r="H793" t="s">
        <v>187</v>
      </c>
      <c r="I793" s="68" t="s">
        <v>196</v>
      </c>
      <c r="J793" s="68">
        <f>precio_reno_porta!J76</f>
        <v>1909</v>
      </c>
    </row>
    <row r="794" spans="1:10" x14ac:dyDescent="0.3">
      <c r="A794" t="str">
        <f t="shared" si="12"/>
        <v>SAMSUNG GALAXY A57 256GB 5GMax Negocios + 55.90CONTADO</v>
      </c>
      <c r="B794" t="str">
        <f>precio_reno_porta!A77</f>
        <v>Corriente</v>
      </c>
      <c r="C794" t="str">
        <f>precio_reno_porta!B77</f>
        <v>5G</v>
      </c>
      <c r="D794" t="str">
        <f>precio_reno_porta!C77</f>
        <v>SAMSUNG</v>
      </c>
      <c r="E794" t="str">
        <f>precio_reno_porta!D77</f>
        <v>SAMSUNG GALAXY A57 256GB 5G</v>
      </c>
      <c r="F794" s="68">
        <f>precio_reno_porta!E77</f>
        <v>2509</v>
      </c>
      <c r="G794" t="str">
        <f>precio_reno_porta!F77</f>
        <v>Android</v>
      </c>
      <c r="H794" t="s">
        <v>187</v>
      </c>
      <c r="I794" s="68" t="s">
        <v>196</v>
      </c>
      <c r="J794" s="68">
        <f>precio_reno_porta!J77</f>
        <v>2269</v>
      </c>
    </row>
    <row r="795" spans="1:10" x14ac:dyDescent="0.3">
      <c r="A795" t="str">
        <f t="shared" si="12"/>
        <v>SAMSUNG GALAXY A57 512GB 5GMax Negocios + 55.90CONTADO</v>
      </c>
      <c r="B795" t="str">
        <f>precio_reno_porta!A78</f>
        <v>Corriente</v>
      </c>
      <c r="C795" t="str">
        <f>precio_reno_porta!B78</f>
        <v>5G</v>
      </c>
      <c r="D795" t="str">
        <f>precio_reno_porta!C78</f>
        <v>SAMSUNG</v>
      </c>
      <c r="E795" t="str">
        <f>precio_reno_porta!D78</f>
        <v>SAMSUNG GALAXY A57 512GB 5G</v>
      </c>
      <c r="F795" s="68">
        <f>precio_reno_porta!E78</f>
        <v>3449</v>
      </c>
      <c r="G795" t="str">
        <f>precio_reno_porta!F78</f>
        <v>Android</v>
      </c>
      <c r="H795" t="s">
        <v>187</v>
      </c>
      <c r="I795" s="68" t="s">
        <v>196</v>
      </c>
      <c r="J795" s="68">
        <f>precio_reno_porta!J78</f>
        <v>3119</v>
      </c>
    </row>
    <row r="796" spans="1:10" x14ac:dyDescent="0.3">
      <c r="A796" t="str">
        <f t="shared" si="12"/>
        <v>SAMSUNG GALAXY S25 128GBMax Negocios + 55.90CONTADO</v>
      </c>
      <c r="B796" t="str">
        <f>precio_reno_porta!A79</f>
        <v>Corriente</v>
      </c>
      <c r="C796" t="str">
        <f>precio_reno_porta!B79</f>
        <v>5G</v>
      </c>
      <c r="D796" t="str">
        <f>precio_reno_porta!C79</f>
        <v>SAMSUNG</v>
      </c>
      <c r="E796" t="str">
        <f>precio_reno_porta!D79</f>
        <v>SAMSUNG GALAXY S25 128GB</v>
      </c>
      <c r="F796" s="68">
        <f>precio_reno_porta!E79</f>
        <v>4529</v>
      </c>
      <c r="G796" t="str">
        <f>precio_reno_porta!F79</f>
        <v>Android</v>
      </c>
      <c r="H796" t="s">
        <v>187</v>
      </c>
      <c r="I796" s="68" t="s">
        <v>196</v>
      </c>
      <c r="J796" s="68">
        <f>precio_reno_porta!J79</f>
        <v>4099</v>
      </c>
    </row>
    <row r="797" spans="1:10" x14ac:dyDescent="0.3">
      <c r="A797" t="str">
        <f t="shared" si="12"/>
        <v>SAMSUNG GALAXY S25 FE 256GB 5GMax Negocios + 55.90CONTADO</v>
      </c>
      <c r="B797" t="str">
        <f>precio_reno_porta!A80</f>
        <v>Corriente</v>
      </c>
      <c r="C797" t="str">
        <f>precio_reno_porta!B80</f>
        <v>5G</v>
      </c>
      <c r="D797" t="str">
        <f>precio_reno_porta!C80</f>
        <v>SAMSUNG</v>
      </c>
      <c r="E797" t="str">
        <f>precio_reno_porta!D80</f>
        <v>SAMSUNG GALAXY S25 FE 256GB 5G</v>
      </c>
      <c r="F797" s="68">
        <f>precio_reno_porta!E80</f>
        <v>3429</v>
      </c>
      <c r="G797" t="str">
        <f>precio_reno_porta!F80</f>
        <v>Android</v>
      </c>
      <c r="H797" t="s">
        <v>187</v>
      </c>
      <c r="I797" s="68" t="s">
        <v>196</v>
      </c>
      <c r="J797" s="68">
        <f>precio_reno_porta!J80</f>
        <v>3109</v>
      </c>
    </row>
    <row r="798" spans="1:10" x14ac:dyDescent="0.3">
      <c r="A798" t="str">
        <f t="shared" si="12"/>
        <v>SAMSUNG GALAXY S25 ULTRA 256GBMax Negocios + 55.90CONTADO</v>
      </c>
      <c r="B798" t="str">
        <f>precio_reno_porta!A81</f>
        <v>Corriente</v>
      </c>
      <c r="C798" t="str">
        <f>precio_reno_porta!B81</f>
        <v>5G</v>
      </c>
      <c r="D798" t="str">
        <f>precio_reno_porta!C81</f>
        <v>SAMSUNG</v>
      </c>
      <c r="E798" t="str">
        <f>precio_reno_porta!D81</f>
        <v>SAMSUNG GALAXY S25 ULTRA 256GB</v>
      </c>
      <c r="F798" s="68">
        <f>precio_reno_porta!E81</f>
        <v>6219</v>
      </c>
      <c r="G798" t="str">
        <f>precio_reno_porta!F81</f>
        <v>Android</v>
      </c>
      <c r="H798" t="s">
        <v>187</v>
      </c>
      <c r="I798" s="68" t="s">
        <v>196</v>
      </c>
      <c r="J798" s="68">
        <f>precio_reno_porta!J81</f>
        <v>5629</v>
      </c>
    </row>
    <row r="799" spans="1:10" x14ac:dyDescent="0.3">
      <c r="A799" t="str">
        <f t="shared" si="12"/>
        <v>SAMSUNG GALAXY S26 256GB 5GMax Negocios + 55.90CONTADO</v>
      </c>
      <c r="B799" t="str">
        <f>precio_reno_porta!A82</f>
        <v>Corriente</v>
      </c>
      <c r="C799" t="str">
        <f>precio_reno_porta!B82</f>
        <v>5G</v>
      </c>
      <c r="D799" t="str">
        <f>precio_reno_porta!C82</f>
        <v>SAMSUNG</v>
      </c>
      <c r="E799" t="str">
        <f>precio_reno_porta!D82</f>
        <v>SAMSUNG GALAXY S26 256GB 5G</v>
      </c>
      <c r="F799" s="68">
        <f>precio_reno_porta!E82</f>
        <v>5029</v>
      </c>
      <c r="G799" t="str">
        <f>precio_reno_porta!F82</f>
        <v>Android</v>
      </c>
      <c r="H799" t="s">
        <v>187</v>
      </c>
      <c r="I799" s="68" t="s">
        <v>196</v>
      </c>
      <c r="J799" s="68">
        <f>precio_reno_porta!J82</f>
        <v>4559</v>
      </c>
    </row>
    <row r="800" spans="1:10" x14ac:dyDescent="0.3">
      <c r="A800" t="str">
        <f t="shared" si="12"/>
        <v>SAMSUNG GALAXY S26 PLUS 256GB 5GMax Negocios + 55.90CONTADO</v>
      </c>
      <c r="B800" t="str">
        <f>precio_reno_porta!A83</f>
        <v>Corriente</v>
      </c>
      <c r="C800" t="str">
        <f>precio_reno_porta!B83</f>
        <v>5G</v>
      </c>
      <c r="D800" t="str">
        <f>precio_reno_porta!C83</f>
        <v>SAMSUNG</v>
      </c>
      <c r="E800" t="str">
        <f>precio_reno_porta!D83</f>
        <v>SAMSUNG GALAXY S26 PLUS 256GB 5G</v>
      </c>
      <c r="F800" s="68">
        <f>precio_reno_porta!E83</f>
        <v>6039</v>
      </c>
      <c r="G800" t="str">
        <f>precio_reno_porta!F83</f>
        <v>Android</v>
      </c>
      <c r="H800" t="s">
        <v>187</v>
      </c>
      <c r="I800" s="68" t="s">
        <v>196</v>
      </c>
      <c r="J800" s="68">
        <f>precio_reno_porta!J83</f>
        <v>5469</v>
      </c>
    </row>
    <row r="801" spans="1:10" x14ac:dyDescent="0.3">
      <c r="A801" t="str">
        <f t="shared" si="12"/>
        <v>SAMSUNG GALAXY S26 ULTRA 256GB 5GMax Negocios + 55.90CONTADO</v>
      </c>
      <c r="B801" t="str">
        <f>precio_reno_porta!A84</f>
        <v>Corriente</v>
      </c>
      <c r="C801" t="str">
        <f>precio_reno_porta!B84</f>
        <v>5G</v>
      </c>
      <c r="D801" t="str">
        <f>precio_reno_porta!C84</f>
        <v>SAMSUNG</v>
      </c>
      <c r="E801" t="str">
        <f>precio_reno_porta!D84</f>
        <v>SAMSUNG GALAXY S26 ULTRA 256GB 5G</v>
      </c>
      <c r="F801" s="68">
        <f>precio_reno_porta!E84</f>
        <v>7039</v>
      </c>
      <c r="G801" t="str">
        <f>precio_reno_porta!F84</f>
        <v>Android</v>
      </c>
      <c r="H801" t="s">
        <v>187</v>
      </c>
      <c r="I801" s="68" t="s">
        <v>196</v>
      </c>
      <c r="J801" s="68">
        <f>precio_reno_porta!J84</f>
        <v>6379</v>
      </c>
    </row>
    <row r="802" spans="1:10" x14ac:dyDescent="0.3">
      <c r="A802" t="str">
        <f t="shared" si="12"/>
        <v>SAMSUNG GALAXY S26FE 256GB 5GMax Negocios + 55.90CONTADO</v>
      </c>
      <c r="B802" t="str">
        <f>precio_reno_porta!A85</f>
        <v>Corriente</v>
      </c>
      <c r="C802" t="str">
        <f>precio_reno_porta!B85</f>
        <v>5G</v>
      </c>
      <c r="D802" t="str">
        <f>precio_reno_porta!C85</f>
        <v>SAMSUNG</v>
      </c>
      <c r="E802" t="str">
        <f>precio_reno_porta!D85</f>
        <v>SAMSUNG GALAXY S26FE 256GB 5G</v>
      </c>
      <c r="F802" s="68">
        <f>precio_reno_porta!E85</f>
        <v>3999</v>
      </c>
      <c r="G802" t="str">
        <f>precio_reno_porta!F85</f>
        <v>Android</v>
      </c>
      <c r="H802" t="s">
        <v>187</v>
      </c>
      <c r="I802" s="68" t="s">
        <v>196</v>
      </c>
      <c r="J802" s="68">
        <f>precio_reno_porta!J85</f>
        <v>3619</v>
      </c>
    </row>
    <row r="803" spans="1:10" x14ac:dyDescent="0.3">
      <c r="A803" t="str">
        <f t="shared" si="12"/>
        <v>SAMSUNG GALAXY Z FLIP 7 256GB 5GMax Negocios + 55.90CONTADO</v>
      </c>
      <c r="B803" t="str">
        <f>precio_reno_porta!A86</f>
        <v>Corriente</v>
      </c>
      <c r="C803" t="str">
        <f>precio_reno_porta!B86</f>
        <v>5G</v>
      </c>
      <c r="D803" t="str">
        <f>precio_reno_porta!C86</f>
        <v>SAMSUNG</v>
      </c>
      <c r="E803" t="str">
        <f>precio_reno_porta!D86</f>
        <v>SAMSUNG GALAXY Z FLIP 7 256GB 5G</v>
      </c>
      <c r="F803" s="68">
        <f>precio_reno_porta!E86</f>
        <v>5279</v>
      </c>
      <c r="G803" t="str">
        <f>precio_reno_porta!F86</f>
        <v>Android</v>
      </c>
      <c r="H803" t="s">
        <v>187</v>
      </c>
      <c r="I803" s="68" t="s">
        <v>196</v>
      </c>
      <c r="J803" s="68">
        <f>precio_reno_porta!J86</f>
        <v>4779</v>
      </c>
    </row>
    <row r="804" spans="1:10" x14ac:dyDescent="0.3">
      <c r="A804" t="str">
        <f t="shared" si="12"/>
        <v>SAMSUNG GALAXY Z FLIP 7 FE 128GB 5GMax Negocios + 55.90CONTADO</v>
      </c>
      <c r="B804" t="str">
        <f>precio_reno_porta!A87</f>
        <v>Corriente</v>
      </c>
      <c r="C804" t="str">
        <f>precio_reno_porta!B87</f>
        <v>5G</v>
      </c>
      <c r="D804" t="str">
        <f>precio_reno_porta!C87</f>
        <v>SAMSUNG</v>
      </c>
      <c r="E804" t="str">
        <f>precio_reno_porta!D87</f>
        <v>SAMSUNG GALAXY Z FLIP 7 FE 128GB 5G</v>
      </c>
      <c r="F804" s="68">
        <f>precio_reno_porta!E87</f>
        <v>3929</v>
      </c>
      <c r="G804" t="str">
        <f>precio_reno_porta!F87</f>
        <v>Android</v>
      </c>
      <c r="H804" t="s">
        <v>187</v>
      </c>
      <c r="I804" s="68" t="s">
        <v>196</v>
      </c>
      <c r="J804" s="68">
        <f>precio_reno_porta!J87</f>
        <v>3559</v>
      </c>
    </row>
    <row r="805" spans="1:10" x14ac:dyDescent="0.3">
      <c r="A805" t="str">
        <f t="shared" si="12"/>
        <v>SAMSUNG GALAXY Z FOLD 5 256GBMax Negocios + 55.90CONTADO</v>
      </c>
      <c r="B805" t="str">
        <f>precio_reno_porta!A88</f>
        <v>Corriente</v>
      </c>
      <c r="C805" t="str">
        <f>precio_reno_porta!B88</f>
        <v>5G</v>
      </c>
      <c r="D805" t="str">
        <f>precio_reno_porta!C88</f>
        <v>SAMSUNG</v>
      </c>
      <c r="E805" t="str">
        <f>precio_reno_porta!D88</f>
        <v>SAMSUNG GALAXY Z FOLD 5 256GB</v>
      </c>
      <c r="F805" s="68">
        <f>precio_reno_porta!E88</f>
        <v>9299</v>
      </c>
      <c r="G805" t="str">
        <f>precio_reno_porta!F88</f>
        <v>Android</v>
      </c>
      <c r="H805" t="s">
        <v>187</v>
      </c>
      <c r="I805" s="68" t="s">
        <v>196</v>
      </c>
      <c r="J805" s="68">
        <f>precio_reno_porta!J88</f>
        <v>8419</v>
      </c>
    </row>
    <row r="806" spans="1:10" x14ac:dyDescent="0.3">
      <c r="A806" t="str">
        <f t="shared" si="12"/>
        <v>SAMSUNG GALAXY Z FOLD 7 512GB 5GMax Negocios + 55.90CONTADO</v>
      </c>
      <c r="B806" t="str">
        <f>precio_reno_porta!A89</f>
        <v>Corriente</v>
      </c>
      <c r="C806" t="str">
        <f>precio_reno_porta!B89</f>
        <v>5G</v>
      </c>
      <c r="D806" t="str">
        <f>precio_reno_porta!C89</f>
        <v>SAMSUNG</v>
      </c>
      <c r="E806" t="str">
        <f>precio_reno_porta!D89</f>
        <v>SAMSUNG GALAXY Z FOLD 7 512GB 5G</v>
      </c>
      <c r="F806" s="68">
        <f>precio_reno_porta!E89</f>
        <v>9739</v>
      </c>
      <c r="G806" t="str">
        <f>precio_reno_porta!F89</f>
        <v>Android</v>
      </c>
      <c r="H806" t="s">
        <v>187</v>
      </c>
      <c r="I806" s="68" t="s">
        <v>196</v>
      </c>
      <c r="J806" s="68">
        <f>precio_reno_porta!J89</f>
        <v>8819</v>
      </c>
    </row>
    <row r="807" spans="1:10" x14ac:dyDescent="0.3">
      <c r="A807" t="str">
        <f t="shared" si="12"/>
        <v>VIVO V60 LITE 256GB 5GMax Negocios + 55.90CONTADO</v>
      </c>
      <c r="B807" t="str">
        <f>precio_reno_porta!A90</f>
        <v>Corriente</v>
      </c>
      <c r="C807" t="str">
        <f>precio_reno_porta!B90</f>
        <v>5G</v>
      </c>
      <c r="D807" t="str">
        <f>precio_reno_porta!C90</f>
        <v>VIVO</v>
      </c>
      <c r="E807" t="str">
        <f>precio_reno_porta!D90</f>
        <v>VIVO V60 LITE 256GB 5G</v>
      </c>
      <c r="F807" s="68">
        <f>precio_reno_porta!E90</f>
        <v>1729</v>
      </c>
      <c r="G807" t="str">
        <f>precio_reno_porta!F90</f>
        <v>Android</v>
      </c>
      <c r="H807" t="s">
        <v>187</v>
      </c>
      <c r="I807" s="68" t="s">
        <v>196</v>
      </c>
      <c r="J807" s="68">
        <f>precio_reno_porta!J90</f>
        <v>1559</v>
      </c>
    </row>
    <row r="808" spans="1:10" x14ac:dyDescent="0.3">
      <c r="A808" t="str">
        <f t="shared" si="12"/>
        <v>VIVO V70 512GB 5GMax Negocios + 55.90CONTADO</v>
      </c>
      <c r="B808" t="str">
        <f>precio_reno_porta!A91</f>
        <v>Corriente</v>
      </c>
      <c r="C808" t="str">
        <f>precio_reno_porta!B91</f>
        <v>5G</v>
      </c>
      <c r="D808" t="str">
        <f>precio_reno_porta!C91</f>
        <v>VIVO</v>
      </c>
      <c r="E808" t="str">
        <f>precio_reno_porta!D91</f>
        <v>VIVO V70 512GB 5G</v>
      </c>
      <c r="F808" s="68">
        <f>precio_reno_porta!E91</f>
        <v>3069</v>
      </c>
      <c r="G808" t="str">
        <f>precio_reno_porta!F91</f>
        <v>Android</v>
      </c>
      <c r="H808" t="s">
        <v>187</v>
      </c>
      <c r="I808" s="68" t="s">
        <v>196</v>
      </c>
      <c r="J808" s="68">
        <f>precio_reno_porta!J91</f>
        <v>2779</v>
      </c>
    </row>
    <row r="809" spans="1:10" x14ac:dyDescent="0.3">
      <c r="A809" t="str">
        <f t="shared" si="12"/>
        <v>VIVO V70FE 256GB 5GMax Negocios + 55.90CONTADO</v>
      </c>
      <c r="B809" t="str">
        <f>precio_reno_porta!A92</f>
        <v>Corriente</v>
      </c>
      <c r="C809" t="str">
        <f>precio_reno_porta!B92</f>
        <v>5G</v>
      </c>
      <c r="D809" t="str">
        <f>precio_reno_porta!C92</f>
        <v>VIVO</v>
      </c>
      <c r="E809" t="str">
        <f>precio_reno_porta!D92</f>
        <v>VIVO V70FE 256GB 5G</v>
      </c>
      <c r="F809" s="68">
        <f>precio_reno_porta!E92</f>
        <v>2609</v>
      </c>
      <c r="G809" t="str">
        <f>precio_reno_porta!F92</f>
        <v>Android</v>
      </c>
      <c r="H809" t="s">
        <v>187</v>
      </c>
      <c r="I809" s="68" t="s">
        <v>196</v>
      </c>
      <c r="J809" s="68">
        <f>precio_reno_porta!J92</f>
        <v>2359</v>
      </c>
    </row>
    <row r="810" spans="1:10" x14ac:dyDescent="0.3">
      <c r="A810" t="str">
        <f t="shared" si="12"/>
        <v>VIVO X300 PRO 512GB 5GMax Negocios + 55.90CONTADO</v>
      </c>
      <c r="B810" t="str">
        <f>precio_reno_porta!A93</f>
        <v>Corriente</v>
      </c>
      <c r="C810" t="str">
        <f>precio_reno_porta!B93</f>
        <v>5G</v>
      </c>
      <c r="D810" t="str">
        <f>precio_reno_porta!C93</f>
        <v>VIVO</v>
      </c>
      <c r="E810" t="str">
        <f>precio_reno_porta!D93</f>
        <v>VIVO X300 PRO 512GB 5G</v>
      </c>
      <c r="F810" s="68">
        <f>precio_reno_porta!E93</f>
        <v>6219</v>
      </c>
      <c r="G810" t="str">
        <f>precio_reno_porta!F93</f>
        <v>Android</v>
      </c>
      <c r="H810" t="s">
        <v>187</v>
      </c>
      <c r="I810" s="68" t="s">
        <v>196</v>
      </c>
      <c r="J810" s="68">
        <f>precio_reno_porta!J93</f>
        <v>5629</v>
      </c>
    </row>
    <row r="811" spans="1:10" x14ac:dyDescent="0.3">
      <c r="A811" t="str">
        <f t="shared" si="12"/>
        <v>VIVO Y04 128GBMax Negocios + 55.90CONTADO</v>
      </c>
      <c r="B811" t="str">
        <f>precio_reno_porta!A94</f>
        <v>Corriente</v>
      </c>
      <c r="C811" t="str">
        <f>precio_reno_porta!B94</f>
        <v>4G</v>
      </c>
      <c r="D811" t="str">
        <f>precio_reno_porta!C94</f>
        <v>VIVO</v>
      </c>
      <c r="E811" t="str">
        <f>precio_reno_porta!D94</f>
        <v>VIVO Y04 128GB</v>
      </c>
      <c r="F811" s="68">
        <f>precio_reno_porta!E94</f>
        <v>489</v>
      </c>
      <c r="G811" t="str">
        <f>precio_reno_porta!F94</f>
        <v>Android</v>
      </c>
      <c r="H811" t="s">
        <v>187</v>
      </c>
      <c r="I811" s="68" t="s">
        <v>196</v>
      </c>
      <c r="J811" s="68">
        <f>precio_reno_porta!J94</f>
        <v>439</v>
      </c>
    </row>
    <row r="812" spans="1:10" x14ac:dyDescent="0.3">
      <c r="A812" t="str">
        <f t="shared" si="12"/>
        <v>VIVO Y11 128GB 5GMax Negocios + 55.90CONTADO</v>
      </c>
      <c r="B812" t="str">
        <f>precio_reno_porta!A95</f>
        <v>Corriente</v>
      </c>
      <c r="C812" t="str">
        <f>precio_reno_porta!B95</f>
        <v>5G</v>
      </c>
      <c r="D812" t="str">
        <f>precio_reno_porta!C95</f>
        <v>VIVO</v>
      </c>
      <c r="E812" t="str">
        <f>precio_reno_porta!D95</f>
        <v>VIVO Y11 128GB 5G</v>
      </c>
      <c r="F812" s="68">
        <f>precio_reno_porta!E95</f>
        <v>819</v>
      </c>
      <c r="G812" t="str">
        <f>precio_reno_porta!F95</f>
        <v>Android</v>
      </c>
      <c r="H812" t="s">
        <v>187</v>
      </c>
      <c r="I812" s="68" t="s">
        <v>196</v>
      </c>
      <c r="J812" s="68">
        <f>precio_reno_porta!J95</f>
        <v>739</v>
      </c>
    </row>
    <row r="813" spans="1:10" x14ac:dyDescent="0.3">
      <c r="A813" t="str">
        <f t="shared" si="12"/>
        <v>VIVO Y21 256GB 5GMax Negocios + 55.90CONTADO</v>
      </c>
      <c r="B813" t="str">
        <f>precio_reno_porta!A96</f>
        <v>Corriente</v>
      </c>
      <c r="C813" t="str">
        <f>precio_reno_porta!B96</f>
        <v>5G</v>
      </c>
      <c r="D813" t="str">
        <f>precio_reno_porta!C96</f>
        <v>VIVO</v>
      </c>
      <c r="E813" t="str">
        <f>precio_reno_porta!D96</f>
        <v>VIVO Y21 256GB 5G</v>
      </c>
      <c r="F813" s="68">
        <f>precio_reno_porta!E96</f>
        <v>1029</v>
      </c>
      <c r="G813" t="str">
        <f>precio_reno_porta!F96</f>
        <v>Android</v>
      </c>
      <c r="H813" t="s">
        <v>187</v>
      </c>
      <c r="I813" s="68" t="s">
        <v>196</v>
      </c>
      <c r="J813" s="68">
        <f>precio_reno_porta!J96</f>
        <v>939</v>
      </c>
    </row>
    <row r="814" spans="1:10" x14ac:dyDescent="0.3">
      <c r="A814" t="str">
        <f t="shared" si="12"/>
        <v>VIVO Y21D 256GBMax Negocios + 55.90CONTADO</v>
      </c>
      <c r="B814" t="str">
        <f>precio_reno_porta!A97</f>
        <v>Corriente</v>
      </c>
      <c r="C814" t="str">
        <f>precio_reno_porta!B97</f>
        <v>4G</v>
      </c>
      <c r="D814" t="str">
        <f>precio_reno_porta!C97</f>
        <v>VIVO</v>
      </c>
      <c r="E814" t="str">
        <f>precio_reno_porta!D97</f>
        <v>VIVO Y21D 256GB</v>
      </c>
      <c r="F814" s="68">
        <f>precio_reno_porta!E97</f>
        <v>849</v>
      </c>
      <c r="G814" t="str">
        <f>precio_reno_porta!F97</f>
        <v>Android</v>
      </c>
      <c r="H814" t="s">
        <v>187</v>
      </c>
      <c r="I814" s="68" t="s">
        <v>196</v>
      </c>
      <c r="J814" s="68">
        <f>precio_reno_porta!J97</f>
        <v>769</v>
      </c>
    </row>
    <row r="815" spans="1:10" x14ac:dyDescent="0.3">
      <c r="A815" t="str">
        <f t="shared" si="12"/>
        <v>VIVO Y31 256GB 5GMax Negocios + 55.90CONTADO</v>
      </c>
      <c r="B815" t="str">
        <f>precio_reno_porta!A98</f>
        <v>Corriente</v>
      </c>
      <c r="C815" t="str">
        <f>precio_reno_porta!B98</f>
        <v>5G</v>
      </c>
      <c r="D815" t="str">
        <f>precio_reno_porta!C98</f>
        <v>VIVO</v>
      </c>
      <c r="E815" t="str">
        <f>precio_reno_porta!D98</f>
        <v>VIVO Y31 256GB 5G</v>
      </c>
      <c r="F815" s="68">
        <f>precio_reno_porta!E98</f>
        <v>1309</v>
      </c>
      <c r="G815" t="str">
        <f>precio_reno_porta!F98</f>
        <v>Android</v>
      </c>
      <c r="H815" t="s">
        <v>187</v>
      </c>
      <c r="I815" s="68" t="s">
        <v>196</v>
      </c>
      <c r="J815" s="68">
        <f>precio_reno_porta!J98</f>
        <v>1189</v>
      </c>
    </row>
    <row r="816" spans="1:10" x14ac:dyDescent="0.3">
      <c r="A816" t="str">
        <f t="shared" si="12"/>
        <v>VIVO Y31 256GB 5G NEWMax Negocios + 55.90CONTADO</v>
      </c>
      <c r="B816" t="str">
        <f>precio_reno_porta!A99</f>
        <v>Corriente</v>
      </c>
      <c r="C816" t="str">
        <f>precio_reno_porta!B99</f>
        <v>5G</v>
      </c>
      <c r="D816" t="str">
        <f>precio_reno_porta!C99</f>
        <v>VIVO</v>
      </c>
      <c r="E816" t="str">
        <f>precio_reno_porta!D99</f>
        <v>VIVO Y31 256GB 5G NEW</v>
      </c>
      <c r="F816" s="68">
        <f>precio_reno_porta!E99</f>
        <v>1289</v>
      </c>
      <c r="G816" t="str">
        <f>precio_reno_porta!F99</f>
        <v>Android</v>
      </c>
      <c r="H816" t="s">
        <v>187</v>
      </c>
      <c r="I816" s="68" t="s">
        <v>196</v>
      </c>
      <c r="J816" s="68">
        <f>precio_reno_porta!J99</f>
        <v>1169</v>
      </c>
    </row>
    <row r="817" spans="1:10" x14ac:dyDescent="0.3">
      <c r="A817" t="str">
        <f t="shared" si="12"/>
        <v>XIAOMI 14T 512GB 5GMax Negocios + 55.90CONTADO</v>
      </c>
      <c r="B817" t="str">
        <f>precio_reno_porta!A100</f>
        <v>Corriente</v>
      </c>
      <c r="C817" t="str">
        <f>precio_reno_porta!B100</f>
        <v>5G</v>
      </c>
      <c r="D817" t="str">
        <f>precio_reno_porta!C100</f>
        <v>XIAOMI</v>
      </c>
      <c r="E817" t="str">
        <f>precio_reno_porta!D100</f>
        <v>XIAOMI 14T 512GB 5G</v>
      </c>
      <c r="F817" s="68">
        <f>precio_reno_porta!E100</f>
        <v>2659</v>
      </c>
      <c r="G817" t="str">
        <f>precio_reno_porta!F100</f>
        <v>Android</v>
      </c>
      <c r="H817" t="s">
        <v>187</v>
      </c>
      <c r="I817" s="68" t="s">
        <v>196</v>
      </c>
      <c r="J817" s="68">
        <f>precio_reno_porta!J100</f>
        <v>2399</v>
      </c>
    </row>
    <row r="818" spans="1:10" x14ac:dyDescent="0.3">
      <c r="A818" t="str">
        <f t="shared" si="12"/>
        <v>XIAOMI 15T 512GB 5GMax Negocios + 55.90CONTADO</v>
      </c>
      <c r="B818" t="str">
        <f>precio_reno_porta!A101</f>
        <v>Corriente</v>
      </c>
      <c r="C818" t="str">
        <f>precio_reno_porta!B101</f>
        <v>5G</v>
      </c>
      <c r="D818" t="str">
        <f>precio_reno_porta!C101</f>
        <v>XIAOMI</v>
      </c>
      <c r="E818" t="str">
        <f>precio_reno_porta!D101</f>
        <v>XIAOMI 15T 512GB 5G</v>
      </c>
      <c r="F818" s="68">
        <f>precio_reno_porta!E101</f>
        <v>2569</v>
      </c>
      <c r="G818" t="str">
        <f>precio_reno_porta!F101</f>
        <v>Android</v>
      </c>
      <c r="H818" t="s">
        <v>187</v>
      </c>
      <c r="I818" s="68" t="s">
        <v>196</v>
      </c>
      <c r="J818" s="68">
        <f>precio_reno_porta!J101</f>
        <v>2329</v>
      </c>
    </row>
    <row r="819" spans="1:10" x14ac:dyDescent="0.3">
      <c r="A819" t="str">
        <f t="shared" si="12"/>
        <v>XIAOMI 15T PRO 512GB 5GMax Negocios + 55.90CONTADO</v>
      </c>
      <c r="B819" t="str">
        <f>precio_reno_porta!A102</f>
        <v>Corriente</v>
      </c>
      <c r="C819" t="str">
        <f>precio_reno_porta!B102</f>
        <v>5G</v>
      </c>
      <c r="D819" t="str">
        <f>precio_reno_porta!C102</f>
        <v>XIAOMI</v>
      </c>
      <c r="E819" t="str">
        <f>precio_reno_porta!D102</f>
        <v>XIAOMI 15T PRO 512GB 5G</v>
      </c>
      <c r="F819" s="68">
        <f>precio_reno_porta!E102</f>
        <v>3619</v>
      </c>
      <c r="G819" t="str">
        <f>precio_reno_porta!F102</f>
        <v>Android</v>
      </c>
      <c r="H819" t="s">
        <v>187</v>
      </c>
      <c r="I819" s="68" t="s">
        <v>196</v>
      </c>
      <c r="J819" s="68">
        <f>precio_reno_porta!J102</f>
        <v>3279</v>
      </c>
    </row>
    <row r="820" spans="1:10" x14ac:dyDescent="0.3">
      <c r="A820" t="str">
        <f t="shared" si="12"/>
        <v>XIAOMI 17 ULTRA 512GB 5GMax Negocios + 55.90CONTADO</v>
      </c>
      <c r="B820" t="str">
        <f>precio_reno_porta!A103</f>
        <v>Corriente</v>
      </c>
      <c r="C820" t="str">
        <f>precio_reno_porta!B103</f>
        <v>5G</v>
      </c>
      <c r="D820" t="str">
        <f>precio_reno_porta!C103</f>
        <v>XIAOMI</v>
      </c>
      <c r="E820" t="str">
        <f>precio_reno_porta!D103</f>
        <v>XIAOMI 17 ULTRA 512GB 5G</v>
      </c>
      <c r="F820" s="68">
        <f>precio_reno_porta!E103</f>
        <v>6169</v>
      </c>
      <c r="G820" t="str">
        <f>precio_reno_porta!F103</f>
        <v>Android</v>
      </c>
      <c r="H820" t="s">
        <v>187</v>
      </c>
      <c r="I820" s="68" t="s">
        <v>196</v>
      </c>
      <c r="J820" s="68">
        <f>precio_reno_porta!J103</f>
        <v>5589</v>
      </c>
    </row>
    <row r="821" spans="1:10" x14ac:dyDescent="0.3">
      <c r="A821" t="str">
        <f t="shared" si="12"/>
        <v>XIAOMI 17T 512GB 5GMax Negocios + 55.90CONTADO</v>
      </c>
      <c r="B821" t="str">
        <f>precio_reno_porta!A104</f>
        <v>Corriente</v>
      </c>
      <c r="C821" t="str">
        <f>precio_reno_porta!B104</f>
        <v>5G</v>
      </c>
      <c r="D821" t="str">
        <f>precio_reno_porta!C104</f>
        <v>XIAOMI</v>
      </c>
      <c r="E821" t="str">
        <f>precio_reno_porta!D104</f>
        <v>XIAOMI 17T 512GB 5G</v>
      </c>
      <c r="F821" s="68">
        <f>precio_reno_porta!E104</f>
        <v>3089</v>
      </c>
      <c r="G821" t="str">
        <f>precio_reno_porta!F104</f>
        <v>Android</v>
      </c>
      <c r="H821" t="s">
        <v>187</v>
      </c>
      <c r="I821" s="68" t="s">
        <v>196</v>
      </c>
      <c r="J821" s="68">
        <f>precio_reno_porta!J104</f>
        <v>2799</v>
      </c>
    </row>
    <row r="822" spans="1:10" x14ac:dyDescent="0.3">
      <c r="A822" t="str">
        <f t="shared" si="12"/>
        <v>XIAOMI 17T PRO 512GB 5GMax Negocios + 55.90CONTADO</v>
      </c>
      <c r="B822" t="str">
        <f>precio_reno_porta!A105</f>
        <v>Corriente</v>
      </c>
      <c r="C822" t="str">
        <f>precio_reno_porta!B105</f>
        <v>5G</v>
      </c>
      <c r="D822" t="str">
        <f>precio_reno_porta!C105</f>
        <v>XIAOMI</v>
      </c>
      <c r="E822" t="str">
        <f>precio_reno_porta!D105</f>
        <v>XIAOMI 17T PRO 512GB 5G</v>
      </c>
      <c r="F822" s="68">
        <f>precio_reno_porta!E105</f>
        <v>3929</v>
      </c>
      <c r="G822" t="str">
        <f>precio_reno_porta!F105</f>
        <v>Android</v>
      </c>
      <c r="H822" t="s">
        <v>187</v>
      </c>
      <c r="I822" s="68" t="s">
        <v>196</v>
      </c>
      <c r="J822" s="68">
        <f>precio_reno_porta!J105</f>
        <v>3559</v>
      </c>
    </row>
    <row r="823" spans="1:10" x14ac:dyDescent="0.3">
      <c r="A823" t="str">
        <f t="shared" si="12"/>
        <v>XIAOMI REDMI 15 256GBMax Negocios + 55.90CONTADO</v>
      </c>
      <c r="B823" t="str">
        <f>precio_reno_porta!A106</f>
        <v>Corriente</v>
      </c>
      <c r="C823" t="str">
        <f>precio_reno_porta!B106</f>
        <v>4G</v>
      </c>
      <c r="D823" t="str">
        <f>precio_reno_porta!C106</f>
        <v>XIAOMI</v>
      </c>
      <c r="E823" t="str">
        <f>precio_reno_porta!D106</f>
        <v>XIAOMI REDMI 15 256GB</v>
      </c>
      <c r="F823" s="68">
        <f>precio_reno_porta!E106</f>
        <v>939</v>
      </c>
      <c r="G823" t="str">
        <f>precio_reno_porta!F106</f>
        <v>Android</v>
      </c>
      <c r="H823" t="s">
        <v>187</v>
      </c>
      <c r="I823" s="68" t="s">
        <v>196</v>
      </c>
      <c r="J823" s="68">
        <f>precio_reno_porta!J106</f>
        <v>849</v>
      </c>
    </row>
    <row r="824" spans="1:10" x14ac:dyDescent="0.3">
      <c r="A824" t="str">
        <f t="shared" si="12"/>
        <v>XIAOMI REDMI 15C 256GBMax Negocios + 55.90CONTADO</v>
      </c>
      <c r="B824" t="str">
        <f>precio_reno_porta!A107</f>
        <v>Corriente</v>
      </c>
      <c r="C824" t="str">
        <f>precio_reno_porta!B107</f>
        <v>4G</v>
      </c>
      <c r="D824" t="str">
        <f>precio_reno_porta!C107</f>
        <v>XIAOMI</v>
      </c>
      <c r="E824" t="str">
        <f>precio_reno_porta!D107</f>
        <v>XIAOMI REDMI 15C 256GB</v>
      </c>
      <c r="F824" s="68">
        <f>precio_reno_porta!E107</f>
        <v>709</v>
      </c>
      <c r="G824" t="str">
        <f>precio_reno_porta!F107</f>
        <v>Android</v>
      </c>
      <c r="H824" t="s">
        <v>187</v>
      </c>
      <c r="I824" s="68" t="s">
        <v>196</v>
      </c>
      <c r="J824" s="68">
        <f>precio_reno_porta!J107</f>
        <v>639</v>
      </c>
    </row>
    <row r="825" spans="1:10" x14ac:dyDescent="0.3">
      <c r="A825" t="str">
        <f t="shared" si="12"/>
        <v>XIAOMI REDMI A5 128GBMax Negocios + 55.90CONTADO</v>
      </c>
      <c r="B825" t="str">
        <f>precio_reno_porta!A108</f>
        <v>Corriente</v>
      </c>
      <c r="C825" t="str">
        <f>precio_reno_porta!B108</f>
        <v>4G</v>
      </c>
      <c r="D825" t="str">
        <f>precio_reno_porta!C108</f>
        <v>XIAOMI</v>
      </c>
      <c r="E825" t="str">
        <f>precio_reno_porta!D108</f>
        <v>XIAOMI REDMI A5 128GB</v>
      </c>
      <c r="F825" s="68">
        <f>precio_reno_porta!E108</f>
        <v>379</v>
      </c>
      <c r="G825" t="str">
        <f>precio_reno_porta!F108</f>
        <v>Android</v>
      </c>
      <c r="H825" t="s">
        <v>187</v>
      </c>
      <c r="I825" s="68" t="s">
        <v>196</v>
      </c>
      <c r="J825" s="68">
        <f>precio_reno_porta!J108</f>
        <v>339</v>
      </c>
    </row>
    <row r="826" spans="1:10" x14ac:dyDescent="0.3">
      <c r="A826" t="str">
        <f t="shared" si="12"/>
        <v>XIAOMI REDMI A7 PRO 128GBMax Negocios + 55.90CONTADO</v>
      </c>
      <c r="B826" t="str">
        <f>precio_reno_porta!A109</f>
        <v>Corriente</v>
      </c>
      <c r="C826" t="str">
        <f>precio_reno_porta!B109</f>
        <v>4G</v>
      </c>
      <c r="D826" t="str">
        <f>precio_reno_porta!C109</f>
        <v>XIAOMI</v>
      </c>
      <c r="E826" t="str">
        <f>precio_reno_porta!D109</f>
        <v>XIAOMI REDMI A7 PRO 128GB</v>
      </c>
      <c r="F826" s="68">
        <f>precio_reno_porta!E109</f>
        <v>489</v>
      </c>
      <c r="G826" t="str">
        <f>precio_reno_porta!F109</f>
        <v>Android</v>
      </c>
      <c r="H826" t="s">
        <v>187</v>
      </c>
      <c r="I826" s="68" t="s">
        <v>196</v>
      </c>
      <c r="J826" s="68">
        <f>precio_reno_porta!J109</f>
        <v>439</v>
      </c>
    </row>
    <row r="827" spans="1:10" x14ac:dyDescent="0.3">
      <c r="A827" t="str">
        <f t="shared" si="12"/>
        <v>XIAOMI REDMI NOTE 10 PRO 128GB SEMax Negocios + 55.90CONTADO</v>
      </c>
      <c r="B827" t="str">
        <f>precio_reno_porta!A110</f>
        <v>Corriente</v>
      </c>
      <c r="C827" t="str">
        <f>precio_reno_porta!B110</f>
        <v>4.5G</v>
      </c>
      <c r="D827" t="str">
        <f>precio_reno_porta!C110</f>
        <v>XIAOMI</v>
      </c>
      <c r="E827" t="str">
        <f>precio_reno_porta!D110</f>
        <v>XIAOMI REDMI NOTE 10 PRO 128GB SE</v>
      </c>
      <c r="F827" s="68">
        <f>precio_reno_porta!E110</f>
        <v>1369</v>
      </c>
      <c r="G827" t="str">
        <f>precio_reno_porta!F110</f>
        <v>Android</v>
      </c>
      <c r="H827" t="s">
        <v>187</v>
      </c>
      <c r="I827" s="68" t="s">
        <v>196</v>
      </c>
      <c r="J827" s="68">
        <f>precio_reno_porta!J110</f>
        <v>1239</v>
      </c>
    </row>
    <row r="828" spans="1:10" x14ac:dyDescent="0.3">
      <c r="A828" t="str">
        <f t="shared" si="12"/>
        <v>XIAOMI REDMI NOTE 12 PRO PLUS 256GB 5GMax Negocios + 55.90CONTADO</v>
      </c>
      <c r="B828" t="str">
        <f>precio_reno_porta!A111</f>
        <v>Corriente</v>
      </c>
      <c r="C828" t="str">
        <f>precio_reno_porta!B111</f>
        <v>5G</v>
      </c>
      <c r="D828" t="str">
        <f>precio_reno_porta!C111</f>
        <v>XIAOMI</v>
      </c>
      <c r="E828" t="str">
        <f>precio_reno_porta!D111</f>
        <v>XIAOMI REDMI NOTE 12 PRO PLUS 256GB 5G</v>
      </c>
      <c r="F828" s="68">
        <f>precio_reno_porta!E111</f>
        <v>2039</v>
      </c>
      <c r="G828" t="str">
        <f>precio_reno_porta!F111</f>
        <v>Android</v>
      </c>
      <c r="H828" t="s">
        <v>187</v>
      </c>
      <c r="I828" s="68" t="s">
        <v>196</v>
      </c>
      <c r="J828" s="68">
        <f>precio_reno_porta!J111</f>
        <v>1849</v>
      </c>
    </row>
    <row r="829" spans="1:10" x14ac:dyDescent="0.3">
      <c r="A829" t="str">
        <f t="shared" si="12"/>
        <v>XIAOMI REDMI NOTE 15 256GB 5GMax Negocios + 55.90CONTADO</v>
      </c>
      <c r="B829" t="str">
        <f>precio_reno_porta!A112</f>
        <v>Corriente</v>
      </c>
      <c r="C829" t="str">
        <f>precio_reno_porta!B112</f>
        <v>5G</v>
      </c>
      <c r="D829" t="str">
        <f>precio_reno_porta!C112</f>
        <v>XIAOMI</v>
      </c>
      <c r="E829" t="str">
        <f>precio_reno_porta!D112</f>
        <v>XIAOMI REDMI NOTE 15 256GB 5G</v>
      </c>
      <c r="F829" s="68">
        <f>precio_reno_porta!E112</f>
        <v>1109</v>
      </c>
      <c r="G829" t="str">
        <f>precio_reno_porta!F112</f>
        <v>Android</v>
      </c>
      <c r="H829" t="s">
        <v>187</v>
      </c>
      <c r="I829" s="68" t="s">
        <v>196</v>
      </c>
      <c r="J829" s="68">
        <f>precio_reno_porta!J112</f>
        <v>999</v>
      </c>
    </row>
    <row r="830" spans="1:10" x14ac:dyDescent="0.3">
      <c r="A830" t="str">
        <f t="shared" si="12"/>
        <v>XIAOMI REDMI NOTE 15 PRO 512GB 5GMax Negocios + 55.90CONTADO</v>
      </c>
      <c r="B830" t="str">
        <f>precio_reno_porta!A113</f>
        <v>Corriente</v>
      </c>
      <c r="C830" t="str">
        <f>precio_reno_porta!B113</f>
        <v>5G</v>
      </c>
      <c r="D830" t="str">
        <f>precio_reno_porta!C113</f>
        <v>XIAOMI</v>
      </c>
      <c r="E830" t="str">
        <f>precio_reno_porta!D113</f>
        <v>XIAOMI REDMI NOTE 15 PRO 512GB 5G</v>
      </c>
      <c r="F830" s="68">
        <f>precio_reno_porta!E113</f>
        <v>1659</v>
      </c>
      <c r="G830" t="str">
        <f>precio_reno_porta!F113</f>
        <v>Android</v>
      </c>
      <c r="H830" t="s">
        <v>187</v>
      </c>
      <c r="I830" s="68" t="s">
        <v>196</v>
      </c>
      <c r="J830" s="68">
        <f>precio_reno_porta!J113</f>
        <v>1499</v>
      </c>
    </row>
    <row r="831" spans="1:10" x14ac:dyDescent="0.3">
      <c r="A831" t="str">
        <f t="shared" si="12"/>
        <v>XIAOMI REDMI NOTE 15 PRO PLUS 512GB 5GMax Negocios + 55.90CONTADO</v>
      </c>
      <c r="B831" t="str">
        <f>precio_reno_porta!A114</f>
        <v>Corriente</v>
      </c>
      <c r="C831" t="str">
        <f>precio_reno_porta!B114</f>
        <v>5G</v>
      </c>
      <c r="D831" t="str">
        <f>precio_reno_porta!C114</f>
        <v>XIAOMI</v>
      </c>
      <c r="E831" t="str">
        <f>precio_reno_porta!D114</f>
        <v>XIAOMI REDMI NOTE 15 PRO PLUS 512GB 5G</v>
      </c>
      <c r="F831" s="68">
        <f>precio_reno_porta!E114</f>
        <v>1879</v>
      </c>
      <c r="G831" t="str">
        <f>precio_reno_porta!F114</f>
        <v>Android</v>
      </c>
      <c r="H831" t="s">
        <v>187</v>
      </c>
      <c r="I831" s="68" t="s">
        <v>196</v>
      </c>
      <c r="J831" s="68">
        <f>precio_reno_porta!J114</f>
        <v>1699</v>
      </c>
    </row>
    <row r="832" spans="1:10" x14ac:dyDescent="0.3">
      <c r="A832" t="str">
        <f t="shared" si="12"/>
        <v>ZTE BLADE A36 64GBMax Negocios + 55.90CONTADO</v>
      </c>
      <c r="B832" t="str">
        <f>precio_reno_porta!A115</f>
        <v>Corriente</v>
      </c>
      <c r="C832" t="str">
        <f>precio_reno_porta!B115</f>
        <v>4G</v>
      </c>
      <c r="D832" t="str">
        <f>precio_reno_porta!C115</f>
        <v>ZTE</v>
      </c>
      <c r="E832" t="str">
        <f>precio_reno_porta!D115</f>
        <v>ZTE BLADE A36 64GB</v>
      </c>
      <c r="F832" s="68">
        <f>precio_reno_porta!E115</f>
        <v>439</v>
      </c>
      <c r="G832" t="str">
        <f>precio_reno_porta!F115</f>
        <v>Android</v>
      </c>
      <c r="H832" t="s">
        <v>187</v>
      </c>
      <c r="I832" s="68" t="s">
        <v>196</v>
      </c>
      <c r="J832" s="68">
        <f>precio_reno_porta!J115</f>
        <v>399</v>
      </c>
    </row>
    <row r="833" spans="1:10" x14ac:dyDescent="0.3">
      <c r="A833" t="str">
        <f t="shared" si="12"/>
        <v>ZTE BLADE A56 PRO 128GBMax Negocios + 55.90CONTADO</v>
      </c>
      <c r="B833" t="str">
        <f>precio_reno_porta!A116</f>
        <v>Corriente</v>
      </c>
      <c r="C833" t="str">
        <f>precio_reno_porta!B116</f>
        <v>4G</v>
      </c>
      <c r="D833" t="str">
        <f>precio_reno_porta!C116</f>
        <v>ZTE</v>
      </c>
      <c r="E833" t="str">
        <f>precio_reno_porta!D116</f>
        <v>ZTE BLADE A56 PRO 128GB</v>
      </c>
      <c r="F833" s="68">
        <f>precio_reno_porta!E116</f>
        <v>439</v>
      </c>
      <c r="G833" t="str">
        <f>precio_reno_porta!F116</f>
        <v>Android</v>
      </c>
      <c r="H833" t="s">
        <v>187</v>
      </c>
      <c r="I833" s="68" t="s">
        <v>196</v>
      </c>
      <c r="J833" s="68">
        <f>precio_reno_porta!J116</f>
        <v>399</v>
      </c>
    </row>
    <row r="834" spans="1:10" x14ac:dyDescent="0.3">
      <c r="A834" t="str">
        <f t="shared" si="12"/>
        <v>ZTE BLADE A57 PRO 128GBMax Negocios + 55.90CONTADO</v>
      </c>
      <c r="B834" t="str">
        <f>precio_reno_porta!A117</f>
        <v>Corriente</v>
      </c>
      <c r="C834" t="str">
        <f>precio_reno_porta!B117</f>
        <v>4G</v>
      </c>
      <c r="D834" t="str">
        <f>precio_reno_porta!C117</f>
        <v>ZTE</v>
      </c>
      <c r="E834" t="str">
        <f>precio_reno_porta!D117</f>
        <v>ZTE BLADE A57 PRO 128GB</v>
      </c>
      <c r="F834" s="68">
        <f>precio_reno_porta!E117</f>
        <v>559</v>
      </c>
      <c r="G834" t="str">
        <f>precio_reno_porta!F117</f>
        <v>Android</v>
      </c>
      <c r="H834" t="s">
        <v>187</v>
      </c>
      <c r="I834" s="68" t="s">
        <v>196</v>
      </c>
      <c r="J834" s="68">
        <f>precio_reno_porta!J117</f>
        <v>499</v>
      </c>
    </row>
    <row r="835" spans="1:10" x14ac:dyDescent="0.3">
      <c r="A835" t="str">
        <f t="shared" ref="A835:A898" si="13">CONCATENATE(E835,I835,H835)</f>
        <v>ZTE BLADE A76 256GB 5GMax Negocios + 55.90CONTADO</v>
      </c>
      <c r="B835" t="str">
        <f>precio_reno_porta!A118</f>
        <v>Corriente</v>
      </c>
      <c r="C835" t="str">
        <f>precio_reno_porta!B118</f>
        <v>5G</v>
      </c>
      <c r="D835" t="str">
        <f>precio_reno_porta!C118</f>
        <v>ZTE</v>
      </c>
      <c r="E835" t="str">
        <f>precio_reno_porta!D118</f>
        <v>ZTE BLADE A76 256GB 5G</v>
      </c>
      <c r="F835" s="68">
        <f>precio_reno_porta!E118</f>
        <v>709</v>
      </c>
      <c r="G835" t="str">
        <f>precio_reno_porta!F118</f>
        <v>Android</v>
      </c>
      <c r="H835" t="s">
        <v>187</v>
      </c>
      <c r="I835" s="68" t="s">
        <v>196</v>
      </c>
      <c r="J835" s="68">
        <f>precio_reno_porta!J118</f>
        <v>639</v>
      </c>
    </row>
    <row r="836" spans="1:10" x14ac:dyDescent="0.3">
      <c r="A836" t="str">
        <f t="shared" si="13"/>
        <v>ZTE BLADE V70 MAX 256GBMax Negocios + 55.90CONTADO</v>
      </c>
      <c r="B836" t="str">
        <f>precio_reno_porta!A119</f>
        <v>Corriente</v>
      </c>
      <c r="C836" t="str">
        <f>precio_reno_porta!B119</f>
        <v>4G</v>
      </c>
      <c r="D836" t="str">
        <f>precio_reno_porta!C119</f>
        <v>ZTE</v>
      </c>
      <c r="E836" t="str">
        <f>precio_reno_porta!D119</f>
        <v>ZTE BLADE V70 MAX 256GB</v>
      </c>
      <c r="F836" s="68">
        <f>precio_reno_porta!E119</f>
        <v>599</v>
      </c>
      <c r="G836" t="str">
        <f>precio_reno_porta!F119</f>
        <v>Android</v>
      </c>
      <c r="H836" t="s">
        <v>187</v>
      </c>
      <c r="I836" s="68" t="s">
        <v>196</v>
      </c>
      <c r="J836" s="68">
        <f>precio_reno_porta!J119</f>
        <v>539</v>
      </c>
    </row>
    <row r="837" spans="1:10" x14ac:dyDescent="0.3">
      <c r="A837" t="str">
        <f t="shared" si="13"/>
        <v>ZTE NUBIA AIR 256GB 5GMax Negocios + 55.90CONTADO</v>
      </c>
      <c r="B837" t="str">
        <f>precio_reno_porta!A120</f>
        <v>Corriente</v>
      </c>
      <c r="C837" t="str">
        <f>precio_reno_porta!B120</f>
        <v>5G</v>
      </c>
      <c r="D837" t="str">
        <f>precio_reno_porta!C120</f>
        <v>ZTE</v>
      </c>
      <c r="E837" t="str">
        <f>precio_reno_porta!D120</f>
        <v>ZTE NUBIA AIR 256GB 5G</v>
      </c>
      <c r="F837" s="68">
        <f>precio_reno_porta!E120</f>
        <v>1069</v>
      </c>
      <c r="G837" t="str">
        <f>precio_reno_porta!F120</f>
        <v>Android</v>
      </c>
      <c r="H837" t="s">
        <v>187</v>
      </c>
      <c r="I837" s="68" t="s">
        <v>196</v>
      </c>
      <c r="J837" s="68">
        <f>precio_reno_porta!J120</f>
        <v>959</v>
      </c>
    </row>
    <row r="838" spans="1:10" x14ac:dyDescent="0.3">
      <c r="A838" t="str">
        <f t="shared" si="13"/>
        <v>ZTE NUBIA AIR 512GB 5GMax Negocios + 55.90CONTADO</v>
      </c>
      <c r="B838" t="str">
        <f>precio_reno_porta!A121</f>
        <v>Corriente</v>
      </c>
      <c r="C838" t="str">
        <f>precio_reno_porta!B121</f>
        <v>5G</v>
      </c>
      <c r="D838" t="str">
        <f>precio_reno_porta!C121</f>
        <v>ZTE</v>
      </c>
      <c r="E838" t="str">
        <f>precio_reno_porta!D121</f>
        <v>ZTE NUBIA AIR 512GB 5G</v>
      </c>
      <c r="F838" s="68">
        <f>precio_reno_porta!E121</f>
        <v>1369</v>
      </c>
      <c r="G838" t="str">
        <f>precio_reno_porta!F121</f>
        <v>Android</v>
      </c>
      <c r="H838" t="s">
        <v>187</v>
      </c>
      <c r="I838" s="68" t="s">
        <v>196</v>
      </c>
      <c r="J838" s="68">
        <f>precio_reno_porta!J121</f>
        <v>1239</v>
      </c>
    </row>
    <row r="839" spans="1:10" x14ac:dyDescent="0.3">
      <c r="A839" t="str">
        <f t="shared" si="13"/>
        <v>ZTE NUBIA NEO3 256GB 5GMax Negocios + 55.90CONTADO</v>
      </c>
      <c r="B839" t="str">
        <f>precio_reno_porta!A122</f>
        <v>Corriente</v>
      </c>
      <c r="C839" t="str">
        <f>precio_reno_porta!B122</f>
        <v>5G</v>
      </c>
      <c r="D839" t="str">
        <f>precio_reno_porta!C122</f>
        <v>ZTE</v>
      </c>
      <c r="E839" t="str">
        <f>precio_reno_porta!D122</f>
        <v>ZTE NUBIA NEO3 256GB 5G</v>
      </c>
      <c r="F839" s="68">
        <f>precio_reno_porta!E122</f>
        <v>919</v>
      </c>
      <c r="G839" t="str">
        <f>precio_reno_porta!F122</f>
        <v>Android</v>
      </c>
      <c r="H839" t="s">
        <v>187</v>
      </c>
      <c r="I839" s="68" t="s">
        <v>196</v>
      </c>
      <c r="J839" s="68">
        <f>precio_reno_porta!J122</f>
        <v>839</v>
      </c>
    </row>
    <row r="840" spans="1:10" x14ac:dyDescent="0.3">
      <c r="A840" t="str">
        <f t="shared" si="13"/>
        <v>ZTE NUBIA NEO5 256GB 5GMax Negocios + 55.90CONTADO</v>
      </c>
      <c r="B840" t="str">
        <f>precio_reno_porta!A123</f>
        <v>Corriente</v>
      </c>
      <c r="C840" t="str">
        <f>precio_reno_porta!B123</f>
        <v>5G</v>
      </c>
      <c r="D840" t="str">
        <f>precio_reno_porta!C123</f>
        <v>ZTE</v>
      </c>
      <c r="E840" t="str">
        <f>precio_reno_porta!D123</f>
        <v>ZTE NUBIA NEO5 256GB 5G</v>
      </c>
      <c r="F840" s="68">
        <f>precio_reno_porta!E123</f>
        <v>1109</v>
      </c>
      <c r="G840" t="str">
        <f>precio_reno_porta!F123</f>
        <v>Android</v>
      </c>
      <c r="H840" t="s">
        <v>187</v>
      </c>
      <c r="I840" s="68" t="s">
        <v>196</v>
      </c>
      <c r="J840" s="68">
        <f>precio_reno_porta!J123</f>
        <v>999</v>
      </c>
    </row>
    <row r="841" spans="1:10" x14ac:dyDescent="0.3">
      <c r="A841" t="str">
        <f t="shared" si="13"/>
        <v>ZTE NUBIA V80 MAX 256GBMax Negocios + 55.90CONTADO</v>
      </c>
      <c r="B841" t="str">
        <f>precio_reno_porta!A124</f>
        <v>Corriente</v>
      </c>
      <c r="C841" t="str">
        <f>precio_reno_porta!B124</f>
        <v>4G</v>
      </c>
      <c r="D841" t="str">
        <f>precio_reno_porta!C124</f>
        <v>ZTE</v>
      </c>
      <c r="E841" t="str">
        <f>precio_reno_porta!D124</f>
        <v>ZTE NUBIA V80 MAX 256GB</v>
      </c>
      <c r="F841" s="68">
        <f>precio_reno_porta!E124</f>
        <v>629</v>
      </c>
      <c r="G841" t="str">
        <f>precio_reno_porta!F124</f>
        <v>Android</v>
      </c>
      <c r="H841" t="s">
        <v>187</v>
      </c>
      <c r="I841" s="68" t="s">
        <v>196</v>
      </c>
      <c r="J841" s="68">
        <f>precio_reno_porta!J124</f>
        <v>569</v>
      </c>
    </row>
    <row r="842" spans="1:10" x14ac:dyDescent="0.3">
      <c r="A842" t="str">
        <f t="shared" si="13"/>
        <v>ZTE NUBIA V80 PRO 256GBMax Negocios + 55.90CONTADO</v>
      </c>
      <c r="B842" t="str">
        <f>precio_reno_porta!A125</f>
        <v>Corriente</v>
      </c>
      <c r="C842" t="str">
        <f>precio_reno_porta!B125</f>
        <v>4G</v>
      </c>
      <c r="D842" t="str">
        <f>precio_reno_porta!C125</f>
        <v>ZTE</v>
      </c>
      <c r="E842" t="str">
        <f>precio_reno_porta!D125</f>
        <v>ZTE NUBIA V80 PRO 256GB</v>
      </c>
      <c r="F842" s="68">
        <f>precio_reno_porta!E125</f>
        <v>659</v>
      </c>
      <c r="G842" t="str">
        <f>precio_reno_porta!F125</f>
        <v>Android</v>
      </c>
      <c r="H842" t="s">
        <v>187</v>
      </c>
      <c r="I842" s="68" t="s">
        <v>196</v>
      </c>
      <c r="J842" s="68">
        <f>precio_reno_porta!J125</f>
        <v>599</v>
      </c>
    </row>
    <row r="843" spans="1:10" x14ac:dyDescent="0.3">
      <c r="A843" t="str">
        <f t="shared" si="13"/>
        <v>0Max Negocios + 55.90CONTADO</v>
      </c>
      <c r="B843">
        <f>precio_reno_porta!A126</f>
        <v>0</v>
      </c>
      <c r="C843">
        <f>precio_reno_porta!B126</f>
        <v>0</v>
      </c>
      <c r="D843">
        <f>precio_reno_porta!C126</f>
        <v>0</v>
      </c>
      <c r="E843">
        <f>precio_reno_porta!D126</f>
        <v>0</v>
      </c>
      <c r="F843" s="68">
        <f>precio_reno_porta!E126</f>
        <v>0</v>
      </c>
      <c r="G843">
        <f>precio_reno_porta!F126</f>
        <v>0</v>
      </c>
      <c r="H843" t="s">
        <v>187</v>
      </c>
      <c r="I843" s="68" t="s">
        <v>196</v>
      </c>
      <c r="J843" s="68">
        <f>precio_reno_porta!J126</f>
        <v>0</v>
      </c>
    </row>
    <row r="844" spans="1:10" x14ac:dyDescent="0.3">
      <c r="A844" t="str">
        <f t="shared" si="13"/>
        <v>0Max Negocios + 55.90CONTADO</v>
      </c>
      <c r="B844">
        <f>precio_reno_porta!A127</f>
        <v>0</v>
      </c>
      <c r="C844">
        <f>precio_reno_porta!B127</f>
        <v>0</v>
      </c>
      <c r="D844">
        <f>precio_reno_porta!C127</f>
        <v>0</v>
      </c>
      <c r="E844">
        <f>precio_reno_porta!D127</f>
        <v>0</v>
      </c>
      <c r="F844" s="68">
        <f>precio_reno_porta!E127</f>
        <v>0</v>
      </c>
      <c r="G844">
        <f>precio_reno_porta!F127</f>
        <v>0</v>
      </c>
      <c r="H844" t="s">
        <v>187</v>
      </c>
      <c r="I844" s="68" t="s">
        <v>196</v>
      </c>
      <c r="J844" s="68">
        <f>precio_reno_porta!J127</f>
        <v>0</v>
      </c>
    </row>
    <row r="845" spans="1:10" x14ac:dyDescent="0.3">
      <c r="A845" t="str">
        <f t="shared" si="13"/>
        <v>0Max Negocios + 55.90CONTADO</v>
      </c>
      <c r="B845">
        <f>precio_reno_porta!A128</f>
        <v>0</v>
      </c>
      <c r="C845">
        <f>precio_reno_porta!B128</f>
        <v>0</v>
      </c>
      <c r="D845">
        <f>precio_reno_porta!C128</f>
        <v>0</v>
      </c>
      <c r="E845">
        <f>precio_reno_porta!D128</f>
        <v>0</v>
      </c>
      <c r="F845" s="68">
        <f>precio_reno_porta!E128</f>
        <v>0</v>
      </c>
      <c r="G845">
        <f>precio_reno_porta!F128</f>
        <v>0</v>
      </c>
      <c r="H845" t="s">
        <v>187</v>
      </c>
      <c r="I845" s="68" t="s">
        <v>196</v>
      </c>
      <c r="J845" s="68">
        <f>precio_reno_porta!J128</f>
        <v>0</v>
      </c>
    </row>
    <row r="846" spans="1:10" x14ac:dyDescent="0.3">
      <c r="A846" t="e">
        <f t="shared" si="13"/>
        <v>#REF!</v>
      </c>
      <c r="B846" t="e">
        <f>precio_reno_porta!#REF!</f>
        <v>#REF!</v>
      </c>
      <c r="C846" t="e">
        <f>precio_reno_porta!#REF!</f>
        <v>#REF!</v>
      </c>
      <c r="D846" t="e">
        <f>precio_reno_porta!#REF!</f>
        <v>#REF!</v>
      </c>
      <c r="E846" t="e">
        <f>precio_reno_porta!#REF!</f>
        <v>#REF!</v>
      </c>
      <c r="F846" s="68" t="e">
        <f>precio_reno_porta!#REF!</f>
        <v>#REF!</v>
      </c>
      <c r="G846" t="e">
        <f>precio_reno_porta!#REF!</f>
        <v>#REF!</v>
      </c>
      <c r="H846" t="s">
        <v>187</v>
      </c>
      <c r="I846" s="68" t="s">
        <v>196</v>
      </c>
      <c r="J846" s="68" t="e">
        <f>precio_reno_porta!#REF!</f>
        <v>#REF!</v>
      </c>
    </row>
    <row r="847" spans="1:10" x14ac:dyDescent="0.3">
      <c r="A847" t="e">
        <f t="shared" si="13"/>
        <v>#REF!</v>
      </c>
      <c r="B847" t="e">
        <f>precio_reno_porta!#REF!</f>
        <v>#REF!</v>
      </c>
      <c r="C847" t="e">
        <f>precio_reno_porta!#REF!</f>
        <v>#REF!</v>
      </c>
      <c r="D847" t="e">
        <f>precio_reno_porta!#REF!</f>
        <v>#REF!</v>
      </c>
      <c r="E847" t="e">
        <f>precio_reno_porta!#REF!</f>
        <v>#REF!</v>
      </c>
      <c r="F847" s="68" t="e">
        <f>precio_reno_porta!#REF!</f>
        <v>#REF!</v>
      </c>
      <c r="G847" t="e">
        <f>precio_reno_porta!#REF!</f>
        <v>#REF!</v>
      </c>
      <c r="H847" t="s">
        <v>187</v>
      </c>
      <c r="I847" s="68" t="s">
        <v>196</v>
      </c>
      <c r="J847" s="68" t="e">
        <f>precio_reno_porta!#REF!</f>
        <v>#REF!</v>
      </c>
    </row>
    <row r="848" spans="1:10" x14ac:dyDescent="0.3">
      <c r="A848" t="e">
        <f t="shared" si="13"/>
        <v>#REF!</v>
      </c>
      <c r="B848" t="e">
        <f>precio_reno_porta!#REF!</f>
        <v>#REF!</v>
      </c>
      <c r="C848" t="e">
        <f>precio_reno_porta!#REF!</f>
        <v>#REF!</v>
      </c>
      <c r="D848" t="e">
        <f>precio_reno_porta!#REF!</f>
        <v>#REF!</v>
      </c>
      <c r="E848" t="e">
        <f>precio_reno_porta!#REF!</f>
        <v>#REF!</v>
      </c>
      <c r="F848" s="68" t="e">
        <f>precio_reno_porta!#REF!</f>
        <v>#REF!</v>
      </c>
      <c r="G848" t="e">
        <f>precio_reno_porta!#REF!</f>
        <v>#REF!</v>
      </c>
      <c r="H848" t="s">
        <v>187</v>
      </c>
      <c r="I848" s="68" t="s">
        <v>196</v>
      </c>
      <c r="J848" s="68" t="e">
        <f>precio_reno_porta!#REF!</f>
        <v>#REF!</v>
      </c>
    </row>
    <row r="849" spans="1:10" x14ac:dyDescent="0.3">
      <c r="A849" t="e">
        <f t="shared" si="13"/>
        <v>#REF!</v>
      </c>
      <c r="B849" t="e">
        <f>precio_reno_porta!#REF!</f>
        <v>#REF!</v>
      </c>
      <c r="C849" t="e">
        <f>precio_reno_porta!#REF!</f>
        <v>#REF!</v>
      </c>
      <c r="D849" t="e">
        <f>precio_reno_porta!#REF!</f>
        <v>#REF!</v>
      </c>
      <c r="E849" t="e">
        <f>precio_reno_porta!#REF!</f>
        <v>#REF!</v>
      </c>
      <c r="F849" s="68" t="e">
        <f>precio_reno_porta!#REF!</f>
        <v>#REF!</v>
      </c>
      <c r="G849" t="e">
        <f>precio_reno_porta!#REF!</f>
        <v>#REF!</v>
      </c>
      <c r="H849" t="s">
        <v>187</v>
      </c>
      <c r="I849" s="68" t="s">
        <v>196</v>
      </c>
      <c r="J849" s="68" t="e">
        <f>precio_reno_porta!#REF!</f>
        <v>#REF!</v>
      </c>
    </row>
    <row r="850" spans="1:10" x14ac:dyDescent="0.3">
      <c r="A850" t="e">
        <f t="shared" si="13"/>
        <v>#REF!</v>
      </c>
      <c r="B850" t="e">
        <f>precio_reno_porta!#REF!</f>
        <v>#REF!</v>
      </c>
      <c r="C850" t="e">
        <f>precio_reno_porta!#REF!</f>
        <v>#REF!</v>
      </c>
      <c r="D850" t="e">
        <f>precio_reno_porta!#REF!</f>
        <v>#REF!</v>
      </c>
      <c r="E850" t="e">
        <f>precio_reno_porta!#REF!</f>
        <v>#REF!</v>
      </c>
      <c r="F850" s="68" t="e">
        <f>precio_reno_porta!#REF!</f>
        <v>#REF!</v>
      </c>
      <c r="G850" t="e">
        <f>precio_reno_porta!#REF!</f>
        <v>#REF!</v>
      </c>
      <c r="H850" t="s">
        <v>187</v>
      </c>
      <c r="I850" s="68" t="s">
        <v>196</v>
      </c>
      <c r="J850" s="68" t="e">
        <f>precio_reno_porta!#REF!</f>
        <v>#REF!</v>
      </c>
    </row>
    <row r="851" spans="1:10" x14ac:dyDescent="0.3">
      <c r="A851" t="e">
        <f t="shared" si="13"/>
        <v>#REF!</v>
      </c>
      <c r="B851" t="e">
        <f>precio_reno_porta!#REF!</f>
        <v>#REF!</v>
      </c>
      <c r="C851" t="e">
        <f>precio_reno_porta!#REF!</f>
        <v>#REF!</v>
      </c>
      <c r="D851" t="e">
        <f>precio_reno_porta!#REF!</f>
        <v>#REF!</v>
      </c>
      <c r="E851" t="e">
        <f>precio_reno_porta!#REF!</f>
        <v>#REF!</v>
      </c>
      <c r="F851" s="68" t="e">
        <f>precio_reno_porta!#REF!</f>
        <v>#REF!</v>
      </c>
      <c r="G851" t="e">
        <f>precio_reno_porta!#REF!</f>
        <v>#REF!</v>
      </c>
      <c r="H851" t="s">
        <v>187</v>
      </c>
      <c r="I851" s="68" t="s">
        <v>196</v>
      </c>
      <c r="J851" s="68" t="e">
        <f>precio_reno_porta!#REF!</f>
        <v>#REF!</v>
      </c>
    </row>
    <row r="852" spans="1:10" x14ac:dyDescent="0.3">
      <c r="A852" t="e">
        <f t="shared" si="13"/>
        <v>#REF!</v>
      </c>
      <c r="B852" t="e">
        <f>precio_reno_porta!#REF!</f>
        <v>#REF!</v>
      </c>
      <c r="C852" t="e">
        <f>precio_reno_porta!#REF!</f>
        <v>#REF!</v>
      </c>
      <c r="D852" t="e">
        <f>precio_reno_porta!#REF!</f>
        <v>#REF!</v>
      </c>
      <c r="E852" t="e">
        <f>precio_reno_porta!#REF!</f>
        <v>#REF!</v>
      </c>
      <c r="F852" s="68" t="e">
        <f>precio_reno_porta!#REF!</f>
        <v>#REF!</v>
      </c>
      <c r="G852" t="e">
        <f>precio_reno_porta!#REF!</f>
        <v>#REF!</v>
      </c>
      <c r="H852" t="s">
        <v>187</v>
      </c>
      <c r="I852" s="68" t="s">
        <v>196</v>
      </c>
      <c r="J852" s="68" t="e">
        <f>precio_reno_porta!#REF!</f>
        <v>#REF!</v>
      </c>
    </row>
    <row r="853" spans="1:10" x14ac:dyDescent="0.3">
      <c r="A853" t="e">
        <f t="shared" si="13"/>
        <v>#REF!</v>
      </c>
      <c r="B853" t="e">
        <f>precio_reno_porta!#REF!</f>
        <v>#REF!</v>
      </c>
      <c r="C853" t="e">
        <f>precio_reno_porta!#REF!</f>
        <v>#REF!</v>
      </c>
      <c r="D853" t="e">
        <f>precio_reno_porta!#REF!</f>
        <v>#REF!</v>
      </c>
      <c r="E853" t="e">
        <f>precio_reno_porta!#REF!</f>
        <v>#REF!</v>
      </c>
      <c r="F853" s="68" t="e">
        <f>precio_reno_porta!#REF!</f>
        <v>#REF!</v>
      </c>
      <c r="G853" t="e">
        <f>precio_reno_porta!#REF!</f>
        <v>#REF!</v>
      </c>
      <c r="H853" t="s">
        <v>187</v>
      </c>
      <c r="I853" s="68" t="s">
        <v>196</v>
      </c>
      <c r="J853" s="68" t="e">
        <f>precio_reno_porta!#REF!</f>
        <v>#REF!</v>
      </c>
    </row>
    <row r="854" spans="1:10" x14ac:dyDescent="0.3">
      <c r="A854" t="e">
        <f t="shared" si="13"/>
        <v>#REF!</v>
      </c>
      <c r="B854" t="e">
        <f>precio_reno_porta!#REF!</f>
        <v>#REF!</v>
      </c>
      <c r="C854" t="e">
        <f>precio_reno_porta!#REF!</f>
        <v>#REF!</v>
      </c>
      <c r="D854" t="e">
        <f>precio_reno_porta!#REF!</f>
        <v>#REF!</v>
      </c>
      <c r="E854" t="e">
        <f>precio_reno_porta!#REF!</f>
        <v>#REF!</v>
      </c>
      <c r="F854" s="68" t="e">
        <f>precio_reno_porta!#REF!</f>
        <v>#REF!</v>
      </c>
      <c r="G854" t="e">
        <f>precio_reno_porta!#REF!</f>
        <v>#REF!</v>
      </c>
      <c r="H854" t="s">
        <v>187</v>
      </c>
      <c r="I854" s="68" t="s">
        <v>196</v>
      </c>
      <c r="J854" s="68" t="e">
        <f>precio_reno_porta!#REF!</f>
        <v>#REF!</v>
      </c>
    </row>
    <row r="855" spans="1:10" x14ac:dyDescent="0.3">
      <c r="A855" t="e">
        <f t="shared" si="13"/>
        <v>#REF!</v>
      </c>
      <c r="B855" t="e">
        <f>precio_reno_porta!#REF!</f>
        <v>#REF!</v>
      </c>
      <c r="C855" t="e">
        <f>precio_reno_porta!#REF!</f>
        <v>#REF!</v>
      </c>
      <c r="D855" t="e">
        <f>precio_reno_porta!#REF!</f>
        <v>#REF!</v>
      </c>
      <c r="E855" t="e">
        <f>precio_reno_porta!#REF!</f>
        <v>#REF!</v>
      </c>
      <c r="F855" s="68" t="e">
        <f>precio_reno_porta!#REF!</f>
        <v>#REF!</v>
      </c>
      <c r="G855" t="e">
        <f>precio_reno_porta!#REF!</f>
        <v>#REF!</v>
      </c>
      <c r="H855" t="s">
        <v>187</v>
      </c>
      <c r="I855" s="68" t="s">
        <v>196</v>
      </c>
      <c r="J855" s="68" t="e">
        <f>precio_reno_porta!#REF!</f>
        <v>#REF!</v>
      </c>
    </row>
    <row r="856" spans="1:10" x14ac:dyDescent="0.3">
      <c r="A856" t="str">
        <f t="shared" si="13"/>
        <v>0Max Negocios + 55.90CONTADO</v>
      </c>
      <c r="B856">
        <f>precio_reno_porta!A132</f>
        <v>0</v>
      </c>
      <c r="C856">
        <f>precio_reno_porta!B132</f>
        <v>0</v>
      </c>
      <c r="D856">
        <f>precio_reno_porta!C132</f>
        <v>0</v>
      </c>
      <c r="E856">
        <f>precio_reno_porta!D132</f>
        <v>0</v>
      </c>
      <c r="F856" s="68">
        <f>precio_reno_porta!E132</f>
        <v>0</v>
      </c>
      <c r="G856">
        <f>precio_reno_porta!F132</f>
        <v>0</v>
      </c>
      <c r="H856" t="s">
        <v>187</v>
      </c>
      <c r="I856" s="68" t="s">
        <v>196</v>
      </c>
      <c r="J856" s="68">
        <f>precio_reno_porta!J132</f>
        <v>0</v>
      </c>
    </row>
    <row r="857" spans="1:10" x14ac:dyDescent="0.3">
      <c r="A857" t="str">
        <f t="shared" si="13"/>
        <v>0Max Negocios + 55.90CONTADO</v>
      </c>
      <c r="B857">
        <f>precio_reno_porta!A133</f>
        <v>0</v>
      </c>
      <c r="C857">
        <f>precio_reno_porta!B133</f>
        <v>0</v>
      </c>
      <c r="D857">
        <f>precio_reno_porta!C133</f>
        <v>0</v>
      </c>
      <c r="E857">
        <f>precio_reno_porta!D133</f>
        <v>0</v>
      </c>
      <c r="F857" s="68">
        <f>precio_reno_porta!E133</f>
        <v>0</v>
      </c>
      <c r="G857">
        <f>precio_reno_porta!F133</f>
        <v>0</v>
      </c>
      <c r="H857" t="s">
        <v>187</v>
      </c>
      <c r="I857" s="68" t="s">
        <v>196</v>
      </c>
      <c r="J857" s="68">
        <f>precio_reno_porta!J133</f>
        <v>0</v>
      </c>
    </row>
    <row r="858" spans="1:10" x14ac:dyDescent="0.3">
      <c r="A858" t="str">
        <f t="shared" si="13"/>
        <v>0Max Negocios + 55.90CONTADO</v>
      </c>
      <c r="B858">
        <f>precio_reno_porta!A134</f>
        <v>0</v>
      </c>
      <c r="C858">
        <f>precio_reno_porta!B134</f>
        <v>0</v>
      </c>
      <c r="D858">
        <f>precio_reno_porta!C134</f>
        <v>0</v>
      </c>
      <c r="E858">
        <f>precio_reno_porta!D134</f>
        <v>0</v>
      </c>
      <c r="F858" s="68">
        <f>precio_reno_porta!E134</f>
        <v>0</v>
      </c>
      <c r="G858">
        <f>precio_reno_porta!F134</f>
        <v>0</v>
      </c>
      <c r="H858" t="s">
        <v>187</v>
      </c>
      <c r="I858" s="68" t="s">
        <v>196</v>
      </c>
      <c r="J858" s="68">
        <f>precio_reno_porta!J134</f>
        <v>0</v>
      </c>
    </row>
    <row r="859" spans="1:10" x14ac:dyDescent="0.3">
      <c r="A859" t="str">
        <f t="shared" si="13"/>
        <v>0Max Negocios + 55.90CONTADO</v>
      </c>
      <c r="B859">
        <f>precio_reno_porta!A135</f>
        <v>0</v>
      </c>
      <c r="C859">
        <f>precio_reno_porta!B135</f>
        <v>0</v>
      </c>
      <c r="D859">
        <f>precio_reno_porta!C135</f>
        <v>0</v>
      </c>
      <c r="E859">
        <f>precio_reno_porta!D135</f>
        <v>0</v>
      </c>
      <c r="F859" s="68">
        <f>precio_reno_porta!E135</f>
        <v>0</v>
      </c>
      <c r="G859">
        <f>precio_reno_porta!F135</f>
        <v>0</v>
      </c>
      <c r="H859" t="s">
        <v>187</v>
      </c>
      <c r="I859" s="68" t="s">
        <v>196</v>
      </c>
      <c r="J859" s="68">
        <f>precio_reno_porta!J135</f>
        <v>0</v>
      </c>
    </row>
    <row r="860" spans="1:10" x14ac:dyDescent="0.3">
      <c r="A860" t="str">
        <f t="shared" si="13"/>
        <v>0Max Negocios + 55.90CONTADO</v>
      </c>
      <c r="B860">
        <f>precio_reno_porta!A136</f>
        <v>0</v>
      </c>
      <c r="C860">
        <f>precio_reno_porta!B136</f>
        <v>0</v>
      </c>
      <c r="D860">
        <f>precio_reno_porta!C136</f>
        <v>0</v>
      </c>
      <c r="E860">
        <f>precio_reno_porta!D136</f>
        <v>0</v>
      </c>
      <c r="F860" s="68">
        <f>precio_reno_porta!E136</f>
        <v>0</v>
      </c>
      <c r="G860">
        <f>precio_reno_porta!F136</f>
        <v>0</v>
      </c>
      <c r="H860" t="s">
        <v>187</v>
      </c>
      <c r="I860" s="68" t="s">
        <v>196</v>
      </c>
      <c r="J860" s="68">
        <f>precio_reno_porta!J136</f>
        <v>0</v>
      </c>
    </row>
    <row r="861" spans="1:10" x14ac:dyDescent="0.3">
      <c r="A861" t="str">
        <f t="shared" si="13"/>
        <v>0Max Negocios + 55.90CONTADO</v>
      </c>
      <c r="B861">
        <f>precio_reno_porta!A137</f>
        <v>0</v>
      </c>
      <c r="C861">
        <f>precio_reno_porta!B137</f>
        <v>0</v>
      </c>
      <c r="D861">
        <f>precio_reno_porta!C137</f>
        <v>0</v>
      </c>
      <c r="E861">
        <f>precio_reno_porta!D137</f>
        <v>0</v>
      </c>
      <c r="F861" s="68">
        <f>precio_reno_porta!E137</f>
        <v>0</v>
      </c>
      <c r="G861">
        <f>precio_reno_porta!F137</f>
        <v>0</v>
      </c>
      <c r="H861" t="s">
        <v>187</v>
      </c>
      <c r="I861" s="68" t="s">
        <v>196</v>
      </c>
      <c r="J861" s="68">
        <f>precio_reno_porta!J137</f>
        <v>0</v>
      </c>
    </row>
    <row r="862" spans="1:10" x14ac:dyDescent="0.3">
      <c r="A862" t="str">
        <f t="shared" si="13"/>
        <v>0Max Negocios + 55.90CONTADO</v>
      </c>
      <c r="B862">
        <f>precio_reno_porta!A138</f>
        <v>0</v>
      </c>
      <c r="C862">
        <f>precio_reno_porta!B138</f>
        <v>0</v>
      </c>
      <c r="D862">
        <f>precio_reno_porta!C138</f>
        <v>0</v>
      </c>
      <c r="E862">
        <f>precio_reno_porta!D138</f>
        <v>0</v>
      </c>
      <c r="F862" s="68">
        <f>precio_reno_porta!E138</f>
        <v>0</v>
      </c>
      <c r="G862">
        <f>precio_reno_porta!F138</f>
        <v>0</v>
      </c>
      <c r="H862" t="s">
        <v>187</v>
      </c>
      <c r="I862" s="68" t="s">
        <v>196</v>
      </c>
      <c r="J862" s="68">
        <f>precio_reno_porta!J138</f>
        <v>0</v>
      </c>
    </row>
    <row r="863" spans="1:10" x14ac:dyDescent="0.3">
      <c r="A863" t="str">
        <f t="shared" si="13"/>
        <v>0Max Negocios + 55.90CONTADO</v>
      </c>
      <c r="B863">
        <f>precio_reno_porta!A139</f>
        <v>0</v>
      </c>
      <c r="C863">
        <f>precio_reno_porta!B139</f>
        <v>0</v>
      </c>
      <c r="D863">
        <f>precio_reno_porta!C139</f>
        <v>0</v>
      </c>
      <c r="E863">
        <f>precio_reno_porta!D139</f>
        <v>0</v>
      </c>
      <c r="F863" s="68">
        <f>precio_reno_porta!E139</f>
        <v>0</v>
      </c>
      <c r="G863">
        <f>precio_reno_porta!F139</f>
        <v>0</v>
      </c>
      <c r="H863" t="s">
        <v>187</v>
      </c>
      <c r="I863" s="68" t="s">
        <v>196</v>
      </c>
      <c r="J863" s="68">
        <f>precio_reno_porta!J139</f>
        <v>0</v>
      </c>
    </row>
    <row r="864" spans="1:10" x14ac:dyDescent="0.3">
      <c r="A864" t="str">
        <f t="shared" si="13"/>
        <v>0Max Negocios + 55.90CONTADO</v>
      </c>
      <c r="B864">
        <f>precio_reno_porta!A140</f>
        <v>0</v>
      </c>
      <c r="C864">
        <f>precio_reno_porta!B140</f>
        <v>0</v>
      </c>
      <c r="D864">
        <f>precio_reno_porta!C140</f>
        <v>0</v>
      </c>
      <c r="E864">
        <f>precio_reno_porta!D140</f>
        <v>0</v>
      </c>
      <c r="F864" s="68">
        <f>precio_reno_porta!E140</f>
        <v>0</v>
      </c>
      <c r="G864">
        <f>precio_reno_porta!F140</f>
        <v>0</v>
      </c>
      <c r="H864" t="s">
        <v>187</v>
      </c>
      <c r="I864" s="68" t="s">
        <v>196</v>
      </c>
      <c r="J864" s="68">
        <f>precio_reno_porta!J140</f>
        <v>0</v>
      </c>
    </row>
    <row r="865" spans="1:10" x14ac:dyDescent="0.3">
      <c r="A865" t="str">
        <f t="shared" si="13"/>
        <v>0Max Negocios + 55.90CONTADO</v>
      </c>
      <c r="B865">
        <f>precio_reno_porta!A141</f>
        <v>0</v>
      </c>
      <c r="C865">
        <f>precio_reno_porta!B141</f>
        <v>0</v>
      </c>
      <c r="D865">
        <f>precio_reno_porta!C141</f>
        <v>0</v>
      </c>
      <c r="E865">
        <f>precio_reno_porta!D141</f>
        <v>0</v>
      </c>
      <c r="F865" s="68">
        <f>precio_reno_porta!E141</f>
        <v>0</v>
      </c>
      <c r="G865">
        <f>precio_reno_porta!F141</f>
        <v>0</v>
      </c>
      <c r="H865" t="s">
        <v>187</v>
      </c>
      <c r="I865" s="68" t="s">
        <v>196</v>
      </c>
      <c r="J865" s="68">
        <f>precio_reno_porta!J141</f>
        <v>0</v>
      </c>
    </row>
    <row r="866" spans="1:10" x14ac:dyDescent="0.3">
      <c r="A866" t="str">
        <f t="shared" si="13"/>
        <v>0Max Negocios + 55.90CONTADO</v>
      </c>
      <c r="B866">
        <f>precio_reno_porta!A142</f>
        <v>0</v>
      </c>
      <c r="C866">
        <f>precio_reno_porta!B142</f>
        <v>0</v>
      </c>
      <c r="D866">
        <f>precio_reno_porta!C142</f>
        <v>0</v>
      </c>
      <c r="E866">
        <f>precio_reno_porta!D142</f>
        <v>0</v>
      </c>
      <c r="F866" s="68">
        <f>precio_reno_porta!E142</f>
        <v>0</v>
      </c>
      <c r="G866">
        <f>precio_reno_porta!F142</f>
        <v>0</v>
      </c>
      <c r="H866" t="s">
        <v>187</v>
      </c>
      <c r="I866" s="68" t="s">
        <v>196</v>
      </c>
      <c r="J866" s="68">
        <f>precio_reno_porta!J142</f>
        <v>0</v>
      </c>
    </row>
    <row r="867" spans="1:10" x14ac:dyDescent="0.3">
      <c r="A867" t="str">
        <f t="shared" si="13"/>
        <v>0Max Negocios + 55.90CONTADO</v>
      </c>
      <c r="B867">
        <f>precio_reno_porta!A143</f>
        <v>0</v>
      </c>
      <c r="C867">
        <f>precio_reno_porta!B143</f>
        <v>0</v>
      </c>
      <c r="D867">
        <f>precio_reno_porta!C143</f>
        <v>0</v>
      </c>
      <c r="E867">
        <f>precio_reno_porta!D143</f>
        <v>0</v>
      </c>
      <c r="F867" s="68">
        <f>precio_reno_porta!E143</f>
        <v>0</v>
      </c>
      <c r="G867">
        <f>precio_reno_porta!F143</f>
        <v>0</v>
      </c>
      <c r="H867" t="s">
        <v>187</v>
      </c>
      <c r="I867" s="68" t="s">
        <v>196</v>
      </c>
      <c r="J867" s="68">
        <f>precio_reno_porta!J143</f>
        <v>0</v>
      </c>
    </row>
    <row r="868" spans="1:10" x14ac:dyDescent="0.3">
      <c r="A868" t="str">
        <f t="shared" si="13"/>
        <v>0Max Negocios + 55.90CONTADO</v>
      </c>
      <c r="B868">
        <f>precio_reno_porta!A144</f>
        <v>0</v>
      </c>
      <c r="C868">
        <f>precio_reno_porta!B144</f>
        <v>0</v>
      </c>
      <c r="D868">
        <f>precio_reno_porta!C144</f>
        <v>0</v>
      </c>
      <c r="E868">
        <f>precio_reno_porta!D144</f>
        <v>0</v>
      </c>
      <c r="F868" s="68">
        <f>precio_reno_porta!E144</f>
        <v>0</v>
      </c>
      <c r="G868">
        <f>precio_reno_porta!F144</f>
        <v>0</v>
      </c>
      <c r="H868" t="s">
        <v>187</v>
      </c>
      <c r="I868" s="68" t="s">
        <v>196</v>
      </c>
      <c r="J868" s="68">
        <f>precio_reno_porta!J144</f>
        <v>0</v>
      </c>
    </row>
    <row r="869" spans="1:10" x14ac:dyDescent="0.3">
      <c r="A869" t="str">
        <f t="shared" si="13"/>
        <v>0Max Negocios + 55.90CONTADO</v>
      </c>
      <c r="B869">
        <f>precio_reno_porta!A145</f>
        <v>0</v>
      </c>
      <c r="C869">
        <f>precio_reno_porta!B145</f>
        <v>0</v>
      </c>
      <c r="D869">
        <f>precio_reno_porta!C145</f>
        <v>0</v>
      </c>
      <c r="E869">
        <f>precio_reno_porta!D145</f>
        <v>0</v>
      </c>
      <c r="F869" s="68">
        <f>precio_reno_porta!E145</f>
        <v>0</v>
      </c>
      <c r="G869">
        <f>precio_reno_porta!F145</f>
        <v>0</v>
      </c>
      <c r="H869" t="s">
        <v>187</v>
      </c>
      <c r="I869" s="68" t="s">
        <v>196</v>
      </c>
      <c r="J869" s="68">
        <f>precio_reno_porta!J145</f>
        <v>0</v>
      </c>
    </row>
    <row r="870" spans="1:10" x14ac:dyDescent="0.3">
      <c r="A870" t="str">
        <f t="shared" si="13"/>
        <v>0Max Negocios + 55.90CONTADO</v>
      </c>
      <c r="B870">
        <f>precio_reno_porta!A146</f>
        <v>0</v>
      </c>
      <c r="C870">
        <f>precio_reno_porta!B146</f>
        <v>0</v>
      </c>
      <c r="D870">
        <f>precio_reno_porta!C146</f>
        <v>0</v>
      </c>
      <c r="E870">
        <f>precio_reno_porta!D146</f>
        <v>0</v>
      </c>
      <c r="F870" s="68">
        <f>precio_reno_porta!E146</f>
        <v>0</v>
      </c>
      <c r="G870">
        <f>precio_reno_porta!F146</f>
        <v>0</v>
      </c>
      <c r="H870" t="s">
        <v>187</v>
      </c>
      <c r="I870" s="68" t="s">
        <v>196</v>
      </c>
      <c r="J870" s="68">
        <f>precio_reno_porta!J146</f>
        <v>0</v>
      </c>
    </row>
    <row r="871" spans="1:10" x14ac:dyDescent="0.3">
      <c r="A871" t="str">
        <f t="shared" si="13"/>
        <v>0Max Negocios + 55.90CONTADO</v>
      </c>
      <c r="B871">
        <f>precio_reno_porta!A147</f>
        <v>0</v>
      </c>
      <c r="C871">
        <f>precio_reno_porta!B147</f>
        <v>0</v>
      </c>
      <c r="D871">
        <f>precio_reno_porta!C147</f>
        <v>0</v>
      </c>
      <c r="E871">
        <f>precio_reno_porta!D147</f>
        <v>0</v>
      </c>
      <c r="F871" s="68">
        <f>precio_reno_porta!E147</f>
        <v>0</v>
      </c>
      <c r="G871">
        <f>precio_reno_porta!F147</f>
        <v>0</v>
      </c>
      <c r="H871" t="s">
        <v>187</v>
      </c>
      <c r="I871" s="68" t="s">
        <v>196</v>
      </c>
      <c r="J871" s="68">
        <f>precio_reno_porta!J147</f>
        <v>0</v>
      </c>
    </row>
    <row r="872" spans="1:10" x14ac:dyDescent="0.3">
      <c r="A872" t="str">
        <f t="shared" si="13"/>
        <v>0Max Negocios + 55.90CONTADO</v>
      </c>
      <c r="B872">
        <f>precio_reno_porta!A148</f>
        <v>0</v>
      </c>
      <c r="C872">
        <f>precio_reno_porta!B148</f>
        <v>0</v>
      </c>
      <c r="D872">
        <f>precio_reno_porta!C148</f>
        <v>0</v>
      </c>
      <c r="E872">
        <f>precio_reno_porta!D148</f>
        <v>0</v>
      </c>
      <c r="F872" s="68">
        <f>precio_reno_porta!E148</f>
        <v>0</v>
      </c>
      <c r="G872">
        <f>precio_reno_porta!F148</f>
        <v>0</v>
      </c>
      <c r="H872" t="s">
        <v>187</v>
      </c>
      <c r="I872" s="68" t="s">
        <v>196</v>
      </c>
      <c r="J872" s="68">
        <f>precio_reno_porta!J148</f>
        <v>0</v>
      </c>
    </row>
    <row r="873" spans="1:10" x14ac:dyDescent="0.3">
      <c r="A873" t="str">
        <f t="shared" si="13"/>
        <v>0Max Negocios + 55.90CONTADO</v>
      </c>
      <c r="B873">
        <f>precio_reno_porta!A149</f>
        <v>0</v>
      </c>
      <c r="C873">
        <f>precio_reno_porta!B149</f>
        <v>0</v>
      </c>
      <c r="D873">
        <f>precio_reno_porta!C149</f>
        <v>0</v>
      </c>
      <c r="E873">
        <f>precio_reno_porta!D149</f>
        <v>0</v>
      </c>
      <c r="F873" s="68">
        <f>precio_reno_porta!E149</f>
        <v>0</v>
      </c>
      <c r="G873">
        <f>precio_reno_porta!F149</f>
        <v>0</v>
      </c>
      <c r="H873" t="s">
        <v>187</v>
      </c>
      <c r="I873" s="68" t="s">
        <v>196</v>
      </c>
      <c r="J873" s="68">
        <f>precio_reno_porta!J149</f>
        <v>0</v>
      </c>
    </row>
    <row r="874" spans="1:10" x14ac:dyDescent="0.3">
      <c r="A874" t="str">
        <f t="shared" si="13"/>
        <v>0Max Negocios + 55.90CONTADO</v>
      </c>
      <c r="B874">
        <f>precio_reno_porta!A150</f>
        <v>0</v>
      </c>
      <c r="C874">
        <f>precio_reno_porta!B150</f>
        <v>0</v>
      </c>
      <c r="D874">
        <f>precio_reno_porta!C150</f>
        <v>0</v>
      </c>
      <c r="E874">
        <f>precio_reno_porta!D150</f>
        <v>0</v>
      </c>
      <c r="F874" s="68">
        <f>precio_reno_porta!E150</f>
        <v>0</v>
      </c>
      <c r="G874">
        <f>precio_reno_porta!F150</f>
        <v>0</v>
      </c>
      <c r="H874" t="s">
        <v>187</v>
      </c>
      <c r="I874" s="68" t="s">
        <v>196</v>
      </c>
      <c r="J874" s="68">
        <f>precio_reno_porta!J150</f>
        <v>0</v>
      </c>
    </row>
    <row r="875" spans="1:10" x14ac:dyDescent="0.3">
      <c r="A875" t="str">
        <f t="shared" si="13"/>
        <v>0Max Negocios + 55.90CONTADO</v>
      </c>
      <c r="B875">
        <f>precio_reno_porta!A151</f>
        <v>0</v>
      </c>
      <c r="C875">
        <f>precio_reno_porta!B151</f>
        <v>0</v>
      </c>
      <c r="D875">
        <f>precio_reno_porta!C151</f>
        <v>0</v>
      </c>
      <c r="E875">
        <f>precio_reno_porta!D151</f>
        <v>0</v>
      </c>
      <c r="F875" s="68">
        <f>precio_reno_porta!E151</f>
        <v>0</v>
      </c>
      <c r="G875">
        <f>precio_reno_porta!F151</f>
        <v>0</v>
      </c>
      <c r="H875" t="s">
        <v>187</v>
      </c>
      <c r="I875" s="68" t="s">
        <v>196</v>
      </c>
      <c r="J875" s="68">
        <f>precio_reno_porta!J151</f>
        <v>0</v>
      </c>
    </row>
    <row r="876" spans="1:10" x14ac:dyDescent="0.3">
      <c r="A876" t="str">
        <f t="shared" si="13"/>
        <v>0Max Negocios + 55.90CONTADO</v>
      </c>
      <c r="B876">
        <f>precio_reno_porta!A152</f>
        <v>0</v>
      </c>
      <c r="C876">
        <f>precio_reno_porta!B152</f>
        <v>0</v>
      </c>
      <c r="D876">
        <f>precio_reno_porta!C152</f>
        <v>0</v>
      </c>
      <c r="E876">
        <f>precio_reno_porta!D152</f>
        <v>0</v>
      </c>
      <c r="F876" s="68">
        <f>precio_reno_porta!E152</f>
        <v>0</v>
      </c>
      <c r="G876">
        <f>precio_reno_porta!F152</f>
        <v>0</v>
      </c>
      <c r="H876" t="s">
        <v>187</v>
      </c>
      <c r="I876" s="68" t="s">
        <v>196</v>
      </c>
      <c r="J876" s="68">
        <f>precio_reno_porta!J152</f>
        <v>0</v>
      </c>
    </row>
    <row r="877" spans="1:10" x14ac:dyDescent="0.3">
      <c r="A877" t="str">
        <f t="shared" si="13"/>
        <v>0Max Negocios + 55.90CONTADO</v>
      </c>
      <c r="B877">
        <f>precio_reno_porta!A153</f>
        <v>0</v>
      </c>
      <c r="C877">
        <f>precio_reno_porta!B153</f>
        <v>0</v>
      </c>
      <c r="D877">
        <f>precio_reno_porta!C153</f>
        <v>0</v>
      </c>
      <c r="E877">
        <f>precio_reno_porta!D153</f>
        <v>0</v>
      </c>
      <c r="F877" s="68">
        <f>precio_reno_porta!E153</f>
        <v>0</v>
      </c>
      <c r="G877">
        <f>precio_reno_porta!F153</f>
        <v>0</v>
      </c>
      <c r="H877" t="s">
        <v>187</v>
      </c>
      <c r="I877" s="68" t="s">
        <v>196</v>
      </c>
      <c r="J877" s="68">
        <f>precio_reno_porta!J153</f>
        <v>0</v>
      </c>
    </row>
    <row r="878" spans="1:10" x14ac:dyDescent="0.3">
      <c r="A878" t="str">
        <f t="shared" si="13"/>
        <v>0Max Negocios + 55.90CONTADO</v>
      </c>
      <c r="B878">
        <f>precio_reno_porta!A154</f>
        <v>0</v>
      </c>
      <c r="C878">
        <f>precio_reno_porta!B154</f>
        <v>0</v>
      </c>
      <c r="D878">
        <f>precio_reno_porta!C154</f>
        <v>0</v>
      </c>
      <c r="E878">
        <f>precio_reno_porta!D154</f>
        <v>0</v>
      </c>
      <c r="F878" s="68">
        <f>precio_reno_porta!E154</f>
        <v>0</v>
      </c>
      <c r="G878">
        <f>precio_reno_porta!F154</f>
        <v>0</v>
      </c>
      <c r="H878" t="s">
        <v>187</v>
      </c>
      <c r="I878" s="68" t="s">
        <v>196</v>
      </c>
      <c r="J878" s="68">
        <f>precio_reno_porta!J154</f>
        <v>0</v>
      </c>
    </row>
    <row r="879" spans="1:10" x14ac:dyDescent="0.3">
      <c r="A879" t="str">
        <f t="shared" si="13"/>
        <v>0Max Negocios + 55.90CONTADO</v>
      </c>
      <c r="B879">
        <f>precio_reno_porta!A155</f>
        <v>0</v>
      </c>
      <c r="C879">
        <f>precio_reno_porta!B155</f>
        <v>0</v>
      </c>
      <c r="D879">
        <f>precio_reno_porta!C155</f>
        <v>0</v>
      </c>
      <c r="E879">
        <f>precio_reno_porta!D155</f>
        <v>0</v>
      </c>
      <c r="F879" s="68">
        <f>precio_reno_porta!E155</f>
        <v>0</v>
      </c>
      <c r="G879">
        <f>precio_reno_porta!F155</f>
        <v>0</v>
      </c>
      <c r="H879" t="s">
        <v>187</v>
      </c>
      <c r="I879" s="68" t="s">
        <v>196</v>
      </c>
      <c r="J879" s="68">
        <f>precio_reno_porta!J155</f>
        <v>0</v>
      </c>
    </row>
    <row r="880" spans="1:10" x14ac:dyDescent="0.3">
      <c r="A880" t="str">
        <f t="shared" si="13"/>
        <v>0Max Negocios + 55.90CONTADO</v>
      </c>
      <c r="B880">
        <f>precio_reno_porta!A156</f>
        <v>0</v>
      </c>
      <c r="C880">
        <f>precio_reno_porta!B156</f>
        <v>0</v>
      </c>
      <c r="D880">
        <f>precio_reno_porta!C156</f>
        <v>0</v>
      </c>
      <c r="E880">
        <f>precio_reno_porta!D156</f>
        <v>0</v>
      </c>
      <c r="F880" s="68">
        <f>precio_reno_porta!E156</f>
        <v>0</v>
      </c>
      <c r="G880">
        <f>precio_reno_porta!F156</f>
        <v>0</v>
      </c>
      <c r="H880" t="s">
        <v>187</v>
      </c>
      <c r="I880" s="68" t="s">
        <v>196</v>
      </c>
      <c r="J880" s="68">
        <f>precio_reno_porta!J156</f>
        <v>0</v>
      </c>
    </row>
    <row r="881" spans="1:10" x14ac:dyDescent="0.3">
      <c r="A881" t="str">
        <f t="shared" si="13"/>
        <v>0Max Negocios + 55.90CONTADO</v>
      </c>
      <c r="B881">
        <f>precio_reno_porta!A157</f>
        <v>0</v>
      </c>
      <c r="C881">
        <f>precio_reno_porta!B157</f>
        <v>0</v>
      </c>
      <c r="D881">
        <f>precio_reno_porta!C157</f>
        <v>0</v>
      </c>
      <c r="E881">
        <f>precio_reno_porta!D157</f>
        <v>0</v>
      </c>
      <c r="F881" s="68">
        <f>precio_reno_porta!E157</f>
        <v>0</v>
      </c>
      <c r="G881">
        <f>precio_reno_porta!F157</f>
        <v>0</v>
      </c>
      <c r="H881" t="s">
        <v>187</v>
      </c>
      <c r="I881" s="68" t="s">
        <v>196</v>
      </c>
      <c r="J881" s="68">
        <f>precio_reno_porta!J157</f>
        <v>0</v>
      </c>
    </row>
    <row r="882" spans="1:10" x14ac:dyDescent="0.3">
      <c r="A882" t="str">
        <f t="shared" si="13"/>
        <v>0Max Negocios + 55.90CONTADO</v>
      </c>
      <c r="B882">
        <f>precio_reno_porta!A158</f>
        <v>0</v>
      </c>
      <c r="C882">
        <f>precio_reno_porta!B158</f>
        <v>0</v>
      </c>
      <c r="D882">
        <f>precio_reno_porta!C158</f>
        <v>0</v>
      </c>
      <c r="E882">
        <f>precio_reno_porta!D158</f>
        <v>0</v>
      </c>
      <c r="F882" s="68">
        <f>precio_reno_porta!E158</f>
        <v>0</v>
      </c>
      <c r="G882">
        <f>precio_reno_porta!F158</f>
        <v>0</v>
      </c>
      <c r="H882" t="s">
        <v>187</v>
      </c>
      <c r="I882" s="68" t="s">
        <v>196</v>
      </c>
      <c r="J882" s="68">
        <f>precio_reno_porta!J158</f>
        <v>0</v>
      </c>
    </row>
    <row r="883" spans="1:10" x14ac:dyDescent="0.3">
      <c r="A883" t="str">
        <f t="shared" si="13"/>
        <v>0Max Negocios + 55.90CONTADO</v>
      </c>
      <c r="B883">
        <f>precio_reno_porta!A159</f>
        <v>0</v>
      </c>
      <c r="C883">
        <f>precio_reno_porta!B159</f>
        <v>0</v>
      </c>
      <c r="D883">
        <f>precio_reno_porta!C159</f>
        <v>0</v>
      </c>
      <c r="E883">
        <f>precio_reno_porta!D159</f>
        <v>0</v>
      </c>
      <c r="F883" s="68">
        <f>precio_reno_porta!E159</f>
        <v>0</v>
      </c>
      <c r="G883">
        <f>precio_reno_porta!F159</f>
        <v>0</v>
      </c>
      <c r="H883" t="s">
        <v>187</v>
      </c>
      <c r="I883" s="68" t="s">
        <v>196</v>
      </c>
      <c r="J883" s="68">
        <f>precio_reno_porta!J159</f>
        <v>0</v>
      </c>
    </row>
    <row r="884" spans="1:10" x14ac:dyDescent="0.3">
      <c r="A884" t="str">
        <f t="shared" si="13"/>
        <v>0Max Negocios + 55.90CONTADO</v>
      </c>
      <c r="B884">
        <f>precio_reno_porta!A160</f>
        <v>0</v>
      </c>
      <c r="C884">
        <f>precio_reno_porta!B160</f>
        <v>0</v>
      </c>
      <c r="D884">
        <f>precio_reno_porta!C160</f>
        <v>0</v>
      </c>
      <c r="E884">
        <f>precio_reno_porta!D160</f>
        <v>0</v>
      </c>
      <c r="F884" s="68">
        <f>precio_reno_porta!E160</f>
        <v>0</v>
      </c>
      <c r="G884">
        <f>precio_reno_porta!F160</f>
        <v>0</v>
      </c>
      <c r="H884" t="s">
        <v>187</v>
      </c>
      <c r="I884" s="68" t="s">
        <v>196</v>
      </c>
      <c r="J884" s="68">
        <f>precio_reno_porta!J160</f>
        <v>0</v>
      </c>
    </row>
    <row r="885" spans="1:10" x14ac:dyDescent="0.3">
      <c r="A885" t="str">
        <f t="shared" si="13"/>
        <v>0Max Negocios + 55.90CONTADO</v>
      </c>
      <c r="B885">
        <f>precio_reno_porta!A161</f>
        <v>0</v>
      </c>
      <c r="C885">
        <f>precio_reno_porta!B161</f>
        <v>0</v>
      </c>
      <c r="D885">
        <f>precio_reno_porta!C161</f>
        <v>0</v>
      </c>
      <c r="E885">
        <f>precio_reno_porta!D161</f>
        <v>0</v>
      </c>
      <c r="F885" s="68">
        <f>precio_reno_porta!E161</f>
        <v>0</v>
      </c>
      <c r="G885">
        <f>precio_reno_porta!F161</f>
        <v>0</v>
      </c>
      <c r="H885" t="s">
        <v>187</v>
      </c>
      <c r="I885" s="68" t="s">
        <v>196</v>
      </c>
      <c r="J885" s="68">
        <f>precio_reno_porta!J161</f>
        <v>0</v>
      </c>
    </row>
    <row r="886" spans="1:10" x14ac:dyDescent="0.3">
      <c r="A886" t="str">
        <f t="shared" si="13"/>
        <v>0Max Negocios + 55.90CONTADO</v>
      </c>
      <c r="B886">
        <f>precio_reno_porta!A162</f>
        <v>0</v>
      </c>
      <c r="C886">
        <f>precio_reno_porta!B162</f>
        <v>0</v>
      </c>
      <c r="D886">
        <f>precio_reno_porta!C162</f>
        <v>0</v>
      </c>
      <c r="E886">
        <f>precio_reno_porta!D162</f>
        <v>0</v>
      </c>
      <c r="F886" s="68">
        <f>precio_reno_porta!E162</f>
        <v>0</v>
      </c>
      <c r="G886">
        <f>precio_reno_porta!F162</f>
        <v>0</v>
      </c>
      <c r="H886" t="s">
        <v>187</v>
      </c>
      <c r="I886" s="68" t="s">
        <v>196</v>
      </c>
      <c r="J886" s="68">
        <f>precio_reno_porta!J162</f>
        <v>0</v>
      </c>
    </row>
    <row r="887" spans="1:10" x14ac:dyDescent="0.3">
      <c r="A887" t="str">
        <f t="shared" si="13"/>
        <v>0Max Negocios + 55.90CONTADO</v>
      </c>
      <c r="B887">
        <f>precio_reno_porta!A163</f>
        <v>0</v>
      </c>
      <c r="C887">
        <f>precio_reno_porta!B163</f>
        <v>0</v>
      </c>
      <c r="D887">
        <f>precio_reno_porta!C163</f>
        <v>0</v>
      </c>
      <c r="E887">
        <f>precio_reno_porta!D163</f>
        <v>0</v>
      </c>
      <c r="F887" s="68">
        <f>precio_reno_porta!E163</f>
        <v>0</v>
      </c>
      <c r="G887">
        <f>precio_reno_porta!F163</f>
        <v>0</v>
      </c>
      <c r="H887" t="s">
        <v>187</v>
      </c>
      <c r="I887" s="68" t="s">
        <v>196</v>
      </c>
      <c r="J887" s="68">
        <f>precio_reno_porta!J163</f>
        <v>0</v>
      </c>
    </row>
    <row r="888" spans="1:10" x14ac:dyDescent="0.3">
      <c r="A888" t="str">
        <f t="shared" si="13"/>
        <v>0Max Negocios + 55.90CONTADO</v>
      </c>
      <c r="B888">
        <f>precio_reno_porta!A164</f>
        <v>0</v>
      </c>
      <c r="C888">
        <f>precio_reno_porta!B164</f>
        <v>0</v>
      </c>
      <c r="D888">
        <f>precio_reno_porta!C164</f>
        <v>0</v>
      </c>
      <c r="E888">
        <f>precio_reno_porta!D164</f>
        <v>0</v>
      </c>
      <c r="F888" s="68">
        <f>precio_reno_porta!E164</f>
        <v>0</v>
      </c>
      <c r="G888">
        <f>precio_reno_porta!F164</f>
        <v>0</v>
      </c>
      <c r="H888" t="s">
        <v>187</v>
      </c>
      <c r="I888" s="68" t="s">
        <v>196</v>
      </c>
      <c r="J888" s="68">
        <f>precio_reno_porta!J164</f>
        <v>0</v>
      </c>
    </row>
    <row r="889" spans="1:10" x14ac:dyDescent="0.3">
      <c r="A889" t="str">
        <f t="shared" si="13"/>
        <v>0Max Negocios + 55.90CONTADO</v>
      </c>
      <c r="B889">
        <f>precio_reno_porta!A165</f>
        <v>0</v>
      </c>
      <c r="C889">
        <f>precio_reno_porta!B165</f>
        <v>0</v>
      </c>
      <c r="D889">
        <f>precio_reno_porta!C165</f>
        <v>0</v>
      </c>
      <c r="E889">
        <f>precio_reno_porta!D165</f>
        <v>0</v>
      </c>
      <c r="F889" s="68">
        <f>precio_reno_porta!E165</f>
        <v>0</v>
      </c>
      <c r="G889">
        <f>precio_reno_porta!F165</f>
        <v>0</v>
      </c>
      <c r="H889" t="s">
        <v>187</v>
      </c>
      <c r="I889" s="68" t="s">
        <v>196</v>
      </c>
      <c r="J889" s="68">
        <f>precio_reno_porta!J165</f>
        <v>0</v>
      </c>
    </row>
    <row r="890" spans="1:10" x14ac:dyDescent="0.3">
      <c r="A890" t="str">
        <f t="shared" si="13"/>
        <v>0Max Negocios + 55.90CONTADO</v>
      </c>
      <c r="B890">
        <f>precio_reno_porta!A166</f>
        <v>0</v>
      </c>
      <c r="C890">
        <f>precio_reno_porta!B166</f>
        <v>0</v>
      </c>
      <c r="D890">
        <f>precio_reno_porta!C166</f>
        <v>0</v>
      </c>
      <c r="E890">
        <f>precio_reno_porta!D166</f>
        <v>0</v>
      </c>
      <c r="F890" s="68">
        <f>precio_reno_porta!E166</f>
        <v>0</v>
      </c>
      <c r="G890">
        <f>precio_reno_porta!F166</f>
        <v>0</v>
      </c>
      <c r="H890" t="s">
        <v>187</v>
      </c>
      <c r="I890" s="68" t="s">
        <v>196</v>
      </c>
      <c r="J890" s="68">
        <f>precio_reno_porta!J166</f>
        <v>0</v>
      </c>
    </row>
    <row r="891" spans="1:10" x14ac:dyDescent="0.3">
      <c r="A891" t="str">
        <f t="shared" si="13"/>
        <v>0Max Negocios + 55.90CONTADO</v>
      </c>
      <c r="B891">
        <f>precio_reno_porta!A167</f>
        <v>0</v>
      </c>
      <c r="C891">
        <f>precio_reno_porta!B167</f>
        <v>0</v>
      </c>
      <c r="D891">
        <f>precio_reno_porta!C167</f>
        <v>0</v>
      </c>
      <c r="E891">
        <f>precio_reno_porta!D167</f>
        <v>0</v>
      </c>
      <c r="F891" s="68">
        <f>precio_reno_porta!E167</f>
        <v>0</v>
      </c>
      <c r="G891">
        <f>precio_reno_porta!F167</f>
        <v>0</v>
      </c>
      <c r="H891" t="s">
        <v>187</v>
      </c>
      <c r="I891" s="68" t="s">
        <v>196</v>
      </c>
      <c r="J891" s="68">
        <f>precio_reno_porta!J167</f>
        <v>0</v>
      </c>
    </row>
    <row r="892" spans="1:10" x14ac:dyDescent="0.3">
      <c r="A892" t="str">
        <f t="shared" si="13"/>
        <v>0Max Negocios + 55.90CONTADO</v>
      </c>
      <c r="B892">
        <f>precio_reno_porta!A168</f>
        <v>0</v>
      </c>
      <c r="C892">
        <f>precio_reno_porta!B168</f>
        <v>0</v>
      </c>
      <c r="D892">
        <f>precio_reno_porta!C168</f>
        <v>0</v>
      </c>
      <c r="E892">
        <f>precio_reno_porta!D168</f>
        <v>0</v>
      </c>
      <c r="F892" s="68">
        <f>precio_reno_porta!E168</f>
        <v>0</v>
      </c>
      <c r="G892">
        <f>precio_reno_porta!F168</f>
        <v>0</v>
      </c>
      <c r="H892" t="s">
        <v>187</v>
      </c>
      <c r="I892" s="68" t="s">
        <v>196</v>
      </c>
      <c r="J892" s="68">
        <f>precio_reno_porta!J168</f>
        <v>0</v>
      </c>
    </row>
    <row r="893" spans="1:10" x14ac:dyDescent="0.3">
      <c r="A893" t="str">
        <f t="shared" si="13"/>
        <v>0Max Negocios + 55.90CONTADO</v>
      </c>
      <c r="B893">
        <f>precio_reno_porta!A169</f>
        <v>0</v>
      </c>
      <c r="C893">
        <f>precio_reno_porta!B169</f>
        <v>0</v>
      </c>
      <c r="D893">
        <f>precio_reno_porta!C169</f>
        <v>0</v>
      </c>
      <c r="E893">
        <f>precio_reno_porta!D169</f>
        <v>0</v>
      </c>
      <c r="F893" s="68">
        <f>precio_reno_porta!E169</f>
        <v>0</v>
      </c>
      <c r="G893">
        <f>precio_reno_porta!F169</f>
        <v>0</v>
      </c>
      <c r="H893" t="s">
        <v>187</v>
      </c>
      <c r="I893" s="68" t="s">
        <v>196</v>
      </c>
      <c r="J893" s="68">
        <f>precio_reno_porta!J169</f>
        <v>0</v>
      </c>
    </row>
    <row r="894" spans="1:10" x14ac:dyDescent="0.3">
      <c r="A894" t="str">
        <f t="shared" si="13"/>
        <v>0Max Negocios + 55.90CONTADO</v>
      </c>
      <c r="B894">
        <f>precio_reno_porta!A170</f>
        <v>0</v>
      </c>
      <c r="C894">
        <f>precio_reno_porta!B170</f>
        <v>0</v>
      </c>
      <c r="D894">
        <f>precio_reno_porta!C170</f>
        <v>0</v>
      </c>
      <c r="E894">
        <f>precio_reno_porta!D170</f>
        <v>0</v>
      </c>
      <c r="F894" s="68">
        <f>precio_reno_porta!E170</f>
        <v>0</v>
      </c>
      <c r="G894">
        <f>precio_reno_porta!F170</f>
        <v>0</v>
      </c>
      <c r="H894" t="s">
        <v>187</v>
      </c>
      <c r="I894" s="68" t="s">
        <v>196</v>
      </c>
      <c r="J894" s="68">
        <f>precio_reno_porta!J170</f>
        <v>0</v>
      </c>
    </row>
    <row r="895" spans="1:10" x14ac:dyDescent="0.3">
      <c r="A895" t="str">
        <f t="shared" si="13"/>
        <v>0Max Negocios + 55.90CONTADO</v>
      </c>
      <c r="B895">
        <f>precio_reno_porta!A171</f>
        <v>0</v>
      </c>
      <c r="C895">
        <f>precio_reno_porta!B171</f>
        <v>0</v>
      </c>
      <c r="D895">
        <f>precio_reno_porta!C171</f>
        <v>0</v>
      </c>
      <c r="E895">
        <f>precio_reno_porta!D171</f>
        <v>0</v>
      </c>
      <c r="F895" s="68">
        <f>precio_reno_porta!E171</f>
        <v>0</v>
      </c>
      <c r="G895">
        <f>precio_reno_porta!F171</f>
        <v>0</v>
      </c>
      <c r="H895" t="s">
        <v>187</v>
      </c>
      <c r="I895" s="68" t="s">
        <v>196</v>
      </c>
      <c r="J895" s="68">
        <f>precio_reno_porta!J171</f>
        <v>0</v>
      </c>
    </row>
    <row r="896" spans="1:10" x14ac:dyDescent="0.3">
      <c r="A896" t="str">
        <f t="shared" si="13"/>
        <v>0Max Negocios + 55.90CONTADO</v>
      </c>
      <c r="B896">
        <f>precio_reno_porta!A172</f>
        <v>0</v>
      </c>
      <c r="C896">
        <f>precio_reno_porta!B172</f>
        <v>0</v>
      </c>
      <c r="D896">
        <f>precio_reno_porta!C172</f>
        <v>0</v>
      </c>
      <c r="E896">
        <f>precio_reno_porta!D172</f>
        <v>0</v>
      </c>
      <c r="F896" s="68">
        <f>precio_reno_porta!E172</f>
        <v>0</v>
      </c>
      <c r="G896">
        <f>precio_reno_porta!F172</f>
        <v>0</v>
      </c>
      <c r="H896" t="s">
        <v>187</v>
      </c>
      <c r="I896" s="68" t="s">
        <v>196</v>
      </c>
      <c r="J896" s="68">
        <f>precio_reno_porta!J172</f>
        <v>0</v>
      </c>
    </row>
    <row r="897" spans="1:10" x14ac:dyDescent="0.3">
      <c r="A897" t="str">
        <f t="shared" si="13"/>
        <v>0Max Negocios + 55.90CONTADO</v>
      </c>
      <c r="B897">
        <f>precio_reno_porta!A173</f>
        <v>0</v>
      </c>
      <c r="C897">
        <f>precio_reno_porta!B173</f>
        <v>0</v>
      </c>
      <c r="D897">
        <f>precio_reno_porta!C173</f>
        <v>0</v>
      </c>
      <c r="E897">
        <f>precio_reno_porta!D173</f>
        <v>0</v>
      </c>
      <c r="F897" s="68">
        <f>precio_reno_porta!E173</f>
        <v>0</v>
      </c>
      <c r="G897">
        <f>precio_reno_porta!F173</f>
        <v>0</v>
      </c>
      <c r="H897" t="s">
        <v>187</v>
      </c>
      <c r="I897" s="68" t="s">
        <v>196</v>
      </c>
      <c r="J897" s="68">
        <f>precio_reno_porta!J173</f>
        <v>0</v>
      </c>
    </row>
    <row r="898" spans="1:10" x14ac:dyDescent="0.3">
      <c r="A898" t="str">
        <f t="shared" si="13"/>
        <v>0Max Negocios + 55.90CONTADO</v>
      </c>
      <c r="B898">
        <f>precio_reno_porta!A174</f>
        <v>0</v>
      </c>
      <c r="C898">
        <f>precio_reno_porta!B174</f>
        <v>0</v>
      </c>
      <c r="D898">
        <f>precio_reno_porta!C174</f>
        <v>0</v>
      </c>
      <c r="E898">
        <f>precio_reno_porta!D174</f>
        <v>0</v>
      </c>
      <c r="F898" s="68">
        <f>precio_reno_porta!E174</f>
        <v>0</v>
      </c>
      <c r="G898">
        <f>precio_reno_porta!F174</f>
        <v>0</v>
      </c>
      <c r="H898" t="s">
        <v>187</v>
      </c>
      <c r="I898" s="68" t="s">
        <v>196</v>
      </c>
      <c r="J898" s="68">
        <f>precio_reno_porta!J174</f>
        <v>0</v>
      </c>
    </row>
    <row r="899" spans="1:10" x14ac:dyDescent="0.3">
      <c r="A899" t="str">
        <f t="shared" ref="A899:A962" si="14">CONCATENATE(E899,I899,H899)</f>
        <v>0Max Negocios + 55.90CONTADO</v>
      </c>
      <c r="B899">
        <f>precio_reno_porta!A175</f>
        <v>0</v>
      </c>
      <c r="C899">
        <f>precio_reno_porta!B175</f>
        <v>0</v>
      </c>
      <c r="D899">
        <f>precio_reno_porta!C175</f>
        <v>0</v>
      </c>
      <c r="E899">
        <f>precio_reno_porta!D175</f>
        <v>0</v>
      </c>
      <c r="F899" s="68">
        <f>precio_reno_porta!E175</f>
        <v>0</v>
      </c>
      <c r="G899">
        <f>precio_reno_porta!F175</f>
        <v>0</v>
      </c>
      <c r="H899" t="s">
        <v>187</v>
      </c>
      <c r="I899" s="68" t="s">
        <v>196</v>
      </c>
      <c r="J899" s="68">
        <f>precio_reno_porta!J175</f>
        <v>0</v>
      </c>
    </row>
    <row r="900" spans="1:10" x14ac:dyDescent="0.3">
      <c r="A900" t="str">
        <f t="shared" si="14"/>
        <v>0Max Negocios + 55.90CONTADO</v>
      </c>
      <c r="B900">
        <f>precio_reno_porta!A176</f>
        <v>0</v>
      </c>
      <c r="C900">
        <f>precio_reno_porta!B176</f>
        <v>0</v>
      </c>
      <c r="D900">
        <f>precio_reno_porta!C176</f>
        <v>0</v>
      </c>
      <c r="E900">
        <f>precio_reno_porta!D176</f>
        <v>0</v>
      </c>
      <c r="F900" s="68">
        <f>precio_reno_porta!E176</f>
        <v>0</v>
      </c>
      <c r="G900">
        <f>precio_reno_porta!F176</f>
        <v>0</v>
      </c>
      <c r="H900" t="s">
        <v>187</v>
      </c>
      <c r="I900" s="68" t="s">
        <v>196</v>
      </c>
      <c r="J900" s="68">
        <f>precio_reno_porta!J176</f>
        <v>0</v>
      </c>
    </row>
    <row r="901" spans="1:10" x14ac:dyDescent="0.3">
      <c r="A901" t="str">
        <f t="shared" si="14"/>
        <v>0Max Negocios + 55.90CONTADO</v>
      </c>
      <c r="B901">
        <f>precio_reno_porta!A177</f>
        <v>0</v>
      </c>
      <c r="C901">
        <f>precio_reno_porta!B177</f>
        <v>0</v>
      </c>
      <c r="D901">
        <f>precio_reno_porta!C177</f>
        <v>0</v>
      </c>
      <c r="E901">
        <f>precio_reno_porta!D177</f>
        <v>0</v>
      </c>
      <c r="F901" s="68">
        <f>precio_reno_porta!E177</f>
        <v>0</v>
      </c>
      <c r="G901">
        <f>precio_reno_porta!F177</f>
        <v>0</v>
      </c>
      <c r="H901" t="s">
        <v>187</v>
      </c>
      <c r="I901" s="68" t="s">
        <v>196</v>
      </c>
      <c r="J901" s="68">
        <f>precio_reno_porta!J177</f>
        <v>0</v>
      </c>
    </row>
    <row r="902" spans="1:10" x14ac:dyDescent="0.3">
      <c r="A902" t="str">
        <f t="shared" si="14"/>
        <v>0Max Negocios + 55.90CONTADO</v>
      </c>
      <c r="B902">
        <f>precio_reno_porta!A178</f>
        <v>0</v>
      </c>
      <c r="C902">
        <f>precio_reno_porta!B178</f>
        <v>0</v>
      </c>
      <c r="D902">
        <f>precio_reno_porta!C178</f>
        <v>0</v>
      </c>
      <c r="E902">
        <f>precio_reno_porta!D178</f>
        <v>0</v>
      </c>
      <c r="F902" s="68">
        <f>precio_reno_porta!E178</f>
        <v>0</v>
      </c>
      <c r="G902">
        <f>precio_reno_porta!F178</f>
        <v>0</v>
      </c>
      <c r="H902" t="s">
        <v>187</v>
      </c>
      <c r="I902" s="68" t="s">
        <v>196</v>
      </c>
      <c r="J902" s="68">
        <f>precio_reno_porta!J178</f>
        <v>0</v>
      </c>
    </row>
    <row r="903" spans="1:10" x14ac:dyDescent="0.3">
      <c r="A903" t="str">
        <f t="shared" si="14"/>
        <v>0Max Negocios + 55.90CONTADO</v>
      </c>
      <c r="B903">
        <f>precio_reno_porta!A179</f>
        <v>0</v>
      </c>
      <c r="C903">
        <f>precio_reno_porta!B179</f>
        <v>0</v>
      </c>
      <c r="D903">
        <f>precio_reno_porta!C179</f>
        <v>0</v>
      </c>
      <c r="E903">
        <f>precio_reno_porta!D179</f>
        <v>0</v>
      </c>
      <c r="F903" s="68">
        <f>precio_reno_porta!E179</f>
        <v>0</v>
      </c>
      <c r="G903">
        <f>precio_reno_porta!F179</f>
        <v>0</v>
      </c>
      <c r="H903" t="s">
        <v>187</v>
      </c>
      <c r="I903" s="68" t="s">
        <v>196</v>
      </c>
      <c r="J903" s="68">
        <f>precio_reno_porta!J179</f>
        <v>0</v>
      </c>
    </row>
    <row r="904" spans="1:10" x14ac:dyDescent="0.3">
      <c r="A904" t="str">
        <f t="shared" si="14"/>
        <v>0Max Negocios + 55.90CONTADO</v>
      </c>
      <c r="B904">
        <f>precio_reno_porta!A180</f>
        <v>0</v>
      </c>
      <c r="C904">
        <f>precio_reno_porta!B180</f>
        <v>0</v>
      </c>
      <c r="D904">
        <f>precio_reno_porta!C180</f>
        <v>0</v>
      </c>
      <c r="E904">
        <f>precio_reno_porta!D180</f>
        <v>0</v>
      </c>
      <c r="F904" s="68">
        <f>precio_reno_porta!E180</f>
        <v>0</v>
      </c>
      <c r="G904">
        <f>precio_reno_porta!F180</f>
        <v>0</v>
      </c>
      <c r="H904" t="s">
        <v>187</v>
      </c>
      <c r="I904" s="68" t="s">
        <v>196</v>
      </c>
      <c r="J904" s="68">
        <f>precio_reno_porta!J180</f>
        <v>0</v>
      </c>
    </row>
    <row r="905" spans="1:10" x14ac:dyDescent="0.3">
      <c r="A905" t="str">
        <f t="shared" si="14"/>
        <v>0Max Negocios + 55.90CONTADO</v>
      </c>
      <c r="B905">
        <f>precio_reno_porta!A181</f>
        <v>0</v>
      </c>
      <c r="C905">
        <f>precio_reno_porta!B181</f>
        <v>0</v>
      </c>
      <c r="D905">
        <f>precio_reno_porta!C181</f>
        <v>0</v>
      </c>
      <c r="E905">
        <f>precio_reno_porta!D181</f>
        <v>0</v>
      </c>
      <c r="F905" s="68">
        <f>precio_reno_porta!E181</f>
        <v>0</v>
      </c>
      <c r="G905">
        <f>precio_reno_porta!F181</f>
        <v>0</v>
      </c>
      <c r="H905" t="s">
        <v>187</v>
      </c>
      <c r="I905" s="68" t="s">
        <v>196</v>
      </c>
      <c r="J905" s="68">
        <f>precio_reno_porta!J181</f>
        <v>0</v>
      </c>
    </row>
    <row r="906" spans="1:10" x14ac:dyDescent="0.3">
      <c r="A906" t="str">
        <f t="shared" si="14"/>
        <v>0Max Negocios + 55.90CONTADO</v>
      </c>
      <c r="B906">
        <f>precio_reno_porta!A182</f>
        <v>0</v>
      </c>
      <c r="C906">
        <f>precio_reno_porta!B182</f>
        <v>0</v>
      </c>
      <c r="D906">
        <f>precio_reno_porta!C182</f>
        <v>0</v>
      </c>
      <c r="E906">
        <f>precio_reno_porta!D182</f>
        <v>0</v>
      </c>
      <c r="F906" s="68">
        <f>precio_reno_porta!E182</f>
        <v>0</v>
      </c>
      <c r="G906">
        <f>precio_reno_porta!F182</f>
        <v>0</v>
      </c>
      <c r="H906" t="s">
        <v>187</v>
      </c>
      <c r="I906" s="68" t="s">
        <v>196</v>
      </c>
      <c r="J906" s="68">
        <f>precio_reno_porta!J182</f>
        <v>0</v>
      </c>
    </row>
    <row r="907" spans="1:10" x14ac:dyDescent="0.3">
      <c r="A907" t="str">
        <f t="shared" si="14"/>
        <v>0Max Negocios + 55.90CONTADO</v>
      </c>
      <c r="B907">
        <f>precio_reno_porta!A183</f>
        <v>0</v>
      </c>
      <c r="C907">
        <f>precio_reno_porta!B183</f>
        <v>0</v>
      </c>
      <c r="D907">
        <f>precio_reno_porta!C183</f>
        <v>0</v>
      </c>
      <c r="E907">
        <f>precio_reno_porta!D183</f>
        <v>0</v>
      </c>
      <c r="F907" s="68">
        <f>precio_reno_porta!E183</f>
        <v>0</v>
      </c>
      <c r="G907">
        <f>precio_reno_porta!F183</f>
        <v>0</v>
      </c>
      <c r="H907" t="s">
        <v>187</v>
      </c>
      <c r="I907" s="68" t="s">
        <v>196</v>
      </c>
      <c r="J907" s="68">
        <f>precio_reno_porta!J183</f>
        <v>0</v>
      </c>
    </row>
    <row r="908" spans="1:10" x14ac:dyDescent="0.3">
      <c r="A908" t="str">
        <f t="shared" si="14"/>
        <v>0Max Negocios + 55.90CONTADO</v>
      </c>
      <c r="B908">
        <f>precio_reno_porta!A184</f>
        <v>0</v>
      </c>
      <c r="C908">
        <f>precio_reno_porta!B184</f>
        <v>0</v>
      </c>
      <c r="D908">
        <f>precio_reno_porta!C184</f>
        <v>0</v>
      </c>
      <c r="E908">
        <f>precio_reno_porta!D184</f>
        <v>0</v>
      </c>
      <c r="F908" s="68">
        <f>precio_reno_porta!E184</f>
        <v>0</v>
      </c>
      <c r="G908">
        <f>precio_reno_porta!F184</f>
        <v>0</v>
      </c>
      <c r="H908" t="s">
        <v>187</v>
      </c>
      <c r="I908" s="68" t="s">
        <v>196</v>
      </c>
      <c r="J908" s="68">
        <f>precio_reno_porta!J184</f>
        <v>0</v>
      </c>
    </row>
    <row r="909" spans="1:10" x14ac:dyDescent="0.3">
      <c r="A909" t="str">
        <f t="shared" si="14"/>
        <v>0Max Negocios + 55.90CONTADO</v>
      </c>
      <c r="B909">
        <f>precio_reno_porta!A185</f>
        <v>0</v>
      </c>
      <c r="C909">
        <f>precio_reno_porta!B185</f>
        <v>0</v>
      </c>
      <c r="D909">
        <f>precio_reno_porta!C185</f>
        <v>0</v>
      </c>
      <c r="E909">
        <f>precio_reno_porta!D185</f>
        <v>0</v>
      </c>
      <c r="F909" s="68">
        <f>precio_reno_porta!E185</f>
        <v>0</v>
      </c>
      <c r="G909">
        <f>precio_reno_porta!F185</f>
        <v>0</v>
      </c>
      <c r="H909" t="s">
        <v>187</v>
      </c>
      <c r="I909" s="68" t="s">
        <v>196</v>
      </c>
      <c r="J909" s="68">
        <f>precio_reno_porta!J185</f>
        <v>0</v>
      </c>
    </row>
    <row r="910" spans="1:10" x14ac:dyDescent="0.3">
      <c r="A910" t="str">
        <f t="shared" si="14"/>
        <v>0Max Negocios + 55.90CONTADO</v>
      </c>
      <c r="B910">
        <f>precio_reno_porta!A186</f>
        <v>0</v>
      </c>
      <c r="C910">
        <f>precio_reno_porta!B186</f>
        <v>0</v>
      </c>
      <c r="D910">
        <f>precio_reno_porta!C186</f>
        <v>0</v>
      </c>
      <c r="E910">
        <f>precio_reno_porta!D186</f>
        <v>0</v>
      </c>
      <c r="F910" s="68">
        <f>precio_reno_porta!E186</f>
        <v>0</v>
      </c>
      <c r="G910">
        <f>precio_reno_porta!F186</f>
        <v>0</v>
      </c>
      <c r="H910" t="s">
        <v>187</v>
      </c>
      <c r="I910" s="68" t="s">
        <v>196</v>
      </c>
      <c r="J910" s="68">
        <f>precio_reno_porta!J186</f>
        <v>0</v>
      </c>
    </row>
    <row r="911" spans="1:10" x14ac:dyDescent="0.3">
      <c r="A911" t="str">
        <f t="shared" si="14"/>
        <v>0Max Negocios + 55.90CONTADO</v>
      </c>
      <c r="B911">
        <f>precio_reno_porta!A187</f>
        <v>0</v>
      </c>
      <c r="C911">
        <f>precio_reno_porta!B187</f>
        <v>0</v>
      </c>
      <c r="D911">
        <f>precio_reno_porta!C187</f>
        <v>0</v>
      </c>
      <c r="E911">
        <f>precio_reno_porta!D187</f>
        <v>0</v>
      </c>
      <c r="F911" s="68">
        <f>precio_reno_porta!E187</f>
        <v>0</v>
      </c>
      <c r="G911">
        <f>precio_reno_porta!F187</f>
        <v>0</v>
      </c>
      <c r="H911" t="s">
        <v>187</v>
      </c>
      <c r="I911" s="68" t="s">
        <v>196</v>
      </c>
      <c r="J911" s="68">
        <f>precio_reno_porta!J187</f>
        <v>0</v>
      </c>
    </row>
    <row r="912" spans="1:10" x14ac:dyDescent="0.3">
      <c r="A912" t="str">
        <f t="shared" si="14"/>
        <v>0Max Negocios + 55.90CONTADO</v>
      </c>
      <c r="B912">
        <f>precio_reno_porta!A188</f>
        <v>0</v>
      </c>
      <c r="C912">
        <f>precio_reno_porta!B188</f>
        <v>0</v>
      </c>
      <c r="D912">
        <f>precio_reno_porta!C188</f>
        <v>0</v>
      </c>
      <c r="E912">
        <f>precio_reno_porta!D188</f>
        <v>0</v>
      </c>
      <c r="F912" s="68">
        <f>precio_reno_porta!E188</f>
        <v>0</v>
      </c>
      <c r="G912">
        <f>precio_reno_porta!F188</f>
        <v>0</v>
      </c>
      <c r="H912" t="s">
        <v>187</v>
      </c>
      <c r="I912" s="68" t="s">
        <v>196</v>
      </c>
      <c r="J912" s="68">
        <f>precio_reno_porta!J188</f>
        <v>0</v>
      </c>
    </row>
    <row r="913" spans="1:10" x14ac:dyDescent="0.3">
      <c r="A913" t="str">
        <f t="shared" si="14"/>
        <v>0Max Negocios + 55.90CONTADO</v>
      </c>
      <c r="B913">
        <f>precio_reno_porta!A189</f>
        <v>0</v>
      </c>
      <c r="C913">
        <f>precio_reno_porta!B189</f>
        <v>0</v>
      </c>
      <c r="D913">
        <f>precio_reno_porta!C189</f>
        <v>0</v>
      </c>
      <c r="E913">
        <f>precio_reno_porta!D189</f>
        <v>0</v>
      </c>
      <c r="F913" s="68">
        <f>precio_reno_porta!E189</f>
        <v>0</v>
      </c>
      <c r="G913">
        <f>precio_reno_porta!F189</f>
        <v>0</v>
      </c>
      <c r="H913" t="s">
        <v>187</v>
      </c>
      <c r="I913" s="68" t="s">
        <v>196</v>
      </c>
      <c r="J913" s="68">
        <f>precio_reno_porta!J189</f>
        <v>0</v>
      </c>
    </row>
    <row r="914" spans="1:10" x14ac:dyDescent="0.3">
      <c r="A914" t="str">
        <f t="shared" si="14"/>
        <v>0Max Negocios + 55.90CONTADO</v>
      </c>
      <c r="B914">
        <f>precio_reno_porta!A190</f>
        <v>0</v>
      </c>
      <c r="C914">
        <f>precio_reno_porta!B190</f>
        <v>0</v>
      </c>
      <c r="D914">
        <f>precio_reno_porta!C190</f>
        <v>0</v>
      </c>
      <c r="E914">
        <f>precio_reno_porta!D190</f>
        <v>0</v>
      </c>
      <c r="F914" s="68">
        <f>precio_reno_porta!E190</f>
        <v>0</v>
      </c>
      <c r="G914">
        <f>precio_reno_porta!F190</f>
        <v>0</v>
      </c>
      <c r="H914" t="s">
        <v>187</v>
      </c>
      <c r="I914" s="68" t="s">
        <v>196</v>
      </c>
      <c r="J914" s="68">
        <f>precio_reno_porta!J190</f>
        <v>0</v>
      </c>
    </row>
    <row r="915" spans="1:10" x14ac:dyDescent="0.3">
      <c r="A915" t="str">
        <f t="shared" si="14"/>
        <v>0Max Negocios + 55.90CONTADO</v>
      </c>
      <c r="B915">
        <f>precio_reno_porta!A191</f>
        <v>0</v>
      </c>
      <c r="C915">
        <f>precio_reno_porta!B191</f>
        <v>0</v>
      </c>
      <c r="D915">
        <f>precio_reno_porta!C191</f>
        <v>0</v>
      </c>
      <c r="E915">
        <f>precio_reno_porta!D191</f>
        <v>0</v>
      </c>
      <c r="F915" s="68">
        <f>precio_reno_porta!E191</f>
        <v>0</v>
      </c>
      <c r="G915">
        <f>precio_reno_porta!F191</f>
        <v>0</v>
      </c>
      <c r="H915" t="s">
        <v>187</v>
      </c>
      <c r="I915" s="68" t="s">
        <v>196</v>
      </c>
      <c r="J915" s="68">
        <f>precio_reno_porta!J191</f>
        <v>0</v>
      </c>
    </row>
    <row r="916" spans="1:10" x14ac:dyDescent="0.3">
      <c r="A916" t="str">
        <f t="shared" si="14"/>
        <v>0Max Negocios + 55.90CONTADO</v>
      </c>
      <c r="B916">
        <f>precio_reno_porta!A192</f>
        <v>0</v>
      </c>
      <c r="C916">
        <f>precio_reno_porta!B192</f>
        <v>0</v>
      </c>
      <c r="D916">
        <f>precio_reno_porta!C192</f>
        <v>0</v>
      </c>
      <c r="E916">
        <f>precio_reno_porta!D192</f>
        <v>0</v>
      </c>
      <c r="F916" s="68">
        <f>precio_reno_porta!E192</f>
        <v>0</v>
      </c>
      <c r="G916">
        <f>precio_reno_porta!F192</f>
        <v>0</v>
      </c>
      <c r="H916" t="s">
        <v>187</v>
      </c>
      <c r="I916" s="68" t="s">
        <v>196</v>
      </c>
      <c r="J916" s="68">
        <f>precio_reno_porta!J192</f>
        <v>0</v>
      </c>
    </row>
    <row r="917" spans="1:10" x14ac:dyDescent="0.3">
      <c r="A917" t="str">
        <f t="shared" si="14"/>
        <v>0Max Negocios + 55.90CONTADO</v>
      </c>
      <c r="B917">
        <f>precio_reno_porta!A193</f>
        <v>0</v>
      </c>
      <c r="C917">
        <f>precio_reno_porta!B193</f>
        <v>0</v>
      </c>
      <c r="D917">
        <f>precio_reno_porta!C193</f>
        <v>0</v>
      </c>
      <c r="E917">
        <f>precio_reno_porta!D193</f>
        <v>0</v>
      </c>
      <c r="F917" s="68">
        <f>precio_reno_porta!E193</f>
        <v>0</v>
      </c>
      <c r="G917">
        <f>precio_reno_porta!F193</f>
        <v>0</v>
      </c>
      <c r="H917" t="s">
        <v>187</v>
      </c>
      <c r="I917" s="68" t="s">
        <v>196</v>
      </c>
      <c r="J917" s="68">
        <f>precio_reno_porta!J193</f>
        <v>0</v>
      </c>
    </row>
    <row r="918" spans="1:10" x14ac:dyDescent="0.3">
      <c r="A918" t="str">
        <f t="shared" si="14"/>
        <v>0Max Negocios + 55.90CONTADO</v>
      </c>
      <c r="B918">
        <f>precio_reno_porta!A194</f>
        <v>0</v>
      </c>
      <c r="C918">
        <f>precio_reno_porta!B194</f>
        <v>0</v>
      </c>
      <c r="D918">
        <f>precio_reno_porta!C194</f>
        <v>0</v>
      </c>
      <c r="E918">
        <f>precio_reno_porta!D194</f>
        <v>0</v>
      </c>
      <c r="F918" s="68">
        <f>precio_reno_porta!E194</f>
        <v>0</v>
      </c>
      <c r="G918">
        <f>precio_reno_porta!F194</f>
        <v>0</v>
      </c>
      <c r="H918" t="s">
        <v>187</v>
      </c>
      <c r="I918" s="68" t="s">
        <v>196</v>
      </c>
      <c r="J918" s="68">
        <f>precio_reno_porta!J194</f>
        <v>0</v>
      </c>
    </row>
    <row r="919" spans="1:10" x14ac:dyDescent="0.3">
      <c r="A919" t="str">
        <f t="shared" si="14"/>
        <v>0Max Negocios + 55.90CONTADO</v>
      </c>
      <c r="B919">
        <f>precio_reno_porta!A195</f>
        <v>0</v>
      </c>
      <c r="C919">
        <f>precio_reno_porta!B195</f>
        <v>0</v>
      </c>
      <c r="D919">
        <f>precio_reno_porta!C195</f>
        <v>0</v>
      </c>
      <c r="E919">
        <f>precio_reno_porta!D195</f>
        <v>0</v>
      </c>
      <c r="F919" s="68">
        <f>precio_reno_porta!E195</f>
        <v>0</v>
      </c>
      <c r="G919">
        <f>precio_reno_porta!F195</f>
        <v>0</v>
      </c>
      <c r="H919" t="s">
        <v>187</v>
      </c>
      <c r="I919" s="68" t="s">
        <v>196</v>
      </c>
      <c r="J919" s="68">
        <f>precio_reno_porta!J195</f>
        <v>0</v>
      </c>
    </row>
    <row r="920" spans="1:10" x14ac:dyDescent="0.3">
      <c r="A920" t="str">
        <f t="shared" si="14"/>
        <v>0Max Negocios + 55.90CONTADO</v>
      </c>
      <c r="B920">
        <f>precio_reno_porta!A196</f>
        <v>0</v>
      </c>
      <c r="C920">
        <f>precio_reno_porta!B196</f>
        <v>0</v>
      </c>
      <c r="D920">
        <f>precio_reno_porta!C196</f>
        <v>0</v>
      </c>
      <c r="E920">
        <f>precio_reno_porta!D196</f>
        <v>0</v>
      </c>
      <c r="F920" s="68">
        <f>precio_reno_porta!E196</f>
        <v>0</v>
      </c>
      <c r="G920">
        <f>precio_reno_porta!F196</f>
        <v>0</v>
      </c>
      <c r="H920" t="s">
        <v>187</v>
      </c>
      <c r="I920" s="68" t="s">
        <v>196</v>
      </c>
      <c r="J920" s="68">
        <f>precio_reno_porta!J196</f>
        <v>0</v>
      </c>
    </row>
    <row r="921" spans="1:10" x14ac:dyDescent="0.3">
      <c r="A921" t="str">
        <f t="shared" si="14"/>
        <v>0Max Negocios + 55.90CONTADO</v>
      </c>
      <c r="B921">
        <f>precio_reno_porta!A197</f>
        <v>0</v>
      </c>
      <c r="C921">
        <f>precio_reno_porta!B197</f>
        <v>0</v>
      </c>
      <c r="D921">
        <f>precio_reno_porta!C197</f>
        <v>0</v>
      </c>
      <c r="E921">
        <f>precio_reno_porta!D197</f>
        <v>0</v>
      </c>
      <c r="F921" s="68">
        <f>precio_reno_porta!E197</f>
        <v>0</v>
      </c>
      <c r="G921">
        <f>precio_reno_porta!F197</f>
        <v>0</v>
      </c>
      <c r="H921" t="s">
        <v>187</v>
      </c>
      <c r="I921" s="68" t="s">
        <v>196</v>
      </c>
      <c r="J921" s="68">
        <f>precio_reno_porta!J197</f>
        <v>0</v>
      </c>
    </row>
    <row r="922" spans="1:10" x14ac:dyDescent="0.3">
      <c r="A922" t="str">
        <f t="shared" si="14"/>
        <v>0Max Negocios + 55.90CONTADO</v>
      </c>
      <c r="B922">
        <f>precio_reno_porta!A198</f>
        <v>0</v>
      </c>
      <c r="C922">
        <f>precio_reno_porta!B198</f>
        <v>0</v>
      </c>
      <c r="D922">
        <f>precio_reno_porta!C198</f>
        <v>0</v>
      </c>
      <c r="E922">
        <f>precio_reno_porta!D198</f>
        <v>0</v>
      </c>
      <c r="F922" s="68">
        <f>precio_reno_porta!E198</f>
        <v>0</v>
      </c>
      <c r="G922">
        <f>precio_reno_porta!F198</f>
        <v>0</v>
      </c>
      <c r="H922" t="s">
        <v>187</v>
      </c>
      <c r="I922" s="68" t="s">
        <v>196</v>
      </c>
      <c r="J922" s="68">
        <f>precio_reno_porta!J198</f>
        <v>0</v>
      </c>
    </row>
    <row r="923" spans="1:10" x14ac:dyDescent="0.3">
      <c r="A923" t="str">
        <f t="shared" si="14"/>
        <v>0Max Negocios + 55.90CONTADO</v>
      </c>
      <c r="B923">
        <f>precio_reno_porta!A199</f>
        <v>0</v>
      </c>
      <c r="C923">
        <f>precio_reno_porta!B199</f>
        <v>0</v>
      </c>
      <c r="D923">
        <f>precio_reno_porta!C199</f>
        <v>0</v>
      </c>
      <c r="E923">
        <f>precio_reno_porta!D199</f>
        <v>0</v>
      </c>
      <c r="F923" s="68">
        <f>precio_reno_porta!E199</f>
        <v>0</v>
      </c>
      <c r="G923">
        <f>precio_reno_porta!F199</f>
        <v>0</v>
      </c>
      <c r="H923" t="s">
        <v>187</v>
      </c>
      <c r="I923" s="68" t="s">
        <v>196</v>
      </c>
      <c r="J923" s="68">
        <f>precio_reno_porta!J199</f>
        <v>0</v>
      </c>
    </row>
    <row r="924" spans="1:10" x14ac:dyDescent="0.3">
      <c r="A924" t="str">
        <f t="shared" si="14"/>
        <v>0Max Negocios + 55.90CONTADO</v>
      </c>
      <c r="B924">
        <f>precio_reno_porta!A200</f>
        <v>0</v>
      </c>
      <c r="C924">
        <f>precio_reno_porta!B200</f>
        <v>0</v>
      </c>
      <c r="D924">
        <f>precio_reno_porta!C200</f>
        <v>0</v>
      </c>
      <c r="E924">
        <f>precio_reno_porta!D200</f>
        <v>0</v>
      </c>
      <c r="F924" s="68">
        <f>precio_reno_porta!E200</f>
        <v>0</v>
      </c>
      <c r="G924">
        <f>precio_reno_porta!F200</f>
        <v>0</v>
      </c>
      <c r="H924" t="s">
        <v>187</v>
      </c>
      <c r="I924" s="68" t="s">
        <v>196</v>
      </c>
      <c r="J924" s="68">
        <f>precio_reno_porta!J200</f>
        <v>0</v>
      </c>
    </row>
    <row r="925" spans="1:10" x14ac:dyDescent="0.3">
      <c r="A925" t="str">
        <f t="shared" si="14"/>
        <v>0Max Negocios + 55.90CONTADO</v>
      </c>
      <c r="B925">
        <f>precio_reno_porta!A201</f>
        <v>0</v>
      </c>
      <c r="C925">
        <f>precio_reno_porta!B201</f>
        <v>0</v>
      </c>
      <c r="D925">
        <f>precio_reno_porta!C201</f>
        <v>0</v>
      </c>
      <c r="E925">
        <f>precio_reno_porta!D201</f>
        <v>0</v>
      </c>
      <c r="F925" s="68">
        <f>precio_reno_porta!E201</f>
        <v>0</v>
      </c>
      <c r="G925">
        <f>precio_reno_porta!F201</f>
        <v>0</v>
      </c>
      <c r="H925" t="s">
        <v>187</v>
      </c>
      <c r="I925" s="68" t="s">
        <v>196</v>
      </c>
      <c r="J925" s="68">
        <f>precio_reno_porta!J201</f>
        <v>0</v>
      </c>
    </row>
    <row r="926" spans="1:10" x14ac:dyDescent="0.3">
      <c r="A926" t="str">
        <f t="shared" si="14"/>
        <v>0Max Negocios + 55.90CONTADO</v>
      </c>
      <c r="B926">
        <f>precio_reno_porta!A202</f>
        <v>0</v>
      </c>
      <c r="C926">
        <f>precio_reno_porta!B202</f>
        <v>0</v>
      </c>
      <c r="D926">
        <f>precio_reno_porta!C202</f>
        <v>0</v>
      </c>
      <c r="E926">
        <f>precio_reno_porta!D202</f>
        <v>0</v>
      </c>
      <c r="F926" s="68">
        <f>precio_reno_porta!E202</f>
        <v>0</v>
      </c>
      <c r="G926">
        <f>precio_reno_porta!F202</f>
        <v>0</v>
      </c>
      <c r="H926" t="s">
        <v>187</v>
      </c>
      <c r="I926" s="68" t="s">
        <v>196</v>
      </c>
      <c r="J926" s="68">
        <f>precio_reno_porta!J202</f>
        <v>0</v>
      </c>
    </row>
    <row r="927" spans="1:10" x14ac:dyDescent="0.3">
      <c r="A927" t="str">
        <f t="shared" si="14"/>
        <v>0Max Negocios + 55.90CONTADO</v>
      </c>
      <c r="B927">
        <f>precio_reno_porta!A203</f>
        <v>0</v>
      </c>
      <c r="C927">
        <f>precio_reno_porta!B203</f>
        <v>0</v>
      </c>
      <c r="D927">
        <f>precio_reno_porta!C203</f>
        <v>0</v>
      </c>
      <c r="E927">
        <f>precio_reno_porta!D203</f>
        <v>0</v>
      </c>
      <c r="F927" s="68">
        <f>precio_reno_porta!E203</f>
        <v>0</v>
      </c>
      <c r="G927">
        <f>precio_reno_porta!F203</f>
        <v>0</v>
      </c>
      <c r="H927" t="s">
        <v>187</v>
      </c>
      <c r="I927" s="68" t="s">
        <v>196</v>
      </c>
      <c r="J927" s="68">
        <f>precio_reno_porta!J203</f>
        <v>0</v>
      </c>
    </row>
    <row r="928" spans="1:10" x14ac:dyDescent="0.3">
      <c r="A928" t="str">
        <f t="shared" si="14"/>
        <v>0Max Negocios + 55.90CONTADO</v>
      </c>
      <c r="B928">
        <f>precio_reno_porta!A204</f>
        <v>0</v>
      </c>
      <c r="C928">
        <f>precio_reno_porta!B204</f>
        <v>0</v>
      </c>
      <c r="D928">
        <f>precio_reno_porta!C204</f>
        <v>0</v>
      </c>
      <c r="E928">
        <f>precio_reno_porta!D204</f>
        <v>0</v>
      </c>
      <c r="F928" s="68">
        <f>precio_reno_porta!E204</f>
        <v>0</v>
      </c>
      <c r="G928">
        <f>precio_reno_porta!F204</f>
        <v>0</v>
      </c>
      <c r="H928" t="s">
        <v>187</v>
      </c>
      <c r="I928" s="68" t="s">
        <v>196</v>
      </c>
      <c r="J928" s="68">
        <f>precio_reno_porta!J204</f>
        <v>0</v>
      </c>
    </row>
    <row r="929" spans="1:10" x14ac:dyDescent="0.3">
      <c r="A929" t="str">
        <f t="shared" si="14"/>
        <v>0Max Negocios + 55.90CONTADO</v>
      </c>
      <c r="B929">
        <f>precio_reno_porta!A205</f>
        <v>0</v>
      </c>
      <c r="C929">
        <f>precio_reno_porta!B205</f>
        <v>0</v>
      </c>
      <c r="D929">
        <f>precio_reno_porta!C205</f>
        <v>0</v>
      </c>
      <c r="E929">
        <f>precio_reno_porta!D205</f>
        <v>0</v>
      </c>
      <c r="F929" s="68">
        <f>precio_reno_porta!E205</f>
        <v>0</v>
      </c>
      <c r="G929">
        <f>precio_reno_porta!F205</f>
        <v>0</v>
      </c>
      <c r="H929" t="s">
        <v>187</v>
      </c>
      <c r="I929" s="68" t="s">
        <v>196</v>
      </c>
      <c r="J929" s="68">
        <f>precio_reno_porta!J205</f>
        <v>0</v>
      </c>
    </row>
    <row r="930" spans="1:10" x14ac:dyDescent="0.3">
      <c r="A930" t="str">
        <f t="shared" si="14"/>
        <v>0Max Negocios + 55.90CONTADO</v>
      </c>
      <c r="B930">
        <f>precio_reno_porta!A206</f>
        <v>0</v>
      </c>
      <c r="C930">
        <f>precio_reno_porta!B206</f>
        <v>0</v>
      </c>
      <c r="D930">
        <f>precio_reno_porta!C206</f>
        <v>0</v>
      </c>
      <c r="E930">
        <f>precio_reno_porta!D206</f>
        <v>0</v>
      </c>
      <c r="F930" s="68">
        <f>precio_reno_porta!E206</f>
        <v>0</v>
      </c>
      <c r="G930">
        <f>precio_reno_porta!F206</f>
        <v>0</v>
      </c>
      <c r="H930" t="s">
        <v>187</v>
      </c>
      <c r="I930" s="68" t="s">
        <v>196</v>
      </c>
      <c r="J930" s="68">
        <f>precio_reno_porta!J206</f>
        <v>0</v>
      </c>
    </row>
    <row r="931" spans="1:10" x14ac:dyDescent="0.3">
      <c r="A931" t="str">
        <f t="shared" si="14"/>
        <v>0Max Negocios + 55.90CONTADO</v>
      </c>
      <c r="B931">
        <f>precio_reno_porta!A207</f>
        <v>0</v>
      </c>
      <c r="C931">
        <f>precio_reno_porta!B207</f>
        <v>0</v>
      </c>
      <c r="D931">
        <f>precio_reno_porta!C207</f>
        <v>0</v>
      </c>
      <c r="E931">
        <f>precio_reno_porta!D207</f>
        <v>0</v>
      </c>
      <c r="F931" s="68">
        <f>precio_reno_porta!E207</f>
        <v>0</v>
      </c>
      <c r="G931">
        <f>precio_reno_porta!F207</f>
        <v>0</v>
      </c>
      <c r="H931" t="s">
        <v>187</v>
      </c>
      <c r="I931" s="68" t="s">
        <v>196</v>
      </c>
      <c r="J931" s="68">
        <f>precio_reno_porta!J207</f>
        <v>0</v>
      </c>
    </row>
    <row r="932" spans="1:10" x14ac:dyDescent="0.3">
      <c r="A932" t="str">
        <f t="shared" si="14"/>
        <v>0Max Negocios + 55.90CONTADO</v>
      </c>
      <c r="B932">
        <f>precio_reno_porta!A208</f>
        <v>0</v>
      </c>
      <c r="C932">
        <f>precio_reno_porta!B208</f>
        <v>0</v>
      </c>
      <c r="D932">
        <f>precio_reno_porta!C208</f>
        <v>0</v>
      </c>
      <c r="E932">
        <f>precio_reno_porta!D208</f>
        <v>0</v>
      </c>
      <c r="F932" s="68">
        <f>precio_reno_porta!E208</f>
        <v>0</v>
      </c>
      <c r="G932">
        <f>precio_reno_porta!F208</f>
        <v>0</v>
      </c>
      <c r="H932" t="s">
        <v>187</v>
      </c>
      <c r="I932" s="68" t="s">
        <v>196</v>
      </c>
      <c r="J932" s="68">
        <f>precio_reno_porta!J208</f>
        <v>0</v>
      </c>
    </row>
    <row r="933" spans="1:10" x14ac:dyDescent="0.3">
      <c r="A933" t="str">
        <f t="shared" si="14"/>
        <v>0Max Negocios + 55.90CONTADO</v>
      </c>
      <c r="B933">
        <f>precio_reno_porta!A209</f>
        <v>0</v>
      </c>
      <c r="C933">
        <f>precio_reno_porta!B209</f>
        <v>0</v>
      </c>
      <c r="D933">
        <f>precio_reno_porta!C209</f>
        <v>0</v>
      </c>
      <c r="E933">
        <f>precio_reno_porta!D209</f>
        <v>0</v>
      </c>
      <c r="F933" s="68">
        <f>precio_reno_porta!E209</f>
        <v>0</v>
      </c>
      <c r="G933">
        <f>precio_reno_porta!F209</f>
        <v>0</v>
      </c>
      <c r="H933" t="s">
        <v>187</v>
      </c>
      <c r="I933" s="68" t="s">
        <v>196</v>
      </c>
      <c r="J933" s="68">
        <f>precio_reno_porta!J209</f>
        <v>0</v>
      </c>
    </row>
    <row r="934" spans="1:10" x14ac:dyDescent="0.3">
      <c r="A934" t="str">
        <f t="shared" si="14"/>
        <v>0Max Negocios + 55.90CONTADO</v>
      </c>
      <c r="B934">
        <f>precio_reno_porta!A210</f>
        <v>0</v>
      </c>
      <c r="C934">
        <f>precio_reno_porta!B210</f>
        <v>0</v>
      </c>
      <c r="D934">
        <f>precio_reno_porta!C210</f>
        <v>0</v>
      </c>
      <c r="E934">
        <f>precio_reno_porta!D210</f>
        <v>0</v>
      </c>
      <c r="F934" s="68">
        <f>precio_reno_porta!E210</f>
        <v>0</v>
      </c>
      <c r="G934">
        <f>precio_reno_porta!F210</f>
        <v>0</v>
      </c>
      <c r="H934" t="s">
        <v>187</v>
      </c>
      <c r="I934" s="68" t="s">
        <v>196</v>
      </c>
      <c r="J934" s="68">
        <f>precio_reno_porta!J210</f>
        <v>0</v>
      </c>
    </row>
    <row r="935" spans="1:10" x14ac:dyDescent="0.3">
      <c r="A935" t="str">
        <f t="shared" si="14"/>
        <v>0Max Negocios + 55.90CONTADO</v>
      </c>
      <c r="B935">
        <f>precio_reno_porta!A211</f>
        <v>0</v>
      </c>
      <c r="C935">
        <f>precio_reno_porta!B211</f>
        <v>0</v>
      </c>
      <c r="D935">
        <f>precio_reno_porta!C211</f>
        <v>0</v>
      </c>
      <c r="E935">
        <f>precio_reno_porta!D211</f>
        <v>0</v>
      </c>
      <c r="F935" s="68">
        <f>precio_reno_porta!E211</f>
        <v>0</v>
      </c>
      <c r="G935">
        <f>precio_reno_porta!F211</f>
        <v>0</v>
      </c>
      <c r="H935" t="s">
        <v>187</v>
      </c>
      <c r="I935" s="68" t="s">
        <v>196</v>
      </c>
      <c r="J935" s="68">
        <f>precio_reno_porta!J211</f>
        <v>0</v>
      </c>
    </row>
    <row r="936" spans="1:10" x14ac:dyDescent="0.3">
      <c r="A936" t="str">
        <f t="shared" si="14"/>
        <v>0Max Negocios + 55.90CONTADO</v>
      </c>
      <c r="B936">
        <f>precio_reno_porta!A212</f>
        <v>0</v>
      </c>
      <c r="C936">
        <f>precio_reno_porta!B212</f>
        <v>0</v>
      </c>
      <c r="D936">
        <f>precio_reno_porta!C212</f>
        <v>0</v>
      </c>
      <c r="E936">
        <f>precio_reno_porta!D212</f>
        <v>0</v>
      </c>
      <c r="F936" s="68">
        <f>precio_reno_porta!E212</f>
        <v>0</v>
      </c>
      <c r="G936">
        <f>precio_reno_porta!F212</f>
        <v>0</v>
      </c>
      <c r="H936" t="s">
        <v>187</v>
      </c>
      <c r="I936" s="68" t="s">
        <v>196</v>
      </c>
      <c r="J936" s="68">
        <f>precio_reno_porta!J212</f>
        <v>0</v>
      </c>
    </row>
    <row r="937" spans="1:10" x14ac:dyDescent="0.3">
      <c r="A937" t="str">
        <f t="shared" si="14"/>
        <v>0Max Negocios + 55.90CONTADO</v>
      </c>
      <c r="B937">
        <f>precio_reno_porta!A213</f>
        <v>0</v>
      </c>
      <c r="C937">
        <f>precio_reno_porta!B213</f>
        <v>0</v>
      </c>
      <c r="D937">
        <f>precio_reno_porta!C213</f>
        <v>0</v>
      </c>
      <c r="E937">
        <f>precio_reno_porta!D213</f>
        <v>0</v>
      </c>
      <c r="F937" s="68">
        <f>precio_reno_porta!E213</f>
        <v>0</v>
      </c>
      <c r="G937">
        <f>precio_reno_porta!F213</f>
        <v>0</v>
      </c>
      <c r="H937" t="s">
        <v>187</v>
      </c>
      <c r="I937" s="68" t="s">
        <v>196</v>
      </c>
      <c r="J937" s="68">
        <f>precio_reno_porta!J213</f>
        <v>0</v>
      </c>
    </row>
    <row r="938" spans="1:10" x14ac:dyDescent="0.3">
      <c r="A938" t="str">
        <f t="shared" si="14"/>
        <v>0Max Negocios + 55.90CONTADO</v>
      </c>
      <c r="B938">
        <f>precio_reno_porta!A214</f>
        <v>0</v>
      </c>
      <c r="C938">
        <f>precio_reno_porta!B214</f>
        <v>0</v>
      </c>
      <c r="D938">
        <f>precio_reno_porta!C214</f>
        <v>0</v>
      </c>
      <c r="E938">
        <f>precio_reno_porta!D214</f>
        <v>0</v>
      </c>
      <c r="F938" s="68">
        <f>precio_reno_porta!E214</f>
        <v>0</v>
      </c>
      <c r="G938">
        <f>precio_reno_porta!F214</f>
        <v>0</v>
      </c>
      <c r="H938" t="s">
        <v>187</v>
      </c>
      <c r="I938" s="68" t="s">
        <v>196</v>
      </c>
      <c r="J938" s="68">
        <f>precio_reno_porta!J214</f>
        <v>0</v>
      </c>
    </row>
    <row r="939" spans="1:10" x14ac:dyDescent="0.3">
      <c r="A939" t="str">
        <f t="shared" si="14"/>
        <v>0Max Negocios + 55.90CONTADO</v>
      </c>
      <c r="B939">
        <f>precio_reno_porta!A215</f>
        <v>0</v>
      </c>
      <c r="C939">
        <f>precio_reno_porta!B215</f>
        <v>0</v>
      </c>
      <c r="D939">
        <f>precio_reno_porta!C215</f>
        <v>0</v>
      </c>
      <c r="E939">
        <f>precio_reno_porta!D215</f>
        <v>0</v>
      </c>
      <c r="F939" s="68">
        <f>precio_reno_porta!E215</f>
        <v>0</v>
      </c>
      <c r="G939">
        <f>precio_reno_porta!F215</f>
        <v>0</v>
      </c>
      <c r="H939" t="s">
        <v>187</v>
      </c>
      <c r="I939" s="68" t="s">
        <v>196</v>
      </c>
      <c r="J939" s="68">
        <f>precio_reno_porta!J215</f>
        <v>0</v>
      </c>
    </row>
    <row r="940" spans="1:10" x14ac:dyDescent="0.3">
      <c r="A940" t="str">
        <f t="shared" si="14"/>
        <v>0Max Negocios + 55.90CONTADO</v>
      </c>
      <c r="B940">
        <f>precio_reno_porta!A216</f>
        <v>0</v>
      </c>
      <c r="C940">
        <f>precio_reno_porta!B216</f>
        <v>0</v>
      </c>
      <c r="D940">
        <f>precio_reno_porta!C216</f>
        <v>0</v>
      </c>
      <c r="E940">
        <f>precio_reno_porta!D216</f>
        <v>0</v>
      </c>
      <c r="F940" s="68">
        <f>precio_reno_porta!E216</f>
        <v>0</v>
      </c>
      <c r="G940">
        <f>precio_reno_porta!F216</f>
        <v>0</v>
      </c>
      <c r="H940" t="s">
        <v>187</v>
      </c>
      <c r="I940" s="68" t="s">
        <v>196</v>
      </c>
      <c r="J940" s="68">
        <f>precio_reno_porta!J216</f>
        <v>0</v>
      </c>
    </row>
    <row r="941" spans="1:10" x14ac:dyDescent="0.3">
      <c r="A941" t="str">
        <f t="shared" si="14"/>
        <v>0Max Negocios + 55.90CONTADO</v>
      </c>
      <c r="B941">
        <f>precio_reno_porta!A217</f>
        <v>0</v>
      </c>
      <c r="C941">
        <f>precio_reno_porta!B217</f>
        <v>0</v>
      </c>
      <c r="D941">
        <f>precio_reno_porta!C217</f>
        <v>0</v>
      </c>
      <c r="E941">
        <f>precio_reno_porta!D217</f>
        <v>0</v>
      </c>
      <c r="F941" s="68">
        <f>precio_reno_porta!E217</f>
        <v>0</v>
      </c>
      <c r="G941">
        <f>precio_reno_porta!F217</f>
        <v>0</v>
      </c>
      <c r="H941" t="s">
        <v>187</v>
      </c>
      <c r="I941" s="68" t="s">
        <v>196</v>
      </c>
      <c r="J941" s="68">
        <f>precio_reno_porta!J217</f>
        <v>0</v>
      </c>
    </row>
    <row r="942" spans="1:10" x14ac:dyDescent="0.3">
      <c r="A942" t="str">
        <f t="shared" si="14"/>
        <v>0Max Negocios + 55.90CONTADO</v>
      </c>
      <c r="B942">
        <f>precio_reno_porta!A218</f>
        <v>0</v>
      </c>
      <c r="C942">
        <f>precio_reno_porta!B218</f>
        <v>0</v>
      </c>
      <c r="D942">
        <f>precio_reno_porta!C218</f>
        <v>0</v>
      </c>
      <c r="E942">
        <f>precio_reno_porta!D218</f>
        <v>0</v>
      </c>
      <c r="F942" s="68">
        <f>precio_reno_porta!E218</f>
        <v>0</v>
      </c>
      <c r="G942">
        <f>precio_reno_porta!F218</f>
        <v>0</v>
      </c>
      <c r="H942" t="s">
        <v>187</v>
      </c>
      <c r="I942" s="68" t="s">
        <v>196</v>
      </c>
      <c r="J942" s="68">
        <f>precio_reno_porta!J218</f>
        <v>0</v>
      </c>
    </row>
    <row r="943" spans="1:10" x14ac:dyDescent="0.3">
      <c r="A943" t="str">
        <f t="shared" si="14"/>
        <v>0Max Negocios + 55.90CONTADO</v>
      </c>
      <c r="B943">
        <f>precio_reno_porta!A219</f>
        <v>0</v>
      </c>
      <c r="C943">
        <f>precio_reno_porta!B219</f>
        <v>0</v>
      </c>
      <c r="D943">
        <f>precio_reno_porta!C219</f>
        <v>0</v>
      </c>
      <c r="E943">
        <f>precio_reno_porta!D219</f>
        <v>0</v>
      </c>
      <c r="F943" s="68">
        <f>precio_reno_porta!E219</f>
        <v>0</v>
      </c>
      <c r="G943">
        <f>precio_reno_porta!F219</f>
        <v>0</v>
      </c>
      <c r="H943" t="s">
        <v>187</v>
      </c>
      <c r="I943" s="68" t="s">
        <v>196</v>
      </c>
      <c r="J943" s="68">
        <f>precio_reno_porta!J219</f>
        <v>0</v>
      </c>
    </row>
    <row r="944" spans="1:10" x14ac:dyDescent="0.3">
      <c r="A944" t="str">
        <f t="shared" si="14"/>
        <v>0Max Negocios + 55.90CONTADO</v>
      </c>
      <c r="B944">
        <f>precio_reno_porta!A220</f>
        <v>0</v>
      </c>
      <c r="C944">
        <f>precio_reno_porta!B220</f>
        <v>0</v>
      </c>
      <c r="D944">
        <f>precio_reno_porta!C220</f>
        <v>0</v>
      </c>
      <c r="E944">
        <f>precio_reno_porta!D220</f>
        <v>0</v>
      </c>
      <c r="F944" s="68">
        <f>precio_reno_porta!E220</f>
        <v>0</v>
      </c>
      <c r="G944">
        <f>precio_reno_porta!F220</f>
        <v>0</v>
      </c>
      <c r="H944" t="s">
        <v>187</v>
      </c>
      <c r="I944" s="68" t="s">
        <v>196</v>
      </c>
      <c r="J944" s="68">
        <f>precio_reno_porta!J220</f>
        <v>0</v>
      </c>
    </row>
    <row r="945" spans="1:10" x14ac:dyDescent="0.3">
      <c r="A945" t="str">
        <f t="shared" si="14"/>
        <v>0Max Negocios + 55.90CONTADO</v>
      </c>
      <c r="B945">
        <f>precio_reno_porta!A221</f>
        <v>0</v>
      </c>
      <c r="C945">
        <f>precio_reno_porta!B221</f>
        <v>0</v>
      </c>
      <c r="D945">
        <f>precio_reno_porta!C221</f>
        <v>0</v>
      </c>
      <c r="E945">
        <f>precio_reno_porta!D221</f>
        <v>0</v>
      </c>
      <c r="F945" s="68">
        <f>precio_reno_porta!E221</f>
        <v>0</v>
      </c>
      <c r="G945">
        <f>precio_reno_porta!F221</f>
        <v>0</v>
      </c>
      <c r="H945" t="s">
        <v>187</v>
      </c>
      <c r="I945" s="68" t="s">
        <v>196</v>
      </c>
      <c r="J945" s="68">
        <f>precio_reno_porta!J221</f>
        <v>0</v>
      </c>
    </row>
    <row r="946" spans="1:10" x14ac:dyDescent="0.3">
      <c r="A946" t="str">
        <f t="shared" si="14"/>
        <v>0Max Negocios + 55.90CONTADO</v>
      </c>
      <c r="B946">
        <f>precio_reno_porta!A222</f>
        <v>0</v>
      </c>
      <c r="C946">
        <f>precio_reno_porta!B222</f>
        <v>0</v>
      </c>
      <c r="D946">
        <f>precio_reno_porta!C222</f>
        <v>0</v>
      </c>
      <c r="E946">
        <f>precio_reno_porta!D222</f>
        <v>0</v>
      </c>
      <c r="F946" s="68">
        <f>precio_reno_porta!E222</f>
        <v>0</v>
      </c>
      <c r="G946">
        <f>precio_reno_porta!F222</f>
        <v>0</v>
      </c>
      <c r="H946" t="s">
        <v>187</v>
      </c>
      <c r="I946" s="68" t="s">
        <v>196</v>
      </c>
      <c r="J946" s="68">
        <f>precio_reno_porta!J222</f>
        <v>0</v>
      </c>
    </row>
    <row r="947" spans="1:10" x14ac:dyDescent="0.3">
      <c r="A947" t="str">
        <f t="shared" si="14"/>
        <v>0Max Negocios + 55.90CONTADO</v>
      </c>
      <c r="B947">
        <f>precio_reno_porta!A223</f>
        <v>0</v>
      </c>
      <c r="C947">
        <f>precio_reno_porta!B223</f>
        <v>0</v>
      </c>
      <c r="D947">
        <f>precio_reno_porta!C223</f>
        <v>0</v>
      </c>
      <c r="E947">
        <f>precio_reno_porta!D223</f>
        <v>0</v>
      </c>
      <c r="F947" s="68">
        <f>precio_reno_porta!E223</f>
        <v>0</v>
      </c>
      <c r="G947">
        <f>precio_reno_porta!F223</f>
        <v>0</v>
      </c>
      <c r="H947" t="s">
        <v>187</v>
      </c>
      <c r="I947" s="68" t="s">
        <v>196</v>
      </c>
      <c r="J947" s="68">
        <f>precio_reno_porta!J223</f>
        <v>0</v>
      </c>
    </row>
    <row r="948" spans="1:10" x14ac:dyDescent="0.3">
      <c r="A948" t="str">
        <f t="shared" si="14"/>
        <v>0Max Negocios + 55.90CONTADO</v>
      </c>
      <c r="B948">
        <f>precio_reno_porta!A224</f>
        <v>0</v>
      </c>
      <c r="C948">
        <f>precio_reno_porta!B224</f>
        <v>0</v>
      </c>
      <c r="D948">
        <f>precio_reno_porta!C224</f>
        <v>0</v>
      </c>
      <c r="E948">
        <f>precio_reno_porta!D224</f>
        <v>0</v>
      </c>
      <c r="F948" s="68">
        <f>precio_reno_porta!E224</f>
        <v>0</v>
      </c>
      <c r="G948">
        <f>precio_reno_porta!F224</f>
        <v>0</v>
      </c>
      <c r="H948" t="s">
        <v>187</v>
      </c>
      <c r="I948" s="68" t="s">
        <v>196</v>
      </c>
      <c r="J948" s="68">
        <f>precio_reno_porta!J224</f>
        <v>0</v>
      </c>
    </row>
    <row r="949" spans="1:10" x14ac:dyDescent="0.3">
      <c r="A949" t="str">
        <f t="shared" si="14"/>
        <v>0Max Negocios + 55.90CONTADO</v>
      </c>
      <c r="B949">
        <f>precio_reno_porta!A225</f>
        <v>0</v>
      </c>
      <c r="C949">
        <f>precio_reno_porta!B225</f>
        <v>0</v>
      </c>
      <c r="D949">
        <f>precio_reno_porta!C225</f>
        <v>0</v>
      </c>
      <c r="E949">
        <f>precio_reno_porta!D225</f>
        <v>0</v>
      </c>
      <c r="F949" s="68">
        <f>precio_reno_porta!E225</f>
        <v>0</v>
      </c>
      <c r="G949">
        <f>precio_reno_porta!F225</f>
        <v>0</v>
      </c>
      <c r="H949" t="s">
        <v>187</v>
      </c>
      <c r="I949" s="68" t="s">
        <v>196</v>
      </c>
      <c r="J949" s="68">
        <f>precio_reno_porta!J225</f>
        <v>0</v>
      </c>
    </row>
    <row r="950" spans="1:10" x14ac:dyDescent="0.3">
      <c r="A950" t="str">
        <f t="shared" si="14"/>
        <v>0Max Negocios + 55.90CONTADO</v>
      </c>
      <c r="B950">
        <f>precio_reno_porta!A226</f>
        <v>0</v>
      </c>
      <c r="C950">
        <f>precio_reno_porta!B226</f>
        <v>0</v>
      </c>
      <c r="D950">
        <f>precio_reno_porta!C226</f>
        <v>0</v>
      </c>
      <c r="E950">
        <f>precio_reno_porta!D226</f>
        <v>0</v>
      </c>
      <c r="F950" s="68">
        <f>precio_reno_porta!E226</f>
        <v>0</v>
      </c>
      <c r="G950">
        <f>precio_reno_porta!F226</f>
        <v>0</v>
      </c>
      <c r="H950" t="s">
        <v>187</v>
      </c>
      <c r="I950" s="68" t="s">
        <v>196</v>
      </c>
      <c r="J950" s="68">
        <f>precio_reno_porta!J226</f>
        <v>0</v>
      </c>
    </row>
    <row r="951" spans="1:10" x14ac:dyDescent="0.3">
      <c r="A951" t="str">
        <f t="shared" si="14"/>
        <v>0Max Negocios + 55.90CONTADO</v>
      </c>
      <c r="B951">
        <f>precio_reno_porta!A227</f>
        <v>0</v>
      </c>
      <c r="C951">
        <f>precio_reno_porta!B227</f>
        <v>0</v>
      </c>
      <c r="D951">
        <f>precio_reno_porta!C227</f>
        <v>0</v>
      </c>
      <c r="E951">
        <f>precio_reno_porta!D227</f>
        <v>0</v>
      </c>
      <c r="F951" s="68">
        <f>precio_reno_porta!E227</f>
        <v>0</v>
      </c>
      <c r="G951">
        <f>precio_reno_porta!F227</f>
        <v>0</v>
      </c>
      <c r="H951" t="s">
        <v>187</v>
      </c>
      <c r="I951" s="68" t="s">
        <v>196</v>
      </c>
      <c r="J951" s="68">
        <f>precio_reno_porta!J227</f>
        <v>0</v>
      </c>
    </row>
    <row r="952" spans="1:10" x14ac:dyDescent="0.3">
      <c r="A952" t="str">
        <f t="shared" si="14"/>
        <v>0Max Negocios + 55.90CONTADO</v>
      </c>
      <c r="B952">
        <f>precio_reno_porta!A228</f>
        <v>0</v>
      </c>
      <c r="C952">
        <f>precio_reno_porta!B228</f>
        <v>0</v>
      </c>
      <c r="D952">
        <f>precio_reno_porta!C228</f>
        <v>0</v>
      </c>
      <c r="E952">
        <f>precio_reno_porta!D228</f>
        <v>0</v>
      </c>
      <c r="F952" s="68">
        <f>precio_reno_porta!E228</f>
        <v>0</v>
      </c>
      <c r="G952">
        <f>precio_reno_porta!F228</f>
        <v>0</v>
      </c>
      <c r="H952" t="s">
        <v>187</v>
      </c>
      <c r="I952" s="68" t="s">
        <v>196</v>
      </c>
      <c r="J952" s="68">
        <f>precio_reno_porta!J228</f>
        <v>0</v>
      </c>
    </row>
    <row r="953" spans="1:10" x14ac:dyDescent="0.3">
      <c r="A953" t="str">
        <f t="shared" si="14"/>
        <v>0Max Negocios + 55.90CONTADO</v>
      </c>
      <c r="B953">
        <f>precio_reno_porta!A229</f>
        <v>0</v>
      </c>
      <c r="C953">
        <f>precio_reno_porta!B229</f>
        <v>0</v>
      </c>
      <c r="D953">
        <f>precio_reno_porta!C229</f>
        <v>0</v>
      </c>
      <c r="E953">
        <f>precio_reno_porta!D229</f>
        <v>0</v>
      </c>
      <c r="F953" s="68">
        <f>precio_reno_porta!E229</f>
        <v>0</v>
      </c>
      <c r="G953">
        <f>precio_reno_porta!F229</f>
        <v>0</v>
      </c>
      <c r="H953" t="s">
        <v>187</v>
      </c>
      <c r="I953" s="68" t="s">
        <v>196</v>
      </c>
      <c r="J953" s="68">
        <f>precio_reno_porta!J229</f>
        <v>0</v>
      </c>
    </row>
    <row r="954" spans="1:10" x14ac:dyDescent="0.3">
      <c r="A954" t="str">
        <f t="shared" si="14"/>
        <v>0Max Negocios + 55.90CONTADO</v>
      </c>
      <c r="B954">
        <f>precio_reno_porta!A230</f>
        <v>0</v>
      </c>
      <c r="C954">
        <f>precio_reno_porta!B230</f>
        <v>0</v>
      </c>
      <c r="D954">
        <f>precio_reno_porta!C230</f>
        <v>0</v>
      </c>
      <c r="E954">
        <f>precio_reno_porta!D230</f>
        <v>0</v>
      </c>
      <c r="F954" s="68">
        <f>precio_reno_porta!E230</f>
        <v>0</v>
      </c>
      <c r="G954">
        <f>precio_reno_porta!F230</f>
        <v>0</v>
      </c>
      <c r="H954" t="s">
        <v>187</v>
      </c>
      <c r="I954" s="68" t="s">
        <v>196</v>
      </c>
      <c r="J954" s="68">
        <f>precio_reno_porta!J230</f>
        <v>0</v>
      </c>
    </row>
    <row r="955" spans="1:10" x14ac:dyDescent="0.3">
      <c r="A955" t="str">
        <f t="shared" si="14"/>
        <v>0Max Negocios + 55.90CONTADO</v>
      </c>
      <c r="B955">
        <f>precio_reno_porta!A231</f>
        <v>0</v>
      </c>
      <c r="C955">
        <f>precio_reno_porta!B231</f>
        <v>0</v>
      </c>
      <c r="D955">
        <f>precio_reno_porta!C231</f>
        <v>0</v>
      </c>
      <c r="E955">
        <f>precio_reno_porta!D231</f>
        <v>0</v>
      </c>
      <c r="F955" s="68">
        <f>precio_reno_porta!E231</f>
        <v>0</v>
      </c>
      <c r="G955">
        <f>precio_reno_porta!F231</f>
        <v>0</v>
      </c>
      <c r="H955" t="s">
        <v>187</v>
      </c>
      <c r="I955" s="68" t="s">
        <v>196</v>
      </c>
      <c r="J955" s="68">
        <f>precio_reno_porta!J231</f>
        <v>0</v>
      </c>
    </row>
    <row r="956" spans="1:10" x14ac:dyDescent="0.3">
      <c r="A956" t="str">
        <f t="shared" si="14"/>
        <v>0Max Negocios + 55.90CONTADO</v>
      </c>
      <c r="B956">
        <f>precio_reno_porta!A232</f>
        <v>0</v>
      </c>
      <c r="C956">
        <f>precio_reno_porta!B232</f>
        <v>0</v>
      </c>
      <c r="D956">
        <f>precio_reno_porta!C232</f>
        <v>0</v>
      </c>
      <c r="E956">
        <f>precio_reno_porta!D232</f>
        <v>0</v>
      </c>
      <c r="F956" s="68">
        <f>precio_reno_porta!E232</f>
        <v>0</v>
      </c>
      <c r="G956">
        <f>precio_reno_porta!F232</f>
        <v>0</v>
      </c>
      <c r="H956" t="s">
        <v>187</v>
      </c>
      <c r="I956" s="68" t="s">
        <v>196</v>
      </c>
      <c r="J956" s="68">
        <f>precio_reno_porta!J232</f>
        <v>0</v>
      </c>
    </row>
    <row r="957" spans="1:10" x14ac:dyDescent="0.3">
      <c r="A957" t="str">
        <f t="shared" si="14"/>
        <v>0Max Negocios + 55.90CONTADO</v>
      </c>
      <c r="B957">
        <f>precio_reno_porta!A233</f>
        <v>0</v>
      </c>
      <c r="C957">
        <f>precio_reno_porta!B233</f>
        <v>0</v>
      </c>
      <c r="D957">
        <f>precio_reno_porta!C233</f>
        <v>0</v>
      </c>
      <c r="E957">
        <f>precio_reno_porta!D233</f>
        <v>0</v>
      </c>
      <c r="F957" s="68">
        <f>precio_reno_porta!E233</f>
        <v>0</v>
      </c>
      <c r="G957">
        <f>precio_reno_porta!F233</f>
        <v>0</v>
      </c>
      <c r="H957" t="s">
        <v>187</v>
      </c>
      <c r="I957" s="68" t="s">
        <v>196</v>
      </c>
      <c r="J957" s="68">
        <f>precio_reno_porta!J233</f>
        <v>0</v>
      </c>
    </row>
    <row r="958" spans="1:10" x14ac:dyDescent="0.3">
      <c r="A958" t="str">
        <f t="shared" si="14"/>
        <v>0Max Negocios + 55.90CONTADO</v>
      </c>
      <c r="B958">
        <f>precio_reno_porta!A234</f>
        <v>0</v>
      </c>
      <c r="C958">
        <f>precio_reno_porta!B234</f>
        <v>0</v>
      </c>
      <c r="D958">
        <f>precio_reno_porta!C234</f>
        <v>0</v>
      </c>
      <c r="E958">
        <f>precio_reno_porta!D234</f>
        <v>0</v>
      </c>
      <c r="F958" s="68">
        <f>precio_reno_porta!E234</f>
        <v>0</v>
      </c>
      <c r="G958">
        <f>precio_reno_porta!F234</f>
        <v>0</v>
      </c>
      <c r="H958" t="s">
        <v>187</v>
      </c>
      <c r="I958" s="68" t="s">
        <v>196</v>
      </c>
      <c r="J958" s="68">
        <f>precio_reno_porta!J234</f>
        <v>0</v>
      </c>
    </row>
    <row r="959" spans="1:10" x14ac:dyDescent="0.3">
      <c r="A959" t="str">
        <f t="shared" si="14"/>
        <v>0Max Negocios + 55.90CONTADO</v>
      </c>
      <c r="B959">
        <f>precio_reno_porta!A235</f>
        <v>0</v>
      </c>
      <c r="C959">
        <f>precio_reno_porta!B235</f>
        <v>0</v>
      </c>
      <c r="D959">
        <f>precio_reno_porta!C235</f>
        <v>0</v>
      </c>
      <c r="E959">
        <f>precio_reno_porta!D235</f>
        <v>0</v>
      </c>
      <c r="F959" s="68">
        <f>precio_reno_porta!E235</f>
        <v>0</v>
      </c>
      <c r="G959">
        <f>precio_reno_porta!F235</f>
        <v>0</v>
      </c>
      <c r="H959" t="s">
        <v>187</v>
      </c>
      <c r="I959" s="68" t="s">
        <v>196</v>
      </c>
      <c r="J959" s="68">
        <f>precio_reno_porta!J235</f>
        <v>0</v>
      </c>
    </row>
    <row r="960" spans="1:10" x14ac:dyDescent="0.3">
      <c r="A960" t="str">
        <f t="shared" si="14"/>
        <v>0Max Negocios + 55.90CONTADO</v>
      </c>
      <c r="B960">
        <f>precio_reno_porta!A236</f>
        <v>0</v>
      </c>
      <c r="C960">
        <f>precio_reno_porta!B236</f>
        <v>0</v>
      </c>
      <c r="D960">
        <f>precio_reno_porta!C236</f>
        <v>0</v>
      </c>
      <c r="E960">
        <f>precio_reno_porta!D236</f>
        <v>0</v>
      </c>
      <c r="F960" s="68">
        <f>precio_reno_porta!E236</f>
        <v>0</v>
      </c>
      <c r="G960">
        <f>precio_reno_porta!F236</f>
        <v>0</v>
      </c>
      <c r="H960" t="s">
        <v>187</v>
      </c>
      <c r="I960" s="68" t="s">
        <v>196</v>
      </c>
      <c r="J960" s="68">
        <f>precio_reno_porta!J236</f>
        <v>0</v>
      </c>
    </row>
    <row r="961" spans="1:10" x14ac:dyDescent="0.3">
      <c r="A961" t="str">
        <f t="shared" si="14"/>
        <v>0Max Negocios + 55.90CONTADO</v>
      </c>
      <c r="B961">
        <f>precio_reno_porta!A237</f>
        <v>0</v>
      </c>
      <c r="C961">
        <f>precio_reno_porta!B237</f>
        <v>0</v>
      </c>
      <c r="D961">
        <f>precio_reno_porta!C237</f>
        <v>0</v>
      </c>
      <c r="E961">
        <f>precio_reno_porta!D237</f>
        <v>0</v>
      </c>
      <c r="F961" s="68">
        <f>precio_reno_porta!E237</f>
        <v>0</v>
      </c>
      <c r="G961">
        <f>precio_reno_porta!F237</f>
        <v>0</v>
      </c>
      <c r="H961" t="s">
        <v>187</v>
      </c>
      <c r="I961" s="68" t="s">
        <v>196</v>
      </c>
      <c r="J961" s="68">
        <f>precio_reno_porta!J237</f>
        <v>0</v>
      </c>
    </row>
    <row r="962" spans="1:10" x14ac:dyDescent="0.3">
      <c r="A962" t="str">
        <f t="shared" si="14"/>
        <v>0Max Negocios + 55.90CONTADO</v>
      </c>
      <c r="B962">
        <f>precio_reno_porta!A238</f>
        <v>0</v>
      </c>
      <c r="C962">
        <f>precio_reno_porta!B238</f>
        <v>0</v>
      </c>
      <c r="D962">
        <f>precio_reno_porta!C238</f>
        <v>0</v>
      </c>
      <c r="E962">
        <f>precio_reno_porta!D238</f>
        <v>0</v>
      </c>
      <c r="F962" s="68">
        <f>precio_reno_porta!E238</f>
        <v>0</v>
      </c>
      <c r="G962">
        <f>precio_reno_porta!F238</f>
        <v>0</v>
      </c>
      <c r="H962" t="s">
        <v>187</v>
      </c>
      <c r="I962" s="68" t="s">
        <v>196</v>
      </c>
      <c r="J962" s="68">
        <f>precio_reno_porta!J238</f>
        <v>0</v>
      </c>
    </row>
    <row r="963" spans="1:10" x14ac:dyDescent="0.3">
      <c r="A963" t="str">
        <f t="shared" ref="A963:A1026" si="15">CONCATENATE(E963,I963,H963)</f>
        <v>0Max Negocios + 55.90CONTADO</v>
      </c>
      <c r="B963">
        <f>precio_reno_porta!A239</f>
        <v>0</v>
      </c>
      <c r="C963">
        <f>precio_reno_porta!B239</f>
        <v>0</v>
      </c>
      <c r="D963">
        <f>precio_reno_porta!C239</f>
        <v>0</v>
      </c>
      <c r="E963">
        <f>precio_reno_porta!D239</f>
        <v>0</v>
      </c>
      <c r="F963" s="68">
        <f>precio_reno_porta!E239</f>
        <v>0</v>
      </c>
      <c r="G963">
        <f>precio_reno_porta!F239</f>
        <v>0</v>
      </c>
      <c r="H963" t="s">
        <v>187</v>
      </c>
      <c r="I963" s="68" t="s">
        <v>196</v>
      </c>
      <c r="J963" s="68">
        <f>precio_reno_porta!J239</f>
        <v>0</v>
      </c>
    </row>
    <row r="964" spans="1:10" x14ac:dyDescent="0.3">
      <c r="A964" t="str">
        <f t="shared" si="15"/>
        <v>0Max Negocios + 55.90CONTADO</v>
      </c>
      <c r="B964">
        <f>precio_reno_porta!A240</f>
        <v>0</v>
      </c>
      <c r="C964">
        <f>precio_reno_porta!B240</f>
        <v>0</v>
      </c>
      <c r="D964">
        <f>precio_reno_porta!C240</f>
        <v>0</v>
      </c>
      <c r="E964">
        <f>precio_reno_porta!D240</f>
        <v>0</v>
      </c>
      <c r="F964" s="68">
        <f>precio_reno_porta!E240</f>
        <v>0</v>
      </c>
      <c r="G964">
        <f>precio_reno_porta!F240</f>
        <v>0</v>
      </c>
      <c r="H964" t="s">
        <v>187</v>
      </c>
      <c r="I964" s="68" t="s">
        <v>196</v>
      </c>
      <c r="J964" s="68">
        <f>precio_reno_porta!J240</f>
        <v>0</v>
      </c>
    </row>
    <row r="965" spans="1:10" x14ac:dyDescent="0.3">
      <c r="A965" t="str">
        <f t="shared" si="15"/>
        <v>0Max Negocios + 55.90CONTADO</v>
      </c>
      <c r="B965">
        <f>precio_reno_porta!A241</f>
        <v>0</v>
      </c>
      <c r="C965">
        <f>precio_reno_porta!B241</f>
        <v>0</v>
      </c>
      <c r="D965">
        <f>precio_reno_porta!C241</f>
        <v>0</v>
      </c>
      <c r="E965">
        <f>precio_reno_porta!D241</f>
        <v>0</v>
      </c>
      <c r="F965" s="68">
        <f>precio_reno_porta!E241</f>
        <v>0</v>
      </c>
      <c r="G965">
        <f>precio_reno_porta!F241</f>
        <v>0</v>
      </c>
      <c r="H965" t="s">
        <v>187</v>
      </c>
      <c r="I965" s="68" t="s">
        <v>196</v>
      </c>
      <c r="J965" s="68">
        <f>precio_reno_porta!J241</f>
        <v>0</v>
      </c>
    </row>
    <row r="966" spans="1:10" x14ac:dyDescent="0.3">
      <c r="A966" t="str">
        <f t="shared" si="15"/>
        <v>0Max Negocios + 55.90CONTADO</v>
      </c>
      <c r="B966">
        <f>precio_reno_porta!A242</f>
        <v>0</v>
      </c>
      <c r="C966">
        <f>precio_reno_porta!B242</f>
        <v>0</v>
      </c>
      <c r="D966">
        <f>precio_reno_porta!C242</f>
        <v>0</v>
      </c>
      <c r="E966">
        <f>precio_reno_porta!D242</f>
        <v>0</v>
      </c>
      <c r="F966" s="68">
        <f>precio_reno_porta!E242</f>
        <v>0</v>
      </c>
      <c r="G966">
        <f>precio_reno_porta!F242</f>
        <v>0</v>
      </c>
      <c r="H966" t="s">
        <v>187</v>
      </c>
      <c r="I966" s="68" t="s">
        <v>196</v>
      </c>
      <c r="J966" s="68">
        <f>precio_reno_porta!J242</f>
        <v>0</v>
      </c>
    </row>
    <row r="967" spans="1:10" x14ac:dyDescent="0.3">
      <c r="A967" t="str">
        <f t="shared" si="15"/>
        <v>0Max Negocios + 55.90CONTADO</v>
      </c>
      <c r="B967">
        <f>precio_reno_porta!A243</f>
        <v>0</v>
      </c>
      <c r="C967">
        <f>precio_reno_porta!B243</f>
        <v>0</v>
      </c>
      <c r="D967">
        <f>precio_reno_porta!C243</f>
        <v>0</v>
      </c>
      <c r="E967">
        <f>precio_reno_porta!D243</f>
        <v>0</v>
      </c>
      <c r="F967" s="68">
        <f>precio_reno_porta!E243</f>
        <v>0</v>
      </c>
      <c r="G967">
        <f>precio_reno_porta!F243</f>
        <v>0</v>
      </c>
      <c r="H967" t="s">
        <v>187</v>
      </c>
      <c r="I967" s="68" t="s">
        <v>196</v>
      </c>
      <c r="J967" s="68">
        <f>precio_reno_porta!J243</f>
        <v>0</v>
      </c>
    </row>
    <row r="968" spans="1:10" x14ac:dyDescent="0.3">
      <c r="A968" t="str">
        <f t="shared" si="15"/>
        <v>0Max Negocios + 55.90CONTADO</v>
      </c>
      <c r="B968">
        <f>precio_reno_porta!A244</f>
        <v>0</v>
      </c>
      <c r="C968">
        <f>precio_reno_porta!B244</f>
        <v>0</v>
      </c>
      <c r="D968">
        <f>precio_reno_porta!C244</f>
        <v>0</v>
      </c>
      <c r="E968">
        <f>precio_reno_porta!D244</f>
        <v>0</v>
      </c>
      <c r="F968" s="68">
        <f>precio_reno_porta!E244</f>
        <v>0</v>
      </c>
      <c r="G968">
        <f>precio_reno_porta!F244</f>
        <v>0</v>
      </c>
      <c r="H968" t="s">
        <v>187</v>
      </c>
      <c r="I968" s="68" t="s">
        <v>196</v>
      </c>
      <c r="J968" s="68">
        <f>precio_reno_porta!J244</f>
        <v>0</v>
      </c>
    </row>
    <row r="969" spans="1:10" x14ac:dyDescent="0.3">
      <c r="A969" t="str">
        <f t="shared" si="15"/>
        <v>0Max Negocios + 55.90CONTADO</v>
      </c>
      <c r="B969">
        <f>precio_reno_porta!A245</f>
        <v>0</v>
      </c>
      <c r="C969">
        <f>precio_reno_porta!B245</f>
        <v>0</v>
      </c>
      <c r="D969">
        <f>precio_reno_porta!C245</f>
        <v>0</v>
      </c>
      <c r="E969">
        <f>precio_reno_porta!D245</f>
        <v>0</v>
      </c>
      <c r="F969" s="68">
        <f>precio_reno_porta!E245</f>
        <v>0</v>
      </c>
      <c r="G969">
        <f>precio_reno_porta!F245</f>
        <v>0</v>
      </c>
      <c r="H969" t="s">
        <v>187</v>
      </c>
      <c r="I969" s="68" t="s">
        <v>196</v>
      </c>
      <c r="J969" s="68">
        <f>precio_reno_porta!J245</f>
        <v>0</v>
      </c>
    </row>
    <row r="970" spans="1:10" x14ac:dyDescent="0.3">
      <c r="A970" t="str">
        <f t="shared" si="15"/>
        <v>0Max Negocios + 55.90CONTADO</v>
      </c>
      <c r="B970">
        <f>precio_reno_porta!A246</f>
        <v>0</v>
      </c>
      <c r="C970">
        <f>precio_reno_porta!B246</f>
        <v>0</v>
      </c>
      <c r="D970">
        <f>precio_reno_porta!C246</f>
        <v>0</v>
      </c>
      <c r="E970">
        <f>precio_reno_porta!D246</f>
        <v>0</v>
      </c>
      <c r="F970" s="68">
        <f>precio_reno_porta!E246</f>
        <v>0</v>
      </c>
      <c r="G970">
        <f>precio_reno_porta!F246</f>
        <v>0</v>
      </c>
      <c r="H970" t="s">
        <v>187</v>
      </c>
      <c r="I970" s="68" t="s">
        <v>196</v>
      </c>
      <c r="J970" s="68">
        <f>precio_reno_porta!J246</f>
        <v>0</v>
      </c>
    </row>
    <row r="971" spans="1:10" x14ac:dyDescent="0.3">
      <c r="A971" t="str">
        <f t="shared" si="15"/>
        <v>APPLE IPHONE 15 128GBMax Negocios + Ilimitado 69.90CONTADO</v>
      </c>
      <c r="B971" t="str">
        <f>precio_reno_porta!A3</f>
        <v>Corriente</v>
      </c>
      <c r="C971" t="str">
        <f>precio_reno_porta!B3</f>
        <v>5G</v>
      </c>
      <c r="D971" t="str">
        <f>precio_reno_porta!C3</f>
        <v>APPLE</v>
      </c>
      <c r="E971" t="str">
        <f>precio_reno_porta!D3</f>
        <v>APPLE IPHONE 15 128GB</v>
      </c>
      <c r="F971" s="68">
        <f>precio_reno_porta!E3</f>
        <v>3769</v>
      </c>
      <c r="G971" t="str">
        <f>precio_reno_porta!F3</f>
        <v>iOS</v>
      </c>
      <c r="H971" t="s">
        <v>187</v>
      </c>
      <c r="I971" t="s">
        <v>197</v>
      </c>
      <c r="J971" s="68">
        <f>precio_reno_porta!J3</f>
        <v>3409</v>
      </c>
    </row>
    <row r="972" spans="1:10" x14ac:dyDescent="0.3">
      <c r="A972" t="str">
        <f t="shared" si="15"/>
        <v>APPLE IPHONE 15 256GBMax Negocios + Ilimitado 69.90CONTADO</v>
      </c>
      <c r="B972" t="str">
        <f>precio_reno_porta!A4</f>
        <v>Corriente</v>
      </c>
      <c r="C972" t="str">
        <f>precio_reno_porta!B4</f>
        <v>5G</v>
      </c>
      <c r="D972" t="str">
        <f>precio_reno_porta!C4</f>
        <v>APPLE</v>
      </c>
      <c r="E972" t="str">
        <f>precio_reno_porta!D4</f>
        <v>APPLE IPHONE 15 256GB</v>
      </c>
      <c r="F972" s="68">
        <f>precio_reno_porta!E4</f>
        <v>5029</v>
      </c>
      <c r="G972" t="str">
        <f>precio_reno_porta!F4</f>
        <v>iOS</v>
      </c>
      <c r="H972" t="s">
        <v>187</v>
      </c>
      <c r="I972" t="s">
        <v>197</v>
      </c>
      <c r="J972" s="68">
        <f>precio_reno_porta!J4</f>
        <v>4549</v>
      </c>
    </row>
    <row r="973" spans="1:10" x14ac:dyDescent="0.3">
      <c r="A973" t="str">
        <f t="shared" si="15"/>
        <v>APPLE IPHONE 16 128GBMax Negocios + Ilimitado 69.90CONTADO</v>
      </c>
      <c r="B973" t="str">
        <f>precio_reno_porta!A5</f>
        <v>Corriente</v>
      </c>
      <c r="C973" t="str">
        <f>precio_reno_porta!B5</f>
        <v>5G</v>
      </c>
      <c r="D973" t="str">
        <f>precio_reno_porta!C5</f>
        <v>APPLE</v>
      </c>
      <c r="E973" t="str">
        <f>precio_reno_porta!D5</f>
        <v>APPLE IPHONE 16 128GB</v>
      </c>
      <c r="F973" s="68">
        <f>precio_reno_porta!E5</f>
        <v>4399</v>
      </c>
      <c r="G973" t="str">
        <f>precio_reno_porta!F5</f>
        <v>iOS</v>
      </c>
      <c r="H973" t="s">
        <v>187</v>
      </c>
      <c r="I973" t="s">
        <v>197</v>
      </c>
      <c r="J973" s="68">
        <f>precio_reno_porta!J5</f>
        <v>3979</v>
      </c>
    </row>
    <row r="974" spans="1:10" x14ac:dyDescent="0.3">
      <c r="A974" t="str">
        <f t="shared" si="15"/>
        <v>APPLE IPHONE 16 PRO 1TBMax Negocios + Ilimitado 69.90CONTADO</v>
      </c>
      <c r="B974" t="str">
        <f>precio_reno_porta!A6</f>
        <v>Corriente</v>
      </c>
      <c r="C974" t="str">
        <f>precio_reno_porta!B6</f>
        <v>5G</v>
      </c>
      <c r="D974" t="str">
        <f>precio_reno_porta!C6</f>
        <v>APPLE</v>
      </c>
      <c r="E974" t="str">
        <f>precio_reno_porta!D6</f>
        <v>APPLE IPHONE 16 PRO 1TB</v>
      </c>
      <c r="F974" s="68">
        <f>precio_reno_porta!E6</f>
        <v>9419</v>
      </c>
      <c r="G974" t="str">
        <f>precio_reno_porta!F6</f>
        <v>iOS</v>
      </c>
      <c r="H974" t="s">
        <v>187</v>
      </c>
      <c r="I974" t="s">
        <v>197</v>
      </c>
      <c r="J974" s="68">
        <f>precio_reno_porta!J6</f>
        <v>8529</v>
      </c>
    </row>
    <row r="975" spans="1:10" x14ac:dyDescent="0.3">
      <c r="A975" t="str">
        <f t="shared" si="15"/>
        <v>APPLE IPHONE 16 PRO 512GBMax Negocios + Ilimitado 69.90CONTADO</v>
      </c>
      <c r="B975" t="str">
        <f>precio_reno_porta!A7</f>
        <v>Corriente</v>
      </c>
      <c r="C975" t="str">
        <f>precio_reno_porta!B7</f>
        <v>5G</v>
      </c>
      <c r="D975" t="str">
        <f>precio_reno_porta!C7</f>
        <v>APPLE</v>
      </c>
      <c r="E975" t="str">
        <f>precio_reno_porta!D7</f>
        <v>APPLE IPHONE 16 PRO 512GB</v>
      </c>
      <c r="F975" s="68">
        <f>precio_reno_porta!E7</f>
        <v>8169</v>
      </c>
      <c r="G975" t="str">
        <f>precio_reno_porta!F7</f>
        <v>iOS</v>
      </c>
      <c r="H975" t="s">
        <v>187</v>
      </c>
      <c r="I975" t="s">
        <v>197</v>
      </c>
      <c r="J975" s="68">
        <f>precio_reno_porta!J7</f>
        <v>7399</v>
      </c>
    </row>
    <row r="976" spans="1:10" x14ac:dyDescent="0.3">
      <c r="A976" t="str">
        <f t="shared" si="15"/>
        <v>APPLE IPHONE 16 PRO MAX 1TBMax Negocios + Ilimitado 69.90CONTADO</v>
      </c>
      <c r="B976" t="str">
        <f>precio_reno_porta!A8</f>
        <v>Corriente</v>
      </c>
      <c r="C976" t="str">
        <f>precio_reno_porta!B8</f>
        <v>5G</v>
      </c>
      <c r="D976" t="str">
        <f>precio_reno_porta!C8</f>
        <v>APPLE</v>
      </c>
      <c r="E976" t="str">
        <f>precio_reno_porta!D8</f>
        <v>APPLE IPHONE 16 PRO MAX 1TB</v>
      </c>
      <c r="F976" s="68">
        <f>precio_reno_porta!E8</f>
        <v>10049</v>
      </c>
      <c r="G976" t="str">
        <f>precio_reno_porta!F8</f>
        <v>iOS</v>
      </c>
      <c r="H976" t="s">
        <v>187</v>
      </c>
      <c r="I976" t="s">
        <v>197</v>
      </c>
      <c r="J976" s="68">
        <f>precio_reno_porta!J8</f>
        <v>9099</v>
      </c>
    </row>
    <row r="977" spans="1:10" x14ac:dyDescent="0.3">
      <c r="A977" t="str">
        <f t="shared" si="15"/>
        <v>APPLE IPHONE 16 PRO MAX 512GBMax Negocios + Ilimitado 69.90CONTADO</v>
      </c>
      <c r="B977" t="str">
        <f>precio_reno_porta!A9</f>
        <v>Corriente</v>
      </c>
      <c r="C977" t="str">
        <f>precio_reno_porta!B9</f>
        <v>5G</v>
      </c>
      <c r="D977" t="str">
        <f>precio_reno_porta!C9</f>
        <v>APPLE</v>
      </c>
      <c r="E977" t="str">
        <f>precio_reno_porta!D9</f>
        <v>APPLE IPHONE 16 PRO MAX 512GB</v>
      </c>
      <c r="F977" s="68">
        <f>precio_reno_porta!E9</f>
        <v>8799</v>
      </c>
      <c r="G977" t="str">
        <f>precio_reno_porta!F9</f>
        <v>iOS</v>
      </c>
      <c r="H977" t="s">
        <v>187</v>
      </c>
      <c r="I977" t="s">
        <v>197</v>
      </c>
      <c r="J977" s="68">
        <f>precio_reno_porta!J9</f>
        <v>7959</v>
      </c>
    </row>
    <row r="978" spans="1:10" x14ac:dyDescent="0.3">
      <c r="A978" t="str">
        <f t="shared" si="15"/>
        <v>APPLE IPHONE 16e 128GBMax Negocios + Ilimitado 69.90CONTADO</v>
      </c>
      <c r="B978" t="str">
        <f>precio_reno_porta!A10</f>
        <v>Corriente</v>
      </c>
      <c r="C978" t="str">
        <f>precio_reno_porta!B10</f>
        <v>5G</v>
      </c>
      <c r="D978" t="str">
        <f>precio_reno_porta!C10</f>
        <v>APPLE</v>
      </c>
      <c r="E978" t="str">
        <f>precio_reno_porta!D10</f>
        <v>APPLE IPHONE 16e 128GB</v>
      </c>
      <c r="F978" s="68">
        <f>precio_reno_porta!E10</f>
        <v>3119</v>
      </c>
      <c r="G978" t="str">
        <f>precio_reno_porta!F10</f>
        <v>iOS</v>
      </c>
      <c r="H978" t="s">
        <v>187</v>
      </c>
      <c r="I978" t="s">
        <v>197</v>
      </c>
      <c r="J978" s="68">
        <f>precio_reno_porta!J10</f>
        <v>2819</v>
      </c>
    </row>
    <row r="979" spans="1:10" x14ac:dyDescent="0.3">
      <c r="A979" t="str">
        <f t="shared" si="15"/>
        <v>APPLE IPHONE 17 256GBMax Negocios + Ilimitado 69.90CONTADO</v>
      </c>
      <c r="B979" t="str">
        <f>precio_reno_porta!A11</f>
        <v>Corriente</v>
      </c>
      <c r="C979" t="str">
        <f>precio_reno_porta!B11</f>
        <v>5G</v>
      </c>
      <c r="D979" t="str">
        <f>precio_reno_porta!C11</f>
        <v>APPLE</v>
      </c>
      <c r="E979" t="str">
        <f>precio_reno_porta!D11</f>
        <v>APPLE IPHONE 17 256GB</v>
      </c>
      <c r="F979" s="68">
        <f>precio_reno_porta!E11</f>
        <v>5029</v>
      </c>
      <c r="G979" t="str">
        <f>precio_reno_porta!F11</f>
        <v>iOS</v>
      </c>
      <c r="H979" t="s">
        <v>187</v>
      </c>
      <c r="I979" t="s">
        <v>197</v>
      </c>
      <c r="J979" s="68">
        <f>precio_reno_porta!J11</f>
        <v>4549</v>
      </c>
    </row>
    <row r="980" spans="1:10" x14ac:dyDescent="0.3">
      <c r="A980" t="str">
        <f t="shared" si="15"/>
        <v>APPLE IPHONE 17 512GBMax Negocios + Ilimitado 69.90CONTADO</v>
      </c>
      <c r="B980" t="str">
        <f>precio_reno_porta!A12</f>
        <v>Corriente</v>
      </c>
      <c r="C980" t="str">
        <f>precio_reno_porta!B12</f>
        <v>5G</v>
      </c>
      <c r="D980" t="str">
        <f>precio_reno_porta!C12</f>
        <v>APPLE</v>
      </c>
      <c r="E980" t="str">
        <f>precio_reno_porta!D12</f>
        <v>APPLE IPHONE 17 512GB</v>
      </c>
      <c r="F980" s="68">
        <f>precio_reno_porta!E12</f>
        <v>6279</v>
      </c>
      <c r="G980" t="str">
        <f>precio_reno_porta!F12</f>
        <v>iOS</v>
      </c>
      <c r="H980" t="s">
        <v>187</v>
      </c>
      <c r="I980" t="s">
        <v>197</v>
      </c>
      <c r="J980" s="68">
        <f>precio_reno_porta!J12</f>
        <v>5689</v>
      </c>
    </row>
    <row r="981" spans="1:10" x14ac:dyDescent="0.3">
      <c r="A981" t="str">
        <f t="shared" si="15"/>
        <v>APPLE IPHONE 17 PRO 1TBMax Negocios + Ilimitado 69.90CONTADO</v>
      </c>
      <c r="B981" t="str">
        <f>precio_reno_porta!A13</f>
        <v>Corriente</v>
      </c>
      <c r="C981" t="str">
        <f>precio_reno_porta!B13</f>
        <v>5G</v>
      </c>
      <c r="D981" t="str">
        <f>precio_reno_porta!C13</f>
        <v>APPLE</v>
      </c>
      <c r="E981" t="str">
        <f>precio_reno_porta!D13</f>
        <v>APPLE IPHONE 17 PRO 1TB</v>
      </c>
      <c r="F981" s="68">
        <f>precio_reno_porta!E13</f>
        <v>9419</v>
      </c>
      <c r="G981" t="str">
        <f>precio_reno_porta!F13</f>
        <v>iOS</v>
      </c>
      <c r="H981" t="s">
        <v>187</v>
      </c>
      <c r="I981" t="s">
        <v>197</v>
      </c>
      <c r="J981" s="68">
        <f>precio_reno_porta!J13</f>
        <v>8529</v>
      </c>
    </row>
    <row r="982" spans="1:10" x14ac:dyDescent="0.3">
      <c r="A982" t="str">
        <f t="shared" si="15"/>
        <v>APPLE IPHONE 17 PRO 256GBMax Negocios + Ilimitado 69.90CONTADO</v>
      </c>
      <c r="B982" t="str">
        <f>precio_reno_porta!A14</f>
        <v>Corriente</v>
      </c>
      <c r="C982" t="str">
        <f>precio_reno_porta!B14</f>
        <v>5G</v>
      </c>
      <c r="D982" t="str">
        <f>precio_reno_porta!C14</f>
        <v>APPLE</v>
      </c>
      <c r="E982" t="str">
        <f>precio_reno_porta!D14</f>
        <v>APPLE IPHONE 17 PRO 256GB</v>
      </c>
      <c r="F982" s="68">
        <f>precio_reno_porta!E14</f>
        <v>6909</v>
      </c>
      <c r="G982" t="str">
        <f>precio_reno_porta!F14</f>
        <v>iOS</v>
      </c>
      <c r="H982" t="s">
        <v>187</v>
      </c>
      <c r="I982" t="s">
        <v>197</v>
      </c>
      <c r="J982" s="68">
        <f>precio_reno_porta!J14</f>
        <v>6259</v>
      </c>
    </row>
    <row r="983" spans="1:10" x14ac:dyDescent="0.3">
      <c r="A983" t="str">
        <f t="shared" si="15"/>
        <v>APPLE IPHONE 17 PRO 512GBMax Negocios + Ilimitado 69.90CONTADO</v>
      </c>
      <c r="B983" t="str">
        <f>precio_reno_porta!A15</f>
        <v>Corriente</v>
      </c>
      <c r="C983" t="str">
        <f>precio_reno_porta!B15</f>
        <v>5G</v>
      </c>
      <c r="D983" t="str">
        <f>precio_reno_porta!C15</f>
        <v>APPLE</v>
      </c>
      <c r="E983" t="str">
        <f>precio_reno_porta!D15</f>
        <v>APPLE IPHONE 17 PRO 512GB</v>
      </c>
      <c r="F983" s="68">
        <f>precio_reno_porta!E15</f>
        <v>8169</v>
      </c>
      <c r="G983" t="str">
        <f>precio_reno_porta!F15</f>
        <v>iOS</v>
      </c>
      <c r="H983" t="s">
        <v>187</v>
      </c>
      <c r="I983" t="s">
        <v>197</v>
      </c>
      <c r="J983" s="68">
        <f>precio_reno_porta!J15</f>
        <v>7399</v>
      </c>
    </row>
    <row r="984" spans="1:10" x14ac:dyDescent="0.3">
      <c r="A984" t="str">
        <f t="shared" si="15"/>
        <v>APPLE IPHONE 17 PRO MAX 1TBMax Negocios + Ilimitado 69.90CONTADO</v>
      </c>
      <c r="B984" t="str">
        <f>precio_reno_porta!A16</f>
        <v>Corriente</v>
      </c>
      <c r="C984" t="str">
        <f>precio_reno_porta!B16</f>
        <v>5G</v>
      </c>
      <c r="D984" t="str">
        <f>precio_reno_porta!C16</f>
        <v>APPLE</v>
      </c>
      <c r="E984" t="str">
        <f>precio_reno_porta!D16</f>
        <v>APPLE IPHONE 17 PRO MAX 1TB</v>
      </c>
      <c r="F984" s="68">
        <f>precio_reno_porta!E16</f>
        <v>10049</v>
      </c>
      <c r="G984" t="str">
        <f>precio_reno_porta!F16</f>
        <v>iOS</v>
      </c>
      <c r="H984" t="s">
        <v>187</v>
      </c>
      <c r="I984" t="s">
        <v>197</v>
      </c>
      <c r="J984" s="68">
        <f>precio_reno_porta!J16</f>
        <v>9099</v>
      </c>
    </row>
    <row r="985" spans="1:10" x14ac:dyDescent="0.3">
      <c r="A985" t="str">
        <f t="shared" si="15"/>
        <v>APPLE IPHONE 17 PRO MAX 256GBMax Negocios + Ilimitado 69.90CONTADO</v>
      </c>
      <c r="B985" t="str">
        <f>precio_reno_porta!A17</f>
        <v>Corriente</v>
      </c>
      <c r="C985" t="str">
        <f>precio_reno_porta!B17</f>
        <v>5G</v>
      </c>
      <c r="D985" t="str">
        <f>precio_reno_porta!C17</f>
        <v>APPLE</v>
      </c>
      <c r="E985" t="str">
        <f>precio_reno_porta!D17</f>
        <v>APPLE IPHONE 17 PRO MAX 256GB</v>
      </c>
      <c r="F985" s="68">
        <f>precio_reno_porta!E17</f>
        <v>7539</v>
      </c>
      <c r="G985" t="str">
        <f>precio_reno_porta!F17</f>
        <v>iOS</v>
      </c>
      <c r="H985" t="s">
        <v>187</v>
      </c>
      <c r="I985" t="s">
        <v>197</v>
      </c>
      <c r="J985" s="68">
        <f>precio_reno_porta!J17</f>
        <v>6829</v>
      </c>
    </row>
    <row r="986" spans="1:10" x14ac:dyDescent="0.3">
      <c r="A986" t="str">
        <f t="shared" si="15"/>
        <v>APPLE IPHONE 17 PRO MAX 2TBMax Negocios + Ilimitado 69.90CONTADO</v>
      </c>
      <c r="B986" t="str">
        <f>precio_reno_porta!A18</f>
        <v>Corriente</v>
      </c>
      <c r="C986" t="str">
        <f>precio_reno_porta!B18</f>
        <v>5G</v>
      </c>
      <c r="D986" t="str">
        <f>precio_reno_porta!C18</f>
        <v>APPLE</v>
      </c>
      <c r="E986" t="str">
        <f>precio_reno_porta!D18</f>
        <v>APPLE IPHONE 17 PRO MAX 2TB</v>
      </c>
      <c r="F986" s="68">
        <f>precio_reno_porta!E18</f>
        <v>12569</v>
      </c>
      <c r="G986" t="str">
        <f>precio_reno_porta!F18</f>
        <v>iOS</v>
      </c>
      <c r="H986" t="s">
        <v>187</v>
      </c>
      <c r="I986" t="s">
        <v>197</v>
      </c>
      <c r="J986" s="68">
        <f>precio_reno_porta!J18</f>
        <v>11379</v>
      </c>
    </row>
    <row r="987" spans="1:10" x14ac:dyDescent="0.3">
      <c r="A987" t="str">
        <f t="shared" si="15"/>
        <v>APPLE IPHONE 17 PRO MAX 512GBMax Negocios + Ilimitado 69.90CONTADO</v>
      </c>
      <c r="B987" t="str">
        <f>precio_reno_porta!A19</f>
        <v>Corriente</v>
      </c>
      <c r="C987" t="str">
        <f>precio_reno_porta!B19</f>
        <v>5G</v>
      </c>
      <c r="D987" t="str">
        <f>precio_reno_porta!C19</f>
        <v>APPLE</v>
      </c>
      <c r="E987" t="str">
        <f>precio_reno_porta!D19</f>
        <v>APPLE IPHONE 17 PRO MAX 512GB</v>
      </c>
      <c r="F987" s="68">
        <f>precio_reno_porta!E19</f>
        <v>8799</v>
      </c>
      <c r="G987" t="str">
        <f>precio_reno_porta!F19</f>
        <v>iOS</v>
      </c>
      <c r="H987" t="s">
        <v>187</v>
      </c>
      <c r="I987" t="s">
        <v>197</v>
      </c>
      <c r="J987" s="68">
        <f>precio_reno_porta!J19</f>
        <v>7959</v>
      </c>
    </row>
    <row r="988" spans="1:10" x14ac:dyDescent="0.3">
      <c r="A988" t="str">
        <f t="shared" si="15"/>
        <v>APPLE IPHONE 17E 256GBMax Negocios + Ilimitado 69.90CONTADO</v>
      </c>
      <c r="B988" t="str">
        <f>precio_reno_porta!A20</f>
        <v>Corriente</v>
      </c>
      <c r="C988" t="str">
        <f>precio_reno_porta!B20</f>
        <v>5G</v>
      </c>
      <c r="D988" t="str">
        <f>precio_reno_porta!C20</f>
        <v>APPLE</v>
      </c>
      <c r="E988" t="str">
        <f>precio_reno_porta!D20</f>
        <v>APPLE IPHONE 17E 256GB</v>
      </c>
      <c r="F988" s="68">
        <f>precio_reno_porta!E20</f>
        <v>3769</v>
      </c>
      <c r="G988" t="str">
        <f>precio_reno_porta!F20</f>
        <v>iOS</v>
      </c>
      <c r="H988" t="s">
        <v>187</v>
      </c>
      <c r="I988" t="s">
        <v>197</v>
      </c>
      <c r="J988" s="68">
        <f>precio_reno_porta!J20</f>
        <v>3409</v>
      </c>
    </row>
    <row r="989" spans="1:10" x14ac:dyDescent="0.3">
      <c r="A989" t="str">
        <f t="shared" si="15"/>
        <v>HONOR 400 512GB 5GMax Negocios + Ilimitado 69.90CONTADO</v>
      </c>
      <c r="B989" t="str">
        <f>precio_reno_porta!A21</f>
        <v>Corriente</v>
      </c>
      <c r="C989" t="str">
        <f>precio_reno_porta!B21</f>
        <v>5G</v>
      </c>
      <c r="D989" t="str">
        <f>precio_reno_porta!C21</f>
        <v>HONOR</v>
      </c>
      <c r="E989" t="str">
        <f>precio_reno_porta!D21</f>
        <v>HONOR 400 512GB 5G</v>
      </c>
      <c r="F989" s="68">
        <f>precio_reno_porta!E21</f>
        <v>2099</v>
      </c>
      <c r="G989" t="str">
        <f>precio_reno_porta!F21</f>
        <v>Android</v>
      </c>
      <c r="H989" t="s">
        <v>187</v>
      </c>
      <c r="I989" t="s">
        <v>197</v>
      </c>
      <c r="J989" s="68">
        <f>precio_reno_porta!J21</f>
        <v>1899</v>
      </c>
    </row>
    <row r="990" spans="1:10" x14ac:dyDescent="0.3">
      <c r="A990" t="str">
        <f t="shared" si="15"/>
        <v>HONOR 400 LITE 256GB 5GMax Negocios + Ilimitado 69.90CONTADO</v>
      </c>
      <c r="B990" t="str">
        <f>precio_reno_porta!A22</f>
        <v>Corriente</v>
      </c>
      <c r="C990" t="str">
        <f>precio_reno_porta!B22</f>
        <v>5G</v>
      </c>
      <c r="D990" t="str">
        <f>precio_reno_porta!C22</f>
        <v>HONOR</v>
      </c>
      <c r="E990" t="str">
        <f>precio_reno_porta!D22</f>
        <v>HONOR 400 LITE 256GB 5G</v>
      </c>
      <c r="F990" s="68">
        <f>precio_reno_porta!E22</f>
        <v>1519</v>
      </c>
      <c r="G990" t="str">
        <f>precio_reno_porta!F22</f>
        <v>Android</v>
      </c>
      <c r="H990" t="s">
        <v>187</v>
      </c>
      <c r="I990" t="s">
        <v>197</v>
      </c>
      <c r="J990" s="68">
        <f>precio_reno_porta!J22</f>
        <v>1369</v>
      </c>
    </row>
    <row r="991" spans="1:10" x14ac:dyDescent="0.3">
      <c r="A991" t="str">
        <f t="shared" si="15"/>
        <v>HONOR 400 PRO 512GB 5GMax Negocios + Ilimitado 69.90CONTADO</v>
      </c>
      <c r="B991" t="str">
        <f>precio_reno_porta!A23</f>
        <v>Corriente</v>
      </c>
      <c r="C991" t="str">
        <f>precio_reno_porta!B23</f>
        <v>5G</v>
      </c>
      <c r="D991" t="str">
        <f>precio_reno_porta!C23</f>
        <v>HONOR</v>
      </c>
      <c r="E991" t="str">
        <f>precio_reno_porta!D23</f>
        <v>HONOR 400 PRO 512GB 5G</v>
      </c>
      <c r="F991" s="68">
        <f>precio_reno_porta!E23</f>
        <v>3349</v>
      </c>
      <c r="G991" t="str">
        <f>precio_reno_porta!F23</f>
        <v>Android</v>
      </c>
      <c r="H991" t="s">
        <v>187</v>
      </c>
      <c r="I991" t="s">
        <v>197</v>
      </c>
      <c r="J991" s="68">
        <f>precio_reno_porta!J23</f>
        <v>3029</v>
      </c>
    </row>
    <row r="992" spans="1:10" x14ac:dyDescent="0.3">
      <c r="A992" t="str">
        <f t="shared" si="15"/>
        <v>HONOR 600 512GB 5GMax Negocios + Ilimitado 69.90CONTADO</v>
      </c>
      <c r="B992" t="str">
        <f>precio_reno_porta!A24</f>
        <v>Corriente</v>
      </c>
      <c r="C992" t="str">
        <f>precio_reno_porta!B24</f>
        <v>5G</v>
      </c>
      <c r="D992" t="str">
        <f>precio_reno_porta!C24</f>
        <v>HONOR</v>
      </c>
      <c r="E992" t="str">
        <f>precio_reno_porta!D24</f>
        <v>HONOR 600 512GB 5G</v>
      </c>
      <c r="F992">
        <f>precio_reno_porta!E24</f>
        <v>2959</v>
      </c>
      <c r="G992" t="str">
        <f>precio_reno_porta!F24</f>
        <v>Android</v>
      </c>
      <c r="H992" t="s">
        <v>187</v>
      </c>
      <c r="I992" t="s">
        <v>197</v>
      </c>
      <c r="J992" s="68">
        <f>precio_reno_porta!J24</f>
        <v>2679</v>
      </c>
    </row>
    <row r="993" spans="1:10" x14ac:dyDescent="0.3">
      <c r="A993" t="str">
        <f t="shared" si="15"/>
        <v>HONOR 600 PRO 512GB 5GMax Negocios + Ilimitado 69.90CONTADO</v>
      </c>
      <c r="B993" t="str">
        <f>precio_reno_porta!A25</f>
        <v>Corriente</v>
      </c>
      <c r="C993" t="str">
        <f>precio_reno_porta!B25</f>
        <v>5G</v>
      </c>
      <c r="D993" t="str">
        <f>precio_reno_porta!C25</f>
        <v>HONOR</v>
      </c>
      <c r="E993" t="str">
        <f>precio_reno_porta!D25</f>
        <v>HONOR 600 PRO 512GB 5G</v>
      </c>
      <c r="F993">
        <f>precio_reno_porta!E25</f>
        <v>3909</v>
      </c>
      <c r="G993" t="str">
        <f>precio_reno_porta!F25</f>
        <v>Android</v>
      </c>
      <c r="H993" t="s">
        <v>187</v>
      </c>
      <c r="I993" t="s">
        <v>197</v>
      </c>
      <c r="J993" s="68">
        <f>precio_reno_porta!J25</f>
        <v>3539</v>
      </c>
    </row>
    <row r="994" spans="1:10" x14ac:dyDescent="0.3">
      <c r="A994" t="str">
        <f t="shared" si="15"/>
        <v>HONOR 600 SMART 256GB 5GMax Negocios + Ilimitado 69.90CONTADO</v>
      </c>
      <c r="B994" t="str">
        <f>precio_reno_porta!A26</f>
        <v>Corriente</v>
      </c>
      <c r="C994" t="str">
        <f>precio_reno_porta!B26</f>
        <v>5G</v>
      </c>
      <c r="D994" t="str">
        <f>precio_reno_porta!C26</f>
        <v>HONOR</v>
      </c>
      <c r="E994" t="str">
        <f>precio_reno_porta!D26</f>
        <v>HONOR 600 SMART 256GB 5G</v>
      </c>
      <c r="F994" s="68">
        <f>precio_reno_porta!E26</f>
        <v>1659</v>
      </c>
      <c r="G994" t="str">
        <f>precio_reno_porta!F26</f>
        <v>Android</v>
      </c>
      <c r="H994" t="s">
        <v>187</v>
      </c>
      <c r="I994" t="s">
        <v>197</v>
      </c>
      <c r="J994" s="68">
        <f>precio_reno_porta!J26</f>
        <v>1499</v>
      </c>
    </row>
    <row r="995" spans="1:10" x14ac:dyDescent="0.3">
      <c r="A995" t="str">
        <f t="shared" si="15"/>
        <v>HONOR 600E 512GB 5GMax Negocios + Ilimitado 69.90CONTADO</v>
      </c>
      <c r="B995" t="str">
        <f>precio_reno_porta!A27</f>
        <v>Corriente</v>
      </c>
      <c r="C995" t="str">
        <f>precio_reno_porta!B27</f>
        <v>5G</v>
      </c>
      <c r="D995" t="str">
        <f>precio_reno_porta!C27</f>
        <v>HONOR</v>
      </c>
      <c r="E995" t="str">
        <f>precio_reno_porta!D27</f>
        <v>HONOR 600E 512GB 5G</v>
      </c>
      <c r="F995" s="68">
        <f>precio_reno_porta!E27</f>
        <v>2149</v>
      </c>
      <c r="G995" t="str">
        <f>precio_reno_porta!F27</f>
        <v>Android</v>
      </c>
      <c r="H995" t="s">
        <v>187</v>
      </c>
      <c r="I995" t="s">
        <v>197</v>
      </c>
      <c r="J995" s="68">
        <f>precio_reno_porta!J27</f>
        <v>1939</v>
      </c>
    </row>
    <row r="996" spans="1:10" x14ac:dyDescent="0.3">
      <c r="A996" t="str">
        <f t="shared" si="15"/>
        <v>HONOR 70 256GBMax Negocios + Ilimitado 69.90CONTADO</v>
      </c>
      <c r="B996" t="str">
        <f>precio_reno_porta!A28</f>
        <v>Corriente</v>
      </c>
      <c r="C996" t="str">
        <f>precio_reno_porta!B28</f>
        <v>5G</v>
      </c>
      <c r="D996" t="str">
        <f>precio_reno_porta!C28</f>
        <v>HONOR</v>
      </c>
      <c r="E996" t="str">
        <f>precio_reno_porta!D28</f>
        <v>HONOR 70 256GB</v>
      </c>
      <c r="F996" s="68">
        <f>precio_reno_porta!E28</f>
        <v>2859</v>
      </c>
      <c r="G996" t="str">
        <f>precio_reno_porta!F28</f>
        <v>Android</v>
      </c>
      <c r="H996" t="s">
        <v>187</v>
      </c>
      <c r="I996" t="s">
        <v>197</v>
      </c>
      <c r="J996" s="68">
        <f>precio_reno_porta!J28</f>
        <v>2589</v>
      </c>
    </row>
    <row r="997" spans="1:10" x14ac:dyDescent="0.3">
      <c r="A997" t="str">
        <f t="shared" si="15"/>
        <v>HONOR MAGIC 7 LITE 512GB 5GMax Negocios + Ilimitado 69.90CONTADO</v>
      </c>
      <c r="B997" t="str">
        <f>precio_reno_porta!A29</f>
        <v>Corriente</v>
      </c>
      <c r="C997" t="str">
        <f>precio_reno_porta!B29</f>
        <v>5G</v>
      </c>
      <c r="D997" t="str">
        <f>precio_reno_porta!C29</f>
        <v>HONOR</v>
      </c>
      <c r="E997" t="str">
        <f>precio_reno_porta!D29</f>
        <v>HONOR MAGIC 7 LITE 512GB 5G</v>
      </c>
      <c r="F997" s="68">
        <f>precio_reno_porta!E29</f>
        <v>1849</v>
      </c>
      <c r="G997" t="str">
        <f>precio_reno_porta!F29</f>
        <v>Android</v>
      </c>
      <c r="H997" t="s">
        <v>187</v>
      </c>
      <c r="I997" t="s">
        <v>197</v>
      </c>
      <c r="J997" s="68">
        <f>precio_reno_porta!J29</f>
        <v>1679</v>
      </c>
    </row>
    <row r="998" spans="1:10" x14ac:dyDescent="0.3">
      <c r="A998" t="str">
        <f t="shared" si="15"/>
        <v>HONOR MAGIC 8 LITE 512GB 5GMax Negocios + Ilimitado 69.90CONTADO</v>
      </c>
      <c r="B998" t="str">
        <f>precio_reno_porta!A30</f>
        <v>Corriente</v>
      </c>
      <c r="C998" t="str">
        <f>precio_reno_porta!B30</f>
        <v>5G</v>
      </c>
      <c r="D998" t="str">
        <f>precio_reno_porta!C30</f>
        <v>HONOR</v>
      </c>
      <c r="E998" t="str">
        <f>precio_reno_porta!D30</f>
        <v>HONOR MAGIC 8 LITE 512GB 5G</v>
      </c>
      <c r="F998" s="68">
        <f>precio_reno_porta!E30</f>
        <v>1779</v>
      </c>
      <c r="G998" t="str">
        <f>precio_reno_porta!F30</f>
        <v>Android</v>
      </c>
      <c r="H998" t="s">
        <v>187</v>
      </c>
      <c r="I998" t="s">
        <v>197</v>
      </c>
      <c r="J998" s="68">
        <f>precio_reno_porta!J30</f>
        <v>1609</v>
      </c>
    </row>
    <row r="999" spans="1:10" x14ac:dyDescent="0.3">
      <c r="A999" t="str">
        <f t="shared" si="15"/>
        <v>HONOR MAGIC 8 PRO 512GB 5GMax Negocios + Ilimitado 69.90CONTADO</v>
      </c>
      <c r="B999" t="str">
        <f>precio_reno_porta!A31</f>
        <v>Corriente</v>
      </c>
      <c r="C999" t="str">
        <f>precio_reno_porta!B31</f>
        <v>5G</v>
      </c>
      <c r="D999" t="str">
        <f>precio_reno_porta!C31</f>
        <v>HONOR</v>
      </c>
      <c r="E999" t="str">
        <f>precio_reno_porta!D31</f>
        <v>HONOR MAGIC 8 PRO 512GB 5G</v>
      </c>
      <c r="F999" s="68">
        <f>precio_reno_porta!E31</f>
        <v>5789</v>
      </c>
      <c r="G999" t="str">
        <f>precio_reno_porta!F31</f>
        <v>Android</v>
      </c>
      <c r="H999" t="s">
        <v>187</v>
      </c>
      <c r="I999" t="s">
        <v>197</v>
      </c>
      <c r="J999" s="68">
        <f>precio_reno_porta!J31</f>
        <v>5239</v>
      </c>
    </row>
    <row r="1000" spans="1:10" x14ac:dyDescent="0.3">
      <c r="A1000" t="str">
        <f t="shared" si="15"/>
        <v>HONOR X5C 128GBMax Negocios + Ilimitado 69.90CONTADO</v>
      </c>
      <c r="B1000" t="str">
        <f>precio_reno_porta!A32</f>
        <v>Corriente</v>
      </c>
      <c r="C1000" t="str">
        <f>precio_reno_porta!B32</f>
        <v>4G</v>
      </c>
      <c r="D1000" t="str">
        <f>precio_reno_porta!C32</f>
        <v>HONOR</v>
      </c>
      <c r="E1000" t="str">
        <f>precio_reno_porta!D32</f>
        <v>HONOR X5C 128GB</v>
      </c>
      <c r="F1000" s="68">
        <f>precio_reno_porta!E32</f>
        <v>399</v>
      </c>
      <c r="G1000" t="str">
        <f>precio_reno_porta!F32</f>
        <v>Android</v>
      </c>
      <c r="H1000" t="s">
        <v>187</v>
      </c>
      <c r="I1000" t="s">
        <v>197</v>
      </c>
      <c r="J1000" s="68">
        <f>precio_reno_porta!J32</f>
        <v>359</v>
      </c>
    </row>
    <row r="1001" spans="1:10" x14ac:dyDescent="0.3">
      <c r="A1001" t="str">
        <f t="shared" si="15"/>
        <v>HONOR X5C PLUS 256GBMax Negocios + Ilimitado 69.90CONTADO</v>
      </c>
      <c r="B1001" t="str">
        <f>precio_reno_porta!A33</f>
        <v>Corriente</v>
      </c>
      <c r="C1001" t="str">
        <f>precio_reno_porta!B33</f>
        <v>4G</v>
      </c>
      <c r="D1001" t="str">
        <f>precio_reno_porta!C33</f>
        <v>HONOR</v>
      </c>
      <c r="E1001" t="str">
        <f>precio_reno_porta!D33</f>
        <v>HONOR X5C PLUS 256GB</v>
      </c>
      <c r="F1001" s="68">
        <f>precio_reno_porta!E33</f>
        <v>499</v>
      </c>
      <c r="G1001" t="str">
        <f>precio_reno_porta!F33</f>
        <v>Android</v>
      </c>
      <c r="H1001" t="s">
        <v>187</v>
      </c>
      <c r="I1001" t="s">
        <v>197</v>
      </c>
      <c r="J1001" s="68">
        <f>precio_reno_porta!J33</f>
        <v>449</v>
      </c>
    </row>
    <row r="1002" spans="1:10" x14ac:dyDescent="0.3">
      <c r="A1002" t="str">
        <f t="shared" si="15"/>
        <v>HONOR X5D 128GBMax Negocios + Ilimitado 69.90CONTADO</v>
      </c>
      <c r="B1002" t="str">
        <f>precio_reno_porta!A34</f>
        <v>Corriente</v>
      </c>
      <c r="C1002" t="str">
        <f>precio_reno_porta!B34</f>
        <v>4G</v>
      </c>
      <c r="D1002" t="str">
        <f>precio_reno_porta!C34</f>
        <v>HONOR</v>
      </c>
      <c r="E1002" t="str">
        <f>precio_reno_porta!D34</f>
        <v>HONOR X5D 128GB</v>
      </c>
      <c r="F1002" s="68">
        <f>precio_reno_porta!E34</f>
        <v>449</v>
      </c>
      <c r="G1002" t="str">
        <f>precio_reno_porta!F34</f>
        <v>Android</v>
      </c>
      <c r="H1002" t="s">
        <v>187</v>
      </c>
      <c r="I1002" t="s">
        <v>197</v>
      </c>
      <c r="J1002" s="68">
        <f>precio_reno_porta!J34</f>
        <v>409</v>
      </c>
    </row>
    <row r="1003" spans="1:10" x14ac:dyDescent="0.3">
      <c r="A1003" t="str">
        <f t="shared" si="15"/>
        <v>HONOR X5D 256GBMax Negocios + Ilimitado 69.90CONTADO</v>
      </c>
      <c r="B1003" t="str">
        <f>precio_reno_porta!A35</f>
        <v>Corriente</v>
      </c>
      <c r="C1003" t="str">
        <f>precio_reno_porta!B35</f>
        <v>4G</v>
      </c>
      <c r="D1003" t="str">
        <f>precio_reno_porta!C35</f>
        <v>HONOR</v>
      </c>
      <c r="E1003" t="str">
        <f>precio_reno_porta!D35</f>
        <v>HONOR X5D 256GB</v>
      </c>
      <c r="F1003" s="68">
        <f>precio_reno_porta!E35</f>
        <v>589</v>
      </c>
      <c r="G1003" t="str">
        <f>precio_reno_porta!F35</f>
        <v>Android</v>
      </c>
      <c r="H1003" t="s">
        <v>187</v>
      </c>
      <c r="I1003" t="s">
        <v>197</v>
      </c>
      <c r="J1003" s="68">
        <f>precio_reno_porta!J35</f>
        <v>529</v>
      </c>
    </row>
    <row r="1004" spans="1:10" x14ac:dyDescent="0.3">
      <c r="A1004" t="str">
        <f t="shared" si="15"/>
        <v>HONOR X6C 256GBMax Negocios + Ilimitado 69.90CONTADO</v>
      </c>
      <c r="B1004" t="str">
        <f>precio_reno_porta!A36</f>
        <v>Corriente</v>
      </c>
      <c r="C1004" t="str">
        <f>precio_reno_porta!B36</f>
        <v>4G</v>
      </c>
      <c r="D1004" t="str">
        <f>precio_reno_porta!C36</f>
        <v>HONOR</v>
      </c>
      <c r="E1004" t="str">
        <f>precio_reno_porta!D36</f>
        <v>HONOR X6C 256GB</v>
      </c>
      <c r="F1004" s="68">
        <f>precio_reno_porta!E36</f>
        <v>699</v>
      </c>
      <c r="G1004" t="str">
        <f>precio_reno_porta!F36</f>
        <v>Android</v>
      </c>
      <c r="H1004" t="s">
        <v>187</v>
      </c>
      <c r="I1004" t="s">
        <v>197</v>
      </c>
      <c r="J1004" s="68">
        <f>precio_reno_porta!J36</f>
        <v>629</v>
      </c>
    </row>
    <row r="1005" spans="1:10" x14ac:dyDescent="0.3">
      <c r="A1005" t="str">
        <f t="shared" si="15"/>
        <v>HONOR X6D 256GB 5GMax Negocios + Ilimitado 69.90CONTADO</v>
      </c>
      <c r="B1005" t="str">
        <f>precio_reno_porta!A37</f>
        <v>Corriente</v>
      </c>
      <c r="C1005" t="str">
        <f>precio_reno_porta!B37</f>
        <v>5G</v>
      </c>
      <c r="D1005" t="str">
        <f>precio_reno_porta!C37</f>
        <v>HONOR</v>
      </c>
      <c r="E1005" t="str">
        <f>precio_reno_porta!D37</f>
        <v>HONOR X6D 256GB 5G</v>
      </c>
      <c r="F1005" s="68">
        <f>precio_reno_porta!E37</f>
        <v>829</v>
      </c>
      <c r="G1005" t="str">
        <f>precio_reno_porta!F37</f>
        <v>Android</v>
      </c>
      <c r="H1005" t="s">
        <v>187</v>
      </c>
      <c r="I1005" t="s">
        <v>197</v>
      </c>
      <c r="J1005" s="68">
        <f>precio_reno_porta!J37</f>
        <v>749</v>
      </c>
    </row>
    <row r="1006" spans="1:10" x14ac:dyDescent="0.3">
      <c r="A1006" t="str">
        <f t="shared" si="15"/>
        <v>HONOR X7D 256GB 5GMax Negocios + Ilimitado 69.90CONTADO</v>
      </c>
      <c r="B1006" t="str">
        <f>precio_reno_porta!A38</f>
        <v>Corriente</v>
      </c>
      <c r="C1006" t="str">
        <f>precio_reno_porta!B38</f>
        <v>5G</v>
      </c>
      <c r="D1006" t="str">
        <f>precio_reno_porta!C38</f>
        <v>HONOR</v>
      </c>
      <c r="E1006" t="str">
        <f>precio_reno_porta!D38</f>
        <v>HONOR X7D 256GB 5G</v>
      </c>
      <c r="F1006" s="68">
        <f>precio_reno_porta!E38</f>
        <v>879</v>
      </c>
      <c r="G1006" t="str">
        <f>precio_reno_porta!F38</f>
        <v>Android</v>
      </c>
      <c r="H1006" t="s">
        <v>187</v>
      </c>
      <c r="I1006" t="s">
        <v>197</v>
      </c>
      <c r="J1006" s="68">
        <f>precio_reno_porta!J38</f>
        <v>799</v>
      </c>
    </row>
    <row r="1007" spans="1:10" x14ac:dyDescent="0.3">
      <c r="A1007" t="str">
        <f t="shared" si="15"/>
        <v>HONOR X7E PLUS 256GB 5GMax Negocios + Ilimitado 69.90CONTADO</v>
      </c>
      <c r="B1007" t="str">
        <f>precio_reno_porta!A39</f>
        <v>Corriente</v>
      </c>
      <c r="C1007" t="str">
        <f>precio_reno_porta!B39</f>
        <v>5G</v>
      </c>
      <c r="D1007" t="str">
        <f>precio_reno_porta!C39</f>
        <v>HONOR</v>
      </c>
      <c r="E1007" t="str">
        <f>precio_reno_porta!D39</f>
        <v>HONOR X7E PLUS 256GB 5G</v>
      </c>
      <c r="F1007" s="68">
        <f>precio_reno_porta!E39</f>
        <v>1179</v>
      </c>
      <c r="G1007" t="str">
        <f>precio_reno_porta!F39</f>
        <v>Android</v>
      </c>
      <c r="H1007" t="s">
        <v>187</v>
      </c>
      <c r="I1007" t="s">
        <v>197</v>
      </c>
      <c r="J1007" s="68">
        <f>precio_reno_porta!J39</f>
        <v>1069</v>
      </c>
    </row>
    <row r="1008" spans="1:10" x14ac:dyDescent="0.3">
      <c r="A1008" t="str">
        <f t="shared" si="15"/>
        <v>HONOR X8C 256GB 5GMax Negocios + Ilimitado 69.90CONTADO</v>
      </c>
      <c r="B1008" t="str">
        <f>precio_reno_porta!A40</f>
        <v>Corriente</v>
      </c>
      <c r="C1008" t="str">
        <f>precio_reno_porta!B40</f>
        <v>5G</v>
      </c>
      <c r="D1008" t="str">
        <f>precio_reno_porta!C40</f>
        <v>HONOR</v>
      </c>
      <c r="E1008" t="str">
        <f>precio_reno_porta!D40</f>
        <v>HONOR X8C 256GB 5G</v>
      </c>
      <c r="F1008" s="68">
        <f>precio_reno_porta!E40</f>
        <v>1189</v>
      </c>
      <c r="G1008" t="str">
        <f>precio_reno_porta!F40</f>
        <v>Android</v>
      </c>
      <c r="H1008" t="s">
        <v>187</v>
      </c>
      <c r="I1008" t="s">
        <v>197</v>
      </c>
      <c r="J1008" s="68">
        <f>precio_reno_porta!J40</f>
        <v>1079</v>
      </c>
    </row>
    <row r="1009" spans="1:10" x14ac:dyDescent="0.3">
      <c r="A1009" t="str">
        <f t="shared" si="15"/>
        <v>HUAWEI WATCH KIDS 4 PROMax Negocios + Ilimitado 69.90CONTADO</v>
      </c>
      <c r="B1009" t="str">
        <f>precio_reno_porta!A41</f>
        <v>Corriente</v>
      </c>
      <c r="C1009" t="str">
        <f>precio_reno_porta!B41</f>
        <v>4G</v>
      </c>
      <c r="D1009" t="str">
        <f>precio_reno_porta!C41</f>
        <v>HUAWEI</v>
      </c>
      <c r="E1009" t="str">
        <f>precio_reno_porta!D41</f>
        <v>HUAWEI WATCH KIDS 4 PRO</v>
      </c>
      <c r="F1009" s="68">
        <f>precio_reno_porta!E41</f>
        <v>649</v>
      </c>
      <c r="G1009" t="str">
        <f>precio_reno_porta!F41</f>
        <v>Android</v>
      </c>
      <c r="H1009" t="s">
        <v>187</v>
      </c>
      <c r="I1009" t="s">
        <v>197</v>
      </c>
      <c r="J1009" s="68">
        <f>precio_reno_porta!J41</f>
        <v>589</v>
      </c>
    </row>
    <row r="1010" spans="1:10" x14ac:dyDescent="0.3">
      <c r="A1010" t="str">
        <f t="shared" si="15"/>
        <v>MOTOROLA MOTO EDGE 60 512GB 5GMax Negocios + Ilimitado 69.90CONTADO</v>
      </c>
      <c r="B1010" t="str">
        <f>precio_reno_porta!A42</f>
        <v>Corriente</v>
      </c>
      <c r="C1010" t="str">
        <f>precio_reno_porta!B42</f>
        <v>5G</v>
      </c>
      <c r="D1010" t="str">
        <f>precio_reno_porta!C42</f>
        <v>MOTOROLA</v>
      </c>
      <c r="E1010" t="str">
        <f>precio_reno_porta!D42</f>
        <v>MOTOROLA MOTO EDGE 60 512GB 5G</v>
      </c>
      <c r="F1010" s="68">
        <f>precio_reno_porta!E42</f>
        <v>1989</v>
      </c>
      <c r="G1010" t="str">
        <f>precio_reno_porta!F42</f>
        <v>Android</v>
      </c>
      <c r="H1010" t="s">
        <v>187</v>
      </c>
      <c r="I1010" t="s">
        <v>197</v>
      </c>
      <c r="J1010" s="68">
        <f>precio_reno_porta!J42</f>
        <v>1799</v>
      </c>
    </row>
    <row r="1011" spans="1:10" x14ac:dyDescent="0.3">
      <c r="A1011" t="str">
        <f t="shared" si="15"/>
        <v>MOTOROLA MOTO EDGE 60 FUSION 256GB 5GMax Negocios + Ilimitado 69.90CONTADO</v>
      </c>
      <c r="B1011" t="str">
        <f>precio_reno_porta!A43</f>
        <v>Corriente</v>
      </c>
      <c r="C1011" t="str">
        <f>precio_reno_porta!B43</f>
        <v>5G</v>
      </c>
      <c r="D1011" t="str">
        <f>precio_reno_porta!C43</f>
        <v>MOTOROLA</v>
      </c>
      <c r="E1011" t="str">
        <f>precio_reno_porta!D43</f>
        <v>MOTOROLA MOTO EDGE 60 FUSION 256GB 5G</v>
      </c>
      <c r="F1011" s="68">
        <f>precio_reno_porta!E43</f>
        <v>1439</v>
      </c>
      <c r="G1011" t="str">
        <f>precio_reno_porta!F43</f>
        <v>Android</v>
      </c>
      <c r="H1011" t="s">
        <v>187</v>
      </c>
      <c r="I1011" t="s">
        <v>197</v>
      </c>
      <c r="J1011" s="68">
        <f>precio_reno_porta!J43</f>
        <v>1299</v>
      </c>
    </row>
    <row r="1012" spans="1:10" x14ac:dyDescent="0.3">
      <c r="A1012" t="str">
        <f t="shared" si="15"/>
        <v>MOTOROLA MOTO EDGE 60 PRO 512GB 5GMax Negocios + Ilimitado 69.90CONTADO</v>
      </c>
      <c r="B1012" t="str">
        <f>precio_reno_porta!A44</f>
        <v>Corriente</v>
      </c>
      <c r="C1012" t="str">
        <f>precio_reno_porta!B44</f>
        <v>5G</v>
      </c>
      <c r="D1012" t="str">
        <f>precio_reno_porta!C44</f>
        <v>MOTOROLA</v>
      </c>
      <c r="E1012" t="str">
        <f>precio_reno_porta!D44</f>
        <v>MOTOROLA MOTO EDGE 60 PRO 512GB 5G</v>
      </c>
      <c r="F1012" s="68">
        <f>precio_reno_porta!E44</f>
        <v>2649</v>
      </c>
      <c r="G1012" t="str">
        <f>precio_reno_porta!F44</f>
        <v>Android</v>
      </c>
      <c r="H1012" t="s">
        <v>187</v>
      </c>
      <c r="I1012" t="s">
        <v>197</v>
      </c>
      <c r="J1012" s="68">
        <f>precio_reno_porta!J44</f>
        <v>2399</v>
      </c>
    </row>
    <row r="1013" spans="1:10" x14ac:dyDescent="0.3">
      <c r="A1013" t="str">
        <f t="shared" si="15"/>
        <v>MOTOROLA MOTO EDGE 70 512GB 5GMax Negocios + Ilimitado 69.90CONTADO</v>
      </c>
      <c r="B1013" t="str">
        <f>precio_reno_porta!A45</f>
        <v>Corriente</v>
      </c>
      <c r="C1013" t="str">
        <f>precio_reno_porta!B45</f>
        <v>5G</v>
      </c>
      <c r="D1013" t="str">
        <f>precio_reno_porta!C45</f>
        <v>MOTOROLA</v>
      </c>
      <c r="E1013" t="str">
        <f>precio_reno_porta!D45</f>
        <v>MOTOROLA MOTO EDGE 70 512GB 5G</v>
      </c>
      <c r="F1013" s="68">
        <f>precio_reno_porta!E45</f>
        <v>2549</v>
      </c>
      <c r="G1013" t="str">
        <f>precio_reno_porta!F45</f>
        <v>Android</v>
      </c>
      <c r="H1013" t="s">
        <v>187</v>
      </c>
      <c r="I1013" t="s">
        <v>197</v>
      </c>
      <c r="J1013" s="68">
        <f>precio_reno_porta!J45</f>
        <v>2299</v>
      </c>
    </row>
    <row r="1014" spans="1:10" x14ac:dyDescent="0.3">
      <c r="A1014" t="str">
        <f t="shared" si="15"/>
        <v>MOTOROLA MOTO EDGE 70 FUSION 256GB 5GMax Negocios + Ilimitado 69.90CONTADO</v>
      </c>
      <c r="B1014" t="str">
        <f>precio_reno_porta!A46</f>
        <v>Corriente</v>
      </c>
      <c r="C1014" t="str">
        <f>precio_reno_porta!B46</f>
        <v>5G</v>
      </c>
      <c r="D1014" t="str">
        <f>precio_reno_porta!C46</f>
        <v>MOTOROLA</v>
      </c>
      <c r="E1014" t="str">
        <f>precio_reno_porta!D46</f>
        <v>MOTOROLA MOTO EDGE 70 FUSION 256GB 5G</v>
      </c>
      <c r="F1014" s="68">
        <f>precio_reno_porta!E46</f>
        <v>1899</v>
      </c>
      <c r="G1014" t="str">
        <f>precio_reno_porta!F46</f>
        <v>Android</v>
      </c>
      <c r="H1014" t="s">
        <v>187</v>
      </c>
      <c r="I1014" t="s">
        <v>197</v>
      </c>
      <c r="J1014" s="68">
        <f>precio_reno_porta!J46</f>
        <v>1719</v>
      </c>
    </row>
    <row r="1015" spans="1:10" x14ac:dyDescent="0.3">
      <c r="A1015" t="str">
        <f t="shared" si="15"/>
        <v>MOTOROLA MOTO EDGE 70 PRO 512GB 5GMax Negocios + Ilimitado 69.90CONTADO</v>
      </c>
      <c r="B1015" t="str">
        <f>precio_reno_porta!A47</f>
        <v>Corriente</v>
      </c>
      <c r="C1015" t="str">
        <f>precio_reno_porta!B47</f>
        <v>5G</v>
      </c>
      <c r="D1015" t="str">
        <f>precio_reno_porta!C47</f>
        <v>MOTOROLA</v>
      </c>
      <c r="E1015" t="str">
        <f>precio_reno_porta!D47</f>
        <v>MOTOROLA MOTO EDGE 70 PRO 512GB 5G</v>
      </c>
      <c r="F1015" s="68">
        <f>precio_reno_porta!E47</f>
        <v>3619</v>
      </c>
      <c r="G1015" t="str">
        <f>precio_reno_porta!F47</f>
        <v>Android</v>
      </c>
      <c r="H1015" t="s">
        <v>187</v>
      </c>
      <c r="I1015" t="s">
        <v>197</v>
      </c>
      <c r="J1015" s="68">
        <f>precio_reno_porta!J47</f>
        <v>3279</v>
      </c>
    </row>
    <row r="1016" spans="1:10" x14ac:dyDescent="0.3">
      <c r="A1016" t="str">
        <f t="shared" si="15"/>
        <v>MOTOROLA MOTO G06 128GBMax Negocios + Ilimitado 69.90CONTADO</v>
      </c>
      <c r="B1016" t="str">
        <f>precio_reno_porta!A48</f>
        <v>Corriente</v>
      </c>
      <c r="C1016" t="str">
        <f>precio_reno_porta!B48</f>
        <v>4G</v>
      </c>
      <c r="D1016" t="str">
        <f>precio_reno_porta!C48</f>
        <v>MOTOROLA</v>
      </c>
      <c r="E1016" t="str">
        <f>precio_reno_porta!D48</f>
        <v>MOTOROLA MOTO G06 128GB</v>
      </c>
      <c r="F1016" s="68">
        <f>precio_reno_porta!E48</f>
        <v>619</v>
      </c>
      <c r="G1016" t="str">
        <f>precio_reno_porta!F48</f>
        <v>Android</v>
      </c>
      <c r="H1016" t="s">
        <v>187</v>
      </c>
      <c r="I1016" t="s">
        <v>197</v>
      </c>
      <c r="J1016" s="68">
        <f>precio_reno_porta!J48</f>
        <v>559</v>
      </c>
    </row>
    <row r="1017" spans="1:10" x14ac:dyDescent="0.3">
      <c r="A1017" t="str">
        <f t="shared" si="15"/>
        <v>MOTOROLA MOTO G06 256GBMax Negocios + Ilimitado 69.90CONTADO</v>
      </c>
      <c r="B1017" t="str">
        <f>precio_reno_porta!A49</f>
        <v>Corriente</v>
      </c>
      <c r="C1017" t="str">
        <f>precio_reno_porta!B49</f>
        <v>4G</v>
      </c>
      <c r="D1017" t="str">
        <f>precio_reno_porta!C49</f>
        <v>MOTOROLA</v>
      </c>
      <c r="E1017" t="str">
        <f>precio_reno_porta!D49</f>
        <v>MOTOROLA MOTO G06 256GB</v>
      </c>
      <c r="F1017" s="68">
        <f>precio_reno_porta!E49</f>
        <v>649</v>
      </c>
      <c r="G1017" t="str">
        <f>precio_reno_porta!F49</f>
        <v>Android</v>
      </c>
      <c r="H1017" t="s">
        <v>187</v>
      </c>
      <c r="I1017" t="s">
        <v>197</v>
      </c>
      <c r="J1017" s="68">
        <f>precio_reno_porta!J49</f>
        <v>589</v>
      </c>
    </row>
    <row r="1018" spans="1:10" x14ac:dyDescent="0.3">
      <c r="A1018" t="str">
        <f t="shared" si="15"/>
        <v>MOTOROLA MOTO G15 256GBMax Negocios + Ilimitado 69.90CONTADO</v>
      </c>
      <c r="B1018" t="str">
        <f>precio_reno_porta!A50</f>
        <v>Corriente</v>
      </c>
      <c r="C1018" t="str">
        <f>precio_reno_porta!B50</f>
        <v>4G</v>
      </c>
      <c r="D1018" t="str">
        <f>precio_reno_porta!C50</f>
        <v>MOTOROLA</v>
      </c>
      <c r="E1018" t="str">
        <f>precio_reno_porta!D50</f>
        <v>MOTOROLA MOTO G15 256GB</v>
      </c>
      <c r="F1018" s="68">
        <f>precio_reno_porta!E50</f>
        <v>719</v>
      </c>
      <c r="G1018" t="str">
        <f>precio_reno_porta!F50</f>
        <v>Android</v>
      </c>
      <c r="H1018" t="s">
        <v>187</v>
      </c>
      <c r="I1018" t="s">
        <v>197</v>
      </c>
      <c r="J1018" s="68">
        <f>precio_reno_porta!J50</f>
        <v>649</v>
      </c>
    </row>
    <row r="1019" spans="1:10" x14ac:dyDescent="0.3">
      <c r="A1019" t="str">
        <f t="shared" si="15"/>
        <v>MOTOROLA MOTO G17 256GBMax Negocios + Ilimitado 69.90CONTADO</v>
      </c>
      <c r="B1019" t="str">
        <f>precio_reno_porta!A51</f>
        <v>Corriente</v>
      </c>
      <c r="C1019" t="str">
        <f>precio_reno_porta!B51</f>
        <v>4G</v>
      </c>
      <c r="D1019" t="str">
        <f>precio_reno_porta!C51</f>
        <v>MOTOROLA</v>
      </c>
      <c r="E1019" t="str">
        <f>precio_reno_porta!D51</f>
        <v>MOTOROLA MOTO G17 256GB</v>
      </c>
      <c r="F1019" s="68">
        <f>precio_reno_porta!E51</f>
        <v>779</v>
      </c>
      <c r="G1019" t="str">
        <f>precio_reno_porta!F51</f>
        <v>Android</v>
      </c>
      <c r="H1019" t="s">
        <v>187</v>
      </c>
      <c r="I1019" t="s">
        <v>197</v>
      </c>
      <c r="J1019" s="68">
        <f>precio_reno_porta!J51</f>
        <v>709</v>
      </c>
    </row>
    <row r="1020" spans="1:10" x14ac:dyDescent="0.3">
      <c r="A1020" t="str">
        <f t="shared" si="15"/>
        <v>MOTOROLA MOTO G47 128GB 5GMax Negocios + Ilimitado 69.90CONTADO</v>
      </c>
      <c r="B1020" t="str">
        <f>precio_reno_porta!A52</f>
        <v>Corriente</v>
      </c>
      <c r="C1020" t="str">
        <f>precio_reno_porta!B52</f>
        <v>5G</v>
      </c>
      <c r="D1020" t="str">
        <f>precio_reno_porta!C52</f>
        <v>MOTOROLA</v>
      </c>
      <c r="E1020" t="str">
        <f>precio_reno_porta!D52</f>
        <v>MOTOROLA MOTO G47 128GB 5G</v>
      </c>
      <c r="F1020" s="68">
        <f>precio_reno_porta!E52</f>
        <v>949</v>
      </c>
      <c r="G1020" t="str">
        <f>precio_reno_porta!F52</f>
        <v>Android</v>
      </c>
      <c r="H1020" t="s">
        <v>187</v>
      </c>
      <c r="I1020" t="s">
        <v>197</v>
      </c>
      <c r="J1020" s="68">
        <f>precio_reno_porta!J52</f>
        <v>859</v>
      </c>
    </row>
    <row r="1021" spans="1:10" x14ac:dyDescent="0.3">
      <c r="A1021" t="str">
        <f t="shared" si="15"/>
        <v>MOTOROLA MOTO G56 256GB 5GMax Negocios + Ilimitado 69.90CONTADO</v>
      </c>
      <c r="B1021" t="str">
        <f>precio_reno_porta!A53</f>
        <v>Corriente</v>
      </c>
      <c r="C1021" t="str">
        <f>precio_reno_porta!B53</f>
        <v>5G</v>
      </c>
      <c r="D1021" t="str">
        <f>precio_reno_porta!C53</f>
        <v>MOTOROLA</v>
      </c>
      <c r="E1021" t="str">
        <f>precio_reno_porta!D53</f>
        <v>MOTOROLA MOTO G56 256GB 5G</v>
      </c>
      <c r="F1021" s="68">
        <f>precio_reno_porta!E53</f>
        <v>969</v>
      </c>
      <c r="G1021" t="str">
        <f>precio_reno_porta!F53</f>
        <v>Android</v>
      </c>
      <c r="H1021" t="s">
        <v>187</v>
      </c>
      <c r="I1021" t="s">
        <v>197</v>
      </c>
      <c r="J1021" s="68">
        <f>precio_reno_porta!J53</f>
        <v>879</v>
      </c>
    </row>
    <row r="1022" spans="1:10" x14ac:dyDescent="0.3">
      <c r="A1022" t="str">
        <f t="shared" si="15"/>
        <v>MOTOROLA MOTO G67 256GB 5GMax Negocios + Ilimitado 69.90CONTADO</v>
      </c>
      <c r="B1022" t="str">
        <f>precio_reno_porta!A54</f>
        <v>Corriente</v>
      </c>
      <c r="C1022" t="str">
        <f>precio_reno_porta!B54</f>
        <v>5G</v>
      </c>
      <c r="D1022" t="str">
        <f>precio_reno_porta!C54</f>
        <v>MOTOROLA</v>
      </c>
      <c r="E1022" t="str">
        <f>precio_reno_porta!D54</f>
        <v>MOTOROLA MOTO G67 256GB 5G</v>
      </c>
      <c r="F1022" s="68">
        <f>precio_reno_porta!E54</f>
        <v>1269</v>
      </c>
      <c r="G1022" t="str">
        <f>precio_reno_porta!F54</f>
        <v>Android</v>
      </c>
      <c r="H1022" t="s">
        <v>187</v>
      </c>
      <c r="I1022" t="s">
        <v>197</v>
      </c>
      <c r="J1022" s="68">
        <f>precio_reno_porta!J54</f>
        <v>1149</v>
      </c>
    </row>
    <row r="1023" spans="1:10" x14ac:dyDescent="0.3">
      <c r="A1023" t="str">
        <f t="shared" si="15"/>
        <v>MOTOROLA MOTO G77 256GB 5GMax Negocios + Ilimitado 69.90CONTADO</v>
      </c>
      <c r="B1023" t="str">
        <f>precio_reno_porta!A55</f>
        <v>Corriente</v>
      </c>
      <c r="C1023" t="str">
        <f>precio_reno_porta!B55</f>
        <v>5G</v>
      </c>
      <c r="D1023" t="str">
        <f>precio_reno_porta!C55</f>
        <v>MOTOROLA</v>
      </c>
      <c r="E1023" t="str">
        <f>precio_reno_porta!D55</f>
        <v>MOTOROLA MOTO G77 256GB 5G</v>
      </c>
      <c r="F1023" s="68">
        <f>precio_reno_porta!E55</f>
        <v>1519</v>
      </c>
      <c r="G1023" t="str">
        <f>precio_reno_porta!F55</f>
        <v>Android</v>
      </c>
      <c r="H1023" t="s">
        <v>187</v>
      </c>
      <c r="I1023" t="s">
        <v>197</v>
      </c>
      <c r="J1023" s="68">
        <f>precio_reno_porta!J55</f>
        <v>1369</v>
      </c>
    </row>
    <row r="1024" spans="1:10" x14ac:dyDescent="0.3">
      <c r="A1024" t="str">
        <f t="shared" si="15"/>
        <v>MOTOROLA MOTO RAZR 60 512GB 5GMax Negocios + Ilimitado 69.90CONTADO</v>
      </c>
      <c r="B1024" t="str">
        <f>precio_reno_porta!A56</f>
        <v>Corriente</v>
      </c>
      <c r="C1024" t="str">
        <f>precio_reno_porta!B56</f>
        <v>5G</v>
      </c>
      <c r="D1024" t="str">
        <f>precio_reno_porta!C56</f>
        <v>MOTOROLA</v>
      </c>
      <c r="E1024" t="str">
        <f>precio_reno_porta!D56</f>
        <v>MOTOROLA MOTO RAZR 60 512GB 5G</v>
      </c>
      <c r="F1024" s="68">
        <f>precio_reno_porta!E56</f>
        <v>3789</v>
      </c>
      <c r="G1024" t="str">
        <f>precio_reno_porta!F56</f>
        <v>Android</v>
      </c>
      <c r="H1024" t="s">
        <v>187</v>
      </c>
      <c r="I1024" t="s">
        <v>197</v>
      </c>
      <c r="J1024" s="68">
        <f>precio_reno_porta!J56</f>
        <v>3439</v>
      </c>
    </row>
    <row r="1025" spans="1:10" x14ac:dyDescent="0.3">
      <c r="A1025" t="str">
        <f t="shared" si="15"/>
        <v>MOTOROLA MOTO RAZR 70 512GB 5GMax Negocios + Ilimitado 69.90CONTADO</v>
      </c>
      <c r="B1025" t="str">
        <f>precio_reno_porta!A57</f>
        <v>Corriente</v>
      </c>
      <c r="C1025" t="str">
        <f>precio_reno_porta!B57</f>
        <v>5G</v>
      </c>
      <c r="D1025" t="str">
        <f>precio_reno_porta!C57</f>
        <v>MOTOROLA</v>
      </c>
      <c r="E1025" t="str">
        <f>precio_reno_porta!D57</f>
        <v>MOTOROLA MOTO RAZR 70 512GB 5G</v>
      </c>
      <c r="F1025" s="68">
        <f>precio_reno_porta!E57</f>
        <v>4089</v>
      </c>
      <c r="G1025" t="str">
        <f>precio_reno_porta!F57</f>
        <v>Android</v>
      </c>
      <c r="H1025" t="s">
        <v>187</v>
      </c>
      <c r="I1025" t="s">
        <v>197</v>
      </c>
      <c r="J1025" s="68">
        <f>precio_reno_porta!J57</f>
        <v>3699</v>
      </c>
    </row>
    <row r="1026" spans="1:10" x14ac:dyDescent="0.3">
      <c r="A1026" t="str">
        <f t="shared" si="15"/>
        <v>OPPO A5 256GBMax Negocios + Ilimitado 69.90CONTADO</v>
      </c>
      <c r="B1026" t="str">
        <f>precio_reno_porta!A58</f>
        <v>Corriente</v>
      </c>
      <c r="C1026" t="str">
        <f>precio_reno_porta!B58</f>
        <v>4G</v>
      </c>
      <c r="D1026" t="str">
        <f>precio_reno_porta!C58</f>
        <v>OPPO</v>
      </c>
      <c r="E1026" t="str">
        <f>precio_reno_porta!D58</f>
        <v>OPPO A5 256GB</v>
      </c>
      <c r="F1026" s="68">
        <f>precio_reno_porta!E58</f>
        <v>849</v>
      </c>
      <c r="G1026" t="str">
        <f>precio_reno_porta!F58</f>
        <v>Android</v>
      </c>
      <c r="H1026" t="s">
        <v>187</v>
      </c>
      <c r="I1026" t="s">
        <v>197</v>
      </c>
      <c r="J1026" s="68">
        <f>precio_reno_porta!J58</f>
        <v>769</v>
      </c>
    </row>
    <row r="1027" spans="1:10" x14ac:dyDescent="0.3">
      <c r="A1027" t="str">
        <f t="shared" ref="A1027:A1090" si="16">CONCATENATE(E1027,I1027,H1027)</f>
        <v>OPPO A5 256GB 5GMax Negocios + Ilimitado 69.90CONTADO</v>
      </c>
      <c r="B1027" t="str">
        <f>precio_reno_porta!A59</f>
        <v>Corriente</v>
      </c>
      <c r="C1027" t="str">
        <f>precio_reno_porta!B59</f>
        <v>5G</v>
      </c>
      <c r="D1027" t="str">
        <f>precio_reno_porta!C59</f>
        <v>OPPO</v>
      </c>
      <c r="E1027" t="str">
        <f>precio_reno_porta!D59</f>
        <v>OPPO A5 256GB 5G</v>
      </c>
      <c r="F1027" s="68">
        <f>precio_reno_porta!E59</f>
        <v>1319</v>
      </c>
      <c r="G1027" t="str">
        <f>precio_reno_porta!F59</f>
        <v>Android</v>
      </c>
      <c r="H1027" t="s">
        <v>187</v>
      </c>
      <c r="I1027" t="s">
        <v>197</v>
      </c>
      <c r="J1027" s="68">
        <f>precio_reno_porta!J59</f>
        <v>1189</v>
      </c>
    </row>
    <row r="1028" spans="1:10" x14ac:dyDescent="0.3">
      <c r="A1028" t="str">
        <f t="shared" si="16"/>
        <v>OPPO A5X 128GBMax Negocios + Ilimitado 69.90CONTADO</v>
      </c>
      <c r="B1028" t="str">
        <f>precio_reno_porta!A60</f>
        <v>Corriente</v>
      </c>
      <c r="C1028" t="str">
        <f>precio_reno_porta!B60</f>
        <v>4G</v>
      </c>
      <c r="D1028" t="str">
        <f>precio_reno_porta!C60</f>
        <v>OPPO</v>
      </c>
      <c r="E1028" t="str">
        <f>precio_reno_porta!D60</f>
        <v>OPPO A5X 128GB</v>
      </c>
      <c r="F1028" s="68">
        <f>precio_reno_porta!E60</f>
        <v>659</v>
      </c>
      <c r="G1028" t="str">
        <f>precio_reno_porta!F60</f>
        <v>Android</v>
      </c>
      <c r="H1028" t="s">
        <v>187</v>
      </c>
      <c r="I1028" t="s">
        <v>197</v>
      </c>
      <c r="J1028" s="68">
        <f>precio_reno_porta!J60</f>
        <v>599</v>
      </c>
    </row>
    <row r="1029" spans="1:10" x14ac:dyDescent="0.3">
      <c r="A1029" t="str">
        <f t="shared" si="16"/>
        <v>OPPO A6 PRO 256GB 5GMax Negocios + Ilimitado 69.90CONTADO</v>
      </c>
      <c r="B1029" t="str">
        <f>precio_reno_porta!A61</f>
        <v>Corriente</v>
      </c>
      <c r="C1029" t="str">
        <f>precio_reno_porta!B61</f>
        <v>5G</v>
      </c>
      <c r="D1029" t="str">
        <f>precio_reno_porta!C61</f>
        <v>OPPO</v>
      </c>
      <c r="E1029" t="str">
        <f>precio_reno_porta!D61</f>
        <v>OPPO A6 PRO 256GB 5G</v>
      </c>
      <c r="F1029" s="68">
        <f>precio_reno_porta!E61</f>
        <v>1779</v>
      </c>
      <c r="G1029" t="str">
        <f>precio_reno_porta!F61</f>
        <v>Android</v>
      </c>
      <c r="H1029" t="s">
        <v>187</v>
      </c>
      <c r="I1029" t="s">
        <v>197</v>
      </c>
      <c r="J1029" s="68">
        <f>precio_reno_porta!J61</f>
        <v>1609</v>
      </c>
    </row>
    <row r="1030" spans="1:10" x14ac:dyDescent="0.3">
      <c r="A1030" t="str">
        <f t="shared" si="16"/>
        <v>OPPO A6T 128GBMax Negocios + Ilimitado 69.90CONTADO</v>
      </c>
      <c r="B1030" t="str">
        <f>precio_reno_porta!A62</f>
        <v>Corriente</v>
      </c>
      <c r="C1030" t="str">
        <f>precio_reno_porta!B62</f>
        <v>4G</v>
      </c>
      <c r="D1030" t="str">
        <f>precio_reno_porta!C62</f>
        <v>OPPO</v>
      </c>
      <c r="E1030" t="str">
        <f>precio_reno_porta!D62</f>
        <v>OPPO A6T 128GB</v>
      </c>
      <c r="F1030" s="68">
        <f>precio_reno_porta!E62</f>
        <v>789</v>
      </c>
      <c r="G1030" t="str">
        <f>precio_reno_porta!F62</f>
        <v>Android</v>
      </c>
      <c r="H1030" t="s">
        <v>187</v>
      </c>
      <c r="I1030" t="s">
        <v>197</v>
      </c>
      <c r="J1030" s="68">
        <f>precio_reno_porta!J62</f>
        <v>709</v>
      </c>
    </row>
    <row r="1031" spans="1:10" x14ac:dyDescent="0.3">
      <c r="A1031" t="str">
        <f t="shared" si="16"/>
        <v>OPPO A6X 256GB 5GMax Negocios + Ilimitado 69.90CONTADO</v>
      </c>
      <c r="B1031" t="str">
        <f>precio_reno_porta!A63</f>
        <v>Corriente</v>
      </c>
      <c r="C1031" t="str">
        <f>precio_reno_porta!B63</f>
        <v>5G</v>
      </c>
      <c r="D1031" t="str">
        <f>precio_reno_porta!C63</f>
        <v>OPPO</v>
      </c>
      <c r="E1031" t="str">
        <f>precio_reno_porta!D63</f>
        <v>OPPO A6X 256GB 5G</v>
      </c>
      <c r="F1031" s="68">
        <f>precio_reno_porta!E63</f>
        <v>1159</v>
      </c>
      <c r="G1031" t="str">
        <f>precio_reno_porta!F63</f>
        <v>Android</v>
      </c>
      <c r="H1031" t="s">
        <v>187</v>
      </c>
      <c r="I1031" t="s">
        <v>197</v>
      </c>
      <c r="J1031" s="68">
        <f>precio_reno_porta!J63</f>
        <v>1049</v>
      </c>
    </row>
    <row r="1032" spans="1:10" x14ac:dyDescent="0.3">
      <c r="A1032" t="str">
        <f t="shared" si="16"/>
        <v>OPPO RENO 14F 256GB 5GMax Negocios + Ilimitado 69.90CONTADO</v>
      </c>
      <c r="B1032" t="str">
        <f>precio_reno_porta!A64</f>
        <v>Corriente</v>
      </c>
      <c r="C1032" t="str">
        <f>precio_reno_porta!B64</f>
        <v>4G</v>
      </c>
      <c r="D1032" t="str">
        <f>precio_reno_porta!C64</f>
        <v>OPPO</v>
      </c>
      <c r="E1032" t="str">
        <f>precio_reno_porta!D64</f>
        <v>OPPO RENO 14F 256GB 5G</v>
      </c>
      <c r="F1032" s="68">
        <f>precio_reno_porta!E64</f>
        <v>2229</v>
      </c>
      <c r="G1032" t="str">
        <f>precio_reno_porta!F64</f>
        <v>Android</v>
      </c>
      <c r="H1032" t="s">
        <v>187</v>
      </c>
      <c r="I1032" t="s">
        <v>197</v>
      </c>
      <c r="J1032" s="68">
        <f>precio_reno_porta!J64</f>
        <v>2019</v>
      </c>
    </row>
    <row r="1033" spans="1:10" x14ac:dyDescent="0.3">
      <c r="A1033" t="str">
        <f t="shared" si="16"/>
        <v>OPPO RENO 14F 512GB 5GMax Negocios + Ilimitado 69.90CONTADO</v>
      </c>
      <c r="B1033" t="str">
        <f>precio_reno_porta!A65</f>
        <v>Corriente</v>
      </c>
      <c r="C1033" t="str">
        <f>precio_reno_porta!B65</f>
        <v>5G</v>
      </c>
      <c r="D1033" t="str">
        <f>precio_reno_porta!C65</f>
        <v>OPPO</v>
      </c>
      <c r="E1033" t="str">
        <f>precio_reno_porta!D65</f>
        <v>OPPO RENO 14F 512GB 5G</v>
      </c>
      <c r="F1033" s="68">
        <f>precio_reno_porta!E65</f>
        <v>2439</v>
      </c>
      <c r="G1033" t="str">
        <f>precio_reno_porta!F65</f>
        <v>Android</v>
      </c>
      <c r="H1033" t="s">
        <v>187</v>
      </c>
      <c r="I1033" t="s">
        <v>197</v>
      </c>
      <c r="J1033" s="68">
        <f>precio_reno_porta!J65</f>
        <v>2209</v>
      </c>
    </row>
    <row r="1034" spans="1:10" x14ac:dyDescent="0.3">
      <c r="A1034" t="str">
        <f t="shared" si="16"/>
        <v>OPPO RENO 16 256GB 5GMax Negocios + Ilimitado 69.90CONTADO</v>
      </c>
      <c r="B1034" t="str">
        <f>precio_reno_porta!A66</f>
        <v>Corriente</v>
      </c>
      <c r="C1034" t="str">
        <f>precio_reno_porta!B66</f>
        <v>5G</v>
      </c>
      <c r="D1034" t="str">
        <f>precio_reno_porta!C66</f>
        <v>OPPO</v>
      </c>
      <c r="E1034" t="str">
        <f>precio_reno_porta!D66</f>
        <v>OPPO RENO 16 256GB 5G</v>
      </c>
      <c r="F1034" s="68">
        <f>precio_reno_porta!E66</f>
        <v>3839</v>
      </c>
      <c r="G1034" t="str">
        <f>precio_reno_porta!F66</f>
        <v>Android</v>
      </c>
      <c r="H1034" t="s">
        <v>187</v>
      </c>
      <c r="I1034" t="s">
        <v>197</v>
      </c>
      <c r="J1034" s="68">
        <f>precio_reno_porta!J66</f>
        <v>3479</v>
      </c>
    </row>
    <row r="1035" spans="1:10" x14ac:dyDescent="0.3">
      <c r="A1035" t="str">
        <f t="shared" si="16"/>
        <v>OPPO RENO 16F 256GB 5GMax Negocios + Ilimitado 69.90CONTADO</v>
      </c>
      <c r="B1035" t="str">
        <f>precio_reno_porta!A67</f>
        <v>Corriente</v>
      </c>
      <c r="C1035" t="str">
        <f>precio_reno_porta!B67</f>
        <v>5G</v>
      </c>
      <c r="D1035" t="str">
        <f>precio_reno_porta!C67</f>
        <v>OPPO</v>
      </c>
      <c r="E1035" t="str">
        <f>precio_reno_porta!D67</f>
        <v>OPPO RENO 16F 256GB 5G</v>
      </c>
      <c r="F1035" s="68">
        <f>precio_reno_porta!E67</f>
        <v>3129</v>
      </c>
      <c r="G1035" t="str">
        <f>precio_reno_porta!F67</f>
        <v>Android</v>
      </c>
      <c r="H1035" t="s">
        <v>187</v>
      </c>
      <c r="I1035" t="s">
        <v>197</v>
      </c>
      <c r="J1035" s="68">
        <f>precio_reno_porta!J67</f>
        <v>2829</v>
      </c>
    </row>
    <row r="1036" spans="1:10" x14ac:dyDescent="0.3">
      <c r="A1036" t="str">
        <f t="shared" si="16"/>
        <v>SAMSUNG GALAXY A07 128GBMax Negocios + Ilimitado 69.90CONTADO</v>
      </c>
      <c r="B1036" t="str">
        <f>precio_reno_porta!A68</f>
        <v>Corriente</v>
      </c>
      <c r="C1036" t="str">
        <f>precio_reno_porta!B68</f>
        <v>4G</v>
      </c>
      <c r="D1036" t="str">
        <f>precio_reno_porta!C68</f>
        <v>SAMSUNG</v>
      </c>
      <c r="E1036" t="str">
        <f>precio_reno_porta!D68</f>
        <v>SAMSUNG GALAXY A07 128GB</v>
      </c>
      <c r="F1036" s="68">
        <f>precio_reno_porta!E68</f>
        <v>599</v>
      </c>
      <c r="G1036" t="str">
        <f>precio_reno_porta!F68</f>
        <v>Android</v>
      </c>
      <c r="H1036" t="s">
        <v>187</v>
      </c>
      <c r="I1036" t="s">
        <v>197</v>
      </c>
      <c r="J1036" s="68">
        <f>precio_reno_porta!J68</f>
        <v>539</v>
      </c>
    </row>
    <row r="1037" spans="1:10" x14ac:dyDescent="0.3">
      <c r="A1037" t="str">
        <f t="shared" si="16"/>
        <v>SAMSUNG GALAXY A16 128GBMax Negocios + Ilimitado 69.90CONTADO</v>
      </c>
      <c r="B1037" t="str">
        <f>precio_reno_porta!A69</f>
        <v>Corriente</v>
      </c>
      <c r="C1037" t="str">
        <f>precio_reno_porta!B69</f>
        <v>4G</v>
      </c>
      <c r="D1037" t="str">
        <f>precio_reno_porta!C69</f>
        <v>SAMSUNG</v>
      </c>
      <c r="E1037" t="str">
        <f>precio_reno_porta!D69</f>
        <v>SAMSUNG GALAXY A16 128GB</v>
      </c>
      <c r="F1037" s="68">
        <f>precio_reno_porta!E69</f>
        <v>659</v>
      </c>
      <c r="G1037" t="str">
        <f>precio_reno_porta!F69</f>
        <v>Android</v>
      </c>
      <c r="H1037" t="s">
        <v>187</v>
      </c>
      <c r="I1037" t="s">
        <v>197</v>
      </c>
      <c r="J1037" s="68">
        <f>precio_reno_porta!J69</f>
        <v>599</v>
      </c>
    </row>
    <row r="1038" spans="1:10" x14ac:dyDescent="0.3">
      <c r="A1038" t="str">
        <f t="shared" si="16"/>
        <v>SAMSUNG GALAXY A17 128GB 5GMax Negocios + Ilimitado 69.90CONTADO</v>
      </c>
      <c r="B1038" t="str">
        <f>precio_reno_porta!A70</f>
        <v>Corriente</v>
      </c>
      <c r="C1038" t="str">
        <f>precio_reno_porta!B70</f>
        <v>5G</v>
      </c>
      <c r="D1038" t="str">
        <f>precio_reno_porta!C70</f>
        <v>SAMSUNG</v>
      </c>
      <c r="E1038" t="str">
        <f>precio_reno_porta!D70</f>
        <v>SAMSUNG GALAXY A17 128GB 5G</v>
      </c>
      <c r="F1038" s="68">
        <f>precio_reno_porta!E70</f>
        <v>1179</v>
      </c>
      <c r="G1038" t="str">
        <f>precio_reno_porta!F70</f>
        <v>Android</v>
      </c>
      <c r="H1038" t="s">
        <v>187</v>
      </c>
      <c r="I1038" t="s">
        <v>197</v>
      </c>
      <c r="J1038" s="68">
        <f>precio_reno_porta!J70</f>
        <v>1069</v>
      </c>
    </row>
    <row r="1039" spans="1:10" x14ac:dyDescent="0.3">
      <c r="A1039" t="str">
        <f t="shared" si="16"/>
        <v>SAMSUNG GALAXY A17 256GB 5GMax Negocios + Ilimitado 69.90CONTADO</v>
      </c>
      <c r="B1039" t="str">
        <f>precio_reno_porta!A71</f>
        <v>Corriente</v>
      </c>
      <c r="C1039" t="str">
        <f>precio_reno_porta!B71</f>
        <v>5G</v>
      </c>
      <c r="D1039" t="str">
        <f>precio_reno_porta!C71</f>
        <v>SAMSUNG</v>
      </c>
      <c r="E1039" t="str">
        <f>precio_reno_porta!D71</f>
        <v>SAMSUNG GALAXY A17 256GB 5G</v>
      </c>
      <c r="F1039" s="68">
        <f>precio_reno_porta!E71</f>
        <v>1309</v>
      </c>
      <c r="G1039" t="str">
        <f>precio_reno_porta!F71</f>
        <v>Android</v>
      </c>
      <c r="H1039" t="s">
        <v>187</v>
      </c>
      <c r="I1039" t="s">
        <v>197</v>
      </c>
      <c r="J1039" s="68">
        <f>precio_reno_porta!J71</f>
        <v>1209</v>
      </c>
    </row>
    <row r="1040" spans="1:10" x14ac:dyDescent="0.3">
      <c r="A1040" t="str">
        <f t="shared" si="16"/>
        <v>SAMSUNG GALAXY A26 128GB 5GMax Negocios + Ilimitado 69.90CONTADO</v>
      </c>
      <c r="B1040" t="str">
        <f>precio_reno_porta!A72</f>
        <v>Corriente</v>
      </c>
      <c r="C1040" t="str">
        <f>precio_reno_porta!B72</f>
        <v>5G</v>
      </c>
      <c r="D1040" t="str">
        <f>precio_reno_porta!C72</f>
        <v>SAMSUNG</v>
      </c>
      <c r="E1040" t="str">
        <f>precio_reno_porta!D72</f>
        <v>SAMSUNG GALAXY A26 128GB 5G</v>
      </c>
      <c r="F1040" s="68">
        <f>precio_reno_porta!E72</f>
        <v>1169</v>
      </c>
      <c r="G1040" t="str">
        <f>precio_reno_porta!F72</f>
        <v>Android</v>
      </c>
      <c r="H1040" t="s">
        <v>187</v>
      </c>
      <c r="I1040" t="s">
        <v>197</v>
      </c>
      <c r="J1040" s="68">
        <f>precio_reno_porta!J72</f>
        <v>1059</v>
      </c>
    </row>
    <row r="1041" spans="1:10" x14ac:dyDescent="0.3">
      <c r="A1041" t="str">
        <f t="shared" si="16"/>
        <v>SAMSUNG GALAXY A27 256GB 5GMax Negocios + Ilimitado 69.90CONTADO</v>
      </c>
      <c r="B1041" t="str">
        <f>precio_reno_porta!A73</f>
        <v>Corriente</v>
      </c>
      <c r="C1041" t="str">
        <f>precio_reno_porta!B73</f>
        <v>5G</v>
      </c>
      <c r="D1041" t="str">
        <f>precio_reno_porta!C73</f>
        <v>SAMSUNG</v>
      </c>
      <c r="E1041" t="str">
        <f>precio_reno_porta!D73</f>
        <v>SAMSUNG GALAXY A27 256GB 5G</v>
      </c>
      <c r="F1041" s="68">
        <f>precio_reno_porta!E73</f>
        <v>2009</v>
      </c>
      <c r="G1041" t="str">
        <f>precio_reno_porta!F73</f>
        <v>Android</v>
      </c>
      <c r="H1041" t="s">
        <v>187</v>
      </c>
      <c r="I1041" t="s">
        <v>197</v>
      </c>
      <c r="J1041" s="68">
        <f>precio_reno_porta!J73</f>
        <v>1819</v>
      </c>
    </row>
    <row r="1042" spans="1:10" x14ac:dyDescent="0.3">
      <c r="A1042" t="str">
        <f t="shared" si="16"/>
        <v>SAMSUNG GALAXY A36 128GB 5GMax Negocios + Ilimitado 69.90CONTADO</v>
      </c>
      <c r="B1042" t="str">
        <f>precio_reno_porta!A74</f>
        <v>Corriente</v>
      </c>
      <c r="C1042" t="str">
        <f>precio_reno_porta!B74</f>
        <v>5G</v>
      </c>
      <c r="D1042" t="str">
        <f>precio_reno_porta!C74</f>
        <v>SAMSUNG</v>
      </c>
      <c r="E1042" t="str">
        <f>precio_reno_porta!D74</f>
        <v>SAMSUNG GALAXY A36 128GB 5G</v>
      </c>
      <c r="F1042" s="68">
        <f>precio_reno_porta!E74</f>
        <v>1519</v>
      </c>
      <c r="G1042" t="str">
        <f>precio_reno_porta!F74</f>
        <v>Android</v>
      </c>
      <c r="H1042" t="s">
        <v>187</v>
      </c>
      <c r="I1042" t="s">
        <v>197</v>
      </c>
      <c r="J1042" s="68">
        <f>precio_reno_porta!J74</f>
        <v>1379</v>
      </c>
    </row>
    <row r="1043" spans="1:10" x14ac:dyDescent="0.3">
      <c r="A1043" t="str">
        <f t="shared" si="16"/>
        <v>SAMSUNG GALAXY A37 256GB 5GMax Negocios + Ilimitado 69.90CONTADO</v>
      </c>
      <c r="B1043" t="str">
        <f>precio_reno_porta!A75</f>
        <v>Corriente</v>
      </c>
      <c r="C1043" t="str">
        <f>precio_reno_porta!B75</f>
        <v>5G</v>
      </c>
      <c r="D1043" t="str">
        <f>precio_reno_porta!C75</f>
        <v>SAMSUNG</v>
      </c>
      <c r="E1043" t="str">
        <f>precio_reno_porta!D75</f>
        <v>SAMSUNG GALAXY A37 256GB 5G</v>
      </c>
      <c r="F1043" s="68">
        <f>precio_reno_porta!E75</f>
        <v>2249</v>
      </c>
      <c r="G1043" t="str">
        <f>precio_reno_porta!F75</f>
        <v>Android</v>
      </c>
      <c r="H1043" t="s">
        <v>187</v>
      </c>
      <c r="I1043" t="s">
        <v>197</v>
      </c>
      <c r="J1043" s="68">
        <f>precio_reno_porta!J75</f>
        <v>2029</v>
      </c>
    </row>
    <row r="1044" spans="1:10" x14ac:dyDescent="0.3">
      <c r="A1044" t="str">
        <f t="shared" si="16"/>
        <v>SAMSUNG GALAXY A56 256GB 5GMax Negocios + Ilimitado 69.90CONTADO</v>
      </c>
      <c r="B1044" t="str">
        <f>precio_reno_porta!A76</f>
        <v>Corriente</v>
      </c>
      <c r="C1044" t="str">
        <f>precio_reno_porta!B76</f>
        <v>5G</v>
      </c>
      <c r="D1044" t="str">
        <f>precio_reno_porta!C76</f>
        <v>SAMSUNG</v>
      </c>
      <c r="E1044" t="str">
        <f>precio_reno_porta!D76</f>
        <v>SAMSUNG GALAXY A56 256GB 5G</v>
      </c>
      <c r="F1044" s="68">
        <f>precio_reno_porta!E76</f>
        <v>2109</v>
      </c>
      <c r="G1044" t="str">
        <f>precio_reno_porta!F76</f>
        <v>Android</v>
      </c>
      <c r="H1044" t="s">
        <v>187</v>
      </c>
      <c r="I1044" t="s">
        <v>197</v>
      </c>
      <c r="J1044" s="68">
        <f>precio_reno_porta!J76</f>
        <v>1909</v>
      </c>
    </row>
    <row r="1045" spans="1:10" x14ac:dyDescent="0.3">
      <c r="A1045" t="str">
        <f t="shared" si="16"/>
        <v>SAMSUNG GALAXY A57 256GB 5GMax Negocios + Ilimitado 69.90CONTADO</v>
      </c>
      <c r="B1045" t="str">
        <f>precio_reno_porta!A77</f>
        <v>Corriente</v>
      </c>
      <c r="C1045" t="str">
        <f>precio_reno_porta!B77</f>
        <v>5G</v>
      </c>
      <c r="D1045" t="str">
        <f>precio_reno_porta!C77</f>
        <v>SAMSUNG</v>
      </c>
      <c r="E1045" t="str">
        <f>precio_reno_porta!D77</f>
        <v>SAMSUNG GALAXY A57 256GB 5G</v>
      </c>
      <c r="F1045" s="68">
        <f>precio_reno_porta!E77</f>
        <v>2509</v>
      </c>
      <c r="G1045" t="str">
        <f>precio_reno_porta!F77</f>
        <v>Android</v>
      </c>
      <c r="H1045" t="s">
        <v>187</v>
      </c>
      <c r="I1045" t="s">
        <v>197</v>
      </c>
      <c r="J1045" s="68">
        <f>precio_reno_porta!J77</f>
        <v>2269</v>
      </c>
    </row>
    <row r="1046" spans="1:10" x14ac:dyDescent="0.3">
      <c r="A1046" t="str">
        <f t="shared" si="16"/>
        <v>SAMSUNG GALAXY A57 512GB 5GMax Negocios + Ilimitado 69.90CONTADO</v>
      </c>
      <c r="B1046" t="str">
        <f>precio_reno_porta!A78</f>
        <v>Corriente</v>
      </c>
      <c r="C1046" t="str">
        <f>precio_reno_porta!B78</f>
        <v>5G</v>
      </c>
      <c r="D1046" t="str">
        <f>precio_reno_porta!C78</f>
        <v>SAMSUNG</v>
      </c>
      <c r="E1046" t="str">
        <f>precio_reno_porta!D78</f>
        <v>SAMSUNG GALAXY A57 512GB 5G</v>
      </c>
      <c r="F1046" s="68">
        <f>precio_reno_porta!E78</f>
        <v>3449</v>
      </c>
      <c r="G1046" t="str">
        <f>precio_reno_porta!F78</f>
        <v>Android</v>
      </c>
      <c r="H1046" t="s">
        <v>187</v>
      </c>
      <c r="I1046" t="s">
        <v>197</v>
      </c>
      <c r="J1046" s="68">
        <f>precio_reno_porta!J78</f>
        <v>3119</v>
      </c>
    </row>
    <row r="1047" spans="1:10" x14ac:dyDescent="0.3">
      <c r="A1047" t="str">
        <f t="shared" si="16"/>
        <v>SAMSUNG GALAXY S25 128GBMax Negocios + Ilimitado 69.90CONTADO</v>
      </c>
      <c r="B1047" t="str">
        <f>precio_reno_porta!A79</f>
        <v>Corriente</v>
      </c>
      <c r="C1047" t="str">
        <f>precio_reno_porta!B79</f>
        <v>5G</v>
      </c>
      <c r="D1047" t="str">
        <f>precio_reno_porta!C79</f>
        <v>SAMSUNG</v>
      </c>
      <c r="E1047" t="str">
        <f>precio_reno_porta!D79</f>
        <v>SAMSUNG GALAXY S25 128GB</v>
      </c>
      <c r="F1047" s="68">
        <f>precio_reno_porta!E79</f>
        <v>4529</v>
      </c>
      <c r="G1047" t="str">
        <f>precio_reno_porta!F79</f>
        <v>Android</v>
      </c>
      <c r="H1047" t="s">
        <v>187</v>
      </c>
      <c r="I1047" t="s">
        <v>197</v>
      </c>
      <c r="J1047" s="68">
        <f>precio_reno_porta!J79</f>
        <v>4099</v>
      </c>
    </row>
    <row r="1048" spans="1:10" x14ac:dyDescent="0.3">
      <c r="A1048" t="str">
        <f t="shared" si="16"/>
        <v>SAMSUNG GALAXY S25 FE 256GB 5GMax Negocios + Ilimitado 69.90CONTADO</v>
      </c>
      <c r="B1048" t="str">
        <f>precio_reno_porta!A80</f>
        <v>Corriente</v>
      </c>
      <c r="C1048" t="str">
        <f>precio_reno_porta!B80</f>
        <v>5G</v>
      </c>
      <c r="D1048" t="str">
        <f>precio_reno_porta!C80</f>
        <v>SAMSUNG</v>
      </c>
      <c r="E1048" t="str">
        <f>precio_reno_porta!D80</f>
        <v>SAMSUNG GALAXY S25 FE 256GB 5G</v>
      </c>
      <c r="F1048" s="68">
        <f>precio_reno_porta!E80</f>
        <v>3429</v>
      </c>
      <c r="G1048" t="str">
        <f>precio_reno_porta!F80</f>
        <v>Android</v>
      </c>
      <c r="H1048" t="s">
        <v>187</v>
      </c>
      <c r="I1048" t="s">
        <v>197</v>
      </c>
      <c r="J1048" s="68">
        <f>precio_reno_porta!J80</f>
        <v>3109</v>
      </c>
    </row>
    <row r="1049" spans="1:10" x14ac:dyDescent="0.3">
      <c r="A1049" t="str">
        <f t="shared" si="16"/>
        <v>SAMSUNG GALAXY S25 ULTRA 256GBMax Negocios + Ilimitado 69.90CONTADO</v>
      </c>
      <c r="B1049" t="str">
        <f>precio_reno_porta!A81</f>
        <v>Corriente</v>
      </c>
      <c r="C1049" t="str">
        <f>precio_reno_porta!B81</f>
        <v>5G</v>
      </c>
      <c r="D1049" t="str">
        <f>precio_reno_porta!C81</f>
        <v>SAMSUNG</v>
      </c>
      <c r="E1049" t="str">
        <f>precio_reno_porta!D81</f>
        <v>SAMSUNG GALAXY S25 ULTRA 256GB</v>
      </c>
      <c r="F1049" s="68">
        <f>precio_reno_porta!E81</f>
        <v>6219</v>
      </c>
      <c r="G1049" t="str">
        <f>precio_reno_porta!F81</f>
        <v>Android</v>
      </c>
      <c r="H1049" t="s">
        <v>187</v>
      </c>
      <c r="I1049" t="s">
        <v>197</v>
      </c>
      <c r="J1049" s="68">
        <f>precio_reno_porta!J81</f>
        <v>5629</v>
      </c>
    </row>
    <row r="1050" spans="1:10" x14ac:dyDescent="0.3">
      <c r="A1050" t="str">
        <f t="shared" si="16"/>
        <v>SAMSUNG GALAXY S26 256GB 5GMax Negocios + Ilimitado 69.90CONTADO</v>
      </c>
      <c r="B1050" t="str">
        <f>precio_reno_porta!A82</f>
        <v>Corriente</v>
      </c>
      <c r="C1050" t="str">
        <f>precio_reno_porta!B82</f>
        <v>5G</v>
      </c>
      <c r="D1050" t="str">
        <f>precio_reno_porta!C82</f>
        <v>SAMSUNG</v>
      </c>
      <c r="E1050" t="str">
        <f>precio_reno_porta!D82</f>
        <v>SAMSUNG GALAXY S26 256GB 5G</v>
      </c>
      <c r="F1050" s="68">
        <f>precio_reno_porta!E82</f>
        <v>5029</v>
      </c>
      <c r="G1050" t="str">
        <f>precio_reno_porta!F82</f>
        <v>Android</v>
      </c>
      <c r="H1050" t="s">
        <v>187</v>
      </c>
      <c r="I1050" t="s">
        <v>197</v>
      </c>
      <c r="J1050" s="68">
        <f>precio_reno_porta!J82</f>
        <v>4559</v>
      </c>
    </row>
    <row r="1051" spans="1:10" x14ac:dyDescent="0.3">
      <c r="A1051" t="str">
        <f t="shared" si="16"/>
        <v>SAMSUNG GALAXY S26 PLUS 256GB 5GMax Negocios + Ilimitado 69.90CONTADO</v>
      </c>
      <c r="B1051" t="str">
        <f>precio_reno_porta!A83</f>
        <v>Corriente</v>
      </c>
      <c r="C1051" t="str">
        <f>precio_reno_porta!B83</f>
        <v>5G</v>
      </c>
      <c r="D1051" t="str">
        <f>precio_reno_porta!C83</f>
        <v>SAMSUNG</v>
      </c>
      <c r="E1051" t="str">
        <f>precio_reno_porta!D83</f>
        <v>SAMSUNG GALAXY S26 PLUS 256GB 5G</v>
      </c>
      <c r="F1051" s="68">
        <f>precio_reno_porta!E83</f>
        <v>6039</v>
      </c>
      <c r="G1051" t="str">
        <f>precio_reno_porta!F83</f>
        <v>Android</v>
      </c>
      <c r="H1051" t="s">
        <v>187</v>
      </c>
      <c r="I1051" t="s">
        <v>197</v>
      </c>
      <c r="J1051" s="68">
        <f>precio_reno_porta!J83</f>
        <v>5469</v>
      </c>
    </row>
    <row r="1052" spans="1:10" x14ac:dyDescent="0.3">
      <c r="A1052" t="str">
        <f t="shared" si="16"/>
        <v>SAMSUNG GALAXY S26 ULTRA 256GB 5GMax Negocios + Ilimitado 69.90CONTADO</v>
      </c>
      <c r="B1052" t="str">
        <f>precio_reno_porta!A84</f>
        <v>Corriente</v>
      </c>
      <c r="C1052" t="str">
        <f>precio_reno_porta!B84</f>
        <v>5G</v>
      </c>
      <c r="D1052" t="str">
        <f>precio_reno_porta!C84</f>
        <v>SAMSUNG</v>
      </c>
      <c r="E1052" t="str">
        <f>precio_reno_porta!D84</f>
        <v>SAMSUNG GALAXY S26 ULTRA 256GB 5G</v>
      </c>
      <c r="F1052" s="68">
        <f>precio_reno_porta!E84</f>
        <v>7039</v>
      </c>
      <c r="G1052" t="str">
        <f>precio_reno_porta!F84</f>
        <v>Android</v>
      </c>
      <c r="H1052" t="s">
        <v>187</v>
      </c>
      <c r="I1052" t="s">
        <v>197</v>
      </c>
      <c r="J1052" s="68">
        <f>precio_reno_porta!J84</f>
        <v>6379</v>
      </c>
    </row>
    <row r="1053" spans="1:10" x14ac:dyDescent="0.3">
      <c r="A1053" t="str">
        <f t="shared" si="16"/>
        <v>SAMSUNG GALAXY S26FE 256GB 5GMax Negocios + Ilimitado 69.90CONTADO</v>
      </c>
      <c r="B1053" t="str">
        <f>precio_reno_porta!A85</f>
        <v>Corriente</v>
      </c>
      <c r="C1053" t="str">
        <f>precio_reno_porta!B85</f>
        <v>5G</v>
      </c>
      <c r="D1053" t="str">
        <f>precio_reno_porta!C85</f>
        <v>SAMSUNG</v>
      </c>
      <c r="E1053" t="str">
        <f>precio_reno_porta!D85</f>
        <v>SAMSUNG GALAXY S26FE 256GB 5G</v>
      </c>
      <c r="F1053" s="68">
        <f>precio_reno_porta!E85</f>
        <v>3999</v>
      </c>
      <c r="G1053" t="str">
        <f>precio_reno_porta!F85</f>
        <v>Android</v>
      </c>
      <c r="H1053" t="s">
        <v>187</v>
      </c>
      <c r="I1053" t="s">
        <v>197</v>
      </c>
      <c r="J1053" s="68">
        <f>precio_reno_porta!J85</f>
        <v>3619</v>
      </c>
    </row>
    <row r="1054" spans="1:10" x14ac:dyDescent="0.3">
      <c r="A1054" t="str">
        <f t="shared" si="16"/>
        <v>SAMSUNG GALAXY Z FLIP 7 256GB 5GMax Negocios + Ilimitado 69.90CONTADO</v>
      </c>
      <c r="B1054" t="str">
        <f>precio_reno_porta!A86</f>
        <v>Corriente</v>
      </c>
      <c r="C1054" t="str">
        <f>precio_reno_porta!B86</f>
        <v>5G</v>
      </c>
      <c r="D1054" t="str">
        <f>precio_reno_porta!C86</f>
        <v>SAMSUNG</v>
      </c>
      <c r="E1054" t="str">
        <f>precio_reno_porta!D86</f>
        <v>SAMSUNG GALAXY Z FLIP 7 256GB 5G</v>
      </c>
      <c r="F1054" s="68">
        <f>precio_reno_porta!E86</f>
        <v>5279</v>
      </c>
      <c r="G1054" t="str">
        <f>precio_reno_porta!F86</f>
        <v>Android</v>
      </c>
      <c r="H1054" t="s">
        <v>187</v>
      </c>
      <c r="I1054" t="s">
        <v>197</v>
      </c>
      <c r="J1054" s="68">
        <f>precio_reno_porta!J86</f>
        <v>4779</v>
      </c>
    </row>
    <row r="1055" spans="1:10" x14ac:dyDescent="0.3">
      <c r="A1055" t="str">
        <f t="shared" si="16"/>
        <v>SAMSUNG GALAXY Z FLIP 7 FE 128GB 5GMax Negocios + Ilimitado 69.90CONTADO</v>
      </c>
      <c r="B1055" t="str">
        <f>precio_reno_porta!A87</f>
        <v>Corriente</v>
      </c>
      <c r="C1055" t="str">
        <f>precio_reno_porta!B87</f>
        <v>5G</v>
      </c>
      <c r="D1055" t="str">
        <f>precio_reno_porta!C87</f>
        <v>SAMSUNG</v>
      </c>
      <c r="E1055" t="str">
        <f>precio_reno_porta!D87</f>
        <v>SAMSUNG GALAXY Z FLIP 7 FE 128GB 5G</v>
      </c>
      <c r="F1055" s="68">
        <f>precio_reno_porta!E87</f>
        <v>3929</v>
      </c>
      <c r="G1055" t="str">
        <f>precio_reno_porta!F87</f>
        <v>Android</v>
      </c>
      <c r="H1055" t="s">
        <v>187</v>
      </c>
      <c r="I1055" t="s">
        <v>197</v>
      </c>
      <c r="J1055" s="68">
        <f>precio_reno_porta!J87</f>
        <v>3559</v>
      </c>
    </row>
    <row r="1056" spans="1:10" x14ac:dyDescent="0.3">
      <c r="A1056" t="str">
        <f t="shared" si="16"/>
        <v>SAMSUNG GALAXY Z FOLD 5 256GBMax Negocios + Ilimitado 69.90CONTADO</v>
      </c>
      <c r="B1056" t="str">
        <f>precio_reno_porta!A88</f>
        <v>Corriente</v>
      </c>
      <c r="C1056" t="str">
        <f>precio_reno_porta!B88</f>
        <v>5G</v>
      </c>
      <c r="D1056" t="str">
        <f>precio_reno_porta!C88</f>
        <v>SAMSUNG</v>
      </c>
      <c r="E1056" t="str">
        <f>precio_reno_porta!D88</f>
        <v>SAMSUNG GALAXY Z FOLD 5 256GB</v>
      </c>
      <c r="F1056" s="68">
        <f>precio_reno_porta!E88</f>
        <v>9299</v>
      </c>
      <c r="G1056" t="str">
        <f>precio_reno_porta!F88</f>
        <v>Android</v>
      </c>
      <c r="H1056" t="s">
        <v>187</v>
      </c>
      <c r="I1056" t="s">
        <v>197</v>
      </c>
      <c r="J1056" s="68">
        <f>precio_reno_porta!J88</f>
        <v>8419</v>
      </c>
    </row>
    <row r="1057" spans="1:10" x14ac:dyDescent="0.3">
      <c r="A1057" t="str">
        <f t="shared" si="16"/>
        <v>SAMSUNG GALAXY Z FOLD 7 512GB 5GMax Negocios + Ilimitado 69.90CONTADO</v>
      </c>
      <c r="B1057" t="str">
        <f>precio_reno_porta!A89</f>
        <v>Corriente</v>
      </c>
      <c r="C1057" t="str">
        <f>precio_reno_porta!B89</f>
        <v>5G</v>
      </c>
      <c r="D1057" t="str">
        <f>precio_reno_porta!C89</f>
        <v>SAMSUNG</v>
      </c>
      <c r="E1057" t="str">
        <f>precio_reno_porta!D89</f>
        <v>SAMSUNG GALAXY Z FOLD 7 512GB 5G</v>
      </c>
      <c r="F1057" s="68">
        <f>precio_reno_porta!E89</f>
        <v>9739</v>
      </c>
      <c r="G1057" t="str">
        <f>precio_reno_porta!F89</f>
        <v>Android</v>
      </c>
      <c r="H1057" t="s">
        <v>187</v>
      </c>
      <c r="I1057" t="s">
        <v>197</v>
      </c>
      <c r="J1057" s="68">
        <f>precio_reno_porta!J89</f>
        <v>8819</v>
      </c>
    </row>
    <row r="1058" spans="1:10" x14ac:dyDescent="0.3">
      <c r="A1058" t="str">
        <f t="shared" si="16"/>
        <v>VIVO V60 LITE 256GB 5GMax Negocios + Ilimitado 69.90CONTADO</v>
      </c>
      <c r="B1058" t="str">
        <f>precio_reno_porta!A90</f>
        <v>Corriente</v>
      </c>
      <c r="C1058" t="str">
        <f>precio_reno_porta!B90</f>
        <v>5G</v>
      </c>
      <c r="D1058" t="str">
        <f>precio_reno_porta!C90</f>
        <v>VIVO</v>
      </c>
      <c r="E1058" t="str">
        <f>precio_reno_porta!D90</f>
        <v>VIVO V60 LITE 256GB 5G</v>
      </c>
      <c r="F1058" s="68">
        <f>precio_reno_porta!E90</f>
        <v>1729</v>
      </c>
      <c r="G1058" t="str">
        <f>precio_reno_porta!F90</f>
        <v>Android</v>
      </c>
      <c r="H1058" t="s">
        <v>187</v>
      </c>
      <c r="I1058" t="s">
        <v>197</v>
      </c>
      <c r="J1058" s="68">
        <f>precio_reno_porta!J90</f>
        <v>1559</v>
      </c>
    </row>
    <row r="1059" spans="1:10" x14ac:dyDescent="0.3">
      <c r="A1059" t="str">
        <f t="shared" si="16"/>
        <v>VIVO V70 512GB 5GMax Negocios + Ilimitado 69.90CONTADO</v>
      </c>
      <c r="B1059" t="str">
        <f>precio_reno_porta!A91</f>
        <v>Corriente</v>
      </c>
      <c r="C1059" t="str">
        <f>precio_reno_porta!B91</f>
        <v>5G</v>
      </c>
      <c r="D1059" t="str">
        <f>precio_reno_porta!C91</f>
        <v>VIVO</v>
      </c>
      <c r="E1059" t="str">
        <f>precio_reno_porta!D91</f>
        <v>VIVO V70 512GB 5G</v>
      </c>
      <c r="F1059" s="68">
        <f>precio_reno_porta!E91</f>
        <v>3069</v>
      </c>
      <c r="G1059" t="str">
        <f>precio_reno_porta!F91</f>
        <v>Android</v>
      </c>
      <c r="H1059" t="s">
        <v>187</v>
      </c>
      <c r="I1059" t="s">
        <v>197</v>
      </c>
      <c r="J1059" s="68">
        <f>precio_reno_porta!J91</f>
        <v>2779</v>
      </c>
    </row>
    <row r="1060" spans="1:10" x14ac:dyDescent="0.3">
      <c r="A1060" t="str">
        <f t="shared" si="16"/>
        <v>VIVO V70FE 256GB 5GMax Negocios + Ilimitado 69.90CONTADO</v>
      </c>
      <c r="B1060" t="str">
        <f>precio_reno_porta!A92</f>
        <v>Corriente</v>
      </c>
      <c r="C1060" t="str">
        <f>precio_reno_porta!B92</f>
        <v>5G</v>
      </c>
      <c r="D1060" t="str">
        <f>precio_reno_porta!C92</f>
        <v>VIVO</v>
      </c>
      <c r="E1060" t="str">
        <f>precio_reno_porta!D92</f>
        <v>VIVO V70FE 256GB 5G</v>
      </c>
      <c r="F1060" s="68">
        <f>precio_reno_porta!E92</f>
        <v>2609</v>
      </c>
      <c r="G1060" t="str">
        <f>precio_reno_porta!F92</f>
        <v>Android</v>
      </c>
      <c r="H1060" t="s">
        <v>187</v>
      </c>
      <c r="I1060" t="s">
        <v>197</v>
      </c>
      <c r="J1060" s="68">
        <f>precio_reno_porta!J92</f>
        <v>2359</v>
      </c>
    </row>
    <row r="1061" spans="1:10" x14ac:dyDescent="0.3">
      <c r="A1061" t="str">
        <f t="shared" si="16"/>
        <v>VIVO X300 PRO 512GB 5GMax Negocios + Ilimitado 69.90CONTADO</v>
      </c>
      <c r="B1061" t="str">
        <f>precio_reno_porta!A93</f>
        <v>Corriente</v>
      </c>
      <c r="C1061" t="str">
        <f>precio_reno_porta!B93</f>
        <v>5G</v>
      </c>
      <c r="D1061" t="str">
        <f>precio_reno_porta!C93</f>
        <v>VIVO</v>
      </c>
      <c r="E1061" t="str">
        <f>precio_reno_porta!D93</f>
        <v>VIVO X300 PRO 512GB 5G</v>
      </c>
      <c r="F1061" s="68">
        <f>precio_reno_porta!E93</f>
        <v>6219</v>
      </c>
      <c r="G1061" t="str">
        <f>precio_reno_porta!F93</f>
        <v>Android</v>
      </c>
      <c r="H1061" t="s">
        <v>187</v>
      </c>
      <c r="I1061" t="s">
        <v>197</v>
      </c>
      <c r="J1061" s="68">
        <f>precio_reno_porta!J93</f>
        <v>5629</v>
      </c>
    </row>
    <row r="1062" spans="1:10" x14ac:dyDescent="0.3">
      <c r="A1062" t="str">
        <f t="shared" si="16"/>
        <v>VIVO Y04 128GBMax Negocios + Ilimitado 69.90CONTADO</v>
      </c>
      <c r="B1062" t="str">
        <f>precio_reno_porta!A94</f>
        <v>Corriente</v>
      </c>
      <c r="C1062" t="str">
        <f>precio_reno_porta!B94</f>
        <v>4G</v>
      </c>
      <c r="D1062" t="str">
        <f>precio_reno_porta!C94</f>
        <v>VIVO</v>
      </c>
      <c r="E1062" t="str">
        <f>precio_reno_porta!D94</f>
        <v>VIVO Y04 128GB</v>
      </c>
      <c r="F1062" s="68">
        <f>precio_reno_porta!E94</f>
        <v>489</v>
      </c>
      <c r="G1062" t="str">
        <f>precio_reno_porta!F94</f>
        <v>Android</v>
      </c>
      <c r="H1062" t="s">
        <v>187</v>
      </c>
      <c r="I1062" t="s">
        <v>197</v>
      </c>
      <c r="J1062" s="68">
        <f>precio_reno_porta!J94</f>
        <v>439</v>
      </c>
    </row>
    <row r="1063" spans="1:10" x14ac:dyDescent="0.3">
      <c r="A1063" t="str">
        <f t="shared" si="16"/>
        <v>VIVO Y11 128GB 5GMax Negocios + Ilimitado 69.90CONTADO</v>
      </c>
      <c r="B1063" t="str">
        <f>precio_reno_porta!A95</f>
        <v>Corriente</v>
      </c>
      <c r="C1063" t="str">
        <f>precio_reno_porta!B95</f>
        <v>5G</v>
      </c>
      <c r="D1063" t="str">
        <f>precio_reno_porta!C95</f>
        <v>VIVO</v>
      </c>
      <c r="E1063" t="str">
        <f>precio_reno_porta!D95</f>
        <v>VIVO Y11 128GB 5G</v>
      </c>
      <c r="F1063" s="68">
        <f>precio_reno_porta!E95</f>
        <v>819</v>
      </c>
      <c r="G1063" t="str">
        <f>precio_reno_porta!F95</f>
        <v>Android</v>
      </c>
      <c r="H1063" t="s">
        <v>187</v>
      </c>
      <c r="I1063" t="s">
        <v>197</v>
      </c>
      <c r="J1063" s="68">
        <f>precio_reno_porta!J95</f>
        <v>739</v>
      </c>
    </row>
    <row r="1064" spans="1:10" x14ac:dyDescent="0.3">
      <c r="A1064" t="str">
        <f t="shared" si="16"/>
        <v>VIVO Y21 256GB 5GMax Negocios + Ilimitado 69.90CONTADO</v>
      </c>
      <c r="B1064" t="str">
        <f>precio_reno_porta!A96</f>
        <v>Corriente</v>
      </c>
      <c r="C1064" t="str">
        <f>precio_reno_porta!B96</f>
        <v>5G</v>
      </c>
      <c r="D1064" t="str">
        <f>precio_reno_porta!C96</f>
        <v>VIVO</v>
      </c>
      <c r="E1064" t="str">
        <f>precio_reno_porta!D96</f>
        <v>VIVO Y21 256GB 5G</v>
      </c>
      <c r="F1064" s="68">
        <f>precio_reno_porta!E96</f>
        <v>1029</v>
      </c>
      <c r="G1064" t="str">
        <f>precio_reno_porta!F96</f>
        <v>Android</v>
      </c>
      <c r="H1064" t="s">
        <v>187</v>
      </c>
      <c r="I1064" t="s">
        <v>197</v>
      </c>
      <c r="J1064" s="68">
        <f>precio_reno_porta!J96</f>
        <v>939</v>
      </c>
    </row>
    <row r="1065" spans="1:10" x14ac:dyDescent="0.3">
      <c r="A1065" t="str">
        <f t="shared" si="16"/>
        <v>VIVO Y21D 256GBMax Negocios + Ilimitado 69.90CONTADO</v>
      </c>
      <c r="B1065" t="str">
        <f>precio_reno_porta!A97</f>
        <v>Corriente</v>
      </c>
      <c r="C1065" t="str">
        <f>precio_reno_porta!B97</f>
        <v>4G</v>
      </c>
      <c r="D1065" t="str">
        <f>precio_reno_porta!C97</f>
        <v>VIVO</v>
      </c>
      <c r="E1065" t="str">
        <f>precio_reno_porta!D97</f>
        <v>VIVO Y21D 256GB</v>
      </c>
      <c r="F1065" s="68">
        <f>precio_reno_porta!E97</f>
        <v>849</v>
      </c>
      <c r="G1065" t="str">
        <f>precio_reno_porta!F97</f>
        <v>Android</v>
      </c>
      <c r="H1065" t="s">
        <v>187</v>
      </c>
      <c r="I1065" t="s">
        <v>197</v>
      </c>
      <c r="J1065" s="68">
        <f>precio_reno_porta!J97</f>
        <v>769</v>
      </c>
    </row>
    <row r="1066" spans="1:10" x14ac:dyDescent="0.3">
      <c r="A1066" t="str">
        <f t="shared" si="16"/>
        <v>VIVO Y31 256GB 5GMax Negocios + Ilimitado 69.90CONTADO</v>
      </c>
      <c r="B1066" t="str">
        <f>precio_reno_porta!A98</f>
        <v>Corriente</v>
      </c>
      <c r="C1066" t="str">
        <f>precio_reno_porta!B98</f>
        <v>5G</v>
      </c>
      <c r="D1066" t="str">
        <f>precio_reno_porta!C98</f>
        <v>VIVO</v>
      </c>
      <c r="E1066" t="str">
        <f>precio_reno_porta!D98</f>
        <v>VIVO Y31 256GB 5G</v>
      </c>
      <c r="F1066" s="68">
        <f>precio_reno_porta!E98</f>
        <v>1309</v>
      </c>
      <c r="G1066" t="str">
        <f>precio_reno_porta!F98</f>
        <v>Android</v>
      </c>
      <c r="H1066" t="s">
        <v>187</v>
      </c>
      <c r="I1066" t="s">
        <v>197</v>
      </c>
      <c r="J1066" s="68">
        <f>precio_reno_porta!J98</f>
        <v>1189</v>
      </c>
    </row>
    <row r="1067" spans="1:10" x14ac:dyDescent="0.3">
      <c r="A1067" t="str">
        <f t="shared" si="16"/>
        <v>VIVO Y31 256GB 5G NEWMax Negocios + Ilimitado 69.90CONTADO</v>
      </c>
      <c r="B1067" t="str">
        <f>precio_reno_porta!A99</f>
        <v>Corriente</v>
      </c>
      <c r="C1067" t="str">
        <f>precio_reno_porta!B99</f>
        <v>5G</v>
      </c>
      <c r="D1067" t="str">
        <f>precio_reno_porta!C99</f>
        <v>VIVO</v>
      </c>
      <c r="E1067" t="str">
        <f>precio_reno_porta!D99</f>
        <v>VIVO Y31 256GB 5G NEW</v>
      </c>
      <c r="F1067" s="68">
        <f>precio_reno_porta!E99</f>
        <v>1289</v>
      </c>
      <c r="G1067" t="str">
        <f>precio_reno_porta!F99</f>
        <v>Android</v>
      </c>
      <c r="H1067" t="s">
        <v>187</v>
      </c>
      <c r="I1067" t="s">
        <v>197</v>
      </c>
      <c r="J1067" s="68">
        <f>precio_reno_porta!J99</f>
        <v>1169</v>
      </c>
    </row>
    <row r="1068" spans="1:10" x14ac:dyDescent="0.3">
      <c r="A1068" t="str">
        <f t="shared" si="16"/>
        <v>XIAOMI 14T 512GB 5GMax Negocios + Ilimitado 69.90CONTADO</v>
      </c>
      <c r="B1068" t="str">
        <f>precio_reno_porta!A100</f>
        <v>Corriente</v>
      </c>
      <c r="C1068" t="str">
        <f>precio_reno_porta!B100</f>
        <v>5G</v>
      </c>
      <c r="D1068" t="str">
        <f>precio_reno_porta!C100</f>
        <v>XIAOMI</v>
      </c>
      <c r="E1068" t="str">
        <f>precio_reno_porta!D100</f>
        <v>XIAOMI 14T 512GB 5G</v>
      </c>
      <c r="F1068" s="68">
        <f>precio_reno_porta!E100</f>
        <v>2659</v>
      </c>
      <c r="G1068" t="str">
        <f>precio_reno_porta!F100</f>
        <v>Android</v>
      </c>
      <c r="H1068" t="s">
        <v>187</v>
      </c>
      <c r="I1068" t="s">
        <v>197</v>
      </c>
      <c r="J1068" s="68">
        <f>precio_reno_porta!J100</f>
        <v>2399</v>
      </c>
    </row>
    <row r="1069" spans="1:10" x14ac:dyDescent="0.3">
      <c r="A1069" t="str">
        <f t="shared" si="16"/>
        <v>XIAOMI 15T 512GB 5GMax Negocios + Ilimitado 69.90CONTADO</v>
      </c>
      <c r="B1069" t="str">
        <f>precio_reno_porta!A101</f>
        <v>Corriente</v>
      </c>
      <c r="C1069" t="str">
        <f>precio_reno_porta!B101</f>
        <v>5G</v>
      </c>
      <c r="D1069" t="str">
        <f>precio_reno_porta!C101</f>
        <v>XIAOMI</v>
      </c>
      <c r="E1069" t="str">
        <f>precio_reno_porta!D101</f>
        <v>XIAOMI 15T 512GB 5G</v>
      </c>
      <c r="F1069" s="68">
        <f>precio_reno_porta!E101</f>
        <v>2569</v>
      </c>
      <c r="G1069" t="str">
        <f>precio_reno_porta!F101</f>
        <v>Android</v>
      </c>
      <c r="H1069" t="s">
        <v>187</v>
      </c>
      <c r="I1069" t="s">
        <v>197</v>
      </c>
      <c r="J1069" s="68">
        <f>precio_reno_porta!J101</f>
        <v>2329</v>
      </c>
    </row>
    <row r="1070" spans="1:10" x14ac:dyDescent="0.3">
      <c r="A1070" t="str">
        <f t="shared" si="16"/>
        <v>XIAOMI 15T PRO 512GB 5GMax Negocios + Ilimitado 69.90CONTADO</v>
      </c>
      <c r="B1070" t="str">
        <f>precio_reno_porta!A102</f>
        <v>Corriente</v>
      </c>
      <c r="C1070" t="str">
        <f>precio_reno_porta!B102</f>
        <v>5G</v>
      </c>
      <c r="D1070" t="str">
        <f>precio_reno_porta!C102</f>
        <v>XIAOMI</v>
      </c>
      <c r="E1070" t="str">
        <f>precio_reno_porta!D102</f>
        <v>XIAOMI 15T PRO 512GB 5G</v>
      </c>
      <c r="F1070" s="68">
        <f>precio_reno_porta!E102</f>
        <v>3619</v>
      </c>
      <c r="G1070" t="str">
        <f>precio_reno_porta!F102</f>
        <v>Android</v>
      </c>
      <c r="H1070" t="s">
        <v>187</v>
      </c>
      <c r="I1070" t="s">
        <v>197</v>
      </c>
      <c r="J1070" s="68">
        <f>precio_reno_porta!J102</f>
        <v>3279</v>
      </c>
    </row>
    <row r="1071" spans="1:10" x14ac:dyDescent="0.3">
      <c r="A1071" t="str">
        <f t="shared" si="16"/>
        <v>XIAOMI 17 ULTRA 512GB 5GMax Negocios + Ilimitado 69.90CONTADO</v>
      </c>
      <c r="B1071" t="str">
        <f>precio_reno_porta!A103</f>
        <v>Corriente</v>
      </c>
      <c r="C1071" t="str">
        <f>precio_reno_porta!B103</f>
        <v>5G</v>
      </c>
      <c r="D1071" t="str">
        <f>precio_reno_porta!C103</f>
        <v>XIAOMI</v>
      </c>
      <c r="E1071" t="str">
        <f>precio_reno_porta!D103</f>
        <v>XIAOMI 17 ULTRA 512GB 5G</v>
      </c>
      <c r="F1071" s="68">
        <f>precio_reno_porta!E103</f>
        <v>6169</v>
      </c>
      <c r="G1071" t="str">
        <f>precio_reno_porta!F103</f>
        <v>Android</v>
      </c>
      <c r="H1071" t="s">
        <v>187</v>
      </c>
      <c r="I1071" t="s">
        <v>197</v>
      </c>
      <c r="J1071" s="68">
        <f>precio_reno_porta!J103</f>
        <v>5589</v>
      </c>
    </row>
    <row r="1072" spans="1:10" x14ac:dyDescent="0.3">
      <c r="A1072" t="str">
        <f t="shared" si="16"/>
        <v>XIAOMI 17T 512GB 5GMax Negocios + Ilimitado 69.90CONTADO</v>
      </c>
      <c r="B1072" t="str">
        <f>precio_reno_porta!A104</f>
        <v>Corriente</v>
      </c>
      <c r="C1072" t="str">
        <f>precio_reno_porta!B104</f>
        <v>5G</v>
      </c>
      <c r="D1072" t="str">
        <f>precio_reno_porta!C104</f>
        <v>XIAOMI</v>
      </c>
      <c r="E1072" t="str">
        <f>precio_reno_porta!D104</f>
        <v>XIAOMI 17T 512GB 5G</v>
      </c>
      <c r="F1072" s="68">
        <f>precio_reno_porta!E104</f>
        <v>3089</v>
      </c>
      <c r="G1072" t="str">
        <f>precio_reno_porta!F104</f>
        <v>Android</v>
      </c>
      <c r="H1072" t="s">
        <v>187</v>
      </c>
      <c r="I1072" t="s">
        <v>197</v>
      </c>
      <c r="J1072" s="68">
        <f>precio_reno_porta!J104</f>
        <v>2799</v>
      </c>
    </row>
    <row r="1073" spans="1:10" x14ac:dyDescent="0.3">
      <c r="A1073" t="str">
        <f t="shared" si="16"/>
        <v>XIAOMI 17T PRO 512GB 5GMax Negocios + Ilimitado 69.90CONTADO</v>
      </c>
      <c r="B1073" t="str">
        <f>precio_reno_porta!A105</f>
        <v>Corriente</v>
      </c>
      <c r="C1073" t="str">
        <f>precio_reno_porta!B105</f>
        <v>5G</v>
      </c>
      <c r="D1073" t="str">
        <f>precio_reno_porta!C105</f>
        <v>XIAOMI</v>
      </c>
      <c r="E1073" t="str">
        <f>precio_reno_porta!D105</f>
        <v>XIAOMI 17T PRO 512GB 5G</v>
      </c>
      <c r="F1073" s="68">
        <f>precio_reno_porta!E105</f>
        <v>3929</v>
      </c>
      <c r="G1073" t="str">
        <f>precio_reno_porta!F105</f>
        <v>Android</v>
      </c>
      <c r="H1073" t="s">
        <v>187</v>
      </c>
      <c r="I1073" t="s">
        <v>197</v>
      </c>
      <c r="J1073" s="68">
        <f>precio_reno_porta!J105</f>
        <v>3559</v>
      </c>
    </row>
    <row r="1074" spans="1:10" x14ac:dyDescent="0.3">
      <c r="A1074" t="str">
        <f t="shared" si="16"/>
        <v>XIAOMI REDMI 15 256GBMax Negocios + Ilimitado 69.90CONTADO</v>
      </c>
      <c r="B1074" t="str">
        <f>precio_reno_porta!A106</f>
        <v>Corriente</v>
      </c>
      <c r="C1074" t="str">
        <f>precio_reno_porta!B106</f>
        <v>4G</v>
      </c>
      <c r="D1074" t="str">
        <f>precio_reno_porta!C106</f>
        <v>XIAOMI</v>
      </c>
      <c r="E1074" t="str">
        <f>precio_reno_porta!D106</f>
        <v>XIAOMI REDMI 15 256GB</v>
      </c>
      <c r="F1074" s="68">
        <f>precio_reno_porta!E106</f>
        <v>939</v>
      </c>
      <c r="G1074" t="str">
        <f>precio_reno_porta!F106</f>
        <v>Android</v>
      </c>
      <c r="H1074" t="s">
        <v>187</v>
      </c>
      <c r="I1074" t="s">
        <v>197</v>
      </c>
      <c r="J1074" s="68">
        <f>precio_reno_porta!J106</f>
        <v>849</v>
      </c>
    </row>
    <row r="1075" spans="1:10" x14ac:dyDescent="0.3">
      <c r="A1075" t="str">
        <f t="shared" si="16"/>
        <v>XIAOMI REDMI 15C 256GBMax Negocios + Ilimitado 69.90CONTADO</v>
      </c>
      <c r="B1075" t="str">
        <f>precio_reno_porta!A107</f>
        <v>Corriente</v>
      </c>
      <c r="C1075" t="str">
        <f>precio_reno_porta!B107</f>
        <v>4G</v>
      </c>
      <c r="D1075" t="str">
        <f>precio_reno_porta!C107</f>
        <v>XIAOMI</v>
      </c>
      <c r="E1075" t="str">
        <f>precio_reno_porta!D107</f>
        <v>XIAOMI REDMI 15C 256GB</v>
      </c>
      <c r="F1075" s="68">
        <f>precio_reno_porta!E107</f>
        <v>709</v>
      </c>
      <c r="G1075" t="str">
        <f>precio_reno_porta!F107</f>
        <v>Android</v>
      </c>
      <c r="H1075" t="s">
        <v>187</v>
      </c>
      <c r="I1075" t="s">
        <v>197</v>
      </c>
      <c r="J1075" s="68">
        <f>precio_reno_porta!J107</f>
        <v>639</v>
      </c>
    </row>
    <row r="1076" spans="1:10" x14ac:dyDescent="0.3">
      <c r="A1076" t="str">
        <f t="shared" si="16"/>
        <v>XIAOMI REDMI A5 128GBMax Negocios + Ilimitado 69.90CONTADO</v>
      </c>
      <c r="B1076" t="str">
        <f>precio_reno_porta!A108</f>
        <v>Corriente</v>
      </c>
      <c r="C1076" t="str">
        <f>precio_reno_porta!B108</f>
        <v>4G</v>
      </c>
      <c r="D1076" t="str">
        <f>precio_reno_porta!C108</f>
        <v>XIAOMI</v>
      </c>
      <c r="E1076" t="str">
        <f>precio_reno_porta!D108</f>
        <v>XIAOMI REDMI A5 128GB</v>
      </c>
      <c r="F1076" s="68">
        <f>precio_reno_porta!E108</f>
        <v>379</v>
      </c>
      <c r="G1076" t="str">
        <f>precio_reno_porta!F108</f>
        <v>Android</v>
      </c>
      <c r="H1076" t="s">
        <v>187</v>
      </c>
      <c r="I1076" t="s">
        <v>197</v>
      </c>
      <c r="J1076" s="68">
        <f>precio_reno_porta!J108</f>
        <v>339</v>
      </c>
    </row>
    <row r="1077" spans="1:10" x14ac:dyDescent="0.3">
      <c r="A1077" t="str">
        <f t="shared" si="16"/>
        <v>XIAOMI REDMI A7 PRO 128GBMax Negocios + Ilimitado 69.90CONTADO</v>
      </c>
      <c r="B1077" t="str">
        <f>precio_reno_porta!A109</f>
        <v>Corriente</v>
      </c>
      <c r="C1077" t="str">
        <f>precio_reno_porta!B109</f>
        <v>4G</v>
      </c>
      <c r="D1077" t="str">
        <f>precio_reno_porta!C109</f>
        <v>XIAOMI</v>
      </c>
      <c r="E1077" t="str">
        <f>precio_reno_porta!D109</f>
        <v>XIAOMI REDMI A7 PRO 128GB</v>
      </c>
      <c r="F1077" s="68">
        <f>precio_reno_porta!E109</f>
        <v>489</v>
      </c>
      <c r="G1077" t="str">
        <f>precio_reno_porta!F109</f>
        <v>Android</v>
      </c>
      <c r="H1077" t="s">
        <v>187</v>
      </c>
      <c r="I1077" t="s">
        <v>197</v>
      </c>
      <c r="J1077" s="68">
        <f>precio_reno_porta!J109</f>
        <v>439</v>
      </c>
    </row>
    <row r="1078" spans="1:10" x14ac:dyDescent="0.3">
      <c r="A1078" t="str">
        <f t="shared" si="16"/>
        <v>XIAOMI REDMI NOTE 10 PRO 128GB SEMax Negocios + Ilimitado 69.90CONTADO</v>
      </c>
      <c r="B1078" t="str">
        <f>precio_reno_porta!A110</f>
        <v>Corriente</v>
      </c>
      <c r="C1078" t="str">
        <f>precio_reno_porta!B110</f>
        <v>4.5G</v>
      </c>
      <c r="D1078" t="str">
        <f>precio_reno_porta!C110</f>
        <v>XIAOMI</v>
      </c>
      <c r="E1078" t="str">
        <f>precio_reno_porta!D110</f>
        <v>XIAOMI REDMI NOTE 10 PRO 128GB SE</v>
      </c>
      <c r="F1078" s="68">
        <f>precio_reno_porta!E110</f>
        <v>1369</v>
      </c>
      <c r="G1078" t="str">
        <f>precio_reno_porta!F110</f>
        <v>Android</v>
      </c>
      <c r="H1078" t="s">
        <v>187</v>
      </c>
      <c r="I1078" t="s">
        <v>197</v>
      </c>
      <c r="J1078" s="68">
        <f>precio_reno_porta!J110</f>
        <v>1239</v>
      </c>
    </row>
    <row r="1079" spans="1:10" x14ac:dyDescent="0.3">
      <c r="A1079" t="str">
        <f t="shared" si="16"/>
        <v>XIAOMI REDMI NOTE 12 PRO PLUS 256GB 5GMax Negocios + Ilimitado 69.90CONTADO</v>
      </c>
      <c r="B1079" t="str">
        <f>precio_reno_porta!A111</f>
        <v>Corriente</v>
      </c>
      <c r="C1079" t="str">
        <f>precio_reno_porta!B111</f>
        <v>5G</v>
      </c>
      <c r="D1079" t="str">
        <f>precio_reno_porta!C111</f>
        <v>XIAOMI</v>
      </c>
      <c r="E1079" t="str">
        <f>precio_reno_porta!D111</f>
        <v>XIAOMI REDMI NOTE 12 PRO PLUS 256GB 5G</v>
      </c>
      <c r="F1079" s="68">
        <f>precio_reno_porta!E111</f>
        <v>2039</v>
      </c>
      <c r="G1079" t="str">
        <f>precio_reno_porta!F111</f>
        <v>Android</v>
      </c>
      <c r="H1079" t="s">
        <v>187</v>
      </c>
      <c r="I1079" t="s">
        <v>197</v>
      </c>
      <c r="J1079" s="68">
        <f>precio_reno_porta!J111</f>
        <v>1849</v>
      </c>
    </row>
    <row r="1080" spans="1:10" x14ac:dyDescent="0.3">
      <c r="A1080" t="str">
        <f t="shared" si="16"/>
        <v>XIAOMI REDMI NOTE 15 256GB 5GMax Negocios + Ilimitado 69.90CONTADO</v>
      </c>
      <c r="B1080" t="str">
        <f>precio_reno_porta!A112</f>
        <v>Corriente</v>
      </c>
      <c r="C1080" t="str">
        <f>precio_reno_porta!B112</f>
        <v>5G</v>
      </c>
      <c r="D1080" t="str">
        <f>precio_reno_porta!C112</f>
        <v>XIAOMI</v>
      </c>
      <c r="E1080" t="str">
        <f>precio_reno_porta!D112</f>
        <v>XIAOMI REDMI NOTE 15 256GB 5G</v>
      </c>
      <c r="F1080" s="68">
        <f>precio_reno_porta!E112</f>
        <v>1109</v>
      </c>
      <c r="G1080" t="str">
        <f>precio_reno_porta!F112</f>
        <v>Android</v>
      </c>
      <c r="H1080" t="s">
        <v>187</v>
      </c>
      <c r="I1080" t="s">
        <v>197</v>
      </c>
      <c r="J1080" s="68">
        <f>precio_reno_porta!J112</f>
        <v>999</v>
      </c>
    </row>
    <row r="1081" spans="1:10" x14ac:dyDescent="0.3">
      <c r="A1081" t="str">
        <f t="shared" si="16"/>
        <v>XIAOMI REDMI NOTE 15 PRO 512GB 5GMax Negocios + Ilimitado 69.90CONTADO</v>
      </c>
      <c r="B1081" t="str">
        <f>precio_reno_porta!A113</f>
        <v>Corriente</v>
      </c>
      <c r="C1081" t="str">
        <f>precio_reno_porta!B113</f>
        <v>5G</v>
      </c>
      <c r="D1081" t="str">
        <f>precio_reno_porta!C113</f>
        <v>XIAOMI</v>
      </c>
      <c r="E1081" t="str">
        <f>precio_reno_porta!D113</f>
        <v>XIAOMI REDMI NOTE 15 PRO 512GB 5G</v>
      </c>
      <c r="F1081" s="68">
        <f>precio_reno_porta!E113</f>
        <v>1659</v>
      </c>
      <c r="G1081" t="str">
        <f>precio_reno_porta!F113</f>
        <v>Android</v>
      </c>
      <c r="H1081" t="s">
        <v>187</v>
      </c>
      <c r="I1081" t="s">
        <v>197</v>
      </c>
      <c r="J1081" s="68">
        <f>precio_reno_porta!J113</f>
        <v>1499</v>
      </c>
    </row>
    <row r="1082" spans="1:10" x14ac:dyDescent="0.3">
      <c r="A1082" t="str">
        <f t="shared" si="16"/>
        <v>XIAOMI REDMI NOTE 15 PRO PLUS 512GB 5GMax Negocios + Ilimitado 69.90CONTADO</v>
      </c>
      <c r="B1082" t="str">
        <f>precio_reno_porta!A114</f>
        <v>Corriente</v>
      </c>
      <c r="C1082" t="str">
        <f>precio_reno_porta!B114</f>
        <v>5G</v>
      </c>
      <c r="D1082" t="str">
        <f>precio_reno_porta!C114</f>
        <v>XIAOMI</v>
      </c>
      <c r="E1082" t="str">
        <f>precio_reno_porta!D114</f>
        <v>XIAOMI REDMI NOTE 15 PRO PLUS 512GB 5G</v>
      </c>
      <c r="F1082" s="68">
        <f>precio_reno_porta!E114</f>
        <v>1879</v>
      </c>
      <c r="G1082" t="str">
        <f>precio_reno_porta!F114</f>
        <v>Android</v>
      </c>
      <c r="H1082" t="s">
        <v>187</v>
      </c>
      <c r="I1082" t="s">
        <v>197</v>
      </c>
      <c r="J1082" s="68">
        <f>precio_reno_porta!J114</f>
        <v>1699</v>
      </c>
    </row>
    <row r="1083" spans="1:10" x14ac:dyDescent="0.3">
      <c r="A1083" t="str">
        <f t="shared" si="16"/>
        <v>ZTE BLADE A36 64GBMax Negocios + Ilimitado 69.90CONTADO</v>
      </c>
      <c r="B1083" t="str">
        <f>precio_reno_porta!A115</f>
        <v>Corriente</v>
      </c>
      <c r="C1083" t="str">
        <f>precio_reno_porta!B115</f>
        <v>4G</v>
      </c>
      <c r="D1083" t="str">
        <f>precio_reno_porta!C115</f>
        <v>ZTE</v>
      </c>
      <c r="E1083" t="str">
        <f>precio_reno_porta!D115</f>
        <v>ZTE BLADE A36 64GB</v>
      </c>
      <c r="F1083" s="68">
        <f>precio_reno_porta!E115</f>
        <v>439</v>
      </c>
      <c r="G1083" t="str">
        <f>precio_reno_porta!F115</f>
        <v>Android</v>
      </c>
      <c r="H1083" t="s">
        <v>187</v>
      </c>
      <c r="I1083" t="s">
        <v>197</v>
      </c>
      <c r="J1083" s="68">
        <f>precio_reno_porta!J115</f>
        <v>399</v>
      </c>
    </row>
    <row r="1084" spans="1:10" x14ac:dyDescent="0.3">
      <c r="A1084" t="str">
        <f t="shared" si="16"/>
        <v>ZTE BLADE A56 PRO 128GBMax Negocios + Ilimitado 69.90CONTADO</v>
      </c>
      <c r="B1084" t="str">
        <f>precio_reno_porta!A116</f>
        <v>Corriente</v>
      </c>
      <c r="C1084" t="str">
        <f>precio_reno_porta!B116</f>
        <v>4G</v>
      </c>
      <c r="D1084" t="str">
        <f>precio_reno_porta!C116</f>
        <v>ZTE</v>
      </c>
      <c r="E1084" t="str">
        <f>precio_reno_porta!D116</f>
        <v>ZTE BLADE A56 PRO 128GB</v>
      </c>
      <c r="F1084" s="68">
        <f>precio_reno_porta!E116</f>
        <v>439</v>
      </c>
      <c r="G1084" t="str">
        <f>precio_reno_porta!F116</f>
        <v>Android</v>
      </c>
      <c r="H1084" t="s">
        <v>187</v>
      </c>
      <c r="I1084" t="s">
        <v>197</v>
      </c>
      <c r="J1084" s="68">
        <f>precio_reno_porta!J116</f>
        <v>399</v>
      </c>
    </row>
    <row r="1085" spans="1:10" x14ac:dyDescent="0.3">
      <c r="A1085" t="str">
        <f t="shared" si="16"/>
        <v>ZTE BLADE A57 PRO 128GBMax Negocios + Ilimitado 69.90CONTADO</v>
      </c>
      <c r="B1085" t="str">
        <f>precio_reno_porta!A117</f>
        <v>Corriente</v>
      </c>
      <c r="C1085" t="str">
        <f>precio_reno_porta!B117</f>
        <v>4G</v>
      </c>
      <c r="D1085" t="str">
        <f>precio_reno_porta!C117</f>
        <v>ZTE</v>
      </c>
      <c r="E1085" t="str">
        <f>precio_reno_porta!D117</f>
        <v>ZTE BLADE A57 PRO 128GB</v>
      </c>
      <c r="F1085" s="68">
        <f>precio_reno_porta!E117</f>
        <v>559</v>
      </c>
      <c r="G1085" t="str">
        <f>precio_reno_porta!F117</f>
        <v>Android</v>
      </c>
      <c r="H1085" t="s">
        <v>187</v>
      </c>
      <c r="I1085" t="s">
        <v>197</v>
      </c>
      <c r="J1085" s="68">
        <f>precio_reno_porta!J117</f>
        <v>499</v>
      </c>
    </row>
    <row r="1086" spans="1:10" x14ac:dyDescent="0.3">
      <c r="A1086" t="str">
        <f t="shared" si="16"/>
        <v>ZTE BLADE A76 256GB 5GMax Negocios + Ilimitado 69.90CONTADO</v>
      </c>
      <c r="B1086" t="str">
        <f>precio_reno_porta!A118</f>
        <v>Corriente</v>
      </c>
      <c r="C1086" t="str">
        <f>precio_reno_porta!B118</f>
        <v>5G</v>
      </c>
      <c r="D1086" t="str">
        <f>precio_reno_porta!C118</f>
        <v>ZTE</v>
      </c>
      <c r="E1086" t="str">
        <f>precio_reno_porta!D118</f>
        <v>ZTE BLADE A76 256GB 5G</v>
      </c>
      <c r="F1086" s="68">
        <f>precio_reno_porta!E118</f>
        <v>709</v>
      </c>
      <c r="G1086" t="str">
        <f>precio_reno_porta!F118</f>
        <v>Android</v>
      </c>
      <c r="H1086" t="s">
        <v>187</v>
      </c>
      <c r="I1086" t="s">
        <v>197</v>
      </c>
      <c r="J1086" s="68">
        <f>precio_reno_porta!J118</f>
        <v>639</v>
      </c>
    </row>
    <row r="1087" spans="1:10" x14ac:dyDescent="0.3">
      <c r="A1087" t="str">
        <f t="shared" si="16"/>
        <v>ZTE BLADE V70 MAX 256GBMax Negocios + Ilimitado 69.90CONTADO</v>
      </c>
      <c r="B1087" t="str">
        <f>precio_reno_porta!A119</f>
        <v>Corriente</v>
      </c>
      <c r="C1087" t="str">
        <f>precio_reno_porta!B119</f>
        <v>4G</v>
      </c>
      <c r="D1087" t="str">
        <f>precio_reno_porta!C119</f>
        <v>ZTE</v>
      </c>
      <c r="E1087" t="str">
        <f>precio_reno_porta!D119</f>
        <v>ZTE BLADE V70 MAX 256GB</v>
      </c>
      <c r="F1087" s="68">
        <f>precio_reno_porta!E119</f>
        <v>599</v>
      </c>
      <c r="G1087" t="str">
        <f>precio_reno_porta!F119</f>
        <v>Android</v>
      </c>
      <c r="H1087" t="s">
        <v>187</v>
      </c>
      <c r="I1087" t="s">
        <v>197</v>
      </c>
      <c r="J1087" s="68">
        <f>precio_reno_porta!J119</f>
        <v>539</v>
      </c>
    </row>
    <row r="1088" spans="1:10" x14ac:dyDescent="0.3">
      <c r="A1088" t="str">
        <f t="shared" si="16"/>
        <v>ZTE NUBIA AIR 256GB 5GMax Negocios + Ilimitado 69.90CONTADO</v>
      </c>
      <c r="B1088" t="str">
        <f>precio_reno_porta!A120</f>
        <v>Corriente</v>
      </c>
      <c r="C1088" t="str">
        <f>precio_reno_porta!B120</f>
        <v>5G</v>
      </c>
      <c r="D1088" t="str">
        <f>precio_reno_porta!C120</f>
        <v>ZTE</v>
      </c>
      <c r="E1088" t="str">
        <f>precio_reno_porta!D120</f>
        <v>ZTE NUBIA AIR 256GB 5G</v>
      </c>
      <c r="F1088" s="68">
        <f>precio_reno_porta!E120</f>
        <v>1069</v>
      </c>
      <c r="G1088" t="str">
        <f>precio_reno_porta!F120</f>
        <v>Android</v>
      </c>
      <c r="H1088" t="s">
        <v>187</v>
      </c>
      <c r="I1088" t="s">
        <v>197</v>
      </c>
      <c r="J1088" s="68">
        <f>precio_reno_porta!J120</f>
        <v>959</v>
      </c>
    </row>
    <row r="1089" spans="1:10" x14ac:dyDescent="0.3">
      <c r="A1089" t="str">
        <f t="shared" si="16"/>
        <v>ZTE NUBIA AIR 512GB 5GMax Negocios + Ilimitado 69.90CONTADO</v>
      </c>
      <c r="B1089" t="str">
        <f>precio_reno_porta!A121</f>
        <v>Corriente</v>
      </c>
      <c r="C1089" t="str">
        <f>precio_reno_porta!B121</f>
        <v>5G</v>
      </c>
      <c r="D1089" t="str">
        <f>precio_reno_porta!C121</f>
        <v>ZTE</v>
      </c>
      <c r="E1089" t="str">
        <f>precio_reno_porta!D121</f>
        <v>ZTE NUBIA AIR 512GB 5G</v>
      </c>
      <c r="F1089" s="68">
        <f>precio_reno_porta!E121</f>
        <v>1369</v>
      </c>
      <c r="G1089" t="str">
        <f>precio_reno_porta!F121</f>
        <v>Android</v>
      </c>
      <c r="H1089" t="s">
        <v>187</v>
      </c>
      <c r="I1089" t="s">
        <v>197</v>
      </c>
      <c r="J1089" s="68">
        <f>precio_reno_porta!J121</f>
        <v>1239</v>
      </c>
    </row>
    <row r="1090" spans="1:10" x14ac:dyDescent="0.3">
      <c r="A1090" t="str">
        <f t="shared" si="16"/>
        <v>ZTE NUBIA NEO3 256GB 5GMax Negocios + Ilimitado 69.90CONTADO</v>
      </c>
      <c r="B1090" t="str">
        <f>precio_reno_porta!A122</f>
        <v>Corriente</v>
      </c>
      <c r="C1090" t="str">
        <f>precio_reno_porta!B122</f>
        <v>5G</v>
      </c>
      <c r="D1090" t="str">
        <f>precio_reno_porta!C122</f>
        <v>ZTE</v>
      </c>
      <c r="E1090" t="str">
        <f>precio_reno_porta!D122</f>
        <v>ZTE NUBIA NEO3 256GB 5G</v>
      </c>
      <c r="F1090" s="68">
        <f>precio_reno_porta!E122</f>
        <v>919</v>
      </c>
      <c r="G1090" t="str">
        <f>precio_reno_porta!F122</f>
        <v>Android</v>
      </c>
      <c r="H1090" t="s">
        <v>187</v>
      </c>
      <c r="I1090" t="s">
        <v>197</v>
      </c>
      <c r="J1090" s="68">
        <f>precio_reno_porta!J122</f>
        <v>839</v>
      </c>
    </row>
    <row r="1091" spans="1:10" x14ac:dyDescent="0.3">
      <c r="A1091" t="str">
        <f t="shared" ref="A1091:A1154" si="17">CONCATENATE(E1091,I1091,H1091)</f>
        <v>ZTE NUBIA NEO5 256GB 5GMax Negocios + Ilimitado 69.90CONTADO</v>
      </c>
      <c r="B1091" t="str">
        <f>precio_reno_porta!A123</f>
        <v>Corriente</v>
      </c>
      <c r="C1091" t="str">
        <f>precio_reno_porta!B123</f>
        <v>5G</v>
      </c>
      <c r="D1091" t="str">
        <f>precio_reno_porta!C123</f>
        <v>ZTE</v>
      </c>
      <c r="E1091" t="str">
        <f>precio_reno_porta!D123</f>
        <v>ZTE NUBIA NEO5 256GB 5G</v>
      </c>
      <c r="F1091" s="68">
        <f>precio_reno_porta!E123</f>
        <v>1109</v>
      </c>
      <c r="G1091" t="str">
        <f>precio_reno_porta!F123</f>
        <v>Android</v>
      </c>
      <c r="H1091" t="s">
        <v>187</v>
      </c>
      <c r="I1091" t="s">
        <v>197</v>
      </c>
      <c r="J1091" s="68">
        <f>precio_reno_porta!J123</f>
        <v>999</v>
      </c>
    </row>
    <row r="1092" spans="1:10" x14ac:dyDescent="0.3">
      <c r="A1092" t="str">
        <f t="shared" si="17"/>
        <v>ZTE NUBIA V80 MAX 256GBMax Negocios + Ilimitado 69.90CONTADO</v>
      </c>
      <c r="B1092" t="str">
        <f>precio_reno_porta!A124</f>
        <v>Corriente</v>
      </c>
      <c r="C1092" t="str">
        <f>precio_reno_porta!B124</f>
        <v>4G</v>
      </c>
      <c r="D1092" t="str">
        <f>precio_reno_porta!C124</f>
        <v>ZTE</v>
      </c>
      <c r="E1092" t="str">
        <f>precio_reno_porta!D124</f>
        <v>ZTE NUBIA V80 MAX 256GB</v>
      </c>
      <c r="F1092" s="68">
        <f>precio_reno_porta!E124</f>
        <v>629</v>
      </c>
      <c r="G1092" t="str">
        <f>precio_reno_porta!F124</f>
        <v>Android</v>
      </c>
      <c r="H1092" t="s">
        <v>187</v>
      </c>
      <c r="I1092" t="s">
        <v>197</v>
      </c>
      <c r="J1092" s="68">
        <f>precio_reno_porta!J124</f>
        <v>569</v>
      </c>
    </row>
    <row r="1093" spans="1:10" x14ac:dyDescent="0.3">
      <c r="A1093" t="str">
        <f t="shared" si="17"/>
        <v>ZTE NUBIA V80 PRO 256GBMax Negocios + Ilimitado 69.90CONTADO</v>
      </c>
      <c r="B1093" t="str">
        <f>precio_reno_porta!A125</f>
        <v>Corriente</v>
      </c>
      <c r="C1093" t="str">
        <f>precio_reno_porta!B125</f>
        <v>4G</v>
      </c>
      <c r="D1093" t="str">
        <f>precio_reno_porta!C125</f>
        <v>ZTE</v>
      </c>
      <c r="E1093" t="str">
        <f>precio_reno_porta!D125</f>
        <v>ZTE NUBIA V80 PRO 256GB</v>
      </c>
      <c r="F1093" s="68">
        <f>precio_reno_porta!E125</f>
        <v>659</v>
      </c>
      <c r="G1093" t="str">
        <f>precio_reno_porta!F125</f>
        <v>Android</v>
      </c>
      <c r="H1093" t="s">
        <v>187</v>
      </c>
      <c r="I1093" t="s">
        <v>197</v>
      </c>
      <c r="J1093" s="68">
        <f>precio_reno_porta!J125</f>
        <v>599</v>
      </c>
    </row>
    <row r="1094" spans="1:10" x14ac:dyDescent="0.3">
      <c r="A1094" t="str">
        <f t="shared" si="17"/>
        <v>0Max Negocios + Ilimitado 69.90CONTADO</v>
      </c>
      <c r="B1094">
        <f>precio_reno_porta!A126</f>
        <v>0</v>
      </c>
      <c r="C1094">
        <f>precio_reno_porta!B126</f>
        <v>0</v>
      </c>
      <c r="D1094">
        <f>precio_reno_porta!C126</f>
        <v>0</v>
      </c>
      <c r="E1094">
        <f>precio_reno_porta!D126</f>
        <v>0</v>
      </c>
      <c r="F1094" s="68">
        <f>precio_reno_porta!E126</f>
        <v>0</v>
      </c>
      <c r="G1094">
        <f>precio_reno_porta!F126</f>
        <v>0</v>
      </c>
      <c r="H1094" t="s">
        <v>187</v>
      </c>
      <c r="I1094" t="s">
        <v>197</v>
      </c>
      <c r="J1094" s="68">
        <f>precio_reno_porta!J126</f>
        <v>0</v>
      </c>
    </row>
    <row r="1095" spans="1:10" x14ac:dyDescent="0.3">
      <c r="A1095" t="str">
        <f t="shared" si="17"/>
        <v>0Max Negocios + Ilimitado 69.90CONTADO</v>
      </c>
      <c r="B1095">
        <f>precio_reno_porta!A127</f>
        <v>0</v>
      </c>
      <c r="C1095">
        <f>precio_reno_porta!B127</f>
        <v>0</v>
      </c>
      <c r="D1095">
        <f>precio_reno_porta!C127</f>
        <v>0</v>
      </c>
      <c r="E1095">
        <f>precio_reno_porta!D127</f>
        <v>0</v>
      </c>
      <c r="F1095" s="68">
        <f>precio_reno_porta!E127</f>
        <v>0</v>
      </c>
      <c r="G1095">
        <f>precio_reno_porta!F127</f>
        <v>0</v>
      </c>
      <c r="H1095" t="s">
        <v>187</v>
      </c>
      <c r="I1095" t="s">
        <v>197</v>
      </c>
      <c r="J1095" s="68">
        <f>precio_reno_porta!J127</f>
        <v>0</v>
      </c>
    </row>
    <row r="1096" spans="1:10" x14ac:dyDescent="0.3">
      <c r="A1096" t="str">
        <f t="shared" si="17"/>
        <v>0Max Negocios + Ilimitado 69.90CONTADO</v>
      </c>
      <c r="B1096">
        <f>precio_reno_porta!A128</f>
        <v>0</v>
      </c>
      <c r="C1096">
        <f>precio_reno_porta!B128</f>
        <v>0</v>
      </c>
      <c r="D1096">
        <f>precio_reno_porta!C128</f>
        <v>0</v>
      </c>
      <c r="E1096">
        <f>precio_reno_porta!D128</f>
        <v>0</v>
      </c>
      <c r="F1096" s="68">
        <f>precio_reno_porta!E128</f>
        <v>0</v>
      </c>
      <c r="G1096">
        <f>precio_reno_porta!F128</f>
        <v>0</v>
      </c>
      <c r="H1096" t="s">
        <v>187</v>
      </c>
      <c r="I1096" t="s">
        <v>197</v>
      </c>
      <c r="J1096" s="68">
        <f>precio_reno_porta!J128</f>
        <v>0</v>
      </c>
    </row>
    <row r="1097" spans="1:10" x14ac:dyDescent="0.3">
      <c r="A1097" t="e">
        <f t="shared" si="17"/>
        <v>#REF!</v>
      </c>
      <c r="B1097" t="e">
        <f>precio_reno_porta!#REF!</f>
        <v>#REF!</v>
      </c>
      <c r="C1097" t="e">
        <f>precio_reno_porta!#REF!</f>
        <v>#REF!</v>
      </c>
      <c r="D1097" t="e">
        <f>precio_reno_porta!#REF!</f>
        <v>#REF!</v>
      </c>
      <c r="E1097" t="e">
        <f>precio_reno_porta!#REF!</f>
        <v>#REF!</v>
      </c>
      <c r="F1097" s="68" t="e">
        <f>precio_reno_porta!#REF!</f>
        <v>#REF!</v>
      </c>
      <c r="G1097" t="e">
        <f>precio_reno_porta!#REF!</f>
        <v>#REF!</v>
      </c>
      <c r="H1097" t="s">
        <v>187</v>
      </c>
      <c r="I1097" t="s">
        <v>197</v>
      </c>
      <c r="J1097" s="68" t="e">
        <f>precio_reno_porta!#REF!</f>
        <v>#REF!</v>
      </c>
    </row>
    <row r="1098" spans="1:10" x14ac:dyDescent="0.3">
      <c r="A1098" t="e">
        <f t="shared" si="17"/>
        <v>#REF!</v>
      </c>
      <c r="B1098" t="e">
        <f>precio_reno_porta!#REF!</f>
        <v>#REF!</v>
      </c>
      <c r="C1098" t="e">
        <f>precio_reno_porta!#REF!</f>
        <v>#REF!</v>
      </c>
      <c r="D1098" t="e">
        <f>precio_reno_porta!#REF!</f>
        <v>#REF!</v>
      </c>
      <c r="E1098" t="e">
        <f>precio_reno_porta!#REF!</f>
        <v>#REF!</v>
      </c>
      <c r="F1098" s="68" t="e">
        <f>precio_reno_porta!#REF!</f>
        <v>#REF!</v>
      </c>
      <c r="G1098" t="e">
        <f>precio_reno_porta!#REF!</f>
        <v>#REF!</v>
      </c>
      <c r="H1098" t="s">
        <v>187</v>
      </c>
      <c r="I1098" t="s">
        <v>197</v>
      </c>
      <c r="J1098" s="68" t="e">
        <f>precio_reno_porta!#REF!</f>
        <v>#REF!</v>
      </c>
    </row>
    <row r="1099" spans="1:10" x14ac:dyDescent="0.3">
      <c r="A1099" t="e">
        <f t="shared" si="17"/>
        <v>#REF!</v>
      </c>
      <c r="B1099" t="e">
        <f>precio_reno_porta!#REF!</f>
        <v>#REF!</v>
      </c>
      <c r="C1099" t="e">
        <f>precio_reno_porta!#REF!</f>
        <v>#REF!</v>
      </c>
      <c r="D1099" t="e">
        <f>precio_reno_porta!#REF!</f>
        <v>#REF!</v>
      </c>
      <c r="E1099" t="e">
        <f>precio_reno_porta!#REF!</f>
        <v>#REF!</v>
      </c>
      <c r="F1099" s="68" t="e">
        <f>precio_reno_porta!#REF!</f>
        <v>#REF!</v>
      </c>
      <c r="G1099" t="e">
        <f>precio_reno_porta!#REF!</f>
        <v>#REF!</v>
      </c>
      <c r="H1099" t="s">
        <v>187</v>
      </c>
      <c r="I1099" t="s">
        <v>197</v>
      </c>
      <c r="J1099" s="68" t="e">
        <f>precio_reno_porta!#REF!</f>
        <v>#REF!</v>
      </c>
    </row>
    <row r="1100" spans="1:10" x14ac:dyDescent="0.3">
      <c r="A1100" t="e">
        <f t="shared" si="17"/>
        <v>#REF!</v>
      </c>
      <c r="B1100" t="e">
        <f>precio_reno_porta!#REF!</f>
        <v>#REF!</v>
      </c>
      <c r="C1100" t="e">
        <f>precio_reno_porta!#REF!</f>
        <v>#REF!</v>
      </c>
      <c r="D1100" t="e">
        <f>precio_reno_porta!#REF!</f>
        <v>#REF!</v>
      </c>
      <c r="E1100" t="e">
        <f>precio_reno_porta!#REF!</f>
        <v>#REF!</v>
      </c>
      <c r="F1100" s="68" t="e">
        <f>precio_reno_porta!#REF!</f>
        <v>#REF!</v>
      </c>
      <c r="G1100" t="e">
        <f>precio_reno_porta!#REF!</f>
        <v>#REF!</v>
      </c>
      <c r="H1100" t="s">
        <v>187</v>
      </c>
      <c r="I1100" t="s">
        <v>197</v>
      </c>
      <c r="J1100" s="68" t="e">
        <f>precio_reno_porta!#REF!</f>
        <v>#REF!</v>
      </c>
    </row>
    <row r="1101" spans="1:10" x14ac:dyDescent="0.3">
      <c r="A1101" t="e">
        <f t="shared" si="17"/>
        <v>#REF!</v>
      </c>
      <c r="B1101" t="e">
        <f>precio_reno_porta!#REF!</f>
        <v>#REF!</v>
      </c>
      <c r="C1101" t="e">
        <f>precio_reno_porta!#REF!</f>
        <v>#REF!</v>
      </c>
      <c r="D1101" t="e">
        <f>precio_reno_porta!#REF!</f>
        <v>#REF!</v>
      </c>
      <c r="E1101" t="e">
        <f>precio_reno_porta!#REF!</f>
        <v>#REF!</v>
      </c>
      <c r="F1101" s="68" t="e">
        <f>precio_reno_porta!#REF!</f>
        <v>#REF!</v>
      </c>
      <c r="G1101" t="e">
        <f>precio_reno_porta!#REF!</f>
        <v>#REF!</v>
      </c>
      <c r="H1101" t="s">
        <v>187</v>
      </c>
      <c r="I1101" t="s">
        <v>197</v>
      </c>
      <c r="J1101" s="68" t="e">
        <f>precio_reno_porta!#REF!</f>
        <v>#REF!</v>
      </c>
    </row>
    <row r="1102" spans="1:10" x14ac:dyDescent="0.3">
      <c r="A1102" t="e">
        <f t="shared" si="17"/>
        <v>#REF!</v>
      </c>
      <c r="B1102" t="e">
        <f>precio_reno_porta!#REF!</f>
        <v>#REF!</v>
      </c>
      <c r="C1102" t="e">
        <f>precio_reno_porta!#REF!</f>
        <v>#REF!</v>
      </c>
      <c r="D1102" t="e">
        <f>precio_reno_porta!#REF!</f>
        <v>#REF!</v>
      </c>
      <c r="E1102" t="e">
        <f>precio_reno_porta!#REF!</f>
        <v>#REF!</v>
      </c>
      <c r="F1102" s="68" t="e">
        <f>precio_reno_porta!#REF!</f>
        <v>#REF!</v>
      </c>
      <c r="G1102" t="e">
        <f>precio_reno_porta!#REF!</f>
        <v>#REF!</v>
      </c>
      <c r="H1102" t="s">
        <v>187</v>
      </c>
      <c r="I1102" t="s">
        <v>197</v>
      </c>
      <c r="J1102" s="68" t="e">
        <f>precio_reno_porta!#REF!</f>
        <v>#REF!</v>
      </c>
    </row>
    <row r="1103" spans="1:10" x14ac:dyDescent="0.3">
      <c r="A1103" t="e">
        <f t="shared" si="17"/>
        <v>#REF!</v>
      </c>
      <c r="B1103" t="e">
        <f>precio_reno_porta!#REF!</f>
        <v>#REF!</v>
      </c>
      <c r="C1103" t="e">
        <f>precio_reno_porta!#REF!</f>
        <v>#REF!</v>
      </c>
      <c r="D1103" t="e">
        <f>precio_reno_porta!#REF!</f>
        <v>#REF!</v>
      </c>
      <c r="E1103" t="e">
        <f>precio_reno_porta!#REF!</f>
        <v>#REF!</v>
      </c>
      <c r="F1103" s="68" t="e">
        <f>precio_reno_porta!#REF!</f>
        <v>#REF!</v>
      </c>
      <c r="G1103" t="e">
        <f>precio_reno_porta!#REF!</f>
        <v>#REF!</v>
      </c>
      <c r="H1103" t="s">
        <v>187</v>
      </c>
      <c r="I1103" t="s">
        <v>197</v>
      </c>
      <c r="J1103" s="68" t="e">
        <f>precio_reno_porta!#REF!</f>
        <v>#REF!</v>
      </c>
    </row>
    <row r="1104" spans="1:10" x14ac:dyDescent="0.3">
      <c r="A1104" t="e">
        <f t="shared" si="17"/>
        <v>#REF!</v>
      </c>
      <c r="B1104" t="e">
        <f>precio_reno_porta!#REF!</f>
        <v>#REF!</v>
      </c>
      <c r="C1104" t="e">
        <f>precio_reno_porta!#REF!</f>
        <v>#REF!</v>
      </c>
      <c r="D1104" t="e">
        <f>precio_reno_porta!#REF!</f>
        <v>#REF!</v>
      </c>
      <c r="E1104" t="e">
        <f>precio_reno_porta!#REF!</f>
        <v>#REF!</v>
      </c>
      <c r="F1104" s="68" t="e">
        <f>precio_reno_porta!#REF!</f>
        <v>#REF!</v>
      </c>
      <c r="G1104" t="e">
        <f>precio_reno_porta!#REF!</f>
        <v>#REF!</v>
      </c>
      <c r="H1104" t="s">
        <v>187</v>
      </c>
      <c r="I1104" t="s">
        <v>197</v>
      </c>
      <c r="J1104" s="68" t="e">
        <f>precio_reno_porta!#REF!</f>
        <v>#REF!</v>
      </c>
    </row>
    <row r="1105" spans="1:10" x14ac:dyDescent="0.3">
      <c r="A1105" t="e">
        <f t="shared" si="17"/>
        <v>#REF!</v>
      </c>
      <c r="B1105" t="e">
        <f>precio_reno_porta!#REF!</f>
        <v>#REF!</v>
      </c>
      <c r="C1105" t="e">
        <f>precio_reno_porta!#REF!</f>
        <v>#REF!</v>
      </c>
      <c r="D1105" t="e">
        <f>precio_reno_porta!#REF!</f>
        <v>#REF!</v>
      </c>
      <c r="E1105" t="e">
        <f>precio_reno_porta!#REF!</f>
        <v>#REF!</v>
      </c>
      <c r="F1105" s="68" t="e">
        <f>precio_reno_porta!#REF!</f>
        <v>#REF!</v>
      </c>
      <c r="G1105" t="e">
        <f>precio_reno_porta!#REF!</f>
        <v>#REF!</v>
      </c>
      <c r="H1105" t="s">
        <v>187</v>
      </c>
      <c r="I1105" t="s">
        <v>197</v>
      </c>
      <c r="J1105" s="68" t="e">
        <f>precio_reno_porta!#REF!</f>
        <v>#REF!</v>
      </c>
    </row>
    <row r="1106" spans="1:10" x14ac:dyDescent="0.3">
      <c r="A1106" t="e">
        <f t="shared" si="17"/>
        <v>#REF!</v>
      </c>
      <c r="B1106" t="e">
        <f>precio_reno_porta!#REF!</f>
        <v>#REF!</v>
      </c>
      <c r="C1106" t="e">
        <f>precio_reno_porta!#REF!</f>
        <v>#REF!</v>
      </c>
      <c r="D1106" t="e">
        <f>precio_reno_porta!#REF!</f>
        <v>#REF!</v>
      </c>
      <c r="E1106" t="e">
        <f>precio_reno_porta!#REF!</f>
        <v>#REF!</v>
      </c>
      <c r="F1106" s="68" t="e">
        <f>precio_reno_porta!#REF!</f>
        <v>#REF!</v>
      </c>
      <c r="G1106" t="e">
        <f>precio_reno_porta!#REF!</f>
        <v>#REF!</v>
      </c>
      <c r="H1106" t="s">
        <v>187</v>
      </c>
      <c r="I1106" t="s">
        <v>197</v>
      </c>
      <c r="J1106" s="68" t="e">
        <f>precio_reno_porta!#REF!</f>
        <v>#REF!</v>
      </c>
    </row>
    <row r="1107" spans="1:10" x14ac:dyDescent="0.3">
      <c r="A1107" t="str">
        <f t="shared" si="17"/>
        <v>0Max Negocios + Ilimitado 69.90CONTADO</v>
      </c>
      <c r="B1107">
        <f>precio_reno_porta!A132</f>
        <v>0</v>
      </c>
      <c r="C1107">
        <f>precio_reno_porta!B132</f>
        <v>0</v>
      </c>
      <c r="D1107">
        <f>precio_reno_porta!C132</f>
        <v>0</v>
      </c>
      <c r="E1107">
        <f>precio_reno_porta!D132</f>
        <v>0</v>
      </c>
      <c r="F1107" s="68">
        <f>precio_reno_porta!E132</f>
        <v>0</v>
      </c>
      <c r="G1107">
        <f>precio_reno_porta!F132</f>
        <v>0</v>
      </c>
      <c r="H1107" t="s">
        <v>187</v>
      </c>
      <c r="I1107" t="s">
        <v>197</v>
      </c>
      <c r="J1107" s="68">
        <f>precio_reno_porta!J132</f>
        <v>0</v>
      </c>
    </row>
    <row r="1108" spans="1:10" x14ac:dyDescent="0.3">
      <c r="A1108" t="str">
        <f t="shared" si="17"/>
        <v>0Max Negocios + Ilimitado 69.90CONTADO</v>
      </c>
      <c r="B1108">
        <f>precio_reno_porta!A133</f>
        <v>0</v>
      </c>
      <c r="C1108">
        <f>precio_reno_porta!B133</f>
        <v>0</v>
      </c>
      <c r="D1108">
        <f>precio_reno_porta!C133</f>
        <v>0</v>
      </c>
      <c r="E1108">
        <f>precio_reno_porta!D133</f>
        <v>0</v>
      </c>
      <c r="F1108" s="68">
        <f>precio_reno_porta!E133</f>
        <v>0</v>
      </c>
      <c r="G1108">
        <f>precio_reno_porta!F133</f>
        <v>0</v>
      </c>
      <c r="H1108" t="s">
        <v>187</v>
      </c>
      <c r="I1108" t="s">
        <v>197</v>
      </c>
      <c r="J1108" s="68">
        <f>precio_reno_porta!J133</f>
        <v>0</v>
      </c>
    </row>
    <row r="1109" spans="1:10" x14ac:dyDescent="0.3">
      <c r="A1109" t="str">
        <f t="shared" si="17"/>
        <v>0Max Negocios + Ilimitado 69.90CONTADO</v>
      </c>
      <c r="B1109">
        <f>precio_reno_porta!A134</f>
        <v>0</v>
      </c>
      <c r="C1109">
        <f>precio_reno_porta!B134</f>
        <v>0</v>
      </c>
      <c r="D1109">
        <f>precio_reno_porta!C134</f>
        <v>0</v>
      </c>
      <c r="E1109">
        <f>precio_reno_porta!D134</f>
        <v>0</v>
      </c>
      <c r="F1109" s="68">
        <f>precio_reno_porta!E134</f>
        <v>0</v>
      </c>
      <c r="G1109">
        <f>precio_reno_porta!F134</f>
        <v>0</v>
      </c>
      <c r="H1109" t="s">
        <v>187</v>
      </c>
      <c r="I1109" t="s">
        <v>197</v>
      </c>
      <c r="J1109" s="68">
        <f>precio_reno_porta!J134</f>
        <v>0</v>
      </c>
    </row>
    <row r="1110" spans="1:10" x14ac:dyDescent="0.3">
      <c r="A1110" t="str">
        <f t="shared" si="17"/>
        <v>0Max Negocios + Ilimitado 69.90CONTADO</v>
      </c>
      <c r="B1110">
        <f>precio_reno_porta!A135</f>
        <v>0</v>
      </c>
      <c r="C1110">
        <f>precio_reno_porta!B135</f>
        <v>0</v>
      </c>
      <c r="D1110">
        <f>precio_reno_porta!C135</f>
        <v>0</v>
      </c>
      <c r="E1110">
        <f>precio_reno_porta!D135</f>
        <v>0</v>
      </c>
      <c r="F1110" s="68">
        <f>precio_reno_porta!E135</f>
        <v>0</v>
      </c>
      <c r="G1110">
        <f>precio_reno_porta!F135</f>
        <v>0</v>
      </c>
      <c r="H1110" t="s">
        <v>187</v>
      </c>
      <c r="I1110" t="s">
        <v>197</v>
      </c>
      <c r="J1110" s="68">
        <f>precio_reno_porta!J135</f>
        <v>0</v>
      </c>
    </row>
    <row r="1111" spans="1:10" x14ac:dyDescent="0.3">
      <c r="A1111" t="str">
        <f t="shared" si="17"/>
        <v>0Max Negocios + Ilimitado 69.90CONTADO</v>
      </c>
      <c r="B1111">
        <f>precio_reno_porta!A136</f>
        <v>0</v>
      </c>
      <c r="C1111">
        <f>precio_reno_porta!B136</f>
        <v>0</v>
      </c>
      <c r="D1111">
        <f>precio_reno_porta!C136</f>
        <v>0</v>
      </c>
      <c r="E1111">
        <f>precio_reno_porta!D136</f>
        <v>0</v>
      </c>
      <c r="F1111" s="68">
        <f>precio_reno_porta!E136</f>
        <v>0</v>
      </c>
      <c r="G1111">
        <f>precio_reno_porta!F136</f>
        <v>0</v>
      </c>
      <c r="H1111" t="s">
        <v>187</v>
      </c>
      <c r="I1111" t="s">
        <v>197</v>
      </c>
      <c r="J1111" s="68">
        <f>precio_reno_porta!J136</f>
        <v>0</v>
      </c>
    </row>
    <row r="1112" spans="1:10" x14ac:dyDescent="0.3">
      <c r="A1112" t="str">
        <f t="shared" si="17"/>
        <v>0Max Negocios + Ilimitado 69.90CONTADO</v>
      </c>
      <c r="B1112">
        <f>precio_reno_porta!A137</f>
        <v>0</v>
      </c>
      <c r="C1112">
        <f>precio_reno_porta!B137</f>
        <v>0</v>
      </c>
      <c r="D1112">
        <f>precio_reno_porta!C137</f>
        <v>0</v>
      </c>
      <c r="E1112">
        <f>precio_reno_porta!D137</f>
        <v>0</v>
      </c>
      <c r="F1112" s="68">
        <f>precio_reno_porta!E137</f>
        <v>0</v>
      </c>
      <c r="G1112">
        <f>precio_reno_porta!F137</f>
        <v>0</v>
      </c>
      <c r="H1112" t="s">
        <v>187</v>
      </c>
      <c r="I1112" t="s">
        <v>197</v>
      </c>
      <c r="J1112" s="68">
        <f>precio_reno_porta!J137</f>
        <v>0</v>
      </c>
    </row>
    <row r="1113" spans="1:10" x14ac:dyDescent="0.3">
      <c r="A1113" t="str">
        <f t="shared" si="17"/>
        <v>0Max Negocios + Ilimitado 69.90CONTADO</v>
      </c>
      <c r="B1113">
        <f>precio_reno_porta!A138</f>
        <v>0</v>
      </c>
      <c r="C1113">
        <f>precio_reno_porta!B138</f>
        <v>0</v>
      </c>
      <c r="D1113">
        <f>precio_reno_porta!C138</f>
        <v>0</v>
      </c>
      <c r="E1113">
        <f>precio_reno_porta!D138</f>
        <v>0</v>
      </c>
      <c r="F1113" s="68">
        <f>precio_reno_porta!E138</f>
        <v>0</v>
      </c>
      <c r="G1113">
        <f>precio_reno_porta!F138</f>
        <v>0</v>
      </c>
      <c r="H1113" t="s">
        <v>187</v>
      </c>
      <c r="I1113" t="s">
        <v>197</v>
      </c>
      <c r="J1113" s="68">
        <f>precio_reno_porta!J138</f>
        <v>0</v>
      </c>
    </row>
    <row r="1114" spans="1:10" x14ac:dyDescent="0.3">
      <c r="A1114" t="str">
        <f t="shared" si="17"/>
        <v>0Max Negocios + Ilimitado 69.90CONTADO</v>
      </c>
      <c r="B1114">
        <f>precio_reno_porta!A139</f>
        <v>0</v>
      </c>
      <c r="C1114">
        <f>precio_reno_porta!B139</f>
        <v>0</v>
      </c>
      <c r="D1114">
        <f>precio_reno_porta!C139</f>
        <v>0</v>
      </c>
      <c r="E1114">
        <f>precio_reno_porta!D139</f>
        <v>0</v>
      </c>
      <c r="F1114" s="68">
        <f>precio_reno_porta!E139</f>
        <v>0</v>
      </c>
      <c r="G1114">
        <f>precio_reno_porta!F139</f>
        <v>0</v>
      </c>
      <c r="H1114" t="s">
        <v>187</v>
      </c>
      <c r="I1114" t="s">
        <v>197</v>
      </c>
      <c r="J1114" s="68">
        <f>precio_reno_porta!J139</f>
        <v>0</v>
      </c>
    </row>
    <row r="1115" spans="1:10" x14ac:dyDescent="0.3">
      <c r="A1115" t="str">
        <f t="shared" si="17"/>
        <v>0Max Negocios + Ilimitado 69.90CONTADO</v>
      </c>
      <c r="B1115">
        <f>precio_reno_porta!A140</f>
        <v>0</v>
      </c>
      <c r="C1115">
        <f>precio_reno_porta!B140</f>
        <v>0</v>
      </c>
      <c r="D1115">
        <f>precio_reno_porta!C140</f>
        <v>0</v>
      </c>
      <c r="E1115">
        <f>precio_reno_porta!D140</f>
        <v>0</v>
      </c>
      <c r="F1115" s="68">
        <f>precio_reno_porta!E140</f>
        <v>0</v>
      </c>
      <c r="G1115">
        <f>precio_reno_porta!F140</f>
        <v>0</v>
      </c>
      <c r="H1115" t="s">
        <v>187</v>
      </c>
      <c r="I1115" t="s">
        <v>197</v>
      </c>
      <c r="J1115" s="68">
        <f>precio_reno_porta!J140</f>
        <v>0</v>
      </c>
    </row>
    <row r="1116" spans="1:10" x14ac:dyDescent="0.3">
      <c r="A1116" t="str">
        <f t="shared" si="17"/>
        <v>0Max Negocios + Ilimitado 69.90CONTADO</v>
      </c>
      <c r="B1116">
        <f>precio_reno_porta!A141</f>
        <v>0</v>
      </c>
      <c r="C1116">
        <f>precio_reno_porta!B141</f>
        <v>0</v>
      </c>
      <c r="D1116">
        <f>precio_reno_porta!C141</f>
        <v>0</v>
      </c>
      <c r="E1116">
        <f>precio_reno_porta!D141</f>
        <v>0</v>
      </c>
      <c r="F1116" s="68">
        <f>precio_reno_porta!E141</f>
        <v>0</v>
      </c>
      <c r="G1116">
        <f>precio_reno_porta!F141</f>
        <v>0</v>
      </c>
      <c r="H1116" t="s">
        <v>187</v>
      </c>
      <c r="I1116" t="s">
        <v>197</v>
      </c>
      <c r="J1116" s="68">
        <f>precio_reno_porta!J141</f>
        <v>0</v>
      </c>
    </row>
    <row r="1117" spans="1:10" x14ac:dyDescent="0.3">
      <c r="A1117" t="str">
        <f t="shared" si="17"/>
        <v>0Max Negocios + Ilimitado 69.90CONTADO</v>
      </c>
      <c r="B1117">
        <f>precio_reno_porta!A142</f>
        <v>0</v>
      </c>
      <c r="C1117">
        <f>precio_reno_porta!B142</f>
        <v>0</v>
      </c>
      <c r="D1117">
        <f>precio_reno_porta!C142</f>
        <v>0</v>
      </c>
      <c r="E1117">
        <f>precio_reno_porta!D142</f>
        <v>0</v>
      </c>
      <c r="F1117" s="68">
        <f>precio_reno_porta!E142</f>
        <v>0</v>
      </c>
      <c r="G1117">
        <f>precio_reno_porta!F142</f>
        <v>0</v>
      </c>
      <c r="H1117" t="s">
        <v>187</v>
      </c>
      <c r="I1117" t="s">
        <v>197</v>
      </c>
      <c r="J1117" s="68">
        <f>precio_reno_porta!J142</f>
        <v>0</v>
      </c>
    </row>
    <row r="1118" spans="1:10" x14ac:dyDescent="0.3">
      <c r="A1118" t="str">
        <f t="shared" si="17"/>
        <v>0Max Negocios + Ilimitado 69.90CONTADO</v>
      </c>
      <c r="B1118">
        <f>precio_reno_porta!A143</f>
        <v>0</v>
      </c>
      <c r="C1118">
        <f>precio_reno_porta!B143</f>
        <v>0</v>
      </c>
      <c r="D1118">
        <f>precio_reno_porta!C143</f>
        <v>0</v>
      </c>
      <c r="E1118">
        <f>precio_reno_porta!D143</f>
        <v>0</v>
      </c>
      <c r="F1118" s="68">
        <f>precio_reno_porta!E143</f>
        <v>0</v>
      </c>
      <c r="G1118">
        <f>precio_reno_porta!F143</f>
        <v>0</v>
      </c>
      <c r="H1118" t="s">
        <v>187</v>
      </c>
      <c r="I1118" t="s">
        <v>197</v>
      </c>
      <c r="J1118" s="68">
        <f>precio_reno_porta!J143</f>
        <v>0</v>
      </c>
    </row>
    <row r="1119" spans="1:10" x14ac:dyDescent="0.3">
      <c r="A1119" t="str">
        <f t="shared" si="17"/>
        <v>0Max Negocios + Ilimitado 69.90CONTADO</v>
      </c>
      <c r="B1119">
        <f>precio_reno_porta!A144</f>
        <v>0</v>
      </c>
      <c r="C1119">
        <f>precio_reno_porta!B144</f>
        <v>0</v>
      </c>
      <c r="D1119">
        <f>precio_reno_porta!C144</f>
        <v>0</v>
      </c>
      <c r="E1119">
        <f>precio_reno_porta!D144</f>
        <v>0</v>
      </c>
      <c r="F1119" s="68">
        <f>precio_reno_porta!E144</f>
        <v>0</v>
      </c>
      <c r="G1119">
        <f>precio_reno_porta!F144</f>
        <v>0</v>
      </c>
      <c r="H1119" t="s">
        <v>187</v>
      </c>
      <c r="I1119" t="s">
        <v>197</v>
      </c>
      <c r="J1119" s="68">
        <f>precio_reno_porta!J144</f>
        <v>0</v>
      </c>
    </row>
    <row r="1120" spans="1:10" x14ac:dyDescent="0.3">
      <c r="A1120" t="str">
        <f t="shared" si="17"/>
        <v>0Max Negocios + Ilimitado 69.90CONTADO</v>
      </c>
      <c r="B1120">
        <f>precio_reno_porta!A145</f>
        <v>0</v>
      </c>
      <c r="C1120">
        <f>precio_reno_porta!B145</f>
        <v>0</v>
      </c>
      <c r="D1120">
        <f>precio_reno_porta!C145</f>
        <v>0</v>
      </c>
      <c r="E1120">
        <f>precio_reno_porta!D145</f>
        <v>0</v>
      </c>
      <c r="F1120" s="68">
        <f>precio_reno_porta!E145</f>
        <v>0</v>
      </c>
      <c r="G1120">
        <f>precio_reno_porta!F145</f>
        <v>0</v>
      </c>
      <c r="H1120" t="s">
        <v>187</v>
      </c>
      <c r="I1120" t="s">
        <v>197</v>
      </c>
      <c r="J1120" s="68">
        <f>precio_reno_porta!J145</f>
        <v>0</v>
      </c>
    </row>
    <row r="1121" spans="1:10" x14ac:dyDescent="0.3">
      <c r="A1121" t="str">
        <f t="shared" si="17"/>
        <v>0Max Negocios + Ilimitado 69.90CONTADO</v>
      </c>
      <c r="B1121">
        <f>precio_reno_porta!A146</f>
        <v>0</v>
      </c>
      <c r="C1121">
        <f>precio_reno_porta!B146</f>
        <v>0</v>
      </c>
      <c r="D1121">
        <f>precio_reno_porta!C146</f>
        <v>0</v>
      </c>
      <c r="E1121">
        <f>precio_reno_porta!D146</f>
        <v>0</v>
      </c>
      <c r="F1121" s="68">
        <f>precio_reno_porta!E146</f>
        <v>0</v>
      </c>
      <c r="G1121">
        <f>precio_reno_porta!F146</f>
        <v>0</v>
      </c>
      <c r="H1121" t="s">
        <v>187</v>
      </c>
      <c r="I1121" t="s">
        <v>197</v>
      </c>
      <c r="J1121" s="68">
        <f>precio_reno_porta!J146</f>
        <v>0</v>
      </c>
    </row>
    <row r="1122" spans="1:10" x14ac:dyDescent="0.3">
      <c r="A1122" t="str">
        <f t="shared" si="17"/>
        <v>0Max Negocios + Ilimitado 69.90CONTADO</v>
      </c>
      <c r="B1122">
        <f>precio_reno_porta!A147</f>
        <v>0</v>
      </c>
      <c r="C1122">
        <f>precio_reno_porta!B147</f>
        <v>0</v>
      </c>
      <c r="D1122">
        <f>precio_reno_porta!C147</f>
        <v>0</v>
      </c>
      <c r="E1122">
        <f>precio_reno_porta!D147</f>
        <v>0</v>
      </c>
      <c r="F1122" s="68">
        <f>precio_reno_porta!E147</f>
        <v>0</v>
      </c>
      <c r="G1122">
        <f>precio_reno_porta!F147</f>
        <v>0</v>
      </c>
      <c r="H1122" t="s">
        <v>187</v>
      </c>
      <c r="I1122" t="s">
        <v>197</v>
      </c>
      <c r="J1122" s="68">
        <f>precio_reno_porta!J147</f>
        <v>0</v>
      </c>
    </row>
    <row r="1123" spans="1:10" x14ac:dyDescent="0.3">
      <c r="A1123" t="str">
        <f t="shared" si="17"/>
        <v>0Max Negocios + Ilimitado 69.90CONTADO</v>
      </c>
      <c r="B1123">
        <f>precio_reno_porta!A148</f>
        <v>0</v>
      </c>
      <c r="C1123">
        <f>precio_reno_porta!B148</f>
        <v>0</v>
      </c>
      <c r="D1123">
        <f>precio_reno_porta!C148</f>
        <v>0</v>
      </c>
      <c r="E1123">
        <f>precio_reno_porta!D148</f>
        <v>0</v>
      </c>
      <c r="F1123" s="68">
        <f>precio_reno_porta!E148</f>
        <v>0</v>
      </c>
      <c r="G1123">
        <f>precio_reno_porta!F148</f>
        <v>0</v>
      </c>
      <c r="H1123" t="s">
        <v>187</v>
      </c>
      <c r="I1123" t="s">
        <v>197</v>
      </c>
      <c r="J1123" s="68">
        <f>precio_reno_porta!J148</f>
        <v>0</v>
      </c>
    </row>
    <row r="1124" spans="1:10" x14ac:dyDescent="0.3">
      <c r="A1124" t="str">
        <f t="shared" si="17"/>
        <v>0Max Negocios + Ilimitado 69.90CONTADO</v>
      </c>
      <c r="B1124">
        <f>precio_reno_porta!A149</f>
        <v>0</v>
      </c>
      <c r="C1124">
        <f>precio_reno_porta!B149</f>
        <v>0</v>
      </c>
      <c r="D1124">
        <f>precio_reno_porta!C149</f>
        <v>0</v>
      </c>
      <c r="E1124">
        <f>precio_reno_porta!D149</f>
        <v>0</v>
      </c>
      <c r="F1124" s="68">
        <f>precio_reno_porta!E149</f>
        <v>0</v>
      </c>
      <c r="G1124">
        <f>precio_reno_porta!F149</f>
        <v>0</v>
      </c>
      <c r="H1124" t="s">
        <v>187</v>
      </c>
      <c r="I1124" t="s">
        <v>197</v>
      </c>
      <c r="J1124" s="68">
        <f>precio_reno_porta!J149</f>
        <v>0</v>
      </c>
    </row>
    <row r="1125" spans="1:10" x14ac:dyDescent="0.3">
      <c r="A1125" t="str">
        <f t="shared" si="17"/>
        <v>0Max Negocios + Ilimitado 69.90CONTADO</v>
      </c>
      <c r="B1125">
        <f>precio_reno_porta!A150</f>
        <v>0</v>
      </c>
      <c r="C1125">
        <f>precio_reno_porta!B150</f>
        <v>0</v>
      </c>
      <c r="D1125">
        <f>precio_reno_porta!C150</f>
        <v>0</v>
      </c>
      <c r="E1125">
        <f>precio_reno_porta!D150</f>
        <v>0</v>
      </c>
      <c r="F1125" s="68">
        <f>precio_reno_porta!E150</f>
        <v>0</v>
      </c>
      <c r="G1125">
        <f>precio_reno_porta!F150</f>
        <v>0</v>
      </c>
      <c r="H1125" t="s">
        <v>187</v>
      </c>
      <c r="I1125" t="s">
        <v>197</v>
      </c>
      <c r="J1125" s="68">
        <f>precio_reno_porta!J150</f>
        <v>0</v>
      </c>
    </row>
    <row r="1126" spans="1:10" x14ac:dyDescent="0.3">
      <c r="A1126" t="str">
        <f t="shared" si="17"/>
        <v>0Max Negocios + Ilimitado 69.90CONTADO</v>
      </c>
      <c r="B1126">
        <f>precio_reno_porta!A151</f>
        <v>0</v>
      </c>
      <c r="C1126">
        <f>precio_reno_porta!B151</f>
        <v>0</v>
      </c>
      <c r="D1126">
        <f>precio_reno_porta!C151</f>
        <v>0</v>
      </c>
      <c r="E1126">
        <f>precio_reno_porta!D151</f>
        <v>0</v>
      </c>
      <c r="F1126" s="68">
        <f>precio_reno_porta!E151</f>
        <v>0</v>
      </c>
      <c r="G1126">
        <f>precio_reno_porta!F151</f>
        <v>0</v>
      </c>
      <c r="H1126" t="s">
        <v>187</v>
      </c>
      <c r="I1126" t="s">
        <v>197</v>
      </c>
      <c r="J1126" s="68">
        <f>precio_reno_porta!J151</f>
        <v>0</v>
      </c>
    </row>
    <row r="1127" spans="1:10" x14ac:dyDescent="0.3">
      <c r="A1127" t="str">
        <f t="shared" si="17"/>
        <v>0Max Negocios + Ilimitado 69.90CONTADO</v>
      </c>
      <c r="B1127">
        <f>precio_reno_porta!A152</f>
        <v>0</v>
      </c>
      <c r="C1127">
        <f>precio_reno_porta!B152</f>
        <v>0</v>
      </c>
      <c r="D1127">
        <f>precio_reno_porta!C152</f>
        <v>0</v>
      </c>
      <c r="E1127">
        <f>precio_reno_porta!D152</f>
        <v>0</v>
      </c>
      <c r="F1127" s="68">
        <f>precio_reno_porta!E152</f>
        <v>0</v>
      </c>
      <c r="G1127">
        <f>precio_reno_porta!F152</f>
        <v>0</v>
      </c>
      <c r="H1127" t="s">
        <v>187</v>
      </c>
      <c r="I1127" t="s">
        <v>197</v>
      </c>
      <c r="J1127" s="68">
        <f>precio_reno_porta!J152</f>
        <v>0</v>
      </c>
    </row>
    <row r="1128" spans="1:10" x14ac:dyDescent="0.3">
      <c r="A1128" t="str">
        <f t="shared" si="17"/>
        <v>0Max Negocios + Ilimitado 69.90CONTADO</v>
      </c>
      <c r="B1128">
        <f>precio_reno_porta!A153</f>
        <v>0</v>
      </c>
      <c r="C1128">
        <f>precio_reno_porta!B153</f>
        <v>0</v>
      </c>
      <c r="D1128">
        <f>precio_reno_porta!C153</f>
        <v>0</v>
      </c>
      <c r="E1128">
        <f>precio_reno_porta!D153</f>
        <v>0</v>
      </c>
      <c r="F1128" s="68">
        <f>precio_reno_porta!E153</f>
        <v>0</v>
      </c>
      <c r="G1128">
        <f>precio_reno_porta!F153</f>
        <v>0</v>
      </c>
      <c r="H1128" t="s">
        <v>187</v>
      </c>
      <c r="I1128" t="s">
        <v>197</v>
      </c>
      <c r="J1128" s="68">
        <f>precio_reno_porta!J153</f>
        <v>0</v>
      </c>
    </row>
    <row r="1129" spans="1:10" x14ac:dyDescent="0.3">
      <c r="A1129" t="str">
        <f t="shared" si="17"/>
        <v>0Max Negocios + Ilimitado 69.90CONTADO</v>
      </c>
      <c r="B1129">
        <f>precio_reno_porta!A154</f>
        <v>0</v>
      </c>
      <c r="C1129">
        <f>precio_reno_porta!B154</f>
        <v>0</v>
      </c>
      <c r="D1129">
        <f>precio_reno_porta!C154</f>
        <v>0</v>
      </c>
      <c r="E1129">
        <f>precio_reno_porta!D154</f>
        <v>0</v>
      </c>
      <c r="F1129" s="68">
        <f>precio_reno_porta!E154</f>
        <v>0</v>
      </c>
      <c r="G1129">
        <f>precio_reno_porta!F154</f>
        <v>0</v>
      </c>
      <c r="H1129" t="s">
        <v>187</v>
      </c>
      <c r="I1129" t="s">
        <v>197</v>
      </c>
      <c r="J1129" s="68">
        <f>precio_reno_porta!J154</f>
        <v>0</v>
      </c>
    </row>
    <row r="1130" spans="1:10" x14ac:dyDescent="0.3">
      <c r="A1130" t="str">
        <f t="shared" si="17"/>
        <v>0Max Negocios + Ilimitado 69.90CONTADO</v>
      </c>
      <c r="B1130">
        <f>precio_reno_porta!A155</f>
        <v>0</v>
      </c>
      <c r="C1130">
        <f>precio_reno_porta!B155</f>
        <v>0</v>
      </c>
      <c r="D1130">
        <f>precio_reno_porta!C155</f>
        <v>0</v>
      </c>
      <c r="E1130">
        <f>precio_reno_porta!D155</f>
        <v>0</v>
      </c>
      <c r="F1130" s="68">
        <f>precio_reno_porta!E155</f>
        <v>0</v>
      </c>
      <c r="G1130">
        <f>precio_reno_porta!F155</f>
        <v>0</v>
      </c>
      <c r="H1130" t="s">
        <v>187</v>
      </c>
      <c r="I1130" t="s">
        <v>197</v>
      </c>
      <c r="J1130" s="68">
        <f>precio_reno_porta!J155</f>
        <v>0</v>
      </c>
    </row>
    <row r="1131" spans="1:10" x14ac:dyDescent="0.3">
      <c r="A1131" t="str">
        <f t="shared" si="17"/>
        <v>0Max Negocios + Ilimitado 69.90CONTADO</v>
      </c>
      <c r="B1131">
        <f>precio_reno_porta!A156</f>
        <v>0</v>
      </c>
      <c r="C1131">
        <f>precio_reno_porta!B156</f>
        <v>0</v>
      </c>
      <c r="D1131">
        <f>precio_reno_porta!C156</f>
        <v>0</v>
      </c>
      <c r="E1131">
        <f>precio_reno_porta!D156</f>
        <v>0</v>
      </c>
      <c r="F1131" s="68">
        <f>precio_reno_porta!E156</f>
        <v>0</v>
      </c>
      <c r="G1131">
        <f>precio_reno_porta!F156</f>
        <v>0</v>
      </c>
      <c r="H1131" t="s">
        <v>187</v>
      </c>
      <c r="I1131" t="s">
        <v>197</v>
      </c>
      <c r="J1131" s="68">
        <f>precio_reno_porta!J156</f>
        <v>0</v>
      </c>
    </row>
    <row r="1132" spans="1:10" x14ac:dyDescent="0.3">
      <c r="A1132" t="str">
        <f t="shared" si="17"/>
        <v>0Max Negocios + Ilimitado 69.90CONTADO</v>
      </c>
      <c r="B1132">
        <f>precio_reno_porta!A157</f>
        <v>0</v>
      </c>
      <c r="C1132">
        <f>precio_reno_porta!B157</f>
        <v>0</v>
      </c>
      <c r="D1132">
        <f>precio_reno_porta!C157</f>
        <v>0</v>
      </c>
      <c r="E1132">
        <f>precio_reno_porta!D157</f>
        <v>0</v>
      </c>
      <c r="F1132" s="68">
        <f>precio_reno_porta!E157</f>
        <v>0</v>
      </c>
      <c r="G1132">
        <f>precio_reno_porta!F157</f>
        <v>0</v>
      </c>
      <c r="H1132" t="s">
        <v>187</v>
      </c>
      <c r="I1132" t="s">
        <v>197</v>
      </c>
      <c r="J1132" s="68">
        <f>precio_reno_porta!J157</f>
        <v>0</v>
      </c>
    </row>
    <row r="1133" spans="1:10" x14ac:dyDescent="0.3">
      <c r="A1133" t="str">
        <f t="shared" si="17"/>
        <v>0Max Negocios + Ilimitado 69.90CONTADO</v>
      </c>
      <c r="B1133">
        <f>precio_reno_porta!A158</f>
        <v>0</v>
      </c>
      <c r="C1133">
        <f>precio_reno_porta!B158</f>
        <v>0</v>
      </c>
      <c r="D1133">
        <f>precio_reno_porta!C158</f>
        <v>0</v>
      </c>
      <c r="E1133">
        <f>precio_reno_porta!D158</f>
        <v>0</v>
      </c>
      <c r="F1133" s="68">
        <f>precio_reno_porta!E158</f>
        <v>0</v>
      </c>
      <c r="G1133">
        <f>precio_reno_porta!F158</f>
        <v>0</v>
      </c>
      <c r="H1133" t="s">
        <v>187</v>
      </c>
      <c r="I1133" t="s">
        <v>197</v>
      </c>
      <c r="J1133" s="68">
        <f>precio_reno_porta!J158</f>
        <v>0</v>
      </c>
    </row>
    <row r="1134" spans="1:10" x14ac:dyDescent="0.3">
      <c r="A1134" t="str">
        <f t="shared" si="17"/>
        <v>0Max Negocios + Ilimitado 69.90CONTADO</v>
      </c>
      <c r="B1134">
        <f>precio_reno_porta!A159</f>
        <v>0</v>
      </c>
      <c r="C1134">
        <f>precio_reno_porta!B159</f>
        <v>0</v>
      </c>
      <c r="D1134">
        <f>precio_reno_porta!C159</f>
        <v>0</v>
      </c>
      <c r="E1134">
        <f>precio_reno_porta!D159</f>
        <v>0</v>
      </c>
      <c r="F1134" s="68">
        <f>precio_reno_porta!E159</f>
        <v>0</v>
      </c>
      <c r="G1134">
        <f>precio_reno_porta!F159</f>
        <v>0</v>
      </c>
      <c r="H1134" t="s">
        <v>187</v>
      </c>
      <c r="I1134" t="s">
        <v>197</v>
      </c>
      <c r="J1134" s="68">
        <f>precio_reno_porta!J159</f>
        <v>0</v>
      </c>
    </row>
    <row r="1135" spans="1:10" x14ac:dyDescent="0.3">
      <c r="A1135" t="str">
        <f t="shared" si="17"/>
        <v>0Max Negocios + Ilimitado 69.90CONTADO</v>
      </c>
      <c r="B1135">
        <f>precio_reno_porta!A160</f>
        <v>0</v>
      </c>
      <c r="C1135">
        <f>precio_reno_porta!B160</f>
        <v>0</v>
      </c>
      <c r="D1135">
        <f>precio_reno_porta!C160</f>
        <v>0</v>
      </c>
      <c r="E1135">
        <f>precio_reno_porta!D160</f>
        <v>0</v>
      </c>
      <c r="F1135" s="68">
        <f>precio_reno_porta!E160</f>
        <v>0</v>
      </c>
      <c r="G1135">
        <f>precio_reno_porta!F160</f>
        <v>0</v>
      </c>
      <c r="H1135" t="s">
        <v>187</v>
      </c>
      <c r="I1135" t="s">
        <v>197</v>
      </c>
      <c r="J1135" s="68">
        <f>precio_reno_porta!J160</f>
        <v>0</v>
      </c>
    </row>
    <row r="1136" spans="1:10" x14ac:dyDescent="0.3">
      <c r="A1136" t="str">
        <f t="shared" si="17"/>
        <v>0Max Negocios + Ilimitado 69.90CONTADO</v>
      </c>
      <c r="B1136">
        <f>precio_reno_porta!A161</f>
        <v>0</v>
      </c>
      <c r="C1136">
        <f>precio_reno_porta!B161</f>
        <v>0</v>
      </c>
      <c r="D1136">
        <f>precio_reno_porta!C161</f>
        <v>0</v>
      </c>
      <c r="E1136">
        <f>precio_reno_porta!D161</f>
        <v>0</v>
      </c>
      <c r="F1136" s="68">
        <f>precio_reno_porta!E161</f>
        <v>0</v>
      </c>
      <c r="G1136">
        <f>precio_reno_porta!F161</f>
        <v>0</v>
      </c>
      <c r="H1136" t="s">
        <v>187</v>
      </c>
      <c r="I1136" t="s">
        <v>197</v>
      </c>
      <c r="J1136" s="68">
        <f>precio_reno_porta!J161</f>
        <v>0</v>
      </c>
    </row>
    <row r="1137" spans="1:10" x14ac:dyDescent="0.3">
      <c r="A1137" t="str">
        <f t="shared" si="17"/>
        <v>0Max Negocios + Ilimitado 69.90CONTADO</v>
      </c>
      <c r="B1137">
        <f>precio_reno_porta!A162</f>
        <v>0</v>
      </c>
      <c r="C1137">
        <f>precio_reno_porta!B162</f>
        <v>0</v>
      </c>
      <c r="D1137">
        <f>precio_reno_porta!C162</f>
        <v>0</v>
      </c>
      <c r="E1137">
        <f>precio_reno_porta!D162</f>
        <v>0</v>
      </c>
      <c r="F1137" s="68">
        <f>precio_reno_porta!E162</f>
        <v>0</v>
      </c>
      <c r="G1137">
        <f>precio_reno_porta!F162</f>
        <v>0</v>
      </c>
      <c r="H1137" t="s">
        <v>187</v>
      </c>
      <c r="I1137" t="s">
        <v>197</v>
      </c>
      <c r="J1137" s="68">
        <f>precio_reno_porta!J162</f>
        <v>0</v>
      </c>
    </row>
    <row r="1138" spans="1:10" x14ac:dyDescent="0.3">
      <c r="A1138" t="str">
        <f t="shared" si="17"/>
        <v>0Max Negocios + Ilimitado 69.90CONTADO</v>
      </c>
      <c r="B1138">
        <f>precio_reno_porta!A163</f>
        <v>0</v>
      </c>
      <c r="C1138">
        <f>precio_reno_porta!B163</f>
        <v>0</v>
      </c>
      <c r="D1138">
        <f>precio_reno_porta!C163</f>
        <v>0</v>
      </c>
      <c r="E1138">
        <f>precio_reno_porta!D163</f>
        <v>0</v>
      </c>
      <c r="F1138" s="68">
        <f>precio_reno_porta!E163</f>
        <v>0</v>
      </c>
      <c r="G1138">
        <f>precio_reno_porta!F163</f>
        <v>0</v>
      </c>
      <c r="H1138" t="s">
        <v>187</v>
      </c>
      <c r="I1138" t="s">
        <v>197</v>
      </c>
      <c r="J1138" s="68">
        <f>precio_reno_porta!J163</f>
        <v>0</v>
      </c>
    </row>
    <row r="1139" spans="1:10" x14ac:dyDescent="0.3">
      <c r="A1139" t="str">
        <f t="shared" si="17"/>
        <v>0Max Negocios + Ilimitado 69.90CONTADO</v>
      </c>
      <c r="B1139">
        <f>precio_reno_porta!A164</f>
        <v>0</v>
      </c>
      <c r="C1139">
        <f>precio_reno_porta!B164</f>
        <v>0</v>
      </c>
      <c r="D1139">
        <f>precio_reno_porta!C164</f>
        <v>0</v>
      </c>
      <c r="E1139">
        <f>precio_reno_porta!D164</f>
        <v>0</v>
      </c>
      <c r="F1139" s="68">
        <f>precio_reno_porta!E164</f>
        <v>0</v>
      </c>
      <c r="G1139">
        <f>precio_reno_porta!F164</f>
        <v>0</v>
      </c>
      <c r="H1139" t="s">
        <v>187</v>
      </c>
      <c r="I1139" t="s">
        <v>197</v>
      </c>
      <c r="J1139" s="68">
        <f>precio_reno_porta!J164</f>
        <v>0</v>
      </c>
    </row>
    <row r="1140" spans="1:10" x14ac:dyDescent="0.3">
      <c r="A1140" t="str">
        <f t="shared" si="17"/>
        <v>0Max Negocios + Ilimitado 69.90CONTADO</v>
      </c>
      <c r="B1140">
        <f>precio_reno_porta!A165</f>
        <v>0</v>
      </c>
      <c r="C1140">
        <f>precio_reno_porta!B165</f>
        <v>0</v>
      </c>
      <c r="D1140">
        <f>precio_reno_porta!C165</f>
        <v>0</v>
      </c>
      <c r="E1140">
        <f>precio_reno_porta!D165</f>
        <v>0</v>
      </c>
      <c r="F1140" s="68">
        <f>precio_reno_porta!E165</f>
        <v>0</v>
      </c>
      <c r="G1140">
        <f>precio_reno_porta!F165</f>
        <v>0</v>
      </c>
      <c r="H1140" t="s">
        <v>187</v>
      </c>
      <c r="I1140" t="s">
        <v>197</v>
      </c>
      <c r="J1140" s="68">
        <f>precio_reno_porta!J165</f>
        <v>0</v>
      </c>
    </row>
    <row r="1141" spans="1:10" x14ac:dyDescent="0.3">
      <c r="A1141" t="str">
        <f t="shared" si="17"/>
        <v>0Max Negocios + Ilimitado 69.90CONTADO</v>
      </c>
      <c r="B1141">
        <f>precio_reno_porta!A166</f>
        <v>0</v>
      </c>
      <c r="C1141">
        <f>precio_reno_porta!B166</f>
        <v>0</v>
      </c>
      <c r="D1141">
        <f>precio_reno_porta!C166</f>
        <v>0</v>
      </c>
      <c r="E1141">
        <f>precio_reno_porta!D166</f>
        <v>0</v>
      </c>
      <c r="F1141" s="68">
        <f>precio_reno_porta!E166</f>
        <v>0</v>
      </c>
      <c r="G1141">
        <f>precio_reno_porta!F166</f>
        <v>0</v>
      </c>
      <c r="H1141" t="s">
        <v>187</v>
      </c>
      <c r="I1141" t="s">
        <v>197</v>
      </c>
      <c r="J1141" s="68">
        <f>precio_reno_porta!J166</f>
        <v>0</v>
      </c>
    </row>
    <row r="1142" spans="1:10" x14ac:dyDescent="0.3">
      <c r="A1142" t="str">
        <f t="shared" si="17"/>
        <v>0Max Negocios + Ilimitado 69.90CONTADO</v>
      </c>
      <c r="B1142">
        <f>precio_reno_porta!A167</f>
        <v>0</v>
      </c>
      <c r="C1142">
        <f>precio_reno_porta!B167</f>
        <v>0</v>
      </c>
      <c r="D1142">
        <f>precio_reno_porta!C167</f>
        <v>0</v>
      </c>
      <c r="E1142">
        <f>precio_reno_porta!D167</f>
        <v>0</v>
      </c>
      <c r="F1142" s="68">
        <f>precio_reno_porta!E167</f>
        <v>0</v>
      </c>
      <c r="G1142">
        <f>precio_reno_porta!F167</f>
        <v>0</v>
      </c>
      <c r="H1142" t="s">
        <v>187</v>
      </c>
      <c r="I1142" t="s">
        <v>197</v>
      </c>
      <c r="J1142" s="68">
        <f>precio_reno_porta!J167</f>
        <v>0</v>
      </c>
    </row>
    <row r="1143" spans="1:10" x14ac:dyDescent="0.3">
      <c r="A1143" t="str">
        <f t="shared" si="17"/>
        <v>0Max Negocios + Ilimitado 69.90CONTADO</v>
      </c>
      <c r="B1143">
        <f>precio_reno_porta!A168</f>
        <v>0</v>
      </c>
      <c r="C1143">
        <f>precio_reno_porta!B168</f>
        <v>0</v>
      </c>
      <c r="D1143">
        <f>precio_reno_porta!C168</f>
        <v>0</v>
      </c>
      <c r="E1143">
        <f>precio_reno_porta!D168</f>
        <v>0</v>
      </c>
      <c r="F1143" s="68">
        <f>precio_reno_porta!E168</f>
        <v>0</v>
      </c>
      <c r="G1143">
        <f>precio_reno_porta!F168</f>
        <v>0</v>
      </c>
      <c r="H1143" t="s">
        <v>187</v>
      </c>
      <c r="I1143" t="s">
        <v>197</v>
      </c>
      <c r="J1143" s="68">
        <f>precio_reno_porta!J168</f>
        <v>0</v>
      </c>
    </row>
    <row r="1144" spans="1:10" x14ac:dyDescent="0.3">
      <c r="A1144" t="str">
        <f t="shared" si="17"/>
        <v>0Max Negocios + Ilimitado 69.90CONTADO</v>
      </c>
      <c r="B1144">
        <f>precio_reno_porta!A169</f>
        <v>0</v>
      </c>
      <c r="C1144">
        <f>precio_reno_porta!B169</f>
        <v>0</v>
      </c>
      <c r="D1144">
        <f>precio_reno_porta!C169</f>
        <v>0</v>
      </c>
      <c r="E1144">
        <f>precio_reno_porta!D169</f>
        <v>0</v>
      </c>
      <c r="F1144" s="68">
        <f>precio_reno_porta!E169</f>
        <v>0</v>
      </c>
      <c r="G1144">
        <f>precio_reno_porta!F169</f>
        <v>0</v>
      </c>
      <c r="H1144" t="s">
        <v>187</v>
      </c>
      <c r="I1144" t="s">
        <v>197</v>
      </c>
      <c r="J1144" s="68">
        <f>precio_reno_porta!J169</f>
        <v>0</v>
      </c>
    </row>
    <row r="1145" spans="1:10" x14ac:dyDescent="0.3">
      <c r="A1145" t="str">
        <f t="shared" si="17"/>
        <v>0Max Negocios + Ilimitado 69.90CONTADO</v>
      </c>
      <c r="B1145">
        <f>precio_reno_porta!A170</f>
        <v>0</v>
      </c>
      <c r="C1145">
        <f>precio_reno_porta!B170</f>
        <v>0</v>
      </c>
      <c r="D1145">
        <f>precio_reno_porta!C170</f>
        <v>0</v>
      </c>
      <c r="E1145">
        <f>precio_reno_porta!D170</f>
        <v>0</v>
      </c>
      <c r="F1145" s="68">
        <f>precio_reno_porta!E170</f>
        <v>0</v>
      </c>
      <c r="G1145">
        <f>precio_reno_porta!F170</f>
        <v>0</v>
      </c>
      <c r="H1145" t="s">
        <v>187</v>
      </c>
      <c r="I1145" t="s">
        <v>197</v>
      </c>
      <c r="J1145" s="68">
        <f>precio_reno_porta!J170</f>
        <v>0</v>
      </c>
    </row>
    <row r="1146" spans="1:10" x14ac:dyDescent="0.3">
      <c r="A1146" t="str">
        <f t="shared" si="17"/>
        <v>0Max Negocios + Ilimitado 69.90CONTADO</v>
      </c>
      <c r="B1146">
        <f>precio_reno_porta!A171</f>
        <v>0</v>
      </c>
      <c r="C1146">
        <f>precio_reno_porta!B171</f>
        <v>0</v>
      </c>
      <c r="D1146">
        <f>precio_reno_porta!C171</f>
        <v>0</v>
      </c>
      <c r="E1146">
        <f>precio_reno_porta!D171</f>
        <v>0</v>
      </c>
      <c r="F1146" s="68">
        <f>precio_reno_porta!E171</f>
        <v>0</v>
      </c>
      <c r="G1146">
        <f>precio_reno_porta!F171</f>
        <v>0</v>
      </c>
      <c r="H1146" t="s">
        <v>187</v>
      </c>
      <c r="I1146" t="s">
        <v>197</v>
      </c>
      <c r="J1146" s="68">
        <f>precio_reno_porta!J171</f>
        <v>0</v>
      </c>
    </row>
    <row r="1147" spans="1:10" x14ac:dyDescent="0.3">
      <c r="A1147" t="str">
        <f t="shared" si="17"/>
        <v>0Max Negocios + Ilimitado 69.90CONTADO</v>
      </c>
      <c r="B1147">
        <f>precio_reno_porta!A172</f>
        <v>0</v>
      </c>
      <c r="C1147">
        <f>precio_reno_porta!B172</f>
        <v>0</v>
      </c>
      <c r="D1147">
        <f>precio_reno_porta!C172</f>
        <v>0</v>
      </c>
      <c r="E1147">
        <f>precio_reno_porta!D172</f>
        <v>0</v>
      </c>
      <c r="F1147" s="68">
        <f>precio_reno_porta!E172</f>
        <v>0</v>
      </c>
      <c r="G1147">
        <f>precio_reno_porta!F172</f>
        <v>0</v>
      </c>
      <c r="H1147" t="s">
        <v>187</v>
      </c>
      <c r="I1147" t="s">
        <v>197</v>
      </c>
      <c r="J1147" s="68">
        <f>precio_reno_porta!J172</f>
        <v>0</v>
      </c>
    </row>
    <row r="1148" spans="1:10" x14ac:dyDescent="0.3">
      <c r="A1148" t="str">
        <f t="shared" si="17"/>
        <v>0Max Negocios + Ilimitado 69.90CONTADO</v>
      </c>
      <c r="B1148">
        <f>precio_reno_porta!A173</f>
        <v>0</v>
      </c>
      <c r="C1148">
        <f>precio_reno_porta!B173</f>
        <v>0</v>
      </c>
      <c r="D1148">
        <f>precio_reno_porta!C173</f>
        <v>0</v>
      </c>
      <c r="E1148">
        <f>precio_reno_porta!D173</f>
        <v>0</v>
      </c>
      <c r="F1148" s="68">
        <f>precio_reno_porta!E173</f>
        <v>0</v>
      </c>
      <c r="G1148">
        <f>precio_reno_porta!F173</f>
        <v>0</v>
      </c>
      <c r="H1148" t="s">
        <v>187</v>
      </c>
      <c r="I1148" t="s">
        <v>197</v>
      </c>
      <c r="J1148" s="68">
        <f>precio_reno_porta!J173</f>
        <v>0</v>
      </c>
    </row>
    <row r="1149" spans="1:10" x14ac:dyDescent="0.3">
      <c r="A1149" t="str">
        <f t="shared" si="17"/>
        <v>0Max Negocios + Ilimitado 69.90CONTADO</v>
      </c>
      <c r="B1149">
        <f>precio_reno_porta!A174</f>
        <v>0</v>
      </c>
      <c r="C1149">
        <f>precio_reno_porta!B174</f>
        <v>0</v>
      </c>
      <c r="D1149">
        <f>precio_reno_porta!C174</f>
        <v>0</v>
      </c>
      <c r="E1149">
        <f>precio_reno_porta!D174</f>
        <v>0</v>
      </c>
      <c r="F1149" s="68">
        <f>precio_reno_porta!E174</f>
        <v>0</v>
      </c>
      <c r="G1149">
        <f>precio_reno_porta!F174</f>
        <v>0</v>
      </c>
      <c r="H1149" t="s">
        <v>187</v>
      </c>
      <c r="I1149" t="s">
        <v>197</v>
      </c>
      <c r="J1149" s="68">
        <f>precio_reno_porta!J174</f>
        <v>0</v>
      </c>
    </row>
    <row r="1150" spans="1:10" x14ac:dyDescent="0.3">
      <c r="A1150" t="str">
        <f t="shared" si="17"/>
        <v>0Max Negocios + Ilimitado 69.90CONTADO</v>
      </c>
      <c r="B1150">
        <f>precio_reno_porta!A175</f>
        <v>0</v>
      </c>
      <c r="C1150">
        <f>precio_reno_porta!B175</f>
        <v>0</v>
      </c>
      <c r="D1150">
        <f>precio_reno_porta!C175</f>
        <v>0</v>
      </c>
      <c r="E1150">
        <f>precio_reno_porta!D175</f>
        <v>0</v>
      </c>
      <c r="F1150" s="68">
        <f>precio_reno_porta!E175</f>
        <v>0</v>
      </c>
      <c r="G1150">
        <f>precio_reno_porta!F175</f>
        <v>0</v>
      </c>
      <c r="H1150" t="s">
        <v>187</v>
      </c>
      <c r="I1150" t="s">
        <v>197</v>
      </c>
      <c r="J1150" s="68">
        <f>precio_reno_porta!J175</f>
        <v>0</v>
      </c>
    </row>
    <row r="1151" spans="1:10" x14ac:dyDescent="0.3">
      <c r="A1151" t="str">
        <f t="shared" si="17"/>
        <v>0Max Negocios + Ilimitado 69.90CONTADO</v>
      </c>
      <c r="B1151">
        <f>precio_reno_porta!A176</f>
        <v>0</v>
      </c>
      <c r="C1151">
        <f>precio_reno_porta!B176</f>
        <v>0</v>
      </c>
      <c r="D1151">
        <f>precio_reno_porta!C176</f>
        <v>0</v>
      </c>
      <c r="E1151">
        <f>precio_reno_porta!D176</f>
        <v>0</v>
      </c>
      <c r="F1151" s="68">
        <f>precio_reno_porta!E176</f>
        <v>0</v>
      </c>
      <c r="G1151">
        <f>precio_reno_porta!F176</f>
        <v>0</v>
      </c>
      <c r="H1151" t="s">
        <v>187</v>
      </c>
      <c r="I1151" t="s">
        <v>197</v>
      </c>
      <c r="J1151" s="68">
        <f>precio_reno_porta!J176</f>
        <v>0</v>
      </c>
    </row>
    <row r="1152" spans="1:10" x14ac:dyDescent="0.3">
      <c r="A1152" t="str">
        <f t="shared" si="17"/>
        <v>0Max Negocios + Ilimitado 69.90CONTADO</v>
      </c>
      <c r="B1152">
        <f>precio_reno_porta!A177</f>
        <v>0</v>
      </c>
      <c r="C1152">
        <f>precio_reno_porta!B177</f>
        <v>0</v>
      </c>
      <c r="D1152">
        <f>precio_reno_porta!C177</f>
        <v>0</v>
      </c>
      <c r="E1152">
        <f>precio_reno_porta!D177</f>
        <v>0</v>
      </c>
      <c r="F1152" s="68">
        <f>precio_reno_porta!E177</f>
        <v>0</v>
      </c>
      <c r="G1152">
        <f>precio_reno_porta!F177</f>
        <v>0</v>
      </c>
      <c r="H1152" t="s">
        <v>187</v>
      </c>
      <c r="I1152" t="s">
        <v>197</v>
      </c>
      <c r="J1152" s="68">
        <f>precio_reno_porta!J177</f>
        <v>0</v>
      </c>
    </row>
    <row r="1153" spans="1:10" x14ac:dyDescent="0.3">
      <c r="A1153" t="str">
        <f t="shared" si="17"/>
        <v>0Max Negocios + Ilimitado 69.90CONTADO</v>
      </c>
      <c r="B1153">
        <f>precio_reno_porta!A178</f>
        <v>0</v>
      </c>
      <c r="C1153">
        <f>precio_reno_porta!B178</f>
        <v>0</v>
      </c>
      <c r="D1153">
        <f>precio_reno_porta!C178</f>
        <v>0</v>
      </c>
      <c r="E1153">
        <f>precio_reno_porta!D178</f>
        <v>0</v>
      </c>
      <c r="F1153" s="68">
        <f>precio_reno_porta!E178</f>
        <v>0</v>
      </c>
      <c r="G1153">
        <f>precio_reno_porta!F178</f>
        <v>0</v>
      </c>
      <c r="H1153" t="s">
        <v>187</v>
      </c>
      <c r="I1153" t="s">
        <v>197</v>
      </c>
      <c r="J1153" s="68">
        <f>precio_reno_porta!J178</f>
        <v>0</v>
      </c>
    </row>
    <row r="1154" spans="1:10" x14ac:dyDescent="0.3">
      <c r="A1154" t="str">
        <f t="shared" si="17"/>
        <v>0Max Negocios + Ilimitado 69.90CONTADO</v>
      </c>
      <c r="B1154">
        <f>precio_reno_porta!A179</f>
        <v>0</v>
      </c>
      <c r="C1154">
        <f>precio_reno_porta!B179</f>
        <v>0</v>
      </c>
      <c r="D1154">
        <f>precio_reno_porta!C179</f>
        <v>0</v>
      </c>
      <c r="E1154">
        <f>precio_reno_porta!D179</f>
        <v>0</v>
      </c>
      <c r="F1154" s="68">
        <f>precio_reno_porta!E179</f>
        <v>0</v>
      </c>
      <c r="G1154">
        <f>precio_reno_porta!F179</f>
        <v>0</v>
      </c>
      <c r="H1154" t="s">
        <v>187</v>
      </c>
      <c r="I1154" t="s">
        <v>197</v>
      </c>
      <c r="J1154" s="68">
        <f>precio_reno_porta!J179</f>
        <v>0</v>
      </c>
    </row>
    <row r="1155" spans="1:10" x14ac:dyDescent="0.3">
      <c r="A1155" t="str">
        <f t="shared" ref="A1155:A1218" si="18">CONCATENATE(E1155,I1155,H1155)</f>
        <v>0Max Negocios + Ilimitado 69.90CONTADO</v>
      </c>
      <c r="B1155">
        <f>precio_reno_porta!A180</f>
        <v>0</v>
      </c>
      <c r="C1155">
        <f>precio_reno_porta!B180</f>
        <v>0</v>
      </c>
      <c r="D1155">
        <f>precio_reno_porta!C180</f>
        <v>0</v>
      </c>
      <c r="E1155">
        <f>precio_reno_porta!D180</f>
        <v>0</v>
      </c>
      <c r="F1155" s="68">
        <f>precio_reno_porta!E180</f>
        <v>0</v>
      </c>
      <c r="G1155">
        <f>precio_reno_porta!F180</f>
        <v>0</v>
      </c>
      <c r="H1155" t="s">
        <v>187</v>
      </c>
      <c r="I1155" t="s">
        <v>197</v>
      </c>
      <c r="J1155" s="68">
        <f>precio_reno_porta!J180</f>
        <v>0</v>
      </c>
    </row>
    <row r="1156" spans="1:10" x14ac:dyDescent="0.3">
      <c r="A1156" t="str">
        <f t="shared" si="18"/>
        <v>0Max Negocios + Ilimitado 69.90CONTADO</v>
      </c>
      <c r="B1156">
        <f>precio_reno_porta!A181</f>
        <v>0</v>
      </c>
      <c r="C1156">
        <f>precio_reno_porta!B181</f>
        <v>0</v>
      </c>
      <c r="D1156">
        <f>precio_reno_porta!C181</f>
        <v>0</v>
      </c>
      <c r="E1156">
        <f>precio_reno_porta!D181</f>
        <v>0</v>
      </c>
      <c r="F1156" s="68">
        <f>precio_reno_porta!E181</f>
        <v>0</v>
      </c>
      <c r="G1156">
        <f>precio_reno_porta!F181</f>
        <v>0</v>
      </c>
      <c r="H1156" t="s">
        <v>187</v>
      </c>
      <c r="I1156" t="s">
        <v>197</v>
      </c>
      <c r="J1156" s="68">
        <f>precio_reno_porta!J181</f>
        <v>0</v>
      </c>
    </row>
    <row r="1157" spans="1:10" x14ac:dyDescent="0.3">
      <c r="A1157" t="str">
        <f t="shared" si="18"/>
        <v>0Max Negocios + Ilimitado 69.90CONTADO</v>
      </c>
      <c r="B1157">
        <f>precio_reno_porta!A182</f>
        <v>0</v>
      </c>
      <c r="C1157">
        <f>precio_reno_porta!B182</f>
        <v>0</v>
      </c>
      <c r="D1157">
        <f>precio_reno_porta!C182</f>
        <v>0</v>
      </c>
      <c r="E1157">
        <f>precio_reno_porta!D182</f>
        <v>0</v>
      </c>
      <c r="F1157" s="68">
        <f>precio_reno_porta!E182</f>
        <v>0</v>
      </c>
      <c r="G1157">
        <f>precio_reno_porta!F182</f>
        <v>0</v>
      </c>
      <c r="H1157" t="s">
        <v>187</v>
      </c>
      <c r="I1157" t="s">
        <v>197</v>
      </c>
      <c r="J1157" s="68">
        <f>precio_reno_porta!J182</f>
        <v>0</v>
      </c>
    </row>
    <row r="1158" spans="1:10" x14ac:dyDescent="0.3">
      <c r="A1158" t="str">
        <f t="shared" si="18"/>
        <v>0Max Negocios + Ilimitado 69.90CONTADO</v>
      </c>
      <c r="B1158">
        <f>precio_reno_porta!A183</f>
        <v>0</v>
      </c>
      <c r="C1158">
        <f>precio_reno_porta!B183</f>
        <v>0</v>
      </c>
      <c r="D1158">
        <f>precio_reno_porta!C183</f>
        <v>0</v>
      </c>
      <c r="E1158">
        <f>precio_reno_porta!D183</f>
        <v>0</v>
      </c>
      <c r="F1158" s="68">
        <f>precio_reno_porta!E183</f>
        <v>0</v>
      </c>
      <c r="G1158">
        <f>precio_reno_porta!F183</f>
        <v>0</v>
      </c>
      <c r="H1158" t="s">
        <v>187</v>
      </c>
      <c r="I1158" t="s">
        <v>197</v>
      </c>
      <c r="J1158" s="68">
        <f>precio_reno_porta!J183</f>
        <v>0</v>
      </c>
    </row>
    <row r="1159" spans="1:10" x14ac:dyDescent="0.3">
      <c r="A1159" t="str">
        <f t="shared" si="18"/>
        <v>0Max Negocios + Ilimitado 69.90CONTADO</v>
      </c>
      <c r="B1159">
        <f>precio_reno_porta!A184</f>
        <v>0</v>
      </c>
      <c r="C1159">
        <f>precio_reno_porta!B184</f>
        <v>0</v>
      </c>
      <c r="D1159">
        <f>precio_reno_porta!C184</f>
        <v>0</v>
      </c>
      <c r="E1159">
        <f>precio_reno_porta!D184</f>
        <v>0</v>
      </c>
      <c r="F1159" s="68">
        <f>precio_reno_porta!E184</f>
        <v>0</v>
      </c>
      <c r="G1159">
        <f>precio_reno_porta!F184</f>
        <v>0</v>
      </c>
      <c r="H1159" t="s">
        <v>187</v>
      </c>
      <c r="I1159" t="s">
        <v>197</v>
      </c>
      <c r="J1159" s="68">
        <f>precio_reno_porta!J184</f>
        <v>0</v>
      </c>
    </row>
    <row r="1160" spans="1:10" x14ac:dyDescent="0.3">
      <c r="A1160" t="str">
        <f t="shared" si="18"/>
        <v>0Max Negocios + Ilimitado 69.90CONTADO</v>
      </c>
      <c r="B1160">
        <f>precio_reno_porta!A185</f>
        <v>0</v>
      </c>
      <c r="C1160">
        <f>precio_reno_porta!B185</f>
        <v>0</v>
      </c>
      <c r="D1160">
        <f>precio_reno_porta!C185</f>
        <v>0</v>
      </c>
      <c r="E1160">
        <f>precio_reno_porta!D185</f>
        <v>0</v>
      </c>
      <c r="F1160" s="68">
        <f>precio_reno_porta!E185</f>
        <v>0</v>
      </c>
      <c r="G1160">
        <f>precio_reno_porta!F185</f>
        <v>0</v>
      </c>
      <c r="H1160" t="s">
        <v>187</v>
      </c>
      <c r="I1160" t="s">
        <v>197</v>
      </c>
      <c r="J1160" s="68">
        <f>precio_reno_porta!J185</f>
        <v>0</v>
      </c>
    </row>
    <row r="1161" spans="1:10" x14ac:dyDescent="0.3">
      <c r="A1161" t="str">
        <f t="shared" si="18"/>
        <v>0Max Negocios + Ilimitado 69.90CONTADO</v>
      </c>
      <c r="B1161">
        <f>precio_reno_porta!A186</f>
        <v>0</v>
      </c>
      <c r="C1161">
        <f>precio_reno_porta!B186</f>
        <v>0</v>
      </c>
      <c r="D1161">
        <f>precio_reno_porta!C186</f>
        <v>0</v>
      </c>
      <c r="E1161">
        <f>precio_reno_porta!D186</f>
        <v>0</v>
      </c>
      <c r="F1161" s="68">
        <f>precio_reno_porta!E186</f>
        <v>0</v>
      </c>
      <c r="G1161">
        <f>precio_reno_porta!F186</f>
        <v>0</v>
      </c>
      <c r="H1161" t="s">
        <v>187</v>
      </c>
      <c r="I1161" t="s">
        <v>197</v>
      </c>
      <c r="J1161" s="68">
        <f>precio_reno_porta!J186</f>
        <v>0</v>
      </c>
    </row>
    <row r="1162" spans="1:10" x14ac:dyDescent="0.3">
      <c r="A1162" t="str">
        <f t="shared" si="18"/>
        <v>0Max Negocios + Ilimitado 69.90CONTADO</v>
      </c>
      <c r="B1162">
        <f>precio_reno_porta!A187</f>
        <v>0</v>
      </c>
      <c r="C1162">
        <f>precio_reno_porta!B187</f>
        <v>0</v>
      </c>
      <c r="D1162">
        <f>precio_reno_porta!C187</f>
        <v>0</v>
      </c>
      <c r="E1162">
        <f>precio_reno_porta!D187</f>
        <v>0</v>
      </c>
      <c r="F1162" s="68">
        <f>precio_reno_porta!E187</f>
        <v>0</v>
      </c>
      <c r="G1162">
        <f>precio_reno_porta!F187</f>
        <v>0</v>
      </c>
      <c r="H1162" t="s">
        <v>187</v>
      </c>
      <c r="I1162" t="s">
        <v>197</v>
      </c>
      <c r="J1162" s="68">
        <f>precio_reno_porta!J187</f>
        <v>0</v>
      </c>
    </row>
    <row r="1163" spans="1:10" x14ac:dyDescent="0.3">
      <c r="A1163" t="str">
        <f t="shared" si="18"/>
        <v>0Max Negocios + Ilimitado 69.90CONTADO</v>
      </c>
      <c r="B1163">
        <f>precio_reno_porta!A188</f>
        <v>0</v>
      </c>
      <c r="C1163">
        <f>precio_reno_porta!B188</f>
        <v>0</v>
      </c>
      <c r="D1163">
        <f>precio_reno_porta!C188</f>
        <v>0</v>
      </c>
      <c r="E1163">
        <f>precio_reno_porta!D188</f>
        <v>0</v>
      </c>
      <c r="F1163" s="68">
        <f>precio_reno_porta!E188</f>
        <v>0</v>
      </c>
      <c r="G1163">
        <f>precio_reno_porta!F188</f>
        <v>0</v>
      </c>
      <c r="H1163" t="s">
        <v>187</v>
      </c>
      <c r="I1163" t="s">
        <v>197</v>
      </c>
      <c r="J1163" s="68">
        <f>precio_reno_porta!J188</f>
        <v>0</v>
      </c>
    </row>
    <row r="1164" spans="1:10" x14ac:dyDescent="0.3">
      <c r="A1164" t="str">
        <f t="shared" si="18"/>
        <v>0Max Negocios + Ilimitado 69.90CONTADO</v>
      </c>
      <c r="B1164">
        <f>precio_reno_porta!A189</f>
        <v>0</v>
      </c>
      <c r="C1164">
        <f>precio_reno_porta!B189</f>
        <v>0</v>
      </c>
      <c r="D1164">
        <f>precio_reno_porta!C189</f>
        <v>0</v>
      </c>
      <c r="E1164">
        <f>precio_reno_porta!D189</f>
        <v>0</v>
      </c>
      <c r="F1164" s="68">
        <f>precio_reno_porta!E189</f>
        <v>0</v>
      </c>
      <c r="G1164">
        <f>precio_reno_porta!F189</f>
        <v>0</v>
      </c>
      <c r="H1164" t="s">
        <v>187</v>
      </c>
      <c r="I1164" t="s">
        <v>197</v>
      </c>
      <c r="J1164" s="68">
        <f>precio_reno_porta!J189</f>
        <v>0</v>
      </c>
    </row>
    <row r="1165" spans="1:10" x14ac:dyDescent="0.3">
      <c r="A1165" t="str">
        <f t="shared" si="18"/>
        <v>0Max Negocios + Ilimitado 69.90CONTADO</v>
      </c>
      <c r="B1165">
        <f>precio_reno_porta!A190</f>
        <v>0</v>
      </c>
      <c r="C1165">
        <f>precio_reno_porta!B190</f>
        <v>0</v>
      </c>
      <c r="D1165">
        <f>precio_reno_porta!C190</f>
        <v>0</v>
      </c>
      <c r="E1165">
        <f>precio_reno_porta!D190</f>
        <v>0</v>
      </c>
      <c r="F1165" s="68">
        <f>precio_reno_porta!E190</f>
        <v>0</v>
      </c>
      <c r="G1165">
        <f>precio_reno_porta!F190</f>
        <v>0</v>
      </c>
      <c r="H1165" t="s">
        <v>187</v>
      </c>
      <c r="I1165" t="s">
        <v>197</v>
      </c>
      <c r="J1165" s="68">
        <f>precio_reno_porta!J190</f>
        <v>0</v>
      </c>
    </row>
    <row r="1166" spans="1:10" x14ac:dyDescent="0.3">
      <c r="A1166" t="str">
        <f t="shared" si="18"/>
        <v>0Max Negocios + Ilimitado 69.90CONTADO</v>
      </c>
      <c r="B1166">
        <f>precio_reno_porta!A191</f>
        <v>0</v>
      </c>
      <c r="C1166">
        <f>precio_reno_porta!B191</f>
        <v>0</v>
      </c>
      <c r="D1166">
        <f>precio_reno_porta!C191</f>
        <v>0</v>
      </c>
      <c r="E1166">
        <f>precio_reno_porta!D191</f>
        <v>0</v>
      </c>
      <c r="F1166" s="68">
        <f>precio_reno_porta!E191</f>
        <v>0</v>
      </c>
      <c r="G1166">
        <f>precio_reno_porta!F191</f>
        <v>0</v>
      </c>
      <c r="H1166" t="s">
        <v>187</v>
      </c>
      <c r="I1166" t="s">
        <v>197</v>
      </c>
      <c r="J1166" s="68">
        <f>precio_reno_porta!J191</f>
        <v>0</v>
      </c>
    </row>
    <row r="1167" spans="1:10" x14ac:dyDescent="0.3">
      <c r="A1167" t="str">
        <f t="shared" si="18"/>
        <v>0Max Negocios + Ilimitado 69.90CONTADO</v>
      </c>
      <c r="B1167">
        <f>precio_reno_porta!A192</f>
        <v>0</v>
      </c>
      <c r="C1167">
        <f>precio_reno_porta!B192</f>
        <v>0</v>
      </c>
      <c r="D1167">
        <f>precio_reno_porta!C192</f>
        <v>0</v>
      </c>
      <c r="E1167">
        <f>precio_reno_porta!D192</f>
        <v>0</v>
      </c>
      <c r="F1167" s="68">
        <f>precio_reno_porta!E192</f>
        <v>0</v>
      </c>
      <c r="G1167">
        <f>precio_reno_porta!F192</f>
        <v>0</v>
      </c>
      <c r="H1167" t="s">
        <v>187</v>
      </c>
      <c r="I1167" t="s">
        <v>197</v>
      </c>
      <c r="J1167" s="68">
        <f>precio_reno_porta!J192</f>
        <v>0</v>
      </c>
    </row>
    <row r="1168" spans="1:10" x14ac:dyDescent="0.3">
      <c r="A1168" t="str">
        <f t="shared" si="18"/>
        <v>0Max Negocios + Ilimitado 69.90CONTADO</v>
      </c>
      <c r="B1168">
        <f>precio_reno_porta!A193</f>
        <v>0</v>
      </c>
      <c r="C1168">
        <f>precio_reno_porta!B193</f>
        <v>0</v>
      </c>
      <c r="D1168">
        <f>precio_reno_porta!C193</f>
        <v>0</v>
      </c>
      <c r="E1168">
        <f>precio_reno_porta!D193</f>
        <v>0</v>
      </c>
      <c r="F1168" s="68">
        <f>precio_reno_porta!E193</f>
        <v>0</v>
      </c>
      <c r="G1168">
        <f>precio_reno_porta!F193</f>
        <v>0</v>
      </c>
      <c r="H1168" t="s">
        <v>187</v>
      </c>
      <c r="I1168" t="s">
        <v>197</v>
      </c>
      <c r="J1168" s="68">
        <f>precio_reno_porta!J193</f>
        <v>0</v>
      </c>
    </row>
    <row r="1169" spans="1:10" x14ac:dyDescent="0.3">
      <c r="A1169" t="str">
        <f t="shared" si="18"/>
        <v>0Max Negocios + Ilimitado 69.90CONTADO</v>
      </c>
      <c r="B1169">
        <f>precio_reno_porta!A194</f>
        <v>0</v>
      </c>
      <c r="C1169">
        <f>precio_reno_porta!B194</f>
        <v>0</v>
      </c>
      <c r="D1169">
        <f>precio_reno_porta!C194</f>
        <v>0</v>
      </c>
      <c r="E1169">
        <f>precio_reno_porta!D194</f>
        <v>0</v>
      </c>
      <c r="F1169" s="68">
        <f>precio_reno_porta!E194</f>
        <v>0</v>
      </c>
      <c r="G1169">
        <f>precio_reno_porta!F194</f>
        <v>0</v>
      </c>
      <c r="H1169" t="s">
        <v>187</v>
      </c>
      <c r="I1169" t="s">
        <v>197</v>
      </c>
      <c r="J1169" s="68">
        <f>precio_reno_porta!J194</f>
        <v>0</v>
      </c>
    </row>
    <row r="1170" spans="1:10" x14ac:dyDescent="0.3">
      <c r="A1170" t="str">
        <f t="shared" si="18"/>
        <v>0Max Negocios + Ilimitado 69.90CONTADO</v>
      </c>
      <c r="B1170">
        <f>precio_reno_porta!A195</f>
        <v>0</v>
      </c>
      <c r="C1170">
        <f>precio_reno_porta!B195</f>
        <v>0</v>
      </c>
      <c r="D1170">
        <f>precio_reno_porta!C195</f>
        <v>0</v>
      </c>
      <c r="E1170">
        <f>precio_reno_porta!D195</f>
        <v>0</v>
      </c>
      <c r="F1170" s="68">
        <f>precio_reno_porta!E195</f>
        <v>0</v>
      </c>
      <c r="G1170">
        <f>precio_reno_porta!F195</f>
        <v>0</v>
      </c>
      <c r="H1170" t="s">
        <v>187</v>
      </c>
      <c r="I1170" t="s">
        <v>197</v>
      </c>
      <c r="J1170" s="68">
        <f>precio_reno_porta!J195</f>
        <v>0</v>
      </c>
    </row>
    <row r="1171" spans="1:10" x14ac:dyDescent="0.3">
      <c r="A1171" t="str">
        <f t="shared" si="18"/>
        <v>0Max Negocios + Ilimitado 69.90CONTADO</v>
      </c>
      <c r="B1171">
        <f>precio_reno_porta!A196</f>
        <v>0</v>
      </c>
      <c r="C1171">
        <f>precio_reno_porta!B196</f>
        <v>0</v>
      </c>
      <c r="D1171">
        <f>precio_reno_porta!C196</f>
        <v>0</v>
      </c>
      <c r="E1171">
        <f>precio_reno_porta!D196</f>
        <v>0</v>
      </c>
      <c r="F1171" s="68">
        <f>precio_reno_porta!E196</f>
        <v>0</v>
      </c>
      <c r="G1171">
        <f>precio_reno_porta!F196</f>
        <v>0</v>
      </c>
      <c r="H1171" t="s">
        <v>187</v>
      </c>
      <c r="I1171" t="s">
        <v>197</v>
      </c>
      <c r="J1171" s="68">
        <f>precio_reno_porta!J196</f>
        <v>0</v>
      </c>
    </row>
    <row r="1172" spans="1:10" x14ac:dyDescent="0.3">
      <c r="A1172" t="str">
        <f t="shared" si="18"/>
        <v>0Max Negocios + Ilimitado 69.90CONTADO</v>
      </c>
      <c r="B1172">
        <f>precio_reno_porta!A197</f>
        <v>0</v>
      </c>
      <c r="C1172">
        <f>precio_reno_porta!B197</f>
        <v>0</v>
      </c>
      <c r="D1172">
        <f>precio_reno_porta!C197</f>
        <v>0</v>
      </c>
      <c r="E1172">
        <f>precio_reno_porta!D197</f>
        <v>0</v>
      </c>
      <c r="F1172" s="68">
        <f>precio_reno_porta!E197</f>
        <v>0</v>
      </c>
      <c r="G1172">
        <f>precio_reno_porta!F197</f>
        <v>0</v>
      </c>
      <c r="H1172" t="s">
        <v>187</v>
      </c>
      <c r="I1172" t="s">
        <v>197</v>
      </c>
      <c r="J1172" s="68">
        <f>precio_reno_porta!J197</f>
        <v>0</v>
      </c>
    </row>
    <row r="1173" spans="1:10" x14ac:dyDescent="0.3">
      <c r="A1173" t="str">
        <f t="shared" si="18"/>
        <v>0Max Negocios + Ilimitado 69.90CONTADO</v>
      </c>
      <c r="B1173">
        <f>precio_reno_porta!A198</f>
        <v>0</v>
      </c>
      <c r="C1173">
        <f>precio_reno_porta!B198</f>
        <v>0</v>
      </c>
      <c r="D1173">
        <f>precio_reno_porta!C198</f>
        <v>0</v>
      </c>
      <c r="E1173">
        <f>precio_reno_porta!D198</f>
        <v>0</v>
      </c>
      <c r="F1173" s="68">
        <f>precio_reno_porta!E198</f>
        <v>0</v>
      </c>
      <c r="G1173">
        <f>precio_reno_porta!F198</f>
        <v>0</v>
      </c>
      <c r="H1173" t="s">
        <v>187</v>
      </c>
      <c r="I1173" t="s">
        <v>197</v>
      </c>
      <c r="J1173" s="68">
        <f>precio_reno_porta!J198</f>
        <v>0</v>
      </c>
    </row>
    <row r="1174" spans="1:10" x14ac:dyDescent="0.3">
      <c r="A1174" t="str">
        <f t="shared" si="18"/>
        <v>0Max Negocios + Ilimitado 69.90CONTADO</v>
      </c>
      <c r="B1174">
        <f>precio_reno_porta!A199</f>
        <v>0</v>
      </c>
      <c r="C1174">
        <f>precio_reno_porta!B199</f>
        <v>0</v>
      </c>
      <c r="D1174">
        <f>precio_reno_porta!C199</f>
        <v>0</v>
      </c>
      <c r="E1174">
        <f>precio_reno_porta!D199</f>
        <v>0</v>
      </c>
      <c r="F1174" s="68">
        <f>precio_reno_porta!E199</f>
        <v>0</v>
      </c>
      <c r="G1174">
        <f>precio_reno_porta!F199</f>
        <v>0</v>
      </c>
      <c r="H1174" t="s">
        <v>187</v>
      </c>
      <c r="I1174" t="s">
        <v>197</v>
      </c>
      <c r="J1174" s="68">
        <f>precio_reno_porta!J199</f>
        <v>0</v>
      </c>
    </row>
    <row r="1175" spans="1:10" x14ac:dyDescent="0.3">
      <c r="A1175" t="str">
        <f t="shared" si="18"/>
        <v>0Max Negocios + Ilimitado 69.90CONTADO</v>
      </c>
      <c r="B1175">
        <f>precio_reno_porta!A200</f>
        <v>0</v>
      </c>
      <c r="C1175">
        <f>precio_reno_porta!B200</f>
        <v>0</v>
      </c>
      <c r="D1175">
        <f>precio_reno_porta!C200</f>
        <v>0</v>
      </c>
      <c r="E1175">
        <f>precio_reno_porta!D200</f>
        <v>0</v>
      </c>
      <c r="F1175" s="68">
        <f>precio_reno_porta!E200</f>
        <v>0</v>
      </c>
      <c r="G1175">
        <f>precio_reno_porta!F200</f>
        <v>0</v>
      </c>
      <c r="H1175" t="s">
        <v>187</v>
      </c>
      <c r="I1175" t="s">
        <v>197</v>
      </c>
      <c r="J1175" s="68">
        <f>precio_reno_porta!J200</f>
        <v>0</v>
      </c>
    </row>
    <row r="1176" spans="1:10" x14ac:dyDescent="0.3">
      <c r="A1176" t="str">
        <f t="shared" si="18"/>
        <v>0Max Negocios + Ilimitado 69.90CONTADO</v>
      </c>
      <c r="B1176">
        <f>precio_reno_porta!A201</f>
        <v>0</v>
      </c>
      <c r="C1176">
        <f>precio_reno_porta!B201</f>
        <v>0</v>
      </c>
      <c r="D1176">
        <f>precio_reno_porta!C201</f>
        <v>0</v>
      </c>
      <c r="E1176">
        <f>precio_reno_porta!D201</f>
        <v>0</v>
      </c>
      <c r="F1176" s="68">
        <f>precio_reno_porta!E201</f>
        <v>0</v>
      </c>
      <c r="G1176">
        <f>precio_reno_porta!F201</f>
        <v>0</v>
      </c>
      <c r="H1176" t="s">
        <v>187</v>
      </c>
      <c r="I1176" t="s">
        <v>197</v>
      </c>
      <c r="J1176" s="68">
        <f>precio_reno_porta!J201</f>
        <v>0</v>
      </c>
    </row>
    <row r="1177" spans="1:10" x14ac:dyDescent="0.3">
      <c r="A1177" t="str">
        <f t="shared" si="18"/>
        <v>0Max Negocios + Ilimitado 69.90CONTADO</v>
      </c>
      <c r="B1177">
        <f>precio_reno_porta!A202</f>
        <v>0</v>
      </c>
      <c r="C1177">
        <f>precio_reno_porta!B202</f>
        <v>0</v>
      </c>
      <c r="D1177">
        <f>precio_reno_porta!C202</f>
        <v>0</v>
      </c>
      <c r="E1177">
        <f>precio_reno_porta!D202</f>
        <v>0</v>
      </c>
      <c r="F1177" s="68">
        <f>precio_reno_porta!E202</f>
        <v>0</v>
      </c>
      <c r="G1177">
        <f>precio_reno_porta!F202</f>
        <v>0</v>
      </c>
      <c r="H1177" t="s">
        <v>187</v>
      </c>
      <c r="I1177" t="s">
        <v>197</v>
      </c>
      <c r="J1177" s="68">
        <f>precio_reno_porta!J202</f>
        <v>0</v>
      </c>
    </row>
    <row r="1178" spans="1:10" x14ac:dyDescent="0.3">
      <c r="A1178" t="str">
        <f t="shared" si="18"/>
        <v>0Max Negocios + Ilimitado 69.90CONTADO</v>
      </c>
      <c r="B1178">
        <f>precio_reno_porta!A203</f>
        <v>0</v>
      </c>
      <c r="C1178">
        <f>precio_reno_porta!B203</f>
        <v>0</v>
      </c>
      <c r="D1178">
        <f>precio_reno_porta!C203</f>
        <v>0</v>
      </c>
      <c r="E1178">
        <f>precio_reno_porta!D203</f>
        <v>0</v>
      </c>
      <c r="F1178" s="68">
        <f>precio_reno_porta!E203</f>
        <v>0</v>
      </c>
      <c r="G1178">
        <f>precio_reno_porta!F203</f>
        <v>0</v>
      </c>
      <c r="H1178" t="s">
        <v>187</v>
      </c>
      <c r="I1178" t="s">
        <v>197</v>
      </c>
      <c r="J1178" s="68">
        <f>precio_reno_porta!J203</f>
        <v>0</v>
      </c>
    </row>
    <row r="1179" spans="1:10" x14ac:dyDescent="0.3">
      <c r="A1179" t="str">
        <f t="shared" si="18"/>
        <v>0Max Negocios + Ilimitado 69.90CONTADO</v>
      </c>
      <c r="B1179">
        <f>precio_reno_porta!A204</f>
        <v>0</v>
      </c>
      <c r="C1179">
        <f>precio_reno_porta!B204</f>
        <v>0</v>
      </c>
      <c r="D1179">
        <f>precio_reno_porta!C204</f>
        <v>0</v>
      </c>
      <c r="E1179">
        <f>precio_reno_porta!D204</f>
        <v>0</v>
      </c>
      <c r="F1179" s="68">
        <f>precio_reno_porta!E204</f>
        <v>0</v>
      </c>
      <c r="G1179">
        <f>precio_reno_porta!F204</f>
        <v>0</v>
      </c>
      <c r="H1179" t="s">
        <v>187</v>
      </c>
      <c r="I1179" t="s">
        <v>197</v>
      </c>
      <c r="J1179" s="68">
        <f>precio_reno_porta!J204</f>
        <v>0</v>
      </c>
    </row>
    <row r="1180" spans="1:10" x14ac:dyDescent="0.3">
      <c r="A1180" t="str">
        <f t="shared" si="18"/>
        <v>0Max Negocios + Ilimitado 69.90CONTADO</v>
      </c>
      <c r="B1180">
        <f>precio_reno_porta!A205</f>
        <v>0</v>
      </c>
      <c r="C1180">
        <f>precio_reno_porta!B205</f>
        <v>0</v>
      </c>
      <c r="D1180">
        <f>precio_reno_porta!C205</f>
        <v>0</v>
      </c>
      <c r="E1180">
        <f>precio_reno_porta!D205</f>
        <v>0</v>
      </c>
      <c r="F1180" s="68">
        <f>precio_reno_porta!E205</f>
        <v>0</v>
      </c>
      <c r="G1180">
        <f>precio_reno_porta!F205</f>
        <v>0</v>
      </c>
      <c r="H1180" t="s">
        <v>187</v>
      </c>
      <c r="I1180" t="s">
        <v>197</v>
      </c>
      <c r="J1180" s="68">
        <f>precio_reno_porta!J205</f>
        <v>0</v>
      </c>
    </row>
    <row r="1181" spans="1:10" x14ac:dyDescent="0.3">
      <c r="A1181" t="str">
        <f t="shared" si="18"/>
        <v>0Max Negocios + Ilimitado 69.90CONTADO</v>
      </c>
      <c r="B1181">
        <f>precio_reno_porta!A206</f>
        <v>0</v>
      </c>
      <c r="C1181">
        <f>precio_reno_porta!B206</f>
        <v>0</v>
      </c>
      <c r="D1181">
        <f>precio_reno_porta!C206</f>
        <v>0</v>
      </c>
      <c r="E1181">
        <f>precio_reno_porta!D206</f>
        <v>0</v>
      </c>
      <c r="F1181" s="68">
        <f>precio_reno_porta!E206</f>
        <v>0</v>
      </c>
      <c r="G1181">
        <f>precio_reno_porta!F206</f>
        <v>0</v>
      </c>
      <c r="H1181" t="s">
        <v>187</v>
      </c>
      <c r="I1181" t="s">
        <v>197</v>
      </c>
      <c r="J1181" s="68">
        <f>precio_reno_porta!J206</f>
        <v>0</v>
      </c>
    </row>
    <row r="1182" spans="1:10" x14ac:dyDescent="0.3">
      <c r="A1182" t="str">
        <f t="shared" si="18"/>
        <v>0Max Negocios + Ilimitado 69.90CONTADO</v>
      </c>
      <c r="B1182">
        <f>precio_reno_porta!A207</f>
        <v>0</v>
      </c>
      <c r="C1182">
        <f>precio_reno_porta!B207</f>
        <v>0</v>
      </c>
      <c r="D1182">
        <f>precio_reno_porta!C207</f>
        <v>0</v>
      </c>
      <c r="E1182">
        <f>precio_reno_porta!D207</f>
        <v>0</v>
      </c>
      <c r="F1182" s="68">
        <f>precio_reno_porta!E207</f>
        <v>0</v>
      </c>
      <c r="G1182">
        <f>precio_reno_porta!F207</f>
        <v>0</v>
      </c>
      <c r="H1182" t="s">
        <v>187</v>
      </c>
      <c r="I1182" t="s">
        <v>197</v>
      </c>
      <c r="J1182" s="68">
        <f>precio_reno_porta!J207</f>
        <v>0</v>
      </c>
    </row>
    <row r="1183" spans="1:10" x14ac:dyDescent="0.3">
      <c r="A1183" t="str">
        <f t="shared" si="18"/>
        <v>0Max Negocios + Ilimitado 69.90CONTADO</v>
      </c>
      <c r="B1183">
        <f>precio_reno_porta!A208</f>
        <v>0</v>
      </c>
      <c r="C1183">
        <f>precio_reno_porta!B208</f>
        <v>0</v>
      </c>
      <c r="D1183">
        <f>precio_reno_porta!C208</f>
        <v>0</v>
      </c>
      <c r="E1183">
        <f>precio_reno_porta!D208</f>
        <v>0</v>
      </c>
      <c r="F1183" s="68">
        <f>precio_reno_porta!E208</f>
        <v>0</v>
      </c>
      <c r="G1183">
        <f>precio_reno_porta!F208</f>
        <v>0</v>
      </c>
      <c r="H1183" t="s">
        <v>187</v>
      </c>
      <c r="I1183" t="s">
        <v>197</v>
      </c>
      <c r="J1183" s="68">
        <f>precio_reno_porta!J208</f>
        <v>0</v>
      </c>
    </row>
    <row r="1184" spans="1:10" x14ac:dyDescent="0.3">
      <c r="A1184" t="str">
        <f t="shared" si="18"/>
        <v>0Max Negocios + Ilimitado 69.90CONTADO</v>
      </c>
      <c r="B1184">
        <f>precio_reno_porta!A209</f>
        <v>0</v>
      </c>
      <c r="C1184">
        <f>precio_reno_porta!B209</f>
        <v>0</v>
      </c>
      <c r="D1184">
        <f>precio_reno_porta!C209</f>
        <v>0</v>
      </c>
      <c r="E1184">
        <f>precio_reno_porta!D209</f>
        <v>0</v>
      </c>
      <c r="F1184" s="68">
        <f>precio_reno_porta!E209</f>
        <v>0</v>
      </c>
      <c r="G1184">
        <f>precio_reno_porta!F209</f>
        <v>0</v>
      </c>
      <c r="H1184" t="s">
        <v>187</v>
      </c>
      <c r="I1184" t="s">
        <v>197</v>
      </c>
      <c r="J1184" s="68">
        <f>precio_reno_porta!J209</f>
        <v>0</v>
      </c>
    </row>
    <row r="1185" spans="1:10" x14ac:dyDescent="0.3">
      <c r="A1185" t="str">
        <f t="shared" si="18"/>
        <v>0Max Negocios + Ilimitado 69.90CONTADO</v>
      </c>
      <c r="B1185">
        <f>precio_reno_porta!A210</f>
        <v>0</v>
      </c>
      <c r="C1185">
        <f>precio_reno_porta!B210</f>
        <v>0</v>
      </c>
      <c r="D1185">
        <f>precio_reno_porta!C210</f>
        <v>0</v>
      </c>
      <c r="E1185">
        <f>precio_reno_porta!D210</f>
        <v>0</v>
      </c>
      <c r="F1185" s="68">
        <f>precio_reno_porta!E210</f>
        <v>0</v>
      </c>
      <c r="G1185">
        <f>precio_reno_porta!F210</f>
        <v>0</v>
      </c>
      <c r="H1185" t="s">
        <v>187</v>
      </c>
      <c r="I1185" t="s">
        <v>197</v>
      </c>
      <c r="J1185" s="68">
        <f>precio_reno_porta!J210</f>
        <v>0</v>
      </c>
    </row>
    <row r="1186" spans="1:10" x14ac:dyDescent="0.3">
      <c r="A1186" t="str">
        <f t="shared" si="18"/>
        <v>0Max Negocios + Ilimitado 69.90CONTADO</v>
      </c>
      <c r="B1186">
        <f>precio_reno_porta!A211</f>
        <v>0</v>
      </c>
      <c r="C1186">
        <f>precio_reno_porta!B211</f>
        <v>0</v>
      </c>
      <c r="D1186">
        <f>precio_reno_porta!C211</f>
        <v>0</v>
      </c>
      <c r="E1186">
        <f>precio_reno_porta!D211</f>
        <v>0</v>
      </c>
      <c r="F1186" s="68">
        <f>precio_reno_porta!E211</f>
        <v>0</v>
      </c>
      <c r="G1186">
        <f>precio_reno_porta!F211</f>
        <v>0</v>
      </c>
      <c r="H1186" t="s">
        <v>187</v>
      </c>
      <c r="I1186" t="s">
        <v>197</v>
      </c>
      <c r="J1186" s="68">
        <f>precio_reno_porta!J211</f>
        <v>0</v>
      </c>
    </row>
    <row r="1187" spans="1:10" x14ac:dyDescent="0.3">
      <c r="A1187" t="str">
        <f t="shared" si="18"/>
        <v>0Max Negocios + Ilimitado 69.90CONTADO</v>
      </c>
      <c r="B1187">
        <f>precio_reno_porta!A212</f>
        <v>0</v>
      </c>
      <c r="C1187">
        <f>precio_reno_porta!B212</f>
        <v>0</v>
      </c>
      <c r="D1187">
        <f>precio_reno_porta!C212</f>
        <v>0</v>
      </c>
      <c r="E1187">
        <f>precio_reno_porta!D212</f>
        <v>0</v>
      </c>
      <c r="F1187" s="68">
        <f>precio_reno_porta!E212</f>
        <v>0</v>
      </c>
      <c r="G1187">
        <f>precio_reno_porta!F212</f>
        <v>0</v>
      </c>
      <c r="H1187" t="s">
        <v>187</v>
      </c>
      <c r="I1187" t="s">
        <v>197</v>
      </c>
      <c r="J1187" s="68">
        <f>precio_reno_porta!J212</f>
        <v>0</v>
      </c>
    </row>
    <row r="1188" spans="1:10" x14ac:dyDescent="0.3">
      <c r="A1188" t="str">
        <f t="shared" si="18"/>
        <v>APPLE IPHONE 15 128GBMax Negocios + Ilimitado 79.90CONTADO</v>
      </c>
      <c r="B1188" t="str">
        <f>precio_reno_porta!A3</f>
        <v>Corriente</v>
      </c>
      <c r="C1188" t="str">
        <f>precio_reno_porta!B3</f>
        <v>5G</v>
      </c>
      <c r="D1188" t="str">
        <f>precio_reno_porta!C3</f>
        <v>APPLE</v>
      </c>
      <c r="E1188" t="str">
        <f>precio_reno_porta!D3</f>
        <v>APPLE IPHONE 15 128GB</v>
      </c>
      <c r="F1188" s="68">
        <f>precio_reno_porta!E3</f>
        <v>3769</v>
      </c>
      <c r="G1188" t="str">
        <f>precio_reno_porta!F3</f>
        <v>iOS</v>
      </c>
      <c r="H1188" t="s">
        <v>187</v>
      </c>
      <c r="I1188" t="s">
        <v>41</v>
      </c>
      <c r="J1188" s="68">
        <f>precio_reno_porta!K3</f>
        <v>2829</v>
      </c>
    </row>
    <row r="1189" spans="1:10" x14ac:dyDescent="0.3">
      <c r="A1189" t="str">
        <f t="shared" si="18"/>
        <v>APPLE IPHONE 15 256GBMax Negocios + Ilimitado 79.90CONTADO</v>
      </c>
      <c r="B1189" t="str">
        <f>precio_reno_porta!A4</f>
        <v>Corriente</v>
      </c>
      <c r="C1189" t="str">
        <f>precio_reno_porta!B4</f>
        <v>5G</v>
      </c>
      <c r="D1189" t="str">
        <f>precio_reno_porta!C4</f>
        <v>APPLE</v>
      </c>
      <c r="E1189" t="str">
        <f>precio_reno_porta!D4</f>
        <v>APPLE IPHONE 15 256GB</v>
      </c>
      <c r="F1189" s="68">
        <f>precio_reno_porta!E4</f>
        <v>5029</v>
      </c>
      <c r="G1189" t="str">
        <f>precio_reno_porta!F4</f>
        <v>iOS</v>
      </c>
      <c r="H1189" t="s">
        <v>187</v>
      </c>
      <c r="I1189" t="s">
        <v>41</v>
      </c>
      <c r="J1189" s="68">
        <f>precio_reno_porta!K4</f>
        <v>3679</v>
      </c>
    </row>
    <row r="1190" spans="1:10" x14ac:dyDescent="0.3">
      <c r="A1190" t="str">
        <f t="shared" si="18"/>
        <v>APPLE IPHONE 16 128GBMax Negocios + Ilimitado 79.90CONTADO</v>
      </c>
      <c r="B1190" t="str">
        <f>precio_reno_porta!A5</f>
        <v>Corriente</v>
      </c>
      <c r="C1190" t="str">
        <f>precio_reno_porta!B5</f>
        <v>5G</v>
      </c>
      <c r="D1190" t="str">
        <f>precio_reno_porta!C5</f>
        <v>APPLE</v>
      </c>
      <c r="E1190" t="str">
        <f>precio_reno_porta!D5</f>
        <v>APPLE IPHONE 16 128GB</v>
      </c>
      <c r="F1190" s="68">
        <f>precio_reno_porta!E5</f>
        <v>4399</v>
      </c>
      <c r="G1190" t="str">
        <f>precio_reno_porta!F5</f>
        <v>iOS</v>
      </c>
      <c r="H1190" t="s">
        <v>187</v>
      </c>
      <c r="I1190" t="s">
        <v>41</v>
      </c>
      <c r="J1190" s="68">
        <f>precio_reno_porta!K5</f>
        <v>3249</v>
      </c>
    </row>
    <row r="1191" spans="1:10" x14ac:dyDescent="0.3">
      <c r="A1191" t="str">
        <f t="shared" si="18"/>
        <v>APPLE IPHONE 16 PRO 1TBMax Negocios + Ilimitado 79.90CONTADO</v>
      </c>
      <c r="B1191" t="str">
        <f>precio_reno_porta!A6</f>
        <v>Corriente</v>
      </c>
      <c r="C1191" t="str">
        <f>precio_reno_porta!B6</f>
        <v>5G</v>
      </c>
      <c r="D1191" t="str">
        <f>precio_reno_porta!C6</f>
        <v>APPLE</v>
      </c>
      <c r="E1191" t="str">
        <f>precio_reno_porta!D6</f>
        <v>APPLE IPHONE 16 PRO 1TB</v>
      </c>
      <c r="F1191" s="68">
        <f>precio_reno_porta!E6</f>
        <v>9419</v>
      </c>
      <c r="G1191" t="str">
        <f>precio_reno_porta!F6</f>
        <v>iOS</v>
      </c>
      <c r="H1191" t="s">
        <v>187</v>
      </c>
      <c r="I1191" t="s">
        <v>41</v>
      </c>
      <c r="J1191" s="68">
        <f>precio_reno_porta!K6</f>
        <v>6649</v>
      </c>
    </row>
    <row r="1192" spans="1:10" x14ac:dyDescent="0.3">
      <c r="A1192" t="str">
        <f t="shared" si="18"/>
        <v>APPLE IPHONE 16 PRO 512GBMax Negocios + Ilimitado 79.90CONTADO</v>
      </c>
      <c r="B1192" t="str">
        <f>precio_reno_porta!A7</f>
        <v>Corriente</v>
      </c>
      <c r="C1192" t="str">
        <f>precio_reno_porta!B7</f>
        <v>5G</v>
      </c>
      <c r="D1192" t="str">
        <f>precio_reno_porta!C7</f>
        <v>APPLE</v>
      </c>
      <c r="E1192" t="str">
        <f>precio_reno_porta!D7</f>
        <v>APPLE IPHONE 16 PRO 512GB</v>
      </c>
      <c r="F1192" s="68">
        <f>precio_reno_porta!E7</f>
        <v>8169</v>
      </c>
      <c r="G1192" t="str">
        <f>precio_reno_porta!F7</f>
        <v>iOS</v>
      </c>
      <c r="H1192" t="s">
        <v>187</v>
      </c>
      <c r="I1192" t="s">
        <v>41</v>
      </c>
      <c r="J1192" s="68">
        <f>precio_reno_porta!K7</f>
        <v>5799</v>
      </c>
    </row>
    <row r="1193" spans="1:10" x14ac:dyDescent="0.3">
      <c r="A1193" t="str">
        <f t="shared" si="18"/>
        <v>APPLE IPHONE 16 PRO MAX 1TBMax Negocios + Ilimitado 79.90CONTADO</v>
      </c>
      <c r="B1193" t="str">
        <f>precio_reno_porta!A8</f>
        <v>Corriente</v>
      </c>
      <c r="C1193" t="str">
        <f>precio_reno_porta!B8</f>
        <v>5G</v>
      </c>
      <c r="D1193" t="str">
        <f>precio_reno_porta!C8</f>
        <v>APPLE</v>
      </c>
      <c r="E1193" t="str">
        <f>precio_reno_porta!D8</f>
        <v>APPLE IPHONE 16 PRO MAX 1TB</v>
      </c>
      <c r="F1193" s="68">
        <f>precio_reno_porta!E8</f>
        <v>10049</v>
      </c>
      <c r="G1193" t="str">
        <f>precio_reno_porta!F8</f>
        <v>iOS</v>
      </c>
      <c r="H1193" t="s">
        <v>187</v>
      </c>
      <c r="I1193" t="s">
        <v>41</v>
      </c>
      <c r="J1193" s="68">
        <f>precio_reno_porta!K8</f>
        <v>7069</v>
      </c>
    </row>
    <row r="1194" spans="1:10" x14ac:dyDescent="0.3">
      <c r="A1194" t="str">
        <f t="shared" si="18"/>
        <v>APPLE IPHONE 16 PRO MAX 512GBMax Negocios + Ilimitado 79.90CONTADO</v>
      </c>
      <c r="B1194" t="str">
        <f>precio_reno_porta!A9</f>
        <v>Corriente</v>
      </c>
      <c r="C1194" t="str">
        <f>precio_reno_porta!B9</f>
        <v>5G</v>
      </c>
      <c r="D1194" t="str">
        <f>precio_reno_porta!C9</f>
        <v>APPLE</v>
      </c>
      <c r="E1194" t="str">
        <f>precio_reno_porta!D9</f>
        <v>APPLE IPHONE 16 PRO MAX 512GB</v>
      </c>
      <c r="F1194" s="68">
        <f>precio_reno_porta!E9</f>
        <v>8799</v>
      </c>
      <c r="G1194" t="str">
        <f>precio_reno_porta!F9</f>
        <v>iOS</v>
      </c>
      <c r="H1194" t="s">
        <v>187</v>
      </c>
      <c r="I1194" t="s">
        <v>41</v>
      </c>
      <c r="J1194" s="68">
        <f>precio_reno_porta!K9</f>
        <v>6219</v>
      </c>
    </row>
    <row r="1195" spans="1:10" x14ac:dyDescent="0.3">
      <c r="A1195" t="str">
        <f t="shared" si="18"/>
        <v>APPLE IPHONE 16e 128GBMax Negocios + Ilimitado 79.90CONTADO</v>
      </c>
      <c r="B1195" t="str">
        <f>precio_reno_porta!A10</f>
        <v>Corriente</v>
      </c>
      <c r="C1195" t="str">
        <f>precio_reno_porta!B10</f>
        <v>5G</v>
      </c>
      <c r="D1195" t="str">
        <f>precio_reno_porta!C10</f>
        <v>APPLE</v>
      </c>
      <c r="E1195" t="str">
        <f>precio_reno_porta!D10</f>
        <v>APPLE IPHONE 16e 128GB</v>
      </c>
      <c r="F1195" s="68">
        <f>precio_reno_porta!E10</f>
        <v>3119</v>
      </c>
      <c r="G1195" t="str">
        <f>precio_reno_porta!F10</f>
        <v>iOS</v>
      </c>
      <c r="H1195" t="s">
        <v>187</v>
      </c>
      <c r="I1195" t="s">
        <v>41</v>
      </c>
      <c r="J1195" s="68">
        <f>precio_reno_porta!K10</f>
        <v>2399</v>
      </c>
    </row>
    <row r="1196" spans="1:10" x14ac:dyDescent="0.3">
      <c r="A1196" t="str">
        <f t="shared" si="18"/>
        <v>APPLE IPHONE 17 256GBMax Negocios + Ilimitado 79.90CONTADO</v>
      </c>
      <c r="B1196" t="str">
        <f>precio_reno_porta!A11</f>
        <v>Corriente</v>
      </c>
      <c r="C1196" t="str">
        <f>precio_reno_porta!B11</f>
        <v>5G</v>
      </c>
      <c r="D1196" t="str">
        <f>precio_reno_porta!C11</f>
        <v>APPLE</v>
      </c>
      <c r="E1196" t="str">
        <f>precio_reno_porta!D11</f>
        <v>APPLE IPHONE 17 256GB</v>
      </c>
      <c r="F1196" s="68">
        <f>precio_reno_porta!E11</f>
        <v>5029</v>
      </c>
      <c r="G1196" t="str">
        <f>precio_reno_porta!F11</f>
        <v>iOS</v>
      </c>
      <c r="H1196" t="s">
        <v>187</v>
      </c>
      <c r="I1196" t="s">
        <v>41</v>
      </c>
      <c r="J1196" s="68">
        <f>precio_reno_porta!K11</f>
        <v>3679</v>
      </c>
    </row>
    <row r="1197" spans="1:10" x14ac:dyDescent="0.3">
      <c r="A1197" t="str">
        <f t="shared" si="18"/>
        <v>APPLE IPHONE 17 512GBMax Negocios + Ilimitado 79.90CONTADO</v>
      </c>
      <c r="B1197" t="str">
        <f>precio_reno_porta!A12</f>
        <v>Corriente</v>
      </c>
      <c r="C1197" t="str">
        <f>precio_reno_porta!B12</f>
        <v>5G</v>
      </c>
      <c r="D1197" t="str">
        <f>precio_reno_porta!C12</f>
        <v>APPLE</v>
      </c>
      <c r="E1197" t="str">
        <f>precio_reno_porta!D12</f>
        <v>APPLE IPHONE 17 512GB</v>
      </c>
      <c r="F1197" s="68">
        <f>precio_reno_porta!E12</f>
        <v>6279</v>
      </c>
      <c r="G1197" t="str">
        <f>precio_reno_porta!F12</f>
        <v>iOS</v>
      </c>
      <c r="H1197" t="s">
        <v>187</v>
      </c>
      <c r="I1197" t="s">
        <v>41</v>
      </c>
      <c r="J1197" s="68">
        <f>precio_reno_porta!K12</f>
        <v>4529</v>
      </c>
    </row>
    <row r="1198" spans="1:10" x14ac:dyDescent="0.3">
      <c r="A1198" t="str">
        <f t="shared" si="18"/>
        <v>APPLE IPHONE 17 PRO 1TBMax Negocios + Ilimitado 79.90CONTADO</v>
      </c>
      <c r="B1198" t="str">
        <f>precio_reno_porta!A13</f>
        <v>Corriente</v>
      </c>
      <c r="C1198" t="str">
        <f>precio_reno_porta!B13</f>
        <v>5G</v>
      </c>
      <c r="D1198" t="str">
        <f>precio_reno_porta!C13</f>
        <v>APPLE</v>
      </c>
      <c r="E1198" t="str">
        <f>precio_reno_porta!D13</f>
        <v>APPLE IPHONE 17 PRO 1TB</v>
      </c>
      <c r="F1198" s="68">
        <f>precio_reno_porta!E13</f>
        <v>9419</v>
      </c>
      <c r="G1198" t="str">
        <f>precio_reno_porta!F13</f>
        <v>iOS</v>
      </c>
      <c r="H1198" t="s">
        <v>187</v>
      </c>
      <c r="I1198" t="s">
        <v>41</v>
      </c>
      <c r="J1198" s="68">
        <f>precio_reno_porta!K13</f>
        <v>6649</v>
      </c>
    </row>
    <row r="1199" spans="1:10" x14ac:dyDescent="0.3">
      <c r="A1199" t="str">
        <f t="shared" si="18"/>
        <v>APPLE IPHONE 17 PRO 256GBMax Negocios + Ilimitado 79.90CONTADO</v>
      </c>
      <c r="B1199" t="str">
        <f>precio_reno_porta!A14</f>
        <v>Corriente</v>
      </c>
      <c r="C1199" t="str">
        <f>precio_reno_porta!B14</f>
        <v>5G</v>
      </c>
      <c r="D1199" t="str">
        <f>precio_reno_porta!C14</f>
        <v>APPLE</v>
      </c>
      <c r="E1199" t="str">
        <f>precio_reno_porta!D14</f>
        <v>APPLE IPHONE 17 PRO 256GB</v>
      </c>
      <c r="F1199" s="68">
        <f>precio_reno_porta!E14</f>
        <v>6909</v>
      </c>
      <c r="G1199" t="str">
        <f>precio_reno_porta!F14</f>
        <v>iOS</v>
      </c>
      <c r="H1199" t="s">
        <v>187</v>
      </c>
      <c r="I1199" t="s">
        <v>41</v>
      </c>
      <c r="J1199" s="68">
        <f>precio_reno_porta!K14</f>
        <v>4949</v>
      </c>
    </row>
    <row r="1200" spans="1:10" x14ac:dyDescent="0.3">
      <c r="A1200" t="str">
        <f t="shared" si="18"/>
        <v>APPLE IPHONE 17 PRO 512GBMax Negocios + Ilimitado 79.90CONTADO</v>
      </c>
      <c r="B1200" t="str">
        <f>precio_reno_porta!A15</f>
        <v>Corriente</v>
      </c>
      <c r="C1200" t="str">
        <f>precio_reno_porta!B15</f>
        <v>5G</v>
      </c>
      <c r="D1200" t="str">
        <f>precio_reno_porta!C15</f>
        <v>APPLE</v>
      </c>
      <c r="E1200" t="str">
        <f>precio_reno_porta!D15</f>
        <v>APPLE IPHONE 17 PRO 512GB</v>
      </c>
      <c r="F1200" s="68">
        <f>precio_reno_porta!E15</f>
        <v>8169</v>
      </c>
      <c r="G1200" t="str">
        <f>precio_reno_porta!F15</f>
        <v>iOS</v>
      </c>
      <c r="H1200" t="s">
        <v>187</v>
      </c>
      <c r="I1200" t="s">
        <v>41</v>
      </c>
      <c r="J1200" s="68">
        <f>precio_reno_porta!K15</f>
        <v>5799</v>
      </c>
    </row>
    <row r="1201" spans="1:10" x14ac:dyDescent="0.3">
      <c r="A1201" t="str">
        <f t="shared" si="18"/>
        <v>APPLE IPHONE 17 PRO MAX 1TBMax Negocios + Ilimitado 79.90CONTADO</v>
      </c>
      <c r="B1201" t="str">
        <f>precio_reno_porta!A16</f>
        <v>Corriente</v>
      </c>
      <c r="C1201" t="str">
        <f>precio_reno_porta!B16</f>
        <v>5G</v>
      </c>
      <c r="D1201" t="str">
        <f>precio_reno_porta!C16</f>
        <v>APPLE</v>
      </c>
      <c r="E1201" t="str">
        <f>precio_reno_porta!D16</f>
        <v>APPLE IPHONE 17 PRO MAX 1TB</v>
      </c>
      <c r="F1201" s="68">
        <f>precio_reno_porta!E16</f>
        <v>10049</v>
      </c>
      <c r="G1201" t="str">
        <f>precio_reno_porta!F16</f>
        <v>iOS</v>
      </c>
      <c r="H1201" t="s">
        <v>187</v>
      </c>
      <c r="I1201" t="s">
        <v>41</v>
      </c>
      <c r="J1201" s="68">
        <f>precio_reno_porta!K16</f>
        <v>7069</v>
      </c>
    </row>
    <row r="1202" spans="1:10" x14ac:dyDescent="0.3">
      <c r="A1202" t="str">
        <f t="shared" si="18"/>
        <v>APPLE IPHONE 17 PRO MAX 256GBMax Negocios + Ilimitado 79.90CONTADO</v>
      </c>
      <c r="B1202" t="str">
        <f>precio_reno_porta!A17</f>
        <v>Corriente</v>
      </c>
      <c r="C1202" t="str">
        <f>precio_reno_porta!B17</f>
        <v>5G</v>
      </c>
      <c r="D1202" t="str">
        <f>precio_reno_porta!C17</f>
        <v>APPLE</v>
      </c>
      <c r="E1202" t="str">
        <f>precio_reno_porta!D17</f>
        <v>APPLE IPHONE 17 PRO MAX 256GB</v>
      </c>
      <c r="F1202" s="68">
        <f>precio_reno_porta!E17</f>
        <v>7539</v>
      </c>
      <c r="G1202" t="str">
        <f>precio_reno_porta!F17</f>
        <v>iOS</v>
      </c>
      <c r="H1202" t="s">
        <v>187</v>
      </c>
      <c r="I1202" t="s">
        <v>41</v>
      </c>
      <c r="J1202" s="68">
        <f>precio_reno_porta!K17</f>
        <v>5379</v>
      </c>
    </row>
    <row r="1203" spans="1:10" x14ac:dyDescent="0.3">
      <c r="A1203" t="str">
        <f t="shared" si="18"/>
        <v>APPLE IPHONE 17 PRO MAX 2TBMax Negocios + Ilimitado 79.90CONTADO</v>
      </c>
      <c r="B1203" t="str">
        <f>precio_reno_porta!A18</f>
        <v>Corriente</v>
      </c>
      <c r="C1203" t="str">
        <f>precio_reno_porta!B18</f>
        <v>5G</v>
      </c>
      <c r="D1203" t="str">
        <f>precio_reno_porta!C18</f>
        <v>APPLE</v>
      </c>
      <c r="E1203" t="str">
        <f>precio_reno_porta!D18</f>
        <v>APPLE IPHONE 17 PRO MAX 2TB</v>
      </c>
      <c r="F1203" s="68">
        <f>precio_reno_porta!E18</f>
        <v>12569</v>
      </c>
      <c r="G1203" t="str">
        <f>precio_reno_porta!F18</f>
        <v>iOS</v>
      </c>
      <c r="H1203" t="s">
        <v>187</v>
      </c>
      <c r="I1203" t="s">
        <v>41</v>
      </c>
      <c r="J1203" s="68">
        <f>precio_reno_porta!K18</f>
        <v>8769</v>
      </c>
    </row>
    <row r="1204" spans="1:10" x14ac:dyDescent="0.3">
      <c r="A1204" t="str">
        <f t="shared" si="18"/>
        <v>APPLE IPHONE 17 PRO MAX 512GBMax Negocios + Ilimitado 79.90CONTADO</v>
      </c>
      <c r="B1204" t="str">
        <f>precio_reno_porta!A19</f>
        <v>Corriente</v>
      </c>
      <c r="C1204" t="str">
        <f>precio_reno_porta!B19</f>
        <v>5G</v>
      </c>
      <c r="D1204" t="str">
        <f>precio_reno_porta!C19</f>
        <v>APPLE</v>
      </c>
      <c r="E1204" t="str">
        <f>precio_reno_porta!D19</f>
        <v>APPLE IPHONE 17 PRO MAX 512GB</v>
      </c>
      <c r="F1204" s="68">
        <f>precio_reno_porta!E19</f>
        <v>8799</v>
      </c>
      <c r="G1204" t="str">
        <f>precio_reno_porta!F19</f>
        <v>iOS</v>
      </c>
      <c r="H1204" t="s">
        <v>187</v>
      </c>
      <c r="I1204" t="s">
        <v>41</v>
      </c>
      <c r="J1204" s="68">
        <f>precio_reno_porta!K19</f>
        <v>6219</v>
      </c>
    </row>
    <row r="1205" spans="1:10" x14ac:dyDescent="0.3">
      <c r="A1205" t="str">
        <f t="shared" si="18"/>
        <v>APPLE IPHONE 17E 256GBMax Negocios + Ilimitado 79.90CONTADO</v>
      </c>
      <c r="B1205" t="str">
        <f>precio_reno_porta!A20</f>
        <v>Corriente</v>
      </c>
      <c r="C1205" t="str">
        <f>precio_reno_porta!B20</f>
        <v>5G</v>
      </c>
      <c r="D1205" t="str">
        <f>precio_reno_porta!C20</f>
        <v>APPLE</v>
      </c>
      <c r="E1205" t="str">
        <f>precio_reno_porta!D20</f>
        <v>APPLE IPHONE 17E 256GB</v>
      </c>
      <c r="F1205" s="68">
        <f>precio_reno_porta!E20</f>
        <v>3769</v>
      </c>
      <c r="G1205" t="str">
        <f>precio_reno_porta!F20</f>
        <v>iOS</v>
      </c>
      <c r="H1205" t="s">
        <v>187</v>
      </c>
      <c r="I1205" t="s">
        <v>41</v>
      </c>
      <c r="J1205" s="68">
        <f>precio_reno_porta!K20</f>
        <v>2829</v>
      </c>
    </row>
    <row r="1206" spans="1:10" x14ac:dyDescent="0.3">
      <c r="A1206" t="str">
        <f t="shared" si="18"/>
        <v>HONOR 400 512GB 5GMax Negocios + Ilimitado 79.90CONTADO</v>
      </c>
      <c r="B1206" t="str">
        <f>precio_reno_porta!A21</f>
        <v>Corriente</v>
      </c>
      <c r="C1206" t="str">
        <f>precio_reno_porta!B21</f>
        <v>5G</v>
      </c>
      <c r="D1206" t="str">
        <f>precio_reno_porta!C21</f>
        <v>HONOR</v>
      </c>
      <c r="E1206" t="str">
        <f>precio_reno_porta!D21</f>
        <v>HONOR 400 512GB 5G</v>
      </c>
      <c r="F1206" s="68">
        <f>precio_reno_porta!E21</f>
        <v>2099</v>
      </c>
      <c r="G1206" t="str">
        <f>precio_reno_porta!F21</f>
        <v>Android</v>
      </c>
      <c r="H1206" t="s">
        <v>187</v>
      </c>
      <c r="I1206" t="s">
        <v>41</v>
      </c>
      <c r="J1206" s="68">
        <f>precio_reno_porta!K21</f>
        <v>1869</v>
      </c>
    </row>
    <row r="1207" spans="1:10" x14ac:dyDescent="0.3">
      <c r="A1207" t="str">
        <f t="shared" si="18"/>
        <v>HONOR 400 LITE 256GB 5GMax Negocios + Ilimitado 79.90CONTADO</v>
      </c>
      <c r="B1207" t="str">
        <f>precio_reno_porta!A22</f>
        <v>Corriente</v>
      </c>
      <c r="C1207" t="str">
        <f>precio_reno_porta!B22</f>
        <v>5G</v>
      </c>
      <c r="D1207" t="str">
        <f>precio_reno_porta!C22</f>
        <v>HONOR</v>
      </c>
      <c r="E1207" t="str">
        <f>precio_reno_porta!D22</f>
        <v>HONOR 400 LITE 256GB 5G</v>
      </c>
      <c r="F1207" s="68">
        <f>precio_reno_porta!E22</f>
        <v>1519</v>
      </c>
      <c r="G1207" t="str">
        <f>precio_reno_porta!F22</f>
        <v>Android</v>
      </c>
      <c r="H1207" t="s">
        <v>187</v>
      </c>
      <c r="I1207" t="s">
        <v>41</v>
      </c>
      <c r="J1207" s="68">
        <f>precio_reno_porta!K22</f>
        <v>1349</v>
      </c>
    </row>
    <row r="1208" spans="1:10" x14ac:dyDescent="0.3">
      <c r="A1208" t="str">
        <f t="shared" si="18"/>
        <v>HONOR 400 PRO 512GB 5GMax Negocios + Ilimitado 79.90CONTADO</v>
      </c>
      <c r="B1208" t="str">
        <f>precio_reno_porta!A23</f>
        <v>Corriente</v>
      </c>
      <c r="C1208" t="str">
        <f>precio_reno_porta!B23</f>
        <v>5G</v>
      </c>
      <c r="D1208" t="str">
        <f>precio_reno_porta!C23</f>
        <v>HONOR</v>
      </c>
      <c r="E1208" t="str">
        <f>precio_reno_porta!D23</f>
        <v>HONOR 400 PRO 512GB 5G</v>
      </c>
      <c r="F1208" s="68">
        <f>precio_reno_porta!E23</f>
        <v>3349</v>
      </c>
      <c r="G1208" t="str">
        <f>precio_reno_porta!F23</f>
        <v>Android</v>
      </c>
      <c r="H1208" t="s">
        <v>187</v>
      </c>
      <c r="I1208" t="s">
        <v>41</v>
      </c>
      <c r="J1208" s="68">
        <f>precio_reno_porta!K23</f>
        <v>2989</v>
      </c>
    </row>
    <row r="1209" spans="1:10" x14ac:dyDescent="0.3">
      <c r="A1209" t="str">
        <f t="shared" si="18"/>
        <v>HONOR 600 512GB 5GMax Negocios + Ilimitado 79.90CONTADO</v>
      </c>
      <c r="B1209" t="str">
        <f>precio_reno_porta!A24</f>
        <v>Corriente</v>
      </c>
      <c r="C1209" t="str">
        <f>precio_reno_porta!B24</f>
        <v>5G</v>
      </c>
      <c r="D1209" t="str">
        <f>precio_reno_porta!C24</f>
        <v>HONOR</v>
      </c>
      <c r="E1209" t="str">
        <f>precio_reno_porta!D24</f>
        <v>HONOR 600 512GB 5G</v>
      </c>
      <c r="F1209">
        <f>precio_reno_porta!E24</f>
        <v>2959</v>
      </c>
      <c r="G1209" t="str">
        <f>precio_reno_porta!F24</f>
        <v>Android</v>
      </c>
      <c r="H1209" t="s">
        <v>187</v>
      </c>
      <c r="I1209" t="s">
        <v>41</v>
      </c>
      <c r="J1209" s="68">
        <f>precio_reno_porta!K24</f>
        <v>2639</v>
      </c>
    </row>
    <row r="1210" spans="1:10" x14ac:dyDescent="0.3">
      <c r="A1210" t="str">
        <f t="shared" si="18"/>
        <v>HONOR 600 PRO 512GB 5GMax Negocios + Ilimitado 79.90CONTADO</v>
      </c>
      <c r="B1210" t="str">
        <f>precio_reno_porta!A25</f>
        <v>Corriente</v>
      </c>
      <c r="C1210" t="str">
        <f>precio_reno_porta!B25</f>
        <v>5G</v>
      </c>
      <c r="D1210" t="str">
        <f>precio_reno_porta!C25</f>
        <v>HONOR</v>
      </c>
      <c r="E1210" t="str">
        <f>precio_reno_porta!D25</f>
        <v>HONOR 600 PRO 512GB 5G</v>
      </c>
      <c r="F1210">
        <f>precio_reno_porta!E25</f>
        <v>3909</v>
      </c>
      <c r="G1210" t="str">
        <f>precio_reno_porta!F25</f>
        <v>Android</v>
      </c>
      <c r="H1210" t="s">
        <v>187</v>
      </c>
      <c r="I1210" t="s">
        <v>41</v>
      </c>
      <c r="J1210" s="68">
        <f>precio_reno_porta!K25</f>
        <v>3489</v>
      </c>
    </row>
    <row r="1211" spans="1:10" x14ac:dyDescent="0.3">
      <c r="A1211" t="str">
        <f t="shared" si="18"/>
        <v>HONOR 600 SMART 256GB 5GMax Negocios + Ilimitado 79.90CONTADO</v>
      </c>
      <c r="B1211" t="str">
        <f>precio_reno_porta!A26</f>
        <v>Corriente</v>
      </c>
      <c r="C1211" t="str">
        <f>precio_reno_porta!B26</f>
        <v>5G</v>
      </c>
      <c r="D1211" t="str">
        <f>precio_reno_porta!C26</f>
        <v>HONOR</v>
      </c>
      <c r="E1211" t="str">
        <f>precio_reno_porta!D26</f>
        <v>HONOR 600 SMART 256GB 5G</v>
      </c>
      <c r="F1211" s="68">
        <f>precio_reno_porta!E26</f>
        <v>1659</v>
      </c>
      <c r="G1211" t="str">
        <f>precio_reno_porta!F26</f>
        <v>Android</v>
      </c>
      <c r="H1211" t="s">
        <v>187</v>
      </c>
      <c r="I1211" t="s">
        <v>41</v>
      </c>
      <c r="J1211" s="68">
        <f>precio_reno_porta!K26</f>
        <v>1479</v>
      </c>
    </row>
    <row r="1212" spans="1:10" x14ac:dyDescent="0.3">
      <c r="A1212" t="str">
        <f t="shared" si="18"/>
        <v>HONOR 600E 512GB 5GMax Negocios + Ilimitado 79.90CONTADO</v>
      </c>
      <c r="B1212" t="str">
        <f>precio_reno_porta!A27</f>
        <v>Corriente</v>
      </c>
      <c r="C1212" t="str">
        <f>precio_reno_porta!B27</f>
        <v>5G</v>
      </c>
      <c r="D1212" t="str">
        <f>precio_reno_porta!C27</f>
        <v>HONOR</v>
      </c>
      <c r="E1212" t="str">
        <f>precio_reno_porta!D27</f>
        <v>HONOR 600E 512GB 5G</v>
      </c>
      <c r="F1212" s="68">
        <f>precio_reno_porta!E27</f>
        <v>2149</v>
      </c>
      <c r="G1212" t="str">
        <f>precio_reno_porta!F27</f>
        <v>Android</v>
      </c>
      <c r="H1212" t="s">
        <v>187</v>
      </c>
      <c r="I1212" t="s">
        <v>41</v>
      </c>
      <c r="J1212" s="68">
        <f>precio_reno_porta!K27</f>
        <v>1909</v>
      </c>
    </row>
    <row r="1213" spans="1:10" x14ac:dyDescent="0.3">
      <c r="A1213" t="str">
        <f t="shared" si="18"/>
        <v>HONOR 70 256GBMax Negocios + Ilimitado 79.90CONTADO</v>
      </c>
      <c r="B1213" t="str">
        <f>precio_reno_porta!A28</f>
        <v>Corriente</v>
      </c>
      <c r="C1213" t="str">
        <f>precio_reno_porta!B28</f>
        <v>5G</v>
      </c>
      <c r="D1213" t="str">
        <f>precio_reno_porta!C28</f>
        <v>HONOR</v>
      </c>
      <c r="E1213" t="str">
        <f>precio_reno_porta!D28</f>
        <v>HONOR 70 256GB</v>
      </c>
      <c r="F1213" s="68">
        <f>precio_reno_porta!E28</f>
        <v>2859</v>
      </c>
      <c r="G1213" t="str">
        <f>precio_reno_porta!F28</f>
        <v>Android</v>
      </c>
      <c r="H1213" t="s">
        <v>187</v>
      </c>
      <c r="I1213" t="s">
        <v>41</v>
      </c>
      <c r="J1213" s="68">
        <f>precio_reno_porta!K28</f>
        <v>2549</v>
      </c>
    </row>
    <row r="1214" spans="1:10" x14ac:dyDescent="0.3">
      <c r="A1214" t="str">
        <f t="shared" si="18"/>
        <v>HONOR MAGIC 7 LITE 512GB 5GMax Negocios + Ilimitado 79.90CONTADO</v>
      </c>
      <c r="B1214" t="str">
        <f>precio_reno_porta!A29</f>
        <v>Corriente</v>
      </c>
      <c r="C1214" t="str">
        <f>precio_reno_porta!B29</f>
        <v>5G</v>
      </c>
      <c r="D1214" t="str">
        <f>precio_reno_porta!C29</f>
        <v>HONOR</v>
      </c>
      <c r="E1214" t="str">
        <f>precio_reno_porta!D29</f>
        <v>HONOR MAGIC 7 LITE 512GB 5G</v>
      </c>
      <c r="F1214" s="68">
        <f>precio_reno_porta!E29</f>
        <v>1849</v>
      </c>
      <c r="G1214" t="str">
        <f>precio_reno_porta!F29</f>
        <v>Android</v>
      </c>
      <c r="H1214" t="s">
        <v>187</v>
      </c>
      <c r="I1214" t="s">
        <v>41</v>
      </c>
      <c r="J1214" s="68">
        <f>precio_reno_porta!K29</f>
        <v>1649</v>
      </c>
    </row>
    <row r="1215" spans="1:10" x14ac:dyDescent="0.3">
      <c r="A1215" t="str">
        <f t="shared" si="18"/>
        <v>HONOR MAGIC 8 LITE 512GB 5GMax Negocios + Ilimitado 79.90CONTADO</v>
      </c>
      <c r="B1215" t="str">
        <f>precio_reno_porta!A30</f>
        <v>Corriente</v>
      </c>
      <c r="C1215" t="str">
        <f>precio_reno_porta!B30</f>
        <v>5G</v>
      </c>
      <c r="D1215" t="str">
        <f>precio_reno_porta!C30</f>
        <v>HONOR</v>
      </c>
      <c r="E1215" t="str">
        <f>precio_reno_porta!D30</f>
        <v>HONOR MAGIC 8 LITE 512GB 5G</v>
      </c>
      <c r="F1215" s="68">
        <f>precio_reno_porta!E30</f>
        <v>1779</v>
      </c>
      <c r="G1215" t="str">
        <f>precio_reno_porta!F30</f>
        <v>Android</v>
      </c>
      <c r="H1215" t="s">
        <v>187</v>
      </c>
      <c r="I1215" t="s">
        <v>41</v>
      </c>
      <c r="J1215" s="68">
        <f>precio_reno_porta!K30</f>
        <v>1579</v>
      </c>
    </row>
    <row r="1216" spans="1:10" x14ac:dyDescent="0.3">
      <c r="A1216" t="str">
        <f t="shared" si="18"/>
        <v>HONOR MAGIC 8 PRO 512GB 5GMax Negocios + Ilimitado 79.90CONTADO</v>
      </c>
      <c r="B1216" t="str">
        <f>precio_reno_porta!A31</f>
        <v>Corriente</v>
      </c>
      <c r="C1216" t="str">
        <f>precio_reno_porta!B31</f>
        <v>5G</v>
      </c>
      <c r="D1216" t="str">
        <f>precio_reno_porta!C31</f>
        <v>HONOR</v>
      </c>
      <c r="E1216" t="str">
        <f>precio_reno_porta!D31</f>
        <v>HONOR MAGIC 8 PRO 512GB 5G</v>
      </c>
      <c r="F1216" s="68">
        <f>precio_reno_porta!E31</f>
        <v>5789</v>
      </c>
      <c r="G1216" t="str">
        <f>precio_reno_porta!F31</f>
        <v>Android</v>
      </c>
      <c r="H1216" t="s">
        <v>187</v>
      </c>
      <c r="I1216" t="s">
        <v>41</v>
      </c>
      <c r="J1216" s="68">
        <f>precio_reno_porta!K31</f>
        <v>5159</v>
      </c>
    </row>
    <row r="1217" spans="1:10" x14ac:dyDescent="0.3">
      <c r="A1217" t="str">
        <f t="shared" si="18"/>
        <v>HONOR X5C 128GBMax Negocios + Ilimitado 79.90CONTADO</v>
      </c>
      <c r="B1217" t="str">
        <f>precio_reno_porta!A32</f>
        <v>Corriente</v>
      </c>
      <c r="C1217" t="str">
        <f>precio_reno_porta!B32</f>
        <v>4G</v>
      </c>
      <c r="D1217" t="str">
        <f>precio_reno_porta!C32</f>
        <v>HONOR</v>
      </c>
      <c r="E1217" t="str">
        <f>precio_reno_porta!D32</f>
        <v>HONOR X5C 128GB</v>
      </c>
      <c r="F1217" s="68">
        <f>precio_reno_porta!E32</f>
        <v>399</v>
      </c>
      <c r="G1217" t="str">
        <f>precio_reno_porta!F32</f>
        <v>Android</v>
      </c>
      <c r="H1217" t="s">
        <v>187</v>
      </c>
      <c r="I1217" t="s">
        <v>41</v>
      </c>
      <c r="J1217" s="68">
        <f>precio_reno_porta!K32</f>
        <v>349</v>
      </c>
    </row>
    <row r="1218" spans="1:10" x14ac:dyDescent="0.3">
      <c r="A1218" t="str">
        <f t="shared" si="18"/>
        <v>HONOR X5C PLUS 256GBMax Negocios + Ilimitado 79.90CONTADO</v>
      </c>
      <c r="B1218" t="str">
        <f>precio_reno_porta!A33</f>
        <v>Corriente</v>
      </c>
      <c r="C1218" t="str">
        <f>precio_reno_porta!B33</f>
        <v>4G</v>
      </c>
      <c r="D1218" t="str">
        <f>precio_reno_porta!C33</f>
        <v>HONOR</v>
      </c>
      <c r="E1218" t="str">
        <f>precio_reno_porta!D33</f>
        <v>HONOR X5C PLUS 256GB</v>
      </c>
      <c r="F1218" s="68">
        <f>precio_reno_porta!E33</f>
        <v>499</v>
      </c>
      <c r="G1218" t="str">
        <f>precio_reno_porta!F33</f>
        <v>Android</v>
      </c>
      <c r="H1218" t="s">
        <v>187</v>
      </c>
      <c r="I1218" t="s">
        <v>41</v>
      </c>
      <c r="J1218" s="68">
        <f>precio_reno_porta!K33</f>
        <v>449</v>
      </c>
    </row>
    <row r="1219" spans="1:10" x14ac:dyDescent="0.3">
      <c r="A1219" t="str">
        <f t="shared" ref="A1219:A1282" si="19">CONCATENATE(E1219,I1219,H1219)</f>
        <v>HONOR X5D 128GBMax Negocios + Ilimitado 79.90CONTADO</v>
      </c>
      <c r="B1219" t="str">
        <f>precio_reno_porta!A34</f>
        <v>Corriente</v>
      </c>
      <c r="C1219" t="str">
        <f>precio_reno_porta!B34</f>
        <v>4G</v>
      </c>
      <c r="D1219" t="str">
        <f>precio_reno_porta!C34</f>
        <v>HONOR</v>
      </c>
      <c r="E1219" t="str">
        <f>precio_reno_porta!D34</f>
        <v>HONOR X5D 128GB</v>
      </c>
      <c r="F1219" s="68">
        <f>precio_reno_porta!E34</f>
        <v>449</v>
      </c>
      <c r="G1219" t="str">
        <f>precio_reno_porta!F34</f>
        <v>Android</v>
      </c>
      <c r="H1219" t="s">
        <v>187</v>
      </c>
      <c r="I1219" t="s">
        <v>41</v>
      </c>
      <c r="J1219" s="68">
        <f>precio_reno_porta!K34</f>
        <v>399</v>
      </c>
    </row>
    <row r="1220" spans="1:10" x14ac:dyDescent="0.3">
      <c r="A1220" t="str">
        <f t="shared" si="19"/>
        <v>HONOR X5D 256GBMax Negocios + Ilimitado 79.90CONTADO</v>
      </c>
      <c r="B1220" t="str">
        <f>precio_reno_porta!A35</f>
        <v>Corriente</v>
      </c>
      <c r="C1220" t="str">
        <f>precio_reno_porta!B35</f>
        <v>4G</v>
      </c>
      <c r="D1220" t="str">
        <f>precio_reno_porta!C35</f>
        <v>HONOR</v>
      </c>
      <c r="E1220" t="str">
        <f>precio_reno_porta!D35</f>
        <v>HONOR X5D 256GB</v>
      </c>
      <c r="F1220" s="68">
        <f>precio_reno_porta!E35</f>
        <v>589</v>
      </c>
      <c r="G1220" t="str">
        <f>precio_reno_porta!F35</f>
        <v>Android</v>
      </c>
      <c r="H1220" t="s">
        <v>187</v>
      </c>
      <c r="I1220" t="s">
        <v>41</v>
      </c>
      <c r="J1220" s="68">
        <f>precio_reno_porta!K35</f>
        <v>519</v>
      </c>
    </row>
    <row r="1221" spans="1:10" x14ac:dyDescent="0.3">
      <c r="A1221" t="str">
        <f t="shared" si="19"/>
        <v>HONOR X6C 256GBMax Negocios + Ilimitado 79.90CONTADO</v>
      </c>
      <c r="B1221" t="str">
        <f>precio_reno_porta!A36</f>
        <v>Corriente</v>
      </c>
      <c r="C1221" t="str">
        <f>precio_reno_porta!B36</f>
        <v>4G</v>
      </c>
      <c r="D1221" t="str">
        <f>precio_reno_porta!C36</f>
        <v>HONOR</v>
      </c>
      <c r="E1221" t="str">
        <f>precio_reno_porta!D36</f>
        <v>HONOR X6C 256GB</v>
      </c>
      <c r="F1221" s="68">
        <f>precio_reno_porta!E36</f>
        <v>699</v>
      </c>
      <c r="G1221" t="str">
        <f>precio_reno_porta!F36</f>
        <v>Android</v>
      </c>
      <c r="H1221" t="s">
        <v>187</v>
      </c>
      <c r="I1221" t="s">
        <v>41</v>
      </c>
      <c r="J1221" s="68">
        <f>precio_reno_porta!K36</f>
        <v>619</v>
      </c>
    </row>
    <row r="1222" spans="1:10" x14ac:dyDescent="0.3">
      <c r="A1222" t="str">
        <f t="shared" si="19"/>
        <v>HONOR X6D 256GB 5GMax Negocios + Ilimitado 79.90CONTADO</v>
      </c>
      <c r="B1222" t="str">
        <f>precio_reno_porta!A37</f>
        <v>Corriente</v>
      </c>
      <c r="C1222" t="str">
        <f>precio_reno_porta!B37</f>
        <v>5G</v>
      </c>
      <c r="D1222" t="str">
        <f>precio_reno_porta!C37</f>
        <v>HONOR</v>
      </c>
      <c r="E1222" t="str">
        <f>precio_reno_porta!D37</f>
        <v>HONOR X6D 256GB 5G</v>
      </c>
      <c r="F1222" s="68">
        <f>precio_reno_porta!E37</f>
        <v>829</v>
      </c>
      <c r="G1222" t="str">
        <f>precio_reno_porta!F37</f>
        <v>Android</v>
      </c>
      <c r="H1222" t="s">
        <v>187</v>
      </c>
      <c r="I1222" t="s">
        <v>41</v>
      </c>
      <c r="J1222" s="68">
        <f>precio_reno_porta!K37</f>
        <v>739</v>
      </c>
    </row>
    <row r="1223" spans="1:10" x14ac:dyDescent="0.3">
      <c r="A1223" t="str">
        <f t="shared" si="19"/>
        <v>HONOR X7D 256GB 5GMax Negocios + Ilimitado 79.90CONTADO</v>
      </c>
      <c r="B1223" t="str">
        <f>precio_reno_porta!A38</f>
        <v>Corriente</v>
      </c>
      <c r="C1223" t="str">
        <f>precio_reno_porta!B38</f>
        <v>5G</v>
      </c>
      <c r="D1223" t="str">
        <f>precio_reno_porta!C38</f>
        <v>HONOR</v>
      </c>
      <c r="E1223" t="str">
        <f>precio_reno_porta!D38</f>
        <v>HONOR X7D 256GB 5G</v>
      </c>
      <c r="F1223" s="68">
        <f>precio_reno_porta!E38</f>
        <v>879</v>
      </c>
      <c r="G1223" t="str">
        <f>precio_reno_porta!F38</f>
        <v>Android</v>
      </c>
      <c r="H1223" t="s">
        <v>187</v>
      </c>
      <c r="I1223" t="s">
        <v>41</v>
      </c>
      <c r="J1223" s="68">
        <f>precio_reno_porta!K38</f>
        <v>789</v>
      </c>
    </row>
    <row r="1224" spans="1:10" x14ac:dyDescent="0.3">
      <c r="A1224" t="str">
        <f t="shared" si="19"/>
        <v>HONOR X7E PLUS 256GB 5GMax Negocios + Ilimitado 79.90CONTADO</v>
      </c>
      <c r="B1224" t="str">
        <f>precio_reno_porta!A39</f>
        <v>Corriente</v>
      </c>
      <c r="C1224" t="str">
        <f>precio_reno_porta!B39</f>
        <v>5G</v>
      </c>
      <c r="D1224" t="str">
        <f>precio_reno_porta!C39</f>
        <v>HONOR</v>
      </c>
      <c r="E1224" t="str">
        <f>precio_reno_porta!D39</f>
        <v>HONOR X7E PLUS 256GB 5G</v>
      </c>
      <c r="F1224" s="68">
        <f>precio_reno_porta!E39</f>
        <v>1179</v>
      </c>
      <c r="G1224" t="str">
        <f>precio_reno_porta!F39</f>
        <v>Android</v>
      </c>
      <c r="H1224" t="s">
        <v>187</v>
      </c>
      <c r="I1224" t="s">
        <v>41</v>
      </c>
      <c r="J1224" s="68">
        <f>precio_reno_porta!K39</f>
        <v>1059</v>
      </c>
    </row>
    <row r="1225" spans="1:10" x14ac:dyDescent="0.3">
      <c r="A1225" t="str">
        <f t="shared" si="19"/>
        <v>HONOR X8C 256GB 5GMax Negocios + Ilimitado 79.90CONTADO</v>
      </c>
      <c r="B1225" t="str">
        <f>precio_reno_porta!A40</f>
        <v>Corriente</v>
      </c>
      <c r="C1225" t="str">
        <f>precio_reno_porta!B40</f>
        <v>5G</v>
      </c>
      <c r="D1225" t="str">
        <f>precio_reno_porta!C40</f>
        <v>HONOR</v>
      </c>
      <c r="E1225" t="str">
        <f>precio_reno_porta!D40</f>
        <v>HONOR X8C 256GB 5G</v>
      </c>
      <c r="F1225" s="68">
        <f>precio_reno_porta!E40</f>
        <v>1189</v>
      </c>
      <c r="G1225" t="str">
        <f>precio_reno_porta!F40</f>
        <v>Android</v>
      </c>
      <c r="H1225" t="s">
        <v>187</v>
      </c>
      <c r="I1225" t="s">
        <v>41</v>
      </c>
      <c r="J1225" s="68">
        <f>precio_reno_porta!K40</f>
        <v>1059</v>
      </c>
    </row>
    <row r="1226" spans="1:10" x14ac:dyDescent="0.3">
      <c r="A1226" t="str">
        <f t="shared" si="19"/>
        <v>HUAWEI WATCH KIDS 4 PROMax Negocios + Ilimitado 79.90CONTADO</v>
      </c>
      <c r="B1226" t="str">
        <f>precio_reno_porta!A41</f>
        <v>Corriente</v>
      </c>
      <c r="C1226" t="str">
        <f>precio_reno_porta!B41</f>
        <v>4G</v>
      </c>
      <c r="D1226" t="str">
        <f>precio_reno_porta!C41</f>
        <v>HUAWEI</v>
      </c>
      <c r="E1226" t="str">
        <f>precio_reno_porta!D41</f>
        <v>HUAWEI WATCH KIDS 4 PRO</v>
      </c>
      <c r="F1226" s="68">
        <f>precio_reno_porta!E41</f>
        <v>649</v>
      </c>
      <c r="G1226" t="str">
        <f>precio_reno_porta!F41</f>
        <v>Android</v>
      </c>
      <c r="H1226" t="s">
        <v>187</v>
      </c>
      <c r="I1226" t="s">
        <v>41</v>
      </c>
      <c r="J1226" s="68">
        <f>precio_reno_porta!K41</f>
        <v>579</v>
      </c>
    </row>
    <row r="1227" spans="1:10" x14ac:dyDescent="0.3">
      <c r="A1227" t="str">
        <f t="shared" si="19"/>
        <v>MOTOROLA MOTO EDGE 60 512GB 5GMax Negocios + Ilimitado 79.90CONTADO</v>
      </c>
      <c r="B1227" t="str">
        <f>precio_reno_porta!A42</f>
        <v>Corriente</v>
      </c>
      <c r="C1227" t="str">
        <f>precio_reno_porta!B42</f>
        <v>5G</v>
      </c>
      <c r="D1227" t="str">
        <f>precio_reno_porta!C42</f>
        <v>MOTOROLA</v>
      </c>
      <c r="E1227" t="str">
        <f>precio_reno_porta!D42</f>
        <v>MOTOROLA MOTO EDGE 60 512GB 5G</v>
      </c>
      <c r="F1227" s="68">
        <f>precio_reno_porta!E42</f>
        <v>1989</v>
      </c>
      <c r="G1227" t="str">
        <f>precio_reno_porta!F42</f>
        <v>Android</v>
      </c>
      <c r="H1227" t="s">
        <v>187</v>
      </c>
      <c r="I1227" t="s">
        <v>41</v>
      </c>
      <c r="J1227" s="68">
        <f>precio_reno_porta!K42</f>
        <v>1769</v>
      </c>
    </row>
    <row r="1228" spans="1:10" x14ac:dyDescent="0.3">
      <c r="A1228" t="str">
        <f t="shared" si="19"/>
        <v>MOTOROLA MOTO EDGE 60 FUSION 256GB 5GMax Negocios + Ilimitado 79.90CONTADO</v>
      </c>
      <c r="B1228" t="str">
        <f>precio_reno_porta!A43</f>
        <v>Corriente</v>
      </c>
      <c r="C1228" t="str">
        <f>precio_reno_porta!B43</f>
        <v>5G</v>
      </c>
      <c r="D1228" t="str">
        <f>precio_reno_porta!C43</f>
        <v>MOTOROLA</v>
      </c>
      <c r="E1228" t="str">
        <f>precio_reno_porta!D43</f>
        <v>MOTOROLA MOTO EDGE 60 FUSION 256GB 5G</v>
      </c>
      <c r="F1228" s="68">
        <f>precio_reno_porta!E43</f>
        <v>1439</v>
      </c>
      <c r="G1228" t="str">
        <f>precio_reno_porta!F43</f>
        <v>Android</v>
      </c>
      <c r="H1228" t="s">
        <v>187</v>
      </c>
      <c r="I1228" t="s">
        <v>41</v>
      </c>
      <c r="J1228" s="68">
        <f>precio_reno_porta!K43</f>
        <v>1279</v>
      </c>
    </row>
    <row r="1229" spans="1:10" x14ac:dyDescent="0.3">
      <c r="A1229" t="str">
        <f t="shared" si="19"/>
        <v>MOTOROLA MOTO EDGE 60 PRO 512GB 5GMax Negocios + Ilimitado 79.90CONTADO</v>
      </c>
      <c r="B1229" t="str">
        <f>precio_reno_porta!A44</f>
        <v>Corriente</v>
      </c>
      <c r="C1229" t="str">
        <f>precio_reno_porta!B44</f>
        <v>5G</v>
      </c>
      <c r="D1229" t="str">
        <f>precio_reno_porta!C44</f>
        <v>MOTOROLA</v>
      </c>
      <c r="E1229" t="str">
        <f>precio_reno_porta!D44</f>
        <v>MOTOROLA MOTO EDGE 60 PRO 512GB 5G</v>
      </c>
      <c r="F1229" s="68">
        <f>precio_reno_porta!E44</f>
        <v>2649</v>
      </c>
      <c r="G1229" t="str">
        <f>precio_reno_porta!F44</f>
        <v>Android</v>
      </c>
      <c r="H1229" t="s">
        <v>187</v>
      </c>
      <c r="I1229" t="s">
        <v>41</v>
      </c>
      <c r="J1229" s="68">
        <f>precio_reno_porta!K44</f>
        <v>2359</v>
      </c>
    </row>
    <row r="1230" spans="1:10" x14ac:dyDescent="0.3">
      <c r="A1230" t="str">
        <f t="shared" si="19"/>
        <v>MOTOROLA MOTO EDGE 70 512GB 5GMax Negocios + Ilimitado 79.90CONTADO</v>
      </c>
      <c r="B1230" t="str">
        <f>precio_reno_porta!A45</f>
        <v>Corriente</v>
      </c>
      <c r="C1230" t="str">
        <f>precio_reno_porta!B45</f>
        <v>5G</v>
      </c>
      <c r="D1230" t="str">
        <f>precio_reno_porta!C45</f>
        <v>MOTOROLA</v>
      </c>
      <c r="E1230" t="str">
        <f>precio_reno_porta!D45</f>
        <v>MOTOROLA MOTO EDGE 70 512GB 5G</v>
      </c>
      <c r="F1230" s="68">
        <f>precio_reno_porta!E45</f>
        <v>2549</v>
      </c>
      <c r="G1230" t="str">
        <f>precio_reno_porta!F45</f>
        <v>Android</v>
      </c>
      <c r="H1230" t="s">
        <v>187</v>
      </c>
      <c r="I1230" t="s">
        <v>41</v>
      </c>
      <c r="J1230" s="68">
        <f>precio_reno_porta!K45</f>
        <v>2269</v>
      </c>
    </row>
    <row r="1231" spans="1:10" x14ac:dyDescent="0.3">
      <c r="A1231" t="str">
        <f t="shared" si="19"/>
        <v>MOTOROLA MOTO EDGE 70 FUSION 256GB 5GMax Negocios + Ilimitado 79.90CONTADO</v>
      </c>
      <c r="B1231" t="str">
        <f>precio_reno_porta!A46</f>
        <v>Corriente</v>
      </c>
      <c r="C1231" t="str">
        <f>precio_reno_porta!B46</f>
        <v>5G</v>
      </c>
      <c r="D1231" t="str">
        <f>precio_reno_porta!C46</f>
        <v>MOTOROLA</v>
      </c>
      <c r="E1231" t="str">
        <f>precio_reno_porta!D46</f>
        <v>MOTOROLA MOTO EDGE 70 FUSION 256GB 5G</v>
      </c>
      <c r="F1231" s="68">
        <f>precio_reno_porta!E46</f>
        <v>1899</v>
      </c>
      <c r="G1231" t="str">
        <f>precio_reno_porta!F46</f>
        <v>Android</v>
      </c>
      <c r="H1231" t="s">
        <v>187</v>
      </c>
      <c r="I1231" t="s">
        <v>41</v>
      </c>
      <c r="J1231" s="68">
        <f>precio_reno_porta!K46</f>
        <v>1689</v>
      </c>
    </row>
    <row r="1232" spans="1:10" x14ac:dyDescent="0.3">
      <c r="A1232" t="str">
        <f t="shared" si="19"/>
        <v>MOTOROLA MOTO EDGE 70 PRO 512GB 5GMax Negocios + Ilimitado 79.90CONTADO</v>
      </c>
      <c r="B1232" t="str">
        <f>precio_reno_porta!A47</f>
        <v>Corriente</v>
      </c>
      <c r="C1232" t="str">
        <f>precio_reno_porta!B47</f>
        <v>5G</v>
      </c>
      <c r="D1232" t="str">
        <f>precio_reno_porta!C47</f>
        <v>MOTOROLA</v>
      </c>
      <c r="E1232" t="str">
        <f>precio_reno_porta!D47</f>
        <v>MOTOROLA MOTO EDGE 70 PRO 512GB 5G</v>
      </c>
      <c r="F1232" s="68">
        <f>precio_reno_porta!E47</f>
        <v>3619</v>
      </c>
      <c r="G1232" t="str">
        <f>precio_reno_porta!F47</f>
        <v>Android</v>
      </c>
      <c r="H1232" t="s">
        <v>187</v>
      </c>
      <c r="I1232" t="s">
        <v>41</v>
      </c>
      <c r="J1232" s="68">
        <f>precio_reno_porta!K47</f>
        <v>3229</v>
      </c>
    </row>
    <row r="1233" spans="1:10" x14ac:dyDescent="0.3">
      <c r="A1233" t="str">
        <f t="shared" si="19"/>
        <v>MOTOROLA MOTO G06 128GBMax Negocios + Ilimitado 79.90CONTADO</v>
      </c>
      <c r="B1233" t="str">
        <f>precio_reno_porta!A48</f>
        <v>Corriente</v>
      </c>
      <c r="C1233" t="str">
        <f>precio_reno_porta!B48</f>
        <v>4G</v>
      </c>
      <c r="D1233" t="str">
        <f>precio_reno_porta!C48</f>
        <v>MOTOROLA</v>
      </c>
      <c r="E1233" t="str">
        <f>precio_reno_porta!D48</f>
        <v>MOTOROLA MOTO G06 128GB</v>
      </c>
      <c r="F1233" s="68">
        <f>precio_reno_porta!E48</f>
        <v>619</v>
      </c>
      <c r="G1233" t="str">
        <f>precio_reno_porta!F48</f>
        <v>Android</v>
      </c>
      <c r="H1233" t="s">
        <v>187</v>
      </c>
      <c r="I1233" t="s">
        <v>41</v>
      </c>
      <c r="J1233" s="68">
        <f>precio_reno_porta!K48</f>
        <v>559</v>
      </c>
    </row>
    <row r="1234" spans="1:10" x14ac:dyDescent="0.3">
      <c r="A1234" t="str">
        <f t="shared" si="19"/>
        <v>MOTOROLA MOTO G06 256GBMax Negocios + Ilimitado 79.90CONTADO</v>
      </c>
      <c r="B1234" t="str">
        <f>precio_reno_porta!A49</f>
        <v>Corriente</v>
      </c>
      <c r="C1234" t="str">
        <f>precio_reno_porta!B49</f>
        <v>4G</v>
      </c>
      <c r="D1234" t="str">
        <f>precio_reno_porta!C49</f>
        <v>MOTOROLA</v>
      </c>
      <c r="E1234" t="str">
        <f>precio_reno_porta!D49</f>
        <v>MOTOROLA MOTO G06 256GB</v>
      </c>
      <c r="F1234" s="68">
        <f>precio_reno_porta!E49</f>
        <v>649</v>
      </c>
      <c r="G1234" t="str">
        <f>precio_reno_porta!F49</f>
        <v>Android</v>
      </c>
      <c r="H1234" t="s">
        <v>187</v>
      </c>
      <c r="I1234" t="s">
        <v>41</v>
      </c>
      <c r="J1234" s="68">
        <f>precio_reno_porta!K49</f>
        <v>579</v>
      </c>
    </row>
    <row r="1235" spans="1:10" x14ac:dyDescent="0.3">
      <c r="A1235" t="str">
        <f t="shared" si="19"/>
        <v>MOTOROLA MOTO G15 256GBMax Negocios + Ilimitado 79.90CONTADO</v>
      </c>
      <c r="B1235" t="str">
        <f>precio_reno_porta!A50</f>
        <v>Corriente</v>
      </c>
      <c r="C1235" t="str">
        <f>precio_reno_porta!B50</f>
        <v>4G</v>
      </c>
      <c r="D1235" t="str">
        <f>precio_reno_porta!C50</f>
        <v>MOTOROLA</v>
      </c>
      <c r="E1235" t="str">
        <f>precio_reno_porta!D50</f>
        <v>MOTOROLA MOTO G15 256GB</v>
      </c>
      <c r="F1235" s="68">
        <f>precio_reno_porta!E50</f>
        <v>719</v>
      </c>
      <c r="G1235" t="str">
        <f>precio_reno_porta!F50</f>
        <v>Android</v>
      </c>
      <c r="H1235" t="s">
        <v>187</v>
      </c>
      <c r="I1235" t="s">
        <v>41</v>
      </c>
      <c r="J1235" s="68">
        <f>precio_reno_porta!K50</f>
        <v>639</v>
      </c>
    </row>
    <row r="1236" spans="1:10" x14ac:dyDescent="0.3">
      <c r="A1236" t="str">
        <f t="shared" si="19"/>
        <v>MOTOROLA MOTO G17 256GBMax Negocios + Ilimitado 79.90CONTADO</v>
      </c>
      <c r="B1236" t="str">
        <f>precio_reno_porta!A51</f>
        <v>Corriente</v>
      </c>
      <c r="C1236" t="str">
        <f>precio_reno_porta!B51</f>
        <v>4G</v>
      </c>
      <c r="D1236" t="str">
        <f>precio_reno_porta!C51</f>
        <v>MOTOROLA</v>
      </c>
      <c r="E1236" t="str">
        <f>precio_reno_porta!D51</f>
        <v>MOTOROLA MOTO G17 256GB</v>
      </c>
      <c r="F1236" s="68">
        <f>precio_reno_porta!E51</f>
        <v>779</v>
      </c>
      <c r="G1236" t="str">
        <f>precio_reno_porta!F51</f>
        <v>Android</v>
      </c>
      <c r="H1236" t="s">
        <v>187</v>
      </c>
      <c r="I1236" t="s">
        <v>41</v>
      </c>
      <c r="J1236" s="68">
        <f>precio_reno_porta!K51</f>
        <v>699</v>
      </c>
    </row>
    <row r="1237" spans="1:10" x14ac:dyDescent="0.3">
      <c r="A1237" t="str">
        <f t="shared" si="19"/>
        <v>MOTOROLA MOTO G47 128GB 5GMax Negocios + Ilimitado 79.90CONTADO</v>
      </c>
      <c r="B1237" t="str">
        <f>precio_reno_porta!A52</f>
        <v>Corriente</v>
      </c>
      <c r="C1237" t="str">
        <f>precio_reno_porta!B52</f>
        <v>5G</v>
      </c>
      <c r="D1237" t="str">
        <f>precio_reno_porta!C52</f>
        <v>MOTOROLA</v>
      </c>
      <c r="E1237" t="str">
        <f>precio_reno_porta!D52</f>
        <v>MOTOROLA MOTO G47 128GB 5G</v>
      </c>
      <c r="F1237" s="68">
        <f>precio_reno_porta!E52</f>
        <v>949</v>
      </c>
      <c r="G1237" t="str">
        <f>precio_reno_porta!F52</f>
        <v>Android</v>
      </c>
      <c r="H1237" t="s">
        <v>187</v>
      </c>
      <c r="I1237" t="s">
        <v>41</v>
      </c>
      <c r="J1237" s="68">
        <f>precio_reno_porta!K52</f>
        <v>849</v>
      </c>
    </row>
    <row r="1238" spans="1:10" x14ac:dyDescent="0.3">
      <c r="A1238" t="str">
        <f t="shared" si="19"/>
        <v>MOTOROLA MOTO G56 256GB 5GMax Negocios + Ilimitado 79.90CONTADO</v>
      </c>
      <c r="B1238" t="str">
        <f>precio_reno_porta!A53</f>
        <v>Corriente</v>
      </c>
      <c r="C1238" t="str">
        <f>precio_reno_porta!B53</f>
        <v>5G</v>
      </c>
      <c r="D1238" t="str">
        <f>precio_reno_porta!C53</f>
        <v>MOTOROLA</v>
      </c>
      <c r="E1238" t="str">
        <f>precio_reno_porta!D53</f>
        <v>MOTOROLA MOTO G56 256GB 5G</v>
      </c>
      <c r="F1238" s="68">
        <f>precio_reno_porta!E53</f>
        <v>969</v>
      </c>
      <c r="G1238" t="str">
        <f>precio_reno_porta!F53</f>
        <v>Android</v>
      </c>
      <c r="H1238" t="s">
        <v>187</v>
      </c>
      <c r="I1238" t="s">
        <v>41</v>
      </c>
      <c r="J1238" s="68">
        <f>precio_reno_porta!K53</f>
        <v>869</v>
      </c>
    </row>
    <row r="1239" spans="1:10" x14ac:dyDescent="0.3">
      <c r="A1239" t="str">
        <f t="shared" si="19"/>
        <v>MOTOROLA MOTO G67 256GB 5GMax Negocios + Ilimitado 79.90CONTADO</v>
      </c>
      <c r="B1239" t="str">
        <f>precio_reno_porta!A54</f>
        <v>Corriente</v>
      </c>
      <c r="C1239" t="str">
        <f>precio_reno_porta!B54</f>
        <v>5G</v>
      </c>
      <c r="D1239" t="str">
        <f>precio_reno_porta!C54</f>
        <v>MOTOROLA</v>
      </c>
      <c r="E1239" t="str">
        <f>precio_reno_porta!D54</f>
        <v>MOTOROLA MOTO G67 256GB 5G</v>
      </c>
      <c r="F1239" s="68">
        <f>precio_reno_porta!E54</f>
        <v>1269</v>
      </c>
      <c r="G1239" t="str">
        <f>precio_reno_porta!F54</f>
        <v>Android</v>
      </c>
      <c r="H1239" t="s">
        <v>187</v>
      </c>
      <c r="I1239" t="s">
        <v>41</v>
      </c>
      <c r="J1239" s="68">
        <f>precio_reno_porta!K54</f>
        <v>1129</v>
      </c>
    </row>
    <row r="1240" spans="1:10" x14ac:dyDescent="0.3">
      <c r="A1240" t="str">
        <f t="shared" si="19"/>
        <v>MOTOROLA MOTO G77 256GB 5GMax Negocios + Ilimitado 79.90CONTADO</v>
      </c>
      <c r="B1240" t="str">
        <f>precio_reno_porta!A55</f>
        <v>Corriente</v>
      </c>
      <c r="C1240" t="str">
        <f>precio_reno_porta!B55</f>
        <v>5G</v>
      </c>
      <c r="D1240" t="str">
        <f>precio_reno_porta!C55</f>
        <v>MOTOROLA</v>
      </c>
      <c r="E1240" t="str">
        <f>precio_reno_porta!D55</f>
        <v>MOTOROLA MOTO G77 256GB 5G</v>
      </c>
      <c r="F1240" s="68">
        <f>precio_reno_porta!E55</f>
        <v>1519</v>
      </c>
      <c r="G1240" t="str">
        <f>precio_reno_porta!F55</f>
        <v>Android</v>
      </c>
      <c r="H1240" t="s">
        <v>187</v>
      </c>
      <c r="I1240" t="s">
        <v>41</v>
      </c>
      <c r="J1240" s="68">
        <f>precio_reno_porta!K55</f>
        <v>1349</v>
      </c>
    </row>
    <row r="1241" spans="1:10" x14ac:dyDescent="0.3">
      <c r="A1241" t="str">
        <f t="shared" si="19"/>
        <v>MOTOROLA MOTO RAZR 60 512GB 5GMax Negocios + Ilimitado 79.90CONTADO</v>
      </c>
      <c r="B1241" t="str">
        <f>precio_reno_porta!A56</f>
        <v>Corriente</v>
      </c>
      <c r="C1241" t="str">
        <f>precio_reno_porta!B56</f>
        <v>5G</v>
      </c>
      <c r="D1241" t="str">
        <f>precio_reno_porta!C56</f>
        <v>MOTOROLA</v>
      </c>
      <c r="E1241" t="str">
        <f>precio_reno_porta!D56</f>
        <v>MOTOROLA MOTO RAZR 60 512GB 5G</v>
      </c>
      <c r="F1241" s="68">
        <f>precio_reno_porta!E56</f>
        <v>3789</v>
      </c>
      <c r="G1241" t="str">
        <f>precio_reno_porta!F56</f>
        <v>Android</v>
      </c>
      <c r="H1241" t="s">
        <v>187</v>
      </c>
      <c r="I1241" t="s">
        <v>41</v>
      </c>
      <c r="J1241" s="68">
        <f>precio_reno_porta!K56</f>
        <v>3379</v>
      </c>
    </row>
    <row r="1242" spans="1:10" x14ac:dyDescent="0.3">
      <c r="A1242" t="str">
        <f t="shared" si="19"/>
        <v>MOTOROLA MOTO RAZR 70 512GB 5GMax Negocios + Ilimitado 79.90CONTADO</v>
      </c>
      <c r="B1242" t="str">
        <f>precio_reno_porta!A57</f>
        <v>Corriente</v>
      </c>
      <c r="C1242" t="str">
        <f>precio_reno_porta!B57</f>
        <v>5G</v>
      </c>
      <c r="D1242" t="str">
        <f>precio_reno_porta!C57</f>
        <v>MOTOROLA</v>
      </c>
      <c r="E1242" t="str">
        <f>precio_reno_porta!D57</f>
        <v>MOTOROLA MOTO RAZR 70 512GB 5G</v>
      </c>
      <c r="F1242" s="68">
        <f>precio_reno_porta!E57</f>
        <v>4089</v>
      </c>
      <c r="G1242" t="str">
        <f>precio_reno_porta!F57</f>
        <v>Android</v>
      </c>
      <c r="H1242" t="s">
        <v>187</v>
      </c>
      <c r="I1242" t="s">
        <v>41</v>
      </c>
      <c r="J1242" s="68">
        <f>precio_reno_porta!K57</f>
        <v>3649</v>
      </c>
    </row>
    <row r="1243" spans="1:10" x14ac:dyDescent="0.3">
      <c r="A1243" t="str">
        <f t="shared" si="19"/>
        <v>OPPO A5 256GBMax Negocios + Ilimitado 79.90CONTADO</v>
      </c>
      <c r="B1243" t="str">
        <f>precio_reno_porta!A58</f>
        <v>Corriente</v>
      </c>
      <c r="C1243" t="str">
        <f>precio_reno_porta!B58</f>
        <v>4G</v>
      </c>
      <c r="D1243" t="str">
        <f>precio_reno_porta!C58</f>
        <v>OPPO</v>
      </c>
      <c r="E1243" t="str">
        <f>precio_reno_porta!D58</f>
        <v>OPPO A5 256GB</v>
      </c>
      <c r="F1243" s="68">
        <f>precio_reno_porta!E58</f>
        <v>849</v>
      </c>
      <c r="G1243" t="str">
        <f>precio_reno_porta!F58</f>
        <v>Android</v>
      </c>
      <c r="H1243" t="s">
        <v>187</v>
      </c>
      <c r="I1243" t="s">
        <v>41</v>
      </c>
      <c r="J1243" s="68">
        <f>precio_reno_porta!K58</f>
        <v>759</v>
      </c>
    </row>
    <row r="1244" spans="1:10" x14ac:dyDescent="0.3">
      <c r="A1244" t="str">
        <f t="shared" si="19"/>
        <v>OPPO A5 256GB 5GMax Negocios + Ilimitado 79.90CONTADO</v>
      </c>
      <c r="B1244" t="str">
        <f>precio_reno_porta!A59</f>
        <v>Corriente</v>
      </c>
      <c r="C1244" t="str">
        <f>precio_reno_porta!B59</f>
        <v>5G</v>
      </c>
      <c r="D1244" t="str">
        <f>precio_reno_porta!C59</f>
        <v>OPPO</v>
      </c>
      <c r="E1244" t="str">
        <f>precio_reno_porta!D59</f>
        <v>OPPO A5 256GB 5G</v>
      </c>
      <c r="F1244" s="68">
        <f>precio_reno_porta!E59</f>
        <v>1319</v>
      </c>
      <c r="G1244" t="str">
        <f>precio_reno_porta!F59</f>
        <v>Android</v>
      </c>
      <c r="H1244" t="s">
        <v>187</v>
      </c>
      <c r="I1244" t="s">
        <v>41</v>
      </c>
      <c r="J1244" s="68">
        <f>precio_reno_porta!K59</f>
        <v>1169</v>
      </c>
    </row>
    <row r="1245" spans="1:10" x14ac:dyDescent="0.3">
      <c r="A1245" t="str">
        <f t="shared" si="19"/>
        <v>OPPO A5X 128GBMax Negocios + Ilimitado 79.90CONTADO</v>
      </c>
      <c r="B1245" t="str">
        <f>precio_reno_porta!A60</f>
        <v>Corriente</v>
      </c>
      <c r="C1245" t="str">
        <f>precio_reno_porta!B60</f>
        <v>4G</v>
      </c>
      <c r="D1245" t="str">
        <f>precio_reno_porta!C60</f>
        <v>OPPO</v>
      </c>
      <c r="E1245" t="str">
        <f>precio_reno_porta!D60</f>
        <v>OPPO A5X 128GB</v>
      </c>
      <c r="F1245" s="68">
        <f>precio_reno_porta!E60</f>
        <v>659</v>
      </c>
      <c r="G1245" t="str">
        <f>precio_reno_porta!F60</f>
        <v>Android</v>
      </c>
      <c r="H1245" t="s">
        <v>187</v>
      </c>
      <c r="I1245" t="s">
        <v>41</v>
      </c>
      <c r="J1245" s="68">
        <f>precio_reno_porta!K60</f>
        <v>589</v>
      </c>
    </row>
    <row r="1246" spans="1:10" x14ac:dyDescent="0.3">
      <c r="A1246" t="str">
        <f t="shared" si="19"/>
        <v>OPPO A6 PRO 256GB 5GMax Negocios + Ilimitado 79.90CONTADO</v>
      </c>
      <c r="B1246" t="str">
        <f>precio_reno_porta!A61</f>
        <v>Corriente</v>
      </c>
      <c r="C1246" t="str">
        <f>precio_reno_porta!B61</f>
        <v>5G</v>
      </c>
      <c r="D1246" t="str">
        <f>precio_reno_porta!C61</f>
        <v>OPPO</v>
      </c>
      <c r="E1246" t="str">
        <f>precio_reno_porta!D61</f>
        <v>OPPO A6 PRO 256GB 5G</v>
      </c>
      <c r="F1246" s="68">
        <f>precio_reno_porta!E61</f>
        <v>1779</v>
      </c>
      <c r="G1246" t="str">
        <f>precio_reno_porta!F61</f>
        <v>Android</v>
      </c>
      <c r="H1246" t="s">
        <v>187</v>
      </c>
      <c r="I1246" t="s">
        <v>41</v>
      </c>
      <c r="J1246" s="68">
        <f>precio_reno_porta!K61</f>
        <v>1579</v>
      </c>
    </row>
    <row r="1247" spans="1:10" x14ac:dyDescent="0.3">
      <c r="A1247" t="str">
        <f t="shared" si="19"/>
        <v>OPPO A6T 128GBMax Negocios + Ilimitado 79.90CONTADO</v>
      </c>
      <c r="B1247" t="str">
        <f>precio_reno_porta!A62</f>
        <v>Corriente</v>
      </c>
      <c r="C1247" t="str">
        <f>precio_reno_porta!B62</f>
        <v>4G</v>
      </c>
      <c r="D1247" t="str">
        <f>precio_reno_porta!C62</f>
        <v>OPPO</v>
      </c>
      <c r="E1247" t="str">
        <f>precio_reno_porta!D62</f>
        <v>OPPO A6T 128GB</v>
      </c>
      <c r="F1247" s="68">
        <f>precio_reno_porta!E62</f>
        <v>789</v>
      </c>
      <c r="G1247" t="str">
        <f>precio_reno_porta!F62</f>
        <v>Android</v>
      </c>
      <c r="H1247" t="s">
        <v>187</v>
      </c>
      <c r="I1247" t="s">
        <v>41</v>
      </c>
      <c r="J1247" s="68">
        <f>precio_reno_porta!K62</f>
        <v>699</v>
      </c>
    </row>
    <row r="1248" spans="1:10" x14ac:dyDescent="0.3">
      <c r="A1248" t="str">
        <f t="shared" si="19"/>
        <v>OPPO A6X 256GB 5GMax Negocios + Ilimitado 79.90CONTADO</v>
      </c>
      <c r="B1248" t="str">
        <f>precio_reno_porta!A63</f>
        <v>Corriente</v>
      </c>
      <c r="C1248" t="str">
        <f>precio_reno_porta!B63</f>
        <v>5G</v>
      </c>
      <c r="D1248" t="str">
        <f>precio_reno_porta!C63</f>
        <v>OPPO</v>
      </c>
      <c r="E1248" t="str">
        <f>precio_reno_porta!D63</f>
        <v>OPPO A6X 256GB 5G</v>
      </c>
      <c r="F1248" s="68">
        <f>precio_reno_porta!E63</f>
        <v>1159</v>
      </c>
      <c r="G1248" t="str">
        <f>precio_reno_porta!F63</f>
        <v>Android</v>
      </c>
      <c r="H1248" t="s">
        <v>187</v>
      </c>
      <c r="I1248" t="s">
        <v>41</v>
      </c>
      <c r="J1248" s="68">
        <f>precio_reno_porta!K63</f>
        <v>1029</v>
      </c>
    </row>
    <row r="1249" spans="1:10" x14ac:dyDescent="0.3">
      <c r="A1249" t="str">
        <f t="shared" si="19"/>
        <v>OPPO RENO 14F 256GB 5GMax Negocios + Ilimitado 79.90CONTADO</v>
      </c>
      <c r="B1249" t="str">
        <f>precio_reno_porta!A64</f>
        <v>Corriente</v>
      </c>
      <c r="C1249" t="str">
        <f>precio_reno_porta!B64</f>
        <v>4G</v>
      </c>
      <c r="D1249" t="str">
        <f>precio_reno_porta!C64</f>
        <v>OPPO</v>
      </c>
      <c r="E1249" t="str">
        <f>precio_reno_porta!D64</f>
        <v>OPPO RENO 14F 256GB 5G</v>
      </c>
      <c r="F1249" s="68">
        <f>precio_reno_porta!E64</f>
        <v>2229</v>
      </c>
      <c r="G1249" t="str">
        <f>precio_reno_porta!F64</f>
        <v>Android</v>
      </c>
      <c r="H1249" t="s">
        <v>187</v>
      </c>
      <c r="I1249" t="s">
        <v>41</v>
      </c>
      <c r="J1249" s="68">
        <f>precio_reno_porta!K64</f>
        <v>1979</v>
      </c>
    </row>
    <row r="1250" spans="1:10" x14ac:dyDescent="0.3">
      <c r="A1250" t="str">
        <f t="shared" si="19"/>
        <v>OPPO RENO 14F 512GB 5GMax Negocios + Ilimitado 79.90CONTADO</v>
      </c>
      <c r="B1250" t="str">
        <f>precio_reno_porta!A65</f>
        <v>Corriente</v>
      </c>
      <c r="C1250" t="str">
        <f>precio_reno_porta!B65</f>
        <v>5G</v>
      </c>
      <c r="D1250" t="str">
        <f>precio_reno_porta!C65</f>
        <v>OPPO</v>
      </c>
      <c r="E1250" t="str">
        <f>precio_reno_porta!D65</f>
        <v>OPPO RENO 14F 512GB 5G</v>
      </c>
      <c r="F1250" s="68">
        <f>precio_reno_porta!E65</f>
        <v>2439</v>
      </c>
      <c r="G1250" t="str">
        <f>precio_reno_porta!F65</f>
        <v>Android</v>
      </c>
      <c r="H1250" t="s">
        <v>187</v>
      </c>
      <c r="I1250" t="s">
        <v>41</v>
      </c>
      <c r="J1250" s="68">
        <f>precio_reno_porta!K65</f>
        <v>2169</v>
      </c>
    </row>
    <row r="1251" spans="1:10" x14ac:dyDescent="0.3">
      <c r="A1251" t="str">
        <f t="shared" si="19"/>
        <v>OPPO RENO 16 256GB 5GMax Negocios + Ilimitado 79.90CONTADO</v>
      </c>
      <c r="B1251" t="str">
        <f>precio_reno_porta!A66</f>
        <v>Corriente</v>
      </c>
      <c r="C1251" t="str">
        <f>precio_reno_porta!B66</f>
        <v>5G</v>
      </c>
      <c r="D1251" t="str">
        <f>precio_reno_porta!C66</f>
        <v>OPPO</v>
      </c>
      <c r="E1251" t="str">
        <f>precio_reno_porta!D66</f>
        <v>OPPO RENO 16 256GB 5G</v>
      </c>
      <c r="F1251" s="68">
        <f>precio_reno_porta!E66</f>
        <v>3839</v>
      </c>
      <c r="G1251" t="str">
        <f>precio_reno_porta!F66</f>
        <v>Android</v>
      </c>
      <c r="H1251" t="s">
        <v>187</v>
      </c>
      <c r="I1251" t="s">
        <v>41</v>
      </c>
      <c r="J1251" s="68">
        <f>precio_reno_porta!K66</f>
        <v>3419</v>
      </c>
    </row>
    <row r="1252" spans="1:10" x14ac:dyDescent="0.3">
      <c r="A1252" t="str">
        <f t="shared" si="19"/>
        <v>OPPO RENO 16F 256GB 5GMax Negocios + Ilimitado 79.90CONTADO</v>
      </c>
      <c r="B1252" t="str">
        <f>precio_reno_porta!A67</f>
        <v>Corriente</v>
      </c>
      <c r="C1252" t="str">
        <f>precio_reno_porta!B67</f>
        <v>5G</v>
      </c>
      <c r="D1252" t="str">
        <f>precio_reno_porta!C67</f>
        <v>OPPO</v>
      </c>
      <c r="E1252" t="str">
        <f>precio_reno_porta!D67</f>
        <v>OPPO RENO 16F 256GB 5G</v>
      </c>
      <c r="F1252" s="68">
        <f>precio_reno_porta!E67</f>
        <v>3129</v>
      </c>
      <c r="G1252" t="str">
        <f>precio_reno_porta!F67</f>
        <v>Android</v>
      </c>
      <c r="H1252" t="s">
        <v>187</v>
      </c>
      <c r="I1252" t="s">
        <v>41</v>
      </c>
      <c r="J1252" s="68">
        <f>precio_reno_porta!K67</f>
        <v>2789</v>
      </c>
    </row>
    <row r="1253" spans="1:10" x14ac:dyDescent="0.3">
      <c r="A1253" t="str">
        <f t="shared" si="19"/>
        <v>SAMSUNG GALAXY A07 128GBMax Negocios + Ilimitado 79.90CONTADO</v>
      </c>
      <c r="B1253" t="str">
        <f>precio_reno_porta!A68</f>
        <v>Corriente</v>
      </c>
      <c r="C1253" t="str">
        <f>precio_reno_porta!B68</f>
        <v>4G</v>
      </c>
      <c r="D1253" t="str">
        <f>precio_reno_porta!C68</f>
        <v>SAMSUNG</v>
      </c>
      <c r="E1253" t="str">
        <f>precio_reno_porta!D68</f>
        <v>SAMSUNG GALAXY A07 128GB</v>
      </c>
      <c r="F1253" s="68">
        <f>precio_reno_porta!E68</f>
        <v>599</v>
      </c>
      <c r="G1253" t="str">
        <f>precio_reno_porta!F68</f>
        <v>Android</v>
      </c>
      <c r="H1253" t="s">
        <v>187</v>
      </c>
      <c r="I1253" t="s">
        <v>41</v>
      </c>
      <c r="J1253" s="68">
        <f>precio_reno_porta!K68</f>
        <v>529</v>
      </c>
    </row>
    <row r="1254" spans="1:10" x14ac:dyDescent="0.3">
      <c r="A1254" t="str">
        <f t="shared" si="19"/>
        <v>SAMSUNG GALAXY A16 128GBMax Negocios + Ilimitado 79.90CONTADO</v>
      </c>
      <c r="B1254" t="str">
        <f>precio_reno_porta!A69</f>
        <v>Corriente</v>
      </c>
      <c r="C1254" t="str">
        <f>precio_reno_porta!B69</f>
        <v>4G</v>
      </c>
      <c r="D1254" t="str">
        <f>precio_reno_porta!C69</f>
        <v>SAMSUNG</v>
      </c>
      <c r="E1254" t="str">
        <f>precio_reno_porta!D69</f>
        <v>SAMSUNG GALAXY A16 128GB</v>
      </c>
      <c r="F1254" s="68">
        <f>precio_reno_porta!E69</f>
        <v>659</v>
      </c>
      <c r="G1254" t="str">
        <f>precio_reno_porta!F69</f>
        <v>Android</v>
      </c>
      <c r="H1254" t="s">
        <v>187</v>
      </c>
      <c r="I1254" t="s">
        <v>41</v>
      </c>
      <c r="J1254" s="68">
        <f>precio_reno_porta!K69</f>
        <v>589</v>
      </c>
    </row>
    <row r="1255" spans="1:10" x14ac:dyDescent="0.3">
      <c r="A1255" t="str">
        <f t="shared" si="19"/>
        <v>SAMSUNG GALAXY A17 128GB 5GMax Negocios + Ilimitado 79.90CONTADO</v>
      </c>
      <c r="B1255" t="str">
        <f>precio_reno_porta!A70</f>
        <v>Corriente</v>
      </c>
      <c r="C1255" t="str">
        <f>precio_reno_porta!B70</f>
        <v>5G</v>
      </c>
      <c r="D1255" t="str">
        <f>precio_reno_porta!C70</f>
        <v>SAMSUNG</v>
      </c>
      <c r="E1255" t="str">
        <f>precio_reno_porta!D70</f>
        <v>SAMSUNG GALAXY A17 128GB 5G</v>
      </c>
      <c r="F1255" s="68">
        <f>precio_reno_porta!E70</f>
        <v>1179</v>
      </c>
      <c r="G1255" t="str">
        <f>precio_reno_porta!F70</f>
        <v>Android</v>
      </c>
      <c r="H1255" t="s">
        <v>187</v>
      </c>
      <c r="I1255" t="s">
        <v>41</v>
      </c>
      <c r="J1255" s="68">
        <f>precio_reno_porta!K70</f>
        <v>1049</v>
      </c>
    </row>
    <row r="1256" spans="1:10" x14ac:dyDescent="0.3">
      <c r="A1256" t="str">
        <f t="shared" si="19"/>
        <v>SAMSUNG GALAXY A17 256GB 5GMax Negocios + Ilimitado 79.90CONTADO</v>
      </c>
      <c r="B1256" t="str">
        <f>precio_reno_porta!A71</f>
        <v>Corriente</v>
      </c>
      <c r="C1256" t="str">
        <f>precio_reno_porta!B71</f>
        <v>5G</v>
      </c>
      <c r="D1256" t="str">
        <f>precio_reno_porta!C71</f>
        <v>SAMSUNG</v>
      </c>
      <c r="E1256" t="str">
        <f>precio_reno_porta!D71</f>
        <v>SAMSUNG GALAXY A17 256GB 5G</v>
      </c>
      <c r="F1256" s="68">
        <f>precio_reno_porta!E71</f>
        <v>1309</v>
      </c>
      <c r="G1256" t="str">
        <f>precio_reno_porta!F71</f>
        <v>Android</v>
      </c>
      <c r="H1256" t="s">
        <v>187</v>
      </c>
      <c r="I1256" t="s">
        <v>41</v>
      </c>
      <c r="J1256" s="68">
        <f>precio_reno_porta!K71</f>
        <v>1189</v>
      </c>
    </row>
    <row r="1257" spans="1:10" x14ac:dyDescent="0.3">
      <c r="A1257" t="str">
        <f t="shared" si="19"/>
        <v>SAMSUNG GALAXY A26 128GB 5GMax Negocios + Ilimitado 79.90CONTADO</v>
      </c>
      <c r="B1257" t="str">
        <f>precio_reno_porta!A72</f>
        <v>Corriente</v>
      </c>
      <c r="C1257" t="str">
        <f>precio_reno_porta!B72</f>
        <v>5G</v>
      </c>
      <c r="D1257" t="str">
        <f>precio_reno_porta!C72</f>
        <v>SAMSUNG</v>
      </c>
      <c r="E1257" t="str">
        <f>precio_reno_porta!D72</f>
        <v>SAMSUNG GALAXY A26 128GB 5G</v>
      </c>
      <c r="F1257" s="68">
        <f>precio_reno_porta!E72</f>
        <v>1169</v>
      </c>
      <c r="G1257" t="str">
        <f>precio_reno_porta!F72</f>
        <v>Android</v>
      </c>
      <c r="H1257" t="s">
        <v>187</v>
      </c>
      <c r="I1257" t="s">
        <v>41</v>
      </c>
      <c r="J1257" s="68">
        <f>precio_reno_porta!K72</f>
        <v>1049</v>
      </c>
    </row>
    <row r="1258" spans="1:10" x14ac:dyDescent="0.3">
      <c r="A1258" t="str">
        <f t="shared" si="19"/>
        <v>SAMSUNG GALAXY A27 256GB 5GMax Negocios + Ilimitado 79.90CONTADO</v>
      </c>
      <c r="B1258" t="str">
        <f>precio_reno_porta!A73</f>
        <v>Corriente</v>
      </c>
      <c r="C1258" t="str">
        <f>precio_reno_porta!B73</f>
        <v>5G</v>
      </c>
      <c r="D1258" t="str">
        <f>precio_reno_porta!C73</f>
        <v>SAMSUNG</v>
      </c>
      <c r="E1258" t="str">
        <f>precio_reno_porta!D73</f>
        <v>SAMSUNG GALAXY A27 256GB 5G</v>
      </c>
      <c r="F1258" s="68">
        <f>precio_reno_porta!E73</f>
        <v>2009</v>
      </c>
      <c r="G1258" t="str">
        <f>precio_reno_porta!F73</f>
        <v>Android</v>
      </c>
      <c r="H1258" t="s">
        <v>187</v>
      </c>
      <c r="I1258" t="s">
        <v>41</v>
      </c>
      <c r="J1258" s="68">
        <f>precio_reno_porta!K73</f>
        <v>1799</v>
      </c>
    </row>
    <row r="1259" spans="1:10" x14ac:dyDescent="0.3">
      <c r="A1259" t="str">
        <f t="shared" si="19"/>
        <v>SAMSUNG GALAXY A36 128GB 5GMax Negocios + Ilimitado 79.90CONTADO</v>
      </c>
      <c r="B1259" t="str">
        <f>precio_reno_porta!A74</f>
        <v>Corriente</v>
      </c>
      <c r="C1259" t="str">
        <f>precio_reno_porta!B74</f>
        <v>5G</v>
      </c>
      <c r="D1259" t="str">
        <f>precio_reno_porta!C74</f>
        <v>SAMSUNG</v>
      </c>
      <c r="E1259" t="str">
        <f>precio_reno_porta!D74</f>
        <v>SAMSUNG GALAXY A36 128GB 5G</v>
      </c>
      <c r="F1259" s="68">
        <f>precio_reno_porta!E74</f>
        <v>1519</v>
      </c>
      <c r="G1259" t="str">
        <f>precio_reno_porta!F74</f>
        <v>Android</v>
      </c>
      <c r="H1259" t="s">
        <v>187</v>
      </c>
      <c r="I1259" t="s">
        <v>41</v>
      </c>
      <c r="J1259" s="68">
        <f>precio_reno_porta!K74</f>
        <v>1359</v>
      </c>
    </row>
    <row r="1260" spans="1:10" x14ac:dyDescent="0.3">
      <c r="A1260" t="str">
        <f t="shared" si="19"/>
        <v>SAMSUNG GALAXY A37 256GB 5GMax Negocios + Ilimitado 79.90CONTADO</v>
      </c>
      <c r="B1260" t="str">
        <f>precio_reno_porta!A75</f>
        <v>Corriente</v>
      </c>
      <c r="C1260" t="str">
        <f>precio_reno_porta!B75</f>
        <v>5G</v>
      </c>
      <c r="D1260" t="str">
        <f>precio_reno_porta!C75</f>
        <v>SAMSUNG</v>
      </c>
      <c r="E1260" t="str">
        <f>precio_reno_porta!D75</f>
        <v>SAMSUNG GALAXY A37 256GB 5G</v>
      </c>
      <c r="F1260" s="68">
        <f>precio_reno_porta!E75</f>
        <v>2249</v>
      </c>
      <c r="G1260" t="str">
        <f>precio_reno_porta!F75</f>
        <v>Android</v>
      </c>
      <c r="H1260" t="s">
        <v>187</v>
      </c>
      <c r="I1260" t="s">
        <v>41</v>
      </c>
      <c r="J1260" s="68">
        <f>precio_reno_porta!K75</f>
        <v>1999</v>
      </c>
    </row>
    <row r="1261" spans="1:10" x14ac:dyDescent="0.3">
      <c r="A1261" t="str">
        <f t="shared" si="19"/>
        <v>SAMSUNG GALAXY A56 256GB 5GMax Negocios + Ilimitado 79.90CONTADO</v>
      </c>
      <c r="B1261" t="str">
        <f>precio_reno_porta!A76</f>
        <v>Corriente</v>
      </c>
      <c r="C1261" t="str">
        <f>precio_reno_porta!B76</f>
        <v>5G</v>
      </c>
      <c r="D1261" t="str">
        <f>precio_reno_porta!C76</f>
        <v>SAMSUNG</v>
      </c>
      <c r="E1261" t="str">
        <f>precio_reno_porta!D76</f>
        <v>SAMSUNG GALAXY A56 256GB 5G</v>
      </c>
      <c r="F1261" s="68">
        <f>precio_reno_porta!E76</f>
        <v>2109</v>
      </c>
      <c r="G1261" t="str">
        <f>precio_reno_porta!F76</f>
        <v>Android</v>
      </c>
      <c r="H1261" t="s">
        <v>187</v>
      </c>
      <c r="I1261" t="s">
        <v>41</v>
      </c>
      <c r="J1261" s="68">
        <f>precio_reno_porta!K76</f>
        <v>1879</v>
      </c>
    </row>
    <row r="1262" spans="1:10" x14ac:dyDescent="0.3">
      <c r="A1262" t="str">
        <f t="shared" si="19"/>
        <v>SAMSUNG GALAXY A57 256GB 5GMax Negocios + Ilimitado 79.90CONTADO</v>
      </c>
      <c r="B1262" t="str">
        <f>precio_reno_porta!A77</f>
        <v>Corriente</v>
      </c>
      <c r="C1262" t="str">
        <f>precio_reno_porta!B77</f>
        <v>5G</v>
      </c>
      <c r="D1262" t="str">
        <f>precio_reno_porta!C77</f>
        <v>SAMSUNG</v>
      </c>
      <c r="E1262" t="str">
        <f>precio_reno_porta!D77</f>
        <v>SAMSUNG GALAXY A57 256GB 5G</v>
      </c>
      <c r="F1262" s="68">
        <f>precio_reno_porta!E77</f>
        <v>2509</v>
      </c>
      <c r="G1262" t="str">
        <f>precio_reno_porta!F77</f>
        <v>Android</v>
      </c>
      <c r="H1262" t="s">
        <v>187</v>
      </c>
      <c r="I1262" t="s">
        <v>41</v>
      </c>
      <c r="J1262" s="68">
        <f>precio_reno_porta!K77</f>
        <v>2239</v>
      </c>
    </row>
    <row r="1263" spans="1:10" x14ac:dyDescent="0.3">
      <c r="A1263" t="str">
        <f t="shared" si="19"/>
        <v>SAMSUNG GALAXY A57 512GB 5GMax Negocios + Ilimitado 79.90CONTADO</v>
      </c>
      <c r="B1263" t="str">
        <f>precio_reno_porta!A78</f>
        <v>Corriente</v>
      </c>
      <c r="C1263" t="str">
        <f>precio_reno_porta!B78</f>
        <v>5G</v>
      </c>
      <c r="D1263" t="str">
        <f>precio_reno_porta!C78</f>
        <v>SAMSUNG</v>
      </c>
      <c r="E1263" t="str">
        <f>precio_reno_porta!D78</f>
        <v>SAMSUNG GALAXY A57 512GB 5G</v>
      </c>
      <c r="F1263" s="68">
        <f>precio_reno_porta!E78</f>
        <v>3449</v>
      </c>
      <c r="G1263" t="str">
        <f>precio_reno_porta!F78</f>
        <v>Android</v>
      </c>
      <c r="H1263" t="s">
        <v>187</v>
      </c>
      <c r="I1263" t="s">
        <v>41</v>
      </c>
      <c r="J1263" s="68">
        <f>precio_reno_porta!K78</f>
        <v>3079</v>
      </c>
    </row>
    <row r="1264" spans="1:10" x14ac:dyDescent="0.3">
      <c r="A1264" t="str">
        <f t="shared" si="19"/>
        <v>SAMSUNG GALAXY S25 128GBMax Negocios + Ilimitado 79.90CONTADO</v>
      </c>
      <c r="B1264" t="str">
        <f>precio_reno_porta!A79</f>
        <v>Corriente</v>
      </c>
      <c r="C1264" t="str">
        <f>precio_reno_porta!B79</f>
        <v>5G</v>
      </c>
      <c r="D1264" t="str">
        <f>precio_reno_porta!C79</f>
        <v>SAMSUNG</v>
      </c>
      <c r="E1264" t="str">
        <f>precio_reno_porta!D79</f>
        <v>SAMSUNG GALAXY S25 128GB</v>
      </c>
      <c r="F1264" s="68">
        <f>precio_reno_porta!E79</f>
        <v>4529</v>
      </c>
      <c r="G1264" t="str">
        <f>precio_reno_porta!F79</f>
        <v>Android</v>
      </c>
      <c r="H1264" t="s">
        <v>187</v>
      </c>
      <c r="I1264" t="s">
        <v>41</v>
      </c>
      <c r="J1264" s="68">
        <f>precio_reno_porta!K79</f>
        <v>4039</v>
      </c>
    </row>
    <row r="1265" spans="1:10" x14ac:dyDescent="0.3">
      <c r="A1265" t="str">
        <f t="shared" si="19"/>
        <v>SAMSUNG GALAXY S25 FE 256GB 5GMax Negocios + Ilimitado 79.90CONTADO</v>
      </c>
      <c r="B1265" t="str">
        <f>precio_reno_porta!A80</f>
        <v>Corriente</v>
      </c>
      <c r="C1265" t="str">
        <f>precio_reno_porta!B80</f>
        <v>5G</v>
      </c>
      <c r="D1265" t="str">
        <f>precio_reno_porta!C80</f>
        <v>SAMSUNG</v>
      </c>
      <c r="E1265" t="str">
        <f>precio_reno_porta!D80</f>
        <v>SAMSUNG GALAXY S25 FE 256GB 5G</v>
      </c>
      <c r="F1265" s="68">
        <f>precio_reno_porta!E80</f>
        <v>3429</v>
      </c>
      <c r="G1265" t="str">
        <f>precio_reno_porta!F80</f>
        <v>Android</v>
      </c>
      <c r="H1265" t="s">
        <v>187</v>
      </c>
      <c r="I1265" t="s">
        <v>41</v>
      </c>
      <c r="J1265" s="68">
        <f>precio_reno_porta!K80</f>
        <v>3059</v>
      </c>
    </row>
    <row r="1266" spans="1:10" x14ac:dyDescent="0.3">
      <c r="A1266" t="str">
        <f t="shared" si="19"/>
        <v>SAMSUNG GALAXY S25 ULTRA 256GBMax Negocios + Ilimitado 79.90CONTADO</v>
      </c>
      <c r="B1266" t="str">
        <f>precio_reno_porta!A81</f>
        <v>Corriente</v>
      </c>
      <c r="C1266" t="str">
        <f>precio_reno_porta!B81</f>
        <v>5G</v>
      </c>
      <c r="D1266" t="str">
        <f>precio_reno_porta!C81</f>
        <v>SAMSUNG</v>
      </c>
      <c r="E1266" t="str">
        <f>precio_reno_porta!D81</f>
        <v>SAMSUNG GALAXY S25 ULTRA 256GB</v>
      </c>
      <c r="F1266" s="68">
        <f>precio_reno_porta!E81</f>
        <v>6219</v>
      </c>
      <c r="G1266" t="str">
        <f>precio_reno_porta!F81</f>
        <v>Android</v>
      </c>
      <c r="H1266" t="s">
        <v>187</v>
      </c>
      <c r="I1266" t="s">
        <v>41</v>
      </c>
      <c r="J1266" s="68">
        <f>precio_reno_porta!K81</f>
        <v>5549</v>
      </c>
    </row>
    <row r="1267" spans="1:10" x14ac:dyDescent="0.3">
      <c r="A1267" t="str">
        <f t="shared" si="19"/>
        <v>SAMSUNG GALAXY S26 256GB 5GMax Negocios + Ilimitado 79.90CONTADO</v>
      </c>
      <c r="B1267" t="str">
        <f>precio_reno_porta!A82</f>
        <v>Corriente</v>
      </c>
      <c r="C1267" t="str">
        <f>precio_reno_porta!B82</f>
        <v>5G</v>
      </c>
      <c r="D1267" t="str">
        <f>precio_reno_porta!C82</f>
        <v>SAMSUNG</v>
      </c>
      <c r="E1267" t="str">
        <f>precio_reno_porta!D82</f>
        <v>SAMSUNG GALAXY S26 256GB 5G</v>
      </c>
      <c r="F1267" s="68">
        <f>precio_reno_porta!E82</f>
        <v>5029</v>
      </c>
      <c r="G1267" t="str">
        <f>precio_reno_porta!F82</f>
        <v>Android</v>
      </c>
      <c r="H1267" t="s">
        <v>187</v>
      </c>
      <c r="I1267" t="s">
        <v>41</v>
      </c>
      <c r="J1267" s="68">
        <f>precio_reno_porta!K82</f>
        <v>4489</v>
      </c>
    </row>
    <row r="1268" spans="1:10" x14ac:dyDescent="0.3">
      <c r="A1268" t="str">
        <f t="shared" si="19"/>
        <v>SAMSUNG GALAXY S26 PLUS 256GB 5GMax Negocios + Ilimitado 79.90CONTADO</v>
      </c>
      <c r="B1268" t="str">
        <f>precio_reno_porta!A83</f>
        <v>Corriente</v>
      </c>
      <c r="C1268" t="str">
        <f>precio_reno_porta!B83</f>
        <v>5G</v>
      </c>
      <c r="D1268" t="str">
        <f>precio_reno_porta!C83</f>
        <v>SAMSUNG</v>
      </c>
      <c r="E1268" t="str">
        <f>precio_reno_porta!D83</f>
        <v>SAMSUNG GALAXY S26 PLUS 256GB 5G</v>
      </c>
      <c r="F1268" s="68">
        <f>precio_reno_porta!E83</f>
        <v>6039</v>
      </c>
      <c r="G1268" t="str">
        <f>precio_reno_porta!F83</f>
        <v>Android</v>
      </c>
      <c r="H1268" t="s">
        <v>187</v>
      </c>
      <c r="I1268" t="s">
        <v>41</v>
      </c>
      <c r="J1268" s="68">
        <f>precio_reno_porta!K83</f>
        <v>5389</v>
      </c>
    </row>
    <row r="1269" spans="1:10" x14ac:dyDescent="0.3">
      <c r="A1269" t="str">
        <f t="shared" si="19"/>
        <v>SAMSUNG GALAXY S26 ULTRA 256GB 5GMax Negocios + Ilimitado 79.90CONTADO</v>
      </c>
      <c r="B1269" t="str">
        <f>precio_reno_porta!A84</f>
        <v>Corriente</v>
      </c>
      <c r="C1269" t="str">
        <f>precio_reno_porta!B84</f>
        <v>5G</v>
      </c>
      <c r="D1269" t="str">
        <f>precio_reno_porta!C84</f>
        <v>SAMSUNG</v>
      </c>
      <c r="E1269" t="str">
        <f>precio_reno_porta!D84</f>
        <v>SAMSUNG GALAXY S26 ULTRA 256GB 5G</v>
      </c>
      <c r="F1269" s="68">
        <f>precio_reno_porta!E84</f>
        <v>7039</v>
      </c>
      <c r="G1269" t="str">
        <f>precio_reno_porta!F84</f>
        <v>Android</v>
      </c>
      <c r="H1269" t="s">
        <v>187</v>
      </c>
      <c r="I1269" t="s">
        <v>41</v>
      </c>
      <c r="J1269" s="68">
        <f>precio_reno_porta!K84</f>
        <v>6279</v>
      </c>
    </row>
    <row r="1270" spans="1:10" x14ac:dyDescent="0.3">
      <c r="A1270" t="str">
        <f t="shared" si="19"/>
        <v>SAMSUNG GALAXY S26FE 256GB 5GMax Negocios + Ilimitado 79.90CONTADO</v>
      </c>
      <c r="B1270" t="str">
        <f>precio_reno_porta!A85</f>
        <v>Corriente</v>
      </c>
      <c r="C1270" t="str">
        <f>precio_reno_porta!B85</f>
        <v>5G</v>
      </c>
      <c r="D1270" t="str">
        <f>precio_reno_porta!C85</f>
        <v>SAMSUNG</v>
      </c>
      <c r="E1270" t="str">
        <f>precio_reno_porta!D85</f>
        <v>SAMSUNG GALAXY S26FE 256GB 5G</v>
      </c>
      <c r="F1270" s="68">
        <f>precio_reno_porta!E85</f>
        <v>3999</v>
      </c>
      <c r="G1270" t="str">
        <f>precio_reno_porta!F85</f>
        <v>Android</v>
      </c>
      <c r="H1270" t="s">
        <v>187</v>
      </c>
      <c r="I1270" t="s">
        <v>41</v>
      </c>
      <c r="J1270" s="68">
        <f>precio_reno_porta!K85</f>
        <v>3349</v>
      </c>
    </row>
    <row r="1271" spans="1:10" x14ac:dyDescent="0.3">
      <c r="A1271" t="str">
        <f t="shared" si="19"/>
        <v>SAMSUNG GALAXY Z FLIP 7 256GB 5GMax Negocios + Ilimitado 79.90CONTADO</v>
      </c>
      <c r="B1271" t="str">
        <f>precio_reno_porta!A86</f>
        <v>Corriente</v>
      </c>
      <c r="C1271" t="str">
        <f>precio_reno_porta!B86</f>
        <v>5G</v>
      </c>
      <c r="D1271" t="str">
        <f>precio_reno_porta!C86</f>
        <v>SAMSUNG</v>
      </c>
      <c r="E1271" t="str">
        <f>precio_reno_porta!D86</f>
        <v>SAMSUNG GALAXY Z FLIP 7 256GB 5G</v>
      </c>
      <c r="F1271" s="68">
        <f>precio_reno_porta!E86</f>
        <v>5279</v>
      </c>
      <c r="G1271" t="str">
        <f>precio_reno_porta!F86</f>
        <v>Android</v>
      </c>
      <c r="H1271" t="s">
        <v>187</v>
      </c>
      <c r="I1271" t="s">
        <v>41</v>
      </c>
      <c r="J1271" s="68">
        <f>precio_reno_porta!K86</f>
        <v>4709</v>
      </c>
    </row>
    <row r="1272" spans="1:10" x14ac:dyDescent="0.3">
      <c r="A1272" t="str">
        <f t="shared" si="19"/>
        <v>SAMSUNG GALAXY Z FLIP 7 FE 128GB 5GMax Negocios + Ilimitado 79.90CONTADO</v>
      </c>
      <c r="B1272" t="str">
        <f>precio_reno_porta!A87</f>
        <v>Corriente</v>
      </c>
      <c r="C1272" t="str">
        <f>precio_reno_porta!B87</f>
        <v>5G</v>
      </c>
      <c r="D1272" t="str">
        <f>precio_reno_porta!C87</f>
        <v>SAMSUNG</v>
      </c>
      <c r="E1272" t="str">
        <f>precio_reno_porta!D87</f>
        <v>SAMSUNG GALAXY Z FLIP 7 FE 128GB 5G</v>
      </c>
      <c r="F1272" s="68">
        <f>precio_reno_porta!E87</f>
        <v>3929</v>
      </c>
      <c r="G1272" t="str">
        <f>precio_reno_porta!F87</f>
        <v>Android</v>
      </c>
      <c r="H1272" t="s">
        <v>187</v>
      </c>
      <c r="I1272" t="s">
        <v>41</v>
      </c>
      <c r="J1272" s="68">
        <f>precio_reno_porta!K87</f>
        <v>3509</v>
      </c>
    </row>
    <row r="1273" spans="1:10" x14ac:dyDescent="0.3">
      <c r="A1273" t="str">
        <f t="shared" si="19"/>
        <v>SAMSUNG GALAXY Z FOLD 5 256GBMax Negocios + Ilimitado 79.90CONTADO</v>
      </c>
      <c r="B1273" t="str">
        <f>precio_reno_porta!A88</f>
        <v>Corriente</v>
      </c>
      <c r="C1273" t="str">
        <f>precio_reno_porta!B88</f>
        <v>5G</v>
      </c>
      <c r="D1273" t="str">
        <f>precio_reno_porta!C88</f>
        <v>SAMSUNG</v>
      </c>
      <c r="E1273" t="str">
        <f>precio_reno_porta!D88</f>
        <v>SAMSUNG GALAXY Z FOLD 5 256GB</v>
      </c>
      <c r="F1273" s="68">
        <f>precio_reno_porta!E88</f>
        <v>9299</v>
      </c>
      <c r="G1273" t="str">
        <f>precio_reno_porta!F88</f>
        <v>Android</v>
      </c>
      <c r="H1273" t="s">
        <v>187</v>
      </c>
      <c r="I1273" t="s">
        <v>41</v>
      </c>
      <c r="J1273" s="68">
        <f>precio_reno_porta!K88</f>
        <v>8299</v>
      </c>
    </row>
    <row r="1274" spans="1:10" x14ac:dyDescent="0.3">
      <c r="A1274" t="str">
        <f t="shared" si="19"/>
        <v>SAMSUNG GALAXY Z FOLD 7 512GB 5GMax Negocios + Ilimitado 79.90CONTADO</v>
      </c>
      <c r="B1274" t="str">
        <f>precio_reno_porta!A89</f>
        <v>Corriente</v>
      </c>
      <c r="C1274" t="str">
        <f>precio_reno_porta!B89</f>
        <v>5G</v>
      </c>
      <c r="D1274" t="str">
        <f>precio_reno_porta!C89</f>
        <v>SAMSUNG</v>
      </c>
      <c r="E1274" t="str">
        <f>precio_reno_porta!D89</f>
        <v>SAMSUNG GALAXY Z FOLD 7 512GB 5G</v>
      </c>
      <c r="F1274" s="68">
        <f>precio_reno_porta!E89</f>
        <v>9739</v>
      </c>
      <c r="G1274" t="str">
        <f>precio_reno_porta!F89</f>
        <v>Android</v>
      </c>
      <c r="H1274" t="s">
        <v>187</v>
      </c>
      <c r="I1274" t="s">
        <v>41</v>
      </c>
      <c r="J1274" s="68">
        <f>precio_reno_porta!K89</f>
        <v>8689</v>
      </c>
    </row>
    <row r="1275" spans="1:10" x14ac:dyDescent="0.3">
      <c r="A1275" t="str">
        <f t="shared" si="19"/>
        <v>VIVO V60 LITE 256GB 5GMax Negocios + Ilimitado 79.90CONTADO</v>
      </c>
      <c r="B1275" t="str">
        <f>precio_reno_porta!A90</f>
        <v>Corriente</v>
      </c>
      <c r="C1275" t="str">
        <f>precio_reno_porta!B90</f>
        <v>5G</v>
      </c>
      <c r="D1275" t="str">
        <f>precio_reno_porta!C90</f>
        <v>VIVO</v>
      </c>
      <c r="E1275" t="str">
        <f>precio_reno_porta!D90</f>
        <v>VIVO V60 LITE 256GB 5G</v>
      </c>
      <c r="F1275" s="68">
        <f>precio_reno_porta!E90</f>
        <v>1729</v>
      </c>
      <c r="G1275" t="str">
        <f>precio_reno_porta!F90</f>
        <v>Android</v>
      </c>
      <c r="H1275" t="s">
        <v>187</v>
      </c>
      <c r="I1275" t="s">
        <v>41</v>
      </c>
      <c r="J1275" s="68">
        <f>precio_reno_porta!K90</f>
        <v>1539</v>
      </c>
    </row>
    <row r="1276" spans="1:10" x14ac:dyDescent="0.3">
      <c r="A1276" t="str">
        <f t="shared" si="19"/>
        <v>VIVO V70 512GB 5GMax Negocios + Ilimitado 79.90CONTADO</v>
      </c>
      <c r="B1276" t="str">
        <f>precio_reno_porta!A91</f>
        <v>Corriente</v>
      </c>
      <c r="C1276" t="str">
        <f>precio_reno_porta!B91</f>
        <v>5G</v>
      </c>
      <c r="D1276" t="str">
        <f>precio_reno_porta!C91</f>
        <v>VIVO</v>
      </c>
      <c r="E1276" t="str">
        <f>precio_reno_porta!D91</f>
        <v>VIVO V70 512GB 5G</v>
      </c>
      <c r="F1276" s="68">
        <f>precio_reno_porta!E91</f>
        <v>3069</v>
      </c>
      <c r="G1276" t="str">
        <f>precio_reno_porta!F91</f>
        <v>Android</v>
      </c>
      <c r="H1276" t="s">
        <v>187</v>
      </c>
      <c r="I1276" t="s">
        <v>41</v>
      </c>
      <c r="J1276" s="68">
        <f>precio_reno_porta!K91</f>
        <v>2739</v>
      </c>
    </row>
    <row r="1277" spans="1:10" x14ac:dyDescent="0.3">
      <c r="A1277" t="str">
        <f t="shared" si="19"/>
        <v>VIVO V70FE 256GB 5GMax Negocios + Ilimitado 79.90CONTADO</v>
      </c>
      <c r="B1277" t="str">
        <f>precio_reno_porta!A92</f>
        <v>Corriente</v>
      </c>
      <c r="C1277" t="str">
        <f>precio_reno_porta!B92</f>
        <v>5G</v>
      </c>
      <c r="D1277" t="str">
        <f>precio_reno_porta!C92</f>
        <v>VIVO</v>
      </c>
      <c r="E1277" t="str">
        <f>precio_reno_porta!D92</f>
        <v>VIVO V70FE 256GB 5G</v>
      </c>
      <c r="F1277" s="68">
        <f>precio_reno_porta!E92</f>
        <v>2609</v>
      </c>
      <c r="G1277" t="str">
        <f>precio_reno_porta!F92</f>
        <v>Android</v>
      </c>
      <c r="H1277" t="s">
        <v>187</v>
      </c>
      <c r="I1277" t="s">
        <v>41</v>
      </c>
      <c r="J1277" s="68">
        <f>precio_reno_porta!K92</f>
        <v>2319</v>
      </c>
    </row>
    <row r="1278" spans="1:10" x14ac:dyDescent="0.3">
      <c r="A1278" t="str">
        <f t="shared" si="19"/>
        <v>VIVO X300 PRO 512GB 5GMax Negocios + Ilimitado 79.90CONTADO</v>
      </c>
      <c r="B1278" t="str">
        <f>precio_reno_porta!A93</f>
        <v>Corriente</v>
      </c>
      <c r="C1278" t="str">
        <f>precio_reno_porta!B93</f>
        <v>5G</v>
      </c>
      <c r="D1278" t="str">
        <f>precio_reno_porta!C93</f>
        <v>VIVO</v>
      </c>
      <c r="E1278" t="str">
        <f>precio_reno_porta!D93</f>
        <v>VIVO X300 PRO 512GB 5G</v>
      </c>
      <c r="F1278" s="68">
        <f>precio_reno_porta!E93</f>
        <v>6219</v>
      </c>
      <c r="G1278" t="str">
        <f>precio_reno_porta!F93</f>
        <v>Android</v>
      </c>
      <c r="H1278" t="s">
        <v>187</v>
      </c>
      <c r="I1278" t="s">
        <v>41</v>
      </c>
      <c r="J1278" s="68">
        <f>precio_reno_porta!K93</f>
        <v>5549</v>
      </c>
    </row>
    <row r="1279" spans="1:10" x14ac:dyDescent="0.3">
      <c r="A1279" t="str">
        <f t="shared" si="19"/>
        <v>VIVO Y04 128GBMax Negocios + Ilimitado 79.90CONTADO</v>
      </c>
      <c r="B1279" t="str">
        <f>precio_reno_porta!A94</f>
        <v>Corriente</v>
      </c>
      <c r="C1279" t="str">
        <f>precio_reno_porta!B94</f>
        <v>4G</v>
      </c>
      <c r="D1279" t="str">
        <f>precio_reno_porta!C94</f>
        <v>VIVO</v>
      </c>
      <c r="E1279" t="str">
        <f>precio_reno_porta!D94</f>
        <v>VIVO Y04 128GB</v>
      </c>
      <c r="F1279" s="68">
        <f>precio_reno_porta!E94</f>
        <v>489</v>
      </c>
      <c r="G1279" t="str">
        <f>precio_reno_porta!F94</f>
        <v>Android</v>
      </c>
      <c r="H1279" t="s">
        <v>187</v>
      </c>
      <c r="I1279" t="s">
        <v>41</v>
      </c>
      <c r="J1279" s="68">
        <f>precio_reno_porta!K94</f>
        <v>429</v>
      </c>
    </row>
    <row r="1280" spans="1:10" x14ac:dyDescent="0.3">
      <c r="A1280" t="str">
        <f t="shared" si="19"/>
        <v>VIVO Y11 128GB 5GMax Negocios + Ilimitado 79.90CONTADO</v>
      </c>
      <c r="B1280" t="str">
        <f>precio_reno_porta!A95</f>
        <v>Corriente</v>
      </c>
      <c r="C1280" t="str">
        <f>precio_reno_porta!B95</f>
        <v>5G</v>
      </c>
      <c r="D1280" t="str">
        <f>precio_reno_porta!C95</f>
        <v>VIVO</v>
      </c>
      <c r="E1280" t="str">
        <f>precio_reno_porta!D95</f>
        <v>VIVO Y11 128GB 5G</v>
      </c>
      <c r="F1280" s="68">
        <f>precio_reno_porta!E95</f>
        <v>819</v>
      </c>
      <c r="G1280" t="str">
        <f>precio_reno_porta!F95</f>
        <v>Android</v>
      </c>
      <c r="H1280" t="s">
        <v>187</v>
      </c>
      <c r="I1280" t="s">
        <v>41</v>
      </c>
      <c r="J1280" s="68">
        <f>precio_reno_porta!K95</f>
        <v>729</v>
      </c>
    </row>
    <row r="1281" spans="1:10" x14ac:dyDescent="0.3">
      <c r="A1281" t="str">
        <f t="shared" si="19"/>
        <v>VIVO Y21 256GB 5GMax Negocios + Ilimitado 79.90CONTADO</v>
      </c>
      <c r="B1281" t="str">
        <f>precio_reno_porta!A96</f>
        <v>Corriente</v>
      </c>
      <c r="C1281" t="str">
        <f>precio_reno_porta!B96</f>
        <v>5G</v>
      </c>
      <c r="D1281" t="str">
        <f>precio_reno_porta!C96</f>
        <v>VIVO</v>
      </c>
      <c r="E1281" t="str">
        <f>precio_reno_porta!D96</f>
        <v>VIVO Y21 256GB 5G</v>
      </c>
      <c r="F1281" s="68">
        <f>precio_reno_porta!E96</f>
        <v>1029</v>
      </c>
      <c r="G1281" t="str">
        <f>precio_reno_porta!F96</f>
        <v>Android</v>
      </c>
      <c r="H1281" t="s">
        <v>187</v>
      </c>
      <c r="I1281" t="s">
        <v>41</v>
      </c>
      <c r="J1281" s="68">
        <f>precio_reno_porta!K96</f>
        <v>919</v>
      </c>
    </row>
    <row r="1282" spans="1:10" x14ac:dyDescent="0.3">
      <c r="A1282" t="str">
        <f t="shared" si="19"/>
        <v>VIVO Y21D 256GBMax Negocios + Ilimitado 79.90CONTADO</v>
      </c>
      <c r="B1282" t="str">
        <f>precio_reno_porta!A97</f>
        <v>Corriente</v>
      </c>
      <c r="C1282" t="str">
        <f>precio_reno_porta!B97</f>
        <v>4G</v>
      </c>
      <c r="D1282" t="str">
        <f>precio_reno_porta!C97</f>
        <v>VIVO</v>
      </c>
      <c r="E1282" t="str">
        <f>precio_reno_porta!D97</f>
        <v>VIVO Y21D 256GB</v>
      </c>
      <c r="F1282" s="68">
        <f>precio_reno_porta!E97</f>
        <v>849</v>
      </c>
      <c r="G1282" t="str">
        <f>precio_reno_porta!F97</f>
        <v>Android</v>
      </c>
      <c r="H1282" t="s">
        <v>187</v>
      </c>
      <c r="I1282" t="s">
        <v>41</v>
      </c>
      <c r="J1282" s="68">
        <f>precio_reno_porta!K97</f>
        <v>759</v>
      </c>
    </row>
    <row r="1283" spans="1:10" x14ac:dyDescent="0.3">
      <c r="A1283" t="str">
        <f t="shared" ref="A1283:A1346" si="20">CONCATENATE(E1283,I1283,H1283)</f>
        <v>VIVO Y31 256GB 5GMax Negocios + Ilimitado 79.90CONTADO</v>
      </c>
      <c r="B1283" t="str">
        <f>precio_reno_porta!A98</f>
        <v>Corriente</v>
      </c>
      <c r="C1283" t="str">
        <f>precio_reno_porta!B98</f>
        <v>5G</v>
      </c>
      <c r="D1283" t="str">
        <f>precio_reno_porta!C98</f>
        <v>VIVO</v>
      </c>
      <c r="E1283" t="str">
        <f>precio_reno_porta!D98</f>
        <v>VIVO Y31 256GB 5G</v>
      </c>
      <c r="F1283" s="68">
        <f>precio_reno_porta!E98</f>
        <v>1309</v>
      </c>
      <c r="G1283" t="str">
        <f>precio_reno_porta!F98</f>
        <v>Android</v>
      </c>
      <c r="H1283" t="s">
        <v>187</v>
      </c>
      <c r="I1283" t="s">
        <v>41</v>
      </c>
      <c r="J1283" s="68">
        <f>precio_reno_porta!K98</f>
        <v>1169</v>
      </c>
    </row>
    <row r="1284" spans="1:10" x14ac:dyDescent="0.3">
      <c r="A1284" t="str">
        <f t="shared" si="20"/>
        <v>VIVO Y31 256GB 5G NEWMax Negocios + Ilimitado 79.90CONTADO</v>
      </c>
      <c r="B1284" t="str">
        <f>precio_reno_porta!A99</f>
        <v>Corriente</v>
      </c>
      <c r="C1284" t="str">
        <f>precio_reno_porta!B99</f>
        <v>5G</v>
      </c>
      <c r="D1284" t="str">
        <f>precio_reno_porta!C99</f>
        <v>VIVO</v>
      </c>
      <c r="E1284" t="str">
        <f>precio_reno_porta!D99</f>
        <v>VIVO Y31 256GB 5G NEW</v>
      </c>
      <c r="F1284" s="68">
        <f>precio_reno_porta!E99</f>
        <v>1289</v>
      </c>
      <c r="G1284" t="str">
        <f>precio_reno_porta!F99</f>
        <v>Android</v>
      </c>
      <c r="H1284" t="s">
        <v>187</v>
      </c>
      <c r="I1284" t="s">
        <v>41</v>
      </c>
      <c r="J1284" s="68">
        <f>precio_reno_porta!K99</f>
        <v>1149</v>
      </c>
    </row>
    <row r="1285" spans="1:10" x14ac:dyDescent="0.3">
      <c r="A1285" t="str">
        <f t="shared" si="20"/>
        <v>XIAOMI 14T 512GB 5GMax Negocios + Ilimitado 79.90CONTADO</v>
      </c>
      <c r="B1285" t="str">
        <f>precio_reno_porta!A100</f>
        <v>Corriente</v>
      </c>
      <c r="C1285" t="str">
        <f>precio_reno_porta!B100</f>
        <v>5G</v>
      </c>
      <c r="D1285" t="str">
        <f>precio_reno_porta!C100</f>
        <v>XIAOMI</v>
      </c>
      <c r="E1285" t="str">
        <f>precio_reno_porta!D100</f>
        <v>XIAOMI 14T 512GB 5G</v>
      </c>
      <c r="F1285" s="68">
        <f>precio_reno_porta!E100</f>
        <v>2659</v>
      </c>
      <c r="G1285" t="str">
        <f>precio_reno_porta!F100</f>
        <v>Android</v>
      </c>
      <c r="H1285" t="s">
        <v>187</v>
      </c>
      <c r="I1285" t="s">
        <v>41</v>
      </c>
      <c r="J1285" s="68">
        <f>precio_reno_porta!K100</f>
        <v>2369</v>
      </c>
    </row>
    <row r="1286" spans="1:10" x14ac:dyDescent="0.3">
      <c r="A1286" t="str">
        <f t="shared" si="20"/>
        <v>XIAOMI 15T 512GB 5GMax Negocios + Ilimitado 79.90CONTADO</v>
      </c>
      <c r="B1286" t="str">
        <f>precio_reno_porta!A101</f>
        <v>Corriente</v>
      </c>
      <c r="C1286" t="str">
        <f>precio_reno_porta!B101</f>
        <v>5G</v>
      </c>
      <c r="D1286" t="str">
        <f>precio_reno_porta!C101</f>
        <v>XIAOMI</v>
      </c>
      <c r="E1286" t="str">
        <f>precio_reno_porta!D101</f>
        <v>XIAOMI 15T 512GB 5G</v>
      </c>
      <c r="F1286" s="68">
        <f>precio_reno_porta!E101</f>
        <v>2569</v>
      </c>
      <c r="G1286" t="str">
        <f>precio_reno_porta!F101</f>
        <v>Android</v>
      </c>
      <c r="H1286" t="s">
        <v>187</v>
      </c>
      <c r="I1286" t="s">
        <v>41</v>
      </c>
      <c r="J1286" s="68">
        <f>precio_reno_porta!K101</f>
        <v>2289</v>
      </c>
    </row>
    <row r="1287" spans="1:10" x14ac:dyDescent="0.3">
      <c r="A1287" t="str">
        <f t="shared" si="20"/>
        <v>XIAOMI 15T PRO 512GB 5GMax Negocios + Ilimitado 79.90CONTADO</v>
      </c>
      <c r="B1287" t="str">
        <f>precio_reno_porta!A102</f>
        <v>Corriente</v>
      </c>
      <c r="C1287" t="str">
        <f>precio_reno_porta!B102</f>
        <v>5G</v>
      </c>
      <c r="D1287" t="str">
        <f>precio_reno_porta!C102</f>
        <v>XIAOMI</v>
      </c>
      <c r="E1287" t="str">
        <f>precio_reno_porta!D102</f>
        <v>XIAOMI 15T PRO 512GB 5G</v>
      </c>
      <c r="F1287" s="68">
        <f>precio_reno_porta!E102</f>
        <v>3619</v>
      </c>
      <c r="G1287" t="str">
        <f>precio_reno_porta!F102</f>
        <v>Android</v>
      </c>
      <c r="H1287" t="s">
        <v>187</v>
      </c>
      <c r="I1287" t="s">
        <v>41</v>
      </c>
      <c r="J1287" s="68">
        <f>precio_reno_porta!K102</f>
        <v>3229</v>
      </c>
    </row>
    <row r="1288" spans="1:10" x14ac:dyDescent="0.3">
      <c r="A1288" t="str">
        <f t="shared" si="20"/>
        <v>XIAOMI 17 ULTRA 512GB 5GMax Negocios + Ilimitado 79.90CONTADO</v>
      </c>
      <c r="B1288" t="str">
        <f>precio_reno_porta!A103</f>
        <v>Corriente</v>
      </c>
      <c r="C1288" t="str">
        <f>precio_reno_porta!B103</f>
        <v>5G</v>
      </c>
      <c r="D1288" t="str">
        <f>precio_reno_porta!C103</f>
        <v>XIAOMI</v>
      </c>
      <c r="E1288" t="str">
        <f>precio_reno_porta!D103</f>
        <v>XIAOMI 17 ULTRA 512GB 5G</v>
      </c>
      <c r="F1288" s="68">
        <f>precio_reno_porta!E103</f>
        <v>6169</v>
      </c>
      <c r="G1288" t="str">
        <f>precio_reno_porta!F103</f>
        <v>Android</v>
      </c>
      <c r="H1288" t="s">
        <v>187</v>
      </c>
      <c r="I1288" t="s">
        <v>41</v>
      </c>
      <c r="J1288" s="68">
        <f>precio_reno_porta!K103</f>
        <v>5499</v>
      </c>
    </row>
    <row r="1289" spans="1:10" x14ac:dyDescent="0.3">
      <c r="A1289" t="str">
        <f t="shared" si="20"/>
        <v>XIAOMI 17T 512GB 5GMax Negocios + Ilimitado 79.90CONTADO</v>
      </c>
      <c r="B1289" t="str">
        <f>precio_reno_porta!A104</f>
        <v>Corriente</v>
      </c>
      <c r="C1289" t="str">
        <f>precio_reno_porta!B104</f>
        <v>5G</v>
      </c>
      <c r="D1289" t="str">
        <f>precio_reno_porta!C104</f>
        <v>XIAOMI</v>
      </c>
      <c r="E1289" t="str">
        <f>precio_reno_porta!D104</f>
        <v>XIAOMI 17T 512GB 5G</v>
      </c>
      <c r="F1289" s="68">
        <f>precio_reno_porta!E104</f>
        <v>3089</v>
      </c>
      <c r="G1289" t="str">
        <f>precio_reno_porta!F104</f>
        <v>Android</v>
      </c>
      <c r="H1289" t="s">
        <v>187</v>
      </c>
      <c r="I1289" t="s">
        <v>41</v>
      </c>
      <c r="J1289" s="68">
        <f>precio_reno_porta!K104</f>
        <v>2759</v>
      </c>
    </row>
    <row r="1290" spans="1:10" x14ac:dyDescent="0.3">
      <c r="A1290" t="str">
        <f t="shared" si="20"/>
        <v>XIAOMI 17T PRO 512GB 5GMax Negocios + Ilimitado 79.90CONTADO</v>
      </c>
      <c r="B1290" t="str">
        <f>precio_reno_porta!A105</f>
        <v>Corriente</v>
      </c>
      <c r="C1290" t="str">
        <f>precio_reno_porta!B105</f>
        <v>5G</v>
      </c>
      <c r="D1290" t="str">
        <f>precio_reno_porta!C105</f>
        <v>XIAOMI</v>
      </c>
      <c r="E1290" t="str">
        <f>precio_reno_porta!D105</f>
        <v>XIAOMI 17T PRO 512GB 5G</v>
      </c>
      <c r="F1290" s="68">
        <f>precio_reno_porta!E105</f>
        <v>3929</v>
      </c>
      <c r="G1290" t="str">
        <f>precio_reno_porta!F105</f>
        <v>Android</v>
      </c>
      <c r="H1290" t="s">
        <v>187</v>
      </c>
      <c r="I1290" t="s">
        <v>41</v>
      </c>
      <c r="J1290" s="68">
        <f>precio_reno_porta!K105</f>
        <v>3499</v>
      </c>
    </row>
    <row r="1291" spans="1:10" x14ac:dyDescent="0.3">
      <c r="A1291" t="str">
        <f t="shared" si="20"/>
        <v>XIAOMI REDMI 15 256GBMax Negocios + Ilimitado 79.90CONTADO</v>
      </c>
      <c r="B1291" t="str">
        <f>precio_reno_porta!A106</f>
        <v>Corriente</v>
      </c>
      <c r="C1291" t="str">
        <f>precio_reno_porta!B106</f>
        <v>4G</v>
      </c>
      <c r="D1291" t="str">
        <f>precio_reno_porta!C106</f>
        <v>XIAOMI</v>
      </c>
      <c r="E1291" t="str">
        <f>precio_reno_porta!D106</f>
        <v>XIAOMI REDMI 15 256GB</v>
      </c>
      <c r="F1291" s="68">
        <f>precio_reno_porta!E106</f>
        <v>939</v>
      </c>
      <c r="G1291" t="str">
        <f>precio_reno_porta!F106</f>
        <v>Android</v>
      </c>
      <c r="H1291" t="s">
        <v>187</v>
      </c>
      <c r="I1291" t="s">
        <v>41</v>
      </c>
      <c r="J1291" s="68">
        <f>precio_reno_porta!K106</f>
        <v>839</v>
      </c>
    </row>
    <row r="1292" spans="1:10" x14ac:dyDescent="0.3">
      <c r="A1292" t="str">
        <f t="shared" si="20"/>
        <v>XIAOMI REDMI 15C 256GBMax Negocios + Ilimitado 79.90CONTADO</v>
      </c>
      <c r="B1292" t="str">
        <f>precio_reno_porta!A107</f>
        <v>Corriente</v>
      </c>
      <c r="C1292" t="str">
        <f>precio_reno_porta!B107</f>
        <v>4G</v>
      </c>
      <c r="D1292" t="str">
        <f>precio_reno_porta!C107</f>
        <v>XIAOMI</v>
      </c>
      <c r="E1292" t="str">
        <f>precio_reno_porta!D107</f>
        <v>XIAOMI REDMI 15C 256GB</v>
      </c>
      <c r="F1292" s="68">
        <f>precio_reno_porta!E107</f>
        <v>709</v>
      </c>
      <c r="G1292" t="str">
        <f>precio_reno_porta!F107</f>
        <v>Android</v>
      </c>
      <c r="H1292" t="s">
        <v>187</v>
      </c>
      <c r="I1292" t="s">
        <v>41</v>
      </c>
      <c r="J1292" s="68">
        <f>precio_reno_porta!K107</f>
        <v>629</v>
      </c>
    </row>
    <row r="1293" spans="1:10" x14ac:dyDescent="0.3">
      <c r="A1293" t="str">
        <f t="shared" si="20"/>
        <v>XIAOMI REDMI A5 128GBMax Negocios + Ilimitado 79.90CONTADO</v>
      </c>
      <c r="B1293" t="str">
        <f>precio_reno_porta!A108</f>
        <v>Corriente</v>
      </c>
      <c r="C1293" t="str">
        <f>precio_reno_porta!B108</f>
        <v>4G</v>
      </c>
      <c r="D1293" t="str">
        <f>precio_reno_porta!C108</f>
        <v>XIAOMI</v>
      </c>
      <c r="E1293" t="str">
        <f>precio_reno_porta!D108</f>
        <v>XIAOMI REDMI A5 128GB</v>
      </c>
      <c r="F1293" s="68">
        <f>precio_reno_porta!E108</f>
        <v>379</v>
      </c>
      <c r="G1293" t="str">
        <f>precio_reno_porta!F108</f>
        <v>Android</v>
      </c>
      <c r="H1293" t="s">
        <v>187</v>
      </c>
      <c r="I1293" t="s">
        <v>41</v>
      </c>
      <c r="J1293" s="68">
        <f>precio_reno_porta!K108</f>
        <v>339</v>
      </c>
    </row>
    <row r="1294" spans="1:10" x14ac:dyDescent="0.3">
      <c r="A1294" t="str">
        <f t="shared" si="20"/>
        <v>XIAOMI REDMI A7 PRO 128GBMax Negocios + Ilimitado 79.90CONTADO</v>
      </c>
      <c r="B1294" t="str">
        <f>precio_reno_porta!A109</f>
        <v>Corriente</v>
      </c>
      <c r="C1294" t="str">
        <f>precio_reno_porta!B109</f>
        <v>4G</v>
      </c>
      <c r="D1294" t="str">
        <f>precio_reno_porta!C109</f>
        <v>XIAOMI</v>
      </c>
      <c r="E1294" t="str">
        <f>precio_reno_porta!D109</f>
        <v>XIAOMI REDMI A7 PRO 128GB</v>
      </c>
      <c r="F1294" s="68">
        <f>precio_reno_porta!E109</f>
        <v>489</v>
      </c>
      <c r="G1294" t="str">
        <f>precio_reno_porta!F109</f>
        <v>Android</v>
      </c>
      <c r="H1294" t="s">
        <v>187</v>
      </c>
      <c r="I1294" t="s">
        <v>41</v>
      </c>
      <c r="J1294" s="68">
        <f>precio_reno_porta!K109</f>
        <v>429</v>
      </c>
    </row>
    <row r="1295" spans="1:10" x14ac:dyDescent="0.3">
      <c r="A1295" t="str">
        <f t="shared" si="20"/>
        <v>XIAOMI REDMI NOTE 10 PRO 128GB SEMax Negocios + Ilimitado 79.90CONTADO</v>
      </c>
      <c r="B1295" t="str">
        <f>precio_reno_porta!A110</f>
        <v>Corriente</v>
      </c>
      <c r="C1295" t="str">
        <f>precio_reno_porta!B110</f>
        <v>4.5G</v>
      </c>
      <c r="D1295" t="str">
        <f>precio_reno_porta!C110</f>
        <v>XIAOMI</v>
      </c>
      <c r="E1295" t="str">
        <f>precio_reno_porta!D110</f>
        <v>XIAOMI REDMI NOTE 10 PRO 128GB SE</v>
      </c>
      <c r="F1295" s="68">
        <f>precio_reno_porta!E110</f>
        <v>1369</v>
      </c>
      <c r="G1295" t="str">
        <f>precio_reno_porta!F110</f>
        <v>Android</v>
      </c>
      <c r="H1295" t="s">
        <v>187</v>
      </c>
      <c r="I1295" t="s">
        <v>41</v>
      </c>
      <c r="J1295" s="68">
        <f>precio_reno_porta!K110</f>
        <v>1219</v>
      </c>
    </row>
    <row r="1296" spans="1:10" x14ac:dyDescent="0.3">
      <c r="A1296" t="str">
        <f t="shared" si="20"/>
        <v>XIAOMI REDMI NOTE 12 PRO PLUS 256GB 5GMax Negocios + Ilimitado 79.90CONTADO</v>
      </c>
      <c r="B1296" t="str">
        <f>precio_reno_porta!A111</f>
        <v>Corriente</v>
      </c>
      <c r="C1296" t="str">
        <f>precio_reno_porta!B111</f>
        <v>5G</v>
      </c>
      <c r="D1296" t="str">
        <f>precio_reno_porta!C111</f>
        <v>XIAOMI</v>
      </c>
      <c r="E1296" t="str">
        <f>precio_reno_porta!D111</f>
        <v>XIAOMI REDMI NOTE 12 PRO PLUS 256GB 5G</v>
      </c>
      <c r="F1296" s="68">
        <f>precio_reno_porta!E111</f>
        <v>2039</v>
      </c>
      <c r="G1296" t="str">
        <f>precio_reno_porta!F111</f>
        <v>Android</v>
      </c>
      <c r="H1296" t="s">
        <v>187</v>
      </c>
      <c r="I1296" t="s">
        <v>41</v>
      </c>
      <c r="J1296" s="68">
        <f>precio_reno_porta!K111</f>
        <v>1819</v>
      </c>
    </row>
    <row r="1297" spans="1:10" x14ac:dyDescent="0.3">
      <c r="A1297" t="str">
        <f t="shared" si="20"/>
        <v>XIAOMI REDMI NOTE 15 256GB 5GMax Negocios + Ilimitado 79.90CONTADO</v>
      </c>
      <c r="B1297" t="str">
        <f>precio_reno_porta!A112</f>
        <v>Corriente</v>
      </c>
      <c r="C1297" t="str">
        <f>precio_reno_porta!B112</f>
        <v>5G</v>
      </c>
      <c r="D1297" t="str">
        <f>precio_reno_porta!C112</f>
        <v>XIAOMI</v>
      </c>
      <c r="E1297" t="str">
        <f>precio_reno_porta!D112</f>
        <v>XIAOMI REDMI NOTE 15 256GB 5G</v>
      </c>
      <c r="F1297" s="68">
        <f>precio_reno_porta!E112</f>
        <v>1109</v>
      </c>
      <c r="G1297" t="str">
        <f>precio_reno_porta!F112</f>
        <v>Android</v>
      </c>
      <c r="H1297" t="s">
        <v>187</v>
      </c>
      <c r="I1297" t="s">
        <v>41</v>
      </c>
      <c r="J1297" s="68">
        <f>precio_reno_porta!K112</f>
        <v>989</v>
      </c>
    </row>
    <row r="1298" spans="1:10" x14ac:dyDescent="0.3">
      <c r="A1298" t="str">
        <f t="shared" si="20"/>
        <v>XIAOMI REDMI NOTE 15 PRO 512GB 5GMax Negocios + Ilimitado 79.90CONTADO</v>
      </c>
      <c r="B1298" t="str">
        <f>precio_reno_porta!A113</f>
        <v>Corriente</v>
      </c>
      <c r="C1298" t="str">
        <f>precio_reno_porta!B113</f>
        <v>5G</v>
      </c>
      <c r="D1298" t="str">
        <f>precio_reno_porta!C113</f>
        <v>XIAOMI</v>
      </c>
      <c r="E1298" t="str">
        <f>precio_reno_porta!D113</f>
        <v>XIAOMI REDMI NOTE 15 PRO 512GB 5G</v>
      </c>
      <c r="F1298" s="68">
        <f>precio_reno_porta!E113</f>
        <v>1659</v>
      </c>
      <c r="G1298" t="str">
        <f>precio_reno_porta!F113</f>
        <v>Android</v>
      </c>
      <c r="H1298" t="s">
        <v>187</v>
      </c>
      <c r="I1298" t="s">
        <v>41</v>
      </c>
      <c r="J1298" s="68">
        <f>precio_reno_porta!K113</f>
        <v>1479</v>
      </c>
    </row>
    <row r="1299" spans="1:10" x14ac:dyDescent="0.3">
      <c r="A1299" t="str">
        <f t="shared" si="20"/>
        <v>XIAOMI REDMI NOTE 15 PRO PLUS 512GB 5GMax Negocios + Ilimitado 79.90CONTADO</v>
      </c>
      <c r="B1299" t="str">
        <f>precio_reno_porta!A114</f>
        <v>Corriente</v>
      </c>
      <c r="C1299" t="str">
        <f>precio_reno_porta!B114</f>
        <v>5G</v>
      </c>
      <c r="D1299" t="str">
        <f>precio_reno_porta!C114</f>
        <v>XIAOMI</v>
      </c>
      <c r="E1299" t="str">
        <f>precio_reno_porta!D114</f>
        <v>XIAOMI REDMI NOTE 15 PRO PLUS 512GB 5G</v>
      </c>
      <c r="F1299" s="68">
        <f>precio_reno_porta!E114</f>
        <v>1879</v>
      </c>
      <c r="G1299" t="str">
        <f>precio_reno_porta!F114</f>
        <v>Android</v>
      </c>
      <c r="H1299" t="s">
        <v>187</v>
      </c>
      <c r="I1299" t="s">
        <v>41</v>
      </c>
      <c r="J1299" s="68">
        <f>precio_reno_porta!K114</f>
        <v>1679</v>
      </c>
    </row>
    <row r="1300" spans="1:10" x14ac:dyDescent="0.3">
      <c r="A1300" t="str">
        <f t="shared" si="20"/>
        <v>ZTE BLADE A36 64GBMax Negocios + Ilimitado 79.90CONTADO</v>
      </c>
      <c r="B1300" t="str">
        <f>precio_reno_porta!A115</f>
        <v>Corriente</v>
      </c>
      <c r="C1300" t="str">
        <f>precio_reno_porta!B115</f>
        <v>4G</v>
      </c>
      <c r="D1300" t="str">
        <f>precio_reno_porta!C115</f>
        <v>ZTE</v>
      </c>
      <c r="E1300" t="str">
        <f>precio_reno_porta!D115</f>
        <v>ZTE BLADE A36 64GB</v>
      </c>
      <c r="F1300" s="68">
        <f>precio_reno_porta!E115</f>
        <v>439</v>
      </c>
      <c r="G1300" t="str">
        <f>precio_reno_porta!F115</f>
        <v>Android</v>
      </c>
      <c r="H1300" t="s">
        <v>187</v>
      </c>
      <c r="I1300" t="s">
        <v>41</v>
      </c>
      <c r="J1300" s="68">
        <f>precio_reno_porta!K115</f>
        <v>389</v>
      </c>
    </row>
    <row r="1301" spans="1:10" x14ac:dyDescent="0.3">
      <c r="A1301" t="str">
        <f t="shared" si="20"/>
        <v>ZTE BLADE A56 PRO 128GBMax Negocios + Ilimitado 79.90CONTADO</v>
      </c>
      <c r="B1301" t="str">
        <f>precio_reno_porta!A116</f>
        <v>Corriente</v>
      </c>
      <c r="C1301" t="str">
        <f>precio_reno_porta!B116</f>
        <v>4G</v>
      </c>
      <c r="D1301" t="str">
        <f>precio_reno_porta!C116</f>
        <v>ZTE</v>
      </c>
      <c r="E1301" t="str">
        <f>precio_reno_porta!D116</f>
        <v>ZTE BLADE A56 PRO 128GB</v>
      </c>
      <c r="F1301" s="68">
        <f>precio_reno_porta!E116</f>
        <v>439</v>
      </c>
      <c r="G1301" t="str">
        <f>precio_reno_porta!F116</f>
        <v>Android</v>
      </c>
      <c r="H1301" t="s">
        <v>187</v>
      </c>
      <c r="I1301" t="s">
        <v>41</v>
      </c>
      <c r="J1301" s="68">
        <f>precio_reno_porta!K116</f>
        <v>389</v>
      </c>
    </row>
    <row r="1302" spans="1:10" x14ac:dyDescent="0.3">
      <c r="A1302" t="str">
        <f t="shared" si="20"/>
        <v>ZTE BLADE A57 PRO 128GBMax Negocios + Ilimitado 79.90CONTADO</v>
      </c>
      <c r="B1302" t="str">
        <f>precio_reno_porta!A117</f>
        <v>Corriente</v>
      </c>
      <c r="C1302" t="str">
        <f>precio_reno_porta!B117</f>
        <v>4G</v>
      </c>
      <c r="D1302" t="str">
        <f>precio_reno_porta!C117</f>
        <v>ZTE</v>
      </c>
      <c r="E1302" t="str">
        <f>precio_reno_porta!D117</f>
        <v>ZTE BLADE A57 PRO 128GB</v>
      </c>
      <c r="F1302" s="68">
        <f>precio_reno_porta!E117</f>
        <v>559</v>
      </c>
      <c r="G1302" t="str">
        <f>precio_reno_porta!F117</f>
        <v>Android</v>
      </c>
      <c r="H1302" t="s">
        <v>187</v>
      </c>
      <c r="I1302" t="s">
        <v>41</v>
      </c>
      <c r="J1302" s="68">
        <f>precio_reno_porta!K117</f>
        <v>499</v>
      </c>
    </row>
    <row r="1303" spans="1:10" x14ac:dyDescent="0.3">
      <c r="A1303" t="str">
        <f t="shared" si="20"/>
        <v>ZTE BLADE A76 256GB 5GMax Negocios + Ilimitado 79.90CONTADO</v>
      </c>
      <c r="B1303" t="str">
        <f>precio_reno_porta!A118</f>
        <v>Corriente</v>
      </c>
      <c r="C1303" t="str">
        <f>precio_reno_porta!B118</f>
        <v>5G</v>
      </c>
      <c r="D1303" t="str">
        <f>precio_reno_porta!C118</f>
        <v>ZTE</v>
      </c>
      <c r="E1303" t="str">
        <f>precio_reno_porta!D118</f>
        <v>ZTE BLADE A76 256GB 5G</v>
      </c>
      <c r="F1303" s="68">
        <f>precio_reno_porta!E118</f>
        <v>709</v>
      </c>
      <c r="G1303" t="str">
        <f>precio_reno_porta!F118</f>
        <v>Android</v>
      </c>
      <c r="H1303" t="s">
        <v>187</v>
      </c>
      <c r="I1303" t="s">
        <v>41</v>
      </c>
      <c r="J1303" s="68">
        <f>precio_reno_porta!K118</f>
        <v>629</v>
      </c>
    </row>
    <row r="1304" spans="1:10" x14ac:dyDescent="0.3">
      <c r="A1304" t="str">
        <f t="shared" si="20"/>
        <v>ZTE BLADE V70 MAX 256GBMax Negocios + Ilimitado 79.90CONTADO</v>
      </c>
      <c r="B1304" t="str">
        <f>precio_reno_porta!A119</f>
        <v>Corriente</v>
      </c>
      <c r="C1304" t="str">
        <f>precio_reno_porta!B119</f>
        <v>4G</v>
      </c>
      <c r="D1304" t="str">
        <f>precio_reno_porta!C119</f>
        <v>ZTE</v>
      </c>
      <c r="E1304" t="str">
        <f>precio_reno_porta!D119</f>
        <v>ZTE BLADE V70 MAX 256GB</v>
      </c>
      <c r="F1304" s="68">
        <f>precio_reno_porta!E119</f>
        <v>599</v>
      </c>
      <c r="G1304" t="str">
        <f>precio_reno_porta!F119</f>
        <v>Android</v>
      </c>
      <c r="H1304" t="s">
        <v>187</v>
      </c>
      <c r="I1304" t="s">
        <v>41</v>
      </c>
      <c r="J1304" s="68">
        <f>precio_reno_porta!K119</f>
        <v>529</v>
      </c>
    </row>
    <row r="1305" spans="1:10" x14ac:dyDescent="0.3">
      <c r="A1305" t="str">
        <f t="shared" si="20"/>
        <v>ZTE NUBIA AIR 256GB 5GMax Negocios + Ilimitado 79.90CONTADO</v>
      </c>
      <c r="B1305" t="str">
        <f>precio_reno_porta!A120</f>
        <v>Corriente</v>
      </c>
      <c r="C1305" t="str">
        <f>precio_reno_porta!B120</f>
        <v>5G</v>
      </c>
      <c r="D1305" t="str">
        <f>precio_reno_porta!C120</f>
        <v>ZTE</v>
      </c>
      <c r="E1305" t="str">
        <f>precio_reno_porta!D120</f>
        <v>ZTE NUBIA AIR 256GB 5G</v>
      </c>
      <c r="F1305" s="68">
        <f>precio_reno_porta!E120</f>
        <v>1069</v>
      </c>
      <c r="G1305" t="str">
        <f>precio_reno_porta!F120</f>
        <v>Android</v>
      </c>
      <c r="H1305" t="s">
        <v>187</v>
      </c>
      <c r="I1305" t="s">
        <v>41</v>
      </c>
      <c r="J1305" s="68">
        <f>precio_reno_porta!K120</f>
        <v>949</v>
      </c>
    </row>
    <row r="1306" spans="1:10" x14ac:dyDescent="0.3">
      <c r="A1306" t="str">
        <f t="shared" si="20"/>
        <v>ZTE NUBIA AIR 512GB 5GMax Negocios + Ilimitado 79.90CONTADO</v>
      </c>
      <c r="B1306" t="str">
        <f>precio_reno_porta!A121</f>
        <v>Corriente</v>
      </c>
      <c r="C1306" t="str">
        <f>precio_reno_porta!B121</f>
        <v>5G</v>
      </c>
      <c r="D1306" t="str">
        <f>precio_reno_porta!C121</f>
        <v>ZTE</v>
      </c>
      <c r="E1306" t="str">
        <f>precio_reno_porta!D121</f>
        <v>ZTE NUBIA AIR 512GB 5G</v>
      </c>
      <c r="F1306" s="68">
        <f>precio_reno_porta!E121</f>
        <v>1369</v>
      </c>
      <c r="G1306" t="str">
        <f>precio_reno_porta!F121</f>
        <v>Android</v>
      </c>
      <c r="H1306" t="s">
        <v>187</v>
      </c>
      <c r="I1306" t="s">
        <v>41</v>
      </c>
      <c r="J1306" s="68">
        <f>precio_reno_porta!K121</f>
        <v>1219</v>
      </c>
    </row>
    <row r="1307" spans="1:10" x14ac:dyDescent="0.3">
      <c r="A1307" t="str">
        <f t="shared" si="20"/>
        <v>ZTE NUBIA NEO3 256GB 5GMax Negocios + Ilimitado 79.90CONTADO</v>
      </c>
      <c r="B1307" t="str">
        <f>precio_reno_porta!A122</f>
        <v>Corriente</v>
      </c>
      <c r="C1307" t="str">
        <f>precio_reno_porta!B122</f>
        <v>5G</v>
      </c>
      <c r="D1307" t="str">
        <f>precio_reno_porta!C122</f>
        <v>ZTE</v>
      </c>
      <c r="E1307" t="str">
        <f>precio_reno_porta!D122</f>
        <v>ZTE NUBIA NEO3 256GB 5G</v>
      </c>
      <c r="F1307" s="68">
        <f>precio_reno_porta!E122</f>
        <v>919</v>
      </c>
      <c r="G1307" t="str">
        <f>precio_reno_porta!F122</f>
        <v>Android</v>
      </c>
      <c r="H1307" t="s">
        <v>187</v>
      </c>
      <c r="I1307" t="s">
        <v>41</v>
      </c>
      <c r="J1307" s="68">
        <f>precio_reno_porta!K122</f>
        <v>819</v>
      </c>
    </row>
    <row r="1308" spans="1:10" x14ac:dyDescent="0.3">
      <c r="A1308" t="str">
        <f t="shared" si="20"/>
        <v>ZTE NUBIA NEO5 256GB 5GMax Negocios + Ilimitado 79.90CONTADO</v>
      </c>
      <c r="B1308" t="str">
        <f>precio_reno_porta!A123</f>
        <v>Corriente</v>
      </c>
      <c r="C1308" t="str">
        <f>precio_reno_porta!B123</f>
        <v>5G</v>
      </c>
      <c r="D1308" t="str">
        <f>precio_reno_porta!C123</f>
        <v>ZTE</v>
      </c>
      <c r="E1308" t="str">
        <f>precio_reno_porta!D123</f>
        <v>ZTE NUBIA NEO5 256GB 5G</v>
      </c>
      <c r="F1308" s="68">
        <f>precio_reno_porta!E123</f>
        <v>1109</v>
      </c>
      <c r="G1308" t="str">
        <f>precio_reno_porta!F123</f>
        <v>Android</v>
      </c>
      <c r="H1308" t="s">
        <v>187</v>
      </c>
      <c r="I1308" t="s">
        <v>41</v>
      </c>
      <c r="J1308" s="68">
        <f>precio_reno_porta!K123</f>
        <v>989</v>
      </c>
    </row>
    <row r="1309" spans="1:10" x14ac:dyDescent="0.3">
      <c r="A1309" t="str">
        <f t="shared" si="20"/>
        <v>ZTE NUBIA V80 MAX 256GBMax Negocios + Ilimitado 79.90CONTADO</v>
      </c>
      <c r="B1309" t="str">
        <f>precio_reno_porta!A124</f>
        <v>Corriente</v>
      </c>
      <c r="C1309" t="str">
        <f>precio_reno_porta!B124</f>
        <v>4G</v>
      </c>
      <c r="D1309" t="str">
        <f>precio_reno_porta!C124</f>
        <v>ZTE</v>
      </c>
      <c r="E1309" t="str">
        <f>precio_reno_porta!D124</f>
        <v>ZTE NUBIA V80 MAX 256GB</v>
      </c>
      <c r="F1309" s="68">
        <f>precio_reno_porta!E124</f>
        <v>629</v>
      </c>
      <c r="G1309" t="str">
        <f>precio_reno_porta!F124</f>
        <v>Android</v>
      </c>
      <c r="H1309" t="s">
        <v>187</v>
      </c>
      <c r="I1309" t="s">
        <v>41</v>
      </c>
      <c r="J1309" s="68">
        <f>precio_reno_porta!K124</f>
        <v>559</v>
      </c>
    </row>
    <row r="1310" spans="1:10" x14ac:dyDescent="0.3">
      <c r="A1310" t="str">
        <f t="shared" si="20"/>
        <v>ZTE NUBIA V80 PRO 256GBMax Negocios + Ilimitado 79.90CONTADO</v>
      </c>
      <c r="B1310" t="str">
        <f>precio_reno_porta!A125</f>
        <v>Corriente</v>
      </c>
      <c r="C1310" t="str">
        <f>precio_reno_porta!B125</f>
        <v>4G</v>
      </c>
      <c r="D1310" t="str">
        <f>precio_reno_porta!C125</f>
        <v>ZTE</v>
      </c>
      <c r="E1310" t="str">
        <f>precio_reno_porta!D125</f>
        <v>ZTE NUBIA V80 PRO 256GB</v>
      </c>
      <c r="F1310" s="68">
        <f>precio_reno_porta!E125</f>
        <v>659</v>
      </c>
      <c r="G1310" t="str">
        <f>precio_reno_porta!F125</f>
        <v>Android</v>
      </c>
      <c r="H1310" t="s">
        <v>187</v>
      </c>
      <c r="I1310" t="s">
        <v>41</v>
      </c>
      <c r="J1310" s="68">
        <f>precio_reno_porta!K125</f>
        <v>589</v>
      </c>
    </row>
    <row r="1311" spans="1:10" x14ac:dyDescent="0.3">
      <c r="A1311" t="str">
        <f t="shared" si="20"/>
        <v>0Max Negocios + Ilimitado 79.90CONTADO</v>
      </c>
      <c r="B1311">
        <f>precio_reno_porta!A126</f>
        <v>0</v>
      </c>
      <c r="C1311">
        <f>precio_reno_porta!B126</f>
        <v>0</v>
      </c>
      <c r="D1311">
        <f>precio_reno_porta!C126</f>
        <v>0</v>
      </c>
      <c r="E1311">
        <f>precio_reno_porta!D126</f>
        <v>0</v>
      </c>
      <c r="F1311" s="68">
        <f>precio_reno_porta!E126</f>
        <v>0</v>
      </c>
      <c r="G1311">
        <f>precio_reno_porta!F126</f>
        <v>0</v>
      </c>
      <c r="H1311" t="s">
        <v>187</v>
      </c>
      <c r="I1311" t="s">
        <v>41</v>
      </c>
      <c r="J1311" s="68">
        <f>precio_reno_porta!K126</f>
        <v>0</v>
      </c>
    </row>
    <row r="1312" spans="1:10" x14ac:dyDescent="0.3">
      <c r="A1312" t="str">
        <f t="shared" si="20"/>
        <v>0Max Negocios + Ilimitado 79.90CONTADO</v>
      </c>
      <c r="B1312">
        <f>precio_reno_porta!A127</f>
        <v>0</v>
      </c>
      <c r="C1312">
        <f>precio_reno_porta!B127</f>
        <v>0</v>
      </c>
      <c r="D1312">
        <f>precio_reno_porta!C127</f>
        <v>0</v>
      </c>
      <c r="E1312">
        <f>precio_reno_porta!D127</f>
        <v>0</v>
      </c>
      <c r="F1312" s="68">
        <f>precio_reno_porta!E127</f>
        <v>0</v>
      </c>
      <c r="G1312">
        <f>precio_reno_porta!F127</f>
        <v>0</v>
      </c>
      <c r="H1312" t="s">
        <v>187</v>
      </c>
      <c r="I1312" t="s">
        <v>41</v>
      </c>
      <c r="J1312" s="68">
        <f>precio_reno_porta!K127</f>
        <v>0</v>
      </c>
    </row>
    <row r="1313" spans="1:10" x14ac:dyDescent="0.3">
      <c r="A1313" t="str">
        <f t="shared" si="20"/>
        <v>0Max Negocios + Ilimitado 79.90CONTADO</v>
      </c>
      <c r="B1313">
        <f>precio_reno_porta!A128</f>
        <v>0</v>
      </c>
      <c r="C1313">
        <f>precio_reno_porta!B128</f>
        <v>0</v>
      </c>
      <c r="D1313">
        <f>precio_reno_porta!C128</f>
        <v>0</v>
      </c>
      <c r="E1313">
        <f>precio_reno_porta!D128</f>
        <v>0</v>
      </c>
      <c r="F1313" s="68">
        <f>precio_reno_porta!E128</f>
        <v>0</v>
      </c>
      <c r="G1313">
        <f>precio_reno_porta!F128</f>
        <v>0</v>
      </c>
      <c r="H1313" t="s">
        <v>187</v>
      </c>
      <c r="I1313" t="s">
        <v>41</v>
      </c>
      <c r="J1313" s="68">
        <f>precio_reno_porta!K128</f>
        <v>0</v>
      </c>
    </row>
    <row r="1314" spans="1:10" x14ac:dyDescent="0.3">
      <c r="A1314" t="e">
        <f t="shared" si="20"/>
        <v>#REF!</v>
      </c>
      <c r="B1314" t="e">
        <f>precio_reno_porta!#REF!</f>
        <v>#REF!</v>
      </c>
      <c r="C1314" t="e">
        <f>precio_reno_porta!#REF!</f>
        <v>#REF!</v>
      </c>
      <c r="D1314" t="e">
        <f>precio_reno_porta!#REF!</f>
        <v>#REF!</v>
      </c>
      <c r="E1314" t="e">
        <f>precio_reno_porta!#REF!</f>
        <v>#REF!</v>
      </c>
      <c r="F1314" s="68" t="e">
        <f>precio_reno_porta!#REF!</f>
        <v>#REF!</v>
      </c>
      <c r="G1314" t="e">
        <f>precio_reno_porta!#REF!</f>
        <v>#REF!</v>
      </c>
      <c r="H1314" t="s">
        <v>187</v>
      </c>
      <c r="I1314" t="s">
        <v>41</v>
      </c>
      <c r="J1314" s="68" t="e">
        <f>precio_reno_porta!#REF!</f>
        <v>#REF!</v>
      </c>
    </row>
    <row r="1315" spans="1:10" x14ac:dyDescent="0.3">
      <c r="A1315" t="e">
        <f t="shared" si="20"/>
        <v>#REF!</v>
      </c>
      <c r="B1315" t="e">
        <f>precio_reno_porta!#REF!</f>
        <v>#REF!</v>
      </c>
      <c r="C1315" t="e">
        <f>precio_reno_porta!#REF!</f>
        <v>#REF!</v>
      </c>
      <c r="D1315" t="e">
        <f>precio_reno_porta!#REF!</f>
        <v>#REF!</v>
      </c>
      <c r="E1315" t="e">
        <f>precio_reno_porta!#REF!</f>
        <v>#REF!</v>
      </c>
      <c r="F1315" s="68" t="e">
        <f>precio_reno_porta!#REF!</f>
        <v>#REF!</v>
      </c>
      <c r="G1315" t="e">
        <f>precio_reno_porta!#REF!</f>
        <v>#REF!</v>
      </c>
      <c r="H1315" t="s">
        <v>187</v>
      </c>
      <c r="I1315" t="s">
        <v>41</v>
      </c>
      <c r="J1315" s="68" t="e">
        <f>precio_reno_porta!#REF!</f>
        <v>#REF!</v>
      </c>
    </row>
    <row r="1316" spans="1:10" x14ac:dyDescent="0.3">
      <c r="A1316" t="e">
        <f t="shared" si="20"/>
        <v>#REF!</v>
      </c>
      <c r="B1316" t="e">
        <f>precio_reno_porta!#REF!</f>
        <v>#REF!</v>
      </c>
      <c r="C1316" t="e">
        <f>precio_reno_porta!#REF!</f>
        <v>#REF!</v>
      </c>
      <c r="D1316" t="e">
        <f>precio_reno_porta!#REF!</f>
        <v>#REF!</v>
      </c>
      <c r="E1316" t="e">
        <f>precio_reno_porta!#REF!</f>
        <v>#REF!</v>
      </c>
      <c r="F1316" s="68" t="e">
        <f>precio_reno_porta!#REF!</f>
        <v>#REF!</v>
      </c>
      <c r="G1316" t="e">
        <f>precio_reno_porta!#REF!</f>
        <v>#REF!</v>
      </c>
      <c r="H1316" t="s">
        <v>187</v>
      </c>
      <c r="I1316" t="s">
        <v>41</v>
      </c>
      <c r="J1316" s="68" t="e">
        <f>precio_reno_porta!#REF!</f>
        <v>#REF!</v>
      </c>
    </row>
    <row r="1317" spans="1:10" x14ac:dyDescent="0.3">
      <c r="A1317" t="e">
        <f t="shared" si="20"/>
        <v>#REF!</v>
      </c>
      <c r="B1317" t="e">
        <f>precio_reno_porta!#REF!</f>
        <v>#REF!</v>
      </c>
      <c r="C1317" t="e">
        <f>precio_reno_porta!#REF!</f>
        <v>#REF!</v>
      </c>
      <c r="D1317" t="e">
        <f>precio_reno_porta!#REF!</f>
        <v>#REF!</v>
      </c>
      <c r="E1317" t="e">
        <f>precio_reno_porta!#REF!</f>
        <v>#REF!</v>
      </c>
      <c r="F1317" s="68" t="e">
        <f>precio_reno_porta!#REF!</f>
        <v>#REF!</v>
      </c>
      <c r="G1317" t="e">
        <f>precio_reno_porta!#REF!</f>
        <v>#REF!</v>
      </c>
      <c r="H1317" t="s">
        <v>187</v>
      </c>
      <c r="I1317" t="s">
        <v>41</v>
      </c>
      <c r="J1317" s="68" t="e">
        <f>precio_reno_porta!#REF!</f>
        <v>#REF!</v>
      </c>
    </row>
    <row r="1318" spans="1:10" x14ac:dyDescent="0.3">
      <c r="A1318" t="e">
        <f t="shared" si="20"/>
        <v>#REF!</v>
      </c>
      <c r="B1318" t="e">
        <f>precio_reno_porta!#REF!</f>
        <v>#REF!</v>
      </c>
      <c r="C1318" t="e">
        <f>precio_reno_porta!#REF!</f>
        <v>#REF!</v>
      </c>
      <c r="D1318" t="e">
        <f>precio_reno_porta!#REF!</f>
        <v>#REF!</v>
      </c>
      <c r="E1318" t="e">
        <f>precio_reno_porta!#REF!</f>
        <v>#REF!</v>
      </c>
      <c r="F1318" s="68" t="e">
        <f>precio_reno_porta!#REF!</f>
        <v>#REF!</v>
      </c>
      <c r="G1318" t="e">
        <f>precio_reno_porta!#REF!</f>
        <v>#REF!</v>
      </c>
      <c r="H1318" t="s">
        <v>187</v>
      </c>
      <c r="I1318" t="s">
        <v>41</v>
      </c>
      <c r="J1318" s="68" t="e">
        <f>precio_reno_porta!#REF!</f>
        <v>#REF!</v>
      </c>
    </row>
    <row r="1319" spans="1:10" x14ac:dyDescent="0.3">
      <c r="A1319" t="e">
        <f t="shared" si="20"/>
        <v>#REF!</v>
      </c>
      <c r="B1319" t="e">
        <f>precio_reno_porta!#REF!</f>
        <v>#REF!</v>
      </c>
      <c r="C1319" t="e">
        <f>precio_reno_porta!#REF!</f>
        <v>#REF!</v>
      </c>
      <c r="D1319" t="e">
        <f>precio_reno_porta!#REF!</f>
        <v>#REF!</v>
      </c>
      <c r="E1319" t="e">
        <f>precio_reno_porta!#REF!</f>
        <v>#REF!</v>
      </c>
      <c r="F1319" s="68" t="e">
        <f>precio_reno_porta!#REF!</f>
        <v>#REF!</v>
      </c>
      <c r="G1319" t="e">
        <f>precio_reno_porta!#REF!</f>
        <v>#REF!</v>
      </c>
      <c r="H1319" t="s">
        <v>187</v>
      </c>
      <c r="I1319" t="s">
        <v>41</v>
      </c>
      <c r="J1319" s="68" t="e">
        <f>precio_reno_porta!#REF!</f>
        <v>#REF!</v>
      </c>
    </row>
    <row r="1320" spans="1:10" x14ac:dyDescent="0.3">
      <c r="A1320" t="e">
        <f t="shared" si="20"/>
        <v>#REF!</v>
      </c>
      <c r="B1320" t="e">
        <f>precio_reno_porta!#REF!</f>
        <v>#REF!</v>
      </c>
      <c r="C1320" t="e">
        <f>precio_reno_porta!#REF!</f>
        <v>#REF!</v>
      </c>
      <c r="D1320" t="e">
        <f>precio_reno_porta!#REF!</f>
        <v>#REF!</v>
      </c>
      <c r="E1320" t="e">
        <f>precio_reno_porta!#REF!</f>
        <v>#REF!</v>
      </c>
      <c r="F1320" s="68" t="e">
        <f>precio_reno_porta!#REF!</f>
        <v>#REF!</v>
      </c>
      <c r="G1320" t="e">
        <f>precio_reno_porta!#REF!</f>
        <v>#REF!</v>
      </c>
      <c r="H1320" t="s">
        <v>187</v>
      </c>
      <c r="I1320" t="s">
        <v>41</v>
      </c>
      <c r="J1320" s="68" t="e">
        <f>precio_reno_porta!#REF!</f>
        <v>#REF!</v>
      </c>
    </row>
    <row r="1321" spans="1:10" x14ac:dyDescent="0.3">
      <c r="A1321" t="e">
        <f t="shared" si="20"/>
        <v>#REF!</v>
      </c>
      <c r="B1321" t="e">
        <f>precio_reno_porta!#REF!</f>
        <v>#REF!</v>
      </c>
      <c r="C1321" t="e">
        <f>precio_reno_porta!#REF!</f>
        <v>#REF!</v>
      </c>
      <c r="D1321" t="e">
        <f>precio_reno_porta!#REF!</f>
        <v>#REF!</v>
      </c>
      <c r="E1321" t="e">
        <f>precio_reno_porta!#REF!</f>
        <v>#REF!</v>
      </c>
      <c r="F1321" s="68" t="e">
        <f>precio_reno_porta!#REF!</f>
        <v>#REF!</v>
      </c>
      <c r="G1321" t="e">
        <f>precio_reno_porta!#REF!</f>
        <v>#REF!</v>
      </c>
      <c r="H1321" t="s">
        <v>187</v>
      </c>
      <c r="I1321" t="s">
        <v>41</v>
      </c>
      <c r="J1321" s="68" t="e">
        <f>precio_reno_porta!#REF!</f>
        <v>#REF!</v>
      </c>
    </row>
    <row r="1322" spans="1:10" x14ac:dyDescent="0.3">
      <c r="A1322" t="e">
        <f t="shared" si="20"/>
        <v>#REF!</v>
      </c>
      <c r="B1322" t="e">
        <f>precio_reno_porta!#REF!</f>
        <v>#REF!</v>
      </c>
      <c r="C1322" t="e">
        <f>precio_reno_porta!#REF!</f>
        <v>#REF!</v>
      </c>
      <c r="D1322" t="e">
        <f>precio_reno_porta!#REF!</f>
        <v>#REF!</v>
      </c>
      <c r="E1322" t="e">
        <f>precio_reno_porta!#REF!</f>
        <v>#REF!</v>
      </c>
      <c r="F1322" s="68" t="e">
        <f>precio_reno_porta!#REF!</f>
        <v>#REF!</v>
      </c>
      <c r="G1322" t="e">
        <f>precio_reno_porta!#REF!</f>
        <v>#REF!</v>
      </c>
      <c r="H1322" t="s">
        <v>187</v>
      </c>
      <c r="I1322" t="s">
        <v>41</v>
      </c>
      <c r="J1322" s="68" t="e">
        <f>precio_reno_porta!#REF!</f>
        <v>#REF!</v>
      </c>
    </row>
    <row r="1323" spans="1:10" x14ac:dyDescent="0.3">
      <c r="A1323" t="e">
        <f t="shared" si="20"/>
        <v>#REF!</v>
      </c>
      <c r="B1323" t="e">
        <f>precio_reno_porta!#REF!</f>
        <v>#REF!</v>
      </c>
      <c r="C1323" t="e">
        <f>precio_reno_porta!#REF!</f>
        <v>#REF!</v>
      </c>
      <c r="D1323" t="e">
        <f>precio_reno_porta!#REF!</f>
        <v>#REF!</v>
      </c>
      <c r="E1323" t="e">
        <f>precio_reno_porta!#REF!</f>
        <v>#REF!</v>
      </c>
      <c r="F1323" s="68" t="e">
        <f>precio_reno_porta!#REF!</f>
        <v>#REF!</v>
      </c>
      <c r="G1323" t="e">
        <f>precio_reno_porta!#REF!</f>
        <v>#REF!</v>
      </c>
      <c r="H1323" t="s">
        <v>187</v>
      </c>
      <c r="I1323" t="s">
        <v>41</v>
      </c>
      <c r="J1323" s="68" t="e">
        <f>precio_reno_porta!#REF!</f>
        <v>#REF!</v>
      </c>
    </row>
    <row r="1324" spans="1:10" x14ac:dyDescent="0.3">
      <c r="A1324" t="str">
        <f t="shared" si="20"/>
        <v>0Max Negocios + Ilimitado 79.90CONTADO</v>
      </c>
      <c r="B1324">
        <f>precio_reno_porta!A132</f>
        <v>0</v>
      </c>
      <c r="C1324">
        <f>precio_reno_porta!B132</f>
        <v>0</v>
      </c>
      <c r="D1324">
        <f>precio_reno_porta!C132</f>
        <v>0</v>
      </c>
      <c r="E1324">
        <f>precio_reno_porta!D132</f>
        <v>0</v>
      </c>
      <c r="F1324" s="68">
        <f>precio_reno_porta!E132</f>
        <v>0</v>
      </c>
      <c r="G1324">
        <f>precio_reno_porta!F132</f>
        <v>0</v>
      </c>
      <c r="H1324" t="s">
        <v>187</v>
      </c>
      <c r="I1324" t="s">
        <v>41</v>
      </c>
      <c r="J1324" s="68">
        <f>precio_reno_porta!K132</f>
        <v>0</v>
      </c>
    </row>
    <row r="1325" spans="1:10" x14ac:dyDescent="0.3">
      <c r="A1325" t="str">
        <f t="shared" si="20"/>
        <v>0Max Negocios + Ilimitado 79.90CONTADO</v>
      </c>
      <c r="B1325">
        <f>precio_reno_porta!A133</f>
        <v>0</v>
      </c>
      <c r="C1325">
        <f>precio_reno_porta!B133</f>
        <v>0</v>
      </c>
      <c r="D1325">
        <f>precio_reno_porta!C133</f>
        <v>0</v>
      </c>
      <c r="E1325">
        <f>precio_reno_porta!D133</f>
        <v>0</v>
      </c>
      <c r="F1325" s="68">
        <f>precio_reno_porta!E133</f>
        <v>0</v>
      </c>
      <c r="G1325">
        <f>precio_reno_porta!F133</f>
        <v>0</v>
      </c>
      <c r="H1325" t="s">
        <v>187</v>
      </c>
      <c r="I1325" t="s">
        <v>41</v>
      </c>
      <c r="J1325" s="68">
        <f>precio_reno_porta!K133</f>
        <v>0</v>
      </c>
    </row>
    <row r="1326" spans="1:10" x14ac:dyDescent="0.3">
      <c r="A1326" t="str">
        <f t="shared" si="20"/>
        <v>0Max Negocios + Ilimitado 79.90CONTADO</v>
      </c>
      <c r="B1326">
        <f>precio_reno_porta!A134</f>
        <v>0</v>
      </c>
      <c r="C1326">
        <f>precio_reno_porta!B134</f>
        <v>0</v>
      </c>
      <c r="D1326">
        <f>precio_reno_porta!C134</f>
        <v>0</v>
      </c>
      <c r="E1326">
        <f>precio_reno_porta!D134</f>
        <v>0</v>
      </c>
      <c r="F1326" s="68">
        <f>precio_reno_porta!E134</f>
        <v>0</v>
      </c>
      <c r="G1326">
        <f>precio_reno_porta!F134</f>
        <v>0</v>
      </c>
      <c r="H1326" t="s">
        <v>187</v>
      </c>
      <c r="I1326" t="s">
        <v>41</v>
      </c>
      <c r="J1326" s="68">
        <f>precio_reno_porta!K134</f>
        <v>0</v>
      </c>
    </row>
    <row r="1327" spans="1:10" x14ac:dyDescent="0.3">
      <c r="A1327" t="str">
        <f t="shared" si="20"/>
        <v>0Max Negocios + Ilimitado 79.90CONTADO</v>
      </c>
      <c r="B1327">
        <f>precio_reno_porta!A135</f>
        <v>0</v>
      </c>
      <c r="C1327">
        <f>precio_reno_porta!B135</f>
        <v>0</v>
      </c>
      <c r="D1327">
        <f>precio_reno_porta!C135</f>
        <v>0</v>
      </c>
      <c r="E1327">
        <f>precio_reno_porta!D135</f>
        <v>0</v>
      </c>
      <c r="F1327" s="68">
        <f>precio_reno_porta!E135</f>
        <v>0</v>
      </c>
      <c r="G1327">
        <f>precio_reno_porta!F135</f>
        <v>0</v>
      </c>
      <c r="H1327" t="s">
        <v>187</v>
      </c>
      <c r="I1327" t="s">
        <v>41</v>
      </c>
      <c r="J1327" s="68">
        <f>precio_reno_porta!K135</f>
        <v>0</v>
      </c>
    </row>
    <row r="1328" spans="1:10" x14ac:dyDescent="0.3">
      <c r="A1328" t="str">
        <f t="shared" si="20"/>
        <v>0Max Negocios + Ilimitado 79.90CONTADO</v>
      </c>
      <c r="B1328">
        <f>precio_reno_porta!A136</f>
        <v>0</v>
      </c>
      <c r="C1328">
        <f>precio_reno_porta!B136</f>
        <v>0</v>
      </c>
      <c r="D1328">
        <f>precio_reno_porta!C136</f>
        <v>0</v>
      </c>
      <c r="E1328">
        <f>precio_reno_porta!D136</f>
        <v>0</v>
      </c>
      <c r="F1328" s="68">
        <f>precio_reno_porta!E136</f>
        <v>0</v>
      </c>
      <c r="G1328">
        <f>precio_reno_porta!F136</f>
        <v>0</v>
      </c>
      <c r="H1328" t="s">
        <v>187</v>
      </c>
      <c r="I1328" t="s">
        <v>41</v>
      </c>
      <c r="J1328" s="68">
        <f>precio_reno_porta!K136</f>
        <v>0</v>
      </c>
    </row>
    <row r="1329" spans="1:10" x14ac:dyDescent="0.3">
      <c r="A1329" t="str">
        <f t="shared" si="20"/>
        <v>0Max Negocios + Ilimitado 79.90CONTADO</v>
      </c>
      <c r="B1329">
        <f>precio_reno_porta!A137</f>
        <v>0</v>
      </c>
      <c r="C1329">
        <f>precio_reno_porta!B137</f>
        <v>0</v>
      </c>
      <c r="D1329">
        <f>precio_reno_porta!C137</f>
        <v>0</v>
      </c>
      <c r="E1329">
        <f>precio_reno_porta!D137</f>
        <v>0</v>
      </c>
      <c r="F1329" s="68">
        <f>precio_reno_porta!E137</f>
        <v>0</v>
      </c>
      <c r="G1329">
        <f>precio_reno_porta!F137</f>
        <v>0</v>
      </c>
      <c r="H1329" t="s">
        <v>187</v>
      </c>
      <c r="I1329" t="s">
        <v>41</v>
      </c>
      <c r="J1329" s="68">
        <f>precio_reno_porta!K137</f>
        <v>0</v>
      </c>
    </row>
    <row r="1330" spans="1:10" x14ac:dyDescent="0.3">
      <c r="A1330" t="str">
        <f t="shared" si="20"/>
        <v>0Max Negocios + Ilimitado 79.90CONTADO</v>
      </c>
      <c r="B1330">
        <f>precio_reno_porta!A138</f>
        <v>0</v>
      </c>
      <c r="C1330">
        <f>precio_reno_porta!B138</f>
        <v>0</v>
      </c>
      <c r="D1330">
        <f>precio_reno_porta!C138</f>
        <v>0</v>
      </c>
      <c r="E1330">
        <f>precio_reno_porta!D138</f>
        <v>0</v>
      </c>
      <c r="F1330" s="68">
        <f>precio_reno_porta!E138</f>
        <v>0</v>
      </c>
      <c r="G1330">
        <f>precio_reno_porta!F138</f>
        <v>0</v>
      </c>
      <c r="H1330" t="s">
        <v>187</v>
      </c>
      <c r="I1330" t="s">
        <v>41</v>
      </c>
      <c r="J1330" s="68">
        <f>precio_reno_porta!K138</f>
        <v>0</v>
      </c>
    </row>
    <row r="1331" spans="1:10" x14ac:dyDescent="0.3">
      <c r="A1331" t="str">
        <f t="shared" si="20"/>
        <v>0Max Negocios + Ilimitado 79.90CONTADO</v>
      </c>
      <c r="B1331">
        <f>precio_reno_porta!A139</f>
        <v>0</v>
      </c>
      <c r="C1331">
        <f>precio_reno_porta!B139</f>
        <v>0</v>
      </c>
      <c r="D1331">
        <f>precio_reno_porta!C139</f>
        <v>0</v>
      </c>
      <c r="E1331">
        <f>precio_reno_porta!D139</f>
        <v>0</v>
      </c>
      <c r="F1331" s="68">
        <f>precio_reno_porta!E139</f>
        <v>0</v>
      </c>
      <c r="G1331">
        <f>precio_reno_porta!F139</f>
        <v>0</v>
      </c>
      <c r="H1331" t="s">
        <v>187</v>
      </c>
      <c r="I1331" t="s">
        <v>41</v>
      </c>
      <c r="J1331" s="68">
        <f>precio_reno_porta!K139</f>
        <v>0</v>
      </c>
    </row>
    <row r="1332" spans="1:10" x14ac:dyDescent="0.3">
      <c r="A1332" t="str">
        <f t="shared" si="20"/>
        <v>0Max Negocios + Ilimitado 79.90CONTADO</v>
      </c>
      <c r="B1332">
        <f>precio_reno_porta!A140</f>
        <v>0</v>
      </c>
      <c r="C1332">
        <f>precio_reno_porta!B140</f>
        <v>0</v>
      </c>
      <c r="D1332">
        <f>precio_reno_porta!C140</f>
        <v>0</v>
      </c>
      <c r="E1332">
        <f>precio_reno_porta!D140</f>
        <v>0</v>
      </c>
      <c r="F1332" s="68">
        <f>precio_reno_porta!E140</f>
        <v>0</v>
      </c>
      <c r="G1332">
        <f>precio_reno_porta!F140</f>
        <v>0</v>
      </c>
      <c r="H1332" t="s">
        <v>187</v>
      </c>
      <c r="I1332" t="s">
        <v>41</v>
      </c>
      <c r="J1332" s="68">
        <f>precio_reno_porta!K140</f>
        <v>0</v>
      </c>
    </row>
    <row r="1333" spans="1:10" x14ac:dyDescent="0.3">
      <c r="A1333" t="str">
        <f t="shared" si="20"/>
        <v>0Max Negocios + Ilimitado 79.90CONTADO</v>
      </c>
      <c r="B1333">
        <f>precio_reno_porta!A141</f>
        <v>0</v>
      </c>
      <c r="C1333">
        <f>precio_reno_porta!B141</f>
        <v>0</v>
      </c>
      <c r="D1333">
        <f>precio_reno_porta!C141</f>
        <v>0</v>
      </c>
      <c r="E1333">
        <f>precio_reno_porta!D141</f>
        <v>0</v>
      </c>
      <c r="F1333" s="68">
        <f>precio_reno_porta!E141</f>
        <v>0</v>
      </c>
      <c r="G1333">
        <f>precio_reno_porta!F141</f>
        <v>0</v>
      </c>
      <c r="H1333" t="s">
        <v>187</v>
      </c>
      <c r="I1333" t="s">
        <v>41</v>
      </c>
      <c r="J1333" s="68">
        <f>precio_reno_porta!K141</f>
        <v>0</v>
      </c>
    </row>
    <row r="1334" spans="1:10" x14ac:dyDescent="0.3">
      <c r="A1334" t="str">
        <f t="shared" si="20"/>
        <v>0Max Negocios + Ilimitado 79.90CONTADO</v>
      </c>
      <c r="B1334">
        <f>precio_reno_porta!A142</f>
        <v>0</v>
      </c>
      <c r="C1334">
        <f>precio_reno_porta!B142</f>
        <v>0</v>
      </c>
      <c r="D1334">
        <f>precio_reno_porta!C142</f>
        <v>0</v>
      </c>
      <c r="E1334">
        <f>precio_reno_porta!D142</f>
        <v>0</v>
      </c>
      <c r="F1334" s="68">
        <f>precio_reno_porta!E142</f>
        <v>0</v>
      </c>
      <c r="G1334">
        <f>precio_reno_porta!F142</f>
        <v>0</v>
      </c>
      <c r="H1334" t="s">
        <v>187</v>
      </c>
      <c r="I1334" t="s">
        <v>41</v>
      </c>
      <c r="J1334" s="68">
        <f>precio_reno_porta!K142</f>
        <v>0</v>
      </c>
    </row>
    <row r="1335" spans="1:10" x14ac:dyDescent="0.3">
      <c r="A1335" t="str">
        <f t="shared" si="20"/>
        <v>0Max Negocios + Ilimitado 79.90CONTADO</v>
      </c>
      <c r="B1335">
        <f>precio_reno_porta!A143</f>
        <v>0</v>
      </c>
      <c r="C1335">
        <f>precio_reno_porta!B143</f>
        <v>0</v>
      </c>
      <c r="D1335">
        <f>precio_reno_porta!C143</f>
        <v>0</v>
      </c>
      <c r="E1335">
        <f>precio_reno_porta!D143</f>
        <v>0</v>
      </c>
      <c r="F1335" s="68">
        <f>precio_reno_porta!E143</f>
        <v>0</v>
      </c>
      <c r="G1335">
        <f>precio_reno_porta!F143</f>
        <v>0</v>
      </c>
      <c r="H1335" t="s">
        <v>187</v>
      </c>
      <c r="I1335" t="s">
        <v>41</v>
      </c>
      <c r="J1335" s="68">
        <f>precio_reno_porta!K143</f>
        <v>0</v>
      </c>
    </row>
    <row r="1336" spans="1:10" x14ac:dyDescent="0.3">
      <c r="A1336" t="str">
        <f t="shared" si="20"/>
        <v>0Max Negocios + Ilimitado 79.90CONTADO</v>
      </c>
      <c r="B1336">
        <f>precio_reno_porta!A144</f>
        <v>0</v>
      </c>
      <c r="C1336">
        <f>precio_reno_porta!B144</f>
        <v>0</v>
      </c>
      <c r="D1336">
        <f>precio_reno_porta!C144</f>
        <v>0</v>
      </c>
      <c r="E1336">
        <f>precio_reno_porta!D144</f>
        <v>0</v>
      </c>
      <c r="F1336" s="68">
        <f>precio_reno_porta!E144</f>
        <v>0</v>
      </c>
      <c r="G1336">
        <f>precio_reno_porta!F144</f>
        <v>0</v>
      </c>
      <c r="H1336" t="s">
        <v>187</v>
      </c>
      <c r="I1336" t="s">
        <v>41</v>
      </c>
      <c r="J1336" s="68">
        <f>precio_reno_porta!K144</f>
        <v>0</v>
      </c>
    </row>
    <row r="1337" spans="1:10" x14ac:dyDescent="0.3">
      <c r="A1337" t="str">
        <f t="shared" si="20"/>
        <v>0Max Negocios + Ilimitado 79.90CONTADO</v>
      </c>
      <c r="B1337">
        <f>precio_reno_porta!A145</f>
        <v>0</v>
      </c>
      <c r="C1337">
        <f>precio_reno_porta!B145</f>
        <v>0</v>
      </c>
      <c r="D1337">
        <f>precio_reno_porta!C145</f>
        <v>0</v>
      </c>
      <c r="E1337">
        <f>precio_reno_porta!D145</f>
        <v>0</v>
      </c>
      <c r="F1337" s="68">
        <f>precio_reno_porta!E145</f>
        <v>0</v>
      </c>
      <c r="G1337">
        <f>precio_reno_porta!F145</f>
        <v>0</v>
      </c>
      <c r="H1337" t="s">
        <v>187</v>
      </c>
      <c r="I1337" t="s">
        <v>41</v>
      </c>
      <c r="J1337" s="68">
        <f>precio_reno_porta!K145</f>
        <v>0</v>
      </c>
    </row>
    <row r="1338" spans="1:10" x14ac:dyDescent="0.3">
      <c r="A1338" t="str">
        <f t="shared" si="20"/>
        <v>0Max Negocios + Ilimitado 79.90CONTADO</v>
      </c>
      <c r="B1338">
        <f>precio_reno_porta!A146</f>
        <v>0</v>
      </c>
      <c r="C1338">
        <f>precio_reno_porta!B146</f>
        <v>0</v>
      </c>
      <c r="D1338">
        <f>precio_reno_porta!C146</f>
        <v>0</v>
      </c>
      <c r="E1338">
        <f>precio_reno_porta!D146</f>
        <v>0</v>
      </c>
      <c r="F1338" s="68">
        <f>precio_reno_porta!E146</f>
        <v>0</v>
      </c>
      <c r="G1338">
        <f>precio_reno_porta!F146</f>
        <v>0</v>
      </c>
      <c r="H1338" t="s">
        <v>187</v>
      </c>
      <c r="I1338" t="s">
        <v>41</v>
      </c>
      <c r="J1338" s="68">
        <f>precio_reno_porta!K146</f>
        <v>0</v>
      </c>
    </row>
    <row r="1339" spans="1:10" x14ac:dyDescent="0.3">
      <c r="A1339" t="str">
        <f t="shared" si="20"/>
        <v>0Max Negocios + Ilimitado 79.90CONTADO</v>
      </c>
      <c r="B1339">
        <f>precio_reno_porta!A147</f>
        <v>0</v>
      </c>
      <c r="C1339">
        <f>precio_reno_porta!B147</f>
        <v>0</v>
      </c>
      <c r="D1339">
        <f>precio_reno_porta!C147</f>
        <v>0</v>
      </c>
      <c r="E1339">
        <f>precio_reno_porta!D147</f>
        <v>0</v>
      </c>
      <c r="F1339" s="68">
        <f>precio_reno_porta!E147</f>
        <v>0</v>
      </c>
      <c r="G1339">
        <f>precio_reno_porta!F147</f>
        <v>0</v>
      </c>
      <c r="H1339" t="s">
        <v>187</v>
      </c>
      <c r="I1339" t="s">
        <v>41</v>
      </c>
      <c r="J1339" s="68">
        <f>precio_reno_porta!K147</f>
        <v>0</v>
      </c>
    </row>
    <row r="1340" spans="1:10" x14ac:dyDescent="0.3">
      <c r="A1340" t="str">
        <f t="shared" si="20"/>
        <v>0Max Negocios + Ilimitado 79.90CONTADO</v>
      </c>
      <c r="B1340">
        <f>precio_reno_porta!A148</f>
        <v>0</v>
      </c>
      <c r="C1340">
        <f>precio_reno_porta!B148</f>
        <v>0</v>
      </c>
      <c r="D1340">
        <f>precio_reno_porta!C148</f>
        <v>0</v>
      </c>
      <c r="E1340">
        <f>precio_reno_porta!D148</f>
        <v>0</v>
      </c>
      <c r="F1340" s="68">
        <f>precio_reno_porta!E148</f>
        <v>0</v>
      </c>
      <c r="G1340">
        <f>precio_reno_porta!F148</f>
        <v>0</v>
      </c>
      <c r="H1340" t="s">
        <v>187</v>
      </c>
      <c r="I1340" t="s">
        <v>41</v>
      </c>
      <c r="J1340" s="68">
        <f>precio_reno_porta!K148</f>
        <v>0</v>
      </c>
    </row>
    <row r="1341" spans="1:10" x14ac:dyDescent="0.3">
      <c r="A1341" t="str">
        <f t="shared" si="20"/>
        <v>0Max Negocios + Ilimitado 79.90CONTADO</v>
      </c>
      <c r="B1341">
        <f>precio_reno_porta!A149</f>
        <v>0</v>
      </c>
      <c r="C1341">
        <f>precio_reno_porta!B149</f>
        <v>0</v>
      </c>
      <c r="D1341">
        <f>precio_reno_porta!C149</f>
        <v>0</v>
      </c>
      <c r="E1341">
        <f>precio_reno_porta!D149</f>
        <v>0</v>
      </c>
      <c r="F1341" s="68">
        <f>precio_reno_porta!E149</f>
        <v>0</v>
      </c>
      <c r="G1341">
        <f>precio_reno_porta!F149</f>
        <v>0</v>
      </c>
      <c r="H1341" t="s">
        <v>187</v>
      </c>
      <c r="I1341" t="s">
        <v>41</v>
      </c>
      <c r="J1341" s="68">
        <f>precio_reno_porta!K149</f>
        <v>0</v>
      </c>
    </row>
    <row r="1342" spans="1:10" x14ac:dyDescent="0.3">
      <c r="A1342" t="str">
        <f t="shared" si="20"/>
        <v>0Max Negocios + Ilimitado 79.90CONTADO</v>
      </c>
      <c r="B1342">
        <f>precio_reno_porta!A150</f>
        <v>0</v>
      </c>
      <c r="C1342">
        <f>precio_reno_porta!B150</f>
        <v>0</v>
      </c>
      <c r="D1342">
        <f>precio_reno_porta!C150</f>
        <v>0</v>
      </c>
      <c r="E1342">
        <f>precio_reno_porta!D150</f>
        <v>0</v>
      </c>
      <c r="F1342" s="68">
        <f>precio_reno_porta!E150</f>
        <v>0</v>
      </c>
      <c r="G1342">
        <f>precio_reno_porta!F150</f>
        <v>0</v>
      </c>
      <c r="H1342" t="s">
        <v>187</v>
      </c>
      <c r="I1342" t="s">
        <v>41</v>
      </c>
      <c r="J1342" s="68">
        <f>precio_reno_porta!K150</f>
        <v>0</v>
      </c>
    </row>
    <row r="1343" spans="1:10" x14ac:dyDescent="0.3">
      <c r="A1343" t="str">
        <f t="shared" si="20"/>
        <v>0Max Negocios + Ilimitado 79.90CONTADO</v>
      </c>
      <c r="B1343">
        <f>precio_reno_porta!A151</f>
        <v>0</v>
      </c>
      <c r="C1343">
        <f>precio_reno_porta!B151</f>
        <v>0</v>
      </c>
      <c r="D1343">
        <f>precio_reno_porta!C151</f>
        <v>0</v>
      </c>
      <c r="E1343">
        <f>precio_reno_porta!D151</f>
        <v>0</v>
      </c>
      <c r="F1343" s="68">
        <f>precio_reno_porta!E151</f>
        <v>0</v>
      </c>
      <c r="G1343">
        <f>precio_reno_porta!F151</f>
        <v>0</v>
      </c>
      <c r="H1343" t="s">
        <v>187</v>
      </c>
      <c r="I1343" t="s">
        <v>41</v>
      </c>
      <c r="J1343" s="68">
        <f>precio_reno_porta!K151</f>
        <v>0</v>
      </c>
    </row>
    <row r="1344" spans="1:10" x14ac:dyDescent="0.3">
      <c r="A1344" t="str">
        <f t="shared" si="20"/>
        <v>0Max Negocios + Ilimitado 79.90CONTADO</v>
      </c>
      <c r="B1344">
        <f>precio_reno_porta!A152</f>
        <v>0</v>
      </c>
      <c r="C1344">
        <f>precio_reno_porta!B152</f>
        <v>0</v>
      </c>
      <c r="D1344">
        <f>precio_reno_porta!C152</f>
        <v>0</v>
      </c>
      <c r="E1344">
        <f>precio_reno_porta!D152</f>
        <v>0</v>
      </c>
      <c r="F1344" s="68">
        <f>precio_reno_porta!E152</f>
        <v>0</v>
      </c>
      <c r="G1344">
        <f>precio_reno_porta!F152</f>
        <v>0</v>
      </c>
      <c r="H1344" t="s">
        <v>187</v>
      </c>
      <c r="I1344" t="s">
        <v>41</v>
      </c>
      <c r="J1344" s="68">
        <f>precio_reno_porta!K152</f>
        <v>0</v>
      </c>
    </row>
    <row r="1345" spans="1:10" x14ac:dyDescent="0.3">
      <c r="A1345" t="str">
        <f t="shared" si="20"/>
        <v>0Max Negocios + Ilimitado 79.90CONTADO</v>
      </c>
      <c r="B1345">
        <f>precio_reno_porta!A153</f>
        <v>0</v>
      </c>
      <c r="C1345">
        <f>precio_reno_porta!B153</f>
        <v>0</v>
      </c>
      <c r="D1345">
        <f>precio_reno_porta!C153</f>
        <v>0</v>
      </c>
      <c r="E1345">
        <f>precio_reno_porta!D153</f>
        <v>0</v>
      </c>
      <c r="F1345" s="68">
        <f>precio_reno_porta!E153</f>
        <v>0</v>
      </c>
      <c r="G1345">
        <f>precio_reno_porta!F153</f>
        <v>0</v>
      </c>
      <c r="H1345" t="s">
        <v>187</v>
      </c>
      <c r="I1345" t="s">
        <v>41</v>
      </c>
      <c r="J1345" s="68">
        <f>precio_reno_porta!K153</f>
        <v>0</v>
      </c>
    </row>
    <row r="1346" spans="1:10" x14ac:dyDescent="0.3">
      <c r="A1346" t="str">
        <f t="shared" si="20"/>
        <v>0Max Negocios + Ilimitado 79.90CONTADO</v>
      </c>
      <c r="B1346">
        <f>precio_reno_porta!A154</f>
        <v>0</v>
      </c>
      <c r="C1346">
        <f>precio_reno_porta!B154</f>
        <v>0</v>
      </c>
      <c r="D1346">
        <f>precio_reno_porta!C154</f>
        <v>0</v>
      </c>
      <c r="E1346">
        <f>precio_reno_porta!D154</f>
        <v>0</v>
      </c>
      <c r="F1346" s="68">
        <f>precio_reno_porta!E154</f>
        <v>0</v>
      </c>
      <c r="G1346">
        <f>precio_reno_porta!F154</f>
        <v>0</v>
      </c>
      <c r="H1346" t="s">
        <v>187</v>
      </c>
      <c r="I1346" t="s">
        <v>41</v>
      </c>
      <c r="J1346" s="68">
        <f>precio_reno_porta!K154</f>
        <v>0</v>
      </c>
    </row>
    <row r="1347" spans="1:10" x14ac:dyDescent="0.3">
      <c r="A1347" t="str">
        <f t="shared" ref="A1347:A1410" si="21">CONCATENATE(E1347,I1347,H1347)</f>
        <v>0Max Negocios + Ilimitado 79.90CONTADO</v>
      </c>
      <c r="B1347">
        <f>precio_reno_porta!A155</f>
        <v>0</v>
      </c>
      <c r="C1347">
        <f>precio_reno_porta!B155</f>
        <v>0</v>
      </c>
      <c r="D1347">
        <f>precio_reno_porta!C155</f>
        <v>0</v>
      </c>
      <c r="E1347">
        <f>precio_reno_porta!D155</f>
        <v>0</v>
      </c>
      <c r="F1347" s="68">
        <f>precio_reno_porta!E155</f>
        <v>0</v>
      </c>
      <c r="G1347">
        <f>precio_reno_porta!F155</f>
        <v>0</v>
      </c>
      <c r="H1347" t="s">
        <v>187</v>
      </c>
      <c r="I1347" t="s">
        <v>41</v>
      </c>
      <c r="J1347" s="68">
        <f>precio_reno_porta!K155</f>
        <v>0</v>
      </c>
    </row>
    <row r="1348" spans="1:10" x14ac:dyDescent="0.3">
      <c r="A1348" t="str">
        <f t="shared" si="21"/>
        <v>0Max Negocios + Ilimitado 79.90CONTADO</v>
      </c>
      <c r="B1348">
        <f>precio_reno_porta!A156</f>
        <v>0</v>
      </c>
      <c r="C1348">
        <f>precio_reno_porta!B156</f>
        <v>0</v>
      </c>
      <c r="D1348">
        <f>precio_reno_porta!C156</f>
        <v>0</v>
      </c>
      <c r="E1348">
        <f>precio_reno_porta!D156</f>
        <v>0</v>
      </c>
      <c r="F1348" s="68">
        <f>precio_reno_porta!E156</f>
        <v>0</v>
      </c>
      <c r="G1348">
        <f>precio_reno_porta!F156</f>
        <v>0</v>
      </c>
      <c r="H1348" t="s">
        <v>187</v>
      </c>
      <c r="I1348" t="s">
        <v>41</v>
      </c>
      <c r="J1348" s="68">
        <f>precio_reno_porta!K156</f>
        <v>0</v>
      </c>
    </row>
    <row r="1349" spans="1:10" x14ac:dyDescent="0.3">
      <c r="A1349" t="str">
        <f t="shared" si="21"/>
        <v>0Max Negocios + Ilimitado 79.90CONTADO</v>
      </c>
      <c r="B1349">
        <f>precio_reno_porta!A157</f>
        <v>0</v>
      </c>
      <c r="C1349">
        <f>precio_reno_porta!B157</f>
        <v>0</v>
      </c>
      <c r="D1349">
        <f>precio_reno_porta!C157</f>
        <v>0</v>
      </c>
      <c r="E1349">
        <f>precio_reno_porta!D157</f>
        <v>0</v>
      </c>
      <c r="F1349" s="68">
        <f>precio_reno_porta!E157</f>
        <v>0</v>
      </c>
      <c r="G1349">
        <f>precio_reno_porta!F157</f>
        <v>0</v>
      </c>
      <c r="H1349" t="s">
        <v>187</v>
      </c>
      <c r="I1349" t="s">
        <v>41</v>
      </c>
      <c r="J1349" s="68">
        <f>precio_reno_porta!K157</f>
        <v>0</v>
      </c>
    </row>
    <row r="1350" spans="1:10" x14ac:dyDescent="0.3">
      <c r="A1350" t="str">
        <f t="shared" si="21"/>
        <v>0Max Negocios + Ilimitado 79.90CONTADO</v>
      </c>
      <c r="B1350">
        <f>precio_reno_porta!A158</f>
        <v>0</v>
      </c>
      <c r="C1350">
        <f>precio_reno_porta!B158</f>
        <v>0</v>
      </c>
      <c r="D1350">
        <f>precio_reno_porta!C158</f>
        <v>0</v>
      </c>
      <c r="E1350">
        <f>precio_reno_porta!D158</f>
        <v>0</v>
      </c>
      <c r="F1350" s="68">
        <f>precio_reno_porta!E158</f>
        <v>0</v>
      </c>
      <c r="G1350">
        <f>precio_reno_porta!F158</f>
        <v>0</v>
      </c>
      <c r="H1350" t="s">
        <v>187</v>
      </c>
      <c r="I1350" t="s">
        <v>41</v>
      </c>
      <c r="J1350" s="68">
        <f>precio_reno_porta!K158</f>
        <v>0</v>
      </c>
    </row>
    <row r="1351" spans="1:10" x14ac:dyDescent="0.3">
      <c r="A1351" t="str">
        <f t="shared" si="21"/>
        <v>0Max Negocios + Ilimitado 79.90CONTADO</v>
      </c>
      <c r="B1351">
        <f>precio_reno_porta!A159</f>
        <v>0</v>
      </c>
      <c r="C1351">
        <f>precio_reno_porta!B159</f>
        <v>0</v>
      </c>
      <c r="D1351">
        <f>precio_reno_porta!C159</f>
        <v>0</v>
      </c>
      <c r="E1351">
        <f>precio_reno_porta!D159</f>
        <v>0</v>
      </c>
      <c r="F1351" s="68">
        <f>precio_reno_porta!E159</f>
        <v>0</v>
      </c>
      <c r="G1351">
        <f>precio_reno_porta!F159</f>
        <v>0</v>
      </c>
      <c r="H1351" t="s">
        <v>187</v>
      </c>
      <c r="I1351" t="s">
        <v>41</v>
      </c>
      <c r="J1351" s="68">
        <f>precio_reno_porta!K159</f>
        <v>0</v>
      </c>
    </row>
    <row r="1352" spans="1:10" x14ac:dyDescent="0.3">
      <c r="A1352" t="str">
        <f t="shared" si="21"/>
        <v>0Max Negocios + Ilimitado 79.90CONTADO</v>
      </c>
      <c r="B1352">
        <f>precio_reno_porta!A160</f>
        <v>0</v>
      </c>
      <c r="C1352">
        <f>precio_reno_porta!B160</f>
        <v>0</v>
      </c>
      <c r="D1352">
        <f>precio_reno_porta!C160</f>
        <v>0</v>
      </c>
      <c r="E1352">
        <f>precio_reno_porta!D160</f>
        <v>0</v>
      </c>
      <c r="F1352" s="68">
        <f>precio_reno_porta!E160</f>
        <v>0</v>
      </c>
      <c r="G1352">
        <f>precio_reno_porta!F160</f>
        <v>0</v>
      </c>
      <c r="H1352" t="s">
        <v>187</v>
      </c>
      <c r="I1352" t="s">
        <v>41</v>
      </c>
      <c r="J1352" s="68">
        <f>precio_reno_porta!K160</f>
        <v>0</v>
      </c>
    </row>
    <row r="1353" spans="1:10" x14ac:dyDescent="0.3">
      <c r="A1353" t="str">
        <f t="shared" si="21"/>
        <v>0Max Negocios + Ilimitado 79.90CONTADO</v>
      </c>
      <c r="B1353">
        <f>precio_reno_porta!A161</f>
        <v>0</v>
      </c>
      <c r="C1353">
        <f>precio_reno_porta!B161</f>
        <v>0</v>
      </c>
      <c r="D1353">
        <f>precio_reno_porta!C161</f>
        <v>0</v>
      </c>
      <c r="E1353">
        <f>precio_reno_porta!D161</f>
        <v>0</v>
      </c>
      <c r="F1353" s="68">
        <f>precio_reno_porta!E161</f>
        <v>0</v>
      </c>
      <c r="G1353">
        <f>precio_reno_porta!F161</f>
        <v>0</v>
      </c>
      <c r="H1353" t="s">
        <v>187</v>
      </c>
      <c r="I1353" t="s">
        <v>41</v>
      </c>
      <c r="J1353" s="68">
        <f>precio_reno_porta!K161</f>
        <v>0</v>
      </c>
    </row>
    <row r="1354" spans="1:10" x14ac:dyDescent="0.3">
      <c r="A1354" t="str">
        <f t="shared" si="21"/>
        <v>0Max Negocios + Ilimitado 79.90CONTADO</v>
      </c>
      <c r="B1354">
        <f>precio_reno_porta!A162</f>
        <v>0</v>
      </c>
      <c r="C1354">
        <f>precio_reno_porta!B162</f>
        <v>0</v>
      </c>
      <c r="D1354">
        <f>precio_reno_porta!C162</f>
        <v>0</v>
      </c>
      <c r="E1354">
        <f>precio_reno_porta!D162</f>
        <v>0</v>
      </c>
      <c r="F1354" s="68">
        <f>precio_reno_porta!E162</f>
        <v>0</v>
      </c>
      <c r="G1354">
        <f>precio_reno_porta!F162</f>
        <v>0</v>
      </c>
      <c r="H1354" t="s">
        <v>187</v>
      </c>
      <c r="I1354" t="s">
        <v>41</v>
      </c>
      <c r="J1354" s="68">
        <f>precio_reno_porta!K162</f>
        <v>0</v>
      </c>
    </row>
    <row r="1355" spans="1:10" x14ac:dyDescent="0.3">
      <c r="A1355" t="str">
        <f t="shared" si="21"/>
        <v>0Max Negocios + Ilimitado 79.90CONTADO</v>
      </c>
      <c r="B1355">
        <f>precio_reno_porta!A163</f>
        <v>0</v>
      </c>
      <c r="C1355">
        <f>precio_reno_porta!B163</f>
        <v>0</v>
      </c>
      <c r="D1355">
        <f>precio_reno_porta!C163</f>
        <v>0</v>
      </c>
      <c r="E1355">
        <f>precio_reno_porta!D163</f>
        <v>0</v>
      </c>
      <c r="F1355" s="68">
        <f>precio_reno_porta!E163</f>
        <v>0</v>
      </c>
      <c r="G1355">
        <f>precio_reno_porta!F163</f>
        <v>0</v>
      </c>
      <c r="H1355" t="s">
        <v>187</v>
      </c>
      <c r="I1355" t="s">
        <v>41</v>
      </c>
      <c r="J1355" s="68">
        <f>precio_reno_porta!K163</f>
        <v>0</v>
      </c>
    </row>
    <row r="1356" spans="1:10" x14ac:dyDescent="0.3">
      <c r="A1356" t="str">
        <f t="shared" si="21"/>
        <v>0Max Negocios + Ilimitado 79.90CONTADO</v>
      </c>
      <c r="B1356">
        <f>precio_reno_porta!A164</f>
        <v>0</v>
      </c>
      <c r="C1356">
        <f>precio_reno_porta!B164</f>
        <v>0</v>
      </c>
      <c r="D1356">
        <f>precio_reno_porta!C164</f>
        <v>0</v>
      </c>
      <c r="E1356">
        <f>precio_reno_porta!D164</f>
        <v>0</v>
      </c>
      <c r="F1356" s="68">
        <f>precio_reno_porta!E164</f>
        <v>0</v>
      </c>
      <c r="G1356">
        <f>precio_reno_porta!F164</f>
        <v>0</v>
      </c>
      <c r="H1356" t="s">
        <v>187</v>
      </c>
      <c r="I1356" t="s">
        <v>41</v>
      </c>
      <c r="J1356" s="68">
        <f>precio_reno_porta!K164</f>
        <v>0</v>
      </c>
    </row>
    <row r="1357" spans="1:10" x14ac:dyDescent="0.3">
      <c r="A1357" t="str">
        <f t="shared" si="21"/>
        <v>0Max Negocios + Ilimitado 79.90CONTADO</v>
      </c>
      <c r="B1357">
        <f>precio_reno_porta!A165</f>
        <v>0</v>
      </c>
      <c r="C1357">
        <f>precio_reno_porta!B165</f>
        <v>0</v>
      </c>
      <c r="D1357">
        <f>precio_reno_porta!C165</f>
        <v>0</v>
      </c>
      <c r="E1357">
        <f>precio_reno_porta!D165</f>
        <v>0</v>
      </c>
      <c r="F1357" s="68">
        <f>precio_reno_porta!E165</f>
        <v>0</v>
      </c>
      <c r="G1357">
        <f>precio_reno_porta!F165</f>
        <v>0</v>
      </c>
      <c r="H1357" t="s">
        <v>187</v>
      </c>
      <c r="I1357" t="s">
        <v>41</v>
      </c>
      <c r="J1357" s="68">
        <f>precio_reno_porta!K165</f>
        <v>0</v>
      </c>
    </row>
    <row r="1358" spans="1:10" x14ac:dyDescent="0.3">
      <c r="A1358" t="str">
        <f t="shared" si="21"/>
        <v>0Max Negocios + Ilimitado 79.90CONTADO</v>
      </c>
      <c r="B1358">
        <f>precio_reno_porta!A166</f>
        <v>0</v>
      </c>
      <c r="C1358">
        <f>precio_reno_porta!B166</f>
        <v>0</v>
      </c>
      <c r="D1358">
        <f>precio_reno_porta!C166</f>
        <v>0</v>
      </c>
      <c r="E1358">
        <f>precio_reno_porta!D166</f>
        <v>0</v>
      </c>
      <c r="F1358" s="68">
        <f>precio_reno_porta!E166</f>
        <v>0</v>
      </c>
      <c r="G1358">
        <f>precio_reno_porta!F166</f>
        <v>0</v>
      </c>
      <c r="H1358" t="s">
        <v>187</v>
      </c>
      <c r="I1358" t="s">
        <v>41</v>
      </c>
      <c r="J1358" s="68">
        <f>precio_reno_porta!K166</f>
        <v>0</v>
      </c>
    </row>
    <row r="1359" spans="1:10" x14ac:dyDescent="0.3">
      <c r="A1359" t="str">
        <f t="shared" si="21"/>
        <v>0Max Negocios + Ilimitado 79.90CONTADO</v>
      </c>
      <c r="B1359">
        <f>precio_reno_porta!A167</f>
        <v>0</v>
      </c>
      <c r="C1359">
        <f>precio_reno_porta!B167</f>
        <v>0</v>
      </c>
      <c r="D1359">
        <f>precio_reno_porta!C167</f>
        <v>0</v>
      </c>
      <c r="E1359">
        <f>precio_reno_porta!D167</f>
        <v>0</v>
      </c>
      <c r="F1359" s="68">
        <f>precio_reno_porta!E167</f>
        <v>0</v>
      </c>
      <c r="G1359">
        <f>precio_reno_porta!F167</f>
        <v>0</v>
      </c>
      <c r="H1359" t="s">
        <v>187</v>
      </c>
      <c r="I1359" t="s">
        <v>41</v>
      </c>
      <c r="J1359" s="68">
        <f>precio_reno_porta!K167</f>
        <v>0</v>
      </c>
    </row>
    <row r="1360" spans="1:10" x14ac:dyDescent="0.3">
      <c r="A1360" t="str">
        <f t="shared" si="21"/>
        <v>0Max Negocios + Ilimitado 79.90CONTADO</v>
      </c>
      <c r="B1360">
        <f>precio_reno_porta!A168</f>
        <v>0</v>
      </c>
      <c r="C1360">
        <f>precio_reno_porta!B168</f>
        <v>0</v>
      </c>
      <c r="D1360">
        <f>precio_reno_porta!C168</f>
        <v>0</v>
      </c>
      <c r="E1360">
        <f>precio_reno_porta!D168</f>
        <v>0</v>
      </c>
      <c r="F1360" s="68">
        <f>precio_reno_porta!E168</f>
        <v>0</v>
      </c>
      <c r="G1360">
        <f>precio_reno_porta!F168</f>
        <v>0</v>
      </c>
      <c r="H1360" t="s">
        <v>187</v>
      </c>
      <c r="I1360" t="s">
        <v>41</v>
      </c>
      <c r="J1360" s="68">
        <f>precio_reno_porta!K168</f>
        <v>0</v>
      </c>
    </row>
    <row r="1361" spans="1:10" x14ac:dyDescent="0.3">
      <c r="A1361" t="str">
        <f t="shared" si="21"/>
        <v>0Max Negocios + Ilimitado 79.90CONTADO</v>
      </c>
      <c r="B1361">
        <f>precio_reno_porta!A169</f>
        <v>0</v>
      </c>
      <c r="C1361">
        <f>precio_reno_porta!B169</f>
        <v>0</v>
      </c>
      <c r="D1361">
        <f>precio_reno_porta!C169</f>
        <v>0</v>
      </c>
      <c r="E1361">
        <f>precio_reno_porta!D169</f>
        <v>0</v>
      </c>
      <c r="F1361" s="68">
        <f>precio_reno_porta!E169</f>
        <v>0</v>
      </c>
      <c r="G1361">
        <f>precio_reno_porta!F169</f>
        <v>0</v>
      </c>
      <c r="H1361" t="s">
        <v>187</v>
      </c>
      <c r="I1361" t="s">
        <v>41</v>
      </c>
      <c r="J1361" s="68">
        <f>precio_reno_porta!K169</f>
        <v>0</v>
      </c>
    </row>
    <row r="1362" spans="1:10" x14ac:dyDescent="0.3">
      <c r="A1362" t="str">
        <f t="shared" si="21"/>
        <v>0Max Negocios + Ilimitado 79.90CONTADO</v>
      </c>
      <c r="B1362">
        <f>precio_reno_porta!A170</f>
        <v>0</v>
      </c>
      <c r="C1362">
        <f>precio_reno_porta!B170</f>
        <v>0</v>
      </c>
      <c r="D1362">
        <f>precio_reno_porta!C170</f>
        <v>0</v>
      </c>
      <c r="E1362">
        <f>precio_reno_porta!D170</f>
        <v>0</v>
      </c>
      <c r="F1362" s="68">
        <f>precio_reno_porta!E170</f>
        <v>0</v>
      </c>
      <c r="G1362">
        <f>precio_reno_porta!F170</f>
        <v>0</v>
      </c>
      <c r="H1362" t="s">
        <v>187</v>
      </c>
      <c r="I1362" t="s">
        <v>41</v>
      </c>
      <c r="J1362" s="68">
        <f>precio_reno_porta!K170</f>
        <v>0</v>
      </c>
    </row>
    <row r="1363" spans="1:10" x14ac:dyDescent="0.3">
      <c r="A1363" t="str">
        <f t="shared" si="21"/>
        <v>0Max Negocios + Ilimitado 79.90CONTADO</v>
      </c>
      <c r="B1363">
        <f>precio_reno_porta!A171</f>
        <v>0</v>
      </c>
      <c r="C1363">
        <f>precio_reno_porta!B171</f>
        <v>0</v>
      </c>
      <c r="D1363">
        <f>precio_reno_porta!C171</f>
        <v>0</v>
      </c>
      <c r="E1363">
        <f>precio_reno_porta!D171</f>
        <v>0</v>
      </c>
      <c r="F1363" s="68">
        <f>precio_reno_porta!E171</f>
        <v>0</v>
      </c>
      <c r="G1363">
        <f>precio_reno_porta!F171</f>
        <v>0</v>
      </c>
      <c r="H1363" t="s">
        <v>187</v>
      </c>
      <c r="I1363" t="s">
        <v>41</v>
      </c>
      <c r="J1363" s="68">
        <f>precio_reno_porta!K171</f>
        <v>0</v>
      </c>
    </row>
    <row r="1364" spans="1:10" x14ac:dyDescent="0.3">
      <c r="A1364" t="str">
        <f t="shared" si="21"/>
        <v>0Max Negocios + Ilimitado 79.90CONTADO</v>
      </c>
      <c r="B1364">
        <f>precio_reno_porta!A172</f>
        <v>0</v>
      </c>
      <c r="C1364">
        <f>precio_reno_porta!B172</f>
        <v>0</v>
      </c>
      <c r="D1364">
        <f>precio_reno_porta!C172</f>
        <v>0</v>
      </c>
      <c r="E1364">
        <f>precio_reno_porta!D172</f>
        <v>0</v>
      </c>
      <c r="F1364" s="68">
        <f>precio_reno_porta!E172</f>
        <v>0</v>
      </c>
      <c r="G1364">
        <f>precio_reno_porta!F172</f>
        <v>0</v>
      </c>
      <c r="H1364" t="s">
        <v>187</v>
      </c>
      <c r="I1364" t="s">
        <v>41</v>
      </c>
      <c r="J1364" s="68">
        <f>precio_reno_porta!K172</f>
        <v>0</v>
      </c>
    </row>
    <row r="1365" spans="1:10" x14ac:dyDescent="0.3">
      <c r="A1365" t="str">
        <f t="shared" si="21"/>
        <v>0Max Negocios + Ilimitado 79.90CONTADO</v>
      </c>
      <c r="B1365">
        <f>precio_reno_porta!A173</f>
        <v>0</v>
      </c>
      <c r="C1365">
        <f>precio_reno_porta!B173</f>
        <v>0</v>
      </c>
      <c r="D1365">
        <f>precio_reno_porta!C173</f>
        <v>0</v>
      </c>
      <c r="E1365">
        <f>precio_reno_porta!D173</f>
        <v>0</v>
      </c>
      <c r="F1365" s="68">
        <f>precio_reno_porta!E173</f>
        <v>0</v>
      </c>
      <c r="G1365">
        <f>precio_reno_porta!F173</f>
        <v>0</v>
      </c>
      <c r="H1365" t="s">
        <v>187</v>
      </c>
      <c r="I1365" t="s">
        <v>41</v>
      </c>
      <c r="J1365" s="68">
        <f>precio_reno_porta!K173</f>
        <v>0</v>
      </c>
    </row>
    <row r="1366" spans="1:10" x14ac:dyDescent="0.3">
      <c r="A1366" t="str">
        <f t="shared" si="21"/>
        <v>0Max Negocios + Ilimitado 79.90CONTADO</v>
      </c>
      <c r="B1366">
        <f>precio_reno_porta!A174</f>
        <v>0</v>
      </c>
      <c r="C1366">
        <f>precio_reno_porta!B174</f>
        <v>0</v>
      </c>
      <c r="D1366">
        <f>precio_reno_porta!C174</f>
        <v>0</v>
      </c>
      <c r="E1366">
        <f>precio_reno_porta!D174</f>
        <v>0</v>
      </c>
      <c r="F1366" s="68">
        <f>precio_reno_porta!E174</f>
        <v>0</v>
      </c>
      <c r="G1366">
        <f>precio_reno_porta!F174</f>
        <v>0</v>
      </c>
      <c r="H1366" t="s">
        <v>187</v>
      </c>
      <c r="I1366" t="s">
        <v>41</v>
      </c>
      <c r="J1366" s="68">
        <f>precio_reno_porta!K174</f>
        <v>0</v>
      </c>
    </row>
    <row r="1367" spans="1:10" x14ac:dyDescent="0.3">
      <c r="A1367" t="str">
        <f t="shared" si="21"/>
        <v>0Max Negocios + Ilimitado 79.90CONTADO</v>
      </c>
      <c r="B1367">
        <f>precio_reno_porta!A175</f>
        <v>0</v>
      </c>
      <c r="C1367">
        <f>precio_reno_porta!B175</f>
        <v>0</v>
      </c>
      <c r="D1367">
        <f>precio_reno_porta!C175</f>
        <v>0</v>
      </c>
      <c r="E1367">
        <f>precio_reno_porta!D175</f>
        <v>0</v>
      </c>
      <c r="F1367" s="68">
        <f>precio_reno_porta!E175</f>
        <v>0</v>
      </c>
      <c r="G1367">
        <f>precio_reno_porta!F175</f>
        <v>0</v>
      </c>
      <c r="H1367" t="s">
        <v>187</v>
      </c>
      <c r="I1367" t="s">
        <v>41</v>
      </c>
      <c r="J1367" s="68">
        <f>precio_reno_porta!K175</f>
        <v>0</v>
      </c>
    </row>
    <row r="1368" spans="1:10" x14ac:dyDescent="0.3">
      <c r="A1368" t="str">
        <f t="shared" si="21"/>
        <v>0Max Negocios + Ilimitado 79.90CONTADO</v>
      </c>
      <c r="B1368">
        <f>precio_reno_porta!A176</f>
        <v>0</v>
      </c>
      <c r="C1368">
        <f>precio_reno_porta!B176</f>
        <v>0</v>
      </c>
      <c r="D1368">
        <f>precio_reno_porta!C176</f>
        <v>0</v>
      </c>
      <c r="E1368">
        <f>precio_reno_porta!D176</f>
        <v>0</v>
      </c>
      <c r="F1368" s="68">
        <f>precio_reno_porta!E176</f>
        <v>0</v>
      </c>
      <c r="G1368">
        <f>precio_reno_porta!F176</f>
        <v>0</v>
      </c>
      <c r="H1368" t="s">
        <v>187</v>
      </c>
      <c r="I1368" t="s">
        <v>41</v>
      </c>
      <c r="J1368" s="68">
        <f>precio_reno_porta!K176</f>
        <v>0</v>
      </c>
    </row>
    <row r="1369" spans="1:10" x14ac:dyDescent="0.3">
      <c r="A1369" t="str">
        <f t="shared" si="21"/>
        <v>0Max Negocios + Ilimitado 79.90CONTADO</v>
      </c>
      <c r="B1369">
        <f>precio_reno_porta!A177</f>
        <v>0</v>
      </c>
      <c r="C1369">
        <f>precio_reno_porta!B177</f>
        <v>0</v>
      </c>
      <c r="D1369">
        <f>precio_reno_porta!C177</f>
        <v>0</v>
      </c>
      <c r="E1369">
        <f>precio_reno_porta!D177</f>
        <v>0</v>
      </c>
      <c r="F1369" s="68">
        <f>precio_reno_porta!E177</f>
        <v>0</v>
      </c>
      <c r="G1369">
        <f>precio_reno_porta!F177</f>
        <v>0</v>
      </c>
      <c r="H1369" t="s">
        <v>187</v>
      </c>
      <c r="I1369" t="s">
        <v>41</v>
      </c>
      <c r="J1369" s="68">
        <f>precio_reno_porta!K177</f>
        <v>0</v>
      </c>
    </row>
    <row r="1370" spans="1:10" x14ac:dyDescent="0.3">
      <c r="A1370" t="str">
        <f t="shared" si="21"/>
        <v>0Max Negocios + Ilimitado 79.90CONTADO</v>
      </c>
      <c r="B1370">
        <f>precio_reno_porta!A178</f>
        <v>0</v>
      </c>
      <c r="C1370">
        <f>precio_reno_porta!B178</f>
        <v>0</v>
      </c>
      <c r="D1370">
        <f>precio_reno_porta!C178</f>
        <v>0</v>
      </c>
      <c r="E1370">
        <f>precio_reno_porta!D178</f>
        <v>0</v>
      </c>
      <c r="F1370" s="68">
        <f>precio_reno_porta!E178</f>
        <v>0</v>
      </c>
      <c r="G1370">
        <f>precio_reno_porta!F178</f>
        <v>0</v>
      </c>
      <c r="H1370" t="s">
        <v>187</v>
      </c>
      <c r="I1370" t="s">
        <v>41</v>
      </c>
      <c r="J1370" s="68">
        <f>precio_reno_porta!K178</f>
        <v>0</v>
      </c>
    </row>
    <row r="1371" spans="1:10" x14ac:dyDescent="0.3">
      <c r="A1371" t="str">
        <f t="shared" si="21"/>
        <v>0Max Negocios + Ilimitado 79.90CONTADO</v>
      </c>
      <c r="B1371">
        <f>precio_reno_porta!A179</f>
        <v>0</v>
      </c>
      <c r="C1371">
        <f>precio_reno_porta!B179</f>
        <v>0</v>
      </c>
      <c r="D1371">
        <f>precio_reno_porta!C179</f>
        <v>0</v>
      </c>
      <c r="E1371">
        <f>precio_reno_porta!D179</f>
        <v>0</v>
      </c>
      <c r="F1371" s="68">
        <f>precio_reno_porta!E179</f>
        <v>0</v>
      </c>
      <c r="G1371">
        <f>precio_reno_porta!F179</f>
        <v>0</v>
      </c>
      <c r="H1371" t="s">
        <v>187</v>
      </c>
      <c r="I1371" t="s">
        <v>41</v>
      </c>
      <c r="J1371" s="68">
        <f>precio_reno_porta!K179</f>
        <v>0</v>
      </c>
    </row>
    <row r="1372" spans="1:10" x14ac:dyDescent="0.3">
      <c r="A1372" t="str">
        <f t="shared" si="21"/>
        <v>0Max Negocios + Ilimitado 79.90CONTADO</v>
      </c>
      <c r="B1372">
        <f>precio_reno_porta!A180</f>
        <v>0</v>
      </c>
      <c r="C1372">
        <f>precio_reno_porta!B180</f>
        <v>0</v>
      </c>
      <c r="D1372">
        <f>precio_reno_porta!C180</f>
        <v>0</v>
      </c>
      <c r="E1372">
        <f>precio_reno_porta!D180</f>
        <v>0</v>
      </c>
      <c r="F1372" s="68">
        <f>precio_reno_porta!E180</f>
        <v>0</v>
      </c>
      <c r="G1372">
        <f>precio_reno_porta!F180</f>
        <v>0</v>
      </c>
      <c r="H1372" t="s">
        <v>187</v>
      </c>
      <c r="I1372" t="s">
        <v>41</v>
      </c>
      <c r="J1372" s="68">
        <f>precio_reno_porta!K180</f>
        <v>0</v>
      </c>
    </row>
    <row r="1373" spans="1:10" x14ac:dyDescent="0.3">
      <c r="A1373" t="str">
        <f t="shared" si="21"/>
        <v>0Max Negocios + Ilimitado 79.90CONTADO</v>
      </c>
      <c r="B1373">
        <f>precio_reno_porta!A181</f>
        <v>0</v>
      </c>
      <c r="C1373">
        <f>precio_reno_porta!B181</f>
        <v>0</v>
      </c>
      <c r="D1373">
        <f>precio_reno_porta!C181</f>
        <v>0</v>
      </c>
      <c r="E1373">
        <f>precio_reno_porta!D181</f>
        <v>0</v>
      </c>
      <c r="F1373" s="68">
        <f>precio_reno_porta!E181</f>
        <v>0</v>
      </c>
      <c r="G1373">
        <f>precio_reno_porta!F181</f>
        <v>0</v>
      </c>
      <c r="H1373" t="s">
        <v>187</v>
      </c>
      <c r="I1373" t="s">
        <v>41</v>
      </c>
      <c r="J1373" s="68">
        <f>precio_reno_porta!K181</f>
        <v>0</v>
      </c>
    </row>
    <row r="1374" spans="1:10" x14ac:dyDescent="0.3">
      <c r="A1374" t="str">
        <f t="shared" si="21"/>
        <v>0Max Negocios + Ilimitado 79.90CONTADO</v>
      </c>
      <c r="B1374">
        <f>precio_reno_porta!A182</f>
        <v>0</v>
      </c>
      <c r="C1374">
        <f>precio_reno_porta!B182</f>
        <v>0</v>
      </c>
      <c r="D1374">
        <f>precio_reno_porta!C182</f>
        <v>0</v>
      </c>
      <c r="E1374">
        <f>precio_reno_porta!D182</f>
        <v>0</v>
      </c>
      <c r="F1374" s="68">
        <f>precio_reno_porta!E182</f>
        <v>0</v>
      </c>
      <c r="G1374">
        <f>precio_reno_porta!F182</f>
        <v>0</v>
      </c>
      <c r="H1374" t="s">
        <v>187</v>
      </c>
      <c r="I1374" t="s">
        <v>41</v>
      </c>
      <c r="J1374" s="68">
        <f>precio_reno_porta!K182</f>
        <v>0</v>
      </c>
    </row>
    <row r="1375" spans="1:10" x14ac:dyDescent="0.3">
      <c r="A1375" t="str">
        <f t="shared" si="21"/>
        <v>0Max Negocios + Ilimitado 79.90CONTADO</v>
      </c>
      <c r="B1375">
        <f>precio_reno_porta!A183</f>
        <v>0</v>
      </c>
      <c r="C1375">
        <f>precio_reno_porta!B183</f>
        <v>0</v>
      </c>
      <c r="D1375">
        <f>precio_reno_porta!C183</f>
        <v>0</v>
      </c>
      <c r="E1375">
        <f>precio_reno_porta!D183</f>
        <v>0</v>
      </c>
      <c r="F1375" s="68">
        <f>precio_reno_porta!E183</f>
        <v>0</v>
      </c>
      <c r="G1375">
        <f>precio_reno_porta!F183</f>
        <v>0</v>
      </c>
      <c r="H1375" t="s">
        <v>187</v>
      </c>
      <c r="I1375" t="s">
        <v>41</v>
      </c>
      <c r="J1375" s="68">
        <f>precio_reno_porta!K183</f>
        <v>0</v>
      </c>
    </row>
    <row r="1376" spans="1:10" x14ac:dyDescent="0.3">
      <c r="A1376" t="str">
        <f t="shared" si="21"/>
        <v>0Max Negocios + Ilimitado 79.90CONTADO</v>
      </c>
      <c r="B1376">
        <f>precio_reno_porta!A184</f>
        <v>0</v>
      </c>
      <c r="C1376">
        <f>precio_reno_porta!B184</f>
        <v>0</v>
      </c>
      <c r="D1376">
        <f>precio_reno_porta!C184</f>
        <v>0</v>
      </c>
      <c r="E1376">
        <f>precio_reno_porta!D184</f>
        <v>0</v>
      </c>
      <c r="F1376" s="68">
        <f>precio_reno_porta!E184</f>
        <v>0</v>
      </c>
      <c r="G1376">
        <f>precio_reno_porta!F184</f>
        <v>0</v>
      </c>
      <c r="H1376" t="s">
        <v>187</v>
      </c>
      <c r="I1376" t="s">
        <v>41</v>
      </c>
      <c r="J1376" s="68">
        <f>precio_reno_porta!K184</f>
        <v>0</v>
      </c>
    </row>
    <row r="1377" spans="1:10" x14ac:dyDescent="0.3">
      <c r="A1377" t="str">
        <f t="shared" si="21"/>
        <v>0Max Negocios + Ilimitado 79.90CONTADO</v>
      </c>
      <c r="B1377">
        <f>precio_reno_porta!A185</f>
        <v>0</v>
      </c>
      <c r="C1377">
        <f>precio_reno_porta!B185</f>
        <v>0</v>
      </c>
      <c r="D1377">
        <f>precio_reno_porta!C185</f>
        <v>0</v>
      </c>
      <c r="E1377">
        <f>precio_reno_porta!D185</f>
        <v>0</v>
      </c>
      <c r="F1377" s="68">
        <f>precio_reno_porta!E185</f>
        <v>0</v>
      </c>
      <c r="G1377">
        <f>precio_reno_porta!F185</f>
        <v>0</v>
      </c>
      <c r="H1377" t="s">
        <v>187</v>
      </c>
      <c r="I1377" t="s">
        <v>41</v>
      </c>
      <c r="J1377" s="68">
        <f>precio_reno_porta!K185</f>
        <v>0</v>
      </c>
    </row>
    <row r="1378" spans="1:10" x14ac:dyDescent="0.3">
      <c r="A1378" t="str">
        <f t="shared" si="21"/>
        <v>0Max Negocios + Ilimitado 79.90CONTADO</v>
      </c>
      <c r="B1378">
        <f>precio_reno_porta!A186</f>
        <v>0</v>
      </c>
      <c r="C1378">
        <f>precio_reno_porta!B186</f>
        <v>0</v>
      </c>
      <c r="D1378">
        <f>precio_reno_porta!C186</f>
        <v>0</v>
      </c>
      <c r="E1378">
        <f>precio_reno_porta!D186</f>
        <v>0</v>
      </c>
      <c r="F1378" s="68">
        <f>precio_reno_porta!E186</f>
        <v>0</v>
      </c>
      <c r="G1378">
        <f>precio_reno_porta!F186</f>
        <v>0</v>
      </c>
      <c r="H1378" t="s">
        <v>187</v>
      </c>
      <c r="I1378" t="s">
        <v>41</v>
      </c>
      <c r="J1378" s="68">
        <f>precio_reno_porta!K186</f>
        <v>0</v>
      </c>
    </row>
    <row r="1379" spans="1:10" x14ac:dyDescent="0.3">
      <c r="A1379" t="str">
        <f t="shared" si="21"/>
        <v>0Max Negocios + Ilimitado 79.90CONTADO</v>
      </c>
      <c r="B1379">
        <f>precio_reno_porta!A187</f>
        <v>0</v>
      </c>
      <c r="C1379">
        <f>precio_reno_porta!B187</f>
        <v>0</v>
      </c>
      <c r="D1379">
        <f>precio_reno_porta!C187</f>
        <v>0</v>
      </c>
      <c r="E1379">
        <f>precio_reno_porta!D187</f>
        <v>0</v>
      </c>
      <c r="F1379" s="68">
        <f>precio_reno_porta!E187</f>
        <v>0</v>
      </c>
      <c r="G1379">
        <f>precio_reno_porta!F187</f>
        <v>0</v>
      </c>
      <c r="H1379" t="s">
        <v>187</v>
      </c>
      <c r="I1379" t="s">
        <v>41</v>
      </c>
      <c r="J1379" s="68">
        <f>precio_reno_porta!K187</f>
        <v>0</v>
      </c>
    </row>
    <row r="1380" spans="1:10" x14ac:dyDescent="0.3">
      <c r="A1380" t="str">
        <f t="shared" si="21"/>
        <v>0Max Negocios + Ilimitado 79.90CONTADO</v>
      </c>
      <c r="B1380">
        <f>precio_reno_porta!A188</f>
        <v>0</v>
      </c>
      <c r="C1380">
        <f>precio_reno_porta!B188</f>
        <v>0</v>
      </c>
      <c r="D1380">
        <f>precio_reno_porta!C188</f>
        <v>0</v>
      </c>
      <c r="E1380">
        <f>precio_reno_porta!D188</f>
        <v>0</v>
      </c>
      <c r="F1380" s="68">
        <f>precio_reno_porta!E188</f>
        <v>0</v>
      </c>
      <c r="G1380">
        <f>precio_reno_porta!F188</f>
        <v>0</v>
      </c>
      <c r="H1380" t="s">
        <v>187</v>
      </c>
      <c r="I1380" t="s">
        <v>41</v>
      </c>
      <c r="J1380" s="68">
        <f>precio_reno_porta!K188</f>
        <v>0</v>
      </c>
    </row>
    <row r="1381" spans="1:10" x14ac:dyDescent="0.3">
      <c r="A1381" t="str">
        <f t="shared" si="21"/>
        <v>0Max Negocios + Ilimitado 79.90CONTADO</v>
      </c>
      <c r="B1381">
        <f>precio_reno_porta!A189</f>
        <v>0</v>
      </c>
      <c r="C1381">
        <f>precio_reno_porta!B189</f>
        <v>0</v>
      </c>
      <c r="D1381">
        <f>precio_reno_porta!C189</f>
        <v>0</v>
      </c>
      <c r="E1381">
        <f>precio_reno_porta!D189</f>
        <v>0</v>
      </c>
      <c r="F1381" s="68">
        <f>precio_reno_porta!E189</f>
        <v>0</v>
      </c>
      <c r="G1381">
        <f>precio_reno_porta!F189</f>
        <v>0</v>
      </c>
      <c r="H1381" t="s">
        <v>187</v>
      </c>
      <c r="I1381" t="s">
        <v>41</v>
      </c>
      <c r="J1381" s="68">
        <f>precio_reno_porta!K189</f>
        <v>0</v>
      </c>
    </row>
    <row r="1382" spans="1:10" x14ac:dyDescent="0.3">
      <c r="A1382" t="str">
        <f t="shared" si="21"/>
        <v>0Max Negocios + Ilimitado 79.90CONTADO</v>
      </c>
      <c r="B1382">
        <f>precio_reno_porta!A190</f>
        <v>0</v>
      </c>
      <c r="C1382">
        <f>precio_reno_porta!B190</f>
        <v>0</v>
      </c>
      <c r="D1382">
        <f>precio_reno_porta!C190</f>
        <v>0</v>
      </c>
      <c r="E1382">
        <f>precio_reno_porta!D190</f>
        <v>0</v>
      </c>
      <c r="F1382" s="68">
        <f>precio_reno_porta!E190</f>
        <v>0</v>
      </c>
      <c r="G1382">
        <f>precio_reno_porta!F190</f>
        <v>0</v>
      </c>
      <c r="H1382" t="s">
        <v>187</v>
      </c>
      <c r="I1382" t="s">
        <v>41</v>
      </c>
      <c r="J1382" s="68">
        <f>precio_reno_porta!K190</f>
        <v>0</v>
      </c>
    </row>
    <row r="1383" spans="1:10" x14ac:dyDescent="0.3">
      <c r="A1383" t="str">
        <f t="shared" si="21"/>
        <v>0Max Negocios + Ilimitado 79.90CONTADO</v>
      </c>
      <c r="B1383">
        <f>precio_reno_porta!A191</f>
        <v>0</v>
      </c>
      <c r="C1383">
        <f>precio_reno_porta!B191</f>
        <v>0</v>
      </c>
      <c r="D1383">
        <f>precio_reno_porta!C191</f>
        <v>0</v>
      </c>
      <c r="E1383">
        <f>precio_reno_porta!D191</f>
        <v>0</v>
      </c>
      <c r="F1383" s="68">
        <f>precio_reno_porta!E191</f>
        <v>0</v>
      </c>
      <c r="G1383">
        <f>precio_reno_porta!F191</f>
        <v>0</v>
      </c>
      <c r="H1383" t="s">
        <v>187</v>
      </c>
      <c r="I1383" t="s">
        <v>41</v>
      </c>
      <c r="J1383" s="68">
        <f>precio_reno_porta!K191</f>
        <v>0</v>
      </c>
    </row>
    <row r="1384" spans="1:10" x14ac:dyDescent="0.3">
      <c r="A1384" t="str">
        <f t="shared" si="21"/>
        <v>0Max Negocios + Ilimitado 79.90CONTADO</v>
      </c>
      <c r="B1384">
        <f>precio_reno_porta!A192</f>
        <v>0</v>
      </c>
      <c r="C1384">
        <f>precio_reno_porta!B192</f>
        <v>0</v>
      </c>
      <c r="D1384">
        <f>precio_reno_porta!C192</f>
        <v>0</v>
      </c>
      <c r="E1384">
        <f>precio_reno_porta!D192</f>
        <v>0</v>
      </c>
      <c r="F1384" s="68">
        <f>precio_reno_porta!E192</f>
        <v>0</v>
      </c>
      <c r="G1384">
        <f>precio_reno_porta!F192</f>
        <v>0</v>
      </c>
      <c r="H1384" t="s">
        <v>187</v>
      </c>
      <c r="I1384" t="s">
        <v>41</v>
      </c>
      <c r="J1384" s="68">
        <f>precio_reno_porta!K192</f>
        <v>0</v>
      </c>
    </row>
    <row r="1385" spans="1:10" x14ac:dyDescent="0.3">
      <c r="A1385" t="str">
        <f t="shared" si="21"/>
        <v>0Max Negocios + Ilimitado 79.90CONTADO</v>
      </c>
      <c r="B1385">
        <f>precio_reno_porta!A193</f>
        <v>0</v>
      </c>
      <c r="C1385">
        <f>precio_reno_porta!B193</f>
        <v>0</v>
      </c>
      <c r="D1385">
        <f>precio_reno_porta!C193</f>
        <v>0</v>
      </c>
      <c r="E1385">
        <f>precio_reno_porta!D193</f>
        <v>0</v>
      </c>
      <c r="F1385" s="68">
        <f>precio_reno_porta!E193</f>
        <v>0</v>
      </c>
      <c r="G1385">
        <f>precio_reno_porta!F193</f>
        <v>0</v>
      </c>
      <c r="H1385" t="s">
        <v>187</v>
      </c>
      <c r="I1385" t="s">
        <v>41</v>
      </c>
      <c r="J1385" s="68">
        <f>precio_reno_porta!K193</f>
        <v>0</v>
      </c>
    </row>
    <row r="1386" spans="1:10" x14ac:dyDescent="0.3">
      <c r="A1386" t="str">
        <f t="shared" si="21"/>
        <v>0Max Negocios + Ilimitado 79.90CONTADO</v>
      </c>
      <c r="B1386">
        <f>precio_reno_porta!A194</f>
        <v>0</v>
      </c>
      <c r="C1386">
        <f>precio_reno_porta!B194</f>
        <v>0</v>
      </c>
      <c r="D1386">
        <f>precio_reno_porta!C194</f>
        <v>0</v>
      </c>
      <c r="E1386">
        <f>precio_reno_porta!D194</f>
        <v>0</v>
      </c>
      <c r="F1386" s="68">
        <f>precio_reno_porta!E194</f>
        <v>0</v>
      </c>
      <c r="G1386">
        <f>precio_reno_porta!F194</f>
        <v>0</v>
      </c>
      <c r="H1386" t="s">
        <v>187</v>
      </c>
      <c r="I1386" t="s">
        <v>41</v>
      </c>
      <c r="J1386" s="68">
        <f>precio_reno_porta!K194</f>
        <v>0</v>
      </c>
    </row>
    <row r="1387" spans="1:10" x14ac:dyDescent="0.3">
      <c r="A1387" t="str">
        <f t="shared" si="21"/>
        <v>0Max Negocios + Ilimitado 79.90CONTADO</v>
      </c>
      <c r="B1387">
        <f>precio_reno_porta!A195</f>
        <v>0</v>
      </c>
      <c r="C1387">
        <f>precio_reno_porta!B195</f>
        <v>0</v>
      </c>
      <c r="D1387">
        <f>precio_reno_porta!C195</f>
        <v>0</v>
      </c>
      <c r="E1387">
        <f>precio_reno_porta!D195</f>
        <v>0</v>
      </c>
      <c r="F1387" s="68">
        <f>precio_reno_porta!E195</f>
        <v>0</v>
      </c>
      <c r="G1387">
        <f>precio_reno_porta!F195</f>
        <v>0</v>
      </c>
      <c r="H1387" t="s">
        <v>187</v>
      </c>
      <c r="I1387" t="s">
        <v>41</v>
      </c>
      <c r="J1387" s="68">
        <f>precio_reno_porta!K195</f>
        <v>0</v>
      </c>
    </row>
    <row r="1388" spans="1:10" x14ac:dyDescent="0.3">
      <c r="A1388" t="str">
        <f t="shared" si="21"/>
        <v>0Max Negocios + Ilimitado 79.90CONTADO</v>
      </c>
      <c r="B1388">
        <f>precio_reno_porta!A196</f>
        <v>0</v>
      </c>
      <c r="C1388">
        <f>precio_reno_porta!B196</f>
        <v>0</v>
      </c>
      <c r="D1388">
        <f>precio_reno_porta!C196</f>
        <v>0</v>
      </c>
      <c r="E1388">
        <f>precio_reno_porta!D196</f>
        <v>0</v>
      </c>
      <c r="F1388" s="68">
        <f>precio_reno_porta!E196</f>
        <v>0</v>
      </c>
      <c r="G1388">
        <f>precio_reno_porta!F196</f>
        <v>0</v>
      </c>
      <c r="H1388" t="s">
        <v>187</v>
      </c>
      <c r="I1388" t="s">
        <v>41</v>
      </c>
      <c r="J1388" s="68">
        <f>precio_reno_porta!K196</f>
        <v>0</v>
      </c>
    </row>
    <row r="1389" spans="1:10" x14ac:dyDescent="0.3">
      <c r="A1389" t="str">
        <f t="shared" si="21"/>
        <v>0Max Negocios + Ilimitado 79.90CONTADO</v>
      </c>
      <c r="B1389">
        <f>precio_reno_porta!A197</f>
        <v>0</v>
      </c>
      <c r="C1389">
        <f>precio_reno_porta!B197</f>
        <v>0</v>
      </c>
      <c r="D1389">
        <f>precio_reno_porta!C197</f>
        <v>0</v>
      </c>
      <c r="E1389">
        <f>precio_reno_porta!D197</f>
        <v>0</v>
      </c>
      <c r="F1389" s="68">
        <f>precio_reno_porta!E197</f>
        <v>0</v>
      </c>
      <c r="G1389">
        <f>precio_reno_porta!F197</f>
        <v>0</v>
      </c>
      <c r="H1389" t="s">
        <v>187</v>
      </c>
      <c r="I1389" t="s">
        <v>41</v>
      </c>
      <c r="J1389" s="68">
        <f>precio_reno_porta!K197</f>
        <v>0</v>
      </c>
    </row>
    <row r="1390" spans="1:10" x14ac:dyDescent="0.3">
      <c r="A1390" t="str">
        <f t="shared" si="21"/>
        <v>0Max Negocios + Ilimitado 79.90CONTADO</v>
      </c>
      <c r="B1390">
        <f>precio_reno_porta!A198</f>
        <v>0</v>
      </c>
      <c r="C1390">
        <f>precio_reno_porta!B198</f>
        <v>0</v>
      </c>
      <c r="D1390">
        <f>precio_reno_porta!C198</f>
        <v>0</v>
      </c>
      <c r="E1390">
        <f>precio_reno_porta!D198</f>
        <v>0</v>
      </c>
      <c r="F1390" s="68">
        <f>precio_reno_porta!E198</f>
        <v>0</v>
      </c>
      <c r="G1390">
        <f>precio_reno_porta!F198</f>
        <v>0</v>
      </c>
      <c r="H1390" t="s">
        <v>187</v>
      </c>
      <c r="I1390" t="s">
        <v>41</v>
      </c>
      <c r="J1390" s="68">
        <f>precio_reno_porta!K198</f>
        <v>0</v>
      </c>
    </row>
    <row r="1391" spans="1:10" x14ac:dyDescent="0.3">
      <c r="A1391" t="str">
        <f t="shared" si="21"/>
        <v>0Max Negocios + Ilimitado 79.90CONTADO</v>
      </c>
      <c r="B1391">
        <f>precio_reno_porta!A199</f>
        <v>0</v>
      </c>
      <c r="C1391">
        <f>precio_reno_porta!B199</f>
        <v>0</v>
      </c>
      <c r="D1391">
        <f>precio_reno_porta!C199</f>
        <v>0</v>
      </c>
      <c r="E1391">
        <f>precio_reno_porta!D199</f>
        <v>0</v>
      </c>
      <c r="F1391" s="68">
        <f>precio_reno_porta!E199</f>
        <v>0</v>
      </c>
      <c r="G1391">
        <f>precio_reno_porta!F199</f>
        <v>0</v>
      </c>
      <c r="H1391" t="s">
        <v>187</v>
      </c>
      <c r="I1391" t="s">
        <v>41</v>
      </c>
      <c r="J1391" s="68">
        <f>precio_reno_porta!K199</f>
        <v>0</v>
      </c>
    </row>
    <row r="1392" spans="1:10" x14ac:dyDescent="0.3">
      <c r="A1392" t="str">
        <f t="shared" si="21"/>
        <v>0Max Negocios + Ilimitado 79.90CONTADO</v>
      </c>
      <c r="B1392">
        <f>precio_reno_porta!A200</f>
        <v>0</v>
      </c>
      <c r="C1392">
        <f>precio_reno_porta!B200</f>
        <v>0</v>
      </c>
      <c r="D1392">
        <f>precio_reno_porta!C200</f>
        <v>0</v>
      </c>
      <c r="E1392">
        <f>precio_reno_porta!D200</f>
        <v>0</v>
      </c>
      <c r="F1392" s="68">
        <f>precio_reno_porta!E200</f>
        <v>0</v>
      </c>
      <c r="G1392">
        <f>precio_reno_porta!F200</f>
        <v>0</v>
      </c>
      <c r="H1392" t="s">
        <v>187</v>
      </c>
      <c r="I1392" t="s">
        <v>41</v>
      </c>
      <c r="J1392" s="68">
        <f>precio_reno_porta!K200</f>
        <v>0</v>
      </c>
    </row>
    <row r="1393" spans="1:10" x14ac:dyDescent="0.3">
      <c r="A1393" t="str">
        <f t="shared" si="21"/>
        <v>0Max Negocios + Ilimitado 79.90CONTADO</v>
      </c>
      <c r="B1393">
        <f>precio_reno_porta!A201</f>
        <v>0</v>
      </c>
      <c r="C1393">
        <f>precio_reno_porta!B201</f>
        <v>0</v>
      </c>
      <c r="D1393">
        <f>precio_reno_porta!C201</f>
        <v>0</v>
      </c>
      <c r="E1393">
        <f>precio_reno_porta!D201</f>
        <v>0</v>
      </c>
      <c r="F1393" s="68">
        <f>precio_reno_porta!E201</f>
        <v>0</v>
      </c>
      <c r="G1393">
        <f>precio_reno_porta!F201</f>
        <v>0</v>
      </c>
      <c r="H1393" t="s">
        <v>187</v>
      </c>
      <c r="I1393" t="s">
        <v>41</v>
      </c>
      <c r="J1393" s="68">
        <f>precio_reno_porta!K201</f>
        <v>0</v>
      </c>
    </row>
    <row r="1394" spans="1:10" x14ac:dyDescent="0.3">
      <c r="A1394" t="str">
        <f t="shared" si="21"/>
        <v>0Max Negocios + Ilimitado 79.90CONTADO</v>
      </c>
      <c r="B1394">
        <f>precio_reno_porta!A202</f>
        <v>0</v>
      </c>
      <c r="C1394">
        <f>precio_reno_porta!B202</f>
        <v>0</v>
      </c>
      <c r="D1394">
        <f>precio_reno_porta!C202</f>
        <v>0</v>
      </c>
      <c r="E1394">
        <f>precio_reno_porta!D202</f>
        <v>0</v>
      </c>
      <c r="F1394" s="68">
        <f>precio_reno_porta!E202</f>
        <v>0</v>
      </c>
      <c r="G1394">
        <f>precio_reno_porta!F202</f>
        <v>0</v>
      </c>
      <c r="H1394" t="s">
        <v>187</v>
      </c>
      <c r="I1394" t="s">
        <v>41</v>
      </c>
      <c r="J1394" s="68">
        <f>precio_reno_porta!K202</f>
        <v>0</v>
      </c>
    </row>
    <row r="1395" spans="1:10" x14ac:dyDescent="0.3">
      <c r="A1395" t="str">
        <f t="shared" si="21"/>
        <v>0Max Negocios + Ilimitado 79.90CONTADO</v>
      </c>
      <c r="B1395">
        <f>precio_reno_porta!A203</f>
        <v>0</v>
      </c>
      <c r="C1395">
        <f>precio_reno_porta!B203</f>
        <v>0</v>
      </c>
      <c r="D1395">
        <f>precio_reno_porta!C203</f>
        <v>0</v>
      </c>
      <c r="E1395">
        <f>precio_reno_porta!D203</f>
        <v>0</v>
      </c>
      <c r="F1395" s="68">
        <f>precio_reno_porta!E203</f>
        <v>0</v>
      </c>
      <c r="G1395">
        <f>precio_reno_porta!F203</f>
        <v>0</v>
      </c>
      <c r="H1395" t="s">
        <v>187</v>
      </c>
      <c r="I1395" t="s">
        <v>41</v>
      </c>
      <c r="J1395" s="68">
        <f>precio_reno_porta!K203</f>
        <v>0</v>
      </c>
    </row>
    <row r="1396" spans="1:10" x14ac:dyDescent="0.3">
      <c r="A1396" t="str">
        <f t="shared" si="21"/>
        <v>0Max Negocios + Ilimitado 79.90CONTADO</v>
      </c>
      <c r="B1396">
        <f>precio_reno_porta!A204</f>
        <v>0</v>
      </c>
      <c r="C1396">
        <f>precio_reno_porta!B204</f>
        <v>0</v>
      </c>
      <c r="D1396">
        <f>precio_reno_porta!C204</f>
        <v>0</v>
      </c>
      <c r="E1396">
        <f>precio_reno_porta!D204</f>
        <v>0</v>
      </c>
      <c r="F1396" s="68">
        <f>precio_reno_porta!E204</f>
        <v>0</v>
      </c>
      <c r="G1396">
        <f>precio_reno_porta!F204</f>
        <v>0</v>
      </c>
      <c r="H1396" t="s">
        <v>187</v>
      </c>
      <c r="I1396" t="s">
        <v>41</v>
      </c>
      <c r="J1396" s="68">
        <f>precio_reno_porta!K204</f>
        <v>0</v>
      </c>
    </row>
    <row r="1397" spans="1:10" x14ac:dyDescent="0.3">
      <c r="A1397" t="str">
        <f t="shared" si="21"/>
        <v>0Max Negocios + Ilimitado 79.90CONTADO</v>
      </c>
      <c r="B1397">
        <f>precio_reno_porta!A205</f>
        <v>0</v>
      </c>
      <c r="C1397">
        <f>precio_reno_porta!B205</f>
        <v>0</v>
      </c>
      <c r="D1397">
        <f>precio_reno_porta!C205</f>
        <v>0</v>
      </c>
      <c r="E1397">
        <f>precio_reno_porta!D205</f>
        <v>0</v>
      </c>
      <c r="F1397" s="68">
        <f>precio_reno_porta!E205</f>
        <v>0</v>
      </c>
      <c r="G1397">
        <f>precio_reno_porta!F205</f>
        <v>0</v>
      </c>
      <c r="H1397" t="s">
        <v>187</v>
      </c>
      <c r="I1397" t="s">
        <v>41</v>
      </c>
      <c r="J1397" s="68">
        <f>precio_reno_porta!K205</f>
        <v>0</v>
      </c>
    </row>
    <row r="1398" spans="1:10" x14ac:dyDescent="0.3">
      <c r="A1398" t="str">
        <f t="shared" si="21"/>
        <v>0Max Negocios + Ilimitado 79.90CONTADO</v>
      </c>
      <c r="B1398">
        <f>precio_reno_porta!A206</f>
        <v>0</v>
      </c>
      <c r="C1398">
        <f>precio_reno_porta!B206</f>
        <v>0</v>
      </c>
      <c r="D1398">
        <f>precio_reno_porta!C206</f>
        <v>0</v>
      </c>
      <c r="E1398">
        <f>precio_reno_porta!D206</f>
        <v>0</v>
      </c>
      <c r="F1398" s="68">
        <f>precio_reno_porta!E206</f>
        <v>0</v>
      </c>
      <c r="G1398">
        <f>precio_reno_porta!F206</f>
        <v>0</v>
      </c>
      <c r="H1398" t="s">
        <v>187</v>
      </c>
      <c r="I1398" t="s">
        <v>41</v>
      </c>
      <c r="J1398" s="68">
        <f>precio_reno_porta!K206</f>
        <v>0</v>
      </c>
    </row>
    <row r="1399" spans="1:10" x14ac:dyDescent="0.3">
      <c r="A1399" t="str">
        <f t="shared" si="21"/>
        <v>0Max Negocios + Ilimitado 79.90CONTADO</v>
      </c>
      <c r="B1399">
        <f>precio_reno_porta!A207</f>
        <v>0</v>
      </c>
      <c r="C1399">
        <f>precio_reno_porta!B207</f>
        <v>0</v>
      </c>
      <c r="D1399">
        <f>precio_reno_porta!C207</f>
        <v>0</v>
      </c>
      <c r="E1399">
        <f>precio_reno_porta!D207</f>
        <v>0</v>
      </c>
      <c r="F1399" s="68">
        <f>precio_reno_porta!E207</f>
        <v>0</v>
      </c>
      <c r="G1399">
        <f>precio_reno_porta!F207</f>
        <v>0</v>
      </c>
      <c r="H1399" t="s">
        <v>187</v>
      </c>
      <c r="I1399" t="s">
        <v>41</v>
      </c>
      <c r="J1399" s="68">
        <f>precio_reno_porta!K207</f>
        <v>0</v>
      </c>
    </row>
    <row r="1400" spans="1:10" x14ac:dyDescent="0.3">
      <c r="A1400" t="str">
        <f t="shared" si="21"/>
        <v>0Max Negocios + Ilimitado 79.90CONTADO</v>
      </c>
      <c r="B1400">
        <f>precio_reno_porta!A208</f>
        <v>0</v>
      </c>
      <c r="C1400">
        <f>precio_reno_porta!B208</f>
        <v>0</v>
      </c>
      <c r="D1400">
        <f>precio_reno_porta!C208</f>
        <v>0</v>
      </c>
      <c r="E1400">
        <f>precio_reno_porta!D208</f>
        <v>0</v>
      </c>
      <c r="F1400" s="68">
        <f>precio_reno_porta!E208</f>
        <v>0</v>
      </c>
      <c r="G1400">
        <f>precio_reno_porta!F208</f>
        <v>0</v>
      </c>
      <c r="H1400" t="s">
        <v>187</v>
      </c>
      <c r="I1400" t="s">
        <v>41</v>
      </c>
      <c r="J1400" s="68">
        <f>precio_reno_porta!K208</f>
        <v>0</v>
      </c>
    </row>
    <row r="1401" spans="1:10" x14ac:dyDescent="0.3">
      <c r="A1401" t="str">
        <f t="shared" si="21"/>
        <v>0Max Negocios + Ilimitado 79.90CONTADO</v>
      </c>
      <c r="B1401">
        <f>precio_reno_porta!A209</f>
        <v>0</v>
      </c>
      <c r="C1401">
        <f>precio_reno_porta!B209</f>
        <v>0</v>
      </c>
      <c r="D1401">
        <f>precio_reno_porta!C209</f>
        <v>0</v>
      </c>
      <c r="E1401">
        <f>precio_reno_porta!D209</f>
        <v>0</v>
      </c>
      <c r="F1401" s="68">
        <f>precio_reno_porta!E209</f>
        <v>0</v>
      </c>
      <c r="G1401">
        <f>precio_reno_porta!F209</f>
        <v>0</v>
      </c>
      <c r="H1401" t="s">
        <v>187</v>
      </c>
      <c r="I1401" t="s">
        <v>41</v>
      </c>
      <c r="J1401" s="68">
        <f>precio_reno_porta!K209</f>
        <v>0</v>
      </c>
    </row>
    <row r="1402" spans="1:10" x14ac:dyDescent="0.3">
      <c r="A1402" t="str">
        <f t="shared" si="21"/>
        <v>0Max Negocios + Ilimitado 79.90CONTADO</v>
      </c>
      <c r="B1402">
        <f>precio_reno_porta!A210</f>
        <v>0</v>
      </c>
      <c r="C1402">
        <f>precio_reno_porta!B210</f>
        <v>0</v>
      </c>
      <c r="D1402">
        <f>precio_reno_porta!C210</f>
        <v>0</v>
      </c>
      <c r="E1402">
        <f>precio_reno_porta!D210</f>
        <v>0</v>
      </c>
      <c r="F1402" s="68">
        <f>precio_reno_porta!E210</f>
        <v>0</v>
      </c>
      <c r="G1402">
        <f>precio_reno_porta!F210</f>
        <v>0</v>
      </c>
      <c r="H1402" t="s">
        <v>187</v>
      </c>
      <c r="I1402" t="s">
        <v>41</v>
      </c>
      <c r="J1402" s="68">
        <f>precio_reno_porta!K210</f>
        <v>0</v>
      </c>
    </row>
    <row r="1403" spans="1:10" x14ac:dyDescent="0.3">
      <c r="A1403" t="str">
        <f t="shared" si="21"/>
        <v>0Max Negocios + Ilimitado 79.90CONTADO</v>
      </c>
      <c r="B1403">
        <f>precio_reno_porta!A211</f>
        <v>0</v>
      </c>
      <c r="C1403">
        <f>precio_reno_porta!B211</f>
        <v>0</v>
      </c>
      <c r="D1403">
        <f>precio_reno_porta!C211</f>
        <v>0</v>
      </c>
      <c r="E1403">
        <f>precio_reno_porta!D211</f>
        <v>0</v>
      </c>
      <c r="F1403" s="68">
        <f>precio_reno_porta!E211</f>
        <v>0</v>
      </c>
      <c r="G1403">
        <f>precio_reno_porta!F211</f>
        <v>0</v>
      </c>
      <c r="H1403" t="s">
        <v>187</v>
      </c>
      <c r="I1403" t="s">
        <v>41</v>
      </c>
      <c r="J1403" s="68">
        <f>precio_reno_porta!K211</f>
        <v>0</v>
      </c>
    </row>
    <row r="1404" spans="1:10" x14ac:dyDescent="0.3">
      <c r="A1404" t="str">
        <f t="shared" si="21"/>
        <v>0Max Negocios + Ilimitado 79.90CONTADO</v>
      </c>
      <c r="B1404">
        <f>precio_reno_porta!A212</f>
        <v>0</v>
      </c>
      <c r="C1404">
        <f>precio_reno_porta!B212</f>
        <v>0</v>
      </c>
      <c r="D1404">
        <f>precio_reno_porta!C212</f>
        <v>0</v>
      </c>
      <c r="E1404">
        <f>precio_reno_porta!D212</f>
        <v>0</v>
      </c>
      <c r="F1404" s="68">
        <f>precio_reno_porta!E212</f>
        <v>0</v>
      </c>
      <c r="G1404">
        <f>precio_reno_porta!F212</f>
        <v>0</v>
      </c>
      <c r="H1404" t="s">
        <v>187</v>
      </c>
      <c r="I1404" t="s">
        <v>41</v>
      </c>
      <c r="J1404" s="68">
        <f>precio_reno_porta!K212</f>
        <v>0</v>
      </c>
    </row>
    <row r="1405" spans="1:10" x14ac:dyDescent="0.3">
      <c r="A1405" t="str">
        <f t="shared" si="21"/>
        <v>0Max Negocios + Ilimitado 79.90CONTADO</v>
      </c>
      <c r="B1405">
        <f>precio_reno_porta!A213</f>
        <v>0</v>
      </c>
      <c r="C1405">
        <f>precio_reno_porta!B213</f>
        <v>0</v>
      </c>
      <c r="D1405">
        <f>precio_reno_porta!C213</f>
        <v>0</v>
      </c>
      <c r="E1405">
        <f>precio_reno_porta!D213</f>
        <v>0</v>
      </c>
      <c r="F1405" s="68">
        <f>precio_reno_porta!E213</f>
        <v>0</v>
      </c>
      <c r="G1405">
        <f>precio_reno_porta!F213</f>
        <v>0</v>
      </c>
      <c r="H1405" t="s">
        <v>187</v>
      </c>
      <c r="I1405" t="s">
        <v>41</v>
      </c>
      <c r="J1405" s="68">
        <f>precio_reno_porta!K213</f>
        <v>0</v>
      </c>
    </row>
    <row r="1406" spans="1:10" x14ac:dyDescent="0.3">
      <c r="A1406" t="str">
        <f t="shared" si="21"/>
        <v>0Max Negocios + Ilimitado 79.90CONTADO</v>
      </c>
      <c r="B1406">
        <f>precio_reno_porta!A214</f>
        <v>0</v>
      </c>
      <c r="C1406">
        <f>precio_reno_porta!B214</f>
        <v>0</v>
      </c>
      <c r="D1406">
        <f>precio_reno_porta!C214</f>
        <v>0</v>
      </c>
      <c r="E1406">
        <f>precio_reno_porta!D214</f>
        <v>0</v>
      </c>
      <c r="F1406" s="68">
        <f>precio_reno_porta!E214</f>
        <v>0</v>
      </c>
      <c r="G1406">
        <f>precio_reno_porta!F214</f>
        <v>0</v>
      </c>
      <c r="H1406" t="s">
        <v>187</v>
      </c>
      <c r="I1406" t="s">
        <v>41</v>
      </c>
      <c r="J1406" s="68">
        <f>precio_reno_porta!K214</f>
        <v>0</v>
      </c>
    </row>
    <row r="1407" spans="1:10" x14ac:dyDescent="0.3">
      <c r="A1407" t="str">
        <f t="shared" si="21"/>
        <v>0Max Negocios + Ilimitado 79.90CONTADO</v>
      </c>
      <c r="B1407">
        <f>precio_reno_porta!A215</f>
        <v>0</v>
      </c>
      <c r="C1407">
        <f>precio_reno_porta!B215</f>
        <v>0</v>
      </c>
      <c r="D1407">
        <f>precio_reno_porta!C215</f>
        <v>0</v>
      </c>
      <c r="E1407">
        <f>precio_reno_porta!D215</f>
        <v>0</v>
      </c>
      <c r="F1407" s="68">
        <f>precio_reno_porta!E215</f>
        <v>0</v>
      </c>
      <c r="G1407">
        <f>precio_reno_porta!F215</f>
        <v>0</v>
      </c>
      <c r="H1407" t="s">
        <v>187</v>
      </c>
      <c r="I1407" t="s">
        <v>41</v>
      </c>
      <c r="J1407" s="68">
        <f>precio_reno_porta!K215</f>
        <v>0</v>
      </c>
    </row>
    <row r="1408" spans="1:10" x14ac:dyDescent="0.3">
      <c r="A1408" t="str">
        <f t="shared" si="21"/>
        <v>0Max Negocios + Ilimitado 79.90CONTADO</v>
      </c>
      <c r="B1408">
        <f>precio_reno_porta!A216</f>
        <v>0</v>
      </c>
      <c r="C1408">
        <f>precio_reno_porta!B216</f>
        <v>0</v>
      </c>
      <c r="D1408">
        <f>precio_reno_porta!C216</f>
        <v>0</v>
      </c>
      <c r="E1408">
        <f>precio_reno_porta!D216</f>
        <v>0</v>
      </c>
      <c r="F1408" s="68">
        <f>precio_reno_porta!E216</f>
        <v>0</v>
      </c>
      <c r="G1408">
        <f>precio_reno_porta!F216</f>
        <v>0</v>
      </c>
      <c r="H1408" t="s">
        <v>187</v>
      </c>
      <c r="I1408" t="s">
        <v>41</v>
      </c>
      <c r="J1408" s="68">
        <f>precio_reno_porta!K216</f>
        <v>0</v>
      </c>
    </row>
    <row r="1409" spans="1:10" x14ac:dyDescent="0.3">
      <c r="A1409" t="str">
        <f t="shared" si="21"/>
        <v>0Max Negocios + Ilimitado 79.90CONTADO</v>
      </c>
      <c r="B1409">
        <f>precio_reno_porta!A217</f>
        <v>0</v>
      </c>
      <c r="C1409">
        <f>precio_reno_porta!B217</f>
        <v>0</v>
      </c>
      <c r="D1409">
        <f>precio_reno_porta!C217</f>
        <v>0</v>
      </c>
      <c r="E1409">
        <f>precio_reno_porta!D217</f>
        <v>0</v>
      </c>
      <c r="F1409" s="68">
        <f>precio_reno_porta!E217</f>
        <v>0</v>
      </c>
      <c r="G1409">
        <f>precio_reno_porta!F217</f>
        <v>0</v>
      </c>
      <c r="H1409" t="s">
        <v>187</v>
      </c>
      <c r="I1409" t="s">
        <v>41</v>
      </c>
      <c r="J1409" s="68">
        <f>precio_reno_porta!K217</f>
        <v>0</v>
      </c>
    </row>
    <row r="1410" spans="1:10" x14ac:dyDescent="0.3">
      <c r="A1410" t="str">
        <f t="shared" si="21"/>
        <v>0Max Negocios + Ilimitado 79.90CONTADO</v>
      </c>
      <c r="B1410">
        <f>precio_reno_porta!A218</f>
        <v>0</v>
      </c>
      <c r="C1410">
        <f>precio_reno_porta!B218</f>
        <v>0</v>
      </c>
      <c r="D1410">
        <f>precio_reno_porta!C218</f>
        <v>0</v>
      </c>
      <c r="E1410">
        <f>precio_reno_porta!D218</f>
        <v>0</v>
      </c>
      <c r="F1410" s="68">
        <f>precio_reno_porta!E218</f>
        <v>0</v>
      </c>
      <c r="G1410">
        <f>precio_reno_porta!F218</f>
        <v>0</v>
      </c>
      <c r="H1410" t="s">
        <v>187</v>
      </c>
      <c r="I1410" t="s">
        <v>41</v>
      </c>
      <c r="J1410" s="68">
        <f>precio_reno_porta!K218</f>
        <v>0</v>
      </c>
    </row>
    <row r="1411" spans="1:10" x14ac:dyDescent="0.3">
      <c r="A1411" t="str">
        <f t="shared" ref="A1411:A1474" si="22">CONCATENATE(E1411,I1411,H1411)</f>
        <v>0Max Negocios + Ilimitado 79.90CONTADO</v>
      </c>
      <c r="B1411">
        <f>precio_reno_porta!A219</f>
        <v>0</v>
      </c>
      <c r="C1411">
        <f>precio_reno_porta!B219</f>
        <v>0</v>
      </c>
      <c r="D1411">
        <f>precio_reno_porta!C219</f>
        <v>0</v>
      </c>
      <c r="E1411">
        <f>precio_reno_porta!D219</f>
        <v>0</v>
      </c>
      <c r="F1411" s="68">
        <f>precio_reno_porta!E219</f>
        <v>0</v>
      </c>
      <c r="G1411">
        <f>precio_reno_porta!F219</f>
        <v>0</v>
      </c>
      <c r="H1411" t="s">
        <v>187</v>
      </c>
      <c r="I1411" t="s">
        <v>41</v>
      </c>
      <c r="J1411" s="68">
        <f>precio_reno_porta!K219</f>
        <v>0</v>
      </c>
    </row>
    <row r="1412" spans="1:10" x14ac:dyDescent="0.3">
      <c r="A1412" t="str">
        <f t="shared" si="22"/>
        <v>0Max Negocios + Ilimitado 79.90CONTADO</v>
      </c>
      <c r="B1412">
        <f>precio_reno_porta!A220</f>
        <v>0</v>
      </c>
      <c r="C1412">
        <f>precio_reno_porta!B220</f>
        <v>0</v>
      </c>
      <c r="D1412">
        <f>precio_reno_porta!C220</f>
        <v>0</v>
      </c>
      <c r="E1412">
        <f>precio_reno_porta!D220</f>
        <v>0</v>
      </c>
      <c r="F1412" s="68">
        <f>precio_reno_porta!E220</f>
        <v>0</v>
      </c>
      <c r="G1412">
        <f>precio_reno_porta!F220</f>
        <v>0</v>
      </c>
      <c r="H1412" t="s">
        <v>187</v>
      </c>
      <c r="I1412" t="s">
        <v>41</v>
      </c>
      <c r="J1412" s="68">
        <f>precio_reno_porta!K220</f>
        <v>0</v>
      </c>
    </row>
    <row r="1413" spans="1:10" x14ac:dyDescent="0.3">
      <c r="A1413" t="str">
        <f t="shared" si="22"/>
        <v>0Max Negocios + Ilimitado 79.90CONTADO</v>
      </c>
      <c r="B1413">
        <f>precio_reno_porta!A221</f>
        <v>0</v>
      </c>
      <c r="C1413">
        <f>precio_reno_porta!B221</f>
        <v>0</v>
      </c>
      <c r="D1413">
        <f>precio_reno_porta!C221</f>
        <v>0</v>
      </c>
      <c r="E1413">
        <f>precio_reno_porta!D221</f>
        <v>0</v>
      </c>
      <c r="F1413" s="68">
        <f>precio_reno_porta!E221</f>
        <v>0</v>
      </c>
      <c r="G1413">
        <f>precio_reno_porta!F221</f>
        <v>0</v>
      </c>
      <c r="H1413" t="s">
        <v>187</v>
      </c>
      <c r="I1413" t="s">
        <v>41</v>
      </c>
      <c r="J1413" s="68">
        <f>precio_reno_porta!K221</f>
        <v>0</v>
      </c>
    </row>
    <row r="1414" spans="1:10" x14ac:dyDescent="0.3">
      <c r="A1414" t="str">
        <f t="shared" si="22"/>
        <v>0Max Negocios + Ilimitado 79.90CONTADO</v>
      </c>
      <c r="B1414">
        <f>precio_reno_porta!A222</f>
        <v>0</v>
      </c>
      <c r="C1414">
        <f>precio_reno_porta!B222</f>
        <v>0</v>
      </c>
      <c r="D1414">
        <f>precio_reno_porta!C222</f>
        <v>0</v>
      </c>
      <c r="E1414">
        <f>precio_reno_porta!D222</f>
        <v>0</v>
      </c>
      <c r="F1414" s="68">
        <f>precio_reno_porta!E222</f>
        <v>0</v>
      </c>
      <c r="G1414">
        <f>precio_reno_porta!F222</f>
        <v>0</v>
      </c>
      <c r="H1414" t="s">
        <v>187</v>
      </c>
      <c r="I1414" t="s">
        <v>41</v>
      </c>
      <c r="J1414" s="68">
        <f>precio_reno_porta!K222</f>
        <v>0</v>
      </c>
    </row>
    <row r="1415" spans="1:10" x14ac:dyDescent="0.3">
      <c r="A1415" t="str">
        <f t="shared" si="22"/>
        <v>0Max Negocios + Ilimitado 79.90CONTADO</v>
      </c>
      <c r="B1415">
        <f>precio_reno_porta!A223</f>
        <v>0</v>
      </c>
      <c r="C1415">
        <f>precio_reno_porta!B223</f>
        <v>0</v>
      </c>
      <c r="D1415">
        <f>precio_reno_porta!C223</f>
        <v>0</v>
      </c>
      <c r="E1415">
        <f>precio_reno_porta!D223</f>
        <v>0</v>
      </c>
      <c r="F1415" s="68">
        <f>precio_reno_porta!E223</f>
        <v>0</v>
      </c>
      <c r="G1415">
        <f>precio_reno_porta!F223</f>
        <v>0</v>
      </c>
      <c r="H1415" t="s">
        <v>187</v>
      </c>
      <c r="I1415" t="s">
        <v>41</v>
      </c>
      <c r="J1415" s="68">
        <f>precio_reno_porta!K223</f>
        <v>0</v>
      </c>
    </row>
    <row r="1416" spans="1:10" x14ac:dyDescent="0.3">
      <c r="A1416" t="str">
        <f t="shared" si="22"/>
        <v>0Max Negocios + Ilimitado 79.90CONTADO</v>
      </c>
      <c r="B1416">
        <f>precio_reno_porta!A224</f>
        <v>0</v>
      </c>
      <c r="C1416">
        <f>precio_reno_porta!B224</f>
        <v>0</v>
      </c>
      <c r="D1416">
        <f>precio_reno_porta!C224</f>
        <v>0</v>
      </c>
      <c r="E1416">
        <f>precio_reno_porta!D224</f>
        <v>0</v>
      </c>
      <c r="F1416" s="68">
        <f>precio_reno_porta!E224</f>
        <v>0</v>
      </c>
      <c r="G1416">
        <f>precio_reno_porta!F224</f>
        <v>0</v>
      </c>
      <c r="H1416" t="s">
        <v>187</v>
      </c>
      <c r="I1416" t="s">
        <v>41</v>
      </c>
      <c r="J1416" s="68">
        <f>precio_reno_porta!K224</f>
        <v>0</v>
      </c>
    </row>
    <row r="1417" spans="1:10" x14ac:dyDescent="0.3">
      <c r="A1417" t="str">
        <f t="shared" si="22"/>
        <v>0Max Negocios + Ilimitado 79.90CONTADO</v>
      </c>
      <c r="B1417">
        <f>precio_reno_porta!A225</f>
        <v>0</v>
      </c>
      <c r="C1417">
        <f>precio_reno_porta!B225</f>
        <v>0</v>
      </c>
      <c r="D1417">
        <f>precio_reno_porta!C225</f>
        <v>0</v>
      </c>
      <c r="E1417">
        <f>precio_reno_porta!D225</f>
        <v>0</v>
      </c>
      <c r="F1417" s="68">
        <f>precio_reno_porta!E225</f>
        <v>0</v>
      </c>
      <c r="G1417">
        <f>precio_reno_porta!F225</f>
        <v>0</v>
      </c>
      <c r="H1417" t="s">
        <v>187</v>
      </c>
      <c r="I1417" t="s">
        <v>41</v>
      </c>
      <c r="J1417" s="68">
        <f>precio_reno_porta!K225</f>
        <v>0</v>
      </c>
    </row>
    <row r="1418" spans="1:10" x14ac:dyDescent="0.3">
      <c r="A1418" t="str">
        <f t="shared" si="22"/>
        <v>0Max Negocios + Ilimitado 79.90CONTADO</v>
      </c>
      <c r="B1418">
        <f>precio_reno_porta!A226</f>
        <v>0</v>
      </c>
      <c r="C1418">
        <f>precio_reno_porta!B226</f>
        <v>0</v>
      </c>
      <c r="D1418">
        <f>precio_reno_porta!C226</f>
        <v>0</v>
      </c>
      <c r="E1418">
        <f>precio_reno_porta!D226</f>
        <v>0</v>
      </c>
      <c r="F1418" s="68">
        <f>precio_reno_porta!E226</f>
        <v>0</v>
      </c>
      <c r="G1418">
        <f>precio_reno_porta!F226</f>
        <v>0</v>
      </c>
      <c r="H1418" t="s">
        <v>187</v>
      </c>
      <c r="I1418" t="s">
        <v>41</v>
      </c>
      <c r="J1418" s="68">
        <f>precio_reno_porta!K226</f>
        <v>0</v>
      </c>
    </row>
    <row r="1419" spans="1:10" x14ac:dyDescent="0.3">
      <c r="A1419" t="str">
        <f t="shared" si="22"/>
        <v>0Max Negocios + Ilimitado 79.90CONTADO</v>
      </c>
      <c r="B1419">
        <f>precio_reno_porta!A227</f>
        <v>0</v>
      </c>
      <c r="C1419">
        <f>precio_reno_porta!B227</f>
        <v>0</v>
      </c>
      <c r="D1419">
        <f>precio_reno_porta!C227</f>
        <v>0</v>
      </c>
      <c r="E1419">
        <f>precio_reno_porta!D227</f>
        <v>0</v>
      </c>
      <c r="F1419" s="68">
        <f>precio_reno_porta!E227</f>
        <v>0</v>
      </c>
      <c r="G1419">
        <f>precio_reno_porta!F227</f>
        <v>0</v>
      </c>
      <c r="H1419" t="s">
        <v>187</v>
      </c>
      <c r="I1419" t="s">
        <v>41</v>
      </c>
      <c r="J1419" s="68">
        <f>precio_reno_porta!K227</f>
        <v>0</v>
      </c>
    </row>
    <row r="1420" spans="1:10" x14ac:dyDescent="0.3">
      <c r="A1420" t="str">
        <f t="shared" si="22"/>
        <v>0Max Negocios + Ilimitado 79.90CONTADO</v>
      </c>
      <c r="B1420">
        <f>precio_reno_porta!A228</f>
        <v>0</v>
      </c>
      <c r="C1420">
        <f>precio_reno_porta!B228</f>
        <v>0</v>
      </c>
      <c r="D1420">
        <f>precio_reno_porta!C228</f>
        <v>0</v>
      </c>
      <c r="E1420">
        <f>precio_reno_porta!D228</f>
        <v>0</v>
      </c>
      <c r="F1420" s="68">
        <f>precio_reno_porta!E228</f>
        <v>0</v>
      </c>
      <c r="G1420">
        <f>precio_reno_porta!F228</f>
        <v>0</v>
      </c>
      <c r="H1420" t="s">
        <v>187</v>
      </c>
      <c r="I1420" t="s">
        <v>41</v>
      </c>
      <c r="J1420" s="68">
        <f>precio_reno_porta!K228</f>
        <v>0</v>
      </c>
    </row>
    <row r="1421" spans="1:10" x14ac:dyDescent="0.3">
      <c r="A1421" t="str">
        <f t="shared" si="22"/>
        <v>0Max Negocios + Ilimitado 79.90CONTADO</v>
      </c>
      <c r="B1421">
        <f>precio_reno_porta!A229</f>
        <v>0</v>
      </c>
      <c r="C1421">
        <f>precio_reno_porta!B229</f>
        <v>0</v>
      </c>
      <c r="D1421">
        <f>precio_reno_porta!C229</f>
        <v>0</v>
      </c>
      <c r="E1421">
        <f>precio_reno_porta!D229</f>
        <v>0</v>
      </c>
      <c r="F1421" s="68">
        <f>precio_reno_porta!E229</f>
        <v>0</v>
      </c>
      <c r="G1421">
        <f>precio_reno_porta!F229</f>
        <v>0</v>
      </c>
      <c r="H1421" t="s">
        <v>187</v>
      </c>
      <c r="I1421" t="s">
        <v>41</v>
      </c>
      <c r="J1421" s="68">
        <f>precio_reno_porta!K229</f>
        <v>0</v>
      </c>
    </row>
    <row r="1422" spans="1:10" x14ac:dyDescent="0.3">
      <c r="A1422" t="str">
        <f t="shared" si="22"/>
        <v>0Max Negocios + Ilimitado 79.90CONTADO</v>
      </c>
      <c r="B1422">
        <f>precio_reno_porta!A230</f>
        <v>0</v>
      </c>
      <c r="C1422">
        <f>precio_reno_porta!B230</f>
        <v>0</v>
      </c>
      <c r="D1422">
        <f>precio_reno_porta!C230</f>
        <v>0</v>
      </c>
      <c r="E1422">
        <f>precio_reno_porta!D230</f>
        <v>0</v>
      </c>
      <c r="F1422" s="68">
        <f>precio_reno_porta!E230</f>
        <v>0</v>
      </c>
      <c r="G1422">
        <f>precio_reno_porta!F230</f>
        <v>0</v>
      </c>
      <c r="H1422" t="s">
        <v>187</v>
      </c>
      <c r="I1422" t="s">
        <v>41</v>
      </c>
      <c r="J1422" s="68">
        <f>precio_reno_porta!K230</f>
        <v>0</v>
      </c>
    </row>
    <row r="1423" spans="1:10" x14ac:dyDescent="0.3">
      <c r="A1423" t="str">
        <f t="shared" si="22"/>
        <v>0Max Negocios + Ilimitado 79.90CONTADO</v>
      </c>
      <c r="B1423">
        <f>precio_reno_porta!A231</f>
        <v>0</v>
      </c>
      <c r="C1423">
        <f>precio_reno_porta!B231</f>
        <v>0</v>
      </c>
      <c r="D1423">
        <f>precio_reno_porta!C231</f>
        <v>0</v>
      </c>
      <c r="E1423">
        <f>precio_reno_porta!D231</f>
        <v>0</v>
      </c>
      <c r="F1423" s="68">
        <f>precio_reno_porta!E231</f>
        <v>0</v>
      </c>
      <c r="G1423">
        <f>precio_reno_porta!F231</f>
        <v>0</v>
      </c>
      <c r="H1423" t="s">
        <v>187</v>
      </c>
      <c r="I1423" t="s">
        <v>41</v>
      </c>
      <c r="J1423" s="68">
        <f>precio_reno_porta!K231</f>
        <v>0</v>
      </c>
    </row>
    <row r="1424" spans="1:10" x14ac:dyDescent="0.3">
      <c r="A1424" t="str">
        <f t="shared" si="22"/>
        <v>0Max Negocios + Ilimitado 79.90CONTADO</v>
      </c>
      <c r="B1424">
        <f>precio_reno_porta!A232</f>
        <v>0</v>
      </c>
      <c r="C1424">
        <f>precio_reno_porta!B232</f>
        <v>0</v>
      </c>
      <c r="D1424">
        <f>precio_reno_porta!C232</f>
        <v>0</v>
      </c>
      <c r="E1424">
        <f>precio_reno_porta!D232</f>
        <v>0</v>
      </c>
      <c r="F1424" s="68">
        <f>precio_reno_porta!E232</f>
        <v>0</v>
      </c>
      <c r="G1424">
        <f>precio_reno_porta!F232</f>
        <v>0</v>
      </c>
      <c r="H1424" t="s">
        <v>187</v>
      </c>
      <c r="I1424" t="s">
        <v>41</v>
      </c>
      <c r="J1424" s="68">
        <f>precio_reno_porta!K232</f>
        <v>0</v>
      </c>
    </row>
    <row r="1425" spans="1:10" x14ac:dyDescent="0.3">
      <c r="A1425" t="str">
        <f t="shared" si="22"/>
        <v>0Max Negocios + Ilimitado 79.90CONTADO</v>
      </c>
      <c r="B1425">
        <f>precio_reno_porta!A233</f>
        <v>0</v>
      </c>
      <c r="C1425">
        <f>precio_reno_porta!B233</f>
        <v>0</v>
      </c>
      <c r="D1425">
        <f>precio_reno_porta!C233</f>
        <v>0</v>
      </c>
      <c r="E1425">
        <f>precio_reno_porta!D233</f>
        <v>0</v>
      </c>
      <c r="F1425" s="68">
        <f>precio_reno_porta!E233</f>
        <v>0</v>
      </c>
      <c r="G1425">
        <f>precio_reno_porta!F233</f>
        <v>0</v>
      </c>
      <c r="H1425" t="s">
        <v>187</v>
      </c>
      <c r="I1425" t="s">
        <v>41</v>
      </c>
      <c r="J1425" s="68">
        <f>precio_reno_porta!K233</f>
        <v>0</v>
      </c>
    </row>
    <row r="1426" spans="1:10" x14ac:dyDescent="0.3">
      <c r="A1426" t="str">
        <f t="shared" si="22"/>
        <v>APPLE IPHONE 15 128GBMax Negocios + Ilimitado 95.90CONTADO</v>
      </c>
      <c r="B1426" s="19" t="str">
        <f>precio_reno_porta!A3</f>
        <v>Corriente</v>
      </c>
      <c r="C1426" s="19" t="str">
        <f>precio_reno_porta!B3</f>
        <v>5G</v>
      </c>
      <c r="D1426" s="19" t="str">
        <f>precio_reno_porta!C3</f>
        <v>APPLE</v>
      </c>
      <c r="E1426" s="19" t="str">
        <f>precio_reno_porta!D3</f>
        <v>APPLE IPHONE 15 128GB</v>
      </c>
      <c r="F1426" s="75">
        <f>precio_reno_porta!E3</f>
        <v>3769</v>
      </c>
      <c r="G1426" s="19" t="str">
        <f>precio_reno_porta!F3</f>
        <v>iOS</v>
      </c>
      <c r="H1426" t="s">
        <v>187</v>
      </c>
      <c r="I1426" t="s">
        <v>8</v>
      </c>
      <c r="J1426" s="68">
        <f>precio_reno_porta!L3</f>
        <v>2789</v>
      </c>
    </row>
    <row r="1427" spans="1:10" x14ac:dyDescent="0.3">
      <c r="A1427" t="str">
        <f t="shared" si="22"/>
        <v>APPLE IPHONE 15 256GBMax Negocios + Ilimitado 95.90CONTADO</v>
      </c>
      <c r="B1427" s="19" t="str">
        <f>precio_reno_porta!A4</f>
        <v>Corriente</v>
      </c>
      <c r="C1427" s="19" t="str">
        <f>precio_reno_porta!B4</f>
        <v>5G</v>
      </c>
      <c r="D1427" s="19" t="str">
        <f>precio_reno_porta!C4</f>
        <v>APPLE</v>
      </c>
      <c r="E1427" s="19" t="str">
        <f>precio_reno_porta!D4</f>
        <v>APPLE IPHONE 15 256GB</v>
      </c>
      <c r="F1427" s="75">
        <f>precio_reno_porta!E4</f>
        <v>5029</v>
      </c>
      <c r="G1427" s="19" t="str">
        <f>precio_reno_porta!F4</f>
        <v>iOS</v>
      </c>
      <c r="H1427" t="s">
        <v>187</v>
      </c>
      <c r="I1427" t="s">
        <v>8</v>
      </c>
      <c r="J1427" s="68">
        <f>precio_reno_porta!L4</f>
        <v>3639</v>
      </c>
    </row>
    <row r="1428" spans="1:10" x14ac:dyDescent="0.3">
      <c r="A1428" t="str">
        <f t="shared" si="22"/>
        <v>APPLE IPHONE 16 128GBMax Negocios + Ilimitado 95.90CONTADO</v>
      </c>
      <c r="B1428" s="19" t="str">
        <f>precio_reno_porta!A5</f>
        <v>Corriente</v>
      </c>
      <c r="C1428" s="19" t="str">
        <f>precio_reno_porta!B5</f>
        <v>5G</v>
      </c>
      <c r="D1428" s="19" t="str">
        <f>precio_reno_porta!C5</f>
        <v>APPLE</v>
      </c>
      <c r="E1428" s="19" t="str">
        <f>precio_reno_porta!D5</f>
        <v>APPLE IPHONE 16 128GB</v>
      </c>
      <c r="F1428" s="75">
        <f>precio_reno_porta!E5</f>
        <v>4399</v>
      </c>
      <c r="G1428" s="19" t="str">
        <f>precio_reno_porta!F5</f>
        <v>iOS</v>
      </c>
      <c r="H1428" t="s">
        <v>187</v>
      </c>
      <c r="I1428" t="s">
        <v>8</v>
      </c>
      <c r="J1428" s="68">
        <f>precio_reno_porta!L5</f>
        <v>3209</v>
      </c>
    </row>
    <row r="1429" spans="1:10" x14ac:dyDescent="0.3">
      <c r="A1429" t="str">
        <f t="shared" si="22"/>
        <v>APPLE IPHONE 16 PRO 1TBMax Negocios + Ilimitado 95.90CONTADO</v>
      </c>
      <c r="B1429" s="19" t="str">
        <f>precio_reno_porta!A6</f>
        <v>Corriente</v>
      </c>
      <c r="C1429" s="19" t="str">
        <f>precio_reno_porta!B6</f>
        <v>5G</v>
      </c>
      <c r="D1429" s="19" t="str">
        <f>precio_reno_porta!C6</f>
        <v>APPLE</v>
      </c>
      <c r="E1429" s="19" t="str">
        <f>precio_reno_porta!D6</f>
        <v>APPLE IPHONE 16 PRO 1TB</v>
      </c>
      <c r="F1429" s="75">
        <f>precio_reno_porta!E6</f>
        <v>9419</v>
      </c>
      <c r="G1429" s="19" t="str">
        <f>precio_reno_porta!F6</f>
        <v>iOS</v>
      </c>
      <c r="H1429" t="s">
        <v>187</v>
      </c>
      <c r="I1429" t="s">
        <v>8</v>
      </c>
      <c r="J1429" s="68">
        <f>precio_reno_porta!L6</f>
        <v>6609</v>
      </c>
    </row>
    <row r="1430" spans="1:10" x14ac:dyDescent="0.3">
      <c r="A1430" t="str">
        <f t="shared" si="22"/>
        <v>APPLE IPHONE 16 PRO 512GBMax Negocios + Ilimitado 95.90CONTADO</v>
      </c>
      <c r="B1430" s="19" t="str">
        <f>precio_reno_porta!A7</f>
        <v>Corriente</v>
      </c>
      <c r="C1430" s="19" t="str">
        <f>precio_reno_porta!B7</f>
        <v>5G</v>
      </c>
      <c r="D1430" s="19" t="str">
        <f>precio_reno_porta!C7</f>
        <v>APPLE</v>
      </c>
      <c r="E1430" s="19" t="str">
        <f>precio_reno_porta!D7</f>
        <v>APPLE IPHONE 16 PRO 512GB</v>
      </c>
      <c r="F1430" s="75">
        <f>precio_reno_porta!E7</f>
        <v>8169</v>
      </c>
      <c r="G1430" s="19" t="str">
        <f>precio_reno_porta!F7</f>
        <v>iOS</v>
      </c>
      <c r="H1430" t="s">
        <v>187</v>
      </c>
      <c r="I1430" t="s">
        <v>8</v>
      </c>
      <c r="J1430" s="68">
        <f>precio_reno_porta!L7</f>
        <v>5759</v>
      </c>
    </row>
    <row r="1431" spans="1:10" x14ac:dyDescent="0.3">
      <c r="A1431" t="str">
        <f t="shared" si="22"/>
        <v>APPLE IPHONE 16 PRO MAX 1TBMax Negocios + Ilimitado 95.90CONTADO</v>
      </c>
      <c r="B1431" s="19" t="str">
        <f>precio_reno_porta!A8</f>
        <v>Corriente</v>
      </c>
      <c r="C1431" s="19" t="str">
        <f>precio_reno_porta!B8</f>
        <v>5G</v>
      </c>
      <c r="D1431" s="19" t="str">
        <f>precio_reno_porta!C8</f>
        <v>APPLE</v>
      </c>
      <c r="E1431" s="19" t="str">
        <f>precio_reno_porta!D8</f>
        <v>APPLE IPHONE 16 PRO MAX 1TB</v>
      </c>
      <c r="F1431" s="75">
        <f>precio_reno_porta!E8</f>
        <v>10049</v>
      </c>
      <c r="G1431" s="19" t="str">
        <f>precio_reno_porta!F8</f>
        <v>iOS</v>
      </c>
      <c r="H1431" t="s">
        <v>187</v>
      </c>
      <c r="I1431" t="s">
        <v>8</v>
      </c>
      <c r="J1431" s="68">
        <f>precio_reno_porta!L8</f>
        <v>7029</v>
      </c>
    </row>
    <row r="1432" spans="1:10" x14ac:dyDescent="0.3">
      <c r="A1432" t="str">
        <f t="shared" si="22"/>
        <v>APPLE IPHONE 16 PRO MAX 512GBMax Negocios + Ilimitado 95.90CONTADO</v>
      </c>
      <c r="B1432" s="19" t="str">
        <f>precio_reno_porta!A9</f>
        <v>Corriente</v>
      </c>
      <c r="C1432" s="19" t="str">
        <f>precio_reno_porta!B9</f>
        <v>5G</v>
      </c>
      <c r="D1432" s="19" t="str">
        <f>precio_reno_porta!C9</f>
        <v>APPLE</v>
      </c>
      <c r="E1432" s="19" t="str">
        <f>precio_reno_porta!D9</f>
        <v>APPLE IPHONE 16 PRO MAX 512GB</v>
      </c>
      <c r="F1432" s="75">
        <f>precio_reno_porta!E9</f>
        <v>8799</v>
      </c>
      <c r="G1432" s="19" t="str">
        <f>precio_reno_porta!F9</f>
        <v>iOS</v>
      </c>
      <c r="H1432" t="s">
        <v>187</v>
      </c>
      <c r="I1432" t="s">
        <v>8</v>
      </c>
      <c r="J1432" s="68">
        <f>precio_reno_porta!L9</f>
        <v>6179</v>
      </c>
    </row>
    <row r="1433" spans="1:10" x14ac:dyDescent="0.3">
      <c r="A1433" t="str">
        <f t="shared" si="22"/>
        <v>APPLE IPHONE 16e 128GBMax Negocios + Ilimitado 95.90CONTADO</v>
      </c>
      <c r="B1433" s="19" t="str">
        <f>precio_reno_porta!A10</f>
        <v>Corriente</v>
      </c>
      <c r="C1433" s="19" t="str">
        <f>precio_reno_porta!B10</f>
        <v>5G</v>
      </c>
      <c r="D1433" s="19" t="str">
        <f>precio_reno_porta!C10</f>
        <v>APPLE</v>
      </c>
      <c r="E1433" s="19" t="str">
        <f>precio_reno_porta!D10</f>
        <v>APPLE IPHONE 16e 128GB</v>
      </c>
      <c r="F1433" s="75">
        <f>precio_reno_porta!E10</f>
        <v>3119</v>
      </c>
      <c r="G1433" s="19" t="str">
        <f>precio_reno_porta!F10</f>
        <v>iOS</v>
      </c>
      <c r="H1433" t="s">
        <v>187</v>
      </c>
      <c r="I1433" t="s">
        <v>8</v>
      </c>
      <c r="J1433" s="68">
        <f>precio_reno_porta!L10</f>
        <v>2359</v>
      </c>
    </row>
    <row r="1434" spans="1:10" x14ac:dyDescent="0.3">
      <c r="A1434" t="str">
        <f t="shared" si="22"/>
        <v>APPLE IPHONE 17 256GBMax Negocios + Ilimitado 95.90CONTADO</v>
      </c>
      <c r="B1434" s="19" t="str">
        <f>precio_reno_porta!A11</f>
        <v>Corriente</v>
      </c>
      <c r="C1434" s="19" t="str">
        <f>precio_reno_porta!B11</f>
        <v>5G</v>
      </c>
      <c r="D1434" s="19" t="str">
        <f>precio_reno_porta!C11</f>
        <v>APPLE</v>
      </c>
      <c r="E1434" s="19" t="str">
        <f>precio_reno_porta!D11</f>
        <v>APPLE IPHONE 17 256GB</v>
      </c>
      <c r="F1434" s="75">
        <f>precio_reno_porta!E11</f>
        <v>5029</v>
      </c>
      <c r="G1434" s="19" t="str">
        <f>precio_reno_porta!F11</f>
        <v>iOS</v>
      </c>
      <c r="H1434" t="s">
        <v>187</v>
      </c>
      <c r="I1434" t="s">
        <v>8</v>
      </c>
      <c r="J1434" s="68">
        <f>precio_reno_porta!L11</f>
        <v>3639</v>
      </c>
    </row>
    <row r="1435" spans="1:10" x14ac:dyDescent="0.3">
      <c r="A1435" t="str">
        <f t="shared" si="22"/>
        <v>APPLE IPHONE 17 512GBMax Negocios + Ilimitado 95.90CONTADO</v>
      </c>
      <c r="B1435" s="19" t="str">
        <f>precio_reno_porta!A12</f>
        <v>Corriente</v>
      </c>
      <c r="C1435" s="19" t="str">
        <f>precio_reno_porta!B12</f>
        <v>5G</v>
      </c>
      <c r="D1435" s="19" t="str">
        <f>precio_reno_porta!C12</f>
        <v>APPLE</v>
      </c>
      <c r="E1435" s="19" t="str">
        <f>precio_reno_porta!D12</f>
        <v>APPLE IPHONE 17 512GB</v>
      </c>
      <c r="F1435" s="75">
        <f>precio_reno_porta!E12</f>
        <v>6279</v>
      </c>
      <c r="G1435" s="19" t="str">
        <f>precio_reno_porta!F12</f>
        <v>iOS</v>
      </c>
      <c r="H1435" t="s">
        <v>187</v>
      </c>
      <c r="I1435" t="s">
        <v>8</v>
      </c>
      <c r="J1435" s="68">
        <f>precio_reno_porta!L12</f>
        <v>4489</v>
      </c>
    </row>
    <row r="1436" spans="1:10" x14ac:dyDescent="0.3">
      <c r="A1436" t="str">
        <f t="shared" si="22"/>
        <v>APPLE IPHONE 17 PRO 1TBMax Negocios + Ilimitado 95.90CONTADO</v>
      </c>
      <c r="B1436" s="19" t="str">
        <f>precio_reno_porta!A13</f>
        <v>Corriente</v>
      </c>
      <c r="C1436" s="19" t="str">
        <f>precio_reno_porta!B13</f>
        <v>5G</v>
      </c>
      <c r="D1436" s="19" t="str">
        <f>precio_reno_porta!C13</f>
        <v>APPLE</v>
      </c>
      <c r="E1436" s="19" t="str">
        <f>precio_reno_porta!D13</f>
        <v>APPLE IPHONE 17 PRO 1TB</v>
      </c>
      <c r="F1436" s="75">
        <f>precio_reno_porta!E13</f>
        <v>9419</v>
      </c>
      <c r="G1436" s="19" t="str">
        <f>precio_reno_porta!F13</f>
        <v>iOS</v>
      </c>
      <c r="H1436" t="s">
        <v>187</v>
      </c>
      <c r="I1436" t="s">
        <v>8</v>
      </c>
      <c r="J1436" s="68">
        <f>precio_reno_porta!L13</f>
        <v>6609</v>
      </c>
    </row>
    <row r="1437" spans="1:10" x14ac:dyDescent="0.3">
      <c r="A1437" t="str">
        <f t="shared" si="22"/>
        <v>APPLE IPHONE 17 PRO 256GBMax Negocios + Ilimitado 95.90CONTADO</v>
      </c>
      <c r="B1437" s="19" t="str">
        <f>precio_reno_porta!A14</f>
        <v>Corriente</v>
      </c>
      <c r="C1437" s="19" t="str">
        <f>precio_reno_porta!B14</f>
        <v>5G</v>
      </c>
      <c r="D1437" s="19" t="str">
        <f>precio_reno_porta!C14</f>
        <v>APPLE</v>
      </c>
      <c r="E1437" s="19" t="str">
        <f>precio_reno_porta!D14</f>
        <v>APPLE IPHONE 17 PRO 256GB</v>
      </c>
      <c r="F1437" s="75">
        <f>precio_reno_porta!E14</f>
        <v>6909</v>
      </c>
      <c r="G1437" s="19" t="str">
        <f>precio_reno_porta!F14</f>
        <v>iOS</v>
      </c>
      <c r="H1437" t="s">
        <v>187</v>
      </c>
      <c r="I1437" t="s">
        <v>8</v>
      </c>
      <c r="J1437" s="68">
        <f>precio_reno_porta!L14</f>
        <v>4909</v>
      </c>
    </row>
    <row r="1438" spans="1:10" x14ac:dyDescent="0.3">
      <c r="A1438" t="str">
        <f t="shared" si="22"/>
        <v>APPLE IPHONE 17 PRO 512GBMax Negocios + Ilimitado 95.90CONTADO</v>
      </c>
      <c r="B1438" s="19" t="str">
        <f>precio_reno_porta!A15</f>
        <v>Corriente</v>
      </c>
      <c r="C1438" s="19" t="str">
        <f>precio_reno_porta!B15</f>
        <v>5G</v>
      </c>
      <c r="D1438" s="19" t="str">
        <f>precio_reno_porta!C15</f>
        <v>APPLE</v>
      </c>
      <c r="E1438" s="19" t="str">
        <f>precio_reno_porta!D15</f>
        <v>APPLE IPHONE 17 PRO 512GB</v>
      </c>
      <c r="F1438" s="75">
        <f>precio_reno_porta!E15</f>
        <v>8169</v>
      </c>
      <c r="G1438" s="19" t="str">
        <f>precio_reno_porta!F15</f>
        <v>iOS</v>
      </c>
      <c r="H1438" t="s">
        <v>187</v>
      </c>
      <c r="I1438" t="s">
        <v>8</v>
      </c>
      <c r="J1438" s="68">
        <f>precio_reno_porta!L15</f>
        <v>5759</v>
      </c>
    </row>
    <row r="1439" spans="1:10" x14ac:dyDescent="0.3">
      <c r="A1439" t="str">
        <f t="shared" si="22"/>
        <v>APPLE IPHONE 17 PRO MAX 1TBMax Negocios + Ilimitado 95.90CONTADO</v>
      </c>
      <c r="B1439" s="19" t="str">
        <f>precio_reno_porta!A16</f>
        <v>Corriente</v>
      </c>
      <c r="C1439" s="19" t="str">
        <f>precio_reno_porta!B16</f>
        <v>5G</v>
      </c>
      <c r="D1439" s="19" t="str">
        <f>precio_reno_porta!C16</f>
        <v>APPLE</v>
      </c>
      <c r="E1439" s="19" t="str">
        <f>precio_reno_porta!D16</f>
        <v>APPLE IPHONE 17 PRO MAX 1TB</v>
      </c>
      <c r="F1439" s="75">
        <f>precio_reno_porta!E16</f>
        <v>10049</v>
      </c>
      <c r="G1439" s="19" t="str">
        <f>precio_reno_porta!F16</f>
        <v>iOS</v>
      </c>
      <c r="H1439" t="s">
        <v>187</v>
      </c>
      <c r="I1439" t="s">
        <v>8</v>
      </c>
      <c r="J1439" s="68">
        <f>precio_reno_porta!L16</f>
        <v>7029</v>
      </c>
    </row>
    <row r="1440" spans="1:10" x14ac:dyDescent="0.3">
      <c r="A1440" t="str">
        <f t="shared" si="22"/>
        <v>APPLE IPHONE 17 PRO MAX 256GBMax Negocios + Ilimitado 95.90CONTADO</v>
      </c>
      <c r="B1440" s="19" t="str">
        <f>precio_reno_porta!A17</f>
        <v>Corriente</v>
      </c>
      <c r="C1440" s="19" t="str">
        <f>precio_reno_porta!B17</f>
        <v>5G</v>
      </c>
      <c r="D1440" s="19" t="str">
        <f>precio_reno_porta!C17</f>
        <v>APPLE</v>
      </c>
      <c r="E1440" s="19" t="str">
        <f>precio_reno_porta!D17</f>
        <v>APPLE IPHONE 17 PRO MAX 256GB</v>
      </c>
      <c r="F1440" s="75">
        <f>precio_reno_porta!E17</f>
        <v>7539</v>
      </c>
      <c r="G1440" s="19" t="str">
        <f>precio_reno_porta!F17</f>
        <v>iOS</v>
      </c>
      <c r="H1440" t="s">
        <v>187</v>
      </c>
      <c r="I1440" t="s">
        <v>8</v>
      </c>
      <c r="J1440" s="68">
        <f>precio_reno_porta!L17</f>
        <v>5339</v>
      </c>
    </row>
    <row r="1441" spans="1:10" x14ac:dyDescent="0.3">
      <c r="A1441" t="str">
        <f t="shared" si="22"/>
        <v>APPLE IPHONE 17 PRO MAX 2TBMax Negocios + Ilimitado 95.90CONTADO</v>
      </c>
      <c r="B1441" s="19" t="str">
        <f>precio_reno_porta!A18</f>
        <v>Corriente</v>
      </c>
      <c r="C1441" s="19" t="str">
        <f>precio_reno_porta!B18</f>
        <v>5G</v>
      </c>
      <c r="D1441" s="19" t="str">
        <f>precio_reno_porta!C18</f>
        <v>APPLE</v>
      </c>
      <c r="E1441" s="19" t="str">
        <f>precio_reno_porta!D18</f>
        <v>APPLE IPHONE 17 PRO MAX 2TB</v>
      </c>
      <c r="F1441" s="75">
        <f>precio_reno_porta!E18</f>
        <v>12569</v>
      </c>
      <c r="G1441" s="19" t="str">
        <f>precio_reno_porta!F18</f>
        <v>iOS</v>
      </c>
      <c r="H1441" t="s">
        <v>187</v>
      </c>
      <c r="I1441" t="s">
        <v>8</v>
      </c>
      <c r="J1441" s="68">
        <f>precio_reno_porta!L18</f>
        <v>8729</v>
      </c>
    </row>
    <row r="1442" spans="1:10" x14ac:dyDescent="0.3">
      <c r="A1442" t="str">
        <f t="shared" si="22"/>
        <v>APPLE IPHONE 17 PRO MAX 512GBMax Negocios + Ilimitado 95.90CONTADO</v>
      </c>
      <c r="B1442" s="19" t="str">
        <f>precio_reno_porta!A19</f>
        <v>Corriente</v>
      </c>
      <c r="C1442" s="19" t="str">
        <f>precio_reno_porta!B19</f>
        <v>5G</v>
      </c>
      <c r="D1442" s="19" t="str">
        <f>precio_reno_porta!C19</f>
        <v>APPLE</v>
      </c>
      <c r="E1442" s="19" t="str">
        <f>precio_reno_porta!D19</f>
        <v>APPLE IPHONE 17 PRO MAX 512GB</v>
      </c>
      <c r="F1442" s="75">
        <f>precio_reno_porta!E19</f>
        <v>8799</v>
      </c>
      <c r="G1442" s="19" t="str">
        <f>precio_reno_porta!F19</f>
        <v>iOS</v>
      </c>
      <c r="H1442" t="s">
        <v>187</v>
      </c>
      <c r="I1442" t="s">
        <v>8</v>
      </c>
      <c r="J1442" s="68">
        <f>precio_reno_porta!L19</f>
        <v>6179</v>
      </c>
    </row>
    <row r="1443" spans="1:10" x14ac:dyDescent="0.3">
      <c r="A1443" t="str">
        <f t="shared" si="22"/>
        <v>APPLE IPHONE 17E 256GBMax Negocios + Ilimitado 95.90CONTADO</v>
      </c>
      <c r="B1443" s="19" t="str">
        <f>precio_reno_porta!A20</f>
        <v>Corriente</v>
      </c>
      <c r="C1443" s="19" t="str">
        <f>precio_reno_porta!B20</f>
        <v>5G</v>
      </c>
      <c r="D1443" s="19" t="str">
        <f>precio_reno_porta!C20</f>
        <v>APPLE</v>
      </c>
      <c r="E1443" s="19" t="str">
        <f>precio_reno_porta!D20</f>
        <v>APPLE IPHONE 17E 256GB</v>
      </c>
      <c r="F1443" s="75">
        <f>precio_reno_porta!E20</f>
        <v>3769</v>
      </c>
      <c r="G1443" s="19" t="str">
        <f>precio_reno_porta!F20</f>
        <v>iOS</v>
      </c>
      <c r="H1443" t="s">
        <v>187</v>
      </c>
      <c r="I1443" t="s">
        <v>8</v>
      </c>
      <c r="J1443" s="68">
        <f>precio_reno_porta!L20</f>
        <v>2789</v>
      </c>
    </row>
    <row r="1444" spans="1:10" x14ac:dyDescent="0.3">
      <c r="A1444" t="str">
        <f t="shared" si="22"/>
        <v>HONOR 400 512GB 5GMax Negocios + Ilimitado 95.90CONTADO</v>
      </c>
      <c r="B1444" s="19" t="str">
        <f>precio_reno_porta!A21</f>
        <v>Corriente</v>
      </c>
      <c r="C1444" s="19" t="str">
        <f>precio_reno_porta!B21</f>
        <v>5G</v>
      </c>
      <c r="D1444" s="19" t="str">
        <f>precio_reno_porta!C21</f>
        <v>HONOR</v>
      </c>
      <c r="E1444" s="19" t="str">
        <f>precio_reno_porta!D21</f>
        <v>HONOR 400 512GB 5G</v>
      </c>
      <c r="F1444" s="75">
        <f>precio_reno_porta!E21</f>
        <v>2099</v>
      </c>
      <c r="G1444" s="19" t="str">
        <f>precio_reno_porta!F21</f>
        <v>Android</v>
      </c>
      <c r="H1444" t="s">
        <v>187</v>
      </c>
      <c r="I1444" t="s">
        <v>8</v>
      </c>
      <c r="J1444" s="68">
        <f>precio_reno_porta!L21</f>
        <v>1829</v>
      </c>
    </row>
    <row r="1445" spans="1:10" x14ac:dyDescent="0.3">
      <c r="A1445" t="str">
        <f t="shared" si="22"/>
        <v>HONOR 400 LITE 256GB 5GMax Negocios + Ilimitado 95.90CONTADO</v>
      </c>
      <c r="B1445" s="19" t="str">
        <f>precio_reno_porta!A22</f>
        <v>Corriente</v>
      </c>
      <c r="C1445" s="19" t="str">
        <f>precio_reno_porta!B22</f>
        <v>5G</v>
      </c>
      <c r="D1445" s="19" t="str">
        <f>precio_reno_porta!C22</f>
        <v>HONOR</v>
      </c>
      <c r="E1445" s="19" t="str">
        <f>precio_reno_porta!D22</f>
        <v>HONOR 400 LITE 256GB 5G</v>
      </c>
      <c r="F1445" s="75">
        <f>precio_reno_porta!E22</f>
        <v>1519</v>
      </c>
      <c r="G1445" s="19" t="str">
        <f>precio_reno_porta!F22</f>
        <v>Android</v>
      </c>
      <c r="H1445" t="s">
        <v>187</v>
      </c>
      <c r="I1445" t="s">
        <v>8</v>
      </c>
      <c r="J1445" s="68">
        <f>precio_reno_porta!L22</f>
        <v>1319</v>
      </c>
    </row>
    <row r="1446" spans="1:10" x14ac:dyDescent="0.3">
      <c r="A1446" t="str">
        <f t="shared" si="22"/>
        <v>HONOR 400 PRO 512GB 5GMax Negocios + Ilimitado 95.90CONTADO</v>
      </c>
      <c r="B1446" s="19" t="str">
        <f>precio_reno_porta!A23</f>
        <v>Corriente</v>
      </c>
      <c r="C1446" s="19" t="str">
        <f>precio_reno_porta!B23</f>
        <v>5G</v>
      </c>
      <c r="D1446" s="19" t="str">
        <f>precio_reno_porta!C23</f>
        <v>HONOR</v>
      </c>
      <c r="E1446" s="19" t="str">
        <f>precio_reno_porta!D23</f>
        <v>HONOR 400 PRO 512GB 5G</v>
      </c>
      <c r="F1446" s="75">
        <f>precio_reno_porta!E23</f>
        <v>3349</v>
      </c>
      <c r="G1446" s="19" t="str">
        <f>precio_reno_porta!F23</f>
        <v>Android</v>
      </c>
      <c r="H1446" t="s">
        <v>187</v>
      </c>
      <c r="I1446" t="s">
        <v>8</v>
      </c>
      <c r="J1446" s="68">
        <f>precio_reno_porta!L23</f>
        <v>2919</v>
      </c>
    </row>
    <row r="1447" spans="1:10" x14ac:dyDescent="0.3">
      <c r="A1447" t="str">
        <f t="shared" si="22"/>
        <v>HONOR 600 512GB 5GMax Negocios + Ilimitado 95.90CONTADO</v>
      </c>
      <c r="B1447" s="19" t="str">
        <f>precio_reno_porta!A24</f>
        <v>Corriente</v>
      </c>
      <c r="C1447" s="19" t="str">
        <f>precio_reno_porta!B24</f>
        <v>5G</v>
      </c>
      <c r="D1447" s="19" t="str">
        <f>precio_reno_porta!C24</f>
        <v>HONOR</v>
      </c>
      <c r="E1447" s="19" t="str">
        <f>precio_reno_porta!D24</f>
        <v>HONOR 600 512GB 5G</v>
      </c>
      <c r="F1447" s="19">
        <f>precio_reno_porta!E24</f>
        <v>2959</v>
      </c>
      <c r="G1447" s="19" t="str">
        <f>precio_reno_porta!F24</f>
        <v>Android</v>
      </c>
      <c r="H1447" t="s">
        <v>187</v>
      </c>
      <c r="I1447" t="s">
        <v>8</v>
      </c>
      <c r="J1447" s="68">
        <f>precio_reno_porta!L24</f>
        <v>2579</v>
      </c>
    </row>
    <row r="1448" spans="1:10" x14ac:dyDescent="0.3">
      <c r="A1448" t="str">
        <f t="shared" si="22"/>
        <v>HONOR 600 PRO 512GB 5GMax Negocios + Ilimitado 95.90CONTADO</v>
      </c>
      <c r="B1448" s="19" t="str">
        <f>precio_reno_porta!A25</f>
        <v>Corriente</v>
      </c>
      <c r="C1448" s="19" t="str">
        <f>precio_reno_porta!B25</f>
        <v>5G</v>
      </c>
      <c r="D1448" s="19" t="str">
        <f>precio_reno_porta!C25</f>
        <v>HONOR</v>
      </c>
      <c r="E1448" s="19" t="str">
        <f>precio_reno_porta!D25</f>
        <v>HONOR 600 PRO 512GB 5G</v>
      </c>
      <c r="F1448" s="19">
        <f>precio_reno_porta!E25</f>
        <v>3909</v>
      </c>
      <c r="G1448" s="19" t="str">
        <f>precio_reno_porta!F25</f>
        <v>Android</v>
      </c>
      <c r="H1448" t="s">
        <v>187</v>
      </c>
      <c r="I1448" t="s">
        <v>8</v>
      </c>
      <c r="J1448" s="68">
        <f>precio_reno_porta!L25</f>
        <v>3409</v>
      </c>
    </row>
    <row r="1449" spans="1:10" x14ac:dyDescent="0.3">
      <c r="A1449" t="str">
        <f t="shared" si="22"/>
        <v>HONOR 600 SMART 256GB 5GMax Negocios + Ilimitado 95.90CONTADO</v>
      </c>
      <c r="B1449" s="19" t="str">
        <f>precio_reno_porta!A26</f>
        <v>Corriente</v>
      </c>
      <c r="C1449" s="19" t="str">
        <f>precio_reno_porta!B26</f>
        <v>5G</v>
      </c>
      <c r="D1449" s="19" t="str">
        <f>precio_reno_porta!C26</f>
        <v>HONOR</v>
      </c>
      <c r="E1449" s="19" t="str">
        <f>precio_reno_porta!D26</f>
        <v>HONOR 600 SMART 256GB 5G</v>
      </c>
      <c r="F1449" s="75">
        <f>precio_reno_porta!E26</f>
        <v>1659</v>
      </c>
      <c r="G1449" s="19" t="str">
        <f>precio_reno_porta!F26</f>
        <v>Android</v>
      </c>
      <c r="H1449" t="s">
        <v>187</v>
      </c>
      <c r="I1449" t="s">
        <v>8</v>
      </c>
      <c r="J1449" s="68">
        <f>precio_reno_porta!L26</f>
        <v>1449</v>
      </c>
    </row>
    <row r="1450" spans="1:10" x14ac:dyDescent="0.3">
      <c r="A1450" t="str">
        <f t="shared" si="22"/>
        <v>HONOR 600E 512GB 5GMax Negocios + Ilimitado 95.90CONTADO</v>
      </c>
      <c r="B1450" s="19" t="str">
        <f>precio_reno_porta!A27</f>
        <v>Corriente</v>
      </c>
      <c r="C1450" s="19" t="str">
        <f>precio_reno_porta!B27</f>
        <v>5G</v>
      </c>
      <c r="D1450" s="19" t="str">
        <f>precio_reno_porta!C27</f>
        <v>HONOR</v>
      </c>
      <c r="E1450" s="19" t="str">
        <f>precio_reno_porta!D27</f>
        <v>HONOR 600E 512GB 5G</v>
      </c>
      <c r="F1450" s="75">
        <f>precio_reno_porta!E27</f>
        <v>2149</v>
      </c>
      <c r="G1450" s="19" t="str">
        <f>precio_reno_porta!F27</f>
        <v>Android</v>
      </c>
      <c r="H1450" t="s">
        <v>187</v>
      </c>
      <c r="I1450" t="s">
        <v>8</v>
      </c>
      <c r="J1450" s="68">
        <f>precio_reno_porta!L27</f>
        <v>1869</v>
      </c>
    </row>
    <row r="1451" spans="1:10" x14ac:dyDescent="0.3">
      <c r="A1451" t="str">
        <f t="shared" si="22"/>
        <v>HONOR 70 256GBMax Negocios + Ilimitado 95.90CONTADO</v>
      </c>
      <c r="B1451" s="19" t="str">
        <f>precio_reno_porta!A28</f>
        <v>Corriente</v>
      </c>
      <c r="C1451" s="19" t="str">
        <f>precio_reno_porta!B28</f>
        <v>5G</v>
      </c>
      <c r="D1451" s="19" t="str">
        <f>precio_reno_porta!C28</f>
        <v>HONOR</v>
      </c>
      <c r="E1451" s="19" t="str">
        <f>precio_reno_porta!D28</f>
        <v>HONOR 70 256GB</v>
      </c>
      <c r="F1451" s="75">
        <f>precio_reno_porta!E28</f>
        <v>2859</v>
      </c>
      <c r="G1451" s="19" t="str">
        <f>precio_reno_porta!F28</f>
        <v>Android</v>
      </c>
      <c r="H1451" t="s">
        <v>187</v>
      </c>
      <c r="I1451" t="s">
        <v>8</v>
      </c>
      <c r="J1451" s="68">
        <f>precio_reno_porta!L28</f>
        <v>2489</v>
      </c>
    </row>
    <row r="1452" spans="1:10" x14ac:dyDescent="0.3">
      <c r="A1452" t="str">
        <f t="shared" si="22"/>
        <v>HONOR MAGIC 7 LITE 512GB 5GMax Negocios + Ilimitado 95.90CONTADO</v>
      </c>
      <c r="B1452" s="19" t="str">
        <f>precio_reno_porta!A29</f>
        <v>Corriente</v>
      </c>
      <c r="C1452" s="19" t="str">
        <f>precio_reno_porta!B29</f>
        <v>5G</v>
      </c>
      <c r="D1452" s="19" t="str">
        <f>precio_reno_porta!C29</f>
        <v>HONOR</v>
      </c>
      <c r="E1452" s="19" t="str">
        <f>precio_reno_porta!D29</f>
        <v>HONOR MAGIC 7 LITE 512GB 5G</v>
      </c>
      <c r="F1452" s="75">
        <f>precio_reno_porta!E29</f>
        <v>1849</v>
      </c>
      <c r="G1452" s="19" t="str">
        <f>precio_reno_porta!F29</f>
        <v>Android</v>
      </c>
      <c r="H1452" t="s">
        <v>187</v>
      </c>
      <c r="I1452" t="s">
        <v>8</v>
      </c>
      <c r="J1452" s="68">
        <f>precio_reno_porta!L29</f>
        <v>1609</v>
      </c>
    </row>
    <row r="1453" spans="1:10" x14ac:dyDescent="0.3">
      <c r="A1453" t="str">
        <f t="shared" si="22"/>
        <v>HONOR MAGIC 8 LITE 512GB 5GMax Negocios + Ilimitado 95.90CONTADO</v>
      </c>
      <c r="B1453" s="19" t="str">
        <f>precio_reno_porta!A30</f>
        <v>Corriente</v>
      </c>
      <c r="C1453" s="19" t="str">
        <f>precio_reno_porta!B30</f>
        <v>5G</v>
      </c>
      <c r="D1453" s="19" t="str">
        <f>precio_reno_porta!C30</f>
        <v>HONOR</v>
      </c>
      <c r="E1453" s="19" t="str">
        <f>precio_reno_porta!D30</f>
        <v>HONOR MAGIC 8 LITE 512GB 5G</v>
      </c>
      <c r="F1453" s="75">
        <f>precio_reno_porta!E30</f>
        <v>1779</v>
      </c>
      <c r="G1453" s="19" t="str">
        <f>precio_reno_porta!F30</f>
        <v>Android</v>
      </c>
      <c r="H1453" t="s">
        <v>187</v>
      </c>
      <c r="I1453" t="s">
        <v>8</v>
      </c>
      <c r="J1453" s="68">
        <f>precio_reno_porta!L30</f>
        <v>1549</v>
      </c>
    </row>
    <row r="1454" spans="1:10" x14ac:dyDescent="0.3">
      <c r="A1454" t="str">
        <f t="shared" si="22"/>
        <v>HONOR MAGIC 8 PRO 512GB 5GMax Negocios + Ilimitado 95.90CONTADO</v>
      </c>
      <c r="B1454" s="19" t="str">
        <f>precio_reno_porta!A31</f>
        <v>Corriente</v>
      </c>
      <c r="C1454" s="19" t="str">
        <f>precio_reno_porta!B31</f>
        <v>5G</v>
      </c>
      <c r="D1454" s="19" t="str">
        <f>precio_reno_porta!C31</f>
        <v>HONOR</v>
      </c>
      <c r="E1454" s="19" t="str">
        <f>precio_reno_porta!D31</f>
        <v>HONOR MAGIC 8 PRO 512GB 5G</v>
      </c>
      <c r="F1454" s="75">
        <f>precio_reno_porta!E31</f>
        <v>5789</v>
      </c>
      <c r="G1454" s="19" t="str">
        <f>precio_reno_porta!F31</f>
        <v>Android</v>
      </c>
      <c r="H1454" t="s">
        <v>187</v>
      </c>
      <c r="I1454" t="s">
        <v>8</v>
      </c>
      <c r="J1454" s="68">
        <f>precio_reno_porta!L31</f>
        <v>5039</v>
      </c>
    </row>
    <row r="1455" spans="1:10" x14ac:dyDescent="0.3">
      <c r="A1455" t="str">
        <f t="shared" si="22"/>
        <v>HONOR X5C 128GBMax Negocios + Ilimitado 95.90CONTADO</v>
      </c>
      <c r="B1455" s="19" t="str">
        <f>precio_reno_porta!A32</f>
        <v>Corriente</v>
      </c>
      <c r="C1455" s="19" t="str">
        <f>precio_reno_porta!B32</f>
        <v>4G</v>
      </c>
      <c r="D1455" s="19" t="str">
        <f>precio_reno_porta!C32</f>
        <v>HONOR</v>
      </c>
      <c r="E1455" s="19" t="str">
        <f>precio_reno_porta!D32</f>
        <v>HONOR X5C 128GB</v>
      </c>
      <c r="F1455" s="75">
        <f>precio_reno_porta!E32</f>
        <v>399</v>
      </c>
      <c r="G1455" s="19" t="str">
        <f>precio_reno_porta!F32</f>
        <v>Android</v>
      </c>
      <c r="H1455" t="s">
        <v>187</v>
      </c>
      <c r="I1455" t="s">
        <v>8</v>
      </c>
      <c r="J1455" s="68">
        <f>precio_reno_porta!L32</f>
        <v>339</v>
      </c>
    </row>
    <row r="1456" spans="1:10" x14ac:dyDescent="0.3">
      <c r="A1456" t="str">
        <f t="shared" si="22"/>
        <v>HONOR X5C PLUS 256GBMax Negocios + Ilimitado 95.90CONTADO</v>
      </c>
      <c r="B1456" s="19" t="str">
        <f>precio_reno_porta!A33</f>
        <v>Corriente</v>
      </c>
      <c r="C1456" s="19" t="str">
        <f>precio_reno_porta!B33</f>
        <v>4G</v>
      </c>
      <c r="D1456" s="19" t="str">
        <f>precio_reno_porta!C33</f>
        <v>HONOR</v>
      </c>
      <c r="E1456" s="19" t="str">
        <f>precio_reno_porta!D33</f>
        <v>HONOR X5C PLUS 256GB</v>
      </c>
      <c r="F1456" s="75">
        <f>precio_reno_porta!E33</f>
        <v>499</v>
      </c>
      <c r="G1456" s="19" t="str">
        <f>precio_reno_porta!F33</f>
        <v>Android</v>
      </c>
      <c r="H1456" t="s">
        <v>187</v>
      </c>
      <c r="I1456" t="s">
        <v>8</v>
      </c>
      <c r="J1456" s="68">
        <f>precio_reno_porta!L33</f>
        <v>429</v>
      </c>
    </row>
    <row r="1457" spans="1:10" x14ac:dyDescent="0.3">
      <c r="A1457" t="str">
        <f t="shared" si="22"/>
        <v>HONOR X5D 128GBMax Negocios + Ilimitado 95.90CONTADO</v>
      </c>
      <c r="B1457" s="19" t="str">
        <f>precio_reno_porta!A34</f>
        <v>Corriente</v>
      </c>
      <c r="C1457" s="19" t="str">
        <f>precio_reno_porta!B34</f>
        <v>4G</v>
      </c>
      <c r="D1457" s="19" t="str">
        <f>precio_reno_porta!C34</f>
        <v>HONOR</v>
      </c>
      <c r="E1457" s="19" t="str">
        <f>precio_reno_porta!D34</f>
        <v>HONOR X5D 128GB</v>
      </c>
      <c r="F1457" s="75">
        <f>precio_reno_porta!E34</f>
        <v>449</v>
      </c>
      <c r="G1457" s="19" t="str">
        <f>precio_reno_porta!F34</f>
        <v>Android</v>
      </c>
      <c r="H1457" t="s">
        <v>187</v>
      </c>
      <c r="I1457" t="s">
        <v>8</v>
      </c>
      <c r="J1457" s="68">
        <f>precio_reno_porta!L34</f>
        <v>389</v>
      </c>
    </row>
    <row r="1458" spans="1:10" x14ac:dyDescent="0.3">
      <c r="A1458" t="str">
        <f t="shared" si="22"/>
        <v>HONOR X5D 256GBMax Negocios + Ilimitado 95.90CONTADO</v>
      </c>
      <c r="B1458" s="19" t="str">
        <f>precio_reno_porta!A35</f>
        <v>Corriente</v>
      </c>
      <c r="C1458" s="19" t="str">
        <f>precio_reno_porta!B35</f>
        <v>4G</v>
      </c>
      <c r="D1458" s="19" t="str">
        <f>precio_reno_porta!C35</f>
        <v>HONOR</v>
      </c>
      <c r="E1458" s="19" t="str">
        <f>precio_reno_porta!D35</f>
        <v>HONOR X5D 256GB</v>
      </c>
      <c r="F1458" s="75">
        <f>precio_reno_porta!E35</f>
        <v>589</v>
      </c>
      <c r="G1458" s="19" t="str">
        <f>precio_reno_porta!F35</f>
        <v>Android</v>
      </c>
      <c r="H1458" t="s">
        <v>187</v>
      </c>
      <c r="I1458" t="s">
        <v>8</v>
      </c>
      <c r="J1458" s="68">
        <f>precio_reno_porta!L35</f>
        <v>509</v>
      </c>
    </row>
    <row r="1459" spans="1:10" x14ac:dyDescent="0.3">
      <c r="A1459" t="str">
        <f t="shared" si="22"/>
        <v>HONOR X6C 256GBMax Negocios + Ilimitado 95.90CONTADO</v>
      </c>
      <c r="B1459" s="19" t="str">
        <f>precio_reno_porta!A36</f>
        <v>Corriente</v>
      </c>
      <c r="C1459" s="19" t="str">
        <f>precio_reno_porta!B36</f>
        <v>4G</v>
      </c>
      <c r="D1459" s="19" t="str">
        <f>precio_reno_porta!C36</f>
        <v>HONOR</v>
      </c>
      <c r="E1459" s="19" t="str">
        <f>precio_reno_porta!D36</f>
        <v>HONOR X6C 256GB</v>
      </c>
      <c r="F1459" s="75">
        <f>precio_reno_porta!E36</f>
        <v>699</v>
      </c>
      <c r="G1459" s="19" t="str">
        <f>precio_reno_porta!F36</f>
        <v>Android</v>
      </c>
      <c r="H1459" t="s">
        <v>187</v>
      </c>
      <c r="I1459" t="s">
        <v>8</v>
      </c>
      <c r="J1459" s="68">
        <f>precio_reno_porta!L36</f>
        <v>609</v>
      </c>
    </row>
    <row r="1460" spans="1:10" x14ac:dyDescent="0.3">
      <c r="A1460" t="str">
        <f t="shared" si="22"/>
        <v>HONOR X6D 256GB 5GMax Negocios + Ilimitado 95.90CONTADO</v>
      </c>
      <c r="B1460" s="19" t="str">
        <f>precio_reno_porta!A37</f>
        <v>Corriente</v>
      </c>
      <c r="C1460" s="19" t="str">
        <f>precio_reno_porta!B37</f>
        <v>5G</v>
      </c>
      <c r="D1460" s="19" t="str">
        <f>precio_reno_porta!C37</f>
        <v>HONOR</v>
      </c>
      <c r="E1460" s="19" t="str">
        <f>precio_reno_porta!D37</f>
        <v>HONOR X6D 256GB 5G</v>
      </c>
      <c r="F1460" s="75">
        <f>precio_reno_porta!E37</f>
        <v>829</v>
      </c>
      <c r="G1460" s="19" t="str">
        <f>precio_reno_porta!F37</f>
        <v>Android</v>
      </c>
      <c r="H1460" t="s">
        <v>187</v>
      </c>
      <c r="I1460" t="s">
        <v>8</v>
      </c>
      <c r="J1460" s="68">
        <f>precio_reno_porta!L37</f>
        <v>719</v>
      </c>
    </row>
    <row r="1461" spans="1:10" x14ac:dyDescent="0.3">
      <c r="A1461" t="str">
        <f t="shared" si="22"/>
        <v>HONOR X7D 256GB 5GMax Negocios + Ilimitado 95.90CONTADO</v>
      </c>
      <c r="B1461" s="19" t="str">
        <f>precio_reno_porta!A38</f>
        <v>Corriente</v>
      </c>
      <c r="C1461" s="19" t="str">
        <f>precio_reno_porta!B38</f>
        <v>5G</v>
      </c>
      <c r="D1461" s="19" t="str">
        <f>precio_reno_porta!C38</f>
        <v>HONOR</v>
      </c>
      <c r="E1461" s="19" t="str">
        <f>precio_reno_porta!D38</f>
        <v>HONOR X7D 256GB 5G</v>
      </c>
      <c r="F1461" s="75">
        <f>precio_reno_porta!E38</f>
        <v>879</v>
      </c>
      <c r="G1461" s="19" t="str">
        <f>precio_reno_porta!F38</f>
        <v>Android</v>
      </c>
      <c r="H1461" t="s">
        <v>187</v>
      </c>
      <c r="I1461" t="s">
        <v>8</v>
      </c>
      <c r="J1461" s="68">
        <f>precio_reno_porta!L38</f>
        <v>769</v>
      </c>
    </row>
    <row r="1462" spans="1:10" x14ac:dyDescent="0.3">
      <c r="A1462" t="str">
        <f t="shared" si="22"/>
        <v>HONOR X7E PLUS 256GB 5GMax Negocios + Ilimitado 95.90CONTADO</v>
      </c>
      <c r="B1462" s="19" t="str">
        <f>precio_reno_porta!A39</f>
        <v>Corriente</v>
      </c>
      <c r="C1462" s="19" t="str">
        <f>precio_reno_porta!B39</f>
        <v>5G</v>
      </c>
      <c r="D1462" s="19" t="str">
        <f>precio_reno_porta!C39</f>
        <v>HONOR</v>
      </c>
      <c r="E1462" s="19" t="str">
        <f>precio_reno_porta!D39</f>
        <v>HONOR X7E PLUS 256GB 5G</v>
      </c>
      <c r="F1462" s="75">
        <f>precio_reno_porta!E39</f>
        <v>1179</v>
      </c>
      <c r="G1462" s="19" t="str">
        <f>precio_reno_porta!F39</f>
        <v>Android</v>
      </c>
      <c r="H1462" t="s">
        <v>187</v>
      </c>
      <c r="I1462" t="s">
        <v>8</v>
      </c>
      <c r="J1462" s="68">
        <f>precio_reno_porta!L39</f>
        <v>1029</v>
      </c>
    </row>
    <row r="1463" spans="1:10" x14ac:dyDescent="0.3">
      <c r="A1463" t="str">
        <f t="shared" si="22"/>
        <v>HONOR X8C 256GB 5GMax Negocios + Ilimitado 95.90CONTADO</v>
      </c>
      <c r="B1463" s="19" t="str">
        <f>precio_reno_porta!A40</f>
        <v>Corriente</v>
      </c>
      <c r="C1463" s="19" t="str">
        <f>precio_reno_porta!B40</f>
        <v>5G</v>
      </c>
      <c r="D1463" s="19" t="str">
        <f>precio_reno_porta!C40</f>
        <v>HONOR</v>
      </c>
      <c r="E1463" s="19" t="str">
        <f>precio_reno_porta!D40</f>
        <v>HONOR X8C 256GB 5G</v>
      </c>
      <c r="F1463" s="75">
        <f>precio_reno_porta!E40</f>
        <v>1189</v>
      </c>
      <c r="G1463" s="19" t="str">
        <f>precio_reno_porta!F40</f>
        <v>Android</v>
      </c>
      <c r="H1463" t="s">
        <v>187</v>
      </c>
      <c r="I1463" t="s">
        <v>8</v>
      </c>
      <c r="J1463" s="68">
        <f>precio_reno_porta!L40</f>
        <v>1039</v>
      </c>
    </row>
    <row r="1464" spans="1:10" x14ac:dyDescent="0.3">
      <c r="A1464" t="str">
        <f t="shared" si="22"/>
        <v>HUAWEI WATCH KIDS 4 PROMax Negocios + Ilimitado 95.90CONTADO</v>
      </c>
      <c r="B1464" s="19" t="str">
        <f>precio_reno_porta!A41</f>
        <v>Corriente</v>
      </c>
      <c r="C1464" s="19" t="str">
        <f>precio_reno_porta!B41</f>
        <v>4G</v>
      </c>
      <c r="D1464" s="19" t="str">
        <f>precio_reno_porta!C41</f>
        <v>HUAWEI</v>
      </c>
      <c r="E1464" s="19" t="str">
        <f>precio_reno_porta!D41</f>
        <v>HUAWEI WATCH KIDS 4 PRO</v>
      </c>
      <c r="F1464" s="75">
        <f>precio_reno_porta!E41</f>
        <v>649</v>
      </c>
      <c r="G1464" s="19" t="str">
        <f>precio_reno_porta!F41</f>
        <v>Android</v>
      </c>
      <c r="H1464" t="s">
        <v>187</v>
      </c>
      <c r="I1464" t="s">
        <v>8</v>
      </c>
      <c r="J1464" s="68">
        <f>precio_reno_porta!L41</f>
        <v>559</v>
      </c>
    </row>
    <row r="1465" spans="1:10" x14ac:dyDescent="0.3">
      <c r="A1465" t="str">
        <f t="shared" si="22"/>
        <v>MOTOROLA MOTO EDGE 60 512GB 5GMax Negocios + Ilimitado 95.90CONTADO</v>
      </c>
      <c r="B1465" s="19" t="str">
        <f>precio_reno_porta!A42</f>
        <v>Corriente</v>
      </c>
      <c r="C1465" s="19" t="str">
        <f>precio_reno_porta!B42</f>
        <v>5G</v>
      </c>
      <c r="D1465" s="19" t="str">
        <f>precio_reno_porta!C42</f>
        <v>MOTOROLA</v>
      </c>
      <c r="E1465" s="19" t="str">
        <f>precio_reno_porta!D42</f>
        <v>MOTOROLA MOTO EDGE 60 512GB 5G</v>
      </c>
      <c r="F1465" s="75">
        <f>precio_reno_porta!E42</f>
        <v>1989</v>
      </c>
      <c r="G1465" s="19" t="str">
        <f>precio_reno_porta!F42</f>
        <v>Android</v>
      </c>
      <c r="H1465" t="s">
        <v>187</v>
      </c>
      <c r="I1465" t="s">
        <v>8</v>
      </c>
      <c r="J1465" s="68">
        <f>precio_reno_porta!L42</f>
        <v>1729</v>
      </c>
    </row>
    <row r="1466" spans="1:10" x14ac:dyDescent="0.3">
      <c r="A1466" t="str">
        <f t="shared" si="22"/>
        <v>MOTOROLA MOTO EDGE 60 FUSION 256GB 5GMax Negocios + Ilimitado 95.90CONTADO</v>
      </c>
      <c r="B1466" s="19" t="str">
        <f>precio_reno_porta!A43</f>
        <v>Corriente</v>
      </c>
      <c r="C1466" s="19" t="str">
        <f>precio_reno_porta!B43</f>
        <v>5G</v>
      </c>
      <c r="D1466" s="19" t="str">
        <f>precio_reno_porta!C43</f>
        <v>MOTOROLA</v>
      </c>
      <c r="E1466" s="19" t="str">
        <f>precio_reno_porta!D43</f>
        <v>MOTOROLA MOTO EDGE 60 FUSION 256GB 5G</v>
      </c>
      <c r="F1466" s="75">
        <f>precio_reno_porta!E43</f>
        <v>1439</v>
      </c>
      <c r="G1466" s="19" t="str">
        <f>precio_reno_porta!F43</f>
        <v>Android</v>
      </c>
      <c r="H1466" t="s">
        <v>187</v>
      </c>
      <c r="I1466" t="s">
        <v>8</v>
      </c>
      <c r="J1466" s="68">
        <f>precio_reno_porta!L43</f>
        <v>1249</v>
      </c>
    </row>
    <row r="1467" spans="1:10" x14ac:dyDescent="0.3">
      <c r="A1467" t="str">
        <f t="shared" si="22"/>
        <v>MOTOROLA MOTO EDGE 60 PRO 512GB 5GMax Negocios + Ilimitado 95.90CONTADO</v>
      </c>
      <c r="B1467" s="19" t="str">
        <f>precio_reno_porta!A44</f>
        <v>Corriente</v>
      </c>
      <c r="C1467" s="19" t="str">
        <f>precio_reno_porta!B44</f>
        <v>5G</v>
      </c>
      <c r="D1467" s="19" t="str">
        <f>precio_reno_porta!C44</f>
        <v>MOTOROLA</v>
      </c>
      <c r="E1467" s="19" t="str">
        <f>precio_reno_porta!D44</f>
        <v>MOTOROLA MOTO EDGE 60 PRO 512GB 5G</v>
      </c>
      <c r="F1467" s="75">
        <f>precio_reno_porta!E44</f>
        <v>2649</v>
      </c>
      <c r="G1467" s="19" t="str">
        <f>precio_reno_porta!F44</f>
        <v>Android</v>
      </c>
      <c r="H1467" t="s">
        <v>187</v>
      </c>
      <c r="I1467" t="s">
        <v>8</v>
      </c>
      <c r="J1467" s="68">
        <f>precio_reno_porta!L44</f>
        <v>2309</v>
      </c>
    </row>
    <row r="1468" spans="1:10" x14ac:dyDescent="0.3">
      <c r="A1468" t="str">
        <f t="shared" si="22"/>
        <v>MOTOROLA MOTO EDGE 70 512GB 5GMax Negocios + Ilimitado 95.90CONTADO</v>
      </c>
      <c r="B1468" s="19" t="str">
        <f>precio_reno_porta!A45</f>
        <v>Corriente</v>
      </c>
      <c r="C1468" s="19" t="str">
        <f>precio_reno_porta!B45</f>
        <v>5G</v>
      </c>
      <c r="D1468" s="19" t="str">
        <f>precio_reno_porta!C45</f>
        <v>MOTOROLA</v>
      </c>
      <c r="E1468" s="19" t="str">
        <f>precio_reno_porta!D45</f>
        <v>MOTOROLA MOTO EDGE 70 512GB 5G</v>
      </c>
      <c r="F1468" s="75">
        <f>precio_reno_porta!E45</f>
        <v>2549</v>
      </c>
      <c r="G1468" s="19" t="str">
        <f>precio_reno_porta!F45</f>
        <v>Android</v>
      </c>
      <c r="H1468" t="s">
        <v>187</v>
      </c>
      <c r="I1468" t="s">
        <v>8</v>
      </c>
      <c r="J1468" s="68">
        <f>precio_reno_porta!L45</f>
        <v>2219</v>
      </c>
    </row>
    <row r="1469" spans="1:10" x14ac:dyDescent="0.3">
      <c r="A1469" t="str">
        <f t="shared" si="22"/>
        <v>MOTOROLA MOTO EDGE 70 FUSION 256GB 5GMax Negocios + Ilimitado 95.90CONTADO</v>
      </c>
      <c r="B1469" s="19" t="str">
        <f>precio_reno_porta!A46</f>
        <v>Corriente</v>
      </c>
      <c r="C1469" s="19" t="str">
        <f>precio_reno_porta!B46</f>
        <v>5G</v>
      </c>
      <c r="D1469" s="19" t="str">
        <f>precio_reno_porta!C46</f>
        <v>MOTOROLA</v>
      </c>
      <c r="E1469" s="19" t="str">
        <f>precio_reno_porta!D46</f>
        <v>MOTOROLA MOTO EDGE 70 FUSION 256GB 5G</v>
      </c>
      <c r="F1469" s="75">
        <f>precio_reno_porta!E46</f>
        <v>1899</v>
      </c>
      <c r="G1469" s="19" t="str">
        <f>precio_reno_porta!F46</f>
        <v>Android</v>
      </c>
      <c r="H1469" t="s">
        <v>187</v>
      </c>
      <c r="I1469" t="s">
        <v>8</v>
      </c>
      <c r="J1469" s="68">
        <f>precio_reno_porta!L46</f>
        <v>1649</v>
      </c>
    </row>
    <row r="1470" spans="1:10" x14ac:dyDescent="0.3">
      <c r="A1470" t="str">
        <f t="shared" si="22"/>
        <v>MOTOROLA MOTO EDGE 70 PRO 512GB 5GMax Negocios + Ilimitado 95.90CONTADO</v>
      </c>
      <c r="B1470" s="19" t="str">
        <f>precio_reno_porta!A47</f>
        <v>Corriente</v>
      </c>
      <c r="C1470" s="19" t="str">
        <f>precio_reno_porta!B47</f>
        <v>5G</v>
      </c>
      <c r="D1470" s="19" t="str">
        <f>precio_reno_porta!C47</f>
        <v>MOTOROLA</v>
      </c>
      <c r="E1470" s="19" t="str">
        <f>precio_reno_porta!D47</f>
        <v>MOTOROLA MOTO EDGE 70 PRO 512GB 5G</v>
      </c>
      <c r="F1470" s="75">
        <f>precio_reno_porta!E47</f>
        <v>3619</v>
      </c>
      <c r="G1470" s="19" t="str">
        <f>precio_reno_porta!F47</f>
        <v>Android</v>
      </c>
      <c r="H1470" t="s">
        <v>187</v>
      </c>
      <c r="I1470" t="s">
        <v>8</v>
      </c>
      <c r="J1470" s="68">
        <f>precio_reno_porta!L47</f>
        <v>3149</v>
      </c>
    </row>
    <row r="1471" spans="1:10" x14ac:dyDescent="0.3">
      <c r="A1471" t="str">
        <f t="shared" si="22"/>
        <v>MOTOROLA MOTO G06 128GBMax Negocios + Ilimitado 95.90CONTADO</v>
      </c>
      <c r="B1471" s="19" t="str">
        <f>precio_reno_porta!A48</f>
        <v>Corriente</v>
      </c>
      <c r="C1471" s="19" t="str">
        <f>precio_reno_porta!B48</f>
        <v>4G</v>
      </c>
      <c r="D1471" s="19" t="str">
        <f>precio_reno_porta!C48</f>
        <v>MOTOROLA</v>
      </c>
      <c r="E1471" s="19" t="str">
        <f>precio_reno_porta!D48</f>
        <v>MOTOROLA MOTO G06 128GB</v>
      </c>
      <c r="F1471" s="75">
        <f>precio_reno_porta!E48</f>
        <v>619</v>
      </c>
      <c r="G1471" s="19" t="str">
        <f>precio_reno_porta!F48</f>
        <v>Android</v>
      </c>
      <c r="H1471" t="s">
        <v>187</v>
      </c>
      <c r="I1471" t="s">
        <v>8</v>
      </c>
      <c r="J1471" s="68">
        <f>precio_reno_porta!L48</f>
        <v>539</v>
      </c>
    </row>
    <row r="1472" spans="1:10" x14ac:dyDescent="0.3">
      <c r="A1472" t="str">
        <f t="shared" si="22"/>
        <v>MOTOROLA MOTO G06 256GBMax Negocios + Ilimitado 95.90CONTADO</v>
      </c>
      <c r="B1472" s="19" t="str">
        <f>precio_reno_porta!A49</f>
        <v>Corriente</v>
      </c>
      <c r="C1472" s="19" t="str">
        <f>precio_reno_porta!B49</f>
        <v>4G</v>
      </c>
      <c r="D1472" s="19" t="str">
        <f>precio_reno_porta!C49</f>
        <v>MOTOROLA</v>
      </c>
      <c r="E1472" s="19" t="str">
        <f>precio_reno_porta!D49</f>
        <v>MOTOROLA MOTO G06 256GB</v>
      </c>
      <c r="F1472" s="75">
        <f>precio_reno_porta!E49</f>
        <v>649</v>
      </c>
      <c r="G1472" s="19" t="str">
        <f>precio_reno_porta!F49</f>
        <v>Android</v>
      </c>
      <c r="H1472" t="s">
        <v>187</v>
      </c>
      <c r="I1472" t="s">
        <v>8</v>
      </c>
      <c r="J1472" s="68">
        <f>precio_reno_porta!L49</f>
        <v>559</v>
      </c>
    </row>
    <row r="1473" spans="1:10" x14ac:dyDescent="0.3">
      <c r="A1473" t="str">
        <f t="shared" si="22"/>
        <v>MOTOROLA MOTO G15 256GBMax Negocios + Ilimitado 95.90CONTADO</v>
      </c>
      <c r="B1473" s="19" t="str">
        <f>precio_reno_porta!A50</f>
        <v>Corriente</v>
      </c>
      <c r="C1473" s="19" t="str">
        <f>precio_reno_porta!B50</f>
        <v>4G</v>
      </c>
      <c r="D1473" s="19" t="str">
        <f>precio_reno_porta!C50</f>
        <v>MOTOROLA</v>
      </c>
      <c r="E1473" s="19" t="str">
        <f>precio_reno_porta!D50</f>
        <v>MOTOROLA MOTO G15 256GB</v>
      </c>
      <c r="F1473" s="75">
        <f>precio_reno_porta!E50</f>
        <v>719</v>
      </c>
      <c r="G1473" s="19" t="str">
        <f>precio_reno_porta!F50</f>
        <v>Android</v>
      </c>
      <c r="H1473" t="s">
        <v>187</v>
      </c>
      <c r="I1473" t="s">
        <v>8</v>
      </c>
      <c r="J1473" s="68">
        <f>precio_reno_porta!L50</f>
        <v>619</v>
      </c>
    </row>
    <row r="1474" spans="1:10" x14ac:dyDescent="0.3">
      <c r="A1474" t="str">
        <f t="shared" si="22"/>
        <v>MOTOROLA MOTO G17 256GBMax Negocios + Ilimitado 95.90CONTADO</v>
      </c>
      <c r="B1474" s="19" t="str">
        <f>precio_reno_porta!A51</f>
        <v>Corriente</v>
      </c>
      <c r="C1474" s="19" t="str">
        <f>precio_reno_porta!B51</f>
        <v>4G</v>
      </c>
      <c r="D1474" s="19" t="str">
        <f>precio_reno_porta!C51</f>
        <v>MOTOROLA</v>
      </c>
      <c r="E1474" s="19" t="str">
        <f>precio_reno_porta!D51</f>
        <v>MOTOROLA MOTO G17 256GB</v>
      </c>
      <c r="F1474" s="75">
        <f>precio_reno_porta!E51</f>
        <v>779</v>
      </c>
      <c r="G1474" s="19" t="str">
        <f>precio_reno_porta!F51</f>
        <v>Android</v>
      </c>
      <c r="H1474" t="s">
        <v>187</v>
      </c>
      <c r="I1474" t="s">
        <v>8</v>
      </c>
      <c r="J1474" s="68">
        <f>precio_reno_porta!L51</f>
        <v>679</v>
      </c>
    </row>
    <row r="1475" spans="1:10" x14ac:dyDescent="0.3">
      <c r="A1475" t="str">
        <f t="shared" ref="A1475:A1538" si="23">CONCATENATE(E1475,I1475,H1475)</f>
        <v>MOTOROLA MOTO G47 128GB 5GMax Negocios + Ilimitado 95.90CONTADO</v>
      </c>
      <c r="B1475" s="19" t="str">
        <f>precio_reno_porta!A52</f>
        <v>Corriente</v>
      </c>
      <c r="C1475" s="19" t="str">
        <f>precio_reno_porta!B52</f>
        <v>5G</v>
      </c>
      <c r="D1475" s="19" t="str">
        <f>precio_reno_porta!C52</f>
        <v>MOTOROLA</v>
      </c>
      <c r="E1475" s="19" t="str">
        <f>precio_reno_porta!D52</f>
        <v>MOTOROLA MOTO G47 128GB 5G</v>
      </c>
      <c r="F1475" s="75">
        <f>precio_reno_porta!E52</f>
        <v>949</v>
      </c>
      <c r="G1475" s="19" t="str">
        <f>precio_reno_porta!F52</f>
        <v>Android</v>
      </c>
      <c r="H1475" t="s">
        <v>187</v>
      </c>
      <c r="I1475" t="s">
        <v>8</v>
      </c>
      <c r="J1475" s="68">
        <f>precio_reno_porta!L52</f>
        <v>829</v>
      </c>
    </row>
    <row r="1476" spans="1:10" x14ac:dyDescent="0.3">
      <c r="A1476" t="str">
        <f t="shared" si="23"/>
        <v>MOTOROLA MOTO G56 256GB 5GMax Negocios + Ilimitado 95.90CONTADO</v>
      </c>
      <c r="B1476" s="19" t="str">
        <f>precio_reno_porta!A53</f>
        <v>Corriente</v>
      </c>
      <c r="C1476" s="19" t="str">
        <f>precio_reno_porta!B53</f>
        <v>5G</v>
      </c>
      <c r="D1476" s="19" t="str">
        <f>precio_reno_porta!C53</f>
        <v>MOTOROLA</v>
      </c>
      <c r="E1476" s="19" t="str">
        <f>precio_reno_porta!D53</f>
        <v>MOTOROLA MOTO G56 256GB 5G</v>
      </c>
      <c r="F1476" s="75">
        <f>precio_reno_porta!E53</f>
        <v>969</v>
      </c>
      <c r="G1476" s="19" t="str">
        <f>precio_reno_porta!F53</f>
        <v>Android</v>
      </c>
      <c r="H1476" t="s">
        <v>187</v>
      </c>
      <c r="I1476" t="s">
        <v>8</v>
      </c>
      <c r="J1476" s="68">
        <f>precio_reno_porta!L53</f>
        <v>849</v>
      </c>
    </row>
    <row r="1477" spans="1:10" x14ac:dyDescent="0.3">
      <c r="A1477" t="str">
        <f t="shared" si="23"/>
        <v>MOTOROLA MOTO G67 256GB 5GMax Negocios + Ilimitado 95.90CONTADO</v>
      </c>
      <c r="B1477" s="19" t="str">
        <f>precio_reno_porta!A54</f>
        <v>Corriente</v>
      </c>
      <c r="C1477" s="19" t="str">
        <f>precio_reno_porta!B54</f>
        <v>5G</v>
      </c>
      <c r="D1477" s="19" t="str">
        <f>precio_reno_porta!C54</f>
        <v>MOTOROLA</v>
      </c>
      <c r="E1477" s="19" t="str">
        <f>precio_reno_porta!D54</f>
        <v>MOTOROLA MOTO G67 256GB 5G</v>
      </c>
      <c r="F1477" s="75">
        <f>precio_reno_porta!E54</f>
        <v>1269</v>
      </c>
      <c r="G1477" s="19" t="str">
        <f>precio_reno_porta!F54</f>
        <v>Android</v>
      </c>
      <c r="H1477" t="s">
        <v>187</v>
      </c>
      <c r="I1477" t="s">
        <v>8</v>
      </c>
      <c r="J1477" s="68">
        <f>precio_reno_porta!L54</f>
        <v>1109</v>
      </c>
    </row>
    <row r="1478" spans="1:10" x14ac:dyDescent="0.3">
      <c r="A1478" t="str">
        <f t="shared" si="23"/>
        <v>MOTOROLA MOTO G77 256GB 5GMax Negocios + Ilimitado 95.90CONTADO</v>
      </c>
      <c r="B1478" s="19" t="str">
        <f>precio_reno_porta!A55</f>
        <v>Corriente</v>
      </c>
      <c r="C1478" s="19" t="str">
        <f>precio_reno_porta!B55</f>
        <v>5G</v>
      </c>
      <c r="D1478" s="19" t="str">
        <f>precio_reno_porta!C55</f>
        <v>MOTOROLA</v>
      </c>
      <c r="E1478" s="19" t="str">
        <f>precio_reno_porta!D55</f>
        <v>MOTOROLA MOTO G77 256GB 5G</v>
      </c>
      <c r="F1478" s="75">
        <f>precio_reno_porta!E55</f>
        <v>1519</v>
      </c>
      <c r="G1478" s="19" t="str">
        <f>precio_reno_porta!F55</f>
        <v>Android</v>
      </c>
      <c r="H1478" t="s">
        <v>187</v>
      </c>
      <c r="I1478" t="s">
        <v>8</v>
      </c>
      <c r="J1478" s="68">
        <f>precio_reno_porta!L55</f>
        <v>1319</v>
      </c>
    </row>
    <row r="1479" spans="1:10" x14ac:dyDescent="0.3">
      <c r="A1479" t="str">
        <f t="shared" si="23"/>
        <v>MOTOROLA MOTO RAZR 60 512GB 5GMax Negocios + Ilimitado 95.90CONTADO</v>
      </c>
      <c r="B1479" s="19" t="str">
        <f>precio_reno_porta!A56</f>
        <v>Corriente</v>
      </c>
      <c r="C1479" s="19" t="str">
        <f>precio_reno_porta!B56</f>
        <v>5G</v>
      </c>
      <c r="D1479" s="19" t="str">
        <f>precio_reno_porta!C56</f>
        <v>MOTOROLA</v>
      </c>
      <c r="E1479" s="19" t="str">
        <f>precio_reno_porta!D56</f>
        <v>MOTOROLA MOTO RAZR 60 512GB 5G</v>
      </c>
      <c r="F1479" s="75">
        <f>precio_reno_porta!E56</f>
        <v>3789</v>
      </c>
      <c r="G1479" s="19" t="str">
        <f>precio_reno_porta!F56</f>
        <v>Android</v>
      </c>
      <c r="H1479" t="s">
        <v>187</v>
      </c>
      <c r="I1479" t="s">
        <v>8</v>
      </c>
      <c r="J1479" s="68">
        <f>precio_reno_porta!L56</f>
        <v>3309</v>
      </c>
    </row>
    <row r="1480" spans="1:10" x14ac:dyDescent="0.3">
      <c r="A1480" t="str">
        <f t="shared" si="23"/>
        <v>MOTOROLA MOTO RAZR 70 512GB 5GMax Negocios + Ilimitado 95.90CONTADO</v>
      </c>
      <c r="B1480" s="19" t="str">
        <f>precio_reno_porta!A57</f>
        <v>Corriente</v>
      </c>
      <c r="C1480" s="19" t="str">
        <f>precio_reno_porta!B57</f>
        <v>5G</v>
      </c>
      <c r="D1480" s="19" t="str">
        <f>precio_reno_porta!C57</f>
        <v>MOTOROLA</v>
      </c>
      <c r="E1480" s="19" t="str">
        <f>precio_reno_porta!D57</f>
        <v>MOTOROLA MOTO RAZR 70 512GB 5G</v>
      </c>
      <c r="F1480" s="75">
        <f>precio_reno_porta!E57</f>
        <v>4089</v>
      </c>
      <c r="G1480" s="19" t="str">
        <f>precio_reno_porta!F57</f>
        <v>Android</v>
      </c>
      <c r="H1480" t="s">
        <v>187</v>
      </c>
      <c r="I1480" t="s">
        <v>8</v>
      </c>
      <c r="J1480" s="68">
        <f>precio_reno_porta!L57</f>
        <v>3559</v>
      </c>
    </row>
    <row r="1481" spans="1:10" x14ac:dyDescent="0.3">
      <c r="A1481" t="str">
        <f t="shared" si="23"/>
        <v>OPPO A5 256GBMax Negocios + Ilimitado 95.90CONTADO</v>
      </c>
      <c r="B1481" s="19" t="str">
        <f>precio_reno_porta!A58</f>
        <v>Corriente</v>
      </c>
      <c r="C1481" s="19" t="str">
        <f>precio_reno_porta!B58</f>
        <v>4G</v>
      </c>
      <c r="D1481" s="19" t="str">
        <f>precio_reno_porta!C58</f>
        <v>OPPO</v>
      </c>
      <c r="E1481" s="19" t="str">
        <f>precio_reno_porta!D58</f>
        <v>OPPO A5 256GB</v>
      </c>
      <c r="F1481" s="75">
        <f>precio_reno_porta!E58</f>
        <v>849</v>
      </c>
      <c r="G1481" s="19" t="str">
        <f>precio_reno_porta!F58</f>
        <v>Android</v>
      </c>
      <c r="H1481" t="s">
        <v>187</v>
      </c>
      <c r="I1481" t="s">
        <v>8</v>
      </c>
      <c r="J1481" s="68">
        <f>precio_reno_porta!L58</f>
        <v>739</v>
      </c>
    </row>
    <row r="1482" spans="1:10" x14ac:dyDescent="0.3">
      <c r="A1482" t="str">
        <f t="shared" si="23"/>
        <v>OPPO A5 256GB 5GMax Negocios + Ilimitado 95.90CONTADO</v>
      </c>
      <c r="B1482" s="19" t="str">
        <f>precio_reno_porta!A59</f>
        <v>Corriente</v>
      </c>
      <c r="C1482" s="19" t="str">
        <f>precio_reno_porta!B59</f>
        <v>5G</v>
      </c>
      <c r="D1482" s="19" t="str">
        <f>precio_reno_porta!C59</f>
        <v>OPPO</v>
      </c>
      <c r="E1482" s="19" t="str">
        <f>precio_reno_porta!D59</f>
        <v>OPPO A5 256GB 5G</v>
      </c>
      <c r="F1482" s="75">
        <f>precio_reno_porta!E59</f>
        <v>1319</v>
      </c>
      <c r="G1482" s="19" t="str">
        <f>precio_reno_porta!F59</f>
        <v>Android</v>
      </c>
      <c r="H1482" t="s">
        <v>187</v>
      </c>
      <c r="I1482" t="s">
        <v>8</v>
      </c>
      <c r="J1482" s="68">
        <f>precio_reno_porta!L59</f>
        <v>1149</v>
      </c>
    </row>
    <row r="1483" spans="1:10" x14ac:dyDescent="0.3">
      <c r="A1483" t="str">
        <f t="shared" si="23"/>
        <v>OPPO A5X 128GBMax Negocios + Ilimitado 95.90CONTADO</v>
      </c>
      <c r="B1483" s="19" t="str">
        <f>precio_reno_porta!A60</f>
        <v>Corriente</v>
      </c>
      <c r="C1483" s="19" t="str">
        <f>precio_reno_porta!B60</f>
        <v>4G</v>
      </c>
      <c r="D1483" s="19" t="str">
        <f>precio_reno_porta!C60</f>
        <v>OPPO</v>
      </c>
      <c r="E1483" s="19" t="str">
        <f>precio_reno_porta!D60</f>
        <v>OPPO A5X 128GB</v>
      </c>
      <c r="F1483" s="75">
        <f>precio_reno_porta!E60</f>
        <v>659</v>
      </c>
      <c r="G1483" s="19" t="str">
        <f>precio_reno_porta!F60</f>
        <v>Android</v>
      </c>
      <c r="H1483" t="s">
        <v>187</v>
      </c>
      <c r="I1483" t="s">
        <v>8</v>
      </c>
      <c r="J1483" s="68">
        <f>precio_reno_porta!L60</f>
        <v>579</v>
      </c>
    </row>
    <row r="1484" spans="1:10" x14ac:dyDescent="0.3">
      <c r="A1484" t="str">
        <f t="shared" si="23"/>
        <v>OPPO A6 PRO 256GB 5GMax Negocios + Ilimitado 95.90CONTADO</v>
      </c>
      <c r="B1484" s="19" t="str">
        <f>precio_reno_porta!A61</f>
        <v>Corriente</v>
      </c>
      <c r="C1484" s="19" t="str">
        <f>precio_reno_porta!B61</f>
        <v>5G</v>
      </c>
      <c r="D1484" s="19" t="str">
        <f>precio_reno_porta!C61</f>
        <v>OPPO</v>
      </c>
      <c r="E1484" s="19" t="str">
        <f>precio_reno_porta!D61</f>
        <v>OPPO A6 PRO 256GB 5G</v>
      </c>
      <c r="F1484" s="75">
        <f>precio_reno_porta!E61</f>
        <v>1779</v>
      </c>
      <c r="G1484" s="19" t="str">
        <f>precio_reno_porta!F61</f>
        <v>Android</v>
      </c>
      <c r="H1484" t="s">
        <v>187</v>
      </c>
      <c r="I1484" t="s">
        <v>8</v>
      </c>
      <c r="J1484" s="68">
        <f>precio_reno_porta!L61</f>
        <v>1549</v>
      </c>
    </row>
    <row r="1485" spans="1:10" x14ac:dyDescent="0.3">
      <c r="A1485" t="str">
        <f t="shared" si="23"/>
        <v>OPPO A6T 128GBMax Negocios + Ilimitado 95.90CONTADO</v>
      </c>
      <c r="B1485" s="19" t="str">
        <f>precio_reno_porta!A62</f>
        <v>Corriente</v>
      </c>
      <c r="C1485" s="19" t="str">
        <f>precio_reno_porta!B62</f>
        <v>4G</v>
      </c>
      <c r="D1485" s="19" t="str">
        <f>precio_reno_porta!C62</f>
        <v>OPPO</v>
      </c>
      <c r="E1485" s="19" t="str">
        <f>precio_reno_porta!D62</f>
        <v>OPPO A6T 128GB</v>
      </c>
      <c r="F1485" s="75">
        <f>precio_reno_porta!E62</f>
        <v>789</v>
      </c>
      <c r="G1485" s="19" t="str">
        <f>precio_reno_porta!F62</f>
        <v>Android</v>
      </c>
      <c r="H1485" t="s">
        <v>187</v>
      </c>
      <c r="I1485" t="s">
        <v>8</v>
      </c>
      <c r="J1485" s="68">
        <f>precio_reno_porta!L62</f>
        <v>679</v>
      </c>
    </row>
    <row r="1486" spans="1:10" x14ac:dyDescent="0.3">
      <c r="A1486" t="str">
        <f t="shared" si="23"/>
        <v>OPPO A6X 256GB 5GMax Negocios + Ilimitado 95.90CONTADO</v>
      </c>
      <c r="B1486" s="19" t="str">
        <f>precio_reno_porta!A63</f>
        <v>Corriente</v>
      </c>
      <c r="C1486" s="19" t="str">
        <f>precio_reno_porta!B63</f>
        <v>5G</v>
      </c>
      <c r="D1486" s="19" t="str">
        <f>precio_reno_porta!C63</f>
        <v>OPPO</v>
      </c>
      <c r="E1486" s="19" t="str">
        <f>precio_reno_porta!D63</f>
        <v>OPPO A6X 256GB 5G</v>
      </c>
      <c r="F1486" s="75">
        <f>precio_reno_porta!E63</f>
        <v>1159</v>
      </c>
      <c r="G1486" s="19" t="str">
        <f>precio_reno_porta!F63</f>
        <v>Android</v>
      </c>
      <c r="H1486" t="s">
        <v>187</v>
      </c>
      <c r="I1486" t="s">
        <v>8</v>
      </c>
      <c r="J1486" s="68">
        <f>precio_reno_porta!L63</f>
        <v>1009</v>
      </c>
    </row>
    <row r="1487" spans="1:10" x14ac:dyDescent="0.3">
      <c r="A1487" t="str">
        <f t="shared" si="23"/>
        <v>OPPO RENO 14F 256GB 5GMax Negocios + Ilimitado 95.90CONTADO</v>
      </c>
      <c r="B1487" s="19" t="str">
        <f>precio_reno_porta!A64</f>
        <v>Corriente</v>
      </c>
      <c r="C1487" s="19" t="str">
        <f>precio_reno_porta!B64</f>
        <v>4G</v>
      </c>
      <c r="D1487" s="19" t="str">
        <f>precio_reno_porta!C64</f>
        <v>OPPO</v>
      </c>
      <c r="E1487" s="19" t="str">
        <f>precio_reno_porta!D64</f>
        <v>OPPO RENO 14F 256GB 5G</v>
      </c>
      <c r="F1487" s="75">
        <f>precio_reno_porta!E64</f>
        <v>2229</v>
      </c>
      <c r="G1487" s="19" t="str">
        <f>precio_reno_porta!F64</f>
        <v>Android</v>
      </c>
      <c r="H1487" t="s">
        <v>187</v>
      </c>
      <c r="I1487" t="s">
        <v>8</v>
      </c>
      <c r="J1487" s="68">
        <f>precio_reno_porta!L64</f>
        <v>1939</v>
      </c>
    </row>
    <row r="1488" spans="1:10" x14ac:dyDescent="0.3">
      <c r="A1488" t="str">
        <f t="shared" si="23"/>
        <v>OPPO RENO 14F 512GB 5GMax Negocios + Ilimitado 95.90CONTADO</v>
      </c>
      <c r="B1488" s="19" t="str">
        <f>precio_reno_porta!A65</f>
        <v>Corriente</v>
      </c>
      <c r="C1488" s="19" t="str">
        <f>precio_reno_porta!B65</f>
        <v>5G</v>
      </c>
      <c r="D1488" s="19" t="str">
        <f>precio_reno_porta!C65</f>
        <v>OPPO</v>
      </c>
      <c r="E1488" s="19" t="str">
        <f>precio_reno_porta!D65</f>
        <v>OPPO RENO 14F 512GB 5G</v>
      </c>
      <c r="F1488" s="75">
        <f>precio_reno_porta!E65</f>
        <v>2439</v>
      </c>
      <c r="G1488" s="19" t="str">
        <f>precio_reno_porta!F65</f>
        <v>Android</v>
      </c>
      <c r="H1488" t="s">
        <v>187</v>
      </c>
      <c r="I1488" t="s">
        <v>8</v>
      </c>
      <c r="J1488" s="68">
        <f>precio_reno_porta!L65</f>
        <v>2119</v>
      </c>
    </row>
    <row r="1489" spans="1:10" x14ac:dyDescent="0.3">
      <c r="A1489" t="str">
        <f t="shared" si="23"/>
        <v>OPPO RENO 16 256GB 5GMax Negocios + Ilimitado 95.90CONTADO</v>
      </c>
      <c r="B1489" s="19" t="str">
        <f>precio_reno_porta!A66</f>
        <v>Corriente</v>
      </c>
      <c r="C1489" s="19" t="str">
        <f>precio_reno_porta!B66</f>
        <v>5G</v>
      </c>
      <c r="D1489" s="19" t="str">
        <f>precio_reno_porta!C66</f>
        <v>OPPO</v>
      </c>
      <c r="E1489" s="19" t="str">
        <f>precio_reno_porta!D66</f>
        <v>OPPO RENO 16 256GB 5G</v>
      </c>
      <c r="F1489" s="75">
        <f>precio_reno_porta!E66</f>
        <v>3839</v>
      </c>
      <c r="G1489" s="19" t="str">
        <f>precio_reno_porta!F66</f>
        <v>Android</v>
      </c>
      <c r="H1489" t="s">
        <v>187</v>
      </c>
      <c r="I1489" t="s">
        <v>8</v>
      </c>
      <c r="J1489" s="68">
        <f>precio_reno_porta!L66</f>
        <v>3349</v>
      </c>
    </row>
    <row r="1490" spans="1:10" x14ac:dyDescent="0.3">
      <c r="A1490" t="str">
        <f t="shared" si="23"/>
        <v>OPPO RENO 16F 256GB 5GMax Negocios + Ilimitado 95.90CONTADO</v>
      </c>
      <c r="B1490" s="19" t="str">
        <f>precio_reno_porta!A67</f>
        <v>Corriente</v>
      </c>
      <c r="C1490" s="19" t="str">
        <f>precio_reno_porta!B67</f>
        <v>5G</v>
      </c>
      <c r="D1490" s="19" t="str">
        <f>precio_reno_porta!C67</f>
        <v>OPPO</v>
      </c>
      <c r="E1490" s="19" t="str">
        <f>precio_reno_porta!D67</f>
        <v>OPPO RENO 16F 256GB 5G</v>
      </c>
      <c r="F1490" s="75">
        <f>precio_reno_porta!E67</f>
        <v>3129</v>
      </c>
      <c r="G1490" s="19" t="str">
        <f>precio_reno_porta!F67</f>
        <v>Android</v>
      </c>
      <c r="H1490" t="s">
        <v>187</v>
      </c>
      <c r="I1490" t="s">
        <v>8</v>
      </c>
      <c r="J1490" s="68">
        <f>precio_reno_porta!L67</f>
        <v>2719</v>
      </c>
    </row>
    <row r="1491" spans="1:10" x14ac:dyDescent="0.3">
      <c r="A1491" t="str">
        <f t="shared" si="23"/>
        <v>SAMSUNG GALAXY A07 128GBMax Negocios + Ilimitado 95.90CONTADO</v>
      </c>
      <c r="B1491" s="19" t="str">
        <f>precio_reno_porta!A68</f>
        <v>Corriente</v>
      </c>
      <c r="C1491" s="19" t="str">
        <f>precio_reno_porta!B68</f>
        <v>4G</v>
      </c>
      <c r="D1491" s="19" t="str">
        <f>precio_reno_porta!C68</f>
        <v>SAMSUNG</v>
      </c>
      <c r="E1491" s="19" t="str">
        <f>precio_reno_porta!D68</f>
        <v>SAMSUNG GALAXY A07 128GB</v>
      </c>
      <c r="F1491" s="75">
        <f>precio_reno_porta!E68</f>
        <v>599</v>
      </c>
      <c r="G1491" s="19" t="str">
        <f>precio_reno_porta!F68</f>
        <v>Android</v>
      </c>
      <c r="H1491" t="s">
        <v>187</v>
      </c>
      <c r="I1491" t="s">
        <v>8</v>
      </c>
      <c r="J1491" s="68">
        <f>precio_reno_porta!L68</f>
        <v>519</v>
      </c>
    </row>
    <row r="1492" spans="1:10" x14ac:dyDescent="0.3">
      <c r="A1492" t="str">
        <f t="shared" si="23"/>
        <v>SAMSUNG GALAXY A16 128GBMax Negocios + Ilimitado 95.90CONTADO</v>
      </c>
      <c r="B1492" s="19" t="str">
        <f>precio_reno_porta!A69</f>
        <v>Corriente</v>
      </c>
      <c r="C1492" s="19" t="str">
        <f>precio_reno_porta!B69</f>
        <v>4G</v>
      </c>
      <c r="D1492" s="19" t="str">
        <f>precio_reno_porta!C69</f>
        <v>SAMSUNG</v>
      </c>
      <c r="E1492" s="19" t="str">
        <f>precio_reno_porta!D69</f>
        <v>SAMSUNG GALAXY A16 128GB</v>
      </c>
      <c r="F1492" s="75">
        <f>precio_reno_porta!E69</f>
        <v>659</v>
      </c>
      <c r="G1492" s="19" t="str">
        <f>precio_reno_porta!F69</f>
        <v>Android</v>
      </c>
      <c r="H1492" t="s">
        <v>187</v>
      </c>
      <c r="I1492" t="s">
        <v>8</v>
      </c>
      <c r="J1492" s="68">
        <f>precio_reno_porta!L69</f>
        <v>579</v>
      </c>
    </row>
    <row r="1493" spans="1:10" x14ac:dyDescent="0.3">
      <c r="A1493" t="str">
        <f t="shared" si="23"/>
        <v>SAMSUNG GALAXY A17 128GB 5GMax Negocios + Ilimitado 95.90CONTADO</v>
      </c>
      <c r="B1493" s="19" t="str">
        <f>precio_reno_porta!A70</f>
        <v>Corriente</v>
      </c>
      <c r="C1493" s="19" t="str">
        <f>precio_reno_porta!B70</f>
        <v>5G</v>
      </c>
      <c r="D1493" s="19" t="str">
        <f>precio_reno_porta!C70</f>
        <v>SAMSUNG</v>
      </c>
      <c r="E1493" s="19" t="str">
        <f>precio_reno_porta!D70</f>
        <v>SAMSUNG GALAXY A17 128GB 5G</v>
      </c>
      <c r="F1493" s="75">
        <f>precio_reno_porta!E70</f>
        <v>1179</v>
      </c>
      <c r="G1493" s="19" t="str">
        <f>precio_reno_porta!F70</f>
        <v>Android</v>
      </c>
      <c r="H1493" t="s">
        <v>187</v>
      </c>
      <c r="I1493" t="s">
        <v>8</v>
      </c>
      <c r="J1493" s="68">
        <f>precio_reno_porta!L70</f>
        <v>1029</v>
      </c>
    </row>
    <row r="1494" spans="1:10" x14ac:dyDescent="0.3">
      <c r="A1494" t="str">
        <f t="shared" si="23"/>
        <v>SAMSUNG GALAXY A17 256GB 5GMax Negocios + Ilimitado 95.90CONTADO</v>
      </c>
      <c r="B1494" s="19" t="str">
        <f>precio_reno_porta!A71</f>
        <v>Corriente</v>
      </c>
      <c r="C1494" s="19" t="str">
        <f>precio_reno_porta!B71</f>
        <v>5G</v>
      </c>
      <c r="D1494" s="19" t="str">
        <f>precio_reno_porta!C71</f>
        <v>SAMSUNG</v>
      </c>
      <c r="E1494" s="19" t="str">
        <f>precio_reno_porta!D71</f>
        <v>SAMSUNG GALAXY A17 256GB 5G</v>
      </c>
      <c r="F1494" s="75">
        <f>precio_reno_porta!E71</f>
        <v>1309</v>
      </c>
      <c r="G1494" s="19" t="str">
        <f>precio_reno_porta!F71</f>
        <v>Android</v>
      </c>
      <c r="H1494" t="s">
        <v>187</v>
      </c>
      <c r="I1494" t="s">
        <v>8</v>
      </c>
      <c r="J1494" s="68">
        <f>precio_reno_porta!L71</f>
        <v>1159</v>
      </c>
    </row>
    <row r="1495" spans="1:10" x14ac:dyDescent="0.3">
      <c r="A1495" t="str">
        <f t="shared" si="23"/>
        <v>SAMSUNG GALAXY A26 128GB 5GMax Negocios + Ilimitado 95.90CONTADO</v>
      </c>
      <c r="B1495" s="19" t="str">
        <f>precio_reno_porta!A72</f>
        <v>Corriente</v>
      </c>
      <c r="C1495" s="19" t="str">
        <f>precio_reno_porta!B72</f>
        <v>5G</v>
      </c>
      <c r="D1495" s="19" t="str">
        <f>precio_reno_porta!C72</f>
        <v>SAMSUNG</v>
      </c>
      <c r="E1495" s="19" t="str">
        <f>precio_reno_porta!D72</f>
        <v>SAMSUNG GALAXY A26 128GB 5G</v>
      </c>
      <c r="F1495" s="75">
        <f>precio_reno_porta!E72</f>
        <v>1169</v>
      </c>
      <c r="G1495" s="19" t="str">
        <f>precio_reno_porta!F72</f>
        <v>Android</v>
      </c>
      <c r="H1495" t="s">
        <v>187</v>
      </c>
      <c r="I1495" t="s">
        <v>8</v>
      </c>
      <c r="J1495" s="68">
        <f>precio_reno_porta!L72</f>
        <v>1019</v>
      </c>
    </row>
    <row r="1496" spans="1:10" x14ac:dyDescent="0.3">
      <c r="A1496" t="str">
        <f t="shared" si="23"/>
        <v>SAMSUNG GALAXY A27 256GB 5GMax Negocios + Ilimitado 95.90CONTADO</v>
      </c>
      <c r="B1496" s="19" t="str">
        <f>precio_reno_porta!A73</f>
        <v>Corriente</v>
      </c>
      <c r="C1496" s="19" t="str">
        <f>precio_reno_porta!B73</f>
        <v>5G</v>
      </c>
      <c r="D1496" s="19" t="str">
        <f>precio_reno_porta!C73</f>
        <v>SAMSUNG</v>
      </c>
      <c r="E1496" s="19" t="str">
        <f>precio_reno_porta!D73</f>
        <v>SAMSUNG GALAXY A27 256GB 5G</v>
      </c>
      <c r="F1496" s="75">
        <f>precio_reno_porta!E73</f>
        <v>2009</v>
      </c>
      <c r="G1496" s="19" t="str">
        <f>precio_reno_porta!F73</f>
        <v>Android</v>
      </c>
      <c r="H1496" t="s">
        <v>187</v>
      </c>
      <c r="I1496" t="s">
        <v>8</v>
      </c>
      <c r="J1496" s="68">
        <f>precio_reno_porta!L73</f>
        <v>1749</v>
      </c>
    </row>
    <row r="1497" spans="1:10" x14ac:dyDescent="0.3">
      <c r="A1497" t="str">
        <f t="shared" si="23"/>
        <v>SAMSUNG GALAXY A36 128GB 5GMax Negocios + Ilimitado 95.90CONTADO</v>
      </c>
      <c r="B1497" s="19" t="str">
        <f>precio_reno_porta!A74</f>
        <v>Corriente</v>
      </c>
      <c r="C1497" s="19" t="str">
        <f>precio_reno_porta!B74</f>
        <v>5G</v>
      </c>
      <c r="D1497" s="19" t="str">
        <f>precio_reno_porta!C74</f>
        <v>SAMSUNG</v>
      </c>
      <c r="E1497" s="19" t="str">
        <f>precio_reno_porta!D74</f>
        <v>SAMSUNG GALAXY A36 128GB 5G</v>
      </c>
      <c r="F1497" s="75">
        <f>precio_reno_porta!E74</f>
        <v>1519</v>
      </c>
      <c r="G1497" s="19" t="str">
        <f>precio_reno_porta!F74</f>
        <v>Android</v>
      </c>
      <c r="H1497" t="s">
        <v>187</v>
      </c>
      <c r="I1497" t="s">
        <v>8</v>
      </c>
      <c r="J1497" s="68">
        <f>precio_reno_porta!L74</f>
        <v>1329</v>
      </c>
    </row>
    <row r="1498" spans="1:10" x14ac:dyDescent="0.3">
      <c r="A1498" t="str">
        <f t="shared" si="23"/>
        <v>SAMSUNG GALAXY A37 256GB 5GMax Negocios + Ilimitado 95.90CONTADO</v>
      </c>
      <c r="B1498" s="19" t="str">
        <f>precio_reno_porta!A75</f>
        <v>Corriente</v>
      </c>
      <c r="C1498" s="19" t="str">
        <f>precio_reno_porta!B75</f>
        <v>5G</v>
      </c>
      <c r="D1498" s="19" t="str">
        <f>precio_reno_porta!C75</f>
        <v>SAMSUNG</v>
      </c>
      <c r="E1498" s="19" t="str">
        <f>precio_reno_porta!D75</f>
        <v>SAMSUNG GALAXY A37 256GB 5G</v>
      </c>
      <c r="F1498" s="75">
        <f>precio_reno_porta!E75</f>
        <v>2249</v>
      </c>
      <c r="G1498" s="19" t="str">
        <f>precio_reno_porta!F75</f>
        <v>Android</v>
      </c>
      <c r="H1498" t="s">
        <v>187</v>
      </c>
      <c r="I1498" t="s">
        <v>8</v>
      </c>
      <c r="J1498" s="68">
        <f>precio_reno_porta!L75</f>
        <v>1959</v>
      </c>
    </row>
    <row r="1499" spans="1:10" x14ac:dyDescent="0.3">
      <c r="A1499" t="str">
        <f t="shared" si="23"/>
        <v>SAMSUNG GALAXY A56 256GB 5GMax Negocios + Ilimitado 95.90CONTADO</v>
      </c>
      <c r="B1499" s="19" t="str">
        <f>precio_reno_porta!A76</f>
        <v>Corriente</v>
      </c>
      <c r="C1499" s="19" t="str">
        <f>precio_reno_porta!B76</f>
        <v>5G</v>
      </c>
      <c r="D1499" s="19" t="str">
        <f>precio_reno_porta!C76</f>
        <v>SAMSUNG</v>
      </c>
      <c r="E1499" s="19" t="str">
        <f>precio_reno_porta!D76</f>
        <v>SAMSUNG GALAXY A56 256GB 5G</v>
      </c>
      <c r="F1499" s="75">
        <f>precio_reno_porta!E76</f>
        <v>2109</v>
      </c>
      <c r="G1499" s="19" t="str">
        <f>precio_reno_porta!F76</f>
        <v>Android</v>
      </c>
      <c r="H1499" t="s">
        <v>187</v>
      </c>
      <c r="I1499" t="s">
        <v>8</v>
      </c>
      <c r="J1499" s="68">
        <f>precio_reno_porta!L76</f>
        <v>1839</v>
      </c>
    </row>
    <row r="1500" spans="1:10" x14ac:dyDescent="0.3">
      <c r="A1500" t="str">
        <f t="shared" si="23"/>
        <v>SAMSUNG GALAXY A57 256GB 5GMax Negocios + Ilimitado 95.90CONTADO</v>
      </c>
      <c r="B1500" s="19" t="str">
        <f>precio_reno_porta!A77</f>
        <v>Corriente</v>
      </c>
      <c r="C1500" s="19" t="str">
        <f>precio_reno_porta!B77</f>
        <v>5G</v>
      </c>
      <c r="D1500" s="19" t="str">
        <f>precio_reno_porta!C77</f>
        <v>SAMSUNG</v>
      </c>
      <c r="E1500" s="19" t="str">
        <f>precio_reno_porta!D77</f>
        <v>SAMSUNG GALAXY A57 256GB 5G</v>
      </c>
      <c r="F1500" s="75">
        <f>precio_reno_porta!E77</f>
        <v>2509</v>
      </c>
      <c r="G1500" s="19" t="str">
        <f>precio_reno_porta!F77</f>
        <v>Android</v>
      </c>
      <c r="H1500" t="s">
        <v>187</v>
      </c>
      <c r="I1500" t="s">
        <v>8</v>
      </c>
      <c r="J1500" s="68">
        <f>precio_reno_porta!L77</f>
        <v>2179</v>
      </c>
    </row>
    <row r="1501" spans="1:10" x14ac:dyDescent="0.3">
      <c r="A1501" t="str">
        <f t="shared" si="23"/>
        <v>SAMSUNG GALAXY A57 512GB 5GMax Negocios + Ilimitado 95.90CONTADO</v>
      </c>
      <c r="B1501" s="19" t="str">
        <f>precio_reno_porta!A78</f>
        <v>Corriente</v>
      </c>
      <c r="C1501" s="19" t="str">
        <f>precio_reno_porta!B78</f>
        <v>5G</v>
      </c>
      <c r="D1501" s="19" t="str">
        <f>precio_reno_porta!C78</f>
        <v>SAMSUNG</v>
      </c>
      <c r="E1501" s="19" t="str">
        <f>precio_reno_porta!D78</f>
        <v>SAMSUNG GALAXY A57 512GB 5G</v>
      </c>
      <c r="F1501" s="75">
        <f>precio_reno_porta!E78</f>
        <v>3449</v>
      </c>
      <c r="G1501" s="19" t="str">
        <f>precio_reno_porta!F78</f>
        <v>Android</v>
      </c>
      <c r="H1501" t="s">
        <v>187</v>
      </c>
      <c r="I1501" t="s">
        <v>8</v>
      </c>
      <c r="J1501" s="68">
        <f>precio_reno_porta!L78</f>
        <v>2999</v>
      </c>
    </row>
    <row r="1502" spans="1:10" x14ac:dyDescent="0.3">
      <c r="A1502" t="str">
        <f t="shared" si="23"/>
        <v>SAMSUNG GALAXY S25 128GBMax Negocios + Ilimitado 95.90CONTADO</v>
      </c>
      <c r="B1502" s="19" t="str">
        <f>precio_reno_porta!A79</f>
        <v>Corriente</v>
      </c>
      <c r="C1502" s="19" t="str">
        <f>precio_reno_porta!B79</f>
        <v>5G</v>
      </c>
      <c r="D1502" s="19" t="str">
        <f>precio_reno_porta!C79</f>
        <v>SAMSUNG</v>
      </c>
      <c r="E1502" s="19" t="str">
        <f>precio_reno_porta!D79</f>
        <v>SAMSUNG GALAXY S25 128GB</v>
      </c>
      <c r="F1502" s="75">
        <f>precio_reno_porta!E79</f>
        <v>4529</v>
      </c>
      <c r="G1502" s="19" t="str">
        <f>precio_reno_porta!F79</f>
        <v>Android</v>
      </c>
      <c r="H1502" t="s">
        <v>187</v>
      </c>
      <c r="I1502" t="s">
        <v>8</v>
      </c>
      <c r="J1502" s="68">
        <f>precio_reno_porta!L79</f>
        <v>3949</v>
      </c>
    </row>
    <row r="1503" spans="1:10" x14ac:dyDescent="0.3">
      <c r="A1503" t="str">
        <f t="shared" si="23"/>
        <v>SAMSUNG GALAXY S25 FE 256GB 5GMax Negocios + Ilimitado 95.90CONTADO</v>
      </c>
      <c r="B1503" s="19" t="str">
        <f>precio_reno_porta!A80</f>
        <v>Corriente</v>
      </c>
      <c r="C1503" s="19" t="str">
        <f>precio_reno_porta!B80</f>
        <v>5G</v>
      </c>
      <c r="D1503" s="19" t="str">
        <f>precio_reno_porta!C80</f>
        <v>SAMSUNG</v>
      </c>
      <c r="E1503" s="19" t="str">
        <f>precio_reno_porta!D80</f>
        <v>SAMSUNG GALAXY S25 FE 256GB 5G</v>
      </c>
      <c r="F1503" s="75">
        <f>precio_reno_porta!E80</f>
        <v>3429</v>
      </c>
      <c r="G1503" s="19" t="str">
        <f>precio_reno_porta!F80</f>
        <v>Android</v>
      </c>
      <c r="H1503" t="s">
        <v>187</v>
      </c>
      <c r="I1503" t="s">
        <v>8</v>
      </c>
      <c r="J1503" s="68">
        <f>precio_reno_porta!L80</f>
        <v>2989</v>
      </c>
    </row>
    <row r="1504" spans="1:10" x14ac:dyDescent="0.3">
      <c r="A1504" t="str">
        <f t="shared" si="23"/>
        <v>SAMSUNG GALAXY S25 ULTRA 256GBMax Negocios + Ilimitado 95.90CONTADO</v>
      </c>
      <c r="B1504" s="19" t="str">
        <f>precio_reno_porta!A81</f>
        <v>Corriente</v>
      </c>
      <c r="C1504" s="19" t="str">
        <f>precio_reno_porta!B81</f>
        <v>5G</v>
      </c>
      <c r="D1504" s="19" t="str">
        <f>precio_reno_porta!C81</f>
        <v>SAMSUNG</v>
      </c>
      <c r="E1504" s="19" t="str">
        <f>precio_reno_porta!D81</f>
        <v>SAMSUNG GALAXY S25 ULTRA 256GB</v>
      </c>
      <c r="F1504" s="75">
        <f>precio_reno_porta!E81</f>
        <v>6219</v>
      </c>
      <c r="G1504" s="19" t="str">
        <f>precio_reno_porta!F81</f>
        <v>Android</v>
      </c>
      <c r="H1504" t="s">
        <v>187</v>
      </c>
      <c r="I1504" t="s">
        <v>8</v>
      </c>
      <c r="J1504" s="68">
        <f>precio_reno_porta!L81</f>
        <v>5419</v>
      </c>
    </row>
    <row r="1505" spans="1:10" x14ac:dyDescent="0.3">
      <c r="A1505" t="str">
        <f t="shared" si="23"/>
        <v>SAMSUNG GALAXY S26 256GB 5GMax Negocios + Ilimitado 95.90CONTADO</v>
      </c>
      <c r="B1505" s="19" t="str">
        <f>precio_reno_porta!A82</f>
        <v>Corriente</v>
      </c>
      <c r="C1505" s="19" t="str">
        <f>precio_reno_porta!B82</f>
        <v>5G</v>
      </c>
      <c r="D1505" s="19" t="str">
        <f>precio_reno_porta!C82</f>
        <v>SAMSUNG</v>
      </c>
      <c r="E1505" s="19" t="str">
        <f>precio_reno_porta!D82</f>
        <v>SAMSUNG GALAXY S26 256GB 5G</v>
      </c>
      <c r="F1505" s="75">
        <f>precio_reno_porta!E82</f>
        <v>5029</v>
      </c>
      <c r="G1505" s="19" t="str">
        <f>precio_reno_porta!F82</f>
        <v>Android</v>
      </c>
      <c r="H1505" t="s">
        <v>187</v>
      </c>
      <c r="I1505" t="s">
        <v>8</v>
      </c>
      <c r="J1505" s="68">
        <f>precio_reno_porta!L82</f>
        <v>4389</v>
      </c>
    </row>
    <row r="1506" spans="1:10" x14ac:dyDescent="0.3">
      <c r="A1506" t="str">
        <f t="shared" si="23"/>
        <v>SAMSUNG GALAXY S26 PLUS 256GB 5GMax Negocios + Ilimitado 95.90CONTADO</v>
      </c>
      <c r="B1506" s="19" t="str">
        <f>precio_reno_porta!A83</f>
        <v>Corriente</v>
      </c>
      <c r="C1506" s="19" t="str">
        <f>precio_reno_porta!B83</f>
        <v>5G</v>
      </c>
      <c r="D1506" s="19" t="str">
        <f>precio_reno_porta!C83</f>
        <v>SAMSUNG</v>
      </c>
      <c r="E1506" s="19" t="str">
        <f>precio_reno_porta!D83</f>
        <v>SAMSUNG GALAXY S26 PLUS 256GB 5G</v>
      </c>
      <c r="F1506" s="75">
        <f>precio_reno_porta!E83</f>
        <v>6039</v>
      </c>
      <c r="G1506" s="19" t="str">
        <f>precio_reno_porta!F83</f>
        <v>Android</v>
      </c>
      <c r="H1506" t="s">
        <v>187</v>
      </c>
      <c r="I1506" t="s">
        <v>8</v>
      </c>
      <c r="J1506" s="68">
        <f>precio_reno_porta!L83</f>
        <v>5259</v>
      </c>
    </row>
    <row r="1507" spans="1:10" x14ac:dyDescent="0.3">
      <c r="A1507" t="str">
        <f t="shared" si="23"/>
        <v>SAMSUNG GALAXY S26 ULTRA 256GB 5GMax Negocios + Ilimitado 95.90CONTADO</v>
      </c>
      <c r="B1507" s="19" t="str">
        <f>precio_reno_porta!A84</f>
        <v>Corriente</v>
      </c>
      <c r="C1507" s="19" t="str">
        <f>precio_reno_porta!B84</f>
        <v>5G</v>
      </c>
      <c r="D1507" s="19" t="str">
        <f>precio_reno_porta!C84</f>
        <v>SAMSUNG</v>
      </c>
      <c r="E1507" s="19" t="str">
        <f>precio_reno_porta!D84</f>
        <v>SAMSUNG GALAXY S26 ULTRA 256GB 5G</v>
      </c>
      <c r="F1507" s="75">
        <f>precio_reno_porta!E84</f>
        <v>7039</v>
      </c>
      <c r="G1507" s="19" t="str">
        <f>precio_reno_porta!F84</f>
        <v>Android</v>
      </c>
      <c r="H1507" t="s">
        <v>187</v>
      </c>
      <c r="I1507" t="s">
        <v>8</v>
      </c>
      <c r="J1507" s="68">
        <f>precio_reno_porta!L84</f>
        <v>6139</v>
      </c>
    </row>
    <row r="1508" spans="1:10" x14ac:dyDescent="0.3">
      <c r="A1508" t="str">
        <f t="shared" si="23"/>
        <v>SAMSUNG GALAXY S26FE 256GB 5GMax Negocios + Ilimitado 95.90CONTADO</v>
      </c>
      <c r="B1508" s="19" t="str">
        <f>precio_reno_porta!A85</f>
        <v>Corriente</v>
      </c>
      <c r="C1508" s="19" t="str">
        <f>precio_reno_porta!B85</f>
        <v>5G</v>
      </c>
      <c r="D1508" s="19" t="str">
        <f>precio_reno_porta!C85</f>
        <v>SAMSUNG</v>
      </c>
      <c r="E1508" s="19" t="str">
        <f>precio_reno_porta!D85</f>
        <v>SAMSUNG GALAXY S26FE 256GB 5G</v>
      </c>
      <c r="F1508" s="75">
        <f>precio_reno_porta!E85</f>
        <v>3999</v>
      </c>
      <c r="G1508" s="19" t="str">
        <f>precio_reno_porta!F85</f>
        <v>Android</v>
      </c>
      <c r="H1508" t="s">
        <v>187</v>
      </c>
      <c r="I1508" t="s">
        <v>8</v>
      </c>
      <c r="J1508" s="68">
        <f>precio_reno_porta!L85</f>
        <v>3189</v>
      </c>
    </row>
    <row r="1509" spans="1:10" x14ac:dyDescent="0.3">
      <c r="A1509" t="str">
        <f t="shared" si="23"/>
        <v>SAMSUNG GALAXY Z FLIP 7 256GB 5GMax Negocios + Ilimitado 95.90CONTADO</v>
      </c>
      <c r="B1509" s="19" t="str">
        <f>precio_reno_porta!A86</f>
        <v>Corriente</v>
      </c>
      <c r="C1509" s="19" t="str">
        <f>precio_reno_porta!B86</f>
        <v>5G</v>
      </c>
      <c r="D1509" s="19" t="str">
        <f>precio_reno_porta!C86</f>
        <v>SAMSUNG</v>
      </c>
      <c r="E1509" s="19" t="str">
        <f>precio_reno_porta!D86</f>
        <v>SAMSUNG GALAXY Z FLIP 7 256GB 5G</v>
      </c>
      <c r="F1509" s="75">
        <f>precio_reno_porta!E86</f>
        <v>5279</v>
      </c>
      <c r="G1509" s="19" t="str">
        <f>precio_reno_porta!F86</f>
        <v>Android</v>
      </c>
      <c r="H1509" t="s">
        <v>187</v>
      </c>
      <c r="I1509" t="s">
        <v>8</v>
      </c>
      <c r="J1509" s="68">
        <f>precio_reno_porta!L86</f>
        <v>4609</v>
      </c>
    </row>
    <row r="1510" spans="1:10" x14ac:dyDescent="0.3">
      <c r="A1510" t="str">
        <f t="shared" si="23"/>
        <v>SAMSUNG GALAXY Z FLIP 7 FE 128GB 5GMax Negocios + Ilimitado 95.90CONTADO</v>
      </c>
      <c r="B1510" s="19" t="str">
        <f>precio_reno_porta!A87</f>
        <v>Corriente</v>
      </c>
      <c r="C1510" s="19" t="str">
        <f>precio_reno_porta!B87</f>
        <v>5G</v>
      </c>
      <c r="D1510" s="19" t="str">
        <f>precio_reno_porta!C87</f>
        <v>SAMSUNG</v>
      </c>
      <c r="E1510" s="19" t="str">
        <f>precio_reno_porta!D87</f>
        <v>SAMSUNG GALAXY Z FLIP 7 FE 128GB 5G</v>
      </c>
      <c r="F1510" s="75">
        <f>precio_reno_porta!E87</f>
        <v>3929</v>
      </c>
      <c r="G1510" s="19" t="str">
        <f>precio_reno_porta!F87</f>
        <v>Android</v>
      </c>
      <c r="H1510" t="s">
        <v>187</v>
      </c>
      <c r="I1510" t="s">
        <v>8</v>
      </c>
      <c r="J1510" s="68">
        <f>precio_reno_porta!L87</f>
        <v>3429</v>
      </c>
    </row>
    <row r="1511" spans="1:10" x14ac:dyDescent="0.3">
      <c r="A1511" t="str">
        <f t="shared" si="23"/>
        <v>SAMSUNG GALAXY Z FOLD 5 256GBMax Negocios + Ilimitado 95.90CONTADO</v>
      </c>
      <c r="B1511" s="19" t="str">
        <f>precio_reno_porta!A88</f>
        <v>Corriente</v>
      </c>
      <c r="C1511" s="19" t="str">
        <f>precio_reno_porta!B88</f>
        <v>5G</v>
      </c>
      <c r="D1511" s="19" t="str">
        <f>precio_reno_porta!C88</f>
        <v>SAMSUNG</v>
      </c>
      <c r="E1511" s="19" t="str">
        <f>precio_reno_porta!D88</f>
        <v>SAMSUNG GALAXY Z FOLD 5 256GB</v>
      </c>
      <c r="F1511" s="75">
        <f>precio_reno_porta!E88</f>
        <v>9299</v>
      </c>
      <c r="G1511" s="19" t="str">
        <f>precio_reno_porta!F88</f>
        <v>Android</v>
      </c>
      <c r="H1511" t="s">
        <v>187</v>
      </c>
      <c r="I1511" t="s">
        <v>8</v>
      </c>
      <c r="J1511" s="68">
        <f>precio_reno_porta!L88</f>
        <v>8109</v>
      </c>
    </row>
    <row r="1512" spans="1:10" x14ac:dyDescent="0.3">
      <c r="A1512" t="str">
        <f t="shared" si="23"/>
        <v>SAMSUNG GALAXY Z FOLD 7 512GB 5GMax Negocios + Ilimitado 95.90CONTADO</v>
      </c>
      <c r="B1512" s="19" t="str">
        <f>precio_reno_porta!A89</f>
        <v>Corriente</v>
      </c>
      <c r="C1512" s="19" t="str">
        <f>precio_reno_porta!B89</f>
        <v>5G</v>
      </c>
      <c r="D1512" s="19" t="str">
        <f>precio_reno_porta!C89</f>
        <v>SAMSUNG</v>
      </c>
      <c r="E1512" s="19" t="str">
        <f>precio_reno_porta!D89</f>
        <v>SAMSUNG GALAXY Z FOLD 7 512GB 5G</v>
      </c>
      <c r="F1512" s="75">
        <f>precio_reno_porta!E89</f>
        <v>9739</v>
      </c>
      <c r="G1512" s="19" t="str">
        <f>precio_reno_porta!F89</f>
        <v>Android</v>
      </c>
      <c r="H1512" t="s">
        <v>187</v>
      </c>
      <c r="I1512" t="s">
        <v>8</v>
      </c>
      <c r="J1512" s="68">
        <f>precio_reno_porta!L89</f>
        <v>8489</v>
      </c>
    </row>
    <row r="1513" spans="1:10" x14ac:dyDescent="0.3">
      <c r="A1513" t="str">
        <f t="shared" si="23"/>
        <v>VIVO V60 LITE 256GB 5GMax Negocios + Ilimitado 95.90CONTADO</v>
      </c>
      <c r="B1513" s="19" t="str">
        <f>precio_reno_porta!A90</f>
        <v>Corriente</v>
      </c>
      <c r="C1513" s="19" t="str">
        <f>precio_reno_porta!B90</f>
        <v>5G</v>
      </c>
      <c r="D1513" s="19" t="str">
        <f>precio_reno_porta!C90</f>
        <v>VIVO</v>
      </c>
      <c r="E1513" s="19" t="str">
        <f>precio_reno_porta!D90</f>
        <v>VIVO V60 LITE 256GB 5G</v>
      </c>
      <c r="F1513" s="75">
        <f>precio_reno_porta!E90</f>
        <v>1729</v>
      </c>
      <c r="G1513" s="19" t="str">
        <f>precio_reno_porta!F90</f>
        <v>Android</v>
      </c>
      <c r="H1513" t="s">
        <v>187</v>
      </c>
      <c r="I1513" t="s">
        <v>8</v>
      </c>
      <c r="J1513" s="68">
        <f>precio_reno_porta!L90</f>
        <v>1499</v>
      </c>
    </row>
    <row r="1514" spans="1:10" x14ac:dyDescent="0.3">
      <c r="A1514" t="str">
        <f t="shared" si="23"/>
        <v>VIVO V70 512GB 5GMax Negocios + Ilimitado 95.90CONTADO</v>
      </c>
      <c r="B1514" s="19" t="str">
        <f>precio_reno_porta!A91</f>
        <v>Corriente</v>
      </c>
      <c r="C1514" s="19" t="str">
        <f>precio_reno_porta!B91</f>
        <v>5G</v>
      </c>
      <c r="D1514" s="19" t="str">
        <f>precio_reno_porta!C91</f>
        <v>VIVO</v>
      </c>
      <c r="E1514" s="19" t="str">
        <f>precio_reno_porta!D91</f>
        <v>VIVO V70 512GB 5G</v>
      </c>
      <c r="F1514" s="75">
        <f>precio_reno_porta!E91</f>
        <v>3069</v>
      </c>
      <c r="G1514" s="19" t="str">
        <f>precio_reno_porta!F91</f>
        <v>Android</v>
      </c>
      <c r="H1514" t="s">
        <v>187</v>
      </c>
      <c r="I1514" t="s">
        <v>8</v>
      </c>
      <c r="J1514" s="68">
        <f>precio_reno_porta!L91</f>
        <v>2669</v>
      </c>
    </row>
    <row r="1515" spans="1:10" x14ac:dyDescent="0.3">
      <c r="A1515" t="str">
        <f t="shared" si="23"/>
        <v>VIVO V70FE 256GB 5GMax Negocios + Ilimitado 95.90CONTADO</v>
      </c>
      <c r="B1515" s="19" t="str">
        <f>precio_reno_porta!A92</f>
        <v>Corriente</v>
      </c>
      <c r="C1515" s="19" t="str">
        <f>precio_reno_porta!B92</f>
        <v>5G</v>
      </c>
      <c r="D1515" s="19" t="str">
        <f>precio_reno_porta!C92</f>
        <v>VIVO</v>
      </c>
      <c r="E1515" s="19" t="str">
        <f>precio_reno_porta!D92</f>
        <v>VIVO V70FE 256GB 5G</v>
      </c>
      <c r="F1515" s="75">
        <f>precio_reno_porta!E92</f>
        <v>2609</v>
      </c>
      <c r="G1515" s="19" t="str">
        <f>precio_reno_porta!F92</f>
        <v>Android</v>
      </c>
      <c r="H1515" t="s">
        <v>187</v>
      </c>
      <c r="I1515" t="s">
        <v>8</v>
      </c>
      <c r="J1515" s="68">
        <f>precio_reno_porta!L92</f>
        <v>2269</v>
      </c>
    </row>
    <row r="1516" spans="1:10" x14ac:dyDescent="0.3">
      <c r="A1516" t="str">
        <f t="shared" si="23"/>
        <v>VIVO X300 PRO 512GB 5GMax Negocios + Ilimitado 95.90CONTADO</v>
      </c>
      <c r="B1516" s="19" t="str">
        <f>precio_reno_porta!A93</f>
        <v>Corriente</v>
      </c>
      <c r="C1516" s="19" t="str">
        <f>precio_reno_porta!B93</f>
        <v>5G</v>
      </c>
      <c r="D1516" s="19" t="str">
        <f>precio_reno_porta!C93</f>
        <v>VIVO</v>
      </c>
      <c r="E1516" s="19" t="str">
        <f>precio_reno_porta!D93</f>
        <v>VIVO X300 PRO 512GB 5G</v>
      </c>
      <c r="F1516" s="75">
        <f>precio_reno_porta!E93</f>
        <v>6219</v>
      </c>
      <c r="G1516" s="19" t="str">
        <f>precio_reno_porta!F93</f>
        <v>Android</v>
      </c>
      <c r="H1516" t="s">
        <v>187</v>
      </c>
      <c r="I1516" t="s">
        <v>8</v>
      </c>
      <c r="J1516" s="68">
        <f>precio_reno_porta!L93</f>
        <v>5419</v>
      </c>
    </row>
    <row r="1517" spans="1:10" x14ac:dyDescent="0.3">
      <c r="A1517" t="str">
        <f t="shared" si="23"/>
        <v>VIVO Y04 128GBMax Negocios + Ilimitado 95.90CONTADO</v>
      </c>
      <c r="B1517" s="19" t="str">
        <f>precio_reno_porta!A94</f>
        <v>Corriente</v>
      </c>
      <c r="C1517" s="19" t="str">
        <f>precio_reno_porta!B94</f>
        <v>4G</v>
      </c>
      <c r="D1517" s="19" t="str">
        <f>precio_reno_porta!C94</f>
        <v>VIVO</v>
      </c>
      <c r="E1517" s="19" t="str">
        <f>precio_reno_porta!D94</f>
        <v>VIVO Y04 128GB</v>
      </c>
      <c r="F1517" s="75">
        <f>precio_reno_porta!E94</f>
        <v>489</v>
      </c>
      <c r="G1517" s="19" t="str">
        <f>precio_reno_porta!F94</f>
        <v>Android</v>
      </c>
      <c r="H1517" t="s">
        <v>187</v>
      </c>
      <c r="I1517" t="s">
        <v>8</v>
      </c>
      <c r="J1517" s="68">
        <f>precio_reno_porta!L94</f>
        <v>419</v>
      </c>
    </row>
    <row r="1518" spans="1:10" x14ac:dyDescent="0.3">
      <c r="A1518" t="str">
        <f t="shared" si="23"/>
        <v>VIVO Y11 128GB 5GMax Negocios + Ilimitado 95.90CONTADO</v>
      </c>
      <c r="B1518" s="19" t="str">
        <f>precio_reno_porta!A95</f>
        <v>Corriente</v>
      </c>
      <c r="C1518" s="19" t="str">
        <f>precio_reno_porta!B95</f>
        <v>5G</v>
      </c>
      <c r="D1518" s="19" t="str">
        <f>precio_reno_porta!C95</f>
        <v>VIVO</v>
      </c>
      <c r="E1518" s="19" t="str">
        <f>precio_reno_porta!D95</f>
        <v>VIVO Y11 128GB 5G</v>
      </c>
      <c r="F1518" s="75">
        <f>precio_reno_porta!E95</f>
        <v>819</v>
      </c>
      <c r="G1518" s="19" t="str">
        <f>precio_reno_porta!F95</f>
        <v>Android</v>
      </c>
      <c r="H1518" t="s">
        <v>187</v>
      </c>
      <c r="I1518" t="s">
        <v>8</v>
      </c>
      <c r="J1518" s="68">
        <f>precio_reno_porta!L95</f>
        <v>719</v>
      </c>
    </row>
    <row r="1519" spans="1:10" x14ac:dyDescent="0.3">
      <c r="A1519" t="str">
        <f t="shared" si="23"/>
        <v>VIVO Y21 256GB 5GMax Negocios + Ilimitado 95.90CONTADO</v>
      </c>
      <c r="B1519" s="19" t="str">
        <f>precio_reno_porta!A96</f>
        <v>Corriente</v>
      </c>
      <c r="C1519" s="19" t="str">
        <f>precio_reno_porta!B96</f>
        <v>5G</v>
      </c>
      <c r="D1519" s="19" t="str">
        <f>precio_reno_porta!C96</f>
        <v>VIVO</v>
      </c>
      <c r="E1519" s="19" t="str">
        <f>precio_reno_porta!D96</f>
        <v>VIVO Y21 256GB 5G</v>
      </c>
      <c r="F1519" s="75">
        <f>precio_reno_porta!E96</f>
        <v>1029</v>
      </c>
      <c r="G1519" s="19" t="str">
        <f>precio_reno_porta!F96</f>
        <v>Android</v>
      </c>
      <c r="H1519" t="s">
        <v>187</v>
      </c>
      <c r="I1519" t="s">
        <v>8</v>
      </c>
      <c r="J1519" s="68">
        <f>precio_reno_porta!L96</f>
        <v>899</v>
      </c>
    </row>
    <row r="1520" spans="1:10" x14ac:dyDescent="0.3">
      <c r="A1520" t="str">
        <f t="shared" si="23"/>
        <v>VIVO Y21D 256GBMax Negocios + Ilimitado 95.90CONTADO</v>
      </c>
      <c r="B1520" s="19" t="str">
        <f>precio_reno_porta!A97</f>
        <v>Corriente</v>
      </c>
      <c r="C1520" s="19" t="str">
        <f>precio_reno_porta!B97</f>
        <v>4G</v>
      </c>
      <c r="D1520" s="19" t="str">
        <f>precio_reno_porta!C97</f>
        <v>VIVO</v>
      </c>
      <c r="E1520" s="19" t="str">
        <f>precio_reno_porta!D97</f>
        <v>VIVO Y21D 256GB</v>
      </c>
      <c r="F1520" s="75">
        <f>precio_reno_porta!E97</f>
        <v>849</v>
      </c>
      <c r="G1520" s="19" t="str">
        <f>precio_reno_porta!F97</f>
        <v>Android</v>
      </c>
      <c r="H1520" t="s">
        <v>187</v>
      </c>
      <c r="I1520" t="s">
        <v>8</v>
      </c>
      <c r="J1520" s="68">
        <f>precio_reno_porta!L97</f>
        <v>739</v>
      </c>
    </row>
    <row r="1521" spans="1:10" x14ac:dyDescent="0.3">
      <c r="A1521" t="str">
        <f t="shared" si="23"/>
        <v>VIVO Y31 256GB 5GMax Negocios + Ilimitado 95.90CONTADO</v>
      </c>
      <c r="B1521" s="19" t="str">
        <f>precio_reno_porta!A98</f>
        <v>Corriente</v>
      </c>
      <c r="C1521" s="19" t="str">
        <f>precio_reno_porta!B98</f>
        <v>5G</v>
      </c>
      <c r="D1521" s="19" t="str">
        <f>precio_reno_porta!C98</f>
        <v>VIVO</v>
      </c>
      <c r="E1521" s="19" t="str">
        <f>precio_reno_porta!D98</f>
        <v>VIVO Y31 256GB 5G</v>
      </c>
      <c r="F1521" s="75">
        <f>precio_reno_porta!E98</f>
        <v>1309</v>
      </c>
      <c r="G1521" s="19" t="str">
        <f>precio_reno_porta!F98</f>
        <v>Android</v>
      </c>
      <c r="H1521" t="s">
        <v>187</v>
      </c>
      <c r="I1521" t="s">
        <v>8</v>
      </c>
      <c r="J1521" s="68">
        <f>precio_reno_porta!L98</f>
        <v>1139</v>
      </c>
    </row>
    <row r="1522" spans="1:10" x14ac:dyDescent="0.3">
      <c r="A1522" t="str">
        <f t="shared" si="23"/>
        <v>VIVO Y31 256GB 5G NEWMax Negocios + Ilimitado 95.90CONTADO</v>
      </c>
      <c r="B1522" s="19" t="str">
        <f>precio_reno_porta!A99</f>
        <v>Corriente</v>
      </c>
      <c r="C1522" s="19" t="str">
        <f>precio_reno_porta!B99</f>
        <v>5G</v>
      </c>
      <c r="D1522" s="19" t="str">
        <f>precio_reno_porta!C99</f>
        <v>VIVO</v>
      </c>
      <c r="E1522" s="19" t="str">
        <f>precio_reno_porta!D99</f>
        <v>VIVO Y31 256GB 5G NEW</v>
      </c>
      <c r="F1522" s="75">
        <f>precio_reno_porta!E99</f>
        <v>1289</v>
      </c>
      <c r="G1522" s="19" t="str">
        <f>precio_reno_porta!F99</f>
        <v>Android</v>
      </c>
      <c r="H1522" t="s">
        <v>187</v>
      </c>
      <c r="I1522" t="s">
        <v>8</v>
      </c>
      <c r="J1522" s="68">
        <f>precio_reno_porta!L99</f>
        <v>1119</v>
      </c>
    </row>
    <row r="1523" spans="1:10" x14ac:dyDescent="0.3">
      <c r="A1523" t="str">
        <f t="shared" si="23"/>
        <v>XIAOMI 14T 512GB 5GMax Negocios + Ilimitado 95.90CONTADO</v>
      </c>
      <c r="B1523" s="19" t="str">
        <f>precio_reno_porta!A100</f>
        <v>Corriente</v>
      </c>
      <c r="C1523" s="19" t="str">
        <f>precio_reno_porta!B100</f>
        <v>5G</v>
      </c>
      <c r="D1523" s="19" t="str">
        <f>precio_reno_porta!C100</f>
        <v>XIAOMI</v>
      </c>
      <c r="E1523" s="19" t="str">
        <f>precio_reno_porta!D100</f>
        <v>XIAOMI 14T 512GB 5G</v>
      </c>
      <c r="F1523" s="75">
        <f>precio_reno_porta!E100</f>
        <v>2659</v>
      </c>
      <c r="G1523" s="19" t="str">
        <f>precio_reno_porta!F100</f>
        <v>Android</v>
      </c>
      <c r="H1523" t="s">
        <v>187</v>
      </c>
      <c r="I1523" t="s">
        <v>8</v>
      </c>
      <c r="J1523" s="68">
        <f>precio_reno_porta!L100</f>
        <v>2309</v>
      </c>
    </row>
    <row r="1524" spans="1:10" x14ac:dyDescent="0.3">
      <c r="A1524" t="str">
        <f t="shared" si="23"/>
        <v>XIAOMI 15T 512GB 5GMax Negocios + Ilimitado 95.90CONTADO</v>
      </c>
      <c r="B1524" s="19" t="str">
        <f>precio_reno_porta!A101</f>
        <v>Corriente</v>
      </c>
      <c r="C1524" s="19" t="str">
        <f>precio_reno_porta!B101</f>
        <v>5G</v>
      </c>
      <c r="D1524" s="19" t="str">
        <f>precio_reno_porta!C101</f>
        <v>XIAOMI</v>
      </c>
      <c r="E1524" s="19" t="str">
        <f>precio_reno_porta!D101</f>
        <v>XIAOMI 15T 512GB 5G</v>
      </c>
      <c r="F1524" s="75">
        <f>precio_reno_porta!E101</f>
        <v>2569</v>
      </c>
      <c r="G1524" s="19" t="str">
        <f>precio_reno_porta!F101</f>
        <v>Android</v>
      </c>
      <c r="H1524" t="s">
        <v>187</v>
      </c>
      <c r="I1524" t="s">
        <v>8</v>
      </c>
      <c r="J1524" s="68">
        <f>precio_reno_porta!L101</f>
        <v>2239</v>
      </c>
    </row>
    <row r="1525" spans="1:10" x14ac:dyDescent="0.3">
      <c r="A1525" t="str">
        <f t="shared" si="23"/>
        <v>XIAOMI 15T PRO 512GB 5GMax Negocios + Ilimitado 95.90CONTADO</v>
      </c>
      <c r="B1525" s="19" t="str">
        <f>precio_reno_porta!A102</f>
        <v>Corriente</v>
      </c>
      <c r="C1525" s="19" t="str">
        <f>precio_reno_porta!B102</f>
        <v>5G</v>
      </c>
      <c r="D1525" s="19" t="str">
        <f>precio_reno_porta!C102</f>
        <v>XIAOMI</v>
      </c>
      <c r="E1525" s="19" t="str">
        <f>precio_reno_porta!D102</f>
        <v>XIAOMI 15T PRO 512GB 5G</v>
      </c>
      <c r="F1525" s="75">
        <f>precio_reno_porta!E102</f>
        <v>3619</v>
      </c>
      <c r="G1525" s="19" t="str">
        <f>precio_reno_porta!F102</f>
        <v>Android</v>
      </c>
      <c r="H1525" t="s">
        <v>187</v>
      </c>
      <c r="I1525" t="s">
        <v>8</v>
      </c>
      <c r="J1525" s="68">
        <f>precio_reno_porta!L102</f>
        <v>3149</v>
      </c>
    </row>
    <row r="1526" spans="1:10" x14ac:dyDescent="0.3">
      <c r="A1526" t="str">
        <f t="shared" si="23"/>
        <v>XIAOMI 17 ULTRA 512GB 5GMax Negocios + Ilimitado 95.90CONTADO</v>
      </c>
      <c r="B1526" s="19" t="str">
        <f>precio_reno_porta!A103</f>
        <v>Corriente</v>
      </c>
      <c r="C1526" s="19" t="str">
        <f>precio_reno_porta!B103</f>
        <v>5G</v>
      </c>
      <c r="D1526" s="19" t="str">
        <f>precio_reno_porta!C103</f>
        <v>XIAOMI</v>
      </c>
      <c r="E1526" s="19" t="str">
        <f>precio_reno_porta!D103</f>
        <v>XIAOMI 17 ULTRA 512GB 5G</v>
      </c>
      <c r="F1526" s="75">
        <f>precio_reno_porta!E103</f>
        <v>6169</v>
      </c>
      <c r="G1526" s="19" t="str">
        <f>precio_reno_porta!F103</f>
        <v>Android</v>
      </c>
      <c r="H1526" t="s">
        <v>187</v>
      </c>
      <c r="I1526" t="s">
        <v>8</v>
      </c>
      <c r="J1526" s="68">
        <f>precio_reno_porta!L103</f>
        <v>5379</v>
      </c>
    </row>
    <row r="1527" spans="1:10" x14ac:dyDescent="0.3">
      <c r="A1527" t="str">
        <f t="shared" si="23"/>
        <v>XIAOMI 17T 512GB 5GMax Negocios + Ilimitado 95.90CONTADO</v>
      </c>
      <c r="B1527" s="19" t="str">
        <f>precio_reno_porta!A104</f>
        <v>Corriente</v>
      </c>
      <c r="C1527" s="19" t="str">
        <f>precio_reno_porta!B104</f>
        <v>5G</v>
      </c>
      <c r="D1527" s="19" t="str">
        <f>precio_reno_porta!C104</f>
        <v>XIAOMI</v>
      </c>
      <c r="E1527" s="19" t="str">
        <f>precio_reno_porta!D104</f>
        <v>XIAOMI 17T 512GB 5G</v>
      </c>
      <c r="F1527" s="75">
        <f>precio_reno_porta!E104</f>
        <v>3089</v>
      </c>
      <c r="G1527" s="19" t="str">
        <f>precio_reno_porta!F104</f>
        <v>Android</v>
      </c>
      <c r="H1527" t="s">
        <v>187</v>
      </c>
      <c r="I1527" t="s">
        <v>8</v>
      </c>
      <c r="J1527" s="68">
        <f>precio_reno_porta!L104</f>
        <v>2699</v>
      </c>
    </row>
    <row r="1528" spans="1:10" x14ac:dyDescent="0.3">
      <c r="A1528" t="str">
        <f t="shared" si="23"/>
        <v>XIAOMI 17T PRO 512GB 5GMax Negocios + Ilimitado 95.90CONTADO</v>
      </c>
      <c r="B1528" s="19" t="str">
        <f>precio_reno_porta!A105</f>
        <v>Corriente</v>
      </c>
      <c r="C1528" s="19" t="str">
        <f>precio_reno_porta!B105</f>
        <v>5G</v>
      </c>
      <c r="D1528" s="19" t="str">
        <f>precio_reno_porta!C105</f>
        <v>XIAOMI</v>
      </c>
      <c r="E1528" s="19" t="str">
        <f>precio_reno_porta!D105</f>
        <v>XIAOMI 17T PRO 512GB 5G</v>
      </c>
      <c r="F1528" s="75">
        <f>precio_reno_porta!E105</f>
        <v>3929</v>
      </c>
      <c r="G1528" s="19" t="str">
        <f>precio_reno_porta!F105</f>
        <v>Android</v>
      </c>
      <c r="H1528" t="s">
        <v>187</v>
      </c>
      <c r="I1528" t="s">
        <v>8</v>
      </c>
      <c r="J1528" s="68">
        <f>precio_reno_porta!L105</f>
        <v>3419</v>
      </c>
    </row>
    <row r="1529" spans="1:10" x14ac:dyDescent="0.3">
      <c r="A1529" t="str">
        <f t="shared" si="23"/>
        <v>XIAOMI REDMI 15 256GBMax Negocios + Ilimitado 95.90CONTADO</v>
      </c>
      <c r="B1529" s="19" t="str">
        <f>precio_reno_porta!A106</f>
        <v>Corriente</v>
      </c>
      <c r="C1529" s="19" t="str">
        <f>precio_reno_porta!B106</f>
        <v>4G</v>
      </c>
      <c r="D1529" s="19" t="str">
        <f>precio_reno_porta!C106</f>
        <v>XIAOMI</v>
      </c>
      <c r="E1529" s="19" t="str">
        <f>precio_reno_porta!D106</f>
        <v>XIAOMI REDMI 15 256GB</v>
      </c>
      <c r="F1529" s="75">
        <f>precio_reno_porta!E106</f>
        <v>939</v>
      </c>
      <c r="G1529" s="19" t="str">
        <f>precio_reno_porta!F106</f>
        <v>Android</v>
      </c>
      <c r="H1529" t="s">
        <v>187</v>
      </c>
      <c r="I1529" t="s">
        <v>8</v>
      </c>
      <c r="J1529" s="68">
        <f>precio_reno_porta!L106</f>
        <v>819</v>
      </c>
    </row>
    <row r="1530" spans="1:10" x14ac:dyDescent="0.3">
      <c r="A1530" t="str">
        <f t="shared" si="23"/>
        <v>XIAOMI REDMI 15C 256GBMax Negocios + Ilimitado 95.90CONTADO</v>
      </c>
      <c r="B1530" s="19" t="str">
        <f>precio_reno_porta!A107</f>
        <v>Corriente</v>
      </c>
      <c r="C1530" s="19" t="str">
        <f>precio_reno_porta!B107</f>
        <v>4G</v>
      </c>
      <c r="D1530" s="19" t="str">
        <f>precio_reno_porta!C107</f>
        <v>XIAOMI</v>
      </c>
      <c r="E1530" s="19" t="str">
        <f>precio_reno_porta!D107</f>
        <v>XIAOMI REDMI 15C 256GB</v>
      </c>
      <c r="F1530" s="75">
        <f>precio_reno_porta!E107</f>
        <v>709</v>
      </c>
      <c r="G1530" s="19" t="str">
        <f>precio_reno_porta!F107</f>
        <v>Android</v>
      </c>
      <c r="H1530" t="s">
        <v>187</v>
      </c>
      <c r="I1530" t="s">
        <v>8</v>
      </c>
      <c r="J1530" s="68">
        <f>precio_reno_porta!L107</f>
        <v>619</v>
      </c>
    </row>
    <row r="1531" spans="1:10" x14ac:dyDescent="0.3">
      <c r="A1531" t="str">
        <f t="shared" si="23"/>
        <v>XIAOMI REDMI A5 128GBMax Negocios + Ilimitado 95.90CONTADO</v>
      </c>
      <c r="B1531" s="19" t="str">
        <f>precio_reno_porta!A108</f>
        <v>Corriente</v>
      </c>
      <c r="C1531" s="19" t="str">
        <f>precio_reno_porta!B108</f>
        <v>4G</v>
      </c>
      <c r="D1531" s="19" t="str">
        <f>precio_reno_porta!C108</f>
        <v>XIAOMI</v>
      </c>
      <c r="E1531" s="19" t="str">
        <f>precio_reno_porta!D108</f>
        <v>XIAOMI REDMI A5 128GB</v>
      </c>
      <c r="F1531" s="75">
        <f>precio_reno_porta!E108</f>
        <v>379</v>
      </c>
      <c r="G1531" s="19" t="str">
        <f>precio_reno_porta!F108</f>
        <v>Android</v>
      </c>
      <c r="H1531" t="s">
        <v>187</v>
      </c>
      <c r="I1531" t="s">
        <v>8</v>
      </c>
      <c r="J1531" s="68">
        <f>precio_reno_porta!L108</f>
        <v>329</v>
      </c>
    </row>
    <row r="1532" spans="1:10" x14ac:dyDescent="0.3">
      <c r="A1532" t="str">
        <f t="shared" si="23"/>
        <v>XIAOMI REDMI A7 PRO 128GBMax Negocios + Ilimitado 95.90CONTADO</v>
      </c>
      <c r="B1532" s="19" t="str">
        <f>precio_reno_porta!A109</f>
        <v>Corriente</v>
      </c>
      <c r="C1532" s="19" t="str">
        <f>precio_reno_porta!B109</f>
        <v>4G</v>
      </c>
      <c r="D1532" s="19" t="str">
        <f>precio_reno_porta!C109</f>
        <v>XIAOMI</v>
      </c>
      <c r="E1532" s="19" t="str">
        <f>precio_reno_porta!D109</f>
        <v>XIAOMI REDMI A7 PRO 128GB</v>
      </c>
      <c r="F1532" s="75">
        <f>precio_reno_porta!E109</f>
        <v>489</v>
      </c>
      <c r="G1532" s="19" t="str">
        <f>precio_reno_porta!F109</f>
        <v>Android</v>
      </c>
      <c r="H1532" t="s">
        <v>187</v>
      </c>
      <c r="I1532" t="s">
        <v>8</v>
      </c>
      <c r="J1532" s="68">
        <f>precio_reno_porta!L109</f>
        <v>419</v>
      </c>
    </row>
    <row r="1533" spans="1:10" x14ac:dyDescent="0.3">
      <c r="A1533" t="str">
        <f t="shared" si="23"/>
        <v>XIAOMI REDMI NOTE 10 PRO 128GB SEMax Negocios + Ilimitado 95.90CONTADO</v>
      </c>
      <c r="B1533" s="19" t="str">
        <f>precio_reno_porta!A110</f>
        <v>Corriente</v>
      </c>
      <c r="C1533" s="19" t="str">
        <f>precio_reno_porta!B110</f>
        <v>4.5G</v>
      </c>
      <c r="D1533" s="19" t="str">
        <f>precio_reno_porta!C110</f>
        <v>XIAOMI</v>
      </c>
      <c r="E1533" s="19" t="str">
        <f>precio_reno_porta!D110</f>
        <v>XIAOMI REDMI NOTE 10 PRO 128GB SE</v>
      </c>
      <c r="F1533" s="75">
        <f>precio_reno_porta!E110</f>
        <v>1369</v>
      </c>
      <c r="G1533" s="19" t="str">
        <f>precio_reno_porta!F110</f>
        <v>Android</v>
      </c>
      <c r="H1533" t="s">
        <v>187</v>
      </c>
      <c r="I1533" t="s">
        <v>8</v>
      </c>
      <c r="J1533" s="68">
        <f>precio_reno_porta!L110</f>
        <v>1199</v>
      </c>
    </row>
    <row r="1534" spans="1:10" x14ac:dyDescent="0.3">
      <c r="A1534" t="str">
        <f t="shared" si="23"/>
        <v>XIAOMI REDMI NOTE 12 PRO PLUS 256GB 5GMax Negocios + Ilimitado 95.90CONTADO</v>
      </c>
      <c r="B1534" s="19" t="str">
        <f>precio_reno_porta!A111</f>
        <v>Corriente</v>
      </c>
      <c r="C1534" s="19" t="str">
        <f>precio_reno_porta!B111</f>
        <v>5G</v>
      </c>
      <c r="D1534" s="19" t="str">
        <f>precio_reno_porta!C111</f>
        <v>XIAOMI</v>
      </c>
      <c r="E1534" s="19" t="str">
        <f>precio_reno_porta!D111</f>
        <v>XIAOMI REDMI NOTE 12 PRO PLUS 256GB 5G</v>
      </c>
      <c r="F1534" s="75">
        <f>precio_reno_porta!E111</f>
        <v>2039</v>
      </c>
      <c r="G1534" s="19" t="str">
        <f>precio_reno_porta!F111</f>
        <v>Android</v>
      </c>
      <c r="H1534" t="s">
        <v>187</v>
      </c>
      <c r="I1534" t="s">
        <v>8</v>
      </c>
      <c r="J1534" s="68">
        <f>precio_reno_porta!L111</f>
        <v>1779</v>
      </c>
    </row>
    <row r="1535" spans="1:10" x14ac:dyDescent="0.3">
      <c r="A1535" t="str">
        <f t="shared" si="23"/>
        <v>XIAOMI REDMI NOTE 15 256GB 5GMax Negocios + Ilimitado 95.90CONTADO</v>
      </c>
      <c r="B1535" s="19" t="str">
        <f>precio_reno_porta!A112</f>
        <v>Corriente</v>
      </c>
      <c r="C1535" s="19" t="str">
        <f>precio_reno_porta!B112</f>
        <v>5G</v>
      </c>
      <c r="D1535" s="19" t="str">
        <f>precio_reno_porta!C112</f>
        <v>XIAOMI</v>
      </c>
      <c r="E1535" s="19" t="str">
        <f>precio_reno_porta!D112</f>
        <v>XIAOMI REDMI NOTE 15 256GB 5G</v>
      </c>
      <c r="F1535" s="75">
        <f>precio_reno_porta!E112</f>
        <v>1109</v>
      </c>
      <c r="G1535" s="19" t="str">
        <f>precio_reno_porta!F112</f>
        <v>Android</v>
      </c>
      <c r="H1535" t="s">
        <v>187</v>
      </c>
      <c r="I1535" t="s">
        <v>8</v>
      </c>
      <c r="J1535" s="68">
        <f>precio_reno_porta!L112</f>
        <v>969</v>
      </c>
    </row>
    <row r="1536" spans="1:10" x14ac:dyDescent="0.3">
      <c r="A1536" t="str">
        <f t="shared" si="23"/>
        <v>XIAOMI REDMI NOTE 15 PRO 512GB 5GMax Negocios + Ilimitado 95.90CONTADO</v>
      </c>
      <c r="B1536" s="19" t="str">
        <f>precio_reno_porta!A113</f>
        <v>Corriente</v>
      </c>
      <c r="C1536" s="19" t="str">
        <f>precio_reno_porta!B113</f>
        <v>5G</v>
      </c>
      <c r="D1536" s="19" t="str">
        <f>precio_reno_porta!C113</f>
        <v>XIAOMI</v>
      </c>
      <c r="E1536" s="19" t="str">
        <f>precio_reno_porta!D113</f>
        <v>XIAOMI REDMI NOTE 15 PRO 512GB 5G</v>
      </c>
      <c r="F1536" s="75">
        <f>precio_reno_porta!E113</f>
        <v>1659</v>
      </c>
      <c r="G1536" s="19" t="str">
        <f>precio_reno_porta!F113</f>
        <v>Android</v>
      </c>
      <c r="H1536" t="s">
        <v>187</v>
      </c>
      <c r="I1536" t="s">
        <v>8</v>
      </c>
      <c r="J1536" s="68">
        <f>precio_reno_porta!L113</f>
        <v>1449</v>
      </c>
    </row>
    <row r="1537" spans="1:10" x14ac:dyDescent="0.3">
      <c r="A1537" t="str">
        <f t="shared" si="23"/>
        <v>XIAOMI REDMI NOTE 15 PRO PLUS 512GB 5GMax Negocios + Ilimitado 95.90CONTADO</v>
      </c>
      <c r="B1537" s="19" t="str">
        <f>precio_reno_porta!A114</f>
        <v>Corriente</v>
      </c>
      <c r="C1537" s="19" t="str">
        <f>precio_reno_porta!B114</f>
        <v>5G</v>
      </c>
      <c r="D1537" s="19" t="str">
        <f>precio_reno_porta!C114</f>
        <v>XIAOMI</v>
      </c>
      <c r="E1537" s="19" t="str">
        <f>precio_reno_porta!D114</f>
        <v>XIAOMI REDMI NOTE 15 PRO PLUS 512GB 5G</v>
      </c>
      <c r="F1537" s="75">
        <f>precio_reno_porta!E114</f>
        <v>1879</v>
      </c>
      <c r="G1537" s="19" t="str">
        <f>precio_reno_porta!F114</f>
        <v>Android</v>
      </c>
      <c r="H1537" t="s">
        <v>187</v>
      </c>
      <c r="I1537" t="s">
        <v>8</v>
      </c>
      <c r="J1537" s="68">
        <f>precio_reno_porta!L114</f>
        <v>1639</v>
      </c>
    </row>
    <row r="1538" spans="1:10" x14ac:dyDescent="0.3">
      <c r="A1538" t="str">
        <f t="shared" si="23"/>
        <v>ZTE BLADE A36 64GBMax Negocios + Ilimitado 95.90CONTADO</v>
      </c>
      <c r="B1538" s="19" t="str">
        <f>precio_reno_porta!A115</f>
        <v>Corriente</v>
      </c>
      <c r="C1538" s="19" t="str">
        <f>precio_reno_porta!B115</f>
        <v>4G</v>
      </c>
      <c r="D1538" s="19" t="str">
        <f>precio_reno_porta!C115</f>
        <v>ZTE</v>
      </c>
      <c r="E1538" s="19" t="str">
        <f>precio_reno_porta!D115</f>
        <v>ZTE BLADE A36 64GB</v>
      </c>
      <c r="F1538" s="75">
        <f>precio_reno_porta!E115</f>
        <v>439</v>
      </c>
      <c r="G1538" s="19" t="str">
        <f>precio_reno_porta!F115</f>
        <v>Android</v>
      </c>
      <c r="H1538" t="s">
        <v>187</v>
      </c>
      <c r="I1538" t="s">
        <v>8</v>
      </c>
      <c r="J1538" s="68">
        <f>precio_reno_porta!L115</f>
        <v>379</v>
      </c>
    </row>
    <row r="1539" spans="1:10" x14ac:dyDescent="0.3">
      <c r="A1539" t="str">
        <f t="shared" ref="A1539:A1602" si="24">CONCATENATE(E1539,I1539,H1539)</f>
        <v>ZTE BLADE A56 PRO 128GBMax Negocios + Ilimitado 95.90CONTADO</v>
      </c>
      <c r="B1539" s="19" t="str">
        <f>precio_reno_porta!A116</f>
        <v>Corriente</v>
      </c>
      <c r="C1539" s="19" t="str">
        <f>precio_reno_porta!B116</f>
        <v>4G</v>
      </c>
      <c r="D1539" s="19" t="str">
        <f>precio_reno_porta!C116</f>
        <v>ZTE</v>
      </c>
      <c r="E1539" s="19" t="str">
        <f>precio_reno_porta!D116</f>
        <v>ZTE BLADE A56 PRO 128GB</v>
      </c>
      <c r="F1539" s="75">
        <f>precio_reno_porta!E116</f>
        <v>439</v>
      </c>
      <c r="G1539" s="19" t="str">
        <f>precio_reno_porta!F116</f>
        <v>Android</v>
      </c>
      <c r="H1539" t="s">
        <v>187</v>
      </c>
      <c r="I1539" t="s">
        <v>8</v>
      </c>
      <c r="J1539" s="68">
        <f>precio_reno_porta!L116</f>
        <v>379</v>
      </c>
    </row>
    <row r="1540" spans="1:10" x14ac:dyDescent="0.3">
      <c r="A1540" t="str">
        <f t="shared" si="24"/>
        <v>ZTE BLADE A57 PRO 128GBMax Negocios + Ilimitado 95.90CONTADO</v>
      </c>
      <c r="B1540" s="19" t="str">
        <f>precio_reno_porta!A117</f>
        <v>Corriente</v>
      </c>
      <c r="C1540" s="19" t="str">
        <f>precio_reno_porta!B117</f>
        <v>4G</v>
      </c>
      <c r="D1540" s="19" t="str">
        <f>precio_reno_porta!C117</f>
        <v>ZTE</v>
      </c>
      <c r="E1540" s="19" t="str">
        <f>precio_reno_porta!D117</f>
        <v>ZTE BLADE A57 PRO 128GB</v>
      </c>
      <c r="F1540" s="75">
        <f>precio_reno_porta!E117</f>
        <v>559</v>
      </c>
      <c r="G1540" s="19" t="str">
        <f>precio_reno_porta!F117</f>
        <v>Android</v>
      </c>
      <c r="H1540" t="s">
        <v>187</v>
      </c>
      <c r="I1540" t="s">
        <v>8</v>
      </c>
      <c r="J1540" s="68">
        <f>precio_reno_porta!L117</f>
        <v>489</v>
      </c>
    </row>
    <row r="1541" spans="1:10" x14ac:dyDescent="0.3">
      <c r="A1541" t="str">
        <f t="shared" si="24"/>
        <v>ZTE BLADE A76 256GB 5GMax Negocios + Ilimitado 95.90CONTADO</v>
      </c>
      <c r="B1541" s="19" t="str">
        <f>precio_reno_porta!A118</f>
        <v>Corriente</v>
      </c>
      <c r="C1541" s="19" t="str">
        <f>precio_reno_porta!B118</f>
        <v>5G</v>
      </c>
      <c r="D1541" s="19" t="str">
        <f>precio_reno_porta!C118</f>
        <v>ZTE</v>
      </c>
      <c r="E1541" s="19" t="str">
        <f>precio_reno_porta!D118</f>
        <v>ZTE BLADE A76 256GB 5G</v>
      </c>
      <c r="F1541" s="75">
        <f>precio_reno_porta!E118</f>
        <v>709</v>
      </c>
      <c r="G1541" s="19" t="str">
        <f>precio_reno_porta!F118</f>
        <v>Android</v>
      </c>
      <c r="H1541" t="s">
        <v>187</v>
      </c>
      <c r="I1541" t="s">
        <v>8</v>
      </c>
      <c r="J1541" s="68">
        <f>precio_reno_porta!L118</f>
        <v>619</v>
      </c>
    </row>
    <row r="1542" spans="1:10" x14ac:dyDescent="0.3">
      <c r="A1542" t="str">
        <f t="shared" si="24"/>
        <v>ZTE BLADE V70 MAX 256GBMax Negocios + Ilimitado 95.90CONTADO</v>
      </c>
      <c r="B1542" s="19" t="str">
        <f>precio_reno_porta!A119</f>
        <v>Corriente</v>
      </c>
      <c r="C1542" s="19" t="str">
        <f>precio_reno_porta!B119</f>
        <v>4G</v>
      </c>
      <c r="D1542" s="19" t="str">
        <f>precio_reno_porta!C119</f>
        <v>ZTE</v>
      </c>
      <c r="E1542" s="19" t="str">
        <f>precio_reno_porta!D119</f>
        <v>ZTE BLADE V70 MAX 256GB</v>
      </c>
      <c r="F1542" s="75">
        <f>precio_reno_porta!E119</f>
        <v>599</v>
      </c>
      <c r="G1542" s="19" t="str">
        <f>precio_reno_porta!F119</f>
        <v>Android</v>
      </c>
      <c r="H1542" t="s">
        <v>187</v>
      </c>
      <c r="I1542" t="s">
        <v>8</v>
      </c>
      <c r="J1542" s="68">
        <f>precio_reno_porta!L119</f>
        <v>519</v>
      </c>
    </row>
    <row r="1543" spans="1:10" x14ac:dyDescent="0.3">
      <c r="A1543" t="str">
        <f t="shared" si="24"/>
        <v>ZTE NUBIA AIR 256GB 5GMax Negocios + Ilimitado 95.90CONTADO</v>
      </c>
      <c r="B1543" s="19" t="str">
        <f>precio_reno_porta!A120</f>
        <v>Corriente</v>
      </c>
      <c r="C1543" s="19" t="str">
        <f>precio_reno_porta!B120</f>
        <v>5G</v>
      </c>
      <c r="D1543" s="19" t="str">
        <f>precio_reno_porta!C120</f>
        <v>ZTE</v>
      </c>
      <c r="E1543" s="19" t="str">
        <f>precio_reno_porta!D120</f>
        <v>ZTE NUBIA AIR 256GB 5G</v>
      </c>
      <c r="F1543" s="75">
        <f>precio_reno_porta!E120</f>
        <v>1069</v>
      </c>
      <c r="G1543" s="19" t="str">
        <f>precio_reno_porta!F120</f>
        <v>Android</v>
      </c>
      <c r="H1543" t="s">
        <v>187</v>
      </c>
      <c r="I1543" t="s">
        <v>8</v>
      </c>
      <c r="J1543" s="68">
        <f>precio_reno_porta!L120</f>
        <v>929</v>
      </c>
    </row>
    <row r="1544" spans="1:10" x14ac:dyDescent="0.3">
      <c r="A1544" t="str">
        <f t="shared" si="24"/>
        <v>ZTE NUBIA AIR 512GB 5GMax Negocios + Ilimitado 95.90CONTADO</v>
      </c>
      <c r="B1544" s="19" t="str">
        <f>precio_reno_porta!A121</f>
        <v>Corriente</v>
      </c>
      <c r="C1544" s="19" t="str">
        <f>precio_reno_porta!B121</f>
        <v>5G</v>
      </c>
      <c r="D1544" s="19" t="str">
        <f>precio_reno_porta!C121</f>
        <v>ZTE</v>
      </c>
      <c r="E1544" s="19" t="str">
        <f>precio_reno_porta!D121</f>
        <v>ZTE NUBIA AIR 512GB 5G</v>
      </c>
      <c r="F1544" s="75">
        <f>precio_reno_porta!E121</f>
        <v>1369</v>
      </c>
      <c r="G1544" s="19" t="str">
        <f>precio_reno_porta!F121</f>
        <v>Android</v>
      </c>
      <c r="H1544" t="s">
        <v>187</v>
      </c>
      <c r="I1544" t="s">
        <v>8</v>
      </c>
      <c r="J1544" s="68">
        <f>precio_reno_porta!L121</f>
        <v>1189</v>
      </c>
    </row>
    <row r="1545" spans="1:10" x14ac:dyDescent="0.3">
      <c r="A1545" t="str">
        <f t="shared" si="24"/>
        <v>ZTE NUBIA NEO3 256GB 5GMax Negocios + Ilimitado 95.90CONTADO</v>
      </c>
      <c r="B1545" s="19" t="str">
        <f>precio_reno_porta!A122</f>
        <v>Corriente</v>
      </c>
      <c r="C1545" s="19" t="str">
        <f>precio_reno_porta!B122</f>
        <v>5G</v>
      </c>
      <c r="D1545" s="19" t="str">
        <f>precio_reno_porta!C122</f>
        <v>ZTE</v>
      </c>
      <c r="E1545" s="19" t="str">
        <f>precio_reno_porta!D122</f>
        <v>ZTE NUBIA NEO3 256GB 5G</v>
      </c>
      <c r="F1545" s="75">
        <f>precio_reno_porta!E122</f>
        <v>919</v>
      </c>
      <c r="G1545" s="19" t="str">
        <f>precio_reno_porta!F122</f>
        <v>Android</v>
      </c>
      <c r="H1545" t="s">
        <v>187</v>
      </c>
      <c r="I1545" t="s">
        <v>8</v>
      </c>
      <c r="J1545" s="68">
        <f>precio_reno_porta!L122</f>
        <v>799</v>
      </c>
    </row>
    <row r="1546" spans="1:10" x14ac:dyDescent="0.3">
      <c r="A1546" t="str">
        <f t="shared" si="24"/>
        <v>ZTE NUBIA NEO5 256GB 5GMax Negocios + Ilimitado 95.90CONTADO</v>
      </c>
      <c r="B1546" s="19" t="str">
        <f>precio_reno_porta!A123</f>
        <v>Corriente</v>
      </c>
      <c r="C1546" s="19" t="str">
        <f>precio_reno_porta!B123</f>
        <v>5G</v>
      </c>
      <c r="D1546" s="19" t="str">
        <f>precio_reno_porta!C123</f>
        <v>ZTE</v>
      </c>
      <c r="E1546" s="19" t="str">
        <f>precio_reno_porta!D123</f>
        <v>ZTE NUBIA NEO5 256GB 5G</v>
      </c>
      <c r="F1546" s="75">
        <f>precio_reno_porta!E123</f>
        <v>1109</v>
      </c>
      <c r="G1546" s="19" t="str">
        <f>precio_reno_porta!F123</f>
        <v>Android</v>
      </c>
      <c r="H1546" t="s">
        <v>187</v>
      </c>
      <c r="I1546" t="s">
        <v>8</v>
      </c>
      <c r="J1546" s="68">
        <f>precio_reno_porta!L123</f>
        <v>969</v>
      </c>
    </row>
    <row r="1547" spans="1:10" x14ac:dyDescent="0.3">
      <c r="A1547" t="str">
        <f t="shared" si="24"/>
        <v>ZTE NUBIA V80 MAX 256GBMax Negocios + Ilimitado 95.90CONTADO</v>
      </c>
      <c r="B1547" s="19" t="str">
        <f>precio_reno_porta!A124</f>
        <v>Corriente</v>
      </c>
      <c r="C1547" s="19" t="str">
        <f>precio_reno_porta!B124</f>
        <v>4G</v>
      </c>
      <c r="D1547" s="19" t="str">
        <f>precio_reno_porta!C124</f>
        <v>ZTE</v>
      </c>
      <c r="E1547" s="19" t="str">
        <f>precio_reno_porta!D124</f>
        <v>ZTE NUBIA V80 MAX 256GB</v>
      </c>
      <c r="F1547" s="75">
        <f>precio_reno_porta!E124</f>
        <v>629</v>
      </c>
      <c r="G1547" s="19" t="str">
        <f>precio_reno_porta!F124</f>
        <v>Android</v>
      </c>
      <c r="H1547" t="s">
        <v>187</v>
      </c>
      <c r="I1547" t="s">
        <v>8</v>
      </c>
      <c r="J1547" s="68">
        <f>precio_reno_porta!L124</f>
        <v>549</v>
      </c>
    </row>
    <row r="1548" spans="1:10" x14ac:dyDescent="0.3">
      <c r="A1548" t="str">
        <f t="shared" si="24"/>
        <v>ZTE NUBIA V80 PRO 256GBMax Negocios + Ilimitado 95.90CONTADO</v>
      </c>
      <c r="B1548" s="19" t="str">
        <f>precio_reno_porta!A125</f>
        <v>Corriente</v>
      </c>
      <c r="C1548" s="19" t="str">
        <f>precio_reno_porta!B125</f>
        <v>4G</v>
      </c>
      <c r="D1548" s="19" t="str">
        <f>precio_reno_porta!C125</f>
        <v>ZTE</v>
      </c>
      <c r="E1548" s="19" t="str">
        <f>precio_reno_porta!D125</f>
        <v>ZTE NUBIA V80 PRO 256GB</v>
      </c>
      <c r="F1548" s="75">
        <f>precio_reno_porta!E125</f>
        <v>659</v>
      </c>
      <c r="G1548" s="19" t="str">
        <f>precio_reno_porta!F125</f>
        <v>Android</v>
      </c>
      <c r="H1548" t="s">
        <v>187</v>
      </c>
      <c r="I1548" t="s">
        <v>8</v>
      </c>
      <c r="J1548" s="68">
        <f>precio_reno_porta!L125</f>
        <v>579</v>
      </c>
    </row>
    <row r="1549" spans="1:10" x14ac:dyDescent="0.3">
      <c r="A1549" t="str">
        <f t="shared" si="24"/>
        <v>0Max Negocios + Ilimitado 95.90CONTADO</v>
      </c>
      <c r="B1549" s="19">
        <f>precio_reno_porta!A126</f>
        <v>0</v>
      </c>
      <c r="C1549" s="19">
        <f>precio_reno_porta!B126</f>
        <v>0</v>
      </c>
      <c r="D1549" s="19">
        <f>precio_reno_porta!C126</f>
        <v>0</v>
      </c>
      <c r="E1549" s="19">
        <f>precio_reno_porta!D126</f>
        <v>0</v>
      </c>
      <c r="F1549" s="75">
        <f>precio_reno_porta!E126</f>
        <v>0</v>
      </c>
      <c r="G1549" s="19">
        <f>precio_reno_porta!F126</f>
        <v>0</v>
      </c>
      <c r="H1549" t="s">
        <v>187</v>
      </c>
      <c r="I1549" t="s">
        <v>8</v>
      </c>
      <c r="J1549" s="68">
        <f>precio_reno_porta!L126</f>
        <v>0</v>
      </c>
    </row>
    <row r="1550" spans="1:10" x14ac:dyDescent="0.3">
      <c r="A1550" t="str">
        <f t="shared" si="24"/>
        <v>0Max Negocios + Ilimitado 95.90CONTADO</v>
      </c>
      <c r="B1550" s="19">
        <f>precio_reno_porta!A127</f>
        <v>0</v>
      </c>
      <c r="C1550" s="19">
        <f>precio_reno_porta!B127</f>
        <v>0</v>
      </c>
      <c r="D1550" s="19">
        <f>precio_reno_porta!C127</f>
        <v>0</v>
      </c>
      <c r="E1550" s="19">
        <f>precio_reno_porta!D127</f>
        <v>0</v>
      </c>
      <c r="F1550" s="75">
        <f>precio_reno_porta!E127</f>
        <v>0</v>
      </c>
      <c r="G1550" s="19">
        <f>precio_reno_porta!F127</f>
        <v>0</v>
      </c>
      <c r="H1550" t="s">
        <v>187</v>
      </c>
      <c r="I1550" t="s">
        <v>8</v>
      </c>
      <c r="J1550" s="68">
        <f>precio_reno_porta!L127</f>
        <v>0</v>
      </c>
    </row>
    <row r="1551" spans="1:10" x14ac:dyDescent="0.3">
      <c r="A1551" t="str">
        <f t="shared" si="24"/>
        <v>0Max Negocios + Ilimitado 95.90CONTADO</v>
      </c>
      <c r="B1551" s="19">
        <f>precio_reno_porta!A128</f>
        <v>0</v>
      </c>
      <c r="C1551" s="19">
        <f>precio_reno_porta!B128</f>
        <v>0</v>
      </c>
      <c r="D1551" s="19">
        <f>precio_reno_porta!C128</f>
        <v>0</v>
      </c>
      <c r="E1551" s="19">
        <f>precio_reno_porta!D128</f>
        <v>0</v>
      </c>
      <c r="F1551" s="75">
        <f>precio_reno_porta!E128</f>
        <v>0</v>
      </c>
      <c r="G1551" s="19">
        <f>precio_reno_porta!F128</f>
        <v>0</v>
      </c>
      <c r="H1551" t="s">
        <v>187</v>
      </c>
      <c r="I1551" t="s">
        <v>8</v>
      </c>
      <c r="J1551" s="68">
        <f>precio_reno_porta!L128</f>
        <v>0</v>
      </c>
    </row>
    <row r="1552" spans="1:10" x14ac:dyDescent="0.3">
      <c r="A1552" t="e">
        <f t="shared" si="24"/>
        <v>#REF!</v>
      </c>
      <c r="B1552" s="19" t="e">
        <f>precio_reno_porta!#REF!</f>
        <v>#REF!</v>
      </c>
      <c r="C1552" s="19" t="e">
        <f>precio_reno_porta!#REF!</f>
        <v>#REF!</v>
      </c>
      <c r="D1552" s="19" t="e">
        <f>precio_reno_porta!#REF!</f>
        <v>#REF!</v>
      </c>
      <c r="E1552" s="19" t="e">
        <f>precio_reno_porta!#REF!</f>
        <v>#REF!</v>
      </c>
      <c r="F1552" s="75" t="e">
        <f>precio_reno_porta!#REF!</f>
        <v>#REF!</v>
      </c>
      <c r="G1552" s="19" t="e">
        <f>precio_reno_porta!#REF!</f>
        <v>#REF!</v>
      </c>
      <c r="H1552" t="s">
        <v>187</v>
      </c>
      <c r="I1552" t="s">
        <v>8</v>
      </c>
      <c r="J1552" s="68" t="e">
        <f>precio_reno_porta!#REF!</f>
        <v>#REF!</v>
      </c>
    </row>
    <row r="1553" spans="1:10" x14ac:dyDescent="0.3">
      <c r="A1553" t="e">
        <f t="shared" si="24"/>
        <v>#REF!</v>
      </c>
      <c r="B1553" s="19" t="e">
        <f>precio_reno_porta!#REF!</f>
        <v>#REF!</v>
      </c>
      <c r="C1553" s="19" t="e">
        <f>precio_reno_porta!#REF!</f>
        <v>#REF!</v>
      </c>
      <c r="D1553" s="19" t="e">
        <f>precio_reno_porta!#REF!</f>
        <v>#REF!</v>
      </c>
      <c r="E1553" s="19" t="e">
        <f>precio_reno_porta!#REF!</f>
        <v>#REF!</v>
      </c>
      <c r="F1553" s="75" t="e">
        <f>precio_reno_porta!#REF!</f>
        <v>#REF!</v>
      </c>
      <c r="G1553" s="19" t="e">
        <f>precio_reno_porta!#REF!</f>
        <v>#REF!</v>
      </c>
      <c r="H1553" t="s">
        <v>187</v>
      </c>
      <c r="I1553" t="s">
        <v>8</v>
      </c>
      <c r="J1553" s="68" t="e">
        <f>precio_reno_porta!#REF!</f>
        <v>#REF!</v>
      </c>
    </row>
    <row r="1554" spans="1:10" x14ac:dyDescent="0.3">
      <c r="A1554" t="e">
        <f t="shared" si="24"/>
        <v>#REF!</v>
      </c>
      <c r="B1554" s="19" t="e">
        <f>precio_reno_porta!#REF!</f>
        <v>#REF!</v>
      </c>
      <c r="C1554" s="19" t="e">
        <f>precio_reno_porta!#REF!</f>
        <v>#REF!</v>
      </c>
      <c r="D1554" s="19" t="e">
        <f>precio_reno_porta!#REF!</f>
        <v>#REF!</v>
      </c>
      <c r="E1554" s="19" t="e">
        <f>precio_reno_porta!#REF!</f>
        <v>#REF!</v>
      </c>
      <c r="F1554" s="75" t="e">
        <f>precio_reno_porta!#REF!</f>
        <v>#REF!</v>
      </c>
      <c r="G1554" s="19" t="e">
        <f>precio_reno_porta!#REF!</f>
        <v>#REF!</v>
      </c>
      <c r="H1554" t="s">
        <v>187</v>
      </c>
      <c r="I1554" t="s">
        <v>8</v>
      </c>
      <c r="J1554" s="68" t="e">
        <f>precio_reno_porta!#REF!</f>
        <v>#REF!</v>
      </c>
    </row>
    <row r="1555" spans="1:10" x14ac:dyDescent="0.3">
      <c r="A1555" t="e">
        <f t="shared" si="24"/>
        <v>#REF!</v>
      </c>
      <c r="B1555" s="19" t="e">
        <f>precio_reno_porta!#REF!</f>
        <v>#REF!</v>
      </c>
      <c r="C1555" s="19" t="e">
        <f>precio_reno_porta!#REF!</f>
        <v>#REF!</v>
      </c>
      <c r="D1555" s="19" t="e">
        <f>precio_reno_porta!#REF!</f>
        <v>#REF!</v>
      </c>
      <c r="E1555" s="19" t="e">
        <f>precio_reno_porta!#REF!</f>
        <v>#REF!</v>
      </c>
      <c r="F1555" s="75" t="e">
        <f>precio_reno_porta!#REF!</f>
        <v>#REF!</v>
      </c>
      <c r="G1555" s="19" t="e">
        <f>precio_reno_porta!#REF!</f>
        <v>#REF!</v>
      </c>
      <c r="H1555" t="s">
        <v>187</v>
      </c>
      <c r="I1555" t="s">
        <v>8</v>
      </c>
      <c r="J1555" s="68" t="e">
        <f>precio_reno_porta!#REF!</f>
        <v>#REF!</v>
      </c>
    </row>
    <row r="1556" spans="1:10" x14ac:dyDescent="0.3">
      <c r="A1556" t="e">
        <f t="shared" si="24"/>
        <v>#REF!</v>
      </c>
      <c r="B1556" s="19" t="e">
        <f>precio_reno_porta!#REF!</f>
        <v>#REF!</v>
      </c>
      <c r="C1556" s="19" t="e">
        <f>precio_reno_porta!#REF!</f>
        <v>#REF!</v>
      </c>
      <c r="D1556" s="19" t="e">
        <f>precio_reno_porta!#REF!</f>
        <v>#REF!</v>
      </c>
      <c r="E1556" s="19" t="e">
        <f>precio_reno_porta!#REF!</f>
        <v>#REF!</v>
      </c>
      <c r="F1556" s="75" t="e">
        <f>precio_reno_porta!#REF!</f>
        <v>#REF!</v>
      </c>
      <c r="G1556" s="19" t="e">
        <f>precio_reno_porta!#REF!</f>
        <v>#REF!</v>
      </c>
      <c r="H1556" t="s">
        <v>187</v>
      </c>
      <c r="I1556" t="s">
        <v>8</v>
      </c>
      <c r="J1556" s="68" t="e">
        <f>precio_reno_porta!#REF!</f>
        <v>#REF!</v>
      </c>
    </row>
    <row r="1557" spans="1:10" x14ac:dyDescent="0.3">
      <c r="A1557" t="e">
        <f t="shared" si="24"/>
        <v>#REF!</v>
      </c>
      <c r="B1557" s="19" t="e">
        <f>precio_reno_porta!#REF!</f>
        <v>#REF!</v>
      </c>
      <c r="C1557" s="19" t="e">
        <f>precio_reno_porta!#REF!</f>
        <v>#REF!</v>
      </c>
      <c r="D1557" s="19" t="e">
        <f>precio_reno_porta!#REF!</f>
        <v>#REF!</v>
      </c>
      <c r="E1557" s="19" t="e">
        <f>precio_reno_porta!#REF!</f>
        <v>#REF!</v>
      </c>
      <c r="F1557" s="75" t="e">
        <f>precio_reno_porta!#REF!</f>
        <v>#REF!</v>
      </c>
      <c r="G1557" s="19" t="e">
        <f>precio_reno_porta!#REF!</f>
        <v>#REF!</v>
      </c>
      <c r="H1557" t="s">
        <v>187</v>
      </c>
      <c r="I1557" t="s">
        <v>8</v>
      </c>
      <c r="J1557" s="68" t="e">
        <f>precio_reno_porta!#REF!</f>
        <v>#REF!</v>
      </c>
    </row>
    <row r="1558" spans="1:10" x14ac:dyDescent="0.3">
      <c r="A1558" t="e">
        <f t="shared" si="24"/>
        <v>#REF!</v>
      </c>
      <c r="B1558" s="19" t="e">
        <f>precio_reno_porta!#REF!</f>
        <v>#REF!</v>
      </c>
      <c r="C1558" s="19" t="e">
        <f>precio_reno_porta!#REF!</f>
        <v>#REF!</v>
      </c>
      <c r="D1558" s="19" t="e">
        <f>precio_reno_porta!#REF!</f>
        <v>#REF!</v>
      </c>
      <c r="E1558" s="19" t="e">
        <f>precio_reno_porta!#REF!</f>
        <v>#REF!</v>
      </c>
      <c r="F1558" s="75" t="e">
        <f>precio_reno_porta!#REF!</f>
        <v>#REF!</v>
      </c>
      <c r="G1558" s="19" t="e">
        <f>precio_reno_porta!#REF!</f>
        <v>#REF!</v>
      </c>
      <c r="H1558" t="s">
        <v>187</v>
      </c>
      <c r="I1558" t="s">
        <v>8</v>
      </c>
      <c r="J1558" s="68" t="e">
        <f>precio_reno_porta!#REF!</f>
        <v>#REF!</v>
      </c>
    </row>
    <row r="1559" spans="1:10" x14ac:dyDescent="0.3">
      <c r="A1559" t="e">
        <f t="shared" si="24"/>
        <v>#REF!</v>
      </c>
      <c r="B1559" s="19" t="e">
        <f>precio_reno_porta!#REF!</f>
        <v>#REF!</v>
      </c>
      <c r="C1559" s="19" t="e">
        <f>precio_reno_porta!#REF!</f>
        <v>#REF!</v>
      </c>
      <c r="D1559" s="19" t="e">
        <f>precio_reno_porta!#REF!</f>
        <v>#REF!</v>
      </c>
      <c r="E1559" s="19" t="e">
        <f>precio_reno_porta!#REF!</f>
        <v>#REF!</v>
      </c>
      <c r="F1559" s="75" t="e">
        <f>precio_reno_porta!#REF!</f>
        <v>#REF!</v>
      </c>
      <c r="G1559" s="19" t="e">
        <f>precio_reno_porta!#REF!</f>
        <v>#REF!</v>
      </c>
      <c r="H1559" t="s">
        <v>187</v>
      </c>
      <c r="I1559" t="s">
        <v>8</v>
      </c>
      <c r="J1559" s="68" t="e">
        <f>precio_reno_porta!#REF!</f>
        <v>#REF!</v>
      </c>
    </row>
    <row r="1560" spans="1:10" x14ac:dyDescent="0.3">
      <c r="A1560" t="e">
        <f t="shared" si="24"/>
        <v>#REF!</v>
      </c>
      <c r="B1560" s="19" t="e">
        <f>precio_reno_porta!#REF!</f>
        <v>#REF!</v>
      </c>
      <c r="C1560" s="19" t="e">
        <f>precio_reno_porta!#REF!</f>
        <v>#REF!</v>
      </c>
      <c r="D1560" s="19" t="e">
        <f>precio_reno_porta!#REF!</f>
        <v>#REF!</v>
      </c>
      <c r="E1560" s="19" t="e">
        <f>precio_reno_porta!#REF!</f>
        <v>#REF!</v>
      </c>
      <c r="F1560" s="75" t="e">
        <f>precio_reno_porta!#REF!</f>
        <v>#REF!</v>
      </c>
      <c r="G1560" s="19" t="e">
        <f>precio_reno_porta!#REF!</f>
        <v>#REF!</v>
      </c>
      <c r="H1560" t="s">
        <v>187</v>
      </c>
      <c r="I1560" t="s">
        <v>8</v>
      </c>
      <c r="J1560" s="68" t="e">
        <f>precio_reno_porta!#REF!</f>
        <v>#REF!</v>
      </c>
    </row>
    <row r="1561" spans="1:10" x14ac:dyDescent="0.3">
      <c r="A1561" t="e">
        <f t="shared" si="24"/>
        <v>#REF!</v>
      </c>
      <c r="B1561" s="19" t="e">
        <f>precio_reno_porta!#REF!</f>
        <v>#REF!</v>
      </c>
      <c r="C1561" s="19" t="e">
        <f>precio_reno_porta!#REF!</f>
        <v>#REF!</v>
      </c>
      <c r="D1561" s="19" t="e">
        <f>precio_reno_porta!#REF!</f>
        <v>#REF!</v>
      </c>
      <c r="E1561" s="19" t="e">
        <f>precio_reno_porta!#REF!</f>
        <v>#REF!</v>
      </c>
      <c r="F1561" s="75" t="e">
        <f>precio_reno_porta!#REF!</f>
        <v>#REF!</v>
      </c>
      <c r="G1561" s="19" t="e">
        <f>precio_reno_porta!#REF!</f>
        <v>#REF!</v>
      </c>
      <c r="H1561" t="s">
        <v>187</v>
      </c>
      <c r="I1561" t="s">
        <v>8</v>
      </c>
      <c r="J1561" s="68" t="e">
        <f>precio_reno_porta!#REF!</f>
        <v>#REF!</v>
      </c>
    </row>
    <row r="1562" spans="1:10" x14ac:dyDescent="0.3">
      <c r="A1562" t="str">
        <f t="shared" si="24"/>
        <v>0Max Negocios + Ilimitado 95.90CONTADO</v>
      </c>
      <c r="B1562" s="19">
        <f>precio_reno_porta!A132</f>
        <v>0</v>
      </c>
      <c r="C1562" s="19">
        <f>precio_reno_porta!B132</f>
        <v>0</v>
      </c>
      <c r="D1562" s="19">
        <f>precio_reno_porta!C132</f>
        <v>0</v>
      </c>
      <c r="E1562" s="19">
        <f>precio_reno_porta!D132</f>
        <v>0</v>
      </c>
      <c r="F1562" s="75">
        <f>precio_reno_porta!E132</f>
        <v>0</v>
      </c>
      <c r="G1562" s="19">
        <f>precio_reno_porta!F132</f>
        <v>0</v>
      </c>
      <c r="H1562" t="s">
        <v>187</v>
      </c>
      <c r="I1562" t="s">
        <v>8</v>
      </c>
      <c r="J1562" s="68">
        <f>precio_reno_porta!L132</f>
        <v>0</v>
      </c>
    </row>
    <row r="1563" spans="1:10" x14ac:dyDescent="0.3">
      <c r="A1563" t="str">
        <f t="shared" si="24"/>
        <v>0Max Negocios + Ilimitado 95.90CONTADO</v>
      </c>
      <c r="B1563" s="19">
        <f>precio_reno_porta!A133</f>
        <v>0</v>
      </c>
      <c r="C1563" s="19">
        <f>precio_reno_porta!B133</f>
        <v>0</v>
      </c>
      <c r="D1563" s="19">
        <f>precio_reno_porta!C133</f>
        <v>0</v>
      </c>
      <c r="E1563" s="19">
        <f>precio_reno_porta!D133</f>
        <v>0</v>
      </c>
      <c r="F1563" s="75">
        <f>precio_reno_porta!E133</f>
        <v>0</v>
      </c>
      <c r="G1563" s="19">
        <f>precio_reno_porta!F133</f>
        <v>0</v>
      </c>
      <c r="H1563" t="s">
        <v>187</v>
      </c>
      <c r="I1563" t="s">
        <v>8</v>
      </c>
      <c r="J1563" s="68">
        <f>precio_reno_porta!L133</f>
        <v>0</v>
      </c>
    </row>
    <row r="1564" spans="1:10" x14ac:dyDescent="0.3">
      <c r="A1564" t="str">
        <f t="shared" si="24"/>
        <v>0Max Negocios + Ilimitado 95.90CONTADO</v>
      </c>
      <c r="B1564" s="19">
        <f>precio_reno_porta!A134</f>
        <v>0</v>
      </c>
      <c r="C1564" s="19">
        <f>precio_reno_porta!B134</f>
        <v>0</v>
      </c>
      <c r="D1564" s="19">
        <f>precio_reno_porta!C134</f>
        <v>0</v>
      </c>
      <c r="E1564" s="19">
        <f>precio_reno_porta!D134</f>
        <v>0</v>
      </c>
      <c r="F1564" s="75">
        <f>precio_reno_porta!E134</f>
        <v>0</v>
      </c>
      <c r="G1564" s="19">
        <f>precio_reno_porta!F134</f>
        <v>0</v>
      </c>
      <c r="H1564" t="s">
        <v>187</v>
      </c>
      <c r="I1564" t="s">
        <v>8</v>
      </c>
      <c r="J1564" s="68">
        <f>precio_reno_porta!L134</f>
        <v>0</v>
      </c>
    </row>
    <row r="1565" spans="1:10" x14ac:dyDescent="0.3">
      <c r="A1565" t="str">
        <f t="shared" si="24"/>
        <v>0Max Negocios + Ilimitado 95.90CONTADO</v>
      </c>
      <c r="B1565" s="19">
        <f>precio_reno_porta!A135</f>
        <v>0</v>
      </c>
      <c r="C1565" s="19">
        <f>precio_reno_porta!B135</f>
        <v>0</v>
      </c>
      <c r="D1565" s="19">
        <f>precio_reno_porta!C135</f>
        <v>0</v>
      </c>
      <c r="E1565" s="19">
        <f>precio_reno_porta!D135</f>
        <v>0</v>
      </c>
      <c r="F1565" s="75">
        <f>precio_reno_porta!E135</f>
        <v>0</v>
      </c>
      <c r="G1565" s="19">
        <f>precio_reno_porta!F135</f>
        <v>0</v>
      </c>
      <c r="H1565" t="s">
        <v>187</v>
      </c>
      <c r="I1565" t="s">
        <v>8</v>
      </c>
      <c r="J1565" s="68">
        <f>precio_reno_porta!L135</f>
        <v>0</v>
      </c>
    </row>
    <row r="1566" spans="1:10" x14ac:dyDescent="0.3">
      <c r="A1566" t="str">
        <f t="shared" si="24"/>
        <v>0Max Negocios + Ilimitado 95.90CONTADO</v>
      </c>
      <c r="B1566" s="19">
        <f>precio_reno_porta!A136</f>
        <v>0</v>
      </c>
      <c r="C1566" s="19">
        <f>precio_reno_porta!B136</f>
        <v>0</v>
      </c>
      <c r="D1566" s="19">
        <f>precio_reno_porta!C136</f>
        <v>0</v>
      </c>
      <c r="E1566" s="19">
        <f>precio_reno_porta!D136</f>
        <v>0</v>
      </c>
      <c r="F1566" s="75">
        <f>precio_reno_porta!E136</f>
        <v>0</v>
      </c>
      <c r="G1566" s="19">
        <f>precio_reno_porta!F136</f>
        <v>0</v>
      </c>
      <c r="H1566" t="s">
        <v>187</v>
      </c>
      <c r="I1566" t="s">
        <v>8</v>
      </c>
      <c r="J1566" s="68">
        <f>precio_reno_porta!L136</f>
        <v>0</v>
      </c>
    </row>
    <row r="1567" spans="1:10" x14ac:dyDescent="0.3">
      <c r="A1567" t="str">
        <f t="shared" si="24"/>
        <v>0Max Negocios + Ilimitado 95.90CONTADO</v>
      </c>
      <c r="B1567" s="19">
        <f>precio_reno_porta!A137</f>
        <v>0</v>
      </c>
      <c r="C1567" s="19">
        <f>precio_reno_porta!B137</f>
        <v>0</v>
      </c>
      <c r="D1567" s="19">
        <f>precio_reno_porta!C137</f>
        <v>0</v>
      </c>
      <c r="E1567" s="19">
        <f>precio_reno_porta!D137</f>
        <v>0</v>
      </c>
      <c r="F1567" s="75">
        <f>precio_reno_porta!E137</f>
        <v>0</v>
      </c>
      <c r="G1567" s="19">
        <f>precio_reno_porta!F137</f>
        <v>0</v>
      </c>
      <c r="H1567" t="s">
        <v>187</v>
      </c>
      <c r="I1567" t="s">
        <v>8</v>
      </c>
      <c r="J1567" s="68">
        <f>precio_reno_porta!L137</f>
        <v>0</v>
      </c>
    </row>
    <row r="1568" spans="1:10" x14ac:dyDescent="0.3">
      <c r="A1568" t="str">
        <f t="shared" si="24"/>
        <v>0Max Negocios + Ilimitado 95.90CONTADO</v>
      </c>
      <c r="B1568" s="19">
        <f>precio_reno_porta!A138</f>
        <v>0</v>
      </c>
      <c r="C1568" s="19">
        <f>precio_reno_porta!B138</f>
        <v>0</v>
      </c>
      <c r="D1568" s="19">
        <f>precio_reno_porta!C138</f>
        <v>0</v>
      </c>
      <c r="E1568" s="19">
        <f>precio_reno_porta!D138</f>
        <v>0</v>
      </c>
      <c r="F1568" s="75">
        <f>precio_reno_porta!E138</f>
        <v>0</v>
      </c>
      <c r="G1568" s="19">
        <f>precio_reno_porta!F138</f>
        <v>0</v>
      </c>
      <c r="H1568" t="s">
        <v>187</v>
      </c>
      <c r="I1568" t="s">
        <v>8</v>
      </c>
      <c r="J1568" s="68">
        <f>precio_reno_porta!L138</f>
        <v>0</v>
      </c>
    </row>
    <row r="1569" spans="1:10" x14ac:dyDescent="0.3">
      <c r="A1569" t="str">
        <f t="shared" si="24"/>
        <v>0Max Negocios + Ilimitado 95.90CONTADO</v>
      </c>
      <c r="B1569" s="19">
        <f>precio_reno_porta!A139</f>
        <v>0</v>
      </c>
      <c r="C1569" s="19">
        <f>precio_reno_porta!B139</f>
        <v>0</v>
      </c>
      <c r="D1569" s="19">
        <f>precio_reno_porta!C139</f>
        <v>0</v>
      </c>
      <c r="E1569" s="19">
        <f>precio_reno_porta!D139</f>
        <v>0</v>
      </c>
      <c r="F1569" s="75">
        <f>precio_reno_porta!E139</f>
        <v>0</v>
      </c>
      <c r="G1569" s="19">
        <f>precio_reno_porta!F139</f>
        <v>0</v>
      </c>
      <c r="H1569" t="s">
        <v>187</v>
      </c>
      <c r="I1569" t="s">
        <v>8</v>
      </c>
      <c r="J1569" s="68">
        <f>precio_reno_porta!L139</f>
        <v>0</v>
      </c>
    </row>
    <row r="1570" spans="1:10" x14ac:dyDescent="0.3">
      <c r="A1570" t="str">
        <f t="shared" si="24"/>
        <v>0Max Negocios + Ilimitado 95.90CONTADO</v>
      </c>
      <c r="B1570" s="19">
        <f>precio_reno_porta!A140</f>
        <v>0</v>
      </c>
      <c r="C1570" s="19">
        <f>precio_reno_porta!B140</f>
        <v>0</v>
      </c>
      <c r="D1570" s="19">
        <f>precio_reno_porta!C140</f>
        <v>0</v>
      </c>
      <c r="E1570" s="19">
        <f>precio_reno_porta!D140</f>
        <v>0</v>
      </c>
      <c r="F1570" s="75">
        <f>precio_reno_porta!E140</f>
        <v>0</v>
      </c>
      <c r="G1570" s="19">
        <f>precio_reno_porta!F140</f>
        <v>0</v>
      </c>
      <c r="H1570" t="s">
        <v>187</v>
      </c>
      <c r="I1570" t="s">
        <v>8</v>
      </c>
      <c r="J1570" s="68">
        <f>precio_reno_porta!L140</f>
        <v>0</v>
      </c>
    </row>
    <row r="1571" spans="1:10" x14ac:dyDescent="0.3">
      <c r="A1571" t="str">
        <f t="shared" si="24"/>
        <v>0Max Negocios + Ilimitado 95.90CONTADO</v>
      </c>
      <c r="B1571" s="19">
        <f>precio_reno_porta!A141</f>
        <v>0</v>
      </c>
      <c r="C1571" s="19">
        <f>precio_reno_porta!B141</f>
        <v>0</v>
      </c>
      <c r="D1571" s="19">
        <f>precio_reno_porta!C141</f>
        <v>0</v>
      </c>
      <c r="E1571" s="19">
        <f>precio_reno_porta!D141</f>
        <v>0</v>
      </c>
      <c r="F1571" s="75">
        <f>precio_reno_porta!E141</f>
        <v>0</v>
      </c>
      <c r="G1571" s="19">
        <f>precio_reno_porta!F141</f>
        <v>0</v>
      </c>
      <c r="H1571" t="s">
        <v>187</v>
      </c>
      <c r="I1571" t="s">
        <v>8</v>
      </c>
      <c r="J1571" s="68">
        <f>precio_reno_porta!L141</f>
        <v>0</v>
      </c>
    </row>
    <row r="1572" spans="1:10" x14ac:dyDescent="0.3">
      <c r="A1572" t="str">
        <f t="shared" si="24"/>
        <v>0Max Negocios + Ilimitado 95.90CONTADO</v>
      </c>
      <c r="B1572" s="19">
        <f>precio_reno_porta!A142</f>
        <v>0</v>
      </c>
      <c r="C1572" s="19">
        <f>precio_reno_porta!B142</f>
        <v>0</v>
      </c>
      <c r="D1572" s="19">
        <f>precio_reno_porta!C142</f>
        <v>0</v>
      </c>
      <c r="E1572" s="19">
        <f>precio_reno_porta!D142</f>
        <v>0</v>
      </c>
      <c r="F1572" s="75">
        <f>precio_reno_porta!E142</f>
        <v>0</v>
      </c>
      <c r="G1572" s="19">
        <f>precio_reno_porta!F142</f>
        <v>0</v>
      </c>
      <c r="H1572" t="s">
        <v>187</v>
      </c>
      <c r="I1572" t="s">
        <v>8</v>
      </c>
      <c r="J1572" s="68">
        <f>precio_reno_porta!L142</f>
        <v>0</v>
      </c>
    </row>
    <row r="1573" spans="1:10" x14ac:dyDescent="0.3">
      <c r="A1573" t="str">
        <f t="shared" si="24"/>
        <v>0Max Negocios + Ilimitado 95.90CONTADO</v>
      </c>
      <c r="B1573" s="19">
        <f>precio_reno_porta!A143</f>
        <v>0</v>
      </c>
      <c r="C1573" s="19">
        <f>precio_reno_porta!B143</f>
        <v>0</v>
      </c>
      <c r="D1573" s="19">
        <f>precio_reno_porta!C143</f>
        <v>0</v>
      </c>
      <c r="E1573" s="19">
        <f>precio_reno_porta!D143</f>
        <v>0</v>
      </c>
      <c r="F1573" s="75">
        <f>precio_reno_porta!E143</f>
        <v>0</v>
      </c>
      <c r="G1573" s="19">
        <f>precio_reno_porta!F143</f>
        <v>0</v>
      </c>
      <c r="H1573" t="s">
        <v>187</v>
      </c>
      <c r="I1573" t="s">
        <v>8</v>
      </c>
      <c r="J1573" s="68">
        <f>precio_reno_porta!L143</f>
        <v>0</v>
      </c>
    </row>
    <row r="1574" spans="1:10" x14ac:dyDescent="0.3">
      <c r="A1574" t="str">
        <f t="shared" si="24"/>
        <v>0Max Negocios + Ilimitado 95.90CONTADO</v>
      </c>
      <c r="B1574" s="19">
        <f>precio_reno_porta!A144</f>
        <v>0</v>
      </c>
      <c r="C1574" s="19">
        <f>precio_reno_porta!B144</f>
        <v>0</v>
      </c>
      <c r="D1574" s="19">
        <f>precio_reno_porta!C144</f>
        <v>0</v>
      </c>
      <c r="E1574" s="19">
        <f>precio_reno_porta!D144</f>
        <v>0</v>
      </c>
      <c r="F1574" s="75">
        <f>precio_reno_porta!E144</f>
        <v>0</v>
      </c>
      <c r="G1574" s="19">
        <f>precio_reno_porta!F144</f>
        <v>0</v>
      </c>
      <c r="H1574" t="s">
        <v>187</v>
      </c>
      <c r="I1574" t="s">
        <v>8</v>
      </c>
      <c r="J1574" s="68">
        <f>precio_reno_porta!L144</f>
        <v>0</v>
      </c>
    </row>
    <row r="1575" spans="1:10" x14ac:dyDescent="0.3">
      <c r="A1575" t="str">
        <f t="shared" si="24"/>
        <v>0Max Negocios + Ilimitado 95.90CONTADO</v>
      </c>
      <c r="B1575" s="19">
        <f>precio_reno_porta!A145</f>
        <v>0</v>
      </c>
      <c r="C1575" s="19">
        <f>precio_reno_porta!B145</f>
        <v>0</v>
      </c>
      <c r="D1575" s="19">
        <f>precio_reno_porta!C145</f>
        <v>0</v>
      </c>
      <c r="E1575" s="19">
        <f>precio_reno_porta!D145</f>
        <v>0</v>
      </c>
      <c r="F1575" s="75">
        <f>precio_reno_porta!E145</f>
        <v>0</v>
      </c>
      <c r="G1575" s="19">
        <f>precio_reno_porta!F145</f>
        <v>0</v>
      </c>
      <c r="H1575" t="s">
        <v>187</v>
      </c>
      <c r="I1575" t="s">
        <v>8</v>
      </c>
      <c r="J1575" s="68">
        <f>precio_reno_porta!L145</f>
        <v>0</v>
      </c>
    </row>
    <row r="1576" spans="1:10" x14ac:dyDescent="0.3">
      <c r="A1576" t="str">
        <f t="shared" si="24"/>
        <v>0Max Negocios + Ilimitado 95.90CONTADO</v>
      </c>
      <c r="B1576" s="19">
        <f>precio_reno_porta!A146</f>
        <v>0</v>
      </c>
      <c r="C1576" s="19">
        <f>precio_reno_porta!B146</f>
        <v>0</v>
      </c>
      <c r="D1576" s="19">
        <f>precio_reno_porta!C146</f>
        <v>0</v>
      </c>
      <c r="E1576" s="19">
        <f>precio_reno_porta!D146</f>
        <v>0</v>
      </c>
      <c r="F1576" s="75">
        <f>precio_reno_porta!E146</f>
        <v>0</v>
      </c>
      <c r="G1576" s="19">
        <f>precio_reno_porta!F146</f>
        <v>0</v>
      </c>
      <c r="H1576" t="s">
        <v>187</v>
      </c>
      <c r="I1576" t="s">
        <v>8</v>
      </c>
      <c r="J1576" s="68">
        <f>precio_reno_porta!L146</f>
        <v>0</v>
      </c>
    </row>
    <row r="1577" spans="1:10" x14ac:dyDescent="0.3">
      <c r="A1577" t="str">
        <f t="shared" si="24"/>
        <v>0Max Negocios + Ilimitado 95.90CONTADO</v>
      </c>
      <c r="B1577" s="19">
        <f>precio_reno_porta!A147</f>
        <v>0</v>
      </c>
      <c r="C1577" s="19">
        <f>precio_reno_porta!B147</f>
        <v>0</v>
      </c>
      <c r="D1577" s="19">
        <f>precio_reno_porta!C147</f>
        <v>0</v>
      </c>
      <c r="E1577" s="19">
        <f>precio_reno_porta!D147</f>
        <v>0</v>
      </c>
      <c r="F1577" s="75">
        <f>precio_reno_porta!E147</f>
        <v>0</v>
      </c>
      <c r="G1577" s="19">
        <f>precio_reno_porta!F147</f>
        <v>0</v>
      </c>
      <c r="H1577" t="s">
        <v>187</v>
      </c>
      <c r="I1577" t="s">
        <v>8</v>
      </c>
      <c r="J1577" s="68">
        <f>precio_reno_porta!L147</f>
        <v>0</v>
      </c>
    </row>
    <row r="1578" spans="1:10" x14ac:dyDescent="0.3">
      <c r="A1578" t="str">
        <f t="shared" si="24"/>
        <v>0Max Negocios + Ilimitado 95.90CONTADO</v>
      </c>
      <c r="B1578" s="19">
        <f>precio_reno_porta!A148</f>
        <v>0</v>
      </c>
      <c r="C1578" s="19">
        <f>precio_reno_porta!B148</f>
        <v>0</v>
      </c>
      <c r="D1578" s="19">
        <f>precio_reno_porta!C148</f>
        <v>0</v>
      </c>
      <c r="E1578" s="19">
        <f>precio_reno_porta!D148</f>
        <v>0</v>
      </c>
      <c r="F1578" s="75">
        <f>precio_reno_porta!E148</f>
        <v>0</v>
      </c>
      <c r="G1578" s="19">
        <f>precio_reno_porta!F148</f>
        <v>0</v>
      </c>
      <c r="H1578" t="s">
        <v>187</v>
      </c>
      <c r="I1578" t="s">
        <v>8</v>
      </c>
      <c r="J1578" s="68">
        <f>precio_reno_porta!L148</f>
        <v>0</v>
      </c>
    </row>
    <row r="1579" spans="1:10" x14ac:dyDescent="0.3">
      <c r="A1579" t="str">
        <f t="shared" si="24"/>
        <v>0Max Negocios + Ilimitado 95.90CONTADO</v>
      </c>
      <c r="B1579" s="19">
        <f>precio_reno_porta!A149</f>
        <v>0</v>
      </c>
      <c r="C1579" s="19">
        <f>precio_reno_porta!B149</f>
        <v>0</v>
      </c>
      <c r="D1579" s="19">
        <f>precio_reno_porta!C149</f>
        <v>0</v>
      </c>
      <c r="E1579" s="19">
        <f>precio_reno_porta!D149</f>
        <v>0</v>
      </c>
      <c r="F1579" s="75">
        <f>precio_reno_porta!E149</f>
        <v>0</v>
      </c>
      <c r="G1579" s="19">
        <f>precio_reno_porta!F149</f>
        <v>0</v>
      </c>
      <c r="H1579" t="s">
        <v>187</v>
      </c>
      <c r="I1579" t="s">
        <v>8</v>
      </c>
      <c r="J1579" s="68">
        <f>precio_reno_porta!L149</f>
        <v>0</v>
      </c>
    </row>
    <row r="1580" spans="1:10" x14ac:dyDescent="0.3">
      <c r="A1580" t="str">
        <f t="shared" si="24"/>
        <v>0Max Negocios + Ilimitado 95.90CONTADO</v>
      </c>
      <c r="B1580" s="19">
        <f>precio_reno_porta!A150</f>
        <v>0</v>
      </c>
      <c r="C1580" s="19">
        <f>precio_reno_porta!B150</f>
        <v>0</v>
      </c>
      <c r="D1580" s="19">
        <f>precio_reno_porta!C150</f>
        <v>0</v>
      </c>
      <c r="E1580" s="19">
        <f>precio_reno_porta!D150</f>
        <v>0</v>
      </c>
      <c r="F1580" s="75">
        <f>precio_reno_porta!E150</f>
        <v>0</v>
      </c>
      <c r="G1580" s="19">
        <f>precio_reno_porta!F150</f>
        <v>0</v>
      </c>
      <c r="H1580" t="s">
        <v>187</v>
      </c>
      <c r="I1580" t="s">
        <v>8</v>
      </c>
      <c r="J1580" s="68">
        <f>precio_reno_porta!L150</f>
        <v>0</v>
      </c>
    </row>
    <row r="1581" spans="1:10" x14ac:dyDescent="0.3">
      <c r="A1581" t="str">
        <f t="shared" si="24"/>
        <v>0Max Negocios + Ilimitado 95.90CONTADO</v>
      </c>
      <c r="B1581" s="19">
        <f>precio_reno_porta!A151</f>
        <v>0</v>
      </c>
      <c r="C1581" s="19">
        <f>precio_reno_porta!B151</f>
        <v>0</v>
      </c>
      <c r="D1581" s="19">
        <f>precio_reno_porta!C151</f>
        <v>0</v>
      </c>
      <c r="E1581" s="19">
        <f>precio_reno_porta!D151</f>
        <v>0</v>
      </c>
      <c r="F1581" s="75">
        <f>precio_reno_porta!E151</f>
        <v>0</v>
      </c>
      <c r="G1581" s="19">
        <f>precio_reno_porta!F151</f>
        <v>0</v>
      </c>
      <c r="H1581" t="s">
        <v>187</v>
      </c>
      <c r="I1581" t="s">
        <v>8</v>
      </c>
      <c r="J1581" s="68">
        <f>precio_reno_porta!L151</f>
        <v>0</v>
      </c>
    </row>
    <row r="1582" spans="1:10" x14ac:dyDescent="0.3">
      <c r="A1582" t="str">
        <f t="shared" si="24"/>
        <v>0Max Negocios + Ilimitado 95.90CONTADO</v>
      </c>
      <c r="B1582" s="19">
        <f>precio_reno_porta!A152</f>
        <v>0</v>
      </c>
      <c r="C1582" s="19">
        <f>precio_reno_porta!B152</f>
        <v>0</v>
      </c>
      <c r="D1582" s="19">
        <f>precio_reno_porta!C152</f>
        <v>0</v>
      </c>
      <c r="E1582" s="19">
        <f>precio_reno_porta!D152</f>
        <v>0</v>
      </c>
      <c r="F1582" s="75">
        <f>precio_reno_porta!E152</f>
        <v>0</v>
      </c>
      <c r="G1582" s="19">
        <f>precio_reno_porta!F152</f>
        <v>0</v>
      </c>
      <c r="H1582" t="s">
        <v>187</v>
      </c>
      <c r="I1582" t="s">
        <v>8</v>
      </c>
      <c r="J1582" s="68">
        <f>precio_reno_porta!L152</f>
        <v>0</v>
      </c>
    </row>
    <row r="1583" spans="1:10" x14ac:dyDescent="0.3">
      <c r="A1583" t="str">
        <f t="shared" si="24"/>
        <v>0Max Negocios + Ilimitado 95.90CONTADO</v>
      </c>
      <c r="B1583" s="19">
        <f>precio_reno_porta!A153</f>
        <v>0</v>
      </c>
      <c r="C1583" s="19">
        <f>precio_reno_porta!B153</f>
        <v>0</v>
      </c>
      <c r="D1583" s="19">
        <f>precio_reno_porta!C153</f>
        <v>0</v>
      </c>
      <c r="E1583" s="19">
        <f>precio_reno_porta!D153</f>
        <v>0</v>
      </c>
      <c r="F1583" s="75">
        <f>precio_reno_porta!E153</f>
        <v>0</v>
      </c>
      <c r="G1583" s="19">
        <f>precio_reno_porta!F153</f>
        <v>0</v>
      </c>
      <c r="H1583" t="s">
        <v>187</v>
      </c>
      <c r="I1583" t="s">
        <v>8</v>
      </c>
      <c r="J1583" s="68">
        <f>precio_reno_porta!L153</f>
        <v>0</v>
      </c>
    </row>
    <row r="1584" spans="1:10" x14ac:dyDescent="0.3">
      <c r="A1584" t="str">
        <f t="shared" si="24"/>
        <v>0Max Negocios + Ilimitado 95.90CONTADO</v>
      </c>
      <c r="B1584" s="19">
        <f>precio_reno_porta!A154</f>
        <v>0</v>
      </c>
      <c r="C1584" s="19">
        <f>precio_reno_porta!B154</f>
        <v>0</v>
      </c>
      <c r="D1584" s="19">
        <f>precio_reno_porta!C154</f>
        <v>0</v>
      </c>
      <c r="E1584" s="19">
        <f>precio_reno_porta!D154</f>
        <v>0</v>
      </c>
      <c r="F1584" s="75">
        <f>precio_reno_porta!E154</f>
        <v>0</v>
      </c>
      <c r="G1584" s="19">
        <f>precio_reno_porta!F154</f>
        <v>0</v>
      </c>
      <c r="H1584" t="s">
        <v>187</v>
      </c>
      <c r="I1584" t="s">
        <v>8</v>
      </c>
      <c r="J1584" s="68">
        <f>precio_reno_porta!L154</f>
        <v>0</v>
      </c>
    </row>
    <row r="1585" spans="1:10" x14ac:dyDescent="0.3">
      <c r="A1585" t="str">
        <f t="shared" si="24"/>
        <v>0Max Negocios + Ilimitado 95.90CONTADO</v>
      </c>
      <c r="B1585" s="19">
        <f>precio_reno_porta!A155</f>
        <v>0</v>
      </c>
      <c r="C1585" s="19">
        <f>precio_reno_porta!B155</f>
        <v>0</v>
      </c>
      <c r="D1585" s="19">
        <f>precio_reno_porta!C155</f>
        <v>0</v>
      </c>
      <c r="E1585" s="19">
        <f>precio_reno_porta!D155</f>
        <v>0</v>
      </c>
      <c r="F1585" s="75">
        <f>precio_reno_porta!E155</f>
        <v>0</v>
      </c>
      <c r="G1585" s="19">
        <f>precio_reno_porta!F155</f>
        <v>0</v>
      </c>
      <c r="H1585" t="s">
        <v>187</v>
      </c>
      <c r="I1585" t="s">
        <v>8</v>
      </c>
      <c r="J1585" s="68">
        <f>precio_reno_porta!L155</f>
        <v>0</v>
      </c>
    </row>
    <row r="1586" spans="1:10" x14ac:dyDescent="0.3">
      <c r="A1586" t="str">
        <f t="shared" si="24"/>
        <v>0Max Negocios + Ilimitado 95.90CONTADO</v>
      </c>
      <c r="B1586" s="19">
        <f>precio_reno_porta!A156</f>
        <v>0</v>
      </c>
      <c r="C1586" s="19">
        <f>precio_reno_porta!B156</f>
        <v>0</v>
      </c>
      <c r="D1586" s="19">
        <f>precio_reno_porta!C156</f>
        <v>0</v>
      </c>
      <c r="E1586" s="19">
        <f>precio_reno_porta!D156</f>
        <v>0</v>
      </c>
      <c r="F1586" s="75">
        <f>precio_reno_porta!E156</f>
        <v>0</v>
      </c>
      <c r="G1586" s="19">
        <f>precio_reno_porta!F156</f>
        <v>0</v>
      </c>
      <c r="H1586" t="s">
        <v>187</v>
      </c>
      <c r="I1586" t="s">
        <v>8</v>
      </c>
      <c r="J1586" s="68">
        <f>precio_reno_porta!L156</f>
        <v>0</v>
      </c>
    </row>
    <row r="1587" spans="1:10" x14ac:dyDescent="0.3">
      <c r="A1587" t="str">
        <f t="shared" si="24"/>
        <v>0Max Negocios + Ilimitado 95.90CONTADO</v>
      </c>
      <c r="B1587" s="19">
        <f>precio_reno_porta!A157</f>
        <v>0</v>
      </c>
      <c r="C1587" s="19">
        <f>precio_reno_porta!B157</f>
        <v>0</v>
      </c>
      <c r="D1587" s="19">
        <f>precio_reno_porta!C157</f>
        <v>0</v>
      </c>
      <c r="E1587" s="19">
        <f>precio_reno_porta!D157</f>
        <v>0</v>
      </c>
      <c r="F1587" s="75">
        <f>precio_reno_porta!E157</f>
        <v>0</v>
      </c>
      <c r="G1587" s="19">
        <f>precio_reno_porta!F157</f>
        <v>0</v>
      </c>
      <c r="H1587" t="s">
        <v>187</v>
      </c>
      <c r="I1587" t="s">
        <v>8</v>
      </c>
      <c r="J1587" s="68">
        <f>precio_reno_porta!L157</f>
        <v>0</v>
      </c>
    </row>
    <row r="1588" spans="1:10" x14ac:dyDescent="0.3">
      <c r="A1588" t="str">
        <f t="shared" si="24"/>
        <v>0Max Negocios + Ilimitado 95.90CONTADO</v>
      </c>
      <c r="B1588" s="19">
        <f>precio_reno_porta!A158</f>
        <v>0</v>
      </c>
      <c r="C1588" s="19">
        <f>precio_reno_porta!B158</f>
        <v>0</v>
      </c>
      <c r="D1588" s="19">
        <f>precio_reno_porta!C158</f>
        <v>0</v>
      </c>
      <c r="E1588" s="19">
        <f>precio_reno_porta!D158</f>
        <v>0</v>
      </c>
      <c r="F1588" s="75">
        <f>precio_reno_porta!E158</f>
        <v>0</v>
      </c>
      <c r="G1588" s="19">
        <f>precio_reno_porta!F158</f>
        <v>0</v>
      </c>
      <c r="H1588" t="s">
        <v>187</v>
      </c>
      <c r="I1588" t="s">
        <v>8</v>
      </c>
      <c r="J1588" s="68">
        <f>precio_reno_porta!L158</f>
        <v>0</v>
      </c>
    </row>
    <row r="1589" spans="1:10" x14ac:dyDescent="0.3">
      <c r="A1589" t="str">
        <f t="shared" si="24"/>
        <v>0Max Negocios + Ilimitado 95.90CONTADO</v>
      </c>
      <c r="B1589" s="19">
        <f>precio_reno_porta!A159</f>
        <v>0</v>
      </c>
      <c r="C1589" s="19">
        <f>precio_reno_porta!B159</f>
        <v>0</v>
      </c>
      <c r="D1589" s="19">
        <f>precio_reno_porta!C159</f>
        <v>0</v>
      </c>
      <c r="E1589" s="19">
        <f>precio_reno_porta!D159</f>
        <v>0</v>
      </c>
      <c r="F1589" s="75">
        <f>precio_reno_porta!E159</f>
        <v>0</v>
      </c>
      <c r="G1589" s="19">
        <f>precio_reno_porta!F159</f>
        <v>0</v>
      </c>
      <c r="H1589" t="s">
        <v>187</v>
      </c>
      <c r="I1589" t="s">
        <v>8</v>
      </c>
      <c r="J1589" s="68">
        <f>precio_reno_porta!L159</f>
        <v>0</v>
      </c>
    </row>
    <row r="1590" spans="1:10" x14ac:dyDescent="0.3">
      <c r="A1590" t="str">
        <f t="shared" si="24"/>
        <v>0Max Negocios + Ilimitado 95.90CONTADO</v>
      </c>
      <c r="B1590" s="19">
        <f>precio_reno_porta!A160</f>
        <v>0</v>
      </c>
      <c r="C1590" s="19">
        <f>precio_reno_porta!B160</f>
        <v>0</v>
      </c>
      <c r="D1590" s="19">
        <f>precio_reno_porta!C160</f>
        <v>0</v>
      </c>
      <c r="E1590" s="19">
        <f>precio_reno_porta!D160</f>
        <v>0</v>
      </c>
      <c r="F1590" s="75">
        <f>precio_reno_porta!E160</f>
        <v>0</v>
      </c>
      <c r="G1590" s="19">
        <f>precio_reno_porta!F160</f>
        <v>0</v>
      </c>
      <c r="H1590" t="s">
        <v>187</v>
      </c>
      <c r="I1590" t="s">
        <v>8</v>
      </c>
      <c r="J1590" s="68">
        <f>precio_reno_porta!L160</f>
        <v>0</v>
      </c>
    </row>
    <row r="1591" spans="1:10" x14ac:dyDescent="0.3">
      <c r="A1591" t="str">
        <f t="shared" si="24"/>
        <v>0Max Negocios + Ilimitado 95.90CONTADO</v>
      </c>
      <c r="B1591" s="19">
        <f>precio_reno_porta!A161</f>
        <v>0</v>
      </c>
      <c r="C1591" s="19">
        <f>precio_reno_porta!B161</f>
        <v>0</v>
      </c>
      <c r="D1591" s="19">
        <f>precio_reno_porta!C161</f>
        <v>0</v>
      </c>
      <c r="E1591" s="19">
        <f>precio_reno_porta!D161</f>
        <v>0</v>
      </c>
      <c r="F1591" s="75">
        <f>precio_reno_porta!E161</f>
        <v>0</v>
      </c>
      <c r="G1591" s="19">
        <f>precio_reno_porta!F161</f>
        <v>0</v>
      </c>
      <c r="H1591" t="s">
        <v>187</v>
      </c>
      <c r="I1591" t="s">
        <v>8</v>
      </c>
      <c r="J1591" s="68">
        <f>precio_reno_porta!L161</f>
        <v>0</v>
      </c>
    </row>
    <row r="1592" spans="1:10" x14ac:dyDescent="0.3">
      <c r="A1592" t="str">
        <f t="shared" si="24"/>
        <v>0Max Negocios + Ilimitado 95.90CONTADO</v>
      </c>
      <c r="B1592" s="19">
        <f>precio_reno_porta!A162</f>
        <v>0</v>
      </c>
      <c r="C1592" s="19">
        <f>precio_reno_porta!B162</f>
        <v>0</v>
      </c>
      <c r="D1592" s="19">
        <f>precio_reno_porta!C162</f>
        <v>0</v>
      </c>
      <c r="E1592" s="19">
        <f>precio_reno_porta!D162</f>
        <v>0</v>
      </c>
      <c r="F1592" s="75">
        <f>precio_reno_porta!E162</f>
        <v>0</v>
      </c>
      <c r="G1592" s="19">
        <f>precio_reno_porta!F162</f>
        <v>0</v>
      </c>
      <c r="H1592" t="s">
        <v>187</v>
      </c>
      <c r="I1592" t="s">
        <v>8</v>
      </c>
      <c r="J1592" s="68">
        <f>precio_reno_porta!L162</f>
        <v>0</v>
      </c>
    </row>
    <row r="1593" spans="1:10" x14ac:dyDescent="0.3">
      <c r="A1593" t="str">
        <f t="shared" si="24"/>
        <v>0Max Negocios + Ilimitado 95.90CONTADO</v>
      </c>
      <c r="B1593" s="19">
        <f>precio_reno_porta!A163</f>
        <v>0</v>
      </c>
      <c r="C1593" s="19">
        <f>precio_reno_porta!B163</f>
        <v>0</v>
      </c>
      <c r="D1593" s="19">
        <f>precio_reno_porta!C163</f>
        <v>0</v>
      </c>
      <c r="E1593" s="19">
        <f>precio_reno_porta!D163</f>
        <v>0</v>
      </c>
      <c r="F1593" s="75">
        <f>precio_reno_porta!E163</f>
        <v>0</v>
      </c>
      <c r="G1593" s="19">
        <f>precio_reno_porta!F163</f>
        <v>0</v>
      </c>
      <c r="H1593" t="s">
        <v>187</v>
      </c>
      <c r="I1593" t="s">
        <v>8</v>
      </c>
      <c r="J1593" s="68">
        <f>precio_reno_porta!L163</f>
        <v>0</v>
      </c>
    </row>
    <row r="1594" spans="1:10" x14ac:dyDescent="0.3">
      <c r="A1594" t="str">
        <f t="shared" si="24"/>
        <v>0Max Negocios + Ilimitado 95.90CONTADO</v>
      </c>
      <c r="B1594" s="19">
        <f>precio_reno_porta!A164</f>
        <v>0</v>
      </c>
      <c r="C1594" s="19">
        <f>precio_reno_porta!B164</f>
        <v>0</v>
      </c>
      <c r="D1594" s="19">
        <f>precio_reno_porta!C164</f>
        <v>0</v>
      </c>
      <c r="E1594" s="19">
        <f>precio_reno_porta!D164</f>
        <v>0</v>
      </c>
      <c r="F1594" s="75">
        <f>precio_reno_porta!E164</f>
        <v>0</v>
      </c>
      <c r="G1594" s="19">
        <f>precio_reno_porta!F164</f>
        <v>0</v>
      </c>
      <c r="H1594" t="s">
        <v>187</v>
      </c>
      <c r="I1594" t="s">
        <v>8</v>
      </c>
      <c r="J1594" s="68">
        <f>precio_reno_porta!L164</f>
        <v>0</v>
      </c>
    </row>
    <row r="1595" spans="1:10" x14ac:dyDescent="0.3">
      <c r="A1595" t="str">
        <f t="shared" si="24"/>
        <v>0Max Negocios + Ilimitado 95.90CONTADO</v>
      </c>
      <c r="B1595" s="19">
        <f>precio_reno_porta!A165</f>
        <v>0</v>
      </c>
      <c r="C1595" s="19">
        <f>precio_reno_porta!B165</f>
        <v>0</v>
      </c>
      <c r="D1595" s="19">
        <f>precio_reno_porta!C165</f>
        <v>0</v>
      </c>
      <c r="E1595" s="19">
        <f>precio_reno_porta!D165</f>
        <v>0</v>
      </c>
      <c r="F1595" s="75">
        <f>precio_reno_porta!E165</f>
        <v>0</v>
      </c>
      <c r="G1595" s="19">
        <f>precio_reno_porta!F165</f>
        <v>0</v>
      </c>
      <c r="H1595" t="s">
        <v>187</v>
      </c>
      <c r="I1595" t="s">
        <v>8</v>
      </c>
      <c r="J1595" s="68">
        <f>precio_reno_porta!L165</f>
        <v>0</v>
      </c>
    </row>
    <row r="1596" spans="1:10" x14ac:dyDescent="0.3">
      <c r="A1596" t="str">
        <f t="shared" si="24"/>
        <v>0Max Negocios + Ilimitado 95.90CONTADO</v>
      </c>
      <c r="B1596" s="19">
        <f>precio_reno_porta!A166</f>
        <v>0</v>
      </c>
      <c r="C1596" s="19">
        <f>precio_reno_porta!B166</f>
        <v>0</v>
      </c>
      <c r="D1596" s="19">
        <f>precio_reno_porta!C166</f>
        <v>0</v>
      </c>
      <c r="E1596" s="19">
        <f>precio_reno_porta!D166</f>
        <v>0</v>
      </c>
      <c r="F1596" s="75">
        <f>precio_reno_porta!E166</f>
        <v>0</v>
      </c>
      <c r="G1596" s="19">
        <f>precio_reno_porta!F166</f>
        <v>0</v>
      </c>
      <c r="H1596" t="s">
        <v>187</v>
      </c>
      <c r="I1596" t="s">
        <v>8</v>
      </c>
      <c r="J1596" s="68">
        <f>precio_reno_porta!L166</f>
        <v>0</v>
      </c>
    </row>
    <row r="1597" spans="1:10" x14ac:dyDescent="0.3">
      <c r="A1597" t="str">
        <f t="shared" si="24"/>
        <v>0Max Negocios + Ilimitado 95.90CONTADO</v>
      </c>
      <c r="B1597" s="19">
        <f>precio_reno_porta!A167</f>
        <v>0</v>
      </c>
      <c r="C1597" s="19">
        <f>precio_reno_porta!B167</f>
        <v>0</v>
      </c>
      <c r="D1597" s="19">
        <f>precio_reno_porta!C167</f>
        <v>0</v>
      </c>
      <c r="E1597" s="19">
        <f>precio_reno_porta!D167</f>
        <v>0</v>
      </c>
      <c r="F1597" s="75">
        <f>precio_reno_porta!E167</f>
        <v>0</v>
      </c>
      <c r="G1597" s="19">
        <f>precio_reno_porta!F167</f>
        <v>0</v>
      </c>
      <c r="H1597" t="s">
        <v>187</v>
      </c>
      <c r="I1597" t="s">
        <v>8</v>
      </c>
      <c r="J1597" s="68">
        <f>precio_reno_porta!L167</f>
        <v>0</v>
      </c>
    </row>
    <row r="1598" spans="1:10" x14ac:dyDescent="0.3">
      <c r="A1598" t="str">
        <f t="shared" si="24"/>
        <v>0Max Negocios + Ilimitado 95.90CONTADO</v>
      </c>
      <c r="B1598" s="19">
        <f>precio_reno_porta!A168</f>
        <v>0</v>
      </c>
      <c r="C1598" s="19">
        <f>precio_reno_porta!B168</f>
        <v>0</v>
      </c>
      <c r="D1598" s="19">
        <f>precio_reno_porta!C168</f>
        <v>0</v>
      </c>
      <c r="E1598" s="19">
        <f>precio_reno_porta!D168</f>
        <v>0</v>
      </c>
      <c r="F1598" s="75">
        <f>precio_reno_porta!E168</f>
        <v>0</v>
      </c>
      <c r="G1598" s="19">
        <f>precio_reno_porta!F168</f>
        <v>0</v>
      </c>
      <c r="H1598" t="s">
        <v>187</v>
      </c>
      <c r="I1598" t="s">
        <v>8</v>
      </c>
      <c r="J1598" s="68">
        <f>precio_reno_porta!L168</f>
        <v>0</v>
      </c>
    </row>
    <row r="1599" spans="1:10" x14ac:dyDescent="0.3">
      <c r="A1599" t="str">
        <f t="shared" si="24"/>
        <v>0Max Negocios + Ilimitado 95.90CONTADO</v>
      </c>
      <c r="B1599" s="19">
        <f>precio_reno_porta!A169</f>
        <v>0</v>
      </c>
      <c r="C1599" s="19">
        <f>precio_reno_porta!B169</f>
        <v>0</v>
      </c>
      <c r="D1599" s="19">
        <f>precio_reno_porta!C169</f>
        <v>0</v>
      </c>
      <c r="E1599" s="19">
        <f>precio_reno_porta!D169</f>
        <v>0</v>
      </c>
      <c r="F1599" s="75">
        <f>precio_reno_porta!E169</f>
        <v>0</v>
      </c>
      <c r="G1599" s="19">
        <f>precio_reno_porta!F169</f>
        <v>0</v>
      </c>
      <c r="H1599" t="s">
        <v>187</v>
      </c>
      <c r="I1599" t="s">
        <v>8</v>
      </c>
      <c r="J1599" s="68">
        <f>precio_reno_porta!L169</f>
        <v>0</v>
      </c>
    </row>
    <row r="1600" spans="1:10" x14ac:dyDescent="0.3">
      <c r="A1600" t="str">
        <f t="shared" si="24"/>
        <v>0Max Negocios + Ilimitado 95.90CONTADO</v>
      </c>
      <c r="B1600" s="19">
        <f>precio_reno_porta!A170</f>
        <v>0</v>
      </c>
      <c r="C1600" s="19">
        <f>precio_reno_porta!B170</f>
        <v>0</v>
      </c>
      <c r="D1600" s="19">
        <f>precio_reno_porta!C170</f>
        <v>0</v>
      </c>
      <c r="E1600" s="19">
        <f>precio_reno_porta!D170</f>
        <v>0</v>
      </c>
      <c r="F1600" s="75">
        <f>precio_reno_porta!E170</f>
        <v>0</v>
      </c>
      <c r="G1600" s="19">
        <f>precio_reno_porta!F170</f>
        <v>0</v>
      </c>
      <c r="H1600" t="s">
        <v>187</v>
      </c>
      <c r="I1600" t="s">
        <v>8</v>
      </c>
      <c r="J1600" s="68">
        <f>precio_reno_porta!L170</f>
        <v>0</v>
      </c>
    </row>
    <row r="1601" spans="1:10" x14ac:dyDescent="0.3">
      <c r="A1601" t="str">
        <f t="shared" si="24"/>
        <v>0Max Negocios + Ilimitado 95.90CONTADO</v>
      </c>
      <c r="B1601" s="19">
        <f>precio_reno_porta!A171</f>
        <v>0</v>
      </c>
      <c r="C1601" s="19">
        <f>precio_reno_porta!B171</f>
        <v>0</v>
      </c>
      <c r="D1601" s="19">
        <f>precio_reno_porta!C171</f>
        <v>0</v>
      </c>
      <c r="E1601" s="19">
        <f>precio_reno_porta!D171</f>
        <v>0</v>
      </c>
      <c r="F1601" s="75">
        <f>precio_reno_porta!E171</f>
        <v>0</v>
      </c>
      <c r="G1601" s="19">
        <f>precio_reno_porta!F171</f>
        <v>0</v>
      </c>
      <c r="H1601" t="s">
        <v>187</v>
      </c>
      <c r="I1601" t="s">
        <v>8</v>
      </c>
      <c r="J1601" s="68">
        <f>precio_reno_porta!L171</f>
        <v>0</v>
      </c>
    </row>
    <row r="1602" spans="1:10" x14ac:dyDescent="0.3">
      <c r="A1602" t="str">
        <f t="shared" si="24"/>
        <v>0Max Negocios + Ilimitado 95.90CONTADO</v>
      </c>
      <c r="B1602" s="19">
        <f>precio_reno_porta!A172</f>
        <v>0</v>
      </c>
      <c r="C1602" s="19">
        <f>precio_reno_porta!B172</f>
        <v>0</v>
      </c>
      <c r="D1602" s="19">
        <f>precio_reno_porta!C172</f>
        <v>0</v>
      </c>
      <c r="E1602" s="19">
        <f>precio_reno_porta!D172</f>
        <v>0</v>
      </c>
      <c r="F1602" s="75">
        <f>precio_reno_porta!E172</f>
        <v>0</v>
      </c>
      <c r="G1602" s="19">
        <f>precio_reno_porta!F172</f>
        <v>0</v>
      </c>
      <c r="H1602" t="s">
        <v>187</v>
      </c>
      <c r="I1602" t="s">
        <v>8</v>
      </c>
      <c r="J1602" s="68">
        <f>precio_reno_porta!L172</f>
        <v>0</v>
      </c>
    </row>
    <row r="1603" spans="1:10" x14ac:dyDescent="0.3">
      <c r="A1603" t="str">
        <f t="shared" ref="A1603:A1666" si="25">CONCATENATE(E1603,I1603,H1603)</f>
        <v>0Max Negocios + Ilimitado 95.90CONTADO</v>
      </c>
      <c r="B1603" s="19">
        <f>precio_reno_porta!A173</f>
        <v>0</v>
      </c>
      <c r="C1603" s="19">
        <f>precio_reno_porta!B173</f>
        <v>0</v>
      </c>
      <c r="D1603" s="19">
        <f>precio_reno_porta!C173</f>
        <v>0</v>
      </c>
      <c r="E1603" s="19">
        <f>precio_reno_porta!D173</f>
        <v>0</v>
      </c>
      <c r="F1603" s="75">
        <f>precio_reno_porta!E173</f>
        <v>0</v>
      </c>
      <c r="G1603" s="19">
        <f>precio_reno_porta!F173</f>
        <v>0</v>
      </c>
      <c r="H1603" t="s">
        <v>187</v>
      </c>
      <c r="I1603" t="s">
        <v>8</v>
      </c>
      <c r="J1603" s="68">
        <f>precio_reno_porta!L173</f>
        <v>0</v>
      </c>
    </row>
    <row r="1604" spans="1:10" x14ac:dyDescent="0.3">
      <c r="A1604" t="str">
        <f t="shared" si="25"/>
        <v>0Max Negocios + Ilimitado 95.90CONTADO</v>
      </c>
      <c r="B1604" s="19">
        <f>precio_reno_porta!A174</f>
        <v>0</v>
      </c>
      <c r="C1604" s="19">
        <f>precio_reno_porta!B174</f>
        <v>0</v>
      </c>
      <c r="D1604" s="19">
        <f>precio_reno_porta!C174</f>
        <v>0</v>
      </c>
      <c r="E1604" s="19">
        <f>precio_reno_porta!D174</f>
        <v>0</v>
      </c>
      <c r="F1604" s="75">
        <f>precio_reno_porta!E174</f>
        <v>0</v>
      </c>
      <c r="G1604" s="19">
        <f>precio_reno_porta!F174</f>
        <v>0</v>
      </c>
      <c r="H1604" t="s">
        <v>187</v>
      </c>
      <c r="I1604" t="s">
        <v>8</v>
      </c>
      <c r="J1604" s="68">
        <f>precio_reno_porta!L174</f>
        <v>0</v>
      </c>
    </row>
    <row r="1605" spans="1:10" x14ac:dyDescent="0.3">
      <c r="A1605" t="str">
        <f t="shared" si="25"/>
        <v>0Max Negocios + Ilimitado 95.90CONTADO</v>
      </c>
      <c r="B1605" s="19">
        <f>precio_reno_porta!A175</f>
        <v>0</v>
      </c>
      <c r="C1605" s="19">
        <f>precio_reno_porta!B175</f>
        <v>0</v>
      </c>
      <c r="D1605" s="19">
        <f>precio_reno_porta!C175</f>
        <v>0</v>
      </c>
      <c r="E1605" s="19">
        <f>precio_reno_porta!D175</f>
        <v>0</v>
      </c>
      <c r="F1605" s="75">
        <f>precio_reno_porta!E175</f>
        <v>0</v>
      </c>
      <c r="G1605" s="19">
        <f>precio_reno_porta!F175</f>
        <v>0</v>
      </c>
      <c r="H1605" t="s">
        <v>187</v>
      </c>
      <c r="I1605" t="s">
        <v>8</v>
      </c>
      <c r="J1605" s="68">
        <f>precio_reno_porta!L175</f>
        <v>0</v>
      </c>
    </row>
    <row r="1606" spans="1:10" x14ac:dyDescent="0.3">
      <c r="A1606" t="str">
        <f t="shared" si="25"/>
        <v>0Max Negocios + Ilimitado 95.90CONTADO</v>
      </c>
      <c r="B1606" s="19">
        <f>precio_reno_porta!A176</f>
        <v>0</v>
      </c>
      <c r="C1606" s="19">
        <f>precio_reno_porta!B176</f>
        <v>0</v>
      </c>
      <c r="D1606" s="19">
        <f>precio_reno_porta!C176</f>
        <v>0</v>
      </c>
      <c r="E1606" s="19">
        <f>precio_reno_porta!D176</f>
        <v>0</v>
      </c>
      <c r="F1606" s="75">
        <f>precio_reno_porta!E176</f>
        <v>0</v>
      </c>
      <c r="G1606" s="19">
        <f>precio_reno_porta!F176</f>
        <v>0</v>
      </c>
      <c r="H1606" t="s">
        <v>187</v>
      </c>
      <c r="I1606" t="s">
        <v>8</v>
      </c>
      <c r="J1606" s="68">
        <f>precio_reno_porta!L176</f>
        <v>0</v>
      </c>
    </row>
    <row r="1607" spans="1:10" x14ac:dyDescent="0.3">
      <c r="A1607" t="str">
        <f t="shared" si="25"/>
        <v>0Max Negocios + Ilimitado 95.90CONTADO</v>
      </c>
      <c r="B1607" s="19">
        <f>precio_reno_porta!A177</f>
        <v>0</v>
      </c>
      <c r="C1607" s="19">
        <f>precio_reno_porta!B177</f>
        <v>0</v>
      </c>
      <c r="D1607" s="19">
        <f>precio_reno_porta!C177</f>
        <v>0</v>
      </c>
      <c r="E1607" s="19">
        <f>precio_reno_porta!D177</f>
        <v>0</v>
      </c>
      <c r="F1607" s="75">
        <f>precio_reno_porta!E177</f>
        <v>0</v>
      </c>
      <c r="G1607" s="19">
        <f>precio_reno_porta!F177</f>
        <v>0</v>
      </c>
      <c r="H1607" t="s">
        <v>187</v>
      </c>
      <c r="I1607" t="s">
        <v>8</v>
      </c>
      <c r="J1607" s="68">
        <f>precio_reno_porta!L177</f>
        <v>0</v>
      </c>
    </row>
    <row r="1608" spans="1:10" x14ac:dyDescent="0.3">
      <c r="A1608" t="str">
        <f t="shared" si="25"/>
        <v>0Max Negocios + Ilimitado 95.90CONTADO</v>
      </c>
      <c r="B1608" s="19">
        <f>precio_reno_porta!A178</f>
        <v>0</v>
      </c>
      <c r="C1608" s="19">
        <f>precio_reno_porta!B178</f>
        <v>0</v>
      </c>
      <c r="D1608" s="19">
        <f>precio_reno_porta!C178</f>
        <v>0</v>
      </c>
      <c r="E1608" s="19">
        <f>precio_reno_porta!D178</f>
        <v>0</v>
      </c>
      <c r="F1608" s="75">
        <f>precio_reno_porta!E178</f>
        <v>0</v>
      </c>
      <c r="G1608" s="19">
        <f>precio_reno_porta!F178</f>
        <v>0</v>
      </c>
      <c r="H1608" t="s">
        <v>187</v>
      </c>
      <c r="I1608" t="s">
        <v>8</v>
      </c>
      <c r="J1608" s="68">
        <f>precio_reno_porta!L178</f>
        <v>0</v>
      </c>
    </row>
    <row r="1609" spans="1:10" x14ac:dyDescent="0.3">
      <c r="A1609" t="str">
        <f t="shared" si="25"/>
        <v>0Max Negocios + Ilimitado 95.90CONTADO</v>
      </c>
      <c r="B1609" s="19">
        <f>precio_reno_porta!A179</f>
        <v>0</v>
      </c>
      <c r="C1609" s="19">
        <f>precio_reno_porta!B179</f>
        <v>0</v>
      </c>
      <c r="D1609" s="19">
        <f>precio_reno_porta!C179</f>
        <v>0</v>
      </c>
      <c r="E1609" s="19">
        <f>precio_reno_porta!D179</f>
        <v>0</v>
      </c>
      <c r="F1609" s="75">
        <f>precio_reno_porta!E179</f>
        <v>0</v>
      </c>
      <c r="G1609" s="19">
        <f>precio_reno_porta!F179</f>
        <v>0</v>
      </c>
      <c r="H1609" t="s">
        <v>187</v>
      </c>
      <c r="I1609" t="s">
        <v>8</v>
      </c>
      <c r="J1609" s="68">
        <f>precio_reno_porta!L179</f>
        <v>0</v>
      </c>
    </row>
    <row r="1610" spans="1:10" x14ac:dyDescent="0.3">
      <c r="A1610" t="str">
        <f t="shared" si="25"/>
        <v>0Max Negocios + Ilimitado 95.90CONTADO</v>
      </c>
      <c r="B1610" s="19">
        <f>precio_reno_porta!A180</f>
        <v>0</v>
      </c>
      <c r="C1610" s="19">
        <f>precio_reno_porta!B180</f>
        <v>0</v>
      </c>
      <c r="D1610" s="19">
        <f>precio_reno_porta!C180</f>
        <v>0</v>
      </c>
      <c r="E1610" s="19">
        <f>precio_reno_porta!D180</f>
        <v>0</v>
      </c>
      <c r="F1610" s="75">
        <f>precio_reno_porta!E180</f>
        <v>0</v>
      </c>
      <c r="G1610" s="19">
        <f>precio_reno_porta!F180</f>
        <v>0</v>
      </c>
      <c r="H1610" t="s">
        <v>187</v>
      </c>
      <c r="I1610" t="s">
        <v>8</v>
      </c>
      <c r="J1610" s="68">
        <f>precio_reno_porta!L180</f>
        <v>0</v>
      </c>
    </row>
    <row r="1611" spans="1:10" x14ac:dyDescent="0.3">
      <c r="A1611" t="str">
        <f t="shared" si="25"/>
        <v>0Max Negocios + Ilimitado 95.90CONTADO</v>
      </c>
      <c r="B1611" s="19">
        <f>precio_reno_porta!A181</f>
        <v>0</v>
      </c>
      <c r="C1611" s="19">
        <f>precio_reno_porta!B181</f>
        <v>0</v>
      </c>
      <c r="D1611" s="19">
        <f>precio_reno_porta!C181</f>
        <v>0</v>
      </c>
      <c r="E1611" s="19">
        <f>precio_reno_porta!D181</f>
        <v>0</v>
      </c>
      <c r="F1611" s="75">
        <f>precio_reno_porta!E181</f>
        <v>0</v>
      </c>
      <c r="G1611" s="19">
        <f>precio_reno_porta!F181</f>
        <v>0</v>
      </c>
      <c r="H1611" t="s">
        <v>187</v>
      </c>
      <c r="I1611" t="s">
        <v>8</v>
      </c>
      <c r="J1611" s="68">
        <f>precio_reno_porta!L181</f>
        <v>0</v>
      </c>
    </row>
    <row r="1612" spans="1:10" x14ac:dyDescent="0.3">
      <c r="A1612" t="str">
        <f t="shared" si="25"/>
        <v>0Max Negocios + Ilimitado 95.90CONTADO</v>
      </c>
      <c r="B1612" s="19">
        <f>precio_reno_porta!A182</f>
        <v>0</v>
      </c>
      <c r="C1612" s="19">
        <f>precio_reno_porta!B182</f>
        <v>0</v>
      </c>
      <c r="D1612" s="19">
        <f>precio_reno_porta!C182</f>
        <v>0</v>
      </c>
      <c r="E1612" s="19">
        <f>precio_reno_porta!D182</f>
        <v>0</v>
      </c>
      <c r="F1612" s="75">
        <f>precio_reno_porta!E182</f>
        <v>0</v>
      </c>
      <c r="G1612" s="19">
        <f>precio_reno_porta!F182</f>
        <v>0</v>
      </c>
      <c r="H1612" t="s">
        <v>187</v>
      </c>
      <c r="I1612" t="s">
        <v>8</v>
      </c>
      <c r="J1612" s="68">
        <f>precio_reno_porta!L182</f>
        <v>0</v>
      </c>
    </row>
    <row r="1613" spans="1:10" x14ac:dyDescent="0.3">
      <c r="A1613" t="str">
        <f t="shared" si="25"/>
        <v>0Max Negocios + Ilimitado 95.90CONTADO</v>
      </c>
      <c r="B1613" s="19">
        <f>precio_reno_porta!A183</f>
        <v>0</v>
      </c>
      <c r="C1613" s="19">
        <f>precio_reno_porta!B183</f>
        <v>0</v>
      </c>
      <c r="D1613" s="19">
        <f>precio_reno_porta!C183</f>
        <v>0</v>
      </c>
      <c r="E1613" s="19">
        <f>precio_reno_porta!D183</f>
        <v>0</v>
      </c>
      <c r="F1613" s="75">
        <f>precio_reno_porta!E183</f>
        <v>0</v>
      </c>
      <c r="G1613" s="19">
        <f>precio_reno_porta!F183</f>
        <v>0</v>
      </c>
      <c r="H1613" t="s">
        <v>187</v>
      </c>
      <c r="I1613" t="s">
        <v>8</v>
      </c>
      <c r="J1613" s="68">
        <f>precio_reno_porta!L183</f>
        <v>0</v>
      </c>
    </row>
    <row r="1614" spans="1:10" x14ac:dyDescent="0.3">
      <c r="A1614" t="str">
        <f t="shared" si="25"/>
        <v>0Max Negocios + Ilimitado 95.90CONTADO</v>
      </c>
      <c r="B1614" s="19">
        <f>precio_reno_porta!A184</f>
        <v>0</v>
      </c>
      <c r="C1614" s="19">
        <f>precio_reno_porta!B184</f>
        <v>0</v>
      </c>
      <c r="D1614" s="19">
        <f>precio_reno_porta!C184</f>
        <v>0</v>
      </c>
      <c r="E1614" s="19">
        <f>precio_reno_porta!D184</f>
        <v>0</v>
      </c>
      <c r="F1614" s="75">
        <f>precio_reno_porta!E184</f>
        <v>0</v>
      </c>
      <c r="G1614" s="19">
        <f>precio_reno_porta!F184</f>
        <v>0</v>
      </c>
      <c r="H1614" t="s">
        <v>187</v>
      </c>
      <c r="I1614" t="s">
        <v>8</v>
      </c>
      <c r="J1614" s="68">
        <f>precio_reno_porta!L184</f>
        <v>0</v>
      </c>
    </row>
    <row r="1615" spans="1:10" x14ac:dyDescent="0.3">
      <c r="A1615" t="str">
        <f t="shared" si="25"/>
        <v>0Max Negocios + Ilimitado 95.90CONTADO</v>
      </c>
      <c r="B1615" s="19">
        <f>precio_reno_porta!A185</f>
        <v>0</v>
      </c>
      <c r="C1615" s="19">
        <f>precio_reno_porta!B185</f>
        <v>0</v>
      </c>
      <c r="D1615" s="19">
        <f>precio_reno_porta!C185</f>
        <v>0</v>
      </c>
      <c r="E1615" s="19">
        <f>precio_reno_porta!D185</f>
        <v>0</v>
      </c>
      <c r="F1615" s="75">
        <f>precio_reno_porta!E185</f>
        <v>0</v>
      </c>
      <c r="G1615" s="19">
        <f>precio_reno_porta!F185</f>
        <v>0</v>
      </c>
      <c r="H1615" t="s">
        <v>187</v>
      </c>
      <c r="I1615" t="s">
        <v>8</v>
      </c>
      <c r="J1615" s="68">
        <f>precio_reno_porta!L185</f>
        <v>0</v>
      </c>
    </row>
    <row r="1616" spans="1:10" x14ac:dyDescent="0.3">
      <c r="A1616" t="str">
        <f t="shared" si="25"/>
        <v>0Max Negocios + Ilimitado 95.90CONTADO</v>
      </c>
      <c r="B1616" s="19">
        <f>precio_reno_porta!A186</f>
        <v>0</v>
      </c>
      <c r="C1616" s="19">
        <f>precio_reno_porta!B186</f>
        <v>0</v>
      </c>
      <c r="D1616" s="19">
        <f>precio_reno_porta!C186</f>
        <v>0</v>
      </c>
      <c r="E1616" s="19">
        <f>precio_reno_porta!D186</f>
        <v>0</v>
      </c>
      <c r="F1616" s="75">
        <f>precio_reno_porta!E186</f>
        <v>0</v>
      </c>
      <c r="G1616" s="19">
        <f>precio_reno_porta!F186</f>
        <v>0</v>
      </c>
      <c r="H1616" t="s">
        <v>187</v>
      </c>
      <c r="I1616" t="s">
        <v>8</v>
      </c>
      <c r="J1616" s="68">
        <f>precio_reno_porta!L186</f>
        <v>0</v>
      </c>
    </row>
    <row r="1617" spans="1:10" x14ac:dyDescent="0.3">
      <c r="A1617" t="str">
        <f t="shared" si="25"/>
        <v>0Max Negocios + Ilimitado 95.90CONTADO</v>
      </c>
      <c r="B1617" s="19">
        <f>precio_reno_porta!A187</f>
        <v>0</v>
      </c>
      <c r="C1617" s="19">
        <f>precio_reno_porta!B187</f>
        <v>0</v>
      </c>
      <c r="D1617" s="19">
        <f>precio_reno_porta!C187</f>
        <v>0</v>
      </c>
      <c r="E1617" s="19">
        <f>precio_reno_porta!D187</f>
        <v>0</v>
      </c>
      <c r="F1617" s="75">
        <f>precio_reno_porta!E187</f>
        <v>0</v>
      </c>
      <c r="G1617" s="19">
        <f>precio_reno_porta!F187</f>
        <v>0</v>
      </c>
      <c r="H1617" t="s">
        <v>187</v>
      </c>
      <c r="I1617" t="s">
        <v>8</v>
      </c>
      <c r="J1617" s="68">
        <f>precio_reno_porta!L187</f>
        <v>0</v>
      </c>
    </row>
    <row r="1618" spans="1:10" x14ac:dyDescent="0.3">
      <c r="A1618" t="str">
        <f t="shared" si="25"/>
        <v>0Max Negocios + Ilimitado 95.90CONTADO</v>
      </c>
      <c r="B1618" s="19">
        <f>precio_reno_porta!A188</f>
        <v>0</v>
      </c>
      <c r="C1618" s="19">
        <f>precio_reno_porta!B188</f>
        <v>0</v>
      </c>
      <c r="D1618" s="19">
        <f>precio_reno_porta!C188</f>
        <v>0</v>
      </c>
      <c r="E1618" s="19">
        <f>precio_reno_porta!D188</f>
        <v>0</v>
      </c>
      <c r="F1618" s="75">
        <f>precio_reno_porta!E188</f>
        <v>0</v>
      </c>
      <c r="G1618" s="19">
        <f>precio_reno_porta!F188</f>
        <v>0</v>
      </c>
      <c r="H1618" t="s">
        <v>187</v>
      </c>
      <c r="I1618" t="s">
        <v>8</v>
      </c>
      <c r="J1618" s="68">
        <f>precio_reno_porta!L188</f>
        <v>0</v>
      </c>
    </row>
    <row r="1619" spans="1:10" x14ac:dyDescent="0.3">
      <c r="A1619" t="str">
        <f t="shared" si="25"/>
        <v>0Max Negocios + Ilimitado 95.90CONTADO</v>
      </c>
      <c r="B1619" s="19">
        <f>precio_reno_porta!A189</f>
        <v>0</v>
      </c>
      <c r="C1619" s="19">
        <f>precio_reno_porta!B189</f>
        <v>0</v>
      </c>
      <c r="D1619" s="19">
        <f>precio_reno_porta!C189</f>
        <v>0</v>
      </c>
      <c r="E1619" s="19">
        <f>precio_reno_porta!D189</f>
        <v>0</v>
      </c>
      <c r="F1619" s="75">
        <f>precio_reno_porta!E189</f>
        <v>0</v>
      </c>
      <c r="G1619" s="19">
        <f>precio_reno_porta!F189</f>
        <v>0</v>
      </c>
      <c r="H1619" t="s">
        <v>187</v>
      </c>
      <c r="I1619" t="s">
        <v>8</v>
      </c>
      <c r="J1619" s="68">
        <f>precio_reno_porta!L189</f>
        <v>0</v>
      </c>
    </row>
    <row r="1620" spans="1:10" x14ac:dyDescent="0.3">
      <c r="A1620" t="str">
        <f t="shared" si="25"/>
        <v>0Max Negocios + Ilimitado 95.90CONTADO</v>
      </c>
      <c r="B1620" s="19">
        <f>precio_reno_porta!A190</f>
        <v>0</v>
      </c>
      <c r="C1620" s="19">
        <f>precio_reno_porta!B190</f>
        <v>0</v>
      </c>
      <c r="D1620" s="19">
        <f>precio_reno_porta!C190</f>
        <v>0</v>
      </c>
      <c r="E1620" s="19">
        <f>precio_reno_porta!D190</f>
        <v>0</v>
      </c>
      <c r="F1620" s="75">
        <f>precio_reno_porta!E190</f>
        <v>0</v>
      </c>
      <c r="G1620" s="19">
        <f>precio_reno_porta!F190</f>
        <v>0</v>
      </c>
      <c r="H1620" t="s">
        <v>187</v>
      </c>
      <c r="I1620" t="s">
        <v>8</v>
      </c>
      <c r="J1620" s="68">
        <f>precio_reno_porta!L190</f>
        <v>0</v>
      </c>
    </row>
    <row r="1621" spans="1:10" x14ac:dyDescent="0.3">
      <c r="A1621" t="str">
        <f t="shared" si="25"/>
        <v>0Max Negocios + Ilimitado 95.90CONTADO</v>
      </c>
      <c r="B1621" s="19">
        <f>precio_reno_porta!A191</f>
        <v>0</v>
      </c>
      <c r="C1621" s="19">
        <f>precio_reno_porta!B191</f>
        <v>0</v>
      </c>
      <c r="D1621" s="19">
        <f>precio_reno_porta!C191</f>
        <v>0</v>
      </c>
      <c r="E1621" s="19">
        <f>precio_reno_porta!D191</f>
        <v>0</v>
      </c>
      <c r="F1621" s="75">
        <f>precio_reno_porta!E191</f>
        <v>0</v>
      </c>
      <c r="G1621" s="19">
        <f>precio_reno_porta!F191</f>
        <v>0</v>
      </c>
      <c r="H1621" t="s">
        <v>187</v>
      </c>
      <c r="I1621" t="s">
        <v>8</v>
      </c>
      <c r="J1621" s="68">
        <f>precio_reno_porta!L191</f>
        <v>0</v>
      </c>
    </row>
    <row r="1622" spans="1:10" x14ac:dyDescent="0.3">
      <c r="A1622" t="str">
        <f t="shared" si="25"/>
        <v>0Max Negocios + Ilimitado 95.90CONTADO</v>
      </c>
      <c r="B1622" s="19">
        <f>precio_reno_porta!A192</f>
        <v>0</v>
      </c>
      <c r="C1622" s="19">
        <f>precio_reno_porta!B192</f>
        <v>0</v>
      </c>
      <c r="D1622" s="19">
        <f>precio_reno_porta!C192</f>
        <v>0</v>
      </c>
      <c r="E1622" s="19">
        <f>precio_reno_porta!D192</f>
        <v>0</v>
      </c>
      <c r="F1622" s="75">
        <f>precio_reno_porta!E192</f>
        <v>0</v>
      </c>
      <c r="G1622" s="19">
        <f>precio_reno_porta!F192</f>
        <v>0</v>
      </c>
      <c r="H1622" t="s">
        <v>187</v>
      </c>
      <c r="I1622" t="s">
        <v>8</v>
      </c>
      <c r="J1622" s="68">
        <f>precio_reno_porta!L192</f>
        <v>0</v>
      </c>
    </row>
    <row r="1623" spans="1:10" x14ac:dyDescent="0.3">
      <c r="A1623" t="str">
        <f t="shared" si="25"/>
        <v>0Max Negocios + Ilimitado 95.90CONTADO</v>
      </c>
      <c r="B1623" s="19">
        <f>precio_reno_porta!A193</f>
        <v>0</v>
      </c>
      <c r="C1623" s="19">
        <f>precio_reno_porta!B193</f>
        <v>0</v>
      </c>
      <c r="D1623" s="19">
        <f>precio_reno_porta!C193</f>
        <v>0</v>
      </c>
      <c r="E1623" s="19">
        <f>precio_reno_porta!D193</f>
        <v>0</v>
      </c>
      <c r="F1623" s="75">
        <f>precio_reno_porta!E193</f>
        <v>0</v>
      </c>
      <c r="G1623" s="19">
        <f>precio_reno_porta!F193</f>
        <v>0</v>
      </c>
      <c r="H1623" t="s">
        <v>187</v>
      </c>
      <c r="I1623" t="s">
        <v>8</v>
      </c>
      <c r="J1623" s="68">
        <f>precio_reno_porta!L193</f>
        <v>0</v>
      </c>
    </row>
    <row r="1624" spans="1:10" x14ac:dyDescent="0.3">
      <c r="A1624" t="str">
        <f t="shared" si="25"/>
        <v>0Max Negocios + Ilimitado 95.90CONTADO</v>
      </c>
      <c r="B1624" s="19">
        <f>precio_reno_porta!A194</f>
        <v>0</v>
      </c>
      <c r="C1624" s="19">
        <f>precio_reno_porta!B194</f>
        <v>0</v>
      </c>
      <c r="D1624" s="19">
        <f>precio_reno_porta!C194</f>
        <v>0</v>
      </c>
      <c r="E1624" s="19">
        <f>precio_reno_porta!D194</f>
        <v>0</v>
      </c>
      <c r="F1624" s="75">
        <f>precio_reno_porta!E194</f>
        <v>0</v>
      </c>
      <c r="G1624" s="19">
        <f>precio_reno_porta!F194</f>
        <v>0</v>
      </c>
      <c r="H1624" t="s">
        <v>187</v>
      </c>
      <c r="I1624" t="s">
        <v>8</v>
      </c>
      <c r="J1624" s="68">
        <f>precio_reno_porta!L194</f>
        <v>0</v>
      </c>
    </row>
    <row r="1625" spans="1:10" x14ac:dyDescent="0.3">
      <c r="A1625" t="str">
        <f t="shared" si="25"/>
        <v>0Max Negocios + Ilimitado 95.90CONTADO</v>
      </c>
      <c r="B1625" s="19">
        <f>precio_reno_porta!A195</f>
        <v>0</v>
      </c>
      <c r="C1625" s="19">
        <f>precio_reno_porta!B195</f>
        <v>0</v>
      </c>
      <c r="D1625" s="19">
        <f>precio_reno_porta!C195</f>
        <v>0</v>
      </c>
      <c r="E1625" s="19">
        <f>precio_reno_porta!D195</f>
        <v>0</v>
      </c>
      <c r="F1625" s="75">
        <f>precio_reno_porta!E195</f>
        <v>0</v>
      </c>
      <c r="G1625" s="19">
        <f>precio_reno_porta!F195</f>
        <v>0</v>
      </c>
      <c r="H1625" t="s">
        <v>187</v>
      </c>
      <c r="I1625" t="s">
        <v>8</v>
      </c>
      <c r="J1625" s="68">
        <f>precio_reno_porta!L195</f>
        <v>0</v>
      </c>
    </row>
    <row r="1626" spans="1:10" x14ac:dyDescent="0.3">
      <c r="A1626" t="str">
        <f t="shared" si="25"/>
        <v>0Max Negocios + Ilimitado 95.90CONTADO</v>
      </c>
      <c r="B1626" s="19">
        <f>precio_reno_porta!A196</f>
        <v>0</v>
      </c>
      <c r="C1626" s="19">
        <f>precio_reno_porta!B196</f>
        <v>0</v>
      </c>
      <c r="D1626" s="19">
        <f>precio_reno_porta!C196</f>
        <v>0</v>
      </c>
      <c r="E1626" s="19">
        <f>precio_reno_porta!D196</f>
        <v>0</v>
      </c>
      <c r="F1626" s="75">
        <f>precio_reno_porta!E196</f>
        <v>0</v>
      </c>
      <c r="G1626" s="19">
        <f>precio_reno_porta!F196</f>
        <v>0</v>
      </c>
      <c r="H1626" t="s">
        <v>187</v>
      </c>
      <c r="I1626" t="s">
        <v>8</v>
      </c>
      <c r="J1626" s="68">
        <f>precio_reno_porta!L196</f>
        <v>0</v>
      </c>
    </row>
    <row r="1627" spans="1:10" x14ac:dyDescent="0.3">
      <c r="A1627" t="str">
        <f t="shared" si="25"/>
        <v>0Max Negocios + Ilimitado 95.90CONTADO</v>
      </c>
      <c r="B1627" s="19">
        <f>precio_reno_porta!A197</f>
        <v>0</v>
      </c>
      <c r="C1627" s="19">
        <f>precio_reno_porta!B197</f>
        <v>0</v>
      </c>
      <c r="D1627" s="19">
        <f>precio_reno_porta!C197</f>
        <v>0</v>
      </c>
      <c r="E1627" s="19">
        <f>precio_reno_porta!D197</f>
        <v>0</v>
      </c>
      <c r="F1627" s="75">
        <f>precio_reno_porta!E197</f>
        <v>0</v>
      </c>
      <c r="G1627" s="19">
        <f>precio_reno_porta!F197</f>
        <v>0</v>
      </c>
      <c r="H1627" t="s">
        <v>187</v>
      </c>
      <c r="I1627" t="s">
        <v>8</v>
      </c>
      <c r="J1627" s="68">
        <f>precio_reno_porta!L197</f>
        <v>0</v>
      </c>
    </row>
    <row r="1628" spans="1:10" x14ac:dyDescent="0.3">
      <c r="A1628" t="str">
        <f t="shared" si="25"/>
        <v>0Max Negocios + Ilimitado 95.90CONTADO</v>
      </c>
      <c r="B1628" s="19">
        <f>precio_reno_porta!A198</f>
        <v>0</v>
      </c>
      <c r="C1628" s="19">
        <f>precio_reno_porta!B198</f>
        <v>0</v>
      </c>
      <c r="D1628" s="19">
        <f>precio_reno_porta!C198</f>
        <v>0</v>
      </c>
      <c r="E1628" s="19">
        <f>precio_reno_porta!D198</f>
        <v>0</v>
      </c>
      <c r="F1628" s="75">
        <f>precio_reno_porta!E198</f>
        <v>0</v>
      </c>
      <c r="G1628" s="19">
        <f>precio_reno_porta!F198</f>
        <v>0</v>
      </c>
      <c r="H1628" t="s">
        <v>187</v>
      </c>
      <c r="I1628" t="s">
        <v>8</v>
      </c>
      <c r="J1628" s="68">
        <f>precio_reno_porta!L198</f>
        <v>0</v>
      </c>
    </row>
    <row r="1629" spans="1:10" x14ac:dyDescent="0.3">
      <c r="A1629" t="str">
        <f t="shared" si="25"/>
        <v>0Max Negocios + Ilimitado 95.90CONTADO</v>
      </c>
      <c r="B1629" s="19">
        <f>precio_reno_porta!A199</f>
        <v>0</v>
      </c>
      <c r="C1629" s="19">
        <f>precio_reno_porta!B199</f>
        <v>0</v>
      </c>
      <c r="D1629" s="19">
        <f>precio_reno_porta!C199</f>
        <v>0</v>
      </c>
      <c r="E1629" s="19">
        <f>precio_reno_porta!D199</f>
        <v>0</v>
      </c>
      <c r="F1629" s="75">
        <f>precio_reno_porta!E199</f>
        <v>0</v>
      </c>
      <c r="G1629" s="19">
        <f>precio_reno_porta!F199</f>
        <v>0</v>
      </c>
      <c r="H1629" t="s">
        <v>187</v>
      </c>
      <c r="I1629" t="s">
        <v>8</v>
      </c>
      <c r="J1629" s="68">
        <f>precio_reno_porta!L199</f>
        <v>0</v>
      </c>
    </row>
    <row r="1630" spans="1:10" x14ac:dyDescent="0.3">
      <c r="A1630" t="str">
        <f t="shared" si="25"/>
        <v>0Max Negocios + Ilimitado 95.90CONTADO</v>
      </c>
      <c r="B1630" s="19">
        <f>precio_reno_porta!A200</f>
        <v>0</v>
      </c>
      <c r="C1630" s="19">
        <f>precio_reno_porta!B200</f>
        <v>0</v>
      </c>
      <c r="D1630" s="19">
        <f>precio_reno_porta!C200</f>
        <v>0</v>
      </c>
      <c r="E1630" s="19">
        <f>precio_reno_porta!D200</f>
        <v>0</v>
      </c>
      <c r="F1630" s="75">
        <f>precio_reno_porta!E200</f>
        <v>0</v>
      </c>
      <c r="G1630" s="19">
        <f>precio_reno_porta!F200</f>
        <v>0</v>
      </c>
      <c r="H1630" t="s">
        <v>187</v>
      </c>
      <c r="I1630" t="s">
        <v>8</v>
      </c>
      <c r="J1630" s="68">
        <f>precio_reno_porta!L200</f>
        <v>0</v>
      </c>
    </row>
    <row r="1631" spans="1:10" x14ac:dyDescent="0.3">
      <c r="A1631" t="str">
        <f t="shared" si="25"/>
        <v>0Max Negocios + Ilimitado 95.90CONTADO</v>
      </c>
      <c r="B1631" s="19">
        <f>precio_reno_porta!A201</f>
        <v>0</v>
      </c>
      <c r="C1631" s="19">
        <f>precio_reno_porta!B201</f>
        <v>0</v>
      </c>
      <c r="D1631" s="19">
        <f>precio_reno_porta!C201</f>
        <v>0</v>
      </c>
      <c r="E1631" s="19">
        <f>precio_reno_porta!D201</f>
        <v>0</v>
      </c>
      <c r="F1631" s="75">
        <f>precio_reno_porta!E201</f>
        <v>0</v>
      </c>
      <c r="G1631" s="19">
        <f>precio_reno_porta!F201</f>
        <v>0</v>
      </c>
      <c r="H1631" t="s">
        <v>187</v>
      </c>
      <c r="I1631" t="s">
        <v>8</v>
      </c>
      <c r="J1631" s="68">
        <f>precio_reno_porta!L201</f>
        <v>0</v>
      </c>
    </row>
    <row r="1632" spans="1:10" x14ac:dyDescent="0.3">
      <c r="A1632" t="str">
        <f t="shared" si="25"/>
        <v>0Max Negocios + Ilimitado 95.90CONTADO</v>
      </c>
      <c r="B1632" s="19">
        <f>precio_reno_porta!A202</f>
        <v>0</v>
      </c>
      <c r="C1632" s="19">
        <f>precio_reno_porta!B202</f>
        <v>0</v>
      </c>
      <c r="D1632" s="19">
        <f>precio_reno_porta!C202</f>
        <v>0</v>
      </c>
      <c r="E1632" s="19">
        <f>precio_reno_porta!D202</f>
        <v>0</v>
      </c>
      <c r="F1632" s="75">
        <f>precio_reno_porta!E202</f>
        <v>0</v>
      </c>
      <c r="G1632" s="19">
        <f>precio_reno_porta!F202</f>
        <v>0</v>
      </c>
      <c r="H1632" t="s">
        <v>187</v>
      </c>
      <c r="I1632" t="s">
        <v>8</v>
      </c>
      <c r="J1632" s="68">
        <f>precio_reno_porta!L202</f>
        <v>0</v>
      </c>
    </row>
    <row r="1633" spans="1:10" x14ac:dyDescent="0.3">
      <c r="A1633" t="str">
        <f t="shared" si="25"/>
        <v>0Max Negocios + Ilimitado 95.90CONTADO</v>
      </c>
      <c r="B1633" s="19">
        <f>precio_reno_porta!A203</f>
        <v>0</v>
      </c>
      <c r="C1633" s="19">
        <f>precio_reno_porta!B203</f>
        <v>0</v>
      </c>
      <c r="D1633" s="19">
        <f>precio_reno_porta!C203</f>
        <v>0</v>
      </c>
      <c r="E1633" s="19">
        <f>precio_reno_porta!D203</f>
        <v>0</v>
      </c>
      <c r="F1633" s="75">
        <f>precio_reno_porta!E203</f>
        <v>0</v>
      </c>
      <c r="G1633" s="19">
        <f>precio_reno_porta!F203</f>
        <v>0</v>
      </c>
      <c r="H1633" t="s">
        <v>187</v>
      </c>
      <c r="I1633" t="s">
        <v>8</v>
      </c>
      <c r="J1633" s="68">
        <f>precio_reno_porta!L203</f>
        <v>0</v>
      </c>
    </row>
    <row r="1634" spans="1:10" x14ac:dyDescent="0.3">
      <c r="A1634" t="str">
        <f t="shared" si="25"/>
        <v>0Max Negocios + Ilimitado 95.90CONTADO</v>
      </c>
      <c r="B1634" s="19">
        <f>precio_reno_porta!A204</f>
        <v>0</v>
      </c>
      <c r="C1634" s="19">
        <f>precio_reno_porta!B204</f>
        <v>0</v>
      </c>
      <c r="D1634" s="19">
        <f>precio_reno_porta!C204</f>
        <v>0</v>
      </c>
      <c r="E1634" s="19">
        <f>precio_reno_porta!D204</f>
        <v>0</v>
      </c>
      <c r="F1634" s="75">
        <f>precio_reno_porta!E204</f>
        <v>0</v>
      </c>
      <c r="G1634" s="19">
        <f>precio_reno_porta!F204</f>
        <v>0</v>
      </c>
      <c r="H1634" t="s">
        <v>187</v>
      </c>
      <c r="I1634" t="s">
        <v>8</v>
      </c>
      <c r="J1634" s="68">
        <f>precio_reno_porta!L204</f>
        <v>0</v>
      </c>
    </row>
    <row r="1635" spans="1:10" x14ac:dyDescent="0.3">
      <c r="A1635" t="str">
        <f t="shared" si="25"/>
        <v>0Max Negocios + Ilimitado 95.90CONTADO</v>
      </c>
      <c r="B1635" s="19">
        <f>precio_reno_porta!A205</f>
        <v>0</v>
      </c>
      <c r="C1635" s="19">
        <f>precio_reno_porta!B205</f>
        <v>0</v>
      </c>
      <c r="D1635" s="19">
        <f>precio_reno_porta!C205</f>
        <v>0</v>
      </c>
      <c r="E1635" s="19">
        <f>precio_reno_porta!D205</f>
        <v>0</v>
      </c>
      <c r="F1635" s="75">
        <f>precio_reno_porta!E205</f>
        <v>0</v>
      </c>
      <c r="G1635" s="19">
        <f>precio_reno_porta!F205</f>
        <v>0</v>
      </c>
      <c r="H1635" t="s">
        <v>187</v>
      </c>
      <c r="I1635" t="s">
        <v>8</v>
      </c>
      <c r="J1635" s="68">
        <f>precio_reno_porta!L205</f>
        <v>0</v>
      </c>
    </row>
    <row r="1636" spans="1:10" x14ac:dyDescent="0.3">
      <c r="A1636" t="str">
        <f t="shared" si="25"/>
        <v>0Max Negocios + Ilimitado 95.90CONTADO</v>
      </c>
      <c r="B1636" s="19">
        <f>precio_reno_porta!A206</f>
        <v>0</v>
      </c>
      <c r="C1636" s="19">
        <f>precio_reno_porta!B206</f>
        <v>0</v>
      </c>
      <c r="D1636" s="19">
        <f>precio_reno_porta!C206</f>
        <v>0</v>
      </c>
      <c r="E1636" s="19">
        <f>precio_reno_porta!D206</f>
        <v>0</v>
      </c>
      <c r="F1636" s="75">
        <f>precio_reno_porta!E206</f>
        <v>0</v>
      </c>
      <c r="G1636" s="19">
        <f>precio_reno_porta!F206</f>
        <v>0</v>
      </c>
      <c r="H1636" t="s">
        <v>187</v>
      </c>
      <c r="I1636" t="s">
        <v>8</v>
      </c>
      <c r="J1636" s="68">
        <f>precio_reno_porta!L206</f>
        <v>0</v>
      </c>
    </row>
    <row r="1637" spans="1:10" x14ac:dyDescent="0.3">
      <c r="A1637" t="str">
        <f t="shared" si="25"/>
        <v>0Max Negocios + Ilimitado 95.90CONTADO</v>
      </c>
      <c r="B1637" s="19">
        <f>precio_reno_porta!A207</f>
        <v>0</v>
      </c>
      <c r="C1637" s="19">
        <f>precio_reno_porta!B207</f>
        <v>0</v>
      </c>
      <c r="D1637" s="19">
        <f>precio_reno_porta!C207</f>
        <v>0</v>
      </c>
      <c r="E1637" s="19">
        <f>precio_reno_porta!D207</f>
        <v>0</v>
      </c>
      <c r="F1637" s="75">
        <f>precio_reno_porta!E207</f>
        <v>0</v>
      </c>
      <c r="G1637" s="19">
        <f>precio_reno_porta!F207</f>
        <v>0</v>
      </c>
      <c r="H1637" t="s">
        <v>187</v>
      </c>
      <c r="I1637" t="s">
        <v>8</v>
      </c>
      <c r="J1637" s="68">
        <f>precio_reno_porta!L207</f>
        <v>0</v>
      </c>
    </row>
    <row r="1638" spans="1:10" x14ac:dyDescent="0.3">
      <c r="A1638" t="str">
        <f t="shared" si="25"/>
        <v>0Max Negocios + Ilimitado 95.90CONTADO</v>
      </c>
      <c r="B1638" s="19">
        <f>precio_reno_porta!A208</f>
        <v>0</v>
      </c>
      <c r="C1638" s="19">
        <f>precio_reno_porta!B208</f>
        <v>0</v>
      </c>
      <c r="D1638" s="19">
        <f>precio_reno_porta!C208</f>
        <v>0</v>
      </c>
      <c r="E1638" s="19">
        <f>precio_reno_porta!D208</f>
        <v>0</v>
      </c>
      <c r="F1638" s="75">
        <f>precio_reno_porta!E208</f>
        <v>0</v>
      </c>
      <c r="G1638" s="19">
        <f>precio_reno_porta!F208</f>
        <v>0</v>
      </c>
      <c r="H1638" t="s">
        <v>187</v>
      </c>
      <c r="I1638" t="s">
        <v>8</v>
      </c>
      <c r="J1638" s="68">
        <f>precio_reno_porta!L208</f>
        <v>0</v>
      </c>
    </row>
    <row r="1639" spans="1:10" x14ac:dyDescent="0.3">
      <c r="A1639" t="str">
        <f t="shared" si="25"/>
        <v>0Max Negocios + Ilimitado 95.90CONTADO</v>
      </c>
      <c r="B1639" s="19">
        <f>precio_reno_porta!A209</f>
        <v>0</v>
      </c>
      <c r="C1639" s="19">
        <f>precio_reno_porta!B209</f>
        <v>0</v>
      </c>
      <c r="D1639" s="19">
        <f>precio_reno_porta!C209</f>
        <v>0</v>
      </c>
      <c r="E1639" s="19">
        <f>precio_reno_porta!D209</f>
        <v>0</v>
      </c>
      <c r="F1639" s="75">
        <f>precio_reno_porta!E209</f>
        <v>0</v>
      </c>
      <c r="G1639" s="19">
        <f>precio_reno_porta!F209</f>
        <v>0</v>
      </c>
      <c r="H1639" t="s">
        <v>187</v>
      </c>
      <c r="I1639" t="s">
        <v>8</v>
      </c>
      <c r="J1639" s="68">
        <f>precio_reno_porta!L209</f>
        <v>0</v>
      </c>
    </row>
    <row r="1640" spans="1:10" x14ac:dyDescent="0.3">
      <c r="A1640" t="str">
        <f t="shared" si="25"/>
        <v>0Max Negocios + Ilimitado 95.90CONTADO</v>
      </c>
      <c r="B1640" s="19">
        <f>precio_reno_porta!A210</f>
        <v>0</v>
      </c>
      <c r="C1640" s="19">
        <f>precio_reno_porta!B210</f>
        <v>0</v>
      </c>
      <c r="D1640" s="19">
        <f>precio_reno_porta!C210</f>
        <v>0</v>
      </c>
      <c r="E1640" s="19">
        <f>precio_reno_porta!D210</f>
        <v>0</v>
      </c>
      <c r="F1640" s="75">
        <f>precio_reno_porta!E210</f>
        <v>0</v>
      </c>
      <c r="G1640" s="19">
        <f>precio_reno_porta!F210</f>
        <v>0</v>
      </c>
      <c r="H1640" t="s">
        <v>187</v>
      </c>
      <c r="I1640" t="s">
        <v>8</v>
      </c>
      <c r="J1640" s="68">
        <f>precio_reno_porta!L210</f>
        <v>0</v>
      </c>
    </row>
    <row r="1641" spans="1:10" x14ac:dyDescent="0.3">
      <c r="A1641" t="str">
        <f t="shared" si="25"/>
        <v>0Max Negocios + Ilimitado 95.90CONTADO</v>
      </c>
      <c r="B1641" s="19">
        <f>precio_reno_porta!A211</f>
        <v>0</v>
      </c>
      <c r="C1641" s="19">
        <f>precio_reno_porta!B211</f>
        <v>0</v>
      </c>
      <c r="D1641" s="19">
        <f>precio_reno_porta!C211</f>
        <v>0</v>
      </c>
      <c r="E1641" s="19">
        <f>precio_reno_porta!D211</f>
        <v>0</v>
      </c>
      <c r="F1641" s="75">
        <f>precio_reno_porta!E211</f>
        <v>0</v>
      </c>
      <c r="G1641" s="19">
        <f>precio_reno_porta!F211</f>
        <v>0</v>
      </c>
      <c r="H1641" t="s">
        <v>187</v>
      </c>
      <c r="I1641" t="s">
        <v>8</v>
      </c>
      <c r="J1641" s="68">
        <f>precio_reno_porta!L211</f>
        <v>0</v>
      </c>
    </row>
    <row r="1642" spans="1:10" x14ac:dyDescent="0.3">
      <c r="A1642" t="str">
        <f t="shared" si="25"/>
        <v>0Max Negocios + Ilimitado 95.90CONTADO</v>
      </c>
      <c r="B1642" s="19">
        <f>precio_reno_porta!A212</f>
        <v>0</v>
      </c>
      <c r="C1642" s="19">
        <f>precio_reno_porta!B212</f>
        <v>0</v>
      </c>
      <c r="D1642" s="19">
        <f>precio_reno_porta!C212</f>
        <v>0</v>
      </c>
      <c r="E1642" s="19">
        <f>precio_reno_porta!D212</f>
        <v>0</v>
      </c>
      <c r="F1642" s="75">
        <f>precio_reno_porta!E212</f>
        <v>0</v>
      </c>
      <c r="G1642" s="19">
        <f>precio_reno_porta!F212</f>
        <v>0</v>
      </c>
      <c r="H1642" t="s">
        <v>187</v>
      </c>
      <c r="I1642" t="s">
        <v>8</v>
      </c>
      <c r="J1642" s="68">
        <f>precio_reno_porta!L212</f>
        <v>0</v>
      </c>
    </row>
    <row r="1643" spans="1:10" x14ac:dyDescent="0.3">
      <c r="A1643" t="str">
        <f t="shared" si="25"/>
        <v>0Max Negocios + Ilimitado 95.90CONTADO</v>
      </c>
      <c r="B1643" s="19">
        <f>precio_reno_porta!A213</f>
        <v>0</v>
      </c>
      <c r="C1643" s="19">
        <f>precio_reno_porta!B213</f>
        <v>0</v>
      </c>
      <c r="D1643" s="19">
        <f>precio_reno_porta!C213</f>
        <v>0</v>
      </c>
      <c r="E1643" s="19">
        <f>precio_reno_porta!D213</f>
        <v>0</v>
      </c>
      <c r="F1643" s="75">
        <f>precio_reno_porta!E213</f>
        <v>0</v>
      </c>
      <c r="G1643" s="19">
        <f>precio_reno_porta!F213</f>
        <v>0</v>
      </c>
      <c r="H1643" t="s">
        <v>187</v>
      </c>
      <c r="I1643" t="s">
        <v>8</v>
      </c>
      <c r="J1643" s="68">
        <f>precio_reno_porta!L213</f>
        <v>0</v>
      </c>
    </row>
    <row r="1644" spans="1:10" x14ac:dyDescent="0.3">
      <c r="A1644" t="str">
        <f t="shared" si="25"/>
        <v>0Max Negocios + Ilimitado 95.90CONTADO</v>
      </c>
      <c r="B1644" s="19">
        <f>precio_reno_porta!A214</f>
        <v>0</v>
      </c>
      <c r="C1644" s="19">
        <f>precio_reno_porta!B214</f>
        <v>0</v>
      </c>
      <c r="D1644" s="19">
        <f>precio_reno_porta!C214</f>
        <v>0</v>
      </c>
      <c r="E1644" s="19">
        <f>precio_reno_porta!D214</f>
        <v>0</v>
      </c>
      <c r="F1644" s="75">
        <f>precio_reno_porta!E214</f>
        <v>0</v>
      </c>
      <c r="G1644" s="19">
        <f>precio_reno_porta!F214</f>
        <v>0</v>
      </c>
      <c r="H1644" t="s">
        <v>187</v>
      </c>
      <c r="I1644" t="s">
        <v>8</v>
      </c>
      <c r="J1644" s="68">
        <f>precio_reno_porta!L214</f>
        <v>0</v>
      </c>
    </row>
    <row r="1645" spans="1:10" x14ac:dyDescent="0.3">
      <c r="A1645" t="str">
        <f t="shared" si="25"/>
        <v>0Max Negocios + Ilimitado 95.90CONTADO</v>
      </c>
      <c r="B1645" s="19">
        <f>precio_reno_porta!A215</f>
        <v>0</v>
      </c>
      <c r="C1645" s="19">
        <f>precio_reno_porta!B215</f>
        <v>0</v>
      </c>
      <c r="D1645" s="19">
        <f>precio_reno_porta!C215</f>
        <v>0</v>
      </c>
      <c r="E1645" s="19">
        <f>precio_reno_porta!D215</f>
        <v>0</v>
      </c>
      <c r="F1645" s="75">
        <f>precio_reno_porta!E215</f>
        <v>0</v>
      </c>
      <c r="G1645" s="19">
        <f>precio_reno_porta!F215</f>
        <v>0</v>
      </c>
      <c r="H1645" t="s">
        <v>187</v>
      </c>
      <c r="I1645" t="s">
        <v>8</v>
      </c>
      <c r="J1645" s="68">
        <f>precio_reno_porta!L215</f>
        <v>0</v>
      </c>
    </row>
    <row r="1646" spans="1:10" x14ac:dyDescent="0.3">
      <c r="A1646" t="str">
        <f t="shared" si="25"/>
        <v>0Max Negocios + Ilimitado 95.90CONTADO</v>
      </c>
      <c r="B1646" s="19">
        <f>precio_reno_porta!A216</f>
        <v>0</v>
      </c>
      <c r="C1646" s="19">
        <f>precio_reno_porta!B216</f>
        <v>0</v>
      </c>
      <c r="D1646" s="19">
        <f>precio_reno_porta!C216</f>
        <v>0</v>
      </c>
      <c r="E1646" s="19">
        <f>precio_reno_porta!D216</f>
        <v>0</v>
      </c>
      <c r="F1646" s="75">
        <f>precio_reno_porta!E216</f>
        <v>0</v>
      </c>
      <c r="G1646" s="19">
        <f>precio_reno_porta!F216</f>
        <v>0</v>
      </c>
      <c r="H1646" t="s">
        <v>187</v>
      </c>
      <c r="I1646" t="s">
        <v>8</v>
      </c>
      <c r="J1646" s="68">
        <f>precio_reno_porta!L216</f>
        <v>0</v>
      </c>
    </row>
    <row r="1647" spans="1:10" x14ac:dyDescent="0.3">
      <c r="A1647" t="str">
        <f t="shared" si="25"/>
        <v>0Max Negocios + Ilimitado 95.90CONTADO</v>
      </c>
      <c r="B1647" s="19">
        <f>precio_reno_porta!A217</f>
        <v>0</v>
      </c>
      <c r="C1647" s="19">
        <f>precio_reno_porta!B217</f>
        <v>0</v>
      </c>
      <c r="D1647" s="19">
        <f>precio_reno_porta!C217</f>
        <v>0</v>
      </c>
      <c r="E1647" s="19">
        <f>precio_reno_porta!D217</f>
        <v>0</v>
      </c>
      <c r="F1647" s="75">
        <f>precio_reno_porta!E217</f>
        <v>0</v>
      </c>
      <c r="G1647" s="19">
        <f>precio_reno_porta!F217</f>
        <v>0</v>
      </c>
      <c r="H1647" t="s">
        <v>187</v>
      </c>
      <c r="I1647" t="s">
        <v>8</v>
      </c>
      <c r="J1647" s="68">
        <f>precio_reno_porta!L217</f>
        <v>0</v>
      </c>
    </row>
    <row r="1648" spans="1:10" x14ac:dyDescent="0.3">
      <c r="A1648" t="str">
        <f t="shared" si="25"/>
        <v>0Max Negocios + Ilimitado 95.90CONTADO</v>
      </c>
      <c r="B1648" s="19">
        <f>precio_reno_porta!A218</f>
        <v>0</v>
      </c>
      <c r="C1648" s="19">
        <f>precio_reno_porta!B218</f>
        <v>0</v>
      </c>
      <c r="D1648" s="19">
        <f>precio_reno_porta!C218</f>
        <v>0</v>
      </c>
      <c r="E1648" s="19">
        <f>precio_reno_porta!D218</f>
        <v>0</v>
      </c>
      <c r="F1648" s="75">
        <f>precio_reno_porta!E218</f>
        <v>0</v>
      </c>
      <c r="G1648" s="19">
        <f>precio_reno_porta!F218</f>
        <v>0</v>
      </c>
      <c r="H1648" t="s">
        <v>187</v>
      </c>
      <c r="I1648" t="s">
        <v>8</v>
      </c>
      <c r="J1648" s="68">
        <f>precio_reno_porta!L218</f>
        <v>0</v>
      </c>
    </row>
    <row r="1649" spans="1:10" x14ac:dyDescent="0.3">
      <c r="A1649" t="str">
        <f t="shared" si="25"/>
        <v>0Max Negocios + Ilimitado 95.90CONTADO</v>
      </c>
      <c r="B1649" s="19">
        <f>precio_reno_porta!A219</f>
        <v>0</v>
      </c>
      <c r="C1649" s="19">
        <f>precio_reno_porta!B219</f>
        <v>0</v>
      </c>
      <c r="D1649" s="19">
        <f>precio_reno_porta!C219</f>
        <v>0</v>
      </c>
      <c r="E1649" s="19">
        <f>precio_reno_porta!D219</f>
        <v>0</v>
      </c>
      <c r="F1649" s="75">
        <f>precio_reno_porta!E219</f>
        <v>0</v>
      </c>
      <c r="G1649" s="19">
        <f>precio_reno_porta!F219</f>
        <v>0</v>
      </c>
      <c r="H1649" t="s">
        <v>187</v>
      </c>
      <c r="I1649" t="s">
        <v>8</v>
      </c>
      <c r="J1649" s="68">
        <f>precio_reno_porta!L219</f>
        <v>0</v>
      </c>
    </row>
    <row r="1650" spans="1:10" x14ac:dyDescent="0.3">
      <c r="A1650" t="str">
        <f t="shared" si="25"/>
        <v>0Max Negocios + Ilimitado 95.90CONTADO</v>
      </c>
      <c r="B1650" s="19">
        <f>precio_reno_porta!A220</f>
        <v>0</v>
      </c>
      <c r="C1650" s="19">
        <f>precio_reno_porta!B220</f>
        <v>0</v>
      </c>
      <c r="D1650" s="19">
        <f>precio_reno_porta!C220</f>
        <v>0</v>
      </c>
      <c r="E1650" s="19">
        <f>precio_reno_porta!D220</f>
        <v>0</v>
      </c>
      <c r="F1650" s="75">
        <f>precio_reno_porta!E220</f>
        <v>0</v>
      </c>
      <c r="G1650" s="19">
        <f>precio_reno_porta!F220</f>
        <v>0</v>
      </c>
      <c r="H1650" t="s">
        <v>187</v>
      </c>
      <c r="I1650" t="s">
        <v>8</v>
      </c>
      <c r="J1650" s="68">
        <f>precio_reno_porta!L220</f>
        <v>0</v>
      </c>
    </row>
    <row r="1651" spans="1:10" x14ac:dyDescent="0.3">
      <c r="A1651" t="str">
        <f t="shared" si="25"/>
        <v>0Max Negocios + Ilimitado 95.90CONTADO</v>
      </c>
      <c r="B1651" s="19">
        <f>precio_reno_porta!A221</f>
        <v>0</v>
      </c>
      <c r="C1651" s="19">
        <f>precio_reno_porta!B221</f>
        <v>0</v>
      </c>
      <c r="D1651" s="19">
        <f>precio_reno_porta!C221</f>
        <v>0</v>
      </c>
      <c r="E1651" s="19">
        <f>precio_reno_porta!D221</f>
        <v>0</v>
      </c>
      <c r="F1651" s="75">
        <f>precio_reno_porta!E221</f>
        <v>0</v>
      </c>
      <c r="G1651" s="19">
        <f>precio_reno_porta!F221</f>
        <v>0</v>
      </c>
      <c r="H1651" t="s">
        <v>187</v>
      </c>
      <c r="I1651" t="s">
        <v>8</v>
      </c>
      <c r="J1651" s="68">
        <f>precio_reno_porta!L221</f>
        <v>0</v>
      </c>
    </row>
    <row r="1652" spans="1:10" x14ac:dyDescent="0.3">
      <c r="A1652" t="str">
        <f t="shared" si="25"/>
        <v>0Max Negocios + Ilimitado 95.90CONTADO</v>
      </c>
      <c r="B1652" s="19">
        <f>precio_reno_porta!A222</f>
        <v>0</v>
      </c>
      <c r="C1652" s="19">
        <f>precio_reno_porta!B222</f>
        <v>0</v>
      </c>
      <c r="D1652" s="19">
        <f>precio_reno_porta!C222</f>
        <v>0</v>
      </c>
      <c r="E1652" s="19">
        <f>precio_reno_porta!D222</f>
        <v>0</v>
      </c>
      <c r="F1652" s="75">
        <f>precio_reno_porta!E222</f>
        <v>0</v>
      </c>
      <c r="G1652" s="19">
        <f>precio_reno_porta!F222</f>
        <v>0</v>
      </c>
      <c r="H1652" t="s">
        <v>187</v>
      </c>
      <c r="I1652" t="s">
        <v>8</v>
      </c>
      <c r="J1652" s="68">
        <f>precio_reno_porta!L222</f>
        <v>0</v>
      </c>
    </row>
    <row r="1653" spans="1:10" x14ac:dyDescent="0.3">
      <c r="A1653" t="str">
        <f t="shared" si="25"/>
        <v>0Max Negocios + Ilimitado 95.90CONTADO</v>
      </c>
      <c r="B1653" s="19">
        <f>precio_reno_porta!A223</f>
        <v>0</v>
      </c>
      <c r="C1653" s="19">
        <f>precio_reno_porta!B223</f>
        <v>0</v>
      </c>
      <c r="D1653" s="19">
        <f>precio_reno_porta!C223</f>
        <v>0</v>
      </c>
      <c r="E1653" s="19">
        <f>precio_reno_porta!D223</f>
        <v>0</v>
      </c>
      <c r="F1653" s="75">
        <f>precio_reno_porta!E223</f>
        <v>0</v>
      </c>
      <c r="G1653" s="19">
        <f>precio_reno_porta!F223</f>
        <v>0</v>
      </c>
      <c r="H1653" t="s">
        <v>187</v>
      </c>
      <c r="I1653" t="s">
        <v>8</v>
      </c>
      <c r="J1653" s="68">
        <f>precio_reno_porta!L223</f>
        <v>0</v>
      </c>
    </row>
    <row r="1654" spans="1:10" x14ac:dyDescent="0.3">
      <c r="A1654" t="str">
        <f t="shared" si="25"/>
        <v>0Max Negocios + Ilimitado 95.90CONTADO</v>
      </c>
      <c r="B1654" s="19">
        <f>precio_reno_porta!A224</f>
        <v>0</v>
      </c>
      <c r="C1654" s="19">
        <f>precio_reno_porta!B224</f>
        <v>0</v>
      </c>
      <c r="D1654" s="19">
        <f>precio_reno_porta!C224</f>
        <v>0</v>
      </c>
      <c r="E1654" s="19">
        <f>precio_reno_porta!D224</f>
        <v>0</v>
      </c>
      <c r="F1654" s="75">
        <f>precio_reno_porta!E224</f>
        <v>0</v>
      </c>
      <c r="G1654" s="19">
        <f>precio_reno_porta!F224</f>
        <v>0</v>
      </c>
      <c r="H1654" t="s">
        <v>187</v>
      </c>
      <c r="I1654" t="s">
        <v>8</v>
      </c>
      <c r="J1654" s="68">
        <f>precio_reno_porta!L224</f>
        <v>0</v>
      </c>
    </row>
    <row r="1655" spans="1:10" x14ac:dyDescent="0.3">
      <c r="A1655" t="str">
        <f t="shared" si="25"/>
        <v>0Max Negocios + Ilimitado 95.90CONTADO</v>
      </c>
      <c r="B1655" s="19">
        <f>precio_reno_porta!A225</f>
        <v>0</v>
      </c>
      <c r="C1655" s="19">
        <f>precio_reno_porta!B225</f>
        <v>0</v>
      </c>
      <c r="D1655" s="19">
        <f>precio_reno_porta!C225</f>
        <v>0</v>
      </c>
      <c r="E1655" s="19">
        <f>precio_reno_porta!D225</f>
        <v>0</v>
      </c>
      <c r="F1655" s="75">
        <f>precio_reno_porta!E225</f>
        <v>0</v>
      </c>
      <c r="G1655" s="19">
        <f>precio_reno_porta!F225</f>
        <v>0</v>
      </c>
      <c r="H1655" t="s">
        <v>187</v>
      </c>
      <c r="I1655" t="s">
        <v>8</v>
      </c>
      <c r="J1655" s="68">
        <f>precio_reno_porta!L225</f>
        <v>0</v>
      </c>
    </row>
    <row r="1656" spans="1:10" x14ac:dyDescent="0.3">
      <c r="A1656" t="str">
        <f t="shared" si="25"/>
        <v>0Max Negocios + Ilimitado 95.90CONTADO</v>
      </c>
      <c r="B1656" s="19">
        <f>precio_reno_porta!A226</f>
        <v>0</v>
      </c>
      <c r="C1656" s="19">
        <f>precio_reno_porta!B226</f>
        <v>0</v>
      </c>
      <c r="D1656" s="19">
        <f>precio_reno_porta!C226</f>
        <v>0</v>
      </c>
      <c r="E1656" s="19">
        <f>precio_reno_porta!D226</f>
        <v>0</v>
      </c>
      <c r="F1656" s="75">
        <f>precio_reno_porta!E226</f>
        <v>0</v>
      </c>
      <c r="G1656" s="19">
        <f>precio_reno_porta!F226</f>
        <v>0</v>
      </c>
      <c r="H1656" t="s">
        <v>187</v>
      </c>
      <c r="I1656" t="s">
        <v>8</v>
      </c>
      <c r="J1656" s="68">
        <f>precio_reno_porta!L226</f>
        <v>0</v>
      </c>
    </row>
    <row r="1657" spans="1:10" x14ac:dyDescent="0.3">
      <c r="A1657" t="str">
        <f t="shared" si="25"/>
        <v>0Max Negocios + Ilimitado 95.90CONTADO</v>
      </c>
      <c r="B1657" s="19">
        <f>precio_reno_porta!A227</f>
        <v>0</v>
      </c>
      <c r="C1657" s="19">
        <f>precio_reno_porta!B227</f>
        <v>0</v>
      </c>
      <c r="D1657" s="19">
        <f>precio_reno_porta!C227</f>
        <v>0</v>
      </c>
      <c r="E1657" s="19">
        <f>precio_reno_porta!D227</f>
        <v>0</v>
      </c>
      <c r="F1657" s="75">
        <f>precio_reno_porta!E227</f>
        <v>0</v>
      </c>
      <c r="G1657" s="19">
        <f>precio_reno_porta!F227</f>
        <v>0</v>
      </c>
      <c r="H1657" t="s">
        <v>187</v>
      </c>
      <c r="I1657" t="s">
        <v>8</v>
      </c>
      <c r="J1657" s="68">
        <f>precio_reno_porta!L227</f>
        <v>0</v>
      </c>
    </row>
    <row r="1658" spans="1:10" x14ac:dyDescent="0.3">
      <c r="A1658" t="str">
        <f t="shared" si="25"/>
        <v>0Max Negocios + Ilimitado 95.90CONTADO</v>
      </c>
      <c r="B1658" s="19">
        <f>precio_reno_porta!A228</f>
        <v>0</v>
      </c>
      <c r="C1658" s="19">
        <f>precio_reno_porta!B228</f>
        <v>0</v>
      </c>
      <c r="D1658" s="19">
        <f>precio_reno_porta!C228</f>
        <v>0</v>
      </c>
      <c r="E1658" s="19">
        <f>precio_reno_porta!D228</f>
        <v>0</v>
      </c>
      <c r="F1658" s="75">
        <f>precio_reno_porta!E228</f>
        <v>0</v>
      </c>
      <c r="G1658" s="19">
        <f>precio_reno_porta!F228</f>
        <v>0</v>
      </c>
      <c r="H1658" t="s">
        <v>187</v>
      </c>
      <c r="I1658" t="s">
        <v>8</v>
      </c>
      <c r="J1658" s="68">
        <f>precio_reno_porta!L228</f>
        <v>0</v>
      </c>
    </row>
    <row r="1659" spans="1:10" x14ac:dyDescent="0.3">
      <c r="A1659" t="str">
        <f t="shared" si="25"/>
        <v>0Max Negocios + Ilimitado 95.90CONTADO</v>
      </c>
      <c r="B1659" s="19">
        <f>precio_reno_porta!A229</f>
        <v>0</v>
      </c>
      <c r="C1659" s="19">
        <f>precio_reno_porta!B229</f>
        <v>0</v>
      </c>
      <c r="D1659" s="19">
        <f>precio_reno_porta!C229</f>
        <v>0</v>
      </c>
      <c r="E1659" s="19">
        <f>precio_reno_porta!D229</f>
        <v>0</v>
      </c>
      <c r="F1659" s="75">
        <f>precio_reno_porta!E229</f>
        <v>0</v>
      </c>
      <c r="G1659" s="19">
        <f>precio_reno_porta!F229</f>
        <v>0</v>
      </c>
      <c r="H1659" t="s">
        <v>187</v>
      </c>
      <c r="I1659" t="s">
        <v>8</v>
      </c>
      <c r="J1659" s="68">
        <f>precio_reno_porta!L229</f>
        <v>0</v>
      </c>
    </row>
    <row r="1660" spans="1:10" x14ac:dyDescent="0.3">
      <c r="A1660" t="str">
        <f t="shared" si="25"/>
        <v>0Max Negocios + Ilimitado 95.90CONTADO</v>
      </c>
      <c r="B1660" s="19">
        <f>precio_reno_porta!A230</f>
        <v>0</v>
      </c>
      <c r="C1660" s="19">
        <f>precio_reno_porta!B230</f>
        <v>0</v>
      </c>
      <c r="D1660" s="19">
        <f>precio_reno_porta!C230</f>
        <v>0</v>
      </c>
      <c r="E1660" s="19">
        <f>precio_reno_porta!D230</f>
        <v>0</v>
      </c>
      <c r="F1660" s="75">
        <f>precio_reno_porta!E230</f>
        <v>0</v>
      </c>
      <c r="G1660" s="19">
        <f>precio_reno_porta!F230</f>
        <v>0</v>
      </c>
      <c r="H1660" t="s">
        <v>187</v>
      </c>
      <c r="I1660" t="s">
        <v>8</v>
      </c>
      <c r="J1660" s="68">
        <f>precio_reno_porta!L230</f>
        <v>0</v>
      </c>
    </row>
    <row r="1661" spans="1:10" x14ac:dyDescent="0.3">
      <c r="A1661" t="str">
        <f t="shared" si="25"/>
        <v>0Max Negocios + Ilimitado 95.90CONTADO</v>
      </c>
      <c r="B1661" s="19">
        <f>precio_reno_porta!A231</f>
        <v>0</v>
      </c>
      <c r="C1661" s="19">
        <f>precio_reno_porta!B231</f>
        <v>0</v>
      </c>
      <c r="D1661" s="19">
        <f>precio_reno_porta!C231</f>
        <v>0</v>
      </c>
      <c r="E1661" s="19">
        <f>precio_reno_porta!D231</f>
        <v>0</v>
      </c>
      <c r="F1661" s="75">
        <f>precio_reno_porta!E231</f>
        <v>0</v>
      </c>
      <c r="G1661" s="19">
        <f>precio_reno_porta!F231</f>
        <v>0</v>
      </c>
      <c r="H1661" t="s">
        <v>187</v>
      </c>
      <c r="I1661" t="s">
        <v>8</v>
      </c>
      <c r="J1661" s="68">
        <f>precio_reno_porta!L231</f>
        <v>0</v>
      </c>
    </row>
    <row r="1662" spans="1:10" x14ac:dyDescent="0.3">
      <c r="A1662" t="str">
        <f t="shared" si="25"/>
        <v>0Max Negocios + Ilimitado 95.90CONTADO</v>
      </c>
      <c r="B1662" s="19">
        <f>precio_reno_porta!A232</f>
        <v>0</v>
      </c>
      <c r="C1662" s="19">
        <f>precio_reno_porta!B232</f>
        <v>0</v>
      </c>
      <c r="D1662" s="19">
        <f>precio_reno_porta!C232</f>
        <v>0</v>
      </c>
      <c r="E1662" s="19">
        <f>precio_reno_porta!D232</f>
        <v>0</v>
      </c>
      <c r="F1662" s="75">
        <f>precio_reno_porta!E232</f>
        <v>0</v>
      </c>
      <c r="G1662" s="19">
        <f>precio_reno_porta!F232</f>
        <v>0</v>
      </c>
      <c r="H1662" t="s">
        <v>187</v>
      </c>
      <c r="I1662" t="s">
        <v>8</v>
      </c>
      <c r="J1662" s="68">
        <f>precio_reno_porta!L232</f>
        <v>0</v>
      </c>
    </row>
    <row r="1663" spans="1:10" x14ac:dyDescent="0.3">
      <c r="A1663" t="str">
        <f t="shared" si="25"/>
        <v>0Max Negocios + Ilimitado 95.90CONTADO</v>
      </c>
      <c r="B1663" s="19">
        <f>precio_reno_porta!A233</f>
        <v>0</v>
      </c>
      <c r="C1663" s="19">
        <f>precio_reno_porta!B233</f>
        <v>0</v>
      </c>
      <c r="D1663" s="19">
        <f>precio_reno_porta!C233</f>
        <v>0</v>
      </c>
      <c r="E1663" s="19">
        <f>precio_reno_porta!D233</f>
        <v>0</v>
      </c>
      <c r="F1663" s="75">
        <f>precio_reno_porta!E233</f>
        <v>0</v>
      </c>
      <c r="G1663" s="19">
        <f>precio_reno_porta!F233</f>
        <v>0</v>
      </c>
      <c r="H1663" t="s">
        <v>187</v>
      </c>
      <c r="I1663" t="s">
        <v>8</v>
      </c>
      <c r="J1663" s="68">
        <f>precio_reno_porta!L233</f>
        <v>0</v>
      </c>
    </row>
    <row r="1664" spans="1:10" x14ac:dyDescent="0.3">
      <c r="A1664" t="str">
        <f t="shared" si="25"/>
        <v>APPLE IPHONE 15 128GBMax Negocios + Ilimitado 109.90CONTADO</v>
      </c>
      <c r="B1664" t="str">
        <f>precio_reno_porta!A3</f>
        <v>Corriente</v>
      </c>
      <c r="C1664" t="str">
        <f>precio_reno_porta!B3</f>
        <v>5G</v>
      </c>
      <c r="D1664" t="str">
        <f>precio_reno_porta!C3</f>
        <v>APPLE</v>
      </c>
      <c r="E1664" t="str">
        <f>precio_reno_porta!D3</f>
        <v>APPLE IPHONE 15 128GB</v>
      </c>
      <c r="F1664" s="68">
        <f>precio_reno_porta!E3</f>
        <v>3769</v>
      </c>
      <c r="G1664" t="str">
        <f>precio_reno_porta!F3</f>
        <v>iOS</v>
      </c>
      <c r="H1664" t="s">
        <v>187</v>
      </c>
      <c r="I1664" t="s">
        <v>42</v>
      </c>
      <c r="J1664" s="68">
        <f>precio_reno_porta!M3</f>
        <v>2739</v>
      </c>
    </row>
    <row r="1665" spans="1:10" x14ac:dyDescent="0.3">
      <c r="A1665" t="str">
        <f t="shared" si="25"/>
        <v>APPLE IPHONE 15 256GBMax Negocios + Ilimitado 109.90CONTADO</v>
      </c>
      <c r="B1665" t="str">
        <f>precio_reno_porta!A4</f>
        <v>Corriente</v>
      </c>
      <c r="C1665" t="str">
        <f>precio_reno_porta!B4</f>
        <v>5G</v>
      </c>
      <c r="D1665" t="str">
        <f>precio_reno_porta!C4</f>
        <v>APPLE</v>
      </c>
      <c r="E1665" t="str">
        <f>precio_reno_porta!D4</f>
        <v>APPLE IPHONE 15 256GB</v>
      </c>
      <c r="F1665" s="68">
        <f>precio_reno_porta!E4</f>
        <v>5029</v>
      </c>
      <c r="G1665" t="str">
        <f>precio_reno_porta!F4</f>
        <v>iOS</v>
      </c>
      <c r="H1665" t="s">
        <v>187</v>
      </c>
      <c r="I1665" t="s">
        <v>42</v>
      </c>
      <c r="J1665" s="68">
        <f>precio_reno_porta!M4</f>
        <v>3589</v>
      </c>
    </row>
    <row r="1666" spans="1:10" x14ac:dyDescent="0.3">
      <c r="A1666" t="str">
        <f t="shared" si="25"/>
        <v>APPLE IPHONE 16 128GBMax Negocios + Ilimitado 109.90CONTADO</v>
      </c>
      <c r="B1666" t="str">
        <f>precio_reno_porta!A5</f>
        <v>Corriente</v>
      </c>
      <c r="C1666" t="str">
        <f>precio_reno_porta!B5</f>
        <v>5G</v>
      </c>
      <c r="D1666" t="str">
        <f>precio_reno_porta!C5</f>
        <v>APPLE</v>
      </c>
      <c r="E1666" t="str">
        <f>precio_reno_porta!D5</f>
        <v>APPLE IPHONE 16 128GB</v>
      </c>
      <c r="F1666" s="68">
        <f>precio_reno_porta!E5</f>
        <v>4399</v>
      </c>
      <c r="G1666" t="str">
        <f>precio_reno_porta!F5</f>
        <v>iOS</v>
      </c>
      <c r="H1666" t="s">
        <v>187</v>
      </c>
      <c r="I1666" t="s">
        <v>42</v>
      </c>
      <c r="J1666" s="68">
        <f>precio_reno_porta!M5</f>
        <v>3159</v>
      </c>
    </row>
    <row r="1667" spans="1:10" x14ac:dyDescent="0.3">
      <c r="A1667" t="str">
        <f t="shared" ref="A1667:A1730" si="26">CONCATENATE(E1667,I1667,H1667)</f>
        <v>APPLE IPHONE 16 PRO 1TBMax Negocios + Ilimitado 109.90CONTADO</v>
      </c>
      <c r="B1667" t="str">
        <f>precio_reno_porta!A6</f>
        <v>Corriente</v>
      </c>
      <c r="C1667" t="str">
        <f>precio_reno_porta!B6</f>
        <v>5G</v>
      </c>
      <c r="D1667" t="str">
        <f>precio_reno_porta!C6</f>
        <v>APPLE</v>
      </c>
      <c r="E1667" t="str">
        <f>precio_reno_porta!D6</f>
        <v>APPLE IPHONE 16 PRO 1TB</v>
      </c>
      <c r="F1667" s="68">
        <f>precio_reno_porta!E6</f>
        <v>9419</v>
      </c>
      <c r="G1667" t="str">
        <f>precio_reno_porta!F6</f>
        <v>iOS</v>
      </c>
      <c r="H1667" t="s">
        <v>187</v>
      </c>
      <c r="I1667" t="s">
        <v>42</v>
      </c>
      <c r="J1667" s="68">
        <f>precio_reno_porta!M6</f>
        <v>6559</v>
      </c>
    </row>
    <row r="1668" spans="1:10" x14ac:dyDescent="0.3">
      <c r="A1668" t="str">
        <f t="shared" si="26"/>
        <v>APPLE IPHONE 16 PRO 512GBMax Negocios + Ilimitado 109.90CONTADO</v>
      </c>
      <c r="B1668" t="str">
        <f>precio_reno_porta!A7</f>
        <v>Corriente</v>
      </c>
      <c r="C1668" t="str">
        <f>precio_reno_porta!B7</f>
        <v>5G</v>
      </c>
      <c r="D1668" t="str">
        <f>precio_reno_porta!C7</f>
        <v>APPLE</v>
      </c>
      <c r="E1668" t="str">
        <f>precio_reno_porta!D7</f>
        <v>APPLE IPHONE 16 PRO 512GB</v>
      </c>
      <c r="F1668" s="68">
        <f>precio_reno_porta!E7</f>
        <v>8169</v>
      </c>
      <c r="G1668" t="str">
        <f>precio_reno_porta!F7</f>
        <v>iOS</v>
      </c>
      <c r="H1668" t="s">
        <v>187</v>
      </c>
      <c r="I1668" t="s">
        <v>42</v>
      </c>
      <c r="J1668" s="68">
        <f>precio_reno_porta!M7</f>
        <v>5709</v>
      </c>
    </row>
    <row r="1669" spans="1:10" x14ac:dyDescent="0.3">
      <c r="A1669" t="str">
        <f t="shared" si="26"/>
        <v>APPLE IPHONE 16 PRO MAX 1TBMax Negocios + Ilimitado 109.90CONTADO</v>
      </c>
      <c r="B1669" t="str">
        <f>precio_reno_porta!A8</f>
        <v>Corriente</v>
      </c>
      <c r="C1669" t="str">
        <f>precio_reno_porta!B8</f>
        <v>5G</v>
      </c>
      <c r="D1669" t="str">
        <f>precio_reno_porta!C8</f>
        <v>APPLE</v>
      </c>
      <c r="E1669" t="str">
        <f>precio_reno_porta!D8</f>
        <v>APPLE IPHONE 16 PRO MAX 1TB</v>
      </c>
      <c r="F1669" s="68">
        <f>precio_reno_porta!E8</f>
        <v>10049</v>
      </c>
      <c r="G1669" t="str">
        <f>precio_reno_porta!F8</f>
        <v>iOS</v>
      </c>
      <c r="H1669" t="s">
        <v>187</v>
      </c>
      <c r="I1669" t="s">
        <v>42</v>
      </c>
      <c r="J1669" s="68">
        <f>precio_reno_porta!M8</f>
        <v>6989</v>
      </c>
    </row>
    <row r="1670" spans="1:10" x14ac:dyDescent="0.3">
      <c r="A1670" t="str">
        <f t="shared" si="26"/>
        <v>APPLE IPHONE 16 PRO MAX 512GBMax Negocios + Ilimitado 109.90CONTADO</v>
      </c>
      <c r="B1670" t="str">
        <f>precio_reno_porta!A9</f>
        <v>Corriente</v>
      </c>
      <c r="C1670" t="str">
        <f>precio_reno_porta!B9</f>
        <v>5G</v>
      </c>
      <c r="D1670" t="str">
        <f>precio_reno_porta!C9</f>
        <v>APPLE</v>
      </c>
      <c r="E1670" t="str">
        <f>precio_reno_porta!D9</f>
        <v>APPLE IPHONE 16 PRO MAX 512GB</v>
      </c>
      <c r="F1670" s="68">
        <f>precio_reno_porta!E9</f>
        <v>8799</v>
      </c>
      <c r="G1670" t="str">
        <f>precio_reno_porta!F9</f>
        <v>iOS</v>
      </c>
      <c r="H1670" t="s">
        <v>187</v>
      </c>
      <c r="I1670" t="s">
        <v>42</v>
      </c>
      <c r="J1670" s="68">
        <f>precio_reno_porta!M9</f>
        <v>6139</v>
      </c>
    </row>
    <row r="1671" spans="1:10" x14ac:dyDescent="0.3">
      <c r="A1671" t="str">
        <f t="shared" si="26"/>
        <v>APPLE IPHONE 16e 128GBMax Negocios + Ilimitado 109.90CONTADO</v>
      </c>
      <c r="B1671" t="str">
        <f>precio_reno_porta!A10</f>
        <v>Corriente</v>
      </c>
      <c r="C1671" t="str">
        <f>precio_reno_porta!B10</f>
        <v>5G</v>
      </c>
      <c r="D1671" t="str">
        <f>precio_reno_porta!C10</f>
        <v>APPLE</v>
      </c>
      <c r="E1671" t="str">
        <f>precio_reno_porta!D10</f>
        <v>APPLE IPHONE 16e 128GB</v>
      </c>
      <c r="F1671" s="68">
        <f>precio_reno_porta!E10</f>
        <v>3119</v>
      </c>
      <c r="G1671" t="str">
        <f>precio_reno_porta!F10</f>
        <v>iOS</v>
      </c>
      <c r="H1671" t="s">
        <v>187</v>
      </c>
      <c r="I1671" t="s">
        <v>42</v>
      </c>
      <c r="J1671" s="68">
        <f>precio_reno_porta!M10</f>
        <v>2319</v>
      </c>
    </row>
    <row r="1672" spans="1:10" x14ac:dyDescent="0.3">
      <c r="A1672" t="str">
        <f t="shared" si="26"/>
        <v>APPLE IPHONE 17 256GBMax Negocios + Ilimitado 109.90CONTADO</v>
      </c>
      <c r="B1672" t="str">
        <f>precio_reno_porta!A11</f>
        <v>Corriente</v>
      </c>
      <c r="C1672" t="str">
        <f>precio_reno_porta!B11</f>
        <v>5G</v>
      </c>
      <c r="D1672" t="str">
        <f>precio_reno_porta!C11</f>
        <v>APPLE</v>
      </c>
      <c r="E1672" t="str">
        <f>precio_reno_porta!D11</f>
        <v>APPLE IPHONE 17 256GB</v>
      </c>
      <c r="F1672" s="68">
        <f>precio_reno_porta!E11</f>
        <v>5029</v>
      </c>
      <c r="G1672" t="str">
        <f>precio_reno_porta!F11</f>
        <v>iOS</v>
      </c>
      <c r="H1672" t="s">
        <v>187</v>
      </c>
      <c r="I1672" t="s">
        <v>42</v>
      </c>
      <c r="J1672" s="68">
        <f>precio_reno_porta!M11</f>
        <v>3589</v>
      </c>
    </row>
    <row r="1673" spans="1:10" x14ac:dyDescent="0.3">
      <c r="A1673" t="str">
        <f t="shared" si="26"/>
        <v>APPLE IPHONE 17 512GBMax Negocios + Ilimitado 109.90CONTADO</v>
      </c>
      <c r="B1673" t="str">
        <f>precio_reno_porta!A12</f>
        <v>Corriente</v>
      </c>
      <c r="C1673" t="str">
        <f>precio_reno_porta!B12</f>
        <v>5G</v>
      </c>
      <c r="D1673" t="str">
        <f>precio_reno_porta!C12</f>
        <v>APPLE</v>
      </c>
      <c r="E1673" t="str">
        <f>precio_reno_porta!D12</f>
        <v>APPLE IPHONE 17 512GB</v>
      </c>
      <c r="F1673" s="68">
        <f>precio_reno_porta!E12</f>
        <v>6279</v>
      </c>
      <c r="G1673" t="str">
        <f>precio_reno_porta!F12</f>
        <v>iOS</v>
      </c>
      <c r="H1673" t="s">
        <v>187</v>
      </c>
      <c r="I1673" t="s">
        <v>42</v>
      </c>
      <c r="J1673" s="68">
        <f>precio_reno_porta!M12</f>
        <v>4439</v>
      </c>
    </row>
    <row r="1674" spans="1:10" x14ac:dyDescent="0.3">
      <c r="A1674" t="str">
        <f t="shared" si="26"/>
        <v>APPLE IPHONE 17 PRO 1TBMax Negocios + Ilimitado 109.90CONTADO</v>
      </c>
      <c r="B1674" t="str">
        <f>precio_reno_porta!A13</f>
        <v>Corriente</v>
      </c>
      <c r="C1674" t="str">
        <f>precio_reno_porta!B13</f>
        <v>5G</v>
      </c>
      <c r="D1674" t="str">
        <f>precio_reno_porta!C13</f>
        <v>APPLE</v>
      </c>
      <c r="E1674" t="str">
        <f>precio_reno_porta!D13</f>
        <v>APPLE IPHONE 17 PRO 1TB</v>
      </c>
      <c r="F1674" s="68">
        <f>precio_reno_porta!E13</f>
        <v>9419</v>
      </c>
      <c r="G1674" t="str">
        <f>precio_reno_porta!F13</f>
        <v>iOS</v>
      </c>
      <c r="H1674" t="s">
        <v>187</v>
      </c>
      <c r="I1674" t="s">
        <v>42</v>
      </c>
      <c r="J1674" s="68">
        <f>precio_reno_porta!M13</f>
        <v>6559</v>
      </c>
    </row>
    <row r="1675" spans="1:10" x14ac:dyDescent="0.3">
      <c r="A1675" t="str">
        <f t="shared" si="26"/>
        <v>APPLE IPHONE 17 PRO 256GBMax Negocios + Ilimitado 109.90CONTADO</v>
      </c>
      <c r="B1675" t="str">
        <f>precio_reno_porta!A14</f>
        <v>Corriente</v>
      </c>
      <c r="C1675" t="str">
        <f>precio_reno_porta!B14</f>
        <v>5G</v>
      </c>
      <c r="D1675" t="str">
        <f>precio_reno_porta!C14</f>
        <v>APPLE</v>
      </c>
      <c r="E1675" t="str">
        <f>precio_reno_porta!D14</f>
        <v>APPLE IPHONE 17 PRO 256GB</v>
      </c>
      <c r="F1675" s="68">
        <f>precio_reno_porta!E14</f>
        <v>6909</v>
      </c>
      <c r="G1675" t="str">
        <f>precio_reno_porta!F14</f>
        <v>iOS</v>
      </c>
      <c r="H1675" t="s">
        <v>187</v>
      </c>
      <c r="I1675" t="s">
        <v>42</v>
      </c>
      <c r="J1675" s="68">
        <f>precio_reno_porta!M14</f>
        <v>4859</v>
      </c>
    </row>
    <row r="1676" spans="1:10" x14ac:dyDescent="0.3">
      <c r="A1676" t="str">
        <f t="shared" si="26"/>
        <v>APPLE IPHONE 17 PRO 512GBMax Negocios + Ilimitado 109.90CONTADO</v>
      </c>
      <c r="B1676" t="str">
        <f>precio_reno_porta!A15</f>
        <v>Corriente</v>
      </c>
      <c r="C1676" t="str">
        <f>precio_reno_porta!B15</f>
        <v>5G</v>
      </c>
      <c r="D1676" t="str">
        <f>precio_reno_porta!C15</f>
        <v>APPLE</v>
      </c>
      <c r="E1676" t="str">
        <f>precio_reno_porta!D15</f>
        <v>APPLE IPHONE 17 PRO 512GB</v>
      </c>
      <c r="F1676" s="68">
        <f>precio_reno_porta!E15</f>
        <v>8169</v>
      </c>
      <c r="G1676" t="str">
        <f>precio_reno_porta!F15</f>
        <v>iOS</v>
      </c>
      <c r="H1676" t="s">
        <v>187</v>
      </c>
      <c r="I1676" t="s">
        <v>42</v>
      </c>
      <c r="J1676" s="68">
        <f>precio_reno_porta!M15</f>
        <v>5709</v>
      </c>
    </row>
    <row r="1677" spans="1:10" x14ac:dyDescent="0.3">
      <c r="A1677" t="str">
        <f t="shared" si="26"/>
        <v>APPLE IPHONE 17 PRO MAX 1TBMax Negocios + Ilimitado 109.90CONTADO</v>
      </c>
      <c r="B1677" t="str">
        <f>precio_reno_porta!A16</f>
        <v>Corriente</v>
      </c>
      <c r="C1677" t="str">
        <f>precio_reno_porta!B16</f>
        <v>5G</v>
      </c>
      <c r="D1677" t="str">
        <f>precio_reno_porta!C16</f>
        <v>APPLE</v>
      </c>
      <c r="E1677" t="str">
        <f>precio_reno_porta!D16</f>
        <v>APPLE IPHONE 17 PRO MAX 1TB</v>
      </c>
      <c r="F1677" s="68">
        <f>precio_reno_porta!E16</f>
        <v>10049</v>
      </c>
      <c r="G1677" t="str">
        <f>precio_reno_porta!F16</f>
        <v>iOS</v>
      </c>
      <c r="H1677" t="s">
        <v>187</v>
      </c>
      <c r="I1677" t="s">
        <v>42</v>
      </c>
      <c r="J1677" s="68">
        <f>precio_reno_porta!M16</f>
        <v>6989</v>
      </c>
    </row>
    <row r="1678" spans="1:10" x14ac:dyDescent="0.3">
      <c r="A1678" t="str">
        <f t="shared" si="26"/>
        <v>APPLE IPHONE 17 PRO MAX 256GBMax Negocios + Ilimitado 109.90CONTADO</v>
      </c>
      <c r="B1678" t="str">
        <f>precio_reno_porta!A17</f>
        <v>Corriente</v>
      </c>
      <c r="C1678" t="str">
        <f>precio_reno_porta!B17</f>
        <v>5G</v>
      </c>
      <c r="D1678" t="str">
        <f>precio_reno_porta!C17</f>
        <v>APPLE</v>
      </c>
      <c r="E1678" t="str">
        <f>precio_reno_porta!D17</f>
        <v>APPLE IPHONE 17 PRO MAX 256GB</v>
      </c>
      <c r="F1678" s="68">
        <f>precio_reno_porta!E17</f>
        <v>7539</v>
      </c>
      <c r="G1678" t="str">
        <f>precio_reno_porta!F17</f>
        <v>iOS</v>
      </c>
      <c r="H1678" t="s">
        <v>187</v>
      </c>
      <c r="I1678" t="s">
        <v>42</v>
      </c>
      <c r="J1678" s="68">
        <f>precio_reno_porta!M17</f>
        <v>5289</v>
      </c>
    </row>
    <row r="1679" spans="1:10" x14ac:dyDescent="0.3">
      <c r="A1679" t="str">
        <f t="shared" si="26"/>
        <v>APPLE IPHONE 17 PRO MAX 2TBMax Negocios + Ilimitado 109.90CONTADO</v>
      </c>
      <c r="B1679" t="str">
        <f>precio_reno_porta!A18</f>
        <v>Corriente</v>
      </c>
      <c r="C1679" t="str">
        <f>precio_reno_porta!B18</f>
        <v>5G</v>
      </c>
      <c r="D1679" t="str">
        <f>precio_reno_porta!C18</f>
        <v>APPLE</v>
      </c>
      <c r="E1679" t="str">
        <f>precio_reno_porta!D18</f>
        <v>APPLE IPHONE 17 PRO MAX 2TB</v>
      </c>
      <c r="F1679" s="68">
        <f>precio_reno_porta!E18</f>
        <v>12569</v>
      </c>
      <c r="G1679" t="str">
        <f>precio_reno_porta!F18</f>
        <v>iOS</v>
      </c>
      <c r="H1679" t="s">
        <v>187</v>
      </c>
      <c r="I1679" t="s">
        <v>42</v>
      </c>
      <c r="J1679" s="68">
        <f>precio_reno_porta!M18</f>
        <v>8679</v>
      </c>
    </row>
    <row r="1680" spans="1:10" x14ac:dyDescent="0.3">
      <c r="A1680" t="str">
        <f t="shared" si="26"/>
        <v>APPLE IPHONE 17 PRO MAX 512GBMax Negocios + Ilimitado 109.90CONTADO</v>
      </c>
      <c r="B1680" t="str">
        <f>precio_reno_porta!A19</f>
        <v>Corriente</v>
      </c>
      <c r="C1680" t="str">
        <f>precio_reno_porta!B19</f>
        <v>5G</v>
      </c>
      <c r="D1680" t="str">
        <f>precio_reno_porta!C19</f>
        <v>APPLE</v>
      </c>
      <c r="E1680" t="str">
        <f>precio_reno_porta!D19</f>
        <v>APPLE IPHONE 17 PRO MAX 512GB</v>
      </c>
      <c r="F1680" s="68">
        <f>precio_reno_porta!E19</f>
        <v>8799</v>
      </c>
      <c r="G1680" t="str">
        <f>precio_reno_porta!F19</f>
        <v>iOS</v>
      </c>
      <c r="H1680" t="s">
        <v>187</v>
      </c>
      <c r="I1680" t="s">
        <v>42</v>
      </c>
      <c r="J1680" s="68">
        <f>precio_reno_porta!M19</f>
        <v>6139</v>
      </c>
    </row>
    <row r="1681" spans="1:10" x14ac:dyDescent="0.3">
      <c r="A1681" t="str">
        <f t="shared" si="26"/>
        <v>APPLE IPHONE 17E 256GBMax Negocios + Ilimitado 109.90CONTADO</v>
      </c>
      <c r="B1681" t="str">
        <f>precio_reno_porta!A20</f>
        <v>Corriente</v>
      </c>
      <c r="C1681" t="str">
        <f>precio_reno_porta!B20</f>
        <v>5G</v>
      </c>
      <c r="D1681" t="str">
        <f>precio_reno_porta!C20</f>
        <v>APPLE</v>
      </c>
      <c r="E1681" t="str">
        <f>precio_reno_porta!D20</f>
        <v>APPLE IPHONE 17E 256GB</v>
      </c>
      <c r="F1681" s="68">
        <f>precio_reno_porta!E20</f>
        <v>3769</v>
      </c>
      <c r="G1681" t="str">
        <f>precio_reno_porta!F20</f>
        <v>iOS</v>
      </c>
      <c r="H1681" t="s">
        <v>187</v>
      </c>
      <c r="I1681" t="s">
        <v>42</v>
      </c>
      <c r="J1681" s="68">
        <f>precio_reno_porta!M20</f>
        <v>2739</v>
      </c>
    </row>
    <row r="1682" spans="1:10" x14ac:dyDescent="0.3">
      <c r="A1682" t="str">
        <f t="shared" si="26"/>
        <v>HONOR 400 512GB 5GMax Negocios + Ilimitado 109.90CONTADO</v>
      </c>
      <c r="B1682" t="str">
        <f>precio_reno_porta!A21</f>
        <v>Corriente</v>
      </c>
      <c r="C1682" t="str">
        <f>precio_reno_porta!B21</f>
        <v>5G</v>
      </c>
      <c r="D1682" t="str">
        <f>precio_reno_porta!C21</f>
        <v>HONOR</v>
      </c>
      <c r="E1682" t="str">
        <f>precio_reno_porta!D21</f>
        <v>HONOR 400 512GB 5G</v>
      </c>
      <c r="F1682" s="68">
        <f>precio_reno_porta!E21</f>
        <v>2099</v>
      </c>
      <c r="G1682" t="str">
        <f>precio_reno_porta!F21</f>
        <v>Android</v>
      </c>
      <c r="H1682" t="s">
        <v>187</v>
      </c>
      <c r="I1682" t="s">
        <v>42</v>
      </c>
      <c r="J1682" s="68">
        <f>precio_reno_porta!M21</f>
        <v>1789</v>
      </c>
    </row>
    <row r="1683" spans="1:10" x14ac:dyDescent="0.3">
      <c r="A1683" t="str">
        <f t="shared" si="26"/>
        <v>HONOR 400 LITE 256GB 5GMax Negocios + Ilimitado 109.90CONTADO</v>
      </c>
      <c r="B1683" t="str">
        <f>precio_reno_porta!A22</f>
        <v>Corriente</v>
      </c>
      <c r="C1683" t="str">
        <f>precio_reno_porta!B22</f>
        <v>5G</v>
      </c>
      <c r="D1683" t="str">
        <f>precio_reno_porta!C22</f>
        <v>HONOR</v>
      </c>
      <c r="E1683" t="str">
        <f>precio_reno_porta!D22</f>
        <v>HONOR 400 LITE 256GB 5G</v>
      </c>
      <c r="F1683" s="68">
        <f>precio_reno_porta!E22</f>
        <v>1519</v>
      </c>
      <c r="G1683" t="str">
        <f>precio_reno_porta!F22</f>
        <v>Android</v>
      </c>
      <c r="H1683" t="s">
        <v>187</v>
      </c>
      <c r="I1683" t="s">
        <v>42</v>
      </c>
      <c r="J1683" s="68">
        <f>precio_reno_porta!M22</f>
        <v>1289</v>
      </c>
    </row>
    <row r="1684" spans="1:10" x14ac:dyDescent="0.3">
      <c r="A1684" t="str">
        <f t="shared" si="26"/>
        <v>HONOR 400 PRO 512GB 5GMax Negocios + Ilimitado 109.90CONTADO</v>
      </c>
      <c r="B1684" t="str">
        <f>precio_reno_porta!A23</f>
        <v>Corriente</v>
      </c>
      <c r="C1684" t="str">
        <f>precio_reno_porta!B23</f>
        <v>5G</v>
      </c>
      <c r="D1684" t="str">
        <f>precio_reno_porta!C23</f>
        <v>HONOR</v>
      </c>
      <c r="E1684" t="str">
        <f>precio_reno_porta!D23</f>
        <v>HONOR 400 PRO 512GB 5G</v>
      </c>
      <c r="F1684" s="68">
        <f>precio_reno_porta!E23</f>
        <v>3349</v>
      </c>
      <c r="G1684" t="str">
        <f>precio_reno_porta!F23</f>
        <v>Android</v>
      </c>
      <c r="H1684" t="s">
        <v>187</v>
      </c>
      <c r="I1684" t="s">
        <v>42</v>
      </c>
      <c r="J1684" s="68">
        <f>precio_reno_porta!M23</f>
        <v>2849</v>
      </c>
    </row>
    <row r="1685" spans="1:10" x14ac:dyDescent="0.3">
      <c r="A1685" t="str">
        <f t="shared" si="26"/>
        <v>HONOR 600 512GB 5GMax Negocios + Ilimitado 109.90CONTADO</v>
      </c>
      <c r="B1685" t="str">
        <f>precio_reno_porta!A24</f>
        <v>Corriente</v>
      </c>
      <c r="C1685" t="str">
        <f>precio_reno_porta!B24</f>
        <v>5G</v>
      </c>
      <c r="D1685" t="str">
        <f>precio_reno_porta!C24</f>
        <v>HONOR</v>
      </c>
      <c r="E1685" t="str">
        <f>precio_reno_porta!D24</f>
        <v>HONOR 600 512GB 5G</v>
      </c>
      <c r="F1685">
        <f>precio_reno_porta!E24</f>
        <v>2959</v>
      </c>
      <c r="G1685" t="str">
        <f>precio_reno_porta!F24</f>
        <v>Android</v>
      </c>
      <c r="H1685" t="s">
        <v>187</v>
      </c>
      <c r="I1685" t="s">
        <v>42</v>
      </c>
      <c r="J1685" s="68">
        <f>precio_reno_porta!M24</f>
        <v>2519</v>
      </c>
    </row>
    <row r="1686" spans="1:10" x14ac:dyDescent="0.3">
      <c r="A1686" t="str">
        <f t="shared" si="26"/>
        <v>HONOR 600 PRO 512GB 5GMax Negocios + Ilimitado 109.90CONTADO</v>
      </c>
      <c r="B1686" t="str">
        <f>precio_reno_porta!A25</f>
        <v>Corriente</v>
      </c>
      <c r="C1686" t="str">
        <f>precio_reno_porta!B25</f>
        <v>5G</v>
      </c>
      <c r="D1686" t="str">
        <f>precio_reno_porta!C25</f>
        <v>HONOR</v>
      </c>
      <c r="E1686" t="str">
        <f>precio_reno_porta!D25</f>
        <v>HONOR 600 PRO 512GB 5G</v>
      </c>
      <c r="F1686">
        <f>precio_reno_porta!E25</f>
        <v>3909</v>
      </c>
      <c r="G1686" t="str">
        <f>precio_reno_porta!F25</f>
        <v>Android</v>
      </c>
      <c r="H1686" t="s">
        <v>187</v>
      </c>
      <c r="I1686" t="s">
        <v>42</v>
      </c>
      <c r="J1686" s="68">
        <f>precio_reno_porta!M25</f>
        <v>3329</v>
      </c>
    </row>
    <row r="1687" spans="1:10" x14ac:dyDescent="0.3">
      <c r="A1687" t="str">
        <f t="shared" si="26"/>
        <v>HONOR 600 SMART 256GB 5GMax Negocios + Ilimitado 109.90CONTADO</v>
      </c>
      <c r="B1687" t="str">
        <f>precio_reno_porta!A26</f>
        <v>Corriente</v>
      </c>
      <c r="C1687" t="str">
        <f>precio_reno_porta!B26</f>
        <v>5G</v>
      </c>
      <c r="D1687" t="str">
        <f>precio_reno_porta!C26</f>
        <v>HONOR</v>
      </c>
      <c r="E1687" t="str">
        <f>precio_reno_porta!D26</f>
        <v>HONOR 600 SMART 256GB 5G</v>
      </c>
      <c r="F1687" s="68">
        <f>precio_reno_porta!E26</f>
        <v>1659</v>
      </c>
      <c r="G1687" t="str">
        <f>precio_reno_porta!F26</f>
        <v>Android</v>
      </c>
      <c r="H1687" t="s">
        <v>187</v>
      </c>
      <c r="I1687" t="s">
        <v>42</v>
      </c>
      <c r="J1687" s="68">
        <f>precio_reno_porta!M26</f>
        <v>1409</v>
      </c>
    </row>
    <row r="1688" spans="1:10" x14ac:dyDescent="0.3">
      <c r="A1688" t="str">
        <f t="shared" si="26"/>
        <v>HONOR 600E 512GB 5GMax Negocios + Ilimitado 109.90CONTADO</v>
      </c>
      <c r="B1688" t="str">
        <f>precio_reno_porta!A27</f>
        <v>Corriente</v>
      </c>
      <c r="C1688" t="str">
        <f>precio_reno_porta!B27</f>
        <v>5G</v>
      </c>
      <c r="D1688" t="str">
        <f>precio_reno_porta!C27</f>
        <v>HONOR</v>
      </c>
      <c r="E1688" t="str">
        <f>precio_reno_porta!D27</f>
        <v>HONOR 600E 512GB 5G</v>
      </c>
      <c r="F1688" s="68">
        <f>precio_reno_porta!E27</f>
        <v>2149</v>
      </c>
      <c r="G1688" t="str">
        <f>precio_reno_porta!F27</f>
        <v>Android</v>
      </c>
      <c r="H1688" t="s">
        <v>187</v>
      </c>
      <c r="I1688" t="s">
        <v>42</v>
      </c>
      <c r="J1688" s="68">
        <f>precio_reno_porta!M27</f>
        <v>1829</v>
      </c>
    </row>
    <row r="1689" spans="1:10" x14ac:dyDescent="0.3">
      <c r="A1689" t="str">
        <f t="shared" si="26"/>
        <v>HONOR 70 256GBMax Negocios + Ilimitado 109.90CONTADO</v>
      </c>
      <c r="B1689" t="str">
        <f>precio_reno_porta!A28</f>
        <v>Corriente</v>
      </c>
      <c r="C1689" t="str">
        <f>precio_reno_porta!B28</f>
        <v>5G</v>
      </c>
      <c r="D1689" t="str">
        <f>precio_reno_porta!C28</f>
        <v>HONOR</v>
      </c>
      <c r="E1689" t="str">
        <f>precio_reno_porta!D28</f>
        <v>HONOR 70 256GB</v>
      </c>
      <c r="F1689" s="68">
        <f>precio_reno_porta!E28</f>
        <v>2859</v>
      </c>
      <c r="G1689" t="str">
        <f>precio_reno_porta!F28</f>
        <v>Android</v>
      </c>
      <c r="H1689" t="s">
        <v>187</v>
      </c>
      <c r="I1689" t="s">
        <v>42</v>
      </c>
      <c r="J1689" s="68">
        <f>precio_reno_porta!M28</f>
        <v>2439</v>
      </c>
    </row>
    <row r="1690" spans="1:10" x14ac:dyDescent="0.3">
      <c r="A1690" t="str">
        <f t="shared" si="26"/>
        <v>HONOR MAGIC 7 LITE 512GB 5GMax Negocios + Ilimitado 109.90CONTADO</v>
      </c>
      <c r="B1690" t="str">
        <f>precio_reno_porta!A29</f>
        <v>Corriente</v>
      </c>
      <c r="C1690" t="str">
        <f>precio_reno_porta!B29</f>
        <v>5G</v>
      </c>
      <c r="D1690" t="str">
        <f>precio_reno_porta!C29</f>
        <v>HONOR</v>
      </c>
      <c r="E1690" t="str">
        <f>precio_reno_porta!D29</f>
        <v>HONOR MAGIC 7 LITE 512GB 5G</v>
      </c>
      <c r="F1690" s="68">
        <f>precio_reno_porta!E29</f>
        <v>1849</v>
      </c>
      <c r="G1690" t="str">
        <f>precio_reno_porta!F29</f>
        <v>Android</v>
      </c>
      <c r="H1690" t="s">
        <v>187</v>
      </c>
      <c r="I1690" t="s">
        <v>42</v>
      </c>
      <c r="J1690" s="68">
        <f>precio_reno_porta!M29</f>
        <v>1579</v>
      </c>
    </row>
    <row r="1691" spans="1:10" x14ac:dyDescent="0.3">
      <c r="A1691" t="str">
        <f t="shared" si="26"/>
        <v>HONOR MAGIC 8 LITE 512GB 5GMax Negocios + Ilimitado 109.90CONTADO</v>
      </c>
      <c r="B1691" t="str">
        <f>precio_reno_porta!A30</f>
        <v>Corriente</v>
      </c>
      <c r="C1691" t="str">
        <f>precio_reno_porta!B30</f>
        <v>5G</v>
      </c>
      <c r="D1691" t="str">
        <f>precio_reno_porta!C30</f>
        <v>HONOR</v>
      </c>
      <c r="E1691" t="str">
        <f>precio_reno_porta!D30</f>
        <v>HONOR MAGIC 8 LITE 512GB 5G</v>
      </c>
      <c r="F1691" s="68">
        <f>precio_reno_porta!E30</f>
        <v>1779</v>
      </c>
      <c r="G1691" t="str">
        <f>precio_reno_porta!F30</f>
        <v>Android</v>
      </c>
      <c r="H1691" t="s">
        <v>187</v>
      </c>
      <c r="I1691" t="s">
        <v>42</v>
      </c>
      <c r="J1691" s="68">
        <f>precio_reno_porta!M30</f>
        <v>1509</v>
      </c>
    </row>
    <row r="1692" spans="1:10" x14ac:dyDescent="0.3">
      <c r="A1692" t="str">
        <f t="shared" si="26"/>
        <v>HONOR MAGIC 8 PRO 512GB 5GMax Negocios + Ilimitado 109.90CONTADO</v>
      </c>
      <c r="B1692" t="str">
        <f>precio_reno_porta!A31</f>
        <v>Corriente</v>
      </c>
      <c r="C1692" t="str">
        <f>precio_reno_porta!B31</f>
        <v>5G</v>
      </c>
      <c r="D1692" t="str">
        <f>precio_reno_porta!C31</f>
        <v>HONOR</v>
      </c>
      <c r="E1692" t="str">
        <f>precio_reno_porta!D31</f>
        <v>HONOR MAGIC 8 PRO 512GB 5G</v>
      </c>
      <c r="F1692" s="68">
        <f>precio_reno_porta!E31</f>
        <v>5789</v>
      </c>
      <c r="G1692" t="str">
        <f>precio_reno_porta!F31</f>
        <v>Android</v>
      </c>
      <c r="H1692" t="s">
        <v>187</v>
      </c>
      <c r="I1692" t="s">
        <v>42</v>
      </c>
      <c r="J1692" s="68">
        <f>precio_reno_porta!M31</f>
        <v>4929</v>
      </c>
    </row>
    <row r="1693" spans="1:10" x14ac:dyDescent="0.3">
      <c r="A1693" t="str">
        <f t="shared" si="26"/>
        <v>HONOR X5C 128GBMax Negocios + Ilimitado 109.90CONTADO</v>
      </c>
      <c r="B1693" t="str">
        <f>precio_reno_porta!A32</f>
        <v>Corriente</v>
      </c>
      <c r="C1693" t="str">
        <f>precio_reno_porta!B32</f>
        <v>4G</v>
      </c>
      <c r="D1693" t="str">
        <f>precio_reno_porta!C32</f>
        <v>HONOR</v>
      </c>
      <c r="E1693" t="str">
        <f>precio_reno_porta!D32</f>
        <v>HONOR X5C 128GB</v>
      </c>
      <c r="F1693" s="68">
        <f>precio_reno_porta!E32</f>
        <v>399</v>
      </c>
      <c r="G1693" t="str">
        <f>precio_reno_porta!F32</f>
        <v>Android</v>
      </c>
      <c r="H1693" t="s">
        <v>187</v>
      </c>
      <c r="I1693" t="s">
        <v>42</v>
      </c>
      <c r="J1693" s="68">
        <f>precio_reno_porta!M32</f>
        <v>339</v>
      </c>
    </row>
    <row r="1694" spans="1:10" x14ac:dyDescent="0.3">
      <c r="A1694" t="str">
        <f t="shared" si="26"/>
        <v>HONOR X5C PLUS 256GBMax Negocios + Ilimitado 109.90CONTADO</v>
      </c>
      <c r="B1694" t="str">
        <f>precio_reno_porta!A33</f>
        <v>Corriente</v>
      </c>
      <c r="C1694" t="str">
        <f>precio_reno_porta!B33</f>
        <v>4G</v>
      </c>
      <c r="D1694" t="str">
        <f>precio_reno_porta!C33</f>
        <v>HONOR</v>
      </c>
      <c r="E1694" t="str">
        <f>precio_reno_porta!D33</f>
        <v>HONOR X5C PLUS 256GB</v>
      </c>
      <c r="F1694" s="68">
        <f>precio_reno_porta!E33</f>
        <v>499</v>
      </c>
      <c r="G1694" t="str">
        <f>precio_reno_porta!F33</f>
        <v>Android</v>
      </c>
      <c r="H1694" t="s">
        <v>187</v>
      </c>
      <c r="I1694" t="s">
        <v>42</v>
      </c>
      <c r="J1694" s="68">
        <f>precio_reno_porta!M33</f>
        <v>419</v>
      </c>
    </row>
    <row r="1695" spans="1:10" x14ac:dyDescent="0.3">
      <c r="A1695" t="str">
        <f t="shared" si="26"/>
        <v>HONOR X5D 128GBMax Negocios + Ilimitado 109.90CONTADO</v>
      </c>
      <c r="B1695" t="str">
        <f>precio_reno_porta!A34</f>
        <v>Corriente</v>
      </c>
      <c r="C1695" t="str">
        <f>precio_reno_porta!B34</f>
        <v>4G</v>
      </c>
      <c r="D1695" t="str">
        <f>precio_reno_porta!C34</f>
        <v>HONOR</v>
      </c>
      <c r="E1695" t="str">
        <f>precio_reno_porta!D34</f>
        <v>HONOR X5D 128GB</v>
      </c>
      <c r="F1695" s="68">
        <f>precio_reno_porta!E34</f>
        <v>449</v>
      </c>
      <c r="G1695" t="str">
        <f>precio_reno_porta!F34</f>
        <v>Android</v>
      </c>
      <c r="H1695" t="s">
        <v>187</v>
      </c>
      <c r="I1695" t="s">
        <v>42</v>
      </c>
      <c r="J1695" s="68">
        <f>precio_reno_porta!M34</f>
        <v>379</v>
      </c>
    </row>
    <row r="1696" spans="1:10" x14ac:dyDescent="0.3">
      <c r="A1696" t="str">
        <f t="shared" si="26"/>
        <v>HONOR X5D 256GBMax Negocios + Ilimitado 109.90CONTADO</v>
      </c>
      <c r="B1696" t="str">
        <f>precio_reno_porta!A35</f>
        <v>Corriente</v>
      </c>
      <c r="C1696" t="str">
        <f>precio_reno_porta!B35</f>
        <v>4G</v>
      </c>
      <c r="D1696" t="str">
        <f>precio_reno_porta!C35</f>
        <v>HONOR</v>
      </c>
      <c r="E1696" t="str">
        <f>precio_reno_porta!D35</f>
        <v>HONOR X5D 256GB</v>
      </c>
      <c r="F1696" s="68">
        <f>precio_reno_porta!E35</f>
        <v>589</v>
      </c>
      <c r="G1696" t="str">
        <f>precio_reno_porta!F35</f>
        <v>Android</v>
      </c>
      <c r="H1696" t="s">
        <v>187</v>
      </c>
      <c r="I1696" t="s">
        <v>42</v>
      </c>
      <c r="J1696" s="68">
        <f>precio_reno_porta!M35</f>
        <v>499</v>
      </c>
    </row>
    <row r="1697" spans="1:10" x14ac:dyDescent="0.3">
      <c r="A1697" t="str">
        <f t="shared" si="26"/>
        <v>HONOR X6C 256GBMax Negocios + Ilimitado 109.90CONTADO</v>
      </c>
      <c r="B1697" t="str">
        <f>precio_reno_porta!A36</f>
        <v>Corriente</v>
      </c>
      <c r="C1697" t="str">
        <f>precio_reno_porta!B36</f>
        <v>4G</v>
      </c>
      <c r="D1697" t="str">
        <f>precio_reno_porta!C36</f>
        <v>HONOR</v>
      </c>
      <c r="E1697" t="str">
        <f>precio_reno_porta!D36</f>
        <v>HONOR X6C 256GB</v>
      </c>
      <c r="F1697" s="68">
        <f>precio_reno_porta!E36</f>
        <v>699</v>
      </c>
      <c r="G1697" t="str">
        <f>precio_reno_porta!F36</f>
        <v>Android</v>
      </c>
      <c r="H1697" t="s">
        <v>187</v>
      </c>
      <c r="I1697" t="s">
        <v>42</v>
      </c>
      <c r="J1697" s="68">
        <f>precio_reno_porta!M36</f>
        <v>589</v>
      </c>
    </row>
    <row r="1698" spans="1:10" x14ac:dyDescent="0.3">
      <c r="A1698" t="str">
        <f t="shared" si="26"/>
        <v>HONOR X6D 256GB 5GMax Negocios + Ilimitado 109.90CONTADO</v>
      </c>
      <c r="B1698" t="str">
        <f>precio_reno_porta!A37</f>
        <v>Corriente</v>
      </c>
      <c r="C1698" t="str">
        <f>precio_reno_porta!B37</f>
        <v>5G</v>
      </c>
      <c r="D1698" t="str">
        <f>precio_reno_porta!C37</f>
        <v>HONOR</v>
      </c>
      <c r="E1698" t="str">
        <f>precio_reno_porta!D37</f>
        <v>HONOR X6D 256GB 5G</v>
      </c>
      <c r="F1698" s="68">
        <f>precio_reno_porta!E37</f>
        <v>829</v>
      </c>
      <c r="G1698" t="str">
        <f>precio_reno_porta!F37</f>
        <v>Android</v>
      </c>
      <c r="H1698" t="s">
        <v>187</v>
      </c>
      <c r="I1698" t="s">
        <v>42</v>
      </c>
      <c r="J1698" s="68">
        <f>precio_reno_porta!M37</f>
        <v>709</v>
      </c>
    </row>
    <row r="1699" spans="1:10" x14ac:dyDescent="0.3">
      <c r="A1699" t="str">
        <f t="shared" si="26"/>
        <v>HONOR X7D 256GB 5GMax Negocios + Ilimitado 109.90CONTADO</v>
      </c>
      <c r="B1699" t="str">
        <f>precio_reno_porta!A38</f>
        <v>Corriente</v>
      </c>
      <c r="C1699" t="str">
        <f>precio_reno_porta!B38</f>
        <v>5G</v>
      </c>
      <c r="D1699" t="str">
        <f>precio_reno_porta!C38</f>
        <v>HONOR</v>
      </c>
      <c r="E1699" t="str">
        <f>precio_reno_porta!D38</f>
        <v>HONOR X7D 256GB 5G</v>
      </c>
      <c r="F1699" s="68">
        <f>precio_reno_porta!E38</f>
        <v>879</v>
      </c>
      <c r="G1699" t="str">
        <f>precio_reno_porta!F38</f>
        <v>Android</v>
      </c>
      <c r="H1699" t="s">
        <v>187</v>
      </c>
      <c r="I1699" t="s">
        <v>42</v>
      </c>
      <c r="J1699" s="68">
        <f>precio_reno_porta!M38</f>
        <v>749</v>
      </c>
    </row>
    <row r="1700" spans="1:10" x14ac:dyDescent="0.3">
      <c r="A1700" t="str">
        <f t="shared" si="26"/>
        <v>HONOR X7E PLUS 256GB 5GMax Negocios + Ilimitado 109.90CONTADO</v>
      </c>
      <c r="B1700" t="str">
        <f>precio_reno_porta!A39</f>
        <v>Corriente</v>
      </c>
      <c r="C1700" t="str">
        <f>precio_reno_porta!B39</f>
        <v>5G</v>
      </c>
      <c r="D1700" t="str">
        <f>precio_reno_porta!C39</f>
        <v>HONOR</v>
      </c>
      <c r="E1700" t="str">
        <f>precio_reno_porta!D39</f>
        <v>HONOR X7E PLUS 256GB 5G</v>
      </c>
      <c r="F1700" s="68">
        <f>precio_reno_porta!E39</f>
        <v>1179</v>
      </c>
      <c r="G1700" t="str">
        <f>precio_reno_porta!F39</f>
        <v>Android</v>
      </c>
      <c r="H1700" t="s">
        <v>187</v>
      </c>
      <c r="I1700" t="s">
        <v>42</v>
      </c>
      <c r="J1700" s="68">
        <f>precio_reno_porta!M39</f>
        <v>1009</v>
      </c>
    </row>
    <row r="1701" spans="1:10" x14ac:dyDescent="0.3">
      <c r="A1701" t="str">
        <f t="shared" si="26"/>
        <v>HONOR X8C 256GB 5GMax Negocios + Ilimitado 109.90CONTADO</v>
      </c>
      <c r="B1701" t="str">
        <f>precio_reno_porta!A40</f>
        <v>Corriente</v>
      </c>
      <c r="C1701" t="str">
        <f>precio_reno_porta!B40</f>
        <v>5G</v>
      </c>
      <c r="D1701" t="str">
        <f>precio_reno_porta!C40</f>
        <v>HONOR</v>
      </c>
      <c r="E1701" t="str">
        <f>precio_reno_porta!D40</f>
        <v>HONOR X8C 256GB 5G</v>
      </c>
      <c r="F1701" s="68">
        <f>precio_reno_porta!E40</f>
        <v>1189</v>
      </c>
      <c r="G1701" t="str">
        <f>precio_reno_porta!F40</f>
        <v>Android</v>
      </c>
      <c r="H1701" t="s">
        <v>187</v>
      </c>
      <c r="I1701" t="s">
        <v>42</v>
      </c>
      <c r="J1701" s="68">
        <f>precio_reno_porta!M40</f>
        <v>1009</v>
      </c>
    </row>
    <row r="1702" spans="1:10" x14ac:dyDescent="0.3">
      <c r="A1702" t="str">
        <f t="shared" si="26"/>
        <v>HUAWEI WATCH KIDS 4 PROMax Negocios + Ilimitado 109.90CONTADO</v>
      </c>
      <c r="B1702" t="str">
        <f>precio_reno_porta!A41</f>
        <v>Corriente</v>
      </c>
      <c r="C1702" t="str">
        <f>precio_reno_porta!B41</f>
        <v>4G</v>
      </c>
      <c r="D1702" t="str">
        <f>precio_reno_porta!C41</f>
        <v>HUAWEI</v>
      </c>
      <c r="E1702" t="str">
        <f>precio_reno_porta!D41</f>
        <v>HUAWEI WATCH KIDS 4 PRO</v>
      </c>
      <c r="F1702" s="68">
        <f>precio_reno_porta!E41</f>
        <v>649</v>
      </c>
      <c r="G1702" t="str">
        <f>precio_reno_porta!F41</f>
        <v>Android</v>
      </c>
      <c r="H1702" t="s">
        <v>187</v>
      </c>
      <c r="I1702" t="s">
        <v>42</v>
      </c>
      <c r="J1702" s="68">
        <f>precio_reno_porta!M41</f>
        <v>549</v>
      </c>
    </row>
    <row r="1703" spans="1:10" x14ac:dyDescent="0.3">
      <c r="A1703" t="str">
        <f t="shared" si="26"/>
        <v>MOTOROLA MOTO EDGE 60 512GB 5GMax Negocios + Ilimitado 109.90CONTADO</v>
      </c>
      <c r="B1703" t="str">
        <f>precio_reno_porta!A42</f>
        <v>Corriente</v>
      </c>
      <c r="C1703" t="str">
        <f>precio_reno_porta!B42</f>
        <v>5G</v>
      </c>
      <c r="D1703" t="str">
        <f>precio_reno_porta!C42</f>
        <v>MOTOROLA</v>
      </c>
      <c r="E1703" t="str">
        <f>precio_reno_porta!D42</f>
        <v>MOTOROLA MOTO EDGE 60 512GB 5G</v>
      </c>
      <c r="F1703" s="68">
        <f>precio_reno_porta!E42</f>
        <v>1989</v>
      </c>
      <c r="G1703" t="str">
        <f>precio_reno_porta!F42</f>
        <v>Android</v>
      </c>
      <c r="H1703" t="s">
        <v>187</v>
      </c>
      <c r="I1703" t="s">
        <v>42</v>
      </c>
      <c r="J1703" s="68">
        <f>precio_reno_porta!M42</f>
        <v>1689</v>
      </c>
    </row>
    <row r="1704" spans="1:10" x14ac:dyDescent="0.3">
      <c r="A1704" t="str">
        <f t="shared" si="26"/>
        <v>MOTOROLA MOTO EDGE 60 FUSION 256GB 5GMax Negocios + Ilimitado 109.90CONTADO</v>
      </c>
      <c r="B1704" t="str">
        <f>precio_reno_porta!A43</f>
        <v>Corriente</v>
      </c>
      <c r="C1704" t="str">
        <f>precio_reno_porta!B43</f>
        <v>5G</v>
      </c>
      <c r="D1704" t="str">
        <f>precio_reno_porta!C43</f>
        <v>MOTOROLA</v>
      </c>
      <c r="E1704" t="str">
        <f>precio_reno_porta!D43</f>
        <v>MOTOROLA MOTO EDGE 60 FUSION 256GB 5G</v>
      </c>
      <c r="F1704" s="68">
        <f>precio_reno_porta!E43</f>
        <v>1439</v>
      </c>
      <c r="G1704" t="str">
        <f>precio_reno_porta!F43</f>
        <v>Android</v>
      </c>
      <c r="H1704" t="s">
        <v>187</v>
      </c>
      <c r="I1704" t="s">
        <v>42</v>
      </c>
      <c r="J1704" s="68">
        <f>precio_reno_porta!M43</f>
        <v>1229</v>
      </c>
    </row>
    <row r="1705" spans="1:10" x14ac:dyDescent="0.3">
      <c r="A1705" t="str">
        <f t="shared" si="26"/>
        <v>MOTOROLA MOTO EDGE 60 PRO 512GB 5GMax Negocios + Ilimitado 109.90CONTADO</v>
      </c>
      <c r="B1705" t="str">
        <f>precio_reno_porta!A44</f>
        <v>Corriente</v>
      </c>
      <c r="C1705" t="str">
        <f>precio_reno_porta!B44</f>
        <v>5G</v>
      </c>
      <c r="D1705" t="str">
        <f>precio_reno_porta!C44</f>
        <v>MOTOROLA</v>
      </c>
      <c r="E1705" t="str">
        <f>precio_reno_porta!D44</f>
        <v>MOTOROLA MOTO EDGE 60 PRO 512GB 5G</v>
      </c>
      <c r="F1705" s="68">
        <f>precio_reno_porta!E44</f>
        <v>2649</v>
      </c>
      <c r="G1705" t="str">
        <f>precio_reno_porta!F44</f>
        <v>Android</v>
      </c>
      <c r="H1705" t="s">
        <v>187</v>
      </c>
      <c r="I1705" t="s">
        <v>42</v>
      </c>
      <c r="J1705" s="68">
        <f>precio_reno_porta!M44</f>
        <v>2259</v>
      </c>
    </row>
    <row r="1706" spans="1:10" x14ac:dyDescent="0.3">
      <c r="A1706" t="str">
        <f t="shared" si="26"/>
        <v>MOTOROLA MOTO EDGE 70 512GB 5GMax Negocios + Ilimitado 109.90CONTADO</v>
      </c>
      <c r="B1706" t="str">
        <f>precio_reno_porta!A45</f>
        <v>Corriente</v>
      </c>
      <c r="C1706" t="str">
        <f>precio_reno_porta!B45</f>
        <v>5G</v>
      </c>
      <c r="D1706" t="str">
        <f>precio_reno_porta!C45</f>
        <v>MOTOROLA</v>
      </c>
      <c r="E1706" t="str">
        <f>precio_reno_porta!D45</f>
        <v>MOTOROLA MOTO EDGE 70 512GB 5G</v>
      </c>
      <c r="F1706" s="68">
        <f>precio_reno_porta!E45</f>
        <v>2549</v>
      </c>
      <c r="G1706" t="str">
        <f>precio_reno_porta!F45</f>
        <v>Android</v>
      </c>
      <c r="H1706" t="s">
        <v>187</v>
      </c>
      <c r="I1706" t="s">
        <v>42</v>
      </c>
      <c r="J1706" s="68">
        <f>precio_reno_porta!M45</f>
        <v>2159</v>
      </c>
    </row>
    <row r="1707" spans="1:10" x14ac:dyDescent="0.3">
      <c r="A1707" t="str">
        <f t="shared" si="26"/>
        <v>MOTOROLA MOTO EDGE 70 FUSION 256GB 5GMax Negocios + Ilimitado 109.90CONTADO</v>
      </c>
      <c r="B1707" t="str">
        <f>precio_reno_porta!A46</f>
        <v>Corriente</v>
      </c>
      <c r="C1707" t="str">
        <f>precio_reno_porta!B46</f>
        <v>5G</v>
      </c>
      <c r="D1707" t="str">
        <f>precio_reno_porta!C46</f>
        <v>MOTOROLA</v>
      </c>
      <c r="E1707" t="str">
        <f>precio_reno_porta!D46</f>
        <v>MOTOROLA MOTO EDGE 70 FUSION 256GB 5G</v>
      </c>
      <c r="F1707" s="68">
        <f>precio_reno_porta!E46</f>
        <v>1899</v>
      </c>
      <c r="G1707" t="str">
        <f>precio_reno_porta!F46</f>
        <v>Android</v>
      </c>
      <c r="H1707" t="s">
        <v>187</v>
      </c>
      <c r="I1707" t="s">
        <v>42</v>
      </c>
      <c r="J1707" s="68">
        <f>precio_reno_porta!M46</f>
        <v>1609</v>
      </c>
    </row>
    <row r="1708" spans="1:10" x14ac:dyDescent="0.3">
      <c r="A1708" t="str">
        <f t="shared" si="26"/>
        <v>MOTOROLA MOTO EDGE 70 PRO 512GB 5GMax Negocios + Ilimitado 109.90CONTADO</v>
      </c>
      <c r="B1708" t="str">
        <f>precio_reno_porta!A47</f>
        <v>Corriente</v>
      </c>
      <c r="C1708" t="str">
        <f>precio_reno_porta!B47</f>
        <v>5G</v>
      </c>
      <c r="D1708" t="str">
        <f>precio_reno_porta!C47</f>
        <v>MOTOROLA</v>
      </c>
      <c r="E1708" t="str">
        <f>precio_reno_porta!D47</f>
        <v>MOTOROLA MOTO EDGE 70 PRO 512GB 5G</v>
      </c>
      <c r="F1708" s="68">
        <f>precio_reno_porta!E47</f>
        <v>3619</v>
      </c>
      <c r="G1708" t="str">
        <f>precio_reno_porta!F47</f>
        <v>Android</v>
      </c>
      <c r="H1708" t="s">
        <v>187</v>
      </c>
      <c r="I1708" t="s">
        <v>42</v>
      </c>
      <c r="J1708" s="68">
        <f>precio_reno_porta!M47</f>
        <v>3079</v>
      </c>
    </row>
    <row r="1709" spans="1:10" x14ac:dyDescent="0.3">
      <c r="A1709" t="str">
        <f t="shared" si="26"/>
        <v>MOTOROLA MOTO G06 128GBMax Negocios + Ilimitado 109.90CONTADO</v>
      </c>
      <c r="B1709" t="str">
        <f>precio_reno_porta!A48</f>
        <v>Corriente</v>
      </c>
      <c r="C1709" t="str">
        <f>precio_reno_porta!B48</f>
        <v>4G</v>
      </c>
      <c r="D1709" t="str">
        <f>precio_reno_porta!C48</f>
        <v>MOTOROLA</v>
      </c>
      <c r="E1709" t="str">
        <f>precio_reno_porta!D48</f>
        <v>MOTOROLA MOTO G06 128GB</v>
      </c>
      <c r="F1709" s="68">
        <f>precio_reno_porta!E48</f>
        <v>619</v>
      </c>
      <c r="G1709" t="str">
        <f>precio_reno_porta!F48</f>
        <v>Android</v>
      </c>
      <c r="H1709" t="s">
        <v>187</v>
      </c>
      <c r="I1709" t="s">
        <v>42</v>
      </c>
      <c r="J1709" s="68">
        <f>precio_reno_porta!M48</f>
        <v>529</v>
      </c>
    </row>
    <row r="1710" spans="1:10" x14ac:dyDescent="0.3">
      <c r="A1710" t="str">
        <f t="shared" si="26"/>
        <v>MOTOROLA MOTO G06 256GBMax Negocios + Ilimitado 109.90CONTADO</v>
      </c>
      <c r="B1710" t="str">
        <f>precio_reno_porta!A49</f>
        <v>Corriente</v>
      </c>
      <c r="C1710" t="str">
        <f>precio_reno_porta!B49</f>
        <v>4G</v>
      </c>
      <c r="D1710" t="str">
        <f>precio_reno_porta!C49</f>
        <v>MOTOROLA</v>
      </c>
      <c r="E1710" t="str">
        <f>precio_reno_porta!D49</f>
        <v>MOTOROLA MOTO G06 256GB</v>
      </c>
      <c r="F1710" s="68">
        <f>precio_reno_porta!E49</f>
        <v>649</v>
      </c>
      <c r="G1710" t="str">
        <f>precio_reno_porta!F49</f>
        <v>Android</v>
      </c>
      <c r="H1710" t="s">
        <v>187</v>
      </c>
      <c r="I1710" t="s">
        <v>42</v>
      </c>
      <c r="J1710" s="68">
        <f>precio_reno_porta!M49</f>
        <v>549</v>
      </c>
    </row>
    <row r="1711" spans="1:10" x14ac:dyDescent="0.3">
      <c r="A1711" t="str">
        <f t="shared" si="26"/>
        <v>MOTOROLA MOTO G15 256GBMax Negocios + Ilimitado 109.90CONTADO</v>
      </c>
      <c r="B1711" t="str">
        <f>precio_reno_porta!A50</f>
        <v>Corriente</v>
      </c>
      <c r="C1711" t="str">
        <f>precio_reno_porta!B50</f>
        <v>4G</v>
      </c>
      <c r="D1711" t="str">
        <f>precio_reno_porta!C50</f>
        <v>MOTOROLA</v>
      </c>
      <c r="E1711" t="str">
        <f>precio_reno_porta!D50</f>
        <v>MOTOROLA MOTO G15 256GB</v>
      </c>
      <c r="F1711" s="68">
        <f>precio_reno_porta!E50</f>
        <v>719</v>
      </c>
      <c r="G1711" t="str">
        <f>precio_reno_porta!F50</f>
        <v>Android</v>
      </c>
      <c r="H1711" t="s">
        <v>187</v>
      </c>
      <c r="I1711" t="s">
        <v>42</v>
      </c>
      <c r="J1711" s="68">
        <f>precio_reno_porta!M50</f>
        <v>609</v>
      </c>
    </row>
    <row r="1712" spans="1:10" x14ac:dyDescent="0.3">
      <c r="A1712" t="str">
        <f t="shared" si="26"/>
        <v>MOTOROLA MOTO G17 256GBMax Negocios + Ilimitado 109.90CONTADO</v>
      </c>
      <c r="B1712" t="str">
        <f>precio_reno_porta!A51</f>
        <v>Corriente</v>
      </c>
      <c r="C1712" t="str">
        <f>precio_reno_porta!B51</f>
        <v>4G</v>
      </c>
      <c r="D1712" t="str">
        <f>precio_reno_porta!C51</f>
        <v>MOTOROLA</v>
      </c>
      <c r="E1712" t="str">
        <f>precio_reno_porta!D51</f>
        <v>MOTOROLA MOTO G17 256GB</v>
      </c>
      <c r="F1712" s="68">
        <f>precio_reno_porta!E51</f>
        <v>779</v>
      </c>
      <c r="G1712" t="str">
        <f>precio_reno_porta!F51</f>
        <v>Android</v>
      </c>
      <c r="H1712" t="s">
        <v>187</v>
      </c>
      <c r="I1712" t="s">
        <v>42</v>
      </c>
      <c r="J1712" s="68">
        <f>precio_reno_porta!M51</f>
        <v>669</v>
      </c>
    </row>
    <row r="1713" spans="1:10" x14ac:dyDescent="0.3">
      <c r="A1713" t="str">
        <f t="shared" si="26"/>
        <v>MOTOROLA MOTO G47 128GB 5GMax Negocios + Ilimitado 109.90CONTADO</v>
      </c>
      <c r="B1713" t="str">
        <f>precio_reno_porta!A52</f>
        <v>Corriente</v>
      </c>
      <c r="C1713" t="str">
        <f>precio_reno_porta!B52</f>
        <v>5G</v>
      </c>
      <c r="D1713" t="str">
        <f>precio_reno_porta!C52</f>
        <v>MOTOROLA</v>
      </c>
      <c r="E1713" t="str">
        <f>precio_reno_porta!D52</f>
        <v>MOTOROLA MOTO G47 128GB 5G</v>
      </c>
      <c r="F1713" s="68">
        <f>precio_reno_porta!E52</f>
        <v>949</v>
      </c>
      <c r="G1713" t="str">
        <f>precio_reno_porta!F52</f>
        <v>Android</v>
      </c>
      <c r="H1713" t="s">
        <v>187</v>
      </c>
      <c r="I1713" t="s">
        <v>42</v>
      </c>
      <c r="J1713" s="68">
        <f>precio_reno_porta!M52</f>
        <v>809</v>
      </c>
    </row>
    <row r="1714" spans="1:10" x14ac:dyDescent="0.3">
      <c r="A1714" t="str">
        <f t="shared" si="26"/>
        <v>MOTOROLA MOTO G56 256GB 5GMax Negocios + Ilimitado 109.90CONTADO</v>
      </c>
      <c r="B1714" t="str">
        <f>precio_reno_porta!A53</f>
        <v>Corriente</v>
      </c>
      <c r="C1714" t="str">
        <f>precio_reno_porta!B53</f>
        <v>5G</v>
      </c>
      <c r="D1714" t="str">
        <f>precio_reno_porta!C53</f>
        <v>MOTOROLA</v>
      </c>
      <c r="E1714" t="str">
        <f>precio_reno_porta!D53</f>
        <v>MOTOROLA MOTO G56 256GB 5G</v>
      </c>
      <c r="F1714" s="68">
        <f>precio_reno_porta!E53</f>
        <v>969</v>
      </c>
      <c r="G1714" t="str">
        <f>precio_reno_porta!F53</f>
        <v>Android</v>
      </c>
      <c r="H1714" t="s">
        <v>187</v>
      </c>
      <c r="I1714" t="s">
        <v>42</v>
      </c>
      <c r="J1714" s="68">
        <f>precio_reno_porta!M53</f>
        <v>829</v>
      </c>
    </row>
    <row r="1715" spans="1:10" x14ac:dyDescent="0.3">
      <c r="A1715" t="str">
        <f t="shared" si="26"/>
        <v>MOTOROLA MOTO G67 256GB 5GMax Negocios + Ilimitado 109.90CONTADO</v>
      </c>
      <c r="B1715" t="str">
        <f>precio_reno_porta!A54</f>
        <v>Corriente</v>
      </c>
      <c r="C1715" t="str">
        <f>precio_reno_porta!B54</f>
        <v>5G</v>
      </c>
      <c r="D1715" t="str">
        <f>precio_reno_porta!C54</f>
        <v>MOTOROLA</v>
      </c>
      <c r="E1715" t="str">
        <f>precio_reno_porta!D54</f>
        <v>MOTOROLA MOTO G67 256GB 5G</v>
      </c>
      <c r="F1715" s="68">
        <f>precio_reno_porta!E54</f>
        <v>1269</v>
      </c>
      <c r="G1715" t="str">
        <f>precio_reno_porta!F54</f>
        <v>Android</v>
      </c>
      <c r="H1715" t="s">
        <v>187</v>
      </c>
      <c r="I1715" t="s">
        <v>42</v>
      </c>
      <c r="J1715" s="68">
        <f>precio_reno_porta!M54</f>
        <v>1079</v>
      </c>
    </row>
    <row r="1716" spans="1:10" x14ac:dyDescent="0.3">
      <c r="A1716" t="str">
        <f t="shared" si="26"/>
        <v>MOTOROLA MOTO G77 256GB 5GMax Negocios + Ilimitado 109.90CONTADO</v>
      </c>
      <c r="B1716" t="str">
        <f>precio_reno_porta!A55</f>
        <v>Corriente</v>
      </c>
      <c r="C1716" t="str">
        <f>precio_reno_porta!B55</f>
        <v>5G</v>
      </c>
      <c r="D1716" t="str">
        <f>precio_reno_porta!C55</f>
        <v>MOTOROLA</v>
      </c>
      <c r="E1716" t="str">
        <f>precio_reno_porta!D55</f>
        <v>MOTOROLA MOTO G77 256GB 5G</v>
      </c>
      <c r="F1716" s="68">
        <f>precio_reno_porta!E55</f>
        <v>1519</v>
      </c>
      <c r="G1716" t="str">
        <f>precio_reno_porta!F55</f>
        <v>Android</v>
      </c>
      <c r="H1716" t="s">
        <v>187</v>
      </c>
      <c r="I1716" t="s">
        <v>42</v>
      </c>
      <c r="J1716" s="68">
        <f>precio_reno_porta!M55</f>
        <v>1289</v>
      </c>
    </row>
    <row r="1717" spans="1:10" x14ac:dyDescent="0.3">
      <c r="A1717" t="str">
        <f t="shared" si="26"/>
        <v>MOTOROLA MOTO RAZR 60 512GB 5GMax Negocios + Ilimitado 109.90CONTADO</v>
      </c>
      <c r="B1717" t="str">
        <f>precio_reno_porta!A56</f>
        <v>Corriente</v>
      </c>
      <c r="C1717" t="str">
        <f>precio_reno_porta!B56</f>
        <v>5G</v>
      </c>
      <c r="D1717" t="str">
        <f>precio_reno_porta!C56</f>
        <v>MOTOROLA</v>
      </c>
      <c r="E1717" t="str">
        <f>precio_reno_porta!D56</f>
        <v>MOTOROLA MOTO RAZR 60 512GB 5G</v>
      </c>
      <c r="F1717" s="68">
        <f>precio_reno_porta!E56</f>
        <v>3789</v>
      </c>
      <c r="G1717" t="str">
        <f>precio_reno_porta!F56</f>
        <v>Android</v>
      </c>
      <c r="H1717" t="s">
        <v>187</v>
      </c>
      <c r="I1717" t="s">
        <v>42</v>
      </c>
      <c r="J1717" s="68">
        <f>precio_reno_porta!M56</f>
        <v>3229</v>
      </c>
    </row>
    <row r="1718" spans="1:10" x14ac:dyDescent="0.3">
      <c r="A1718" t="str">
        <f t="shared" si="26"/>
        <v>MOTOROLA MOTO RAZR 70 512GB 5GMax Negocios + Ilimitado 109.90CONTADO</v>
      </c>
      <c r="B1718" t="str">
        <f>precio_reno_porta!A57</f>
        <v>Corriente</v>
      </c>
      <c r="C1718" t="str">
        <f>precio_reno_porta!B57</f>
        <v>5G</v>
      </c>
      <c r="D1718" t="str">
        <f>precio_reno_porta!C57</f>
        <v>MOTOROLA</v>
      </c>
      <c r="E1718" t="str">
        <f>precio_reno_porta!D57</f>
        <v>MOTOROLA MOTO RAZR 70 512GB 5G</v>
      </c>
      <c r="F1718" s="68">
        <f>precio_reno_porta!E57</f>
        <v>4089</v>
      </c>
      <c r="G1718" t="str">
        <f>precio_reno_porta!F57</f>
        <v>Android</v>
      </c>
      <c r="H1718" t="s">
        <v>187</v>
      </c>
      <c r="I1718" t="s">
        <v>42</v>
      </c>
      <c r="J1718" s="68">
        <f>precio_reno_porta!M57</f>
        <v>3479</v>
      </c>
    </row>
    <row r="1719" spans="1:10" x14ac:dyDescent="0.3">
      <c r="A1719" t="str">
        <f t="shared" si="26"/>
        <v>OPPO A5 256GBMax Negocios + Ilimitado 109.90CONTADO</v>
      </c>
      <c r="B1719" t="str">
        <f>precio_reno_porta!A58</f>
        <v>Corriente</v>
      </c>
      <c r="C1719" t="str">
        <f>precio_reno_porta!B58</f>
        <v>4G</v>
      </c>
      <c r="D1719" t="str">
        <f>precio_reno_porta!C58</f>
        <v>OPPO</v>
      </c>
      <c r="E1719" t="str">
        <f>precio_reno_porta!D58</f>
        <v>OPPO A5 256GB</v>
      </c>
      <c r="F1719" s="68">
        <f>precio_reno_porta!E58</f>
        <v>849</v>
      </c>
      <c r="G1719" t="str">
        <f>precio_reno_porta!F58</f>
        <v>Android</v>
      </c>
      <c r="H1719" t="s">
        <v>187</v>
      </c>
      <c r="I1719" t="s">
        <v>42</v>
      </c>
      <c r="J1719" s="68">
        <f>precio_reno_porta!M58</f>
        <v>719</v>
      </c>
    </row>
    <row r="1720" spans="1:10" x14ac:dyDescent="0.3">
      <c r="A1720" t="str">
        <f t="shared" si="26"/>
        <v>OPPO A5 256GB 5GMax Negocios + Ilimitado 109.90CONTADO</v>
      </c>
      <c r="B1720" t="str">
        <f>precio_reno_porta!A59</f>
        <v>Corriente</v>
      </c>
      <c r="C1720" t="str">
        <f>precio_reno_porta!B59</f>
        <v>5G</v>
      </c>
      <c r="D1720" t="str">
        <f>precio_reno_porta!C59</f>
        <v>OPPO</v>
      </c>
      <c r="E1720" t="str">
        <f>precio_reno_porta!D59</f>
        <v>OPPO A5 256GB 5G</v>
      </c>
      <c r="F1720" s="68">
        <f>precio_reno_porta!E59</f>
        <v>1319</v>
      </c>
      <c r="G1720" t="str">
        <f>precio_reno_porta!F59</f>
        <v>Android</v>
      </c>
      <c r="H1720" t="s">
        <v>187</v>
      </c>
      <c r="I1720" t="s">
        <v>42</v>
      </c>
      <c r="J1720" s="68">
        <f>precio_reno_porta!M59</f>
        <v>1119</v>
      </c>
    </row>
    <row r="1721" spans="1:10" x14ac:dyDescent="0.3">
      <c r="A1721" t="str">
        <f t="shared" si="26"/>
        <v>OPPO A5X 128GBMax Negocios + Ilimitado 109.90CONTADO</v>
      </c>
      <c r="B1721" t="str">
        <f>precio_reno_porta!A60</f>
        <v>Corriente</v>
      </c>
      <c r="C1721" t="str">
        <f>precio_reno_porta!B60</f>
        <v>4G</v>
      </c>
      <c r="D1721" t="str">
        <f>precio_reno_porta!C60</f>
        <v>OPPO</v>
      </c>
      <c r="E1721" t="str">
        <f>precio_reno_porta!D60</f>
        <v>OPPO A5X 128GB</v>
      </c>
      <c r="F1721" s="68">
        <f>precio_reno_porta!E60</f>
        <v>659</v>
      </c>
      <c r="G1721" t="str">
        <f>precio_reno_porta!F60</f>
        <v>Android</v>
      </c>
      <c r="H1721" t="s">
        <v>187</v>
      </c>
      <c r="I1721" t="s">
        <v>42</v>
      </c>
      <c r="J1721" s="68">
        <f>precio_reno_porta!M60</f>
        <v>559</v>
      </c>
    </row>
    <row r="1722" spans="1:10" x14ac:dyDescent="0.3">
      <c r="A1722" t="str">
        <f t="shared" si="26"/>
        <v>OPPO A6 PRO 256GB 5GMax Negocios + Ilimitado 109.90CONTADO</v>
      </c>
      <c r="B1722" t="str">
        <f>precio_reno_porta!A61</f>
        <v>Corriente</v>
      </c>
      <c r="C1722" t="str">
        <f>precio_reno_porta!B61</f>
        <v>5G</v>
      </c>
      <c r="D1722" t="str">
        <f>precio_reno_porta!C61</f>
        <v>OPPO</v>
      </c>
      <c r="E1722" t="str">
        <f>precio_reno_porta!D61</f>
        <v>OPPO A6 PRO 256GB 5G</v>
      </c>
      <c r="F1722" s="68">
        <f>precio_reno_porta!E61</f>
        <v>1779</v>
      </c>
      <c r="G1722" t="str">
        <f>precio_reno_porta!F61</f>
        <v>Android</v>
      </c>
      <c r="H1722" t="s">
        <v>187</v>
      </c>
      <c r="I1722" t="s">
        <v>42</v>
      </c>
      <c r="J1722" s="68">
        <f>precio_reno_porta!M61</f>
        <v>1509</v>
      </c>
    </row>
    <row r="1723" spans="1:10" x14ac:dyDescent="0.3">
      <c r="A1723" t="str">
        <f t="shared" si="26"/>
        <v>OPPO A6T 128GBMax Negocios + Ilimitado 109.90CONTADO</v>
      </c>
      <c r="B1723" t="str">
        <f>precio_reno_porta!A62</f>
        <v>Corriente</v>
      </c>
      <c r="C1723" t="str">
        <f>precio_reno_porta!B62</f>
        <v>4G</v>
      </c>
      <c r="D1723" t="str">
        <f>precio_reno_porta!C62</f>
        <v>OPPO</v>
      </c>
      <c r="E1723" t="str">
        <f>precio_reno_porta!D62</f>
        <v>OPPO A6T 128GB</v>
      </c>
      <c r="F1723" s="68">
        <f>precio_reno_porta!E62</f>
        <v>789</v>
      </c>
      <c r="G1723" t="str">
        <f>precio_reno_porta!F62</f>
        <v>Android</v>
      </c>
      <c r="H1723" t="s">
        <v>187</v>
      </c>
      <c r="I1723" t="s">
        <v>42</v>
      </c>
      <c r="J1723" s="68">
        <f>precio_reno_porta!M62</f>
        <v>669</v>
      </c>
    </row>
    <row r="1724" spans="1:10" x14ac:dyDescent="0.3">
      <c r="A1724" t="str">
        <f t="shared" si="26"/>
        <v>OPPO A6X 256GB 5GMax Negocios + Ilimitado 109.90CONTADO</v>
      </c>
      <c r="B1724" t="str">
        <f>precio_reno_porta!A63</f>
        <v>Corriente</v>
      </c>
      <c r="C1724" t="str">
        <f>precio_reno_porta!B63</f>
        <v>5G</v>
      </c>
      <c r="D1724" t="str">
        <f>precio_reno_porta!C63</f>
        <v>OPPO</v>
      </c>
      <c r="E1724" t="str">
        <f>precio_reno_porta!D63</f>
        <v>OPPO A6X 256GB 5G</v>
      </c>
      <c r="F1724" s="68">
        <f>precio_reno_porta!E63</f>
        <v>1159</v>
      </c>
      <c r="G1724" t="str">
        <f>precio_reno_porta!F63</f>
        <v>Android</v>
      </c>
      <c r="H1724" t="s">
        <v>187</v>
      </c>
      <c r="I1724" t="s">
        <v>42</v>
      </c>
      <c r="J1724" s="68">
        <f>precio_reno_porta!M63</f>
        <v>989</v>
      </c>
    </row>
    <row r="1725" spans="1:10" x14ac:dyDescent="0.3">
      <c r="A1725" t="str">
        <f t="shared" si="26"/>
        <v>OPPO RENO 14F 256GB 5GMax Negocios + Ilimitado 109.90CONTADO</v>
      </c>
      <c r="B1725" t="str">
        <f>precio_reno_porta!A64</f>
        <v>Corriente</v>
      </c>
      <c r="C1725" t="str">
        <f>precio_reno_porta!B64</f>
        <v>4G</v>
      </c>
      <c r="D1725" t="str">
        <f>precio_reno_porta!C64</f>
        <v>OPPO</v>
      </c>
      <c r="E1725" t="str">
        <f>precio_reno_porta!D64</f>
        <v>OPPO RENO 14F 256GB 5G</v>
      </c>
      <c r="F1725" s="68">
        <f>precio_reno_porta!E64</f>
        <v>2229</v>
      </c>
      <c r="G1725" t="str">
        <f>precio_reno_porta!F64</f>
        <v>Android</v>
      </c>
      <c r="H1725" t="s">
        <v>187</v>
      </c>
      <c r="I1725" t="s">
        <v>42</v>
      </c>
      <c r="J1725" s="68">
        <f>precio_reno_porta!M64</f>
        <v>1889</v>
      </c>
    </row>
    <row r="1726" spans="1:10" x14ac:dyDescent="0.3">
      <c r="A1726" t="str">
        <f t="shared" si="26"/>
        <v>OPPO RENO 14F 512GB 5GMax Negocios + Ilimitado 109.90CONTADO</v>
      </c>
      <c r="B1726" t="str">
        <f>precio_reno_porta!A65</f>
        <v>Corriente</v>
      </c>
      <c r="C1726" t="str">
        <f>precio_reno_porta!B65</f>
        <v>5G</v>
      </c>
      <c r="D1726" t="str">
        <f>precio_reno_porta!C65</f>
        <v>OPPO</v>
      </c>
      <c r="E1726" t="str">
        <f>precio_reno_porta!D65</f>
        <v>OPPO RENO 14F 512GB 5G</v>
      </c>
      <c r="F1726" s="68">
        <f>precio_reno_porta!E65</f>
        <v>2439</v>
      </c>
      <c r="G1726" t="str">
        <f>precio_reno_porta!F65</f>
        <v>Android</v>
      </c>
      <c r="H1726" t="s">
        <v>187</v>
      </c>
      <c r="I1726" t="s">
        <v>42</v>
      </c>
      <c r="J1726" s="68">
        <f>precio_reno_porta!M65</f>
        <v>2069</v>
      </c>
    </row>
    <row r="1727" spans="1:10" x14ac:dyDescent="0.3">
      <c r="A1727" t="str">
        <f t="shared" si="26"/>
        <v>OPPO RENO 16 256GB 5GMax Negocios + Ilimitado 109.90CONTADO</v>
      </c>
      <c r="B1727" t="str">
        <f>precio_reno_porta!A66</f>
        <v>Corriente</v>
      </c>
      <c r="C1727" t="str">
        <f>precio_reno_porta!B66</f>
        <v>5G</v>
      </c>
      <c r="D1727" t="str">
        <f>precio_reno_porta!C66</f>
        <v>OPPO</v>
      </c>
      <c r="E1727" t="str">
        <f>precio_reno_porta!D66</f>
        <v>OPPO RENO 16 256GB 5G</v>
      </c>
      <c r="F1727" s="68">
        <f>precio_reno_porta!E66</f>
        <v>3839</v>
      </c>
      <c r="G1727" t="str">
        <f>precio_reno_porta!F66</f>
        <v>Android</v>
      </c>
      <c r="H1727" t="s">
        <v>187</v>
      </c>
      <c r="I1727" t="s">
        <v>42</v>
      </c>
      <c r="J1727" s="68">
        <f>precio_reno_porta!M66</f>
        <v>3269</v>
      </c>
    </row>
    <row r="1728" spans="1:10" x14ac:dyDescent="0.3">
      <c r="A1728" t="str">
        <f t="shared" si="26"/>
        <v>OPPO RENO 16F 256GB 5GMax Negocios + Ilimitado 109.90CONTADO</v>
      </c>
      <c r="B1728" t="str">
        <f>precio_reno_porta!A67</f>
        <v>Corriente</v>
      </c>
      <c r="C1728" t="str">
        <f>precio_reno_porta!B67</f>
        <v>5G</v>
      </c>
      <c r="D1728" t="str">
        <f>precio_reno_porta!C67</f>
        <v>OPPO</v>
      </c>
      <c r="E1728" t="str">
        <f>precio_reno_porta!D67</f>
        <v>OPPO RENO 16F 256GB 5G</v>
      </c>
      <c r="F1728" s="68">
        <f>precio_reno_porta!E67</f>
        <v>3129</v>
      </c>
      <c r="G1728" t="str">
        <f>precio_reno_porta!F67</f>
        <v>Android</v>
      </c>
      <c r="H1728" t="s">
        <v>187</v>
      </c>
      <c r="I1728" t="s">
        <v>42</v>
      </c>
      <c r="J1728" s="68">
        <f>precio_reno_porta!M67</f>
        <v>2659</v>
      </c>
    </row>
    <row r="1729" spans="1:10" x14ac:dyDescent="0.3">
      <c r="A1729" t="str">
        <f t="shared" si="26"/>
        <v>SAMSUNG GALAXY A07 128GBMax Negocios + Ilimitado 109.90CONTADO</v>
      </c>
      <c r="B1729" t="str">
        <f>precio_reno_porta!A68</f>
        <v>Corriente</v>
      </c>
      <c r="C1729" t="str">
        <f>precio_reno_porta!B68</f>
        <v>4G</v>
      </c>
      <c r="D1729" t="str">
        <f>precio_reno_porta!C68</f>
        <v>SAMSUNG</v>
      </c>
      <c r="E1729" t="str">
        <f>precio_reno_porta!D68</f>
        <v>SAMSUNG GALAXY A07 128GB</v>
      </c>
      <c r="F1729" s="68">
        <f>precio_reno_porta!E68</f>
        <v>599</v>
      </c>
      <c r="G1729" t="str">
        <f>precio_reno_porta!F68</f>
        <v>Android</v>
      </c>
      <c r="H1729" t="s">
        <v>187</v>
      </c>
      <c r="I1729" t="s">
        <v>42</v>
      </c>
      <c r="J1729" s="68">
        <f>precio_reno_porta!M68</f>
        <v>509</v>
      </c>
    </row>
    <row r="1730" spans="1:10" x14ac:dyDescent="0.3">
      <c r="A1730" t="str">
        <f t="shared" si="26"/>
        <v>SAMSUNG GALAXY A16 128GBMax Negocios + Ilimitado 109.90CONTADO</v>
      </c>
      <c r="B1730" t="str">
        <f>precio_reno_porta!A69</f>
        <v>Corriente</v>
      </c>
      <c r="C1730" t="str">
        <f>precio_reno_porta!B69</f>
        <v>4G</v>
      </c>
      <c r="D1730" t="str">
        <f>precio_reno_porta!C69</f>
        <v>SAMSUNG</v>
      </c>
      <c r="E1730" t="str">
        <f>precio_reno_porta!D69</f>
        <v>SAMSUNG GALAXY A16 128GB</v>
      </c>
      <c r="F1730" s="68">
        <f>precio_reno_porta!E69</f>
        <v>659</v>
      </c>
      <c r="G1730" t="str">
        <f>precio_reno_porta!F69</f>
        <v>Android</v>
      </c>
      <c r="H1730" t="s">
        <v>187</v>
      </c>
      <c r="I1730" t="s">
        <v>42</v>
      </c>
      <c r="J1730" s="68">
        <f>precio_reno_porta!M69</f>
        <v>559</v>
      </c>
    </row>
    <row r="1731" spans="1:10" x14ac:dyDescent="0.3">
      <c r="A1731" t="str">
        <f t="shared" ref="A1731:A1794" si="27">CONCATENATE(E1731,I1731,H1731)</f>
        <v>SAMSUNG GALAXY A17 128GB 5GMax Negocios + Ilimitado 109.90CONTADO</v>
      </c>
      <c r="B1731" t="str">
        <f>precio_reno_porta!A70</f>
        <v>Corriente</v>
      </c>
      <c r="C1731" t="str">
        <f>precio_reno_porta!B70</f>
        <v>5G</v>
      </c>
      <c r="D1731" t="str">
        <f>precio_reno_porta!C70</f>
        <v>SAMSUNG</v>
      </c>
      <c r="E1731" t="str">
        <f>precio_reno_porta!D70</f>
        <v>SAMSUNG GALAXY A17 128GB 5G</v>
      </c>
      <c r="F1731" s="68">
        <f>precio_reno_porta!E70</f>
        <v>1179</v>
      </c>
      <c r="G1731" t="str">
        <f>precio_reno_porta!F70</f>
        <v>Android</v>
      </c>
      <c r="H1731" t="s">
        <v>187</v>
      </c>
      <c r="I1731" t="s">
        <v>42</v>
      </c>
      <c r="J1731" s="68">
        <f>precio_reno_porta!M70</f>
        <v>999</v>
      </c>
    </row>
    <row r="1732" spans="1:10" x14ac:dyDescent="0.3">
      <c r="A1732" t="str">
        <f t="shared" si="27"/>
        <v>SAMSUNG GALAXY A17 256GB 5GMax Negocios + Ilimitado 109.90CONTADO</v>
      </c>
      <c r="B1732" t="str">
        <f>precio_reno_porta!A71</f>
        <v>Corriente</v>
      </c>
      <c r="C1732" t="str">
        <f>precio_reno_porta!B71</f>
        <v>5G</v>
      </c>
      <c r="D1732" t="str">
        <f>precio_reno_porta!C71</f>
        <v>SAMSUNG</v>
      </c>
      <c r="E1732" t="str">
        <f>precio_reno_porta!D71</f>
        <v>SAMSUNG GALAXY A17 256GB 5G</v>
      </c>
      <c r="F1732" s="68">
        <f>precio_reno_porta!E71</f>
        <v>1309</v>
      </c>
      <c r="G1732" t="str">
        <f>precio_reno_porta!F71</f>
        <v>Android</v>
      </c>
      <c r="H1732" t="s">
        <v>187</v>
      </c>
      <c r="I1732" t="s">
        <v>42</v>
      </c>
      <c r="J1732" s="68">
        <f>precio_reno_porta!M71</f>
        <v>1109</v>
      </c>
    </row>
    <row r="1733" spans="1:10" x14ac:dyDescent="0.3">
      <c r="A1733" t="str">
        <f t="shared" si="27"/>
        <v>SAMSUNG GALAXY A26 128GB 5GMax Negocios + Ilimitado 109.90CONTADO</v>
      </c>
      <c r="B1733" t="str">
        <f>precio_reno_porta!A72</f>
        <v>Corriente</v>
      </c>
      <c r="C1733" t="str">
        <f>precio_reno_porta!B72</f>
        <v>5G</v>
      </c>
      <c r="D1733" t="str">
        <f>precio_reno_porta!C72</f>
        <v>SAMSUNG</v>
      </c>
      <c r="E1733" t="str">
        <f>precio_reno_porta!D72</f>
        <v>SAMSUNG GALAXY A26 128GB 5G</v>
      </c>
      <c r="F1733" s="68">
        <f>precio_reno_porta!E72</f>
        <v>1169</v>
      </c>
      <c r="G1733" t="str">
        <f>precio_reno_porta!F72</f>
        <v>Android</v>
      </c>
      <c r="H1733" t="s">
        <v>187</v>
      </c>
      <c r="I1733" t="s">
        <v>42</v>
      </c>
      <c r="J1733" s="68">
        <f>precio_reno_porta!M72</f>
        <v>999</v>
      </c>
    </row>
    <row r="1734" spans="1:10" x14ac:dyDescent="0.3">
      <c r="A1734" t="str">
        <f t="shared" si="27"/>
        <v>SAMSUNG GALAXY A27 256GB 5GMax Negocios + Ilimitado 109.90CONTADO</v>
      </c>
      <c r="B1734" t="str">
        <f>precio_reno_porta!A73</f>
        <v>Corriente</v>
      </c>
      <c r="C1734" t="str">
        <f>precio_reno_porta!B73</f>
        <v>5G</v>
      </c>
      <c r="D1734" t="str">
        <f>precio_reno_porta!C73</f>
        <v>SAMSUNG</v>
      </c>
      <c r="E1734" t="str">
        <f>precio_reno_porta!D73</f>
        <v>SAMSUNG GALAXY A27 256GB 5G</v>
      </c>
      <c r="F1734" s="68">
        <f>precio_reno_porta!E73</f>
        <v>2009</v>
      </c>
      <c r="G1734" t="str">
        <f>precio_reno_porta!F73</f>
        <v>Android</v>
      </c>
      <c r="H1734" t="s">
        <v>187</v>
      </c>
      <c r="I1734" t="s">
        <v>42</v>
      </c>
      <c r="J1734" s="68">
        <f>precio_reno_porta!M73</f>
        <v>1709</v>
      </c>
    </row>
    <row r="1735" spans="1:10" x14ac:dyDescent="0.3">
      <c r="A1735" t="str">
        <f t="shared" si="27"/>
        <v>SAMSUNG GALAXY A36 128GB 5GMax Negocios + Ilimitado 109.90CONTADO</v>
      </c>
      <c r="B1735" t="str">
        <f>precio_reno_porta!A74</f>
        <v>Corriente</v>
      </c>
      <c r="C1735" t="str">
        <f>precio_reno_porta!B74</f>
        <v>5G</v>
      </c>
      <c r="D1735" t="str">
        <f>precio_reno_porta!C74</f>
        <v>SAMSUNG</v>
      </c>
      <c r="E1735" t="str">
        <f>precio_reno_porta!D74</f>
        <v>SAMSUNG GALAXY A36 128GB 5G</v>
      </c>
      <c r="F1735" s="68">
        <f>precio_reno_porta!E74</f>
        <v>1519</v>
      </c>
      <c r="G1735" t="str">
        <f>precio_reno_porta!F74</f>
        <v>Android</v>
      </c>
      <c r="H1735" t="s">
        <v>187</v>
      </c>
      <c r="I1735" t="s">
        <v>42</v>
      </c>
      <c r="J1735" s="68">
        <f>precio_reno_porta!M74</f>
        <v>1289</v>
      </c>
    </row>
    <row r="1736" spans="1:10" x14ac:dyDescent="0.3">
      <c r="A1736" t="str">
        <f t="shared" si="27"/>
        <v>SAMSUNG GALAXY A37 256GB 5GMax Negocios + Ilimitado 109.90CONTADO</v>
      </c>
      <c r="B1736" t="str">
        <f>precio_reno_porta!A75</f>
        <v>Corriente</v>
      </c>
      <c r="C1736" t="str">
        <f>precio_reno_porta!B75</f>
        <v>5G</v>
      </c>
      <c r="D1736" t="str">
        <f>precio_reno_porta!C75</f>
        <v>SAMSUNG</v>
      </c>
      <c r="E1736" t="str">
        <f>precio_reno_porta!D75</f>
        <v>SAMSUNG GALAXY A37 256GB 5G</v>
      </c>
      <c r="F1736" s="68">
        <f>precio_reno_porta!E75</f>
        <v>2249</v>
      </c>
      <c r="G1736" t="str">
        <f>precio_reno_porta!F75</f>
        <v>Android</v>
      </c>
      <c r="H1736" t="s">
        <v>187</v>
      </c>
      <c r="I1736" t="s">
        <v>42</v>
      </c>
      <c r="J1736" s="68">
        <f>precio_reno_porta!M75</f>
        <v>1909</v>
      </c>
    </row>
    <row r="1737" spans="1:10" x14ac:dyDescent="0.3">
      <c r="A1737" t="str">
        <f t="shared" si="27"/>
        <v>SAMSUNG GALAXY A56 256GB 5GMax Negocios + Ilimitado 109.90CONTADO</v>
      </c>
      <c r="B1737" t="str">
        <f>precio_reno_porta!A76</f>
        <v>Corriente</v>
      </c>
      <c r="C1737" t="str">
        <f>precio_reno_porta!B76</f>
        <v>5G</v>
      </c>
      <c r="D1737" t="str">
        <f>precio_reno_porta!C76</f>
        <v>SAMSUNG</v>
      </c>
      <c r="E1737" t="str">
        <f>precio_reno_porta!D76</f>
        <v>SAMSUNG GALAXY A56 256GB 5G</v>
      </c>
      <c r="F1737" s="68">
        <f>precio_reno_porta!E76</f>
        <v>2109</v>
      </c>
      <c r="G1737" t="str">
        <f>precio_reno_porta!F76</f>
        <v>Android</v>
      </c>
      <c r="H1737" t="s">
        <v>187</v>
      </c>
      <c r="I1737" t="s">
        <v>42</v>
      </c>
      <c r="J1737" s="68">
        <f>precio_reno_porta!M76</f>
        <v>1789</v>
      </c>
    </row>
    <row r="1738" spans="1:10" x14ac:dyDescent="0.3">
      <c r="A1738" t="str">
        <f t="shared" si="27"/>
        <v>SAMSUNG GALAXY A57 256GB 5GMax Negocios + Ilimitado 109.90CONTADO</v>
      </c>
      <c r="B1738" t="str">
        <f>precio_reno_porta!A77</f>
        <v>Corriente</v>
      </c>
      <c r="C1738" t="str">
        <f>precio_reno_porta!B77</f>
        <v>5G</v>
      </c>
      <c r="D1738" t="str">
        <f>precio_reno_porta!C77</f>
        <v>SAMSUNG</v>
      </c>
      <c r="E1738" t="str">
        <f>precio_reno_porta!D77</f>
        <v>SAMSUNG GALAXY A57 256GB 5G</v>
      </c>
      <c r="F1738" s="68">
        <f>precio_reno_porta!E77</f>
        <v>2509</v>
      </c>
      <c r="G1738" t="str">
        <f>precio_reno_porta!F77</f>
        <v>Android</v>
      </c>
      <c r="H1738" t="s">
        <v>187</v>
      </c>
      <c r="I1738" t="s">
        <v>42</v>
      </c>
      <c r="J1738" s="68">
        <f>precio_reno_porta!M77</f>
        <v>2129</v>
      </c>
    </row>
    <row r="1739" spans="1:10" x14ac:dyDescent="0.3">
      <c r="A1739" t="str">
        <f t="shared" si="27"/>
        <v>SAMSUNG GALAXY A57 512GB 5GMax Negocios + Ilimitado 109.90CONTADO</v>
      </c>
      <c r="B1739" t="str">
        <f>precio_reno_porta!A78</f>
        <v>Corriente</v>
      </c>
      <c r="C1739" t="str">
        <f>precio_reno_porta!B78</f>
        <v>5G</v>
      </c>
      <c r="D1739" t="str">
        <f>precio_reno_porta!C78</f>
        <v>SAMSUNG</v>
      </c>
      <c r="E1739" t="str">
        <f>precio_reno_porta!D78</f>
        <v>SAMSUNG GALAXY A57 512GB 5G</v>
      </c>
      <c r="F1739" s="68">
        <f>precio_reno_porta!E78</f>
        <v>3449</v>
      </c>
      <c r="G1739" t="str">
        <f>precio_reno_porta!F78</f>
        <v>Android</v>
      </c>
      <c r="H1739" t="s">
        <v>187</v>
      </c>
      <c r="I1739" t="s">
        <v>42</v>
      </c>
      <c r="J1739" s="68">
        <f>precio_reno_porta!M78</f>
        <v>2929</v>
      </c>
    </row>
    <row r="1740" spans="1:10" x14ac:dyDescent="0.3">
      <c r="A1740" t="str">
        <f t="shared" si="27"/>
        <v>SAMSUNG GALAXY S25 128GBMax Negocios + Ilimitado 109.90CONTADO</v>
      </c>
      <c r="B1740" t="str">
        <f>precio_reno_porta!A79</f>
        <v>Corriente</v>
      </c>
      <c r="C1740" t="str">
        <f>precio_reno_porta!B79</f>
        <v>5G</v>
      </c>
      <c r="D1740" t="str">
        <f>precio_reno_porta!C79</f>
        <v>SAMSUNG</v>
      </c>
      <c r="E1740" t="str">
        <f>precio_reno_porta!D79</f>
        <v>SAMSUNG GALAXY S25 128GB</v>
      </c>
      <c r="F1740" s="68">
        <f>precio_reno_porta!E79</f>
        <v>4529</v>
      </c>
      <c r="G1740" t="str">
        <f>precio_reno_porta!F79</f>
        <v>Android</v>
      </c>
      <c r="H1740" t="s">
        <v>187</v>
      </c>
      <c r="I1740" t="s">
        <v>42</v>
      </c>
      <c r="J1740" s="68">
        <f>precio_reno_porta!M79</f>
        <v>3859</v>
      </c>
    </row>
    <row r="1741" spans="1:10" x14ac:dyDescent="0.3">
      <c r="A1741" t="str">
        <f t="shared" si="27"/>
        <v>SAMSUNG GALAXY S25 FE 256GB 5GMax Negocios + Ilimitado 109.90CONTADO</v>
      </c>
      <c r="B1741" t="str">
        <f>precio_reno_porta!A80</f>
        <v>Corriente</v>
      </c>
      <c r="C1741" t="str">
        <f>precio_reno_porta!B80</f>
        <v>5G</v>
      </c>
      <c r="D1741" t="str">
        <f>precio_reno_porta!C80</f>
        <v>SAMSUNG</v>
      </c>
      <c r="E1741" t="str">
        <f>precio_reno_porta!D80</f>
        <v>SAMSUNG GALAXY S25 FE 256GB 5G</v>
      </c>
      <c r="F1741" s="68">
        <f>precio_reno_porta!E80</f>
        <v>3429</v>
      </c>
      <c r="G1741" t="str">
        <f>precio_reno_porta!F80</f>
        <v>Android</v>
      </c>
      <c r="H1741" t="s">
        <v>187</v>
      </c>
      <c r="I1741" t="s">
        <v>42</v>
      </c>
      <c r="J1741" s="68">
        <f>precio_reno_porta!M80</f>
        <v>2919</v>
      </c>
    </row>
    <row r="1742" spans="1:10" x14ac:dyDescent="0.3">
      <c r="A1742" t="str">
        <f t="shared" si="27"/>
        <v>SAMSUNG GALAXY S25 ULTRA 256GBMax Negocios + Ilimitado 109.90CONTADO</v>
      </c>
      <c r="B1742" t="str">
        <f>precio_reno_porta!A81</f>
        <v>Corriente</v>
      </c>
      <c r="C1742" t="str">
        <f>precio_reno_porta!B81</f>
        <v>5G</v>
      </c>
      <c r="D1742" t="str">
        <f>precio_reno_porta!C81</f>
        <v>SAMSUNG</v>
      </c>
      <c r="E1742" t="str">
        <f>precio_reno_porta!D81</f>
        <v>SAMSUNG GALAXY S25 ULTRA 256GB</v>
      </c>
      <c r="F1742" s="68">
        <f>precio_reno_porta!E81</f>
        <v>6219</v>
      </c>
      <c r="G1742" t="str">
        <f>precio_reno_porta!F81</f>
        <v>Android</v>
      </c>
      <c r="H1742" t="s">
        <v>187</v>
      </c>
      <c r="I1742" t="s">
        <v>42</v>
      </c>
      <c r="J1742" s="68">
        <f>precio_reno_porta!M81</f>
        <v>5299</v>
      </c>
    </row>
    <row r="1743" spans="1:10" x14ac:dyDescent="0.3">
      <c r="A1743" t="str">
        <f t="shared" si="27"/>
        <v>SAMSUNG GALAXY S26 256GB 5GMax Negocios + Ilimitado 109.90CONTADO</v>
      </c>
      <c r="B1743" t="str">
        <f>precio_reno_porta!A82</f>
        <v>Corriente</v>
      </c>
      <c r="C1743" t="str">
        <f>precio_reno_porta!B82</f>
        <v>5G</v>
      </c>
      <c r="D1743" t="str">
        <f>precio_reno_porta!C82</f>
        <v>SAMSUNG</v>
      </c>
      <c r="E1743" t="str">
        <f>precio_reno_porta!D82</f>
        <v>SAMSUNG GALAXY S26 256GB 5G</v>
      </c>
      <c r="F1743" s="68">
        <f>precio_reno_porta!E82</f>
        <v>5029</v>
      </c>
      <c r="G1743" t="str">
        <f>precio_reno_porta!F82</f>
        <v>Android</v>
      </c>
      <c r="H1743" t="s">
        <v>187</v>
      </c>
      <c r="I1743" t="s">
        <v>42</v>
      </c>
      <c r="J1743" s="68">
        <f>precio_reno_porta!M82</f>
        <v>4279</v>
      </c>
    </row>
    <row r="1744" spans="1:10" x14ac:dyDescent="0.3">
      <c r="A1744" t="str">
        <f t="shared" si="27"/>
        <v>SAMSUNG GALAXY S26 PLUS 256GB 5GMax Negocios + Ilimitado 109.90CONTADO</v>
      </c>
      <c r="B1744" t="str">
        <f>precio_reno_porta!A83</f>
        <v>Corriente</v>
      </c>
      <c r="C1744" t="str">
        <f>precio_reno_porta!B83</f>
        <v>5G</v>
      </c>
      <c r="D1744" t="str">
        <f>precio_reno_porta!C83</f>
        <v>SAMSUNG</v>
      </c>
      <c r="E1744" t="str">
        <f>precio_reno_porta!D83</f>
        <v>SAMSUNG GALAXY S26 PLUS 256GB 5G</v>
      </c>
      <c r="F1744" s="68">
        <f>precio_reno_porta!E83</f>
        <v>6039</v>
      </c>
      <c r="G1744" t="str">
        <f>precio_reno_porta!F83</f>
        <v>Android</v>
      </c>
      <c r="H1744" t="s">
        <v>187</v>
      </c>
      <c r="I1744" t="s">
        <v>42</v>
      </c>
      <c r="J1744" s="68">
        <f>precio_reno_porta!M83</f>
        <v>5139</v>
      </c>
    </row>
    <row r="1745" spans="1:10" x14ac:dyDescent="0.3">
      <c r="A1745" t="str">
        <f t="shared" si="27"/>
        <v>SAMSUNG GALAXY S26 ULTRA 256GB 5GMax Negocios + Ilimitado 109.90CONTADO</v>
      </c>
      <c r="B1745" t="str">
        <f>precio_reno_porta!A84</f>
        <v>Corriente</v>
      </c>
      <c r="C1745" t="str">
        <f>precio_reno_porta!B84</f>
        <v>5G</v>
      </c>
      <c r="D1745" t="str">
        <f>precio_reno_porta!C84</f>
        <v>SAMSUNG</v>
      </c>
      <c r="E1745" t="str">
        <f>precio_reno_porta!D84</f>
        <v>SAMSUNG GALAXY S26 ULTRA 256GB 5G</v>
      </c>
      <c r="F1745" s="68">
        <f>precio_reno_porta!E84</f>
        <v>7039</v>
      </c>
      <c r="G1745" t="str">
        <f>precio_reno_porta!F84</f>
        <v>Android</v>
      </c>
      <c r="H1745" t="s">
        <v>187</v>
      </c>
      <c r="I1745" t="s">
        <v>42</v>
      </c>
      <c r="J1745" s="68">
        <f>precio_reno_porta!M84</f>
        <v>5999</v>
      </c>
    </row>
    <row r="1746" spans="1:10" x14ac:dyDescent="0.3">
      <c r="A1746" t="str">
        <f t="shared" si="27"/>
        <v>SAMSUNG GALAXY S26FE 256GB 5GMax Negocios + Ilimitado 109.90CONTADO</v>
      </c>
      <c r="B1746" t="str">
        <f>precio_reno_porta!A85</f>
        <v>Corriente</v>
      </c>
      <c r="C1746" t="str">
        <f>precio_reno_porta!B85</f>
        <v>5G</v>
      </c>
      <c r="D1746" t="str">
        <f>precio_reno_porta!C85</f>
        <v>SAMSUNG</v>
      </c>
      <c r="E1746" t="str">
        <f>precio_reno_porta!D85</f>
        <v>SAMSUNG GALAXY S26FE 256GB 5G</v>
      </c>
      <c r="F1746" s="68">
        <f>precio_reno_porta!E85</f>
        <v>3999</v>
      </c>
      <c r="G1746" t="str">
        <f>precio_reno_porta!F85</f>
        <v>Android</v>
      </c>
      <c r="H1746" t="s">
        <v>187</v>
      </c>
      <c r="I1746" t="s">
        <v>42</v>
      </c>
      <c r="J1746" s="68">
        <f>precio_reno_porta!M85</f>
        <v>3129</v>
      </c>
    </row>
    <row r="1747" spans="1:10" x14ac:dyDescent="0.3">
      <c r="A1747" t="str">
        <f t="shared" si="27"/>
        <v>SAMSUNG GALAXY Z FLIP 7 256GB 5GMax Negocios + Ilimitado 109.90CONTADO</v>
      </c>
      <c r="B1747" t="str">
        <f>precio_reno_porta!A86</f>
        <v>Corriente</v>
      </c>
      <c r="C1747" t="str">
        <f>precio_reno_porta!B86</f>
        <v>5G</v>
      </c>
      <c r="D1747" t="str">
        <f>precio_reno_porta!C86</f>
        <v>SAMSUNG</v>
      </c>
      <c r="E1747" t="str">
        <f>precio_reno_porta!D86</f>
        <v>SAMSUNG GALAXY Z FLIP 7 256GB 5G</v>
      </c>
      <c r="F1747" s="68">
        <f>precio_reno_porta!E86</f>
        <v>5279</v>
      </c>
      <c r="G1747" t="str">
        <f>precio_reno_porta!F86</f>
        <v>Android</v>
      </c>
      <c r="H1747" t="s">
        <v>187</v>
      </c>
      <c r="I1747" t="s">
        <v>42</v>
      </c>
      <c r="J1747" s="68">
        <f>precio_reno_porta!M86</f>
        <v>4499</v>
      </c>
    </row>
    <row r="1748" spans="1:10" x14ac:dyDescent="0.3">
      <c r="A1748" t="str">
        <f t="shared" si="27"/>
        <v>SAMSUNG GALAXY Z FLIP 7 FE 128GB 5GMax Negocios + Ilimitado 109.90CONTADO</v>
      </c>
      <c r="B1748" t="str">
        <f>precio_reno_porta!A87</f>
        <v>Corriente</v>
      </c>
      <c r="C1748" t="str">
        <f>precio_reno_porta!B87</f>
        <v>5G</v>
      </c>
      <c r="D1748" t="str">
        <f>precio_reno_porta!C87</f>
        <v>SAMSUNG</v>
      </c>
      <c r="E1748" t="str">
        <f>precio_reno_porta!D87</f>
        <v>SAMSUNG GALAXY Z FLIP 7 FE 128GB 5G</v>
      </c>
      <c r="F1748" s="68">
        <f>precio_reno_porta!E87</f>
        <v>3929</v>
      </c>
      <c r="G1748" t="str">
        <f>precio_reno_porta!F87</f>
        <v>Android</v>
      </c>
      <c r="H1748" t="s">
        <v>187</v>
      </c>
      <c r="I1748" t="s">
        <v>42</v>
      </c>
      <c r="J1748" s="68">
        <f>precio_reno_porta!M87</f>
        <v>3349</v>
      </c>
    </row>
    <row r="1749" spans="1:10" x14ac:dyDescent="0.3">
      <c r="A1749" t="str">
        <f t="shared" si="27"/>
        <v>SAMSUNG GALAXY Z FOLD 5 256GBMax Negocios + Ilimitado 109.90CONTADO</v>
      </c>
      <c r="B1749" t="str">
        <f>precio_reno_porta!A88</f>
        <v>Corriente</v>
      </c>
      <c r="C1749" t="str">
        <f>precio_reno_porta!B88</f>
        <v>5G</v>
      </c>
      <c r="D1749" t="str">
        <f>precio_reno_porta!C88</f>
        <v>SAMSUNG</v>
      </c>
      <c r="E1749" t="str">
        <f>precio_reno_porta!D88</f>
        <v>SAMSUNG GALAXY Z FOLD 5 256GB</v>
      </c>
      <c r="F1749" s="68">
        <f>precio_reno_porta!E88</f>
        <v>9299</v>
      </c>
      <c r="G1749" t="str">
        <f>precio_reno_porta!F88</f>
        <v>Android</v>
      </c>
      <c r="H1749" t="s">
        <v>187</v>
      </c>
      <c r="I1749" t="s">
        <v>42</v>
      </c>
      <c r="J1749" s="68">
        <f>precio_reno_porta!M88</f>
        <v>7919</v>
      </c>
    </row>
    <row r="1750" spans="1:10" x14ac:dyDescent="0.3">
      <c r="A1750" t="str">
        <f t="shared" si="27"/>
        <v>SAMSUNG GALAXY Z FOLD 7 512GB 5GMax Negocios + Ilimitado 109.90CONTADO</v>
      </c>
      <c r="B1750" t="str">
        <f>precio_reno_porta!A89</f>
        <v>Corriente</v>
      </c>
      <c r="C1750" t="str">
        <f>precio_reno_porta!B89</f>
        <v>5G</v>
      </c>
      <c r="D1750" t="str">
        <f>precio_reno_porta!C89</f>
        <v>SAMSUNG</v>
      </c>
      <c r="E1750" t="str">
        <f>precio_reno_porta!D89</f>
        <v>SAMSUNG GALAXY Z FOLD 7 512GB 5G</v>
      </c>
      <c r="F1750" s="68">
        <f>precio_reno_porta!E89</f>
        <v>9739</v>
      </c>
      <c r="G1750" t="str">
        <f>precio_reno_porta!F89</f>
        <v>Android</v>
      </c>
      <c r="H1750" t="s">
        <v>187</v>
      </c>
      <c r="I1750" t="s">
        <v>42</v>
      </c>
      <c r="J1750" s="68">
        <f>precio_reno_porta!M89</f>
        <v>8299</v>
      </c>
    </row>
    <row r="1751" spans="1:10" x14ac:dyDescent="0.3">
      <c r="A1751" t="str">
        <f t="shared" si="27"/>
        <v>VIVO V60 LITE 256GB 5GMax Negocios + Ilimitado 109.90CONTADO</v>
      </c>
      <c r="B1751" t="str">
        <f>precio_reno_porta!A90</f>
        <v>Corriente</v>
      </c>
      <c r="C1751" t="str">
        <f>precio_reno_porta!B90</f>
        <v>5G</v>
      </c>
      <c r="D1751" t="str">
        <f>precio_reno_porta!C90</f>
        <v>VIVO</v>
      </c>
      <c r="E1751" t="str">
        <f>precio_reno_porta!D90</f>
        <v>VIVO V60 LITE 256GB 5G</v>
      </c>
      <c r="F1751" s="68">
        <f>precio_reno_porta!E90</f>
        <v>1729</v>
      </c>
      <c r="G1751" t="str">
        <f>precio_reno_porta!F90</f>
        <v>Android</v>
      </c>
      <c r="H1751" t="s">
        <v>187</v>
      </c>
      <c r="I1751" t="s">
        <v>42</v>
      </c>
      <c r="J1751" s="68">
        <f>precio_reno_porta!M90</f>
        <v>1469</v>
      </c>
    </row>
    <row r="1752" spans="1:10" x14ac:dyDescent="0.3">
      <c r="A1752" t="str">
        <f t="shared" si="27"/>
        <v>VIVO V70 512GB 5GMax Negocios + Ilimitado 109.90CONTADO</v>
      </c>
      <c r="B1752" t="str">
        <f>precio_reno_porta!A91</f>
        <v>Corriente</v>
      </c>
      <c r="C1752" t="str">
        <f>precio_reno_porta!B91</f>
        <v>5G</v>
      </c>
      <c r="D1752" t="str">
        <f>precio_reno_porta!C91</f>
        <v>VIVO</v>
      </c>
      <c r="E1752" t="str">
        <f>precio_reno_porta!D91</f>
        <v>VIVO V70 512GB 5G</v>
      </c>
      <c r="F1752" s="68">
        <f>precio_reno_porta!E91</f>
        <v>3069</v>
      </c>
      <c r="G1752" t="str">
        <f>precio_reno_porta!F91</f>
        <v>Android</v>
      </c>
      <c r="H1752" t="s">
        <v>187</v>
      </c>
      <c r="I1752" t="s">
        <v>42</v>
      </c>
      <c r="J1752" s="68">
        <f>precio_reno_porta!M91</f>
        <v>2609</v>
      </c>
    </row>
    <row r="1753" spans="1:10" x14ac:dyDescent="0.3">
      <c r="A1753" t="str">
        <f t="shared" si="27"/>
        <v>VIVO V70FE 256GB 5GMax Negocios + Ilimitado 109.90CONTADO</v>
      </c>
      <c r="B1753" t="str">
        <f>precio_reno_porta!A92</f>
        <v>Corriente</v>
      </c>
      <c r="C1753" t="str">
        <f>precio_reno_porta!B92</f>
        <v>5G</v>
      </c>
      <c r="D1753" t="str">
        <f>precio_reno_porta!C92</f>
        <v>VIVO</v>
      </c>
      <c r="E1753" t="str">
        <f>precio_reno_porta!D92</f>
        <v>VIVO V70FE 256GB 5G</v>
      </c>
      <c r="F1753" s="68">
        <f>precio_reno_porta!E92</f>
        <v>2609</v>
      </c>
      <c r="G1753" t="str">
        <f>precio_reno_porta!F92</f>
        <v>Android</v>
      </c>
      <c r="H1753" t="s">
        <v>187</v>
      </c>
      <c r="I1753" t="s">
        <v>42</v>
      </c>
      <c r="J1753" s="68">
        <f>precio_reno_porta!M92</f>
        <v>2219</v>
      </c>
    </row>
    <row r="1754" spans="1:10" x14ac:dyDescent="0.3">
      <c r="A1754" t="str">
        <f t="shared" si="27"/>
        <v>VIVO X300 PRO 512GB 5GMax Negocios + Ilimitado 109.90CONTADO</v>
      </c>
      <c r="B1754" t="str">
        <f>precio_reno_porta!A93</f>
        <v>Corriente</v>
      </c>
      <c r="C1754" t="str">
        <f>precio_reno_porta!B93</f>
        <v>5G</v>
      </c>
      <c r="D1754" t="str">
        <f>precio_reno_porta!C93</f>
        <v>VIVO</v>
      </c>
      <c r="E1754" t="str">
        <f>precio_reno_porta!D93</f>
        <v>VIVO X300 PRO 512GB 5G</v>
      </c>
      <c r="F1754" s="68">
        <f>precio_reno_porta!E93</f>
        <v>6219</v>
      </c>
      <c r="G1754" t="str">
        <f>precio_reno_porta!F93</f>
        <v>Android</v>
      </c>
      <c r="H1754" t="s">
        <v>187</v>
      </c>
      <c r="I1754" t="s">
        <v>42</v>
      </c>
      <c r="J1754" s="68">
        <f>precio_reno_porta!M93</f>
        <v>5299</v>
      </c>
    </row>
    <row r="1755" spans="1:10" x14ac:dyDescent="0.3">
      <c r="A1755" t="str">
        <f t="shared" si="27"/>
        <v>VIVO Y04 128GBMax Negocios + Ilimitado 109.90CONTADO</v>
      </c>
      <c r="B1755" t="str">
        <f>precio_reno_porta!A94</f>
        <v>Corriente</v>
      </c>
      <c r="C1755" t="str">
        <f>precio_reno_porta!B94</f>
        <v>4G</v>
      </c>
      <c r="D1755" t="str">
        <f>precio_reno_porta!C94</f>
        <v>VIVO</v>
      </c>
      <c r="E1755" t="str">
        <f>precio_reno_porta!D94</f>
        <v>VIVO Y04 128GB</v>
      </c>
      <c r="F1755" s="68">
        <f>precio_reno_porta!E94</f>
        <v>489</v>
      </c>
      <c r="G1755" t="str">
        <f>precio_reno_porta!F94</f>
        <v>Android</v>
      </c>
      <c r="H1755" t="s">
        <v>187</v>
      </c>
      <c r="I1755" t="s">
        <v>42</v>
      </c>
      <c r="J1755" s="68">
        <f>precio_reno_porta!M94</f>
        <v>409</v>
      </c>
    </row>
    <row r="1756" spans="1:10" x14ac:dyDescent="0.3">
      <c r="A1756" t="str">
        <f t="shared" si="27"/>
        <v>VIVO Y11 128GB 5GMax Negocios + Ilimitado 109.90CONTADO</v>
      </c>
      <c r="B1756" t="str">
        <f>precio_reno_porta!A95</f>
        <v>Corriente</v>
      </c>
      <c r="C1756" t="str">
        <f>precio_reno_porta!B95</f>
        <v>5G</v>
      </c>
      <c r="D1756" t="str">
        <f>precio_reno_porta!C95</f>
        <v>VIVO</v>
      </c>
      <c r="E1756" t="str">
        <f>precio_reno_porta!D95</f>
        <v>VIVO Y11 128GB 5G</v>
      </c>
      <c r="F1756" s="68">
        <f>precio_reno_porta!E95</f>
        <v>819</v>
      </c>
      <c r="G1756" t="str">
        <f>precio_reno_porta!F95</f>
        <v>Android</v>
      </c>
      <c r="H1756" t="s">
        <v>187</v>
      </c>
      <c r="I1756" t="s">
        <v>42</v>
      </c>
      <c r="J1756" s="68">
        <f>precio_reno_porta!M95</f>
        <v>699</v>
      </c>
    </row>
    <row r="1757" spans="1:10" x14ac:dyDescent="0.3">
      <c r="A1757" t="str">
        <f t="shared" si="27"/>
        <v>VIVO Y21 256GB 5GMax Negocios + Ilimitado 109.90CONTADO</v>
      </c>
      <c r="B1757" t="str">
        <f>precio_reno_porta!A96</f>
        <v>Corriente</v>
      </c>
      <c r="C1757" t="str">
        <f>precio_reno_porta!B96</f>
        <v>5G</v>
      </c>
      <c r="D1757" t="str">
        <f>precio_reno_porta!C96</f>
        <v>VIVO</v>
      </c>
      <c r="E1757" t="str">
        <f>precio_reno_porta!D96</f>
        <v>VIVO Y21 256GB 5G</v>
      </c>
      <c r="F1757" s="68">
        <f>precio_reno_porta!E96</f>
        <v>1029</v>
      </c>
      <c r="G1757" t="str">
        <f>precio_reno_porta!F96</f>
        <v>Android</v>
      </c>
      <c r="H1757" t="s">
        <v>187</v>
      </c>
      <c r="I1757" t="s">
        <v>42</v>
      </c>
      <c r="J1757" s="68">
        <f>precio_reno_porta!M96</f>
        <v>879</v>
      </c>
    </row>
    <row r="1758" spans="1:10" x14ac:dyDescent="0.3">
      <c r="A1758" t="str">
        <f t="shared" si="27"/>
        <v>VIVO Y21D 256GBMax Negocios + Ilimitado 109.90CONTADO</v>
      </c>
      <c r="B1758" t="str">
        <f>precio_reno_porta!A97</f>
        <v>Corriente</v>
      </c>
      <c r="C1758" t="str">
        <f>precio_reno_porta!B97</f>
        <v>4G</v>
      </c>
      <c r="D1758" t="str">
        <f>precio_reno_porta!C97</f>
        <v>VIVO</v>
      </c>
      <c r="E1758" t="str">
        <f>precio_reno_porta!D97</f>
        <v>VIVO Y21D 256GB</v>
      </c>
      <c r="F1758" s="68">
        <f>precio_reno_porta!E97</f>
        <v>849</v>
      </c>
      <c r="G1758" t="str">
        <f>precio_reno_porta!F97</f>
        <v>Android</v>
      </c>
      <c r="H1758" t="s">
        <v>187</v>
      </c>
      <c r="I1758" t="s">
        <v>42</v>
      </c>
      <c r="J1758" s="68">
        <f>precio_reno_porta!M97</f>
        <v>719</v>
      </c>
    </row>
    <row r="1759" spans="1:10" x14ac:dyDescent="0.3">
      <c r="A1759" t="str">
        <f t="shared" si="27"/>
        <v>VIVO Y31 256GB 5GMax Negocios + Ilimitado 109.90CONTADO</v>
      </c>
      <c r="B1759" t="str">
        <f>precio_reno_porta!A98</f>
        <v>Corriente</v>
      </c>
      <c r="C1759" t="str">
        <f>precio_reno_porta!B98</f>
        <v>5G</v>
      </c>
      <c r="D1759" t="str">
        <f>precio_reno_porta!C98</f>
        <v>VIVO</v>
      </c>
      <c r="E1759" t="str">
        <f>precio_reno_porta!D98</f>
        <v>VIVO Y31 256GB 5G</v>
      </c>
      <c r="F1759" s="68">
        <f>precio_reno_porta!E98</f>
        <v>1309</v>
      </c>
      <c r="G1759" t="str">
        <f>precio_reno_porta!F98</f>
        <v>Android</v>
      </c>
      <c r="H1759" t="s">
        <v>187</v>
      </c>
      <c r="I1759" t="s">
        <v>42</v>
      </c>
      <c r="J1759" s="68">
        <f>precio_reno_porta!M98</f>
        <v>1109</v>
      </c>
    </row>
    <row r="1760" spans="1:10" x14ac:dyDescent="0.3">
      <c r="A1760" t="str">
        <f t="shared" si="27"/>
        <v>VIVO Y31 256GB 5G NEWMax Negocios + Ilimitado 109.90CONTADO</v>
      </c>
      <c r="B1760" t="str">
        <f>precio_reno_porta!A99</f>
        <v>Corriente</v>
      </c>
      <c r="C1760" t="str">
        <f>precio_reno_porta!B99</f>
        <v>5G</v>
      </c>
      <c r="D1760" t="str">
        <f>precio_reno_porta!C99</f>
        <v>VIVO</v>
      </c>
      <c r="E1760" t="str">
        <f>precio_reno_porta!D99</f>
        <v>VIVO Y31 256GB 5G NEW</v>
      </c>
      <c r="F1760" s="68">
        <f>precio_reno_porta!E99</f>
        <v>1289</v>
      </c>
      <c r="G1760" t="str">
        <f>precio_reno_porta!F99</f>
        <v>Android</v>
      </c>
      <c r="H1760" t="s">
        <v>187</v>
      </c>
      <c r="I1760" t="s">
        <v>42</v>
      </c>
      <c r="J1760" s="68">
        <f>precio_reno_porta!M99</f>
        <v>1099</v>
      </c>
    </row>
    <row r="1761" spans="1:10" x14ac:dyDescent="0.3">
      <c r="A1761" t="str">
        <f t="shared" si="27"/>
        <v>XIAOMI 14T 512GB 5GMax Negocios + Ilimitado 109.90CONTADO</v>
      </c>
      <c r="B1761" t="str">
        <f>precio_reno_porta!A100</f>
        <v>Corriente</v>
      </c>
      <c r="C1761" t="str">
        <f>precio_reno_porta!B100</f>
        <v>5G</v>
      </c>
      <c r="D1761" t="str">
        <f>precio_reno_porta!C100</f>
        <v>XIAOMI</v>
      </c>
      <c r="E1761" t="str">
        <f>precio_reno_porta!D100</f>
        <v>XIAOMI 14T 512GB 5G</v>
      </c>
      <c r="F1761" s="68">
        <f>precio_reno_porta!E100</f>
        <v>2659</v>
      </c>
      <c r="G1761" t="str">
        <f>precio_reno_porta!F100</f>
        <v>Android</v>
      </c>
      <c r="H1761" t="s">
        <v>187</v>
      </c>
      <c r="I1761" t="s">
        <v>42</v>
      </c>
      <c r="J1761" s="68">
        <f>precio_reno_porta!M100</f>
        <v>2259</v>
      </c>
    </row>
    <row r="1762" spans="1:10" x14ac:dyDescent="0.3">
      <c r="A1762" t="str">
        <f t="shared" si="27"/>
        <v>XIAOMI 15T 512GB 5GMax Negocios + Ilimitado 109.90CONTADO</v>
      </c>
      <c r="B1762" t="str">
        <f>precio_reno_porta!A101</f>
        <v>Corriente</v>
      </c>
      <c r="C1762" t="str">
        <f>precio_reno_porta!B101</f>
        <v>5G</v>
      </c>
      <c r="D1762" t="str">
        <f>precio_reno_porta!C101</f>
        <v>XIAOMI</v>
      </c>
      <c r="E1762" t="str">
        <f>precio_reno_porta!D101</f>
        <v>XIAOMI 15T 512GB 5G</v>
      </c>
      <c r="F1762" s="68">
        <f>precio_reno_porta!E101</f>
        <v>2569</v>
      </c>
      <c r="G1762" t="str">
        <f>precio_reno_porta!F101</f>
        <v>Android</v>
      </c>
      <c r="H1762" t="s">
        <v>187</v>
      </c>
      <c r="I1762" t="s">
        <v>42</v>
      </c>
      <c r="J1762" s="68">
        <f>precio_reno_porta!M101</f>
        <v>2189</v>
      </c>
    </row>
    <row r="1763" spans="1:10" x14ac:dyDescent="0.3">
      <c r="A1763" t="str">
        <f t="shared" si="27"/>
        <v>XIAOMI 15T PRO 512GB 5GMax Negocios + Ilimitado 109.90CONTADO</v>
      </c>
      <c r="B1763" t="str">
        <f>precio_reno_porta!A102</f>
        <v>Corriente</v>
      </c>
      <c r="C1763" t="str">
        <f>precio_reno_porta!B102</f>
        <v>5G</v>
      </c>
      <c r="D1763" t="str">
        <f>precio_reno_porta!C102</f>
        <v>XIAOMI</v>
      </c>
      <c r="E1763" t="str">
        <f>precio_reno_porta!D102</f>
        <v>XIAOMI 15T PRO 512GB 5G</v>
      </c>
      <c r="F1763" s="68">
        <f>precio_reno_porta!E102</f>
        <v>3619</v>
      </c>
      <c r="G1763" t="str">
        <f>precio_reno_porta!F102</f>
        <v>Android</v>
      </c>
      <c r="H1763" t="s">
        <v>187</v>
      </c>
      <c r="I1763" t="s">
        <v>42</v>
      </c>
      <c r="J1763" s="68">
        <f>precio_reno_porta!M102</f>
        <v>3079</v>
      </c>
    </row>
    <row r="1764" spans="1:10" x14ac:dyDescent="0.3">
      <c r="A1764" t="str">
        <f t="shared" si="27"/>
        <v>XIAOMI 17 ULTRA 512GB 5GMax Negocios + Ilimitado 109.90CONTADO</v>
      </c>
      <c r="B1764" t="str">
        <f>precio_reno_porta!A103</f>
        <v>Corriente</v>
      </c>
      <c r="C1764" t="str">
        <f>precio_reno_porta!B103</f>
        <v>5G</v>
      </c>
      <c r="D1764" t="str">
        <f>precio_reno_porta!C103</f>
        <v>XIAOMI</v>
      </c>
      <c r="E1764" t="str">
        <f>precio_reno_porta!D103</f>
        <v>XIAOMI 17 ULTRA 512GB 5G</v>
      </c>
      <c r="F1764" s="68">
        <f>precio_reno_porta!E103</f>
        <v>6169</v>
      </c>
      <c r="G1764" t="str">
        <f>precio_reno_porta!F103</f>
        <v>Android</v>
      </c>
      <c r="H1764" t="s">
        <v>187</v>
      </c>
      <c r="I1764" t="s">
        <v>42</v>
      </c>
      <c r="J1764" s="68">
        <f>precio_reno_porta!M103</f>
        <v>5249</v>
      </c>
    </row>
    <row r="1765" spans="1:10" x14ac:dyDescent="0.3">
      <c r="A1765" t="str">
        <f t="shared" si="27"/>
        <v>XIAOMI 17T 512GB 5GMax Negocios + Ilimitado 109.90CONTADO</v>
      </c>
      <c r="B1765" t="str">
        <f>precio_reno_porta!A104</f>
        <v>Corriente</v>
      </c>
      <c r="C1765" t="str">
        <f>precio_reno_porta!B104</f>
        <v>5G</v>
      </c>
      <c r="D1765" t="str">
        <f>precio_reno_porta!C104</f>
        <v>XIAOMI</v>
      </c>
      <c r="E1765" t="str">
        <f>precio_reno_porta!D104</f>
        <v>XIAOMI 17T 512GB 5G</v>
      </c>
      <c r="F1765" s="68">
        <f>precio_reno_porta!E104</f>
        <v>3089</v>
      </c>
      <c r="G1765" t="str">
        <f>precio_reno_porta!F104</f>
        <v>Android</v>
      </c>
      <c r="H1765" t="s">
        <v>187</v>
      </c>
      <c r="I1765" t="s">
        <v>42</v>
      </c>
      <c r="J1765" s="68">
        <f>precio_reno_porta!M104</f>
        <v>2629</v>
      </c>
    </row>
    <row r="1766" spans="1:10" x14ac:dyDescent="0.3">
      <c r="A1766" t="str">
        <f t="shared" si="27"/>
        <v>XIAOMI 17T PRO 512GB 5GMax Negocios + Ilimitado 109.90CONTADO</v>
      </c>
      <c r="B1766" t="str">
        <f>precio_reno_porta!A105</f>
        <v>Corriente</v>
      </c>
      <c r="C1766" t="str">
        <f>precio_reno_porta!B105</f>
        <v>5G</v>
      </c>
      <c r="D1766" t="str">
        <f>precio_reno_porta!C105</f>
        <v>XIAOMI</v>
      </c>
      <c r="E1766" t="str">
        <f>precio_reno_porta!D105</f>
        <v>XIAOMI 17T PRO 512GB 5G</v>
      </c>
      <c r="F1766" s="68">
        <f>precio_reno_porta!E105</f>
        <v>3929</v>
      </c>
      <c r="G1766" t="str">
        <f>precio_reno_porta!F105</f>
        <v>Android</v>
      </c>
      <c r="H1766" t="s">
        <v>187</v>
      </c>
      <c r="I1766" t="s">
        <v>42</v>
      </c>
      <c r="J1766" s="68">
        <f>precio_reno_porta!M105</f>
        <v>3339</v>
      </c>
    </row>
    <row r="1767" spans="1:10" x14ac:dyDescent="0.3">
      <c r="A1767" t="str">
        <f t="shared" si="27"/>
        <v>XIAOMI REDMI 15 256GBMax Negocios + Ilimitado 109.90CONTADO</v>
      </c>
      <c r="B1767" t="str">
        <f>precio_reno_porta!A106</f>
        <v>Corriente</v>
      </c>
      <c r="C1767" t="str">
        <f>precio_reno_porta!B106</f>
        <v>4G</v>
      </c>
      <c r="D1767" t="str">
        <f>precio_reno_porta!C106</f>
        <v>XIAOMI</v>
      </c>
      <c r="E1767" t="str">
        <f>precio_reno_porta!D106</f>
        <v>XIAOMI REDMI 15 256GB</v>
      </c>
      <c r="F1767" s="68">
        <f>precio_reno_porta!E106</f>
        <v>939</v>
      </c>
      <c r="G1767" t="str">
        <f>precio_reno_porta!F106</f>
        <v>Android</v>
      </c>
      <c r="H1767" t="s">
        <v>187</v>
      </c>
      <c r="I1767" t="s">
        <v>42</v>
      </c>
      <c r="J1767" s="68">
        <f>precio_reno_porta!M106</f>
        <v>799</v>
      </c>
    </row>
    <row r="1768" spans="1:10" x14ac:dyDescent="0.3">
      <c r="A1768" t="str">
        <f t="shared" si="27"/>
        <v>XIAOMI REDMI 15C 256GBMax Negocios + Ilimitado 109.90CONTADO</v>
      </c>
      <c r="B1768" t="str">
        <f>precio_reno_porta!A107</f>
        <v>Corriente</v>
      </c>
      <c r="C1768" t="str">
        <f>precio_reno_porta!B107</f>
        <v>4G</v>
      </c>
      <c r="D1768" t="str">
        <f>precio_reno_porta!C107</f>
        <v>XIAOMI</v>
      </c>
      <c r="E1768" t="str">
        <f>precio_reno_porta!D107</f>
        <v>XIAOMI REDMI 15C 256GB</v>
      </c>
      <c r="F1768" s="68">
        <f>precio_reno_porta!E107</f>
        <v>709</v>
      </c>
      <c r="G1768" t="str">
        <f>precio_reno_porta!F107</f>
        <v>Android</v>
      </c>
      <c r="H1768" t="s">
        <v>187</v>
      </c>
      <c r="I1768" t="s">
        <v>42</v>
      </c>
      <c r="J1768" s="68">
        <f>precio_reno_porta!M107</f>
        <v>599</v>
      </c>
    </row>
    <row r="1769" spans="1:10" x14ac:dyDescent="0.3">
      <c r="A1769" t="str">
        <f t="shared" si="27"/>
        <v>XIAOMI REDMI A5 128GBMax Negocios + Ilimitado 109.90CONTADO</v>
      </c>
      <c r="B1769" t="str">
        <f>precio_reno_porta!A108</f>
        <v>Corriente</v>
      </c>
      <c r="C1769" t="str">
        <f>precio_reno_porta!B108</f>
        <v>4G</v>
      </c>
      <c r="D1769" t="str">
        <f>precio_reno_porta!C108</f>
        <v>XIAOMI</v>
      </c>
      <c r="E1769" t="str">
        <f>precio_reno_porta!D108</f>
        <v>XIAOMI REDMI A5 128GB</v>
      </c>
      <c r="F1769" s="68">
        <f>precio_reno_porta!E108</f>
        <v>379</v>
      </c>
      <c r="G1769" t="str">
        <f>precio_reno_porta!F108</f>
        <v>Android</v>
      </c>
      <c r="H1769" t="s">
        <v>187</v>
      </c>
      <c r="I1769" t="s">
        <v>42</v>
      </c>
      <c r="J1769" s="68">
        <f>precio_reno_porta!M108</f>
        <v>319</v>
      </c>
    </row>
    <row r="1770" spans="1:10" x14ac:dyDescent="0.3">
      <c r="A1770" t="str">
        <f t="shared" si="27"/>
        <v>XIAOMI REDMI A7 PRO 128GBMax Negocios + Ilimitado 109.90CONTADO</v>
      </c>
      <c r="B1770" t="str">
        <f>precio_reno_porta!A109</f>
        <v>Corriente</v>
      </c>
      <c r="C1770" t="str">
        <f>precio_reno_porta!B109</f>
        <v>4G</v>
      </c>
      <c r="D1770" t="str">
        <f>precio_reno_porta!C109</f>
        <v>XIAOMI</v>
      </c>
      <c r="E1770" t="str">
        <f>precio_reno_porta!D109</f>
        <v>XIAOMI REDMI A7 PRO 128GB</v>
      </c>
      <c r="F1770" s="68">
        <f>precio_reno_porta!E109</f>
        <v>489</v>
      </c>
      <c r="G1770" t="str">
        <f>precio_reno_porta!F109</f>
        <v>Android</v>
      </c>
      <c r="H1770" t="s">
        <v>187</v>
      </c>
      <c r="I1770" t="s">
        <v>42</v>
      </c>
      <c r="J1770" s="68">
        <f>precio_reno_porta!M109</f>
        <v>409</v>
      </c>
    </row>
    <row r="1771" spans="1:10" x14ac:dyDescent="0.3">
      <c r="A1771" t="str">
        <f t="shared" si="27"/>
        <v>XIAOMI REDMI NOTE 10 PRO 128GB SEMax Negocios + Ilimitado 109.90CONTADO</v>
      </c>
      <c r="B1771" t="str">
        <f>precio_reno_porta!A110</f>
        <v>Corriente</v>
      </c>
      <c r="C1771" t="str">
        <f>precio_reno_porta!B110</f>
        <v>4.5G</v>
      </c>
      <c r="D1771" t="str">
        <f>precio_reno_porta!C110</f>
        <v>XIAOMI</v>
      </c>
      <c r="E1771" t="str">
        <f>precio_reno_porta!D110</f>
        <v>XIAOMI REDMI NOTE 10 PRO 128GB SE</v>
      </c>
      <c r="F1771" s="68">
        <f>precio_reno_porta!E110</f>
        <v>1369</v>
      </c>
      <c r="G1771" t="str">
        <f>precio_reno_porta!F110</f>
        <v>Android</v>
      </c>
      <c r="H1771" t="s">
        <v>187</v>
      </c>
      <c r="I1771" t="s">
        <v>42</v>
      </c>
      <c r="J1771" s="68">
        <f>precio_reno_porta!M110</f>
        <v>1169</v>
      </c>
    </row>
    <row r="1772" spans="1:10" x14ac:dyDescent="0.3">
      <c r="A1772" t="str">
        <f t="shared" si="27"/>
        <v>XIAOMI REDMI NOTE 12 PRO PLUS 256GB 5GMax Negocios + Ilimitado 109.90CONTADO</v>
      </c>
      <c r="B1772" t="str">
        <f>precio_reno_porta!A111</f>
        <v>Corriente</v>
      </c>
      <c r="C1772" t="str">
        <f>precio_reno_porta!B111</f>
        <v>5G</v>
      </c>
      <c r="D1772" t="str">
        <f>precio_reno_porta!C111</f>
        <v>XIAOMI</v>
      </c>
      <c r="E1772" t="str">
        <f>precio_reno_porta!D111</f>
        <v>XIAOMI REDMI NOTE 12 PRO PLUS 256GB 5G</v>
      </c>
      <c r="F1772" s="68">
        <f>precio_reno_porta!E111</f>
        <v>2039</v>
      </c>
      <c r="G1772" t="str">
        <f>precio_reno_porta!F111</f>
        <v>Android</v>
      </c>
      <c r="H1772" t="s">
        <v>187</v>
      </c>
      <c r="I1772" t="s">
        <v>42</v>
      </c>
      <c r="J1772" s="68">
        <f>precio_reno_porta!M111</f>
        <v>1739</v>
      </c>
    </row>
    <row r="1773" spans="1:10" x14ac:dyDescent="0.3">
      <c r="A1773" t="str">
        <f t="shared" si="27"/>
        <v>XIAOMI REDMI NOTE 15 256GB 5GMax Negocios + Ilimitado 109.90CONTADO</v>
      </c>
      <c r="B1773" t="str">
        <f>precio_reno_porta!A112</f>
        <v>Corriente</v>
      </c>
      <c r="C1773" t="str">
        <f>precio_reno_porta!B112</f>
        <v>5G</v>
      </c>
      <c r="D1773" t="str">
        <f>precio_reno_porta!C112</f>
        <v>XIAOMI</v>
      </c>
      <c r="E1773" t="str">
        <f>precio_reno_porta!D112</f>
        <v>XIAOMI REDMI NOTE 15 256GB 5G</v>
      </c>
      <c r="F1773" s="68">
        <f>precio_reno_porta!E112</f>
        <v>1109</v>
      </c>
      <c r="G1773" t="str">
        <f>precio_reno_porta!F112</f>
        <v>Android</v>
      </c>
      <c r="H1773" t="s">
        <v>187</v>
      </c>
      <c r="I1773" t="s">
        <v>42</v>
      </c>
      <c r="J1773" s="68">
        <f>precio_reno_porta!M112</f>
        <v>939</v>
      </c>
    </row>
    <row r="1774" spans="1:10" x14ac:dyDescent="0.3">
      <c r="A1774" t="str">
        <f t="shared" si="27"/>
        <v>XIAOMI REDMI NOTE 15 PRO 512GB 5GMax Negocios + Ilimitado 109.90CONTADO</v>
      </c>
      <c r="B1774" t="str">
        <f>precio_reno_porta!A113</f>
        <v>Corriente</v>
      </c>
      <c r="C1774" t="str">
        <f>precio_reno_porta!B113</f>
        <v>5G</v>
      </c>
      <c r="D1774" t="str">
        <f>precio_reno_porta!C113</f>
        <v>XIAOMI</v>
      </c>
      <c r="E1774" t="str">
        <f>precio_reno_porta!D113</f>
        <v>XIAOMI REDMI NOTE 15 PRO 512GB 5G</v>
      </c>
      <c r="F1774" s="68">
        <f>precio_reno_porta!E113</f>
        <v>1659</v>
      </c>
      <c r="G1774" t="str">
        <f>precio_reno_porta!F113</f>
        <v>Android</v>
      </c>
      <c r="H1774" t="s">
        <v>187</v>
      </c>
      <c r="I1774" t="s">
        <v>42</v>
      </c>
      <c r="J1774" s="68">
        <f>precio_reno_porta!M113</f>
        <v>1409</v>
      </c>
    </row>
    <row r="1775" spans="1:10" x14ac:dyDescent="0.3">
      <c r="A1775" t="str">
        <f t="shared" si="27"/>
        <v>XIAOMI REDMI NOTE 15 PRO PLUS 512GB 5GMax Negocios + Ilimitado 109.90CONTADO</v>
      </c>
      <c r="B1775" t="str">
        <f>precio_reno_porta!A114</f>
        <v>Corriente</v>
      </c>
      <c r="C1775" t="str">
        <f>precio_reno_porta!B114</f>
        <v>5G</v>
      </c>
      <c r="D1775" t="str">
        <f>precio_reno_porta!C114</f>
        <v>XIAOMI</v>
      </c>
      <c r="E1775" t="str">
        <f>precio_reno_porta!D114</f>
        <v>XIAOMI REDMI NOTE 15 PRO PLUS 512GB 5G</v>
      </c>
      <c r="F1775" s="68">
        <f>precio_reno_porta!E114</f>
        <v>1879</v>
      </c>
      <c r="G1775" t="str">
        <f>precio_reno_porta!F114</f>
        <v>Android</v>
      </c>
      <c r="H1775" t="s">
        <v>187</v>
      </c>
      <c r="I1775" t="s">
        <v>42</v>
      </c>
      <c r="J1775" s="68">
        <f>precio_reno_porta!M114</f>
        <v>1599</v>
      </c>
    </row>
    <row r="1776" spans="1:10" x14ac:dyDescent="0.3">
      <c r="A1776" t="str">
        <f t="shared" si="27"/>
        <v>ZTE BLADE A36 64GBMax Negocios + Ilimitado 109.90CONTADO</v>
      </c>
      <c r="B1776" t="str">
        <f>precio_reno_porta!A115</f>
        <v>Corriente</v>
      </c>
      <c r="C1776" t="str">
        <f>precio_reno_porta!B115</f>
        <v>4G</v>
      </c>
      <c r="D1776" t="str">
        <f>precio_reno_porta!C115</f>
        <v>ZTE</v>
      </c>
      <c r="E1776" t="str">
        <f>precio_reno_porta!D115</f>
        <v>ZTE BLADE A36 64GB</v>
      </c>
      <c r="F1776" s="68">
        <f>precio_reno_porta!E115</f>
        <v>439</v>
      </c>
      <c r="G1776" t="str">
        <f>precio_reno_porta!F115</f>
        <v>Android</v>
      </c>
      <c r="H1776" t="s">
        <v>187</v>
      </c>
      <c r="I1776" t="s">
        <v>42</v>
      </c>
      <c r="J1776" s="68">
        <f>precio_reno_porta!M115</f>
        <v>379</v>
      </c>
    </row>
    <row r="1777" spans="1:10" x14ac:dyDescent="0.3">
      <c r="A1777" t="str">
        <f t="shared" si="27"/>
        <v>ZTE BLADE A56 PRO 128GBMax Negocios + Ilimitado 109.90CONTADO</v>
      </c>
      <c r="B1777" t="str">
        <f>precio_reno_porta!A116</f>
        <v>Corriente</v>
      </c>
      <c r="C1777" t="str">
        <f>precio_reno_porta!B116</f>
        <v>4G</v>
      </c>
      <c r="D1777" t="str">
        <f>precio_reno_porta!C116</f>
        <v>ZTE</v>
      </c>
      <c r="E1777" t="str">
        <f>precio_reno_porta!D116</f>
        <v>ZTE BLADE A56 PRO 128GB</v>
      </c>
      <c r="F1777" s="68">
        <f>precio_reno_porta!E116</f>
        <v>439</v>
      </c>
      <c r="G1777" t="str">
        <f>precio_reno_porta!F116</f>
        <v>Android</v>
      </c>
      <c r="H1777" t="s">
        <v>187</v>
      </c>
      <c r="I1777" t="s">
        <v>42</v>
      </c>
      <c r="J1777" s="68">
        <f>precio_reno_porta!M116</f>
        <v>369</v>
      </c>
    </row>
    <row r="1778" spans="1:10" x14ac:dyDescent="0.3">
      <c r="A1778" t="str">
        <f t="shared" si="27"/>
        <v>ZTE BLADE A57 PRO 128GBMax Negocios + Ilimitado 109.90CONTADO</v>
      </c>
      <c r="B1778" t="str">
        <f>precio_reno_porta!A117</f>
        <v>Corriente</v>
      </c>
      <c r="C1778" t="str">
        <f>precio_reno_porta!B117</f>
        <v>4G</v>
      </c>
      <c r="D1778" t="str">
        <f>precio_reno_porta!C117</f>
        <v>ZTE</v>
      </c>
      <c r="E1778" t="str">
        <f>precio_reno_porta!D117</f>
        <v>ZTE BLADE A57 PRO 128GB</v>
      </c>
      <c r="F1778" s="68">
        <f>precio_reno_porta!E117</f>
        <v>559</v>
      </c>
      <c r="G1778" t="str">
        <f>precio_reno_porta!F117</f>
        <v>Android</v>
      </c>
      <c r="H1778" t="s">
        <v>187</v>
      </c>
      <c r="I1778" t="s">
        <v>42</v>
      </c>
      <c r="J1778" s="68">
        <f>precio_reno_porta!M117</f>
        <v>469</v>
      </c>
    </row>
    <row r="1779" spans="1:10" x14ac:dyDescent="0.3">
      <c r="A1779" t="str">
        <f t="shared" si="27"/>
        <v>ZTE BLADE A76 256GB 5GMax Negocios + Ilimitado 109.90CONTADO</v>
      </c>
      <c r="B1779" t="str">
        <f>precio_reno_porta!A118</f>
        <v>Corriente</v>
      </c>
      <c r="C1779" t="str">
        <f>precio_reno_porta!B118</f>
        <v>5G</v>
      </c>
      <c r="D1779" t="str">
        <f>precio_reno_porta!C118</f>
        <v>ZTE</v>
      </c>
      <c r="E1779" t="str">
        <f>precio_reno_porta!D118</f>
        <v>ZTE BLADE A76 256GB 5G</v>
      </c>
      <c r="F1779" s="68">
        <f>precio_reno_porta!E118</f>
        <v>709</v>
      </c>
      <c r="G1779" t="str">
        <f>precio_reno_porta!F118</f>
        <v>Android</v>
      </c>
      <c r="H1779" t="s">
        <v>187</v>
      </c>
      <c r="I1779" t="s">
        <v>42</v>
      </c>
      <c r="J1779" s="68">
        <f>precio_reno_porta!M118</f>
        <v>599</v>
      </c>
    </row>
    <row r="1780" spans="1:10" x14ac:dyDescent="0.3">
      <c r="A1780" t="str">
        <f t="shared" si="27"/>
        <v>ZTE BLADE V70 MAX 256GBMax Negocios + Ilimitado 109.90CONTADO</v>
      </c>
      <c r="B1780" t="str">
        <f>precio_reno_porta!A119</f>
        <v>Corriente</v>
      </c>
      <c r="C1780" t="str">
        <f>precio_reno_porta!B119</f>
        <v>4G</v>
      </c>
      <c r="D1780" t="str">
        <f>precio_reno_porta!C119</f>
        <v>ZTE</v>
      </c>
      <c r="E1780" t="str">
        <f>precio_reno_porta!D119</f>
        <v>ZTE BLADE V70 MAX 256GB</v>
      </c>
      <c r="F1780" s="68">
        <f>precio_reno_porta!E119</f>
        <v>599</v>
      </c>
      <c r="G1780" t="str">
        <f>precio_reno_porta!F119</f>
        <v>Android</v>
      </c>
      <c r="H1780" t="s">
        <v>187</v>
      </c>
      <c r="I1780" t="s">
        <v>42</v>
      </c>
      <c r="J1780" s="68">
        <f>precio_reno_porta!M119</f>
        <v>509</v>
      </c>
    </row>
    <row r="1781" spans="1:10" x14ac:dyDescent="0.3">
      <c r="A1781" t="str">
        <f t="shared" si="27"/>
        <v>ZTE NUBIA AIR 256GB 5GMax Negocios + Ilimitado 109.90CONTADO</v>
      </c>
      <c r="B1781" t="str">
        <f>precio_reno_porta!A120</f>
        <v>Corriente</v>
      </c>
      <c r="C1781" t="str">
        <f>precio_reno_porta!B120</f>
        <v>5G</v>
      </c>
      <c r="D1781" t="str">
        <f>precio_reno_porta!C120</f>
        <v>ZTE</v>
      </c>
      <c r="E1781" t="str">
        <f>precio_reno_porta!D120</f>
        <v>ZTE NUBIA AIR 256GB 5G</v>
      </c>
      <c r="F1781" s="68">
        <f>precio_reno_porta!E120</f>
        <v>1069</v>
      </c>
      <c r="G1781" t="str">
        <f>precio_reno_porta!F120</f>
        <v>Android</v>
      </c>
      <c r="H1781" t="s">
        <v>187</v>
      </c>
      <c r="I1781" t="s">
        <v>42</v>
      </c>
      <c r="J1781" s="68">
        <f>precio_reno_porta!M120</f>
        <v>909</v>
      </c>
    </row>
    <row r="1782" spans="1:10" x14ac:dyDescent="0.3">
      <c r="A1782" t="str">
        <f t="shared" si="27"/>
        <v>ZTE NUBIA AIR 512GB 5GMax Negocios + Ilimitado 109.90CONTADO</v>
      </c>
      <c r="B1782" t="str">
        <f>precio_reno_porta!A121</f>
        <v>Corriente</v>
      </c>
      <c r="C1782" t="str">
        <f>precio_reno_porta!B121</f>
        <v>5G</v>
      </c>
      <c r="D1782" t="str">
        <f>precio_reno_porta!C121</f>
        <v>ZTE</v>
      </c>
      <c r="E1782" t="str">
        <f>precio_reno_porta!D121</f>
        <v>ZTE NUBIA AIR 512GB 5G</v>
      </c>
      <c r="F1782" s="68">
        <f>precio_reno_porta!E121</f>
        <v>1369</v>
      </c>
      <c r="G1782" t="str">
        <f>precio_reno_porta!F121</f>
        <v>Android</v>
      </c>
      <c r="H1782" t="s">
        <v>187</v>
      </c>
      <c r="I1782" t="s">
        <v>42</v>
      </c>
      <c r="J1782" s="68">
        <f>precio_reno_porta!M121</f>
        <v>1159</v>
      </c>
    </row>
    <row r="1783" spans="1:10" x14ac:dyDescent="0.3">
      <c r="A1783" t="str">
        <f t="shared" si="27"/>
        <v>ZTE NUBIA NEO3 256GB 5GMax Negocios + Ilimitado 109.90CONTADO</v>
      </c>
      <c r="B1783" t="str">
        <f>precio_reno_porta!A122</f>
        <v>Corriente</v>
      </c>
      <c r="C1783" t="str">
        <f>precio_reno_porta!B122</f>
        <v>5G</v>
      </c>
      <c r="D1783" t="str">
        <f>precio_reno_porta!C122</f>
        <v>ZTE</v>
      </c>
      <c r="E1783" t="str">
        <f>precio_reno_porta!D122</f>
        <v>ZTE NUBIA NEO3 256GB 5G</v>
      </c>
      <c r="F1783" s="68">
        <f>precio_reno_porta!E122</f>
        <v>919</v>
      </c>
      <c r="G1783" t="str">
        <f>precio_reno_porta!F122</f>
        <v>Android</v>
      </c>
      <c r="H1783" t="s">
        <v>187</v>
      </c>
      <c r="I1783" t="s">
        <v>42</v>
      </c>
      <c r="J1783" s="68">
        <f>precio_reno_porta!M122</f>
        <v>789</v>
      </c>
    </row>
    <row r="1784" spans="1:10" x14ac:dyDescent="0.3">
      <c r="A1784" t="str">
        <f t="shared" si="27"/>
        <v>ZTE NUBIA NEO5 256GB 5GMax Negocios + Ilimitado 109.90CONTADO</v>
      </c>
      <c r="B1784" t="str">
        <f>precio_reno_porta!A123</f>
        <v>Corriente</v>
      </c>
      <c r="C1784" t="str">
        <f>precio_reno_porta!B123</f>
        <v>5G</v>
      </c>
      <c r="D1784" t="str">
        <f>precio_reno_porta!C123</f>
        <v>ZTE</v>
      </c>
      <c r="E1784" t="str">
        <f>precio_reno_porta!D123</f>
        <v>ZTE NUBIA NEO5 256GB 5G</v>
      </c>
      <c r="F1784" s="68">
        <f>precio_reno_porta!E123</f>
        <v>1109</v>
      </c>
      <c r="G1784" t="str">
        <f>precio_reno_porta!F123</f>
        <v>Android</v>
      </c>
      <c r="H1784" t="s">
        <v>187</v>
      </c>
      <c r="I1784" t="s">
        <v>42</v>
      </c>
      <c r="J1784" s="68">
        <f>precio_reno_porta!M123</f>
        <v>939</v>
      </c>
    </row>
    <row r="1785" spans="1:10" x14ac:dyDescent="0.3">
      <c r="A1785" t="str">
        <f t="shared" si="27"/>
        <v>ZTE NUBIA V80 MAX 256GBMax Negocios + Ilimitado 109.90CONTADO</v>
      </c>
      <c r="B1785" t="str">
        <f>precio_reno_porta!A124</f>
        <v>Corriente</v>
      </c>
      <c r="C1785" t="str">
        <f>precio_reno_porta!B124</f>
        <v>4G</v>
      </c>
      <c r="D1785" t="str">
        <f>precio_reno_porta!C124</f>
        <v>ZTE</v>
      </c>
      <c r="E1785" t="str">
        <f>precio_reno_porta!D124</f>
        <v>ZTE NUBIA V80 MAX 256GB</v>
      </c>
      <c r="F1785" s="68">
        <f>precio_reno_porta!E124</f>
        <v>629</v>
      </c>
      <c r="G1785" t="str">
        <f>precio_reno_porta!F124</f>
        <v>Android</v>
      </c>
      <c r="H1785" t="s">
        <v>187</v>
      </c>
      <c r="I1785" t="s">
        <v>42</v>
      </c>
      <c r="J1785" s="68">
        <f>precio_reno_porta!M124</f>
        <v>539</v>
      </c>
    </row>
    <row r="1786" spans="1:10" x14ac:dyDescent="0.3">
      <c r="A1786" t="str">
        <f t="shared" si="27"/>
        <v>ZTE NUBIA V80 PRO 256GBMax Negocios + Ilimitado 109.90CONTADO</v>
      </c>
      <c r="B1786" t="str">
        <f>precio_reno_porta!A125</f>
        <v>Corriente</v>
      </c>
      <c r="C1786" t="str">
        <f>precio_reno_porta!B125</f>
        <v>4G</v>
      </c>
      <c r="D1786" t="str">
        <f>precio_reno_porta!C125</f>
        <v>ZTE</v>
      </c>
      <c r="E1786" t="str">
        <f>precio_reno_porta!D125</f>
        <v>ZTE NUBIA V80 PRO 256GB</v>
      </c>
      <c r="F1786" s="68">
        <f>precio_reno_porta!E125</f>
        <v>659</v>
      </c>
      <c r="G1786" t="str">
        <f>precio_reno_porta!F125</f>
        <v>Android</v>
      </c>
      <c r="H1786" t="s">
        <v>187</v>
      </c>
      <c r="I1786" t="s">
        <v>42</v>
      </c>
      <c r="J1786" s="68">
        <f>precio_reno_porta!M125</f>
        <v>559</v>
      </c>
    </row>
    <row r="1787" spans="1:10" x14ac:dyDescent="0.3">
      <c r="A1787" t="str">
        <f t="shared" si="27"/>
        <v>0Max Negocios + Ilimitado 109.90CONTADO</v>
      </c>
      <c r="B1787">
        <f>precio_reno_porta!A126</f>
        <v>0</v>
      </c>
      <c r="C1787">
        <f>precio_reno_porta!B126</f>
        <v>0</v>
      </c>
      <c r="D1787">
        <f>precio_reno_porta!C126</f>
        <v>0</v>
      </c>
      <c r="E1787">
        <f>precio_reno_porta!D126</f>
        <v>0</v>
      </c>
      <c r="F1787" s="68">
        <f>precio_reno_porta!E126</f>
        <v>0</v>
      </c>
      <c r="G1787">
        <f>precio_reno_porta!F126</f>
        <v>0</v>
      </c>
      <c r="H1787" t="s">
        <v>187</v>
      </c>
      <c r="I1787" t="s">
        <v>42</v>
      </c>
      <c r="J1787" s="68">
        <f>precio_reno_porta!M126</f>
        <v>0</v>
      </c>
    </row>
    <row r="1788" spans="1:10" x14ac:dyDescent="0.3">
      <c r="A1788" t="str">
        <f t="shared" si="27"/>
        <v>0Max Negocios + Ilimitado 109.90CONTADO</v>
      </c>
      <c r="B1788">
        <f>precio_reno_porta!A127</f>
        <v>0</v>
      </c>
      <c r="C1788">
        <f>precio_reno_porta!B127</f>
        <v>0</v>
      </c>
      <c r="D1788">
        <f>precio_reno_porta!C127</f>
        <v>0</v>
      </c>
      <c r="E1788">
        <f>precio_reno_porta!D127</f>
        <v>0</v>
      </c>
      <c r="F1788" s="68">
        <f>precio_reno_porta!E127</f>
        <v>0</v>
      </c>
      <c r="G1788">
        <f>precio_reno_porta!F127</f>
        <v>0</v>
      </c>
      <c r="H1788" t="s">
        <v>187</v>
      </c>
      <c r="I1788" t="s">
        <v>42</v>
      </c>
      <c r="J1788" s="68">
        <f>precio_reno_porta!M127</f>
        <v>0</v>
      </c>
    </row>
    <row r="1789" spans="1:10" x14ac:dyDescent="0.3">
      <c r="A1789" t="str">
        <f t="shared" si="27"/>
        <v>0Max Negocios + Ilimitado 109.90CONTADO</v>
      </c>
      <c r="B1789">
        <f>precio_reno_porta!A128</f>
        <v>0</v>
      </c>
      <c r="C1789">
        <f>precio_reno_porta!B128</f>
        <v>0</v>
      </c>
      <c r="D1789">
        <f>precio_reno_porta!C128</f>
        <v>0</v>
      </c>
      <c r="E1789">
        <f>precio_reno_porta!D128</f>
        <v>0</v>
      </c>
      <c r="F1789" s="68">
        <f>precio_reno_porta!E128</f>
        <v>0</v>
      </c>
      <c r="G1789">
        <f>precio_reno_porta!F128</f>
        <v>0</v>
      </c>
      <c r="H1789" t="s">
        <v>187</v>
      </c>
      <c r="I1789" t="s">
        <v>42</v>
      </c>
      <c r="J1789" s="68">
        <f>precio_reno_porta!M128</f>
        <v>0</v>
      </c>
    </row>
    <row r="1790" spans="1:10" x14ac:dyDescent="0.3">
      <c r="A1790" t="e">
        <f t="shared" si="27"/>
        <v>#REF!</v>
      </c>
      <c r="B1790" t="e">
        <f>precio_reno_porta!#REF!</f>
        <v>#REF!</v>
      </c>
      <c r="C1790" t="e">
        <f>precio_reno_porta!#REF!</f>
        <v>#REF!</v>
      </c>
      <c r="D1790" t="e">
        <f>precio_reno_porta!#REF!</f>
        <v>#REF!</v>
      </c>
      <c r="E1790" t="e">
        <f>precio_reno_porta!#REF!</f>
        <v>#REF!</v>
      </c>
      <c r="F1790" s="68" t="e">
        <f>precio_reno_porta!#REF!</f>
        <v>#REF!</v>
      </c>
      <c r="G1790" t="e">
        <f>precio_reno_porta!#REF!</f>
        <v>#REF!</v>
      </c>
      <c r="H1790" t="s">
        <v>187</v>
      </c>
      <c r="I1790" t="s">
        <v>42</v>
      </c>
      <c r="J1790" s="68" t="e">
        <f>precio_reno_porta!#REF!</f>
        <v>#REF!</v>
      </c>
    </row>
    <row r="1791" spans="1:10" x14ac:dyDescent="0.3">
      <c r="A1791" t="e">
        <f t="shared" si="27"/>
        <v>#REF!</v>
      </c>
      <c r="B1791" t="e">
        <f>precio_reno_porta!#REF!</f>
        <v>#REF!</v>
      </c>
      <c r="C1791" t="e">
        <f>precio_reno_porta!#REF!</f>
        <v>#REF!</v>
      </c>
      <c r="D1791" t="e">
        <f>precio_reno_porta!#REF!</f>
        <v>#REF!</v>
      </c>
      <c r="E1791" t="e">
        <f>precio_reno_porta!#REF!</f>
        <v>#REF!</v>
      </c>
      <c r="F1791" s="68" t="e">
        <f>precio_reno_porta!#REF!</f>
        <v>#REF!</v>
      </c>
      <c r="G1791" t="e">
        <f>precio_reno_porta!#REF!</f>
        <v>#REF!</v>
      </c>
      <c r="H1791" t="s">
        <v>187</v>
      </c>
      <c r="I1791" t="s">
        <v>42</v>
      </c>
      <c r="J1791" s="68" t="e">
        <f>precio_reno_porta!#REF!</f>
        <v>#REF!</v>
      </c>
    </row>
    <row r="1792" spans="1:10" x14ac:dyDescent="0.3">
      <c r="A1792" t="e">
        <f t="shared" si="27"/>
        <v>#REF!</v>
      </c>
      <c r="B1792" t="e">
        <f>precio_reno_porta!#REF!</f>
        <v>#REF!</v>
      </c>
      <c r="C1792" t="e">
        <f>precio_reno_porta!#REF!</f>
        <v>#REF!</v>
      </c>
      <c r="D1792" t="e">
        <f>precio_reno_porta!#REF!</f>
        <v>#REF!</v>
      </c>
      <c r="E1792" t="e">
        <f>precio_reno_porta!#REF!</f>
        <v>#REF!</v>
      </c>
      <c r="F1792" s="68" t="e">
        <f>precio_reno_porta!#REF!</f>
        <v>#REF!</v>
      </c>
      <c r="G1792" t="e">
        <f>precio_reno_porta!#REF!</f>
        <v>#REF!</v>
      </c>
      <c r="H1792" t="s">
        <v>187</v>
      </c>
      <c r="I1792" t="s">
        <v>42</v>
      </c>
      <c r="J1792" s="68" t="e">
        <f>precio_reno_porta!#REF!</f>
        <v>#REF!</v>
      </c>
    </row>
    <row r="1793" spans="1:10" x14ac:dyDescent="0.3">
      <c r="A1793" t="e">
        <f t="shared" si="27"/>
        <v>#REF!</v>
      </c>
      <c r="B1793" t="e">
        <f>precio_reno_porta!#REF!</f>
        <v>#REF!</v>
      </c>
      <c r="C1793" t="e">
        <f>precio_reno_porta!#REF!</f>
        <v>#REF!</v>
      </c>
      <c r="D1793" t="e">
        <f>precio_reno_porta!#REF!</f>
        <v>#REF!</v>
      </c>
      <c r="E1793" t="e">
        <f>precio_reno_porta!#REF!</f>
        <v>#REF!</v>
      </c>
      <c r="F1793" s="68" t="e">
        <f>precio_reno_porta!#REF!</f>
        <v>#REF!</v>
      </c>
      <c r="G1793" t="e">
        <f>precio_reno_porta!#REF!</f>
        <v>#REF!</v>
      </c>
      <c r="H1793" t="s">
        <v>187</v>
      </c>
      <c r="I1793" t="s">
        <v>42</v>
      </c>
      <c r="J1793" s="68" t="e">
        <f>precio_reno_porta!#REF!</f>
        <v>#REF!</v>
      </c>
    </row>
    <row r="1794" spans="1:10" x14ac:dyDescent="0.3">
      <c r="A1794" t="e">
        <f t="shared" si="27"/>
        <v>#REF!</v>
      </c>
      <c r="B1794" t="e">
        <f>precio_reno_porta!#REF!</f>
        <v>#REF!</v>
      </c>
      <c r="C1794" t="e">
        <f>precio_reno_porta!#REF!</f>
        <v>#REF!</v>
      </c>
      <c r="D1794" t="e">
        <f>precio_reno_porta!#REF!</f>
        <v>#REF!</v>
      </c>
      <c r="E1794" t="e">
        <f>precio_reno_porta!#REF!</f>
        <v>#REF!</v>
      </c>
      <c r="F1794" s="68" t="e">
        <f>precio_reno_porta!#REF!</f>
        <v>#REF!</v>
      </c>
      <c r="G1794" t="e">
        <f>precio_reno_porta!#REF!</f>
        <v>#REF!</v>
      </c>
      <c r="H1794" t="s">
        <v>187</v>
      </c>
      <c r="I1794" t="s">
        <v>42</v>
      </c>
      <c r="J1794" s="68" t="e">
        <f>precio_reno_porta!#REF!</f>
        <v>#REF!</v>
      </c>
    </row>
    <row r="1795" spans="1:10" x14ac:dyDescent="0.3">
      <c r="A1795" t="e">
        <f t="shared" ref="A1795:A1858" si="28">CONCATENATE(E1795,I1795,H1795)</f>
        <v>#REF!</v>
      </c>
      <c r="B1795" t="e">
        <f>precio_reno_porta!#REF!</f>
        <v>#REF!</v>
      </c>
      <c r="C1795" t="e">
        <f>precio_reno_porta!#REF!</f>
        <v>#REF!</v>
      </c>
      <c r="D1795" t="e">
        <f>precio_reno_porta!#REF!</f>
        <v>#REF!</v>
      </c>
      <c r="E1795" t="e">
        <f>precio_reno_porta!#REF!</f>
        <v>#REF!</v>
      </c>
      <c r="F1795" s="68" t="e">
        <f>precio_reno_porta!#REF!</f>
        <v>#REF!</v>
      </c>
      <c r="G1795" t="e">
        <f>precio_reno_porta!#REF!</f>
        <v>#REF!</v>
      </c>
      <c r="H1795" t="s">
        <v>187</v>
      </c>
      <c r="I1795" t="s">
        <v>42</v>
      </c>
      <c r="J1795" s="68" t="e">
        <f>precio_reno_porta!#REF!</f>
        <v>#REF!</v>
      </c>
    </row>
    <row r="1796" spans="1:10" x14ac:dyDescent="0.3">
      <c r="A1796" t="e">
        <f t="shared" si="28"/>
        <v>#REF!</v>
      </c>
      <c r="B1796" t="e">
        <f>precio_reno_porta!#REF!</f>
        <v>#REF!</v>
      </c>
      <c r="C1796" t="e">
        <f>precio_reno_porta!#REF!</f>
        <v>#REF!</v>
      </c>
      <c r="D1796" t="e">
        <f>precio_reno_porta!#REF!</f>
        <v>#REF!</v>
      </c>
      <c r="E1796" t="e">
        <f>precio_reno_porta!#REF!</f>
        <v>#REF!</v>
      </c>
      <c r="F1796" s="68" t="e">
        <f>precio_reno_porta!#REF!</f>
        <v>#REF!</v>
      </c>
      <c r="G1796" t="e">
        <f>precio_reno_porta!#REF!</f>
        <v>#REF!</v>
      </c>
      <c r="H1796" t="s">
        <v>187</v>
      </c>
      <c r="I1796" t="s">
        <v>42</v>
      </c>
      <c r="J1796" s="68" t="e">
        <f>precio_reno_porta!#REF!</f>
        <v>#REF!</v>
      </c>
    </row>
    <row r="1797" spans="1:10" x14ac:dyDescent="0.3">
      <c r="A1797" t="e">
        <f t="shared" si="28"/>
        <v>#REF!</v>
      </c>
      <c r="B1797" t="e">
        <f>precio_reno_porta!#REF!</f>
        <v>#REF!</v>
      </c>
      <c r="C1797" t="e">
        <f>precio_reno_porta!#REF!</f>
        <v>#REF!</v>
      </c>
      <c r="D1797" t="e">
        <f>precio_reno_porta!#REF!</f>
        <v>#REF!</v>
      </c>
      <c r="E1797" t="e">
        <f>precio_reno_porta!#REF!</f>
        <v>#REF!</v>
      </c>
      <c r="F1797" s="68" t="e">
        <f>precio_reno_porta!#REF!</f>
        <v>#REF!</v>
      </c>
      <c r="G1797" t="e">
        <f>precio_reno_porta!#REF!</f>
        <v>#REF!</v>
      </c>
      <c r="H1797" t="s">
        <v>187</v>
      </c>
      <c r="I1797" t="s">
        <v>42</v>
      </c>
      <c r="J1797" s="68" t="e">
        <f>precio_reno_porta!#REF!</f>
        <v>#REF!</v>
      </c>
    </row>
    <row r="1798" spans="1:10" x14ac:dyDescent="0.3">
      <c r="A1798" t="e">
        <f t="shared" si="28"/>
        <v>#REF!</v>
      </c>
      <c r="B1798" t="e">
        <f>precio_reno_porta!#REF!</f>
        <v>#REF!</v>
      </c>
      <c r="C1798" t="e">
        <f>precio_reno_porta!#REF!</f>
        <v>#REF!</v>
      </c>
      <c r="D1798" t="e">
        <f>precio_reno_porta!#REF!</f>
        <v>#REF!</v>
      </c>
      <c r="E1798" t="e">
        <f>precio_reno_porta!#REF!</f>
        <v>#REF!</v>
      </c>
      <c r="F1798" s="68" t="e">
        <f>precio_reno_porta!#REF!</f>
        <v>#REF!</v>
      </c>
      <c r="G1798" t="e">
        <f>precio_reno_porta!#REF!</f>
        <v>#REF!</v>
      </c>
      <c r="H1798" t="s">
        <v>187</v>
      </c>
      <c r="I1798" t="s">
        <v>42</v>
      </c>
      <c r="J1798" s="68" t="e">
        <f>precio_reno_porta!#REF!</f>
        <v>#REF!</v>
      </c>
    </row>
    <row r="1799" spans="1:10" x14ac:dyDescent="0.3">
      <c r="A1799" t="e">
        <f t="shared" si="28"/>
        <v>#REF!</v>
      </c>
      <c r="B1799" t="e">
        <f>precio_reno_porta!#REF!</f>
        <v>#REF!</v>
      </c>
      <c r="C1799" t="e">
        <f>precio_reno_porta!#REF!</f>
        <v>#REF!</v>
      </c>
      <c r="D1799" t="e">
        <f>precio_reno_porta!#REF!</f>
        <v>#REF!</v>
      </c>
      <c r="E1799" t="e">
        <f>precio_reno_porta!#REF!</f>
        <v>#REF!</v>
      </c>
      <c r="F1799" s="68" t="e">
        <f>precio_reno_porta!#REF!</f>
        <v>#REF!</v>
      </c>
      <c r="G1799" t="e">
        <f>precio_reno_porta!#REF!</f>
        <v>#REF!</v>
      </c>
      <c r="H1799" t="s">
        <v>187</v>
      </c>
      <c r="I1799" t="s">
        <v>42</v>
      </c>
      <c r="J1799" s="68" t="e">
        <f>precio_reno_porta!#REF!</f>
        <v>#REF!</v>
      </c>
    </row>
    <row r="1800" spans="1:10" x14ac:dyDescent="0.3">
      <c r="A1800" t="str">
        <f t="shared" si="28"/>
        <v>0Max Negocios + Ilimitado 109.90CONTADO</v>
      </c>
      <c r="B1800">
        <f>precio_reno_porta!A132</f>
        <v>0</v>
      </c>
      <c r="C1800">
        <f>precio_reno_porta!B132</f>
        <v>0</v>
      </c>
      <c r="D1800">
        <f>precio_reno_porta!C132</f>
        <v>0</v>
      </c>
      <c r="E1800">
        <f>precio_reno_porta!D132</f>
        <v>0</v>
      </c>
      <c r="F1800" s="68">
        <f>precio_reno_porta!E132</f>
        <v>0</v>
      </c>
      <c r="G1800">
        <f>precio_reno_porta!F132</f>
        <v>0</v>
      </c>
      <c r="H1800" t="s">
        <v>187</v>
      </c>
      <c r="I1800" t="s">
        <v>42</v>
      </c>
      <c r="J1800" s="68">
        <f>precio_reno_porta!M132</f>
        <v>0</v>
      </c>
    </row>
    <row r="1801" spans="1:10" x14ac:dyDescent="0.3">
      <c r="A1801" t="str">
        <f t="shared" si="28"/>
        <v>0Max Negocios + Ilimitado 109.90CONTADO</v>
      </c>
      <c r="B1801">
        <f>precio_reno_porta!A133</f>
        <v>0</v>
      </c>
      <c r="C1801">
        <f>precio_reno_porta!B133</f>
        <v>0</v>
      </c>
      <c r="D1801">
        <f>precio_reno_porta!C133</f>
        <v>0</v>
      </c>
      <c r="E1801">
        <f>precio_reno_porta!D133</f>
        <v>0</v>
      </c>
      <c r="F1801" s="68">
        <f>precio_reno_porta!E133</f>
        <v>0</v>
      </c>
      <c r="G1801">
        <f>precio_reno_porta!F133</f>
        <v>0</v>
      </c>
      <c r="H1801" t="s">
        <v>187</v>
      </c>
      <c r="I1801" t="s">
        <v>42</v>
      </c>
      <c r="J1801" s="68">
        <f>precio_reno_porta!M133</f>
        <v>0</v>
      </c>
    </row>
    <row r="1802" spans="1:10" x14ac:dyDescent="0.3">
      <c r="A1802" t="str">
        <f t="shared" si="28"/>
        <v>0Max Negocios + Ilimitado 109.90CONTADO</v>
      </c>
      <c r="B1802">
        <f>precio_reno_porta!A134</f>
        <v>0</v>
      </c>
      <c r="C1802">
        <f>precio_reno_porta!B134</f>
        <v>0</v>
      </c>
      <c r="D1802">
        <f>precio_reno_porta!C134</f>
        <v>0</v>
      </c>
      <c r="E1802">
        <f>precio_reno_porta!D134</f>
        <v>0</v>
      </c>
      <c r="F1802" s="68">
        <f>precio_reno_porta!E134</f>
        <v>0</v>
      </c>
      <c r="G1802">
        <f>precio_reno_porta!F134</f>
        <v>0</v>
      </c>
      <c r="H1802" t="s">
        <v>187</v>
      </c>
      <c r="I1802" t="s">
        <v>42</v>
      </c>
      <c r="J1802" s="68">
        <f>precio_reno_porta!M134</f>
        <v>0</v>
      </c>
    </row>
    <row r="1803" spans="1:10" x14ac:dyDescent="0.3">
      <c r="A1803" t="str">
        <f t="shared" si="28"/>
        <v>0Max Negocios + Ilimitado 109.90CONTADO</v>
      </c>
      <c r="B1803">
        <f>precio_reno_porta!A135</f>
        <v>0</v>
      </c>
      <c r="C1803">
        <f>precio_reno_porta!B135</f>
        <v>0</v>
      </c>
      <c r="D1803">
        <f>precio_reno_porta!C135</f>
        <v>0</v>
      </c>
      <c r="E1803">
        <f>precio_reno_porta!D135</f>
        <v>0</v>
      </c>
      <c r="F1803" s="68">
        <f>precio_reno_porta!E135</f>
        <v>0</v>
      </c>
      <c r="G1803">
        <f>precio_reno_porta!F135</f>
        <v>0</v>
      </c>
      <c r="H1803" t="s">
        <v>187</v>
      </c>
      <c r="I1803" t="s">
        <v>42</v>
      </c>
      <c r="J1803" s="68">
        <f>precio_reno_porta!M135</f>
        <v>0</v>
      </c>
    </row>
    <row r="1804" spans="1:10" x14ac:dyDescent="0.3">
      <c r="A1804" t="str">
        <f t="shared" si="28"/>
        <v>0Max Negocios + Ilimitado 109.90CONTADO</v>
      </c>
      <c r="B1804">
        <f>precio_reno_porta!A136</f>
        <v>0</v>
      </c>
      <c r="C1804">
        <f>precio_reno_porta!B136</f>
        <v>0</v>
      </c>
      <c r="D1804">
        <f>precio_reno_porta!C136</f>
        <v>0</v>
      </c>
      <c r="E1804">
        <f>precio_reno_porta!D136</f>
        <v>0</v>
      </c>
      <c r="F1804" s="68">
        <f>precio_reno_porta!E136</f>
        <v>0</v>
      </c>
      <c r="G1804">
        <f>precio_reno_porta!F136</f>
        <v>0</v>
      </c>
      <c r="H1804" t="s">
        <v>187</v>
      </c>
      <c r="I1804" t="s">
        <v>42</v>
      </c>
      <c r="J1804" s="68">
        <f>precio_reno_porta!M136</f>
        <v>0</v>
      </c>
    </row>
    <row r="1805" spans="1:10" x14ac:dyDescent="0.3">
      <c r="A1805" t="str">
        <f t="shared" si="28"/>
        <v>0Max Negocios + Ilimitado 109.90CONTADO</v>
      </c>
      <c r="B1805">
        <f>precio_reno_porta!A137</f>
        <v>0</v>
      </c>
      <c r="C1805">
        <f>precio_reno_porta!B137</f>
        <v>0</v>
      </c>
      <c r="D1805">
        <f>precio_reno_porta!C137</f>
        <v>0</v>
      </c>
      <c r="E1805">
        <f>precio_reno_porta!D137</f>
        <v>0</v>
      </c>
      <c r="F1805" s="68">
        <f>precio_reno_porta!E137</f>
        <v>0</v>
      </c>
      <c r="G1805">
        <f>precio_reno_porta!F137</f>
        <v>0</v>
      </c>
      <c r="H1805" t="s">
        <v>187</v>
      </c>
      <c r="I1805" t="s">
        <v>42</v>
      </c>
      <c r="J1805" s="68">
        <f>precio_reno_porta!M137</f>
        <v>0</v>
      </c>
    </row>
    <row r="1806" spans="1:10" x14ac:dyDescent="0.3">
      <c r="A1806" t="str">
        <f t="shared" si="28"/>
        <v>0Max Negocios + Ilimitado 109.90CONTADO</v>
      </c>
      <c r="B1806">
        <f>precio_reno_porta!A138</f>
        <v>0</v>
      </c>
      <c r="C1806">
        <f>precio_reno_porta!B138</f>
        <v>0</v>
      </c>
      <c r="D1806">
        <f>precio_reno_porta!C138</f>
        <v>0</v>
      </c>
      <c r="E1806">
        <f>precio_reno_porta!D138</f>
        <v>0</v>
      </c>
      <c r="F1806" s="68">
        <f>precio_reno_porta!E138</f>
        <v>0</v>
      </c>
      <c r="G1806">
        <f>precio_reno_porta!F138</f>
        <v>0</v>
      </c>
      <c r="H1806" t="s">
        <v>187</v>
      </c>
      <c r="I1806" t="s">
        <v>42</v>
      </c>
      <c r="J1806" s="68">
        <f>precio_reno_porta!M138</f>
        <v>0</v>
      </c>
    </row>
    <row r="1807" spans="1:10" x14ac:dyDescent="0.3">
      <c r="A1807" t="str">
        <f t="shared" si="28"/>
        <v>0Max Negocios + Ilimitado 109.90CONTADO</v>
      </c>
      <c r="B1807">
        <f>precio_reno_porta!A139</f>
        <v>0</v>
      </c>
      <c r="C1807">
        <f>precio_reno_porta!B139</f>
        <v>0</v>
      </c>
      <c r="D1807">
        <f>precio_reno_porta!C139</f>
        <v>0</v>
      </c>
      <c r="E1807">
        <f>precio_reno_porta!D139</f>
        <v>0</v>
      </c>
      <c r="F1807" s="68">
        <f>precio_reno_porta!E139</f>
        <v>0</v>
      </c>
      <c r="G1807">
        <f>precio_reno_porta!F139</f>
        <v>0</v>
      </c>
      <c r="H1807" t="s">
        <v>187</v>
      </c>
      <c r="I1807" t="s">
        <v>42</v>
      </c>
      <c r="J1807" s="68">
        <f>precio_reno_porta!M139</f>
        <v>0</v>
      </c>
    </row>
    <row r="1808" spans="1:10" x14ac:dyDescent="0.3">
      <c r="A1808" t="str">
        <f t="shared" si="28"/>
        <v>0Max Negocios + Ilimitado 109.90CONTADO</v>
      </c>
      <c r="B1808">
        <f>precio_reno_porta!A140</f>
        <v>0</v>
      </c>
      <c r="C1808">
        <f>precio_reno_porta!B140</f>
        <v>0</v>
      </c>
      <c r="D1808">
        <f>precio_reno_porta!C140</f>
        <v>0</v>
      </c>
      <c r="E1808">
        <f>precio_reno_porta!D140</f>
        <v>0</v>
      </c>
      <c r="F1808" s="68">
        <f>precio_reno_porta!E140</f>
        <v>0</v>
      </c>
      <c r="G1808">
        <f>precio_reno_porta!F140</f>
        <v>0</v>
      </c>
      <c r="H1808" t="s">
        <v>187</v>
      </c>
      <c r="I1808" t="s">
        <v>42</v>
      </c>
      <c r="J1808" s="68">
        <f>precio_reno_porta!M140</f>
        <v>0</v>
      </c>
    </row>
    <row r="1809" spans="1:10" x14ac:dyDescent="0.3">
      <c r="A1809" t="str">
        <f t="shared" si="28"/>
        <v>0Max Negocios + Ilimitado 109.90CONTADO</v>
      </c>
      <c r="B1809">
        <f>precio_reno_porta!A141</f>
        <v>0</v>
      </c>
      <c r="C1809">
        <f>precio_reno_porta!B141</f>
        <v>0</v>
      </c>
      <c r="D1809">
        <f>precio_reno_porta!C141</f>
        <v>0</v>
      </c>
      <c r="E1809">
        <f>precio_reno_porta!D141</f>
        <v>0</v>
      </c>
      <c r="F1809" s="68">
        <f>precio_reno_porta!E141</f>
        <v>0</v>
      </c>
      <c r="G1809">
        <f>precio_reno_porta!F141</f>
        <v>0</v>
      </c>
      <c r="H1809" t="s">
        <v>187</v>
      </c>
      <c r="I1809" t="s">
        <v>42</v>
      </c>
      <c r="J1809" s="68">
        <f>precio_reno_porta!M141</f>
        <v>0</v>
      </c>
    </row>
    <row r="1810" spans="1:10" x14ac:dyDescent="0.3">
      <c r="A1810" t="str">
        <f t="shared" si="28"/>
        <v>0Max Negocios + Ilimitado 109.90CONTADO</v>
      </c>
      <c r="B1810">
        <f>precio_reno_porta!A142</f>
        <v>0</v>
      </c>
      <c r="C1810">
        <f>precio_reno_porta!B142</f>
        <v>0</v>
      </c>
      <c r="D1810">
        <f>precio_reno_porta!C142</f>
        <v>0</v>
      </c>
      <c r="E1810">
        <f>precio_reno_porta!D142</f>
        <v>0</v>
      </c>
      <c r="F1810" s="68">
        <f>precio_reno_porta!E142</f>
        <v>0</v>
      </c>
      <c r="G1810">
        <f>precio_reno_porta!F142</f>
        <v>0</v>
      </c>
      <c r="H1810" t="s">
        <v>187</v>
      </c>
      <c r="I1810" t="s">
        <v>42</v>
      </c>
      <c r="J1810" s="68">
        <f>precio_reno_porta!M142</f>
        <v>0</v>
      </c>
    </row>
    <row r="1811" spans="1:10" x14ac:dyDescent="0.3">
      <c r="A1811" t="str">
        <f t="shared" si="28"/>
        <v>0Max Negocios + Ilimitado 109.90CONTADO</v>
      </c>
      <c r="B1811">
        <f>precio_reno_porta!A143</f>
        <v>0</v>
      </c>
      <c r="C1811">
        <f>precio_reno_porta!B143</f>
        <v>0</v>
      </c>
      <c r="D1811">
        <f>precio_reno_porta!C143</f>
        <v>0</v>
      </c>
      <c r="E1811">
        <f>precio_reno_porta!D143</f>
        <v>0</v>
      </c>
      <c r="F1811" s="68">
        <f>precio_reno_porta!E143</f>
        <v>0</v>
      </c>
      <c r="G1811">
        <f>precio_reno_porta!F143</f>
        <v>0</v>
      </c>
      <c r="H1811" t="s">
        <v>187</v>
      </c>
      <c r="I1811" t="s">
        <v>42</v>
      </c>
      <c r="J1811" s="68">
        <f>precio_reno_porta!M143</f>
        <v>0</v>
      </c>
    </row>
    <row r="1812" spans="1:10" x14ac:dyDescent="0.3">
      <c r="A1812" t="str">
        <f t="shared" si="28"/>
        <v>0Max Negocios + Ilimitado 109.90CONTADO</v>
      </c>
      <c r="B1812">
        <f>precio_reno_porta!A144</f>
        <v>0</v>
      </c>
      <c r="C1812">
        <f>precio_reno_porta!B144</f>
        <v>0</v>
      </c>
      <c r="D1812">
        <f>precio_reno_porta!C144</f>
        <v>0</v>
      </c>
      <c r="E1812">
        <f>precio_reno_porta!D144</f>
        <v>0</v>
      </c>
      <c r="F1812" s="68">
        <f>precio_reno_porta!E144</f>
        <v>0</v>
      </c>
      <c r="G1812">
        <f>precio_reno_porta!F144</f>
        <v>0</v>
      </c>
      <c r="H1812" t="s">
        <v>187</v>
      </c>
      <c r="I1812" t="s">
        <v>42</v>
      </c>
      <c r="J1812" s="68">
        <f>precio_reno_porta!M144</f>
        <v>0</v>
      </c>
    </row>
    <row r="1813" spans="1:10" x14ac:dyDescent="0.3">
      <c r="A1813" t="str">
        <f t="shared" si="28"/>
        <v>0Max Negocios + Ilimitado 109.90CONTADO</v>
      </c>
      <c r="B1813">
        <f>precio_reno_porta!A145</f>
        <v>0</v>
      </c>
      <c r="C1813">
        <f>precio_reno_porta!B145</f>
        <v>0</v>
      </c>
      <c r="D1813">
        <f>precio_reno_porta!C145</f>
        <v>0</v>
      </c>
      <c r="E1813">
        <f>precio_reno_porta!D145</f>
        <v>0</v>
      </c>
      <c r="F1813" s="68">
        <f>precio_reno_porta!E145</f>
        <v>0</v>
      </c>
      <c r="G1813">
        <f>precio_reno_porta!F145</f>
        <v>0</v>
      </c>
      <c r="H1813" t="s">
        <v>187</v>
      </c>
      <c r="I1813" t="s">
        <v>42</v>
      </c>
      <c r="J1813" s="68">
        <f>precio_reno_porta!M145</f>
        <v>0</v>
      </c>
    </row>
    <row r="1814" spans="1:10" x14ac:dyDescent="0.3">
      <c r="A1814" t="str">
        <f t="shared" si="28"/>
        <v>0Max Negocios + Ilimitado 109.90CONTADO</v>
      </c>
      <c r="B1814">
        <f>precio_reno_porta!A146</f>
        <v>0</v>
      </c>
      <c r="C1814">
        <f>precio_reno_porta!B146</f>
        <v>0</v>
      </c>
      <c r="D1814">
        <f>precio_reno_porta!C146</f>
        <v>0</v>
      </c>
      <c r="E1814">
        <f>precio_reno_porta!D146</f>
        <v>0</v>
      </c>
      <c r="F1814" s="68">
        <f>precio_reno_porta!E146</f>
        <v>0</v>
      </c>
      <c r="G1814">
        <f>precio_reno_porta!F146</f>
        <v>0</v>
      </c>
      <c r="H1814" t="s">
        <v>187</v>
      </c>
      <c r="I1814" t="s">
        <v>42</v>
      </c>
      <c r="J1814" s="68">
        <f>precio_reno_porta!M146</f>
        <v>0</v>
      </c>
    </row>
    <row r="1815" spans="1:10" x14ac:dyDescent="0.3">
      <c r="A1815" t="str">
        <f t="shared" si="28"/>
        <v>0Max Negocios + Ilimitado 109.90CONTADO</v>
      </c>
      <c r="B1815">
        <f>precio_reno_porta!A147</f>
        <v>0</v>
      </c>
      <c r="C1815">
        <f>precio_reno_porta!B147</f>
        <v>0</v>
      </c>
      <c r="D1815">
        <f>precio_reno_porta!C147</f>
        <v>0</v>
      </c>
      <c r="E1815">
        <f>precio_reno_porta!D147</f>
        <v>0</v>
      </c>
      <c r="F1815" s="68">
        <f>precio_reno_porta!E147</f>
        <v>0</v>
      </c>
      <c r="G1815">
        <f>precio_reno_porta!F147</f>
        <v>0</v>
      </c>
      <c r="H1815" t="s">
        <v>187</v>
      </c>
      <c r="I1815" t="s">
        <v>42</v>
      </c>
      <c r="J1815" s="68">
        <f>precio_reno_porta!M147</f>
        <v>0</v>
      </c>
    </row>
    <row r="1816" spans="1:10" x14ac:dyDescent="0.3">
      <c r="A1816" t="str">
        <f t="shared" si="28"/>
        <v>0Max Negocios + Ilimitado 109.90CONTADO</v>
      </c>
      <c r="B1816">
        <f>precio_reno_porta!A148</f>
        <v>0</v>
      </c>
      <c r="C1816">
        <f>precio_reno_porta!B148</f>
        <v>0</v>
      </c>
      <c r="D1816">
        <f>precio_reno_porta!C148</f>
        <v>0</v>
      </c>
      <c r="E1816">
        <f>precio_reno_porta!D148</f>
        <v>0</v>
      </c>
      <c r="F1816" s="68">
        <f>precio_reno_porta!E148</f>
        <v>0</v>
      </c>
      <c r="G1816">
        <f>precio_reno_porta!F148</f>
        <v>0</v>
      </c>
      <c r="H1816" t="s">
        <v>187</v>
      </c>
      <c r="I1816" t="s">
        <v>42</v>
      </c>
      <c r="J1816" s="68">
        <f>precio_reno_porta!M148</f>
        <v>0</v>
      </c>
    </row>
    <row r="1817" spans="1:10" x14ac:dyDescent="0.3">
      <c r="A1817" t="str">
        <f t="shared" si="28"/>
        <v>0Max Negocios + Ilimitado 109.90CONTADO</v>
      </c>
      <c r="B1817">
        <f>precio_reno_porta!A149</f>
        <v>0</v>
      </c>
      <c r="C1817">
        <f>precio_reno_porta!B149</f>
        <v>0</v>
      </c>
      <c r="D1817">
        <f>precio_reno_porta!C149</f>
        <v>0</v>
      </c>
      <c r="E1817">
        <f>precio_reno_porta!D149</f>
        <v>0</v>
      </c>
      <c r="F1817" s="68">
        <f>precio_reno_porta!E149</f>
        <v>0</v>
      </c>
      <c r="G1817">
        <f>precio_reno_porta!F149</f>
        <v>0</v>
      </c>
      <c r="H1817" t="s">
        <v>187</v>
      </c>
      <c r="I1817" t="s">
        <v>42</v>
      </c>
      <c r="J1817" s="68">
        <f>precio_reno_porta!M149</f>
        <v>0</v>
      </c>
    </row>
    <row r="1818" spans="1:10" x14ac:dyDescent="0.3">
      <c r="A1818" t="str">
        <f t="shared" si="28"/>
        <v>0Max Negocios + Ilimitado 109.90CONTADO</v>
      </c>
      <c r="B1818">
        <f>precio_reno_porta!A150</f>
        <v>0</v>
      </c>
      <c r="C1818">
        <f>precio_reno_porta!B150</f>
        <v>0</v>
      </c>
      <c r="D1818">
        <f>precio_reno_porta!C150</f>
        <v>0</v>
      </c>
      <c r="E1818">
        <f>precio_reno_porta!D150</f>
        <v>0</v>
      </c>
      <c r="F1818" s="68">
        <f>precio_reno_porta!E150</f>
        <v>0</v>
      </c>
      <c r="G1818">
        <f>precio_reno_porta!F150</f>
        <v>0</v>
      </c>
      <c r="H1818" t="s">
        <v>187</v>
      </c>
      <c r="I1818" t="s">
        <v>42</v>
      </c>
      <c r="J1818" s="68">
        <f>precio_reno_porta!M150</f>
        <v>0</v>
      </c>
    </row>
    <row r="1819" spans="1:10" x14ac:dyDescent="0.3">
      <c r="A1819" t="str">
        <f t="shared" si="28"/>
        <v>0Max Negocios + Ilimitado 109.90CONTADO</v>
      </c>
      <c r="B1819">
        <f>precio_reno_porta!A151</f>
        <v>0</v>
      </c>
      <c r="C1819">
        <f>precio_reno_porta!B151</f>
        <v>0</v>
      </c>
      <c r="D1819">
        <f>precio_reno_porta!C151</f>
        <v>0</v>
      </c>
      <c r="E1819">
        <f>precio_reno_porta!D151</f>
        <v>0</v>
      </c>
      <c r="F1819" s="68">
        <f>precio_reno_porta!E151</f>
        <v>0</v>
      </c>
      <c r="G1819">
        <f>precio_reno_porta!F151</f>
        <v>0</v>
      </c>
      <c r="H1819" t="s">
        <v>187</v>
      </c>
      <c r="I1819" t="s">
        <v>42</v>
      </c>
      <c r="J1819" s="68">
        <f>precio_reno_porta!M151</f>
        <v>0</v>
      </c>
    </row>
    <row r="1820" spans="1:10" x14ac:dyDescent="0.3">
      <c r="A1820" t="str">
        <f t="shared" si="28"/>
        <v>0Max Negocios + Ilimitado 109.90CONTADO</v>
      </c>
      <c r="B1820">
        <f>precio_reno_porta!A152</f>
        <v>0</v>
      </c>
      <c r="C1820">
        <f>precio_reno_porta!B152</f>
        <v>0</v>
      </c>
      <c r="D1820">
        <f>precio_reno_porta!C152</f>
        <v>0</v>
      </c>
      <c r="E1820">
        <f>precio_reno_porta!D152</f>
        <v>0</v>
      </c>
      <c r="F1820" s="68">
        <f>precio_reno_porta!E152</f>
        <v>0</v>
      </c>
      <c r="G1820">
        <f>precio_reno_porta!F152</f>
        <v>0</v>
      </c>
      <c r="H1820" t="s">
        <v>187</v>
      </c>
      <c r="I1820" t="s">
        <v>42</v>
      </c>
      <c r="J1820" s="68">
        <f>precio_reno_porta!M152</f>
        <v>0</v>
      </c>
    </row>
    <row r="1821" spans="1:10" x14ac:dyDescent="0.3">
      <c r="A1821" t="str">
        <f t="shared" si="28"/>
        <v>0Max Negocios + Ilimitado 109.90CONTADO</v>
      </c>
      <c r="B1821">
        <f>precio_reno_porta!A153</f>
        <v>0</v>
      </c>
      <c r="C1821">
        <f>precio_reno_porta!B153</f>
        <v>0</v>
      </c>
      <c r="D1821">
        <f>precio_reno_porta!C153</f>
        <v>0</v>
      </c>
      <c r="E1821">
        <f>precio_reno_porta!D153</f>
        <v>0</v>
      </c>
      <c r="F1821" s="68">
        <f>precio_reno_porta!E153</f>
        <v>0</v>
      </c>
      <c r="G1821">
        <f>precio_reno_porta!F153</f>
        <v>0</v>
      </c>
      <c r="H1821" t="s">
        <v>187</v>
      </c>
      <c r="I1821" t="s">
        <v>42</v>
      </c>
      <c r="J1821" s="68">
        <f>precio_reno_porta!M153</f>
        <v>0</v>
      </c>
    </row>
    <row r="1822" spans="1:10" x14ac:dyDescent="0.3">
      <c r="A1822" t="str">
        <f t="shared" si="28"/>
        <v>0Max Negocios + Ilimitado 109.90CONTADO</v>
      </c>
      <c r="B1822">
        <f>precio_reno_porta!A154</f>
        <v>0</v>
      </c>
      <c r="C1822">
        <f>precio_reno_porta!B154</f>
        <v>0</v>
      </c>
      <c r="D1822">
        <f>precio_reno_porta!C154</f>
        <v>0</v>
      </c>
      <c r="E1822">
        <f>precio_reno_porta!D154</f>
        <v>0</v>
      </c>
      <c r="F1822" s="68">
        <f>precio_reno_porta!E154</f>
        <v>0</v>
      </c>
      <c r="G1822">
        <f>precio_reno_porta!F154</f>
        <v>0</v>
      </c>
      <c r="H1822" t="s">
        <v>187</v>
      </c>
      <c r="I1822" t="s">
        <v>42</v>
      </c>
      <c r="J1822" s="68">
        <f>precio_reno_porta!M154</f>
        <v>0</v>
      </c>
    </row>
    <row r="1823" spans="1:10" x14ac:dyDescent="0.3">
      <c r="A1823" t="str">
        <f t="shared" si="28"/>
        <v>0Max Negocios + Ilimitado 109.90CONTADO</v>
      </c>
      <c r="B1823">
        <f>precio_reno_porta!A155</f>
        <v>0</v>
      </c>
      <c r="C1823">
        <f>precio_reno_porta!B155</f>
        <v>0</v>
      </c>
      <c r="D1823">
        <f>precio_reno_porta!C155</f>
        <v>0</v>
      </c>
      <c r="E1823">
        <f>precio_reno_porta!D155</f>
        <v>0</v>
      </c>
      <c r="F1823" s="68">
        <f>precio_reno_porta!E155</f>
        <v>0</v>
      </c>
      <c r="G1823">
        <f>precio_reno_porta!F155</f>
        <v>0</v>
      </c>
      <c r="H1823" t="s">
        <v>187</v>
      </c>
      <c r="I1823" t="s">
        <v>42</v>
      </c>
      <c r="J1823" s="68">
        <f>precio_reno_porta!M155</f>
        <v>0</v>
      </c>
    </row>
    <row r="1824" spans="1:10" x14ac:dyDescent="0.3">
      <c r="A1824" t="str">
        <f t="shared" si="28"/>
        <v>0Max Negocios + Ilimitado 109.90CONTADO</v>
      </c>
      <c r="B1824">
        <f>precio_reno_porta!A156</f>
        <v>0</v>
      </c>
      <c r="C1824">
        <f>precio_reno_porta!B156</f>
        <v>0</v>
      </c>
      <c r="D1824">
        <f>precio_reno_porta!C156</f>
        <v>0</v>
      </c>
      <c r="E1824">
        <f>precio_reno_porta!D156</f>
        <v>0</v>
      </c>
      <c r="F1824" s="68">
        <f>precio_reno_porta!E156</f>
        <v>0</v>
      </c>
      <c r="G1824">
        <f>precio_reno_porta!F156</f>
        <v>0</v>
      </c>
      <c r="H1824" t="s">
        <v>187</v>
      </c>
      <c r="I1824" t="s">
        <v>42</v>
      </c>
      <c r="J1824" s="68">
        <f>precio_reno_porta!M156</f>
        <v>0</v>
      </c>
    </row>
    <row r="1825" spans="1:10" x14ac:dyDescent="0.3">
      <c r="A1825" t="str">
        <f t="shared" si="28"/>
        <v>0Max Negocios + Ilimitado 109.90CONTADO</v>
      </c>
      <c r="B1825">
        <f>precio_reno_porta!A157</f>
        <v>0</v>
      </c>
      <c r="C1825">
        <f>precio_reno_porta!B157</f>
        <v>0</v>
      </c>
      <c r="D1825">
        <f>precio_reno_porta!C157</f>
        <v>0</v>
      </c>
      <c r="E1825">
        <f>precio_reno_porta!D157</f>
        <v>0</v>
      </c>
      <c r="F1825" s="68">
        <f>precio_reno_porta!E157</f>
        <v>0</v>
      </c>
      <c r="G1825">
        <f>precio_reno_porta!F157</f>
        <v>0</v>
      </c>
      <c r="H1825" t="s">
        <v>187</v>
      </c>
      <c r="I1825" t="s">
        <v>42</v>
      </c>
      <c r="J1825" s="68">
        <f>precio_reno_porta!M157</f>
        <v>0</v>
      </c>
    </row>
    <row r="1826" spans="1:10" x14ac:dyDescent="0.3">
      <c r="A1826" t="str">
        <f t="shared" si="28"/>
        <v>0Max Negocios + Ilimitado 109.90CONTADO</v>
      </c>
      <c r="B1826">
        <f>precio_reno_porta!A158</f>
        <v>0</v>
      </c>
      <c r="C1826">
        <f>precio_reno_porta!B158</f>
        <v>0</v>
      </c>
      <c r="D1826">
        <f>precio_reno_porta!C158</f>
        <v>0</v>
      </c>
      <c r="E1826">
        <f>precio_reno_porta!D158</f>
        <v>0</v>
      </c>
      <c r="F1826" s="68">
        <f>precio_reno_porta!E158</f>
        <v>0</v>
      </c>
      <c r="G1826">
        <f>precio_reno_porta!F158</f>
        <v>0</v>
      </c>
      <c r="H1826" t="s">
        <v>187</v>
      </c>
      <c r="I1826" t="s">
        <v>42</v>
      </c>
      <c r="J1826" s="68">
        <f>precio_reno_porta!M158</f>
        <v>0</v>
      </c>
    </row>
    <row r="1827" spans="1:10" x14ac:dyDescent="0.3">
      <c r="A1827" t="str">
        <f t="shared" si="28"/>
        <v>0Max Negocios + Ilimitado 109.90CONTADO</v>
      </c>
      <c r="B1827">
        <f>precio_reno_porta!A159</f>
        <v>0</v>
      </c>
      <c r="C1827">
        <f>precio_reno_porta!B159</f>
        <v>0</v>
      </c>
      <c r="D1827">
        <f>precio_reno_porta!C159</f>
        <v>0</v>
      </c>
      <c r="E1827">
        <f>precio_reno_porta!D159</f>
        <v>0</v>
      </c>
      <c r="F1827" s="68">
        <f>precio_reno_porta!E159</f>
        <v>0</v>
      </c>
      <c r="G1827">
        <f>precio_reno_porta!F159</f>
        <v>0</v>
      </c>
      <c r="H1827" t="s">
        <v>187</v>
      </c>
      <c r="I1827" t="s">
        <v>42</v>
      </c>
      <c r="J1827" s="68">
        <f>precio_reno_porta!M159</f>
        <v>0</v>
      </c>
    </row>
    <row r="1828" spans="1:10" x14ac:dyDescent="0.3">
      <c r="A1828" t="str">
        <f t="shared" si="28"/>
        <v>0Max Negocios + Ilimitado 109.90CONTADO</v>
      </c>
      <c r="B1828">
        <f>precio_reno_porta!A160</f>
        <v>0</v>
      </c>
      <c r="C1828">
        <f>precio_reno_porta!B160</f>
        <v>0</v>
      </c>
      <c r="D1828">
        <f>precio_reno_porta!C160</f>
        <v>0</v>
      </c>
      <c r="E1828">
        <f>precio_reno_porta!D160</f>
        <v>0</v>
      </c>
      <c r="F1828" s="68">
        <f>precio_reno_porta!E160</f>
        <v>0</v>
      </c>
      <c r="G1828">
        <f>precio_reno_porta!F160</f>
        <v>0</v>
      </c>
      <c r="H1828" t="s">
        <v>187</v>
      </c>
      <c r="I1828" t="s">
        <v>42</v>
      </c>
      <c r="J1828" s="68">
        <f>precio_reno_porta!M160</f>
        <v>0</v>
      </c>
    </row>
    <row r="1829" spans="1:10" x14ac:dyDescent="0.3">
      <c r="A1829" t="str">
        <f t="shared" si="28"/>
        <v>0Max Negocios + Ilimitado 109.90CONTADO</v>
      </c>
      <c r="B1829">
        <f>precio_reno_porta!A161</f>
        <v>0</v>
      </c>
      <c r="C1829">
        <f>precio_reno_porta!B161</f>
        <v>0</v>
      </c>
      <c r="D1829">
        <f>precio_reno_porta!C161</f>
        <v>0</v>
      </c>
      <c r="E1829">
        <f>precio_reno_porta!D161</f>
        <v>0</v>
      </c>
      <c r="F1829" s="68">
        <f>precio_reno_porta!E161</f>
        <v>0</v>
      </c>
      <c r="G1829">
        <f>precio_reno_porta!F161</f>
        <v>0</v>
      </c>
      <c r="H1829" t="s">
        <v>187</v>
      </c>
      <c r="I1829" t="s">
        <v>42</v>
      </c>
      <c r="J1829" s="68">
        <f>precio_reno_porta!M161</f>
        <v>0</v>
      </c>
    </row>
    <row r="1830" spans="1:10" x14ac:dyDescent="0.3">
      <c r="A1830" t="str">
        <f t="shared" si="28"/>
        <v>0Max Negocios + Ilimitado 109.90CONTADO</v>
      </c>
      <c r="B1830">
        <f>precio_reno_porta!A162</f>
        <v>0</v>
      </c>
      <c r="C1830">
        <f>precio_reno_porta!B162</f>
        <v>0</v>
      </c>
      <c r="D1830">
        <f>precio_reno_porta!C162</f>
        <v>0</v>
      </c>
      <c r="E1830">
        <f>precio_reno_porta!D162</f>
        <v>0</v>
      </c>
      <c r="F1830" s="68">
        <f>precio_reno_porta!E162</f>
        <v>0</v>
      </c>
      <c r="G1830">
        <f>precio_reno_porta!F162</f>
        <v>0</v>
      </c>
      <c r="H1830" t="s">
        <v>187</v>
      </c>
      <c r="I1830" t="s">
        <v>42</v>
      </c>
      <c r="J1830" s="68">
        <f>precio_reno_porta!M162</f>
        <v>0</v>
      </c>
    </row>
    <row r="1831" spans="1:10" x14ac:dyDescent="0.3">
      <c r="A1831" t="str">
        <f t="shared" si="28"/>
        <v>0Max Negocios + Ilimitado 109.90CONTADO</v>
      </c>
      <c r="B1831">
        <f>precio_reno_porta!A163</f>
        <v>0</v>
      </c>
      <c r="C1831">
        <f>precio_reno_porta!B163</f>
        <v>0</v>
      </c>
      <c r="D1831">
        <f>precio_reno_porta!C163</f>
        <v>0</v>
      </c>
      <c r="E1831">
        <f>precio_reno_porta!D163</f>
        <v>0</v>
      </c>
      <c r="F1831" s="68">
        <f>precio_reno_porta!E163</f>
        <v>0</v>
      </c>
      <c r="G1831">
        <f>precio_reno_porta!F163</f>
        <v>0</v>
      </c>
      <c r="H1831" t="s">
        <v>187</v>
      </c>
      <c r="I1831" t="s">
        <v>42</v>
      </c>
      <c r="J1831" s="68">
        <f>precio_reno_porta!M163</f>
        <v>0</v>
      </c>
    </row>
    <row r="1832" spans="1:10" x14ac:dyDescent="0.3">
      <c r="A1832" t="str">
        <f t="shared" si="28"/>
        <v>0Max Negocios + Ilimitado 109.90CONTADO</v>
      </c>
      <c r="B1832">
        <f>precio_reno_porta!A164</f>
        <v>0</v>
      </c>
      <c r="C1832">
        <f>precio_reno_porta!B164</f>
        <v>0</v>
      </c>
      <c r="D1832">
        <f>precio_reno_porta!C164</f>
        <v>0</v>
      </c>
      <c r="E1832">
        <f>precio_reno_porta!D164</f>
        <v>0</v>
      </c>
      <c r="F1832" s="68">
        <f>precio_reno_porta!E164</f>
        <v>0</v>
      </c>
      <c r="G1832">
        <f>precio_reno_porta!F164</f>
        <v>0</v>
      </c>
      <c r="H1832" t="s">
        <v>187</v>
      </c>
      <c r="I1832" t="s">
        <v>42</v>
      </c>
      <c r="J1832" s="68">
        <f>precio_reno_porta!M164</f>
        <v>0</v>
      </c>
    </row>
    <row r="1833" spans="1:10" x14ac:dyDescent="0.3">
      <c r="A1833" t="str">
        <f t="shared" si="28"/>
        <v>0Max Negocios + Ilimitado 109.90CONTADO</v>
      </c>
      <c r="B1833">
        <f>precio_reno_porta!A165</f>
        <v>0</v>
      </c>
      <c r="C1833">
        <f>precio_reno_porta!B165</f>
        <v>0</v>
      </c>
      <c r="D1833">
        <f>precio_reno_porta!C165</f>
        <v>0</v>
      </c>
      <c r="E1833">
        <f>precio_reno_porta!D165</f>
        <v>0</v>
      </c>
      <c r="F1833" s="68">
        <f>precio_reno_porta!E165</f>
        <v>0</v>
      </c>
      <c r="G1833">
        <f>precio_reno_porta!F165</f>
        <v>0</v>
      </c>
      <c r="H1833" t="s">
        <v>187</v>
      </c>
      <c r="I1833" t="s">
        <v>42</v>
      </c>
      <c r="J1833" s="68">
        <f>precio_reno_porta!M165</f>
        <v>0</v>
      </c>
    </row>
    <row r="1834" spans="1:10" x14ac:dyDescent="0.3">
      <c r="A1834" t="str">
        <f t="shared" si="28"/>
        <v>0Max Negocios + Ilimitado 109.90CONTADO</v>
      </c>
      <c r="B1834">
        <f>precio_reno_porta!A166</f>
        <v>0</v>
      </c>
      <c r="C1834">
        <f>precio_reno_porta!B166</f>
        <v>0</v>
      </c>
      <c r="D1834">
        <f>precio_reno_porta!C166</f>
        <v>0</v>
      </c>
      <c r="E1834">
        <f>precio_reno_porta!D166</f>
        <v>0</v>
      </c>
      <c r="F1834" s="68">
        <f>precio_reno_porta!E166</f>
        <v>0</v>
      </c>
      <c r="G1834">
        <f>precio_reno_porta!F166</f>
        <v>0</v>
      </c>
      <c r="H1834" t="s">
        <v>187</v>
      </c>
      <c r="I1834" t="s">
        <v>42</v>
      </c>
      <c r="J1834" s="68">
        <f>precio_reno_porta!M166</f>
        <v>0</v>
      </c>
    </row>
    <row r="1835" spans="1:10" x14ac:dyDescent="0.3">
      <c r="A1835" t="str">
        <f t="shared" si="28"/>
        <v>0Max Negocios + Ilimitado 109.90CONTADO</v>
      </c>
      <c r="B1835">
        <f>precio_reno_porta!A167</f>
        <v>0</v>
      </c>
      <c r="C1835">
        <f>precio_reno_porta!B167</f>
        <v>0</v>
      </c>
      <c r="D1835">
        <f>precio_reno_porta!C167</f>
        <v>0</v>
      </c>
      <c r="E1835">
        <f>precio_reno_porta!D167</f>
        <v>0</v>
      </c>
      <c r="F1835" s="68">
        <f>precio_reno_porta!E167</f>
        <v>0</v>
      </c>
      <c r="G1835">
        <f>precio_reno_porta!F167</f>
        <v>0</v>
      </c>
      <c r="H1835" t="s">
        <v>187</v>
      </c>
      <c r="I1835" t="s">
        <v>42</v>
      </c>
      <c r="J1835" s="68">
        <f>precio_reno_porta!M167</f>
        <v>0</v>
      </c>
    </row>
    <row r="1836" spans="1:10" x14ac:dyDescent="0.3">
      <c r="A1836" t="str">
        <f t="shared" si="28"/>
        <v>0Max Negocios + Ilimitado 109.90CONTADO</v>
      </c>
      <c r="B1836">
        <f>precio_reno_porta!A168</f>
        <v>0</v>
      </c>
      <c r="C1836">
        <f>precio_reno_porta!B168</f>
        <v>0</v>
      </c>
      <c r="D1836">
        <f>precio_reno_porta!C168</f>
        <v>0</v>
      </c>
      <c r="E1836">
        <f>precio_reno_porta!D168</f>
        <v>0</v>
      </c>
      <c r="F1836" s="68">
        <f>precio_reno_porta!E168</f>
        <v>0</v>
      </c>
      <c r="G1836">
        <f>precio_reno_porta!F168</f>
        <v>0</v>
      </c>
      <c r="H1836" t="s">
        <v>187</v>
      </c>
      <c r="I1836" t="s">
        <v>42</v>
      </c>
      <c r="J1836" s="68">
        <f>precio_reno_porta!M168</f>
        <v>0</v>
      </c>
    </row>
    <row r="1837" spans="1:10" x14ac:dyDescent="0.3">
      <c r="A1837" t="str">
        <f t="shared" si="28"/>
        <v>0Max Negocios + Ilimitado 109.90CONTADO</v>
      </c>
      <c r="B1837">
        <f>precio_reno_porta!A169</f>
        <v>0</v>
      </c>
      <c r="C1837">
        <f>precio_reno_porta!B169</f>
        <v>0</v>
      </c>
      <c r="D1837">
        <f>precio_reno_porta!C169</f>
        <v>0</v>
      </c>
      <c r="E1837">
        <f>precio_reno_porta!D169</f>
        <v>0</v>
      </c>
      <c r="F1837" s="68">
        <f>precio_reno_porta!E169</f>
        <v>0</v>
      </c>
      <c r="G1837">
        <f>precio_reno_porta!F169</f>
        <v>0</v>
      </c>
      <c r="H1837" t="s">
        <v>187</v>
      </c>
      <c r="I1837" t="s">
        <v>42</v>
      </c>
      <c r="J1837" s="68">
        <f>precio_reno_porta!M169</f>
        <v>0</v>
      </c>
    </row>
    <row r="1838" spans="1:10" x14ac:dyDescent="0.3">
      <c r="A1838" t="str">
        <f t="shared" si="28"/>
        <v>0Max Negocios + Ilimitado 109.90CONTADO</v>
      </c>
      <c r="B1838">
        <f>precio_reno_porta!A170</f>
        <v>0</v>
      </c>
      <c r="C1838">
        <f>precio_reno_porta!B170</f>
        <v>0</v>
      </c>
      <c r="D1838">
        <f>precio_reno_porta!C170</f>
        <v>0</v>
      </c>
      <c r="E1838">
        <f>precio_reno_porta!D170</f>
        <v>0</v>
      </c>
      <c r="F1838" s="68">
        <f>precio_reno_porta!E170</f>
        <v>0</v>
      </c>
      <c r="G1838">
        <f>precio_reno_porta!F170</f>
        <v>0</v>
      </c>
      <c r="H1838" t="s">
        <v>187</v>
      </c>
      <c r="I1838" t="s">
        <v>42</v>
      </c>
      <c r="J1838" s="68">
        <f>precio_reno_porta!M170</f>
        <v>0</v>
      </c>
    </row>
    <row r="1839" spans="1:10" x14ac:dyDescent="0.3">
      <c r="A1839" t="str">
        <f t="shared" si="28"/>
        <v>0Max Negocios + Ilimitado 109.90CONTADO</v>
      </c>
      <c r="B1839">
        <f>precio_reno_porta!A171</f>
        <v>0</v>
      </c>
      <c r="C1839">
        <f>precio_reno_porta!B171</f>
        <v>0</v>
      </c>
      <c r="D1839">
        <f>precio_reno_porta!C171</f>
        <v>0</v>
      </c>
      <c r="E1839">
        <f>precio_reno_porta!D171</f>
        <v>0</v>
      </c>
      <c r="F1839" s="68">
        <f>precio_reno_porta!E171</f>
        <v>0</v>
      </c>
      <c r="G1839">
        <f>precio_reno_porta!F171</f>
        <v>0</v>
      </c>
      <c r="H1839" t="s">
        <v>187</v>
      </c>
      <c r="I1839" t="s">
        <v>42</v>
      </c>
      <c r="J1839" s="68">
        <f>precio_reno_porta!M171</f>
        <v>0</v>
      </c>
    </row>
    <row r="1840" spans="1:10" x14ac:dyDescent="0.3">
      <c r="A1840" t="str">
        <f t="shared" si="28"/>
        <v>0Max Negocios + Ilimitado 109.90CONTADO</v>
      </c>
      <c r="B1840">
        <f>precio_reno_porta!A172</f>
        <v>0</v>
      </c>
      <c r="C1840">
        <f>precio_reno_porta!B172</f>
        <v>0</v>
      </c>
      <c r="D1840">
        <f>precio_reno_porta!C172</f>
        <v>0</v>
      </c>
      <c r="E1840">
        <f>precio_reno_porta!D172</f>
        <v>0</v>
      </c>
      <c r="F1840" s="68">
        <f>precio_reno_porta!E172</f>
        <v>0</v>
      </c>
      <c r="G1840">
        <f>precio_reno_porta!F172</f>
        <v>0</v>
      </c>
      <c r="H1840" t="s">
        <v>187</v>
      </c>
      <c r="I1840" t="s">
        <v>42</v>
      </c>
      <c r="J1840" s="68">
        <f>precio_reno_porta!M172</f>
        <v>0</v>
      </c>
    </row>
    <row r="1841" spans="1:10" x14ac:dyDescent="0.3">
      <c r="A1841" t="str">
        <f t="shared" si="28"/>
        <v>0Max Negocios + Ilimitado 109.90CONTADO</v>
      </c>
      <c r="B1841">
        <f>precio_reno_porta!A173</f>
        <v>0</v>
      </c>
      <c r="C1841">
        <f>precio_reno_porta!B173</f>
        <v>0</v>
      </c>
      <c r="D1841">
        <f>precio_reno_porta!C173</f>
        <v>0</v>
      </c>
      <c r="E1841">
        <f>precio_reno_porta!D173</f>
        <v>0</v>
      </c>
      <c r="F1841" s="68">
        <f>precio_reno_porta!E173</f>
        <v>0</v>
      </c>
      <c r="G1841">
        <f>precio_reno_porta!F173</f>
        <v>0</v>
      </c>
      <c r="H1841" t="s">
        <v>187</v>
      </c>
      <c r="I1841" t="s">
        <v>42</v>
      </c>
      <c r="J1841" s="68">
        <f>precio_reno_porta!M173</f>
        <v>0</v>
      </c>
    </row>
    <row r="1842" spans="1:10" x14ac:dyDescent="0.3">
      <c r="A1842" t="str">
        <f t="shared" si="28"/>
        <v>0Max Negocios + Ilimitado 109.90CONTADO</v>
      </c>
      <c r="B1842">
        <f>precio_reno_porta!A174</f>
        <v>0</v>
      </c>
      <c r="C1842">
        <f>precio_reno_porta!B174</f>
        <v>0</v>
      </c>
      <c r="D1842">
        <f>precio_reno_porta!C174</f>
        <v>0</v>
      </c>
      <c r="E1842">
        <f>precio_reno_porta!D174</f>
        <v>0</v>
      </c>
      <c r="F1842" s="68">
        <f>precio_reno_porta!E174</f>
        <v>0</v>
      </c>
      <c r="G1842">
        <f>precio_reno_porta!F174</f>
        <v>0</v>
      </c>
      <c r="H1842" t="s">
        <v>187</v>
      </c>
      <c r="I1842" t="s">
        <v>42</v>
      </c>
      <c r="J1842" s="68">
        <f>precio_reno_porta!M174</f>
        <v>0</v>
      </c>
    </row>
    <row r="1843" spans="1:10" x14ac:dyDescent="0.3">
      <c r="A1843" t="str">
        <f t="shared" si="28"/>
        <v>0Max Negocios + Ilimitado 109.90CONTADO</v>
      </c>
      <c r="B1843">
        <f>precio_reno_porta!A175</f>
        <v>0</v>
      </c>
      <c r="C1843">
        <f>precio_reno_porta!B175</f>
        <v>0</v>
      </c>
      <c r="D1843">
        <f>precio_reno_porta!C175</f>
        <v>0</v>
      </c>
      <c r="E1843">
        <f>precio_reno_porta!D175</f>
        <v>0</v>
      </c>
      <c r="F1843" s="68">
        <f>precio_reno_porta!E175</f>
        <v>0</v>
      </c>
      <c r="G1843">
        <f>precio_reno_porta!F175</f>
        <v>0</v>
      </c>
      <c r="H1843" t="s">
        <v>187</v>
      </c>
      <c r="I1843" t="s">
        <v>42</v>
      </c>
      <c r="J1843" s="68">
        <f>precio_reno_porta!M175</f>
        <v>0</v>
      </c>
    </row>
    <row r="1844" spans="1:10" x14ac:dyDescent="0.3">
      <c r="A1844" t="str">
        <f t="shared" si="28"/>
        <v>0Max Negocios + Ilimitado 109.90CONTADO</v>
      </c>
      <c r="B1844">
        <f>precio_reno_porta!A176</f>
        <v>0</v>
      </c>
      <c r="C1844">
        <f>precio_reno_porta!B176</f>
        <v>0</v>
      </c>
      <c r="D1844">
        <f>precio_reno_porta!C176</f>
        <v>0</v>
      </c>
      <c r="E1844">
        <f>precio_reno_porta!D176</f>
        <v>0</v>
      </c>
      <c r="F1844" s="68">
        <f>precio_reno_porta!E176</f>
        <v>0</v>
      </c>
      <c r="G1844">
        <f>precio_reno_porta!F176</f>
        <v>0</v>
      </c>
      <c r="H1844" t="s">
        <v>187</v>
      </c>
      <c r="I1844" t="s">
        <v>42</v>
      </c>
      <c r="J1844" s="68">
        <f>precio_reno_porta!M176</f>
        <v>0</v>
      </c>
    </row>
    <row r="1845" spans="1:10" x14ac:dyDescent="0.3">
      <c r="A1845" t="str">
        <f t="shared" si="28"/>
        <v>0Max Negocios + Ilimitado 109.90CONTADO</v>
      </c>
      <c r="B1845">
        <f>precio_reno_porta!A177</f>
        <v>0</v>
      </c>
      <c r="C1845">
        <f>precio_reno_porta!B177</f>
        <v>0</v>
      </c>
      <c r="D1845">
        <f>precio_reno_porta!C177</f>
        <v>0</v>
      </c>
      <c r="E1845">
        <f>precio_reno_porta!D177</f>
        <v>0</v>
      </c>
      <c r="F1845" s="68">
        <f>precio_reno_porta!E177</f>
        <v>0</v>
      </c>
      <c r="G1845">
        <f>precio_reno_porta!F177</f>
        <v>0</v>
      </c>
      <c r="H1845" t="s">
        <v>187</v>
      </c>
      <c r="I1845" t="s">
        <v>42</v>
      </c>
      <c r="J1845" s="68">
        <f>precio_reno_porta!M177</f>
        <v>0</v>
      </c>
    </row>
    <row r="1846" spans="1:10" x14ac:dyDescent="0.3">
      <c r="A1846" t="str">
        <f t="shared" si="28"/>
        <v>0Max Negocios + Ilimitado 109.90CONTADO</v>
      </c>
      <c r="B1846">
        <f>precio_reno_porta!A178</f>
        <v>0</v>
      </c>
      <c r="C1846">
        <f>precio_reno_porta!B178</f>
        <v>0</v>
      </c>
      <c r="D1846">
        <f>precio_reno_porta!C178</f>
        <v>0</v>
      </c>
      <c r="E1846">
        <f>precio_reno_porta!D178</f>
        <v>0</v>
      </c>
      <c r="F1846" s="68">
        <f>precio_reno_porta!E178</f>
        <v>0</v>
      </c>
      <c r="G1846">
        <f>precio_reno_porta!F178</f>
        <v>0</v>
      </c>
      <c r="H1846" t="s">
        <v>187</v>
      </c>
      <c r="I1846" t="s">
        <v>42</v>
      </c>
      <c r="J1846" s="68">
        <f>precio_reno_porta!M178</f>
        <v>0</v>
      </c>
    </row>
    <row r="1847" spans="1:10" x14ac:dyDescent="0.3">
      <c r="A1847" t="str">
        <f t="shared" si="28"/>
        <v>0Max Negocios + Ilimitado 109.90CONTADO</v>
      </c>
      <c r="B1847">
        <f>precio_reno_porta!A179</f>
        <v>0</v>
      </c>
      <c r="C1847">
        <f>precio_reno_porta!B179</f>
        <v>0</v>
      </c>
      <c r="D1847">
        <f>precio_reno_porta!C179</f>
        <v>0</v>
      </c>
      <c r="E1847">
        <f>precio_reno_porta!D179</f>
        <v>0</v>
      </c>
      <c r="F1847" s="68">
        <f>precio_reno_porta!E179</f>
        <v>0</v>
      </c>
      <c r="G1847">
        <f>precio_reno_porta!F179</f>
        <v>0</v>
      </c>
      <c r="H1847" t="s">
        <v>187</v>
      </c>
      <c r="I1847" t="s">
        <v>42</v>
      </c>
      <c r="J1847" s="68">
        <f>precio_reno_porta!M179</f>
        <v>0</v>
      </c>
    </row>
    <row r="1848" spans="1:10" x14ac:dyDescent="0.3">
      <c r="A1848" t="str">
        <f t="shared" si="28"/>
        <v>0Max Negocios + Ilimitado 109.90CONTADO</v>
      </c>
      <c r="B1848">
        <f>precio_reno_porta!A180</f>
        <v>0</v>
      </c>
      <c r="C1848">
        <f>precio_reno_porta!B180</f>
        <v>0</v>
      </c>
      <c r="D1848">
        <f>precio_reno_porta!C180</f>
        <v>0</v>
      </c>
      <c r="E1848">
        <f>precio_reno_porta!D180</f>
        <v>0</v>
      </c>
      <c r="F1848" s="68">
        <f>precio_reno_porta!E180</f>
        <v>0</v>
      </c>
      <c r="G1848">
        <f>precio_reno_porta!F180</f>
        <v>0</v>
      </c>
      <c r="H1848" t="s">
        <v>187</v>
      </c>
      <c r="I1848" t="s">
        <v>42</v>
      </c>
      <c r="J1848" s="68">
        <f>precio_reno_porta!M180</f>
        <v>0</v>
      </c>
    </row>
    <row r="1849" spans="1:10" x14ac:dyDescent="0.3">
      <c r="A1849" t="str">
        <f t="shared" si="28"/>
        <v>0Max Negocios + Ilimitado 109.90CONTADO</v>
      </c>
      <c r="B1849">
        <f>precio_reno_porta!A181</f>
        <v>0</v>
      </c>
      <c r="C1849">
        <f>precio_reno_porta!B181</f>
        <v>0</v>
      </c>
      <c r="D1849">
        <f>precio_reno_porta!C181</f>
        <v>0</v>
      </c>
      <c r="E1849">
        <f>precio_reno_porta!D181</f>
        <v>0</v>
      </c>
      <c r="F1849" s="68">
        <f>precio_reno_porta!E181</f>
        <v>0</v>
      </c>
      <c r="G1849">
        <f>precio_reno_porta!F181</f>
        <v>0</v>
      </c>
      <c r="H1849" t="s">
        <v>187</v>
      </c>
      <c r="I1849" t="s">
        <v>42</v>
      </c>
      <c r="J1849" s="68">
        <f>precio_reno_porta!M181</f>
        <v>0</v>
      </c>
    </row>
    <row r="1850" spans="1:10" x14ac:dyDescent="0.3">
      <c r="A1850" t="str">
        <f t="shared" si="28"/>
        <v>0Max Negocios + Ilimitado 109.90CONTADO</v>
      </c>
      <c r="B1850">
        <f>precio_reno_porta!A182</f>
        <v>0</v>
      </c>
      <c r="C1850">
        <f>precio_reno_porta!B182</f>
        <v>0</v>
      </c>
      <c r="D1850">
        <f>precio_reno_porta!C182</f>
        <v>0</v>
      </c>
      <c r="E1850">
        <f>precio_reno_porta!D182</f>
        <v>0</v>
      </c>
      <c r="F1850" s="68">
        <f>precio_reno_porta!E182</f>
        <v>0</v>
      </c>
      <c r="G1850">
        <f>precio_reno_porta!F182</f>
        <v>0</v>
      </c>
      <c r="H1850" t="s">
        <v>187</v>
      </c>
      <c r="I1850" t="s">
        <v>42</v>
      </c>
      <c r="J1850" s="68">
        <f>precio_reno_porta!M182</f>
        <v>0</v>
      </c>
    </row>
    <row r="1851" spans="1:10" x14ac:dyDescent="0.3">
      <c r="A1851" t="str">
        <f t="shared" si="28"/>
        <v>0Max Negocios + Ilimitado 109.90CONTADO</v>
      </c>
      <c r="B1851">
        <f>precio_reno_porta!A183</f>
        <v>0</v>
      </c>
      <c r="C1851">
        <f>precio_reno_porta!B183</f>
        <v>0</v>
      </c>
      <c r="D1851">
        <f>precio_reno_porta!C183</f>
        <v>0</v>
      </c>
      <c r="E1851">
        <f>precio_reno_porta!D183</f>
        <v>0</v>
      </c>
      <c r="F1851" s="68">
        <f>precio_reno_porta!E183</f>
        <v>0</v>
      </c>
      <c r="G1851">
        <f>precio_reno_porta!F183</f>
        <v>0</v>
      </c>
      <c r="H1851" t="s">
        <v>187</v>
      </c>
      <c r="I1851" t="s">
        <v>42</v>
      </c>
      <c r="J1851" s="68">
        <f>precio_reno_porta!M183</f>
        <v>0</v>
      </c>
    </row>
    <row r="1852" spans="1:10" x14ac:dyDescent="0.3">
      <c r="A1852" t="str">
        <f t="shared" si="28"/>
        <v>0Max Negocios + Ilimitado 109.90CONTADO</v>
      </c>
      <c r="B1852">
        <f>precio_reno_porta!A184</f>
        <v>0</v>
      </c>
      <c r="C1852">
        <f>precio_reno_porta!B184</f>
        <v>0</v>
      </c>
      <c r="D1852">
        <f>precio_reno_porta!C184</f>
        <v>0</v>
      </c>
      <c r="E1852">
        <f>precio_reno_porta!D184</f>
        <v>0</v>
      </c>
      <c r="F1852" s="68">
        <f>precio_reno_porta!E184</f>
        <v>0</v>
      </c>
      <c r="G1852">
        <f>precio_reno_porta!F184</f>
        <v>0</v>
      </c>
      <c r="H1852" t="s">
        <v>187</v>
      </c>
      <c r="I1852" t="s">
        <v>42</v>
      </c>
      <c r="J1852" s="68">
        <f>precio_reno_porta!M184</f>
        <v>0</v>
      </c>
    </row>
    <row r="1853" spans="1:10" x14ac:dyDescent="0.3">
      <c r="A1853" t="str">
        <f t="shared" si="28"/>
        <v>0Max Negocios + Ilimitado 109.90CONTADO</v>
      </c>
      <c r="B1853">
        <f>precio_reno_porta!A185</f>
        <v>0</v>
      </c>
      <c r="C1853">
        <f>precio_reno_porta!B185</f>
        <v>0</v>
      </c>
      <c r="D1853">
        <f>precio_reno_porta!C185</f>
        <v>0</v>
      </c>
      <c r="E1853">
        <f>precio_reno_porta!D185</f>
        <v>0</v>
      </c>
      <c r="F1853" s="68">
        <f>precio_reno_porta!E185</f>
        <v>0</v>
      </c>
      <c r="G1853">
        <f>precio_reno_porta!F185</f>
        <v>0</v>
      </c>
      <c r="H1853" t="s">
        <v>187</v>
      </c>
      <c r="I1853" t="s">
        <v>42</v>
      </c>
      <c r="J1853" s="68">
        <f>precio_reno_porta!M185</f>
        <v>0</v>
      </c>
    </row>
    <row r="1854" spans="1:10" x14ac:dyDescent="0.3">
      <c r="A1854" t="str">
        <f t="shared" si="28"/>
        <v>0Max Negocios + Ilimitado 109.90CONTADO</v>
      </c>
      <c r="B1854">
        <f>precio_reno_porta!A186</f>
        <v>0</v>
      </c>
      <c r="C1854">
        <f>precio_reno_porta!B186</f>
        <v>0</v>
      </c>
      <c r="D1854">
        <f>precio_reno_porta!C186</f>
        <v>0</v>
      </c>
      <c r="E1854">
        <f>precio_reno_porta!D186</f>
        <v>0</v>
      </c>
      <c r="F1854" s="68">
        <f>precio_reno_porta!E186</f>
        <v>0</v>
      </c>
      <c r="G1854">
        <f>precio_reno_porta!F186</f>
        <v>0</v>
      </c>
      <c r="H1854" t="s">
        <v>187</v>
      </c>
      <c r="I1854" t="s">
        <v>42</v>
      </c>
      <c r="J1854" s="68">
        <f>precio_reno_porta!M186</f>
        <v>0</v>
      </c>
    </row>
    <row r="1855" spans="1:10" x14ac:dyDescent="0.3">
      <c r="A1855" t="str">
        <f t="shared" si="28"/>
        <v>0Max Negocios + Ilimitado 109.90CONTADO</v>
      </c>
      <c r="B1855">
        <f>precio_reno_porta!A187</f>
        <v>0</v>
      </c>
      <c r="C1855">
        <f>precio_reno_porta!B187</f>
        <v>0</v>
      </c>
      <c r="D1855">
        <f>precio_reno_porta!C187</f>
        <v>0</v>
      </c>
      <c r="E1855">
        <f>precio_reno_porta!D187</f>
        <v>0</v>
      </c>
      <c r="F1855" s="68">
        <f>precio_reno_porta!E187</f>
        <v>0</v>
      </c>
      <c r="G1855">
        <f>precio_reno_porta!F187</f>
        <v>0</v>
      </c>
      <c r="H1855" t="s">
        <v>187</v>
      </c>
      <c r="I1855" t="s">
        <v>42</v>
      </c>
      <c r="J1855" s="68">
        <f>precio_reno_porta!M187</f>
        <v>0</v>
      </c>
    </row>
    <row r="1856" spans="1:10" x14ac:dyDescent="0.3">
      <c r="A1856" t="str">
        <f t="shared" si="28"/>
        <v>0Max Negocios + Ilimitado 109.90CONTADO</v>
      </c>
      <c r="B1856">
        <f>precio_reno_porta!A188</f>
        <v>0</v>
      </c>
      <c r="C1856">
        <f>precio_reno_porta!B188</f>
        <v>0</v>
      </c>
      <c r="D1856">
        <f>precio_reno_porta!C188</f>
        <v>0</v>
      </c>
      <c r="E1856">
        <f>precio_reno_porta!D188</f>
        <v>0</v>
      </c>
      <c r="F1856" s="68">
        <f>precio_reno_porta!E188</f>
        <v>0</v>
      </c>
      <c r="G1856">
        <f>precio_reno_porta!F188</f>
        <v>0</v>
      </c>
      <c r="H1856" t="s">
        <v>187</v>
      </c>
      <c r="I1856" t="s">
        <v>42</v>
      </c>
      <c r="J1856" s="68">
        <f>precio_reno_porta!M188</f>
        <v>0</v>
      </c>
    </row>
    <row r="1857" spans="1:10" x14ac:dyDescent="0.3">
      <c r="A1857" t="str">
        <f t="shared" si="28"/>
        <v>0Max Negocios + Ilimitado 109.90CONTADO</v>
      </c>
      <c r="B1857">
        <f>precio_reno_porta!A189</f>
        <v>0</v>
      </c>
      <c r="C1857">
        <f>precio_reno_porta!B189</f>
        <v>0</v>
      </c>
      <c r="D1857">
        <f>precio_reno_porta!C189</f>
        <v>0</v>
      </c>
      <c r="E1857">
        <f>precio_reno_porta!D189</f>
        <v>0</v>
      </c>
      <c r="F1857" s="68">
        <f>precio_reno_porta!E189</f>
        <v>0</v>
      </c>
      <c r="G1857">
        <f>precio_reno_porta!F189</f>
        <v>0</v>
      </c>
      <c r="H1857" t="s">
        <v>187</v>
      </c>
      <c r="I1857" t="s">
        <v>42</v>
      </c>
      <c r="J1857" s="68">
        <f>precio_reno_porta!M189</f>
        <v>0</v>
      </c>
    </row>
    <row r="1858" spans="1:10" x14ac:dyDescent="0.3">
      <c r="A1858" t="str">
        <f t="shared" si="28"/>
        <v>0Max Negocios + Ilimitado 109.90CONTADO</v>
      </c>
      <c r="B1858">
        <f>precio_reno_porta!A190</f>
        <v>0</v>
      </c>
      <c r="C1858">
        <f>precio_reno_porta!B190</f>
        <v>0</v>
      </c>
      <c r="D1858">
        <f>precio_reno_porta!C190</f>
        <v>0</v>
      </c>
      <c r="E1858">
        <f>precio_reno_porta!D190</f>
        <v>0</v>
      </c>
      <c r="F1858" s="68">
        <f>precio_reno_porta!E190</f>
        <v>0</v>
      </c>
      <c r="G1858">
        <f>precio_reno_porta!F190</f>
        <v>0</v>
      </c>
      <c r="H1858" t="s">
        <v>187</v>
      </c>
      <c r="I1858" t="s">
        <v>42</v>
      </c>
      <c r="J1858" s="68">
        <f>precio_reno_porta!M190</f>
        <v>0</v>
      </c>
    </row>
    <row r="1859" spans="1:10" x14ac:dyDescent="0.3">
      <c r="A1859" t="str">
        <f t="shared" ref="A1859:A1922" si="29">CONCATENATE(E1859,I1859,H1859)</f>
        <v>0Max Negocios + Ilimitado 109.90CONTADO</v>
      </c>
      <c r="B1859">
        <f>precio_reno_porta!A191</f>
        <v>0</v>
      </c>
      <c r="C1859">
        <f>precio_reno_porta!B191</f>
        <v>0</v>
      </c>
      <c r="D1859">
        <f>precio_reno_porta!C191</f>
        <v>0</v>
      </c>
      <c r="E1859">
        <f>precio_reno_porta!D191</f>
        <v>0</v>
      </c>
      <c r="F1859" s="68">
        <f>precio_reno_porta!E191</f>
        <v>0</v>
      </c>
      <c r="G1859">
        <f>precio_reno_porta!F191</f>
        <v>0</v>
      </c>
      <c r="H1859" t="s">
        <v>187</v>
      </c>
      <c r="I1859" t="s">
        <v>42</v>
      </c>
      <c r="J1859" s="68">
        <f>precio_reno_porta!M191</f>
        <v>0</v>
      </c>
    </row>
    <row r="1860" spans="1:10" x14ac:dyDescent="0.3">
      <c r="A1860" t="str">
        <f t="shared" si="29"/>
        <v>0Max Negocios + Ilimitado 109.90CONTADO</v>
      </c>
      <c r="B1860">
        <f>precio_reno_porta!A192</f>
        <v>0</v>
      </c>
      <c r="C1860">
        <f>precio_reno_porta!B192</f>
        <v>0</v>
      </c>
      <c r="D1860">
        <f>precio_reno_porta!C192</f>
        <v>0</v>
      </c>
      <c r="E1860">
        <f>precio_reno_porta!D192</f>
        <v>0</v>
      </c>
      <c r="F1860" s="68">
        <f>precio_reno_porta!E192</f>
        <v>0</v>
      </c>
      <c r="G1860">
        <f>precio_reno_porta!F192</f>
        <v>0</v>
      </c>
      <c r="H1860" t="s">
        <v>187</v>
      </c>
      <c r="I1860" t="s">
        <v>42</v>
      </c>
      <c r="J1860" s="68">
        <f>precio_reno_porta!M192</f>
        <v>0</v>
      </c>
    </row>
    <row r="1861" spans="1:10" x14ac:dyDescent="0.3">
      <c r="A1861" t="str">
        <f t="shared" si="29"/>
        <v>0Max Negocios + Ilimitado 109.90CONTADO</v>
      </c>
      <c r="B1861">
        <f>precio_reno_porta!A193</f>
        <v>0</v>
      </c>
      <c r="C1861">
        <f>precio_reno_porta!B193</f>
        <v>0</v>
      </c>
      <c r="D1861">
        <f>precio_reno_porta!C193</f>
        <v>0</v>
      </c>
      <c r="E1861">
        <f>precio_reno_porta!D193</f>
        <v>0</v>
      </c>
      <c r="F1861" s="68">
        <f>precio_reno_porta!E193</f>
        <v>0</v>
      </c>
      <c r="G1861">
        <f>precio_reno_porta!F193</f>
        <v>0</v>
      </c>
      <c r="H1861" t="s">
        <v>187</v>
      </c>
      <c r="I1861" t="s">
        <v>42</v>
      </c>
      <c r="J1861" s="68">
        <f>precio_reno_porta!M193</f>
        <v>0</v>
      </c>
    </row>
    <row r="1862" spans="1:10" x14ac:dyDescent="0.3">
      <c r="A1862" t="str">
        <f t="shared" si="29"/>
        <v>0Max Negocios + Ilimitado 109.90CONTADO</v>
      </c>
      <c r="B1862">
        <f>precio_reno_porta!A194</f>
        <v>0</v>
      </c>
      <c r="C1862">
        <f>precio_reno_porta!B194</f>
        <v>0</v>
      </c>
      <c r="D1862">
        <f>precio_reno_porta!C194</f>
        <v>0</v>
      </c>
      <c r="E1862">
        <f>precio_reno_porta!D194</f>
        <v>0</v>
      </c>
      <c r="F1862" s="68">
        <f>precio_reno_porta!E194</f>
        <v>0</v>
      </c>
      <c r="G1862">
        <f>precio_reno_porta!F194</f>
        <v>0</v>
      </c>
      <c r="H1862" t="s">
        <v>187</v>
      </c>
      <c r="I1862" t="s">
        <v>42</v>
      </c>
      <c r="J1862" s="68">
        <f>precio_reno_porta!M194</f>
        <v>0</v>
      </c>
    </row>
    <row r="1863" spans="1:10" x14ac:dyDescent="0.3">
      <c r="A1863" t="str">
        <f t="shared" si="29"/>
        <v>0Max Negocios + Ilimitado 109.90CONTADO</v>
      </c>
      <c r="B1863">
        <f>precio_reno_porta!A195</f>
        <v>0</v>
      </c>
      <c r="C1863">
        <f>precio_reno_porta!B195</f>
        <v>0</v>
      </c>
      <c r="D1863">
        <f>precio_reno_porta!C195</f>
        <v>0</v>
      </c>
      <c r="E1863">
        <f>precio_reno_porta!D195</f>
        <v>0</v>
      </c>
      <c r="F1863" s="68">
        <f>precio_reno_porta!E195</f>
        <v>0</v>
      </c>
      <c r="G1863">
        <f>precio_reno_porta!F195</f>
        <v>0</v>
      </c>
      <c r="H1863" t="s">
        <v>187</v>
      </c>
      <c r="I1863" t="s">
        <v>42</v>
      </c>
      <c r="J1863" s="68">
        <f>precio_reno_porta!M195</f>
        <v>0</v>
      </c>
    </row>
    <row r="1864" spans="1:10" x14ac:dyDescent="0.3">
      <c r="A1864" t="str">
        <f t="shared" si="29"/>
        <v>0Max Negocios + Ilimitado 109.90CONTADO</v>
      </c>
      <c r="B1864">
        <f>precio_reno_porta!A196</f>
        <v>0</v>
      </c>
      <c r="C1864">
        <f>precio_reno_porta!B196</f>
        <v>0</v>
      </c>
      <c r="D1864">
        <f>precio_reno_porta!C196</f>
        <v>0</v>
      </c>
      <c r="E1864">
        <f>precio_reno_porta!D196</f>
        <v>0</v>
      </c>
      <c r="F1864" s="68">
        <f>precio_reno_porta!E196</f>
        <v>0</v>
      </c>
      <c r="G1864">
        <f>precio_reno_porta!F196</f>
        <v>0</v>
      </c>
      <c r="H1864" t="s">
        <v>187</v>
      </c>
      <c r="I1864" t="s">
        <v>42</v>
      </c>
      <c r="J1864" s="68">
        <f>precio_reno_porta!M196</f>
        <v>0</v>
      </c>
    </row>
    <row r="1865" spans="1:10" x14ac:dyDescent="0.3">
      <c r="A1865" t="str">
        <f t="shared" si="29"/>
        <v>0Max Negocios + Ilimitado 109.90CONTADO</v>
      </c>
      <c r="B1865">
        <f>precio_reno_porta!A197</f>
        <v>0</v>
      </c>
      <c r="C1865">
        <f>precio_reno_porta!B197</f>
        <v>0</v>
      </c>
      <c r="D1865">
        <f>precio_reno_porta!C197</f>
        <v>0</v>
      </c>
      <c r="E1865">
        <f>precio_reno_porta!D197</f>
        <v>0</v>
      </c>
      <c r="F1865" s="68">
        <f>precio_reno_porta!E197</f>
        <v>0</v>
      </c>
      <c r="G1865">
        <f>precio_reno_porta!F197</f>
        <v>0</v>
      </c>
      <c r="H1865" t="s">
        <v>187</v>
      </c>
      <c r="I1865" t="s">
        <v>42</v>
      </c>
      <c r="J1865" s="68">
        <f>precio_reno_porta!M197</f>
        <v>0</v>
      </c>
    </row>
    <row r="1866" spans="1:10" x14ac:dyDescent="0.3">
      <c r="A1866" t="str">
        <f t="shared" si="29"/>
        <v>0Max Negocios + Ilimitado 109.90CONTADO</v>
      </c>
      <c r="B1866">
        <f>precio_reno_porta!A198</f>
        <v>0</v>
      </c>
      <c r="C1866">
        <f>precio_reno_porta!B198</f>
        <v>0</v>
      </c>
      <c r="D1866">
        <f>precio_reno_porta!C198</f>
        <v>0</v>
      </c>
      <c r="E1866">
        <f>precio_reno_porta!D198</f>
        <v>0</v>
      </c>
      <c r="F1866" s="68">
        <f>precio_reno_porta!E198</f>
        <v>0</v>
      </c>
      <c r="G1866">
        <f>precio_reno_porta!F198</f>
        <v>0</v>
      </c>
      <c r="H1866" t="s">
        <v>187</v>
      </c>
      <c r="I1866" t="s">
        <v>42</v>
      </c>
      <c r="J1866" s="68">
        <f>precio_reno_porta!M198</f>
        <v>0</v>
      </c>
    </row>
    <row r="1867" spans="1:10" x14ac:dyDescent="0.3">
      <c r="A1867" t="str">
        <f t="shared" si="29"/>
        <v>0Max Negocios + Ilimitado 109.90CONTADO</v>
      </c>
      <c r="B1867">
        <f>precio_reno_porta!A199</f>
        <v>0</v>
      </c>
      <c r="C1867">
        <f>precio_reno_porta!B199</f>
        <v>0</v>
      </c>
      <c r="D1867">
        <f>precio_reno_porta!C199</f>
        <v>0</v>
      </c>
      <c r="E1867">
        <f>precio_reno_porta!D199</f>
        <v>0</v>
      </c>
      <c r="F1867" s="68">
        <f>precio_reno_porta!E199</f>
        <v>0</v>
      </c>
      <c r="G1867">
        <f>precio_reno_porta!F199</f>
        <v>0</v>
      </c>
      <c r="H1867" t="s">
        <v>187</v>
      </c>
      <c r="I1867" t="s">
        <v>42</v>
      </c>
      <c r="J1867" s="68">
        <f>precio_reno_porta!M199</f>
        <v>0</v>
      </c>
    </row>
    <row r="1868" spans="1:10" x14ac:dyDescent="0.3">
      <c r="A1868" t="str">
        <f t="shared" si="29"/>
        <v>APPLE IPHONE 15 128GBMax Negocios + Ilimitado 125CONTADO</v>
      </c>
      <c r="B1868" t="str">
        <f>precio_reno_porta!A3</f>
        <v>Corriente</v>
      </c>
      <c r="C1868" t="str">
        <f>precio_reno_porta!B3</f>
        <v>5G</v>
      </c>
      <c r="D1868" t="str">
        <f>precio_reno_porta!C3</f>
        <v>APPLE</v>
      </c>
      <c r="E1868" t="str">
        <f>precio_reno_porta!D3</f>
        <v>APPLE IPHONE 15 128GB</v>
      </c>
      <c r="F1868" s="68">
        <f>precio_reno_porta!E3</f>
        <v>3769</v>
      </c>
      <c r="G1868" t="str">
        <f>precio_reno_porta!F3</f>
        <v>iOS</v>
      </c>
      <c r="H1868" t="s">
        <v>187</v>
      </c>
      <c r="I1868" t="s">
        <v>43</v>
      </c>
      <c r="J1868" s="68">
        <f>precio_reno_porta!N3</f>
        <v>2659</v>
      </c>
    </row>
    <row r="1869" spans="1:10" x14ac:dyDescent="0.3">
      <c r="A1869" t="str">
        <f t="shared" si="29"/>
        <v>APPLE IPHONE 15 256GBMax Negocios + Ilimitado 125CONTADO</v>
      </c>
      <c r="B1869" t="str">
        <f>precio_reno_porta!A4</f>
        <v>Corriente</v>
      </c>
      <c r="C1869" t="str">
        <f>precio_reno_porta!B4</f>
        <v>5G</v>
      </c>
      <c r="D1869" t="str">
        <f>precio_reno_porta!C4</f>
        <v>APPLE</v>
      </c>
      <c r="E1869" t="str">
        <f>precio_reno_porta!D4</f>
        <v>APPLE IPHONE 15 256GB</v>
      </c>
      <c r="F1869" s="68">
        <f>precio_reno_porta!E4</f>
        <v>5029</v>
      </c>
      <c r="G1869" t="str">
        <f>precio_reno_porta!F4</f>
        <v>iOS</v>
      </c>
      <c r="H1869" t="s">
        <v>187</v>
      </c>
      <c r="I1869" t="s">
        <v>43</v>
      </c>
      <c r="J1869" s="68">
        <f>precio_reno_porta!N4</f>
        <v>3509</v>
      </c>
    </row>
    <row r="1870" spans="1:10" x14ac:dyDescent="0.3">
      <c r="A1870" t="str">
        <f t="shared" si="29"/>
        <v>APPLE IPHONE 16 128GBMax Negocios + Ilimitado 125CONTADO</v>
      </c>
      <c r="B1870" t="str">
        <f>precio_reno_porta!A5</f>
        <v>Corriente</v>
      </c>
      <c r="C1870" t="str">
        <f>precio_reno_porta!B5</f>
        <v>5G</v>
      </c>
      <c r="D1870" t="str">
        <f>precio_reno_porta!C5</f>
        <v>APPLE</v>
      </c>
      <c r="E1870" t="str">
        <f>precio_reno_porta!D5</f>
        <v>APPLE IPHONE 16 128GB</v>
      </c>
      <c r="F1870" s="68">
        <f>precio_reno_porta!E5</f>
        <v>4399</v>
      </c>
      <c r="G1870" t="str">
        <f>precio_reno_porta!F5</f>
        <v>iOS</v>
      </c>
      <c r="H1870" t="s">
        <v>187</v>
      </c>
      <c r="I1870" t="s">
        <v>43</v>
      </c>
      <c r="J1870" s="68">
        <f>precio_reno_porta!N5</f>
        <v>3079</v>
      </c>
    </row>
    <row r="1871" spans="1:10" x14ac:dyDescent="0.3">
      <c r="A1871" t="str">
        <f t="shared" si="29"/>
        <v>APPLE IPHONE 16 PRO 1TBMax Negocios + Ilimitado 125CONTADO</v>
      </c>
      <c r="B1871" t="str">
        <f>precio_reno_porta!A6</f>
        <v>Corriente</v>
      </c>
      <c r="C1871" t="str">
        <f>precio_reno_porta!B6</f>
        <v>5G</v>
      </c>
      <c r="D1871" t="str">
        <f>precio_reno_porta!C6</f>
        <v>APPLE</v>
      </c>
      <c r="E1871" t="str">
        <f>precio_reno_porta!D6</f>
        <v>APPLE IPHONE 16 PRO 1TB</v>
      </c>
      <c r="F1871" s="68">
        <f>precio_reno_porta!E6</f>
        <v>9419</v>
      </c>
      <c r="G1871" t="str">
        <f>precio_reno_porta!F6</f>
        <v>iOS</v>
      </c>
      <c r="H1871" t="s">
        <v>187</v>
      </c>
      <c r="I1871" t="s">
        <v>43</v>
      </c>
      <c r="J1871" s="68">
        <f>precio_reno_porta!N6</f>
        <v>6479</v>
      </c>
    </row>
    <row r="1872" spans="1:10" x14ac:dyDescent="0.3">
      <c r="A1872" t="str">
        <f t="shared" si="29"/>
        <v>APPLE IPHONE 16 PRO 512GBMax Negocios + Ilimitado 125CONTADO</v>
      </c>
      <c r="B1872" t="str">
        <f>precio_reno_porta!A7</f>
        <v>Corriente</v>
      </c>
      <c r="C1872" t="str">
        <f>precio_reno_porta!B7</f>
        <v>5G</v>
      </c>
      <c r="D1872" t="str">
        <f>precio_reno_porta!C7</f>
        <v>APPLE</v>
      </c>
      <c r="E1872" t="str">
        <f>precio_reno_porta!D7</f>
        <v>APPLE IPHONE 16 PRO 512GB</v>
      </c>
      <c r="F1872" s="68">
        <f>precio_reno_porta!E7</f>
        <v>8169</v>
      </c>
      <c r="G1872" t="str">
        <f>precio_reno_porta!F7</f>
        <v>iOS</v>
      </c>
      <c r="H1872" t="s">
        <v>187</v>
      </c>
      <c r="I1872" t="s">
        <v>43</v>
      </c>
      <c r="J1872" s="68">
        <f>precio_reno_porta!N7</f>
        <v>5629</v>
      </c>
    </row>
    <row r="1873" spans="1:10" x14ac:dyDescent="0.3">
      <c r="A1873" t="str">
        <f t="shared" si="29"/>
        <v>APPLE IPHONE 16 PRO MAX 1TBMax Negocios + Ilimitado 125CONTADO</v>
      </c>
      <c r="B1873" t="str">
        <f>precio_reno_porta!A8</f>
        <v>Corriente</v>
      </c>
      <c r="C1873" t="str">
        <f>precio_reno_porta!B8</f>
        <v>5G</v>
      </c>
      <c r="D1873" t="str">
        <f>precio_reno_porta!C8</f>
        <v>APPLE</v>
      </c>
      <c r="E1873" t="str">
        <f>precio_reno_porta!D8</f>
        <v>APPLE IPHONE 16 PRO MAX 1TB</v>
      </c>
      <c r="F1873" s="68">
        <f>precio_reno_porta!E8</f>
        <v>10049</v>
      </c>
      <c r="G1873" t="str">
        <f>precio_reno_porta!F8</f>
        <v>iOS</v>
      </c>
      <c r="H1873" t="s">
        <v>187</v>
      </c>
      <c r="I1873" t="s">
        <v>43</v>
      </c>
      <c r="J1873" s="68">
        <f>precio_reno_porta!N8</f>
        <v>6899</v>
      </c>
    </row>
    <row r="1874" spans="1:10" x14ac:dyDescent="0.3">
      <c r="A1874" t="str">
        <f t="shared" si="29"/>
        <v>APPLE IPHONE 16 PRO MAX 512GBMax Negocios + Ilimitado 125CONTADO</v>
      </c>
      <c r="B1874" t="str">
        <f>precio_reno_porta!A9</f>
        <v>Corriente</v>
      </c>
      <c r="C1874" t="str">
        <f>precio_reno_porta!B9</f>
        <v>5G</v>
      </c>
      <c r="D1874" t="str">
        <f>precio_reno_porta!C9</f>
        <v>APPLE</v>
      </c>
      <c r="E1874" t="str">
        <f>precio_reno_porta!D9</f>
        <v>APPLE IPHONE 16 PRO MAX 512GB</v>
      </c>
      <c r="F1874" s="68">
        <f>precio_reno_porta!E9</f>
        <v>8799</v>
      </c>
      <c r="G1874" t="str">
        <f>precio_reno_porta!F9</f>
        <v>iOS</v>
      </c>
      <c r="H1874" t="s">
        <v>187</v>
      </c>
      <c r="I1874" t="s">
        <v>43</v>
      </c>
      <c r="J1874" s="68">
        <f>precio_reno_porta!N9</f>
        <v>6049</v>
      </c>
    </row>
    <row r="1875" spans="1:10" x14ac:dyDescent="0.3">
      <c r="A1875" t="str">
        <f t="shared" si="29"/>
        <v>APPLE IPHONE 16e 128GBMax Negocios + Ilimitado 125CONTADO</v>
      </c>
      <c r="B1875" t="str">
        <f>precio_reno_porta!A10</f>
        <v>Corriente</v>
      </c>
      <c r="C1875" t="str">
        <f>precio_reno_porta!B10</f>
        <v>5G</v>
      </c>
      <c r="D1875" t="str">
        <f>precio_reno_porta!C10</f>
        <v>APPLE</v>
      </c>
      <c r="E1875" t="str">
        <f>precio_reno_porta!D10</f>
        <v>APPLE IPHONE 16e 128GB</v>
      </c>
      <c r="F1875" s="68">
        <f>precio_reno_porta!E10</f>
        <v>3119</v>
      </c>
      <c r="G1875" t="str">
        <f>precio_reno_porta!F10</f>
        <v>iOS</v>
      </c>
      <c r="H1875" t="s">
        <v>187</v>
      </c>
      <c r="I1875" t="s">
        <v>43</v>
      </c>
      <c r="J1875" s="68">
        <f>precio_reno_porta!N10</f>
        <v>2229</v>
      </c>
    </row>
    <row r="1876" spans="1:10" x14ac:dyDescent="0.3">
      <c r="A1876" t="str">
        <f t="shared" si="29"/>
        <v>APPLE IPHONE 17 256GBMax Negocios + Ilimitado 125CONTADO</v>
      </c>
      <c r="B1876" t="str">
        <f>precio_reno_porta!A11</f>
        <v>Corriente</v>
      </c>
      <c r="C1876" t="str">
        <f>precio_reno_porta!B11</f>
        <v>5G</v>
      </c>
      <c r="D1876" t="str">
        <f>precio_reno_porta!C11</f>
        <v>APPLE</v>
      </c>
      <c r="E1876" t="str">
        <f>precio_reno_porta!D11</f>
        <v>APPLE IPHONE 17 256GB</v>
      </c>
      <c r="F1876" s="68">
        <f>precio_reno_porta!E11</f>
        <v>5029</v>
      </c>
      <c r="G1876" t="str">
        <f>precio_reno_porta!F11</f>
        <v>iOS</v>
      </c>
      <c r="H1876" t="s">
        <v>187</v>
      </c>
      <c r="I1876" t="s">
        <v>43</v>
      </c>
      <c r="J1876" s="68">
        <f>precio_reno_porta!N11</f>
        <v>3509</v>
      </c>
    </row>
    <row r="1877" spans="1:10" x14ac:dyDescent="0.3">
      <c r="A1877" t="str">
        <f t="shared" si="29"/>
        <v>APPLE IPHONE 17 512GBMax Negocios + Ilimitado 125CONTADO</v>
      </c>
      <c r="B1877" t="str">
        <f>precio_reno_porta!A12</f>
        <v>Corriente</v>
      </c>
      <c r="C1877" t="str">
        <f>precio_reno_porta!B12</f>
        <v>5G</v>
      </c>
      <c r="D1877" t="str">
        <f>precio_reno_porta!C12</f>
        <v>APPLE</v>
      </c>
      <c r="E1877" t="str">
        <f>precio_reno_porta!D12</f>
        <v>APPLE IPHONE 17 512GB</v>
      </c>
      <c r="F1877" s="68">
        <f>precio_reno_porta!E12</f>
        <v>6279</v>
      </c>
      <c r="G1877" t="str">
        <f>precio_reno_porta!F12</f>
        <v>iOS</v>
      </c>
      <c r="H1877" t="s">
        <v>187</v>
      </c>
      <c r="I1877" t="s">
        <v>43</v>
      </c>
      <c r="J1877" s="68">
        <f>precio_reno_porta!N12</f>
        <v>4359</v>
      </c>
    </row>
    <row r="1878" spans="1:10" x14ac:dyDescent="0.3">
      <c r="A1878" t="str">
        <f t="shared" si="29"/>
        <v>APPLE IPHONE 17 PRO 1TBMax Negocios + Ilimitado 125CONTADO</v>
      </c>
      <c r="B1878" t="str">
        <f>precio_reno_porta!A13</f>
        <v>Corriente</v>
      </c>
      <c r="C1878" t="str">
        <f>precio_reno_porta!B13</f>
        <v>5G</v>
      </c>
      <c r="D1878" t="str">
        <f>precio_reno_porta!C13</f>
        <v>APPLE</v>
      </c>
      <c r="E1878" t="str">
        <f>precio_reno_porta!D13</f>
        <v>APPLE IPHONE 17 PRO 1TB</v>
      </c>
      <c r="F1878" s="68">
        <f>precio_reno_porta!E13</f>
        <v>9419</v>
      </c>
      <c r="G1878" t="str">
        <f>precio_reno_porta!F13</f>
        <v>iOS</v>
      </c>
      <c r="H1878" t="s">
        <v>187</v>
      </c>
      <c r="I1878" t="s">
        <v>43</v>
      </c>
      <c r="J1878" s="68">
        <f>precio_reno_porta!N13</f>
        <v>6479</v>
      </c>
    </row>
    <row r="1879" spans="1:10" x14ac:dyDescent="0.3">
      <c r="A1879" t="str">
        <f t="shared" si="29"/>
        <v>APPLE IPHONE 17 PRO 256GBMax Negocios + Ilimitado 125CONTADO</v>
      </c>
      <c r="B1879" t="str">
        <f>precio_reno_porta!A14</f>
        <v>Corriente</v>
      </c>
      <c r="C1879" t="str">
        <f>precio_reno_porta!B14</f>
        <v>5G</v>
      </c>
      <c r="D1879" t="str">
        <f>precio_reno_porta!C14</f>
        <v>APPLE</v>
      </c>
      <c r="E1879" t="str">
        <f>precio_reno_porta!D14</f>
        <v>APPLE IPHONE 17 PRO 256GB</v>
      </c>
      <c r="F1879" s="68">
        <f>precio_reno_porta!E14</f>
        <v>6909</v>
      </c>
      <c r="G1879" t="str">
        <f>precio_reno_porta!F14</f>
        <v>iOS</v>
      </c>
      <c r="H1879" t="s">
        <v>187</v>
      </c>
      <c r="I1879" t="s">
        <v>43</v>
      </c>
      <c r="J1879" s="68">
        <f>precio_reno_porta!N14</f>
        <v>4779</v>
      </c>
    </row>
    <row r="1880" spans="1:10" x14ac:dyDescent="0.3">
      <c r="A1880" t="str">
        <f t="shared" si="29"/>
        <v>APPLE IPHONE 17 PRO 512GBMax Negocios + Ilimitado 125CONTADO</v>
      </c>
      <c r="B1880" t="str">
        <f>precio_reno_porta!A15</f>
        <v>Corriente</v>
      </c>
      <c r="C1880" t="str">
        <f>precio_reno_porta!B15</f>
        <v>5G</v>
      </c>
      <c r="D1880" t="str">
        <f>precio_reno_porta!C15</f>
        <v>APPLE</v>
      </c>
      <c r="E1880" t="str">
        <f>precio_reno_porta!D15</f>
        <v>APPLE IPHONE 17 PRO 512GB</v>
      </c>
      <c r="F1880" s="68">
        <f>precio_reno_porta!E15</f>
        <v>8169</v>
      </c>
      <c r="G1880" t="str">
        <f>precio_reno_porta!F15</f>
        <v>iOS</v>
      </c>
      <c r="H1880" t="s">
        <v>187</v>
      </c>
      <c r="I1880" t="s">
        <v>43</v>
      </c>
      <c r="J1880" s="68">
        <f>precio_reno_porta!N15</f>
        <v>5629</v>
      </c>
    </row>
    <row r="1881" spans="1:10" x14ac:dyDescent="0.3">
      <c r="A1881" t="str">
        <f t="shared" si="29"/>
        <v>APPLE IPHONE 17 PRO MAX 1TBMax Negocios + Ilimitado 125CONTADO</v>
      </c>
      <c r="B1881" t="str">
        <f>precio_reno_porta!A16</f>
        <v>Corriente</v>
      </c>
      <c r="C1881" t="str">
        <f>precio_reno_porta!B16</f>
        <v>5G</v>
      </c>
      <c r="D1881" t="str">
        <f>precio_reno_porta!C16</f>
        <v>APPLE</v>
      </c>
      <c r="E1881" t="str">
        <f>precio_reno_porta!D16</f>
        <v>APPLE IPHONE 17 PRO MAX 1TB</v>
      </c>
      <c r="F1881" s="68">
        <f>precio_reno_porta!E16</f>
        <v>10049</v>
      </c>
      <c r="G1881" t="str">
        <f>precio_reno_porta!F16</f>
        <v>iOS</v>
      </c>
      <c r="H1881" t="s">
        <v>187</v>
      </c>
      <c r="I1881" t="s">
        <v>43</v>
      </c>
      <c r="J1881" s="68">
        <f>precio_reno_porta!N16</f>
        <v>6899</v>
      </c>
    </row>
    <row r="1882" spans="1:10" x14ac:dyDescent="0.3">
      <c r="A1882" t="str">
        <f t="shared" si="29"/>
        <v>APPLE IPHONE 17 PRO MAX 256GBMax Negocios + Ilimitado 125CONTADO</v>
      </c>
      <c r="B1882" t="str">
        <f>precio_reno_porta!A17</f>
        <v>Corriente</v>
      </c>
      <c r="C1882" t="str">
        <f>precio_reno_porta!B17</f>
        <v>5G</v>
      </c>
      <c r="D1882" t="str">
        <f>precio_reno_porta!C17</f>
        <v>APPLE</v>
      </c>
      <c r="E1882" t="str">
        <f>precio_reno_porta!D17</f>
        <v>APPLE IPHONE 17 PRO MAX 256GB</v>
      </c>
      <c r="F1882" s="68">
        <f>precio_reno_porta!E17</f>
        <v>7539</v>
      </c>
      <c r="G1882" t="str">
        <f>precio_reno_porta!F17</f>
        <v>iOS</v>
      </c>
      <c r="H1882" t="s">
        <v>187</v>
      </c>
      <c r="I1882" t="s">
        <v>43</v>
      </c>
      <c r="J1882" s="68">
        <f>precio_reno_porta!N17</f>
        <v>5209</v>
      </c>
    </row>
    <row r="1883" spans="1:10" x14ac:dyDescent="0.3">
      <c r="A1883" t="str">
        <f t="shared" si="29"/>
        <v>APPLE IPHONE 17 PRO MAX 2TBMax Negocios + Ilimitado 125CONTADO</v>
      </c>
      <c r="B1883" t="str">
        <f>precio_reno_porta!A18</f>
        <v>Corriente</v>
      </c>
      <c r="C1883" t="str">
        <f>precio_reno_porta!B18</f>
        <v>5G</v>
      </c>
      <c r="D1883" t="str">
        <f>precio_reno_porta!C18</f>
        <v>APPLE</v>
      </c>
      <c r="E1883" t="str">
        <f>precio_reno_porta!D18</f>
        <v>APPLE IPHONE 17 PRO MAX 2TB</v>
      </c>
      <c r="F1883" s="68">
        <f>precio_reno_porta!E18</f>
        <v>12569</v>
      </c>
      <c r="G1883" t="str">
        <f>precio_reno_porta!F18</f>
        <v>iOS</v>
      </c>
      <c r="H1883" t="s">
        <v>187</v>
      </c>
      <c r="I1883" t="s">
        <v>43</v>
      </c>
      <c r="J1883" s="68">
        <f>precio_reno_porta!N18</f>
        <v>8599</v>
      </c>
    </row>
    <row r="1884" spans="1:10" x14ac:dyDescent="0.3">
      <c r="A1884" t="str">
        <f t="shared" si="29"/>
        <v>APPLE IPHONE 17 PRO MAX 512GBMax Negocios + Ilimitado 125CONTADO</v>
      </c>
      <c r="B1884" t="str">
        <f>precio_reno_porta!A19</f>
        <v>Corriente</v>
      </c>
      <c r="C1884" t="str">
        <f>precio_reno_porta!B19</f>
        <v>5G</v>
      </c>
      <c r="D1884" t="str">
        <f>precio_reno_porta!C19</f>
        <v>APPLE</v>
      </c>
      <c r="E1884" t="str">
        <f>precio_reno_porta!D19</f>
        <v>APPLE IPHONE 17 PRO MAX 512GB</v>
      </c>
      <c r="F1884" s="68">
        <f>precio_reno_porta!E19</f>
        <v>8799</v>
      </c>
      <c r="G1884" t="str">
        <f>precio_reno_porta!F19</f>
        <v>iOS</v>
      </c>
      <c r="H1884" t="s">
        <v>187</v>
      </c>
      <c r="I1884" t="s">
        <v>43</v>
      </c>
      <c r="J1884" s="68">
        <f>precio_reno_porta!N19</f>
        <v>6049</v>
      </c>
    </row>
    <row r="1885" spans="1:10" x14ac:dyDescent="0.3">
      <c r="A1885" t="str">
        <f t="shared" si="29"/>
        <v>APPLE IPHONE 17E 256GBMax Negocios + Ilimitado 125CONTADO</v>
      </c>
      <c r="B1885" t="str">
        <f>precio_reno_porta!A20</f>
        <v>Corriente</v>
      </c>
      <c r="C1885" t="str">
        <f>precio_reno_porta!B20</f>
        <v>5G</v>
      </c>
      <c r="D1885" t="str">
        <f>precio_reno_porta!C20</f>
        <v>APPLE</v>
      </c>
      <c r="E1885" t="str">
        <f>precio_reno_porta!D20</f>
        <v>APPLE IPHONE 17E 256GB</v>
      </c>
      <c r="F1885" s="68">
        <f>precio_reno_porta!E20</f>
        <v>3769</v>
      </c>
      <c r="G1885" t="str">
        <f>precio_reno_porta!F20</f>
        <v>iOS</v>
      </c>
      <c r="H1885" t="s">
        <v>187</v>
      </c>
      <c r="I1885" t="s">
        <v>43</v>
      </c>
      <c r="J1885" s="68">
        <f>precio_reno_porta!N20</f>
        <v>2659</v>
      </c>
    </row>
    <row r="1886" spans="1:10" x14ac:dyDescent="0.3">
      <c r="A1886" t="str">
        <f t="shared" si="29"/>
        <v>HONOR 400 512GB 5GMax Negocios + Ilimitado 125CONTADO</v>
      </c>
      <c r="B1886" t="str">
        <f>precio_reno_porta!A21</f>
        <v>Corriente</v>
      </c>
      <c r="C1886" t="str">
        <f>precio_reno_porta!B21</f>
        <v>5G</v>
      </c>
      <c r="D1886" t="str">
        <f>precio_reno_porta!C21</f>
        <v>HONOR</v>
      </c>
      <c r="E1886" t="str">
        <f>precio_reno_porta!D21</f>
        <v>HONOR 400 512GB 5G</v>
      </c>
      <c r="F1886" s="68">
        <f>precio_reno_porta!E21</f>
        <v>2099</v>
      </c>
      <c r="G1886" t="str">
        <f>precio_reno_porta!F21</f>
        <v>Android</v>
      </c>
      <c r="H1886" t="s">
        <v>187</v>
      </c>
      <c r="I1886" t="s">
        <v>43</v>
      </c>
      <c r="J1886" s="68">
        <f>precio_reno_porta!N21</f>
        <v>1749</v>
      </c>
    </row>
    <row r="1887" spans="1:10" x14ac:dyDescent="0.3">
      <c r="A1887" t="str">
        <f t="shared" si="29"/>
        <v>HONOR 400 LITE 256GB 5GMax Negocios + Ilimitado 125CONTADO</v>
      </c>
      <c r="B1887" t="str">
        <f>precio_reno_porta!A22</f>
        <v>Corriente</v>
      </c>
      <c r="C1887" t="str">
        <f>precio_reno_porta!B22</f>
        <v>5G</v>
      </c>
      <c r="D1887" t="str">
        <f>precio_reno_porta!C22</f>
        <v>HONOR</v>
      </c>
      <c r="E1887" t="str">
        <f>precio_reno_porta!D22</f>
        <v>HONOR 400 LITE 256GB 5G</v>
      </c>
      <c r="F1887" s="68">
        <f>precio_reno_porta!E22</f>
        <v>1519</v>
      </c>
      <c r="G1887" t="str">
        <f>precio_reno_porta!F22</f>
        <v>Android</v>
      </c>
      <c r="H1887" t="s">
        <v>187</v>
      </c>
      <c r="I1887" t="s">
        <v>43</v>
      </c>
      <c r="J1887" s="68">
        <f>precio_reno_porta!N22</f>
        <v>1259</v>
      </c>
    </row>
    <row r="1888" spans="1:10" x14ac:dyDescent="0.3">
      <c r="A1888" t="str">
        <f t="shared" si="29"/>
        <v>HONOR 400 PRO 512GB 5GMax Negocios + Ilimitado 125CONTADO</v>
      </c>
      <c r="B1888" t="str">
        <f>precio_reno_porta!A23</f>
        <v>Corriente</v>
      </c>
      <c r="C1888" t="str">
        <f>precio_reno_porta!B23</f>
        <v>5G</v>
      </c>
      <c r="D1888" t="str">
        <f>precio_reno_porta!C23</f>
        <v>HONOR</v>
      </c>
      <c r="E1888" t="str">
        <f>precio_reno_porta!D23</f>
        <v>HONOR 400 PRO 512GB 5G</v>
      </c>
      <c r="F1888" s="68">
        <f>precio_reno_porta!E23</f>
        <v>3349</v>
      </c>
      <c r="G1888" t="str">
        <f>precio_reno_porta!F23</f>
        <v>Android</v>
      </c>
      <c r="H1888" t="s">
        <v>187</v>
      </c>
      <c r="I1888" t="s">
        <v>43</v>
      </c>
      <c r="J1888" s="68">
        <f>precio_reno_porta!N23</f>
        <v>2779</v>
      </c>
    </row>
    <row r="1889" spans="1:10" x14ac:dyDescent="0.3">
      <c r="A1889" t="str">
        <f t="shared" si="29"/>
        <v>HONOR 600 512GB 5GMax Negocios + Ilimitado 125CONTADO</v>
      </c>
      <c r="B1889" t="str">
        <f>precio_reno_porta!A24</f>
        <v>Corriente</v>
      </c>
      <c r="C1889" t="str">
        <f>precio_reno_porta!B24</f>
        <v>5G</v>
      </c>
      <c r="D1889" t="str">
        <f>precio_reno_porta!C24</f>
        <v>HONOR</v>
      </c>
      <c r="E1889" t="str">
        <f>precio_reno_porta!D24</f>
        <v>HONOR 600 512GB 5G</v>
      </c>
      <c r="F1889">
        <f>precio_reno_porta!E24</f>
        <v>2959</v>
      </c>
      <c r="G1889" t="str">
        <f>precio_reno_porta!F24</f>
        <v>Android</v>
      </c>
      <c r="H1889" t="s">
        <v>187</v>
      </c>
      <c r="I1889" t="s">
        <v>43</v>
      </c>
      <c r="J1889" s="68">
        <f>precio_reno_porta!N24</f>
        <v>2449</v>
      </c>
    </row>
    <row r="1890" spans="1:10" x14ac:dyDescent="0.3">
      <c r="A1890" t="str">
        <f t="shared" si="29"/>
        <v>HONOR 600 PRO 512GB 5GMax Negocios + Ilimitado 125CONTADO</v>
      </c>
      <c r="B1890" t="str">
        <f>precio_reno_porta!A25</f>
        <v>Corriente</v>
      </c>
      <c r="C1890" t="str">
        <f>precio_reno_porta!B25</f>
        <v>5G</v>
      </c>
      <c r="D1890" t="str">
        <f>precio_reno_porta!C25</f>
        <v>HONOR</v>
      </c>
      <c r="E1890" t="str">
        <f>precio_reno_porta!D25</f>
        <v>HONOR 600 PRO 512GB 5G</v>
      </c>
      <c r="F1890">
        <f>precio_reno_porta!E25</f>
        <v>3909</v>
      </c>
      <c r="G1890" t="str">
        <f>precio_reno_porta!F25</f>
        <v>Android</v>
      </c>
      <c r="H1890" t="s">
        <v>187</v>
      </c>
      <c r="I1890" t="s">
        <v>43</v>
      </c>
      <c r="J1890" s="68">
        <f>precio_reno_porta!N25</f>
        <v>3249</v>
      </c>
    </row>
    <row r="1891" spans="1:10" x14ac:dyDescent="0.3">
      <c r="A1891" t="str">
        <f t="shared" si="29"/>
        <v>HONOR 600 SMART 256GB 5GMax Negocios + Ilimitado 125CONTADO</v>
      </c>
      <c r="B1891" t="str">
        <f>precio_reno_porta!A26</f>
        <v>Corriente</v>
      </c>
      <c r="C1891" t="str">
        <f>precio_reno_porta!B26</f>
        <v>5G</v>
      </c>
      <c r="D1891" t="str">
        <f>precio_reno_porta!C26</f>
        <v>HONOR</v>
      </c>
      <c r="E1891" t="str">
        <f>precio_reno_porta!D26</f>
        <v>HONOR 600 SMART 256GB 5G</v>
      </c>
      <c r="F1891" s="68">
        <f>precio_reno_porta!E26</f>
        <v>1659</v>
      </c>
      <c r="G1891" t="str">
        <f>precio_reno_porta!F26</f>
        <v>Android</v>
      </c>
      <c r="H1891" t="s">
        <v>187</v>
      </c>
      <c r="I1891" t="s">
        <v>43</v>
      </c>
      <c r="J1891" s="68">
        <f>precio_reno_porta!N26</f>
        <v>1379</v>
      </c>
    </row>
    <row r="1892" spans="1:10" x14ac:dyDescent="0.3">
      <c r="A1892" t="str">
        <f t="shared" si="29"/>
        <v>HONOR 600E 512GB 5GMax Negocios + Ilimitado 125CONTADO</v>
      </c>
      <c r="B1892" t="str">
        <f>precio_reno_porta!A27</f>
        <v>Corriente</v>
      </c>
      <c r="C1892" t="str">
        <f>precio_reno_porta!B27</f>
        <v>5G</v>
      </c>
      <c r="D1892" t="str">
        <f>precio_reno_porta!C27</f>
        <v>HONOR</v>
      </c>
      <c r="E1892" t="str">
        <f>precio_reno_porta!D27</f>
        <v>HONOR 600E 512GB 5G</v>
      </c>
      <c r="F1892" s="68">
        <f>precio_reno_porta!E27</f>
        <v>2149</v>
      </c>
      <c r="G1892" t="str">
        <f>precio_reno_porta!F27</f>
        <v>Android</v>
      </c>
      <c r="H1892" t="s">
        <v>187</v>
      </c>
      <c r="I1892" t="s">
        <v>43</v>
      </c>
      <c r="J1892" s="68">
        <f>precio_reno_porta!N27</f>
        <v>1779</v>
      </c>
    </row>
    <row r="1893" spans="1:10" x14ac:dyDescent="0.3">
      <c r="A1893" t="str">
        <f t="shared" si="29"/>
        <v>HONOR 70 256GBMax Negocios + Ilimitado 125CONTADO</v>
      </c>
      <c r="B1893" t="str">
        <f>precio_reno_porta!A28</f>
        <v>Corriente</v>
      </c>
      <c r="C1893" t="str">
        <f>precio_reno_porta!B28</f>
        <v>5G</v>
      </c>
      <c r="D1893" t="str">
        <f>precio_reno_porta!C28</f>
        <v>HONOR</v>
      </c>
      <c r="E1893" t="str">
        <f>precio_reno_porta!D28</f>
        <v>HONOR 70 256GB</v>
      </c>
      <c r="F1893" s="68">
        <f>precio_reno_porta!E28</f>
        <v>2859</v>
      </c>
      <c r="G1893" t="str">
        <f>precio_reno_porta!F28</f>
        <v>Android</v>
      </c>
      <c r="H1893" t="s">
        <v>187</v>
      </c>
      <c r="I1893" t="s">
        <v>43</v>
      </c>
      <c r="J1893" s="68">
        <f>precio_reno_porta!N28</f>
        <v>2379</v>
      </c>
    </row>
    <row r="1894" spans="1:10" x14ac:dyDescent="0.3">
      <c r="A1894" t="str">
        <f t="shared" si="29"/>
        <v>HONOR MAGIC 7 LITE 512GB 5GMax Negocios + Ilimitado 125CONTADO</v>
      </c>
      <c r="B1894" t="str">
        <f>precio_reno_porta!A29</f>
        <v>Corriente</v>
      </c>
      <c r="C1894" t="str">
        <f>precio_reno_porta!B29</f>
        <v>5G</v>
      </c>
      <c r="D1894" t="str">
        <f>precio_reno_porta!C29</f>
        <v>HONOR</v>
      </c>
      <c r="E1894" t="str">
        <f>precio_reno_porta!D29</f>
        <v>HONOR MAGIC 7 LITE 512GB 5G</v>
      </c>
      <c r="F1894" s="68">
        <f>precio_reno_porta!E29</f>
        <v>1849</v>
      </c>
      <c r="G1894" t="str">
        <f>precio_reno_porta!F29</f>
        <v>Android</v>
      </c>
      <c r="H1894" t="s">
        <v>187</v>
      </c>
      <c r="I1894" t="s">
        <v>43</v>
      </c>
      <c r="J1894" s="68">
        <f>precio_reno_porta!N29</f>
        <v>1539</v>
      </c>
    </row>
    <row r="1895" spans="1:10" x14ac:dyDescent="0.3">
      <c r="A1895" t="str">
        <f t="shared" si="29"/>
        <v>HONOR MAGIC 8 LITE 512GB 5GMax Negocios + Ilimitado 125CONTADO</v>
      </c>
      <c r="B1895" t="str">
        <f>precio_reno_porta!A30</f>
        <v>Corriente</v>
      </c>
      <c r="C1895" t="str">
        <f>precio_reno_porta!B30</f>
        <v>5G</v>
      </c>
      <c r="D1895" t="str">
        <f>precio_reno_porta!C30</f>
        <v>HONOR</v>
      </c>
      <c r="E1895" t="str">
        <f>precio_reno_porta!D30</f>
        <v>HONOR MAGIC 8 LITE 512GB 5G</v>
      </c>
      <c r="F1895" s="68">
        <f>precio_reno_porta!E30</f>
        <v>1779</v>
      </c>
      <c r="G1895" t="str">
        <f>precio_reno_porta!F30</f>
        <v>Android</v>
      </c>
      <c r="H1895" t="s">
        <v>187</v>
      </c>
      <c r="I1895" t="s">
        <v>43</v>
      </c>
      <c r="J1895" s="68">
        <f>precio_reno_porta!N30</f>
        <v>1479</v>
      </c>
    </row>
    <row r="1896" spans="1:10" x14ac:dyDescent="0.3">
      <c r="A1896" t="str">
        <f t="shared" si="29"/>
        <v>HONOR MAGIC 8 PRO 512GB 5GMax Negocios + Ilimitado 125CONTADO</v>
      </c>
      <c r="B1896" t="str">
        <f>precio_reno_porta!A31</f>
        <v>Corriente</v>
      </c>
      <c r="C1896" t="str">
        <f>precio_reno_porta!B31</f>
        <v>5G</v>
      </c>
      <c r="D1896" t="str">
        <f>precio_reno_porta!C31</f>
        <v>HONOR</v>
      </c>
      <c r="E1896" t="str">
        <f>precio_reno_porta!D31</f>
        <v>HONOR MAGIC 8 PRO 512GB 5G</v>
      </c>
      <c r="F1896" s="68">
        <f>precio_reno_porta!E31</f>
        <v>5789</v>
      </c>
      <c r="G1896" t="str">
        <f>precio_reno_porta!F31</f>
        <v>Android</v>
      </c>
      <c r="H1896" t="s">
        <v>187</v>
      </c>
      <c r="I1896" t="s">
        <v>43</v>
      </c>
      <c r="J1896" s="68">
        <f>precio_reno_porta!N31</f>
        <v>4809</v>
      </c>
    </row>
    <row r="1897" spans="1:10" x14ac:dyDescent="0.3">
      <c r="A1897" t="str">
        <f t="shared" si="29"/>
        <v>HONOR X5C 128GBMax Negocios + Ilimitado 125CONTADO</v>
      </c>
      <c r="B1897" t="str">
        <f>precio_reno_porta!A32</f>
        <v>Corriente</v>
      </c>
      <c r="C1897" t="str">
        <f>precio_reno_porta!B32</f>
        <v>4G</v>
      </c>
      <c r="D1897" t="str">
        <f>precio_reno_porta!C32</f>
        <v>HONOR</v>
      </c>
      <c r="E1897" t="str">
        <f>precio_reno_porta!D32</f>
        <v>HONOR X5C 128GB</v>
      </c>
      <c r="F1897" s="68">
        <f>precio_reno_porta!E32</f>
        <v>399</v>
      </c>
      <c r="G1897" t="str">
        <f>precio_reno_porta!F32</f>
        <v>Android</v>
      </c>
      <c r="H1897" t="s">
        <v>187</v>
      </c>
      <c r="I1897" t="s">
        <v>43</v>
      </c>
      <c r="J1897" s="68">
        <f>precio_reno_porta!N32</f>
        <v>329</v>
      </c>
    </row>
    <row r="1898" spans="1:10" x14ac:dyDescent="0.3">
      <c r="A1898" t="str">
        <f t="shared" si="29"/>
        <v>HONOR X5C PLUS 256GBMax Negocios + Ilimitado 125CONTADO</v>
      </c>
      <c r="B1898" t="str">
        <f>precio_reno_porta!A33</f>
        <v>Corriente</v>
      </c>
      <c r="C1898" t="str">
        <f>precio_reno_porta!B33</f>
        <v>4G</v>
      </c>
      <c r="D1898" t="str">
        <f>precio_reno_porta!C33</f>
        <v>HONOR</v>
      </c>
      <c r="E1898" t="str">
        <f>precio_reno_porta!D33</f>
        <v>HONOR X5C PLUS 256GB</v>
      </c>
      <c r="F1898" s="68">
        <f>precio_reno_porta!E33</f>
        <v>499</v>
      </c>
      <c r="G1898" t="str">
        <f>precio_reno_porta!F33</f>
        <v>Android</v>
      </c>
      <c r="H1898" t="s">
        <v>187</v>
      </c>
      <c r="I1898" t="s">
        <v>43</v>
      </c>
      <c r="J1898" s="68">
        <f>precio_reno_porta!N33</f>
        <v>409</v>
      </c>
    </row>
    <row r="1899" spans="1:10" x14ac:dyDescent="0.3">
      <c r="A1899" t="str">
        <f t="shared" si="29"/>
        <v>HONOR X5D 128GBMax Negocios + Ilimitado 125CONTADO</v>
      </c>
      <c r="B1899" t="str">
        <f>precio_reno_porta!A34</f>
        <v>Corriente</v>
      </c>
      <c r="C1899" t="str">
        <f>precio_reno_porta!B34</f>
        <v>4G</v>
      </c>
      <c r="D1899" t="str">
        <f>precio_reno_porta!C34</f>
        <v>HONOR</v>
      </c>
      <c r="E1899" t="str">
        <f>precio_reno_porta!D34</f>
        <v>HONOR X5D 128GB</v>
      </c>
      <c r="F1899" s="68">
        <f>precio_reno_porta!E34</f>
        <v>449</v>
      </c>
      <c r="G1899" t="str">
        <f>precio_reno_porta!F34</f>
        <v>Android</v>
      </c>
      <c r="H1899" t="s">
        <v>187</v>
      </c>
      <c r="I1899" t="s">
        <v>43</v>
      </c>
      <c r="J1899" s="68">
        <f>precio_reno_porta!N34</f>
        <v>369</v>
      </c>
    </row>
    <row r="1900" spans="1:10" x14ac:dyDescent="0.3">
      <c r="A1900" t="str">
        <f t="shared" si="29"/>
        <v>HONOR X5D 256GBMax Negocios + Ilimitado 125CONTADO</v>
      </c>
      <c r="B1900" t="str">
        <f>precio_reno_porta!A35</f>
        <v>Corriente</v>
      </c>
      <c r="C1900" t="str">
        <f>precio_reno_porta!B35</f>
        <v>4G</v>
      </c>
      <c r="D1900" t="str">
        <f>precio_reno_porta!C35</f>
        <v>HONOR</v>
      </c>
      <c r="E1900" t="str">
        <f>precio_reno_porta!D35</f>
        <v>HONOR X5D 256GB</v>
      </c>
      <c r="F1900" s="68">
        <f>precio_reno_porta!E35</f>
        <v>589</v>
      </c>
      <c r="G1900" t="str">
        <f>precio_reno_porta!F35</f>
        <v>Android</v>
      </c>
      <c r="H1900" t="s">
        <v>187</v>
      </c>
      <c r="I1900" t="s">
        <v>43</v>
      </c>
      <c r="J1900" s="68">
        <f>precio_reno_porta!N35</f>
        <v>489</v>
      </c>
    </row>
    <row r="1901" spans="1:10" x14ac:dyDescent="0.3">
      <c r="A1901" t="str">
        <f t="shared" si="29"/>
        <v>HONOR X6C 256GBMax Negocios + Ilimitado 125CONTADO</v>
      </c>
      <c r="B1901" t="str">
        <f>precio_reno_porta!A36</f>
        <v>Corriente</v>
      </c>
      <c r="C1901" t="str">
        <f>precio_reno_porta!B36</f>
        <v>4G</v>
      </c>
      <c r="D1901" t="str">
        <f>precio_reno_porta!C36</f>
        <v>HONOR</v>
      </c>
      <c r="E1901" t="str">
        <f>precio_reno_porta!D36</f>
        <v>HONOR X6C 256GB</v>
      </c>
      <c r="F1901" s="68">
        <f>precio_reno_porta!E36</f>
        <v>699</v>
      </c>
      <c r="G1901" t="str">
        <f>precio_reno_porta!F36</f>
        <v>Android</v>
      </c>
      <c r="H1901" t="s">
        <v>187</v>
      </c>
      <c r="I1901" t="s">
        <v>43</v>
      </c>
      <c r="J1901" s="68">
        <f>precio_reno_porta!N36</f>
        <v>579</v>
      </c>
    </row>
    <row r="1902" spans="1:10" x14ac:dyDescent="0.3">
      <c r="A1902" t="str">
        <f t="shared" si="29"/>
        <v>HONOR X6D 256GB 5GMax Negocios + Ilimitado 125CONTADO</v>
      </c>
      <c r="B1902" t="str">
        <f>precio_reno_porta!A37</f>
        <v>Corriente</v>
      </c>
      <c r="C1902" t="str">
        <f>precio_reno_porta!B37</f>
        <v>5G</v>
      </c>
      <c r="D1902" t="str">
        <f>precio_reno_porta!C37</f>
        <v>HONOR</v>
      </c>
      <c r="E1902" t="str">
        <f>precio_reno_porta!D37</f>
        <v>HONOR X6D 256GB 5G</v>
      </c>
      <c r="F1902" s="68">
        <f>precio_reno_porta!E37</f>
        <v>829</v>
      </c>
      <c r="G1902" t="str">
        <f>precio_reno_porta!F37</f>
        <v>Android</v>
      </c>
      <c r="H1902" t="s">
        <v>187</v>
      </c>
      <c r="I1902" t="s">
        <v>43</v>
      </c>
      <c r="J1902" s="68">
        <f>precio_reno_porta!N37</f>
        <v>689</v>
      </c>
    </row>
    <row r="1903" spans="1:10" x14ac:dyDescent="0.3">
      <c r="A1903" t="str">
        <f t="shared" si="29"/>
        <v>HONOR X7D 256GB 5GMax Negocios + Ilimitado 125CONTADO</v>
      </c>
      <c r="B1903" t="str">
        <f>precio_reno_porta!A38</f>
        <v>Corriente</v>
      </c>
      <c r="C1903" t="str">
        <f>precio_reno_porta!B38</f>
        <v>5G</v>
      </c>
      <c r="D1903" t="str">
        <f>precio_reno_porta!C38</f>
        <v>HONOR</v>
      </c>
      <c r="E1903" t="str">
        <f>precio_reno_porta!D38</f>
        <v>HONOR X7D 256GB 5G</v>
      </c>
      <c r="F1903" s="68">
        <f>precio_reno_porta!E38</f>
        <v>879</v>
      </c>
      <c r="G1903" t="str">
        <f>precio_reno_porta!F38</f>
        <v>Android</v>
      </c>
      <c r="H1903" t="s">
        <v>187</v>
      </c>
      <c r="I1903" t="s">
        <v>43</v>
      </c>
      <c r="J1903" s="68">
        <f>precio_reno_porta!N38</f>
        <v>739</v>
      </c>
    </row>
    <row r="1904" spans="1:10" x14ac:dyDescent="0.3">
      <c r="A1904" t="str">
        <f t="shared" si="29"/>
        <v>HONOR X7E PLUS 256GB 5GMax Negocios + Ilimitado 125CONTADO</v>
      </c>
      <c r="B1904" t="str">
        <f>precio_reno_porta!A39</f>
        <v>Corriente</v>
      </c>
      <c r="C1904" t="str">
        <f>precio_reno_porta!B39</f>
        <v>5G</v>
      </c>
      <c r="D1904" t="str">
        <f>precio_reno_porta!C39</f>
        <v>HONOR</v>
      </c>
      <c r="E1904" t="str">
        <f>precio_reno_porta!D39</f>
        <v>HONOR X7E PLUS 256GB 5G</v>
      </c>
      <c r="F1904" s="68">
        <f>precio_reno_porta!E39</f>
        <v>1179</v>
      </c>
      <c r="G1904" t="str">
        <f>precio_reno_porta!F39</f>
        <v>Android</v>
      </c>
      <c r="H1904" t="s">
        <v>187</v>
      </c>
      <c r="I1904" t="s">
        <v>43</v>
      </c>
      <c r="J1904" s="68">
        <f>precio_reno_porta!N39</f>
        <v>979</v>
      </c>
    </row>
    <row r="1905" spans="1:10" x14ac:dyDescent="0.3">
      <c r="A1905" t="str">
        <f t="shared" si="29"/>
        <v>HONOR X8C 256GB 5GMax Negocios + Ilimitado 125CONTADO</v>
      </c>
      <c r="B1905" t="str">
        <f>precio_reno_porta!A40</f>
        <v>Corriente</v>
      </c>
      <c r="C1905" t="str">
        <f>precio_reno_porta!B40</f>
        <v>5G</v>
      </c>
      <c r="D1905" t="str">
        <f>precio_reno_porta!C40</f>
        <v>HONOR</v>
      </c>
      <c r="E1905" t="str">
        <f>precio_reno_porta!D40</f>
        <v>HONOR X8C 256GB 5G</v>
      </c>
      <c r="F1905" s="68">
        <f>precio_reno_porta!E40</f>
        <v>1189</v>
      </c>
      <c r="G1905" t="str">
        <f>precio_reno_porta!F40</f>
        <v>Android</v>
      </c>
      <c r="H1905" t="s">
        <v>187</v>
      </c>
      <c r="I1905" t="s">
        <v>43</v>
      </c>
      <c r="J1905" s="68">
        <f>precio_reno_porta!N40</f>
        <v>989</v>
      </c>
    </row>
    <row r="1906" spans="1:10" x14ac:dyDescent="0.3">
      <c r="A1906" t="str">
        <f t="shared" si="29"/>
        <v>HUAWEI WATCH KIDS 4 PROMax Negocios + Ilimitado 125CONTADO</v>
      </c>
      <c r="B1906" t="str">
        <f>precio_reno_porta!A41</f>
        <v>Corriente</v>
      </c>
      <c r="C1906" t="str">
        <f>precio_reno_porta!B41</f>
        <v>4G</v>
      </c>
      <c r="D1906" t="str">
        <f>precio_reno_porta!C41</f>
        <v>HUAWEI</v>
      </c>
      <c r="E1906" t="str">
        <f>precio_reno_porta!D41</f>
        <v>HUAWEI WATCH KIDS 4 PRO</v>
      </c>
      <c r="F1906" s="68">
        <f>precio_reno_porta!E41</f>
        <v>649</v>
      </c>
      <c r="G1906" t="str">
        <f>precio_reno_porta!F41</f>
        <v>Android</v>
      </c>
      <c r="H1906" t="s">
        <v>187</v>
      </c>
      <c r="I1906" t="s">
        <v>43</v>
      </c>
      <c r="J1906" s="68">
        <f>precio_reno_porta!N41</f>
        <v>539</v>
      </c>
    </row>
    <row r="1907" spans="1:10" x14ac:dyDescent="0.3">
      <c r="A1907" t="str">
        <f t="shared" si="29"/>
        <v>MOTOROLA MOTO EDGE 60 512GB 5GMax Negocios + Ilimitado 125CONTADO</v>
      </c>
      <c r="B1907" t="str">
        <f>precio_reno_porta!A42</f>
        <v>Corriente</v>
      </c>
      <c r="C1907" t="str">
        <f>precio_reno_porta!B42</f>
        <v>5G</v>
      </c>
      <c r="D1907" t="str">
        <f>precio_reno_porta!C42</f>
        <v>MOTOROLA</v>
      </c>
      <c r="E1907" t="str">
        <f>precio_reno_porta!D42</f>
        <v>MOTOROLA MOTO EDGE 60 512GB 5G</v>
      </c>
      <c r="F1907" s="68">
        <f>precio_reno_porta!E42</f>
        <v>1989</v>
      </c>
      <c r="G1907" t="str">
        <f>precio_reno_porta!F42</f>
        <v>Android</v>
      </c>
      <c r="H1907" t="s">
        <v>187</v>
      </c>
      <c r="I1907" t="s">
        <v>43</v>
      </c>
      <c r="J1907" s="68">
        <f>precio_reno_porta!N42</f>
        <v>1649</v>
      </c>
    </row>
    <row r="1908" spans="1:10" x14ac:dyDescent="0.3">
      <c r="A1908" t="str">
        <f t="shared" si="29"/>
        <v>MOTOROLA MOTO EDGE 60 FUSION 256GB 5GMax Negocios + Ilimitado 125CONTADO</v>
      </c>
      <c r="B1908" t="str">
        <f>precio_reno_porta!A43</f>
        <v>Corriente</v>
      </c>
      <c r="C1908" t="str">
        <f>precio_reno_porta!B43</f>
        <v>5G</v>
      </c>
      <c r="D1908" t="str">
        <f>precio_reno_porta!C43</f>
        <v>MOTOROLA</v>
      </c>
      <c r="E1908" t="str">
        <f>precio_reno_porta!D43</f>
        <v>MOTOROLA MOTO EDGE 60 FUSION 256GB 5G</v>
      </c>
      <c r="F1908" s="68">
        <f>precio_reno_porta!E43</f>
        <v>1439</v>
      </c>
      <c r="G1908" t="str">
        <f>precio_reno_porta!F43</f>
        <v>Android</v>
      </c>
      <c r="H1908" t="s">
        <v>187</v>
      </c>
      <c r="I1908" t="s">
        <v>43</v>
      </c>
      <c r="J1908" s="68">
        <f>precio_reno_porta!N43</f>
        <v>1199</v>
      </c>
    </row>
    <row r="1909" spans="1:10" x14ac:dyDescent="0.3">
      <c r="A1909" t="str">
        <f t="shared" si="29"/>
        <v>MOTOROLA MOTO EDGE 60 PRO 512GB 5GMax Negocios + Ilimitado 125CONTADO</v>
      </c>
      <c r="B1909" t="str">
        <f>precio_reno_porta!A44</f>
        <v>Corriente</v>
      </c>
      <c r="C1909" t="str">
        <f>precio_reno_porta!B44</f>
        <v>5G</v>
      </c>
      <c r="D1909" t="str">
        <f>precio_reno_porta!C44</f>
        <v>MOTOROLA</v>
      </c>
      <c r="E1909" t="str">
        <f>precio_reno_porta!D44</f>
        <v>MOTOROLA MOTO EDGE 60 PRO 512GB 5G</v>
      </c>
      <c r="F1909" s="68">
        <f>precio_reno_porta!E44</f>
        <v>2649</v>
      </c>
      <c r="G1909" t="str">
        <f>precio_reno_porta!F44</f>
        <v>Android</v>
      </c>
      <c r="H1909" t="s">
        <v>187</v>
      </c>
      <c r="I1909" t="s">
        <v>43</v>
      </c>
      <c r="J1909" s="68">
        <f>precio_reno_porta!N44</f>
        <v>2199</v>
      </c>
    </row>
    <row r="1910" spans="1:10" x14ac:dyDescent="0.3">
      <c r="A1910" t="str">
        <f t="shared" si="29"/>
        <v>MOTOROLA MOTO EDGE 70 512GB 5GMax Negocios + Ilimitado 125CONTADO</v>
      </c>
      <c r="B1910" t="str">
        <f>precio_reno_porta!A45</f>
        <v>Corriente</v>
      </c>
      <c r="C1910" t="str">
        <f>precio_reno_porta!B45</f>
        <v>5G</v>
      </c>
      <c r="D1910" t="str">
        <f>precio_reno_porta!C45</f>
        <v>MOTOROLA</v>
      </c>
      <c r="E1910" t="str">
        <f>precio_reno_porta!D45</f>
        <v>MOTOROLA MOTO EDGE 70 512GB 5G</v>
      </c>
      <c r="F1910" s="68">
        <f>precio_reno_porta!E45</f>
        <v>2549</v>
      </c>
      <c r="G1910" t="str">
        <f>precio_reno_porta!F45</f>
        <v>Android</v>
      </c>
      <c r="H1910" t="s">
        <v>187</v>
      </c>
      <c r="I1910" t="s">
        <v>43</v>
      </c>
      <c r="J1910" s="68">
        <f>precio_reno_porta!N45</f>
        <v>2109</v>
      </c>
    </row>
    <row r="1911" spans="1:10" x14ac:dyDescent="0.3">
      <c r="A1911" t="str">
        <f t="shared" si="29"/>
        <v>MOTOROLA MOTO EDGE 70 FUSION 256GB 5GMax Negocios + Ilimitado 125CONTADO</v>
      </c>
      <c r="B1911" t="str">
        <f>precio_reno_porta!A46</f>
        <v>Corriente</v>
      </c>
      <c r="C1911" t="str">
        <f>precio_reno_porta!B46</f>
        <v>5G</v>
      </c>
      <c r="D1911" t="str">
        <f>precio_reno_porta!C46</f>
        <v>MOTOROLA</v>
      </c>
      <c r="E1911" t="str">
        <f>precio_reno_porta!D46</f>
        <v>MOTOROLA MOTO EDGE 70 FUSION 256GB 5G</v>
      </c>
      <c r="F1911" s="68">
        <f>precio_reno_porta!E46</f>
        <v>1899</v>
      </c>
      <c r="G1911" t="str">
        <f>precio_reno_porta!F46</f>
        <v>Android</v>
      </c>
      <c r="H1911" t="s">
        <v>187</v>
      </c>
      <c r="I1911" t="s">
        <v>43</v>
      </c>
      <c r="J1911" s="68">
        <f>precio_reno_porta!N46</f>
        <v>1569</v>
      </c>
    </row>
    <row r="1912" spans="1:10" x14ac:dyDescent="0.3">
      <c r="A1912" t="str">
        <f t="shared" si="29"/>
        <v>MOTOROLA MOTO EDGE 70 PRO 512GB 5GMax Negocios + Ilimitado 125CONTADO</v>
      </c>
      <c r="B1912" t="str">
        <f>precio_reno_porta!A47</f>
        <v>Corriente</v>
      </c>
      <c r="C1912" t="str">
        <f>precio_reno_porta!B47</f>
        <v>5G</v>
      </c>
      <c r="D1912" t="str">
        <f>precio_reno_porta!C47</f>
        <v>MOTOROLA</v>
      </c>
      <c r="E1912" t="str">
        <f>precio_reno_porta!D47</f>
        <v>MOTOROLA MOTO EDGE 70 PRO 512GB 5G</v>
      </c>
      <c r="F1912" s="68">
        <f>precio_reno_porta!E47</f>
        <v>3619</v>
      </c>
      <c r="G1912" t="str">
        <f>precio_reno_porta!F47</f>
        <v>Android</v>
      </c>
      <c r="H1912" t="s">
        <v>187</v>
      </c>
      <c r="I1912" t="s">
        <v>43</v>
      </c>
      <c r="J1912" s="68">
        <f>precio_reno_porta!N47</f>
        <v>3009</v>
      </c>
    </row>
    <row r="1913" spans="1:10" x14ac:dyDescent="0.3">
      <c r="A1913" t="str">
        <f t="shared" si="29"/>
        <v>MOTOROLA MOTO G06 128GBMax Negocios + Ilimitado 125CONTADO</v>
      </c>
      <c r="B1913" t="str">
        <f>precio_reno_porta!A48</f>
        <v>Corriente</v>
      </c>
      <c r="C1913" t="str">
        <f>precio_reno_porta!B48</f>
        <v>4G</v>
      </c>
      <c r="D1913" t="str">
        <f>precio_reno_porta!C48</f>
        <v>MOTOROLA</v>
      </c>
      <c r="E1913" t="str">
        <f>precio_reno_porta!D48</f>
        <v>MOTOROLA MOTO G06 128GB</v>
      </c>
      <c r="F1913" s="68">
        <f>precio_reno_porta!E48</f>
        <v>619</v>
      </c>
      <c r="G1913" t="str">
        <f>precio_reno_porta!F48</f>
        <v>Android</v>
      </c>
      <c r="H1913" t="s">
        <v>187</v>
      </c>
      <c r="I1913" t="s">
        <v>43</v>
      </c>
      <c r="J1913" s="68">
        <f>precio_reno_porta!N48</f>
        <v>519</v>
      </c>
    </row>
    <row r="1914" spans="1:10" x14ac:dyDescent="0.3">
      <c r="A1914" t="str">
        <f t="shared" si="29"/>
        <v>MOTOROLA MOTO G06 256GBMax Negocios + Ilimitado 125CONTADO</v>
      </c>
      <c r="B1914" t="str">
        <f>precio_reno_porta!A49</f>
        <v>Corriente</v>
      </c>
      <c r="C1914" t="str">
        <f>precio_reno_porta!B49</f>
        <v>4G</v>
      </c>
      <c r="D1914" t="str">
        <f>precio_reno_porta!C49</f>
        <v>MOTOROLA</v>
      </c>
      <c r="E1914" t="str">
        <f>precio_reno_porta!D49</f>
        <v>MOTOROLA MOTO G06 256GB</v>
      </c>
      <c r="F1914" s="68">
        <f>precio_reno_porta!E49</f>
        <v>649</v>
      </c>
      <c r="G1914" t="str">
        <f>precio_reno_porta!F49</f>
        <v>Android</v>
      </c>
      <c r="H1914" t="s">
        <v>187</v>
      </c>
      <c r="I1914" t="s">
        <v>43</v>
      </c>
      <c r="J1914" s="68">
        <f>precio_reno_porta!N49</f>
        <v>539</v>
      </c>
    </row>
    <row r="1915" spans="1:10" x14ac:dyDescent="0.3">
      <c r="A1915" t="str">
        <f t="shared" si="29"/>
        <v>MOTOROLA MOTO G15 256GBMax Negocios + Ilimitado 125CONTADO</v>
      </c>
      <c r="B1915" t="str">
        <f>precio_reno_porta!A50</f>
        <v>Corriente</v>
      </c>
      <c r="C1915" t="str">
        <f>precio_reno_porta!B50</f>
        <v>4G</v>
      </c>
      <c r="D1915" t="str">
        <f>precio_reno_porta!C50</f>
        <v>MOTOROLA</v>
      </c>
      <c r="E1915" t="str">
        <f>precio_reno_porta!D50</f>
        <v>MOTOROLA MOTO G15 256GB</v>
      </c>
      <c r="F1915" s="68">
        <f>precio_reno_porta!E50</f>
        <v>719</v>
      </c>
      <c r="G1915" t="str">
        <f>precio_reno_porta!F50</f>
        <v>Android</v>
      </c>
      <c r="H1915" t="s">
        <v>187</v>
      </c>
      <c r="I1915" t="s">
        <v>43</v>
      </c>
      <c r="J1915" s="68">
        <f>precio_reno_porta!N50</f>
        <v>599</v>
      </c>
    </row>
    <row r="1916" spans="1:10" x14ac:dyDescent="0.3">
      <c r="A1916" t="str">
        <f t="shared" si="29"/>
        <v>MOTOROLA MOTO G17 256GBMax Negocios + Ilimitado 125CONTADO</v>
      </c>
      <c r="B1916" t="str">
        <f>precio_reno_porta!A51</f>
        <v>Corriente</v>
      </c>
      <c r="C1916" t="str">
        <f>precio_reno_porta!B51</f>
        <v>4G</v>
      </c>
      <c r="D1916" t="str">
        <f>precio_reno_porta!C51</f>
        <v>MOTOROLA</v>
      </c>
      <c r="E1916" t="str">
        <f>precio_reno_porta!D51</f>
        <v>MOTOROLA MOTO G17 256GB</v>
      </c>
      <c r="F1916" s="68">
        <f>precio_reno_porta!E51</f>
        <v>779</v>
      </c>
      <c r="G1916" t="str">
        <f>precio_reno_porta!F51</f>
        <v>Android</v>
      </c>
      <c r="H1916" t="s">
        <v>187</v>
      </c>
      <c r="I1916" t="s">
        <v>43</v>
      </c>
      <c r="J1916" s="68">
        <f>precio_reno_porta!N51</f>
        <v>649</v>
      </c>
    </row>
    <row r="1917" spans="1:10" x14ac:dyDescent="0.3">
      <c r="A1917" t="str">
        <f t="shared" si="29"/>
        <v>MOTOROLA MOTO G47 128GB 5GMax Negocios + Ilimitado 125CONTADO</v>
      </c>
      <c r="B1917" t="str">
        <f>precio_reno_porta!A52</f>
        <v>Corriente</v>
      </c>
      <c r="C1917" t="str">
        <f>precio_reno_porta!B52</f>
        <v>5G</v>
      </c>
      <c r="D1917" t="str">
        <f>precio_reno_porta!C52</f>
        <v>MOTOROLA</v>
      </c>
      <c r="E1917" t="str">
        <f>precio_reno_porta!D52</f>
        <v>MOTOROLA MOTO G47 128GB 5G</v>
      </c>
      <c r="F1917" s="68">
        <f>precio_reno_porta!E52</f>
        <v>949</v>
      </c>
      <c r="G1917" t="str">
        <f>precio_reno_porta!F52</f>
        <v>Android</v>
      </c>
      <c r="H1917" t="s">
        <v>187</v>
      </c>
      <c r="I1917" t="s">
        <v>43</v>
      </c>
      <c r="J1917" s="68">
        <f>precio_reno_porta!N52</f>
        <v>789</v>
      </c>
    </row>
    <row r="1918" spans="1:10" x14ac:dyDescent="0.3">
      <c r="A1918" t="str">
        <f t="shared" si="29"/>
        <v>MOTOROLA MOTO G56 256GB 5GMax Negocios + Ilimitado 125CONTADO</v>
      </c>
      <c r="B1918" t="str">
        <f>precio_reno_porta!A53</f>
        <v>Corriente</v>
      </c>
      <c r="C1918" t="str">
        <f>precio_reno_porta!B53</f>
        <v>5G</v>
      </c>
      <c r="D1918" t="str">
        <f>precio_reno_porta!C53</f>
        <v>MOTOROLA</v>
      </c>
      <c r="E1918" t="str">
        <f>precio_reno_porta!D53</f>
        <v>MOTOROLA MOTO G56 256GB 5G</v>
      </c>
      <c r="F1918" s="68">
        <f>precio_reno_porta!E53</f>
        <v>969</v>
      </c>
      <c r="G1918" t="str">
        <f>precio_reno_porta!F53</f>
        <v>Android</v>
      </c>
      <c r="H1918" t="s">
        <v>187</v>
      </c>
      <c r="I1918" t="s">
        <v>43</v>
      </c>
      <c r="J1918" s="68">
        <f>precio_reno_porta!N53</f>
        <v>809</v>
      </c>
    </row>
    <row r="1919" spans="1:10" x14ac:dyDescent="0.3">
      <c r="A1919" t="str">
        <f t="shared" si="29"/>
        <v>MOTOROLA MOTO G67 256GB 5GMax Negocios + Ilimitado 125CONTADO</v>
      </c>
      <c r="B1919" t="str">
        <f>precio_reno_porta!A54</f>
        <v>Corriente</v>
      </c>
      <c r="C1919" t="str">
        <f>precio_reno_porta!B54</f>
        <v>5G</v>
      </c>
      <c r="D1919" t="str">
        <f>precio_reno_porta!C54</f>
        <v>MOTOROLA</v>
      </c>
      <c r="E1919" t="str">
        <f>precio_reno_porta!D54</f>
        <v>MOTOROLA MOTO G67 256GB 5G</v>
      </c>
      <c r="F1919" s="68">
        <f>precio_reno_porta!E54</f>
        <v>1269</v>
      </c>
      <c r="G1919" t="str">
        <f>precio_reno_porta!F54</f>
        <v>Android</v>
      </c>
      <c r="H1919" t="s">
        <v>187</v>
      </c>
      <c r="I1919" t="s">
        <v>43</v>
      </c>
      <c r="J1919" s="68">
        <f>precio_reno_porta!N54</f>
        <v>1059</v>
      </c>
    </row>
    <row r="1920" spans="1:10" x14ac:dyDescent="0.3">
      <c r="A1920" t="str">
        <f t="shared" si="29"/>
        <v>MOTOROLA MOTO G77 256GB 5GMax Negocios + Ilimitado 125CONTADO</v>
      </c>
      <c r="B1920" t="str">
        <f>precio_reno_porta!A55</f>
        <v>Corriente</v>
      </c>
      <c r="C1920" t="str">
        <f>precio_reno_porta!B55</f>
        <v>5G</v>
      </c>
      <c r="D1920" t="str">
        <f>precio_reno_porta!C55</f>
        <v>MOTOROLA</v>
      </c>
      <c r="E1920" t="str">
        <f>precio_reno_porta!D55</f>
        <v>MOTOROLA MOTO G77 256GB 5G</v>
      </c>
      <c r="F1920" s="68">
        <f>precio_reno_porta!E55</f>
        <v>1519</v>
      </c>
      <c r="G1920" t="str">
        <f>precio_reno_porta!F55</f>
        <v>Android</v>
      </c>
      <c r="H1920" t="s">
        <v>187</v>
      </c>
      <c r="I1920" t="s">
        <v>43</v>
      </c>
      <c r="J1920" s="68">
        <f>precio_reno_porta!N55</f>
        <v>1259</v>
      </c>
    </row>
    <row r="1921" spans="1:10" x14ac:dyDescent="0.3">
      <c r="A1921" t="str">
        <f t="shared" si="29"/>
        <v>MOTOROLA MOTO RAZR 60 512GB 5GMax Negocios + Ilimitado 125CONTADO</v>
      </c>
      <c r="B1921" t="str">
        <f>precio_reno_porta!A56</f>
        <v>Corriente</v>
      </c>
      <c r="C1921" t="str">
        <f>precio_reno_porta!B56</f>
        <v>5G</v>
      </c>
      <c r="D1921" t="str">
        <f>precio_reno_porta!C56</f>
        <v>MOTOROLA</v>
      </c>
      <c r="E1921" t="str">
        <f>precio_reno_porta!D56</f>
        <v>MOTOROLA MOTO RAZR 60 512GB 5G</v>
      </c>
      <c r="F1921" s="68">
        <f>precio_reno_porta!E56</f>
        <v>3789</v>
      </c>
      <c r="G1921" t="str">
        <f>precio_reno_porta!F56</f>
        <v>Android</v>
      </c>
      <c r="H1921" t="s">
        <v>187</v>
      </c>
      <c r="I1921" t="s">
        <v>43</v>
      </c>
      <c r="J1921" s="68">
        <f>precio_reno_porta!N56</f>
        <v>3149</v>
      </c>
    </row>
    <row r="1922" spans="1:10" x14ac:dyDescent="0.3">
      <c r="A1922" t="str">
        <f t="shared" si="29"/>
        <v>MOTOROLA MOTO RAZR 70 512GB 5GMax Negocios + Ilimitado 125CONTADO</v>
      </c>
      <c r="B1922" t="str">
        <f>precio_reno_porta!A57</f>
        <v>Corriente</v>
      </c>
      <c r="C1922" t="str">
        <f>precio_reno_porta!B57</f>
        <v>5G</v>
      </c>
      <c r="D1922" t="str">
        <f>precio_reno_porta!C57</f>
        <v>MOTOROLA</v>
      </c>
      <c r="E1922" t="str">
        <f>precio_reno_porta!D57</f>
        <v>MOTOROLA MOTO RAZR 70 512GB 5G</v>
      </c>
      <c r="F1922" s="68">
        <f>precio_reno_porta!E57</f>
        <v>4089</v>
      </c>
      <c r="G1922" t="str">
        <f>precio_reno_porta!F57</f>
        <v>Android</v>
      </c>
      <c r="H1922" t="s">
        <v>187</v>
      </c>
      <c r="I1922" t="s">
        <v>43</v>
      </c>
      <c r="J1922" s="68">
        <f>precio_reno_porta!N57</f>
        <v>3399</v>
      </c>
    </row>
    <row r="1923" spans="1:10" x14ac:dyDescent="0.3">
      <c r="A1923" t="str">
        <f t="shared" ref="A1923:A1986" si="30">CONCATENATE(E1923,I1923,H1923)</f>
        <v>OPPO A5 256GBMax Negocios + Ilimitado 125CONTADO</v>
      </c>
      <c r="B1923" t="str">
        <f>precio_reno_porta!A58</f>
        <v>Corriente</v>
      </c>
      <c r="C1923" t="str">
        <f>precio_reno_porta!B58</f>
        <v>4G</v>
      </c>
      <c r="D1923" t="str">
        <f>precio_reno_porta!C58</f>
        <v>OPPO</v>
      </c>
      <c r="E1923" t="str">
        <f>precio_reno_porta!D58</f>
        <v>OPPO A5 256GB</v>
      </c>
      <c r="F1923" s="68">
        <f>precio_reno_porta!E58</f>
        <v>849</v>
      </c>
      <c r="G1923" t="str">
        <f>precio_reno_porta!F58</f>
        <v>Android</v>
      </c>
      <c r="H1923" t="s">
        <v>187</v>
      </c>
      <c r="I1923" t="s">
        <v>43</v>
      </c>
      <c r="J1923" s="68">
        <f>precio_reno_porta!N58</f>
        <v>699</v>
      </c>
    </row>
    <row r="1924" spans="1:10" x14ac:dyDescent="0.3">
      <c r="A1924" t="str">
        <f t="shared" si="30"/>
        <v>OPPO A5 256GB 5GMax Negocios + Ilimitado 125CONTADO</v>
      </c>
      <c r="B1924" t="str">
        <f>precio_reno_porta!A59</f>
        <v>Corriente</v>
      </c>
      <c r="C1924" t="str">
        <f>precio_reno_porta!B59</f>
        <v>5G</v>
      </c>
      <c r="D1924" t="str">
        <f>precio_reno_porta!C59</f>
        <v>OPPO</v>
      </c>
      <c r="E1924" t="str">
        <f>precio_reno_porta!D59</f>
        <v>OPPO A5 256GB 5G</v>
      </c>
      <c r="F1924" s="68">
        <f>precio_reno_porta!E59</f>
        <v>1319</v>
      </c>
      <c r="G1924" t="str">
        <f>precio_reno_porta!F59</f>
        <v>Android</v>
      </c>
      <c r="H1924" t="s">
        <v>187</v>
      </c>
      <c r="I1924" t="s">
        <v>43</v>
      </c>
      <c r="J1924" s="68">
        <f>precio_reno_porta!N59</f>
        <v>1089</v>
      </c>
    </row>
    <row r="1925" spans="1:10" x14ac:dyDescent="0.3">
      <c r="A1925" t="str">
        <f t="shared" si="30"/>
        <v>OPPO A5X 128GBMax Negocios + Ilimitado 125CONTADO</v>
      </c>
      <c r="B1925" t="str">
        <f>precio_reno_porta!A60</f>
        <v>Corriente</v>
      </c>
      <c r="C1925" t="str">
        <f>precio_reno_porta!B60</f>
        <v>4G</v>
      </c>
      <c r="D1925" t="str">
        <f>precio_reno_porta!C60</f>
        <v>OPPO</v>
      </c>
      <c r="E1925" t="str">
        <f>precio_reno_porta!D60</f>
        <v>OPPO A5X 128GB</v>
      </c>
      <c r="F1925" s="68">
        <f>precio_reno_porta!E60</f>
        <v>659</v>
      </c>
      <c r="G1925" t="str">
        <f>precio_reno_porta!F60</f>
        <v>Android</v>
      </c>
      <c r="H1925" t="s">
        <v>187</v>
      </c>
      <c r="I1925" t="s">
        <v>43</v>
      </c>
      <c r="J1925" s="68">
        <f>precio_reno_porta!N60</f>
        <v>549</v>
      </c>
    </row>
    <row r="1926" spans="1:10" x14ac:dyDescent="0.3">
      <c r="A1926" t="str">
        <f t="shared" si="30"/>
        <v>OPPO A6 PRO 256GB 5GMax Negocios + Ilimitado 125CONTADO</v>
      </c>
      <c r="B1926" t="str">
        <f>precio_reno_porta!A61</f>
        <v>Corriente</v>
      </c>
      <c r="C1926" t="str">
        <f>precio_reno_porta!B61</f>
        <v>5G</v>
      </c>
      <c r="D1926" t="str">
        <f>precio_reno_porta!C61</f>
        <v>OPPO</v>
      </c>
      <c r="E1926" t="str">
        <f>precio_reno_porta!D61</f>
        <v>OPPO A6 PRO 256GB 5G</v>
      </c>
      <c r="F1926" s="68">
        <f>precio_reno_porta!E61</f>
        <v>1779</v>
      </c>
      <c r="G1926" t="str">
        <f>precio_reno_porta!F61</f>
        <v>Android</v>
      </c>
      <c r="H1926" t="s">
        <v>187</v>
      </c>
      <c r="I1926" t="s">
        <v>43</v>
      </c>
      <c r="J1926" s="68">
        <f>precio_reno_porta!N61</f>
        <v>1479</v>
      </c>
    </row>
    <row r="1927" spans="1:10" x14ac:dyDescent="0.3">
      <c r="A1927" t="str">
        <f t="shared" si="30"/>
        <v>OPPO A6T 128GBMax Negocios + Ilimitado 125CONTADO</v>
      </c>
      <c r="B1927" t="str">
        <f>precio_reno_porta!A62</f>
        <v>Corriente</v>
      </c>
      <c r="C1927" t="str">
        <f>precio_reno_porta!B62</f>
        <v>4G</v>
      </c>
      <c r="D1927" t="str">
        <f>precio_reno_porta!C62</f>
        <v>OPPO</v>
      </c>
      <c r="E1927" t="str">
        <f>precio_reno_porta!D62</f>
        <v>OPPO A6T 128GB</v>
      </c>
      <c r="F1927" s="68">
        <f>precio_reno_porta!E62</f>
        <v>789</v>
      </c>
      <c r="G1927" t="str">
        <f>precio_reno_porta!F62</f>
        <v>Android</v>
      </c>
      <c r="H1927" t="s">
        <v>187</v>
      </c>
      <c r="I1927" t="s">
        <v>43</v>
      </c>
      <c r="J1927" s="68">
        <f>precio_reno_porta!N62</f>
        <v>649</v>
      </c>
    </row>
    <row r="1928" spans="1:10" x14ac:dyDescent="0.3">
      <c r="A1928" t="str">
        <f t="shared" si="30"/>
        <v>OPPO A6X 256GB 5GMax Negocios + Ilimitado 125CONTADO</v>
      </c>
      <c r="B1928" t="str">
        <f>precio_reno_porta!A63</f>
        <v>Corriente</v>
      </c>
      <c r="C1928" t="str">
        <f>precio_reno_porta!B63</f>
        <v>5G</v>
      </c>
      <c r="D1928" t="str">
        <f>precio_reno_porta!C63</f>
        <v>OPPO</v>
      </c>
      <c r="E1928" t="str">
        <f>precio_reno_porta!D63</f>
        <v>OPPO A6X 256GB 5G</v>
      </c>
      <c r="F1928" s="68">
        <f>precio_reno_porta!E63</f>
        <v>1159</v>
      </c>
      <c r="G1928" t="str">
        <f>precio_reno_porta!F63</f>
        <v>Android</v>
      </c>
      <c r="H1928" t="s">
        <v>187</v>
      </c>
      <c r="I1928" t="s">
        <v>43</v>
      </c>
      <c r="J1928" s="68">
        <f>precio_reno_porta!N63</f>
        <v>959</v>
      </c>
    </row>
    <row r="1929" spans="1:10" x14ac:dyDescent="0.3">
      <c r="A1929" t="str">
        <f t="shared" si="30"/>
        <v>OPPO RENO 14F 256GB 5GMax Negocios + Ilimitado 125CONTADO</v>
      </c>
      <c r="B1929" t="str">
        <f>precio_reno_porta!A64</f>
        <v>Corriente</v>
      </c>
      <c r="C1929" t="str">
        <f>precio_reno_porta!B64</f>
        <v>4G</v>
      </c>
      <c r="D1929" t="str">
        <f>precio_reno_porta!C64</f>
        <v>OPPO</v>
      </c>
      <c r="E1929" t="str">
        <f>precio_reno_porta!D64</f>
        <v>OPPO RENO 14F 256GB 5G</v>
      </c>
      <c r="F1929" s="68">
        <f>precio_reno_porta!E64</f>
        <v>2229</v>
      </c>
      <c r="G1929" t="str">
        <f>precio_reno_porta!F64</f>
        <v>Android</v>
      </c>
      <c r="H1929" t="s">
        <v>187</v>
      </c>
      <c r="I1929" t="s">
        <v>43</v>
      </c>
      <c r="J1929" s="68">
        <f>precio_reno_porta!N64</f>
        <v>1849</v>
      </c>
    </row>
    <row r="1930" spans="1:10" x14ac:dyDescent="0.3">
      <c r="A1930" t="str">
        <f t="shared" si="30"/>
        <v>OPPO RENO 14F 512GB 5GMax Negocios + Ilimitado 125CONTADO</v>
      </c>
      <c r="B1930" t="str">
        <f>precio_reno_porta!A65</f>
        <v>Corriente</v>
      </c>
      <c r="C1930" t="str">
        <f>precio_reno_porta!B65</f>
        <v>5G</v>
      </c>
      <c r="D1930" t="str">
        <f>precio_reno_porta!C65</f>
        <v>OPPO</v>
      </c>
      <c r="E1930" t="str">
        <f>precio_reno_porta!D65</f>
        <v>OPPO RENO 14F 512GB 5G</v>
      </c>
      <c r="F1930" s="68">
        <f>precio_reno_porta!E65</f>
        <v>2439</v>
      </c>
      <c r="G1930" t="str">
        <f>precio_reno_porta!F65</f>
        <v>Android</v>
      </c>
      <c r="H1930" t="s">
        <v>187</v>
      </c>
      <c r="I1930" t="s">
        <v>43</v>
      </c>
      <c r="J1930" s="68">
        <f>precio_reno_porta!N65</f>
        <v>2029</v>
      </c>
    </row>
    <row r="1931" spans="1:10" x14ac:dyDescent="0.3">
      <c r="A1931" t="str">
        <f t="shared" si="30"/>
        <v>OPPO RENO 16 256GB 5GMax Negocios + Ilimitado 125CONTADO</v>
      </c>
      <c r="B1931" t="str">
        <f>precio_reno_porta!A66</f>
        <v>Corriente</v>
      </c>
      <c r="C1931" t="str">
        <f>precio_reno_porta!B66</f>
        <v>5G</v>
      </c>
      <c r="D1931" t="str">
        <f>precio_reno_porta!C66</f>
        <v>OPPO</v>
      </c>
      <c r="E1931" t="str">
        <f>precio_reno_porta!D66</f>
        <v>OPPO RENO 16 256GB 5G</v>
      </c>
      <c r="F1931" s="68">
        <f>precio_reno_porta!E66</f>
        <v>3839</v>
      </c>
      <c r="G1931" t="str">
        <f>precio_reno_porta!F66</f>
        <v>Android</v>
      </c>
      <c r="H1931" t="s">
        <v>187</v>
      </c>
      <c r="I1931" t="s">
        <v>43</v>
      </c>
      <c r="J1931" s="68">
        <f>precio_reno_porta!N66</f>
        <v>3189</v>
      </c>
    </row>
    <row r="1932" spans="1:10" x14ac:dyDescent="0.3">
      <c r="A1932" t="str">
        <f t="shared" si="30"/>
        <v>OPPO RENO 16F 256GB 5GMax Negocios + Ilimitado 125CONTADO</v>
      </c>
      <c r="B1932" t="str">
        <f>precio_reno_porta!A67</f>
        <v>Corriente</v>
      </c>
      <c r="C1932" t="str">
        <f>precio_reno_porta!B67</f>
        <v>5G</v>
      </c>
      <c r="D1932" t="str">
        <f>precio_reno_porta!C67</f>
        <v>OPPO</v>
      </c>
      <c r="E1932" t="str">
        <f>precio_reno_porta!D67</f>
        <v>OPPO RENO 16F 256GB 5G</v>
      </c>
      <c r="F1932" s="68">
        <f>precio_reno_porta!E67</f>
        <v>3129</v>
      </c>
      <c r="G1932" t="str">
        <f>precio_reno_porta!F67</f>
        <v>Android</v>
      </c>
      <c r="H1932" t="s">
        <v>187</v>
      </c>
      <c r="I1932" t="s">
        <v>43</v>
      </c>
      <c r="J1932" s="68">
        <f>precio_reno_porta!N67</f>
        <v>2589</v>
      </c>
    </row>
    <row r="1933" spans="1:10" x14ac:dyDescent="0.3">
      <c r="A1933" t="str">
        <f t="shared" si="30"/>
        <v>SAMSUNG GALAXY A07 128GBMax Negocios + Ilimitado 125CONTADO</v>
      </c>
      <c r="B1933" t="str">
        <f>precio_reno_porta!A68</f>
        <v>Corriente</v>
      </c>
      <c r="C1933" t="str">
        <f>precio_reno_porta!B68</f>
        <v>4G</v>
      </c>
      <c r="D1933" t="str">
        <f>precio_reno_porta!C68</f>
        <v>SAMSUNG</v>
      </c>
      <c r="E1933" t="str">
        <f>precio_reno_porta!D68</f>
        <v>SAMSUNG GALAXY A07 128GB</v>
      </c>
      <c r="F1933" s="68">
        <f>precio_reno_porta!E68</f>
        <v>599</v>
      </c>
      <c r="G1933" t="str">
        <f>precio_reno_porta!F68</f>
        <v>Android</v>
      </c>
      <c r="H1933" t="s">
        <v>187</v>
      </c>
      <c r="I1933" t="s">
        <v>43</v>
      </c>
      <c r="J1933" s="68">
        <f>precio_reno_porta!N68</f>
        <v>499</v>
      </c>
    </row>
    <row r="1934" spans="1:10" x14ac:dyDescent="0.3">
      <c r="A1934" t="str">
        <f t="shared" si="30"/>
        <v>SAMSUNG GALAXY A16 128GBMax Negocios + Ilimitado 125CONTADO</v>
      </c>
      <c r="B1934" t="str">
        <f>precio_reno_porta!A69</f>
        <v>Corriente</v>
      </c>
      <c r="C1934" t="str">
        <f>precio_reno_porta!B69</f>
        <v>4G</v>
      </c>
      <c r="D1934" t="str">
        <f>precio_reno_porta!C69</f>
        <v>SAMSUNG</v>
      </c>
      <c r="E1934" t="str">
        <f>precio_reno_porta!D69</f>
        <v>SAMSUNG GALAXY A16 128GB</v>
      </c>
      <c r="F1934" s="68">
        <f>precio_reno_porta!E69</f>
        <v>659</v>
      </c>
      <c r="G1934" t="str">
        <f>precio_reno_porta!F69</f>
        <v>Android</v>
      </c>
      <c r="H1934" t="s">
        <v>187</v>
      </c>
      <c r="I1934" t="s">
        <v>43</v>
      </c>
      <c r="J1934" s="68">
        <f>precio_reno_porta!N69</f>
        <v>549</v>
      </c>
    </row>
    <row r="1935" spans="1:10" x14ac:dyDescent="0.3">
      <c r="A1935" t="str">
        <f t="shared" si="30"/>
        <v>SAMSUNG GALAXY A17 128GB 5GMax Negocios + Ilimitado 125CONTADO</v>
      </c>
      <c r="B1935" t="str">
        <f>precio_reno_porta!A70</f>
        <v>Corriente</v>
      </c>
      <c r="C1935" t="str">
        <f>precio_reno_porta!B70</f>
        <v>5G</v>
      </c>
      <c r="D1935" t="str">
        <f>precio_reno_porta!C70</f>
        <v>SAMSUNG</v>
      </c>
      <c r="E1935" t="str">
        <f>precio_reno_porta!D70</f>
        <v>SAMSUNG GALAXY A17 128GB 5G</v>
      </c>
      <c r="F1935" s="68">
        <f>precio_reno_porta!E70</f>
        <v>1179</v>
      </c>
      <c r="G1935" t="str">
        <f>precio_reno_porta!F70</f>
        <v>Android</v>
      </c>
      <c r="H1935" t="s">
        <v>187</v>
      </c>
      <c r="I1935" t="s">
        <v>43</v>
      </c>
      <c r="J1935" s="68">
        <f>precio_reno_porta!N70</f>
        <v>979</v>
      </c>
    </row>
    <row r="1936" spans="1:10" x14ac:dyDescent="0.3">
      <c r="A1936" t="str">
        <f t="shared" si="30"/>
        <v>SAMSUNG GALAXY A17 256GB 5GMax Negocios + Ilimitado 125CONTADO</v>
      </c>
      <c r="B1936" t="str">
        <f>precio_reno_porta!A71</f>
        <v>Corriente</v>
      </c>
      <c r="C1936" t="str">
        <f>precio_reno_porta!B71</f>
        <v>5G</v>
      </c>
      <c r="D1936" t="str">
        <f>precio_reno_porta!C71</f>
        <v>SAMSUNG</v>
      </c>
      <c r="E1936" t="str">
        <f>precio_reno_porta!D71</f>
        <v>SAMSUNG GALAXY A17 256GB 5G</v>
      </c>
      <c r="F1936" s="68">
        <f>precio_reno_porta!E71</f>
        <v>1309</v>
      </c>
      <c r="G1936" t="str">
        <f>precio_reno_porta!F71</f>
        <v>Android</v>
      </c>
      <c r="H1936" t="s">
        <v>187</v>
      </c>
      <c r="I1936" t="s">
        <v>43</v>
      </c>
      <c r="J1936" s="68">
        <f>precio_reno_porta!N71</f>
        <v>1109</v>
      </c>
    </row>
    <row r="1937" spans="1:10" x14ac:dyDescent="0.3">
      <c r="A1937" t="str">
        <f t="shared" si="30"/>
        <v>SAMSUNG GALAXY A26 128GB 5GMax Negocios + Ilimitado 125CONTADO</v>
      </c>
      <c r="B1937" t="str">
        <f>precio_reno_porta!A72</f>
        <v>Corriente</v>
      </c>
      <c r="C1937" t="str">
        <f>precio_reno_porta!B72</f>
        <v>5G</v>
      </c>
      <c r="D1937" t="str">
        <f>precio_reno_porta!C72</f>
        <v>SAMSUNG</v>
      </c>
      <c r="E1937" t="str">
        <f>precio_reno_porta!D72</f>
        <v>SAMSUNG GALAXY A26 128GB 5G</v>
      </c>
      <c r="F1937" s="68">
        <f>precio_reno_porta!E72</f>
        <v>1169</v>
      </c>
      <c r="G1937" t="str">
        <f>precio_reno_porta!F72</f>
        <v>Android</v>
      </c>
      <c r="H1937" t="s">
        <v>187</v>
      </c>
      <c r="I1937" t="s">
        <v>43</v>
      </c>
      <c r="J1937" s="68">
        <f>precio_reno_porta!N72</f>
        <v>969</v>
      </c>
    </row>
    <row r="1938" spans="1:10" x14ac:dyDescent="0.3">
      <c r="A1938" t="str">
        <f t="shared" si="30"/>
        <v>SAMSUNG GALAXY A27 256GB 5GMax Negocios + Ilimitado 125CONTADO</v>
      </c>
      <c r="B1938" t="str">
        <f>precio_reno_porta!A73</f>
        <v>Corriente</v>
      </c>
      <c r="C1938" t="str">
        <f>precio_reno_porta!B73</f>
        <v>5G</v>
      </c>
      <c r="D1938" t="str">
        <f>precio_reno_porta!C73</f>
        <v>SAMSUNG</v>
      </c>
      <c r="E1938" t="str">
        <f>precio_reno_porta!D73</f>
        <v>SAMSUNG GALAXY A27 256GB 5G</v>
      </c>
      <c r="F1938" s="68">
        <f>precio_reno_porta!E73</f>
        <v>2009</v>
      </c>
      <c r="G1938" t="str">
        <f>precio_reno_porta!F73</f>
        <v>Android</v>
      </c>
      <c r="H1938" t="s">
        <v>187</v>
      </c>
      <c r="I1938" t="s">
        <v>43</v>
      </c>
      <c r="J1938" s="68">
        <f>precio_reno_porta!N73</f>
        <v>1669</v>
      </c>
    </row>
    <row r="1939" spans="1:10" x14ac:dyDescent="0.3">
      <c r="A1939" t="str">
        <f t="shared" si="30"/>
        <v>SAMSUNG GALAXY A36 128GB 5GMax Negocios + Ilimitado 125CONTADO</v>
      </c>
      <c r="B1939" t="str">
        <f>precio_reno_porta!A74</f>
        <v>Corriente</v>
      </c>
      <c r="C1939" t="str">
        <f>precio_reno_porta!B74</f>
        <v>5G</v>
      </c>
      <c r="D1939" t="str">
        <f>precio_reno_porta!C74</f>
        <v>SAMSUNG</v>
      </c>
      <c r="E1939" t="str">
        <f>precio_reno_porta!D74</f>
        <v>SAMSUNG GALAXY A36 128GB 5G</v>
      </c>
      <c r="F1939" s="68">
        <f>precio_reno_porta!E74</f>
        <v>1519</v>
      </c>
      <c r="G1939" t="str">
        <f>precio_reno_porta!F74</f>
        <v>Android</v>
      </c>
      <c r="H1939" t="s">
        <v>187</v>
      </c>
      <c r="I1939" t="s">
        <v>43</v>
      </c>
      <c r="J1939" s="68">
        <f>precio_reno_porta!N74</f>
        <v>1259</v>
      </c>
    </row>
    <row r="1940" spans="1:10" x14ac:dyDescent="0.3">
      <c r="A1940" t="str">
        <f t="shared" si="30"/>
        <v>SAMSUNG GALAXY A37 256GB 5GMax Negocios + Ilimitado 125CONTADO</v>
      </c>
      <c r="B1940" t="str">
        <f>precio_reno_porta!A75</f>
        <v>Corriente</v>
      </c>
      <c r="C1940" t="str">
        <f>precio_reno_porta!B75</f>
        <v>5G</v>
      </c>
      <c r="D1940" t="str">
        <f>precio_reno_porta!C75</f>
        <v>SAMSUNG</v>
      </c>
      <c r="E1940" t="str">
        <f>precio_reno_porta!D75</f>
        <v>SAMSUNG GALAXY A37 256GB 5G</v>
      </c>
      <c r="F1940" s="68">
        <f>precio_reno_porta!E75</f>
        <v>2249</v>
      </c>
      <c r="G1940" t="str">
        <f>precio_reno_porta!F75</f>
        <v>Android</v>
      </c>
      <c r="H1940" t="s">
        <v>187</v>
      </c>
      <c r="I1940" t="s">
        <v>43</v>
      </c>
      <c r="J1940" s="68">
        <f>precio_reno_porta!N75</f>
        <v>1859</v>
      </c>
    </row>
    <row r="1941" spans="1:10" x14ac:dyDescent="0.3">
      <c r="A1941" t="str">
        <f t="shared" si="30"/>
        <v>SAMSUNG GALAXY A56 256GB 5GMax Negocios + Ilimitado 125CONTADO</v>
      </c>
      <c r="B1941" t="str">
        <f>precio_reno_porta!A76</f>
        <v>Corriente</v>
      </c>
      <c r="C1941" t="str">
        <f>precio_reno_porta!B76</f>
        <v>5G</v>
      </c>
      <c r="D1941" t="str">
        <f>precio_reno_porta!C76</f>
        <v>SAMSUNG</v>
      </c>
      <c r="E1941" t="str">
        <f>precio_reno_porta!D76</f>
        <v>SAMSUNG GALAXY A56 256GB 5G</v>
      </c>
      <c r="F1941" s="68">
        <f>precio_reno_porta!E76</f>
        <v>2109</v>
      </c>
      <c r="G1941" t="str">
        <f>precio_reno_porta!F76</f>
        <v>Android</v>
      </c>
      <c r="H1941" t="s">
        <v>187</v>
      </c>
      <c r="I1941" t="s">
        <v>43</v>
      </c>
      <c r="J1941" s="68">
        <f>precio_reno_porta!N76</f>
        <v>1749</v>
      </c>
    </row>
    <row r="1942" spans="1:10" x14ac:dyDescent="0.3">
      <c r="A1942" t="str">
        <f t="shared" si="30"/>
        <v>SAMSUNG GALAXY A57 256GB 5GMax Negocios + Ilimitado 125CONTADO</v>
      </c>
      <c r="B1942" t="str">
        <f>precio_reno_porta!A77</f>
        <v>Corriente</v>
      </c>
      <c r="C1942" t="str">
        <f>precio_reno_porta!B77</f>
        <v>5G</v>
      </c>
      <c r="D1942" t="str">
        <f>precio_reno_porta!C77</f>
        <v>SAMSUNG</v>
      </c>
      <c r="E1942" t="str">
        <f>precio_reno_porta!D77</f>
        <v>SAMSUNG GALAXY A57 256GB 5G</v>
      </c>
      <c r="F1942" s="68">
        <f>precio_reno_porta!E77</f>
        <v>2509</v>
      </c>
      <c r="G1942" t="str">
        <f>precio_reno_porta!F77</f>
        <v>Android</v>
      </c>
      <c r="H1942" t="s">
        <v>187</v>
      </c>
      <c r="I1942" t="s">
        <v>43</v>
      </c>
      <c r="J1942" s="68">
        <f>precio_reno_porta!N77</f>
        <v>2079</v>
      </c>
    </row>
    <row r="1943" spans="1:10" x14ac:dyDescent="0.3">
      <c r="A1943" t="str">
        <f t="shared" si="30"/>
        <v>SAMSUNG GALAXY A57 512GB 5GMax Negocios + Ilimitado 125CONTADO</v>
      </c>
      <c r="B1943" t="str">
        <f>precio_reno_porta!A78</f>
        <v>Corriente</v>
      </c>
      <c r="C1943" t="str">
        <f>precio_reno_porta!B78</f>
        <v>5G</v>
      </c>
      <c r="D1943" t="str">
        <f>precio_reno_porta!C78</f>
        <v>SAMSUNG</v>
      </c>
      <c r="E1943" t="str">
        <f>precio_reno_porta!D78</f>
        <v>SAMSUNG GALAXY A57 512GB 5G</v>
      </c>
      <c r="F1943" s="68">
        <f>precio_reno_porta!E78</f>
        <v>3449</v>
      </c>
      <c r="G1943" t="str">
        <f>precio_reno_porta!F78</f>
        <v>Android</v>
      </c>
      <c r="H1943" t="s">
        <v>187</v>
      </c>
      <c r="I1943" t="s">
        <v>43</v>
      </c>
      <c r="J1943" s="68">
        <f>precio_reno_porta!N78</f>
        <v>2859</v>
      </c>
    </row>
    <row r="1944" spans="1:10" x14ac:dyDescent="0.3">
      <c r="A1944" t="str">
        <f t="shared" si="30"/>
        <v>SAMSUNG GALAXY S25 128GBMax Negocios + Ilimitado 125CONTADO</v>
      </c>
      <c r="B1944" t="str">
        <f>precio_reno_porta!A79</f>
        <v>Corriente</v>
      </c>
      <c r="C1944" t="str">
        <f>precio_reno_porta!B79</f>
        <v>5G</v>
      </c>
      <c r="D1944" t="str">
        <f>precio_reno_porta!C79</f>
        <v>SAMSUNG</v>
      </c>
      <c r="E1944" t="str">
        <f>precio_reno_porta!D79</f>
        <v>SAMSUNG GALAXY S25 128GB</v>
      </c>
      <c r="F1944" s="68">
        <f>precio_reno_porta!E79</f>
        <v>4529</v>
      </c>
      <c r="G1944" t="str">
        <f>precio_reno_porta!F79</f>
        <v>Android</v>
      </c>
      <c r="H1944" t="s">
        <v>187</v>
      </c>
      <c r="I1944" t="s">
        <v>43</v>
      </c>
      <c r="J1944" s="68">
        <f>precio_reno_porta!N79</f>
        <v>3759</v>
      </c>
    </row>
    <row r="1945" spans="1:10" x14ac:dyDescent="0.3">
      <c r="A1945" t="str">
        <f t="shared" si="30"/>
        <v>SAMSUNG GALAXY S25 FE 256GB 5GMax Negocios + Ilimitado 125CONTADO</v>
      </c>
      <c r="B1945" t="str">
        <f>precio_reno_porta!A80</f>
        <v>Corriente</v>
      </c>
      <c r="C1945" t="str">
        <f>precio_reno_porta!B80</f>
        <v>5G</v>
      </c>
      <c r="D1945" t="str">
        <f>precio_reno_porta!C80</f>
        <v>SAMSUNG</v>
      </c>
      <c r="E1945" t="str">
        <f>precio_reno_porta!D80</f>
        <v>SAMSUNG GALAXY S25 FE 256GB 5G</v>
      </c>
      <c r="F1945" s="68">
        <f>precio_reno_porta!E80</f>
        <v>3429</v>
      </c>
      <c r="G1945" t="str">
        <f>precio_reno_porta!F80</f>
        <v>Android</v>
      </c>
      <c r="H1945" t="s">
        <v>187</v>
      </c>
      <c r="I1945" t="s">
        <v>43</v>
      </c>
      <c r="J1945" s="68">
        <f>precio_reno_porta!N80</f>
        <v>2849</v>
      </c>
    </row>
    <row r="1946" spans="1:10" x14ac:dyDescent="0.3">
      <c r="A1946" t="str">
        <f t="shared" si="30"/>
        <v>SAMSUNG GALAXY S25 ULTRA 256GBMax Negocios + Ilimitado 125CONTADO</v>
      </c>
      <c r="B1946" t="str">
        <f>precio_reno_porta!A81</f>
        <v>Corriente</v>
      </c>
      <c r="C1946" t="str">
        <f>precio_reno_porta!B81</f>
        <v>5G</v>
      </c>
      <c r="D1946" t="str">
        <f>precio_reno_porta!C81</f>
        <v>SAMSUNG</v>
      </c>
      <c r="E1946" t="str">
        <f>precio_reno_porta!D81</f>
        <v>SAMSUNG GALAXY S25 ULTRA 256GB</v>
      </c>
      <c r="F1946" s="68">
        <f>precio_reno_porta!E81</f>
        <v>6219</v>
      </c>
      <c r="G1946" t="str">
        <f>precio_reno_porta!F81</f>
        <v>Android</v>
      </c>
      <c r="H1946" t="s">
        <v>187</v>
      </c>
      <c r="I1946" t="s">
        <v>43</v>
      </c>
      <c r="J1946" s="68">
        <f>precio_reno_porta!N81</f>
        <v>5169</v>
      </c>
    </row>
    <row r="1947" spans="1:10" x14ac:dyDescent="0.3">
      <c r="A1947" t="str">
        <f t="shared" si="30"/>
        <v>SAMSUNG GALAXY S26 256GB 5GMax Negocios + Ilimitado 125CONTADO</v>
      </c>
      <c r="B1947" t="str">
        <f>precio_reno_porta!A82</f>
        <v>Corriente</v>
      </c>
      <c r="C1947" t="str">
        <f>precio_reno_porta!B82</f>
        <v>5G</v>
      </c>
      <c r="D1947" t="str">
        <f>precio_reno_porta!C82</f>
        <v>SAMSUNG</v>
      </c>
      <c r="E1947" t="str">
        <f>precio_reno_porta!D82</f>
        <v>SAMSUNG GALAXY S26 256GB 5G</v>
      </c>
      <c r="F1947" s="68">
        <f>precio_reno_porta!E82</f>
        <v>5029</v>
      </c>
      <c r="G1947" t="str">
        <f>precio_reno_porta!F82</f>
        <v>Android</v>
      </c>
      <c r="H1947" t="s">
        <v>187</v>
      </c>
      <c r="I1947" t="s">
        <v>43</v>
      </c>
      <c r="J1947" s="68">
        <f>precio_reno_porta!N82</f>
        <v>4179</v>
      </c>
    </row>
    <row r="1948" spans="1:10" x14ac:dyDescent="0.3">
      <c r="A1948" t="str">
        <f t="shared" si="30"/>
        <v>SAMSUNG GALAXY S26 PLUS 256GB 5GMax Negocios + Ilimitado 125CONTADO</v>
      </c>
      <c r="B1948" t="str">
        <f>precio_reno_porta!A83</f>
        <v>Corriente</v>
      </c>
      <c r="C1948" t="str">
        <f>precio_reno_porta!B83</f>
        <v>5G</v>
      </c>
      <c r="D1948" t="str">
        <f>precio_reno_porta!C83</f>
        <v>SAMSUNG</v>
      </c>
      <c r="E1948" t="str">
        <f>precio_reno_porta!D83</f>
        <v>SAMSUNG GALAXY S26 PLUS 256GB 5G</v>
      </c>
      <c r="F1948" s="68">
        <f>precio_reno_porta!E83</f>
        <v>6039</v>
      </c>
      <c r="G1948" t="str">
        <f>precio_reno_porta!F83</f>
        <v>Android</v>
      </c>
      <c r="H1948" t="s">
        <v>187</v>
      </c>
      <c r="I1948" t="s">
        <v>43</v>
      </c>
      <c r="J1948" s="68">
        <f>precio_reno_porta!N83</f>
        <v>5019</v>
      </c>
    </row>
    <row r="1949" spans="1:10" x14ac:dyDescent="0.3">
      <c r="A1949" t="str">
        <f t="shared" si="30"/>
        <v>SAMSUNG GALAXY S26 ULTRA 256GB 5GMax Negocios + Ilimitado 125CONTADO</v>
      </c>
      <c r="B1949" t="str">
        <f>precio_reno_porta!A84</f>
        <v>Corriente</v>
      </c>
      <c r="C1949" t="str">
        <f>precio_reno_porta!B84</f>
        <v>5G</v>
      </c>
      <c r="D1949" t="str">
        <f>precio_reno_porta!C84</f>
        <v>SAMSUNG</v>
      </c>
      <c r="E1949" t="str">
        <f>precio_reno_porta!D84</f>
        <v>SAMSUNG GALAXY S26 ULTRA 256GB 5G</v>
      </c>
      <c r="F1949" s="68">
        <f>precio_reno_porta!E84</f>
        <v>7039</v>
      </c>
      <c r="G1949" t="str">
        <f>precio_reno_porta!F84</f>
        <v>Android</v>
      </c>
      <c r="H1949" t="s">
        <v>187</v>
      </c>
      <c r="I1949" t="s">
        <v>43</v>
      </c>
      <c r="J1949" s="68">
        <f>precio_reno_porta!N84</f>
        <v>5849</v>
      </c>
    </row>
    <row r="1950" spans="1:10" x14ac:dyDescent="0.3">
      <c r="A1950" t="str">
        <f t="shared" si="30"/>
        <v>SAMSUNG GALAXY S26FE 256GB 5GMax Negocios + Ilimitado 125CONTADO</v>
      </c>
      <c r="B1950" t="str">
        <f>precio_reno_porta!A85</f>
        <v>Corriente</v>
      </c>
      <c r="C1950" t="str">
        <f>precio_reno_porta!B85</f>
        <v>5G</v>
      </c>
      <c r="D1950" t="str">
        <f>precio_reno_porta!C85</f>
        <v>SAMSUNG</v>
      </c>
      <c r="E1950" t="str">
        <f>precio_reno_porta!D85</f>
        <v>SAMSUNG GALAXY S26FE 256GB 5G</v>
      </c>
      <c r="F1950" s="68">
        <f>precio_reno_porta!E85</f>
        <v>3999</v>
      </c>
      <c r="G1950" t="str">
        <f>precio_reno_porta!F85</f>
        <v>Android</v>
      </c>
      <c r="H1950" t="s">
        <v>187</v>
      </c>
      <c r="I1950" t="s">
        <v>43</v>
      </c>
      <c r="J1950" s="68">
        <f>precio_reno_porta!N85</f>
        <v>3079</v>
      </c>
    </row>
    <row r="1951" spans="1:10" x14ac:dyDescent="0.3">
      <c r="A1951" t="str">
        <f t="shared" si="30"/>
        <v>SAMSUNG GALAXY Z FLIP 7 256GB 5GMax Negocios + Ilimitado 125CONTADO</v>
      </c>
      <c r="B1951" t="str">
        <f>precio_reno_porta!A86</f>
        <v>Corriente</v>
      </c>
      <c r="C1951" t="str">
        <f>precio_reno_porta!B86</f>
        <v>5G</v>
      </c>
      <c r="D1951" t="str">
        <f>precio_reno_porta!C86</f>
        <v>SAMSUNG</v>
      </c>
      <c r="E1951" t="str">
        <f>precio_reno_porta!D86</f>
        <v>SAMSUNG GALAXY Z FLIP 7 256GB 5G</v>
      </c>
      <c r="F1951" s="68">
        <f>precio_reno_porta!E86</f>
        <v>5279</v>
      </c>
      <c r="G1951" t="str">
        <f>precio_reno_porta!F86</f>
        <v>Android</v>
      </c>
      <c r="H1951" t="s">
        <v>187</v>
      </c>
      <c r="I1951" t="s">
        <v>43</v>
      </c>
      <c r="J1951" s="68">
        <f>precio_reno_porta!N86</f>
        <v>4389</v>
      </c>
    </row>
    <row r="1952" spans="1:10" x14ac:dyDescent="0.3">
      <c r="A1952" t="str">
        <f t="shared" si="30"/>
        <v>SAMSUNG GALAXY Z FLIP 7 FE 128GB 5GMax Negocios + Ilimitado 125CONTADO</v>
      </c>
      <c r="B1952" t="str">
        <f>precio_reno_porta!A87</f>
        <v>Corriente</v>
      </c>
      <c r="C1952" t="str">
        <f>precio_reno_porta!B87</f>
        <v>5G</v>
      </c>
      <c r="D1952" t="str">
        <f>precio_reno_porta!C87</f>
        <v>SAMSUNG</v>
      </c>
      <c r="E1952" t="str">
        <f>precio_reno_porta!D87</f>
        <v>SAMSUNG GALAXY Z FLIP 7 FE 128GB 5G</v>
      </c>
      <c r="F1952" s="68">
        <f>precio_reno_porta!E87</f>
        <v>3929</v>
      </c>
      <c r="G1952" t="str">
        <f>precio_reno_porta!F87</f>
        <v>Android</v>
      </c>
      <c r="H1952" t="s">
        <v>187</v>
      </c>
      <c r="I1952" t="s">
        <v>43</v>
      </c>
      <c r="J1952" s="68">
        <f>precio_reno_porta!N87</f>
        <v>3269</v>
      </c>
    </row>
    <row r="1953" spans="1:10" x14ac:dyDescent="0.3">
      <c r="A1953" t="str">
        <f t="shared" si="30"/>
        <v>SAMSUNG GALAXY Z FOLD 5 256GBMax Negocios + Ilimitado 125CONTADO</v>
      </c>
      <c r="B1953" t="str">
        <f>precio_reno_porta!A88</f>
        <v>Corriente</v>
      </c>
      <c r="C1953" t="str">
        <f>precio_reno_porta!B88</f>
        <v>5G</v>
      </c>
      <c r="D1953" t="str">
        <f>precio_reno_porta!C88</f>
        <v>SAMSUNG</v>
      </c>
      <c r="E1953" t="str">
        <f>precio_reno_porta!D88</f>
        <v>SAMSUNG GALAXY Z FOLD 5 256GB</v>
      </c>
      <c r="F1953" s="68">
        <f>precio_reno_porta!E88</f>
        <v>9299</v>
      </c>
      <c r="G1953" t="str">
        <f>precio_reno_porta!F88</f>
        <v>Android</v>
      </c>
      <c r="H1953" t="s">
        <v>187</v>
      </c>
      <c r="I1953" t="s">
        <v>43</v>
      </c>
      <c r="J1953" s="68">
        <f>precio_reno_porta!N88</f>
        <v>7729</v>
      </c>
    </row>
    <row r="1954" spans="1:10" x14ac:dyDescent="0.3">
      <c r="A1954" t="str">
        <f t="shared" si="30"/>
        <v>SAMSUNG GALAXY Z FOLD 7 512GB 5GMax Negocios + Ilimitado 125CONTADO</v>
      </c>
      <c r="B1954" t="str">
        <f>precio_reno_porta!A89</f>
        <v>Corriente</v>
      </c>
      <c r="C1954" t="str">
        <f>precio_reno_porta!B89</f>
        <v>5G</v>
      </c>
      <c r="D1954" t="str">
        <f>precio_reno_porta!C89</f>
        <v>SAMSUNG</v>
      </c>
      <c r="E1954" t="str">
        <f>precio_reno_porta!D89</f>
        <v>SAMSUNG GALAXY Z FOLD 7 512GB 5G</v>
      </c>
      <c r="F1954" s="68">
        <f>precio_reno_porta!E89</f>
        <v>9739</v>
      </c>
      <c r="G1954" t="str">
        <f>precio_reno_porta!F89</f>
        <v>Android</v>
      </c>
      <c r="H1954" t="s">
        <v>187</v>
      </c>
      <c r="I1954" t="s">
        <v>43</v>
      </c>
      <c r="J1954" s="68">
        <f>precio_reno_porta!N89</f>
        <v>8099</v>
      </c>
    </row>
    <row r="1955" spans="1:10" x14ac:dyDescent="0.3">
      <c r="A1955" t="str">
        <f t="shared" si="30"/>
        <v>VIVO V60 LITE 256GB 5GMax Negocios + Ilimitado 125CONTADO</v>
      </c>
      <c r="B1955" t="str">
        <f>precio_reno_porta!A90</f>
        <v>Corriente</v>
      </c>
      <c r="C1955" t="str">
        <f>precio_reno_porta!B90</f>
        <v>5G</v>
      </c>
      <c r="D1955" t="str">
        <f>precio_reno_porta!C90</f>
        <v>VIVO</v>
      </c>
      <c r="E1955" t="str">
        <f>precio_reno_porta!D90</f>
        <v>VIVO V60 LITE 256GB 5G</v>
      </c>
      <c r="F1955" s="68">
        <f>precio_reno_porta!E90</f>
        <v>1729</v>
      </c>
      <c r="G1955" t="str">
        <f>precio_reno_porta!F90</f>
        <v>Android</v>
      </c>
      <c r="H1955" t="s">
        <v>187</v>
      </c>
      <c r="I1955" t="s">
        <v>43</v>
      </c>
      <c r="J1955" s="68">
        <f>precio_reno_porta!N90</f>
        <v>1429</v>
      </c>
    </row>
    <row r="1956" spans="1:10" x14ac:dyDescent="0.3">
      <c r="A1956" t="str">
        <f t="shared" si="30"/>
        <v>VIVO V70 512GB 5GMax Negocios + Ilimitado 125CONTADO</v>
      </c>
      <c r="B1956" t="str">
        <f>precio_reno_porta!A91</f>
        <v>Corriente</v>
      </c>
      <c r="C1956" t="str">
        <f>precio_reno_porta!B91</f>
        <v>5G</v>
      </c>
      <c r="D1956" t="str">
        <f>precio_reno_porta!C91</f>
        <v>VIVO</v>
      </c>
      <c r="E1956" t="str">
        <f>precio_reno_porta!D91</f>
        <v>VIVO V70 512GB 5G</v>
      </c>
      <c r="F1956" s="68">
        <f>precio_reno_porta!E91</f>
        <v>3069</v>
      </c>
      <c r="G1956" t="str">
        <f>precio_reno_porta!F91</f>
        <v>Android</v>
      </c>
      <c r="H1956" t="s">
        <v>187</v>
      </c>
      <c r="I1956" t="s">
        <v>43</v>
      </c>
      <c r="J1956" s="68">
        <f>precio_reno_porta!N91</f>
        <v>2549</v>
      </c>
    </row>
    <row r="1957" spans="1:10" x14ac:dyDescent="0.3">
      <c r="A1957" t="str">
        <f t="shared" si="30"/>
        <v>VIVO V70FE 256GB 5GMax Negocios + Ilimitado 125CONTADO</v>
      </c>
      <c r="B1957" t="str">
        <f>precio_reno_porta!A92</f>
        <v>Corriente</v>
      </c>
      <c r="C1957" t="str">
        <f>precio_reno_porta!B92</f>
        <v>5G</v>
      </c>
      <c r="D1957" t="str">
        <f>precio_reno_porta!C92</f>
        <v>VIVO</v>
      </c>
      <c r="E1957" t="str">
        <f>precio_reno_porta!D92</f>
        <v>VIVO V70FE 256GB 5G</v>
      </c>
      <c r="F1957" s="68">
        <f>precio_reno_porta!E92</f>
        <v>2609</v>
      </c>
      <c r="G1957" t="str">
        <f>precio_reno_porta!F92</f>
        <v>Android</v>
      </c>
      <c r="H1957" t="s">
        <v>187</v>
      </c>
      <c r="I1957" t="s">
        <v>43</v>
      </c>
      <c r="J1957" s="68">
        <f>precio_reno_porta!N92</f>
        <v>2159</v>
      </c>
    </row>
    <row r="1958" spans="1:10" x14ac:dyDescent="0.3">
      <c r="A1958" t="str">
        <f t="shared" si="30"/>
        <v>VIVO X300 PRO 512GB 5GMax Negocios + Ilimitado 125CONTADO</v>
      </c>
      <c r="B1958" t="str">
        <f>precio_reno_porta!A93</f>
        <v>Corriente</v>
      </c>
      <c r="C1958" t="str">
        <f>precio_reno_porta!B93</f>
        <v>5G</v>
      </c>
      <c r="D1958" t="str">
        <f>precio_reno_porta!C93</f>
        <v>VIVO</v>
      </c>
      <c r="E1958" t="str">
        <f>precio_reno_porta!D93</f>
        <v>VIVO X300 PRO 512GB 5G</v>
      </c>
      <c r="F1958" s="68">
        <f>precio_reno_porta!E93</f>
        <v>6219</v>
      </c>
      <c r="G1958" t="str">
        <f>precio_reno_porta!F93</f>
        <v>Android</v>
      </c>
      <c r="H1958" t="s">
        <v>187</v>
      </c>
      <c r="I1958" t="s">
        <v>43</v>
      </c>
      <c r="J1958" s="68">
        <f>precio_reno_porta!N93</f>
        <v>5169</v>
      </c>
    </row>
    <row r="1959" spans="1:10" x14ac:dyDescent="0.3">
      <c r="A1959" t="str">
        <f t="shared" si="30"/>
        <v>VIVO Y04 128GBMax Negocios + Ilimitado 125CONTADO</v>
      </c>
      <c r="B1959" t="str">
        <f>precio_reno_porta!A94</f>
        <v>Corriente</v>
      </c>
      <c r="C1959" t="str">
        <f>precio_reno_porta!B94</f>
        <v>4G</v>
      </c>
      <c r="D1959" t="str">
        <f>precio_reno_porta!C94</f>
        <v>VIVO</v>
      </c>
      <c r="E1959" t="str">
        <f>precio_reno_porta!D94</f>
        <v>VIVO Y04 128GB</v>
      </c>
      <c r="F1959" s="68">
        <f>precio_reno_porta!E94</f>
        <v>489</v>
      </c>
      <c r="G1959" t="str">
        <f>precio_reno_porta!F94</f>
        <v>Android</v>
      </c>
      <c r="H1959" t="s">
        <v>187</v>
      </c>
      <c r="I1959" t="s">
        <v>43</v>
      </c>
      <c r="J1959" s="68">
        <f>precio_reno_porta!N94</f>
        <v>399</v>
      </c>
    </row>
    <row r="1960" spans="1:10" x14ac:dyDescent="0.3">
      <c r="A1960" t="str">
        <f t="shared" si="30"/>
        <v>VIVO Y11 128GB 5GMax Negocios + Ilimitado 125CONTADO</v>
      </c>
      <c r="B1960" t="str">
        <f>precio_reno_porta!A95</f>
        <v>Corriente</v>
      </c>
      <c r="C1960" t="str">
        <f>precio_reno_porta!B95</f>
        <v>5G</v>
      </c>
      <c r="D1960" t="str">
        <f>precio_reno_porta!C95</f>
        <v>VIVO</v>
      </c>
      <c r="E1960" t="str">
        <f>precio_reno_porta!D95</f>
        <v>VIVO Y11 128GB 5G</v>
      </c>
      <c r="F1960" s="68">
        <f>precio_reno_porta!E95</f>
        <v>819</v>
      </c>
      <c r="G1960" t="str">
        <f>precio_reno_porta!F95</f>
        <v>Android</v>
      </c>
      <c r="H1960" t="s">
        <v>187</v>
      </c>
      <c r="I1960" t="s">
        <v>43</v>
      </c>
      <c r="J1960" s="68">
        <f>precio_reno_porta!N95</f>
        <v>679</v>
      </c>
    </row>
    <row r="1961" spans="1:10" x14ac:dyDescent="0.3">
      <c r="A1961" t="str">
        <f t="shared" si="30"/>
        <v>VIVO Y21 256GB 5GMax Negocios + Ilimitado 125CONTADO</v>
      </c>
      <c r="B1961" t="str">
        <f>precio_reno_porta!A96</f>
        <v>Corriente</v>
      </c>
      <c r="C1961" t="str">
        <f>precio_reno_porta!B96</f>
        <v>5G</v>
      </c>
      <c r="D1961" t="str">
        <f>precio_reno_porta!C96</f>
        <v>VIVO</v>
      </c>
      <c r="E1961" t="str">
        <f>precio_reno_porta!D96</f>
        <v>VIVO Y21 256GB 5G</v>
      </c>
      <c r="F1961" s="68">
        <f>precio_reno_porta!E96</f>
        <v>1029</v>
      </c>
      <c r="G1961" t="str">
        <f>precio_reno_porta!F96</f>
        <v>Android</v>
      </c>
      <c r="H1961" t="s">
        <v>187</v>
      </c>
      <c r="I1961" t="s">
        <v>43</v>
      </c>
      <c r="J1961" s="68">
        <f>precio_reno_porta!N96</f>
        <v>859</v>
      </c>
    </row>
    <row r="1962" spans="1:10" x14ac:dyDescent="0.3">
      <c r="A1962" t="str">
        <f t="shared" si="30"/>
        <v>VIVO Y21D 256GBMax Negocios + Ilimitado 125CONTADO</v>
      </c>
      <c r="B1962" t="str">
        <f>precio_reno_porta!A97</f>
        <v>Corriente</v>
      </c>
      <c r="C1962" t="str">
        <f>precio_reno_porta!B97</f>
        <v>4G</v>
      </c>
      <c r="D1962" t="str">
        <f>precio_reno_porta!C97</f>
        <v>VIVO</v>
      </c>
      <c r="E1962" t="str">
        <f>precio_reno_porta!D97</f>
        <v>VIVO Y21D 256GB</v>
      </c>
      <c r="F1962" s="68">
        <f>precio_reno_porta!E97</f>
        <v>849</v>
      </c>
      <c r="G1962" t="str">
        <f>precio_reno_porta!F97</f>
        <v>Android</v>
      </c>
      <c r="H1962" t="s">
        <v>187</v>
      </c>
      <c r="I1962" t="s">
        <v>43</v>
      </c>
      <c r="J1962" s="68">
        <f>precio_reno_porta!N97</f>
        <v>699</v>
      </c>
    </row>
    <row r="1963" spans="1:10" x14ac:dyDescent="0.3">
      <c r="A1963" t="str">
        <f t="shared" si="30"/>
        <v>VIVO Y31 256GB 5GMax Negocios + Ilimitado 125CONTADO</v>
      </c>
      <c r="B1963" t="str">
        <f>precio_reno_porta!A98</f>
        <v>Corriente</v>
      </c>
      <c r="C1963" t="str">
        <f>precio_reno_porta!B98</f>
        <v>5G</v>
      </c>
      <c r="D1963" t="str">
        <f>precio_reno_porta!C98</f>
        <v>VIVO</v>
      </c>
      <c r="E1963" t="str">
        <f>precio_reno_porta!D98</f>
        <v>VIVO Y31 256GB 5G</v>
      </c>
      <c r="F1963" s="68">
        <f>precio_reno_porta!E98</f>
        <v>1309</v>
      </c>
      <c r="G1963" t="str">
        <f>precio_reno_porta!F98</f>
        <v>Android</v>
      </c>
      <c r="H1963" t="s">
        <v>187</v>
      </c>
      <c r="I1963" t="s">
        <v>43</v>
      </c>
      <c r="J1963" s="68">
        <f>precio_reno_porta!N98</f>
        <v>1089</v>
      </c>
    </row>
    <row r="1964" spans="1:10" x14ac:dyDescent="0.3">
      <c r="A1964" t="str">
        <f t="shared" si="30"/>
        <v>VIVO Y31 256GB 5G NEWMax Negocios + Ilimitado 125CONTADO</v>
      </c>
      <c r="B1964" t="str">
        <f>precio_reno_porta!A99</f>
        <v>Corriente</v>
      </c>
      <c r="C1964" t="str">
        <f>precio_reno_porta!B99</f>
        <v>5G</v>
      </c>
      <c r="D1964" t="str">
        <f>precio_reno_porta!C99</f>
        <v>VIVO</v>
      </c>
      <c r="E1964" t="str">
        <f>precio_reno_porta!D99</f>
        <v>VIVO Y31 256GB 5G NEW</v>
      </c>
      <c r="F1964" s="68">
        <f>precio_reno_porta!E99</f>
        <v>1289</v>
      </c>
      <c r="G1964" t="str">
        <f>precio_reno_porta!F99</f>
        <v>Android</v>
      </c>
      <c r="H1964" t="s">
        <v>187</v>
      </c>
      <c r="I1964" t="s">
        <v>43</v>
      </c>
      <c r="J1964" s="68">
        <f>precio_reno_porta!N99</f>
        <v>1069</v>
      </c>
    </row>
    <row r="1965" spans="1:10" x14ac:dyDescent="0.3">
      <c r="A1965" t="str">
        <f t="shared" si="30"/>
        <v>XIAOMI 14T 512GB 5GMax Negocios + Ilimitado 125CONTADO</v>
      </c>
      <c r="B1965" t="str">
        <f>precio_reno_porta!A100</f>
        <v>Corriente</v>
      </c>
      <c r="C1965" t="str">
        <f>precio_reno_porta!B100</f>
        <v>5G</v>
      </c>
      <c r="D1965" t="str">
        <f>precio_reno_porta!C100</f>
        <v>XIAOMI</v>
      </c>
      <c r="E1965" t="str">
        <f>precio_reno_porta!D100</f>
        <v>XIAOMI 14T 512GB 5G</v>
      </c>
      <c r="F1965" s="68">
        <f>precio_reno_porta!E100</f>
        <v>2659</v>
      </c>
      <c r="G1965" t="str">
        <f>precio_reno_porta!F100</f>
        <v>Android</v>
      </c>
      <c r="H1965" t="s">
        <v>187</v>
      </c>
      <c r="I1965" t="s">
        <v>43</v>
      </c>
      <c r="J1965" s="68">
        <f>precio_reno_porta!N100</f>
        <v>2209</v>
      </c>
    </row>
    <row r="1966" spans="1:10" x14ac:dyDescent="0.3">
      <c r="A1966" t="str">
        <f t="shared" si="30"/>
        <v>XIAOMI 15T 512GB 5GMax Negocios + Ilimitado 125CONTADO</v>
      </c>
      <c r="B1966" t="str">
        <f>precio_reno_porta!A101</f>
        <v>Corriente</v>
      </c>
      <c r="C1966" t="str">
        <f>precio_reno_porta!B101</f>
        <v>5G</v>
      </c>
      <c r="D1966" t="str">
        <f>precio_reno_porta!C101</f>
        <v>XIAOMI</v>
      </c>
      <c r="E1966" t="str">
        <f>precio_reno_porta!D101</f>
        <v>XIAOMI 15T 512GB 5G</v>
      </c>
      <c r="F1966" s="68">
        <f>precio_reno_porta!E101</f>
        <v>2569</v>
      </c>
      <c r="G1966" t="str">
        <f>precio_reno_porta!F101</f>
        <v>Android</v>
      </c>
      <c r="H1966" t="s">
        <v>187</v>
      </c>
      <c r="I1966" t="s">
        <v>43</v>
      </c>
      <c r="J1966" s="68">
        <f>precio_reno_porta!N101</f>
        <v>2129</v>
      </c>
    </row>
    <row r="1967" spans="1:10" x14ac:dyDescent="0.3">
      <c r="A1967" t="str">
        <f t="shared" si="30"/>
        <v>XIAOMI 15T PRO 512GB 5GMax Negocios + Ilimitado 125CONTADO</v>
      </c>
      <c r="B1967" t="str">
        <f>precio_reno_porta!A102</f>
        <v>Corriente</v>
      </c>
      <c r="C1967" t="str">
        <f>precio_reno_porta!B102</f>
        <v>5G</v>
      </c>
      <c r="D1967" t="str">
        <f>precio_reno_porta!C102</f>
        <v>XIAOMI</v>
      </c>
      <c r="E1967" t="str">
        <f>precio_reno_porta!D102</f>
        <v>XIAOMI 15T PRO 512GB 5G</v>
      </c>
      <c r="F1967" s="68">
        <f>precio_reno_porta!E102</f>
        <v>3619</v>
      </c>
      <c r="G1967" t="str">
        <f>precio_reno_porta!F102</f>
        <v>Android</v>
      </c>
      <c r="H1967" t="s">
        <v>187</v>
      </c>
      <c r="I1967" t="s">
        <v>43</v>
      </c>
      <c r="J1967" s="68">
        <f>precio_reno_porta!N102</f>
        <v>3009</v>
      </c>
    </row>
    <row r="1968" spans="1:10" x14ac:dyDescent="0.3">
      <c r="A1968" t="str">
        <f t="shared" si="30"/>
        <v>XIAOMI 17 ULTRA 512GB 5GMax Negocios + Ilimitado 125CONTADO</v>
      </c>
      <c r="B1968" t="str">
        <f>precio_reno_porta!A103</f>
        <v>Corriente</v>
      </c>
      <c r="C1968" t="str">
        <f>precio_reno_porta!B103</f>
        <v>5G</v>
      </c>
      <c r="D1968" t="str">
        <f>precio_reno_porta!C103</f>
        <v>XIAOMI</v>
      </c>
      <c r="E1968" t="str">
        <f>precio_reno_porta!D103</f>
        <v>XIAOMI 17 ULTRA 512GB 5G</v>
      </c>
      <c r="F1968" s="68">
        <f>precio_reno_porta!E103</f>
        <v>6169</v>
      </c>
      <c r="G1968" t="str">
        <f>precio_reno_porta!F103</f>
        <v>Android</v>
      </c>
      <c r="H1968" t="s">
        <v>187</v>
      </c>
      <c r="I1968" t="s">
        <v>43</v>
      </c>
      <c r="J1968" s="68">
        <f>precio_reno_porta!N103</f>
        <v>5129</v>
      </c>
    </row>
    <row r="1969" spans="1:10" x14ac:dyDescent="0.3">
      <c r="A1969" t="str">
        <f t="shared" si="30"/>
        <v>XIAOMI 17T 512GB 5GMax Negocios + Ilimitado 125CONTADO</v>
      </c>
      <c r="B1969" t="str">
        <f>precio_reno_porta!A104</f>
        <v>Corriente</v>
      </c>
      <c r="C1969" t="str">
        <f>precio_reno_porta!B104</f>
        <v>5G</v>
      </c>
      <c r="D1969" t="str">
        <f>precio_reno_porta!C104</f>
        <v>XIAOMI</v>
      </c>
      <c r="E1969" t="str">
        <f>precio_reno_porta!D104</f>
        <v>XIAOMI 17T 512GB 5G</v>
      </c>
      <c r="F1969" s="68">
        <f>precio_reno_porta!E104</f>
        <v>3089</v>
      </c>
      <c r="G1969" t="str">
        <f>precio_reno_porta!F104</f>
        <v>Android</v>
      </c>
      <c r="H1969" t="s">
        <v>187</v>
      </c>
      <c r="I1969" t="s">
        <v>43</v>
      </c>
      <c r="J1969" s="68">
        <f>precio_reno_porta!N104</f>
        <v>2569</v>
      </c>
    </row>
    <row r="1970" spans="1:10" x14ac:dyDescent="0.3">
      <c r="A1970" t="str">
        <f t="shared" si="30"/>
        <v>XIAOMI 17T PRO 512GB 5GMax Negocios + Ilimitado 125CONTADO</v>
      </c>
      <c r="B1970" t="str">
        <f>precio_reno_porta!A105</f>
        <v>Corriente</v>
      </c>
      <c r="C1970" t="str">
        <f>precio_reno_porta!B105</f>
        <v>5G</v>
      </c>
      <c r="D1970" t="str">
        <f>precio_reno_porta!C105</f>
        <v>XIAOMI</v>
      </c>
      <c r="E1970" t="str">
        <f>precio_reno_porta!D105</f>
        <v>XIAOMI 17T PRO 512GB 5G</v>
      </c>
      <c r="F1970" s="68">
        <f>precio_reno_porta!E105</f>
        <v>3929</v>
      </c>
      <c r="G1970" t="str">
        <f>precio_reno_porta!F105</f>
        <v>Android</v>
      </c>
      <c r="H1970" t="s">
        <v>187</v>
      </c>
      <c r="I1970" t="s">
        <v>43</v>
      </c>
      <c r="J1970" s="68">
        <f>precio_reno_porta!N105</f>
        <v>3259</v>
      </c>
    </row>
    <row r="1971" spans="1:10" x14ac:dyDescent="0.3">
      <c r="A1971" t="str">
        <f t="shared" si="30"/>
        <v>XIAOMI REDMI 15 256GBMax Negocios + Ilimitado 125CONTADO</v>
      </c>
      <c r="B1971" t="str">
        <f>precio_reno_porta!A106</f>
        <v>Corriente</v>
      </c>
      <c r="C1971" t="str">
        <f>precio_reno_porta!B106</f>
        <v>4G</v>
      </c>
      <c r="D1971" t="str">
        <f>precio_reno_porta!C106</f>
        <v>XIAOMI</v>
      </c>
      <c r="E1971" t="str">
        <f>precio_reno_porta!D106</f>
        <v>XIAOMI REDMI 15 256GB</v>
      </c>
      <c r="F1971" s="68">
        <f>precio_reno_porta!E106</f>
        <v>939</v>
      </c>
      <c r="G1971" t="str">
        <f>precio_reno_porta!F106</f>
        <v>Android</v>
      </c>
      <c r="H1971" t="s">
        <v>187</v>
      </c>
      <c r="I1971" t="s">
        <v>43</v>
      </c>
      <c r="J1971" s="68">
        <f>precio_reno_porta!N106</f>
        <v>779</v>
      </c>
    </row>
    <row r="1972" spans="1:10" x14ac:dyDescent="0.3">
      <c r="A1972" t="str">
        <f t="shared" si="30"/>
        <v>APPLE IPHONE 15 128GBMax Negocios + Ilimitado 159.90CONTADO</v>
      </c>
      <c r="B1972" t="str">
        <f>precio_reno_porta!A3</f>
        <v>Corriente</v>
      </c>
      <c r="C1972" t="str">
        <f>precio_reno_porta!B3</f>
        <v>5G</v>
      </c>
      <c r="D1972" t="str">
        <f>precio_reno_porta!C3</f>
        <v>APPLE</v>
      </c>
      <c r="E1972" t="str">
        <f>precio_reno_porta!D3</f>
        <v>APPLE IPHONE 15 128GB</v>
      </c>
      <c r="F1972" s="68">
        <f>precio_reno_porta!E3</f>
        <v>3769</v>
      </c>
      <c r="G1972" t="str">
        <f>precio_reno_porta!F3</f>
        <v>iOS</v>
      </c>
      <c r="H1972" t="s">
        <v>187</v>
      </c>
      <c r="I1972" t="s">
        <v>44</v>
      </c>
      <c r="J1972" s="68">
        <f>precio_reno_porta!O3</f>
        <v>2549</v>
      </c>
    </row>
    <row r="1973" spans="1:10" x14ac:dyDescent="0.3">
      <c r="A1973" t="str">
        <f t="shared" si="30"/>
        <v>APPLE IPHONE 15 256GBMax Negocios + Ilimitado 159.90CONTADO</v>
      </c>
      <c r="B1973" t="str">
        <f>precio_reno_porta!A4</f>
        <v>Corriente</v>
      </c>
      <c r="C1973" t="str">
        <f>precio_reno_porta!B4</f>
        <v>5G</v>
      </c>
      <c r="D1973" t="str">
        <f>precio_reno_porta!C4</f>
        <v>APPLE</v>
      </c>
      <c r="E1973" t="str">
        <f>precio_reno_porta!D4</f>
        <v>APPLE IPHONE 15 256GB</v>
      </c>
      <c r="F1973" s="68">
        <f>precio_reno_porta!E4</f>
        <v>5029</v>
      </c>
      <c r="G1973" t="str">
        <f>precio_reno_porta!F4</f>
        <v>iOS</v>
      </c>
      <c r="H1973" t="s">
        <v>187</v>
      </c>
      <c r="I1973" t="s">
        <v>44</v>
      </c>
      <c r="J1973" s="68">
        <f>precio_reno_porta!O4</f>
        <v>3399</v>
      </c>
    </row>
    <row r="1974" spans="1:10" x14ac:dyDescent="0.3">
      <c r="A1974" t="str">
        <f t="shared" si="30"/>
        <v>APPLE IPHONE 16 128GBMax Negocios + Ilimitado 159.90CONTADO</v>
      </c>
      <c r="B1974" t="str">
        <f>precio_reno_porta!A5</f>
        <v>Corriente</v>
      </c>
      <c r="C1974" t="str">
        <f>precio_reno_porta!B5</f>
        <v>5G</v>
      </c>
      <c r="D1974" t="str">
        <f>precio_reno_porta!C5</f>
        <v>APPLE</v>
      </c>
      <c r="E1974" t="str">
        <f>precio_reno_porta!D5</f>
        <v>APPLE IPHONE 16 128GB</v>
      </c>
      <c r="F1974" s="68">
        <f>precio_reno_porta!E5</f>
        <v>4399</v>
      </c>
      <c r="G1974" t="str">
        <f>precio_reno_porta!F5</f>
        <v>iOS</v>
      </c>
      <c r="H1974" t="s">
        <v>187</v>
      </c>
      <c r="I1974" t="s">
        <v>44</v>
      </c>
      <c r="J1974" s="68">
        <f>precio_reno_porta!O5</f>
        <v>2969</v>
      </c>
    </row>
    <row r="1975" spans="1:10" x14ac:dyDescent="0.3">
      <c r="A1975" t="str">
        <f t="shared" si="30"/>
        <v>APPLE IPHONE 16 PRO 1TBMax Negocios + Ilimitado 159.90CONTADO</v>
      </c>
      <c r="B1975" t="str">
        <f>precio_reno_porta!A6</f>
        <v>Corriente</v>
      </c>
      <c r="C1975" t="str">
        <f>precio_reno_porta!B6</f>
        <v>5G</v>
      </c>
      <c r="D1975" t="str">
        <f>precio_reno_porta!C6</f>
        <v>APPLE</v>
      </c>
      <c r="E1975" t="str">
        <f>precio_reno_porta!D6</f>
        <v>APPLE IPHONE 16 PRO 1TB</v>
      </c>
      <c r="F1975" s="68">
        <f>precio_reno_porta!E6</f>
        <v>9419</v>
      </c>
      <c r="G1975" t="str">
        <f>precio_reno_porta!F6</f>
        <v>iOS</v>
      </c>
      <c r="H1975" t="s">
        <v>187</v>
      </c>
      <c r="I1975" t="s">
        <v>44</v>
      </c>
      <c r="J1975" s="68">
        <f>precio_reno_porta!O6</f>
        <v>6369</v>
      </c>
    </row>
    <row r="1976" spans="1:10" x14ac:dyDescent="0.3">
      <c r="A1976" t="str">
        <f t="shared" si="30"/>
        <v>APPLE IPHONE 16 PRO 512GBMax Negocios + Ilimitado 159.90CONTADO</v>
      </c>
      <c r="B1976" t="str">
        <f>precio_reno_porta!A7</f>
        <v>Corriente</v>
      </c>
      <c r="C1976" t="str">
        <f>precio_reno_porta!B7</f>
        <v>5G</v>
      </c>
      <c r="D1976" t="str">
        <f>precio_reno_porta!C7</f>
        <v>APPLE</v>
      </c>
      <c r="E1976" t="str">
        <f>precio_reno_porta!D7</f>
        <v>APPLE IPHONE 16 PRO 512GB</v>
      </c>
      <c r="F1976" s="68">
        <f>precio_reno_porta!E7</f>
        <v>8169</v>
      </c>
      <c r="G1976" t="str">
        <f>precio_reno_porta!F7</f>
        <v>iOS</v>
      </c>
      <c r="H1976" t="s">
        <v>187</v>
      </c>
      <c r="I1976" t="s">
        <v>44</v>
      </c>
      <c r="J1976" s="68">
        <f>precio_reno_porta!O7</f>
        <v>5519</v>
      </c>
    </row>
    <row r="1977" spans="1:10" x14ac:dyDescent="0.3">
      <c r="A1977" t="str">
        <f t="shared" si="30"/>
        <v>APPLE IPHONE 16 PRO MAX 1TBMax Negocios + Ilimitado 159.90CONTADO</v>
      </c>
      <c r="B1977" t="str">
        <f>precio_reno_porta!A8</f>
        <v>Corriente</v>
      </c>
      <c r="C1977" t="str">
        <f>precio_reno_porta!B8</f>
        <v>5G</v>
      </c>
      <c r="D1977" t="str">
        <f>precio_reno_porta!C8</f>
        <v>APPLE</v>
      </c>
      <c r="E1977" t="str">
        <f>precio_reno_porta!D8</f>
        <v>APPLE IPHONE 16 PRO MAX 1TB</v>
      </c>
      <c r="F1977" s="68">
        <f>precio_reno_porta!E8</f>
        <v>10049</v>
      </c>
      <c r="G1977" t="str">
        <f>precio_reno_porta!F8</f>
        <v>iOS</v>
      </c>
      <c r="H1977" t="s">
        <v>187</v>
      </c>
      <c r="I1977" t="s">
        <v>44</v>
      </c>
      <c r="J1977" s="68">
        <f>precio_reno_porta!O8</f>
        <v>6789</v>
      </c>
    </row>
    <row r="1978" spans="1:10" x14ac:dyDescent="0.3">
      <c r="A1978" t="str">
        <f t="shared" si="30"/>
        <v>APPLE IPHONE 16 PRO MAX 512GBMax Negocios + Ilimitado 159.90CONTADO</v>
      </c>
      <c r="B1978" t="str">
        <f>precio_reno_porta!A9</f>
        <v>Corriente</v>
      </c>
      <c r="C1978" t="str">
        <f>precio_reno_porta!B9</f>
        <v>5G</v>
      </c>
      <c r="D1978" t="str">
        <f>precio_reno_porta!C9</f>
        <v>APPLE</v>
      </c>
      <c r="E1978" t="str">
        <f>precio_reno_porta!D9</f>
        <v>APPLE IPHONE 16 PRO MAX 512GB</v>
      </c>
      <c r="F1978" s="68">
        <f>precio_reno_porta!E9</f>
        <v>8799</v>
      </c>
      <c r="G1978" t="str">
        <f>precio_reno_porta!F9</f>
        <v>iOS</v>
      </c>
      <c r="H1978" t="s">
        <v>187</v>
      </c>
      <c r="I1978" t="s">
        <v>44</v>
      </c>
      <c r="J1978" s="68">
        <f>precio_reno_porta!O9</f>
        <v>5939</v>
      </c>
    </row>
    <row r="1979" spans="1:10" x14ac:dyDescent="0.3">
      <c r="A1979" t="str">
        <f t="shared" si="30"/>
        <v>APPLE IPHONE 16e 128GBMax Negocios + Ilimitado 159.90CONTADO</v>
      </c>
      <c r="B1979" t="str">
        <f>precio_reno_porta!A10</f>
        <v>Corriente</v>
      </c>
      <c r="C1979" t="str">
        <f>precio_reno_porta!B10</f>
        <v>5G</v>
      </c>
      <c r="D1979" t="str">
        <f>precio_reno_porta!C10</f>
        <v>APPLE</v>
      </c>
      <c r="E1979" t="str">
        <f>precio_reno_porta!D10</f>
        <v>APPLE IPHONE 16e 128GB</v>
      </c>
      <c r="F1979" s="68">
        <f>precio_reno_porta!E10</f>
        <v>3119</v>
      </c>
      <c r="G1979" t="str">
        <f>precio_reno_porta!F10</f>
        <v>iOS</v>
      </c>
      <c r="H1979" t="s">
        <v>187</v>
      </c>
      <c r="I1979" t="s">
        <v>44</v>
      </c>
      <c r="J1979" s="68">
        <f>precio_reno_porta!O10</f>
        <v>2119</v>
      </c>
    </row>
    <row r="1980" spans="1:10" x14ac:dyDescent="0.3">
      <c r="A1980" t="str">
        <f t="shared" si="30"/>
        <v>APPLE IPHONE 17 256GBMax Negocios + Ilimitado 159.90CONTADO</v>
      </c>
      <c r="B1980" t="str">
        <f>precio_reno_porta!A11</f>
        <v>Corriente</v>
      </c>
      <c r="C1980" t="str">
        <f>precio_reno_porta!B11</f>
        <v>5G</v>
      </c>
      <c r="D1980" t="str">
        <f>precio_reno_porta!C11</f>
        <v>APPLE</v>
      </c>
      <c r="E1980" t="str">
        <f>precio_reno_porta!D11</f>
        <v>APPLE IPHONE 17 256GB</v>
      </c>
      <c r="F1980" s="68">
        <f>precio_reno_porta!E11</f>
        <v>5029</v>
      </c>
      <c r="G1980" t="str">
        <f>precio_reno_porta!F11</f>
        <v>iOS</v>
      </c>
      <c r="H1980" t="s">
        <v>187</v>
      </c>
      <c r="I1980" t="s">
        <v>44</v>
      </c>
      <c r="J1980" s="68">
        <f>precio_reno_porta!O11</f>
        <v>3399</v>
      </c>
    </row>
    <row r="1981" spans="1:10" x14ac:dyDescent="0.3">
      <c r="A1981" t="str">
        <f t="shared" si="30"/>
        <v>APPLE IPHONE 17 512GBMax Negocios + Ilimitado 159.90CONTADO</v>
      </c>
      <c r="B1981" t="str">
        <f>precio_reno_porta!A12</f>
        <v>Corriente</v>
      </c>
      <c r="C1981" t="str">
        <f>precio_reno_porta!B12</f>
        <v>5G</v>
      </c>
      <c r="D1981" t="str">
        <f>precio_reno_porta!C12</f>
        <v>APPLE</v>
      </c>
      <c r="E1981" t="str">
        <f>precio_reno_porta!D12</f>
        <v>APPLE IPHONE 17 512GB</v>
      </c>
      <c r="F1981" s="68">
        <f>precio_reno_porta!E12</f>
        <v>6279</v>
      </c>
      <c r="G1981" t="str">
        <f>precio_reno_porta!F12</f>
        <v>iOS</v>
      </c>
      <c r="H1981" t="s">
        <v>187</v>
      </c>
      <c r="I1981" t="s">
        <v>44</v>
      </c>
      <c r="J1981" s="68">
        <f>precio_reno_porta!O12</f>
        <v>4249</v>
      </c>
    </row>
    <row r="1982" spans="1:10" x14ac:dyDescent="0.3">
      <c r="A1982" t="str">
        <f t="shared" si="30"/>
        <v>APPLE IPHONE 17 PRO 1TBMax Negocios + Ilimitado 159.90CONTADO</v>
      </c>
      <c r="B1982" t="str">
        <f>precio_reno_porta!A13</f>
        <v>Corriente</v>
      </c>
      <c r="C1982" t="str">
        <f>precio_reno_porta!B13</f>
        <v>5G</v>
      </c>
      <c r="D1982" t="str">
        <f>precio_reno_porta!C13</f>
        <v>APPLE</v>
      </c>
      <c r="E1982" t="str">
        <f>precio_reno_porta!D13</f>
        <v>APPLE IPHONE 17 PRO 1TB</v>
      </c>
      <c r="F1982" s="68">
        <f>precio_reno_porta!E13</f>
        <v>9419</v>
      </c>
      <c r="G1982" t="str">
        <f>precio_reno_porta!F13</f>
        <v>iOS</v>
      </c>
      <c r="H1982" t="s">
        <v>187</v>
      </c>
      <c r="I1982" t="s">
        <v>44</v>
      </c>
      <c r="J1982" s="68">
        <f>precio_reno_porta!O13</f>
        <v>6369</v>
      </c>
    </row>
    <row r="1983" spans="1:10" x14ac:dyDescent="0.3">
      <c r="A1983" t="str">
        <f t="shared" si="30"/>
        <v>APPLE IPHONE 17 PRO 256GBMax Negocios + Ilimitado 159.90CONTADO</v>
      </c>
      <c r="B1983" t="str">
        <f>precio_reno_porta!A14</f>
        <v>Corriente</v>
      </c>
      <c r="C1983" t="str">
        <f>precio_reno_porta!B14</f>
        <v>5G</v>
      </c>
      <c r="D1983" t="str">
        <f>precio_reno_porta!C14</f>
        <v>APPLE</v>
      </c>
      <c r="E1983" t="str">
        <f>precio_reno_porta!D14</f>
        <v>APPLE IPHONE 17 PRO 256GB</v>
      </c>
      <c r="F1983" s="68">
        <f>precio_reno_porta!E14</f>
        <v>6909</v>
      </c>
      <c r="G1983" t="str">
        <f>precio_reno_porta!F14</f>
        <v>iOS</v>
      </c>
      <c r="H1983" t="s">
        <v>187</v>
      </c>
      <c r="I1983" t="s">
        <v>44</v>
      </c>
      <c r="J1983" s="68">
        <f>precio_reno_porta!O14</f>
        <v>4669</v>
      </c>
    </row>
    <row r="1984" spans="1:10" x14ac:dyDescent="0.3">
      <c r="A1984" t="str">
        <f t="shared" si="30"/>
        <v>APPLE IPHONE 17 PRO 512GBMax Negocios + Ilimitado 159.90CONTADO</v>
      </c>
      <c r="B1984" t="str">
        <f>precio_reno_porta!A15</f>
        <v>Corriente</v>
      </c>
      <c r="C1984" t="str">
        <f>precio_reno_porta!B15</f>
        <v>5G</v>
      </c>
      <c r="D1984" t="str">
        <f>precio_reno_porta!C15</f>
        <v>APPLE</v>
      </c>
      <c r="E1984" t="str">
        <f>precio_reno_porta!D15</f>
        <v>APPLE IPHONE 17 PRO 512GB</v>
      </c>
      <c r="F1984" s="68">
        <f>precio_reno_porta!E15</f>
        <v>8169</v>
      </c>
      <c r="G1984" t="str">
        <f>precio_reno_porta!F15</f>
        <v>iOS</v>
      </c>
      <c r="H1984" t="s">
        <v>187</v>
      </c>
      <c r="I1984" t="s">
        <v>44</v>
      </c>
      <c r="J1984" s="68">
        <f>precio_reno_porta!O15</f>
        <v>5519</v>
      </c>
    </row>
    <row r="1985" spans="1:10" x14ac:dyDescent="0.3">
      <c r="A1985" t="str">
        <f t="shared" si="30"/>
        <v>APPLE IPHONE 17 PRO MAX 1TBMax Negocios + Ilimitado 159.90CONTADO</v>
      </c>
      <c r="B1985" t="str">
        <f>precio_reno_porta!A16</f>
        <v>Corriente</v>
      </c>
      <c r="C1985" t="str">
        <f>precio_reno_porta!B16</f>
        <v>5G</v>
      </c>
      <c r="D1985" t="str">
        <f>precio_reno_porta!C16</f>
        <v>APPLE</v>
      </c>
      <c r="E1985" t="str">
        <f>precio_reno_porta!D16</f>
        <v>APPLE IPHONE 17 PRO MAX 1TB</v>
      </c>
      <c r="F1985" s="68">
        <f>precio_reno_porta!E16</f>
        <v>10049</v>
      </c>
      <c r="G1985" t="str">
        <f>precio_reno_porta!F16</f>
        <v>iOS</v>
      </c>
      <c r="H1985" t="s">
        <v>187</v>
      </c>
      <c r="I1985" t="s">
        <v>44</v>
      </c>
      <c r="J1985" s="68">
        <f>precio_reno_porta!O16</f>
        <v>6789</v>
      </c>
    </row>
    <row r="1986" spans="1:10" x14ac:dyDescent="0.3">
      <c r="A1986" t="str">
        <f t="shared" si="30"/>
        <v>APPLE IPHONE 17 PRO MAX 256GBMax Negocios + Ilimitado 159.90CONTADO</v>
      </c>
      <c r="B1986" t="str">
        <f>precio_reno_porta!A17</f>
        <v>Corriente</v>
      </c>
      <c r="C1986" t="str">
        <f>precio_reno_porta!B17</f>
        <v>5G</v>
      </c>
      <c r="D1986" t="str">
        <f>precio_reno_porta!C17</f>
        <v>APPLE</v>
      </c>
      <c r="E1986" t="str">
        <f>precio_reno_porta!D17</f>
        <v>APPLE IPHONE 17 PRO MAX 256GB</v>
      </c>
      <c r="F1986" s="68">
        <f>precio_reno_porta!E17</f>
        <v>7539</v>
      </c>
      <c r="G1986" t="str">
        <f>precio_reno_porta!F17</f>
        <v>iOS</v>
      </c>
      <c r="H1986" t="s">
        <v>187</v>
      </c>
      <c r="I1986" t="s">
        <v>44</v>
      </c>
      <c r="J1986" s="68">
        <f>precio_reno_porta!O17</f>
        <v>5099</v>
      </c>
    </row>
    <row r="1987" spans="1:10" x14ac:dyDescent="0.3">
      <c r="A1987" t="str">
        <f t="shared" ref="A1987:A2050" si="31">CONCATENATE(E1987,I1987,H1987)</f>
        <v>APPLE IPHONE 17 PRO MAX 2TBMax Negocios + Ilimitado 159.90CONTADO</v>
      </c>
      <c r="B1987" t="str">
        <f>precio_reno_porta!A18</f>
        <v>Corriente</v>
      </c>
      <c r="C1987" t="str">
        <f>precio_reno_porta!B18</f>
        <v>5G</v>
      </c>
      <c r="D1987" t="str">
        <f>precio_reno_porta!C18</f>
        <v>APPLE</v>
      </c>
      <c r="E1987" t="str">
        <f>precio_reno_porta!D18</f>
        <v>APPLE IPHONE 17 PRO MAX 2TB</v>
      </c>
      <c r="F1987" s="68">
        <f>precio_reno_porta!E18</f>
        <v>12569</v>
      </c>
      <c r="G1987" t="str">
        <f>precio_reno_porta!F18</f>
        <v>iOS</v>
      </c>
      <c r="H1987" t="s">
        <v>187</v>
      </c>
      <c r="I1987" t="s">
        <v>44</v>
      </c>
      <c r="J1987" s="68">
        <f>precio_reno_porta!O18</f>
        <v>8489</v>
      </c>
    </row>
    <row r="1988" spans="1:10" x14ac:dyDescent="0.3">
      <c r="A1988" t="str">
        <f t="shared" si="31"/>
        <v>APPLE IPHONE 17 PRO MAX 512GBMax Negocios + Ilimitado 159.90CONTADO</v>
      </c>
      <c r="B1988" t="str">
        <f>precio_reno_porta!A19</f>
        <v>Corriente</v>
      </c>
      <c r="C1988" t="str">
        <f>precio_reno_porta!B19</f>
        <v>5G</v>
      </c>
      <c r="D1988" t="str">
        <f>precio_reno_porta!C19</f>
        <v>APPLE</v>
      </c>
      <c r="E1988" t="str">
        <f>precio_reno_porta!D19</f>
        <v>APPLE IPHONE 17 PRO MAX 512GB</v>
      </c>
      <c r="F1988" s="68">
        <f>precio_reno_porta!E19</f>
        <v>8799</v>
      </c>
      <c r="G1988" t="str">
        <f>precio_reno_porta!F19</f>
        <v>iOS</v>
      </c>
      <c r="H1988" t="s">
        <v>187</v>
      </c>
      <c r="I1988" t="s">
        <v>44</v>
      </c>
      <c r="J1988" s="68">
        <f>precio_reno_porta!O19</f>
        <v>5939</v>
      </c>
    </row>
    <row r="1989" spans="1:10" x14ac:dyDescent="0.3">
      <c r="A1989" t="str">
        <f t="shared" si="31"/>
        <v>APPLE IPHONE 17E 256GBMax Negocios + Ilimitado 159.90CONTADO</v>
      </c>
      <c r="B1989" t="str">
        <f>precio_reno_porta!A20</f>
        <v>Corriente</v>
      </c>
      <c r="C1989" t="str">
        <f>precio_reno_porta!B20</f>
        <v>5G</v>
      </c>
      <c r="D1989" t="str">
        <f>precio_reno_porta!C20</f>
        <v>APPLE</v>
      </c>
      <c r="E1989" t="str">
        <f>precio_reno_porta!D20</f>
        <v>APPLE IPHONE 17E 256GB</v>
      </c>
      <c r="F1989" s="68">
        <f>precio_reno_porta!E20</f>
        <v>3769</v>
      </c>
      <c r="G1989" t="str">
        <f>precio_reno_porta!F20</f>
        <v>iOS</v>
      </c>
      <c r="H1989" t="s">
        <v>187</v>
      </c>
      <c r="I1989" t="s">
        <v>44</v>
      </c>
      <c r="J1989" s="68">
        <f>precio_reno_porta!O20</f>
        <v>2549</v>
      </c>
    </row>
    <row r="1990" spans="1:10" x14ac:dyDescent="0.3">
      <c r="A1990" t="str">
        <f t="shared" si="31"/>
        <v>HONOR 400 512GB 5GMax Negocios + Ilimitado 159.90CONTADO</v>
      </c>
      <c r="B1990" t="str">
        <f>precio_reno_porta!A21</f>
        <v>Corriente</v>
      </c>
      <c r="C1990" t="str">
        <f>precio_reno_porta!B21</f>
        <v>5G</v>
      </c>
      <c r="D1990" t="str">
        <f>precio_reno_porta!C21</f>
        <v>HONOR</v>
      </c>
      <c r="E1990" t="str">
        <f>precio_reno_porta!D21</f>
        <v>HONOR 400 512GB 5G</v>
      </c>
      <c r="F1990" s="68">
        <f>precio_reno_porta!E21</f>
        <v>2099</v>
      </c>
      <c r="G1990" t="str">
        <f>precio_reno_porta!F21</f>
        <v>Android</v>
      </c>
      <c r="H1990" t="s">
        <v>187</v>
      </c>
      <c r="I1990" t="s">
        <v>44</v>
      </c>
      <c r="J1990" s="68">
        <f>precio_reno_porta!O21</f>
        <v>1699</v>
      </c>
    </row>
    <row r="1991" spans="1:10" x14ac:dyDescent="0.3">
      <c r="A1991" t="str">
        <f t="shared" si="31"/>
        <v>HONOR 400 LITE 256GB 5GMax Negocios + Ilimitado 159.90CONTADO</v>
      </c>
      <c r="B1991" t="str">
        <f>precio_reno_porta!A22</f>
        <v>Corriente</v>
      </c>
      <c r="C1991" t="str">
        <f>precio_reno_porta!B22</f>
        <v>5G</v>
      </c>
      <c r="D1991" t="str">
        <f>precio_reno_porta!C22</f>
        <v>HONOR</v>
      </c>
      <c r="E1991" t="str">
        <f>precio_reno_porta!D22</f>
        <v>HONOR 400 LITE 256GB 5G</v>
      </c>
      <c r="F1991" s="68">
        <f>precio_reno_porta!E22</f>
        <v>1519</v>
      </c>
      <c r="G1991" t="str">
        <f>precio_reno_porta!F22</f>
        <v>Android</v>
      </c>
      <c r="H1991" t="s">
        <v>187</v>
      </c>
      <c r="I1991" t="s">
        <v>44</v>
      </c>
      <c r="J1991" s="68">
        <f>precio_reno_porta!O22</f>
        <v>1229</v>
      </c>
    </row>
    <row r="1992" spans="1:10" x14ac:dyDescent="0.3">
      <c r="A1992" t="str">
        <f t="shared" si="31"/>
        <v>HONOR 400 PRO 512GB 5GMax Negocios + Ilimitado 159.90CONTADO</v>
      </c>
      <c r="B1992" t="str">
        <f>precio_reno_porta!A23</f>
        <v>Corriente</v>
      </c>
      <c r="C1992" t="str">
        <f>precio_reno_porta!B23</f>
        <v>5G</v>
      </c>
      <c r="D1992" t="str">
        <f>precio_reno_porta!C23</f>
        <v>HONOR</v>
      </c>
      <c r="E1992" t="str">
        <f>precio_reno_porta!D23</f>
        <v>HONOR 400 PRO 512GB 5G</v>
      </c>
      <c r="F1992" s="68">
        <f>precio_reno_porta!E23</f>
        <v>3349</v>
      </c>
      <c r="G1992" t="str">
        <f>precio_reno_porta!F23</f>
        <v>Android</v>
      </c>
      <c r="H1992" t="s">
        <v>187</v>
      </c>
      <c r="I1992" t="s">
        <v>44</v>
      </c>
      <c r="J1992" s="68">
        <f>precio_reno_porta!O23</f>
        <v>2709</v>
      </c>
    </row>
    <row r="1993" spans="1:10" x14ac:dyDescent="0.3">
      <c r="A1993" t="str">
        <f t="shared" si="31"/>
        <v>HONOR 600 512GB 5GMax Negocios + Ilimitado 159.90CONTADO</v>
      </c>
      <c r="B1993" t="str">
        <f>precio_reno_porta!A24</f>
        <v>Corriente</v>
      </c>
      <c r="C1993" t="str">
        <f>precio_reno_porta!B24</f>
        <v>5G</v>
      </c>
      <c r="D1993" t="str">
        <f>precio_reno_porta!C24</f>
        <v>HONOR</v>
      </c>
      <c r="E1993" t="str">
        <f>precio_reno_porta!D24</f>
        <v>HONOR 600 512GB 5G</v>
      </c>
      <c r="F1993">
        <f>precio_reno_porta!E24</f>
        <v>2959</v>
      </c>
      <c r="G1993" t="str">
        <f>precio_reno_porta!F24</f>
        <v>Android</v>
      </c>
      <c r="H1993" t="s">
        <v>187</v>
      </c>
      <c r="I1993" t="s">
        <v>44</v>
      </c>
      <c r="J1993" s="68">
        <f>precio_reno_porta!O24</f>
        <v>2389</v>
      </c>
    </row>
    <row r="1994" spans="1:10" x14ac:dyDescent="0.3">
      <c r="A1994" t="str">
        <f t="shared" si="31"/>
        <v>HONOR 600 PRO 512GB 5GMax Negocios + Ilimitado 159.90CONTADO</v>
      </c>
      <c r="B1994" t="str">
        <f>precio_reno_porta!A25</f>
        <v>Corriente</v>
      </c>
      <c r="C1994" t="str">
        <f>precio_reno_porta!B25</f>
        <v>5G</v>
      </c>
      <c r="D1994" t="str">
        <f>precio_reno_porta!C25</f>
        <v>HONOR</v>
      </c>
      <c r="E1994" t="str">
        <f>precio_reno_porta!D25</f>
        <v>HONOR 600 PRO 512GB 5G</v>
      </c>
      <c r="F1994">
        <f>precio_reno_porta!E25</f>
        <v>3909</v>
      </c>
      <c r="G1994" t="str">
        <f>precio_reno_porta!F25</f>
        <v>Android</v>
      </c>
      <c r="H1994" t="s">
        <v>187</v>
      </c>
      <c r="I1994" t="s">
        <v>44</v>
      </c>
      <c r="J1994" s="68">
        <f>precio_reno_porta!O25</f>
        <v>3169</v>
      </c>
    </row>
    <row r="1995" spans="1:10" x14ac:dyDescent="0.3">
      <c r="A1995" t="str">
        <f t="shared" si="31"/>
        <v>HONOR 600 SMART 256GB 5GMax Negocios + Ilimitado 159.90CONTADO</v>
      </c>
      <c r="B1995" t="str">
        <f>precio_reno_porta!A26</f>
        <v>Corriente</v>
      </c>
      <c r="C1995" t="str">
        <f>precio_reno_porta!B26</f>
        <v>5G</v>
      </c>
      <c r="D1995" t="str">
        <f>precio_reno_porta!C26</f>
        <v>HONOR</v>
      </c>
      <c r="E1995" t="str">
        <f>precio_reno_porta!D26</f>
        <v>HONOR 600 SMART 256GB 5G</v>
      </c>
      <c r="F1995" s="68">
        <f>precio_reno_porta!E26</f>
        <v>1659</v>
      </c>
      <c r="G1995" t="str">
        <f>precio_reno_porta!F26</f>
        <v>Android</v>
      </c>
      <c r="H1995" t="s">
        <v>187</v>
      </c>
      <c r="I1995" t="s">
        <v>44</v>
      </c>
      <c r="J1995" s="68">
        <f>precio_reno_porta!O26</f>
        <v>1339</v>
      </c>
    </row>
    <row r="1996" spans="1:10" x14ac:dyDescent="0.3">
      <c r="A1996" t="str">
        <f t="shared" si="31"/>
        <v>HONOR 600E 512GB 5GMax Negocios + Ilimitado 159.90CONTADO</v>
      </c>
      <c r="B1996" t="str">
        <f>precio_reno_porta!A27</f>
        <v>Corriente</v>
      </c>
      <c r="C1996" t="str">
        <f>precio_reno_porta!B27</f>
        <v>5G</v>
      </c>
      <c r="D1996" t="str">
        <f>precio_reno_porta!C27</f>
        <v>HONOR</v>
      </c>
      <c r="E1996" t="str">
        <f>precio_reno_porta!D27</f>
        <v>HONOR 600E 512GB 5G</v>
      </c>
      <c r="F1996" s="68">
        <f>precio_reno_porta!E27</f>
        <v>2149</v>
      </c>
      <c r="G1996" t="str">
        <f>precio_reno_porta!F27</f>
        <v>Android</v>
      </c>
      <c r="H1996" t="s">
        <v>187</v>
      </c>
      <c r="I1996" t="s">
        <v>44</v>
      </c>
      <c r="J1996" s="68">
        <f>precio_reno_porta!O27</f>
        <v>1739</v>
      </c>
    </row>
    <row r="1997" spans="1:10" x14ac:dyDescent="0.3">
      <c r="A1997" t="str">
        <f t="shared" si="31"/>
        <v>HONOR 70 256GBMax Negocios + Ilimitado 159.90CONTADO</v>
      </c>
      <c r="B1997" t="str">
        <f>precio_reno_porta!A28</f>
        <v>Corriente</v>
      </c>
      <c r="C1997" t="str">
        <f>precio_reno_porta!B28</f>
        <v>5G</v>
      </c>
      <c r="D1997" t="str">
        <f>precio_reno_porta!C28</f>
        <v>HONOR</v>
      </c>
      <c r="E1997" t="str">
        <f>precio_reno_porta!D28</f>
        <v>HONOR 70 256GB</v>
      </c>
      <c r="F1997" s="68">
        <f>precio_reno_porta!E28</f>
        <v>2859</v>
      </c>
      <c r="G1997" t="str">
        <f>precio_reno_porta!F28</f>
        <v>Android</v>
      </c>
      <c r="H1997" t="s">
        <v>187</v>
      </c>
      <c r="I1997" t="s">
        <v>44</v>
      </c>
      <c r="J1997" s="68">
        <f>precio_reno_porta!O28</f>
        <v>2319</v>
      </c>
    </row>
    <row r="1998" spans="1:10" x14ac:dyDescent="0.3">
      <c r="A1998" t="str">
        <f t="shared" si="31"/>
        <v>HONOR MAGIC 7 LITE 512GB 5GMax Negocios + Ilimitado 159.90CONTADO</v>
      </c>
      <c r="B1998" t="str">
        <f>precio_reno_porta!A29</f>
        <v>Corriente</v>
      </c>
      <c r="C1998" t="str">
        <f>precio_reno_porta!B29</f>
        <v>5G</v>
      </c>
      <c r="D1998" t="str">
        <f>precio_reno_porta!C29</f>
        <v>HONOR</v>
      </c>
      <c r="E1998" t="str">
        <f>precio_reno_porta!D29</f>
        <v>HONOR MAGIC 7 LITE 512GB 5G</v>
      </c>
      <c r="F1998" s="68">
        <f>precio_reno_porta!E29</f>
        <v>1849</v>
      </c>
      <c r="G1998" t="str">
        <f>precio_reno_porta!F29</f>
        <v>Android</v>
      </c>
      <c r="H1998" t="s">
        <v>187</v>
      </c>
      <c r="I1998" t="s">
        <v>44</v>
      </c>
      <c r="J1998" s="68">
        <f>precio_reno_porta!O29</f>
        <v>1499</v>
      </c>
    </row>
    <row r="1999" spans="1:10" x14ac:dyDescent="0.3">
      <c r="A1999" t="str">
        <f t="shared" si="31"/>
        <v>HONOR MAGIC 8 LITE 512GB 5GMax Negocios + Ilimitado 159.90CONTADO</v>
      </c>
      <c r="B1999" t="str">
        <f>precio_reno_porta!A30</f>
        <v>Corriente</v>
      </c>
      <c r="C1999" t="str">
        <f>precio_reno_porta!B30</f>
        <v>5G</v>
      </c>
      <c r="D1999" t="str">
        <f>precio_reno_porta!C30</f>
        <v>HONOR</v>
      </c>
      <c r="E1999" t="str">
        <f>precio_reno_porta!D30</f>
        <v>HONOR MAGIC 8 LITE 512GB 5G</v>
      </c>
      <c r="F1999" s="68">
        <f>precio_reno_porta!E30</f>
        <v>1779</v>
      </c>
      <c r="G1999" t="str">
        <f>precio_reno_porta!F30</f>
        <v>Android</v>
      </c>
      <c r="H1999" t="s">
        <v>187</v>
      </c>
      <c r="I1999" t="s">
        <v>44</v>
      </c>
      <c r="J1999" s="68">
        <f>precio_reno_porta!O30</f>
        <v>1439</v>
      </c>
    </row>
    <row r="2000" spans="1:10" x14ac:dyDescent="0.3">
      <c r="A2000" t="str">
        <f t="shared" si="31"/>
        <v>HONOR MAGIC 8 PRO 512GB 5GMax Negocios + Ilimitado 159.90CONTADO</v>
      </c>
      <c r="B2000" t="str">
        <f>precio_reno_porta!A31</f>
        <v>Corriente</v>
      </c>
      <c r="C2000" t="str">
        <f>precio_reno_porta!B31</f>
        <v>5G</v>
      </c>
      <c r="D2000" t="str">
        <f>precio_reno_porta!C31</f>
        <v>HONOR</v>
      </c>
      <c r="E2000" t="str">
        <f>precio_reno_porta!D31</f>
        <v>HONOR MAGIC 8 PRO 512GB 5G</v>
      </c>
      <c r="F2000" s="68">
        <f>precio_reno_porta!E31</f>
        <v>5789</v>
      </c>
      <c r="G2000" t="str">
        <f>precio_reno_porta!F31</f>
        <v>Android</v>
      </c>
      <c r="H2000" t="s">
        <v>187</v>
      </c>
      <c r="I2000" t="s">
        <v>44</v>
      </c>
      <c r="J2000" s="68">
        <f>precio_reno_porta!O31</f>
        <v>4689</v>
      </c>
    </row>
    <row r="2001" spans="1:10" x14ac:dyDescent="0.3">
      <c r="A2001" t="str">
        <f t="shared" si="31"/>
        <v>HONOR X5C 128GBMax Negocios + Ilimitado 159.90CONTADO</v>
      </c>
      <c r="B2001" t="str">
        <f>precio_reno_porta!A32</f>
        <v>Corriente</v>
      </c>
      <c r="C2001" t="str">
        <f>precio_reno_porta!B32</f>
        <v>4G</v>
      </c>
      <c r="D2001" t="str">
        <f>precio_reno_porta!C32</f>
        <v>HONOR</v>
      </c>
      <c r="E2001" t="str">
        <f>precio_reno_porta!D32</f>
        <v>HONOR X5C 128GB</v>
      </c>
      <c r="F2001" s="68">
        <f>precio_reno_porta!E32</f>
        <v>399</v>
      </c>
      <c r="G2001" t="str">
        <f>precio_reno_porta!F32</f>
        <v>Android</v>
      </c>
      <c r="H2001" t="s">
        <v>187</v>
      </c>
      <c r="I2001" t="s">
        <v>44</v>
      </c>
      <c r="J2001" s="68">
        <f>precio_reno_porta!O32</f>
        <v>319</v>
      </c>
    </row>
    <row r="2002" spans="1:10" x14ac:dyDescent="0.3">
      <c r="A2002" t="str">
        <f t="shared" si="31"/>
        <v>HONOR X5C PLUS 256GBMax Negocios + Ilimitado 159.90CONTADO</v>
      </c>
      <c r="B2002" t="str">
        <f>precio_reno_porta!A33</f>
        <v>Corriente</v>
      </c>
      <c r="C2002" t="str">
        <f>precio_reno_porta!B33</f>
        <v>4G</v>
      </c>
      <c r="D2002" t="str">
        <f>precio_reno_porta!C33</f>
        <v>HONOR</v>
      </c>
      <c r="E2002" t="str">
        <f>precio_reno_porta!D33</f>
        <v>HONOR X5C PLUS 256GB</v>
      </c>
      <c r="F2002" s="68">
        <f>precio_reno_porta!E33</f>
        <v>499</v>
      </c>
      <c r="G2002" t="str">
        <f>precio_reno_porta!F33</f>
        <v>Android</v>
      </c>
      <c r="H2002" t="s">
        <v>187</v>
      </c>
      <c r="I2002" t="s">
        <v>44</v>
      </c>
      <c r="J2002" s="68">
        <f>precio_reno_porta!O33</f>
        <v>399</v>
      </c>
    </row>
    <row r="2003" spans="1:10" x14ac:dyDescent="0.3">
      <c r="A2003" t="str">
        <f t="shared" si="31"/>
        <v>HONOR X5D 128GBMax Negocios + Ilimitado 159.90CONTADO</v>
      </c>
      <c r="B2003" t="str">
        <f>precio_reno_porta!A34</f>
        <v>Corriente</v>
      </c>
      <c r="C2003" t="str">
        <f>precio_reno_porta!B34</f>
        <v>4G</v>
      </c>
      <c r="D2003" t="str">
        <f>precio_reno_porta!C34</f>
        <v>HONOR</v>
      </c>
      <c r="E2003" t="str">
        <f>precio_reno_porta!D34</f>
        <v>HONOR X5D 128GB</v>
      </c>
      <c r="F2003" s="68">
        <f>precio_reno_porta!E34</f>
        <v>449</v>
      </c>
      <c r="G2003" t="str">
        <f>precio_reno_porta!F34</f>
        <v>Android</v>
      </c>
      <c r="H2003" t="s">
        <v>187</v>
      </c>
      <c r="I2003" t="s">
        <v>44</v>
      </c>
      <c r="J2003" s="68">
        <f>precio_reno_porta!O34</f>
        <v>359</v>
      </c>
    </row>
    <row r="2004" spans="1:10" x14ac:dyDescent="0.3">
      <c r="A2004" t="str">
        <f t="shared" si="31"/>
        <v>HONOR X5D 256GBMax Negocios + Ilimitado 159.90CONTADO</v>
      </c>
      <c r="B2004" t="str">
        <f>precio_reno_porta!A35</f>
        <v>Corriente</v>
      </c>
      <c r="C2004" t="str">
        <f>precio_reno_porta!B35</f>
        <v>4G</v>
      </c>
      <c r="D2004" t="str">
        <f>precio_reno_porta!C35</f>
        <v>HONOR</v>
      </c>
      <c r="E2004" t="str">
        <f>precio_reno_porta!D35</f>
        <v>HONOR X5D 256GB</v>
      </c>
      <c r="F2004" s="68">
        <f>precio_reno_porta!E35</f>
        <v>589</v>
      </c>
      <c r="G2004" t="str">
        <f>precio_reno_porta!F35</f>
        <v>Android</v>
      </c>
      <c r="H2004" t="s">
        <v>187</v>
      </c>
      <c r="I2004" t="s">
        <v>44</v>
      </c>
      <c r="J2004" s="68">
        <f>precio_reno_porta!O35</f>
        <v>469</v>
      </c>
    </row>
    <row r="2005" spans="1:10" x14ac:dyDescent="0.3">
      <c r="A2005" t="str">
        <f t="shared" si="31"/>
        <v>HONOR X6C 256GBMax Negocios + Ilimitado 159.90CONTADO</v>
      </c>
      <c r="B2005" t="str">
        <f>precio_reno_porta!A36</f>
        <v>Corriente</v>
      </c>
      <c r="C2005" t="str">
        <f>precio_reno_porta!B36</f>
        <v>4G</v>
      </c>
      <c r="D2005" t="str">
        <f>precio_reno_porta!C36</f>
        <v>HONOR</v>
      </c>
      <c r="E2005" t="str">
        <f>precio_reno_porta!D36</f>
        <v>HONOR X6C 256GB</v>
      </c>
      <c r="F2005" s="68">
        <f>precio_reno_porta!E36</f>
        <v>699</v>
      </c>
      <c r="G2005" t="str">
        <f>precio_reno_porta!F36</f>
        <v>Android</v>
      </c>
      <c r="H2005" t="s">
        <v>187</v>
      </c>
      <c r="I2005" t="s">
        <v>44</v>
      </c>
      <c r="J2005" s="68">
        <f>precio_reno_porta!O36</f>
        <v>569</v>
      </c>
    </row>
    <row r="2006" spans="1:10" x14ac:dyDescent="0.3">
      <c r="A2006" t="str">
        <f t="shared" si="31"/>
        <v>HONOR X6D 256GB 5GMax Negocios + Ilimitado 159.90CONTADO</v>
      </c>
      <c r="B2006" t="str">
        <f>precio_reno_porta!A37</f>
        <v>Corriente</v>
      </c>
      <c r="C2006" t="str">
        <f>precio_reno_porta!B37</f>
        <v>5G</v>
      </c>
      <c r="D2006" t="str">
        <f>precio_reno_porta!C37</f>
        <v>HONOR</v>
      </c>
      <c r="E2006" t="str">
        <f>precio_reno_porta!D37</f>
        <v>HONOR X6D 256GB 5G</v>
      </c>
      <c r="F2006" s="68">
        <f>precio_reno_porta!E37</f>
        <v>829</v>
      </c>
      <c r="G2006" t="str">
        <f>precio_reno_porta!F37</f>
        <v>Android</v>
      </c>
      <c r="H2006" t="s">
        <v>187</v>
      </c>
      <c r="I2006" t="s">
        <v>44</v>
      </c>
      <c r="J2006" s="68">
        <f>precio_reno_porta!O37</f>
        <v>669</v>
      </c>
    </row>
    <row r="2007" spans="1:10" x14ac:dyDescent="0.3">
      <c r="A2007" t="str">
        <f t="shared" si="31"/>
        <v>HONOR X7D 256GB 5GMax Negocios + Ilimitado 159.90CONTADO</v>
      </c>
      <c r="B2007" t="str">
        <f>precio_reno_porta!A38</f>
        <v>Corriente</v>
      </c>
      <c r="C2007" t="str">
        <f>precio_reno_porta!B38</f>
        <v>5G</v>
      </c>
      <c r="D2007" t="str">
        <f>precio_reno_porta!C38</f>
        <v>HONOR</v>
      </c>
      <c r="E2007" t="str">
        <f>precio_reno_porta!D38</f>
        <v>HONOR X7D 256GB 5G</v>
      </c>
      <c r="F2007" s="68">
        <f>precio_reno_porta!E38</f>
        <v>879</v>
      </c>
      <c r="G2007" t="str">
        <f>precio_reno_porta!F38</f>
        <v>Android</v>
      </c>
      <c r="H2007" t="s">
        <v>187</v>
      </c>
      <c r="I2007" t="s">
        <v>44</v>
      </c>
      <c r="J2007" s="68">
        <f>precio_reno_porta!O38</f>
        <v>719</v>
      </c>
    </row>
    <row r="2008" spans="1:10" x14ac:dyDescent="0.3">
      <c r="A2008" t="str">
        <f t="shared" si="31"/>
        <v>HONOR X7E PLUS 256GB 5GMax Negocios + Ilimitado 159.90CONTADO</v>
      </c>
      <c r="B2008" t="str">
        <f>precio_reno_porta!A39</f>
        <v>Corriente</v>
      </c>
      <c r="C2008" t="str">
        <f>precio_reno_porta!B39</f>
        <v>5G</v>
      </c>
      <c r="D2008" t="str">
        <f>precio_reno_porta!C39</f>
        <v>HONOR</v>
      </c>
      <c r="E2008" t="str">
        <f>precio_reno_porta!D39</f>
        <v>HONOR X7E PLUS 256GB 5G</v>
      </c>
      <c r="F2008" s="68">
        <f>precio_reno_porta!E39</f>
        <v>1179</v>
      </c>
      <c r="G2008" t="str">
        <f>precio_reno_porta!F39</f>
        <v>Android</v>
      </c>
      <c r="H2008" t="s">
        <v>187</v>
      </c>
      <c r="I2008" t="s">
        <v>44</v>
      </c>
      <c r="J2008" s="68">
        <f>precio_reno_porta!O39</f>
        <v>959</v>
      </c>
    </row>
    <row r="2009" spans="1:10" x14ac:dyDescent="0.3">
      <c r="A2009" t="str">
        <f t="shared" si="31"/>
        <v>HONOR X8C 256GB 5GMax Negocios + Ilimitado 159.90CONTADO</v>
      </c>
      <c r="B2009" t="str">
        <f>precio_reno_porta!A40</f>
        <v>Corriente</v>
      </c>
      <c r="C2009" t="str">
        <f>precio_reno_porta!B40</f>
        <v>5G</v>
      </c>
      <c r="D2009" t="str">
        <f>precio_reno_porta!C40</f>
        <v>HONOR</v>
      </c>
      <c r="E2009" t="str">
        <f>precio_reno_porta!D40</f>
        <v>HONOR X8C 256GB 5G</v>
      </c>
      <c r="F2009" s="68">
        <f>precio_reno_porta!E40</f>
        <v>1189</v>
      </c>
      <c r="G2009" t="str">
        <f>precio_reno_porta!F40</f>
        <v>Android</v>
      </c>
      <c r="H2009" t="s">
        <v>187</v>
      </c>
      <c r="I2009" t="s">
        <v>44</v>
      </c>
      <c r="J2009" s="68">
        <f>precio_reno_porta!O40</f>
        <v>959</v>
      </c>
    </row>
    <row r="2010" spans="1:10" x14ac:dyDescent="0.3">
      <c r="A2010" t="str">
        <f t="shared" si="31"/>
        <v>HUAWEI WATCH KIDS 4 PROMax Negocios + Ilimitado 159.90CONTADO</v>
      </c>
      <c r="B2010" t="str">
        <f>precio_reno_porta!A41</f>
        <v>Corriente</v>
      </c>
      <c r="C2010" t="str">
        <f>precio_reno_porta!B41</f>
        <v>4G</v>
      </c>
      <c r="D2010" t="str">
        <f>precio_reno_porta!C41</f>
        <v>HUAWEI</v>
      </c>
      <c r="E2010" t="str">
        <f>precio_reno_porta!D41</f>
        <v>HUAWEI WATCH KIDS 4 PRO</v>
      </c>
      <c r="F2010" s="68">
        <f>precio_reno_porta!E41</f>
        <v>649</v>
      </c>
      <c r="G2010" t="str">
        <f>precio_reno_porta!F41</f>
        <v>Android</v>
      </c>
      <c r="H2010" t="s">
        <v>187</v>
      </c>
      <c r="I2010" t="s">
        <v>44</v>
      </c>
      <c r="J2010" s="68">
        <f>precio_reno_porta!O41</f>
        <v>529</v>
      </c>
    </row>
    <row r="2011" spans="1:10" x14ac:dyDescent="0.3">
      <c r="A2011" t="str">
        <f t="shared" si="31"/>
        <v>MOTOROLA MOTO EDGE 60 512GB 5GMax Negocios + Ilimitado 159.90CONTADO</v>
      </c>
      <c r="B2011" t="str">
        <f>precio_reno_porta!A42</f>
        <v>Corriente</v>
      </c>
      <c r="C2011" t="str">
        <f>precio_reno_porta!B42</f>
        <v>5G</v>
      </c>
      <c r="D2011" t="str">
        <f>precio_reno_porta!C42</f>
        <v>MOTOROLA</v>
      </c>
      <c r="E2011" t="str">
        <f>precio_reno_porta!D42</f>
        <v>MOTOROLA MOTO EDGE 60 512GB 5G</v>
      </c>
      <c r="F2011" s="68">
        <f>precio_reno_porta!E42</f>
        <v>1989</v>
      </c>
      <c r="G2011" t="str">
        <f>precio_reno_porta!F42</f>
        <v>Android</v>
      </c>
      <c r="H2011" t="s">
        <v>187</v>
      </c>
      <c r="I2011" t="s">
        <v>44</v>
      </c>
      <c r="J2011" s="68">
        <f>precio_reno_porta!O42</f>
        <v>1609</v>
      </c>
    </row>
    <row r="2012" spans="1:10" x14ac:dyDescent="0.3">
      <c r="A2012" t="str">
        <f t="shared" si="31"/>
        <v>MOTOROLA MOTO EDGE 60 FUSION 256GB 5GMax Negocios + Ilimitado 159.90CONTADO</v>
      </c>
      <c r="B2012" t="str">
        <f>precio_reno_porta!A43</f>
        <v>Corriente</v>
      </c>
      <c r="C2012" t="str">
        <f>precio_reno_porta!B43</f>
        <v>5G</v>
      </c>
      <c r="D2012" t="str">
        <f>precio_reno_porta!C43</f>
        <v>MOTOROLA</v>
      </c>
      <c r="E2012" t="str">
        <f>precio_reno_porta!D43</f>
        <v>MOTOROLA MOTO EDGE 60 FUSION 256GB 5G</v>
      </c>
      <c r="F2012" s="68">
        <f>precio_reno_porta!E43</f>
        <v>1439</v>
      </c>
      <c r="G2012" t="str">
        <f>precio_reno_porta!F43</f>
        <v>Android</v>
      </c>
      <c r="H2012" t="s">
        <v>187</v>
      </c>
      <c r="I2012" t="s">
        <v>44</v>
      </c>
      <c r="J2012" s="68">
        <f>precio_reno_porta!O43</f>
        <v>1169</v>
      </c>
    </row>
    <row r="2013" spans="1:10" x14ac:dyDescent="0.3">
      <c r="A2013" t="str">
        <f t="shared" si="31"/>
        <v>MOTOROLA MOTO EDGE 60 PRO 512GB 5GMax Negocios + Ilimitado 159.90CONTADO</v>
      </c>
      <c r="B2013" t="str">
        <f>precio_reno_porta!A44</f>
        <v>Corriente</v>
      </c>
      <c r="C2013" t="str">
        <f>precio_reno_porta!B44</f>
        <v>5G</v>
      </c>
      <c r="D2013" t="str">
        <f>precio_reno_porta!C44</f>
        <v>MOTOROLA</v>
      </c>
      <c r="E2013" t="str">
        <f>precio_reno_porta!D44</f>
        <v>MOTOROLA MOTO EDGE 60 PRO 512GB 5G</v>
      </c>
      <c r="F2013" s="68">
        <f>precio_reno_porta!E44</f>
        <v>2649</v>
      </c>
      <c r="G2013" t="str">
        <f>precio_reno_porta!F44</f>
        <v>Android</v>
      </c>
      <c r="H2013" t="s">
        <v>187</v>
      </c>
      <c r="I2013" t="s">
        <v>44</v>
      </c>
      <c r="J2013" s="68">
        <f>precio_reno_porta!O44</f>
        <v>2149</v>
      </c>
    </row>
    <row r="2014" spans="1:10" x14ac:dyDescent="0.3">
      <c r="A2014" t="str">
        <f t="shared" si="31"/>
        <v>MOTOROLA MOTO EDGE 70 512GB 5GMax Negocios + Ilimitado 159.90CONTADO</v>
      </c>
      <c r="B2014" t="str">
        <f>precio_reno_porta!A45</f>
        <v>Corriente</v>
      </c>
      <c r="C2014" t="str">
        <f>precio_reno_porta!B45</f>
        <v>5G</v>
      </c>
      <c r="D2014" t="str">
        <f>precio_reno_porta!C45</f>
        <v>MOTOROLA</v>
      </c>
      <c r="E2014" t="str">
        <f>precio_reno_porta!D45</f>
        <v>MOTOROLA MOTO EDGE 70 512GB 5G</v>
      </c>
      <c r="F2014" s="68">
        <f>precio_reno_porta!E45</f>
        <v>2549</v>
      </c>
      <c r="G2014" t="str">
        <f>precio_reno_porta!F45</f>
        <v>Android</v>
      </c>
      <c r="H2014" t="s">
        <v>187</v>
      </c>
      <c r="I2014" t="s">
        <v>44</v>
      </c>
      <c r="J2014" s="68">
        <f>precio_reno_porta!O45</f>
        <v>2059</v>
      </c>
    </row>
    <row r="2015" spans="1:10" x14ac:dyDescent="0.3">
      <c r="A2015" t="str">
        <f t="shared" si="31"/>
        <v>MOTOROLA MOTO EDGE 70 FUSION 256GB 5GMax Negocios + Ilimitado 159.90CONTADO</v>
      </c>
      <c r="B2015" t="str">
        <f>precio_reno_porta!A46</f>
        <v>Corriente</v>
      </c>
      <c r="C2015" t="str">
        <f>precio_reno_porta!B46</f>
        <v>5G</v>
      </c>
      <c r="D2015" t="str">
        <f>precio_reno_porta!C46</f>
        <v>MOTOROLA</v>
      </c>
      <c r="E2015" t="str">
        <f>precio_reno_porta!D46</f>
        <v>MOTOROLA MOTO EDGE 70 FUSION 256GB 5G</v>
      </c>
      <c r="F2015" s="68">
        <f>precio_reno_porta!E46</f>
        <v>1899</v>
      </c>
      <c r="G2015" t="str">
        <f>precio_reno_porta!F46</f>
        <v>Android</v>
      </c>
      <c r="H2015" t="s">
        <v>187</v>
      </c>
      <c r="I2015" t="s">
        <v>44</v>
      </c>
      <c r="J2015" s="68">
        <f>precio_reno_porta!O46</f>
        <v>1539</v>
      </c>
    </row>
    <row r="2016" spans="1:10" x14ac:dyDescent="0.3">
      <c r="A2016" t="str">
        <f t="shared" si="31"/>
        <v>MOTOROLA MOTO EDGE 70 PRO 512GB 5GMax Negocios + Ilimitado 159.90CONTADO</v>
      </c>
      <c r="B2016" t="str">
        <f>precio_reno_porta!A47</f>
        <v>Corriente</v>
      </c>
      <c r="C2016" t="str">
        <f>precio_reno_porta!B47</f>
        <v>5G</v>
      </c>
      <c r="D2016" t="str">
        <f>precio_reno_porta!C47</f>
        <v>MOTOROLA</v>
      </c>
      <c r="E2016" t="str">
        <f>precio_reno_porta!D47</f>
        <v>MOTOROLA MOTO EDGE 70 PRO 512GB 5G</v>
      </c>
      <c r="F2016" s="68">
        <f>precio_reno_porta!E47</f>
        <v>3619</v>
      </c>
      <c r="G2016" t="str">
        <f>precio_reno_porta!F47</f>
        <v>Android</v>
      </c>
      <c r="H2016" t="s">
        <v>187</v>
      </c>
      <c r="I2016" t="s">
        <v>44</v>
      </c>
      <c r="J2016" s="68">
        <f>precio_reno_porta!O47</f>
        <v>2929</v>
      </c>
    </row>
    <row r="2017" spans="1:10" x14ac:dyDescent="0.3">
      <c r="A2017" t="str">
        <f t="shared" si="31"/>
        <v>MOTOROLA MOTO G06 128GBMax Negocios + Ilimitado 159.90CONTADO</v>
      </c>
      <c r="B2017" t="str">
        <f>precio_reno_porta!A48</f>
        <v>Corriente</v>
      </c>
      <c r="C2017" t="str">
        <f>precio_reno_porta!B48</f>
        <v>4G</v>
      </c>
      <c r="D2017" t="str">
        <f>precio_reno_porta!C48</f>
        <v>MOTOROLA</v>
      </c>
      <c r="E2017" t="str">
        <f>precio_reno_porta!D48</f>
        <v>MOTOROLA MOTO G06 128GB</v>
      </c>
      <c r="F2017" s="68">
        <f>precio_reno_porta!E48</f>
        <v>619</v>
      </c>
      <c r="G2017" t="str">
        <f>precio_reno_porta!F48</f>
        <v>Android</v>
      </c>
      <c r="H2017" t="s">
        <v>187</v>
      </c>
      <c r="I2017" t="s">
        <v>44</v>
      </c>
      <c r="J2017" s="68">
        <f>precio_reno_porta!O48</f>
        <v>509</v>
      </c>
    </row>
    <row r="2018" spans="1:10" x14ac:dyDescent="0.3">
      <c r="A2018" t="str">
        <f t="shared" si="31"/>
        <v>MOTOROLA MOTO G06 256GBMax Negocios + Ilimitado 159.90CONTADO</v>
      </c>
      <c r="B2018" t="str">
        <f>precio_reno_porta!A49</f>
        <v>Corriente</v>
      </c>
      <c r="C2018" t="str">
        <f>precio_reno_porta!B49</f>
        <v>4G</v>
      </c>
      <c r="D2018" t="str">
        <f>precio_reno_porta!C49</f>
        <v>MOTOROLA</v>
      </c>
      <c r="E2018" t="str">
        <f>precio_reno_porta!D49</f>
        <v>MOTOROLA MOTO G06 256GB</v>
      </c>
      <c r="F2018" s="68">
        <f>precio_reno_porta!E49</f>
        <v>649</v>
      </c>
      <c r="G2018" t="str">
        <f>precio_reno_porta!F49</f>
        <v>Android</v>
      </c>
      <c r="H2018" t="s">
        <v>187</v>
      </c>
      <c r="I2018" t="s">
        <v>44</v>
      </c>
      <c r="J2018" s="68">
        <f>precio_reno_porta!O49</f>
        <v>529</v>
      </c>
    </row>
    <row r="2019" spans="1:10" x14ac:dyDescent="0.3">
      <c r="A2019" t="str">
        <f t="shared" si="31"/>
        <v>MOTOROLA MOTO G15 256GBMax Negocios + Ilimitado 159.90CONTADO</v>
      </c>
      <c r="B2019" t="str">
        <f>precio_reno_porta!A50</f>
        <v>Corriente</v>
      </c>
      <c r="C2019" t="str">
        <f>precio_reno_porta!B50</f>
        <v>4G</v>
      </c>
      <c r="D2019" t="str">
        <f>precio_reno_porta!C50</f>
        <v>MOTOROLA</v>
      </c>
      <c r="E2019" t="str">
        <f>precio_reno_porta!D50</f>
        <v>MOTOROLA MOTO G15 256GB</v>
      </c>
      <c r="F2019" s="68">
        <f>precio_reno_porta!E50</f>
        <v>719</v>
      </c>
      <c r="G2019" t="str">
        <f>precio_reno_porta!F50</f>
        <v>Android</v>
      </c>
      <c r="H2019" t="s">
        <v>187</v>
      </c>
      <c r="I2019" t="s">
        <v>44</v>
      </c>
      <c r="J2019" s="68">
        <f>precio_reno_porta!O50</f>
        <v>579</v>
      </c>
    </row>
    <row r="2020" spans="1:10" x14ac:dyDescent="0.3">
      <c r="A2020" t="str">
        <f t="shared" si="31"/>
        <v>MOTOROLA MOTO G17 256GBMax Negocios + Ilimitado 159.90CONTADO</v>
      </c>
      <c r="B2020" t="str">
        <f>precio_reno_porta!A51</f>
        <v>Corriente</v>
      </c>
      <c r="C2020" t="str">
        <f>precio_reno_porta!B51</f>
        <v>4G</v>
      </c>
      <c r="D2020" t="str">
        <f>precio_reno_porta!C51</f>
        <v>MOTOROLA</v>
      </c>
      <c r="E2020" t="str">
        <f>precio_reno_porta!D51</f>
        <v>MOTOROLA MOTO G17 256GB</v>
      </c>
      <c r="F2020" s="68">
        <f>precio_reno_porta!E51</f>
        <v>779</v>
      </c>
      <c r="G2020" t="str">
        <f>precio_reno_porta!F51</f>
        <v>Android</v>
      </c>
      <c r="H2020" t="s">
        <v>187</v>
      </c>
      <c r="I2020" t="s">
        <v>44</v>
      </c>
      <c r="J2020" s="68">
        <f>precio_reno_porta!O51</f>
        <v>629</v>
      </c>
    </row>
    <row r="2021" spans="1:10" x14ac:dyDescent="0.3">
      <c r="A2021" t="str">
        <f t="shared" si="31"/>
        <v>MOTOROLA MOTO G47 128GB 5GMax Negocios + Ilimitado 159.90CONTADO</v>
      </c>
      <c r="B2021" t="str">
        <f>precio_reno_porta!A52</f>
        <v>Corriente</v>
      </c>
      <c r="C2021" t="str">
        <f>precio_reno_porta!B52</f>
        <v>5G</v>
      </c>
      <c r="D2021" t="str">
        <f>precio_reno_porta!C52</f>
        <v>MOTOROLA</v>
      </c>
      <c r="E2021" t="str">
        <f>precio_reno_porta!D52</f>
        <v>MOTOROLA MOTO G47 128GB 5G</v>
      </c>
      <c r="F2021" s="68">
        <f>precio_reno_porta!E52</f>
        <v>949</v>
      </c>
      <c r="G2021" t="str">
        <f>precio_reno_porta!F52</f>
        <v>Android</v>
      </c>
      <c r="H2021" t="s">
        <v>187</v>
      </c>
      <c r="I2021" t="s">
        <v>44</v>
      </c>
      <c r="J2021" s="68">
        <f>precio_reno_porta!O52</f>
        <v>769</v>
      </c>
    </row>
    <row r="2022" spans="1:10" x14ac:dyDescent="0.3">
      <c r="A2022" t="str">
        <f t="shared" si="31"/>
        <v>MOTOROLA MOTO G56 256GB 5GMax Negocios + Ilimitado 159.90CONTADO</v>
      </c>
      <c r="B2022" t="str">
        <f>precio_reno_porta!A53</f>
        <v>Corriente</v>
      </c>
      <c r="C2022" t="str">
        <f>precio_reno_porta!B53</f>
        <v>5G</v>
      </c>
      <c r="D2022" t="str">
        <f>precio_reno_porta!C53</f>
        <v>MOTOROLA</v>
      </c>
      <c r="E2022" t="str">
        <f>precio_reno_porta!D53</f>
        <v>MOTOROLA MOTO G56 256GB 5G</v>
      </c>
      <c r="F2022" s="68">
        <f>precio_reno_porta!E53</f>
        <v>969</v>
      </c>
      <c r="G2022" t="str">
        <f>precio_reno_porta!F53</f>
        <v>Android</v>
      </c>
      <c r="H2022" t="s">
        <v>187</v>
      </c>
      <c r="I2022" t="s">
        <v>44</v>
      </c>
      <c r="J2022" s="68">
        <f>precio_reno_porta!O53</f>
        <v>789</v>
      </c>
    </row>
    <row r="2023" spans="1:10" x14ac:dyDescent="0.3">
      <c r="A2023" t="str">
        <f t="shared" si="31"/>
        <v>MOTOROLA MOTO G67 256GB 5GMax Negocios + Ilimitado 159.90CONTADO</v>
      </c>
      <c r="B2023" t="str">
        <f>precio_reno_porta!A54</f>
        <v>Corriente</v>
      </c>
      <c r="C2023" t="str">
        <f>precio_reno_porta!B54</f>
        <v>5G</v>
      </c>
      <c r="D2023" t="str">
        <f>precio_reno_porta!C54</f>
        <v>MOTOROLA</v>
      </c>
      <c r="E2023" t="str">
        <f>precio_reno_porta!D54</f>
        <v>MOTOROLA MOTO G67 256GB 5G</v>
      </c>
      <c r="F2023" s="68">
        <f>precio_reno_porta!E54</f>
        <v>1269</v>
      </c>
      <c r="G2023" t="str">
        <f>precio_reno_porta!F54</f>
        <v>Android</v>
      </c>
      <c r="H2023" t="s">
        <v>187</v>
      </c>
      <c r="I2023" t="s">
        <v>44</v>
      </c>
      <c r="J2023" s="68">
        <f>precio_reno_porta!O54</f>
        <v>1029</v>
      </c>
    </row>
    <row r="2024" spans="1:10" x14ac:dyDescent="0.3">
      <c r="A2024" t="str">
        <f t="shared" si="31"/>
        <v>MOTOROLA MOTO G77 256GB 5GMax Negocios + Ilimitado 159.90CONTADO</v>
      </c>
      <c r="B2024" t="str">
        <f>precio_reno_porta!A55</f>
        <v>Corriente</v>
      </c>
      <c r="C2024" t="str">
        <f>precio_reno_porta!B55</f>
        <v>5G</v>
      </c>
      <c r="D2024" t="str">
        <f>precio_reno_porta!C55</f>
        <v>MOTOROLA</v>
      </c>
      <c r="E2024" t="str">
        <f>precio_reno_porta!D55</f>
        <v>MOTOROLA MOTO G77 256GB 5G</v>
      </c>
      <c r="F2024" s="68">
        <f>precio_reno_porta!E55</f>
        <v>1519</v>
      </c>
      <c r="G2024" t="str">
        <f>precio_reno_porta!F55</f>
        <v>Android</v>
      </c>
      <c r="H2024" t="s">
        <v>187</v>
      </c>
      <c r="I2024" t="s">
        <v>44</v>
      </c>
      <c r="J2024" s="68">
        <f>precio_reno_porta!O55</f>
        <v>1229</v>
      </c>
    </row>
    <row r="2025" spans="1:10" x14ac:dyDescent="0.3">
      <c r="A2025" t="str">
        <f t="shared" si="31"/>
        <v>MOTOROLA MOTO RAZR 60 512GB 5GMax Negocios + Ilimitado 159.90CONTADO</v>
      </c>
      <c r="B2025" t="str">
        <f>precio_reno_porta!A56</f>
        <v>Corriente</v>
      </c>
      <c r="C2025" t="str">
        <f>precio_reno_porta!B56</f>
        <v>5G</v>
      </c>
      <c r="D2025" t="str">
        <f>precio_reno_porta!C56</f>
        <v>MOTOROLA</v>
      </c>
      <c r="E2025" t="str">
        <f>precio_reno_porta!D56</f>
        <v>MOTOROLA MOTO RAZR 60 512GB 5G</v>
      </c>
      <c r="F2025" s="68">
        <f>precio_reno_porta!E56</f>
        <v>3789</v>
      </c>
      <c r="G2025" t="str">
        <f>precio_reno_porta!F56</f>
        <v>Android</v>
      </c>
      <c r="H2025" t="s">
        <v>187</v>
      </c>
      <c r="I2025" t="s">
        <v>44</v>
      </c>
      <c r="J2025" s="68">
        <f>precio_reno_porta!O56</f>
        <v>3079</v>
      </c>
    </row>
    <row r="2026" spans="1:10" x14ac:dyDescent="0.3">
      <c r="A2026" t="str">
        <f t="shared" si="31"/>
        <v>MOTOROLA MOTO RAZR 70 512GB 5GMax Negocios + Ilimitado 159.90CONTADO</v>
      </c>
      <c r="B2026" t="str">
        <f>precio_reno_porta!A57</f>
        <v>Corriente</v>
      </c>
      <c r="C2026" t="str">
        <f>precio_reno_porta!B57</f>
        <v>5G</v>
      </c>
      <c r="D2026" t="str">
        <f>precio_reno_porta!C57</f>
        <v>MOTOROLA</v>
      </c>
      <c r="E2026" t="str">
        <f>precio_reno_porta!D57</f>
        <v>MOTOROLA MOTO RAZR 70 512GB 5G</v>
      </c>
      <c r="F2026" s="68">
        <f>precio_reno_porta!E57</f>
        <v>4089</v>
      </c>
      <c r="G2026" t="str">
        <f>precio_reno_porta!F57</f>
        <v>Android</v>
      </c>
      <c r="H2026" t="s">
        <v>187</v>
      </c>
      <c r="I2026" t="s">
        <v>44</v>
      </c>
      <c r="J2026" s="68">
        <f>precio_reno_porta!O57</f>
        <v>3319</v>
      </c>
    </row>
    <row r="2027" spans="1:10" x14ac:dyDescent="0.3">
      <c r="A2027" t="str">
        <f t="shared" si="31"/>
        <v>OPPO A5 256GBMax Negocios + Ilimitado 159.90CONTADO</v>
      </c>
      <c r="B2027" t="str">
        <f>precio_reno_porta!A58</f>
        <v>Corriente</v>
      </c>
      <c r="C2027" t="str">
        <f>precio_reno_porta!B58</f>
        <v>4G</v>
      </c>
      <c r="D2027" t="str">
        <f>precio_reno_porta!C58</f>
        <v>OPPO</v>
      </c>
      <c r="E2027" t="str">
        <f>precio_reno_porta!D58</f>
        <v>OPPO A5 256GB</v>
      </c>
      <c r="F2027" s="68">
        <f>precio_reno_porta!E58</f>
        <v>849</v>
      </c>
      <c r="G2027" t="str">
        <f>precio_reno_porta!F58</f>
        <v>Android</v>
      </c>
      <c r="H2027" t="s">
        <v>187</v>
      </c>
      <c r="I2027" t="s">
        <v>44</v>
      </c>
      <c r="J2027" s="68">
        <f>precio_reno_porta!O58</f>
        <v>689</v>
      </c>
    </row>
    <row r="2028" spans="1:10" x14ac:dyDescent="0.3">
      <c r="A2028" t="str">
        <f t="shared" si="31"/>
        <v>OPPO A5 256GB 5GMax Negocios + Ilimitado 159.90CONTADO</v>
      </c>
      <c r="B2028" t="str">
        <f>precio_reno_porta!A59</f>
        <v>Corriente</v>
      </c>
      <c r="C2028" t="str">
        <f>precio_reno_porta!B59</f>
        <v>5G</v>
      </c>
      <c r="D2028" t="str">
        <f>precio_reno_porta!C59</f>
        <v>OPPO</v>
      </c>
      <c r="E2028" t="str">
        <f>precio_reno_porta!D59</f>
        <v>OPPO A5 256GB 5G</v>
      </c>
      <c r="F2028" s="68">
        <f>precio_reno_porta!E59</f>
        <v>1319</v>
      </c>
      <c r="G2028" t="str">
        <f>precio_reno_porta!F59</f>
        <v>Android</v>
      </c>
      <c r="H2028" t="s">
        <v>187</v>
      </c>
      <c r="I2028" t="s">
        <v>44</v>
      </c>
      <c r="J2028" s="68">
        <f>precio_reno_porta!O59</f>
        <v>1069</v>
      </c>
    </row>
    <row r="2029" spans="1:10" x14ac:dyDescent="0.3">
      <c r="A2029" t="str">
        <f t="shared" si="31"/>
        <v>OPPO A5X 128GBMax Negocios + Ilimitado 159.90CONTADO</v>
      </c>
      <c r="B2029" t="str">
        <f>precio_reno_porta!A60</f>
        <v>Corriente</v>
      </c>
      <c r="C2029" t="str">
        <f>precio_reno_porta!B60</f>
        <v>4G</v>
      </c>
      <c r="D2029" t="str">
        <f>precio_reno_porta!C60</f>
        <v>OPPO</v>
      </c>
      <c r="E2029" t="str">
        <f>precio_reno_porta!D60</f>
        <v>OPPO A5X 128GB</v>
      </c>
      <c r="F2029" s="68">
        <f>precio_reno_porta!E60</f>
        <v>659</v>
      </c>
      <c r="G2029" t="str">
        <f>precio_reno_porta!F60</f>
        <v>Android</v>
      </c>
      <c r="H2029" t="s">
        <v>187</v>
      </c>
      <c r="I2029" t="s">
        <v>44</v>
      </c>
      <c r="J2029" s="68">
        <f>precio_reno_porta!O60</f>
        <v>539</v>
      </c>
    </row>
    <row r="2030" spans="1:10" x14ac:dyDescent="0.3">
      <c r="A2030" t="str">
        <f t="shared" si="31"/>
        <v>OPPO A6 PRO 256GB 5GMax Negocios + Ilimitado 159.90CONTADO</v>
      </c>
      <c r="B2030" t="str">
        <f>precio_reno_porta!A61</f>
        <v>Corriente</v>
      </c>
      <c r="C2030" t="str">
        <f>precio_reno_porta!B61</f>
        <v>5G</v>
      </c>
      <c r="D2030" t="str">
        <f>precio_reno_porta!C61</f>
        <v>OPPO</v>
      </c>
      <c r="E2030" t="str">
        <f>precio_reno_porta!D61</f>
        <v>OPPO A6 PRO 256GB 5G</v>
      </c>
      <c r="F2030" s="68">
        <f>precio_reno_porta!E61</f>
        <v>1779</v>
      </c>
      <c r="G2030" t="str">
        <f>precio_reno_porta!F61</f>
        <v>Android</v>
      </c>
      <c r="H2030" t="s">
        <v>187</v>
      </c>
      <c r="I2030" t="s">
        <v>44</v>
      </c>
      <c r="J2030" s="68">
        <f>precio_reno_porta!O61</f>
        <v>1439</v>
      </c>
    </row>
    <row r="2031" spans="1:10" x14ac:dyDescent="0.3">
      <c r="A2031" t="str">
        <f t="shared" si="31"/>
        <v>OPPO A6T 128GBMax Negocios + Ilimitado 159.90CONTADO</v>
      </c>
      <c r="B2031" t="str">
        <f>precio_reno_porta!A62</f>
        <v>Corriente</v>
      </c>
      <c r="C2031" t="str">
        <f>precio_reno_porta!B62</f>
        <v>4G</v>
      </c>
      <c r="D2031" t="str">
        <f>precio_reno_porta!C62</f>
        <v>OPPO</v>
      </c>
      <c r="E2031" t="str">
        <f>precio_reno_porta!D62</f>
        <v>OPPO A6T 128GB</v>
      </c>
      <c r="F2031" s="68">
        <f>precio_reno_porta!E62</f>
        <v>789</v>
      </c>
      <c r="G2031" t="str">
        <f>precio_reno_porta!F62</f>
        <v>Android</v>
      </c>
      <c r="H2031" t="s">
        <v>187</v>
      </c>
      <c r="I2031" t="s">
        <v>44</v>
      </c>
      <c r="J2031" s="68">
        <f>precio_reno_porta!O62</f>
        <v>639</v>
      </c>
    </row>
    <row r="2032" spans="1:10" x14ac:dyDescent="0.3">
      <c r="A2032" t="str">
        <f t="shared" si="31"/>
        <v>OPPO A6X 256GB 5GMax Negocios + Ilimitado 159.90CONTADO</v>
      </c>
      <c r="B2032" t="str">
        <f>precio_reno_porta!A63</f>
        <v>Corriente</v>
      </c>
      <c r="C2032" t="str">
        <f>precio_reno_porta!B63</f>
        <v>5G</v>
      </c>
      <c r="D2032" t="str">
        <f>precio_reno_porta!C63</f>
        <v>OPPO</v>
      </c>
      <c r="E2032" t="str">
        <f>precio_reno_porta!D63</f>
        <v>OPPO A6X 256GB 5G</v>
      </c>
      <c r="F2032" s="68">
        <f>precio_reno_porta!E63</f>
        <v>1159</v>
      </c>
      <c r="G2032" t="str">
        <f>precio_reno_porta!F63</f>
        <v>Android</v>
      </c>
      <c r="H2032" t="s">
        <v>187</v>
      </c>
      <c r="I2032" t="s">
        <v>44</v>
      </c>
      <c r="J2032" s="68">
        <f>precio_reno_porta!O63</f>
        <v>939</v>
      </c>
    </row>
    <row r="2033" spans="1:10" x14ac:dyDescent="0.3">
      <c r="A2033" t="str">
        <f t="shared" si="31"/>
        <v>OPPO RENO 14F 256GB 5GMax Negocios + Ilimitado 159.90CONTADO</v>
      </c>
      <c r="B2033" t="str">
        <f>precio_reno_porta!A64</f>
        <v>Corriente</v>
      </c>
      <c r="C2033" t="str">
        <f>precio_reno_porta!B64</f>
        <v>4G</v>
      </c>
      <c r="D2033" t="str">
        <f>precio_reno_porta!C64</f>
        <v>OPPO</v>
      </c>
      <c r="E2033" t="str">
        <f>precio_reno_porta!D64</f>
        <v>OPPO RENO 14F 256GB 5G</v>
      </c>
      <c r="F2033" s="68">
        <f>precio_reno_porta!E64</f>
        <v>2229</v>
      </c>
      <c r="G2033" t="str">
        <f>precio_reno_porta!F64</f>
        <v>Android</v>
      </c>
      <c r="H2033" t="s">
        <v>187</v>
      </c>
      <c r="I2033" t="s">
        <v>44</v>
      </c>
      <c r="J2033" s="68">
        <f>precio_reno_porta!O64</f>
        <v>1799</v>
      </c>
    </row>
    <row r="2034" spans="1:10" x14ac:dyDescent="0.3">
      <c r="A2034" t="str">
        <f t="shared" si="31"/>
        <v>OPPO RENO 14F 512GB 5GMax Negocios + Ilimitado 159.90CONTADO</v>
      </c>
      <c r="B2034" t="str">
        <f>precio_reno_porta!A65</f>
        <v>Corriente</v>
      </c>
      <c r="C2034" t="str">
        <f>precio_reno_porta!B65</f>
        <v>5G</v>
      </c>
      <c r="D2034" t="str">
        <f>precio_reno_porta!C65</f>
        <v>OPPO</v>
      </c>
      <c r="E2034" t="str">
        <f>precio_reno_porta!D65</f>
        <v>OPPO RENO 14F 512GB 5G</v>
      </c>
      <c r="F2034" s="68">
        <f>precio_reno_porta!E65</f>
        <v>2439</v>
      </c>
      <c r="G2034" t="str">
        <f>precio_reno_porta!F65</f>
        <v>Android</v>
      </c>
      <c r="H2034" t="s">
        <v>187</v>
      </c>
      <c r="I2034" t="s">
        <v>44</v>
      </c>
      <c r="J2034" s="68">
        <f>precio_reno_porta!O65</f>
        <v>1979</v>
      </c>
    </row>
    <row r="2035" spans="1:10" x14ac:dyDescent="0.3">
      <c r="A2035" t="str">
        <f t="shared" si="31"/>
        <v>OPPO RENO 16 256GB 5GMax Negocios + Ilimitado 159.90CONTADO</v>
      </c>
      <c r="B2035" t="str">
        <f>precio_reno_porta!A66</f>
        <v>Corriente</v>
      </c>
      <c r="C2035" t="str">
        <f>precio_reno_porta!B66</f>
        <v>5G</v>
      </c>
      <c r="D2035" t="str">
        <f>precio_reno_porta!C66</f>
        <v>OPPO</v>
      </c>
      <c r="E2035" t="str">
        <f>precio_reno_porta!D66</f>
        <v>OPPO RENO 16 256GB 5G</v>
      </c>
      <c r="F2035" s="68">
        <f>precio_reno_porta!E66</f>
        <v>3839</v>
      </c>
      <c r="G2035" t="str">
        <f>precio_reno_porta!F66</f>
        <v>Android</v>
      </c>
      <c r="H2035" t="s">
        <v>187</v>
      </c>
      <c r="I2035" t="s">
        <v>44</v>
      </c>
      <c r="J2035" s="68">
        <f>precio_reno_porta!O66</f>
        <v>3109</v>
      </c>
    </row>
    <row r="2036" spans="1:10" x14ac:dyDescent="0.3">
      <c r="A2036" t="str">
        <f t="shared" si="31"/>
        <v>OPPO RENO 16F 256GB 5GMax Negocios + Ilimitado 159.90CONTADO</v>
      </c>
      <c r="B2036" t="str">
        <f>precio_reno_porta!A67</f>
        <v>Corriente</v>
      </c>
      <c r="C2036" t="str">
        <f>precio_reno_porta!B67</f>
        <v>5G</v>
      </c>
      <c r="D2036" t="str">
        <f>precio_reno_porta!C67</f>
        <v>OPPO</v>
      </c>
      <c r="E2036" t="str">
        <f>precio_reno_porta!D67</f>
        <v>OPPO RENO 16F 256GB 5G</v>
      </c>
      <c r="F2036" s="68">
        <f>precio_reno_porta!E67</f>
        <v>3129</v>
      </c>
      <c r="G2036" t="str">
        <f>precio_reno_porta!F67</f>
        <v>Android</v>
      </c>
      <c r="H2036" t="s">
        <v>187</v>
      </c>
      <c r="I2036" t="s">
        <v>44</v>
      </c>
      <c r="J2036" s="68">
        <f>precio_reno_porta!O67</f>
        <v>2529</v>
      </c>
    </row>
    <row r="2037" spans="1:10" x14ac:dyDescent="0.3">
      <c r="A2037" t="str">
        <f t="shared" si="31"/>
        <v>SAMSUNG GALAXY A07 128GBMax Negocios + Ilimitado 159.90CONTADO</v>
      </c>
      <c r="B2037" t="str">
        <f>precio_reno_porta!A68</f>
        <v>Corriente</v>
      </c>
      <c r="C2037" t="str">
        <f>precio_reno_porta!B68</f>
        <v>4G</v>
      </c>
      <c r="D2037" t="str">
        <f>precio_reno_porta!C68</f>
        <v>SAMSUNG</v>
      </c>
      <c r="E2037" t="str">
        <f>precio_reno_porta!D68</f>
        <v>SAMSUNG GALAXY A07 128GB</v>
      </c>
      <c r="F2037" s="68">
        <f>precio_reno_porta!E68</f>
        <v>599</v>
      </c>
      <c r="G2037" t="str">
        <f>precio_reno_porta!F68</f>
        <v>Android</v>
      </c>
      <c r="H2037" t="s">
        <v>187</v>
      </c>
      <c r="I2037" t="s">
        <v>44</v>
      </c>
      <c r="J2037" s="68">
        <f>precio_reno_porta!O68</f>
        <v>479</v>
      </c>
    </row>
    <row r="2038" spans="1:10" x14ac:dyDescent="0.3">
      <c r="A2038" t="str">
        <f t="shared" si="31"/>
        <v>SAMSUNG GALAXY A16 128GBMax Negocios + Ilimitado 159.90CONTADO</v>
      </c>
      <c r="B2038" t="str">
        <f>precio_reno_porta!A69</f>
        <v>Corriente</v>
      </c>
      <c r="C2038" t="str">
        <f>precio_reno_porta!B69</f>
        <v>4G</v>
      </c>
      <c r="D2038" t="str">
        <f>precio_reno_porta!C69</f>
        <v>SAMSUNG</v>
      </c>
      <c r="E2038" t="str">
        <f>precio_reno_porta!D69</f>
        <v>SAMSUNG GALAXY A16 128GB</v>
      </c>
      <c r="F2038" s="68">
        <f>precio_reno_porta!E69</f>
        <v>659</v>
      </c>
      <c r="G2038" t="str">
        <f>precio_reno_porta!F69</f>
        <v>Android</v>
      </c>
      <c r="H2038" t="s">
        <v>187</v>
      </c>
      <c r="I2038" t="s">
        <v>44</v>
      </c>
      <c r="J2038" s="68">
        <f>precio_reno_porta!O69</f>
        <v>539</v>
      </c>
    </row>
    <row r="2039" spans="1:10" x14ac:dyDescent="0.3">
      <c r="A2039" t="str">
        <f t="shared" si="31"/>
        <v>SAMSUNG GALAXY A17 128GB 5GMax Negocios + Ilimitado 159.90CONTADO</v>
      </c>
      <c r="B2039" t="str">
        <f>precio_reno_porta!A70</f>
        <v>Corriente</v>
      </c>
      <c r="C2039" t="str">
        <f>precio_reno_porta!B70</f>
        <v>5G</v>
      </c>
      <c r="D2039" t="str">
        <f>precio_reno_porta!C70</f>
        <v>SAMSUNG</v>
      </c>
      <c r="E2039" t="str">
        <f>precio_reno_porta!D70</f>
        <v>SAMSUNG GALAXY A17 128GB 5G</v>
      </c>
      <c r="F2039" s="68">
        <f>precio_reno_porta!E70</f>
        <v>1179</v>
      </c>
      <c r="G2039" t="str">
        <f>precio_reno_porta!F70</f>
        <v>Android</v>
      </c>
      <c r="H2039" t="s">
        <v>187</v>
      </c>
      <c r="I2039" t="s">
        <v>44</v>
      </c>
      <c r="J2039" s="68">
        <f>precio_reno_porta!O70</f>
        <v>949</v>
      </c>
    </row>
    <row r="2040" spans="1:10" x14ac:dyDescent="0.3">
      <c r="A2040" t="str">
        <f t="shared" si="31"/>
        <v>SAMSUNG GALAXY A17 256GB 5GMax Negocios + Ilimitado 159.90CONTADO</v>
      </c>
      <c r="B2040" t="str">
        <f>precio_reno_porta!A71</f>
        <v>Corriente</v>
      </c>
      <c r="C2040" t="str">
        <f>precio_reno_porta!B71</f>
        <v>5G</v>
      </c>
      <c r="D2040" t="str">
        <f>precio_reno_porta!C71</f>
        <v>SAMSUNG</v>
      </c>
      <c r="E2040" t="str">
        <f>precio_reno_porta!D71</f>
        <v>SAMSUNG GALAXY A17 256GB 5G</v>
      </c>
      <c r="F2040" s="68">
        <f>precio_reno_porta!E71</f>
        <v>1309</v>
      </c>
      <c r="G2040" t="str">
        <f>precio_reno_porta!F71</f>
        <v>Android</v>
      </c>
      <c r="H2040" t="s">
        <v>187</v>
      </c>
      <c r="I2040" t="s">
        <v>44</v>
      </c>
      <c r="J2040" s="68">
        <f>precio_reno_porta!O71</f>
        <v>1019</v>
      </c>
    </row>
    <row r="2041" spans="1:10" x14ac:dyDescent="0.3">
      <c r="A2041" t="str">
        <f t="shared" si="31"/>
        <v>SAMSUNG GALAXY A26 128GB 5GMax Negocios + Ilimitado 159.90CONTADO</v>
      </c>
      <c r="B2041" t="str">
        <f>precio_reno_porta!A72</f>
        <v>Corriente</v>
      </c>
      <c r="C2041" t="str">
        <f>precio_reno_porta!B72</f>
        <v>5G</v>
      </c>
      <c r="D2041" t="str">
        <f>precio_reno_porta!C72</f>
        <v>SAMSUNG</v>
      </c>
      <c r="E2041" t="str">
        <f>precio_reno_porta!D72</f>
        <v>SAMSUNG GALAXY A26 128GB 5G</v>
      </c>
      <c r="F2041" s="68">
        <f>precio_reno_porta!E72</f>
        <v>1169</v>
      </c>
      <c r="G2041" t="str">
        <f>precio_reno_porta!F72</f>
        <v>Android</v>
      </c>
      <c r="H2041" t="s">
        <v>187</v>
      </c>
      <c r="I2041" t="s">
        <v>44</v>
      </c>
      <c r="J2041" s="68">
        <f>precio_reno_porta!O72</f>
        <v>949</v>
      </c>
    </row>
    <row r="2042" spans="1:10" x14ac:dyDescent="0.3">
      <c r="A2042" t="str">
        <f t="shared" si="31"/>
        <v>SAMSUNG GALAXY A27 256GB 5GMax Negocios + Ilimitado 159.90CONTADO</v>
      </c>
      <c r="B2042" t="str">
        <f>precio_reno_porta!A73</f>
        <v>Corriente</v>
      </c>
      <c r="C2042" t="str">
        <f>precio_reno_porta!B73</f>
        <v>5G</v>
      </c>
      <c r="D2042" t="str">
        <f>precio_reno_porta!C73</f>
        <v>SAMSUNG</v>
      </c>
      <c r="E2042" t="str">
        <f>precio_reno_porta!D73</f>
        <v>SAMSUNG GALAXY A27 256GB 5G</v>
      </c>
      <c r="F2042" s="68">
        <f>precio_reno_porta!E73</f>
        <v>2009</v>
      </c>
      <c r="G2042" t="str">
        <f>precio_reno_porta!F73</f>
        <v>Android</v>
      </c>
      <c r="H2042" t="s">
        <v>187</v>
      </c>
      <c r="I2042" t="s">
        <v>44</v>
      </c>
      <c r="J2042" s="68">
        <f>precio_reno_porta!O73</f>
        <v>1629</v>
      </c>
    </row>
    <row r="2043" spans="1:10" x14ac:dyDescent="0.3">
      <c r="A2043" t="str">
        <f t="shared" si="31"/>
        <v>SAMSUNG GALAXY A36 128GB 5GMax Negocios + Ilimitado 159.90CONTADO</v>
      </c>
      <c r="B2043" t="str">
        <f>precio_reno_porta!A74</f>
        <v>Corriente</v>
      </c>
      <c r="C2043" t="str">
        <f>precio_reno_porta!B74</f>
        <v>5G</v>
      </c>
      <c r="D2043" t="str">
        <f>precio_reno_porta!C74</f>
        <v>SAMSUNG</v>
      </c>
      <c r="E2043" t="str">
        <f>precio_reno_porta!D74</f>
        <v>SAMSUNG GALAXY A36 128GB 5G</v>
      </c>
      <c r="F2043" s="68">
        <f>precio_reno_porta!E74</f>
        <v>1519</v>
      </c>
      <c r="G2043" t="str">
        <f>precio_reno_porta!F74</f>
        <v>Android</v>
      </c>
      <c r="H2043" t="s">
        <v>187</v>
      </c>
      <c r="I2043" t="s">
        <v>44</v>
      </c>
      <c r="J2043" s="68">
        <f>precio_reno_porta!O74</f>
        <v>1229</v>
      </c>
    </row>
    <row r="2044" spans="1:10" x14ac:dyDescent="0.3">
      <c r="A2044" t="str">
        <f t="shared" si="31"/>
        <v>SAMSUNG GALAXY A37 256GB 5GMax Negocios + Ilimitado 159.90CONTADO</v>
      </c>
      <c r="B2044" t="str">
        <f>precio_reno_porta!A75</f>
        <v>Corriente</v>
      </c>
      <c r="C2044" t="str">
        <f>precio_reno_porta!B75</f>
        <v>5G</v>
      </c>
      <c r="D2044" t="str">
        <f>precio_reno_porta!C75</f>
        <v>SAMSUNG</v>
      </c>
      <c r="E2044" t="str">
        <f>precio_reno_porta!D75</f>
        <v>SAMSUNG GALAXY A37 256GB 5G</v>
      </c>
      <c r="F2044" s="68">
        <f>precio_reno_porta!E75</f>
        <v>2249</v>
      </c>
      <c r="G2044" t="str">
        <f>precio_reno_porta!F75</f>
        <v>Android</v>
      </c>
      <c r="H2044" t="s">
        <v>187</v>
      </c>
      <c r="I2044" t="s">
        <v>44</v>
      </c>
      <c r="J2044" s="68">
        <f>precio_reno_porta!O75</f>
        <v>1819</v>
      </c>
    </row>
    <row r="2045" spans="1:10" x14ac:dyDescent="0.3">
      <c r="A2045" t="str">
        <f t="shared" si="31"/>
        <v>SAMSUNG GALAXY A56 256GB 5GMax Negocios + Ilimitado 159.90CONTADO</v>
      </c>
      <c r="B2045" t="str">
        <f>precio_reno_porta!A76</f>
        <v>Corriente</v>
      </c>
      <c r="C2045" t="str">
        <f>precio_reno_porta!B76</f>
        <v>5G</v>
      </c>
      <c r="D2045" t="str">
        <f>precio_reno_porta!C76</f>
        <v>SAMSUNG</v>
      </c>
      <c r="E2045" t="str">
        <f>precio_reno_porta!D76</f>
        <v>SAMSUNG GALAXY A56 256GB 5G</v>
      </c>
      <c r="F2045" s="68">
        <f>precio_reno_porta!E76</f>
        <v>2109</v>
      </c>
      <c r="G2045" t="str">
        <f>precio_reno_porta!F76</f>
        <v>Android</v>
      </c>
      <c r="H2045" t="s">
        <v>187</v>
      </c>
      <c r="I2045" t="s">
        <v>44</v>
      </c>
      <c r="J2045" s="68">
        <f>precio_reno_porta!O76</f>
        <v>1709</v>
      </c>
    </row>
    <row r="2046" spans="1:10" x14ac:dyDescent="0.3">
      <c r="A2046" t="str">
        <f t="shared" si="31"/>
        <v>SAMSUNG GALAXY A57 256GB 5GMax Negocios + Ilimitado 159.90CONTADO</v>
      </c>
      <c r="B2046" t="str">
        <f>precio_reno_porta!A77</f>
        <v>Corriente</v>
      </c>
      <c r="C2046" t="str">
        <f>precio_reno_porta!B77</f>
        <v>5G</v>
      </c>
      <c r="D2046" t="str">
        <f>precio_reno_porta!C77</f>
        <v>SAMSUNG</v>
      </c>
      <c r="E2046" t="str">
        <f>precio_reno_porta!D77</f>
        <v>SAMSUNG GALAXY A57 256GB 5G</v>
      </c>
      <c r="F2046" s="68">
        <f>precio_reno_porta!E77</f>
        <v>2509</v>
      </c>
      <c r="G2046" t="str">
        <f>precio_reno_porta!F77</f>
        <v>Android</v>
      </c>
      <c r="H2046" t="s">
        <v>187</v>
      </c>
      <c r="I2046" t="s">
        <v>44</v>
      </c>
      <c r="J2046" s="68">
        <f>precio_reno_porta!O77</f>
        <v>2029</v>
      </c>
    </row>
    <row r="2047" spans="1:10" x14ac:dyDescent="0.3">
      <c r="A2047" t="str">
        <f t="shared" si="31"/>
        <v>SAMSUNG GALAXY A57 512GB 5GMax Negocios + Ilimitado 159.90CONTADO</v>
      </c>
      <c r="B2047" t="str">
        <f>precio_reno_porta!A78</f>
        <v>Corriente</v>
      </c>
      <c r="C2047" t="str">
        <f>precio_reno_porta!B78</f>
        <v>5G</v>
      </c>
      <c r="D2047" t="str">
        <f>precio_reno_porta!C78</f>
        <v>SAMSUNG</v>
      </c>
      <c r="E2047" t="str">
        <f>precio_reno_porta!D78</f>
        <v>SAMSUNG GALAXY A57 512GB 5G</v>
      </c>
      <c r="F2047" s="68">
        <f>precio_reno_porta!E78</f>
        <v>3449</v>
      </c>
      <c r="G2047" t="str">
        <f>precio_reno_porta!F78</f>
        <v>Android</v>
      </c>
      <c r="H2047" t="s">
        <v>187</v>
      </c>
      <c r="I2047" t="s">
        <v>44</v>
      </c>
      <c r="J2047" s="68">
        <f>precio_reno_porta!O78</f>
        <v>2789</v>
      </c>
    </row>
    <row r="2048" spans="1:10" x14ac:dyDescent="0.3">
      <c r="A2048" t="str">
        <f t="shared" si="31"/>
        <v>SAMSUNG GALAXY S25 128GBMax Negocios + Ilimitado 159.90CONTADO</v>
      </c>
      <c r="B2048" t="str">
        <f>precio_reno_porta!A79</f>
        <v>Corriente</v>
      </c>
      <c r="C2048" t="str">
        <f>precio_reno_porta!B79</f>
        <v>5G</v>
      </c>
      <c r="D2048" t="str">
        <f>precio_reno_porta!C79</f>
        <v>SAMSUNG</v>
      </c>
      <c r="E2048" t="str">
        <f>precio_reno_porta!D79</f>
        <v>SAMSUNG GALAXY S25 128GB</v>
      </c>
      <c r="F2048" s="68">
        <f>precio_reno_porta!E79</f>
        <v>4529</v>
      </c>
      <c r="G2048" t="str">
        <f>precio_reno_porta!F79</f>
        <v>Android</v>
      </c>
      <c r="H2048" t="s">
        <v>187</v>
      </c>
      <c r="I2048" t="s">
        <v>44</v>
      </c>
      <c r="J2048" s="68">
        <f>precio_reno_porta!O79</f>
        <v>3669</v>
      </c>
    </row>
    <row r="2049" spans="1:10" x14ac:dyDescent="0.3">
      <c r="A2049" t="str">
        <f t="shared" si="31"/>
        <v>SAMSUNG GALAXY S25 FE 256GB 5GMax Negocios + Ilimitado 159.90CONTADO</v>
      </c>
      <c r="B2049" t="str">
        <f>precio_reno_porta!A80</f>
        <v>Corriente</v>
      </c>
      <c r="C2049" t="str">
        <f>precio_reno_porta!B80</f>
        <v>5G</v>
      </c>
      <c r="D2049" t="str">
        <f>precio_reno_porta!C80</f>
        <v>SAMSUNG</v>
      </c>
      <c r="E2049" t="str">
        <f>precio_reno_porta!D80</f>
        <v>SAMSUNG GALAXY S25 FE 256GB 5G</v>
      </c>
      <c r="F2049" s="68">
        <f>precio_reno_porta!E80</f>
        <v>3429</v>
      </c>
      <c r="G2049" t="str">
        <f>precio_reno_porta!F80</f>
        <v>Android</v>
      </c>
      <c r="H2049" t="s">
        <v>187</v>
      </c>
      <c r="I2049" t="s">
        <v>44</v>
      </c>
      <c r="J2049" s="68">
        <f>precio_reno_porta!O80</f>
        <v>2779</v>
      </c>
    </row>
    <row r="2050" spans="1:10" x14ac:dyDescent="0.3">
      <c r="A2050" t="str">
        <f t="shared" si="31"/>
        <v>SAMSUNG GALAXY S25 ULTRA 256GBMax Negocios + Ilimitado 159.90CONTADO</v>
      </c>
      <c r="B2050" t="str">
        <f>precio_reno_porta!A81</f>
        <v>Corriente</v>
      </c>
      <c r="C2050" t="str">
        <f>precio_reno_porta!B81</f>
        <v>5G</v>
      </c>
      <c r="D2050" t="str">
        <f>precio_reno_porta!C81</f>
        <v>SAMSUNG</v>
      </c>
      <c r="E2050" t="str">
        <f>precio_reno_porta!D81</f>
        <v>SAMSUNG GALAXY S25 ULTRA 256GB</v>
      </c>
      <c r="F2050" s="68">
        <f>precio_reno_porta!E81</f>
        <v>6219</v>
      </c>
      <c r="G2050" t="str">
        <f>precio_reno_porta!F81</f>
        <v>Android</v>
      </c>
      <c r="H2050" t="s">
        <v>187</v>
      </c>
      <c r="I2050" t="s">
        <v>44</v>
      </c>
      <c r="J2050" s="68">
        <f>precio_reno_porta!O81</f>
        <v>5039</v>
      </c>
    </row>
    <row r="2051" spans="1:10" x14ac:dyDescent="0.3">
      <c r="A2051" t="str">
        <f t="shared" ref="A2051:A2114" si="32">CONCATENATE(E2051,I2051,H2051)</f>
        <v>SAMSUNG GALAXY S26 256GB 5GMax Negocios + Ilimitado 159.90CONTADO</v>
      </c>
      <c r="B2051" t="str">
        <f>precio_reno_porta!A82</f>
        <v>Corriente</v>
      </c>
      <c r="C2051" t="str">
        <f>precio_reno_porta!B82</f>
        <v>5G</v>
      </c>
      <c r="D2051" t="str">
        <f>precio_reno_porta!C82</f>
        <v>SAMSUNG</v>
      </c>
      <c r="E2051" t="str">
        <f>precio_reno_porta!D82</f>
        <v>SAMSUNG GALAXY S26 256GB 5G</v>
      </c>
      <c r="F2051" s="68">
        <f>precio_reno_porta!E82</f>
        <v>5029</v>
      </c>
      <c r="G2051" t="str">
        <f>precio_reno_porta!F82</f>
        <v>Android</v>
      </c>
      <c r="H2051" t="s">
        <v>187</v>
      </c>
      <c r="I2051" t="s">
        <v>44</v>
      </c>
      <c r="J2051" s="68">
        <f>precio_reno_porta!O82</f>
        <v>4079</v>
      </c>
    </row>
    <row r="2052" spans="1:10" x14ac:dyDescent="0.3">
      <c r="A2052" t="str">
        <f t="shared" si="32"/>
        <v>SAMSUNG GALAXY S26 PLUS 256GB 5GMax Negocios + Ilimitado 159.90CONTADO</v>
      </c>
      <c r="B2052" t="str">
        <f>precio_reno_porta!A83</f>
        <v>Corriente</v>
      </c>
      <c r="C2052" t="str">
        <f>precio_reno_porta!B83</f>
        <v>5G</v>
      </c>
      <c r="D2052" t="str">
        <f>precio_reno_porta!C83</f>
        <v>SAMSUNG</v>
      </c>
      <c r="E2052" t="str">
        <f>precio_reno_porta!D83</f>
        <v>SAMSUNG GALAXY S26 PLUS 256GB 5G</v>
      </c>
      <c r="F2052" s="68">
        <f>precio_reno_porta!E83</f>
        <v>6039</v>
      </c>
      <c r="G2052" t="str">
        <f>precio_reno_porta!F83</f>
        <v>Android</v>
      </c>
      <c r="H2052" t="s">
        <v>187</v>
      </c>
      <c r="I2052" t="s">
        <v>44</v>
      </c>
      <c r="J2052" s="68">
        <f>precio_reno_porta!O83</f>
        <v>4899</v>
      </c>
    </row>
    <row r="2053" spans="1:10" x14ac:dyDescent="0.3">
      <c r="A2053" t="str">
        <f t="shared" si="32"/>
        <v>SAMSUNG GALAXY S26 ULTRA 256GB 5GMax Negocios + Ilimitado 159.90CONTADO</v>
      </c>
      <c r="B2053" t="str">
        <f>precio_reno_porta!A84</f>
        <v>Corriente</v>
      </c>
      <c r="C2053" t="str">
        <f>precio_reno_porta!B84</f>
        <v>5G</v>
      </c>
      <c r="D2053" t="str">
        <f>precio_reno_porta!C84</f>
        <v>SAMSUNG</v>
      </c>
      <c r="E2053" t="str">
        <f>precio_reno_porta!D84</f>
        <v>SAMSUNG GALAXY S26 ULTRA 256GB 5G</v>
      </c>
      <c r="F2053" s="68">
        <f>precio_reno_porta!E84</f>
        <v>7039</v>
      </c>
      <c r="G2053" t="str">
        <f>precio_reno_porta!F84</f>
        <v>Android</v>
      </c>
      <c r="H2053" t="s">
        <v>187</v>
      </c>
      <c r="I2053" t="s">
        <v>44</v>
      </c>
      <c r="J2053" s="68">
        <f>precio_reno_porta!O84</f>
        <v>5709</v>
      </c>
    </row>
    <row r="2054" spans="1:10" x14ac:dyDescent="0.3">
      <c r="A2054" t="str">
        <f t="shared" si="32"/>
        <v>SAMSUNG GALAXY S26FE 256GB 5GMax Negocios + Ilimitado 159.90CONTADO</v>
      </c>
      <c r="B2054" t="str">
        <f>precio_reno_porta!A85</f>
        <v>Corriente</v>
      </c>
      <c r="C2054" t="str">
        <f>precio_reno_porta!B85</f>
        <v>5G</v>
      </c>
      <c r="D2054" t="str">
        <f>precio_reno_porta!C85</f>
        <v>SAMSUNG</v>
      </c>
      <c r="E2054" t="str">
        <f>precio_reno_porta!D85</f>
        <v>SAMSUNG GALAXY S26FE 256GB 5G</v>
      </c>
      <c r="F2054" s="68">
        <f>precio_reno_porta!E85</f>
        <v>3999</v>
      </c>
      <c r="G2054" t="str">
        <f>precio_reno_porta!F85</f>
        <v>Android</v>
      </c>
      <c r="H2054" t="s">
        <v>187</v>
      </c>
      <c r="I2054" t="s">
        <v>44</v>
      </c>
      <c r="J2054" s="68">
        <f>precio_reno_porta!O85</f>
        <v>3019</v>
      </c>
    </row>
    <row r="2055" spans="1:10" x14ac:dyDescent="0.3">
      <c r="A2055" t="str">
        <f t="shared" si="32"/>
        <v>SAMSUNG GALAXY Z FLIP 7 256GB 5GMax Negocios + Ilimitado 159.90CONTADO</v>
      </c>
      <c r="B2055" t="str">
        <f>precio_reno_porta!A86</f>
        <v>Corriente</v>
      </c>
      <c r="C2055" t="str">
        <f>precio_reno_porta!B86</f>
        <v>5G</v>
      </c>
      <c r="D2055" t="str">
        <f>precio_reno_porta!C86</f>
        <v>SAMSUNG</v>
      </c>
      <c r="E2055" t="str">
        <f>precio_reno_porta!D86</f>
        <v>SAMSUNG GALAXY Z FLIP 7 256GB 5G</v>
      </c>
      <c r="F2055" s="68">
        <f>precio_reno_porta!E86</f>
        <v>5279</v>
      </c>
      <c r="G2055" t="str">
        <f>precio_reno_porta!F86</f>
        <v>Android</v>
      </c>
      <c r="H2055" t="s">
        <v>187</v>
      </c>
      <c r="I2055" t="s">
        <v>44</v>
      </c>
      <c r="J2055" s="68">
        <f>precio_reno_porta!O86</f>
        <v>4279</v>
      </c>
    </row>
    <row r="2056" spans="1:10" x14ac:dyDescent="0.3">
      <c r="A2056" t="str">
        <f t="shared" si="32"/>
        <v>SAMSUNG GALAXY Z FLIP 7 FE 128GB 5GMax Negocios + Ilimitado 159.90CONTADO</v>
      </c>
      <c r="B2056" t="str">
        <f>precio_reno_porta!A87</f>
        <v>Corriente</v>
      </c>
      <c r="C2056" t="str">
        <f>precio_reno_porta!B87</f>
        <v>5G</v>
      </c>
      <c r="D2056" t="str">
        <f>precio_reno_porta!C87</f>
        <v>SAMSUNG</v>
      </c>
      <c r="E2056" t="str">
        <f>precio_reno_porta!D87</f>
        <v>SAMSUNG GALAXY Z FLIP 7 FE 128GB 5G</v>
      </c>
      <c r="F2056" s="68">
        <f>precio_reno_porta!E87</f>
        <v>3929</v>
      </c>
      <c r="G2056" t="str">
        <f>precio_reno_porta!F87</f>
        <v>Android</v>
      </c>
      <c r="H2056" t="s">
        <v>187</v>
      </c>
      <c r="I2056" t="s">
        <v>44</v>
      </c>
      <c r="J2056" s="68">
        <f>precio_reno_porta!O87</f>
        <v>3189</v>
      </c>
    </row>
    <row r="2057" spans="1:10" x14ac:dyDescent="0.3">
      <c r="A2057" t="str">
        <f t="shared" si="32"/>
        <v>SAMSUNG GALAXY Z FOLD 5 256GBMax Negocios + Ilimitado 159.90CONTADO</v>
      </c>
      <c r="B2057" t="str">
        <f>precio_reno_porta!A88</f>
        <v>Corriente</v>
      </c>
      <c r="C2057" t="str">
        <f>precio_reno_porta!B88</f>
        <v>5G</v>
      </c>
      <c r="D2057" t="str">
        <f>precio_reno_porta!C88</f>
        <v>SAMSUNG</v>
      </c>
      <c r="E2057" t="str">
        <f>precio_reno_porta!D88</f>
        <v>SAMSUNG GALAXY Z FOLD 5 256GB</v>
      </c>
      <c r="F2057" s="68">
        <f>precio_reno_porta!E88</f>
        <v>9299</v>
      </c>
      <c r="G2057" t="str">
        <f>precio_reno_porta!F88</f>
        <v>Android</v>
      </c>
      <c r="H2057" t="s">
        <v>187</v>
      </c>
      <c r="I2057" t="s">
        <v>44</v>
      </c>
      <c r="J2057" s="68">
        <f>precio_reno_porta!O88</f>
        <v>7549</v>
      </c>
    </row>
    <row r="2058" spans="1:10" x14ac:dyDescent="0.3">
      <c r="A2058" t="str">
        <f t="shared" si="32"/>
        <v>SAMSUNG GALAXY Z FOLD 7 512GB 5GMax Negocios + Ilimitado 159.90CONTADO</v>
      </c>
      <c r="B2058" t="str">
        <f>precio_reno_porta!A89</f>
        <v>Corriente</v>
      </c>
      <c r="C2058" t="str">
        <f>precio_reno_porta!B89</f>
        <v>5G</v>
      </c>
      <c r="D2058" t="str">
        <f>precio_reno_porta!C89</f>
        <v>SAMSUNG</v>
      </c>
      <c r="E2058" t="str">
        <f>precio_reno_porta!D89</f>
        <v>SAMSUNG GALAXY Z FOLD 7 512GB 5G</v>
      </c>
      <c r="F2058" s="68">
        <f>precio_reno_porta!E89</f>
        <v>9739</v>
      </c>
      <c r="G2058" t="str">
        <f>precio_reno_porta!F89</f>
        <v>Android</v>
      </c>
      <c r="H2058" t="s">
        <v>187</v>
      </c>
      <c r="I2058" t="s">
        <v>44</v>
      </c>
      <c r="J2058" s="68">
        <f>precio_reno_porta!O89</f>
        <v>7899</v>
      </c>
    </row>
    <row r="2059" spans="1:10" x14ac:dyDescent="0.3">
      <c r="A2059" t="str">
        <f t="shared" si="32"/>
        <v>VIVO V60 LITE 256GB 5GMax Negocios + Ilimitado 159.90CONTADO</v>
      </c>
      <c r="B2059" t="str">
        <f>precio_reno_porta!A90</f>
        <v>Corriente</v>
      </c>
      <c r="C2059" t="str">
        <f>precio_reno_porta!B90</f>
        <v>5G</v>
      </c>
      <c r="D2059" t="str">
        <f>precio_reno_porta!C90</f>
        <v>VIVO</v>
      </c>
      <c r="E2059" t="str">
        <f>precio_reno_porta!D90</f>
        <v>VIVO V60 LITE 256GB 5G</v>
      </c>
      <c r="F2059" s="68">
        <f>precio_reno_porta!E90</f>
        <v>1729</v>
      </c>
      <c r="G2059" t="str">
        <f>precio_reno_porta!F90</f>
        <v>Android</v>
      </c>
      <c r="H2059" t="s">
        <v>187</v>
      </c>
      <c r="I2059" t="s">
        <v>44</v>
      </c>
      <c r="J2059" s="68">
        <f>precio_reno_porta!O90</f>
        <v>1399</v>
      </c>
    </row>
    <row r="2060" spans="1:10" x14ac:dyDescent="0.3">
      <c r="A2060" t="str">
        <f t="shared" si="32"/>
        <v>VIVO V70 512GB 5GMax Negocios + Ilimitado 159.90CONTADO</v>
      </c>
      <c r="B2060" t="str">
        <f>precio_reno_porta!A91</f>
        <v>Corriente</v>
      </c>
      <c r="C2060" t="str">
        <f>precio_reno_porta!B91</f>
        <v>5G</v>
      </c>
      <c r="D2060" t="str">
        <f>precio_reno_porta!C91</f>
        <v>VIVO</v>
      </c>
      <c r="E2060" t="str">
        <f>precio_reno_porta!D91</f>
        <v>VIVO V70 512GB 5G</v>
      </c>
      <c r="F2060" s="68">
        <f>precio_reno_porta!E91</f>
        <v>3069</v>
      </c>
      <c r="G2060" t="str">
        <f>precio_reno_porta!F91</f>
        <v>Android</v>
      </c>
      <c r="H2060" t="s">
        <v>187</v>
      </c>
      <c r="I2060" t="s">
        <v>44</v>
      </c>
      <c r="J2060" s="68">
        <f>precio_reno_porta!O91</f>
        <v>2489</v>
      </c>
    </row>
    <row r="2061" spans="1:10" x14ac:dyDescent="0.3">
      <c r="A2061" t="str">
        <f t="shared" si="32"/>
        <v>VIVO V70FE 256GB 5GMax Negocios + Ilimitado 159.90CONTADO</v>
      </c>
      <c r="B2061" t="str">
        <f>precio_reno_porta!A92</f>
        <v>Corriente</v>
      </c>
      <c r="C2061" t="str">
        <f>precio_reno_porta!B92</f>
        <v>5G</v>
      </c>
      <c r="D2061" t="str">
        <f>precio_reno_porta!C92</f>
        <v>VIVO</v>
      </c>
      <c r="E2061" t="str">
        <f>precio_reno_porta!D92</f>
        <v>VIVO V70FE 256GB 5G</v>
      </c>
      <c r="F2061" s="68">
        <f>precio_reno_porta!E92</f>
        <v>2609</v>
      </c>
      <c r="G2061" t="str">
        <f>precio_reno_porta!F92</f>
        <v>Android</v>
      </c>
      <c r="H2061" t="s">
        <v>187</v>
      </c>
      <c r="I2061" t="s">
        <v>44</v>
      </c>
      <c r="J2061" s="68">
        <f>precio_reno_porta!O92</f>
        <v>2109</v>
      </c>
    </row>
    <row r="2062" spans="1:10" x14ac:dyDescent="0.3">
      <c r="A2062" t="str">
        <f t="shared" si="32"/>
        <v>VIVO X300 PRO 512GB 5GMax Negocios + Ilimitado 159.90CONTADO</v>
      </c>
      <c r="B2062" t="str">
        <f>precio_reno_porta!A93</f>
        <v>Corriente</v>
      </c>
      <c r="C2062" t="str">
        <f>precio_reno_porta!B93</f>
        <v>5G</v>
      </c>
      <c r="D2062" t="str">
        <f>precio_reno_porta!C93</f>
        <v>VIVO</v>
      </c>
      <c r="E2062" t="str">
        <f>precio_reno_porta!D93</f>
        <v>VIVO X300 PRO 512GB 5G</v>
      </c>
      <c r="F2062" s="68">
        <f>precio_reno_porta!E93</f>
        <v>6219</v>
      </c>
      <c r="G2062" t="str">
        <f>precio_reno_porta!F93</f>
        <v>Android</v>
      </c>
      <c r="H2062" t="s">
        <v>187</v>
      </c>
      <c r="I2062" t="s">
        <v>44</v>
      </c>
      <c r="J2062" s="68">
        <f>precio_reno_porta!O93</f>
        <v>5039</v>
      </c>
    </row>
    <row r="2063" spans="1:10" x14ac:dyDescent="0.3">
      <c r="A2063" t="str">
        <f t="shared" si="32"/>
        <v>VIVO Y04 128GBMax Negocios + Ilimitado 159.90CONTADO</v>
      </c>
      <c r="B2063" t="str">
        <f>precio_reno_porta!A94</f>
        <v>Corriente</v>
      </c>
      <c r="C2063" t="str">
        <f>precio_reno_porta!B94</f>
        <v>4G</v>
      </c>
      <c r="D2063" t="str">
        <f>precio_reno_porta!C94</f>
        <v>VIVO</v>
      </c>
      <c r="E2063" t="str">
        <f>precio_reno_porta!D94</f>
        <v>VIVO Y04 128GB</v>
      </c>
      <c r="F2063" s="68">
        <f>precio_reno_porta!E94</f>
        <v>489</v>
      </c>
      <c r="G2063" t="str">
        <f>precio_reno_porta!F94</f>
        <v>Android</v>
      </c>
      <c r="H2063" t="s">
        <v>187</v>
      </c>
      <c r="I2063" t="s">
        <v>44</v>
      </c>
      <c r="J2063" s="68">
        <f>precio_reno_porta!O94</f>
        <v>389</v>
      </c>
    </row>
    <row r="2064" spans="1:10" x14ac:dyDescent="0.3">
      <c r="A2064" t="str">
        <f t="shared" si="32"/>
        <v>VIVO Y11 128GB 5GMax Negocios + Ilimitado 159.90CONTADO</v>
      </c>
      <c r="B2064" t="str">
        <f>precio_reno_porta!A95</f>
        <v>Corriente</v>
      </c>
      <c r="C2064" t="str">
        <f>precio_reno_porta!B95</f>
        <v>5G</v>
      </c>
      <c r="D2064" t="str">
        <f>precio_reno_porta!C95</f>
        <v>VIVO</v>
      </c>
      <c r="E2064" t="str">
        <f>precio_reno_porta!D95</f>
        <v>VIVO Y11 128GB 5G</v>
      </c>
      <c r="F2064" s="68">
        <f>precio_reno_porta!E95</f>
        <v>819</v>
      </c>
      <c r="G2064" t="str">
        <f>precio_reno_porta!F95</f>
        <v>Android</v>
      </c>
      <c r="H2064" t="s">
        <v>187</v>
      </c>
      <c r="I2064" t="s">
        <v>44</v>
      </c>
      <c r="J2064" s="68">
        <f>precio_reno_porta!O95</f>
        <v>669</v>
      </c>
    </row>
    <row r="2065" spans="1:10" x14ac:dyDescent="0.3">
      <c r="A2065" t="str">
        <f t="shared" si="32"/>
        <v>VIVO Y21 256GB 5GMax Negocios + Ilimitado 159.90CONTADO</v>
      </c>
      <c r="B2065" t="str">
        <f>precio_reno_porta!A96</f>
        <v>Corriente</v>
      </c>
      <c r="C2065" t="str">
        <f>precio_reno_porta!B96</f>
        <v>5G</v>
      </c>
      <c r="D2065" t="str">
        <f>precio_reno_porta!C96</f>
        <v>VIVO</v>
      </c>
      <c r="E2065" t="str">
        <f>precio_reno_porta!D96</f>
        <v>VIVO Y21 256GB 5G</v>
      </c>
      <c r="F2065" s="68">
        <f>precio_reno_porta!E96</f>
        <v>1029</v>
      </c>
      <c r="G2065" t="str">
        <f>precio_reno_porta!F96</f>
        <v>Android</v>
      </c>
      <c r="H2065" t="s">
        <v>187</v>
      </c>
      <c r="I2065" t="s">
        <v>44</v>
      </c>
      <c r="J2065" s="68">
        <f>precio_reno_porta!O96</f>
        <v>839</v>
      </c>
    </row>
    <row r="2066" spans="1:10" x14ac:dyDescent="0.3">
      <c r="A2066" t="str">
        <f t="shared" si="32"/>
        <v>VIVO Y21D 256GBMax Negocios + Ilimitado 159.90CONTADO</v>
      </c>
      <c r="B2066" t="str">
        <f>precio_reno_porta!A97</f>
        <v>Corriente</v>
      </c>
      <c r="C2066" t="str">
        <f>precio_reno_porta!B97</f>
        <v>4G</v>
      </c>
      <c r="D2066" t="str">
        <f>precio_reno_porta!C97</f>
        <v>VIVO</v>
      </c>
      <c r="E2066" t="str">
        <f>precio_reno_porta!D97</f>
        <v>VIVO Y21D 256GB</v>
      </c>
      <c r="F2066" s="68">
        <f>precio_reno_porta!E97</f>
        <v>849</v>
      </c>
      <c r="G2066" t="str">
        <f>precio_reno_porta!F97</f>
        <v>Android</v>
      </c>
      <c r="H2066" t="s">
        <v>187</v>
      </c>
      <c r="I2066" t="s">
        <v>44</v>
      </c>
      <c r="J2066" s="68">
        <f>precio_reno_porta!O97</f>
        <v>689</v>
      </c>
    </row>
    <row r="2067" spans="1:10" x14ac:dyDescent="0.3">
      <c r="A2067" t="str">
        <f t="shared" si="32"/>
        <v>VIVO Y31 256GB 5GMax Negocios + Ilimitado 159.90CONTADO</v>
      </c>
      <c r="B2067" t="str">
        <f>precio_reno_porta!A98</f>
        <v>Corriente</v>
      </c>
      <c r="C2067" t="str">
        <f>precio_reno_porta!B98</f>
        <v>5G</v>
      </c>
      <c r="D2067" t="str">
        <f>precio_reno_porta!C98</f>
        <v>VIVO</v>
      </c>
      <c r="E2067" t="str">
        <f>precio_reno_porta!D98</f>
        <v>VIVO Y31 256GB 5G</v>
      </c>
      <c r="F2067" s="68">
        <f>precio_reno_porta!E98</f>
        <v>1309</v>
      </c>
      <c r="G2067" t="str">
        <f>precio_reno_porta!F98</f>
        <v>Android</v>
      </c>
      <c r="H2067" t="s">
        <v>187</v>
      </c>
      <c r="I2067" t="s">
        <v>44</v>
      </c>
      <c r="J2067" s="68">
        <f>precio_reno_porta!O98</f>
        <v>1059</v>
      </c>
    </row>
    <row r="2068" spans="1:10" x14ac:dyDescent="0.3">
      <c r="A2068" t="str">
        <f t="shared" si="32"/>
        <v>VIVO Y31 256GB 5G NEWMax Negocios + Ilimitado 159.90CONTADO</v>
      </c>
      <c r="B2068" t="str">
        <f>precio_reno_porta!A99</f>
        <v>Corriente</v>
      </c>
      <c r="C2068" t="str">
        <f>precio_reno_porta!B99</f>
        <v>5G</v>
      </c>
      <c r="D2068" t="str">
        <f>precio_reno_porta!C99</f>
        <v>VIVO</v>
      </c>
      <c r="E2068" t="str">
        <f>precio_reno_porta!D99</f>
        <v>VIVO Y31 256GB 5G NEW</v>
      </c>
      <c r="F2068" s="68">
        <f>precio_reno_porta!E99</f>
        <v>1289</v>
      </c>
      <c r="G2068" t="str">
        <f>precio_reno_porta!F99</f>
        <v>Android</v>
      </c>
      <c r="H2068" t="s">
        <v>187</v>
      </c>
      <c r="I2068" t="s">
        <v>44</v>
      </c>
      <c r="J2068" s="68">
        <f>precio_reno_porta!O99</f>
        <v>1049</v>
      </c>
    </row>
    <row r="2069" spans="1:10" x14ac:dyDescent="0.3">
      <c r="A2069" t="str">
        <f t="shared" si="32"/>
        <v>XIAOMI 14T 512GB 5GMax Negocios + Ilimitado 159.90CONTADO</v>
      </c>
      <c r="B2069" t="str">
        <f>precio_reno_porta!A100</f>
        <v>Corriente</v>
      </c>
      <c r="C2069" t="str">
        <f>precio_reno_porta!B100</f>
        <v>5G</v>
      </c>
      <c r="D2069" t="str">
        <f>precio_reno_porta!C100</f>
        <v>XIAOMI</v>
      </c>
      <c r="E2069" t="str">
        <f>precio_reno_porta!D100</f>
        <v>XIAOMI 14T 512GB 5G</v>
      </c>
      <c r="F2069" s="68">
        <f>precio_reno_porta!E100</f>
        <v>2659</v>
      </c>
      <c r="G2069" t="str">
        <f>precio_reno_porta!F100</f>
        <v>Android</v>
      </c>
      <c r="H2069" t="s">
        <v>187</v>
      </c>
      <c r="I2069" t="s">
        <v>44</v>
      </c>
      <c r="J2069" s="68">
        <f>precio_reno_porta!O100</f>
        <v>2149</v>
      </c>
    </row>
    <row r="2070" spans="1:10" x14ac:dyDescent="0.3">
      <c r="A2070" t="str">
        <f t="shared" si="32"/>
        <v>XIAOMI 15T 512GB 5GMax Negocios + Ilimitado 159.90CONTADO</v>
      </c>
      <c r="B2070" t="str">
        <f>precio_reno_porta!A101</f>
        <v>Corriente</v>
      </c>
      <c r="C2070" t="str">
        <f>precio_reno_porta!B101</f>
        <v>5G</v>
      </c>
      <c r="D2070" t="str">
        <f>precio_reno_porta!C101</f>
        <v>XIAOMI</v>
      </c>
      <c r="E2070" t="str">
        <f>precio_reno_porta!D101</f>
        <v>XIAOMI 15T 512GB 5G</v>
      </c>
      <c r="F2070" s="68">
        <f>precio_reno_porta!E101</f>
        <v>2569</v>
      </c>
      <c r="G2070" t="str">
        <f>precio_reno_porta!F101</f>
        <v>Android</v>
      </c>
      <c r="H2070" t="s">
        <v>187</v>
      </c>
      <c r="I2070" t="s">
        <v>44</v>
      </c>
      <c r="J2070" s="68">
        <f>precio_reno_porta!O101</f>
        <v>2079</v>
      </c>
    </row>
    <row r="2071" spans="1:10" x14ac:dyDescent="0.3">
      <c r="A2071" t="str">
        <f t="shared" si="32"/>
        <v>XIAOMI 15T PRO 512GB 5GMax Negocios + Ilimitado 159.90CONTADO</v>
      </c>
      <c r="B2071" t="str">
        <f>precio_reno_porta!A102</f>
        <v>Corriente</v>
      </c>
      <c r="C2071" t="str">
        <f>precio_reno_porta!B102</f>
        <v>5G</v>
      </c>
      <c r="D2071" t="str">
        <f>precio_reno_porta!C102</f>
        <v>XIAOMI</v>
      </c>
      <c r="E2071" t="str">
        <f>precio_reno_porta!D102</f>
        <v>XIAOMI 15T PRO 512GB 5G</v>
      </c>
      <c r="F2071" s="68">
        <f>precio_reno_porta!E102</f>
        <v>3619</v>
      </c>
      <c r="G2071" t="str">
        <f>precio_reno_porta!F102</f>
        <v>Android</v>
      </c>
      <c r="H2071" t="s">
        <v>187</v>
      </c>
      <c r="I2071" t="s">
        <v>44</v>
      </c>
      <c r="J2071" s="68">
        <f>precio_reno_porta!O102</f>
        <v>2929</v>
      </c>
    </row>
    <row r="2072" spans="1:10" x14ac:dyDescent="0.3">
      <c r="A2072" t="str">
        <f t="shared" si="32"/>
        <v>XIAOMI 17 ULTRA 512GB 5GMax Negocios + Ilimitado 159.90CONTADO</v>
      </c>
      <c r="B2072" t="str">
        <f>precio_reno_porta!A103</f>
        <v>Corriente</v>
      </c>
      <c r="C2072" t="str">
        <f>precio_reno_porta!B103</f>
        <v>5G</v>
      </c>
      <c r="D2072" t="str">
        <f>precio_reno_porta!C103</f>
        <v>XIAOMI</v>
      </c>
      <c r="E2072" t="str">
        <f>precio_reno_porta!D103</f>
        <v>XIAOMI 17 ULTRA 512GB 5G</v>
      </c>
      <c r="F2072" s="68">
        <f>precio_reno_porta!E103</f>
        <v>6169</v>
      </c>
      <c r="G2072" t="str">
        <f>precio_reno_porta!F103</f>
        <v>Android</v>
      </c>
      <c r="H2072" t="s">
        <v>187</v>
      </c>
      <c r="I2072" t="s">
        <v>44</v>
      </c>
      <c r="J2072" s="68">
        <f>precio_reno_porta!O103</f>
        <v>4999</v>
      </c>
    </row>
    <row r="2073" spans="1:10" x14ac:dyDescent="0.3">
      <c r="A2073" t="str">
        <f t="shared" si="32"/>
        <v>XIAOMI 17T 512GB 5GMax Negocios + Ilimitado 159.90CONTADO</v>
      </c>
      <c r="B2073" t="str">
        <f>precio_reno_porta!A104</f>
        <v>Corriente</v>
      </c>
      <c r="C2073" t="str">
        <f>precio_reno_porta!B104</f>
        <v>5G</v>
      </c>
      <c r="D2073" t="str">
        <f>precio_reno_porta!C104</f>
        <v>XIAOMI</v>
      </c>
      <c r="E2073" t="str">
        <f>precio_reno_porta!D104</f>
        <v>XIAOMI 17T 512GB 5G</v>
      </c>
      <c r="F2073" s="68">
        <f>precio_reno_porta!E104</f>
        <v>3089</v>
      </c>
      <c r="G2073" t="str">
        <f>precio_reno_porta!F104</f>
        <v>Android</v>
      </c>
      <c r="H2073" t="s">
        <v>187</v>
      </c>
      <c r="I2073" t="s">
        <v>44</v>
      </c>
      <c r="J2073" s="68">
        <f>precio_reno_porta!O104</f>
        <v>2509</v>
      </c>
    </row>
    <row r="2074" spans="1:10" x14ac:dyDescent="0.3">
      <c r="A2074" t="str">
        <f t="shared" si="32"/>
        <v>XIAOMI 17T PRO 512GB 5GMax Negocios + Ilimitado 159.90CONTADO</v>
      </c>
      <c r="B2074" t="str">
        <f>precio_reno_porta!A105</f>
        <v>Corriente</v>
      </c>
      <c r="C2074" t="str">
        <f>precio_reno_porta!B105</f>
        <v>5G</v>
      </c>
      <c r="D2074" t="str">
        <f>precio_reno_porta!C105</f>
        <v>XIAOMI</v>
      </c>
      <c r="E2074" t="str">
        <f>precio_reno_porta!D105</f>
        <v>XIAOMI 17T PRO 512GB 5G</v>
      </c>
      <c r="F2074" s="68">
        <f>precio_reno_porta!E105</f>
        <v>3929</v>
      </c>
      <c r="G2074" t="str">
        <f>precio_reno_porta!F105</f>
        <v>Android</v>
      </c>
      <c r="H2074" t="s">
        <v>187</v>
      </c>
      <c r="I2074" t="s">
        <v>44</v>
      </c>
      <c r="J2074" s="68">
        <f>precio_reno_porta!O105</f>
        <v>3179</v>
      </c>
    </row>
    <row r="2075" spans="1:10" x14ac:dyDescent="0.3">
      <c r="A2075" t="str">
        <f t="shared" si="32"/>
        <v>XIAOMI REDMI 15 256GBMax Negocios + Ilimitado 159.90CONTADO</v>
      </c>
      <c r="B2075" t="str">
        <f>precio_reno_porta!A106</f>
        <v>Corriente</v>
      </c>
      <c r="C2075" t="str">
        <f>precio_reno_porta!B106</f>
        <v>4G</v>
      </c>
      <c r="D2075" t="str">
        <f>precio_reno_porta!C106</f>
        <v>XIAOMI</v>
      </c>
      <c r="E2075" t="str">
        <f>precio_reno_porta!D106</f>
        <v>XIAOMI REDMI 15 256GB</v>
      </c>
      <c r="F2075" s="68">
        <f>precio_reno_porta!E106</f>
        <v>939</v>
      </c>
      <c r="G2075" t="str">
        <f>precio_reno_porta!F106</f>
        <v>Android</v>
      </c>
      <c r="H2075" t="s">
        <v>187</v>
      </c>
      <c r="I2075" t="s">
        <v>44</v>
      </c>
      <c r="J2075" s="68">
        <f>precio_reno_porta!O106</f>
        <v>759</v>
      </c>
    </row>
    <row r="2076" spans="1:10" x14ac:dyDescent="0.3">
      <c r="A2076" t="str">
        <f t="shared" si="32"/>
        <v>XIAOMI REDMI 15C 256GBMax Negocios + Ilimitado 159.90CONTADO</v>
      </c>
      <c r="B2076" t="str">
        <f>precio_reno_porta!A107</f>
        <v>Corriente</v>
      </c>
      <c r="C2076" t="str">
        <f>precio_reno_porta!B107</f>
        <v>4G</v>
      </c>
      <c r="D2076" t="str">
        <f>precio_reno_porta!C107</f>
        <v>XIAOMI</v>
      </c>
      <c r="E2076" t="str">
        <f>precio_reno_porta!D107</f>
        <v>XIAOMI REDMI 15C 256GB</v>
      </c>
      <c r="F2076" s="68">
        <f>precio_reno_porta!E107</f>
        <v>709</v>
      </c>
      <c r="G2076" t="str">
        <f>precio_reno_porta!F107</f>
        <v>Android</v>
      </c>
      <c r="H2076" t="s">
        <v>187</v>
      </c>
      <c r="I2076" t="s">
        <v>44</v>
      </c>
      <c r="J2076" s="68">
        <f>precio_reno_porta!O107</f>
        <v>579</v>
      </c>
    </row>
    <row r="2077" spans="1:10" x14ac:dyDescent="0.3">
      <c r="A2077" t="str">
        <f t="shared" si="32"/>
        <v>XIAOMI REDMI A5 128GBMax Negocios + Ilimitado 159.90CONTADO</v>
      </c>
      <c r="B2077" t="str">
        <f>precio_reno_porta!A108</f>
        <v>Corriente</v>
      </c>
      <c r="C2077" t="str">
        <f>precio_reno_porta!B108</f>
        <v>4G</v>
      </c>
      <c r="D2077" t="str">
        <f>precio_reno_porta!C108</f>
        <v>XIAOMI</v>
      </c>
      <c r="E2077" t="str">
        <f>precio_reno_porta!D108</f>
        <v>XIAOMI REDMI A5 128GB</v>
      </c>
      <c r="F2077" s="68">
        <f>precio_reno_porta!E108</f>
        <v>379</v>
      </c>
      <c r="G2077" t="str">
        <f>precio_reno_porta!F108</f>
        <v>Android</v>
      </c>
      <c r="H2077" t="s">
        <v>187</v>
      </c>
      <c r="I2077" t="s">
        <v>44</v>
      </c>
      <c r="J2077" s="68">
        <f>precio_reno_porta!O108</f>
        <v>309</v>
      </c>
    </row>
    <row r="2078" spans="1:10" x14ac:dyDescent="0.3">
      <c r="A2078" t="str">
        <f t="shared" si="32"/>
        <v>XIAOMI REDMI A7 PRO 128GBMax Negocios + Ilimitado 159.90CONTADO</v>
      </c>
      <c r="B2078" t="str">
        <f>precio_reno_porta!A109</f>
        <v>Corriente</v>
      </c>
      <c r="C2078" t="str">
        <f>precio_reno_porta!B109</f>
        <v>4G</v>
      </c>
      <c r="D2078" t="str">
        <f>precio_reno_porta!C109</f>
        <v>XIAOMI</v>
      </c>
      <c r="E2078" t="str">
        <f>precio_reno_porta!D109</f>
        <v>XIAOMI REDMI A7 PRO 128GB</v>
      </c>
      <c r="F2078" s="68">
        <f>precio_reno_porta!E109</f>
        <v>489</v>
      </c>
      <c r="G2078" t="str">
        <f>precio_reno_porta!F109</f>
        <v>Android</v>
      </c>
      <c r="H2078" t="s">
        <v>187</v>
      </c>
      <c r="I2078" t="s">
        <v>44</v>
      </c>
      <c r="J2078" s="68">
        <f>precio_reno_porta!O109</f>
        <v>389</v>
      </c>
    </row>
    <row r="2079" spans="1:10" x14ac:dyDescent="0.3">
      <c r="A2079" t="str">
        <f t="shared" si="32"/>
        <v>XIAOMI REDMI NOTE 10 PRO 128GB SEMax Negocios + Ilimitado 159.90CONTADO</v>
      </c>
      <c r="B2079" t="str">
        <f>precio_reno_porta!A110</f>
        <v>Corriente</v>
      </c>
      <c r="C2079" t="str">
        <f>precio_reno_porta!B110</f>
        <v>4.5G</v>
      </c>
      <c r="D2079" t="str">
        <f>precio_reno_porta!C110</f>
        <v>XIAOMI</v>
      </c>
      <c r="E2079" t="str">
        <f>precio_reno_porta!D110</f>
        <v>XIAOMI REDMI NOTE 10 PRO 128GB SE</v>
      </c>
      <c r="F2079" s="68">
        <f>precio_reno_porta!E110</f>
        <v>1369</v>
      </c>
      <c r="G2079" t="str">
        <f>precio_reno_porta!F110</f>
        <v>Android</v>
      </c>
      <c r="H2079" t="s">
        <v>187</v>
      </c>
      <c r="I2079" t="s">
        <v>44</v>
      </c>
      <c r="J2079" s="68">
        <f>precio_reno_porta!O110</f>
        <v>1109</v>
      </c>
    </row>
    <row r="2080" spans="1:10" x14ac:dyDescent="0.3">
      <c r="A2080" t="str">
        <f t="shared" si="32"/>
        <v>XIAOMI REDMI NOTE 12 PRO PLUS 256GB 5GMax Negocios + Ilimitado 159.90CONTADO</v>
      </c>
      <c r="B2080" t="str">
        <f>precio_reno_porta!A111</f>
        <v>Corriente</v>
      </c>
      <c r="C2080" t="str">
        <f>precio_reno_porta!B111</f>
        <v>5G</v>
      </c>
      <c r="D2080" t="str">
        <f>precio_reno_porta!C111</f>
        <v>XIAOMI</v>
      </c>
      <c r="E2080" t="str">
        <f>precio_reno_porta!D111</f>
        <v>XIAOMI REDMI NOTE 12 PRO PLUS 256GB 5G</v>
      </c>
      <c r="F2080" s="68">
        <f>precio_reno_porta!E111</f>
        <v>2039</v>
      </c>
      <c r="G2080" t="str">
        <f>precio_reno_porta!F111</f>
        <v>Android</v>
      </c>
      <c r="H2080" t="s">
        <v>187</v>
      </c>
      <c r="I2080" t="s">
        <v>44</v>
      </c>
      <c r="J2080" s="68">
        <f>precio_reno_porta!O111</f>
        <v>1649</v>
      </c>
    </row>
    <row r="2081" spans="1:10" x14ac:dyDescent="0.3">
      <c r="A2081" t="str">
        <f t="shared" si="32"/>
        <v>XIAOMI REDMI NOTE 15 256GB 5GMax Negocios + Ilimitado 159.90CONTADO</v>
      </c>
      <c r="B2081" t="str">
        <f>precio_reno_porta!A112</f>
        <v>Corriente</v>
      </c>
      <c r="C2081" t="str">
        <f>precio_reno_porta!B112</f>
        <v>5G</v>
      </c>
      <c r="D2081" t="str">
        <f>precio_reno_porta!C112</f>
        <v>XIAOMI</v>
      </c>
      <c r="E2081" t="str">
        <f>precio_reno_porta!D112</f>
        <v>XIAOMI REDMI NOTE 15 256GB 5G</v>
      </c>
      <c r="F2081" s="68">
        <f>precio_reno_porta!E112</f>
        <v>1109</v>
      </c>
      <c r="G2081" t="str">
        <f>precio_reno_porta!F112</f>
        <v>Android</v>
      </c>
      <c r="H2081" t="s">
        <v>187</v>
      </c>
      <c r="I2081" t="s">
        <v>44</v>
      </c>
      <c r="J2081" s="68">
        <f>precio_reno_porta!O112</f>
        <v>899</v>
      </c>
    </row>
    <row r="2082" spans="1:10" x14ac:dyDescent="0.3">
      <c r="A2082" t="str">
        <f t="shared" si="32"/>
        <v>XIAOMI REDMI NOTE 15 PRO 512GB 5GMax Negocios + Ilimitado 159.90CONTADO</v>
      </c>
      <c r="B2082" t="str">
        <f>precio_reno_porta!A113</f>
        <v>Corriente</v>
      </c>
      <c r="C2082" t="str">
        <f>precio_reno_porta!B113</f>
        <v>5G</v>
      </c>
      <c r="D2082" t="str">
        <f>precio_reno_porta!C113</f>
        <v>XIAOMI</v>
      </c>
      <c r="E2082" t="str">
        <f>precio_reno_porta!D113</f>
        <v>XIAOMI REDMI NOTE 15 PRO 512GB 5G</v>
      </c>
      <c r="F2082" s="68">
        <f>precio_reno_porta!E113</f>
        <v>1659</v>
      </c>
      <c r="G2082" t="str">
        <f>precio_reno_porta!F113</f>
        <v>Android</v>
      </c>
      <c r="H2082" t="s">
        <v>187</v>
      </c>
      <c r="I2082" t="s">
        <v>44</v>
      </c>
      <c r="J2082" s="68">
        <f>precio_reno_porta!O113</f>
        <v>1339</v>
      </c>
    </row>
    <row r="2083" spans="1:10" x14ac:dyDescent="0.3">
      <c r="A2083" t="str">
        <f t="shared" si="32"/>
        <v>XIAOMI REDMI NOTE 15 PRO PLUS 512GB 5GMax Negocios + Ilimitado 159.90CONTADO</v>
      </c>
      <c r="B2083" t="str">
        <f>precio_reno_porta!A114</f>
        <v>Corriente</v>
      </c>
      <c r="C2083" t="str">
        <f>precio_reno_porta!B114</f>
        <v>5G</v>
      </c>
      <c r="D2083" t="str">
        <f>precio_reno_porta!C114</f>
        <v>XIAOMI</v>
      </c>
      <c r="E2083" t="str">
        <f>precio_reno_porta!D114</f>
        <v>XIAOMI REDMI NOTE 15 PRO PLUS 512GB 5G</v>
      </c>
      <c r="F2083" s="68">
        <f>precio_reno_porta!E114</f>
        <v>1879</v>
      </c>
      <c r="G2083" t="str">
        <f>precio_reno_porta!F114</f>
        <v>Android</v>
      </c>
      <c r="H2083" t="s">
        <v>187</v>
      </c>
      <c r="I2083" t="s">
        <v>44</v>
      </c>
      <c r="J2083" s="68">
        <f>precio_reno_porta!O114</f>
        <v>1529</v>
      </c>
    </row>
    <row r="2084" spans="1:10" x14ac:dyDescent="0.3">
      <c r="A2084" t="str">
        <f t="shared" si="32"/>
        <v>ZTE BLADE A36 64GBMax Negocios + Ilimitado 159.90CONTADO</v>
      </c>
      <c r="B2084" t="str">
        <f>precio_reno_porta!A115</f>
        <v>Corriente</v>
      </c>
      <c r="C2084" t="str">
        <f>precio_reno_porta!B115</f>
        <v>4G</v>
      </c>
      <c r="D2084" t="str">
        <f>precio_reno_porta!C115</f>
        <v>ZTE</v>
      </c>
      <c r="E2084" t="str">
        <f>precio_reno_porta!D115</f>
        <v>ZTE BLADE A36 64GB</v>
      </c>
      <c r="F2084" s="68">
        <f>precio_reno_porta!E115</f>
        <v>439</v>
      </c>
      <c r="G2084" t="str">
        <f>precio_reno_porta!F115</f>
        <v>Android</v>
      </c>
      <c r="H2084" t="s">
        <v>187</v>
      </c>
      <c r="I2084" t="s">
        <v>44</v>
      </c>
      <c r="J2084" s="68">
        <f>precio_reno_porta!O115</f>
        <v>359</v>
      </c>
    </row>
    <row r="2085" spans="1:10" x14ac:dyDescent="0.3">
      <c r="A2085" t="str">
        <f t="shared" si="32"/>
        <v>ZTE BLADE A56 PRO 128GBMax Negocios + Ilimitado 159.90CONTADO</v>
      </c>
      <c r="B2085" t="str">
        <f>precio_reno_porta!A116</f>
        <v>Corriente</v>
      </c>
      <c r="C2085" t="str">
        <f>precio_reno_porta!B116</f>
        <v>4G</v>
      </c>
      <c r="D2085" t="str">
        <f>precio_reno_porta!C116</f>
        <v>ZTE</v>
      </c>
      <c r="E2085" t="str">
        <f>precio_reno_porta!D116</f>
        <v>ZTE BLADE A56 PRO 128GB</v>
      </c>
      <c r="F2085" s="68">
        <f>precio_reno_porta!E116</f>
        <v>439</v>
      </c>
      <c r="G2085" t="str">
        <f>precio_reno_porta!F116</f>
        <v>Android</v>
      </c>
      <c r="H2085" t="s">
        <v>187</v>
      </c>
      <c r="I2085" t="s">
        <v>44</v>
      </c>
      <c r="J2085" s="68">
        <f>precio_reno_porta!O116</f>
        <v>349</v>
      </c>
    </row>
    <row r="2086" spans="1:10" x14ac:dyDescent="0.3">
      <c r="A2086" t="str">
        <f t="shared" si="32"/>
        <v>ZTE BLADE A57 PRO 128GBMax Negocios + Ilimitado 159.90CONTADO</v>
      </c>
      <c r="B2086" t="str">
        <f>precio_reno_porta!A117</f>
        <v>Corriente</v>
      </c>
      <c r="C2086" t="str">
        <f>precio_reno_porta!B117</f>
        <v>4G</v>
      </c>
      <c r="D2086" t="str">
        <f>precio_reno_porta!C117</f>
        <v>ZTE</v>
      </c>
      <c r="E2086" t="str">
        <f>precio_reno_porta!D117</f>
        <v>ZTE BLADE A57 PRO 128GB</v>
      </c>
      <c r="F2086" s="68">
        <f>precio_reno_porta!E117</f>
        <v>559</v>
      </c>
      <c r="G2086" t="str">
        <f>precio_reno_porta!F117</f>
        <v>Android</v>
      </c>
      <c r="H2086" t="s">
        <v>187</v>
      </c>
      <c r="I2086" t="s">
        <v>44</v>
      </c>
      <c r="J2086" s="68">
        <f>precio_reno_porta!O117</f>
        <v>449</v>
      </c>
    </row>
    <row r="2087" spans="1:10" x14ac:dyDescent="0.3">
      <c r="A2087" t="str">
        <f t="shared" si="32"/>
        <v>ZTE BLADE A76 256GB 5GMax Negocios + Ilimitado 159.90CONTADO</v>
      </c>
      <c r="B2087" t="str">
        <f>precio_reno_porta!A118</f>
        <v>Corriente</v>
      </c>
      <c r="C2087" t="str">
        <f>precio_reno_porta!B118</f>
        <v>5G</v>
      </c>
      <c r="D2087" t="str">
        <f>precio_reno_porta!C118</f>
        <v>ZTE</v>
      </c>
      <c r="E2087" t="str">
        <f>precio_reno_porta!D118</f>
        <v>ZTE BLADE A76 256GB 5G</v>
      </c>
      <c r="F2087" s="68">
        <f>precio_reno_porta!E118</f>
        <v>709</v>
      </c>
      <c r="G2087" t="str">
        <f>precio_reno_porta!F118</f>
        <v>Android</v>
      </c>
      <c r="H2087" t="s">
        <v>187</v>
      </c>
      <c r="I2087" t="s">
        <v>44</v>
      </c>
      <c r="J2087" s="68">
        <f>precio_reno_porta!O118</f>
        <v>579</v>
      </c>
    </row>
    <row r="2088" spans="1:10" x14ac:dyDescent="0.3">
      <c r="A2088" t="str">
        <f t="shared" si="32"/>
        <v>ZTE BLADE V70 MAX 256GBMax Negocios + Ilimitado 159.90CONTADO</v>
      </c>
      <c r="B2088" t="str">
        <f>precio_reno_porta!A119</f>
        <v>Corriente</v>
      </c>
      <c r="C2088" t="str">
        <f>precio_reno_porta!B119</f>
        <v>4G</v>
      </c>
      <c r="D2088" t="str">
        <f>precio_reno_porta!C119</f>
        <v>ZTE</v>
      </c>
      <c r="E2088" t="str">
        <f>precio_reno_porta!D119</f>
        <v>ZTE BLADE V70 MAX 256GB</v>
      </c>
      <c r="F2088" s="68">
        <f>precio_reno_porta!E119</f>
        <v>599</v>
      </c>
      <c r="G2088" t="str">
        <f>precio_reno_porta!F119</f>
        <v>Android</v>
      </c>
      <c r="H2088" t="s">
        <v>187</v>
      </c>
      <c r="I2088" t="s">
        <v>44</v>
      </c>
      <c r="J2088" s="68">
        <f>precio_reno_porta!O119</f>
        <v>479</v>
      </c>
    </row>
    <row r="2089" spans="1:10" x14ac:dyDescent="0.3">
      <c r="A2089" t="str">
        <f t="shared" si="32"/>
        <v>ZTE NUBIA AIR 256GB 5GMax Negocios + Ilimitado 159.90CONTADO</v>
      </c>
      <c r="B2089" t="str">
        <f>precio_reno_porta!A120</f>
        <v>Corriente</v>
      </c>
      <c r="C2089" t="str">
        <f>precio_reno_porta!B120</f>
        <v>5G</v>
      </c>
      <c r="D2089" t="str">
        <f>precio_reno_porta!C120</f>
        <v>ZTE</v>
      </c>
      <c r="E2089" t="str">
        <f>precio_reno_porta!D120</f>
        <v>ZTE NUBIA AIR 256GB 5G</v>
      </c>
      <c r="F2089" s="68">
        <f>precio_reno_porta!E120</f>
        <v>1069</v>
      </c>
      <c r="G2089" t="str">
        <f>precio_reno_porta!F120</f>
        <v>Android</v>
      </c>
      <c r="H2089" t="s">
        <v>187</v>
      </c>
      <c r="I2089" t="s">
        <v>44</v>
      </c>
      <c r="J2089" s="68">
        <f>precio_reno_porta!O120</f>
        <v>859</v>
      </c>
    </row>
    <row r="2090" spans="1:10" x14ac:dyDescent="0.3">
      <c r="A2090" t="str">
        <f t="shared" si="32"/>
        <v>ZTE NUBIA AIR 512GB 5GMax Negocios + Ilimitado 159.90CONTADO</v>
      </c>
      <c r="B2090" t="str">
        <f>precio_reno_porta!A121</f>
        <v>Corriente</v>
      </c>
      <c r="C2090" t="str">
        <f>precio_reno_porta!B121</f>
        <v>5G</v>
      </c>
      <c r="D2090" t="str">
        <f>precio_reno_porta!C121</f>
        <v>ZTE</v>
      </c>
      <c r="E2090" t="str">
        <f>precio_reno_porta!D121</f>
        <v>ZTE NUBIA AIR 512GB 5G</v>
      </c>
      <c r="F2090" s="68">
        <f>precio_reno_porta!E121</f>
        <v>1369</v>
      </c>
      <c r="G2090" t="str">
        <f>precio_reno_porta!F121</f>
        <v>Android</v>
      </c>
      <c r="H2090" t="s">
        <v>187</v>
      </c>
      <c r="I2090" t="s">
        <v>44</v>
      </c>
      <c r="J2090" s="68">
        <f>precio_reno_porta!O121</f>
        <v>1109</v>
      </c>
    </row>
    <row r="2091" spans="1:10" x14ac:dyDescent="0.3">
      <c r="A2091" t="str">
        <f t="shared" si="32"/>
        <v>ZTE NUBIA NEO3 256GB 5GMax Negocios + Ilimitado 159.90CONTADO</v>
      </c>
      <c r="B2091" t="str">
        <f>precio_reno_porta!A122</f>
        <v>Corriente</v>
      </c>
      <c r="C2091" t="str">
        <f>precio_reno_porta!B122</f>
        <v>5G</v>
      </c>
      <c r="D2091" t="str">
        <f>precio_reno_porta!C122</f>
        <v>ZTE</v>
      </c>
      <c r="E2091" t="str">
        <f>precio_reno_porta!D122</f>
        <v>ZTE NUBIA NEO3 256GB 5G</v>
      </c>
      <c r="F2091" s="68">
        <f>precio_reno_porta!E122</f>
        <v>919</v>
      </c>
      <c r="G2091" t="str">
        <f>precio_reno_porta!F122</f>
        <v>Android</v>
      </c>
      <c r="H2091" t="s">
        <v>187</v>
      </c>
      <c r="I2091" t="s">
        <v>44</v>
      </c>
      <c r="J2091" s="68">
        <f>precio_reno_porta!O122</f>
        <v>749</v>
      </c>
    </row>
    <row r="2092" spans="1:10" x14ac:dyDescent="0.3">
      <c r="A2092" t="str">
        <f t="shared" si="32"/>
        <v>ZTE NUBIA NEO5 256GB 5GMax Negocios + Ilimitado 159.90CONTADO</v>
      </c>
      <c r="B2092" t="str">
        <f>precio_reno_porta!A123</f>
        <v>Corriente</v>
      </c>
      <c r="C2092" t="str">
        <f>precio_reno_porta!B123</f>
        <v>5G</v>
      </c>
      <c r="D2092" t="str">
        <f>precio_reno_porta!C123</f>
        <v>ZTE</v>
      </c>
      <c r="E2092" t="str">
        <f>precio_reno_porta!D123</f>
        <v>ZTE NUBIA NEO5 256GB 5G</v>
      </c>
      <c r="F2092" s="68">
        <f>precio_reno_porta!E123</f>
        <v>1109</v>
      </c>
      <c r="G2092" t="str">
        <f>precio_reno_porta!F123</f>
        <v>Android</v>
      </c>
      <c r="H2092" t="s">
        <v>187</v>
      </c>
      <c r="I2092" t="s">
        <v>44</v>
      </c>
      <c r="J2092" s="68">
        <f>precio_reno_porta!O123</f>
        <v>899</v>
      </c>
    </row>
    <row r="2093" spans="1:10" x14ac:dyDescent="0.3">
      <c r="A2093" t="str">
        <f t="shared" si="32"/>
        <v>ZTE NUBIA V80 MAX 256GBMax Negocios + Ilimitado 159.90CONTADO</v>
      </c>
      <c r="B2093" t="str">
        <f>precio_reno_porta!A124</f>
        <v>Corriente</v>
      </c>
      <c r="C2093" t="str">
        <f>precio_reno_porta!B124</f>
        <v>4G</v>
      </c>
      <c r="D2093" t="str">
        <f>precio_reno_porta!C124</f>
        <v>ZTE</v>
      </c>
      <c r="E2093" t="str">
        <f>precio_reno_porta!D124</f>
        <v>ZTE NUBIA V80 MAX 256GB</v>
      </c>
      <c r="F2093" s="68">
        <f>precio_reno_porta!E124</f>
        <v>629</v>
      </c>
      <c r="G2093" t="str">
        <f>precio_reno_porta!F124</f>
        <v>Android</v>
      </c>
      <c r="H2093" t="s">
        <v>187</v>
      </c>
      <c r="I2093" t="s">
        <v>44</v>
      </c>
      <c r="J2093" s="68">
        <f>precio_reno_porta!O124</f>
        <v>509</v>
      </c>
    </row>
    <row r="2094" spans="1:10" x14ac:dyDescent="0.3">
      <c r="A2094" t="str">
        <f t="shared" si="32"/>
        <v>ZTE NUBIA V80 PRO 256GBMax Negocios + Ilimitado 159.90CONTADO</v>
      </c>
      <c r="B2094" t="str">
        <f>precio_reno_porta!A125</f>
        <v>Corriente</v>
      </c>
      <c r="C2094" t="str">
        <f>precio_reno_porta!B125</f>
        <v>4G</v>
      </c>
      <c r="D2094" t="str">
        <f>precio_reno_porta!C125</f>
        <v>ZTE</v>
      </c>
      <c r="E2094" t="str">
        <f>precio_reno_porta!D125</f>
        <v>ZTE NUBIA V80 PRO 256GB</v>
      </c>
      <c r="F2094" s="68">
        <f>precio_reno_porta!E125</f>
        <v>659</v>
      </c>
      <c r="G2094" t="str">
        <f>precio_reno_porta!F125</f>
        <v>Android</v>
      </c>
      <c r="H2094" t="s">
        <v>187</v>
      </c>
      <c r="I2094" t="s">
        <v>44</v>
      </c>
      <c r="J2094" s="68">
        <f>precio_reno_porta!O125</f>
        <v>539</v>
      </c>
    </row>
    <row r="2095" spans="1:10" x14ac:dyDescent="0.3">
      <c r="A2095" t="str">
        <f t="shared" si="32"/>
        <v>0Max Negocios + Ilimitado 159.90CONTADO</v>
      </c>
      <c r="B2095">
        <f>precio_reno_porta!A126</f>
        <v>0</v>
      </c>
      <c r="C2095">
        <f>precio_reno_porta!B126</f>
        <v>0</v>
      </c>
      <c r="D2095">
        <f>precio_reno_porta!C126</f>
        <v>0</v>
      </c>
      <c r="E2095">
        <f>precio_reno_porta!D126</f>
        <v>0</v>
      </c>
      <c r="F2095" s="68">
        <f>precio_reno_porta!E126</f>
        <v>0</v>
      </c>
      <c r="G2095">
        <f>precio_reno_porta!F126</f>
        <v>0</v>
      </c>
      <c r="H2095" t="s">
        <v>187</v>
      </c>
      <c r="I2095" t="s">
        <v>44</v>
      </c>
      <c r="J2095" s="68">
        <f>precio_reno_porta!O126</f>
        <v>0</v>
      </c>
    </row>
    <row r="2096" spans="1:10" x14ac:dyDescent="0.3">
      <c r="A2096" t="str">
        <f t="shared" si="32"/>
        <v>0Max Negocios + Ilimitado 159.90CONTADO</v>
      </c>
      <c r="B2096">
        <f>precio_reno_porta!A127</f>
        <v>0</v>
      </c>
      <c r="C2096">
        <f>precio_reno_porta!B127</f>
        <v>0</v>
      </c>
      <c r="D2096">
        <f>precio_reno_porta!C127</f>
        <v>0</v>
      </c>
      <c r="E2096">
        <f>precio_reno_porta!D127</f>
        <v>0</v>
      </c>
      <c r="F2096" s="68">
        <f>precio_reno_porta!E127</f>
        <v>0</v>
      </c>
      <c r="G2096">
        <f>precio_reno_porta!F127</f>
        <v>0</v>
      </c>
      <c r="H2096" t="s">
        <v>187</v>
      </c>
      <c r="I2096" t="s">
        <v>44</v>
      </c>
      <c r="J2096" s="68">
        <f>precio_reno_porta!O127</f>
        <v>0</v>
      </c>
    </row>
    <row r="2097" spans="1:10" x14ac:dyDescent="0.3">
      <c r="A2097" t="str">
        <f t="shared" si="32"/>
        <v>0Max Negocios + Ilimitado 159.90CONTADO</v>
      </c>
      <c r="B2097">
        <f>precio_reno_porta!A128</f>
        <v>0</v>
      </c>
      <c r="C2097">
        <f>precio_reno_porta!B128</f>
        <v>0</v>
      </c>
      <c r="D2097">
        <f>precio_reno_porta!C128</f>
        <v>0</v>
      </c>
      <c r="E2097">
        <f>precio_reno_porta!D128</f>
        <v>0</v>
      </c>
      <c r="F2097" s="68">
        <f>precio_reno_porta!E128</f>
        <v>0</v>
      </c>
      <c r="G2097">
        <f>precio_reno_porta!F128</f>
        <v>0</v>
      </c>
      <c r="H2097" t="s">
        <v>187</v>
      </c>
      <c r="I2097" t="s">
        <v>44</v>
      </c>
      <c r="J2097" s="68">
        <f>precio_reno_porta!O128</f>
        <v>0</v>
      </c>
    </row>
    <row r="2098" spans="1:10" x14ac:dyDescent="0.3">
      <c r="A2098" t="e">
        <f t="shared" si="32"/>
        <v>#REF!</v>
      </c>
      <c r="B2098" t="e">
        <f>precio_reno_porta!#REF!</f>
        <v>#REF!</v>
      </c>
      <c r="C2098" t="e">
        <f>precio_reno_porta!#REF!</f>
        <v>#REF!</v>
      </c>
      <c r="D2098" t="e">
        <f>precio_reno_porta!#REF!</f>
        <v>#REF!</v>
      </c>
      <c r="E2098" t="e">
        <f>precio_reno_porta!#REF!</f>
        <v>#REF!</v>
      </c>
      <c r="F2098" s="68" t="e">
        <f>precio_reno_porta!#REF!</f>
        <v>#REF!</v>
      </c>
      <c r="G2098" t="e">
        <f>precio_reno_porta!#REF!</f>
        <v>#REF!</v>
      </c>
      <c r="H2098" t="s">
        <v>187</v>
      </c>
      <c r="I2098" t="s">
        <v>44</v>
      </c>
      <c r="J2098" s="68" t="e">
        <f>precio_reno_porta!#REF!</f>
        <v>#REF!</v>
      </c>
    </row>
    <row r="2099" spans="1:10" x14ac:dyDescent="0.3">
      <c r="A2099" t="e">
        <f t="shared" si="32"/>
        <v>#REF!</v>
      </c>
      <c r="B2099" t="e">
        <f>precio_reno_porta!#REF!</f>
        <v>#REF!</v>
      </c>
      <c r="C2099" t="e">
        <f>precio_reno_porta!#REF!</f>
        <v>#REF!</v>
      </c>
      <c r="D2099" t="e">
        <f>precio_reno_porta!#REF!</f>
        <v>#REF!</v>
      </c>
      <c r="E2099" t="e">
        <f>precio_reno_porta!#REF!</f>
        <v>#REF!</v>
      </c>
      <c r="F2099" s="68" t="e">
        <f>precio_reno_porta!#REF!</f>
        <v>#REF!</v>
      </c>
      <c r="G2099" t="e">
        <f>precio_reno_porta!#REF!</f>
        <v>#REF!</v>
      </c>
      <c r="H2099" t="s">
        <v>187</v>
      </c>
      <c r="I2099" t="s">
        <v>44</v>
      </c>
      <c r="J2099" s="68" t="e">
        <f>precio_reno_porta!#REF!</f>
        <v>#REF!</v>
      </c>
    </row>
    <row r="2100" spans="1:10" x14ac:dyDescent="0.3">
      <c r="A2100" t="e">
        <f t="shared" si="32"/>
        <v>#REF!</v>
      </c>
      <c r="B2100" t="e">
        <f>precio_reno_porta!#REF!</f>
        <v>#REF!</v>
      </c>
      <c r="C2100" t="e">
        <f>precio_reno_porta!#REF!</f>
        <v>#REF!</v>
      </c>
      <c r="D2100" t="e">
        <f>precio_reno_porta!#REF!</f>
        <v>#REF!</v>
      </c>
      <c r="E2100" t="e">
        <f>precio_reno_porta!#REF!</f>
        <v>#REF!</v>
      </c>
      <c r="F2100" s="68" t="e">
        <f>precio_reno_porta!#REF!</f>
        <v>#REF!</v>
      </c>
      <c r="G2100" t="e">
        <f>precio_reno_porta!#REF!</f>
        <v>#REF!</v>
      </c>
      <c r="H2100" t="s">
        <v>187</v>
      </c>
      <c r="I2100" t="s">
        <v>44</v>
      </c>
      <c r="J2100" s="68" t="e">
        <f>precio_reno_porta!#REF!</f>
        <v>#REF!</v>
      </c>
    </row>
    <row r="2101" spans="1:10" x14ac:dyDescent="0.3">
      <c r="A2101" t="e">
        <f t="shared" si="32"/>
        <v>#REF!</v>
      </c>
      <c r="B2101" t="e">
        <f>precio_reno_porta!#REF!</f>
        <v>#REF!</v>
      </c>
      <c r="C2101" t="e">
        <f>precio_reno_porta!#REF!</f>
        <v>#REF!</v>
      </c>
      <c r="D2101" t="e">
        <f>precio_reno_porta!#REF!</f>
        <v>#REF!</v>
      </c>
      <c r="E2101" t="e">
        <f>precio_reno_porta!#REF!</f>
        <v>#REF!</v>
      </c>
      <c r="F2101" s="68" t="e">
        <f>precio_reno_porta!#REF!</f>
        <v>#REF!</v>
      </c>
      <c r="G2101" t="e">
        <f>precio_reno_porta!#REF!</f>
        <v>#REF!</v>
      </c>
      <c r="H2101" t="s">
        <v>187</v>
      </c>
      <c r="I2101" t="s">
        <v>44</v>
      </c>
      <c r="J2101" s="68" t="e">
        <f>precio_reno_porta!#REF!</f>
        <v>#REF!</v>
      </c>
    </row>
    <row r="2102" spans="1:10" x14ac:dyDescent="0.3">
      <c r="A2102" t="e">
        <f t="shared" si="32"/>
        <v>#REF!</v>
      </c>
      <c r="B2102" t="e">
        <f>precio_reno_porta!#REF!</f>
        <v>#REF!</v>
      </c>
      <c r="C2102" t="e">
        <f>precio_reno_porta!#REF!</f>
        <v>#REF!</v>
      </c>
      <c r="D2102" t="e">
        <f>precio_reno_porta!#REF!</f>
        <v>#REF!</v>
      </c>
      <c r="E2102" t="e">
        <f>precio_reno_porta!#REF!</f>
        <v>#REF!</v>
      </c>
      <c r="F2102" s="68" t="e">
        <f>precio_reno_porta!#REF!</f>
        <v>#REF!</v>
      </c>
      <c r="G2102" t="e">
        <f>precio_reno_porta!#REF!</f>
        <v>#REF!</v>
      </c>
      <c r="H2102" t="s">
        <v>187</v>
      </c>
      <c r="I2102" t="s">
        <v>44</v>
      </c>
      <c r="J2102" s="68" t="e">
        <f>precio_reno_porta!#REF!</f>
        <v>#REF!</v>
      </c>
    </row>
    <row r="2103" spans="1:10" x14ac:dyDescent="0.3">
      <c r="A2103" t="e">
        <f t="shared" si="32"/>
        <v>#REF!</v>
      </c>
      <c r="B2103" t="e">
        <f>precio_reno_porta!#REF!</f>
        <v>#REF!</v>
      </c>
      <c r="C2103" t="e">
        <f>precio_reno_porta!#REF!</f>
        <v>#REF!</v>
      </c>
      <c r="D2103" t="e">
        <f>precio_reno_porta!#REF!</f>
        <v>#REF!</v>
      </c>
      <c r="E2103" t="e">
        <f>precio_reno_porta!#REF!</f>
        <v>#REF!</v>
      </c>
      <c r="F2103" s="68" t="e">
        <f>precio_reno_porta!#REF!</f>
        <v>#REF!</v>
      </c>
      <c r="G2103" t="e">
        <f>precio_reno_porta!#REF!</f>
        <v>#REF!</v>
      </c>
      <c r="H2103" t="s">
        <v>187</v>
      </c>
      <c r="I2103" t="s">
        <v>44</v>
      </c>
      <c r="J2103" s="68" t="e">
        <f>precio_reno_porta!#REF!</f>
        <v>#REF!</v>
      </c>
    </row>
    <row r="2104" spans="1:10" x14ac:dyDescent="0.3">
      <c r="A2104" t="e">
        <f t="shared" si="32"/>
        <v>#REF!</v>
      </c>
      <c r="B2104" t="e">
        <f>precio_reno_porta!#REF!</f>
        <v>#REF!</v>
      </c>
      <c r="C2104" t="e">
        <f>precio_reno_porta!#REF!</f>
        <v>#REF!</v>
      </c>
      <c r="D2104" t="e">
        <f>precio_reno_porta!#REF!</f>
        <v>#REF!</v>
      </c>
      <c r="E2104" t="e">
        <f>precio_reno_porta!#REF!</f>
        <v>#REF!</v>
      </c>
      <c r="F2104" s="68" t="e">
        <f>precio_reno_porta!#REF!</f>
        <v>#REF!</v>
      </c>
      <c r="G2104" t="e">
        <f>precio_reno_porta!#REF!</f>
        <v>#REF!</v>
      </c>
      <c r="H2104" t="s">
        <v>187</v>
      </c>
      <c r="I2104" t="s">
        <v>44</v>
      </c>
      <c r="J2104" s="68" t="e">
        <f>precio_reno_porta!#REF!</f>
        <v>#REF!</v>
      </c>
    </row>
    <row r="2105" spans="1:10" x14ac:dyDescent="0.3">
      <c r="A2105" t="e">
        <f t="shared" si="32"/>
        <v>#REF!</v>
      </c>
      <c r="B2105" t="e">
        <f>precio_reno_porta!#REF!</f>
        <v>#REF!</v>
      </c>
      <c r="C2105" t="e">
        <f>precio_reno_porta!#REF!</f>
        <v>#REF!</v>
      </c>
      <c r="D2105" t="e">
        <f>precio_reno_porta!#REF!</f>
        <v>#REF!</v>
      </c>
      <c r="E2105" t="e">
        <f>precio_reno_porta!#REF!</f>
        <v>#REF!</v>
      </c>
      <c r="F2105" s="68" t="e">
        <f>precio_reno_porta!#REF!</f>
        <v>#REF!</v>
      </c>
      <c r="G2105" t="e">
        <f>precio_reno_porta!#REF!</f>
        <v>#REF!</v>
      </c>
      <c r="H2105" t="s">
        <v>187</v>
      </c>
      <c r="I2105" t="s">
        <v>44</v>
      </c>
      <c r="J2105" s="68" t="e">
        <f>precio_reno_porta!#REF!</f>
        <v>#REF!</v>
      </c>
    </row>
    <row r="2106" spans="1:10" x14ac:dyDescent="0.3">
      <c r="A2106" t="e">
        <f t="shared" si="32"/>
        <v>#REF!</v>
      </c>
      <c r="B2106" t="e">
        <f>precio_reno_porta!#REF!</f>
        <v>#REF!</v>
      </c>
      <c r="C2106" t="e">
        <f>precio_reno_porta!#REF!</f>
        <v>#REF!</v>
      </c>
      <c r="D2106" t="e">
        <f>precio_reno_porta!#REF!</f>
        <v>#REF!</v>
      </c>
      <c r="E2106" t="e">
        <f>precio_reno_porta!#REF!</f>
        <v>#REF!</v>
      </c>
      <c r="F2106" s="68" t="e">
        <f>precio_reno_porta!#REF!</f>
        <v>#REF!</v>
      </c>
      <c r="G2106" t="e">
        <f>precio_reno_porta!#REF!</f>
        <v>#REF!</v>
      </c>
      <c r="H2106" t="s">
        <v>187</v>
      </c>
      <c r="I2106" t="s">
        <v>44</v>
      </c>
      <c r="J2106" s="68" t="e">
        <f>precio_reno_porta!#REF!</f>
        <v>#REF!</v>
      </c>
    </row>
    <row r="2107" spans="1:10" x14ac:dyDescent="0.3">
      <c r="A2107" t="e">
        <f t="shared" si="32"/>
        <v>#REF!</v>
      </c>
      <c r="B2107" t="e">
        <f>precio_reno_porta!#REF!</f>
        <v>#REF!</v>
      </c>
      <c r="C2107" t="e">
        <f>precio_reno_porta!#REF!</f>
        <v>#REF!</v>
      </c>
      <c r="D2107" t="e">
        <f>precio_reno_porta!#REF!</f>
        <v>#REF!</v>
      </c>
      <c r="E2107" t="e">
        <f>precio_reno_porta!#REF!</f>
        <v>#REF!</v>
      </c>
      <c r="F2107" s="68" t="e">
        <f>precio_reno_porta!#REF!</f>
        <v>#REF!</v>
      </c>
      <c r="G2107" t="e">
        <f>precio_reno_porta!#REF!</f>
        <v>#REF!</v>
      </c>
      <c r="H2107" t="s">
        <v>187</v>
      </c>
      <c r="I2107" t="s">
        <v>44</v>
      </c>
      <c r="J2107" s="68" t="e">
        <f>precio_reno_porta!#REF!</f>
        <v>#REF!</v>
      </c>
    </row>
    <row r="2108" spans="1:10" x14ac:dyDescent="0.3">
      <c r="A2108" t="str">
        <f t="shared" si="32"/>
        <v>0Max Negocios + Ilimitado 159.90CONTADO</v>
      </c>
      <c r="B2108">
        <f>precio_reno_porta!A132</f>
        <v>0</v>
      </c>
      <c r="C2108">
        <f>precio_reno_porta!B132</f>
        <v>0</v>
      </c>
      <c r="D2108">
        <f>precio_reno_porta!C132</f>
        <v>0</v>
      </c>
      <c r="E2108">
        <f>precio_reno_porta!D132</f>
        <v>0</v>
      </c>
      <c r="F2108" s="68">
        <f>precio_reno_porta!E132</f>
        <v>0</v>
      </c>
      <c r="G2108">
        <f>precio_reno_porta!F132</f>
        <v>0</v>
      </c>
      <c r="H2108" t="s">
        <v>187</v>
      </c>
      <c r="I2108" t="s">
        <v>44</v>
      </c>
      <c r="J2108" s="68">
        <f>precio_reno_porta!O132</f>
        <v>0</v>
      </c>
    </row>
    <row r="2109" spans="1:10" x14ac:dyDescent="0.3">
      <c r="A2109" t="str">
        <f t="shared" si="32"/>
        <v>0Max Negocios + Ilimitado 159.90CONTADO</v>
      </c>
      <c r="B2109">
        <f>precio_reno_porta!A133</f>
        <v>0</v>
      </c>
      <c r="C2109">
        <f>precio_reno_porta!B133</f>
        <v>0</v>
      </c>
      <c r="D2109">
        <f>precio_reno_porta!C133</f>
        <v>0</v>
      </c>
      <c r="E2109">
        <f>precio_reno_porta!D133</f>
        <v>0</v>
      </c>
      <c r="F2109" s="68">
        <f>precio_reno_porta!E133</f>
        <v>0</v>
      </c>
      <c r="G2109">
        <f>precio_reno_porta!F133</f>
        <v>0</v>
      </c>
      <c r="H2109" t="s">
        <v>187</v>
      </c>
      <c r="I2109" t="s">
        <v>44</v>
      </c>
      <c r="J2109" s="68">
        <f>precio_reno_porta!O133</f>
        <v>0</v>
      </c>
    </row>
    <row r="2110" spans="1:10" x14ac:dyDescent="0.3">
      <c r="A2110" t="str">
        <f t="shared" si="32"/>
        <v>0Max Negocios + Ilimitado 159.90CONTADO</v>
      </c>
      <c r="B2110">
        <f>precio_reno_porta!A134</f>
        <v>0</v>
      </c>
      <c r="C2110">
        <f>precio_reno_porta!B134</f>
        <v>0</v>
      </c>
      <c r="D2110">
        <f>precio_reno_porta!C134</f>
        <v>0</v>
      </c>
      <c r="E2110">
        <f>precio_reno_porta!D134</f>
        <v>0</v>
      </c>
      <c r="F2110" s="68">
        <f>precio_reno_porta!E134</f>
        <v>0</v>
      </c>
      <c r="G2110">
        <f>precio_reno_porta!F134</f>
        <v>0</v>
      </c>
      <c r="H2110" t="s">
        <v>187</v>
      </c>
      <c r="I2110" t="s">
        <v>44</v>
      </c>
      <c r="J2110" s="68">
        <f>precio_reno_porta!O134</f>
        <v>0</v>
      </c>
    </row>
    <row r="2111" spans="1:10" x14ac:dyDescent="0.3">
      <c r="A2111" t="str">
        <f t="shared" si="32"/>
        <v>0Max Negocios + Ilimitado 159.90CONTADO</v>
      </c>
      <c r="B2111">
        <f>precio_reno_porta!A135</f>
        <v>0</v>
      </c>
      <c r="C2111">
        <f>precio_reno_porta!B135</f>
        <v>0</v>
      </c>
      <c r="D2111">
        <f>precio_reno_porta!C135</f>
        <v>0</v>
      </c>
      <c r="E2111">
        <f>precio_reno_porta!D135</f>
        <v>0</v>
      </c>
      <c r="F2111" s="68">
        <f>precio_reno_porta!E135</f>
        <v>0</v>
      </c>
      <c r="G2111">
        <f>precio_reno_porta!F135</f>
        <v>0</v>
      </c>
      <c r="H2111" t="s">
        <v>187</v>
      </c>
      <c r="I2111" t="s">
        <v>44</v>
      </c>
      <c r="J2111" s="68">
        <f>precio_reno_porta!O135</f>
        <v>0</v>
      </c>
    </row>
    <row r="2112" spans="1:10" x14ac:dyDescent="0.3">
      <c r="A2112" t="str">
        <f t="shared" si="32"/>
        <v>0Max Negocios + Ilimitado 159.90CONTADO</v>
      </c>
      <c r="B2112">
        <f>precio_reno_porta!A136</f>
        <v>0</v>
      </c>
      <c r="C2112">
        <f>precio_reno_porta!B136</f>
        <v>0</v>
      </c>
      <c r="D2112">
        <f>precio_reno_porta!C136</f>
        <v>0</v>
      </c>
      <c r="E2112">
        <f>precio_reno_porta!D136</f>
        <v>0</v>
      </c>
      <c r="F2112" s="68">
        <f>precio_reno_porta!E136</f>
        <v>0</v>
      </c>
      <c r="G2112">
        <f>precio_reno_porta!F136</f>
        <v>0</v>
      </c>
      <c r="H2112" t="s">
        <v>187</v>
      </c>
      <c r="I2112" t="s">
        <v>44</v>
      </c>
      <c r="J2112" s="68">
        <f>precio_reno_porta!O136</f>
        <v>0</v>
      </c>
    </row>
    <row r="2113" spans="1:10" x14ac:dyDescent="0.3">
      <c r="A2113" t="str">
        <f t="shared" si="32"/>
        <v>0Max Negocios + Ilimitado 159.90CONTADO</v>
      </c>
      <c r="B2113">
        <f>precio_reno_porta!A137</f>
        <v>0</v>
      </c>
      <c r="C2113">
        <f>precio_reno_porta!B137</f>
        <v>0</v>
      </c>
      <c r="D2113">
        <f>precio_reno_porta!C137</f>
        <v>0</v>
      </c>
      <c r="E2113">
        <f>precio_reno_porta!D137</f>
        <v>0</v>
      </c>
      <c r="F2113" s="68">
        <f>precio_reno_porta!E137</f>
        <v>0</v>
      </c>
      <c r="G2113">
        <f>precio_reno_porta!F137</f>
        <v>0</v>
      </c>
      <c r="H2113" t="s">
        <v>187</v>
      </c>
      <c r="I2113" t="s">
        <v>44</v>
      </c>
      <c r="J2113" s="68">
        <f>precio_reno_porta!O137</f>
        <v>0</v>
      </c>
    </row>
    <row r="2114" spans="1:10" x14ac:dyDescent="0.3">
      <c r="A2114" t="str">
        <f t="shared" si="32"/>
        <v>0Max Negocios + Ilimitado 159.90CONTADO</v>
      </c>
      <c r="B2114">
        <f>precio_reno_porta!A138</f>
        <v>0</v>
      </c>
      <c r="C2114">
        <f>precio_reno_porta!B138</f>
        <v>0</v>
      </c>
      <c r="D2114">
        <f>precio_reno_porta!C138</f>
        <v>0</v>
      </c>
      <c r="E2114">
        <f>precio_reno_porta!D138</f>
        <v>0</v>
      </c>
      <c r="F2114" s="68">
        <f>precio_reno_porta!E138</f>
        <v>0</v>
      </c>
      <c r="G2114">
        <f>precio_reno_porta!F138</f>
        <v>0</v>
      </c>
      <c r="H2114" t="s">
        <v>187</v>
      </c>
      <c r="I2114" t="s">
        <v>44</v>
      </c>
      <c r="J2114" s="68">
        <f>precio_reno_porta!O138</f>
        <v>0</v>
      </c>
    </row>
    <row r="2115" spans="1:10" x14ac:dyDescent="0.3">
      <c r="A2115" t="str">
        <f t="shared" ref="A2115:A2178" si="33">CONCATENATE(E2115,I2115,H2115)</f>
        <v>0Max Negocios + Ilimitado 159.90CONTADO</v>
      </c>
      <c r="B2115">
        <f>precio_reno_porta!A139</f>
        <v>0</v>
      </c>
      <c r="C2115">
        <f>precio_reno_porta!B139</f>
        <v>0</v>
      </c>
      <c r="D2115">
        <f>precio_reno_porta!C139</f>
        <v>0</v>
      </c>
      <c r="E2115">
        <f>precio_reno_porta!D139</f>
        <v>0</v>
      </c>
      <c r="F2115" s="68">
        <f>precio_reno_porta!E139</f>
        <v>0</v>
      </c>
      <c r="G2115">
        <f>precio_reno_porta!F139</f>
        <v>0</v>
      </c>
      <c r="H2115" t="s">
        <v>187</v>
      </c>
      <c r="I2115" t="s">
        <v>44</v>
      </c>
      <c r="J2115" s="68">
        <f>precio_reno_porta!O139</f>
        <v>0</v>
      </c>
    </row>
    <row r="2116" spans="1:10" x14ac:dyDescent="0.3">
      <c r="A2116" t="str">
        <f t="shared" si="33"/>
        <v>0Max Negocios + Ilimitado 159.90CONTADO</v>
      </c>
      <c r="B2116">
        <f>precio_reno_porta!A140</f>
        <v>0</v>
      </c>
      <c r="C2116">
        <f>precio_reno_porta!B140</f>
        <v>0</v>
      </c>
      <c r="D2116">
        <f>precio_reno_porta!C140</f>
        <v>0</v>
      </c>
      <c r="E2116">
        <f>precio_reno_porta!D140</f>
        <v>0</v>
      </c>
      <c r="F2116" s="68">
        <f>precio_reno_porta!E140</f>
        <v>0</v>
      </c>
      <c r="G2116">
        <f>precio_reno_porta!F140</f>
        <v>0</v>
      </c>
      <c r="H2116" t="s">
        <v>187</v>
      </c>
      <c r="I2116" t="s">
        <v>44</v>
      </c>
      <c r="J2116" s="68">
        <f>precio_reno_porta!O140</f>
        <v>0</v>
      </c>
    </row>
    <row r="2117" spans="1:10" x14ac:dyDescent="0.3">
      <c r="A2117" t="str">
        <f t="shared" si="33"/>
        <v>0Max Negocios + Ilimitado 159.90CONTADO</v>
      </c>
      <c r="B2117">
        <f>precio_reno_porta!A141</f>
        <v>0</v>
      </c>
      <c r="C2117">
        <f>precio_reno_porta!B141</f>
        <v>0</v>
      </c>
      <c r="D2117">
        <f>precio_reno_porta!C141</f>
        <v>0</v>
      </c>
      <c r="E2117">
        <f>precio_reno_porta!D141</f>
        <v>0</v>
      </c>
      <c r="F2117" s="68">
        <f>precio_reno_porta!E141</f>
        <v>0</v>
      </c>
      <c r="G2117">
        <f>precio_reno_porta!F141</f>
        <v>0</v>
      </c>
      <c r="H2117" t="s">
        <v>187</v>
      </c>
      <c r="I2117" t="s">
        <v>44</v>
      </c>
      <c r="J2117" s="68">
        <f>precio_reno_porta!O141</f>
        <v>0</v>
      </c>
    </row>
    <row r="2118" spans="1:10" x14ac:dyDescent="0.3">
      <c r="A2118" t="str">
        <f t="shared" si="33"/>
        <v>0Max Negocios + Ilimitado 159.90CONTADO</v>
      </c>
      <c r="B2118">
        <f>precio_reno_porta!A142</f>
        <v>0</v>
      </c>
      <c r="C2118">
        <f>precio_reno_porta!B142</f>
        <v>0</v>
      </c>
      <c r="D2118">
        <f>precio_reno_porta!C142</f>
        <v>0</v>
      </c>
      <c r="E2118">
        <f>precio_reno_porta!D142</f>
        <v>0</v>
      </c>
      <c r="F2118" s="68">
        <f>precio_reno_porta!E142</f>
        <v>0</v>
      </c>
      <c r="G2118">
        <f>precio_reno_porta!F142</f>
        <v>0</v>
      </c>
      <c r="H2118" t="s">
        <v>187</v>
      </c>
      <c r="I2118" t="s">
        <v>44</v>
      </c>
      <c r="J2118" s="68">
        <f>precio_reno_porta!O142</f>
        <v>0</v>
      </c>
    </row>
    <row r="2119" spans="1:10" x14ac:dyDescent="0.3">
      <c r="A2119" t="str">
        <f t="shared" si="33"/>
        <v>0Max Negocios + Ilimitado 159.90CONTADO</v>
      </c>
      <c r="B2119">
        <f>precio_reno_porta!A143</f>
        <v>0</v>
      </c>
      <c r="C2119">
        <f>precio_reno_porta!B143</f>
        <v>0</v>
      </c>
      <c r="D2119">
        <f>precio_reno_porta!C143</f>
        <v>0</v>
      </c>
      <c r="E2119">
        <f>precio_reno_porta!D143</f>
        <v>0</v>
      </c>
      <c r="F2119" s="68">
        <f>precio_reno_porta!E143</f>
        <v>0</v>
      </c>
      <c r="G2119">
        <f>precio_reno_porta!F143</f>
        <v>0</v>
      </c>
      <c r="H2119" t="s">
        <v>187</v>
      </c>
      <c r="I2119" t="s">
        <v>44</v>
      </c>
      <c r="J2119" s="68">
        <f>precio_reno_porta!O143</f>
        <v>0</v>
      </c>
    </row>
    <row r="2120" spans="1:10" x14ac:dyDescent="0.3">
      <c r="A2120" t="str">
        <f t="shared" si="33"/>
        <v>0Max Negocios + Ilimitado 159.90CONTADO</v>
      </c>
      <c r="B2120">
        <f>precio_reno_porta!A144</f>
        <v>0</v>
      </c>
      <c r="C2120">
        <f>precio_reno_porta!B144</f>
        <v>0</v>
      </c>
      <c r="D2120">
        <f>precio_reno_porta!C144</f>
        <v>0</v>
      </c>
      <c r="E2120">
        <f>precio_reno_porta!D144</f>
        <v>0</v>
      </c>
      <c r="F2120" s="68">
        <f>precio_reno_porta!E144</f>
        <v>0</v>
      </c>
      <c r="G2120">
        <f>precio_reno_porta!F144</f>
        <v>0</v>
      </c>
      <c r="H2120" t="s">
        <v>187</v>
      </c>
      <c r="I2120" t="s">
        <v>44</v>
      </c>
      <c r="J2120" s="68">
        <f>precio_reno_porta!O144</f>
        <v>0</v>
      </c>
    </row>
    <row r="2121" spans="1:10" x14ac:dyDescent="0.3">
      <c r="A2121" t="str">
        <f t="shared" si="33"/>
        <v>0Max Negocios + Ilimitado 159.90CONTADO</v>
      </c>
      <c r="B2121">
        <f>precio_reno_porta!A145</f>
        <v>0</v>
      </c>
      <c r="C2121">
        <f>precio_reno_porta!B145</f>
        <v>0</v>
      </c>
      <c r="D2121">
        <f>precio_reno_porta!C145</f>
        <v>0</v>
      </c>
      <c r="E2121">
        <f>precio_reno_porta!D145</f>
        <v>0</v>
      </c>
      <c r="F2121" s="68">
        <f>precio_reno_porta!E145</f>
        <v>0</v>
      </c>
      <c r="G2121">
        <f>precio_reno_porta!F145</f>
        <v>0</v>
      </c>
      <c r="H2121" t="s">
        <v>187</v>
      </c>
      <c r="I2121" t="s">
        <v>44</v>
      </c>
      <c r="J2121" s="68">
        <f>precio_reno_porta!O145</f>
        <v>0</v>
      </c>
    </row>
    <row r="2122" spans="1:10" x14ac:dyDescent="0.3">
      <c r="A2122" t="str">
        <f t="shared" si="33"/>
        <v>0Max Negocios + Ilimitado 159.90CONTADO</v>
      </c>
      <c r="B2122">
        <f>precio_reno_porta!A146</f>
        <v>0</v>
      </c>
      <c r="C2122">
        <f>precio_reno_porta!B146</f>
        <v>0</v>
      </c>
      <c r="D2122">
        <f>precio_reno_porta!C146</f>
        <v>0</v>
      </c>
      <c r="E2122">
        <f>precio_reno_porta!D146</f>
        <v>0</v>
      </c>
      <c r="F2122" s="68">
        <f>precio_reno_porta!E146</f>
        <v>0</v>
      </c>
      <c r="G2122">
        <f>precio_reno_porta!F146</f>
        <v>0</v>
      </c>
      <c r="H2122" t="s">
        <v>187</v>
      </c>
      <c r="I2122" t="s">
        <v>44</v>
      </c>
      <c r="J2122" s="68">
        <f>precio_reno_porta!O146</f>
        <v>0</v>
      </c>
    </row>
    <row r="2123" spans="1:10" x14ac:dyDescent="0.3">
      <c r="A2123" t="str">
        <f t="shared" si="33"/>
        <v>0Max Negocios + Ilimitado 159.90CONTADO</v>
      </c>
      <c r="B2123">
        <f>precio_reno_porta!A147</f>
        <v>0</v>
      </c>
      <c r="C2123">
        <f>precio_reno_porta!B147</f>
        <v>0</v>
      </c>
      <c r="D2123">
        <f>precio_reno_porta!C147</f>
        <v>0</v>
      </c>
      <c r="E2123">
        <f>precio_reno_porta!D147</f>
        <v>0</v>
      </c>
      <c r="F2123" s="68">
        <f>precio_reno_porta!E147</f>
        <v>0</v>
      </c>
      <c r="G2123">
        <f>precio_reno_porta!F147</f>
        <v>0</v>
      </c>
      <c r="H2123" t="s">
        <v>187</v>
      </c>
      <c r="I2123" t="s">
        <v>44</v>
      </c>
      <c r="J2123" s="68">
        <f>precio_reno_porta!O147</f>
        <v>0</v>
      </c>
    </row>
    <row r="2124" spans="1:10" x14ac:dyDescent="0.3">
      <c r="A2124" t="str">
        <f t="shared" si="33"/>
        <v>0Max Negocios + Ilimitado 159.90CONTADO</v>
      </c>
      <c r="B2124">
        <f>precio_reno_porta!A148</f>
        <v>0</v>
      </c>
      <c r="C2124">
        <f>precio_reno_porta!B148</f>
        <v>0</v>
      </c>
      <c r="D2124">
        <f>precio_reno_porta!C148</f>
        <v>0</v>
      </c>
      <c r="E2124">
        <f>precio_reno_porta!D148</f>
        <v>0</v>
      </c>
      <c r="F2124" s="68">
        <f>precio_reno_porta!E148</f>
        <v>0</v>
      </c>
      <c r="G2124">
        <f>precio_reno_porta!F148</f>
        <v>0</v>
      </c>
      <c r="H2124" t="s">
        <v>187</v>
      </c>
      <c r="I2124" t="s">
        <v>44</v>
      </c>
      <c r="J2124" s="68">
        <f>precio_reno_porta!O148</f>
        <v>0</v>
      </c>
    </row>
    <row r="2125" spans="1:10" x14ac:dyDescent="0.3">
      <c r="A2125" t="str">
        <f t="shared" si="33"/>
        <v>0Max Negocios + Ilimitado 159.90CONTADO</v>
      </c>
      <c r="B2125">
        <f>precio_reno_porta!A149</f>
        <v>0</v>
      </c>
      <c r="C2125">
        <f>precio_reno_porta!B149</f>
        <v>0</v>
      </c>
      <c r="D2125">
        <f>precio_reno_porta!C149</f>
        <v>0</v>
      </c>
      <c r="E2125">
        <f>precio_reno_porta!D149</f>
        <v>0</v>
      </c>
      <c r="F2125" s="68">
        <f>precio_reno_porta!E149</f>
        <v>0</v>
      </c>
      <c r="G2125">
        <f>precio_reno_porta!F149</f>
        <v>0</v>
      </c>
      <c r="H2125" t="s">
        <v>187</v>
      </c>
      <c r="I2125" t="s">
        <v>44</v>
      </c>
      <c r="J2125" s="68">
        <f>precio_reno_porta!O149</f>
        <v>0</v>
      </c>
    </row>
    <row r="2126" spans="1:10" x14ac:dyDescent="0.3">
      <c r="A2126" t="str">
        <f t="shared" si="33"/>
        <v>0Max Negocios + Ilimitado 159.90CONTADO</v>
      </c>
      <c r="B2126">
        <f>precio_reno_porta!A150</f>
        <v>0</v>
      </c>
      <c r="C2126">
        <f>precio_reno_porta!B150</f>
        <v>0</v>
      </c>
      <c r="D2126">
        <f>precio_reno_porta!C150</f>
        <v>0</v>
      </c>
      <c r="E2126">
        <f>precio_reno_porta!D150</f>
        <v>0</v>
      </c>
      <c r="F2126" s="68">
        <f>precio_reno_porta!E150</f>
        <v>0</v>
      </c>
      <c r="G2126">
        <f>precio_reno_porta!F150</f>
        <v>0</v>
      </c>
      <c r="H2126" t="s">
        <v>187</v>
      </c>
      <c r="I2126" t="s">
        <v>44</v>
      </c>
      <c r="J2126" s="68">
        <f>precio_reno_porta!O150</f>
        <v>0</v>
      </c>
    </row>
    <row r="2127" spans="1:10" x14ac:dyDescent="0.3">
      <c r="A2127" t="str">
        <f t="shared" si="33"/>
        <v>0Max Negocios + Ilimitado 159.90CONTADO</v>
      </c>
      <c r="B2127">
        <f>precio_reno_porta!A151</f>
        <v>0</v>
      </c>
      <c r="C2127">
        <f>precio_reno_porta!B151</f>
        <v>0</v>
      </c>
      <c r="D2127">
        <f>precio_reno_porta!C151</f>
        <v>0</v>
      </c>
      <c r="E2127">
        <f>precio_reno_porta!D151</f>
        <v>0</v>
      </c>
      <c r="F2127" s="68">
        <f>precio_reno_porta!E151</f>
        <v>0</v>
      </c>
      <c r="G2127">
        <f>precio_reno_porta!F151</f>
        <v>0</v>
      </c>
      <c r="H2127" t="s">
        <v>187</v>
      </c>
      <c r="I2127" t="s">
        <v>44</v>
      </c>
      <c r="J2127" s="68">
        <f>precio_reno_porta!O151</f>
        <v>0</v>
      </c>
    </row>
    <row r="2128" spans="1:10" x14ac:dyDescent="0.3">
      <c r="A2128" t="str">
        <f t="shared" si="33"/>
        <v>0Max Negocios + Ilimitado 159.90CONTADO</v>
      </c>
      <c r="B2128">
        <f>precio_reno_porta!A152</f>
        <v>0</v>
      </c>
      <c r="C2128">
        <f>precio_reno_porta!B152</f>
        <v>0</v>
      </c>
      <c r="D2128">
        <f>precio_reno_porta!C152</f>
        <v>0</v>
      </c>
      <c r="E2128">
        <f>precio_reno_porta!D152</f>
        <v>0</v>
      </c>
      <c r="F2128" s="68">
        <f>precio_reno_porta!E152</f>
        <v>0</v>
      </c>
      <c r="G2128">
        <f>precio_reno_porta!F152</f>
        <v>0</v>
      </c>
      <c r="H2128" t="s">
        <v>187</v>
      </c>
      <c r="I2128" t="s">
        <v>44</v>
      </c>
      <c r="J2128" s="68">
        <f>precio_reno_porta!O152</f>
        <v>0</v>
      </c>
    </row>
    <row r="2129" spans="1:10" x14ac:dyDescent="0.3">
      <c r="A2129" t="str">
        <f t="shared" si="33"/>
        <v>APPLE IPHONE 15 128GBMax Negocios + Ilimitado 189.90CONTADO</v>
      </c>
      <c r="B2129" t="str">
        <f>precio_reno_porta!A3</f>
        <v>Corriente</v>
      </c>
      <c r="C2129" t="str">
        <f>precio_reno_porta!B3</f>
        <v>5G</v>
      </c>
      <c r="D2129" t="str">
        <f>precio_reno_porta!C3</f>
        <v>APPLE</v>
      </c>
      <c r="E2129" t="str">
        <f>precio_reno_porta!D3</f>
        <v>APPLE IPHONE 15 128GB</v>
      </c>
      <c r="F2129" s="68">
        <f>precio_reno_porta!E3</f>
        <v>3769</v>
      </c>
      <c r="G2129" t="str">
        <f>precio_reno_porta!F3</f>
        <v>iOS</v>
      </c>
      <c r="H2129" t="s">
        <v>187</v>
      </c>
      <c r="I2129" t="s">
        <v>198</v>
      </c>
      <c r="J2129" s="68">
        <f>precio_reno_porta!P3</f>
        <v>2449</v>
      </c>
    </row>
    <row r="2130" spans="1:10" x14ac:dyDescent="0.3">
      <c r="A2130" t="str">
        <f t="shared" si="33"/>
        <v>APPLE IPHONE 15 256GBMax Negocios + Ilimitado 189.90CONTADO</v>
      </c>
      <c r="B2130" t="str">
        <f>precio_reno_porta!A4</f>
        <v>Corriente</v>
      </c>
      <c r="C2130" t="str">
        <f>precio_reno_porta!B4</f>
        <v>5G</v>
      </c>
      <c r="D2130" t="str">
        <f>precio_reno_porta!C4</f>
        <v>APPLE</v>
      </c>
      <c r="E2130" t="str">
        <f>precio_reno_porta!D4</f>
        <v>APPLE IPHONE 15 256GB</v>
      </c>
      <c r="F2130" s="68">
        <f>precio_reno_porta!E4</f>
        <v>5029</v>
      </c>
      <c r="G2130" t="str">
        <f>precio_reno_porta!F4</f>
        <v>iOS</v>
      </c>
      <c r="H2130" t="s">
        <v>187</v>
      </c>
      <c r="I2130" t="s">
        <v>198</v>
      </c>
      <c r="J2130" s="68">
        <f>precio_reno_porta!P4</f>
        <v>3299</v>
      </c>
    </row>
    <row r="2131" spans="1:10" x14ac:dyDescent="0.3">
      <c r="A2131" t="str">
        <f t="shared" si="33"/>
        <v>APPLE IPHONE 16 128GBMax Negocios + Ilimitado 189.90CONTADO</v>
      </c>
      <c r="B2131" t="str">
        <f>precio_reno_porta!A5</f>
        <v>Corriente</v>
      </c>
      <c r="C2131" t="str">
        <f>precio_reno_porta!B5</f>
        <v>5G</v>
      </c>
      <c r="D2131" t="str">
        <f>precio_reno_porta!C5</f>
        <v>APPLE</v>
      </c>
      <c r="E2131" t="str">
        <f>precio_reno_porta!D5</f>
        <v>APPLE IPHONE 16 128GB</v>
      </c>
      <c r="F2131" s="68">
        <f>precio_reno_porta!E5</f>
        <v>4399</v>
      </c>
      <c r="G2131" t="str">
        <f>precio_reno_porta!F5</f>
        <v>iOS</v>
      </c>
      <c r="H2131" t="s">
        <v>187</v>
      </c>
      <c r="I2131" t="s">
        <v>198</v>
      </c>
      <c r="J2131" s="68">
        <f>precio_reno_porta!P5</f>
        <v>2879</v>
      </c>
    </row>
    <row r="2132" spans="1:10" x14ac:dyDescent="0.3">
      <c r="A2132" t="str">
        <f t="shared" si="33"/>
        <v>APPLE IPHONE 16 PRO 1TBMax Negocios + Ilimitado 189.90CONTADO</v>
      </c>
      <c r="B2132" t="str">
        <f>precio_reno_porta!A6</f>
        <v>Corriente</v>
      </c>
      <c r="C2132" t="str">
        <f>precio_reno_porta!B6</f>
        <v>5G</v>
      </c>
      <c r="D2132" t="str">
        <f>precio_reno_porta!C6</f>
        <v>APPLE</v>
      </c>
      <c r="E2132" t="str">
        <f>precio_reno_porta!D6</f>
        <v>APPLE IPHONE 16 PRO 1TB</v>
      </c>
      <c r="F2132" s="68">
        <f>precio_reno_porta!E6</f>
        <v>9419</v>
      </c>
      <c r="G2132" t="str">
        <f>precio_reno_porta!F6</f>
        <v>iOS</v>
      </c>
      <c r="H2132" t="s">
        <v>187</v>
      </c>
      <c r="I2132" t="s">
        <v>198</v>
      </c>
      <c r="J2132" s="68">
        <f>precio_reno_porta!P6</f>
        <v>6269</v>
      </c>
    </row>
    <row r="2133" spans="1:10" x14ac:dyDescent="0.3">
      <c r="A2133" t="str">
        <f t="shared" si="33"/>
        <v>APPLE IPHONE 16 PRO 512GBMax Negocios + Ilimitado 189.90CONTADO</v>
      </c>
      <c r="B2133" t="str">
        <f>precio_reno_porta!A7</f>
        <v>Corriente</v>
      </c>
      <c r="C2133" t="str">
        <f>precio_reno_porta!B7</f>
        <v>5G</v>
      </c>
      <c r="D2133" t="str">
        <f>precio_reno_porta!C7</f>
        <v>APPLE</v>
      </c>
      <c r="E2133" t="str">
        <f>precio_reno_porta!D7</f>
        <v>APPLE IPHONE 16 PRO 512GB</v>
      </c>
      <c r="F2133" s="68">
        <f>precio_reno_porta!E7</f>
        <v>8169</v>
      </c>
      <c r="G2133" t="str">
        <f>precio_reno_porta!F7</f>
        <v>iOS</v>
      </c>
      <c r="H2133" t="s">
        <v>187</v>
      </c>
      <c r="I2133" t="s">
        <v>198</v>
      </c>
      <c r="J2133" s="68">
        <f>precio_reno_porta!P7</f>
        <v>5429</v>
      </c>
    </row>
    <row r="2134" spans="1:10" x14ac:dyDescent="0.3">
      <c r="A2134" t="str">
        <f t="shared" si="33"/>
        <v>APPLE IPHONE 16 PRO MAX 1TBMax Negocios + Ilimitado 189.90CONTADO</v>
      </c>
      <c r="B2134" t="str">
        <f>precio_reno_porta!A8</f>
        <v>Corriente</v>
      </c>
      <c r="C2134" t="str">
        <f>precio_reno_porta!B8</f>
        <v>5G</v>
      </c>
      <c r="D2134" t="str">
        <f>precio_reno_porta!C8</f>
        <v>APPLE</v>
      </c>
      <c r="E2134" t="str">
        <f>precio_reno_porta!D8</f>
        <v>APPLE IPHONE 16 PRO MAX 1TB</v>
      </c>
      <c r="F2134" s="68">
        <f>precio_reno_porta!E8</f>
        <v>10049</v>
      </c>
      <c r="G2134" t="str">
        <f>precio_reno_porta!F8</f>
        <v>iOS</v>
      </c>
      <c r="H2134" t="s">
        <v>187</v>
      </c>
      <c r="I2134" t="s">
        <v>198</v>
      </c>
      <c r="J2134" s="68">
        <f>precio_reno_porta!P8</f>
        <v>6699</v>
      </c>
    </row>
    <row r="2135" spans="1:10" x14ac:dyDescent="0.3">
      <c r="A2135" t="str">
        <f t="shared" si="33"/>
        <v>APPLE IPHONE 16 PRO MAX 512GBMax Negocios + Ilimitado 189.90CONTADO</v>
      </c>
      <c r="B2135" t="str">
        <f>precio_reno_porta!A9</f>
        <v>Corriente</v>
      </c>
      <c r="C2135" t="str">
        <f>precio_reno_porta!B9</f>
        <v>5G</v>
      </c>
      <c r="D2135" t="str">
        <f>precio_reno_porta!C9</f>
        <v>APPLE</v>
      </c>
      <c r="E2135" t="str">
        <f>precio_reno_porta!D9</f>
        <v>APPLE IPHONE 16 PRO MAX 512GB</v>
      </c>
      <c r="F2135" s="68">
        <f>precio_reno_porta!E9</f>
        <v>8799</v>
      </c>
      <c r="G2135" t="str">
        <f>precio_reno_porta!F9</f>
        <v>iOS</v>
      </c>
      <c r="H2135" t="s">
        <v>187</v>
      </c>
      <c r="I2135" t="s">
        <v>198</v>
      </c>
      <c r="J2135" s="68">
        <f>precio_reno_porta!P9</f>
        <v>5849</v>
      </c>
    </row>
    <row r="2136" spans="1:10" x14ac:dyDescent="0.3">
      <c r="A2136" t="str">
        <f t="shared" si="33"/>
        <v>APPLE IPHONE 16e 128GBMax Negocios + Ilimitado 189.90CONTADO</v>
      </c>
      <c r="B2136" t="str">
        <f>precio_reno_porta!A10</f>
        <v>Corriente</v>
      </c>
      <c r="C2136" t="str">
        <f>precio_reno_porta!B10</f>
        <v>5G</v>
      </c>
      <c r="D2136" t="str">
        <f>precio_reno_porta!C10</f>
        <v>APPLE</v>
      </c>
      <c r="E2136" t="str">
        <f>precio_reno_porta!D10</f>
        <v>APPLE IPHONE 16e 128GB</v>
      </c>
      <c r="F2136" s="68">
        <f>precio_reno_porta!E10</f>
        <v>3119</v>
      </c>
      <c r="G2136" t="str">
        <f>precio_reno_porta!F10</f>
        <v>iOS</v>
      </c>
      <c r="H2136" t="s">
        <v>187</v>
      </c>
      <c r="I2136" t="s">
        <v>198</v>
      </c>
      <c r="J2136" s="68">
        <f>precio_reno_porta!P10</f>
        <v>2029</v>
      </c>
    </row>
    <row r="2137" spans="1:10" x14ac:dyDescent="0.3">
      <c r="A2137" t="str">
        <f t="shared" si="33"/>
        <v>APPLE IPHONE 17 256GBMax Negocios + Ilimitado 189.90CONTADO</v>
      </c>
      <c r="B2137" t="str">
        <f>precio_reno_porta!A11</f>
        <v>Corriente</v>
      </c>
      <c r="C2137" t="str">
        <f>precio_reno_porta!B11</f>
        <v>5G</v>
      </c>
      <c r="D2137" t="str">
        <f>precio_reno_porta!C11</f>
        <v>APPLE</v>
      </c>
      <c r="E2137" t="str">
        <f>precio_reno_porta!D11</f>
        <v>APPLE IPHONE 17 256GB</v>
      </c>
      <c r="F2137" s="68">
        <f>precio_reno_porta!E11</f>
        <v>5029</v>
      </c>
      <c r="G2137" t="str">
        <f>precio_reno_porta!F11</f>
        <v>iOS</v>
      </c>
      <c r="H2137" t="s">
        <v>187</v>
      </c>
      <c r="I2137" t="s">
        <v>198</v>
      </c>
      <c r="J2137" s="68">
        <f>precio_reno_porta!P11</f>
        <v>3299</v>
      </c>
    </row>
    <row r="2138" spans="1:10" x14ac:dyDescent="0.3">
      <c r="A2138" t="str">
        <f t="shared" si="33"/>
        <v>APPLE IPHONE 17 512GBMax Negocios + Ilimitado 189.90CONTADO</v>
      </c>
      <c r="B2138" t="str">
        <f>precio_reno_porta!A12</f>
        <v>Corriente</v>
      </c>
      <c r="C2138" t="str">
        <f>precio_reno_porta!B12</f>
        <v>5G</v>
      </c>
      <c r="D2138" t="str">
        <f>precio_reno_porta!C12</f>
        <v>APPLE</v>
      </c>
      <c r="E2138" t="str">
        <f>precio_reno_porta!D12</f>
        <v>APPLE IPHONE 17 512GB</v>
      </c>
      <c r="F2138" s="68">
        <f>precio_reno_porta!E12</f>
        <v>6279</v>
      </c>
      <c r="G2138" t="str">
        <f>precio_reno_porta!F12</f>
        <v>iOS</v>
      </c>
      <c r="H2138" t="s">
        <v>187</v>
      </c>
      <c r="I2138" t="s">
        <v>198</v>
      </c>
      <c r="J2138" s="68">
        <f>precio_reno_porta!P12</f>
        <v>4149</v>
      </c>
    </row>
    <row r="2139" spans="1:10" x14ac:dyDescent="0.3">
      <c r="A2139" t="str">
        <f t="shared" si="33"/>
        <v>APPLE IPHONE 17 PRO 1TBMax Negocios + Ilimitado 189.90CONTADO</v>
      </c>
      <c r="B2139" t="str">
        <f>precio_reno_porta!A13</f>
        <v>Corriente</v>
      </c>
      <c r="C2139" t="str">
        <f>precio_reno_porta!B13</f>
        <v>5G</v>
      </c>
      <c r="D2139" t="str">
        <f>precio_reno_porta!C13</f>
        <v>APPLE</v>
      </c>
      <c r="E2139" t="str">
        <f>precio_reno_porta!D13</f>
        <v>APPLE IPHONE 17 PRO 1TB</v>
      </c>
      <c r="F2139" s="68">
        <f>precio_reno_porta!E13</f>
        <v>9419</v>
      </c>
      <c r="G2139" t="str">
        <f>precio_reno_porta!F13</f>
        <v>iOS</v>
      </c>
      <c r="H2139" t="s">
        <v>187</v>
      </c>
      <c r="I2139" t="s">
        <v>198</v>
      </c>
      <c r="J2139" s="68">
        <f>precio_reno_porta!P13</f>
        <v>6269</v>
      </c>
    </row>
    <row r="2140" spans="1:10" x14ac:dyDescent="0.3">
      <c r="A2140" t="str">
        <f t="shared" si="33"/>
        <v>APPLE IPHONE 17 PRO 256GBMax Negocios + Ilimitado 189.90CONTADO</v>
      </c>
      <c r="B2140" t="str">
        <f>precio_reno_porta!A14</f>
        <v>Corriente</v>
      </c>
      <c r="C2140" t="str">
        <f>precio_reno_porta!B14</f>
        <v>5G</v>
      </c>
      <c r="D2140" t="str">
        <f>precio_reno_porta!C14</f>
        <v>APPLE</v>
      </c>
      <c r="E2140" t="str">
        <f>precio_reno_porta!D14</f>
        <v>APPLE IPHONE 17 PRO 256GB</v>
      </c>
      <c r="F2140" s="68">
        <f>precio_reno_porta!E14</f>
        <v>6909</v>
      </c>
      <c r="G2140" t="str">
        <f>precio_reno_porta!F14</f>
        <v>iOS</v>
      </c>
      <c r="H2140" t="s">
        <v>187</v>
      </c>
      <c r="I2140" t="s">
        <v>198</v>
      </c>
      <c r="J2140" s="68">
        <f>precio_reno_porta!P14</f>
        <v>4579</v>
      </c>
    </row>
    <row r="2141" spans="1:10" x14ac:dyDescent="0.3">
      <c r="A2141" t="str">
        <f t="shared" si="33"/>
        <v>APPLE IPHONE 17 PRO 512GBMax Negocios + Ilimitado 189.90CONTADO</v>
      </c>
      <c r="B2141" t="str">
        <f>precio_reno_porta!A15</f>
        <v>Corriente</v>
      </c>
      <c r="C2141" t="str">
        <f>precio_reno_porta!B15</f>
        <v>5G</v>
      </c>
      <c r="D2141" t="str">
        <f>precio_reno_porta!C15</f>
        <v>APPLE</v>
      </c>
      <c r="E2141" t="str">
        <f>precio_reno_porta!D15</f>
        <v>APPLE IPHONE 17 PRO 512GB</v>
      </c>
      <c r="F2141" s="68">
        <f>precio_reno_porta!E15</f>
        <v>8169</v>
      </c>
      <c r="G2141" t="str">
        <f>precio_reno_porta!F15</f>
        <v>iOS</v>
      </c>
      <c r="H2141" t="s">
        <v>187</v>
      </c>
      <c r="I2141" t="s">
        <v>198</v>
      </c>
      <c r="J2141" s="68">
        <f>precio_reno_porta!P15</f>
        <v>5429</v>
      </c>
    </row>
    <row r="2142" spans="1:10" x14ac:dyDescent="0.3">
      <c r="A2142" t="str">
        <f t="shared" si="33"/>
        <v>APPLE IPHONE 17 PRO MAX 1TBMax Negocios + Ilimitado 189.90CONTADO</v>
      </c>
      <c r="B2142" t="str">
        <f>precio_reno_porta!A16</f>
        <v>Corriente</v>
      </c>
      <c r="C2142" t="str">
        <f>precio_reno_porta!B16</f>
        <v>5G</v>
      </c>
      <c r="D2142" t="str">
        <f>precio_reno_porta!C16</f>
        <v>APPLE</v>
      </c>
      <c r="E2142" t="str">
        <f>precio_reno_porta!D16</f>
        <v>APPLE IPHONE 17 PRO MAX 1TB</v>
      </c>
      <c r="F2142" s="68">
        <f>precio_reno_porta!E16</f>
        <v>10049</v>
      </c>
      <c r="G2142" t="str">
        <f>precio_reno_porta!F16</f>
        <v>iOS</v>
      </c>
      <c r="H2142" t="s">
        <v>187</v>
      </c>
      <c r="I2142" t="s">
        <v>198</v>
      </c>
      <c r="J2142" s="68">
        <f>precio_reno_porta!P16</f>
        <v>6699</v>
      </c>
    </row>
    <row r="2143" spans="1:10" x14ac:dyDescent="0.3">
      <c r="A2143" t="str">
        <f t="shared" si="33"/>
        <v>APPLE IPHONE 17 PRO MAX 256GBMax Negocios + Ilimitado 189.90CONTADO</v>
      </c>
      <c r="B2143" t="str">
        <f>precio_reno_porta!A17</f>
        <v>Corriente</v>
      </c>
      <c r="C2143" t="str">
        <f>precio_reno_porta!B17</f>
        <v>5G</v>
      </c>
      <c r="D2143" t="str">
        <f>precio_reno_porta!C17</f>
        <v>APPLE</v>
      </c>
      <c r="E2143" t="str">
        <f>precio_reno_porta!D17</f>
        <v>APPLE IPHONE 17 PRO MAX 256GB</v>
      </c>
      <c r="F2143" s="68">
        <f>precio_reno_porta!E17</f>
        <v>7539</v>
      </c>
      <c r="G2143" t="str">
        <f>precio_reno_porta!F17</f>
        <v>iOS</v>
      </c>
      <c r="H2143" t="s">
        <v>187</v>
      </c>
      <c r="I2143" t="s">
        <v>198</v>
      </c>
      <c r="J2143" s="68">
        <f>precio_reno_porta!P17</f>
        <v>4999</v>
      </c>
    </row>
    <row r="2144" spans="1:10" x14ac:dyDescent="0.3">
      <c r="A2144" t="str">
        <f t="shared" si="33"/>
        <v>APPLE IPHONE 17 PRO MAX 2TBMax Negocios + Ilimitado 189.90CONTADO</v>
      </c>
      <c r="B2144" t="str">
        <f>precio_reno_porta!A18</f>
        <v>Corriente</v>
      </c>
      <c r="C2144" t="str">
        <f>precio_reno_porta!B18</f>
        <v>5G</v>
      </c>
      <c r="D2144" t="str">
        <f>precio_reno_porta!C18</f>
        <v>APPLE</v>
      </c>
      <c r="E2144" t="str">
        <f>precio_reno_porta!D18</f>
        <v>APPLE IPHONE 17 PRO MAX 2TB</v>
      </c>
      <c r="F2144" s="68">
        <f>precio_reno_porta!E18</f>
        <v>12569</v>
      </c>
      <c r="G2144" t="str">
        <f>precio_reno_porta!F18</f>
        <v>iOS</v>
      </c>
      <c r="H2144" t="s">
        <v>187</v>
      </c>
      <c r="I2144" t="s">
        <v>198</v>
      </c>
      <c r="J2144" s="68">
        <f>precio_reno_porta!P18</f>
        <v>8399</v>
      </c>
    </row>
    <row r="2145" spans="1:10" x14ac:dyDescent="0.3">
      <c r="A2145" t="str">
        <f t="shared" si="33"/>
        <v>APPLE IPHONE 17 PRO MAX 512GBMax Negocios + Ilimitado 189.90CONTADO</v>
      </c>
      <c r="B2145" t="str">
        <f>precio_reno_porta!A19</f>
        <v>Corriente</v>
      </c>
      <c r="C2145" t="str">
        <f>precio_reno_porta!B19</f>
        <v>5G</v>
      </c>
      <c r="D2145" t="str">
        <f>precio_reno_porta!C19</f>
        <v>APPLE</v>
      </c>
      <c r="E2145" t="str">
        <f>precio_reno_porta!D19</f>
        <v>APPLE IPHONE 17 PRO MAX 512GB</v>
      </c>
      <c r="F2145" s="68">
        <f>precio_reno_porta!E19</f>
        <v>8799</v>
      </c>
      <c r="G2145" t="str">
        <f>precio_reno_porta!F19</f>
        <v>iOS</v>
      </c>
      <c r="H2145" t="s">
        <v>187</v>
      </c>
      <c r="I2145" t="s">
        <v>198</v>
      </c>
      <c r="J2145" s="68">
        <f>precio_reno_porta!P19</f>
        <v>5849</v>
      </c>
    </row>
    <row r="2146" spans="1:10" x14ac:dyDescent="0.3">
      <c r="A2146" t="str">
        <f t="shared" si="33"/>
        <v>APPLE IPHONE 17E 256GBMax Negocios + Ilimitado 189.90CONTADO</v>
      </c>
      <c r="B2146" t="str">
        <f>precio_reno_porta!A20</f>
        <v>Corriente</v>
      </c>
      <c r="C2146" t="str">
        <f>precio_reno_porta!B20</f>
        <v>5G</v>
      </c>
      <c r="D2146" t="str">
        <f>precio_reno_porta!C20</f>
        <v>APPLE</v>
      </c>
      <c r="E2146" t="str">
        <f>precio_reno_porta!D20</f>
        <v>APPLE IPHONE 17E 256GB</v>
      </c>
      <c r="F2146" s="68">
        <f>precio_reno_porta!E20</f>
        <v>3769</v>
      </c>
      <c r="G2146" t="str">
        <f>precio_reno_porta!F20</f>
        <v>iOS</v>
      </c>
      <c r="H2146" t="s">
        <v>187</v>
      </c>
      <c r="I2146" t="s">
        <v>198</v>
      </c>
      <c r="J2146" s="68">
        <f>precio_reno_porta!P20</f>
        <v>2449</v>
      </c>
    </row>
    <row r="2147" spans="1:10" x14ac:dyDescent="0.3">
      <c r="A2147" t="str">
        <f t="shared" si="33"/>
        <v>HONOR 400 512GB 5GMax Negocios + Ilimitado 189.90CONTADO</v>
      </c>
      <c r="B2147" t="str">
        <f>precio_reno_porta!A21</f>
        <v>Corriente</v>
      </c>
      <c r="C2147" t="str">
        <f>precio_reno_porta!B21</f>
        <v>5G</v>
      </c>
      <c r="D2147" t="str">
        <f>precio_reno_porta!C21</f>
        <v>HONOR</v>
      </c>
      <c r="E2147" t="str">
        <f>precio_reno_porta!D21</f>
        <v>HONOR 400 512GB 5G</v>
      </c>
      <c r="F2147" s="68">
        <f>precio_reno_porta!E21</f>
        <v>2099</v>
      </c>
      <c r="G2147" t="str">
        <f>precio_reno_porta!F21</f>
        <v>Android</v>
      </c>
      <c r="H2147" t="s">
        <v>187</v>
      </c>
      <c r="I2147" t="s">
        <v>198</v>
      </c>
      <c r="J2147" s="68">
        <f>precio_reno_porta!P21</f>
        <v>1659</v>
      </c>
    </row>
    <row r="2148" spans="1:10" x14ac:dyDescent="0.3">
      <c r="A2148" t="str">
        <f t="shared" si="33"/>
        <v>HONOR 400 LITE 256GB 5GMax Negocios + Ilimitado 189.90CONTADO</v>
      </c>
      <c r="B2148" t="str">
        <f>precio_reno_porta!A22</f>
        <v>Corriente</v>
      </c>
      <c r="C2148" t="str">
        <f>precio_reno_porta!B22</f>
        <v>5G</v>
      </c>
      <c r="D2148" t="str">
        <f>precio_reno_porta!C22</f>
        <v>HONOR</v>
      </c>
      <c r="E2148" t="str">
        <f>precio_reno_porta!D22</f>
        <v>HONOR 400 LITE 256GB 5G</v>
      </c>
      <c r="F2148" s="68">
        <f>precio_reno_porta!E22</f>
        <v>1519</v>
      </c>
      <c r="G2148" t="str">
        <f>precio_reno_porta!F22</f>
        <v>Android</v>
      </c>
      <c r="H2148" t="s">
        <v>187</v>
      </c>
      <c r="I2148" t="s">
        <v>198</v>
      </c>
      <c r="J2148" s="68">
        <f>precio_reno_porta!P22</f>
        <v>1199</v>
      </c>
    </row>
    <row r="2149" spans="1:10" x14ac:dyDescent="0.3">
      <c r="A2149" t="str">
        <f t="shared" si="33"/>
        <v>HONOR 400 PRO 512GB 5GMax Negocios + Ilimitado 189.90CONTADO</v>
      </c>
      <c r="B2149" t="str">
        <f>precio_reno_porta!A23</f>
        <v>Corriente</v>
      </c>
      <c r="C2149" t="str">
        <f>precio_reno_porta!B23</f>
        <v>5G</v>
      </c>
      <c r="D2149" t="str">
        <f>precio_reno_porta!C23</f>
        <v>HONOR</v>
      </c>
      <c r="E2149" t="str">
        <f>precio_reno_porta!D23</f>
        <v>HONOR 400 PRO 512GB 5G</v>
      </c>
      <c r="F2149" s="68">
        <f>precio_reno_porta!E23</f>
        <v>3349</v>
      </c>
      <c r="G2149" t="str">
        <f>precio_reno_porta!F23</f>
        <v>Android</v>
      </c>
      <c r="H2149" t="s">
        <v>187</v>
      </c>
      <c r="I2149" t="s">
        <v>198</v>
      </c>
      <c r="J2149" s="68">
        <f>precio_reno_porta!P23</f>
        <v>2639</v>
      </c>
    </row>
    <row r="2150" spans="1:10" x14ac:dyDescent="0.3">
      <c r="A2150" t="str">
        <f t="shared" si="33"/>
        <v>HONOR 600 512GB 5GMax Negocios + Ilimitado 189.90CONTADO</v>
      </c>
      <c r="B2150" t="str">
        <f>precio_reno_porta!A24</f>
        <v>Corriente</v>
      </c>
      <c r="C2150" t="str">
        <f>precio_reno_porta!B24</f>
        <v>5G</v>
      </c>
      <c r="D2150" t="str">
        <f>precio_reno_porta!C24</f>
        <v>HONOR</v>
      </c>
      <c r="E2150" t="str">
        <f>precio_reno_porta!D24</f>
        <v>HONOR 600 512GB 5G</v>
      </c>
      <c r="F2150">
        <f>precio_reno_porta!E24</f>
        <v>2959</v>
      </c>
      <c r="G2150" t="str">
        <f>precio_reno_porta!F24</f>
        <v>Android</v>
      </c>
      <c r="H2150" t="s">
        <v>187</v>
      </c>
      <c r="I2150" t="s">
        <v>198</v>
      </c>
      <c r="J2150" s="68">
        <f>precio_reno_porta!P24</f>
        <v>2329</v>
      </c>
    </row>
    <row r="2151" spans="1:10" x14ac:dyDescent="0.3">
      <c r="A2151" t="str">
        <f t="shared" si="33"/>
        <v>HONOR 600 PRO 512GB 5GMax Negocios + Ilimitado 189.90CONTADO</v>
      </c>
      <c r="B2151" t="str">
        <f>precio_reno_porta!A25</f>
        <v>Corriente</v>
      </c>
      <c r="C2151" t="str">
        <f>precio_reno_porta!B25</f>
        <v>5G</v>
      </c>
      <c r="D2151" t="str">
        <f>precio_reno_porta!C25</f>
        <v>HONOR</v>
      </c>
      <c r="E2151" t="str">
        <f>precio_reno_porta!D25</f>
        <v>HONOR 600 PRO 512GB 5G</v>
      </c>
      <c r="F2151">
        <f>precio_reno_porta!E25</f>
        <v>3909</v>
      </c>
      <c r="G2151" t="str">
        <f>precio_reno_porta!F25</f>
        <v>Android</v>
      </c>
      <c r="H2151" t="s">
        <v>187</v>
      </c>
      <c r="I2151" t="s">
        <v>198</v>
      </c>
      <c r="J2151" s="68">
        <f>precio_reno_porta!P25</f>
        <v>3089</v>
      </c>
    </row>
    <row r="2152" spans="1:10" x14ac:dyDescent="0.3">
      <c r="A2152" t="str">
        <f t="shared" si="33"/>
        <v>HONOR 600 SMART 256GB 5GMax Negocios + Ilimitado 189.90CONTADO</v>
      </c>
      <c r="B2152" t="str">
        <f>precio_reno_porta!A26</f>
        <v>Corriente</v>
      </c>
      <c r="C2152" t="str">
        <f>precio_reno_porta!B26</f>
        <v>5G</v>
      </c>
      <c r="D2152" t="str">
        <f>precio_reno_porta!C26</f>
        <v>HONOR</v>
      </c>
      <c r="E2152" t="str">
        <f>precio_reno_porta!D26</f>
        <v>HONOR 600 SMART 256GB 5G</v>
      </c>
      <c r="F2152" s="68">
        <f>precio_reno_porta!E26</f>
        <v>1659</v>
      </c>
      <c r="G2152" t="str">
        <f>precio_reno_porta!F26</f>
        <v>Android</v>
      </c>
      <c r="H2152" t="s">
        <v>187</v>
      </c>
      <c r="I2152" t="s">
        <v>198</v>
      </c>
      <c r="J2152" s="68">
        <f>precio_reno_porta!P26</f>
        <v>1309</v>
      </c>
    </row>
    <row r="2153" spans="1:10" x14ac:dyDescent="0.3">
      <c r="A2153" t="str">
        <f t="shared" si="33"/>
        <v>HONOR 600E 512GB 5GMax Negocios + Ilimitado 189.90CONTADO</v>
      </c>
      <c r="B2153" t="str">
        <f>precio_reno_porta!A27</f>
        <v>Corriente</v>
      </c>
      <c r="C2153" t="str">
        <f>precio_reno_porta!B27</f>
        <v>5G</v>
      </c>
      <c r="D2153" t="str">
        <f>precio_reno_porta!C27</f>
        <v>HONOR</v>
      </c>
      <c r="E2153" t="str">
        <f>precio_reno_porta!D27</f>
        <v>HONOR 600E 512GB 5G</v>
      </c>
      <c r="F2153" s="68">
        <f>precio_reno_porta!E27</f>
        <v>2149</v>
      </c>
      <c r="G2153" t="str">
        <f>precio_reno_porta!F27</f>
        <v>Android</v>
      </c>
      <c r="H2153" t="s">
        <v>187</v>
      </c>
      <c r="I2153" t="s">
        <v>198</v>
      </c>
      <c r="J2153" s="68">
        <f>precio_reno_porta!P27</f>
        <v>1689</v>
      </c>
    </row>
    <row r="2154" spans="1:10" x14ac:dyDescent="0.3">
      <c r="A2154" t="str">
        <f t="shared" si="33"/>
        <v>HONOR 70 256GBMax Negocios + Ilimitado 189.90CONTADO</v>
      </c>
      <c r="B2154" t="str">
        <f>precio_reno_porta!A28</f>
        <v>Corriente</v>
      </c>
      <c r="C2154" t="str">
        <f>precio_reno_porta!B28</f>
        <v>5G</v>
      </c>
      <c r="D2154" t="str">
        <f>precio_reno_porta!C28</f>
        <v>HONOR</v>
      </c>
      <c r="E2154" t="str">
        <f>precio_reno_porta!D28</f>
        <v>HONOR 70 256GB</v>
      </c>
      <c r="F2154" s="68">
        <f>precio_reno_porta!E28</f>
        <v>2859</v>
      </c>
      <c r="G2154" t="str">
        <f>precio_reno_porta!F28</f>
        <v>Android</v>
      </c>
      <c r="H2154" t="s">
        <v>187</v>
      </c>
      <c r="I2154" t="s">
        <v>198</v>
      </c>
      <c r="J2154" s="68">
        <f>precio_reno_porta!P28</f>
        <v>2259</v>
      </c>
    </row>
    <row r="2155" spans="1:10" x14ac:dyDescent="0.3">
      <c r="A2155" t="str">
        <f t="shared" si="33"/>
        <v>HONOR MAGIC 7 LITE 512GB 5GMax Negocios + Ilimitado 189.90CONTADO</v>
      </c>
      <c r="B2155" t="str">
        <f>precio_reno_porta!A29</f>
        <v>Corriente</v>
      </c>
      <c r="C2155" t="str">
        <f>precio_reno_porta!B29</f>
        <v>5G</v>
      </c>
      <c r="D2155" t="str">
        <f>precio_reno_porta!C29</f>
        <v>HONOR</v>
      </c>
      <c r="E2155" t="str">
        <f>precio_reno_porta!D29</f>
        <v>HONOR MAGIC 7 LITE 512GB 5G</v>
      </c>
      <c r="F2155" s="68">
        <f>precio_reno_porta!E29</f>
        <v>1849</v>
      </c>
      <c r="G2155" t="str">
        <f>precio_reno_porta!F29</f>
        <v>Android</v>
      </c>
      <c r="H2155" t="s">
        <v>187</v>
      </c>
      <c r="I2155" t="s">
        <v>198</v>
      </c>
      <c r="J2155" s="68">
        <f>precio_reno_porta!P29</f>
        <v>1459</v>
      </c>
    </row>
    <row r="2156" spans="1:10" x14ac:dyDescent="0.3">
      <c r="A2156" t="str">
        <f t="shared" si="33"/>
        <v>HONOR MAGIC 8 LITE 512GB 5GMax Negocios + Ilimitado 189.90CONTADO</v>
      </c>
      <c r="B2156" t="str">
        <f>precio_reno_porta!A30</f>
        <v>Corriente</v>
      </c>
      <c r="C2156" t="str">
        <f>precio_reno_porta!B30</f>
        <v>5G</v>
      </c>
      <c r="D2156" t="str">
        <f>precio_reno_porta!C30</f>
        <v>HONOR</v>
      </c>
      <c r="E2156" t="str">
        <f>precio_reno_porta!D30</f>
        <v>HONOR MAGIC 8 LITE 512GB 5G</v>
      </c>
      <c r="F2156" s="68">
        <f>precio_reno_porta!E30</f>
        <v>1779</v>
      </c>
      <c r="G2156" t="str">
        <f>precio_reno_porta!F30</f>
        <v>Android</v>
      </c>
      <c r="H2156" t="s">
        <v>187</v>
      </c>
      <c r="I2156" t="s">
        <v>198</v>
      </c>
      <c r="J2156" s="68">
        <f>precio_reno_porta!P30</f>
        <v>1399</v>
      </c>
    </row>
    <row r="2157" spans="1:10" x14ac:dyDescent="0.3">
      <c r="A2157" t="str">
        <f t="shared" si="33"/>
        <v>HONOR MAGIC 8 PRO 512GB 5GMax Negocios + Ilimitado 189.90CONTADO</v>
      </c>
      <c r="B2157" t="str">
        <f>precio_reno_porta!A31</f>
        <v>Corriente</v>
      </c>
      <c r="C2157" t="str">
        <f>precio_reno_porta!B31</f>
        <v>5G</v>
      </c>
      <c r="D2157" t="str">
        <f>precio_reno_porta!C31</f>
        <v>HONOR</v>
      </c>
      <c r="E2157" t="str">
        <f>precio_reno_porta!D31</f>
        <v>HONOR MAGIC 8 PRO 512GB 5G</v>
      </c>
      <c r="F2157" s="68">
        <f>precio_reno_porta!E31</f>
        <v>5789</v>
      </c>
      <c r="G2157" t="str">
        <f>precio_reno_porta!F31</f>
        <v>Android</v>
      </c>
      <c r="H2157" t="s">
        <v>187</v>
      </c>
      <c r="I2157" t="s">
        <v>198</v>
      </c>
      <c r="J2157" s="68">
        <f>precio_reno_porta!P31</f>
        <v>4579</v>
      </c>
    </row>
    <row r="2158" spans="1:10" x14ac:dyDescent="0.3">
      <c r="A2158" t="str">
        <f t="shared" si="33"/>
        <v>HONOR X5C 128GBMax Negocios + Ilimitado 189.90CONTADO</v>
      </c>
      <c r="B2158" t="str">
        <f>precio_reno_porta!A32</f>
        <v>Corriente</v>
      </c>
      <c r="C2158" t="str">
        <f>precio_reno_porta!B32</f>
        <v>4G</v>
      </c>
      <c r="D2158" t="str">
        <f>precio_reno_porta!C32</f>
        <v>HONOR</v>
      </c>
      <c r="E2158" t="str">
        <f>precio_reno_porta!D32</f>
        <v>HONOR X5C 128GB</v>
      </c>
      <c r="F2158" s="68">
        <f>precio_reno_porta!E32</f>
        <v>399</v>
      </c>
      <c r="G2158" t="str">
        <f>precio_reno_porta!F32</f>
        <v>Android</v>
      </c>
      <c r="H2158" t="s">
        <v>187</v>
      </c>
      <c r="I2158" t="s">
        <v>198</v>
      </c>
      <c r="J2158" s="68">
        <f>precio_reno_porta!P32</f>
        <v>309</v>
      </c>
    </row>
    <row r="2159" spans="1:10" x14ac:dyDescent="0.3">
      <c r="A2159" t="str">
        <f t="shared" si="33"/>
        <v>HONOR X5C PLUS 256GBMax Negocios + Ilimitado 189.90CONTADO</v>
      </c>
      <c r="B2159" t="str">
        <f>precio_reno_porta!A33</f>
        <v>Corriente</v>
      </c>
      <c r="C2159" t="str">
        <f>precio_reno_porta!B33</f>
        <v>4G</v>
      </c>
      <c r="D2159" t="str">
        <f>precio_reno_porta!C33</f>
        <v>HONOR</v>
      </c>
      <c r="E2159" t="str">
        <f>precio_reno_porta!D33</f>
        <v>HONOR X5C PLUS 256GB</v>
      </c>
      <c r="F2159" s="68">
        <f>precio_reno_porta!E33</f>
        <v>499</v>
      </c>
      <c r="G2159" t="str">
        <f>precio_reno_porta!F33</f>
        <v>Android</v>
      </c>
      <c r="H2159" t="s">
        <v>187</v>
      </c>
      <c r="I2159" t="s">
        <v>198</v>
      </c>
      <c r="J2159" s="68">
        <f>precio_reno_porta!P33</f>
        <v>389</v>
      </c>
    </row>
    <row r="2160" spans="1:10" x14ac:dyDescent="0.3">
      <c r="A2160" t="str">
        <f t="shared" si="33"/>
        <v>HONOR X5D 128GBMax Negocios + Ilimitado 189.90CONTADO</v>
      </c>
      <c r="B2160" t="str">
        <f>precio_reno_porta!A34</f>
        <v>Corriente</v>
      </c>
      <c r="C2160" t="str">
        <f>precio_reno_porta!B34</f>
        <v>4G</v>
      </c>
      <c r="D2160" t="str">
        <f>precio_reno_porta!C34</f>
        <v>HONOR</v>
      </c>
      <c r="E2160" t="str">
        <f>precio_reno_porta!D34</f>
        <v>HONOR X5D 128GB</v>
      </c>
      <c r="F2160" s="68">
        <f>precio_reno_porta!E34</f>
        <v>449</v>
      </c>
      <c r="G2160" t="str">
        <f>precio_reno_porta!F34</f>
        <v>Android</v>
      </c>
      <c r="H2160" t="s">
        <v>187</v>
      </c>
      <c r="I2160" t="s">
        <v>198</v>
      </c>
      <c r="J2160" s="68">
        <f>precio_reno_porta!P34</f>
        <v>359</v>
      </c>
    </row>
    <row r="2161" spans="1:10" x14ac:dyDescent="0.3">
      <c r="A2161" t="str">
        <f t="shared" si="33"/>
        <v>HONOR X5D 256GBMax Negocios + Ilimitado 189.90CONTADO</v>
      </c>
      <c r="B2161" t="str">
        <f>precio_reno_porta!A35</f>
        <v>Corriente</v>
      </c>
      <c r="C2161" t="str">
        <f>precio_reno_porta!B35</f>
        <v>4G</v>
      </c>
      <c r="D2161" t="str">
        <f>precio_reno_porta!C35</f>
        <v>HONOR</v>
      </c>
      <c r="E2161" t="str">
        <f>precio_reno_porta!D35</f>
        <v>HONOR X5D 256GB</v>
      </c>
      <c r="F2161" s="68">
        <f>precio_reno_porta!E35</f>
        <v>589</v>
      </c>
      <c r="G2161" t="str">
        <f>precio_reno_porta!F35</f>
        <v>Android</v>
      </c>
      <c r="H2161" t="s">
        <v>187</v>
      </c>
      <c r="I2161" t="s">
        <v>198</v>
      </c>
      <c r="J2161" s="68">
        <f>precio_reno_porta!P35</f>
        <v>459</v>
      </c>
    </row>
    <row r="2162" spans="1:10" x14ac:dyDescent="0.3">
      <c r="A2162" t="str">
        <f t="shared" si="33"/>
        <v>HONOR X6C 256GBMax Negocios + Ilimitado 189.90CONTADO</v>
      </c>
      <c r="B2162" t="str">
        <f>precio_reno_porta!A36</f>
        <v>Corriente</v>
      </c>
      <c r="C2162" t="str">
        <f>precio_reno_porta!B36</f>
        <v>4G</v>
      </c>
      <c r="D2162" t="str">
        <f>precio_reno_porta!C36</f>
        <v>HONOR</v>
      </c>
      <c r="E2162" t="str">
        <f>precio_reno_porta!D36</f>
        <v>HONOR X6C 256GB</v>
      </c>
      <c r="F2162" s="68">
        <f>precio_reno_porta!E36</f>
        <v>699</v>
      </c>
      <c r="G2162" t="str">
        <f>precio_reno_porta!F36</f>
        <v>Android</v>
      </c>
      <c r="H2162" t="s">
        <v>187</v>
      </c>
      <c r="I2162" t="s">
        <v>198</v>
      </c>
      <c r="J2162" s="68">
        <f>precio_reno_porta!P36</f>
        <v>549</v>
      </c>
    </row>
    <row r="2163" spans="1:10" x14ac:dyDescent="0.3">
      <c r="A2163" t="str">
        <f t="shared" si="33"/>
        <v>HONOR X6D 256GB 5GMax Negocios + Ilimitado 189.90CONTADO</v>
      </c>
      <c r="B2163" t="str">
        <f>precio_reno_porta!A37</f>
        <v>Corriente</v>
      </c>
      <c r="C2163" t="str">
        <f>precio_reno_porta!B37</f>
        <v>5G</v>
      </c>
      <c r="D2163" t="str">
        <f>precio_reno_porta!C37</f>
        <v>HONOR</v>
      </c>
      <c r="E2163" t="str">
        <f>precio_reno_porta!D37</f>
        <v>HONOR X6D 256GB 5G</v>
      </c>
      <c r="F2163" s="68">
        <f>precio_reno_porta!E37</f>
        <v>829</v>
      </c>
      <c r="G2163" t="str">
        <f>precio_reno_porta!F37</f>
        <v>Android</v>
      </c>
      <c r="H2163" t="s">
        <v>187</v>
      </c>
      <c r="I2163" t="s">
        <v>198</v>
      </c>
      <c r="J2163" s="68">
        <f>precio_reno_porta!P37</f>
        <v>659</v>
      </c>
    </row>
    <row r="2164" spans="1:10" x14ac:dyDescent="0.3">
      <c r="A2164" t="str">
        <f t="shared" si="33"/>
        <v>HONOR X7D 256GB 5GMax Negocios + Ilimitado 189.90CONTADO</v>
      </c>
      <c r="B2164" t="str">
        <f>precio_reno_porta!A38</f>
        <v>Corriente</v>
      </c>
      <c r="C2164" t="str">
        <f>precio_reno_porta!B38</f>
        <v>5G</v>
      </c>
      <c r="D2164" t="str">
        <f>precio_reno_porta!C38</f>
        <v>HONOR</v>
      </c>
      <c r="E2164" t="str">
        <f>precio_reno_porta!D38</f>
        <v>HONOR X7D 256GB 5G</v>
      </c>
      <c r="F2164" s="68">
        <f>precio_reno_porta!E38</f>
        <v>879</v>
      </c>
      <c r="G2164" t="str">
        <f>precio_reno_porta!F38</f>
        <v>Android</v>
      </c>
      <c r="H2164" t="s">
        <v>187</v>
      </c>
      <c r="I2164" t="s">
        <v>198</v>
      </c>
      <c r="J2164" s="68">
        <f>precio_reno_porta!P38</f>
        <v>699</v>
      </c>
    </row>
    <row r="2165" spans="1:10" x14ac:dyDescent="0.3">
      <c r="A2165" t="str">
        <f t="shared" si="33"/>
        <v>HONOR X7E PLUS 256GB 5GMax Negocios + Ilimitado 189.90CONTADO</v>
      </c>
      <c r="B2165" t="str">
        <f>precio_reno_porta!A39</f>
        <v>Corriente</v>
      </c>
      <c r="C2165" t="str">
        <f>precio_reno_porta!B39</f>
        <v>5G</v>
      </c>
      <c r="D2165" t="str">
        <f>precio_reno_porta!C39</f>
        <v>HONOR</v>
      </c>
      <c r="E2165" t="str">
        <f>precio_reno_porta!D39</f>
        <v>HONOR X7E PLUS 256GB 5G</v>
      </c>
      <c r="F2165" s="68">
        <f>precio_reno_porta!E39</f>
        <v>1179</v>
      </c>
      <c r="G2165" t="str">
        <f>precio_reno_porta!F39</f>
        <v>Android</v>
      </c>
      <c r="H2165" t="s">
        <v>187</v>
      </c>
      <c r="I2165" t="s">
        <v>198</v>
      </c>
      <c r="J2165" s="68">
        <f>precio_reno_porta!P39</f>
        <v>939</v>
      </c>
    </row>
    <row r="2166" spans="1:10" x14ac:dyDescent="0.3">
      <c r="A2166" t="str">
        <f t="shared" si="33"/>
        <v>HONOR X8C 256GB 5GMax Negocios + Ilimitado 189.90CONTADO</v>
      </c>
      <c r="B2166" t="str">
        <f>precio_reno_porta!A40</f>
        <v>Corriente</v>
      </c>
      <c r="C2166" t="str">
        <f>precio_reno_porta!B40</f>
        <v>5G</v>
      </c>
      <c r="D2166" t="str">
        <f>precio_reno_porta!C40</f>
        <v>HONOR</v>
      </c>
      <c r="E2166" t="str">
        <f>precio_reno_porta!D40</f>
        <v>HONOR X8C 256GB 5G</v>
      </c>
      <c r="F2166" s="68">
        <f>precio_reno_porta!E40</f>
        <v>1189</v>
      </c>
      <c r="G2166" t="str">
        <f>precio_reno_porta!F40</f>
        <v>Android</v>
      </c>
      <c r="H2166" t="s">
        <v>187</v>
      </c>
      <c r="I2166" t="s">
        <v>198</v>
      </c>
      <c r="J2166" s="68">
        <f>precio_reno_porta!P40</f>
        <v>939</v>
      </c>
    </row>
    <row r="2167" spans="1:10" x14ac:dyDescent="0.3">
      <c r="A2167" t="str">
        <f t="shared" si="33"/>
        <v>HUAWEI WATCH KIDS 4 PROMax Negocios + Ilimitado 189.90CONTADO</v>
      </c>
      <c r="B2167" t="str">
        <f>precio_reno_porta!A41</f>
        <v>Corriente</v>
      </c>
      <c r="C2167" t="str">
        <f>precio_reno_porta!B41</f>
        <v>4G</v>
      </c>
      <c r="D2167" t="str">
        <f>precio_reno_porta!C41</f>
        <v>HUAWEI</v>
      </c>
      <c r="E2167" t="str">
        <f>precio_reno_porta!D41</f>
        <v>HUAWEI WATCH KIDS 4 PRO</v>
      </c>
      <c r="F2167" s="68">
        <f>precio_reno_porta!E41</f>
        <v>649</v>
      </c>
      <c r="G2167" t="str">
        <f>precio_reno_porta!F41</f>
        <v>Android</v>
      </c>
      <c r="H2167" t="s">
        <v>187</v>
      </c>
      <c r="I2167" t="s">
        <v>198</v>
      </c>
      <c r="J2167" s="68">
        <f>precio_reno_porta!P41</f>
        <v>509</v>
      </c>
    </row>
    <row r="2168" spans="1:10" x14ac:dyDescent="0.3">
      <c r="A2168" t="str">
        <f t="shared" si="33"/>
        <v>MOTOROLA MOTO EDGE 60 512GB 5GMax Negocios + Ilimitado 189.90CONTADO</v>
      </c>
      <c r="B2168" t="str">
        <f>precio_reno_porta!A42</f>
        <v>Corriente</v>
      </c>
      <c r="C2168" t="str">
        <f>precio_reno_porta!B42</f>
        <v>5G</v>
      </c>
      <c r="D2168" t="str">
        <f>precio_reno_porta!C42</f>
        <v>MOTOROLA</v>
      </c>
      <c r="E2168" t="str">
        <f>precio_reno_porta!D42</f>
        <v>MOTOROLA MOTO EDGE 60 512GB 5G</v>
      </c>
      <c r="F2168" s="68">
        <f>precio_reno_porta!E42</f>
        <v>1989</v>
      </c>
      <c r="G2168" t="str">
        <f>precio_reno_porta!F42</f>
        <v>Android</v>
      </c>
      <c r="H2168" t="s">
        <v>187</v>
      </c>
      <c r="I2168" t="s">
        <v>198</v>
      </c>
      <c r="J2168" s="68">
        <f>precio_reno_porta!P42</f>
        <v>1569</v>
      </c>
    </row>
    <row r="2169" spans="1:10" x14ac:dyDescent="0.3">
      <c r="A2169" t="str">
        <f t="shared" si="33"/>
        <v>MOTOROLA MOTO EDGE 60 FUSION 256GB 5GMax Negocios + Ilimitado 189.90CONTADO</v>
      </c>
      <c r="B2169" t="str">
        <f>precio_reno_porta!A43</f>
        <v>Corriente</v>
      </c>
      <c r="C2169" t="str">
        <f>precio_reno_porta!B43</f>
        <v>5G</v>
      </c>
      <c r="D2169" t="str">
        <f>precio_reno_porta!C43</f>
        <v>MOTOROLA</v>
      </c>
      <c r="E2169" t="str">
        <f>precio_reno_porta!D43</f>
        <v>MOTOROLA MOTO EDGE 60 FUSION 256GB 5G</v>
      </c>
      <c r="F2169" s="68">
        <f>precio_reno_porta!E43</f>
        <v>1439</v>
      </c>
      <c r="G2169" t="str">
        <f>precio_reno_porta!F43</f>
        <v>Android</v>
      </c>
      <c r="H2169" t="s">
        <v>187</v>
      </c>
      <c r="I2169" t="s">
        <v>198</v>
      </c>
      <c r="J2169" s="68">
        <f>precio_reno_porta!P43</f>
        <v>1139</v>
      </c>
    </row>
    <row r="2170" spans="1:10" x14ac:dyDescent="0.3">
      <c r="A2170" t="str">
        <f t="shared" si="33"/>
        <v>MOTOROLA MOTO EDGE 60 PRO 512GB 5GMax Negocios + Ilimitado 189.90CONTADO</v>
      </c>
      <c r="B2170" t="str">
        <f>precio_reno_porta!A44</f>
        <v>Corriente</v>
      </c>
      <c r="C2170" t="str">
        <f>precio_reno_porta!B44</f>
        <v>5G</v>
      </c>
      <c r="D2170" t="str">
        <f>precio_reno_porta!C44</f>
        <v>MOTOROLA</v>
      </c>
      <c r="E2170" t="str">
        <f>precio_reno_porta!D44</f>
        <v>MOTOROLA MOTO EDGE 60 PRO 512GB 5G</v>
      </c>
      <c r="F2170" s="68">
        <f>precio_reno_porta!E44</f>
        <v>2649</v>
      </c>
      <c r="G2170" t="str">
        <f>precio_reno_porta!F44</f>
        <v>Android</v>
      </c>
      <c r="H2170" t="s">
        <v>187</v>
      </c>
      <c r="I2170" t="s">
        <v>198</v>
      </c>
      <c r="J2170" s="68">
        <f>precio_reno_porta!P44</f>
        <v>2089</v>
      </c>
    </row>
    <row r="2171" spans="1:10" x14ac:dyDescent="0.3">
      <c r="A2171" t="str">
        <f t="shared" si="33"/>
        <v>MOTOROLA MOTO EDGE 70 512GB 5GMax Negocios + Ilimitado 189.90CONTADO</v>
      </c>
      <c r="B2171" t="str">
        <f>precio_reno_porta!A45</f>
        <v>Corriente</v>
      </c>
      <c r="C2171" t="str">
        <f>precio_reno_porta!B45</f>
        <v>5G</v>
      </c>
      <c r="D2171" t="str">
        <f>precio_reno_porta!C45</f>
        <v>MOTOROLA</v>
      </c>
      <c r="E2171" t="str">
        <f>precio_reno_porta!D45</f>
        <v>MOTOROLA MOTO EDGE 70 512GB 5G</v>
      </c>
      <c r="F2171" s="68">
        <f>precio_reno_porta!E45</f>
        <v>2549</v>
      </c>
      <c r="G2171" t="str">
        <f>precio_reno_porta!F45</f>
        <v>Android</v>
      </c>
      <c r="H2171" t="s">
        <v>187</v>
      </c>
      <c r="I2171" t="s">
        <v>198</v>
      </c>
      <c r="J2171" s="68">
        <f>precio_reno_porta!P45</f>
        <v>2009</v>
      </c>
    </row>
    <row r="2172" spans="1:10" x14ac:dyDescent="0.3">
      <c r="A2172" t="str">
        <f t="shared" si="33"/>
        <v>MOTOROLA MOTO EDGE 70 FUSION 256GB 5GMax Negocios + Ilimitado 189.90CONTADO</v>
      </c>
      <c r="B2172" t="str">
        <f>precio_reno_porta!A46</f>
        <v>Corriente</v>
      </c>
      <c r="C2172" t="str">
        <f>precio_reno_porta!B46</f>
        <v>5G</v>
      </c>
      <c r="D2172" t="str">
        <f>precio_reno_porta!C46</f>
        <v>MOTOROLA</v>
      </c>
      <c r="E2172" t="str">
        <f>precio_reno_porta!D46</f>
        <v>MOTOROLA MOTO EDGE 70 FUSION 256GB 5G</v>
      </c>
      <c r="F2172" s="68">
        <f>precio_reno_porta!E46</f>
        <v>1899</v>
      </c>
      <c r="G2172" t="str">
        <f>precio_reno_porta!F46</f>
        <v>Android</v>
      </c>
      <c r="H2172" t="s">
        <v>187</v>
      </c>
      <c r="I2172" t="s">
        <v>198</v>
      </c>
      <c r="J2172" s="68">
        <f>precio_reno_porta!P46</f>
        <v>1499</v>
      </c>
    </row>
    <row r="2173" spans="1:10" x14ac:dyDescent="0.3">
      <c r="A2173" t="str">
        <f t="shared" si="33"/>
        <v>MOTOROLA MOTO EDGE 70 PRO 512GB 5GMax Negocios + Ilimitado 189.90CONTADO</v>
      </c>
      <c r="B2173" t="str">
        <f>precio_reno_porta!A47</f>
        <v>Corriente</v>
      </c>
      <c r="C2173" t="str">
        <f>precio_reno_porta!B47</f>
        <v>5G</v>
      </c>
      <c r="D2173" t="str">
        <f>precio_reno_porta!C47</f>
        <v>MOTOROLA</v>
      </c>
      <c r="E2173" t="str">
        <f>precio_reno_porta!D47</f>
        <v>MOTOROLA MOTO EDGE 70 PRO 512GB 5G</v>
      </c>
      <c r="F2173" s="68">
        <f>precio_reno_porta!E47</f>
        <v>3619</v>
      </c>
      <c r="G2173" t="str">
        <f>precio_reno_porta!F47</f>
        <v>Android</v>
      </c>
      <c r="H2173" t="s">
        <v>187</v>
      </c>
      <c r="I2173" t="s">
        <v>198</v>
      </c>
      <c r="J2173" s="68">
        <f>precio_reno_porta!P47</f>
        <v>2859</v>
      </c>
    </row>
    <row r="2174" spans="1:10" x14ac:dyDescent="0.3">
      <c r="A2174" t="str">
        <f t="shared" si="33"/>
        <v>MOTOROLA MOTO G06 128GBMax Negocios + Ilimitado 189.90CONTADO</v>
      </c>
      <c r="B2174" t="str">
        <f>precio_reno_porta!A48</f>
        <v>Corriente</v>
      </c>
      <c r="C2174" t="str">
        <f>precio_reno_porta!B48</f>
        <v>4G</v>
      </c>
      <c r="D2174" t="str">
        <f>precio_reno_porta!C48</f>
        <v>MOTOROLA</v>
      </c>
      <c r="E2174" t="str">
        <f>precio_reno_porta!D48</f>
        <v>MOTOROLA MOTO G06 128GB</v>
      </c>
      <c r="F2174" s="68">
        <f>precio_reno_porta!E48</f>
        <v>619</v>
      </c>
      <c r="G2174" t="str">
        <f>precio_reno_porta!F48</f>
        <v>Android</v>
      </c>
      <c r="H2174" t="s">
        <v>187</v>
      </c>
      <c r="I2174" t="s">
        <v>198</v>
      </c>
      <c r="J2174" s="68">
        <f>precio_reno_porta!P48</f>
        <v>489</v>
      </c>
    </row>
    <row r="2175" spans="1:10" x14ac:dyDescent="0.3">
      <c r="A2175" t="str">
        <f t="shared" si="33"/>
        <v>MOTOROLA MOTO G06 256GBMax Negocios + Ilimitado 189.90CONTADO</v>
      </c>
      <c r="B2175" t="str">
        <f>precio_reno_porta!A49</f>
        <v>Corriente</v>
      </c>
      <c r="C2175" t="str">
        <f>precio_reno_porta!B49</f>
        <v>4G</v>
      </c>
      <c r="D2175" t="str">
        <f>precio_reno_porta!C49</f>
        <v>MOTOROLA</v>
      </c>
      <c r="E2175" t="str">
        <f>precio_reno_porta!D49</f>
        <v>MOTOROLA MOTO G06 256GB</v>
      </c>
      <c r="F2175" s="68">
        <f>precio_reno_porta!E49</f>
        <v>649</v>
      </c>
      <c r="G2175" t="str">
        <f>precio_reno_porta!F49</f>
        <v>Android</v>
      </c>
      <c r="H2175" t="s">
        <v>187</v>
      </c>
      <c r="I2175" t="s">
        <v>198</v>
      </c>
      <c r="J2175" s="68">
        <f>precio_reno_porta!P49</f>
        <v>509</v>
      </c>
    </row>
    <row r="2176" spans="1:10" x14ac:dyDescent="0.3">
      <c r="A2176" t="str">
        <f t="shared" si="33"/>
        <v>MOTOROLA MOTO G15 256GBMax Negocios + Ilimitado 189.90CONTADO</v>
      </c>
      <c r="B2176" t="str">
        <f>precio_reno_porta!A50</f>
        <v>Corriente</v>
      </c>
      <c r="C2176" t="str">
        <f>precio_reno_porta!B50</f>
        <v>4G</v>
      </c>
      <c r="D2176" t="str">
        <f>precio_reno_porta!C50</f>
        <v>MOTOROLA</v>
      </c>
      <c r="E2176" t="str">
        <f>precio_reno_porta!D50</f>
        <v>MOTOROLA MOTO G15 256GB</v>
      </c>
      <c r="F2176" s="68">
        <f>precio_reno_porta!E50</f>
        <v>719</v>
      </c>
      <c r="G2176" t="str">
        <f>precio_reno_porta!F50</f>
        <v>Android</v>
      </c>
      <c r="H2176" t="s">
        <v>187</v>
      </c>
      <c r="I2176" t="s">
        <v>198</v>
      </c>
      <c r="J2176" s="68">
        <f>precio_reno_porta!P50</f>
        <v>569</v>
      </c>
    </row>
    <row r="2177" spans="1:10" x14ac:dyDescent="0.3">
      <c r="A2177" t="str">
        <f t="shared" si="33"/>
        <v>MOTOROLA MOTO G17 256GBMax Negocios + Ilimitado 189.90CONTADO</v>
      </c>
      <c r="B2177" t="str">
        <f>precio_reno_porta!A51</f>
        <v>Corriente</v>
      </c>
      <c r="C2177" t="str">
        <f>precio_reno_porta!B51</f>
        <v>4G</v>
      </c>
      <c r="D2177" t="str">
        <f>precio_reno_porta!C51</f>
        <v>MOTOROLA</v>
      </c>
      <c r="E2177" t="str">
        <f>precio_reno_porta!D51</f>
        <v>MOTOROLA MOTO G17 256GB</v>
      </c>
      <c r="F2177" s="68">
        <f>precio_reno_porta!E51</f>
        <v>779</v>
      </c>
      <c r="G2177" t="str">
        <f>precio_reno_porta!F51</f>
        <v>Android</v>
      </c>
      <c r="H2177" t="s">
        <v>187</v>
      </c>
      <c r="I2177" t="s">
        <v>198</v>
      </c>
      <c r="J2177" s="68">
        <f>precio_reno_porta!P51</f>
        <v>619</v>
      </c>
    </row>
    <row r="2178" spans="1:10" x14ac:dyDescent="0.3">
      <c r="A2178" t="str">
        <f t="shared" si="33"/>
        <v>MOTOROLA MOTO G47 128GB 5GMax Negocios + Ilimitado 189.90CONTADO</v>
      </c>
      <c r="B2178" t="str">
        <f>precio_reno_porta!A52</f>
        <v>Corriente</v>
      </c>
      <c r="C2178" t="str">
        <f>precio_reno_porta!B52</f>
        <v>5G</v>
      </c>
      <c r="D2178" t="str">
        <f>precio_reno_porta!C52</f>
        <v>MOTOROLA</v>
      </c>
      <c r="E2178" t="str">
        <f>precio_reno_porta!D52</f>
        <v>MOTOROLA MOTO G47 128GB 5G</v>
      </c>
      <c r="F2178" s="68">
        <f>precio_reno_porta!E52</f>
        <v>949</v>
      </c>
      <c r="G2178" t="str">
        <f>precio_reno_porta!F52</f>
        <v>Android</v>
      </c>
      <c r="H2178" t="s">
        <v>187</v>
      </c>
      <c r="I2178" t="s">
        <v>198</v>
      </c>
      <c r="J2178" s="68">
        <f>precio_reno_porta!P52</f>
        <v>749</v>
      </c>
    </row>
    <row r="2179" spans="1:10" x14ac:dyDescent="0.3">
      <c r="A2179" t="str">
        <f t="shared" ref="A2179:A2242" si="34">CONCATENATE(E2179,I2179,H2179)</f>
        <v>MOTOROLA MOTO G56 256GB 5GMax Negocios + Ilimitado 189.90CONTADO</v>
      </c>
      <c r="B2179" t="str">
        <f>precio_reno_porta!A53</f>
        <v>Corriente</v>
      </c>
      <c r="C2179" t="str">
        <f>precio_reno_porta!B53</f>
        <v>5G</v>
      </c>
      <c r="D2179" t="str">
        <f>precio_reno_porta!C53</f>
        <v>MOTOROLA</v>
      </c>
      <c r="E2179" t="str">
        <f>precio_reno_porta!D53</f>
        <v>MOTOROLA MOTO G56 256GB 5G</v>
      </c>
      <c r="F2179" s="68">
        <f>precio_reno_porta!E53</f>
        <v>969</v>
      </c>
      <c r="G2179" t="str">
        <f>precio_reno_porta!F53</f>
        <v>Android</v>
      </c>
      <c r="H2179" t="s">
        <v>187</v>
      </c>
      <c r="I2179" t="s">
        <v>198</v>
      </c>
      <c r="J2179" s="68">
        <f>precio_reno_porta!P53</f>
        <v>769</v>
      </c>
    </row>
    <row r="2180" spans="1:10" x14ac:dyDescent="0.3">
      <c r="A2180" t="str">
        <f t="shared" si="34"/>
        <v>MOTOROLA MOTO G67 256GB 5GMax Negocios + Ilimitado 189.90CONTADO</v>
      </c>
      <c r="B2180" t="str">
        <f>precio_reno_porta!A54</f>
        <v>Corriente</v>
      </c>
      <c r="C2180" t="str">
        <f>precio_reno_porta!B54</f>
        <v>5G</v>
      </c>
      <c r="D2180" t="str">
        <f>precio_reno_porta!C54</f>
        <v>MOTOROLA</v>
      </c>
      <c r="E2180" t="str">
        <f>precio_reno_porta!D54</f>
        <v>MOTOROLA MOTO G67 256GB 5G</v>
      </c>
      <c r="F2180" s="68">
        <f>precio_reno_porta!E54</f>
        <v>1269</v>
      </c>
      <c r="G2180" t="str">
        <f>precio_reno_porta!F54</f>
        <v>Android</v>
      </c>
      <c r="H2180" t="s">
        <v>187</v>
      </c>
      <c r="I2180" t="s">
        <v>198</v>
      </c>
      <c r="J2180" s="68">
        <f>precio_reno_porta!P54</f>
        <v>999</v>
      </c>
    </row>
    <row r="2181" spans="1:10" x14ac:dyDescent="0.3">
      <c r="A2181" t="str">
        <f t="shared" si="34"/>
        <v>MOTOROLA MOTO G77 256GB 5GMax Negocios + Ilimitado 189.90CONTADO</v>
      </c>
      <c r="B2181" t="str">
        <f>precio_reno_porta!A55</f>
        <v>Corriente</v>
      </c>
      <c r="C2181" t="str">
        <f>precio_reno_porta!B55</f>
        <v>5G</v>
      </c>
      <c r="D2181" t="str">
        <f>precio_reno_porta!C55</f>
        <v>MOTOROLA</v>
      </c>
      <c r="E2181" t="str">
        <f>precio_reno_porta!D55</f>
        <v>MOTOROLA MOTO G77 256GB 5G</v>
      </c>
      <c r="F2181" s="68">
        <f>precio_reno_porta!E55</f>
        <v>1519</v>
      </c>
      <c r="G2181" t="str">
        <f>precio_reno_porta!F55</f>
        <v>Android</v>
      </c>
      <c r="H2181" t="s">
        <v>187</v>
      </c>
      <c r="I2181" t="s">
        <v>198</v>
      </c>
      <c r="J2181" s="68">
        <f>precio_reno_porta!P55</f>
        <v>1199</v>
      </c>
    </row>
    <row r="2182" spans="1:10" x14ac:dyDescent="0.3">
      <c r="A2182" t="str">
        <f t="shared" si="34"/>
        <v>MOTOROLA MOTO RAZR 60 512GB 5GMax Negocios + Ilimitado 189.90CONTADO</v>
      </c>
      <c r="B2182" t="str">
        <f>precio_reno_porta!A56</f>
        <v>Corriente</v>
      </c>
      <c r="C2182" t="str">
        <f>precio_reno_porta!B56</f>
        <v>5G</v>
      </c>
      <c r="D2182" t="str">
        <f>precio_reno_porta!C56</f>
        <v>MOTOROLA</v>
      </c>
      <c r="E2182" t="str">
        <f>precio_reno_porta!D56</f>
        <v>MOTOROLA MOTO RAZR 60 512GB 5G</v>
      </c>
      <c r="F2182" s="68">
        <f>precio_reno_porta!E56</f>
        <v>3789</v>
      </c>
      <c r="G2182" t="str">
        <f>precio_reno_porta!F56</f>
        <v>Android</v>
      </c>
      <c r="H2182" t="s">
        <v>187</v>
      </c>
      <c r="I2182" t="s">
        <v>198</v>
      </c>
      <c r="J2182" s="68">
        <f>precio_reno_porta!P56</f>
        <v>2999</v>
      </c>
    </row>
    <row r="2183" spans="1:10" x14ac:dyDescent="0.3">
      <c r="A2183" t="str">
        <f t="shared" si="34"/>
        <v>MOTOROLA MOTO RAZR 70 512GB 5GMax Negocios + Ilimitado 189.90CONTADO</v>
      </c>
      <c r="B2183" t="str">
        <f>precio_reno_porta!A57</f>
        <v>Corriente</v>
      </c>
      <c r="C2183" t="str">
        <f>precio_reno_porta!B57</f>
        <v>5G</v>
      </c>
      <c r="D2183" t="str">
        <f>precio_reno_porta!C57</f>
        <v>MOTOROLA</v>
      </c>
      <c r="E2183" t="str">
        <f>precio_reno_porta!D57</f>
        <v>MOTOROLA MOTO RAZR 70 512GB 5G</v>
      </c>
      <c r="F2183" s="68">
        <f>precio_reno_porta!E57</f>
        <v>4089</v>
      </c>
      <c r="G2183" t="str">
        <f>precio_reno_porta!F57</f>
        <v>Android</v>
      </c>
      <c r="H2183" t="s">
        <v>187</v>
      </c>
      <c r="I2183" t="s">
        <v>198</v>
      </c>
      <c r="J2183" s="68">
        <f>precio_reno_porta!P57</f>
        <v>3229</v>
      </c>
    </row>
    <row r="2184" spans="1:10" x14ac:dyDescent="0.3">
      <c r="A2184" t="str">
        <f t="shared" si="34"/>
        <v>OPPO A5 256GBMax Negocios + Ilimitado 189.90CONTADO</v>
      </c>
      <c r="B2184" t="str">
        <f>precio_reno_porta!A58</f>
        <v>Corriente</v>
      </c>
      <c r="C2184" t="str">
        <f>precio_reno_porta!B58</f>
        <v>4G</v>
      </c>
      <c r="D2184" t="str">
        <f>precio_reno_porta!C58</f>
        <v>OPPO</v>
      </c>
      <c r="E2184" t="str">
        <f>precio_reno_porta!D58</f>
        <v>OPPO A5 256GB</v>
      </c>
      <c r="F2184" s="68">
        <f>precio_reno_porta!E58</f>
        <v>849</v>
      </c>
      <c r="G2184" t="str">
        <f>precio_reno_porta!F58</f>
        <v>Android</v>
      </c>
      <c r="H2184" t="s">
        <v>187</v>
      </c>
      <c r="I2184" t="s">
        <v>198</v>
      </c>
      <c r="J2184" s="68">
        <f>precio_reno_porta!P58</f>
        <v>669</v>
      </c>
    </row>
    <row r="2185" spans="1:10" x14ac:dyDescent="0.3">
      <c r="A2185" t="str">
        <f t="shared" si="34"/>
        <v>OPPO A5 256GB 5GMax Negocios + Ilimitado 189.90CONTADO</v>
      </c>
      <c r="B2185" t="str">
        <f>precio_reno_porta!A59</f>
        <v>Corriente</v>
      </c>
      <c r="C2185" t="str">
        <f>precio_reno_porta!B59</f>
        <v>5G</v>
      </c>
      <c r="D2185" t="str">
        <f>precio_reno_porta!C59</f>
        <v>OPPO</v>
      </c>
      <c r="E2185" t="str">
        <f>precio_reno_porta!D59</f>
        <v>OPPO A5 256GB 5G</v>
      </c>
      <c r="F2185" s="68">
        <f>precio_reno_porta!E59</f>
        <v>1319</v>
      </c>
      <c r="G2185" t="str">
        <f>precio_reno_porta!F59</f>
        <v>Android</v>
      </c>
      <c r="H2185" t="s">
        <v>187</v>
      </c>
      <c r="I2185" t="s">
        <v>198</v>
      </c>
      <c r="J2185" s="68">
        <f>precio_reno_porta!P59</f>
        <v>1039</v>
      </c>
    </row>
    <row r="2186" spans="1:10" x14ac:dyDescent="0.3">
      <c r="A2186" t="str">
        <f t="shared" si="34"/>
        <v>OPPO A5X 128GBMax Negocios + Ilimitado 189.90CONTADO</v>
      </c>
      <c r="B2186" t="str">
        <f>precio_reno_porta!A60</f>
        <v>Corriente</v>
      </c>
      <c r="C2186" t="str">
        <f>precio_reno_porta!B60</f>
        <v>4G</v>
      </c>
      <c r="D2186" t="str">
        <f>precio_reno_porta!C60</f>
        <v>OPPO</v>
      </c>
      <c r="E2186" t="str">
        <f>precio_reno_porta!D60</f>
        <v>OPPO A5X 128GB</v>
      </c>
      <c r="F2186" s="68">
        <f>precio_reno_porta!E60</f>
        <v>659</v>
      </c>
      <c r="G2186" t="str">
        <f>precio_reno_porta!F60</f>
        <v>Android</v>
      </c>
      <c r="H2186" t="s">
        <v>187</v>
      </c>
      <c r="I2186" t="s">
        <v>198</v>
      </c>
      <c r="J2186" s="68">
        <f>precio_reno_porta!P60</f>
        <v>519</v>
      </c>
    </row>
    <row r="2187" spans="1:10" x14ac:dyDescent="0.3">
      <c r="A2187" t="str">
        <f t="shared" si="34"/>
        <v>OPPO A6 PRO 256GB 5GMax Negocios + Ilimitado 189.90CONTADO</v>
      </c>
      <c r="B2187" t="str">
        <f>precio_reno_porta!A61</f>
        <v>Corriente</v>
      </c>
      <c r="C2187" t="str">
        <f>precio_reno_porta!B61</f>
        <v>5G</v>
      </c>
      <c r="D2187" t="str">
        <f>precio_reno_porta!C61</f>
        <v>OPPO</v>
      </c>
      <c r="E2187" t="str">
        <f>precio_reno_porta!D61</f>
        <v>OPPO A6 PRO 256GB 5G</v>
      </c>
      <c r="F2187" s="68">
        <f>precio_reno_porta!E61</f>
        <v>1779</v>
      </c>
      <c r="G2187" t="str">
        <f>precio_reno_porta!F61</f>
        <v>Android</v>
      </c>
      <c r="H2187" t="s">
        <v>187</v>
      </c>
      <c r="I2187" t="s">
        <v>198</v>
      </c>
      <c r="J2187" s="68">
        <f>precio_reno_porta!P61</f>
        <v>1399</v>
      </c>
    </row>
    <row r="2188" spans="1:10" x14ac:dyDescent="0.3">
      <c r="A2188" t="str">
        <f t="shared" si="34"/>
        <v>OPPO A6T 128GBMax Negocios + Ilimitado 189.90CONTADO</v>
      </c>
      <c r="B2188" t="str">
        <f>precio_reno_porta!A62</f>
        <v>Corriente</v>
      </c>
      <c r="C2188" t="str">
        <f>precio_reno_porta!B62</f>
        <v>4G</v>
      </c>
      <c r="D2188" t="str">
        <f>precio_reno_porta!C62</f>
        <v>OPPO</v>
      </c>
      <c r="E2188" t="str">
        <f>precio_reno_porta!D62</f>
        <v>OPPO A6T 128GB</v>
      </c>
      <c r="F2188" s="68">
        <f>precio_reno_porta!E62</f>
        <v>789</v>
      </c>
      <c r="G2188" t="str">
        <f>precio_reno_porta!F62</f>
        <v>Android</v>
      </c>
      <c r="H2188" t="s">
        <v>187</v>
      </c>
      <c r="I2188" t="s">
        <v>198</v>
      </c>
      <c r="J2188" s="68">
        <f>precio_reno_porta!P62</f>
        <v>619</v>
      </c>
    </row>
    <row r="2189" spans="1:10" x14ac:dyDescent="0.3">
      <c r="A2189" t="str">
        <f t="shared" si="34"/>
        <v>OPPO A6X 256GB 5GMax Negocios + Ilimitado 189.90CONTADO</v>
      </c>
      <c r="B2189" t="str">
        <f>precio_reno_porta!A63</f>
        <v>Corriente</v>
      </c>
      <c r="C2189" t="str">
        <f>precio_reno_porta!B63</f>
        <v>5G</v>
      </c>
      <c r="D2189" t="str">
        <f>precio_reno_porta!C63</f>
        <v>OPPO</v>
      </c>
      <c r="E2189" t="str">
        <f>precio_reno_porta!D63</f>
        <v>OPPO A6X 256GB 5G</v>
      </c>
      <c r="F2189" s="68">
        <f>precio_reno_porta!E63</f>
        <v>1159</v>
      </c>
      <c r="G2189" t="str">
        <f>precio_reno_porta!F63</f>
        <v>Android</v>
      </c>
      <c r="H2189" t="s">
        <v>187</v>
      </c>
      <c r="I2189" t="s">
        <v>198</v>
      </c>
      <c r="J2189" s="68">
        <f>precio_reno_porta!P63</f>
        <v>919</v>
      </c>
    </row>
    <row r="2190" spans="1:10" x14ac:dyDescent="0.3">
      <c r="A2190" t="str">
        <f t="shared" si="34"/>
        <v>OPPO RENO 14F 256GB 5GMax Negocios + Ilimitado 189.90CONTADO</v>
      </c>
      <c r="B2190" t="str">
        <f>precio_reno_porta!A64</f>
        <v>Corriente</v>
      </c>
      <c r="C2190" t="str">
        <f>precio_reno_porta!B64</f>
        <v>4G</v>
      </c>
      <c r="D2190" t="str">
        <f>precio_reno_porta!C64</f>
        <v>OPPO</v>
      </c>
      <c r="E2190" t="str">
        <f>precio_reno_porta!D64</f>
        <v>OPPO RENO 14F 256GB 5G</v>
      </c>
      <c r="F2190" s="68">
        <f>precio_reno_porta!E64</f>
        <v>2229</v>
      </c>
      <c r="G2190" t="str">
        <f>precio_reno_porta!F64</f>
        <v>Android</v>
      </c>
      <c r="H2190" t="s">
        <v>187</v>
      </c>
      <c r="I2190" t="s">
        <v>198</v>
      </c>
      <c r="J2190" s="68">
        <f>precio_reno_porta!P64</f>
        <v>1759</v>
      </c>
    </row>
    <row r="2191" spans="1:10" x14ac:dyDescent="0.3">
      <c r="A2191" t="str">
        <f t="shared" si="34"/>
        <v>OPPO RENO 14F 512GB 5GMax Negocios + Ilimitado 189.90CONTADO</v>
      </c>
      <c r="B2191" t="str">
        <f>precio_reno_porta!A65</f>
        <v>Corriente</v>
      </c>
      <c r="C2191" t="str">
        <f>precio_reno_porta!B65</f>
        <v>5G</v>
      </c>
      <c r="D2191" t="str">
        <f>precio_reno_porta!C65</f>
        <v>OPPO</v>
      </c>
      <c r="E2191" t="str">
        <f>precio_reno_porta!D65</f>
        <v>OPPO RENO 14F 512GB 5G</v>
      </c>
      <c r="F2191" s="68">
        <f>precio_reno_porta!E65</f>
        <v>2439</v>
      </c>
      <c r="G2191" t="str">
        <f>precio_reno_porta!F65</f>
        <v>Android</v>
      </c>
      <c r="H2191" t="s">
        <v>187</v>
      </c>
      <c r="I2191" t="s">
        <v>198</v>
      </c>
      <c r="J2191" s="68">
        <f>precio_reno_porta!P65</f>
        <v>1929</v>
      </c>
    </row>
    <row r="2192" spans="1:10" x14ac:dyDescent="0.3">
      <c r="A2192" t="str">
        <f t="shared" si="34"/>
        <v>OPPO RENO 16 256GB 5GMax Negocios + Ilimitado 189.90CONTADO</v>
      </c>
      <c r="B2192" t="str">
        <f>precio_reno_porta!A66</f>
        <v>Corriente</v>
      </c>
      <c r="C2192" t="str">
        <f>precio_reno_porta!B66</f>
        <v>5G</v>
      </c>
      <c r="D2192" t="str">
        <f>precio_reno_porta!C66</f>
        <v>OPPO</v>
      </c>
      <c r="E2192" t="str">
        <f>precio_reno_porta!D66</f>
        <v>OPPO RENO 16 256GB 5G</v>
      </c>
      <c r="F2192" s="68">
        <f>precio_reno_porta!E66</f>
        <v>3839</v>
      </c>
      <c r="G2192" t="str">
        <f>precio_reno_porta!F66</f>
        <v>Android</v>
      </c>
      <c r="H2192" t="s">
        <v>187</v>
      </c>
      <c r="I2192" t="s">
        <v>198</v>
      </c>
      <c r="J2192" s="68">
        <f>precio_reno_porta!P66</f>
        <v>3039</v>
      </c>
    </row>
    <row r="2193" spans="1:10" x14ac:dyDescent="0.3">
      <c r="A2193" t="str">
        <f t="shared" si="34"/>
        <v>OPPO RENO 16F 256GB 5GMax Negocios + Ilimitado 189.90CONTADO</v>
      </c>
      <c r="B2193" t="str">
        <f>precio_reno_porta!A67</f>
        <v>Corriente</v>
      </c>
      <c r="C2193" t="str">
        <f>precio_reno_porta!B67</f>
        <v>5G</v>
      </c>
      <c r="D2193" t="str">
        <f>precio_reno_porta!C67</f>
        <v>OPPO</v>
      </c>
      <c r="E2193" t="str">
        <f>precio_reno_porta!D67</f>
        <v>OPPO RENO 16F 256GB 5G</v>
      </c>
      <c r="F2193" s="68">
        <f>precio_reno_porta!E67</f>
        <v>3129</v>
      </c>
      <c r="G2193" t="str">
        <f>precio_reno_porta!F67</f>
        <v>Android</v>
      </c>
      <c r="H2193" t="s">
        <v>187</v>
      </c>
      <c r="I2193" t="s">
        <v>198</v>
      </c>
      <c r="J2193" s="68">
        <f>precio_reno_porta!P67</f>
        <v>2469</v>
      </c>
    </row>
    <row r="2194" spans="1:10" x14ac:dyDescent="0.3">
      <c r="A2194" t="str">
        <f t="shared" si="34"/>
        <v>SAMSUNG GALAXY A07 128GBMax Negocios + Ilimitado 189.90CONTADO</v>
      </c>
      <c r="B2194" t="str">
        <f>precio_reno_porta!A68</f>
        <v>Corriente</v>
      </c>
      <c r="C2194" t="str">
        <f>precio_reno_porta!B68</f>
        <v>4G</v>
      </c>
      <c r="D2194" t="str">
        <f>precio_reno_porta!C68</f>
        <v>SAMSUNG</v>
      </c>
      <c r="E2194" t="str">
        <f>precio_reno_porta!D68</f>
        <v>SAMSUNG GALAXY A07 128GB</v>
      </c>
      <c r="F2194" s="68">
        <f>precio_reno_porta!E68</f>
        <v>599</v>
      </c>
      <c r="G2194" t="str">
        <f>precio_reno_porta!F68</f>
        <v>Android</v>
      </c>
      <c r="H2194" t="s">
        <v>187</v>
      </c>
      <c r="I2194" t="s">
        <v>198</v>
      </c>
      <c r="J2194" s="68">
        <f>precio_reno_porta!P68</f>
        <v>469</v>
      </c>
    </row>
    <row r="2195" spans="1:10" x14ac:dyDescent="0.3">
      <c r="A2195" t="str">
        <f t="shared" si="34"/>
        <v>SAMSUNG GALAXY A16 128GBMax Negocios + Ilimitado 189.90CONTADO</v>
      </c>
      <c r="B2195" t="str">
        <f>precio_reno_porta!A69</f>
        <v>Corriente</v>
      </c>
      <c r="C2195" t="str">
        <f>precio_reno_porta!B69</f>
        <v>4G</v>
      </c>
      <c r="D2195" t="str">
        <f>precio_reno_porta!C69</f>
        <v>SAMSUNG</v>
      </c>
      <c r="E2195" t="str">
        <f>precio_reno_porta!D69</f>
        <v>SAMSUNG GALAXY A16 128GB</v>
      </c>
      <c r="F2195" s="68">
        <f>precio_reno_porta!E69</f>
        <v>659</v>
      </c>
      <c r="G2195" t="str">
        <f>precio_reno_porta!F69</f>
        <v>Android</v>
      </c>
      <c r="H2195" t="s">
        <v>187</v>
      </c>
      <c r="I2195" t="s">
        <v>198</v>
      </c>
      <c r="J2195" s="68">
        <f>precio_reno_porta!P69</f>
        <v>519</v>
      </c>
    </row>
    <row r="2196" spans="1:10" x14ac:dyDescent="0.3">
      <c r="A2196" t="str">
        <f t="shared" si="34"/>
        <v>SAMSUNG GALAXY A17 128GB 5GMax Negocios + Ilimitado 189.90CONTADO</v>
      </c>
      <c r="B2196" t="str">
        <f>precio_reno_porta!A70</f>
        <v>Corriente</v>
      </c>
      <c r="C2196" t="str">
        <f>precio_reno_porta!B70</f>
        <v>5G</v>
      </c>
      <c r="D2196" t="str">
        <f>precio_reno_porta!C70</f>
        <v>SAMSUNG</v>
      </c>
      <c r="E2196" t="str">
        <f>precio_reno_porta!D70</f>
        <v>SAMSUNG GALAXY A17 128GB 5G</v>
      </c>
      <c r="F2196" s="68">
        <f>precio_reno_porta!E70</f>
        <v>1179</v>
      </c>
      <c r="G2196" t="str">
        <f>precio_reno_porta!F70</f>
        <v>Android</v>
      </c>
      <c r="H2196" t="s">
        <v>187</v>
      </c>
      <c r="I2196" t="s">
        <v>198</v>
      </c>
      <c r="J2196" s="68">
        <f>precio_reno_porta!P70</f>
        <v>929</v>
      </c>
    </row>
    <row r="2197" spans="1:10" x14ac:dyDescent="0.3">
      <c r="A2197" t="str">
        <f t="shared" si="34"/>
        <v>SAMSUNG GALAXY A17 256GB 5GMax Negocios + Ilimitado 189.90CONTADO</v>
      </c>
      <c r="B2197" t="str">
        <f>precio_reno_porta!A71</f>
        <v>Corriente</v>
      </c>
      <c r="C2197" t="str">
        <f>precio_reno_porta!B71</f>
        <v>5G</v>
      </c>
      <c r="D2197" t="str">
        <f>precio_reno_porta!C71</f>
        <v>SAMSUNG</v>
      </c>
      <c r="E2197" t="str">
        <f>precio_reno_porta!D71</f>
        <v>SAMSUNG GALAXY A17 256GB 5G</v>
      </c>
      <c r="F2197" s="68">
        <f>precio_reno_porta!E71</f>
        <v>1309</v>
      </c>
      <c r="G2197" t="str">
        <f>precio_reno_porta!F71</f>
        <v>Android</v>
      </c>
      <c r="H2197" t="s">
        <v>187</v>
      </c>
      <c r="I2197" t="s">
        <v>198</v>
      </c>
      <c r="J2197" s="68">
        <f>precio_reno_porta!P71</f>
        <v>979</v>
      </c>
    </row>
    <row r="2198" spans="1:10" x14ac:dyDescent="0.3">
      <c r="A2198" t="str">
        <f t="shared" si="34"/>
        <v>SAMSUNG GALAXY A26 128GB 5GMax Negocios + Ilimitado 189.90CONTADO</v>
      </c>
      <c r="B2198" t="str">
        <f>precio_reno_porta!A72</f>
        <v>Corriente</v>
      </c>
      <c r="C2198" t="str">
        <f>precio_reno_porta!B72</f>
        <v>5G</v>
      </c>
      <c r="D2198" t="str">
        <f>precio_reno_porta!C72</f>
        <v>SAMSUNG</v>
      </c>
      <c r="E2198" t="str">
        <f>precio_reno_porta!D72</f>
        <v>SAMSUNG GALAXY A26 128GB 5G</v>
      </c>
      <c r="F2198" s="68">
        <f>precio_reno_porta!E72</f>
        <v>1169</v>
      </c>
      <c r="G2198" t="str">
        <f>precio_reno_porta!F72</f>
        <v>Android</v>
      </c>
      <c r="H2198" t="s">
        <v>187</v>
      </c>
      <c r="I2198" t="s">
        <v>198</v>
      </c>
      <c r="J2198" s="68">
        <f>precio_reno_porta!P72</f>
        <v>929</v>
      </c>
    </row>
    <row r="2199" spans="1:10" x14ac:dyDescent="0.3">
      <c r="A2199" t="str">
        <f t="shared" si="34"/>
        <v>SAMSUNG GALAXY A27 256GB 5GMax Negocios + Ilimitado 189.90CONTADO</v>
      </c>
      <c r="B2199" t="str">
        <f>precio_reno_porta!A73</f>
        <v>Corriente</v>
      </c>
      <c r="C2199" t="str">
        <f>precio_reno_porta!B73</f>
        <v>5G</v>
      </c>
      <c r="D2199" t="str">
        <f>precio_reno_porta!C73</f>
        <v>SAMSUNG</v>
      </c>
      <c r="E2199" t="str">
        <f>precio_reno_porta!D73</f>
        <v>SAMSUNG GALAXY A27 256GB 5G</v>
      </c>
      <c r="F2199" s="68">
        <f>precio_reno_porta!E73</f>
        <v>2009</v>
      </c>
      <c r="G2199" t="str">
        <f>precio_reno_porta!F73</f>
        <v>Android</v>
      </c>
      <c r="H2199" t="s">
        <v>187</v>
      </c>
      <c r="I2199" t="s">
        <v>198</v>
      </c>
      <c r="J2199" s="68">
        <f>precio_reno_porta!P73</f>
        <v>1589</v>
      </c>
    </row>
    <row r="2200" spans="1:10" x14ac:dyDescent="0.3">
      <c r="A2200" t="str">
        <f t="shared" si="34"/>
        <v>SAMSUNG GALAXY A36 128GB 5GMax Negocios + Ilimitado 189.90CONTADO</v>
      </c>
      <c r="B2200" t="str">
        <f>precio_reno_porta!A74</f>
        <v>Corriente</v>
      </c>
      <c r="C2200" t="str">
        <f>precio_reno_porta!B74</f>
        <v>5G</v>
      </c>
      <c r="D2200" t="str">
        <f>precio_reno_porta!C74</f>
        <v>SAMSUNG</v>
      </c>
      <c r="E2200" t="str">
        <f>precio_reno_porta!D74</f>
        <v>SAMSUNG GALAXY A36 128GB 5G</v>
      </c>
      <c r="F2200" s="68">
        <f>precio_reno_porta!E74</f>
        <v>1519</v>
      </c>
      <c r="G2200" t="str">
        <f>precio_reno_porta!F74</f>
        <v>Android</v>
      </c>
      <c r="H2200" t="s">
        <v>187</v>
      </c>
      <c r="I2200" t="s">
        <v>198</v>
      </c>
      <c r="J2200" s="68">
        <f>precio_reno_porta!P74</f>
        <v>1199</v>
      </c>
    </row>
    <row r="2201" spans="1:10" x14ac:dyDescent="0.3">
      <c r="A2201" t="str">
        <f t="shared" si="34"/>
        <v>SAMSUNG GALAXY A37 256GB 5GMax Negocios + Ilimitado 189.90CONTADO</v>
      </c>
      <c r="B2201" t="str">
        <f>precio_reno_porta!A75</f>
        <v>Corriente</v>
      </c>
      <c r="C2201" t="str">
        <f>precio_reno_porta!B75</f>
        <v>5G</v>
      </c>
      <c r="D2201" t="str">
        <f>precio_reno_porta!C75</f>
        <v>SAMSUNG</v>
      </c>
      <c r="E2201" t="str">
        <f>precio_reno_porta!D75</f>
        <v>SAMSUNG GALAXY A37 256GB 5G</v>
      </c>
      <c r="F2201" s="68">
        <f>precio_reno_porta!E75</f>
        <v>2249</v>
      </c>
      <c r="G2201" t="str">
        <f>precio_reno_porta!F75</f>
        <v>Android</v>
      </c>
      <c r="H2201" t="s">
        <v>187</v>
      </c>
      <c r="I2201" t="s">
        <v>198</v>
      </c>
      <c r="J2201" s="68">
        <f>precio_reno_porta!P75</f>
        <v>1769</v>
      </c>
    </row>
    <row r="2202" spans="1:10" x14ac:dyDescent="0.3">
      <c r="A2202" t="str">
        <f t="shared" si="34"/>
        <v>SAMSUNG GALAXY A56 256GB 5GMax Negocios + Ilimitado 189.90CONTADO</v>
      </c>
      <c r="B2202" t="str">
        <f>precio_reno_porta!A76</f>
        <v>Corriente</v>
      </c>
      <c r="C2202" t="str">
        <f>precio_reno_porta!B76</f>
        <v>5G</v>
      </c>
      <c r="D2202" t="str">
        <f>precio_reno_porta!C76</f>
        <v>SAMSUNG</v>
      </c>
      <c r="E2202" t="str">
        <f>precio_reno_porta!D76</f>
        <v>SAMSUNG GALAXY A56 256GB 5G</v>
      </c>
      <c r="F2202" s="68">
        <f>precio_reno_porta!E76</f>
        <v>2109</v>
      </c>
      <c r="G2202" t="str">
        <f>precio_reno_porta!F76</f>
        <v>Android</v>
      </c>
      <c r="H2202" t="s">
        <v>187</v>
      </c>
      <c r="I2202" t="s">
        <v>198</v>
      </c>
      <c r="J2202" s="68">
        <f>precio_reno_porta!P76</f>
        <v>1659</v>
      </c>
    </row>
    <row r="2203" spans="1:10" x14ac:dyDescent="0.3">
      <c r="A2203" t="str">
        <f t="shared" si="34"/>
        <v>SAMSUNG GALAXY A57 256GB 5GMax Negocios + Ilimitado 189.90CONTADO</v>
      </c>
      <c r="B2203" t="str">
        <f>precio_reno_porta!A77</f>
        <v>Corriente</v>
      </c>
      <c r="C2203" t="str">
        <f>precio_reno_porta!B77</f>
        <v>5G</v>
      </c>
      <c r="D2203" t="str">
        <f>precio_reno_porta!C77</f>
        <v>SAMSUNG</v>
      </c>
      <c r="E2203" t="str">
        <f>precio_reno_porta!D77</f>
        <v>SAMSUNG GALAXY A57 256GB 5G</v>
      </c>
      <c r="F2203" s="68">
        <f>precio_reno_porta!E77</f>
        <v>2509</v>
      </c>
      <c r="G2203" t="str">
        <f>precio_reno_porta!F77</f>
        <v>Android</v>
      </c>
      <c r="H2203" t="s">
        <v>187</v>
      </c>
      <c r="I2203" t="s">
        <v>198</v>
      </c>
      <c r="J2203" s="68">
        <f>precio_reno_porta!P77</f>
        <v>1979</v>
      </c>
    </row>
    <row r="2204" spans="1:10" x14ac:dyDescent="0.3">
      <c r="A2204" t="str">
        <f t="shared" si="34"/>
        <v>SAMSUNG GALAXY A57 512GB 5GMax Negocios + Ilimitado 189.90CONTADO</v>
      </c>
      <c r="B2204" t="str">
        <f>precio_reno_porta!A78</f>
        <v>Corriente</v>
      </c>
      <c r="C2204" t="str">
        <f>precio_reno_porta!B78</f>
        <v>5G</v>
      </c>
      <c r="D2204" t="str">
        <f>precio_reno_porta!C78</f>
        <v>SAMSUNG</v>
      </c>
      <c r="E2204" t="str">
        <f>precio_reno_porta!D78</f>
        <v>SAMSUNG GALAXY A57 512GB 5G</v>
      </c>
      <c r="F2204" s="68">
        <f>precio_reno_porta!E78</f>
        <v>3449</v>
      </c>
      <c r="G2204" t="str">
        <f>precio_reno_porta!F78</f>
        <v>Android</v>
      </c>
      <c r="H2204" t="s">
        <v>187</v>
      </c>
      <c r="I2204" t="s">
        <v>198</v>
      </c>
      <c r="J2204" s="68">
        <f>precio_reno_porta!P78</f>
        <v>2719</v>
      </c>
    </row>
    <row r="2205" spans="1:10" x14ac:dyDescent="0.3">
      <c r="A2205" t="str">
        <f t="shared" si="34"/>
        <v>SAMSUNG GALAXY S25 128GBMax Negocios + Ilimitado 189.90CONTADO</v>
      </c>
      <c r="B2205" t="str">
        <f>precio_reno_porta!A79</f>
        <v>Corriente</v>
      </c>
      <c r="C2205" t="str">
        <f>precio_reno_porta!B79</f>
        <v>5G</v>
      </c>
      <c r="D2205" t="str">
        <f>precio_reno_porta!C79</f>
        <v>SAMSUNG</v>
      </c>
      <c r="E2205" t="str">
        <f>precio_reno_porta!D79</f>
        <v>SAMSUNG GALAXY S25 128GB</v>
      </c>
      <c r="F2205" s="68">
        <f>precio_reno_porta!E79</f>
        <v>4529</v>
      </c>
      <c r="G2205" t="str">
        <f>precio_reno_porta!F79</f>
        <v>Android</v>
      </c>
      <c r="H2205" t="s">
        <v>187</v>
      </c>
      <c r="I2205" t="s">
        <v>198</v>
      </c>
      <c r="J2205" s="68">
        <f>precio_reno_porta!P79</f>
        <v>3579</v>
      </c>
    </row>
    <row r="2206" spans="1:10" x14ac:dyDescent="0.3">
      <c r="A2206" t="str">
        <f t="shared" si="34"/>
        <v>SAMSUNG GALAXY S25 FE 256GB 5GMax Negocios + Ilimitado 189.90CONTADO</v>
      </c>
      <c r="B2206" t="str">
        <f>precio_reno_porta!A80</f>
        <v>Corriente</v>
      </c>
      <c r="C2206" t="str">
        <f>precio_reno_porta!B80</f>
        <v>5G</v>
      </c>
      <c r="D2206" t="str">
        <f>precio_reno_porta!C80</f>
        <v>SAMSUNG</v>
      </c>
      <c r="E2206" t="str">
        <f>precio_reno_porta!D80</f>
        <v>SAMSUNG GALAXY S25 FE 256GB 5G</v>
      </c>
      <c r="F2206" s="68">
        <f>precio_reno_porta!E80</f>
        <v>3429</v>
      </c>
      <c r="G2206" t="str">
        <f>precio_reno_porta!F80</f>
        <v>Android</v>
      </c>
      <c r="H2206" t="s">
        <v>187</v>
      </c>
      <c r="I2206" t="s">
        <v>198</v>
      </c>
      <c r="J2206" s="68">
        <f>precio_reno_porta!P80</f>
        <v>2709</v>
      </c>
    </row>
    <row r="2207" spans="1:10" x14ac:dyDescent="0.3">
      <c r="A2207" t="str">
        <f t="shared" si="34"/>
        <v>SAMSUNG GALAXY S25 ULTRA 256GBMax Negocios + Ilimitado 189.90CONTADO</v>
      </c>
      <c r="B2207" t="str">
        <f>precio_reno_porta!A81</f>
        <v>Corriente</v>
      </c>
      <c r="C2207" t="str">
        <f>precio_reno_porta!B81</f>
        <v>5G</v>
      </c>
      <c r="D2207" t="str">
        <f>precio_reno_porta!C81</f>
        <v>SAMSUNG</v>
      </c>
      <c r="E2207" t="str">
        <f>precio_reno_porta!D81</f>
        <v>SAMSUNG GALAXY S25 ULTRA 256GB</v>
      </c>
      <c r="F2207" s="68">
        <f>precio_reno_porta!E81</f>
        <v>6219</v>
      </c>
      <c r="G2207" t="str">
        <f>precio_reno_porta!F81</f>
        <v>Android</v>
      </c>
      <c r="H2207" t="s">
        <v>187</v>
      </c>
      <c r="I2207" t="s">
        <v>198</v>
      </c>
      <c r="J2207" s="68">
        <f>precio_reno_porta!P81</f>
        <v>4919</v>
      </c>
    </row>
    <row r="2208" spans="1:10" x14ac:dyDescent="0.3">
      <c r="A2208" t="str">
        <f t="shared" si="34"/>
        <v>SAMSUNG GALAXY S26 256GB 5GMax Negocios + Ilimitado 189.90CONTADO</v>
      </c>
      <c r="B2208" t="str">
        <f>precio_reno_porta!A82</f>
        <v>Corriente</v>
      </c>
      <c r="C2208" t="str">
        <f>precio_reno_porta!B82</f>
        <v>5G</v>
      </c>
      <c r="D2208" t="str">
        <f>precio_reno_porta!C82</f>
        <v>SAMSUNG</v>
      </c>
      <c r="E2208" t="str">
        <f>precio_reno_porta!D82</f>
        <v>SAMSUNG GALAXY S26 256GB 5G</v>
      </c>
      <c r="F2208" s="68">
        <f>precio_reno_porta!E82</f>
        <v>5029</v>
      </c>
      <c r="G2208" t="str">
        <f>precio_reno_porta!F82</f>
        <v>Android</v>
      </c>
      <c r="H2208" t="s">
        <v>187</v>
      </c>
      <c r="I2208" t="s">
        <v>198</v>
      </c>
      <c r="J2208" s="68">
        <f>precio_reno_porta!P82</f>
        <v>3979</v>
      </c>
    </row>
    <row r="2209" spans="1:10" x14ac:dyDescent="0.3">
      <c r="A2209" t="str">
        <f t="shared" si="34"/>
        <v>SAMSUNG GALAXY S26 PLUS 256GB 5GMax Negocios + Ilimitado 189.90CONTADO</v>
      </c>
      <c r="B2209" t="str">
        <f>precio_reno_porta!A83</f>
        <v>Corriente</v>
      </c>
      <c r="C2209" t="str">
        <f>precio_reno_porta!B83</f>
        <v>5G</v>
      </c>
      <c r="D2209" t="str">
        <f>precio_reno_porta!C83</f>
        <v>SAMSUNG</v>
      </c>
      <c r="E2209" t="str">
        <f>precio_reno_porta!D83</f>
        <v>SAMSUNG GALAXY S26 PLUS 256GB 5G</v>
      </c>
      <c r="F2209" s="68">
        <f>precio_reno_porta!E83</f>
        <v>6039</v>
      </c>
      <c r="G2209" t="str">
        <f>precio_reno_porta!F83</f>
        <v>Android</v>
      </c>
      <c r="H2209" t="s">
        <v>187</v>
      </c>
      <c r="I2209" t="s">
        <v>198</v>
      </c>
      <c r="J2209" s="68">
        <f>precio_reno_porta!P83</f>
        <v>4769</v>
      </c>
    </row>
    <row r="2210" spans="1:10" x14ac:dyDescent="0.3">
      <c r="A2210" t="str">
        <f t="shared" si="34"/>
        <v>SAMSUNG GALAXY S26 ULTRA 256GB 5GMax Negocios + Ilimitado 189.90CONTADO</v>
      </c>
      <c r="B2210" t="str">
        <f>precio_reno_porta!A84</f>
        <v>Corriente</v>
      </c>
      <c r="C2210" t="str">
        <f>precio_reno_porta!B84</f>
        <v>5G</v>
      </c>
      <c r="D2210" t="str">
        <f>precio_reno_porta!C84</f>
        <v>SAMSUNG</v>
      </c>
      <c r="E2210" t="str">
        <f>precio_reno_porta!D84</f>
        <v>SAMSUNG GALAXY S26 ULTRA 256GB 5G</v>
      </c>
      <c r="F2210" s="68">
        <f>precio_reno_porta!E84</f>
        <v>7039</v>
      </c>
      <c r="G2210" t="str">
        <f>precio_reno_porta!F84</f>
        <v>Android</v>
      </c>
      <c r="H2210" t="s">
        <v>187</v>
      </c>
      <c r="I2210" t="s">
        <v>198</v>
      </c>
      <c r="J2210" s="68">
        <f>precio_reno_porta!P84</f>
        <v>5569</v>
      </c>
    </row>
    <row r="2211" spans="1:10" x14ac:dyDescent="0.3">
      <c r="A2211" t="str">
        <f t="shared" si="34"/>
        <v>SAMSUNG GALAXY S26FE 256GB 5GMax Negocios + Ilimitado 189.90CONTADO</v>
      </c>
      <c r="B2211" t="str">
        <f>precio_reno_porta!A85</f>
        <v>Corriente</v>
      </c>
      <c r="C2211" t="str">
        <f>precio_reno_porta!B85</f>
        <v>5G</v>
      </c>
      <c r="D2211" t="str">
        <f>precio_reno_porta!C85</f>
        <v>SAMSUNG</v>
      </c>
      <c r="E2211" t="str">
        <f>precio_reno_porta!D85</f>
        <v>SAMSUNG GALAXY S26FE 256GB 5G</v>
      </c>
      <c r="F2211" s="68">
        <f>precio_reno_porta!E85</f>
        <v>3999</v>
      </c>
      <c r="G2211" t="str">
        <f>precio_reno_porta!F85</f>
        <v>Android</v>
      </c>
      <c r="H2211" t="s">
        <v>187</v>
      </c>
      <c r="I2211" t="s">
        <v>198</v>
      </c>
      <c r="J2211" s="68">
        <f>precio_reno_porta!P85</f>
        <v>2969</v>
      </c>
    </row>
    <row r="2212" spans="1:10" x14ac:dyDescent="0.3">
      <c r="A2212" t="str">
        <f t="shared" si="34"/>
        <v>SAMSUNG GALAXY Z FLIP 7 256GB 5GMax Negocios + Ilimitado 189.90CONTADO</v>
      </c>
      <c r="B2212" t="str">
        <f>precio_reno_porta!A86</f>
        <v>Corriente</v>
      </c>
      <c r="C2212" t="str">
        <f>precio_reno_porta!B86</f>
        <v>5G</v>
      </c>
      <c r="D2212" t="str">
        <f>precio_reno_porta!C86</f>
        <v>SAMSUNG</v>
      </c>
      <c r="E2212" t="str">
        <f>precio_reno_porta!D86</f>
        <v>SAMSUNG GALAXY Z FLIP 7 256GB 5G</v>
      </c>
      <c r="F2212" s="68">
        <f>precio_reno_porta!E86</f>
        <v>5279</v>
      </c>
      <c r="G2212" t="str">
        <f>precio_reno_porta!F86</f>
        <v>Android</v>
      </c>
      <c r="H2212" t="s">
        <v>187</v>
      </c>
      <c r="I2212" t="s">
        <v>198</v>
      </c>
      <c r="J2212" s="68">
        <f>precio_reno_porta!P86</f>
        <v>4179</v>
      </c>
    </row>
    <row r="2213" spans="1:10" x14ac:dyDescent="0.3">
      <c r="A2213" t="str">
        <f t="shared" si="34"/>
        <v>SAMSUNG GALAXY Z FLIP 7 FE 128GB 5GMax Negocios + Ilimitado 189.90CONTADO</v>
      </c>
      <c r="B2213" t="str">
        <f>precio_reno_porta!A87</f>
        <v>Corriente</v>
      </c>
      <c r="C2213" t="str">
        <f>precio_reno_porta!B87</f>
        <v>5G</v>
      </c>
      <c r="D2213" t="str">
        <f>precio_reno_porta!C87</f>
        <v>SAMSUNG</v>
      </c>
      <c r="E2213" t="str">
        <f>precio_reno_porta!D87</f>
        <v>SAMSUNG GALAXY Z FLIP 7 FE 128GB 5G</v>
      </c>
      <c r="F2213" s="68">
        <f>precio_reno_porta!E87</f>
        <v>3929</v>
      </c>
      <c r="G2213" t="str">
        <f>precio_reno_porta!F87</f>
        <v>Android</v>
      </c>
      <c r="H2213" t="s">
        <v>187</v>
      </c>
      <c r="I2213" t="s">
        <v>198</v>
      </c>
      <c r="J2213" s="68">
        <f>precio_reno_porta!P87</f>
        <v>3109</v>
      </c>
    </row>
    <row r="2214" spans="1:10" x14ac:dyDescent="0.3">
      <c r="A2214" t="str">
        <f t="shared" si="34"/>
        <v>SAMSUNG GALAXY Z FOLD 5 256GBMax Negocios + Ilimitado 189.90CONTADO</v>
      </c>
      <c r="B2214" t="str">
        <f>precio_reno_porta!A88</f>
        <v>Corriente</v>
      </c>
      <c r="C2214" t="str">
        <f>precio_reno_porta!B88</f>
        <v>5G</v>
      </c>
      <c r="D2214" t="str">
        <f>precio_reno_porta!C88</f>
        <v>SAMSUNG</v>
      </c>
      <c r="E2214" t="str">
        <f>precio_reno_porta!D88</f>
        <v>SAMSUNG GALAXY Z FOLD 5 256GB</v>
      </c>
      <c r="F2214" s="68">
        <f>precio_reno_porta!E88</f>
        <v>9299</v>
      </c>
      <c r="G2214" t="str">
        <f>precio_reno_porta!F88</f>
        <v>Android</v>
      </c>
      <c r="H2214" t="s">
        <v>187</v>
      </c>
      <c r="I2214" t="s">
        <v>198</v>
      </c>
      <c r="J2214" s="68">
        <f>precio_reno_porta!P88</f>
        <v>7359</v>
      </c>
    </row>
    <row r="2215" spans="1:10" x14ac:dyDescent="0.3">
      <c r="A2215" t="str">
        <f t="shared" si="34"/>
        <v>SAMSUNG GALAXY Z FOLD 7 512GB 5GMax Negocios + Ilimitado 189.90CONTADO</v>
      </c>
      <c r="B2215" t="str">
        <f>precio_reno_porta!A89</f>
        <v>Corriente</v>
      </c>
      <c r="C2215" t="str">
        <f>precio_reno_porta!B89</f>
        <v>5G</v>
      </c>
      <c r="D2215" t="str">
        <f>precio_reno_porta!C89</f>
        <v>SAMSUNG</v>
      </c>
      <c r="E2215" t="str">
        <f>precio_reno_porta!D89</f>
        <v>SAMSUNG GALAXY Z FOLD 7 512GB 5G</v>
      </c>
      <c r="F2215" s="68">
        <f>precio_reno_porta!E89</f>
        <v>9739</v>
      </c>
      <c r="G2215" t="str">
        <f>precio_reno_porta!F89</f>
        <v>Android</v>
      </c>
      <c r="H2215" t="s">
        <v>187</v>
      </c>
      <c r="I2215" t="s">
        <v>198</v>
      </c>
      <c r="J2215" s="68">
        <f>precio_reno_porta!P89</f>
        <v>7699</v>
      </c>
    </row>
    <row r="2216" spans="1:10" x14ac:dyDescent="0.3">
      <c r="A2216" t="str">
        <f t="shared" si="34"/>
        <v>VIVO V60 LITE 256GB 5GMax Negocios + Ilimitado 189.90CONTADO</v>
      </c>
      <c r="B2216" t="str">
        <f>precio_reno_porta!A90</f>
        <v>Corriente</v>
      </c>
      <c r="C2216" t="str">
        <f>precio_reno_porta!B90</f>
        <v>5G</v>
      </c>
      <c r="D2216" t="str">
        <f>precio_reno_porta!C90</f>
        <v>VIVO</v>
      </c>
      <c r="E2216" t="str">
        <f>precio_reno_porta!D90</f>
        <v>VIVO V60 LITE 256GB 5G</v>
      </c>
      <c r="F2216" s="68">
        <f>precio_reno_porta!E90</f>
        <v>1729</v>
      </c>
      <c r="G2216" t="str">
        <f>precio_reno_porta!F90</f>
        <v>Android</v>
      </c>
      <c r="H2216" t="s">
        <v>187</v>
      </c>
      <c r="I2216" t="s">
        <v>198</v>
      </c>
      <c r="J2216" s="68">
        <f>precio_reno_porta!P90</f>
        <v>1359</v>
      </c>
    </row>
    <row r="2217" spans="1:10" x14ac:dyDescent="0.3">
      <c r="A2217" t="str">
        <f t="shared" si="34"/>
        <v>VIVO V70 512GB 5GMax Negocios + Ilimitado 189.90CONTADO</v>
      </c>
      <c r="B2217" t="str">
        <f>precio_reno_porta!A91</f>
        <v>Corriente</v>
      </c>
      <c r="C2217" t="str">
        <f>precio_reno_porta!B91</f>
        <v>5G</v>
      </c>
      <c r="D2217" t="str">
        <f>precio_reno_porta!C91</f>
        <v>VIVO</v>
      </c>
      <c r="E2217" t="str">
        <f>precio_reno_porta!D91</f>
        <v>VIVO V70 512GB 5G</v>
      </c>
      <c r="F2217" s="68">
        <f>precio_reno_porta!E91</f>
        <v>3069</v>
      </c>
      <c r="G2217" t="str">
        <f>precio_reno_porta!F91</f>
        <v>Android</v>
      </c>
      <c r="H2217" t="s">
        <v>187</v>
      </c>
      <c r="I2217" t="s">
        <v>198</v>
      </c>
      <c r="J2217" s="68">
        <f>precio_reno_porta!P91</f>
        <v>2419</v>
      </c>
    </row>
    <row r="2218" spans="1:10" x14ac:dyDescent="0.3">
      <c r="A2218" t="str">
        <f t="shared" si="34"/>
        <v>VIVO V70FE 256GB 5GMax Negocios + Ilimitado 189.90CONTADO</v>
      </c>
      <c r="B2218" t="str">
        <f>precio_reno_porta!A92</f>
        <v>Corriente</v>
      </c>
      <c r="C2218" t="str">
        <f>precio_reno_porta!B92</f>
        <v>5G</v>
      </c>
      <c r="D2218" t="str">
        <f>precio_reno_porta!C92</f>
        <v>VIVO</v>
      </c>
      <c r="E2218" t="str">
        <f>precio_reno_porta!D92</f>
        <v>VIVO V70FE 256GB 5G</v>
      </c>
      <c r="F2218" s="68">
        <f>precio_reno_porta!E92</f>
        <v>2609</v>
      </c>
      <c r="G2218" t="str">
        <f>precio_reno_porta!F92</f>
        <v>Android</v>
      </c>
      <c r="H2218" t="s">
        <v>187</v>
      </c>
      <c r="I2218" t="s">
        <v>198</v>
      </c>
      <c r="J2218" s="68">
        <f>precio_reno_porta!P92</f>
        <v>2059</v>
      </c>
    </row>
    <row r="2219" spans="1:10" x14ac:dyDescent="0.3">
      <c r="A2219" t="str">
        <f t="shared" si="34"/>
        <v>VIVO X300 PRO 512GB 5GMax Negocios + Ilimitado 189.90CONTADO</v>
      </c>
      <c r="B2219" t="str">
        <f>precio_reno_porta!A93</f>
        <v>Corriente</v>
      </c>
      <c r="C2219" t="str">
        <f>precio_reno_porta!B93</f>
        <v>5G</v>
      </c>
      <c r="D2219" t="str">
        <f>precio_reno_porta!C93</f>
        <v>VIVO</v>
      </c>
      <c r="E2219" t="str">
        <f>precio_reno_porta!D93</f>
        <v>VIVO X300 PRO 512GB 5G</v>
      </c>
      <c r="F2219" s="68">
        <f>precio_reno_porta!E93</f>
        <v>6219</v>
      </c>
      <c r="G2219" t="str">
        <f>precio_reno_porta!F93</f>
        <v>Android</v>
      </c>
      <c r="H2219" t="s">
        <v>187</v>
      </c>
      <c r="I2219" t="s">
        <v>198</v>
      </c>
      <c r="J2219" s="68">
        <f>precio_reno_porta!P93</f>
        <v>4919</v>
      </c>
    </row>
    <row r="2220" spans="1:10" x14ac:dyDescent="0.3">
      <c r="A2220" t="str">
        <f t="shared" si="34"/>
        <v>VIVO Y04 128GBMax Negocios + Ilimitado 189.90CONTADO</v>
      </c>
      <c r="B2220" t="str">
        <f>precio_reno_porta!A94</f>
        <v>Corriente</v>
      </c>
      <c r="C2220" t="str">
        <f>precio_reno_porta!B94</f>
        <v>4G</v>
      </c>
      <c r="D2220" t="str">
        <f>precio_reno_porta!C94</f>
        <v>VIVO</v>
      </c>
      <c r="E2220" t="str">
        <f>precio_reno_porta!D94</f>
        <v>VIVO Y04 128GB</v>
      </c>
      <c r="F2220" s="68">
        <f>precio_reno_porta!E94</f>
        <v>489</v>
      </c>
      <c r="G2220" t="str">
        <f>precio_reno_porta!F94</f>
        <v>Android</v>
      </c>
      <c r="H2220" t="s">
        <v>187</v>
      </c>
      <c r="I2220" t="s">
        <v>198</v>
      </c>
      <c r="J2220" s="68">
        <f>precio_reno_porta!P94</f>
        <v>379</v>
      </c>
    </row>
    <row r="2221" spans="1:10" x14ac:dyDescent="0.3">
      <c r="A2221" t="str">
        <f t="shared" si="34"/>
        <v>VIVO Y11 128GB 5GMax Negocios + Ilimitado 189.90CONTADO</v>
      </c>
      <c r="B2221" t="str">
        <f>precio_reno_porta!A95</f>
        <v>Corriente</v>
      </c>
      <c r="C2221" t="str">
        <f>precio_reno_porta!B95</f>
        <v>5G</v>
      </c>
      <c r="D2221" t="str">
        <f>precio_reno_porta!C95</f>
        <v>VIVO</v>
      </c>
      <c r="E2221" t="str">
        <f>precio_reno_porta!D95</f>
        <v>VIVO Y11 128GB 5G</v>
      </c>
      <c r="F2221" s="68">
        <f>precio_reno_porta!E95</f>
        <v>819</v>
      </c>
      <c r="G2221" t="str">
        <f>precio_reno_porta!F95</f>
        <v>Android</v>
      </c>
      <c r="H2221" t="s">
        <v>187</v>
      </c>
      <c r="I2221" t="s">
        <v>198</v>
      </c>
      <c r="J2221" s="68">
        <f>precio_reno_porta!P95</f>
        <v>649</v>
      </c>
    </row>
    <row r="2222" spans="1:10" x14ac:dyDescent="0.3">
      <c r="A2222" t="str">
        <f t="shared" si="34"/>
        <v>VIVO Y21 256GB 5GMax Negocios + Ilimitado 189.90CONTADO</v>
      </c>
      <c r="B2222" t="str">
        <f>precio_reno_porta!A96</f>
        <v>Corriente</v>
      </c>
      <c r="C2222" t="str">
        <f>precio_reno_porta!B96</f>
        <v>5G</v>
      </c>
      <c r="D2222" t="str">
        <f>precio_reno_porta!C96</f>
        <v>VIVO</v>
      </c>
      <c r="E2222" t="str">
        <f>precio_reno_porta!D96</f>
        <v>VIVO Y21 256GB 5G</v>
      </c>
      <c r="F2222" s="68">
        <f>precio_reno_porta!E96</f>
        <v>1029</v>
      </c>
      <c r="G2222" t="str">
        <f>precio_reno_porta!F96</f>
        <v>Android</v>
      </c>
      <c r="H2222" t="s">
        <v>187</v>
      </c>
      <c r="I2222" t="s">
        <v>198</v>
      </c>
      <c r="J2222" s="68">
        <f>precio_reno_porta!P96</f>
        <v>819</v>
      </c>
    </row>
    <row r="2223" spans="1:10" x14ac:dyDescent="0.3">
      <c r="A2223" t="str">
        <f t="shared" si="34"/>
        <v>VIVO Y21D 256GBMax Negocios + Ilimitado 189.90CONTADO</v>
      </c>
      <c r="B2223" t="str">
        <f>precio_reno_porta!A97</f>
        <v>Corriente</v>
      </c>
      <c r="C2223" t="str">
        <f>precio_reno_porta!B97</f>
        <v>4G</v>
      </c>
      <c r="D2223" t="str">
        <f>precio_reno_porta!C97</f>
        <v>VIVO</v>
      </c>
      <c r="E2223" t="str">
        <f>precio_reno_porta!D97</f>
        <v>VIVO Y21D 256GB</v>
      </c>
      <c r="F2223" s="68">
        <f>precio_reno_porta!E97</f>
        <v>849</v>
      </c>
      <c r="G2223" t="str">
        <f>precio_reno_porta!F97</f>
        <v>Android</v>
      </c>
      <c r="H2223" t="s">
        <v>187</v>
      </c>
      <c r="I2223" t="s">
        <v>198</v>
      </c>
      <c r="J2223" s="68">
        <f>precio_reno_porta!P97</f>
        <v>669</v>
      </c>
    </row>
    <row r="2224" spans="1:10" x14ac:dyDescent="0.3">
      <c r="A2224" t="str">
        <f t="shared" si="34"/>
        <v>VIVO Y31 256GB 5GMax Negocios + Ilimitado 189.90CONTADO</v>
      </c>
      <c r="B2224" t="str">
        <f>precio_reno_porta!A98</f>
        <v>Corriente</v>
      </c>
      <c r="C2224" t="str">
        <f>precio_reno_porta!B98</f>
        <v>5G</v>
      </c>
      <c r="D2224" t="str">
        <f>precio_reno_porta!C98</f>
        <v>VIVO</v>
      </c>
      <c r="E2224" t="str">
        <f>precio_reno_porta!D98</f>
        <v>VIVO Y31 256GB 5G</v>
      </c>
      <c r="F2224" s="68">
        <f>precio_reno_porta!E98</f>
        <v>1309</v>
      </c>
      <c r="G2224" t="str">
        <f>precio_reno_porta!F98</f>
        <v>Android</v>
      </c>
      <c r="H2224" t="s">
        <v>187</v>
      </c>
      <c r="I2224" t="s">
        <v>198</v>
      </c>
      <c r="J2224" s="68">
        <f>precio_reno_porta!P98</f>
        <v>1029</v>
      </c>
    </row>
    <row r="2225" spans="1:10" x14ac:dyDescent="0.3">
      <c r="A2225" t="str">
        <f t="shared" si="34"/>
        <v>VIVO Y31 256GB 5G NEWMax Negocios + Ilimitado 189.90CONTADO</v>
      </c>
      <c r="B2225" t="str">
        <f>precio_reno_porta!A99</f>
        <v>Corriente</v>
      </c>
      <c r="C2225" t="str">
        <f>precio_reno_porta!B99</f>
        <v>5G</v>
      </c>
      <c r="D2225" t="str">
        <f>precio_reno_porta!C99</f>
        <v>VIVO</v>
      </c>
      <c r="E2225" t="str">
        <f>precio_reno_porta!D99</f>
        <v>VIVO Y31 256GB 5G NEW</v>
      </c>
      <c r="F2225" s="68">
        <f>precio_reno_porta!E99</f>
        <v>1289</v>
      </c>
      <c r="G2225" t="str">
        <f>precio_reno_porta!F99</f>
        <v>Android</v>
      </c>
      <c r="H2225" t="s">
        <v>187</v>
      </c>
      <c r="I2225" t="s">
        <v>198</v>
      </c>
      <c r="J2225" s="68">
        <f>precio_reno_porta!P99</f>
        <v>1019</v>
      </c>
    </row>
    <row r="2226" spans="1:10" x14ac:dyDescent="0.3">
      <c r="A2226" t="str">
        <f t="shared" si="34"/>
        <v>XIAOMI 14T 512GB 5GMax Negocios + Ilimitado 189.90CONTADO</v>
      </c>
      <c r="B2226" t="str">
        <f>precio_reno_porta!A100</f>
        <v>Corriente</v>
      </c>
      <c r="C2226" t="str">
        <f>precio_reno_porta!B100</f>
        <v>5G</v>
      </c>
      <c r="D2226" t="str">
        <f>precio_reno_porta!C100</f>
        <v>XIAOMI</v>
      </c>
      <c r="E2226" t="str">
        <f>precio_reno_porta!D100</f>
        <v>XIAOMI 14T 512GB 5G</v>
      </c>
      <c r="F2226" s="68">
        <f>precio_reno_porta!E100</f>
        <v>2659</v>
      </c>
      <c r="G2226" t="str">
        <f>precio_reno_porta!F100</f>
        <v>Android</v>
      </c>
      <c r="H2226" t="s">
        <v>187</v>
      </c>
      <c r="I2226" t="s">
        <v>198</v>
      </c>
      <c r="J2226" s="68">
        <f>precio_reno_porta!P100</f>
        <v>2099</v>
      </c>
    </row>
    <row r="2227" spans="1:10" x14ac:dyDescent="0.3">
      <c r="A2227" t="str">
        <f t="shared" si="34"/>
        <v>XIAOMI 15T 512GB 5GMax Negocios + Ilimitado 189.90CONTADO</v>
      </c>
      <c r="B2227" t="str">
        <f>precio_reno_porta!A101</f>
        <v>Corriente</v>
      </c>
      <c r="C2227" t="str">
        <f>precio_reno_porta!B101</f>
        <v>5G</v>
      </c>
      <c r="D2227" t="str">
        <f>precio_reno_porta!C101</f>
        <v>XIAOMI</v>
      </c>
      <c r="E2227" t="str">
        <f>precio_reno_porta!D101</f>
        <v>XIAOMI 15T 512GB 5G</v>
      </c>
      <c r="F2227" s="68">
        <f>precio_reno_porta!E101</f>
        <v>2569</v>
      </c>
      <c r="G2227" t="str">
        <f>precio_reno_porta!F101</f>
        <v>Android</v>
      </c>
      <c r="H2227" t="s">
        <v>187</v>
      </c>
      <c r="I2227" t="s">
        <v>198</v>
      </c>
      <c r="J2227" s="68">
        <f>precio_reno_porta!P101</f>
        <v>2029</v>
      </c>
    </row>
    <row r="2228" spans="1:10" x14ac:dyDescent="0.3">
      <c r="A2228" t="str">
        <f t="shared" si="34"/>
        <v>XIAOMI 15T PRO 512GB 5GMax Negocios + Ilimitado 189.90CONTADO</v>
      </c>
      <c r="B2228" t="str">
        <f>precio_reno_porta!A102</f>
        <v>Corriente</v>
      </c>
      <c r="C2228" t="str">
        <f>precio_reno_porta!B102</f>
        <v>5G</v>
      </c>
      <c r="D2228" t="str">
        <f>precio_reno_porta!C102</f>
        <v>XIAOMI</v>
      </c>
      <c r="E2228" t="str">
        <f>precio_reno_porta!D102</f>
        <v>XIAOMI 15T PRO 512GB 5G</v>
      </c>
      <c r="F2228" s="68">
        <f>precio_reno_porta!E102</f>
        <v>3619</v>
      </c>
      <c r="G2228" t="str">
        <f>precio_reno_porta!F102</f>
        <v>Android</v>
      </c>
      <c r="H2228" t="s">
        <v>187</v>
      </c>
      <c r="I2228" t="s">
        <v>198</v>
      </c>
      <c r="J2228" s="68">
        <f>precio_reno_porta!P102</f>
        <v>2859</v>
      </c>
    </row>
    <row r="2229" spans="1:10" x14ac:dyDescent="0.3">
      <c r="A2229" t="str">
        <f t="shared" si="34"/>
        <v>XIAOMI 17 ULTRA 512GB 5GMax Negocios + Ilimitado 189.90CONTADO</v>
      </c>
      <c r="B2229" t="str">
        <f>precio_reno_porta!A103</f>
        <v>Corriente</v>
      </c>
      <c r="C2229" t="str">
        <f>precio_reno_porta!B103</f>
        <v>5G</v>
      </c>
      <c r="D2229" t="str">
        <f>precio_reno_porta!C103</f>
        <v>XIAOMI</v>
      </c>
      <c r="E2229" t="str">
        <f>precio_reno_porta!D103</f>
        <v>XIAOMI 17 ULTRA 512GB 5G</v>
      </c>
      <c r="F2229" s="68">
        <f>precio_reno_porta!E103</f>
        <v>6169</v>
      </c>
      <c r="G2229" t="str">
        <f>precio_reno_porta!F103</f>
        <v>Android</v>
      </c>
      <c r="H2229" t="s">
        <v>187</v>
      </c>
      <c r="I2229" t="s">
        <v>198</v>
      </c>
      <c r="J2229" s="68">
        <f>precio_reno_porta!P103</f>
        <v>4879</v>
      </c>
    </row>
    <row r="2230" spans="1:10" x14ac:dyDescent="0.3">
      <c r="A2230" t="str">
        <f t="shared" si="34"/>
        <v>XIAOMI 17T 512GB 5GMax Negocios + Ilimitado 189.90CONTADO</v>
      </c>
      <c r="B2230" t="str">
        <f>precio_reno_porta!A104</f>
        <v>Corriente</v>
      </c>
      <c r="C2230" t="str">
        <f>precio_reno_porta!B104</f>
        <v>5G</v>
      </c>
      <c r="D2230" t="str">
        <f>precio_reno_porta!C104</f>
        <v>XIAOMI</v>
      </c>
      <c r="E2230" t="str">
        <f>precio_reno_porta!D104</f>
        <v>XIAOMI 17T 512GB 5G</v>
      </c>
      <c r="F2230" s="68">
        <f>precio_reno_porta!E104</f>
        <v>3089</v>
      </c>
      <c r="G2230" t="str">
        <f>precio_reno_porta!F104</f>
        <v>Android</v>
      </c>
      <c r="H2230" t="s">
        <v>187</v>
      </c>
      <c r="I2230" t="s">
        <v>198</v>
      </c>
      <c r="J2230" s="68">
        <f>precio_reno_porta!P104</f>
        <v>2439</v>
      </c>
    </row>
    <row r="2231" spans="1:10" x14ac:dyDescent="0.3">
      <c r="A2231" t="str">
        <f t="shared" si="34"/>
        <v>XIAOMI 17T PRO 512GB 5GMax Negocios + Ilimitado 189.90CONTADO</v>
      </c>
      <c r="B2231" t="str">
        <f>precio_reno_porta!A105</f>
        <v>Corriente</v>
      </c>
      <c r="C2231" t="str">
        <f>precio_reno_porta!B105</f>
        <v>5G</v>
      </c>
      <c r="D2231" t="str">
        <f>precio_reno_porta!C105</f>
        <v>XIAOMI</v>
      </c>
      <c r="E2231" t="str">
        <f>precio_reno_porta!D105</f>
        <v>XIAOMI 17T PRO 512GB 5G</v>
      </c>
      <c r="F2231" s="68">
        <f>precio_reno_porta!E105</f>
        <v>3929</v>
      </c>
      <c r="G2231" t="str">
        <f>precio_reno_porta!F105</f>
        <v>Android</v>
      </c>
      <c r="H2231" t="s">
        <v>187</v>
      </c>
      <c r="I2231" t="s">
        <v>198</v>
      </c>
      <c r="J2231" s="68">
        <f>precio_reno_porta!P105</f>
        <v>3099</v>
      </c>
    </row>
    <row r="2232" spans="1:10" x14ac:dyDescent="0.3">
      <c r="A2232" t="str">
        <f t="shared" si="34"/>
        <v>XIAOMI REDMI 15 256GBMax Negocios + Ilimitado 189.90CONTADO</v>
      </c>
      <c r="B2232" t="str">
        <f>precio_reno_porta!A106</f>
        <v>Corriente</v>
      </c>
      <c r="C2232" t="str">
        <f>precio_reno_porta!B106</f>
        <v>4G</v>
      </c>
      <c r="D2232" t="str">
        <f>precio_reno_porta!C106</f>
        <v>XIAOMI</v>
      </c>
      <c r="E2232" t="str">
        <f>precio_reno_porta!D106</f>
        <v>XIAOMI REDMI 15 256GB</v>
      </c>
      <c r="F2232" s="68">
        <f>precio_reno_porta!E106</f>
        <v>939</v>
      </c>
      <c r="G2232" t="str">
        <f>precio_reno_porta!F106</f>
        <v>Android</v>
      </c>
      <c r="H2232" t="s">
        <v>187</v>
      </c>
      <c r="I2232" t="s">
        <v>198</v>
      </c>
      <c r="J2232" s="68">
        <f>precio_reno_porta!P106</f>
        <v>739</v>
      </c>
    </row>
    <row r="2233" spans="1:10" x14ac:dyDescent="0.3">
      <c r="A2233" t="str">
        <f t="shared" si="34"/>
        <v>XIAOMI REDMI 15C 256GBMax Negocios + Ilimitado 189.90CONTADO</v>
      </c>
      <c r="B2233" t="str">
        <f>precio_reno_porta!A107</f>
        <v>Corriente</v>
      </c>
      <c r="C2233" t="str">
        <f>precio_reno_porta!B107</f>
        <v>4G</v>
      </c>
      <c r="D2233" t="str">
        <f>precio_reno_porta!C107</f>
        <v>XIAOMI</v>
      </c>
      <c r="E2233" t="str">
        <f>precio_reno_porta!D107</f>
        <v>XIAOMI REDMI 15C 256GB</v>
      </c>
      <c r="F2233" s="68">
        <f>precio_reno_porta!E107</f>
        <v>709</v>
      </c>
      <c r="G2233" t="str">
        <f>precio_reno_porta!F107</f>
        <v>Android</v>
      </c>
      <c r="H2233" t="s">
        <v>187</v>
      </c>
      <c r="I2233" t="s">
        <v>198</v>
      </c>
      <c r="J2233" s="68">
        <f>precio_reno_porta!P107</f>
        <v>559</v>
      </c>
    </row>
    <row r="2234" spans="1:10" x14ac:dyDescent="0.3">
      <c r="A2234" t="str">
        <f t="shared" si="34"/>
        <v>XIAOMI REDMI A5 128GBMax Negocios + Ilimitado 189.90CONTADO</v>
      </c>
      <c r="B2234" t="str">
        <f>precio_reno_porta!A108</f>
        <v>Corriente</v>
      </c>
      <c r="C2234" t="str">
        <f>precio_reno_porta!B108</f>
        <v>4G</v>
      </c>
      <c r="D2234" t="str">
        <f>precio_reno_porta!C108</f>
        <v>XIAOMI</v>
      </c>
      <c r="E2234" t="str">
        <f>precio_reno_porta!D108</f>
        <v>XIAOMI REDMI A5 128GB</v>
      </c>
      <c r="F2234" s="68">
        <f>precio_reno_porta!E108</f>
        <v>379</v>
      </c>
      <c r="G2234" t="str">
        <f>precio_reno_porta!F108</f>
        <v>Android</v>
      </c>
      <c r="H2234" t="s">
        <v>187</v>
      </c>
      <c r="I2234" t="s">
        <v>198</v>
      </c>
      <c r="J2234" s="68">
        <f>precio_reno_porta!P108</f>
        <v>299</v>
      </c>
    </row>
    <row r="2235" spans="1:10" x14ac:dyDescent="0.3">
      <c r="A2235" t="str">
        <f t="shared" si="34"/>
        <v>XIAOMI REDMI A7 PRO 128GBMax Negocios + Ilimitado 189.90CONTADO</v>
      </c>
      <c r="B2235" t="str">
        <f>precio_reno_porta!A109</f>
        <v>Corriente</v>
      </c>
      <c r="C2235" t="str">
        <f>precio_reno_porta!B109</f>
        <v>4G</v>
      </c>
      <c r="D2235" t="str">
        <f>precio_reno_porta!C109</f>
        <v>XIAOMI</v>
      </c>
      <c r="E2235" t="str">
        <f>precio_reno_porta!D109</f>
        <v>XIAOMI REDMI A7 PRO 128GB</v>
      </c>
      <c r="F2235" s="68">
        <f>precio_reno_porta!E109</f>
        <v>489</v>
      </c>
      <c r="G2235" t="str">
        <f>precio_reno_porta!F109</f>
        <v>Android</v>
      </c>
      <c r="H2235" t="s">
        <v>187</v>
      </c>
      <c r="I2235" t="s">
        <v>198</v>
      </c>
      <c r="J2235" s="68">
        <f>precio_reno_porta!P109</f>
        <v>379</v>
      </c>
    </row>
    <row r="2236" spans="1:10" x14ac:dyDescent="0.3">
      <c r="A2236" t="str">
        <f t="shared" si="34"/>
        <v>XIAOMI REDMI NOTE 10 PRO 128GB SEMax Negocios + Ilimitado 189.90CONTADO</v>
      </c>
      <c r="B2236" t="str">
        <f>precio_reno_porta!A110</f>
        <v>Corriente</v>
      </c>
      <c r="C2236" t="str">
        <f>precio_reno_porta!B110</f>
        <v>4.5G</v>
      </c>
      <c r="D2236" t="str">
        <f>precio_reno_porta!C110</f>
        <v>XIAOMI</v>
      </c>
      <c r="E2236" t="str">
        <f>precio_reno_porta!D110</f>
        <v>XIAOMI REDMI NOTE 10 PRO 128GB SE</v>
      </c>
      <c r="F2236" s="68">
        <f>precio_reno_porta!E110</f>
        <v>1369</v>
      </c>
      <c r="G2236" t="str">
        <f>precio_reno_porta!F110</f>
        <v>Android</v>
      </c>
      <c r="H2236" t="s">
        <v>187</v>
      </c>
      <c r="I2236" t="s">
        <v>198</v>
      </c>
      <c r="J2236" s="68">
        <f>precio_reno_porta!P110</f>
        <v>1079</v>
      </c>
    </row>
    <row r="2237" spans="1:10" x14ac:dyDescent="0.3">
      <c r="A2237" t="str">
        <f t="shared" si="34"/>
        <v>XIAOMI REDMI NOTE 12 PRO PLUS 256GB 5GMax Negocios + Ilimitado 189.90CONTADO</v>
      </c>
      <c r="B2237" t="str">
        <f>precio_reno_porta!A111</f>
        <v>Corriente</v>
      </c>
      <c r="C2237" t="str">
        <f>precio_reno_porta!B111</f>
        <v>5G</v>
      </c>
      <c r="D2237" t="str">
        <f>precio_reno_porta!C111</f>
        <v>XIAOMI</v>
      </c>
      <c r="E2237" t="str">
        <f>precio_reno_porta!D111</f>
        <v>XIAOMI REDMI NOTE 12 PRO PLUS 256GB 5G</v>
      </c>
      <c r="F2237" s="68">
        <f>precio_reno_porta!E111</f>
        <v>2039</v>
      </c>
      <c r="G2237" t="str">
        <f>precio_reno_porta!F111</f>
        <v>Android</v>
      </c>
      <c r="H2237" t="s">
        <v>187</v>
      </c>
      <c r="I2237" t="s">
        <v>198</v>
      </c>
      <c r="J2237" s="68">
        <f>precio_reno_porta!P111</f>
        <v>1609</v>
      </c>
    </row>
    <row r="2238" spans="1:10" x14ac:dyDescent="0.3">
      <c r="A2238" t="str">
        <f t="shared" si="34"/>
        <v>XIAOMI REDMI NOTE 15 256GB 5GMax Negocios + Ilimitado 189.90CONTADO</v>
      </c>
      <c r="B2238" t="str">
        <f>precio_reno_porta!A112</f>
        <v>Corriente</v>
      </c>
      <c r="C2238" t="str">
        <f>precio_reno_porta!B112</f>
        <v>5G</v>
      </c>
      <c r="D2238" t="str">
        <f>precio_reno_porta!C112</f>
        <v>XIAOMI</v>
      </c>
      <c r="E2238" t="str">
        <f>precio_reno_porta!D112</f>
        <v>XIAOMI REDMI NOTE 15 256GB 5G</v>
      </c>
      <c r="F2238" s="68">
        <f>precio_reno_porta!E112</f>
        <v>1109</v>
      </c>
      <c r="G2238" t="str">
        <f>precio_reno_porta!F112</f>
        <v>Android</v>
      </c>
      <c r="H2238" t="s">
        <v>187</v>
      </c>
      <c r="I2238" t="s">
        <v>198</v>
      </c>
      <c r="J2238" s="68">
        <f>precio_reno_porta!P112</f>
        <v>879</v>
      </c>
    </row>
    <row r="2239" spans="1:10" x14ac:dyDescent="0.3">
      <c r="A2239" t="str">
        <f t="shared" si="34"/>
        <v>XIAOMI REDMI NOTE 15 PRO 512GB 5GMax Negocios + Ilimitado 189.90CONTADO</v>
      </c>
      <c r="B2239" t="str">
        <f>precio_reno_porta!A113</f>
        <v>Corriente</v>
      </c>
      <c r="C2239" t="str">
        <f>precio_reno_porta!B113</f>
        <v>5G</v>
      </c>
      <c r="D2239" t="str">
        <f>precio_reno_porta!C113</f>
        <v>XIAOMI</v>
      </c>
      <c r="E2239" t="str">
        <f>precio_reno_porta!D113</f>
        <v>XIAOMI REDMI NOTE 15 PRO 512GB 5G</v>
      </c>
      <c r="F2239" s="68">
        <f>precio_reno_porta!E113</f>
        <v>1659</v>
      </c>
      <c r="G2239" t="str">
        <f>precio_reno_porta!F113</f>
        <v>Android</v>
      </c>
      <c r="H2239" t="s">
        <v>187</v>
      </c>
      <c r="I2239" t="s">
        <v>198</v>
      </c>
      <c r="J2239" s="68">
        <f>precio_reno_porta!P113</f>
        <v>1309</v>
      </c>
    </row>
    <row r="2240" spans="1:10" x14ac:dyDescent="0.3">
      <c r="A2240" t="str">
        <f t="shared" si="34"/>
        <v>XIAOMI REDMI NOTE 15 PRO PLUS 512GB 5GMax Negocios + Ilimitado 189.90CONTADO</v>
      </c>
      <c r="B2240" t="str">
        <f>precio_reno_porta!A114</f>
        <v>Corriente</v>
      </c>
      <c r="C2240" t="str">
        <f>precio_reno_porta!B114</f>
        <v>5G</v>
      </c>
      <c r="D2240" t="str">
        <f>precio_reno_porta!C114</f>
        <v>XIAOMI</v>
      </c>
      <c r="E2240" t="str">
        <f>precio_reno_porta!D114</f>
        <v>XIAOMI REDMI NOTE 15 PRO PLUS 512GB 5G</v>
      </c>
      <c r="F2240" s="68">
        <f>precio_reno_porta!E114</f>
        <v>1879</v>
      </c>
      <c r="G2240" t="str">
        <f>precio_reno_porta!F114</f>
        <v>Android</v>
      </c>
      <c r="H2240" t="s">
        <v>187</v>
      </c>
      <c r="I2240" t="s">
        <v>198</v>
      </c>
      <c r="J2240" s="68">
        <f>precio_reno_porta!P114</f>
        <v>1489</v>
      </c>
    </row>
    <row r="2241" spans="1:10" x14ac:dyDescent="0.3">
      <c r="A2241" t="str">
        <f t="shared" si="34"/>
        <v>ZTE BLADE A36 64GBMax Negocios + Ilimitado 189.90CONTADO</v>
      </c>
      <c r="B2241" t="str">
        <f>precio_reno_porta!A115</f>
        <v>Corriente</v>
      </c>
      <c r="C2241" t="str">
        <f>precio_reno_porta!B115</f>
        <v>4G</v>
      </c>
      <c r="D2241" t="str">
        <f>precio_reno_porta!C115</f>
        <v>ZTE</v>
      </c>
      <c r="E2241" t="str">
        <f>precio_reno_porta!D115</f>
        <v>ZTE BLADE A36 64GB</v>
      </c>
      <c r="F2241" s="68">
        <f>precio_reno_porta!E115</f>
        <v>439</v>
      </c>
      <c r="G2241" t="str">
        <f>precio_reno_porta!F115</f>
        <v>Android</v>
      </c>
      <c r="H2241" t="s">
        <v>187</v>
      </c>
      <c r="I2241" t="s">
        <v>198</v>
      </c>
      <c r="J2241" s="68">
        <f>precio_reno_porta!P115</f>
        <v>349</v>
      </c>
    </row>
    <row r="2242" spans="1:10" x14ac:dyDescent="0.3">
      <c r="A2242" t="str">
        <f t="shared" si="34"/>
        <v>ZTE BLADE A56 PRO 128GBMax Negocios + Ilimitado 189.90CONTADO</v>
      </c>
      <c r="B2242" t="str">
        <f>precio_reno_porta!A116</f>
        <v>Corriente</v>
      </c>
      <c r="C2242" t="str">
        <f>precio_reno_porta!B116</f>
        <v>4G</v>
      </c>
      <c r="D2242" t="str">
        <f>precio_reno_porta!C116</f>
        <v>ZTE</v>
      </c>
      <c r="E2242" t="str">
        <f>precio_reno_porta!D116</f>
        <v>ZTE BLADE A56 PRO 128GB</v>
      </c>
      <c r="F2242" s="68">
        <f>precio_reno_porta!E116</f>
        <v>439</v>
      </c>
      <c r="G2242" t="str">
        <f>precio_reno_porta!F116</f>
        <v>Android</v>
      </c>
      <c r="H2242" t="s">
        <v>187</v>
      </c>
      <c r="I2242" t="s">
        <v>198</v>
      </c>
      <c r="J2242" s="68">
        <f>precio_reno_porta!P116</f>
        <v>349</v>
      </c>
    </row>
    <row r="2243" spans="1:10" x14ac:dyDescent="0.3">
      <c r="A2243" t="str">
        <f t="shared" ref="A2243:A2306" si="35">CONCATENATE(E2243,I2243,H2243)</f>
        <v>ZTE BLADE A57 PRO 128GBMax Negocios + Ilimitado 189.90CONTADO</v>
      </c>
      <c r="B2243" t="str">
        <f>precio_reno_porta!A117</f>
        <v>Corriente</v>
      </c>
      <c r="C2243" t="str">
        <f>precio_reno_porta!B117</f>
        <v>4G</v>
      </c>
      <c r="D2243" t="str">
        <f>precio_reno_porta!C117</f>
        <v>ZTE</v>
      </c>
      <c r="E2243" t="str">
        <f>precio_reno_porta!D117</f>
        <v>ZTE BLADE A57 PRO 128GB</v>
      </c>
      <c r="F2243" s="68">
        <f>precio_reno_porta!E117</f>
        <v>559</v>
      </c>
      <c r="G2243" t="str">
        <f>precio_reno_porta!F117</f>
        <v>Android</v>
      </c>
      <c r="H2243" t="s">
        <v>187</v>
      </c>
      <c r="I2243" t="s">
        <v>198</v>
      </c>
      <c r="J2243" s="68">
        <f>precio_reno_porta!P117</f>
        <v>439</v>
      </c>
    </row>
    <row r="2244" spans="1:10" x14ac:dyDescent="0.3">
      <c r="A2244" t="str">
        <f t="shared" si="35"/>
        <v>ZTE BLADE A76 256GB 5GMax Negocios + Ilimitado 189.90CONTADO</v>
      </c>
      <c r="B2244" t="str">
        <f>precio_reno_porta!A118</f>
        <v>Corriente</v>
      </c>
      <c r="C2244" t="str">
        <f>precio_reno_porta!B118</f>
        <v>5G</v>
      </c>
      <c r="D2244" t="str">
        <f>precio_reno_porta!C118</f>
        <v>ZTE</v>
      </c>
      <c r="E2244" t="str">
        <f>precio_reno_porta!D118</f>
        <v>ZTE BLADE A76 256GB 5G</v>
      </c>
      <c r="F2244" s="68">
        <f>precio_reno_porta!E118</f>
        <v>709</v>
      </c>
      <c r="G2244" t="str">
        <f>precio_reno_porta!F118</f>
        <v>Android</v>
      </c>
      <c r="H2244" t="s">
        <v>187</v>
      </c>
      <c r="I2244" t="s">
        <v>198</v>
      </c>
      <c r="J2244" s="68">
        <f>precio_reno_porta!P118</f>
        <v>559</v>
      </c>
    </row>
    <row r="2245" spans="1:10" x14ac:dyDescent="0.3">
      <c r="A2245" t="str">
        <f t="shared" si="35"/>
        <v>ZTE BLADE V70 MAX 256GBMax Negocios + Ilimitado 189.90CONTADO</v>
      </c>
      <c r="B2245" t="str">
        <f>precio_reno_porta!A119</f>
        <v>Corriente</v>
      </c>
      <c r="C2245" t="str">
        <f>precio_reno_porta!B119</f>
        <v>4G</v>
      </c>
      <c r="D2245" t="str">
        <f>precio_reno_porta!C119</f>
        <v>ZTE</v>
      </c>
      <c r="E2245" t="str">
        <f>precio_reno_porta!D119</f>
        <v>ZTE BLADE V70 MAX 256GB</v>
      </c>
      <c r="F2245" s="68">
        <f>precio_reno_porta!E119</f>
        <v>599</v>
      </c>
      <c r="G2245" t="str">
        <f>precio_reno_porta!F119</f>
        <v>Android</v>
      </c>
      <c r="H2245" t="s">
        <v>187</v>
      </c>
      <c r="I2245" t="s">
        <v>198</v>
      </c>
      <c r="J2245" s="68">
        <f>precio_reno_porta!P119</f>
        <v>469</v>
      </c>
    </row>
    <row r="2246" spans="1:10" x14ac:dyDescent="0.3">
      <c r="A2246" t="str">
        <f t="shared" si="35"/>
        <v>ZTE NUBIA AIR 256GB 5GMax Negocios + Ilimitado 189.90CONTADO</v>
      </c>
      <c r="B2246" t="str">
        <f>precio_reno_porta!A120</f>
        <v>Corriente</v>
      </c>
      <c r="C2246" t="str">
        <f>precio_reno_porta!B120</f>
        <v>5G</v>
      </c>
      <c r="D2246" t="str">
        <f>precio_reno_porta!C120</f>
        <v>ZTE</v>
      </c>
      <c r="E2246" t="str">
        <f>precio_reno_porta!D120</f>
        <v>ZTE NUBIA AIR 256GB 5G</v>
      </c>
      <c r="F2246" s="68">
        <f>precio_reno_porta!E120</f>
        <v>1069</v>
      </c>
      <c r="G2246" t="str">
        <f>precio_reno_porta!F120</f>
        <v>Android</v>
      </c>
      <c r="H2246" t="s">
        <v>187</v>
      </c>
      <c r="I2246" t="s">
        <v>198</v>
      </c>
      <c r="J2246" s="68">
        <f>precio_reno_porta!P120</f>
        <v>839</v>
      </c>
    </row>
    <row r="2247" spans="1:10" x14ac:dyDescent="0.3">
      <c r="A2247" t="str">
        <f t="shared" si="35"/>
        <v>ZTE NUBIA AIR 512GB 5GMax Negocios + Ilimitado 189.90CONTADO</v>
      </c>
      <c r="B2247" t="str">
        <f>precio_reno_porta!A121</f>
        <v>Corriente</v>
      </c>
      <c r="C2247" t="str">
        <f>precio_reno_porta!B121</f>
        <v>5G</v>
      </c>
      <c r="D2247" t="str">
        <f>precio_reno_porta!C121</f>
        <v>ZTE</v>
      </c>
      <c r="E2247" t="str">
        <f>precio_reno_porta!D121</f>
        <v>ZTE NUBIA AIR 512GB 5G</v>
      </c>
      <c r="F2247" s="68">
        <f>precio_reno_porta!E121</f>
        <v>1369</v>
      </c>
      <c r="G2247" t="str">
        <f>precio_reno_porta!F121</f>
        <v>Android</v>
      </c>
      <c r="H2247" t="s">
        <v>187</v>
      </c>
      <c r="I2247" t="s">
        <v>198</v>
      </c>
      <c r="J2247" s="68">
        <f>precio_reno_porta!P121</f>
        <v>1079</v>
      </c>
    </row>
    <row r="2248" spans="1:10" x14ac:dyDescent="0.3">
      <c r="A2248" t="str">
        <f t="shared" si="35"/>
        <v>ZTE NUBIA NEO3 256GB 5GMax Negocios + Ilimitado 189.90CONTADO</v>
      </c>
      <c r="B2248" t="str">
        <f>precio_reno_porta!A122</f>
        <v>Corriente</v>
      </c>
      <c r="C2248" t="str">
        <f>precio_reno_porta!B122</f>
        <v>5G</v>
      </c>
      <c r="D2248" t="str">
        <f>precio_reno_porta!C122</f>
        <v>ZTE</v>
      </c>
      <c r="E2248" t="str">
        <f>precio_reno_porta!D122</f>
        <v>ZTE NUBIA NEO3 256GB 5G</v>
      </c>
      <c r="F2248" s="68">
        <f>precio_reno_porta!E122</f>
        <v>919</v>
      </c>
      <c r="G2248" t="str">
        <f>precio_reno_porta!F122</f>
        <v>Android</v>
      </c>
      <c r="H2248" t="s">
        <v>187</v>
      </c>
      <c r="I2248" t="s">
        <v>198</v>
      </c>
      <c r="J2248" s="68">
        <f>precio_reno_porta!P122</f>
        <v>729</v>
      </c>
    </row>
    <row r="2249" spans="1:10" x14ac:dyDescent="0.3">
      <c r="A2249" t="str">
        <f t="shared" si="35"/>
        <v>ZTE NUBIA NEO5 256GB 5GMax Negocios + Ilimitado 189.90CONTADO</v>
      </c>
      <c r="B2249" t="str">
        <f>precio_reno_porta!A123</f>
        <v>Corriente</v>
      </c>
      <c r="C2249" t="str">
        <f>precio_reno_porta!B123</f>
        <v>5G</v>
      </c>
      <c r="D2249" t="str">
        <f>precio_reno_porta!C123</f>
        <v>ZTE</v>
      </c>
      <c r="E2249" t="str">
        <f>precio_reno_porta!D123</f>
        <v>ZTE NUBIA NEO5 256GB 5G</v>
      </c>
      <c r="F2249" s="68">
        <f>precio_reno_porta!E123</f>
        <v>1109</v>
      </c>
      <c r="G2249" t="str">
        <f>precio_reno_porta!F123</f>
        <v>Android</v>
      </c>
      <c r="H2249" t="s">
        <v>187</v>
      </c>
      <c r="I2249" t="s">
        <v>198</v>
      </c>
      <c r="J2249" s="68">
        <f>precio_reno_porta!P123</f>
        <v>879</v>
      </c>
    </row>
    <row r="2250" spans="1:10" x14ac:dyDescent="0.3">
      <c r="A2250" t="str">
        <f t="shared" si="35"/>
        <v>ZTE NUBIA V80 MAX 256GBMax Negocios + Ilimitado 189.90CONTADO</v>
      </c>
      <c r="B2250" t="str">
        <f>precio_reno_porta!A124</f>
        <v>Corriente</v>
      </c>
      <c r="C2250" t="str">
        <f>precio_reno_porta!B124</f>
        <v>4G</v>
      </c>
      <c r="D2250" t="str">
        <f>precio_reno_porta!C124</f>
        <v>ZTE</v>
      </c>
      <c r="E2250" t="str">
        <f>precio_reno_porta!D124</f>
        <v>ZTE NUBIA V80 MAX 256GB</v>
      </c>
      <c r="F2250" s="68">
        <f>precio_reno_porta!E124</f>
        <v>629</v>
      </c>
      <c r="G2250" t="str">
        <f>precio_reno_porta!F124</f>
        <v>Android</v>
      </c>
      <c r="H2250" t="s">
        <v>187</v>
      </c>
      <c r="I2250" t="s">
        <v>198</v>
      </c>
      <c r="J2250" s="68">
        <f>precio_reno_porta!P124</f>
        <v>499</v>
      </c>
    </row>
    <row r="2251" spans="1:10" x14ac:dyDescent="0.3">
      <c r="A2251" t="str">
        <f t="shared" si="35"/>
        <v>ZTE NUBIA V80 PRO 256GBMax Negocios + Ilimitado 189.90CONTADO</v>
      </c>
      <c r="B2251" t="str">
        <f>precio_reno_porta!A125</f>
        <v>Corriente</v>
      </c>
      <c r="C2251" t="str">
        <f>precio_reno_porta!B125</f>
        <v>4G</v>
      </c>
      <c r="D2251" t="str">
        <f>precio_reno_porta!C125</f>
        <v>ZTE</v>
      </c>
      <c r="E2251" t="str">
        <f>precio_reno_porta!D125</f>
        <v>ZTE NUBIA V80 PRO 256GB</v>
      </c>
      <c r="F2251" s="68">
        <f>precio_reno_porta!E125</f>
        <v>659</v>
      </c>
      <c r="G2251" t="str">
        <f>precio_reno_porta!F125</f>
        <v>Android</v>
      </c>
      <c r="H2251" t="s">
        <v>187</v>
      </c>
      <c r="I2251" t="s">
        <v>198</v>
      </c>
      <c r="J2251" s="68">
        <f>precio_reno_porta!P125</f>
        <v>519</v>
      </c>
    </row>
    <row r="2252" spans="1:10" x14ac:dyDescent="0.3">
      <c r="A2252" t="str">
        <f t="shared" si="35"/>
        <v>0Max Negocios + Ilimitado 189.90CONTADO</v>
      </c>
      <c r="B2252">
        <f>precio_reno_porta!A126</f>
        <v>0</v>
      </c>
      <c r="C2252">
        <f>precio_reno_porta!B126</f>
        <v>0</v>
      </c>
      <c r="D2252">
        <f>precio_reno_porta!C126</f>
        <v>0</v>
      </c>
      <c r="E2252">
        <f>precio_reno_porta!D126</f>
        <v>0</v>
      </c>
      <c r="F2252" s="68">
        <f>precio_reno_porta!E126</f>
        <v>0</v>
      </c>
      <c r="G2252">
        <f>precio_reno_porta!F126</f>
        <v>0</v>
      </c>
      <c r="H2252" t="s">
        <v>187</v>
      </c>
      <c r="I2252" t="s">
        <v>198</v>
      </c>
      <c r="J2252" s="68">
        <f>precio_reno_porta!P126</f>
        <v>0</v>
      </c>
    </row>
    <row r="2253" spans="1:10" x14ac:dyDescent="0.3">
      <c r="A2253" t="str">
        <f t="shared" si="35"/>
        <v>0Max Negocios + Ilimitado 189.90CONTADO</v>
      </c>
      <c r="B2253">
        <f>precio_reno_porta!A127</f>
        <v>0</v>
      </c>
      <c r="C2253">
        <f>precio_reno_porta!B127</f>
        <v>0</v>
      </c>
      <c r="D2253">
        <f>precio_reno_porta!C127</f>
        <v>0</v>
      </c>
      <c r="E2253">
        <f>precio_reno_porta!D127</f>
        <v>0</v>
      </c>
      <c r="F2253" s="68">
        <f>precio_reno_porta!E127</f>
        <v>0</v>
      </c>
      <c r="G2253">
        <f>precio_reno_porta!F127</f>
        <v>0</v>
      </c>
      <c r="H2253" t="s">
        <v>187</v>
      </c>
      <c r="I2253" t="s">
        <v>198</v>
      </c>
      <c r="J2253" s="68">
        <f>precio_reno_porta!P127</f>
        <v>0</v>
      </c>
    </row>
    <row r="2254" spans="1:10" x14ac:dyDescent="0.3">
      <c r="A2254" t="str">
        <f t="shared" si="35"/>
        <v>0Max Negocios + Ilimitado 189.90CONTADO</v>
      </c>
      <c r="B2254">
        <f>precio_reno_porta!A128</f>
        <v>0</v>
      </c>
      <c r="C2254">
        <f>precio_reno_porta!B128</f>
        <v>0</v>
      </c>
      <c r="D2254">
        <f>precio_reno_porta!C128</f>
        <v>0</v>
      </c>
      <c r="E2254">
        <f>precio_reno_porta!D128</f>
        <v>0</v>
      </c>
      <c r="F2254" s="68">
        <f>precio_reno_porta!E128</f>
        <v>0</v>
      </c>
      <c r="G2254">
        <f>precio_reno_porta!F128</f>
        <v>0</v>
      </c>
      <c r="H2254" t="s">
        <v>187</v>
      </c>
      <c r="I2254" t="s">
        <v>198</v>
      </c>
      <c r="J2254" s="68">
        <f>precio_reno_porta!P128</f>
        <v>0</v>
      </c>
    </row>
    <row r="2255" spans="1:10" x14ac:dyDescent="0.3">
      <c r="A2255" t="e">
        <f t="shared" si="35"/>
        <v>#REF!</v>
      </c>
      <c r="B2255" t="e">
        <f>precio_reno_porta!#REF!</f>
        <v>#REF!</v>
      </c>
      <c r="C2255" t="e">
        <f>precio_reno_porta!#REF!</f>
        <v>#REF!</v>
      </c>
      <c r="D2255" t="e">
        <f>precio_reno_porta!#REF!</f>
        <v>#REF!</v>
      </c>
      <c r="E2255" t="e">
        <f>precio_reno_porta!#REF!</f>
        <v>#REF!</v>
      </c>
      <c r="F2255" s="68" t="e">
        <f>precio_reno_porta!#REF!</f>
        <v>#REF!</v>
      </c>
      <c r="G2255" t="e">
        <f>precio_reno_porta!#REF!</f>
        <v>#REF!</v>
      </c>
      <c r="H2255" t="s">
        <v>187</v>
      </c>
      <c r="I2255" t="s">
        <v>198</v>
      </c>
      <c r="J2255" s="68" t="e">
        <f>precio_reno_porta!#REF!</f>
        <v>#REF!</v>
      </c>
    </row>
    <row r="2256" spans="1:10" x14ac:dyDescent="0.3">
      <c r="A2256" t="e">
        <f t="shared" si="35"/>
        <v>#REF!</v>
      </c>
      <c r="B2256" t="e">
        <f>precio_reno_porta!#REF!</f>
        <v>#REF!</v>
      </c>
      <c r="C2256" t="e">
        <f>precio_reno_porta!#REF!</f>
        <v>#REF!</v>
      </c>
      <c r="D2256" t="e">
        <f>precio_reno_porta!#REF!</f>
        <v>#REF!</v>
      </c>
      <c r="E2256" t="e">
        <f>precio_reno_porta!#REF!</f>
        <v>#REF!</v>
      </c>
      <c r="F2256" s="68" t="e">
        <f>precio_reno_porta!#REF!</f>
        <v>#REF!</v>
      </c>
      <c r="G2256" t="e">
        <f>precio_reno_porta!#REF!</f>
        <v>#REF!</v>
      </c>
      <c r="H2256" t="s">
        <v>187</v>
      </c>
      <c r="I2256" t="s">
        <v>198</v>
      </c>
      <c r="J2256" s="68" t="e">
        <f>precio_reno_porta!#REF!</f>
        <v>#REF!</v>
      </c>
    </row>
    <row r="2257" spans="1:10" x14ac:dyDescent="0.3">
      <c r="A2257" t="e">
        <f t="shared" si="35"/>
        <v>#REF!</v>
      </c>
      <c r="B2257" t="e">
        <f>precio_reno_porta!#REF!</f>
        <v>#REF!</v>
      </c>
      <c r="C2257" t="e">
        <f>precio_reno_porta!#REF!</f>
        <v>#REF!</v>
      </c>
      <c r="D2257" t="e">
        <f>precio_reno_porta!#REF!</f>
        <v>#REF!</v>
      </c>
      <c r="E2257" t="e">
        <f>precio_reno_porta!#REF!</f>
        <v>#REF!</v>
      </c>
      <c r="F2257" s="68" t="e">
        <f>precio_reno_porta!#REF!</f>
        <v>#REF!</v>
      </c>
      <c r="G2257" t="e">
        <f>precio_reno_porta!#REF!</f>
        <v>#REF!</v>
      </c>
      <c r="H2257" t="s">
        <v>187</v>
      </c>
      <c r="I2257" t="s">
        <v>198</v>
      </c>
      <c r="J2257" s="68" t="e">
        <f>precio_reno_porta!#REF!</f>
        <v>#REF!</v>
      </c>
    </row>
    <row r="2258" spans="1:10" x14ac:dyDescent="0.3">
      <c r="A2258" t="e">
        <f t="shared" si="35"/>
        <v>#REF!</v>
      </c>
      <c r="B2258" t="e">
        <f>precio_reno_porta!#REF!</f>
        <v>#REF!</v>
      </c>
      <c r="C2258" t="e">
        <f>precio_reno_porta!#REF!</f>
        <v>#REF!</v>
      </c>
      <c r="D2258" t="e">
        <f>precio_reno_porta!#REF!</f>
        <v>#REF!</v>
      </c>
      <c r="E2258" t="e">
        <f>precio_reno_porta!#REF!</f>
        <v>#REF!</v>
      </c>
      <c r="F2258" s="68" t="e">
        <f>precio_reno_porta!#REF!</f>
        <v>#REF!</v>
      </c>
      <c r="G2258" t="e">
        <f>precio_reno_porta!#REF!</f>
        <v>#REF!</v>
      </c>
      <c r="H2258" t="s">
        <v>187</v>
      </c>
      <c r="I2258" t="s">
        <v>198</v>
      </c>
      <c r="J2258" s="68" t="e">
        <f>precio_reno_porta!#REF!</f>
        <v>#REF!</v>
      </c>
    </row>
    <row r="2259" spans="1:10" x14ac:dyDescent="0.3">
      <c r="A2259" t="e">
        <f t="shared" si="35"/>
        <v>#REF!</v>
      </c>
      <c r="B2259" t="e">
        <f>precio_reno_porta!#REF!</f>
        <v>#REF!</v>
      </c>
      <c r="C2259" t="e">
        <f>precio_reno_porta!#REF!</f>
        <v>#REF!</v>
      </c>
      <c r="D2259" t="e">
        <f>precio_reno_porta!#REF!</f>
        <v>#REF!</v>
      </c>
      <c r="E2259" t="e">
        <f>precio_reno_porta!#REF!</f>
        <v>#REF!</v>
      </c>
      <c r="F2259" s="68" t="e">
        <f>precio_reno_porta!#REF!</f>
        <v>#REF!</v>
      </c>
      <c r="G2259" t="e">
        <f>precio_reno_porta!#REF!</f>
        <v>#REF!</v>
      </c>
      <c r="H2259" t="s">
        <v>187</v>
      </c>
      <c r="I2259" t="s">
        <v>198</v>
      </c>
      <c r="J2259" s="68" t="e">
        <f>precio_reno_porta!#REF!</f>
        <v>#REF!</v>
      </c>
    </row>
    <row r="2260" spans="1:10" x14ac:dyDescent="0.3">
      <c r="A2260" t="e">
        <f t="shared" si="35"/>
        <v>#REF!</v>
      </c>
      <c r="B2260" t="e">
        <f>precio_reno_porta!#REF!</f>
        <v>#REF!</v>
      </c>
      <c r="C2260" t="e">
        <f>precio_reno_porta!#REF!</f>
        <v>#REF!</v>
      </c>
      <c r="D2260" t="e">
        <f>precio_reno_porta!#REF!</f>
        <v>#REF!</v>
      </c>
      <c r="E2260" t="e">
        <f>precio_reno_porta!#REF!</f>
        <v>#REF!</v>
      </c>
      <c r="F2260" s="68" t="e">
        <f>precio_reno_porta!#REF!</f>
        <v>#REF!</v>
      </c>
      <c r="G2260" t="e">
        <f>precio_reno_porta!#REF!</f>
        <v>#REF!</v>
      </c>
      <c r="H2260" t="s">
        <v>187</v>
      </c>
      <c r="I2260" t="s">
        <v>198</v>
      </c>
      <c r="J2260" s="68" t="e">
        <f>precio_reno_porta!#REF!</f>
        <v>#REF!</v>
      </c>
    </row>
    <row r="2261" spans="1:10" x14ac:dyDescent="0.3">
      <c r="A2261" t="e">
        <f t="shared" si="35"/>
        <v>#REF!</v>
      </c>
      <c r="B2261" t="e">
        <f>precio_reno_porta!#REF!</f>
        <v>#REF!</v>
      </c>
      <c r="C2261" t="e">
        <f>precio_reno_porta!#REF!</f>
        <v>#REF!</v>
      </c>
      <c r="D2261" t="e">
        <f>precio_reno_porta!#REF!</f>
        <v>#REF!</v>
      </c>
      <c r="E2261" t="e">
        <f>precio_reno_porta!#REF!</f>
        <v>#REF!</v>
      </c>
      <c r="F2261" s="68" t="e">
        <f>precio_reno_porta!#REF!</f>
        <v>#REF!</v>
      </c>
      <c r="G2261" t="e">
        <f>precio_reno_porta!#REF!</f>
        <v>#REF!</v>
      </c>
      <c r="H2261" t="s">
        <v>187</v>
      </c>
      <c r="I2261" t="s">
        <v>198</v>
      </c>
      <c r="J2261" s="68" t="e">
        <f>precio_reno_porta!#REF!</f>
        <v>#REF!</v>
      </c>
    </row>
    <row r="2262" spans="1:10" x14ac:dyDescent="0.3">
      <c r="A2262" t="e">
        <f t="shared" si="35"/>
        <v>#REF!</v>
      </c>
      <c r="B2262" t="e">
        <f>precio_reno_porta!#REF!</f>
        <v>#REF!</v>
      </c>
      <c r="C2262" t="e">
        <f>precio_reno_porta!#REF!</f>
        <v>#REF!</v>
      </c>
      <c r="D2262" t="e">
        <f>precio_reno_porta!#REF!</f>
        <v>#REF!</v>
      </c>
      <c r="E2262" t="e">
        <f>precio_reno_porta!#REF!</f>
        <v>#REF!</v>
      </c>
      <c r="F2262" s="68" t="e">
        <f>precio_reno_porta!#REF!</f>
        <v>#REF!</v>
      </c>
      <c r="G2262" t="e">
        <f>precio_reno_porta!#REF!</f>
        <v>#REF!</v>
      </c>
      <c r="H2262" t="s">
        <v>187</v>
      </c>
      <c r="I2262" t="s">
        <v>198</v>
      </c>
      <c r="J2262" s="68" t="e">
        <f>precio_reno_porta!#REF!</f>
        <v>#REF!</v>
      </c>
    </row>
    <row r="2263" spans="1:10" x14ac:dyDescent="0.3">
      <c r="A2263" t="e">
        <f t="shared" si="35"/>
        <v>#REF!</v>
      </c>
      <c r="B2263" t="e">
        <f>precio_reno_porta!#REF!</f>
        <v>#REF!</v>
      </c>
      <c r="C2263" t="e">
        <f>precio_reno_porta!#REF!</f>
        <v>#REF!</v>
      </c>
      <c r="D2263" t="e">
        <f>precio_reno_porta!#REF!</f>
        <v>#REF!</v>
      </c>
      <c r="E2263" t="e">
        <f>precio_reno_porta!#REF!</f>
        <v>#REF!</v>
      </c>
      <c r="F2263" s="68" t="e">
        <f>precio_reno_porta!#REF!</f>
        <v>#REF!</v>
      </c>
      <c r="G2263" t="e">
        <f>precio_reno_porta!#REF!</f>
        <v>#REF!</v>
      </c>
      <c r="H2263" t="s">
        <v>187</v>
      </c>
      <c r="I2263" t="s">
        <v>198</v>
      </c>
      <c r="J2263" s="68" t="e">
        <f>precio_reno_porta!#REF!</f>
        <v>#REF!</v>
      </c>
    </row>
    <row r="2264" spans="1:10" x14ac:dyDescent="0.3">
      <c r="A2264" t="e">
        <f t="shared" si="35"/>
        <v>#REF!</v>
      </c>
      <c r="B2264" t="e">
        <f>precio_reno_porta!#REF!</f>
        <v>#REF!</v>
      </c>
      <c r="C2264" t="e">
        <f>precio_reno_porta!#REF!</f>
        <v>#REF!</v>
      </c>
      <c r="D2264" t="e">
        <f>precio_reno_porta!#REF!</f>
        <v>#REF!</v>
      </c>
      <c r="E2264" t="e">
        <f>precio_reno_porta!#REF!</f>
        <v>#REF!</v>
      </c>
      <c r="F2264" s="68" t="e">
        <f>precio_reno_porta!#REF!</f>
        <v>#REF!</v>
      </c>
      <c r="G2264" t="e">
        <f>precio_reno_porta!#REF!</f>
        <v>#REF!</v>
      </c>
      <c r="H2264" t="s">
        <v>187</v>
      </c>
      <c r="I2264" t="s">
        <v>198</v>
      </c>
      <c r="J2264" s="68" t="e">
        <f>precio_reno_porta!#REF!</f>
        <v>#REF!</v>
      </c>
    </row>
    <row r="2265" spans="1:10" x14ac:dyDescent="0.3">
      <c r="A2265" t="str">
        <f t="shared" si="35"/>
        <v>0Max Negocios + Ilimitado 189.90CONTADO</v>
      </c>
      <c r="B2265">
        <f>precio_reno_porta!A132</f>
        <v>0</v>
      </c>
      <c r="C2265">
        <f>precio_reno_porta!B132</f>
        <v>0</v>
      </c>
      <c r="D2265">
        <f>precio_reno_porta!C132</f>
        <v>0</v>
      </c>
      <c r="E2265">
        <f>precio_reno_porta!D132</f>
        <v>0</v>
      </c>
      <c r="F2265" s="68">
        <f>precio_reno_porta!E132</f>
        <v>0</v>
      </c>
      <c r="G2265">
        <f>precio_reno_porta!F132</f>
        <v>0</v>
      </c>
      <c r="H2265" t="s">
        <v>187</v>
      </c>
      <c r="I2265" t="s">
        <v>198</v>
      </c>
      <c r="J2265" s="68">
        <f>precio_reno_porta!P132</f>
        <v>0</v>
      </c>
    </row>
    <row r="2266" spans="1:10" x14ac:dyDescent="0.3">
      <c r="A2266" t="str">
        <f t="shared" si="35"/>
        <v>0Max Negocios + Ilimitado 189.90CONTADO</v>
      </c>
      <c r="B2266">
        <f>precio_reno_porta!A133</f>
        <v>0</v>
      </c>
      <c r="C2266">
        <f>precio_reno_porta!B133</f>
        <v>0</v>
      </c>
      <c r="D2266">
        <f>precio_reno_porta!C133</f>
        <v>0</v>
      </c>
      <c r="E2266">
        <f>precio_reno_porta!D133</f>
        <v>0</v>
      </c>
      <c r="F2266" s="68">
        <f>precio_reno_porta!E133</f>
        <v>0</v>
      </c>
      <c r="G2266">
        <f>precio_reno_porta!F133</f>
        <v>0</v>
      </c>
      <c r="H2266" t="s">
        <v>187</v>
      </c>
      <c r="I2266" t="s">
        <v>198</v>
      </c>
      <c r="J2266" s="68">
        <f>precio_reno_porta!P133</f>
        <v>0</v>
      </c>
    </row>
    <row r="2267" spans="1:10" x14ac:dyDescent="0.3">
      <c r="A2267" t="str">
        <f t="shared" si="35"/>
        <v>0Max Negocios + Ilimitado 189.90CONTADO</v>
      </c>
      <c r="B2267">
        <f>precio_reno_porta!A134</f>
        <v>0</v>
      </c>
      <c r="C2267">
        <f>precio_reno_porta!B134</f>
        <v>0</v>
      </c>
      <c r="D2267">
        <f>precio_reno_porta!C134</f>
        <v>0</v>
      </c>
      <c r="E2267">
        <f>precio_reno_porta!D134</f>
        <v>0</v>
      </c>
      <c r="F2267" s="68">
        <f>precio_reno_porta!E134</f>
        <v>0</v>
      </c>
      <c r="G2267">
        <f>precio_reno_porta!F134</f>
        <v>0</v>
      </c>
      <c r="H2267" t="s">
        <v>187</v>
      </c>
      <c r="I2267" t="s">
        <v>198</v>
      </c>
      <c r="J2267" s="68">
        <f>precio_reno_porta!P134</f>
        <v>0</v>
      </c>
    </row>
    <row r="2268" spans="1:10" x14ac:dyDescent="0.3">
      <c r="A2268" t="str">
        <f t="shared" si="35"/>
        <v>0Max Negocios + Ilimitado 189.90CONTADO</v>
      </c>
      <c r="B2268">
        <f>precio_reno_porta!A135</f>
        <v>0</v>
      </c>
      <c r="C2268">
        <f>precio_reno_porta!B135</f>
        <v>0</v>
      </c>
      <c r="D2268">
        <f>precio_reno_porta!C135</f>
        <v>0</v>
      </c>
      <c r="E2268">
        <f>precio_reno_porta!D135</f>
        <v>0</v>
      </c>
      <c r="F2268" s="68">
        <f>precio_reno_porta!E135</f>
        <v>0</v>
      </c>
      <c r="G2268">
        <f>precio_reno_porta!F135</f>
        <v>0</v>
      </c>
      <c r="H2268" t="s">
        <v>187</v>
      </c>
      <c r="I2268" t="s">
        <v>198</v>
      </c>
      <c r="J2268" s="68">
        <f>precio_reno_porta!P135</f>
        <v>0</v>
      </c>
    </row>
    <row r="2269" spans="1:10" x14ac:dyDescent="0.3">
      <c r="A2269" t="str">
        <f t="shared" si="35"/>
        <v>0Max Negocios + Ilimitado 189.90CONTADO</v>
      </c>
      <c r="B2269">
        <f>precio_reno_porta!A136</f>
        <v>0</v>
      </c>
      <c r="C2269">
        <f>precio_reno_porta!B136</f>
        <v>0</v>
      </c>
      <c r="D2269">
        <f>precio_reno_porta!C136</f>
        <v>0</v>
      </c>
      <c r="E2269">
        <f>precio_reno_porta!D136</f>
        <v>0</v>
      </c>
      <c r="F2269" s="68">
        <f>precio_reno_porta!E136</f>
        <v>0</v>
      </c>
      <c r="G2269">
        <f>precio_reno_porta!F136</f>
        <v>0</v>
      </c>
      <c r="H2269" t="s">
        <v>187</v>
      </c>
      <c r="I2269" t="s">
        <v>198</v>
      </c>
      <c r="J2269" s="68">
        <f>precio_reno_porta!P136</f>
        <v>0</v>
      </c>
    </row>
    <row r="2270" spans="1:10" x14ac:dyDescent="0.3">
      <c r="A2270" t="str">
        <f t="shared" si="35"/>
        <v>0Max Negocios + Ilimitado 189.90CONTADO</v>
      </c>
      <c r="B2270">
        <f>precio_reno_porta!A137</f>
        <v>0</v>
      </c>
      <c r="C2270">
        <f>precio_reno_porta!B137</f>
        <v>0</v>
      </c>
      <c r="D2270">
        <f>precio_reno_porta!C137</f>
        <v>0</v>
      </c>
      <c r="E2270">
        <f>precio_reno_porta!D137</f>
        <v>0</v>
      </c>
      <c r="F2270" s="68">
        <f>precio_reno_porta!E137</f>
        <v>0</v>
      </c>
      <c r="G2270">
        <f>precio_reno_porta!F137</f>
        <v>0</v>
      </c>
      <c r="H2270" t="s">
        <v>187</v>
      </c>
      <c r="I2270" t="s">
        <v>198</v>
      </c>
      <c r="J2270" s="68">
        <f>precio_reno_porta!P137</f>
        <v>0</v>
      </c>
    </row>
    <row r="2271" spans="1:10" x14ac:dyDescent="0.3">
      <c r="A2271" t="str">
        <f t="shared" si="35"/>
        <v>0Max Negocios + Ilimitado 189.90CONTADO</v>
      </c>
      <c r="B2271">
        <f>precio_reno_porta!A138</f>
        <v>0</v>
      </c>
      <c r="C2271">
        <f>precio_reno_porta!B138</f>
        <v>0</v>
      </c>
      <c r="D2271">
        <f>precio_reno_porta!C138</f>
        <v>0</v>
      </c>
      <c r="E2271">
        <f>precio_reno_porta!D138</f>
        <v>0</v>
      </c>
      <c r="F2271" s="68">
        <f>precio_reno_porta!E138</f>
        <v>0</v>
      </c>
      <c r="G2271">
        <f>precio_reno_porta!F138</f>
        <v>0</v>
      </c>
      <c r="H2271" t="s">
        <v>187</v>
      </c>
      <c r="I2271" t="s">
        <v>198</v>
      </c>
      <c r="J2271" s="68">
        <f>precio_reno_porta!P138</f>
        <v>0</v>
      </c>
    </row>
    <row r="2272" spans="1:10" x14ac:dyDescent="0.3">
      <c r="A2272" t="str">
        <f t="shared" si="35"/>
        <v>0Max Negocios + Ilimitado 189.90CONTADO</v>
      </c>
      <c r="B2272">
        <f>precio_reno_porta!A139</f>
        <v>0</v>
      </c>
      <c r="C2272">
        <f>precio_reno_porta!B139</f>
        <v>0</v>
      </c>
      <c r="D2272">
        <f>precio_reno_porta!C139</f>
        <v>0</v>
      </c>
      <c r="E2272">
        <f>precio_reno_porta!D139</f>
        <v>0</v>
      </c>
      <c r="F2272" s="68">
        <f>precio_reno_porta!E139</f>
        <v>0</v>
      </c>
      <c r="G2272">
        <f>precio_reno_porta!F139</f>
        <v>0</v>
      </c>
      <c r="H2272" t="s">
        <v>187</v>
      </c>
      <c r="I2272" t="s">
        <v>198</v>
      </c>
      <c r="J2272" s="68">
        <f>precio_reno_porta!P139</f>
        <v>0</v>
      </c>
    </row>
    <row r="2273" spans="1:10" x14ac:dyDescent="0.3">
      <c r="A2273" t="str">
        <f t="shared" si="35"/>
        <v>0Max Negocios + Ilimitado 189.90CONTADO</v>
      </c>
      <c r="B2273">
        <f>precio_reno_porta!A140</f>
        <v>0</v>
      </c>
      <c r="C2273">
        <f>precio_reno_porta!B140</f>
        <v>0</v>
      </c>
      <c r="D2273">
        <f>precio_reno_porta!C140</f>
        <v>0</v>
      </c>
      <c r="E2273">
        <f>precio_reno_porta!D140</f>
        <v>0</v>
      </c>
      <c r="F2273" s="68">
        <f>precio_reno_porta!E140</f>
        <v>0</v>
      </c>
      <c r="G2273">
        <f>precio_reno_porta!F140</f>
        <v>0</v>
      </c>
      <c r="H2273" t="s">
        <v>187</v>
      </c>
      <c r="I2273" t="s">
        <v>198</v>
      </c>
      <c r="J2273" s="68">
        <f>precio_reno_porta!P140</f>
        <v>0</v>
      </c>
    </row>
    <row r="2274" spans="1:10" x14ac:dyDescent="0.3">
      <c r="A2274" t="str">
        <f t="shared" si="35"/>
        <v>0Max Negocios + Ilimitado 189.90CONTADO</v>
      </c>
      <c r="B2274">
        <f>precio_reno_porta!A141</f>
        <v>0</v>
      </c>
      <c r="C2274">
        <f>precio_reno_porta!B141</f>
        <v>0</v>
      </c>
      <c r="D2274">
        <f>precio_reno_porta!C141</f>
        <v>0</v>
      </c>
      <c r="E2274">
        <f>precio_reno_porta!D141</f>
        <v>0</v>
      </c>
      <c r="F2274" s="68">
        <f>precio_reno_porta!E141</f>
        <v>0</v>
      </c>
      <c r="G2274">
        <f>precio_reno_porta!F141</f>
        <v>0</v>
      </c>
      <c r="H2274" t="s">
        <v>187</v>
      </c>
      <c r="I2274" t="s">
        <v>198</v>
      </c>
      <c r="J2274" s="68">
        <f>precio_reno_porta!P141</f>
        <v>0</v>
      </c>
    </row>
    <row r="2275" spans="1:10" x14ac:dyDescent="0.3">
      <c r="A2275" t="str">
        <f t="shared" si="35"/>
        <v>0Max Negocios + Ilimitado 189.90CONTADO</v>
      </c>
      <c r="B2275">
        <f>precio_reno_porta!A142</f>
        <v>0</v>
      </c>
      <c r="C2275">
        <f>precio_reno_porta!B142</f>
        <v>0</v>
      </c>
      <c r="D2275">
        <f>precio_reno_porta!C142</f>
        <v>0</v>
      </c>
      <c r="E2275">
        <f>precio_reno_porta!D142</f>
        <v>0</v>
      </c>
      <c r="F2275" s="68">
        <f>precio_reno_porta!E142</f>
        <v>0</v>
      </c>
      <c r="G2275">
        <f>precio_reno_porta!F142</f>
        <v>0</v>
      </c>
      <c r="H2275" t="s">
        <v>187</v>
      </c>
      <c r="I2275" t="s">
        <v>198</v>
      </c>
      <c r="J2275" s="68">
        <f>precio_reno_porta!P142</f>
        <v>0</v>
      </c>
    </row>
    <row r="2276" spans="1:10" x14ac:dyDescent="0.3">
      <c r="A2276" t="str">
        <f t="shared" si="35"/>
        <v>0Max Negocios + Ilimitado 189.90CONTADO</v>
      </c>
      <c r="B2276">
        <f>precio_reno_porta!A143</f>
        <v>0</v>
      </c>
      <c r="C2276">
        <f>precio_reno_porta!B143</f>
        <v>0</v>
      </c>
      <c r="D2276">
        <f>precio_reno_porta!C143</f>
        <v>0</v>
      </c>
      <c r="E2276">
        <f>precio_reno_porta!D143</f>
        <v>0</v>
      </c>
      <c r="F2276" s="68">
        <f>precio_reno_porta!E143</f>
        <v>0</v>
      </c>
      <c r="G2276">
        <f>precio_reno_porta!F143</f>
        <v>0</v>
      </c>
      <c r="H2276" t="s">
        <v>187</v>
      </c>
      <c r="I2276" t="s">
        <v>198</v>
      </c>
      <c r="J2276" s="68">
        <f>precio_reno_porta!P143</f>
        <v>0</v>
      </c>
    </row>
    <row r="2277" spans="1:10" x14ac:dyDescent="0.3">
      <c r="A2277" t="str">
        <f t="shared" si="35"/>
        <v>0Max Negocios + Ilimitado 189.90CONTADO</v>
      </c>
      <c r="B2277">
        <f>precio_reno_porta!A144</f>
        <v>0</v>
      </c>
      <c r="C2277">
        <f>precio_reno_porta!B144</f>
        <v>0</v>
      </c>
      <c r="D2277">
        <f>precio_reno_porta!C144</f>
        <v>0</v>
      </c>
      <c r="E2277">
        <f>precio_reno_porta!D144</f>
        <v>0</v>
      </c>
      <c r="F2277" s="68">
        <f>precio_reno_porta!E144</f>
        <v>0</v>
      </c>
      <c r="G2277">
        <f>precio_reno_porta!F144</f>
        <v>0</v>
      </c>
      <c r="H2277" t="s">
        <v>187</v>
      </c>
      <c r="I2277" t="s">
        <v>198</v>
      </c>
      <c r="J2277" s="68">
        <f>precio_reno_porta!P144</f>
        <v>0</v>
      </c>
    </row>
    <row r="2278" spans="1:10" x14ac:dyDescent="0.3">
      <c r="A2278" t="str">
        <f t="shared" si="35"/>
        <v>0Max Negocios + Ilimitado 189.90CONTADO</v>
      </c>
      <c r="B2278">
        <f>precio_reno_porta!A145</f>
        <v>0</v>
      </c>
      <c r="C2278">
        <f>precio_reno_porta!B145</f>
        <v>0</v>
      </c>
      <c r="D2278">
        <f>precio_reno_porta!C145</f>
        <v>0</v>
      </c>
      <c r="E2278">
        <f>precio_reno_porta!D145</f>
        <v>0</v>
      </c>
      <c r="F2278" s="68">
        <f>precio_reno_porta!E145</f>
        <v>0</v>
      </c>
      <c r="G2278">
        <f>precio_reno_porta!F145</f>
        <v>0</v>
      </c>
      <c r="H2278" t="s">
        <v>187</v>
      </c>
      <c r="I2278" t="s">
        <v>198</v>
      </c>
      <c r="J2278" s="68">
        <f>precio_reno_porta!P145</f>
        <v>0</v>
      </c>
    </row>
    <row r="2279" spans="1:10" x14ac:dyDescent="0.3">
      <c r="A2279" t="str">
        <f t="shared" si="35"/>
        <v>0Max Negocios + Ilimitado 189.90CONTADO</v>
      </c>
      <c r="B2279">
        <f>precio_reno_porta!A146</f>
        <v>0</v>
      </c>
      <c r="C2279">
        <f>precio_reno_porta!B146</f>
        <v>0</v>
      </c>
      <c r="D2279">
        <f>precio_reno_porta!C146</f>
        <v>0</v>
      </c>
      <c r="E2279">
        <f>precio_reno_porta!D146</f>
        <v>0</v>
      </c>
      <c r="F2279" s="68">
        <f>precio_reno_porta!E146</f>
        <v>0</v>
      </c>
      <c r="G2279">
        <f>precio_reno_porta!F146</f>
        <v>0</v>
      </c>
      <c r="H2279" t="s">
        <v>187</v>
      </c>
      <c r="I2279" t="s">
        <v>198</v>
      </c>
      <c r="J2279" s="68">
        <f>precio_reno_porta!P146</f>
        <v>0</v>
      </c>
    </row>
    <row r="2280" spans="1:10" x14ac:dyDescent="0.3">
      <c r="A2280" t="str">
        <f t="shared" si="35"/>
        <v>0Max Negocios + Ilimitado 189.90CONTADO</v>
      </c>
      <c r="B2280">
        <f>precio_reno_porta!A147</f>
        <v>0</v>
      </c>
      <c r="C2280">
        <f>precio_reno_porta!B147</f>
        <v>0</v>
      </c>
      <c r="D2280">
        <f>precio_reno_porta!C147</f>
        <v>0</v>
      </c>
      <c r="E2280">
        <f>precio_reno_porta!D147</f>
        <v>0</v>
      </c>
      <c r="F2280" s="68">
        <f>precio_reno_porta!E147</f>
        <v>0</v>
      </c>
      <c r="G2280">
        <f>precio_reno_porta!F147</f>
        <v>0</v>
      </c>
      <c r="H2280" t="s">
        <v>187</v>
      </c>
      <c r="I2280" t="s">
        <v>198</v>
      </c>
      <c r="J2280" s="68">
        <f>precio_reno_porta!P147</f>
        <v>0</v>
      </c>
    </row>
    <row r="2281" spans="1:10" x14ac:dyDescent="0.3">
      <c r="A2281" t="str">
        <f t="shared" si="35"/>
        <v>0Max Negocios + Ilimitado 189.90CONTADO</v>
      </c>
      <c r="B2281">
        <f>precio_reno_porta!A148</f>
        <v>0</v>
      </c>
      <c r="C2281">
        <f>precio_reno_porta!B148</f>
        <v>0</v>
      </c>
      <c r="D2281">
        <f>precio_reno_porta!C148</f>
        <v>0</v>
      </c>
      <c r="E2281">
        <f>precio_reno_porta!D148</f>
        <v>0</v>
      </c>
      <c r="F2281" s="68">
        <f>precio_reno_porta!E148</f>
        <v>0</v>
      </c>
      <c r="G2281">
        <f>precio_reno_porta!F148</f>
        <v>0</v>
      </c>
      <c r="H2281" t="s">
        <v>187</v>
      </c>
      <c r="I2281" t="s">
        <v>198</v>
      </c>
      <c r="J2281" s="68">
        <f>precio_reno_porta!P148</f>
        <v>0</v>
      </c>
    </row>
    <row r="2282" spans="1:10" x14ac:dyDescent="0.3">
      <c r="A2282" t="str">
        <f t="shared" si="35"/>
        <v>0Max Negocios + Ilimitado 189.90CONTADO</v>
      </c>
      <c r="B2282">
        <f>precio_reno_porta!A149</f>
        <v>0</v>
      </c>
      <c r="C2282">
        <f>precio_reno_porta!B149</f>
        <v>0</v>
      </c>
      <c r="D2282">
        <f>precio_reno_porta!C149</f>
        <v>0</v>
      </c>
      <c r="E2282">
        <f>precio_reno_porta!D149</f>
        <v>0</v>
      </c>
      <c r="F2282" s="68">
        <f>precio_reno_porta!E149</f>
        <v>0</v>
      </c>
      <c r="G2282">
        <f>precio_reno_porta!F149</f>
        <v>0</v>
      </c>
      <c r="H2282" t="s">
        <v>187</v>
      </c>
      <c r="I2282" t="s">
        <v>198</v>
      </c>
      <c r="J2282" s="68">
        <f>precio_reno_porta!P149</f>
        <v>0</v>
      </c>
    </row>
    <row r="2283" spans="1:10" x14ac:dyDescent="0.3">
      <c r="A2283" t="str">
        <f t="shared" si="35"/>
        <v>0Max Negocios + Ilimitado 189.90CONTADO</v>
      </c>
      <c r="B2283">
        <f>precio_reno_porta!A150</f>
        <v>0</v>
      </c>
      <c r="C2283">
        <f>precio_reno_porta!B150</f>
        <v>0</v>
      </c>
      <c r="D2283">
        <f>precio_reno_porta!C150</f>
        <v>0</v>
      </c>
      <c r="E2283">
        <f>precio_reno_porta!D150</f>
        <v>0</v>
      </c>
      <c r="F2283" s="68">
        <f>precio_reno_porta!E150</f>
        <v>0</v>
      </c>
      <c r="G2283">
        <f>precio_reno_porta!F150</f>
        <v>0</v>
      </c>
      <c r="H2283" t="s">
        <v>187</v>
      </c>
      <c r="I2283" t="s">
        <v>198</v>
      </c>
      <c r="J2283" s="68">
        <f>precio_reno_porta!P150</f>
        <v>0</v>
      </c>
    </row>
    <row r="2284" spans="1:10" x14ac:dyDescent="0.3">
      <c r="A2284" t="str">
        <f t="shared" si="35"/>
        <v>0Max Negocios + Ilimitado 189.90CONTADO</v>
      </c>
      <c r="B2284">
        <f>precio_reno_porta!A151</f>
        <v>0</v>
      </c>
      <c r="C2284">
        <f>precio_reno_porta!B151</f>
        <v>0</v>
      </c>
      <c r="D2284">
        <f>precio_reno_porta!C151</f>
        <v>0</v>
      </c>
      <c r="E2284">
        <f>precio_reno_porta!D151</f>
        <v>0</v>
      </c>
      <c r="F2284" s="68">
        <f>precio_reno_porta!E151</f>
        <v>0</v>
      </c>
      <c r="G2284">
        <f>precio_reno_porta!F151</f>
        <v>0</v>
      </c>
      <c r="H2284" t="s">
        <v>187</v>
      </c>
      <c r="I2284" t="s">
        <v>198</v>
      </c>
      <c r="J2284" s="68">
        <f>precio_reno_porta!P151</f>
        <v>0</v>
      </c>
    </row>
    <row r="2285" spans="1:10" x14ac:dyDescent="0.3">
      <c r="A2285" t="str">
        <f t="shared" si="35"/>
        <v>0Max Negocios + Ilimitado 189.90CONTADO</v>
      </c>
      <c r="B2285">
        <f>precio_reno_porta!A152</f>
        <v>0</v>
      </c>
      <c r="C2285">
        <f>precio_reno_porta!B152</f>
        <v>0</v>
      </c>
      <c r="D2285">
        <f>precio_reno_porta!C152</f>
        <v>0</v>
      </c>
      <c r="E2285">
        <f>precio_reno_porta!D152</f>
        <v>0</v>
      </c>
      <c r="F2285" s="68">
        <f>precio_reno_porta!E152</f>
        <v>0</v>
      </c>
      <c r="G2285">
        <f>precio_reno_porta!F152</f>
        <v>0</v>
      </c>
      <c r="H2285" t="s">
        <v>187</v>
      </c>
      <c r="I2285" t="s">
        <v>198</v>
      </c>
      <c r="J2285" s="68">
        <f>precio_reno_porta!P152</f>
        <v>0</v>
      </c>
    </row>
    <row r="2286" spans="1:10" x14ac:dyDescent="0.3">
      <c r="A2286" t="str">
        <f t="shared" si="35"/>
        <v>0Max Negocios + Ilimitado 189.90CONTADO</v>
      </c>
      <c r="B2286">
        <f>precio_reno_porta!A153</f>
        <v>0</v>
      </c>
      <c r="C2286">
        <f>precio_reno_porta!B153</f>
        <v>0</v>
      </c>
      <c r="D2286">
        <f>precio_reno_porta!C153</f>
        <v>0</v>
      </c>
      <c r="E2286">
        <f>precio_reno_porta!D153</f>
        <v>0</v>
      </c>
      <c r="F2286" s="68">
        <f>precio_reno_porta!E153</f>
        <v>0</v>
      </c>
      <c r="G2286">
        <f>precio_reno_porta!F153</f>
        <v>0</v>
      </c>
      <c r="H2286" t="s">
        <v>187</v>
      </c>
      <c r="I2286" t="s">
        <v>198</v>
      </c>
      <c r="J2286" s="68">
        <f>precio_reno_porta!P153</f>
        <v>0</v>
      </c>
    </row>
    <row r="2287" spans="1:10" x14ac:dyDescent="0.3">
      <c r="A2287" t="str">
        <f t="shared" si="35"/>
        <v>0Max Negocios + Ilimitado 189.90CONTADO</v>
      </c>
      <c r="B2287">
        <f>precio_reno_porta!A154</f>
        <v>0</v>
      </c>
      <c r="C2287">
        <f>precio_reno_porta!B154</f>
        <v>0</v>
      </c>
      <c r="D2287">
        <f>precio_reno_porta!C154</f>
        <v>0</v>
      </c>
      <c r="E2287">
        <f>precio_reno_porta!D154</f>
        <v>0</v>
      </c>
      <c r="F2287" s="68">
        <f>precio_reno_porta!E154</f>
        <v>0</v>
      </c>
      <c r="G2287">
        <f>precio_reno_porta!F154</f>
        <v>0</v>
      </c>
      <c r="H2287" t="s">
        <v>187</v>
      </c>
      <c r="I2287" t="s">
        <v>198</v>
      </c>
      <c r="J2287" s="68">
        <f>precio_reno_porta!P154</f>
        <v>0</v>
      </c>
    </row>
    <row r="2288" spans="1:10" x14ac:dyDescent="0.3">
      <c r="A2288" t="str">
        <f t="shared" si="35"/>
        <v>0Max Negocios + Ilimitado 189.90CONTADO</v>
      </c>
      <c r="B2288">
        <f>precio_reno_porta!A155</f>
        <v>0</v>
      </c>
      <c r="C2288">
        <f>precio_reno_porta!B155</f>
        <v>0</v>
      </c>
      <c r="D2288">
        <f>precio_reno_porta!C155</f>
        <v>0</v>
      </c>
      <c r="E2288">
        <f>precio_reno_porta!D155</f>
        <v>0</v>
      </c>
      <c r="F2288" s="68">
        <f>precio_reno_porta!E155</f>
        <v>0</v>
      </c>
      <c r="G2288">
        <f>precio_reno_porta!F155</f>
        <v>0</v>
      </c>
      <c r="H2288" t="s">
        <v>187</v>
      </c>
      <c r="I2288" t="s">
        <v>198</v>
      </c>
      <c r="J2288" s="68">
        <f>precio_reno_porta!P155</f>
        <v>0</v>
      </c>
    </row>
    <row r="2289" spans="1:10" x14ac:dyDescent="0.3">
      <c r="A2289" t="str">
        <f t="shared" si="35"/>
        <v>0Max Negocios + Ilimitado 189.90CONTADO</v>
      </c>
      <c r="B2289">
        <f>precio_reno_porta!A156</f>
        <v>0</v>
      </c>
      <c r="C2289">
        <f>precio_reno_porta!B156</f>
        <v>0</v>
      </c>
      <c r="D2289">
        <f>precio_reno_porta!C156</f>
        <v>0</v>
      </c>
      <c r="E2289">
        <f>precio_reno_porta!D156</f>
        <v>0</v>
      </c>
      <c r="F2289" s="68">
        <f>precio_reno_porta!E156</f>
        <v>0</v>
      </c>
      <c r="G2289">
        <f>precio_reno_porta!F156</f>
        <v>0</v>
      </c>
      <c r="H2289" t="s">
        <v>187</v>
      </c>
      <c r="I2289" t="s">
        <v>198</v>
      </c>
      <c r="J2289" s="68">
        <f>precio_reno_porta!P156</f>
        <v>0</v>
      </c>
    </row>
    <row r="2290" spans="1:10" x14ac:dyDescent="0.3">
      <c r="A2290" t="str">
        <f t="shared" si="35"/>
        <v>0Max Negocios + Ilimitado 189.90CONTADO</v>
      </c>
      <c r="B2290">
        <f>precio_reno_porta!A157</f>
        <v>0</v>
      </c>
      <c r="C2290">
        <f>precio_reno_porta!B157</f>
        <v>0</v>
      </c>
      <c r="D2290">
        <f>precio_reno_porta!C157</f>
        <v>0</v>
      </c>
      <c r="E2290">
        <f>precio_reno_porta!D157</f>
        <v>0</v>
      </c>
      <c r="F2290" s="68">
        <f>precio_reno_porta!E157</f>
        <v>0</v>
      </c>
      <c r="G2290">
        <f>precio_reno_porta!F157</f>
        <v>0</v>
      </c>
      <c r="H2290" t="s">
        <v>187</v>
      </c>
      <c r="I2290" t="s">
        <v>198</v>
      </c>
      <c r="J2290" s="68">
        <f>precio_reno_porta!P157</f>
        <v>0</v>
      </c>
    </row>
    <row r="2291" spans="1:10" x14ac:dyDescent="0.3">
      <c r="A2291" t="str">
        <f t="shared" si="35"/>
        <v>0Max Negocios + Ilimitado 189.90CONTADO</v>
      </c>
      <c r="B2291">
        <f>precio_reno_porta!A158</f>
        <v>0</v>
      </c>
      <c r="C2291">
        <f>precio_reno_porta!B158</f>
        <v>0</v>
      </c>
      <c r="D2291">
        <f>precio_reno_porta!C158</f>
        <v>0</v>
      </c>
      <c r="E2291">
        <f>precio_reno_porta!D158</f>
        <v>0</v>
      </c>
      <c r="F2291" s="68">
        <f>precio_reno_porta!E158</f>
        <v>0</v>
      </c>
      <c r="G2291">
        <f>precio_reno_porta!F158</f>
        <v>0</v>
      </c>
      <c r="H2291" t="s">
        <v>187</v>
      </c>
      <c r="I2291" t="s">
        <v>198</v>
      </c>
      <c r="J2291" s="68">
        <f>precio_reno_porta!P158</f>
        <v>0</v>
      </c>
    </row>
    <row r="2292" spans="1:10" x14ac:dyDescent="0.3">
      <c r="A2292" t="str">
        <f t="shared" si="35"/>
        <v>0Max Negocios + Ilimitado 189.90CONTADO</v>
      </c>
      <c r="B2292">
        <f>precio_reno_porta!A159</f>
        <v>0</v>
      </c>
      <c r="C2292">
        <f>precio_reno_porta!B159</f>
        <v>0</v>
      </c>
      <c r="D2292">
        <f>precio_reno_porta!C159</f>
        <v>0</v>
      </c>
      <c r="E2292">
        <f>precio_reno_porta!D159</f>
        <v>0</v>
      </c>
      <c r="F2292" s="68">
        <f>precio_reno_porta!E159</f>
        <v>0</v>
      </c>
      <c r="G2292">
        <f>precio_reno_porta!F159</f>
        <v>0</v>
      </c>
      <c r="H2292" t="s">
        <v>187</v>
      </c>
      <c r="I2292" t="s">
        <v>198</v>
      </c>
      <c r="J2292" s="68">
        <f>precio_reno_porta!P159</f>
        <v>0</v>
      </c>
    </row>
    <row r="2293" spans="1:10" x14ac:dyDescent="0.3">
      <c r="A2293" t="str">
        <f t="shared" si="35"/>
        <v>0Max Negocios + Ilimitado 189.90CONTADO</v>
      </c>
      <c r="B2293">
        <f>precio_reno_porta!A160</f>
        <v>0</v>
      </c>
      <c r="C2293">
        <f>precio_reno_porta!B160</f>
        <v>0</v>
      </c>
      <c r="D2293">
        <f>precio_reno_porta!C160</f>
        <v>0</v>
      </c>
      <c r="E2293">
        <f>precio_reno_porta!D160</f>
        <v>0</v>
      </c>
      <c r="F2293" s="68">
        <f>precio_reno_porta!E160</f>
        <v>0</v>
      </c>
      <c r="G2293">
        <f>precio_reno_porta!F160</f>
        <v>0</v>
      </c>
      <c r="H2293" t="s">
        <v>187</v>
      </c>
      <c r="I2293" t="s">
        <v>198</v>
      </c>
      <c r="J2293" s="68">
        <f>precio_reno_porta!P160</f>
        <v>0</v>
      </c>
    </row>
    <row r="2294" spans="1:10" x14ac:dyDescent="0.3">
      <c r="A2294" t="str">
        <f t="shared" si="35"/>
        <v>0Max Negocios + Ilimitado 189.90CONTADO</v>
      </c>
      <c r="B2294">
        <f>precio_reno_porta!A161</f>
        <v>0</v>
      </c>
      <c r="C2294">
        <f>precio_reno_porta!B161</f>
        <v>0</v>
      </c>
      <c r="D2294">
        <f>precio_reno_porta!C161</f>
        <v>0</v>
      </c>
      <c r="E2294">
        <f>precio_reno_porta!D161</f>
        <v>0</v>
      </c>
      <c r="F2294" s="68">
        <f>precio_reno_porta!E161</f>
        <v>0</v>
      </c>
      <c r="G2294">
        <f>precio_reno_porta!F161</f>
        <v>0</v>
      </c>
      <c r="H2294" t="s">
        <v>187</v>
      </c>
      <c r="I2294" t="s">
        <v>198</v>
      </c>
      <c r="J2294" s="68">
        <f>precio_reno_porta!P161</f>
        <v>0</v>
      </c>
    </row>
    <row r="2295" spans="1:10" x14ac:dyDescent="0.3">
      <c r="A2295" t="str">
        <f t="shared" si="35"/>
        <v>0Max Negocios + Ilimitado 189.90CONTADO</v>
      </c>
      <c r="B2295">
        <f>precio_reno_porta!A162</f>
        <v>0</v>
      </c>
      <c r="C2295">
        <f>precio_reno_porta!B162</f>
        <v>0</v>
      </c>
      <c r="D2295">
        <f>precio_reno_porta!C162</f>
        <v>0</v>
      </c>
      <c r="E2295">
        <f>precio_reno_porta!D162</f>
        <v>0</v>
      </c>
      <c r="F2295" s="68">
        <f>precio_reno_porta!E162</f>
        <v>0</v>
      </c>
      <c r="G2295">
        <f>precio_reno_porta!F162</f>
        <v>0</v>
      </c>
      <c r="H2295" t="s">
        <v>187</v>
      </c>
      <c r="I2295" t="s">
        <v>198</v>
      </c>
      <c r="J2295" s="68">
        <f>precio_reno_porta!P162</f>
        <v>0</v>
      </c>
    </row>
    <row r="2296" spans="1:10" x14ac:dyDescent="0.3">
      <c r="A2296" t="str">
        <f t="shared" si="35"/>
        <v>0Max Negocios + Ilimitado 189.90CONTADO</v>
      </c>
      <c r="B2296">
        <f>precio_reno_porta!A163</f>
        <v>0</v>
      </c>
      <c r="C2296">
        <f>precio_reno_porta!B163</f>
        <v>0</v>
      </c>
      <c r="D2296">
        <f>precio_reno_porta!C163</f>
        <v>0</v>
      </c>
      <c r="E2296">
        <f>precio_reno_porta!D163</f>
        <v>0</v>
      </c>
      <c r="F2296" s="68">
        <f>precio_reno_porta!E163</f>
        <v>0</v>
      </c>
      <c r="G2296">
        <f>precio_reno_porta!F163</f>
        <v>0</v>
      </c>
      <c r="H2296" t="s">
        <v>187</v>
      </c>
      <c r="I2296" t="s">
        <v>198</v>
      </c>
      <c r="J2296" s="68">
        <f>precio_reno_porta!P163</f>
        <v>0</v>
      </c>
    </row>
    <row r="2297" spans="1:10" x14ac:dyDescent="0.3">
      <c r="A2297" t="str">
        <f t="shared" si="35"/>
        <v>0Max Negocios + Ilimitado 189.90CONTADO</v>
      </c>
      <c r="B2297">
        <f>precio_reno_porta!A164</f>
        <v>0</v>
      </c>
      <c r="C2297">
        <f>precio_reno_porta!B164</f>
        <v>0</v>
      </c>
      <c r="D2297">
        <f>precio_reno_porta!C164</f>
        <v>0</v>
      </c>
      <c r="E2297">
        <f>precio_reno_porta!D164</f>
        <v>0</v>
      </c>
      <c r="F2297" s="68">
        <f>precio_reno_porta!E164</f>
        <v>0</v>
      </c>
      <c r="G2297">
        <f>precio_reno_porta!F164</f>
        <v>0</v>
      </c>
      <c r="H2297" t="s">
        <v>187</v>
      </c>
      <c r="I2297" t="s">
        <v>198</v>
      </c>
      <c r="J2297" s="68">
        <f>precio_reno_porta!P164</f>
        <v>0</v>
      </c>
    </row>
    <row r="2298" spans="1:10" x14ac:dyDescent="0.3">
      <c r="A2298" t="str">
        <f t="shared" si="35"/>
        <v>0Max Negocios + Ilimitado 189.90CONTADO</v>
      </c>
      <c r="B2298">
        <f>precio_reno_porta!A165</f>
        <v>0</v>
      </c>
      <c r="C2298">
        <f>precio_reno_porta!B165</f>
        <v>0</v>
      </c>
      <c r="D2298">
        <f>precio_reno_porta!C165</f>
        <v>0</v>
      </c>
      <c r="E2298">
        <f>precio_reno_porta!D165</f>
        <v>0</v>
      </c>
      <c r="F2298" s="68">
        <f>precio_reno_porta!E165</f>
        <v>0</v>
      </c>
      <c r="G2298">
        <f>precio_reno_porta!F165</f>
        <v>0</v>
      </c>
      <c r="H2298" t="s">
        <v>187</v>
      </c>
      <c r="I2298" t="s">
        <v>198</v>
      </c>
      <c r="J2298" s="68">
        <f>precio_reno_porta!P165</f>
        <v>0</v>
      </c>
    </row>
    <row r="2299" spans="1:10" x14ac:dyDescent="0.3">
      <c r="A2299" t="str">
        <f t="shared" si="35"/>
        <v>0Max Negocios + Ilimitado 189.90CONTADO</v>
      </c>
      <c r="B2299">
        <f>precio_reno_porta!A166</f>
        <v>0</v>
      </c>
      <c r="C2299">
        <f>precio_reno_porta!B166</f>
        <v>0</v>
      </c>
      <c r="D2299">
        <f>precio_reno_porta!C166</f>
        <v>0</v>
      </c>
      <c r="E2299">
        <f>precio_reno_porta!D166</f>
        <v>0</v>
      </c>
      <c r="F2299" s="68">
        <f>precio_reno_porta!E166</f>
        <v>0</v>
      </c>
      <c r="G2299">
        <f>precio_reno_porta!F166</f>
        <v>0</v>
      </c>
      <c r="H2299" t="s">
        <v>187</v>
      </c>
      <c r="I2299" t="s">
        <v>198</v>
      </c>
      <c r="J2299" s="68">
        <f>precio_reno_porta!P166</f>
        <v>0</v>
      </c>
    </row>
    <row r="2300" spans="1:10" x14ac:dyDescent="0.3">
      <c r="A2300" t="str">
        <f t="shared" si="35"/>
        <v>0Max Negocios + Ilimitado 189.90CONTADO</v>
      </c>
      <c r="B2300">
        <f>precio_reno_porta!A167</f>
        <v>0</v>
      </c>
      <c r="C2300">
        <f>precio_reno_porta!B167</f>
        <v>0</v>
      </c>
      <c r="D2300">
        <f>precio_reno_porta!C167</f>
        <v>0</v>
      </c>
      <c r="E2300">
        <f>precio_reno_porta!D167</f>
        <v>0</v>
      </c>
      <c r="F2300" s="68">
        <f>precio_reno_porta!E167</f>
        <v>0</v>
      </c>
      <c r="G2300">
        <f>precio_reno_porta!F167</f>
        <v>0</v>
      </c>
      <c r="H2300" t="s">
        <v>187</v>
      </c>
      <c r="I2300" t="s">
        <v>198</v>
      </c>
      <c r="J2300" s="68">
        <f>precio_reno_porta!P167</f>
        <v>0</v>
      </c>
    </row>
    <row r="2301" spans="1:10" x14ac:dyDescent="0.3">
      <c r="A2301" t="str">
        <f t="shared" si="35"/>
        <v>0Max Negocios + Ilimitado 189.90CONTADO</v>
      </c>
      <c r="B2301">
        <f>precio_reno_porta!A168</f>
        <v>0</v>
      </c>
      <c r="C2301">
        <f>precio_reno_porta!B168</f>
        <v>0</v>
      </c>
      <c r="D2301">
        <f>precio_reno_porta!C168</f>
        <v>0</v>
      </c>
      <c r="E2301">
        <f>precio_reno_porta!D168</f>
        <v>0</v>
      </c>
      <c r="F2301" s="68">
        <f>precio_reno_porta!E168</f>
        <v>0</v>
      </c>
      <c r="G2301">
        <f>precio_reno_porta!F168</f>
        <v>0</v>
      </c>
      <c r="H2301" t="s">
        <v>187</v>
      </c>
      <c r="I2301" t="s">
        <v>198</v>
      </c>
      <c r="J2301" s="68">
        <f>precio_reno_porta!P168</f>
        <v>0</v>
      </c>
    </row>
    <row r="2302" spans="1:10" x14ac:dyDescent="0.3">
      <c r="A2302" t="str">
        <f t="shared" si="35"/>
        <v>0Max Negocios + Ilimitado 189.90CONTADO</v>
      </c>
      <c r="B2302">
        <f>precio_reno_porta!A169</f>
        <v>0</v>
      </c>
      <c r="C2302">
        <f>precio_reno_porta!B169</f>
        <v>0</v>
      </c>
      <c r="D2302">
        <f>precio_reno_porta!C169</f>
        <v>0</v>
      </c>
      <c r="E2302">
        <f>precio_reno_porta!D169</f>
        <v>0</v>
      </c>
      <c r="F2302" s="68">
        <f>precio_reno_porta!E169</f>
        <v>0</v>
      </c>
      <c r="G2302">
        <f>precio_reno_porta!F169</f>
        <v>0</v>
      </c>
      <c r="H2302" t="s">
        <v>187</v>
      </c>
      <c r="I2302" t="s">
        <v>198</v>
      </c>
      <c r="J2302" s="68">
        <f>precio_reno_porta!P169</f>
        <v>0</v>
      </c>
    </row>
    <row r="2303" spans="1:10" x14ac:dyDescent="0.3">
      <c r="A2303" t="str">
        <f t="shared" si="35"/>
        <v>0Max Negocios + Ilimitado 189.90CONTADO</v>
      </c>
      <c r="B2303">
        <f>precio_reno_porta!A170</f>
        <v>0</v>
      </c>
      <c r="C2303">
        <f>precio_reno_porta!B170</f>
        <v>0</v>
      </c>
      <c r="D2303">
        <f>precio_reno_porta!C170</f>
        <v>0</v>
      </c>
      <c r="E2303">
        <f>precio_reno_porta!D170</f>
        <v>0</v>
      </c>
      <c r="F2303" s="68">
        <f>precio_reno_porta!E170</f>
        <v>0</v>
      </c>
      <c r="G2303">
        <f>precio_reno_porta!F170</f>
        <v>0</v>
      </c>
      <c r="H2303" t="s">
        <v>187</v>
      </c>
      <c r="I2303" t="s">
        <v>198</v>
      </c>
      <c r="J2303" s="68">
        <f>precio_reno_porta!P170</f>
        <v>0</v>
      </c>
    </row>
    <row r="2304" spans="1:10" x14ac:dyDescent="0.3">
      <c r="A2304" t="str">
        <f t="shared" si="35"/>
        <v>0Max Negocios + Ilimitado 189.90CONTADO</v>
      </c>
      <c r="B2304">
        <f>precio_reno_porta!A171</f>
        <v>0</v>
      </c>
      <c r="C2304">
        <f>precio_reno_porta!B171</f>
        <v>0</v>
      </c>
      <c r="D2304">
        <f>precio_reno_porta!C171</f>
        <v>0</v>
      </c>
      <c r="E2304">
        <f>precio_reno_porta!D171</f>
        <v>0</v>
      </c>
      <c r="F2304" s="68">
        <f>precio_reno_porta!E171</f>
        <v>0</v>
      </c>
      <c r="G2304">
        <f>precio_reno_porta!F171</f>
        <v>0</v>
      </c>
      <c r="H2304" t="s">
        <v>187</v>
      </c>
      <c r="I2304" t="s">
        <v>198</v>
      </c>
      <c r="J2304" s="68">
        <f>precio_reno_porta!P171</f>
        <v>0</v>
      </c>
    </row>
    <row r="2305" spans="1:10" x14ac:dyDescent="0.3">
      <c r="A2305" t="str">
        <f t="shared" si="35"/>
        <v>0Max Negocios + Ilimitado 189.90CONTADO</v>
      </c>
      <c r="B2305">
        <f>precio_reno_porta!A172</f>
        <v>0</v>
      </c>
      <c r="C2305">
        <f>precio_reno_porta!B172</f>
        <v>0</v>
      </c>
      <c r="D2305">
        <f>precio_reno_porta!C172</f>
        <v>0</v>
      </c>
      <c r="E2305">
        <f>precio_reno_porta!D172</f>
        <v>0</v>
      </c>
      <c r="F2305" s="68">
        <f>precio_reno_porta!E172</f>
        <v>0</v>
      </c>
      <c r="G2305">
        <f>precio_reno_porta!F172</f>
        <v>0</v>
      </c>
      <c r="H2305" t="s">
        <v>187</v>
      </c>
      <c r="I2305" t="s">
        <v>198</v>
      </c>
      <c r="J2305" s="68">
        <f>precio_reno_porta!P172</f>
        <v>0</v>
      </c>
    </row>
    <row r="2306" spans="1:10" x14ac:dyDescent="0.3">
      <c r="A2306" t="str">
        <f t="shared" si="35"/>
        <v>0Max Negocios + Ilimitado 189.90CONTADO</v>
      </c>
      <c r="B2306">
        <f>precio_reno_porta!A173</f>
        <v>0</v>
      </c>
      <c r="C2306">
        <f>precio_reno_porta!B173</f>
        <v>0</v>
      </c>
      <c r="D2306">
        <f>precio_reno_porta!C173</f>
        <v>0</v>
      </c>
      <c r="E2306">
        <f>precio_reno_porta!D173</f>
        <v>0</v>
      </c>
      <c r="F2306" s="68">
        <f>precio_reno_porta!E173</f>
        <v>0</v>
      </c>
      <c r="G2306">
        <f>precio_reno_porta!F173</f>
        <v>0</v>
      </c>
      <c r="H2306" t="s">
        <v>187</v>
      </c>
      <c r="I2306" t="s">
        <v>198</v>
      </c>
      <c r="J2306" s="68">
        <f>precio_reno_porta!P173</f>
        <v>0</v>
      </c>
    </row>
    <row r="2307" spans="1:10" x14ac:dyDescent="0.3">
      <c r="A2307" t="str">
        <f t="shared" ref="A2307:A2370" si="36">CONCATENATE(E2307,I2307,H2307)</f>
        <v>0Max Negocios + Ilimitado 189.90CONTADO</v>
      </c>
      <c r="B2307">
        <f>precio_reno_porta!A174</f>
        <v>0</v>
      </c>
      <c r="C2307">
        <f>precio_reno_porta!B174</f>
        <v>0</v>
      </c>
      <c r="D2307">
        <f>precio_reno_porta!C174</f>
        <v>0</v>
      </c>
      <c r="E2307">
        <f>precio_reno_porta!D174</f>
        <v>0</v>
      </c>
      <c r="F2307" s="68">
        <f>precio_reno_porta!E174</f>
        <v>0</v>
      </c>
      <c r="G2307">
        <f>precio_reno_porta!F174</f>
        <v>0</v>
      </c>
      <c r="H2307" t="s">
        <v>187</v>
      </c>
      <c r="I2307" t="s">
        <v>198</v>
      </c>
      <c r="J2307" s="68">
        <f>precio_reno_porta!P174</f>
        <v>0</v>
      </c>
    </row>
    <row r="2308" spans="1:10" x14ac:dyDescent="0.3">
      <c r="A2308" t="str">
        <f t="shared" si="36"/>
        <v>0Max Negocios + Ilimitado 189.90CONTADO</v>
      </c>
      <c r="B2308">
        <f>precio_reno_porta!A175</f>
        <v>0</v>
      </c>
      <c r="C2308">
        <f>precio_reno_porta!B175</f>
        <v>0</v>
      </c>
      <c r="D2308">
        <f>precio_reno_porta!C175</f>
        <v>0</v>
      </c>
      <c r="E2308">
        <f>precio_reno_porta!D175</f>
        <v>0</v>
      </c>
      <c r="F2308" s="68">
        <f>precio_reno_porta!E175</f>
        <v>0</v>
      </c>
      <c r="G2308">
        <f>precio_reno_porta!F175</f>
        <v>0</v>
      </c>
      <c r="H2308" t="s">
        <v>187</v>
      </c>
      <c r="I2308" t="s">
        <v>198</v>
      </c>
      <c r="J2308" s="68">
        <f>precio_reno_porta!P175</f>
        <v>0</v>
      </c>
    </row>
    <row r="2309" spans="1:10" x14ac:dyDescent="0.3">
      <c r="A2309" t="str">
        <f t="shared" si="36"/>
        <v>0Max Negocios + Ilimitado 189.90CONTADO</v>
      </c>
      <c r="B2309">
        <f>precio_reno_porta!A176</f>
        <v>0</v>
      </c>
      <c r="C2309">
        <f>precio_reno_porta!B176</f>
        <v>0</v>
      </c>
      <c r="D2309">
        <f>precio_reno_porta!C176</f>
        <v>0</v>
      </c>
      <c r="E2309">
        <f>precio_reno_porta!D176</f>
        <v>0</v>
      </c>
      <c r="F2309" s="68">
        <f>precio_reno_porta!E176</f>
        <v>0</v>
      </c>
      <c r="G2309">
        <f>precio_reno_porta!F176</f>
        <v>0</v>
      </c>
      <c r="H2309" t="s">
        <v>187</v>
      </c>
      <c r="I2309" t="s">
        <v>198</v>
      </c>
      <c r="J2309" s="68">
        <f>precio_reno_porta!P176</f>
        <v>0</v>
      </c>
    </row>
    <row r="2310" spans="1:10" x14ac:dyDescent="0.3">
      <c r="A2310" t="str">
        <f t="shared" si="36"/>
        <v>0Max Negocios + Ilimitado 189.90CONTADO</v>
      </c>
      <c r="B2310">
        <f>precio_reno_porta!A177</f>
        <v>0</v>
      </c>
      <c r="C2310">
        <f>precio_reno_porta!B177</f>
        <v>0</v>
      </c>
      <c r="D2310">
        <f>precio_reno_porta!C177</f>
        <v>0</v>
      </c>
      <c r="E2310">
        <f>precio_reno_porta!D177</f>
        <v>0</v>
      </c>
      <c r="F2310" s="68">
        <f>precio_reno_porta!E177</f>
        <v>0</v>
      </c>
      <c r="G2310">
        <f>precio_reno_porta!F177</f>
        <v>0</v>
      </c>
      <c r="H2310" t="s">
        <v>187</v>
      </c>
      <c r="I2310" t="s">
        <v>198</v>
      </c>
      <c r="J2310" s="68">
        <f>precio_reno_porta!P177</f>
        <v>0</v>
      </c>
    </row>
    <row r="2311" spans="1:10" x14ac:dyDescent="0.3">
      <c r="A2311" t="str">
        <f t="shared" si="36"/>
        <v>0Max Negocios + Ilimitado 189.90CONTADO</v>
      </c>
      <c r="B2311">
        <f>precio_reno_porta!A178</f>
        <v>0</v>
      </c>
      <c r="C2311">
        <f>precio_reno_porta!B178</f>
        <v>0</v>
      </c>
      <c r="D2311">
        <f>precio_reno_porta!C178</f>
        <v>0</v>
      </c>
      <c r="E2311">
        <f>precio_reno_porta!D178</f>
        <v>0</v>
      </c>
      <c r="F2311" s="68">
        <f>precio_reno_porta!E178</f>
        <v>0</v>
      </c>
      <c r="G2311">
        <f>precio_reno_porta!F178</f>
        <v>0</v>
      </c>
      <c r="H2311" t="s">
        <v>187</v>
      </c>
      <c r="I2311" t="s">
        <v>198</v>
      </c>
      <c r="J2311" s="68">
        <f>precio_reno_porta!P178</f>
        <v>0</v>
      </c>
    </row>
    <row r="2312" spans="1:10" x14ac:dyDescent="0.3">
      <c r="A2312" t="str">
        <f t="shared" si="36"/>
        <v>0Max Negocios + Ilimitado 189.90CONTADO</v>
      </c>
      <c r="B2312">
        <f>precio_reno_porta!A179</f>
        <v>0</v>
      </c>
      <c r="C2312">
        <f>precio_reno_porta!B179</f>
        <v>0</v>
      </c>
      <c r="D2312">
        <f>precio_reno_porta!C179</f>
        <v>0</v>
      </c>
      <c r="E2312">
        <f>precio_reno_porta!D179</f>
        <v>0</v>
      </c>
      <c r="F2312" s="68">
        <f>precio_reno_porta!E179</f>
        <v>0</v>
      </c>
      <c r="G2312">
        <f>precio_reno_porta!F179</f>
        <v>0</v>
      </c>
      <c r="H2312" t="s">
        <v>187</v>
      </c>
      <c r="I2312" t="s">
        <v>198</v>
      </c>
      <c r="J2312" s="68">
        <f>precio_reno_porta!P179</f>
        <v>0</v>
      </c>
    </row>
    <row r="2313" spans="1:10" x14ac:dyDescent="0.3">
      <c r="A2313" t="str">
        <f t="shared" si="36"/>
        <v>0Max Negocios + Ilimitado 189.90CONTADO</v>
      </c>
      <c r="B2313">
        <f>precio_reno_porta!A180</f>
        <v>0</v>
      </c>
      <c r="C2313">
        <f>precio_reno_porta!B180</f>
        <v>0</v>
      </c>
      <c r="D2313">
        <f>precio_reno_porta!C180</f>
        <v>0</v>
      </c>
      <c r="E2313">
        <f>precio_reno_porta!D180</f>
        <v>0</v>
      </c>
      <c r="F2313" s="68">
        <f>precio_reno_porta!E180</f>
        <v>0</v>
      </c>
      <c r="G2313">
        <f>precio_reno_porta!F180</f>
        <v>0</v>
      </c>
      <c r="H2313" t="s">
        <v>187</v>
      </c>
      <c r="I2313" t="s">
        <v>198</v>
      </c>
      <c r="J2313" s="68">
        <f>precio_reno_porta!P180</f>
        <v>0</v>
      </c>
    </row>
    <row r="2314" spans="1:10" x14ac:dyDescent="0.3">
      <c r="A2314" t="str">
        <f t="shared" si="36"/>
        <v>0Max Negocios + Ilimitado 189.90CONTADO</v>
      </c>
      <c r="B2314">
        <f>precio_reno_porta!A181</f>
        <v>0</v>
      </c>
      <c r="C2314">
        <f>precio_reno_porta!B181</f>
        <v>0</v>
      </c>
      <c r="D2314">
        <f>precio_reno_porta!C181</f>
        <v>0</v>
      </c>
      <c r="E2314">
        <f>precio_reno_porta!D181</f>
        <v>0</v>
      </c>
      <c r="F2314" s="68">
        <f>precio_reno_porta!E181</f>
        <v>0</v>
      </c>
      <c r="G2314">
        <f>precio_reno_porta!F181</f>
        <v>0</v>
      </c>
      <c r="H2314" t="s">
        <v>187</v>
      </c>
      <c r="I2314" t="s">
        <v>198</v>
      </c>
      <c r="J2314" s="68">
        <f>precio_reno_porta!P181</f>
        <v>0</v>
      </c>
    </row>
    <row r="2315" spans="1:10" x14ac:dyDescent="0.3">
      <c r="A2315" t="str">
        <f t="shared" si="36"/>
        <v>0Max Negocios + Ilimitado 189.90CONTADO</v>
      </c>
      <c r="B2315">
        <f>precio_reno_porta!A182</f>
        <v>0</v>
      </c>
      <c r="C2315">
        <f>precio_reno_porta!B182</f>
        <v>0</v>
      </c>
      <c r="D2315">
        <f>precio_reno_porta!C182</f>
        <v>0</v>
      </c>
      <c r="E2315">
        <f>precio_reno_porta!D182</f>
        <v>0</v>
      </c>
      <c r="F2315" s="68">
        <f>precio_reno_porta!E182</f>
        <v>0</v>
      </c>
      <c r="G2315">
        <f>precio_reno_porta!F182</f>
        <v>0</v>
      </c>
      <c r="H2315" t="s">
        <v>187</v>
      </c>
      <c r="I2315" t="s">
        <v>198</v>
      </c>
      <c r="J2315" s="68">
        <f>precio_reno_porta!P182</f>
        <v>0</v>
      </c>
    </row>
    <row r="2316" spans="1:10" x14ac:dyDescent="0.3">
      <c r="A2316" t="str">
        <f t="shared" si="36"/>
        <v>0Max Negocios + Ilimitado 189.90CONTADO</v>
      </c>
      <c r="B2316">
        <f>precio_reno_porta!A183</f>
        <v>0</v>
      </c>
      <c r="C2316">
        <f>precio_reno_porta!B183</f>
        <v>0</v>
      </c>
      <c r="D2316">
        <f>precio_reno_porta!C183</f>
        <v>0</v>
      </c>
      <c r="E2316">
        <f>precio_reno_porta!D183</f>
        <v>0</v>
      </c>
      <c r="F2316" s="68">
        <f>precio_reno_porta!E183</f>
        <v>0</v>
      </c>
      <c r="G2316">
        <f>precio_reno_porta!F183</f>
        <v>0</v>
      </c>
      <c r="H2316" t="s">
        <v>187</v>
      </c>
      <c r="I2316" t="s">
        <v>198</v>
      </c>
      <c r="J2316" s="68">
        <f>precio_reno_porta!P183</f>
        <v>0</v>
      </c>
    </row>
    <row r="2317" spans="1:10" x14ac:dyDescent="0.3">
      <c r="A2317" t="str">
        <f t="shared" si="36"/>
        <v>0Max Negocios + Ilimitado 189.90CONTADO</v>
      </c>
      <c r="B2317">
        <f>precio_reno_porta!A184</f>
        <v>0</v>
      </c>
      <c r="C2317">
        <f>precio_reno_porta!B184</f>
        <v>0</v>
      </c>
      <c r="D2317">
        <f>precio_reno_porta!C184</f>
        <v>0</v>
      </c>
      <c r="E2317">
        <f>precio_reno_porta!D184</f>
        <v>0</v>
      </c>
      <c r="F2317" s="68">
        <f>precio_reno_porta!E184</f>
        <v>0</v>
      </c>
      <c r="G2317">
        <f>precio_reno_porta!F184</f>
        <v>0</v>
      </c>
      <c r="H2317" t="s">
        <v>187</v>
      </c>
      <c r="I2317" t="s">
        <v>198</v>
      </c>
      <c r="J2317" s="68">
        <f>precio_reno_porta!P184</f>
        <v>0</v>
      </c>
    </row>
    <row r="2318" spans="1:10" x14ac:dyDescent="0.3">
      <c r="A2318" t="str">
        <f t="shared" si="36"/>
        <v>0Max Negocios + Ilimitado 189.90CONTADO</v>
      </c>
      <c r="B2318">
        <f>precio_reno_porta!A185</f>
        <v>0</v>
      </c>
      <c r="C2318">
        <f>precio_reno_porta!B185</f>
        <v>0</v>
      </c>
      <c r="D2318">
        <f>precio_reno_porta!C185</f>
        <v>0</v>
      </c>
      <c r="E2318">
        <f>precio_reno_porta!D185</f>
        <v>0</v>
      </c>
      <c r="F2318" s="68">
        <f>precio_reno_porta!E185</f>
        <v>0</v>
      </c>
      <c r="G2318">
        <f>precio_reno_porta!F185</f>
        <v>0</v>
      </c>
      <c r="H2318" t="s">
        <v>187</v>
      </c>
      <c r="I2318" t="s">
        <v>198</v>
      </c>
      <c r="J2318" s="68">
        <f>precio_reno_porta!P185</f>
        <v>0</v>
      </c>
    </row>
    <row r="2319" spans="1:10" x14ac:dyDescent="0.3">
      <c r="A2319" t="str">
        <f t="shared" si="36"/>
        <v>0Max Negocios + Ilimitado 189.90CONTADO</v>
      </c>
      <c r="B2319">
        <f>precio_reno_porta!A186</f>
        <v>0</v>
      </c>
      <c r="C2319">
        <f>precio_reno_porta!B186</f>
        <v>0</v>
      </c>
      <c r="D2319">
        <f>precio_reno_porta!C186</f>
        <v>0</v>
      </c>
      <c r="E2319">
        <f>precio_reno_porta!D186</f>
        <v>0</v>
      </c>
      <c r="F2319" s="68">
        <f>precio_reno_porta!E186</f>
        <v>0</v>
      </c>
      <c r="G2319">
        <f>precio_reno_porta!F186</f>
        <v>0</v>
      </c>
      <c r="H2319" t="s">
        <v>187</v>
      </c>
      <c r="I2319" t="s">
        <v>198</v>
      </c>
      <c r="J2319" s="68">
        <f>precio_reno_porta!P186</f>
        <v>0</v>
      </c>
    </row>
    <row r="2320" spans="1:10" x14ac:dyDescent="0.3">
      <c r="A2320" t="str">
        <f t="shared" si="36"/>
        <v>0Max Negocios + Ilimitado 189.90CONTADO</v>
      </c>
      <c r="B2320">
        <f>precio_reno_porta!A187</f>
        <v>0</v>
      </c>
      <c r="C2320">
        <f>precio_reno_porta!B187</f>
        <v>0</v>
      </c>
      <c r="D2320">
        <f>precio_reno_porta!C187</f>
        <v>0</v>
      </c>
      <c r="E2320">
        <f>precio_reno_porta!D187</f>
        <v>0</v>
      </c>
      <c r="F2320" s="68">
        <f>precio_reno_porta!E187</f>
        <v>0</v>
      </c>
      <c r="G2320">
        <f>precio_reno_porta!F187</f>
        <v>0</v>
      </c>
      <c r="H2320" t="s">
        <v>187</v>
      </c>
      <c r="I2320" t="s">
        <v>198</v>
      </c>
      <c r="J2320" s="68">
        <f>precio_reno_porta!P187</f>
        <v>0</v>
      </c>
    </row>
    <row r="2321" spans="1:10" x14ac:dyDescent="0.3">
      <c r="A2321" t="str">
        <f t="shared" si="36"/>
        <v>0Max Negocios + Ilimitado 189.90CONTADO</v>
      </c>
      <c r="B2321">
        <f>precio_reno_porta!A188</f>
        <v>0</v>
      </c>
      <c r="C2321">
        <f>precio_reno_porta!B188</f>
        <v>0</v>
      </c>
      <c r="D2321">
        <f>precio_reno_porta!C188</f>
        <v>0</v>
      </c>
      <c r="E2321">
        <f>precio_reno_porta!D188</f>
        <v>0</v>
      </c>
      <c r="F2321" s="68">
        <f>precio_reno_porta!E188</f>
        <v>0</v>
      </c>
      <c r="G2321">
        <f>precio_reno_porta!F188</f>
        <v>0</v>
      </c>
      <c r="H2321" t="s">
        <v>187</v>
      </c>
      <c r="I2321" t="s">
        <v>198</v>
      </c>
      <c r="J2321" s="68">
        <f>precio_reno_porta!P188</f>
        <v>0</v>
      </c>
    </row>
    <row r="2322" spans="1:10" x14ac:dyDescent="0.3">
      <c r="A2322" t="str">
        <f t="shared" si="36"/>
        <v>0Max Negocios + Ilimitado 189.90CONTADO</v>
      </c>
      <c r="B2322">
        <f>precio_reno_porta!A189</f>
        <v>0</v>
      </c>
      <c r="C2322">
        <f>precio_reno_porta!B189</f>
        <v>0</v>
      </c>
      <c r="D2322">
        <f>precio_reno_porta!C189</f>
        <v>0</v>
      </c>
      <c r="E2322">
        <f>precio_reno_porta!D189</f>
        <v>0</v>
      </c>
      <c r="F2322" s="68">
        <f>precio_reno_porta!E189</f>
        <v>0</v>
      </c>
      <c r="G2322">
        <f>precio_reno_porta!F189</f>
        <v>0</v>
      </c>
      <c r="H2322" t="s">
        <v>187</v>
      </c>
      <c r="I2322" t="s">
        <v>198</v>
      </c>
      <c r="J2322" s="68">
        <f>precio_reno_porta!P189</f>
        <v>0</v>
      </c>
    </row>
    <row r="2323" spans="1:10" x14ac:dyDescent="0.3">
      <c r="A2323" t="str">
        <f t="shared" si="36"/>
        <v>0Max Negocios + Ilimitado 189.90CONTADO</v>
      </c>
      <c r="B2323">
        <f>precio_reno_porta!A190</f>
        <v>0</v>
      </c>
      <c r="C2323">
        <f>precio_reno_porta!B190</f>
        <v>0</v>
      </c>
      <c r="D2323">
        <f>precio_reno_porta!C190</f>
        <v>0</v>
      </c>
      <c r="E2323">
        <f>precio_reno_porta!D190</f>
        <v>0</v>
      </c>
      <c r="F2323" s="68">
        <f>precio_reno_porta!E190</f>
        <v>0</v>
      </c>
      <c r="G2323">
        <f>precio_reno_porta!F190</f>
        <v>0</v>
      </c>
      <c r="H2323" t="s">
        <v>187</v>
      </c>
      <c r="I2323" t="s">
        <v>198</v>
      </c>
      <c r="J2323" s="68">
        <f>precio_reno_porta!P190</f>
        <v>0</v>
      </c>
    </row>
    <row r="2324" spans="1:10" x14ac:dyDescent="0.3">
      <c r="A2324" t="str">
        <f t="shared" si="36"/>
        <v>0Max Negocios + Ilimitado 189.90CONTADO</v>
      </c>
      <c r="B2324">
        <f>precio_reno_porta!A191</f>
        <v>0</v>
      </c>
      <c r="C2324">
        <f>precio_reno_porta!B191</f>
        <v>0</v>
      </c>
      <c r="D2324">
        <f>precio_reno_porta!C191</f>
        <v>0</v>
      </c>
      <c r="E2324">
        <f>precio_reno_porta!D191</f>
        <v>0</v>
      </c>
      <c r="F2324" s="68">
        <f>precio_reno_porta!E191</f>
        <v>0</v>
      </c>
      <c r="G2324">
        <f>precio_reno_porta!F191</f>
        <v>0</v>
      </c>
      <c r="H2324" t="s">
        <v>187</v>
      </c>
      <c r="I2324" t="s">
        <v>198</v>
      </c>
      <c r="J2324" s="68">
        <f>precio_reno_porta!P191</f>
        <v>0</v>
      </c>
    </row>
    <row r="2325" spans="1:10" x14ac:dyDescent="0.3">
      <c r="A2325" t="str">
        <f t="shared" si="36"/>
        <v>0Max Negocios + Ilimitado 189.90CONTADO</v>
      </c>
      <c r="B2325">
        <f>precio_reno_porta!A192</f>
        <v>0</v>
      </c>
      <c r="C2325">
        <f>precio_reno_porta!B192</f>
        <v>0</v>
      </c>
      <c r="D2325">
        <f>precio_reno_porta!C192</f>
        <v>0</v>
      </c>
      <c r="E2325">
        <f>precio_reno_porta!D192</f>
        <v>0</v>
      </c>
      <c r="F2325" s="68">
        <f>precio_reno_porta!E192</f>
        <v>0</v>
      </c>
      <c r="G2325">
        <f>precio_reno_porta!F192</f>
        <v>0</v>
      </c>
      <c r="H2325" t="s">
        <v>187</v>
      </c>
      <c r="I2325" t="s">
        <v>198</v>
      </c>
      <c r="J2325" s="68">
        <f>precio_reno_porta!P192</f>
        <v>0</v>
      </c>
    </row>
    <row r="2326" spans="1:10" x14ac:dyDescent="0.3">
      <c r="A2326" t="str">
        <f t="shared" si="36"/>
        <v>0Max Negocios + Ilimitado 189.90CONTADO</v>
      </c>
      <c r="B2326">
        <f>precio_reno_porta!A193</f>
        <v>0</v>
      </c>
      <c r="C2326">
        <f>precio_reno_porta!B193</f>
        <v>0</v>
      </c>
      <c r="D2326">
        <f>precio_reno_porta!C193</f>
        <v>0</v>
      </c>
      <c r="E2326">
        <f>precio_reno_porta!D193</f>
        <v>0</v>
      </c>
      <c r="F2326" s="68">
        <f>precio_reno_porta!E193</f>
        <v>0</v>
      </c>
      <c r="G2326">
        <f>precio_reno_porta!F193</f>
        <v>0</v>
      </c>
      <c r="H2326" t="s">
        <v>187</v>
      </c>
      <c r="I2326" t="s">
        <v>198</v>
      </c>
      <c r="J2326" s="68">
        <f>precio_reno_porta!P193</f>
        <v>0</v>
      </c>
    </row>
    <row r="2327" spans="1:10" x14ac:dyDescent="0.3">
      <c r="A2327" t="str">
        <f t="shared" si="36"/>
        <v>0Max Negocios + Ilimitado 189.90CONTADO</v>
      </c>
      <c r="B2327">
        <f>precio_reno_porta!A194</f>
        <v>0</v>
      </c>
      <c r="C2327">
        <f>precio_reno_porta!B194</f>
        <v>0</v>
      </c>
      <c r="D2327">
        <f>precio_reno_porta!C194</f>
        <v>0</v>
      </c>
      <c r="E2327">
        <f>precio_reno_porta!D194</f>
        <v>0</v>
      </c>
      <c r="F2327" s="68">
        <f>precio_reno_porta!E194</f>
        <v>0</v>
      </c>
      <c r="G2327">
        <f>precio_reno_porta!F194</f>
        <v>0</v>
      </c>
      <c r="H2327" t="s">
        <v>187</v>
      </c>
      <c r="I2327" t="s">
        <v>198</v>
      </c>
      <c r="J2327" s="68">
        <f>precio_reno_porta!P194</f>
        <v>0</v>
      </c>
    </row>
    <row r="2328" spans="1:10" x14ac:dyDescent="0.3">
      <c r="A2328" t="str">
        <f t="shared" si="36"/>
        <v>0Max Negocios + Ilimitado 189.90CONTADO</v>
      </c>
      <c r="B2328">
        <f>precio_reno_porta!A195</f>
        <v>0</v>
      </c>
      <c r="C2328">
        <f>precio_reno_porta!B195</f>
        <v>0</v>
      </c>
      <c r="D2328">
        <f>precio_reno_porta!C195</f>
        <v>0</v>
      </c>
      <c r="E2328">
        <f>precio_reno_porta!D195</f>
        <v>0</v>
      </c>
      <c r="F2328" s="68">
        <f>precio_reno_porta!E195</f>
        <v>0</v>
      </c>
      <c r="G2328">
        <f>precio_reno_porta!F195</f>
        <v>0</v>
      </c>
      <c r="H2328" t="s">
        <v>187</v>
      </c>
      <c r="I2328" t="s">
        <v>198</v>
      </c>
      <c r="J2328" s="68">
        <f>precio_reno_porta!P195</f>
        <v>0</v>
      </c>
    </row>
    <row r="2329" spans="1:10" x14ac:dyDescent="0.3">
      <c r="A2329" t="str">
        <f t="shared" si="36"/>
        <v>0Max Negocios + Ilimitado 189.90CONTADO</v>
      </c>
      <c r="B2329">
        <f>precio_reno_porta!A196</f>
        <v>0</v>
      </c>
      <c r="C2329">
        <f>precio_reno_porta!B196</f>
        <v>0</v>
      </c>
      <c r="D2329">
        <f>precio_reno_porta!C196</f>
        <v>0</v>
      </c>
      <c r="E2329">
        <f>precio_reno_porta!D196</f>
        <v>0</v>
      </c>
      <c r="F2329" s="68">
        <f>precio_reno_porta!E196</f>
        <v>0</v>
      </c>
      <c r="G2329">
        <f>precio_reno_porta!F196</f>
        <v>0</v>
      </c>
      <c r="H2329" t="s">
        <v>187</v>
      </c>
      <c r="I2329" t="s">
        <v>198</v>
      </c>
      <c r="J2329" s="68">
        <f>precio_reno_porta!P196</f>
        <v>0</v>
      </c>
    </row>
    <row r="2330" spans="1:10" x14ac:dyDescent="0.3">
      <c r="A2330" t="str">
        <f t="shared" si="36"/>
        <v>0Max Negocios + Ilimitado 189.90CONTADO</v>
      </c>
      <c r="B2330">
        <f>precio_reno_porta!A197</f>
        <v>0</v>
      </c>
      <c r="C2330">
        <f>precio_reno_porta!B197</f>
        <v>0</v>
      </c>
      <c r="D2330">
        <f>precio_reno_porta!C197</f>
        <v>0</v>
      </c>
      <c r="E2330">
        <f>precio_reno_porta!D197</f>
        <v>0</v>
      </c>
      <c r="F2330" s="68">
        <f>precio_reno_porta!E197</f>
        <v>0</v>
      </c>
      <c r="G2330">
        <f>precio_reno_porta!F197</f>
        <v>0</v>
      </c>
      <c r="H2330" t="s">
        <v>187</v>
      </c>
      <c r="I2330" t="s">
        <v>198</v>
      </c>
      <c r="J2330" s="68">
        <f>precio_reno_porta!P197</f>
        <v>0</v>
      </c>
    </row>
    <row r="2331" spans="1:10" x14ac:dyDescent="0.3">
      <c r="A2331" t="str">
        <f t="shared" si="36"/>
        <v>0Max Negocios + Ilimitado 189.90CONTADO</v>
      </c>
      <c r="B2331">
        <f>precio_reno_porta!A198</f>
        <v>0</v>
      </c>
      <c r="C2331">
        <f>precio_reno_porta!B198</f>
        <v>0</v>
      </c>
      <c r="D2331">
        <f>precio_reno_porta!C198</f>
        <v>0</v>
      </c>
      <c r="E2331">
        <f>precio_reno_porta!D198</f>
        <v>0</v>
      </c>
      <c r="F2331" s="68">
        <f>precio_reno_porta!E198</f>
        <v>0</v>
      </c>
      <c r="G2331">
        <f>precio_reno_porta!F198</f>
        <v>0</v>
      </c>
      <c r="H2331" t="s">
        <v>187</v>
      </c>
      <c r="I2331" t="s">
        <v>198</v>
      </c>
      <c r="J2331" s="68">
        <f>precio_reno_porta!P198</f>
        <v>0</v>
      </c>
    </row>
    <row r="2332" spans="1:10" x14ac:dyDescent="0.3">
      <c r="A2332" t="str">
        <f t="shared" si="36"/>
        <v>0Max Negocios + Ilimitado 189.90CONTADO</v>
      </c>
      <c r="B2332">
        <f>precio_reno_porta!A199</f>
        <v>0</v>
      </c>
      <c r="C2332">
        <f>precio_reno_porta!B199</f>
        <v>0</v>
      </c>
      <c r="D2332">
        <f>precio_reno_porta!C199</f>
        <v>0</v>
      </c>
      <c r="E2332">
        <f>precio_reno_porta!D199</f>
        <v>0</v>
      </c>
      <c r="F2332" s="68">
        <f>precio_reno_porta!E199</f>
        <v>0</v>
      </c>
      <c r="G2332">
        <f>precio_reno_porta!F199</f>
        <v>0</v>
      </c>
      <c r="H2332" t="s">
        <v>187</v>
      </c>
      <c r="I2332" t="s">
        <v>198</v>
      </c>
      <c r="J2332" s="68">
        <f>precio_reno_porta!P199</f>
        <v>0</v>
      </c>
    </row>
    <row r="2333" spans="1:10" x14ac:dyDescent="0.3">
      <c r="A2333" t="str">
        <f t="shared" si="36"/>
        <v>0Max Negocios + Ilimitado 189.90CONTADO</v>
      </c>
      <c r="B2333">
        <f>precio_reno_porta!A200</f>
        <v>0</v>
      </c>
      <c r="C2333">
        <f>precio_reno_porta!B200</f>
        <v>0</v>
      </c>
      <c r="D2333">
        <f>precio_reno_porta!C200</f>
        <v>0</v>
      </c>
      <c r="E2333">
        <f>precio_reno_porta!D200</f>
        <v>0</v>
      </c>
      <c r="F2333" s="68">
        <f>precio_reno_porta!E200</f>
        <v>0</v>
      </c>
      <c r="G2333">
        <f>precio_reno_porta!F200</f>
        <v>0</v>
      </c>
      <c r="H2333" t="s">
        <v>187</v>
      </c>
      <c r="I2333" t="s">
        <v>198</v>
      </c>
      <c r="J2333" s="68">
        <f>precio_reno_porta!P200</f>
        <v>0</v>
      </c>
    </row>
    <row r="2334" spans="1:10" x14ac:dyDescent="0.3">
      <c r="A2334" t="str">
        <f t="shared" si="36"/>
        <v>0Max Negocios + Ilimitado 189.90CONTADO</v>
      </c>
      <c r="B2334">
        <f>precio_reno_porta!A201</f>
        <v>0</v>
      </c>
      <c r="C2334">
        <f>precio_reno_porta!B201</f>
        <v>0</v>
      </c>
      <c r="D2334">
        <f>precio_reno_porta!C201</f>
        <v>0</v>
      </c>
      <c r="E2334">
        <f>precio_reno_porta!D201</f>
        <v>0</v>
      </c>
      <c r="F2334" s="68">
        <f>precio_reno_porta!E201</f>
        <v>0</v>
      </c>
      <c r="G2334">
        <f>precio_reno_porta!F201</f>
        <v>0</v>
      </c>
      <c r="H2334" t="s">
        <v>187</v>
      </c>
      <c r="I2334" t="s">
        <v>198</v>
      </c>
      <c r="J2334" s="68">
        <f>precio_reno_porta!P201</f>
        <v>0</v>
      </c>
    </row>
    <row r="2335" spans="1:10" x14ac:dyDescent="0.3">
      <c r="A2335" t="str">
        <f t="shared" si="36"/>
        <v>0Max Negocios + Ilimitado 189.90CONTADO</v>
      </c>
      <c r="B2335">
        <f>precio_reno_porta!A202</f>
        <v>0</v>
      </c>
      <c r="C2335">
        <f>precio_reno_porta!B202</f>
        <v>0</v>
      </c>
      <c r="D2335">
        <f>precio_reno_porta!C202</f>
        <v>0</v>
      </c>
      <c r="E2335">
        <f>precio_reno_porta!D202</f>
        <v>0</v>
      </c>
      <c r="F2335" s="68">
        <f>precio_reno_porta!E202</f>
        <v>0</v>
      </c>
      <c r="G2335">
        <f>precio_reno_porta!F202</f>
        <v>0</v>
      </c>
      <c r="H2335" t="s">
        <v>187</v>
      </c>
      <c r="I2335" t="s">
        <v>198</v>
      </c>
      <c r="J2335" s="68">
        <f>precio_reno_porta!P202</f>
        <v>0</v>
      </c>
    </row>
    <row r="2336" spans="1:10" x14ac:dyDescent="0.3">
      <c r="A2336" t="str">
        <f t="shared" si="36"/>
        <v>0Max Negocios + Ilimitado 189.90CONTADO</v>
      </c>
      <c r="B2336">
        <f>precio_reno_porta!A203</f>
        <v>0</v>
      </c>
      <c r="C2336">
        <f>precio_reno_porta!B203</f>
        <v>0</v>
      </c>
      <c r="D2336">
        <f>precio_reno_porta!C203</f>
        <v>0</v>
      </c>
      <c r="E2336">
        <f>precio_reno_porta!D203</f>
        <v>0</v>
      </c>
      <c r="F2336" s="68">
        <f>precio_reno_porta!E203</f>
        <v>0</v>
      </c>
      <c r="G2336">
        <f>precio_reno_porta!F203</f>
        <v>0</v>
      </c>
      <c r="H2336" t="s">
        <v>187</v>
      </c>
      <c r="I2336" t="s">
        <v>198</v>
      </c>
      <c r="J2336" s="68">
        <f>precio_reno_porta!P203</f>
        <v>0</v>
      </c>
    </row>
    <row r="2337" spans="1:10" x14ac:dyDescent="0.3">
      <c r="A2337" t="str">
        <f t="shared" si="36"/>
        <v>0Max Negocios + Ilimitado 189.90CONTADO</v>
      </c>
      <c r="B2337">
        <f>precio_reno_porta!A204</f>
        <v>0</v>
      </c>
      <c r="C2337">
        <f>precio_reno_porta!B204</f>
        <v>0</v>
      </c>
      <c r="D2337">
        <f>precio_reno_porta!C204</f>
        <v>0</v>
      </c>
      <c r="E2337">
        <f>precio_reno_porta!D204</f>
        <v>0</v>
      </c>
      <c r="F2337" s="68">
        <f>precio_reno_porta!E204</f>
        <v>0</v>
      </c>
      <c r="G2337">
        <f>precio_reno_porta!F204</f>
        <v>0</v>
      </c>
      <c r="H2337" t="s">
        <v>187</v>
      </c>
      <c r="I2337" t="s">
        <v>198</v>
      </c>
      <c r="J2337" s="68">
        <f>precio_reno_porta!P204</f>
        <v>0</v>
      </c>
    </row>
    <row r="2338" spans="1:10" x14ac:dyDescent="0.3">
      <c r="A2338" t="str">
        <f t="shared" si="36"/>
        <v>0Max Negocios + Ilimitado 189.90CONTADO</v>
      </c>
      <c r="B2338">
        <f>precio_reno_porta!A205</f>
        <v>0</v>
      </c>
      <c r="C2338">
        <f>precio_reno_porta!B205</f>
        <v>0</v>
      </c>
      <c r="D2338">
        <f>precio_reno_porta!C205</f>
        <v>0</v>
      </c>
      <c r="E2338">
        <f>precio_reno_porta!D205</f>
        <v>0</v>
      </c>
      <c r="F2338" s="68">
        <f>precio_reno_porta!E205</f>
        <v>0</v>
      </c>
      <c r="G2338">
        <f>precio_reno_porta!F205</f>
        <v>0</v>
      </c>
      <c r="H2338" t="s">
        <v>187</v>
      </c>
      <c r="I2338" t="s">
        <v>198</v>
      </c>
      <c r="J2338" s="68">
        <f>precio_reno_porta!P205</f>
        <v>0</v>
      </c>
    </row>
    <row r="2339" spans="1:10" x14ac:dyDescent="0.3">
      <c r="A2339" t="str">
        <f t="shared" si="36"/>
        <v>0Max Negocios + Ilimitado 189.90CONTADO</v>
      </c>
      <c r="B2339">
        <f>precio_reno_porta!A206</f>
        <v>0</v>
      </c>
      <c r="C2339">
        <f>precio_reno_porta!B206</f>
        <v>0</v>
      </c>
      <c r="D2339">
        <f>precio_reno_porta!C206</f>
        <v>0</v>
      </c>
      <c r="E2339">
        <f>precio_reno_porta!D206</f>
        <v>0</v>
      </c>
      <c r="F2339" s="68">
        <f>precio_reno_porta!E206</f>
        <v>0</v>
      </c>
      <c r="G2339">
        <f>precio_reno_porta!F206</f>
        <v>0</v>
      </c>
      <c r="H2339" t="s">
        <v>187</v>
      </c>
      <c r="I2339" t="s">
        <v>198</v>
      </c>
      <c r="J2339" s="68">
        <f>precio_reno_porta!P206</f>
        <v>0</v>
      </c>
    </row>
    <row r="2340" spans="1:10" x14ac:dyDescent="0.3">
      <c r="A2340" t="str">
        <f t="shared" si="36"/>
        <v>0Max Negocios + Ilimitado 189.90CONTADO</v>
      </c>
      <c r="B2340">
        <f>precio_reno_porta!A207</f>
        <v>0</v>
      </c>
      <c r="C2340">
        <f>precio_reno_porta!B207</f>
        <v>0</v>
      </c>
      <c r="D2340">
        <f>precio_reno_porta!C207</f>
        <v>0</v>
      </c>
      <c r="E2340">
        <f>precio_reno_porta!D207</f>
        <v>0</v>
      </c>
      <c r="F2340" s="68">
        <f>precio_reno_porta!E207</f>
        <v>0</v>
      </c>
      <c r="G2340">
        <f>precio_reno_porta!F207</f>
        <v>0</v>
      </c>
      <c r="H2340" t="s">
        <v>187</v>
      </c>
      <c r="I2340" t="s">
        <v>198</v>
      </c>
      <c r="J2340" s="68">
        <f>precio_reno_porta!P207</f>
        <v>0</v>
      </c>
    </row>
    <row r="2341" spans="1:10" x14ac:dyDescent="0.3">
      <c r="A2341" t="str">
        <f t="shared" si="36"/>
        <v>0Max Negocios + Ilimitado 189.90CONTADO</v>
      </c>
      <c r="B2341">
        <f>precio_reno_porta!A208</f>
        <v>0</v>
      </c>
      <c r="C2341">
        <f>precio_reno_porta!B208</f>
        <v>0</v>
      </c>
      <c r="D2341">
        <f>precio_reno_porta!C208</f>
        <v>0</v>
      </c>
      <c r="E2341">
        <f>precio_reno_porta!D208</f>
        <v>0</v>
      </c>
      <c r="F2341" s="68">
        <f>precio_reno_porta!E208</f>
        <v>0</v>
      </c>
      <c r="G2341">
        <f>precio_reno_porta!F208</f>
        <v>0</v>
      </c>
      <c r="H2341" t="s">
        <v>187</v>
      </c>
      <c r="I2341" t="s">
        <v>198</v>
      </c>
      <c r="J2341" s="68">
        <f>precio_reno_porta!P208</f>
        <v>0</v>
      </c>
    </row>
    <row r="2342" spans="1:10" x14ac:dyDescent="0.3">
      <c r="A2342" t="str">
        <f t="shared" si="36"/>
        <v>0Max Negocios + Ilimitado 189.90CONTADO</v>
      </c>
      <c r="B2342">
        <f>precio_reno_porta!A209</f>
        <v>0</v>
      </c>
      <c r="C2342">
        <f>precio_reno_porta!B209</f>
        <v>0</v>
      </c>
      <c r="D2342">
        <f>precio_reno_porta!C209</f>
        <v>0</v>
      </c>
      <c r="E2342">
        <f>precio_reno_porta!D209</f>
        <v>0</v>
      </c>
      <c r="F2342" s="68">
        <f>precio_reno_porta!E209</f>
        <v>0</v>
      </c>
      <c r="G2342">
        <f>precio_reno_porta!F209</f>
        <v>0</v>
      </c>
      <c r="H2342" t="s">
        <v>187</v>
      </c>
      <c r="I2342" t="s">
        <v>198</v>
      </c>
      <c r="J2342" s="68">
        <f>precio_reno_porta!P209</f>
        <v>0</v>
      </c>
    </row>
    <row r="2343" spans="1:10" x14ac:dyDescent="0.3">
      <c r="A2343" t="str">
        <f t="shared" si="36"/>
        <v>0Max Negocios + Ilimitado 189.90CONTADO</v>
      </c>
      <c r="B2343">
        <f>precio_reno_porta!A210</f>
        <v>0</v>
      </c>
      <c r="C2343">
        <f>precio_reno_porta!B210</f>
        <v>0</v>
      </c>
      <c r="D2343">
        <f>precio_reno_porta!C210</f>
        <v>0</v>
      </c>
      <c r="E2343">
        <f>precio_reno_porta!D210</f>
        <v>0</v>
      </c>
      <c r="F2343" s="68">
        <f>precio_reno_porta!E210</f>
        <v>0</v>
      </c>
      <c r="G2343">
        <f>precio_reno_porta!F210</f>
        <v>0</v>
      </c>
      <c r="H2343" t="s">
        <v>187</v>
      </c>
      <c r="I2343" t="s">
        <v>198</v>
      </c>
      <c r="J2343" s="68">
        <f>precio_reno_porta!P210</f>
        <v>0</v>
      </c>
    </row>
    <row r="2344" spans="1:10" x14ac:dyDescent="0.3">
      <c r="A2344" t="str">
        <f t="shared" si="36"/>
        <v>0Max Negocios + Ilimitado 189.90CONTADO</v>
      </c>
      <c r="B2344">
        <f>precio_reno_porta!A211</f>
        <v>0</v>
      </c>
      <c r="C2344">
        <f>precio_reno_porta!B211</f>
        <v>0</v>
      </c>
      <c r="D2344">
        <f>precio_reno_porta!C211</f>
        <v>0</v>
      </c>
      <c r="E2344">
        <f>precio_reno_porta!D211</f>
        <v>0</v>
      </c>
      <c r="F2344" s="68">
        <f>precio_reno_porta!E211</f>
        <v>0</v>
      </c>
      <c r="G2344">
        <f>precio_reno_porta!F211</f>
        <v>0</v>
      </c>
      <c r="H2344" t="s">
        <v>187</v>
      </c>
      <c r="I2344" t="s">
        <v>198</v>
      </c>
      <c r="J2344" s="68">
        <f>precio_reno_porta!P211</f>
        <v>0</v>
      </c>
    </row>
    <row r="2345" spans="1:10" x14ac:dyDescent="0.3">
      <c r="A2345" t="str">
        <f t="shared" si="36"/>
        <v>0Max Negocios + Ilimitado 189.90CONTADO</v>
      </c>
      <c r="B2345">
        <f>precio_reno_porta!A212</f>
        <v>0</v>
      </c>
      <c r="C2345">
        <f>precio_reno_porta!B212</f>
        <v>0</v>
      </c>
      <c r="D2345">
        <f>precio_reno_porta!C212</f>
        <v>0</v>
      </c>
      <c r="E2345">
        <f>precio_reno_porta!D212</f>
        <v>0</v>
      </c>
      <c r="F2345" s="68">
        <f>precio_reno_porta!E212</f>
        <v>0</v>
      </c>
      <c r="G2345">
        <f>precio_reno_porta!F212</f>
        <v>0</v>
      </c>
      <c r="H2345" t="s">
        <v>187</v>
      </c>
      <c r="I2345" t="s">
        <v>198</v>
      </c>
      <c r="J2345" s="68">
        <f>precio_reno_porta!P212</f>
        <v>0</v>
      </c>
    </row>
    <row r="2346" spans="1:10" x14ac:dyDescent="0.3">
      <c r="A2346" t="str">
        <f t="shared" si="36"/>
        <v>0Max Negocios + Ilimitado 189.90CONTADO</v>
      </c>
      <c r="B2346">
        <f>precio_reno_porta!A213</f>
        <v>0</v>
      </c>
      <c r="C2346">
        <f>precio_reno_porta!B213</f>
        <v>0</v>
      </c>
      <c r="D2346">
        <f>precio_reno_porta!C213</f>
        <v>0</v>
      </c>
      <c r="E2346">
        <f>precio_reno_porta!D213</f>
        <v>0</v>
      </c>
      <c r="F2346" s="68">
        <f>precio_reno_porta!E213</f>
        <v>0</v>
      </c>
      <c r="G2346">
        <f>precio_reno_porta!F213</f>
        <v>0</v>
      </c>
      <c r="H2346" t="s">
        <v>187</v>
      </c>
      <c r="I2346" t="s">
        <v>198</v>
      </c>
      <c r="J2346" s="68">
        <f>precio_reno_porta!P213</f>
        <v>0</v>
      </c>
    </row>
    <row r="2347" spans="1:10" x14ac:dyDescent="0.3">
      <c r="A2347" t="str">
        <f t="shared" si="36"/>
        <v>0Max Negocios + Ilimitado 189.90CONTADO</v>
      </c>
      <c r="B2347">
        <f>precio_reno_porta!A214</f>
        <v>0</v>
      </c>
      <c r="C2347">
        <f>precio_reno_porta!B214</f>
        <v>0</v>
      </c>
      <c r="D2347">
        <f>precio_reno_porta!C214</f>
        <v>0</v>
      </c>
      <c r="E2347">
        <f>precio_reno_porta!D214</f>
        <v>0</v>
      </c>
      <c r="F2347" s="68">
        <f>precio_reno_porta!E214</f>
        <v>0</v>
      </c>
      <c r="G2347">
        <f>precio_reno_porta!F214</f>
        <v>0</v>
      </c>
      <c r="H2347" t="s">
        <v>187</v>
      </c>
      <c r="I2347" t="s">
        <v>198</v>
      </c>
      <c r="J2347" s="68">
        <f>precio_reno_porta!P214</f>
        <v>0</v>
      </c>
    </row>
    <row r="2348" spans="1:10" x14ac:dyDescent="0.3">
      <c r="A2348" t="str">
        <f t="shared" si="36"/>
        <v>0Max Negocios + Ilimitado 189.90CONTADO</v>
      </c>
      <c r="B2348">
        <f>precio_reno_porta!A215</f>
        <v>0</v>
      </c>
      <c r="C2348">
        <f>precio_reno_porta!B215</f>
        <v>0</v>
      </c>
      <c r="D2348">
        <f>precio_reno_porta!C215</f>
        <v>0</v>
      </c>
      <c r="E2348">
        <f>precio_reno_porta!D215</f>
        <v>0</v>
      </c>
      <c r="F2348" s="68">
        <f>precio_reno_porta!E215</f>
        <v>0</v>
      </c>
      <c r="G2348">
        <f>precio_reno_porta!F215</f>
        <v>0</v>
      </c>
      <c r="H2348" t="s">
        <v>187</v>
      </c>
      <c r="I2348" t="s">
        <v>198</v>
      </c>
      <c r="J2348" s="68">
        <f>precio_reno_porta!P215</f>
        <v>0</v>
      </c>
    </row>
    <row r="2349" spans="1:10" x14ac:dyDescent="0.3">
      <c r="A2349" t="str">
        <f t="shared" si="36"/>
        <v>0Max Negocios + Ilimitado 189.90CONTADO</v>
      </c>
      <c r="B2349">
        <f>precio_reno_porta!A216</f>
        <v>0</v>
      </c>
      <c r="C2349">
        <f>precio_reno_porta!B216</f>
        <v>0</v>
      </c>
      <c r="D2349">
        <f>precio_reno_porta!C216</f>
        <v>0</v>
      </c>
      <c r="E2349">
        <f>precio_reno_porta!D216</f>
        <v>0</v>
      </c>
      <c r="F2349" s="68">
        <f>precio_reno_porta!E216</f>
        <v>0</v>
      </c>
      <c r="G2349">
        <f>precio_reno_porta!F216</f>
        <v>0</v>
      </c>
      <c r="H2349" t="s">
        <v>187</v>
      </c>
      <c r="I2349" t="s">
        <v>198</v>
      </c>
      <c r="J2349" s="68">
        <f>precio_reno_porta!P216</f>
        <v>0</v>
      </c>
    </row>
    <row r="2350" spans="1:10" x14ac:dyDescent="0.3">
      <c r="A2350" t="str">
        <f t="shared" si="36"/>
        <v>0Max Negocios + Ilimitado 189.90CONTADO</v>
      </c>
      <c r="B2350">
        <f>precio_reno_porta!A217</f>
        <v>0</v>
      </c>
      <c r="C2350">
        <f>precio_reno_porta!B217</f>
        <v>0</v>
      </c>
      <c r="D2350">
        <f>precio_reno_porta!C217</f>
        <v>0</v>
      </c>
      <c r="E2350">
        <f>precio_reno_porta!D217</f>
        <v>0</v>
      </c>
      <c r="F2350" s="68">
        <f>precio_reno_porta!E217</f>
        <v>0</v>
      </c>
      <c r="G2350">
        <f>precio_reno_porta!F217</f>
        <v>0</v>
      </c>
      <c r="H2350" t="s">
        <v>187</v>
      </c>
      <c r="I2350" t="s">
        <v>198</v>
      </c>
      <c r="J2350" s="68">
        <f>precio_reno_porta!P217</f>
        <v>0</v>
      </c>
    </row>
    <row r="2351" spans="1:10" x14ac:dyDescent="0.3">
      <c r="A2351" t="str">
        <f t="shared" si="36"/>
        <v>0Max Negocios + Ilimitado 189.90CONTADO</v>
      </c>
      <c r="B2351">
        <f>precio_reno_porta!A218</f>
        <v>0</v>
      </c>
      <c r="C2351">
        <f>precio_reno_porta!B218</f>
        <v>0</v>
      </c>
      <c r="D2351">
        <f>precio_reno_porta!C218</f>
        <v>0</v>
      </c>
      <c r="E2351">
        <f>precio_reno_porta!D218</f>
        <v>0</v>
      </c>
      <c r="F2351" s="68">
        <f>precio_reno_porta!E218</f>
        <v>0</v>
      </c>
      <c r="G2351">
        <f>precio_reno_porta!F218</f>
        <v>0</v>
      </c>
      <c r="H2351" t="s">
        <v>187</v>
      </c>
      <c r="I2351" t="s">
        <v>198</v>
      </c>
      <c r="J2351" s="68">
        <f>precio_reno_porta!P218</f>
        <v>0</v>
      </c>
    </row>
    <row r="2352" spans="1:10" x14ac:dyDescent="0.3">
      <c r="A2352" t="str">
        <f t="shared" si="36"/>
        <v>0Max Negocios + Ilimitado 189.90CONTADO</v>
      </c>
      <c r="B2352">
        <f>precio_reno_porta!A219</f>
        <v>0</v>
      </c>
      <c r="C2352">
        <f>precio_reno_porta!B219</f>
        <v>0</v>
      </c>
      <c r="D2352">
        <f>precio_reno_porta!C219</f>
        <v>0</v>
      </c>
      <c r="E2352">
        <f>precio_reno_porta!D219</f>
        <v>0</v>
      </c>
      <c r="F2352" s="68">
        <f>precio_reno_porta!E219</f>
        <v>0</v>
      </c>
      <c r="G2352">
        <f>precio_reno_porta!F219</f>
        <v>0</v>
      </c>
      <c r="H2352" t="s">
        <v>187</v>
      </c>
      <c r="I2352" t="s">
        <v>198</v>
      </c>
      <c r="J2352" s="68">
        <f>precio_reno_porta!P219</f>
        <v>0</v>
      </c>
    </row>
    <row r="2353" spans="1:10" x14ac:dyDescent="0.3">
      <c r="A2353" t="str">
        <f t="shared" si="36"/>
        <v>0Max Negocios + Ilimitado 189.90CONTADO</v>
      </c>
      <c r="B2353">
        <f>precio_reno_porta!A220</f>
        <v>0</v>
      </c>
      <c r="C2353">
        <f>precio_reno_porta!B220</f>
        <v>0</v>
      </c>
      <c r="D2353">
        <f>precio_reno_porta!C220</f>
        <v>0</v>
      </c>
      <c r="E2353">
        <f>precio_reno_porta!D220</f>
        <v>0</v>
      </c>
      <c r="F2353" s="68">
        <f>precio_reno_porta!E220</f>
        <v>0</v>
      </c>
      <c r="G2353">
        <f>precio_reno_porta!F220</f>
        <v>0</v>
      </c>
      <c r="H2353" t="s">
        <v>187</v>
      </c>
      <c r="I2353" t="s">
        <v>198</v>
      </c>
      <c r="J2353" s="68">
        <f>precio_reno_porta!P220</f>
        <v>0</v>
      </c>
    </row>
    <row r="2354" spans="1:10" x14ac:dyDescent="0.3">
      <c r="A2354" t="str">
        <f t="shared" si="36"/>
        <v>0Max Negocios + Ilimitado 189.90CONTADO</v>
      </c>
      <c r="B2354">
        <f>precio_reno_porta!A221</f>
        <v>0</v>
      </c>
      <c r="C2354">
        <f>precio_reno_porta!B221</f>
        <v>0</v>
      </c>
      <c r="D2354">
        <f>precio_reno_porta!C221</f>
        <v>0</v>
      </c>
      <c r="E2354">
        <f>precio_reno_porta!D221</f>
        <v>0</v>
      </c>
      <c r="F2354" s="68">
        <f>precio_reno_porta!E221</f>
        <v>0</v>
      </c>
      <c r="G2354">
        <f>precio_reno_porta!F221</f>
        <v>0</v>
      </c>
      <c r="H2354" t="s">
        <v>187</v>
      </c>
      <c r="I2354" t="s">
        <v>198</v>
      </c>
      <c r="J2354" s="68">
        <f>precio_reno_porta!P221</f>
        <v>0</v>
      </c>
    </row>
    <row r="2355" spans="1:10" x14ac:dyDescent="0.3">
      <c r="A2355" t="str">
        <f t="shared" si="36"/>
        <v>0Max Negocios + Ilimitado 189.90CONTADO</v>
      </c>
      <c r="B2355">
        <f>precio_reno_porta!A222</f>
        <v>0</v>
      </c>
      <c r="C2355">
        <f>precio_reno_porta!B222</f>
        <v>0</v>
      </c>
      <c r="D2355">
        <f>precio_reno_porta!C222</f>
        <v>0</v>
      </c>
      <c r="E2355">
        <f>precio_reno_porta!D222</f>
        <v>0</v>
      </c>
      <c r="F2355" s="68">
        <f>precio_reno_porta!E222</f>
        <v>0</v>
      </c>
      <c r="G2355">
        <f>precio_reno_porta!F222</f>
        <v>0</v>
      </c>
      <c r="H2355" t="s">
        <v>187</v>
      </c>
      <c r="I2355" t="s">
        <v>198</v>
      </c>
      <c r="J2355" s="68">
        <f>precio_reno_porta!P222</f>
        <v>0</v>
      </c>
    </row>
    <row r="2356" spans="1:10" x14ac:dyDescent="0.3">
      <c r="A2356" t="str">
        <f t="shared" si="36"/>
        <v>0Max Negocios + Ilimitado 189.90CONTADO</v>
      </c>
      <c r="B2356">
        <f>precio_reno_porta!A223</f>
        <v>0</v>
      </c>
      <c r="C2356">
        <f>precio_reno_porta!B223</f>
        <v>0</v>
      </c>
      <c r="D2356">
        <f>precio_reno_porta!C223</f>
        <v>0</v>
      </c>
      <c r="E2356">
        <f>precio_reno_porta!D223</f>
        <v>0</v>
      </c>
      <c r="F2356" s="68">
        <f>precio_reno_porta!E223</f>
        <v>0</v>
      </c>
      <c r="G2356">
        <f>precio_reno_porta!F223</f>
        <v>0</v>
      </c>
      <c r="H2356" t="s">
        <v>187</v>
      </c>
      <c r="I2356" t="s">
        <v>198</v>
      </c>
      <c r="J2356" s="68">
        <f>precio_reno_porta!P223</f>
        <v>0</v>
      </c>
    </row>
    <row r="2357" spans="1:10" x14ac:dyDescent="0.3">
      <c r="A2357" t="str">
        <f t="shared" si="36"/>
        <v>0Max Negocios + Ilimitado 189.90CONTADO</v>
      </c>
      <c r="B2357">
        <f>precio_reno_porta!A224</f>
        <v>0</v>
      </c>
      <c r="C2357">
        <f>precio_reno_porta!B224</f>
        <v>0</v>
      </c>
      <c r="D2357">
        <f>precio_reno_porta!C224</f>
        <v>0</v>
      </c>
      <c r="E2357">
        <f>precio_reno_porta!D224</f>
        <v>0</v>
      </c>
      <c r="F2357" s="68">
        <f>precio_reno_porta!E224</f>
        <v>0</v>
      </c>
      <c r="G2357">
        <f>precio_reno_porta!F224</f>
        <v>0</v>
      </c>
      <c r="H2357" t="s">
        <v>187</v>
      </c>
      <c r="I2357" t="s">
        <v>198</v>
      </c>
      <c r="J2357" s="68">
        <f>precio_reno_porta!P224</f>
        <v>0</v>
      </c>
    </row>
    <row r="2358" spans="1:10" x14ac:dyDescent="0.3">
      <c r="A2358" t="str">
        <f t="shared" si="36"/>
        <v>0Max Negocios + Ilimitado 189.90CONTADO</v>
      </c>
      <c r="B2358">
        <f>precio_reno_porta!A225</f>
        <v>0</v>
      </c>
      <c r="C2358">
        <f>precio_reno_porta!B225</f>
        <v>0</v>
      </c>
      <c r="D2358">
        <f>precio_reno_porta!C225</f>
        <v>0</v>
      </c>
      <c r="E2358">
        <f>precio_reno_porta!D225</f>
        <v>0</v>
      </c>
      <c r="F2358" s="68">
        <f>precio_reno_porta!E225</f>
        <v>0</v>
      </c>
      <c r="G2358">
        <f>precio_reno_porta!F225</f>
        <v>0</v>
      </c>
      <c r="H2358" t="s">
        <v>187</v>
      </c>
      <c r="I2358" t="s">
        <v>198</v>
      </c>
      <c r="J2358" s="68">
        <f>precio_reno_porta!P225</f>
        <v>0</v>
      </c>
    </row>
    <row r="2359" spans="1:10" x14ac:dyDescent="0.3">
      <c r="A2359" t="str">
        <f t="shared" si="36"/>
        <v>0Max Negocios + Ilimitado 189.90CONTADO</v>
      </c>
      <c r="B2359">
        <f>precio_reno_porta!A226</f>
        <v>0</v>
      </c>
      <c r="C2359">
        <f>precio_reno_porta!B226</f>
        <v>0</v>
      </c>
      <c r="D2359">
        <f>precio_reno_porta!C226</f>
        <v>0</v>
      </c>
      <c r="E2359">
        <f>precio_reno_porta!D226</f>
        <v>0</v>
      </c>
      <c r="F2359" s="68">
        <f>precio_reno_porta!E226</f>
        <v>0</v>
      </c>
      <c r="G2359">
        <f>precio_reno_porta!F226</f>
        <v>0</v>
      </c>
      <c r="H2359" t="s">
        <v>187</v>
      </c>
      <c r="I2359" t="s">
        <v>198</v>
      </c>
      <c r="J2359" s="68">
        <f>precio_reno_porta!P226</f>
        <v>0</v>
      </c>
    </row>
    <row r="2360" spans="1:10" x14ac:dyDescent="0.3">
      <c r="A2360" t="str">
        <f t="shared" si="36"/>
        <v>0Max Negocios + Ilimitado 189.90CONTADO</v>
      </c>
      <c r="B2360">
        <f>precio_reno_porta!A227</f>
        <v>0</v>
      </c>
      <c r="C2360">
        <f>precio_reno_porta!B227</f>
        <v>0</v>
      </c>
      <c r="D2360">
        <f>precio_reno_porta!C227</f>
        <v>0</v>
      </c>
      <c r="E2360">
        <f>precio_reno_porta!D227</f>
        <v>0</v>
      </c>
      <c r="F2360" s="68">
        <f>precio_reno_porta!E227</f>
        <v>0</v>
      </c>
      <c r="G2360">
        <f>precio_reno_porta!F227</f>
        <v>0</v>
      </c>
      <c r="H2360" t="s">
        <v>187</v>
      </c>
      <c r="I2360" t="s">
        <v>198</v>
      </c>
      <c r="J2360" s="68">
        <f>precio_reno_porta!P227</f>
        <v>0</v>
      </c>
    </row>
    <row r="2361" spans="1:10" x14ac:dyDescent="0.3">
      <c r="A2361" t="str">
        <f t="shared" si="36"/>
        <v>0Max Negocios + Ilimitado 189.90CONTADO</v>
      </c>
      <c r="B2361">
        <f>precio_reno_porta!A228</f>
        <v>0</v>
      </c>
      <c r="C2361">
        <f>precio_reno_porta!B228</f>
        <v>0</v>
      </c>
      <c r="D2361">
        <f>precio_reno_porta!C228</f>
        <v>0</v>
      </c>
      <c r="E2361">
        <f>precio_reno_porta!D228</f>
        <v>0</v>
      </c>
      <c r="F2361" s="68">
        <f>precio_reno_porta!E228</f>
        <v>0</v>
      </c>
      <c r="G2361">
        <f>precio_reno_porta!F228</f>
        <v>0</v>
      </c>
      <c r="H2361" t="s">
        <v>187</v>
      </c>
      <c r="I2361" t="s">
        <v>198</v>
      </c>
      <c r="J2361" s="68">
        <f>precio_reno_porta!P228</f>
        <v>0</v>
      </c>
    </row>
    <row r="2362" spans="1:10" x14ac:dyDescent="0.3">
      <c r="A2362" t="str">
        <f t="shared" si="36"/>
        <v>0Max Negocios + Ilimitado 189.90CONTADO</v>
      </c>
      <c r="B2362">
        <f>precio_reno_porta!A229</f>
        <v>0</v>
      </c>
      <c r="C2362">
        <f>precio_reno_porta!B229</f>
        <v>0</v>
      </c>
      <c r="D2362">
        <f>precio_reno_porta!C229</f>
        <v>0</v>
      </c>
      <c r="E2362">
        <f>precio_reno_porta!D229</f>
        <v>0</v>
      </c>
      <c r="F2362" s="68">
        <f>precio_reno_porta!E229</f>
        <v>0</v>
      </c>
      <c r="G2362">
        <f>precio_reno_porta!F229</f>
        <v>0</v>
      </c>
      <c r="H2362" t="s">
        <v>187</v>
      </c>
      <c r="I2362" t="s">
        <v>198</v>
      </c>
      <c r="J2362" s="68">
        <f>precio_reno_porta!P229</f>
        <v>0</v>
      </c>
    </row>
    <row r="2363" spans="1:10" x14ac:dyDescent="0.3">
      <c r="A2363" t="str">
        <f t="shared" si="36"/>
        <v>0Max Negocios + Ilimitado 189.90CONTADO</v>
      </c>
      <c r="B2363">
        <f>precio_reno_porta!A230</f>
        <v>0</v>
      </c>
      <c r="C2363">
        <f>precio_reno_porta!B230</f>
        <v>0</v>
      </c>
      <c r="D2363">
        <f>precio_reno_porta!C230</f>
        <v>0</v>
      </c>
      <c r="E2363">
        <f>precio_reno_porta!D230</f>
        <v>0</v>
      </c>
      <c r="F2363" s="68">
        <f>precio_reno_porta!E230</f>
        <v>0</v>
      </c>
      <c r="G2363">
        <f>precio_reno_porta!F230</f>
        <v>0</v>
      </c>
      <c r="H2363" t="s">
        <v>187</v>
      </c>
      <c r="I2363" t="s">
        <v>198</v>
      </c>
      <c r="J2363" s="68">
        <f>precio_reno_porta!P230</f>
        <v>0</v>
      </c>
    </row>
    <row r="2364" spans="1:10" x14ac:dyDescent="0.3">
      <c r="A2364" t="str">
        <f t="shared" si="36"/>
        <v>0Max Negocios + Ilimitado 189.90CONTADO</v>
      </c>
      <c r="B2364">
        <f>precio_reno_porta!A231</f>
        <v>0</v>
      </c>
      <c r="C2364">
        <f>precio_reno_porta!B231</f>
        <v>0</v>
      </c>
      <c r="D2364">
        <f>precio_reno_porta!C231</f>
        <v>0</v>
      </c>
      <c r="E2364">
        <f>precio_reno_porta!D231</f>
        <v>0</v>
      </c>
      <c r="F2364" s="68">
        <f>precio_reno_porta!E231</f>
        <v>0</v>
      </c>
      <c r="G2364">
        <f>precio_reno_porta!F231</f>
        <v>0</v>
      </c>
      <c r="H2364" t="s">
        <v>187</v>
      </c>
      <c r="I2364" t="s">
        <v>198</v>
      </c>
      <c r="J2364" s="68">
        <f>precio_reno_porta!P231</f>
        <v>0</v>
      </c>
    </row>
    <row r="2365" spans="1:10" x14ac:dyDescent="0.3">
      <c r="A2365" t="str">
        <f t="shared" si="36"/>
        <v>0Max Negocios + Ilimitado 189.90CONTADO</v>
      </c>
      <c r="B2365">
        <f>precio_reno_porta!A232</f>
        <v>0</v>
      </c>
      <c r="C2365">
        <f>precio_reno_porta!B232</f>
        <v>0</v>
      </c>
      <c r="D2365">
        <f>precio_reno_porta!C232</f>
        <v>0</v>
      </c>
      <c r="E2365">
        <f>precio_reno_porta!D232</f>
        <v>0</v>
      </c>
      <c r="F2365" s="68">
        <f>precio_reno_porta!E232</f>
        <v>0</v>
      </c>
      <c r="G2365">
        <f>precio_reno_porta!F232</f>
        <v>0</v>
      </c>
      <c r="H2365" t="s">
        <v>187</v>
      </c>
      <c r="I2365" t="s">
        <v>198</v>
      </c>
      <c r="J2365" s="68">
        <f>precio_reno_porta!P232</f>
        <v>0</v>
      </c>
    </row>
    <row r="2366" spans="1:10" x14ac:dyDescent="0.3">
      <c r="A2366" t="str">
        <f t="shared" si="36"/>
        <v>0Max Negocios + Ilimitado 189.90CONTADO</v>
      </c>
      <c r="B2366">
        <f>precio_reno_porta!A233</f>
        <v>0</v>
      </c>
      <c r="C2366">
        <f>precio_reno_porta!B233</f>
        <v>0</v>
      </c>
      <c r="D2366">
        <f>precio_reno_porta!C233</f>
        <v>0</v>
      </c>
      <c r="E2366">
        <f>precio_reno_porta!D233</f>
        <v>0</v>
      </c>
      <c r="F2366" s="68">
        <f>precio_reno_porta!E233</f>
        <v>0</v>
      </c>
      <c r="G2366">
        <f>precio_reno_porta!F233</f>
        <v>0</v>
      </c>
      <c r="H2366" t="s">
        <v>187</v>
      </c>
      <c r="I2366" t="s">
        <v>198</v>
      </c>
      <c r="J2366" s="68">
        <f>precio_reno_porta!P233</f>
        <v>0</v>
      </c>
    </row>
    <row r="2367" spans="1:10" x14ac:dyDescent="0.3">
      <c r="A2367" t="str">
        <f t="shared" si="36"/>
        <v>0Max Negocios + Ilimitado 189.90CONTADO</v>
      </c>
      <c r="B2367">
        <f>precio_reno_porta!A234</f>
        <v>0</v>
      </c>
      <c r="C2367">
        <f>precio_reno_porta!B234</f>
        <v>0</v>
      </c>
      <c r="D2367">
        <f>precio_reno_porta!C234</f>
        <v>0</v>
      </c>
      <c r="E2367">
        <f>precio_reno_porta!D234</f>
        <v>0</v>
      </c>
      <c r="F2367" s="68">
        <f>precio_reno_porta!E234</f>
        <v>0</v>
      </c>
      <c r="G2367">
        <f>precio_reno_porta!F234</f>
        <v>0</v>
      </c>
      <c r="H2367" t="s">
        <v>187</v>
      </c>
      <c r="I2367" t="s">
        <v>198</v>
      </c>
      <c r="J2367" s="68">
        <f>precio_reno_porta!P234</f>
        <v>0</v>
      </c>
    </row>
    <row r="2368" spans="1:10" x14ac:dyDescent="0.3">
      <c r="A2368" t="str">
        <f t="shared" si="36"/>
        <v>0Max Negocios + Ilimitado 189.90CONTADO</v>
      </c>
      <c r="B2368">
        <f>precio_reno_porta!A235</f>
        <v>0</v>
      </c>
      <c r="C2368">
        <f>precio_reno_porta!B235</f>
        <v>0</v>
      </c>
      <c r="D2368">
        <f>precio_reno_porta!C235</f>
        <v>0</v>
      </c>
      <c r="E2368">
        <f>precio_reno_porta!D235</f>
        <v>0</v>
      </c>
      <c r="F2368" s="68">
        <f>precio_reno_porta!E235</f>
        <v>0</v>
      </c>
      <c r="G2368">
        <f>precio_reno_porta!F235</f>
        <v>0</v>
      </c>
      <c r="H2368" t="s">
        <v>187</v>
      </c>
      <c r="I2368" t="s">
        <v>198</v>
      </c>
      <c r="J2368" s="68">
        <f>precio_reno_porta!P235</f>
        <v>0</v>
      </c>
    </row>
    <row r="2369" spans="1:10" x14ac:dyDescent="0.3">
      <c r="A2369" t="str">
        <f t="shared" si="36"/>
        <v>0Max Negocios + Ilimitado 189.90CONTADO</v>
      </c>
      <c r="B2369">
        <f>precio_reno_porta!A236</f>
        <v>0</v>
      </c>
      <c r="C2369">
        <f>precio_reno_porta!B236</f>
        <v>0</v>
      </c>
      <c r="D2369">
        <f>precio_reno_porta!C236</f>
        <v>0</v>
      </c>
      <c r="E2369">
        <f>precio_reno_porta!D236</f>
        <v>0</v>
      </c>
      <c r="F2369" s="68">
        <f>precio_reno_porta!E236</f>
        <v>0</v>
      </c>
      <c r="G2369">
        <f>precio_reno_porta!F236</f>
        <v>0</v>
      </c>
      <c r="H2369" t="s">
        <v>187</v>
      </c>
      <c r="I2369" t="s">
        <v>198</v>
      </c>
      <c r="J2369" s="68">
        <f>precio_reno_porta!P236</f>
        <v>0</v>
      </c>
    </row>
    <row r="2370" spans="1:10" x14ac:dyDescent="0.3">
      <c r="A2370" t="str">
        <f t="shared" si="36"/>
        <v>0Max Negocios + Ilimitado 189.90CONTADO</v>
      </c>
      <c r="B2370">
        <f>precio_reno_porta!A237</f>
        <v>0</v>
      </c>
      <c r="C2370">
        <f>precio_reno_porta!B237</f>
        <v>0</v>
      </c>
      <c r="D2370">
        <f>precio_reno_porta!C237</f>
        <v>0</v>
      </c>
      <c r="E2370">
        <f>precio_reno_porta!D237</f>
        <v>0</v>
      </c>
      <c r="F2370" s="68">
        <f>precio_reno_porta!E237</f>
        <v>0</v>
      </c>
      <c r="G2370">
        <f>precio_reno_porta!F237</f>
        <v>0</v>
      </c>
      <c r="H2370" t="s">
        <v>187</v>
      </c>
      <c r="I2370" t="s">
        <v>198</v>
      </c>
      <c r="J2370" s="68">
        <f>precio_reno_porta!P237</f>
        <v>0</v>
      </c>
    </row>
    <row r="2371" spans="1:10" x14ac:dyDescent="0.3">
      <c r="A2371" t="str">
        <f t="shared" ref="A2371:A2434" si="37">CONCATENATE(E2371,I2371,H2371)</f>
        <v>0Max Negocios + Ilimitado 189.90CONTADO</v>
      </c>
      <c r="B2371">
        <f>precio_reno_porta!A238</f>
        <v>0</v>
      </c>
      <c r="C2371">
        <f>precio_reno_porta!B238</f>
        <v>0</v>
      </c>
      <c r="D2371">
        <f>precio_reno_porta!C238</f>
        <v>0</v>
      </c>
      <c r="E2371">
        <f>precio_reno_porta!D238</f>
        <v>0</v>
      </c>
      <c r="F2371" s="68">
        <f>precio_reno_porta!E238</f>
        <v>0</v>
      </c>
      <c r="G2371">
        <f>precio_reno_porta!F238</f>
        <v>0</v>
      </c>
      <c r="H2371" t="s">
        <v>187</v>
      </c>
      <c r="I2371" t="s">
        <v>198</v>
      </c>
      <c r="J2371" s="68">
        <f>precio_reno_porta!P238</f>
        <v>0</v>
      </c>
    </row>
    <row r="2372" spans="1:10" x14ac:dyDescent="0.3">
      <c r="A2372" t="str">
        <f t="shared" si="37"/>
        <v>0Max Negocios + Ilimitado 189.90CONTADO</v>
      </c>
      <c r="B2372">
        <f>precio_reno_porta!A239</f>
        <v>0</v>
      </c>
      <c r="C2372">
        <f>precio_reno_porta!B239</f>
        <v>0</v>
      </c>
      <c r="D2372">
        <f>precio_reno_porta!C239</f>
        <v>0</v>
      </c>
      <c r="E2372">
        <f>precio_reno_porta!D239</f>
        <v>0</v>
      </c>
      <c r="F2372" s="68">
        <f>precio_reno_porta!E239</f>
        <v>0</v>
      </c>
      <c r="G2372">
        <f>precio_reno_porta!F239</f>
        <v>0</v>
      </c>
      <c r="H2372" t="s">
        <v>187</v>
      </c>
      <c r="I2372" t="s">
        <v>198</v>
      </c>
      <c r="J2372" s="68">
        <f>precio_reno_porta!P239</f>
        <v>0</v>
      </c>
    </row>
    <row r="2373" spans="1:10" x14ac:dyDescent="0.3">
      <c r="A2373" t="str">
        <f t="shared" si="37"/>
        <v>0Max Negocios + Ilimitado 189.90CONTADO</v>
      </c>
      <c r="B2373">
        <f>precio_reno_porta!A240</f>
        <v>0</v>
      </c>
      <c r="C2373">
        <f>precio_reno_porta!B240</f>
        <v>0</v>
      </c>
      <c r="D2373">
        <f>precio_reno_porta!C240</f>
        <v>0</v>
      </c>
      <c r="E2373">
        <f>precio_reno_porta!D240</f>
        <v>0</v>
      </c>
      <c r="F2373" s="68">
        <f>precio_reno_porta!E240</f>
        <v>0</v>
      </c>
      <c r="G2373">
        <f>precio_reno_porta!F240</f>
        <v>0</v>
      </c>
      <c r="H2373" t="s">
        <v>187</v>
      </c>
      <c r="I2373" t="s">
        <v>198</v>
      </c>
      <c r="J2373" s="68">
        <f>precio_reno_porta!P240</f>
        <v>0</v>
      </c>
    </row>
    <row r="2374" spans="1:10" x14ac:dyDescent="0.3">
      <c r="A2374" t="str">
        <f t="shared" si="37"/>
        <v>0Max Negocios + Ilimitado 189.90CONTADO</v>
      </c>
      <c r="B2374">
        <f>precio_reno_porta!A241</f>
        <v>0</v>
      </c>
      <c r="C2374">
        <f>precio_reno_porta!B241</f>
        <v>0</v>
      </c>
      <c r="D2374">
        <f>precio_reno_porta!C241</f>
        <v>0</v>
      </c>
      <c r="E2374">
        <f>precio_reno_porta!D241</f>
        <v>0</v>
      </c>
      <c r="F2374" s="68">
        <f>precio_reno_porta!E241</f>
        <v>0</v>
      </c>
      <c r="G2374">
        <f>precio_reno_porta!F241</f>
        <v>0</v>
      </c>
      <c r="H2374" t="s">
        <v>187</v>
      </c>
      <c r="I2374" t="s">
        <v>198</v>
      </c>
      <c r="J2374" s="68">
        <f>precio_reno_porta!P241</f>
        <v>0</v>
      </c>
    </row>
    <row r="2375" spans="1:10" x14ac:dyDescent="0.3">
      <c r="A2375" t="str">
        <f t="shared" si="37"/>
        <v>0Max Negocios + Ilimitado 189.90CONTADO</v>
      </c>
      <c r="B2375">
        <f>precio_reno_porta!A242</f>
        <v>0</v>
      </c>
      <c r="C2375">
        <f>precio_reno_porta!B242</f>
        <v>0</v>
      </c>
      <c r="D2375">
        <f>precio_reno_porta!C242</f>
        <v>0</v>
      </c>
      <c r="E2375">
        <f>precio_reno_porta!D242</f>
        <v>0</v>
      </c>
      <c r="F2375" s="68">
        <f>precio_reno_porta!E242</f>
        <v>0</v>
      </c>
      <c r="G2375">
        <f>precio_reno_porta!F242</f>
        <v>0</v>
      </c>
      <c r="H2375" t="s">
        <v>187</v>
      </c>
      <c r="I2375" t="s">
        <v>198</v>
      </c>
      <c r="J2375" s="68">
        <f>precio_reno_porta!P242</f>
        <v>0</v>
      </c>
    </row>
    <row r="2376" spans="1:10" x14ac:dyDescent="0.3">
      <c r="A2376" t="str">
        <f t="shared" si="37"/>
        <v>0Max Negocios + Ilimitado 189.90CONTADO</v>
      </c>
      <c r="B2376">
        <f>precio_reno_porta!A243</f>
        <v>0</v>
      </c>
      <c r="C2376">
        <f>precio_reno_porta!B243</f>
        <v>0</v>
      </c>
      <c r="D2376">
        <f>precio_reno_porta!C243</f>
        <v>0</v>
      </c>
      <c r="E2376">
        <f>precio_reno_porta!D243</f>
        <v>0</v>
      </c>
      <c r="F2376" s="68">
        <f>precio_reno_porta!E243</f>
        <v>0</v>
      </c>
      <c r="G2376">
        <f>precio_reno_porta!F243</f>
        <v>0</v>
      </c>
      <c r="H2376" t="s">
        <v>187</v>
      </c>
      <c r="I2376" t="s">
        <v>198</v>
      </c>
      <c r="J2376" s="68">
        <f>precio_reno_porta!P243</f>
        <v>0</v>
      </c>
    </row>
    <row r="2377" spans="1:10" x14ac:dyDescent="0.3">
      <c r="A2377" t="str">
        <f t="shared" si="37"/>
        <v>0Max Negocios + Ilimitado 189.90CONTADO</v>
      </c>
      <c r="B2377">
        <f>precio_reno_porta!A244</f>
        <v>0</v>
      </c>
      <c r="C2377">
        <f>precio_reno_porta!B244</f>
        <v>0</v>
      </c>
      <c r="D2377">
        <f>precio_reno_porta!C244</f>
        <v>0</v>
      </c>
      <c r="E2377">
        <f>precio_reno_porta!D244</f>
        <v>0</v>
      </c>
      <c r="F2377" s="68">
        <f>precio_reno_porta!E244</f>
        <v>0</v>
      </c>
      <c r="G2377">
        <f>precio_reno_porta!F244</f>
        <v>0</v>
      </c>
      <c r="H2377" t="s">
        <v>187</v>
      </c>
      <c r="I2377" t="s">
        <v>198</v>
      </c>
      <c r="J2377" s="68">
        <f>precio_reno_porta!P244</f>
        <v>0</v>
      </c>
    </row>
    <row r="2378" spans="1:10" x14ac:dyDescent="0.3">
      <c r="A2378" t="str">
        <f t="shared" si="37"/>
        <v>0Max Negocios + Ilimitado 189.90CONTADO</v>
      </c>
      <c r="B2378">
        <f>precio_reno_porta!A245</f>
        <v>0</v>
      </c>
      <c r="C2378">
        <f>precio_reno_porta!B245</f>
        <v>0</v>
      </c>
      <c r="D2378">
        <f>precio_reno_porta!C245</f>
        <v>0</v>
      </c>
      <c r="E2378">
        <f>precio_reno_porta!D245</f>
        <v>0</v>
      </c>
      <c r="F2378" s="68">
        <f>precio_reno_porta!E245</f>
        <v>0</v>
      </c>
      <c r="G2378">
        <f>precio_reno_porta!F245</f>
        <v>0</v>
      </c>
      <c r="H2378" t="s">
        <v>187</v>
      </c>
      <c r="I2378" t="s">
        <v>198</v>
      </c>
      <c r="J2378" s="68">
        <f>precio_reno_porta!P245</f>
        <v>0</v>
      </c>
    </row>
    <row r="2379" spans="1:10" x14ac:dyDescent="0.3">
      <c r="A2379" t="str">
        <f t="shared" si="37"/>
        <v>0Max Negocios + Ilimitado 189.90CONTADO</v>
      </c>
      <c r="B2379">
        <f>precio_reno_porta!A246</f>
        <v>0</v>
      </c>
      <c r="C2379">
        <f>precio_reno_porta!B246</f>
        <v>0</v>
      </c>
      <c r="D2379">
        <f>precio_reno_porta!C246</f>
        <v>0</v>
      </c>
      <c r="E2379">
        <f>precio_reno_porta!D246</f>
        <v>0</v>
      </c>
      <c r="F2379" s="68">
        <f>precio_reno_porta!E246</f>
        <v>0</v>
      </c>
      <c r="G2379">
        <f>precio_reno_porta!F246</f>
        <v>0</v>
      </c>
      <c r="H2379" t="s">
        <v>187</v>
      </c>
      <c r="I2379" t="s">
        <v>198</v>
      </c>
      <c r="J2379" s="68">
        <f>precio_reno_porta!P246</f>
        <v>0</v>
      </c>
    </row>
    <row r="2380" spans="1:10" x14ac:dyDescent="0.3">
      <c r="A2380" t="str">
        <f t="shared" si="37"/>
        <v>0Max Negocios + Ilimitado 189.90CONTADO</v>
      </c>
      <c r="B2380">
        <f>precio_reno_porta!A247</f>
        <v>0</v>
      </c>
      <c r="C2380">
        <f>precio_reno_porta!B247</f>
        <v>0</v>
      </c>
      <c r="D2380">
        <f>precio_reno_porta!C247</f>
        <v>0</v>
      </c>
      <c r="E2380">
        <f>precio_reno_porta!D247</f>
        <v>0</v>
      </c>
      <c r="F2380" s="68">
        <f>precio_reno_porta!E247</f>
        <v>0</v>
      </c>
      <c r="G2380">
        <f>precio_reno_porta!F247</f>
        <v>0</v>
      </c>
      <c r="H2380" t="s">
        <v>187</v>
      </c>
      <c r="I2380" t="s">
        <v>198</v>
      </c>
      <c r="J2380" s="68">
        <f>precio_reno_porta!P247</f>
        <v>0</v>
      </c>
    </row>
    <row r="2381" spans="1:10" x14ac:dyDescent="0.3">
      <c r="A2381" t="str">
        <f t="shared" si="37"/>
        <v>0Max Negocios + Ilimitado 189.90CONTADO</v>
      </c>
      <c r="B2381">
        <f>precio_reno_porta!A248</f>
        <v>0</v>
      </c>
      <c r="C2381">
        <f>precio_reno_porta!B248</f>
        <v>0</v>
      </c>
      <c r="D2381">
        <f>precio_reno_porta!C248</f>
        <v>0</v>
      </c>
      <c r="E2381">
        <f>precio_reno_porta!D248</f>
        <v>0</v>
      </c>
      <c r="F2381" s="68">
        <f>precio_reno_porta!E248</f>
        <v>0</v>
      </c>
      <c r="G2381">
        <f>precio_reno_porta!F248</f>
        <v>0</v>
      </c>
      <c r="H2381" t="s">
        <v>187</v>
      </c>
      <c r="I2381" t="s">
        <v>198</v>
      </c>
      <c r="J2381" s="68">
        <f>precio_reno_porta!P248</f>
        <v>0</v>
      </c>
    </row>
    <row r="2382" spans="1:10" x14ac:dyDescent="0.3">
      <c r="A2382" t="str">
        <f t="shared" si="37"/>
        <v>0Max Negocios + Ilimitado 189.90CONTADO</v>
      </c>
      <c r="B2382">
        <f>precio_reno_porta!A249</f>
        <v>0</v>
      </c>
      <c r="C2382">
        <f>precio_reno_porta!B249</f>
        <v>0</v>
      </c>
      <c r="D2382">
        <f>precio_reno_porta!C249</f>
        <v>0</v>
      </c>
      <c r="E2382">
        <f>precio_reno_porta!D249</f>
        <v>0</v>
      </c>
      <c r="F2382" s="68">
        <f>precio_reno_porta!E249</f>
        <v>0</v>
      </c>
      <c r="G2382">
        <f>precio_reno_porta!F249</f>
        <v>0</v>
      </c>
      <c r="H2382" t="s">
        <v>187</v>
      </c>
      <c r="I2382" t="s">
        <v>198</v>
      </c>
      <c r="J2382" s="68">
        <f>precio_reno_porta!P249</f>
        <v>0</v>
      </c>
    </row>
    <row r="2383" spans="1:10" x14ac:dyDescent="0.3">
      <c r="A2383" t="str">
        <f t="shared" si="37"/>
        <v>0Max Negocios + Ilimitado 189.90CONTADO</v>
      </c>
      <c r="B2383">
        <f>precio_reno_porta!A250</f>
        <v>0</v>
      </c>
      <c r="C2383">
        <f>precio_reno_porta!B250</f>
        <v>0</v>
      </c>
      <c r="D2383">
        <f>precio_reno_porta!C250</f>
        <v>0</v>
      </c>
      <c r="E2383">
        <f>precio_reno_porta!D250</f>
        <v>0</v>
      </c>
      <c r="F2383" s="68">
        <f>precio_reno_porta!E250</f>
        <v>0</v>
      </c>
      <c r="G2383">
        <f>precio_reno_porta!F250</f>
        <v>0</v>
      </c>
      <c r="H2383" t="s">
        <v>187</v>
      </c>
      <c r="I2383" t="s">
        <v>198</v>
      </c>
      <c r="J2383" s="68">
        <f>precio_reno_porta!P250</f>
        <v>0</v>
      </c>
    </row>
    <row r="2384" spans="1:10" x14ac:dyDescent="0.3">
      <c r="A2384" t="str">
        <f t="shared" si="37"/>
        <v>0Max Negocios + Ilimitado 189.90CONTADO</v>
      </c>
      <c r="B2384">
        <f>precio_reno_porta!A251</f>
        <v>0</v>
      </c>
      <c r="C2384">
        <f>precio_reno_porta!B251</f>
        <v>0</v>
      </c>
      <c r="D2384">
        <f>precio_reno_porta!C251</f>
        <v>0</v>
      </c>
      <c r="E2384">
        <f>precio_reno_porta!D251</f>
        <v>0</v>
      </c>
      <c r="F2384" s="68">
        <f>precio_reno_porta!E251</f>
        <v>0</v>
      </c>
      <c r="G2384">
        <f>precio_reno_porta!F251</f>
        <v>0</v>
      </c>
      <c r="H2384" t="s">
        <v>187</v>
      </c>
      <c r="I2384" t="s">
        <v>198</v>
      </c>
      <c r="J2384" s="68">
        <f>precio_reno_porta!P251</f>
        <v>0</v>
      </c>
    </row>
    <row r="2385" spans="1:10" x14ac:dyDescent="0.3">
      <c r="A2385" t="str">
        <f t="shared" si="37"/>
        <v>0Max Negocios + Ilimitado 189.90CONTADO</v>
      </c>
      <c r="B2385">
        <f>precio_reno_porta!A252</f>
        <v>0</v>
      </c>
      <c r="C2385">
        <f>precio_reno_porta!B252</f>
        <v>0</v>
      </c>
      <c r="D2385">
        <f>precio_reno_porta!C252</f>
        <v>0</v>
      </c>
      <c r="E2385">
        <f>precio_reno_porta!D252</f>
        <v>0</v>
      </c>
      <c r="F2385" s="68">
        <f>precio_reno_porta!E252</f>
        <v>0</v>
      </c>
      <c r="G2385">
        <f>precio_reno_porta!F252</f>
        <v>0</v>
      </c>
      <c r="H2385" t="s">
        <v>187</v>
      </c>
      <c r="I2385" t="s">
        <v>198</v>
      </c>
      <c r="J2385" s="68">
        <f>precio_reno_porta!P252</f>
        <v>0</v>
      </c>
    </row>
    <row r="2386" spans="1:10" x14ac:dyDescent="0.3">
      <c r="A2386" t="str">
        <f t="shared" si="37"/>
        <v>0Max Negocios + Ilimitado 189.90CONTADO</v>
      </c>
      <c r="B2386">
        <f>precio_reno_porta!A253</f>
        <v>0</v>
      </c>
      <c r="C2386">
        <f>precio_reno_porta!B253</f>
        <v>0</v>
      </c>
      <c r="D2386">
        <f>precio_reno_porta!C253</f>
        <v>0</v>
      </c>
      <c r="E2386">
        <f>precio_reno_porta!D253</f>
        <v>0</v>
      </c>
      <c r="F2386" s="68">
        <f>precio_reno_porta!E253</f>
        <v>0</v>
      </c>
      <c r="G2386">
        <f>precio_reno_porta!F253</f>
        <v>0</v>
      </c>
      <c r="H2386" t="s">
        <v>187</v>
      </c>
      <c r="I2386" t="s">
        <v>198</v>
      </c>
      <c r="J2386" s="68">
        <f>precio_reno_porta!P253</f>
        <v>0</v>
      </c>
    </row>
    <row r="2387" spans="1:10" x14ac:dyDescent="0.3">
      <c r="A2387" t="str">
        <f t="shared" si="37"/>
        <v>0Max Negocios + Ilimitado 189.90CONTADO</v>
      </c>
      <c r="B2387">
        <f>precio_reno_porta!A254</f>
        <v>0</v>
      </c>
      <c r="C2387">
        <f>precio_reno_porta!B254</f>
        <v>0</v>
      </c>
      <c r="D2387">
        <f>precio_reno_porta!C254</f>
        <v>0</v>
      </c>
      <c r="E2387">
        <f>precio_reno_porta!D254</f>
        <v>0</v>
      </c>
      <c r="F2387" s="68">
        <f>precio_reno_porta!E254</f>
        <v>0</v>
      </c>
      <c r="G2387">
        <f>precio_reno_porta!F254</f>
        <v>0</v>
      </c>
      <c r="H2387" t="s">
        <v>187</v>
      </c>
      <c r="I2387" t="s">
        <v>198</v>
      </c>
      <c r="J2387" s="68">
        <f>precio_reno_porta!P254</f>
        <v>0</v>
      </c>
    </row>
    <row r="2388" spans="1:10" x14ac:dyDescent="0.3">
      <c r="A2388" t="str">
        <f t="shared" si="37"/>
        <v>0Max Negocios + Ilimitado 189.90CONTADO</v>
      </c>
      <c r="B2388">
        <f>precio_reno_porta!A255</f>
        <v>0</v>
      </c>
      <c r="C2388">
        <f>precio_reno_porta!B255</f>
        <v>0</v>
      </c>
      <c r="D2388">
        <f>precio_reno_porta!C255</f>
        <v>0</v>
      </c>
      <c r="E2388">
        <f>precio_reno_porta!D255</f>
        <v>0</v>
      </c>
      <c r="F2388" s="68">
        <f>precio_reno_porta!E255</f>
        <v>0</v>
      </c>
      <c r="G2388">
        <f>precio_reno_porta!F255</f>
        <v>0</v>
      </c>
      <c r="H2388" t="s">
        <v>187</v>
      </c>
      <c r="I2388" t="s">
        <v>198</v>
      </c>
      <c r="J2388" s="68">
        <f>precio_reno_porta!P255</f>
        <v>0</v>
      </c>
    </row>
    <row r="2389" spans="1:10" x14ac:dyDescent="0.3">
      <c r="A2389" t="str">
        <f t="shared" si="37"/>
        <v>0Max Negocios + Ilimitado 189.90CONTADO</v>
      </c>
      <c r="B2389">
        <f>precio_reno_porta!A256</f>
        <v>0</v>
      </c>
      <c r="C2389">
        <f>precio_reno_porta!B256</f>
        <v>0</v>
      </c>
      <c r="D2389">
        <f>precio_reno_porta!C256</f>
        <v>0</v>
      </c>
      <c r="E2389">
        <f>precio_reno_porta!D256</f>
        <v>0</v>
      </c>
      <c r="F2389" s="68">
        <f>precio_reno_porta!E256</f>
        <v>0</v>
      </c>
      <c r="G2389">
        <f>precio_reno_porta!F256</f>
        <v>0</v>
      </c>
      <c r="H2389" t="s">
        <v>187</v>
      </c>
      <c r="I2389" t="s">
        <v>198</v>
      </c>
      <c r="J2389" s="68">
        <f>precio_reno_porta!P256</f>
        <v>0</v>
      </c>
    </row>
    <row r="2390" spans="1:10" x14ac:dyDescent="0.3">
      <c r="A2390" t="str">
        <f t="shared" si="37"/>
        <v>0Max Negocios + Ilimitado 189.90CONTADO</v>
      </c>
      <c r="B2390">
        <f>precio_reno_porta!A257</f>
        <v>0</v>
      </c>
      <c r="C2390">
        <f>precio_reno_porta!B257</f>
        <v>0</v>
      </c>
      <c r="D2390">
        <f>precio_reno_porta!C257</f>
        <v>0</v>
      </c>
      <c r="E2390">
        <f>precio_reno_porta!D257</f>
        <v>0</v>
      </c>
      <c r="F2390" s="68">
        <f>precio_reno_porta!E257</f>
        <v>0</v>
      </c>
      <c r="G2390">
        <f>precio_reno_porta!F257</f>
        <v>0</v>
      </c>
      <c r="H2390" t="s">
        <v>187</v>
      </c>
      <c r="I2390" t="s">
        <v>198</v>
      </c>
      <c r="J2390" s="68">
        <f>precio_reno_porta!P257</f>
        <v>0</v>
      </c>
    </row>
    <row r="2391" spans="1:10" x14ac:dyDescent="0.3">
      <c r="A2391" t="str">
        <f t="shared" si="37"/>
        <v>0Max Negocios + Ilimitado 189.90CONTADO</v>
      </c>
      <c r="B2391">
        <f>precio_reno_porta!A258</f>
        <v>0</v>
      </c>
      <c r="C2391">
        <f>precio_reno_porta!B258</f>
        <v>0</v>
      </c>
      <c r="D2391">
        <f>precio_reno_porta!C258</f>
        <v>0</v>
      </c>
      <c r="E2391">
        <f>precio_reno_porta!D258</f>
        <v>0</v>
      </c>
      <c r="F2391" s="68">
        <f>precio_reno_porta!E258</f>
        <v>0</v>
      </c>
      <c r="G2391">
        <f>precio_reno_porta!F258</f>
        <v>0</v>
      </c>
      <c r="H2391" t="s">
        <v>187</v>
      </c>
      <c r="I2391" t="s">
        <v>198</v>
      </c>
      <c r="J2391" s="68">
        <f>precio_reno_porta!P258</f>
        <v>0</v>
      </c>
    </row>
    <row r="2392" spans="1:10" x14ac:dyDescent="0.3">
      <c r="A2392" t="str">
        <f t="shared" si="37"/>
        <v>0Max Negocios + Ilimitado 189.90CONTADO</v>
      </c>
      <c r="B2392">
        <f>precio_reno_porta!A259</f>
        <v>0</v>
      </c>
      <c r="C2392">
        <f>precio_reno_porta!B259</f>
        <v>0</v>
      </c>
      <c r="D2392">
        <f>precio_reno_porta!C259</f>
        <v>0</v>
      </c>
      <c r="E2392">
        <f>precio_reno_porta!D259</f>
        <v>0</v>
      </c>
      <c r="F2392" s="68">
        <f>precio_reno_porta!E259</f>
        <v>0</v>
      </c>
      <c r="G2392">
        <f>precio_reno_porta!F259</f>
        <v>0</v>
      </c>
      <c r="H2392" t="s">
        <v>187</v>
      </c>
      <c r="I2392" t="s">
        <v>198</v>
      </c>
      <c r="J2392" s="68">
        <f>precio_reno_porta!P259</f>
        <v>0</v>
      </c>
    </row>
    <row r="2393" spans="1:10" x14ac:dyDescent="0.3">
      <c r="A2393" t="str">
        <f t="shared" si="37"/>
        <v>0Max Negocios + Ilimitado 189.90CONTADO</v>
      </c>
      <c r="B2393">
        <f>precio_reno_porta!A260</f>
        <v>0</v>
      </c>
      <c r="C2393">
        <f>precio_reno_porta!B260</f>
        <v>0</v>
      </c>
      <c r="D2393">
        <f>precio_reno_porta!C260</f>
        <v>0</v>
      </c>
      <c r="E2393">
        <f>precio_reno_porta!D260</f>
        <v>0</v>
      </c>
      <c r="F2393" s="68">
        <f>precio_reno_porta!E260</f>
        <v>0</v>
      </c>
      <c r="G2393">
        <f>precio_reno_porta!F260</f>
        <v>0</v>
      </c>
      <c r="H2393" t="s">
        <v>187</v>
      </c>
      <c r="I2393" t="s">
        <v>198</v>
      </c>
      <c r="J2393" s="68">
        <f>precio_reno_porta!P260</f>
        <v>0</v>
      </c>
    </row>
    <row r="2394" spans="1:10" x14ac:dyDescent="0.3">
      <c r="A2394" t="str">
        <f t="shared" si="37"/>
        <v>0Max Negocios + Ilimitado 189.90CONTADO</v>
      </c>
      <c r="B2394">
        <f>precio_reno_porta!A261</f>
        <v>0</v>
      </c>
      <c r="C2394">
        <f>precio_reno_porta!B261</f>
        <v>0</v>
      </c>
      <c r="D2394">
        <f>precio_reno_porta!C261</f>
        <v>0</v>
      </c>
      <c r="E2394">
        <f>precio_reno_porta!D261</f>
        <v>0</v>
      </c>
      <c r="F2394" s="68">
        <f>precio_reno_porta!E261</f>
        <v>0</v>
      </c>
      <c r="G2394">
        <f>precio_reno_porta!F261</f>
        <v>0</v>
      </c>
      <c r="H2394" t="s">
        <v>187</v>
      </c>
      <c r="I2394" t="s">
        <v>198</v>
      </c>
      <c r="J2394" s="68">
        <f>precio_reno_porta!P261</f>
        <v>0</v>
      </c>
    </row>
    <row r="2395" spans="1:10" x14ac:dyDescent="0.3">
      <c r="A2395" t="str">
        <f t="shared" si="37"/>
        <v>0Max Negocios + Ilimitado 189.90CONTADO</v>
      </c>
      <c r="B2395">
        <f>precio_reno_porta!A262</f>
        <v>0</v>
      </c>
      <c r="C2395">
        <f>precio_reno_porta!B262</f>
        <v>0</v>
      </c>
      <c r="D2395">
        <f>precio_reno_porta!C262</f>
        <v>0</v>
      </c>
      <c r="E2395">
        <f>precio_reno_porta!D262</f>
        <v>0</v>
      </c>
      <c r="F2395" s="68">
        <f>precio_reno_porta!E262</f>
        <v>0</v>
      </c>
      <c r="G2395">
        <f>precio_reno_porta!F262</f>
        <v>0</v>
      </c>
      <c r="H2395" t="s">
        <v>187</v>
      </c>
      <c r="I2395" t="s">
        <v>198</v>
      </c>
      <c r="J2395" s="68">
        <f>precio_reno_porta!P262</f>
        <v>0</v>
      </c>
    </row>
    <row r="2396" spans="1:10" x14ac:dyDescent="0.3">
      <c r="A2396" t="str">
        <f t="shared" si="37"/>
        <v>0Max Negocios + Ilimitado 189.90CONTADO</v>
      </c>
      <c r="B2396">
        <f>precio_reno_porta!A263</f>
        <v>0</v>
      </c>
      <c r="C2396">
        <f>precio_reno_porta!B263</f>
        <v>0</v>
      </c>
      <c r="D2396">
        <f>precio_reno_porta!C263</f>
        <v>0</v>
      </c>
      <c r="E2396">
        <f>precio_reno_porta!D263</f>
        <v>0</v>
      </c>
      <c r="F2396" s="68">
        <f>precio_reno_porta!E263</f>
        <v>0</v>
      </c>
      <c r="G2396">
        <f>precio_reno_porta!F263</f>
        <v>0</v>
      </c>
      <c r="H2396" t="s">
        <v>187</v>
      </c>
      <c r="I2396" t="s">
        <v>198</v>
      </c>
      <c r="J2396" s="68">
        <f>precio_reno_porta!P263</f>
        <v>0</v>
      </c>
    </row>
    <row r="2397" spans="1:10" x14ac:dyDescent="0.3">
      <c r="A2397" t="str">
        <f t="shared" si="37"/>
        <v>0Max Negocios + Ilimitado 189.90CONTADO</v>
      </c>
      <c r="B2397">
        <f>precio_reno_porta!A264</f>
        <v>0</v>
      </c>
      <c r="C2397">
        <f>precio_reno_porta!B264</f>
        <v>0</v>
      </c>
      <c r="D2397">
        <f>precio_reno_porta!C264</f>
        <v>0</v>
      </c>
      <c r="E2397">
        <f>precio_reno_porta!D264</f>
        <v>0</v>
      </c>
      <c r="F2397" s="68">
        <f>precio_reno_porta!E264</f>
        <v>0</v>
      </c>
      <c r="G2397">
        <f>precio_reno_porta!F264</f>
        <v>0</v>
      </c>
      <c r="H2397" t="s">
        <v>187</v>
      </c>
      <c r="I2397" t="s">
        <v>198</v>
      </c>
      <c r="J2397" s="68">
        <f>precio_reno_porta!P264</f>
        <v>0</v>
      </c>
    </row>
    <row r="2398" spans="1:10" x14ac:dyDescent="0.3">
      <c r="A2398" t="str">
        <f t="shared" si="37"/>
        <v>0Max Negocios + Ilimitado 189.90CONTADO</v>
      </c>
      <c r="B2398">
        <f>precio_reno_porta!A265</f>
        <v>0</v>
      </c>
      <c r="C2398">
        <f>precio_reno_porta!B265</f>
        <v>0</v>
      </c>
      <c r="D2398">
        <f>precio_reno_porta!C265</f>
        <v>0</v>
      </c>
      <c r="E2398">
        <f>precio_reno_porta!D265</f>
        <v>0</v>
      </c>
      <c r="F2398" s="68">
        <f>precio_reno_porta!E265</f>
        <v>0</v>
      </c>
      <c r="G2398">
        <f>precio_reno_porta!F265</f>
        <v>0</v>
      </c>
      <c r="H2398" t="s">
        <v>187</v>
      </c>
      <c r="I2398" t="s">
        <v>198</v>
      </c>
      <c r="J2398" s="68">
        <f>precio_reno_porta!P265</f>
        <v>0</v>
      </c>
    </row>
    <row r="2399" spans="1:10" x14ac:dyDescent="0.3">
      <c r="A2399" t="str">
        <f t="shared" si="37"/>
        <v>0Max Negocios + Ilimitado 189.90CONTADO</v>
      </c>
      <c r="B2399">
        <f>precio_reno_porta!A266</f>
        <v>0</v>
      </c>
      <c r="C2399">
        <f>precio_reno_porta!B266</f>
        <v>0</v>
      </c>
      <c r="D2399">
        <f>precio_reno_porta!C266</f>
        <v>0</v>
      </c>
      <c r="E2399">
        <f>precio_reno_porta!D266</f>
        <v>0</v>
      </c>
      <c r="F2399" s="68">
        <f>precio_reno_porta!E266</f>
        <v>0</v>
      </c>
      <c r="G2399">
        <f>precio_reno_porta!F266</f>
        <v>0</v>
      </c>
      <c r="H2399" t="s">
        <v>187</v>
      </c>
      <c r="I2399" t="s">
        <v>198</v>
      </c>
      <c r="J2399" s="68">
        <f>precio_reno_porta!P266</f>
        <v>0</v>
      </c>
    </row>
    <row r="2400" spans="1:10" x14ac:dyDescent="0.3">
      <c r="A2400" t="str">
        <f t="shared" si="37"/>
        <v>0Max Negocios + Ilimitado 189.90CONTADO</v>
      </c>
      <c r="B2400">
        <f>precio_reno_porta!A267</f>
        <v>0</v>
      </c>
      <c r="C2400">
        <f>precio_reno_porta!B267</f>
        <v>0</v>
      </c>
      <c r="D2400">
        <f>precio_reno_porta!C267</f>
        <v>0</v>
      </c>
      <c r="E2400">
        <f>precio_reno_porta!D267</f>
        <v>0</v>
      </c>
      <c r="F2400" s="68">
        <f>precio_reno_porta!E267</f>
        <v>0</v>
      </c>
      <c r="G2400">
        <f>precio_reno_porta!F267</f>
        <v>0</v>
      </c>
      <c r="H2400" t="s">
        <v>187</v>
      </c>
      <c r="I2400" t="s">
        <v>198</v>
      </c>
      <c r="J2400" s="68">
        <f>precio_reno_porta!P267</f>
        <v>0</v>
      </c>
    </row>
    <row r="2401" spans="1:10" x14ac:dyDescent="0.3">
      <c r="A2401" t="str">
        <f t="shared" si="37"/>
        <v>0Max Negocios + Ilimitado 189.90CONTADO</v>
      </c>
      <c r="B2401">
        <f>precio_reno_porta!A268</f>
        <v>0</v>
      </c>
      <c r="C2401">
        <f>precio_reno_porta!B268</f>
        <v>0</v>
      </c>
      <c r="D2401">
        <f>precio_reno_porta!C268</f>
        <v>0</v>
      </c>
      <c r="E2401">
        <f>precio_reno_porta!D268</f>
        <v>0</v>
      </c>
      <c r="F2401" s="68">
        <f>precio_reno_porta!E268</f>
        <v>0</v>
      </c>
      <c r="G2401">
        <f>precio_reno_porta!F268</f>
        <v>0</v>
      </c>
      <c r="H2401" t="s">
        <v>187</v>
      </c>
      <c r="I2401" t="s">
        <v>198</v>
      </c>
      <c r="J2401" s="68">
        <f>precio_reno_porta!P268</f>
        <v>0</v>
      </c>
    </row>
    <row r="2402" spans="1:10" x14ac:dyDescent="0.3">
      <c r="A2402" t="str">
        <f t="shared" si="37"/>
        <v>0Max Negocios + Ilimitado 189.90CONTADO</v>
      </c>
      <c r="B2402">
        <f>precio_reno_porta!A269</f>
        <v>0</v>
      </c>
      <c r="C2402">
        <f>precio_reno_porta!B269</f>
        <v>0</v>
      </c>
      <c r="D2402">
        <f>precio_reno_porta!C269</f>
        <v>0</v>
      </c>
      <c r="E2402">
        <f>precio_reno_porta!D269</f>
        <v>0</v>
      </c>
      <c r="F2402" s="68">
        <f>precio_reno_porta!E269</f>
        <v>0</v>
      </c>
      <c r="G2402">
        <f>precio_reno_porta!F269</f>
        <v>0</v>
      </c>
      <c r="H2402" t="s">
        <v>187</v>
      </c>
      <c r="I2402" t="s">
        <v>198</v>
      </c>
      <c r="J2402" s="68">
        <f>precio_reno_porta!P269</f>
        <v>0</v>
      </c>
    </row>
    <row r="2403" spans="1:10" x14ac:dyDescent="0.3">
      <c r="A2403" t="str">
        <f t="shared" si="37"/>
        <v>0Max Negocios + Ilimitado 189.90CONTADO</v>
      </c>
      <c r="B2403">
        <f>precio_reno_porta!A270</f>
        <v>0</v>
      </c>
      <c r="C2403">
        <f>precio_reno_porta!B270</f>
        <v>0</v>
      </c>
      <c r="D2403">
        <f>precio_reno_porta!C270</f>
        <v>0</v>
      </c>
      <c r="E2403">
        <f>precio_reno_porta!D270</f>
        <v>0</v>
      </c>
      <c r="F2403" s="68">
        <f>precio_reno_porta!E270</f>
        <v>0</v>
      </c>
      <c r="G2403">
        <f>precio_reno_porta!F270</f>
        <v>0</v>
      </c>
      <c r="H2403" t="s">
        <v>187</v>
      </c>
      <c r="I2403" t="s">
        <v>198</v>
      </c>
      <c r="J2403" s="68">
        <f>precio_reno_porta!P270</f>
        <v>0</v>
      </c>
    </row>
    <row r="2404" spans="1:10" x14ac:dyDescent="0.3">
      <c r="A2404" t="str">
        <f t="shared" si="37"/>
        <v>0Max Negocios + Ilimitado 189.90CONTADO</v>
      </c>
      <c r="B2404">
        <f>precio_reno_porta!A271</f>
        <v>0</v>
      </c>
      <c r="C2404">
        <f>precio_reno_porta!B271</f>
        <v>0</v>
      </c>
      <c r="D2404">
        <f>precio_reno_porta!C271</f>
        <v>0</v>
      </c>
      <c r="E2404">
        <f>precio_reno_porta!D271</f>
        <v>0</v>
      </c>
      <c r="F2404" s="68">
        <f>precio_reno_porta!E271</f>
        <v>0</v>
      </c>
      <c r="G2404">
        <f>precio_reno_porta!F271</f>
        <v>0</v>
      </c>
      <c r="H2404" t="s">
        <v>187</v>
      </c>
      <c r="I2404" t="s">
        <v>198</v>
      </c>
      <c r="J2404" s="68">
        <f>precio_reno_porta!P271</f>
        <v>0</v>
      </c>
    </row>
    <row r="2405" spans="1:10" x14ac:dyDescent="0.3">
      <c r="A2405" t="str">
        <f t="shared" si="37"/>
        <v>0Max Negocios + Ilimitado 189.90CONTADO</v>
      </c>
      <c r="B2405">
        <f>precio_reno_porta!A272</f>
        <v>0</v>
      </c>
      <c r="C2405">
        <f>precio_reno_porta!B272</f>
        <v>0</v>
      </c>
      <c r="D2405">
        <f>precio_reno_porta!C272</f>
        <v>0</v>
      </c>
      <c r="E2405">
        <f>precio_reno_porta!D272</f>
        <v>0</v>
      </c>
      <c r="F2405" s="68">
        <f>precio_reno_porta!E272</f>
        <v>0</v>
      </c>
      <c r="G2405">
        <f>precio_reno_porta!F272</f>
        <v>0</v>
      </c>
      <c r="H2405" t="s">
        <v>187</v>
      </c>
      <c r="I2405" t="s">
        <v>198</v>
      </c>
      <c r="J2405" s="68">
        <f>precio_reno_porta!P272</f>
        <v>0</v>
      </c>
    </row>
    <row r="2406" spans="1:10" x14ac:dyDescent="0.3">
      <c r="A2406" t="str">
        <f t="shared" si="37"/>
        <v>0Max Negocios + Ilimitado 189.90CONTADO</v>
      </c>
      <c r="B2406">
        <f>precio_reno_porta!A273</f>
        <v>0</v>
      </c>
      <c r="C2406">
        <f>precio_reno_porta!B273</f>
        <v>0</v>
      </c>
      <c r="D2406">
        <f>precio_reno_porta!C273</f>
        <v>0</v>
      </c>
      <c r="E2406">
        <f>precio_reno_porta!D273</f>
        <v>0</v>
      </c>
      <c r="F2406" s="68">
        <f>precio_reno_porta!E273</f>
        <v>0</v>
      </c>
      <c r="G2406">
        <f>precio_reno_porta!F273</f>
        <v>0</v>
      </c>
      <c r="H2406" t="s">
        <v>187</v>
      </c>
      <c r="I2406" t="s">
        <v>198</v>
      </c>
      <c r="J2406" s="68">
        <f>precio_reno_porta!P273</f>
        <v>0</v>
      </c>
    </row>
    <row r="2407" spans="1:10" x14ac:dyDescent="0.3">
      <c r="A2407" t="str">
        <f t="shared" si="37"/>
        <v>0Max Negocios + Ilimitado 189.90CONTADO</v>
      </c>
      <c r="B2407">
        <f>precio_reno_porta!A274</f>
        <v>0</v>
      </c>
      <c r="C2407">
        <f>precio_reno_porta!B274</f>
        <v>0</v>
      </c>
      <c r="D2407">
        <f>precio_reno_porta!C274</f>
        <v>0</v>
      </c>
      <c r="E2407">
        <f>precio_reno_porta!D274</f>
        <v>0</v>
      </c>
      <c r="F2407" s="68">
        <f>precio_reno_porta!E274</f>
        <v>0</v>
      </c>
      <c r="G2407">
        <f>precio_reno_porta!F274</f>
        <v>0</v>
      </c>
      <c r="H2407" t="s">
        <v>187</v>
      </c>
      <c r="I2407" t="s">
        <v>198</v>
      </c>
      <c r="J2407" s="68">
        <f>precio_reno_porta!P274</f>
        <v>0</v>
      </c>
    </row>
    <row r="2408" spans="1:10" x14ac:dyDescent="0.3">
      <c r="A2408" t="str">
        <f t="shared" si="37"/>
        <v>APPLE IPHONE 15 128GBMax Negocios + Ilimitado 289.90CONTADO</v>
      </c>
      <c r="B2408" t="str">
        <f>precio_reno_porta!A3</f>
        <v>Corriente</v>
      </c>
      <c r="C2408" t="str">
        <f>precio_reno_porta!B3</f>
        <v>5G</v>
      </c>
      <c r="D2408" t="str">
        <f>precio_reno_porta!C3</f>
        <v>APPLE</v>
      </c>
      <c r="E2408" t="str">
        <f>precio_reno_porta!D3</f>
        <v>APPLE IPHONE 15 128GB</v>
      </c>
      <c r="F2408" s="68">
        <f>precio_reno_porta!E3</f>
        <v>3769</v>
      </c>
      <c r="G2408" t="str">
        <f>precio_reno_porta!F3</f>
        <v>iOS</v>
      </c>
      <c r="H2408" t="s">
        <v>187</v>
      </c>
      <c r="I2408" t="s">
        <v>199</v>
      </c>
      <c r="J2408" s="68">
        <f>precio_reno_porta!P3</f>
        <v>2449</v>
      </c>
    </row>
    <row r="2409" spans="1:10" x14ac:dyDescent="0.3">
      <c r="A2409" t="str">
        <f t="shared" si="37"/>
        <v>APPLE IPHONE 15 256GBMax Negocios + Ilimitado 289.90CONTADO</v>
      </c>
      <c r="B2409" t="str">
        <f>precio_reno_porta!A4</f>
        <v>Corriente</v>
      </c>
      <c r="C2409" t="str">
        <f>precio_reno_porta!B4</f>
        <v>5G</v>
      </c>
      <c r="D2409" t="str">
        <f>precio_reno_porta!C4</f>
        <v>APPLE</v>
      </c>
      <c r="E2409" t="str">
        <f>precio_reno_porta!D4</f>
        <v>APPLE IPHONE 15 256GB</v>
      </c>
      <c r="F2409" s="68">
        <f>precio_reno_porta!E4</f>
        <v>5029</v>
      </c>
      <c r="G2409" t="str">
        <f>precio_reno_porta!F4</f>
        <v>iOS</v>
      </c>
      <c r="H2409" t="s">
        <v>187</v>
      </c>
      <c r="I2409" t="s">
        <v>199</v>
      </c>
      <c r="J2409" s="68">
        <f>precio_reno_porta!P4</f>
        <v>3299</v>
      </c>
    </row>
    <row r="2410" spans="1:10" x14ac:dyDescent="0.3">
      <c r="A2410" t="str">
        <f t="shared" si="37"/>
        <v>APPLE IPHONE 16 128GBMax Negocios + Ilimitado 289.90CONTADO</v>
      </c>
      <c r="B2410" t="str">
        <f>precio_reno_porta!A5</f>
        <v>Corriente</v>
      </c>
      <c r="C2410" t="str">
        <f>precio_reno_porta!B5</f>
        <v>5G</v>
      </c>
      <c r="D2410" t="str">
        <f>precio_reno_porta!C5</f>
        <v>APPLE</v>
      </c>
      <c r="E2410" t="str">
        <f>precio_reno_porta!D5</f>
        <v>APPLE IPHONE 16 128GB</v>
      </c>
      <c r="F2410" s="68">
        <f>precio_reno_porta!E5</f>
        <v>4399</v>
      </c>
      <c r="G2410" t="str">
        <f>precio_reno_porta!F5</f>
        <v>iOS</v>
      </c>
      <c r="H2410" t="s">
        <v>187</v>
      </c>
      <c r="I2410" t="s">
        <v>199</v>
      </c>
      <c r="J2410" s="68">
        <f>precio_reno_porta!P5</f>
        <v>2879</v>
      </c>
    </row>
    <row r="2411" spans="1:10" x14ac:dyDescent="0.3">
      <c r="A2411" t="str">
        <f t="shared" si="37"/>
        <v>APPLE IPHONE 16 PRO 1TBMax Negocios + Ilimitado 289.90CONTADO</v>
      </c>
      <c r="B2411" t="str">
        <f>precio_reno_porta!A6</f>
        <v>Corriente</v>
      </c>
      <c r="C2411" t="str">
        <f>precio_reno_porta!B6</f>
        <v>5G</v>
      </c>
      <c r="D2411" t="str">
        <f>precio_reno_porta!C6</f>
        <v>APPLE</v>
      </c>
      <c r="E2411" t="str">
        <f>precio_reno_porta!D6</f>
        <v>APPLE IPHONE 16 PRO 1TB</v>
      </c>
      <c r="F2411" s="68">
        <f>precio_reno_porta!E6</f>
        <v>9419</v>
      </c>
      <c r="G2411" t="str">
        <f>precio_reno_porta!F6</f>
        <v>iOS</v>
      </c>
      <c r="H2411" t="s">
        <v>187</v>
      </c>
      <c r="I2411" t="s">
        <v>199</v>
      </c>
      <c r="J2411" s="68">
        <f>precio_reno_porta!P6</f>
        <v>6269</v>
      </c>
    </row>
    <row r="2412" spans="1:10" x14ac:dyDescent="0.3">
      <c r="A2412" t="str">
        <f t="shared" si="37"/>
        <v>APPLE IPHONE 16 PRO 512GBMax Negocios + Ilimitado 289.90CONTADO</v>
      </c>
      <c r="B2412" t="str">
        <f>precio_reno_porta!A7</f>
        <v>Corriente</v>
      </c>
      <c r="C2412" t="str">
        <f>precio_reno_porta!B7</f>
        <v>5G</v>
      </c>
      <c r="D2412" t="str">
        <f>precio_reno_porta!C7</f>
        <v>APPLE</v>
      </c>
      <c r="E2412" t="str">
        <f>precio_reno_porta!D7</f>
        <v>APPLE IPHONE 16 PRO 512GB</v>
      </c>
      <c r="F2412" s="68">
        <f>precio_reno_porta!E7</f>
        <v>8169</v>
      </c>
      <c r="G2412" t="str">
        <f>precio_reno_porta!F7</f>
        <v>iOS</v>
      </c>
      <c r="H2412" t="s">
        <v>187</v>
      </c>
      <c r="I2412" t="s">
        <v>199</v>
      </c>
      <c r="J2412" s="68">
        <f>precio_reno_porta!P7</f>
        <v>5429</v>
      </c>
    </row>
    <row r="2413" spans="1:10" x14ac:dyDescent="0.3">
      <c r="A2413" t="str">
        <f t="shared" si="37"/>
        <v>APPLE IPHONE 16 PRO MAX 1TBMax Negocios + Ilimitado 289.90CONTADO</v>
      </c>
      <c r="B2413" t="str">
        <f>precio_reno_porta!A8</f>
        <v>Corriente</v>
      </c>
      <c r="C2413" t="str">
        <f>precio_reno_porta!B8</f>
        <v>5G</v>
      </c>
      <c r="D2413" t="str">
        <f>precio_reno_porta!C8</f>
        <v>APPLE</v>
      </c>
      <c r="E2413" t="str">
        <f>precio_reno_porta!D8</f>
        <v>APPLE IPHONE 16 PRO MAX 1TB</v>
      </c>
      <c r="F2413" s="68">
        <f>precio_reno_porta!E8</f>
        <v>10049</v>
      </c>
      <c r="G2413" t="str">
        <f>precio_reno_porta!F8</f>
        <v>iOS</v>
      </c>
      <c r="H2413" t="s">
        <v>187</v>
      </c>
      <c r="I2413" t="s">
        <v>199</v>
      </c>
      <c r="J2413" s="68">
        <f>precio_reno_porta!P8</f>
        <v>6699</v>
      </c>
    </row>
    <row r="2414" spans="1:10" x14ac:dyDescent="0.3">
      <c r="A2414" t="str">
        <f t="shared" si="37"/>
        <v>APPLE IPHONE 16 PRO MAX 512GBMax Negocios + Ilimitado 289.90CONTADO</v>
      </c>
      <c r="B2414" t="str">
        <f>precio_reno_porta!A9</f>
        <v>Corriente</v>
      </c>
      <c r="C2414" t="str">
        <f>precio_reno_porta!B9</f>
        <v>5G</v>
      </c>
      <c r="D2414" t="str">
        <f>precio_reno_porta!C9</f>
        <v>APPLE</v>
      </c>
      <c r="E2414" t="str">
        <f>precio_reno_porta!D9</f>
        <v>APPLE IPHONE 16 PRO MAX 512GB</v>
      </c>
      <c r="F2414" s="68">
        <f>precio_reno_porta!E9</f>
        <v>8799</v>
      </c>
      <c r="G2414" t="str">
        <f>precio_reno_porta!F9</f>
        <v>iOS</v>
      </c>
      <c r="H2414" t="s">
        <v>187</v>
      </c>
      <c r="I2414" t="s">
        <v>199</v>
      </c>
      <c r="J2414" s="68">
        <f>precio_reno_porta!P9</f>
        <v>5849</v>
      </c>
    </row>
    <row r="2415" spans="1:10" x14ac:dyDescent="0.3">
      <c r="A2415" t="str">
        <f t="shared" si="37"/>
        <v>APPLE IPHONE 16e 128GBMax Negocios + Ilimitado 289.90CONTADO</v>
      </c>
      <c r="B2415" t="str">
        <f>precio_reno_porta!A10</f>
        <v>Corriente</v>
      </c>
      <c r="C2415" t="str">
        <f>precio_reno_porta!B10</f>
        <v>5G</v>
      </c>
      <c r="D2415" t="str">
        <f>precio_reno_porta!C10</f>
        <v>APPLE</v>
      </c>
      <c r="E2415" t="str">
        <f>precio_reno_porta!D10</f>
        <v>APPLE IPHONE 16e 128GB</v>
      </c>
      <c r="F2415" s="68">
        <f>precio_reno_porta!E10</f>
        <v>3119</v>
      </c>
      <c r="G2415" t="str">
        <f>precio_reno_porta!F10</f>
        <v>iOS</v>
      </c>
      <c r="H2415" t="s">
        <v>187</v>
      </c>
      <c r="I2415" t="s">
        <v>199</v>
      </c>
      <c r="J2415" s="68">
        <f>precio_reno_porta!P10</f>
        <v>2029</v>
      </c>
    </row>
    <row r="2416" spans="1:10" x14ac:dyDescent="0.3">
      <c r="A2416" t="str">
        <f t="shared" si="37"/>
        <v>APPLE IPHONE 17 256GBMax Negocios + Ilimitado 289.90CONTADO</v>
      </c>
      <c r="B2416" t="str">
        <f>precio_reno_porta!A11</f>
        <v>Corriente</v>
      </c>
      <c r="C2416" t="str">
        <f>precio_reno_porta!B11</f>
        <v>5G</v>
      </c>
      <c r="D2416" t="str">
        <f>precio_reno_porta!C11</f>
        <v>APPLE</v>
      </c>
      <c r="E2416" t="str">
        <f>precio_reno_porta!D11</f>
        <v>APPLE IPHONE 17 256GB</v>
      </c>
      <c r="F2416" s="68">
        <f>precio_reno_porta!E11</f>
        <v>5029</v>
      </c>
      <c r="G2416" t="str">
        <f>precio_reno_porta!F11</f>
        <v>iOS</v>
      </c>
      <c r="H2416" t="s">
        <v>187</v>
      </c>
      <c r="I2416" t="s">
        <v>199</v>
      </c>
      <c r="J2416" s="68">
        <f>precio_reno_porta!P11</f>
        <v>3299</v>
      </c>
    </row>
    <row r="2417" spans="1:10" x14ac:dyDescent="0.3">
      <c r="A2417" t="str">
        <f t="shared" si="37"/>
        <v>APPLE IPHONE 17 512GBMax Negocios + Ilimitado 289.90CONTADO</v>
      </c>
      <c r="B2417" t="str">
        <f>precio_reno_porta!A12</f>
        <v>Corriente</v>
      </c>
      <c r="C2417" t="str">
        <f>precio_reno_porta!B12</f>
        <v>5G</v>
      </c>
      <c r="D2417" t="str">
        <f>precio_reno_porta!C12</f>
        <v>APPLE</v>
      </c>
      <c r="E2417" t="str">
        <f>precio_reno_porta!D12</f>
        <v>APPLE IPHONE 17 512GB</v>
      </c>
      <c r="F2417" s="68">
        <f>precio_reno_porta!E12</f>
        <v>6279</v>
      </c>
      <c r="G2417" t="str">
        <f>precio_reno_porta!F12</f>
        <v>iOS</v>
      </c>
      <c r="H2417" t="s">
        <v>187</v>
      </c>
      <c r="I2417" t="s">
        <v>199</v>
      </c>
      <c r="J2417" s="68">
        <f>precio_reno_porta!P12</f>
        <v>4149</v>
      </c>
    </row>
    <row r="2418" spans="1:10" x14ac:dyDescent="0.3">
      <c r="A2418" t="str">
        <f t="shared" si="37"/>
        <v>APPLE IPHONE 17 PRO 1TBMax Negocios + Ilimitado 289.90CONTADO</v>
      </c>
      <c r="B2418" t="str">
        <f>precio_reno_porta!A13</f>
        <v>Corriente</v>
      </c>
      <c r="C2418" t="str">
        <f>precio_reno_porta!B13</f>
        <v>5G</v>
      </c>
      <c r="D2418" t="str">
        <f>precio_reno_porta!C13</f>
        <v>APPLE</v>
      </c>
      <c r="E2418" t="str">
        <f>precio_reno_porta!D13</f>
        <v>APPLE IPHONE 17 PRO 1TB</v>
      </c>
      <c r="F2418" s="68">
        <f>precio_reno_porta!E13</f>
        <v>9419</v>
      </c>
      <c r="G2418" t="str">
        <f>precio_reno_porta!F13</f>
        <v>iOS</v>
      </c>
      <c r="H2418" t="s">
        <v>187</v>
      </c>
      <c r="I2418" t="s">
        <v>199</v>
      </c>
      <c r="J2418" s="68">
        <f>precio_reno_porta!P13</f>
        <v>6269</v>
      </c>
    </row>
    <row r="2419" spans="1:10" x14ac:dyDescent="0.3">
      <c r="A2419" t="str">
        <f t="shared" si="37"/>
        <v>APPLE IPHONE 17 PRO 256GBMax Negocios + Ilimitado 289.90CONTADO</v>
      </c>
      <c r="B2419" t="str">
        <f>precio_reno_porta!A14</f>
        <v>Corriente</v>
      </c>
      <c r="C2419" t="str">
        <f>precio_reno_porta!B14</f>
        <v>5G</v>
      </c>
      <c r="D2419" t="str">
        <f>precio_reno_porta!C14</f>
        <v>APPLE</v>
      </c>
      <c r="E2419" t="str">
        <f>precio_reno_porta!D14</f>
        <v>APPLE IPHONE 17 PRO 256GB</v>
      </c>
      <c r="F2419" s="68">
        <f>precio_reno_porta!E14</f>
        <v>6909</v>
      </c>
      <c r="G2419" t="str">
        <f>precio_reno_porta!F14</f>
        <v>iOS</v>
      </c>
      <c r="H2419" t="s">
        <v>187</v>
      </c>
      <c r="I2419" t="s">
        <v>199</v>
      </c>
      <c r="J2419" s="68">
        <f>precio_reno_porta!P14</f>
        <v>4579</v>
      </c>
    </row>
    <row r="2420" spans="1:10" x14ac:dyDescent="0.3">
      <c r="A2420" t="str">
        <f t="shared" si="37"/>
        <v>APPLE IPHONE 17 PRO 512GBMax Negocios + Ilimitado 289.90CONTADO</v>
      </c>
      <c r="B2420" t="str">
        <f>precio_reno_porta!A15</f>
        <v>Corriente</v>
      </c>
      <c r="C2420" t="str">
        <f>precio_reno_porta!B15</f>
        <v>5G</v>
      </c>
      <c r="D2420" t="str">
        <f>precio_reno_porta!C15</f>
        <v>APPLE</v>
      </c>
      <c r="E2420" t="str">
        <f>precio_reno_porta!D15</f>
        <v>APPLE IPHONE 17 PRO 512GB</v>
      </c>
      <c r="F2420" s="68">
        <f>precio_reno_porta!E15</f>
        <v>8169</v>
      </c>
      <c r="G2420" t="str">
        <f>precio_reno_porta!F15</f>
        <v>iOS</v>
      </c>
      <c r="H2420" t="s">
        <v>187</v>
      </c>
      <c r="I2420" t="s">
        <v>199</v>
      </c>
      <c r="J2420" s="68">
        <f>precio_reno_porta!P15</f>
        <v>5429</v>
      </c>
    </row>
    <row r="2421" spans="1:10" x14ac:dyDescent="0.3">
      <c r="A2421" t="str">
        <f t="shared" si="37"/>
        <v>APPLE IPHONE 17 PRO MAX 1TBMax Negocios + Ilimitado 289.90CONTADO</v>
      </c>
      <c r="B2421" t="str">
        <f>precio_reno_porta!A16</f>
        <v>Corriente</v>
      </c>
      <c r="C2421" t="str">
        <f>precio_reno_porta!B16</f>
        <v>5G</v>
      </c>
      <c r="D2421" t="str">
        <f>precio_reno_porta!C16</f>
        <v>APPLE</v>
      </c>
      <c r="E2421" t="str">
        <f>precio_reno_porta!D16</f>
        <v>APPLE IPHONE 17 PRO MAX 1TB</v>
      </c>
      <c r="F2421" s="68">
        <f>precio_reno_porta!E16</f>
        <v>10049</v>
      </c>
      <c r="G2421" t="str">
        <f>precio_reno_porta!F16</f>
        <v>iOS</v>
      </c>
      <c r="H2421" t="s">
        <v>187</v>
      </c>
      <c r="I2421" t="s">
        <v>199</v>
      </c>
      <c r="J2421" s="68">
        <f>precio_reno_porta!P16</f>
        <v>6699</v>
      </c>
    </row>
    <row r="2422" spans="1:10" x14ac:dyDescent="0.3">
      <c r="A2422" t="str">
        <f t="shared" si="37"/>
        <v>APPLE IPHONE 17 PRO MAX 256GBMax Negocios + Ilimitado 289.90CONTADO</v>
      </c>
      <c r="B2422" t="str">
        <f>precio_reno_porta!A17</f>
        <v>Corriente</v>
      </c>
      <c r="C2422" t="str">
        <f>precio_reno_porta!B17</f>
        <v>5G</v>
      </c>
      <c r="D2422" t="str">
        <f>precio_reno_porta!C17</f>
        <v>APPLE</v>
      </c>
      <c r="E2422" t="str">
        <f>precio_reno_porta!D17</f>
        <v>APPLE IPHONE 17 PRO MAX 256GB</v>
      </c>
      <c r="F2422" s="68">
        <f>precio_reno_porta!E17</f>
        <v>7539</v>
      </c>
      <c r="G2422" t="str">
        <f>precio_reno_porta!F17</f>
        <v>iOS</v>
      </c>
      <c r="H2422" t="s">
        <v>187</v>
      </c>
      <c r="I2422" t="s">
        <v>199</v>
      </c>
      <c r="J2422" s="68">
        <f>precio_reno_porta!P17</f>
        <v>4999</v>
      </c>
    </row>
    <row r="2423" spans="1:10" x14ac:dyDescent="0.3">
      <c r="A2423" t="str">
        <f t="shared" si="37"/>
        <v>APPLE IPHONE 17 PRO MAX 2TBMax Negocios + Ilimitado 289.90CONTADO</v>
      </c>
      <c r="B2423" t="str">
        <f>precio_reno_porta!A18</f>
        <v>Corriente</v>
      </c>
      <c r="C2423" t="str">
        <f>precio_reno_porta!B18</f>
        <v>5G</v>
      </c>
      <c r="D2423" t="str">
        <f>precio_reno_porta!C18</f>
        <v>APPLE</v>
      </c>
      <c r="E2423" t="str">
        <f>precio_reno_porta!D18</f>
        <v>APPLE IPHONE 17 PRO MAX 2TB</v>
      </c>
      <c r="F2423" s="68">
        <f>precio_reno_porta!E18</f>
        <v>12569</v>
      </c>
      <c r="G2423" t="str">
        <f>precio_reno_porta!F18</f>
        <v>iOS</v>
      </c>
      <c r="H2423" t="s">
        <v>187</v>
      </c>
      <c r="I2423" t="s">
        <v>199</v>
      </c>
      <c r="J2423" s="68">
        <f>precio_reno_porta!P18</f>
        <v>8399</v>
      </c>
    </row>
    <row r="2424" spans="1:10" x14ac:dyDescent="0.3">
      <c r="A2424" t="str">
        <f t="shared" si="37"/>
        <v>APPLE IPHONE 17 PRO MAX 512GBMax Negocios + Ilimitado 289.90CONTADO</v>
      </c>
      <c r="B2424" t="str">
        <f>precio_reno_porta!A19</f>
        <v>Corriente</v>
      </c>
      <c r="C2424" t="str">
        <f>precio_reno_porta!B19</f>
        <v>5G</v>
      </c>
      <c r="D2424" t="str">
        <f>precio_reno_porta!C19</f>
        <v>APPLE</v>
      </c>
      <c r="E2424" t="str">
        <f>precio_reno_porta!D19</f>
        <v>APPLE IPHONE 17 PRO MAX 512GB</v>
      </c>
      <c r="F2424" s="68">
        <f>precio_reno_porta!E19</f>
        <v>8799</v>
      </c>
      <c r="G2424" t="str">
        <f>precio_reno_porta!F19</f>
        <v>iOS</v>
      </c>
      <c r="H2424" t="s">
        <v>187</v>
      </c>
      <c r="I2424" t="s">
        <v>199</v>
      </c>
      <c r="J2424" s="68">
        <f>precio_reno_porta!P19</f>
        <v>5849</v>
      </c>
    </row>
    <row r="2425" spans="1:10" x14ac:dyDescent="0.3">
      <c r="A2425" t="str">
        <f t="shared" si="37"/>
        <v>APPLE IPHONE 17E 256GBMax Negocios + Ilimitado 289.90CONTADO</v>
      </c>
      <c r="B2425" t="str">
        <f>precio_reno_porta!A20</f>
        <v>Corriente</v>
      </c>
      <c r="C2425" t="str">
        <f>precio_reno_porta!B20</f>
        <v>5G</v>
      </c>
      <c r="D2425" t="str">
        <f>precio_reno_porta!C20</f>
        <v>APPLE</v>
      </c>
      <c r="E2425" t="str">
        <f>precio_reno_porta!D20</f>
        <v>APPLE IPHONE 17E 256GB</v>
      </c>
      <c r="F2425" s="68">
        <f>precio_reno_porta!E20</f>
        <v>3769</v>
      </c>
      <c r="G2425" t="str">
        <f>precio_reno_porta!F20</f>
        <v>iOS</v>
      </c>
      <c r="H2425" t="s">
        <v>187</v>
      </c>
      <c r="I2425" t="s">
        <v>199</v>
      </c>
      <c r="J2425" s="68">
        <f>precio_reno_porta!P20</f>
        <v>2449</v>
      </c>
    </row>
    <row r="2426" spans="1:10" x14ac:dyDescent="0.3">
      <c r="A2426" t="str">
        <f t="shared" si="37"/>
        <v>HONOR 400 512GB 5GMax Negocios + Ilimitado 289.90CONTADO</v>
      </c>
      <c r="B2426" t="str">
        <f>precio_reno_porta!A21</f>
        <v>Corriente</v>
      </c>
      <c r="C2426" t="str">
        <f>precio_reno_porta!B21</f>
        <v>5G</v>
      </c>
      <c r="D2426" t="str">
        <f>precio_reno_porta!C21</f>
        <v>HONOR</v>
      </c>
      <c r="E2426" t="str">
        <f>precio_reno_porta!D21</f>
        <v>HONOR 400 512GB 5G</v>
      </c>
      <c r="F2426" s="68">
        <f>precio_reno_porta!E21</f>
        <v>2099</v>
      </c>
      <c r="G2426" t="str">
        <f>precio_reno_porta!F21</f>
        <v>Android</v>
      </c>
      <c r="H2426" t="s">
        <v>187</v>
      </c>
      <c r="I2426" t="s">
        <v>199</v>
      </c>
      <c r="J2426" s="68">
        <f>precio_reno_porta!P21</f>
        <v>1659</v>
      </c>
    </row>
    <row r="2427" spans="1:10" x14ac:dyDescent="0.3">
      <c r="A2427" t="str">
        <f t="shared" si="37"/>
        <v>HONOR 400 LITE 256GB 5GMax Negocios + Ilimitado 289.90CONTADO</v>
      </c>
      <c r="B2427" t="str">
        <f>precio_reno_porta!A22</f>
        <v>Corriente</v>
      </c>
      <c r="C2427" t="str">
        <f>precio_reno_porta!B22</f>
        <v>5G</v>
      </c>
      <c r="D2427" t="str">
        <f>precio_reno_porta!C22</f>
        <v>HONOR</v>
      </c>
      <c r="E2427" t="str">
        <f>precio_reno_porta!D22</f>
        <v>HONOR 400 LITE 256GB 5G</v>
      </c>
      <c r="F2427" s="68">
        <f>precio_reno_porta!E22</f>
        <v>1519</v>
      </c>
      <c r="G2427" t="str">
        <f>precio_reno_porta!F22</f>
        <v>Android</v>
      </c>
      <c r="H2427" t="s">
        <v>187</v>
      </c>
      <c r="I2427" t="s">
        <v>199</v>
      </c>
      <c r="J2427" s="68">
        <f>precio_reno_porta!P22</f>
        <v>1199</v>
      </c>
    </row>
    <row r="2428" spans="1:10" x14ac:dyDescent="0.3">
      <c r="A2428" t="str">
        <f t="shared" si="37"/>
        <v>HONOR 400 PRO 512GB 5GMax Negocios + Ilimitado 289.90CONTADO</v>
      </c>
      <c r="B2428" t="str">
        <f>precio_reno_porta!A23</f>
        <v>Corriente</v>
      </c>
      <c r="C2428" t="str">
        <f>precio_reno_porta!B23</f>
        <v>5G</v>
      </c>
      <c r="D2428" t="str">
        <f>precio_reno_porta!C23</f>
        <v>HONOR</v>
      </c>
      <c r="E2428" t="str">
        <f>precio_reno_porta!D23</f>
        <v>HONOR 400 PRO 512GB 5G</v>
      </c>
      <c r="F2428" s="68">
        <f>precio_reno_porta!E23</f>
        <v>3349</v>
      </c>
      <c r="G2428" t="str">
        <f>precio_reno_porta!F23</f>
        <v>Android</v>
      </c>
      <c r="H2428" t="s">
        <v>187</v>
      </c>
      <c r="I2428" t="s">
        <v>199</v>
      </c>
      <c r="J2428" s="68">
        <f>precio_reno_porta!P23</f>
        <v>2639</v>
      </c>
    </row>
    <row r="2429" spans="1:10" x14ac:dyDescent="0.3">
      <c r="A2429" t="str">
        <f t="shared" si="37"/>
        <v>HONOR 600 512GB 5GMax Negocios + Ilimitado 289.90CONTADO</v>
      </c>
      <c r="B2429" t="str">
        <f>precio_reno_porta!A24</f>
        <v>Corriente</v>
      </c>
      <c r="C2429" t="str">
        <f>precio_reno_porta!B24</f>
        <v>5G</v>
      </c>
      <c r="D2429" t="str">
        <f>precio_reno_porta!C24</f>
        <v>HONOR</v>
      </c>
      <c r="E2429" t="str">
        <f>precio_reno_porta!D24</f>
        <v>HONOR 600 512GB 5G</v>
      </c>
      <c r="F2429">
        <f>precio_reno_porta!E24</f>
        <v>2959</v>
      </c>
      <c r="G2429" t="str">
        <f>precio_reno_porta!F24</f>
        <v>Android</v>
      </c>
      <c r="H2429" t="s">
        <v>187</v>
      </c>
      <c r="I2429" t="s">
        <v>199</v>
      </c>
      <c r="J2429" s="68">
        <f>precio_reno_porta!P24</f>
        <v>2329</v>
      </c>
    </row>
    <row r="2430" spans="1:10" x14ac:dyDescent="0.3">
      <c r="A2430" t="str">
        <f t="shared" si="37"/>
        <v>HONOR 600 PRO 512GB 5GMax Negocios + Ilimitado 289.90CONTADO</v>
      </c>
      <c r="B2430" t="str">
        <f>precio_reno_porta!A25</f>
        <v>Corriente</v>
      </c>
      <c r="C2430" t="str">
        <f>precio_reno_porta!B25</f>
        <v>5G</v>
      </c>
      <c r="D2430" t="str">
        <f>precio_reno_porta!C25</f>
        <v>HONOR</v>
      </c>
      <c r="E2430" t="str">
        <f>precio_reno_porta!D25</f>
        <v>HONOR 600 PRO 512GB 5G</v>
      </c>
      <c r="F2430">
        <f>precio_reno_porta!E25</f>
        <v>3909</v>
      </c>
      <c r="G2430" t="str">
        <f>precio_reno_porta!F25</f>
        <v>Android</v>
      </c>
      <c r="H2430" t="s">
        <v>187</v>
      </c>
      <c r="I2430" t="s">
        <v>199</v>
      </c>
      <c r="J2430" s="68">
        <f>precio_reno_porta!P25</f>
        <v>3089</v>
      </c>
    </row>
    <row r="2431" spans="1:10" x14ac:dyDescent="0.3">
      <c r="A2431" t="str">
        <f t="shared" si="37"/>
        <v>HONOR 600 SMART 256GB 5GMax Negocios + Ilimitado 289.90CONTADO</v>
      </c>
      <c r="B2431" t="str">
        <f>precio_reno_porta!A26</f>
        <v>Corriente</v>
      </c>
      <c r="C2431" t="str">
        <f>precio_reno_porta!B26</f>
        <v>5G</v>
      </c>
      <c r="D2431" t="str">
        <f>precio_reno_porta!C26</f>
        <v>HONOR</v>
      </c>
      <c r="E2431" t="str">
        <f>precio_reno_porta!D26</f>
        <v>HONOR 600 SMART 256GB 5G</v>
      </c>
      <c r="F2431" s="68">
        <f>precio_reno_porta!E26</f>
        <v>1659</v>
      </c>
      <c r="G2431" t="str">
        <f>precio_reno_porta!F26</f>
        <v>Android</v>
      </c>
      <c r="H2431" t="s">
        <v>187</v>
      </c>
      <c r="I2431" t="s">
        <v>199</v>
      </c>
      <c r="J2431" s="68">
        <f>precio_reno_porta!P26</f>
        <v>1309</v>
      </c>
    </row>
    <row r="2432" spans="1:10" x14ac:dyDescent="0.3">
      <c r="A2432" t="str">
        <f t="shared" si="37"/>
        <v>HONOR 600E 512GB 5GMax Negocios + Ilimitado 289.90CONTADO</v>
      </c>
      <c r="B2432" t="str">
        <f>precio_reno_porta!A27</f>
        <v>Corriente</v>
      </c>
      <c r="C2432" t="str">
        <f>precio_reno_porta!B27</f>
        <v>5G</v>
      </c>
      <c r="D2432" t="str">
        <f>precio_reno_porta!C27</f>
        <v>HONOR</v>
      </c>
      <c r="E2432" t="str">
        <f>precio_reno_porta!D27</f>
        <v>HONOR 600E 512GB 5G</v>
      </c>
      <c r="F2432" s="68">
        <f>precio_reno_porta!E27</f>
        <v>2149</v>
      </c>
      <c r="G2432" t="str">
        <f>precio_reno_porta!F27</f>
        <v>Android</v>
      </c>
      <c r="H2432" t="s">
        <v>187</v>
      </c>
      <c r="I2432" t="s">
        <v>199</v>
      </c>
      <c r="J2432" s="68">
        <f>precio_reno_porta!P27</f>
        <v>1689</v>
      </c>
    </row>
    <row r="2433" spans="1:10" x14ac:dyDescent="0.3">
      <c r="A2433" t="str">
        <f t="shared" si="37"/>
        <v>HONOR 70 256GBMax Negocios + Ilimitado 289.90CONTADO</v>
      </c>
      <c r="B2433" t="str">
        <f>precio_reno_porta!A28</f>
        <v>Corriente</v>
      </c>
      <c r="C2433" t="str">
        <f>precio_reno_porta!B28</f>
        <v>5G</v>
      </c>
      <c r="D2433" t="str">
        <f>precio_reno_porta!C28</f>
        <v>HONOR</v>
      </c>
      <c r="E2433" t="str">
        <f>precio_reno_porta!D28</f>
        <v>HONOR 70 256GB</v>
      </c>
      <c r="F2433" s="68">
        <f>precio_reno_porta!E28</f>
        <v>2859</v>
      </c>
      <c r="G2433" t="str">
        <f>precio_reno_porta!F28</f>
        <v>Android</v>
      </c>
      <c r="H2433" t="s">
        <v>187</v>
      </c>
      <c r="I2433" t="s">
        <v>199</v>
      </c>
      <c r="J2433" s="68">
        <f>precio_reno_porta!P28</f>
        <v>2259</v>
      </c>
    </row>
    <row r="2434" spans="1:10" x14ac:dyDescent="0.3">
      <c r="A2434" t="str">
        <f t="shared" si="37"/>
        <v>HONOR MAGIC 7 LITE 512GB 5GMax Negocios + Ilimitado 289.90CONTADO</v>
      </c>
      <c r="B2434" t="str">
        <f>precio_reno_porta!A29</f>
        <v>Corriente</v>
      </c>
      <c r="C2434" t="str">
        <f>precio_reno_porta!B29</f>
        <v>5G</v>
      </c>
      <c r="D2434" t="str">
        <f>precio_reno_porta!C29</f>
        <v>HONOR</v>
      </c>
      <c r="E2434" t="str">
        <f>precio_reno_porta!D29</f>
        <v>HONOR MAGIC 7 LITE 512GB 5G</v>
      </c>
      <c r="F2434" s="68">
        <f>precio_reno_porta!E29</f>
        <v>1849</v>
      </c>
      <c r="G2434" t="str">
        <f>precio_reno_porta!F29</f>
        <v>Android</v>
      </c>
      <c r="H2434" t="s">
        <v>187</v>
      </c>
      <c r="I2434" t="s">
        <v>199</v>
      </c>
      <c r="J2434" s="68">
        <f>precio_reno_porta!P29</f>
        <v>1459</v>
      </c>
    </row>
    <row r="2435" spans="1:10" x14ac:dyDescent="0.3">
      <c r="A2435" t="str">
        <f t="shared" ref="A2435:A2498" si="38">CONCATENATE(E2435,I2435,H2435)</f>
        <v>HONOR MAGIC 8 LITE 512GB 5GMax Negocios + Ilimitado 289.90CONTADO</v>
      </c>
      <c r="B2435" t="str">
        <f>precio_reno_porta!A30</f>
        <v>Corriente</v>
      </c>
      <c r="C2435" t="str">
        <f>precio_reno_porta!B30</f>
        <v>5G</v>
      </c>
      <c r="D2435" t="str">
        <f>precio_reno_porta!C30</f>
        <v>HONOR</v>
      </c>
      <c r="E2435" t="str">
        <f>precio_reno_porta!D30</f>
        <v>HONOR MAGIC 8 LITE 512GB 5G</v>
      </c>
      <c r="F2435" s="68">
        <f>precio_reno_porta!E30</f>
        <v>1779</v>
      </c>
      <c r="G2435" t="str">
        <f>precio_reno_porta!F30</f>
        <v>Android</v>
      </c>
      <c r="H2435" t="s">
        <v>187</v>
      </c>
      <c r="I2435" t="s">
        <v>199</v>
      </c>
      <c r="J2435" s="68">
        <f>precio_reno_porta!P30</f>
        <v>1399</v>
      </c>
    </row>
    <row r="2436" spans="1:10" x14ac:dyDescent="0.3">
      <c r="A2436" t="str">
        <f t="shared" si="38"/>
        <v>HONOR MAGIC 8 PRO 512GB 5GMax Negocios + Ilimitado 289.90CONTADO</v>
      </c>
      <c r="B2436" t="str">
        <f>precio_reno_porta!A31</f>
        <v>Corriente</v>
      </c>
      <c r="C2436" t="str">
        <f>precio_reno_porta!B31</f>
        <v>5G</v>
      </c>
      <c r="D2436" t="str">
        <f>precio_reno_porta!C31</f>
        <v>HONOR</v>
      </c>
      <c r="E2436" t="str">
        <f>precio_reno_porta!D31</f>
        <v>HONOR MAGIC 8 PRO 512GB 5G</v>
      </c>
      <c r="F2436" s="68">
        <f>precio_reno_porta!E31</f>
        <v>5789</v>
      </c>
      <c r="G2436" t="str">
        <f>precio_reno_porta!F31</f>
        <v>Android</v>
      </c>
      <c r="H2436" t="s">
        <v>187</v>
      </c>
      <c r="I2436" t="s">
        <v>199</v>
      </c>
      <c r="J2436" s="68">
        <f>precio_reno_porta!P31</f>
        <v>4579</v>
      </c>
    </row>
    <row r="2437" spans="1:10" x14ac:dyDescent="0.3">
      <c r="A2437" t="str">
        <f t="shared" si="38"/>
        <v>HONOR X5C 128GBMax Negocios + Ilimitado 289.90CONTADO</v>
      </c>
      <c r="B2437" t="str">
        <f>precio_reno_porta!A32</f>
        <v>Corriente</v>
      </c>
      <c r="C2437" t="str">
        <f>precio_reno_porta!B32</f>
        <v>4G</v>
      </c>
      <c r="D2437" t="str">
        <f>precio_reno_porta!C32</f>
        <v>HONOR</v>
      </c>
      <c r="E2437" t="str">
        <f>precio_reno_porta!D32</f>
        <v>HONOR X5C 128GB</v>
      </c>
      <c r="F2437" s="68">
        <f>precio_reno_porta!E32</f>
        <v>399</v>
      </c>
      <c r="G2437" t="str">
        <f>precio_reno_porta!F32</f>
        <v>Android</v>
      </c>
      <c r="H2437" t="s">
        <v>187</v>
      </c>
      <c r="I2437" t="s">
        <v>199</v>
      </c>
      <c r="J2437" s="68">
        <f>precio_reno_porta!P32</f>
        <v>309</v>
      </c>
    </row>
    <row r="2438" spans="1:10" x14ac:dyDescent="0.3">
      <c r="A2438" t="str">
        <f t="shared" si="38"/>
        <v>HONOR X5C PLUS 256GBMax Negocios + Ilimitado 289.90CONTADO</v>
      </c>
      <c r="B2438" t="str">
        <f>precio_reno_porta!A33</f>
        <v>Corriente</v>
      </c>
      <c r="C2438" t="str">
        <f>precio_reno_porta!B33</f>
        <v>4G</v>
      </c>
      <c r="D2438" t="str">
        <f>precio_reno_porta!C33</f>
        <v>HONOR</v>
      </c>
      <c r="E2438" t="str">
        <f>precio_reno_porta!D33</f>
        <v>HONOR X5C PLUS 256GB</v>
      </c>
      <c r="F2438" s="68">
        <f>precio_reno_porta!E33</f>
        <v>499</v>
      </c>
      <c r="G2438" t="str">
        <f>precio_reno_porta!F33</f>
        <v>Android</v>
      </c>
      <c r="H2438" t="s">
        <v>187</v>
      </c>
      <c r="I2438" t="s">
        <v>199</v>
      </c>
      <c r="J2438" s="68">
        <f>precio_reno_porta!P33</f>
        <v>389</v>
      </c>
    </row>
    <row r="2439" spans="1:10" x14ac:dyDescent="0.3">
      <c r="A2439" t="str">
        <f t="shared" si="38"/>
        <v>HONOR X5D 128GBMax Negocios + Ilimitado 289.90CONTADO</v>
      </c>
      <c r="B2439" t="str">
        <f>precio_reno_porta!A34</f>
        <v>Corriente</v>
      </c>
      <c r="C2439" t="str">
        <f>precio_reno_porta!B34</f>
        <v>4G</v>
      </c>
      <c r="D2439" t="str">
        <f>precio_reno_porta!C34</f>
        <v>HONOR</v>
      </c>
      <c r="E2439" t="str">
        <f>precio_reno_porta!D34</f>
        <v>HONOR X5D 128GB</v>
      </c>
      <c r="F2439" s="68">
        <f>precio_reno_porta!E34</f>
        <v>449</v>
      </c>
      <c r="G2439" t="str">
        <f>precio_reno_porta!F34</f>
        <v>Android</v>
      </c>
      <c r="H2439" t="s">
        <v>187</v>
      </c>
      <c r="I2439" t="s">
        <v>199</v>
      </c>
      <c r="J2439" s="68">
        <f>precio_reno_porta!P34</f>
        <v>359</v>
      </c>
    </row>
    <row r="2440" spans="1:10" x14ac:dyDescent="0.3">
      <c r="A2440" t="str">
        <f t="shared" si="38"/>
        <v>HONOR X5D 256GBMax Negocios + Ilimitado 289.90CONTADO</v>
      </c>
      <c r="B2440" t="str">
        <f>precio_reno_porta!A35</f>
        <v>Corriente</v>
      </c>
      <c r="C2440" t="str">
        <f>precio_reno_porta!B35</f>
        <v>4G</v>
      </c>
      <c r="D2440" t="str">
        <f>precio_reno_porta!C35</f>
        <v>HONOR</v>
      </c>
      <c r="E2440" t="str">
        <f>precio_reno_porta!D35</f>
        <v>HONOR X5D 256GB</v>
      </c>
      <c r="F2440" s="68">
        <f>precio_reno_porta!E35</f>
        <v>589</v>
      </c>
      <c r="G2440" t="str">
        <f>precio_reno_porta!F35</f>
        <v>Android</v>
      </c>
      <c r="H2440" t="s">
        <v>187</v>
      </c>
      <c r="I2440" t="s">
        <v>199</v>
      </c>
      <c r="J2440" s="68">
        <f>precio_reno_porta!P35</f>
        <v>459</v>
      </c>
    </row>
    <row r="2441" spans="1:10" x14ac:dyDescent="0.3">
      <c r="A2441" t="str">
        <f t="shared" si="38"/>
        <v>HONOR X6C 256GBMax Negocios + Ilimitado 289.90CONTADO</v>
      </c>
      <c r="B2441" t="str">
        <f>precio_reno_porta!A36</f>
        <v>Corriente</v>
      </c>
      <c r="C2441" t="str">
        <f>precio_reno_porta!B36</f>
        <v>4G</v>
      </c>
      <c r="D2441" t="str">
        <f>precio_reno_porta!C36</f>
        <v>HONOR</v>
      </c>
      <c r="E2441" t="str">
        <f>precio_reno_porta!D36</f>
        <v>HONOR X6C 256GB</v>
      </c>
      <c r="F2441" s="68">
        <f>precio_reno_porta!E36</f>
        <v>699</v>
      </c>
      <c r="G2441" t="str">
        <f>precio_reno_porta!F36</f>
        <v>Android</v>
      </c>
      <c r="H2441" t="s">
        <v>187</v>
      </c>
      <c r="I2441" t="s">
        <v>199</v>
      </c>
      <c r="J2441" s="68">
        <f>precio_reno_porta!P36</f>
        <v>549</v>
      </c>
    </row>
    <row r="2442" spans="1:10" x14ac:dyDescent="0.3">
      <c r="A2442" t="str">
        <f t="shared" si="38"/>
        <v>HONOR X6D 256GB 5GMax Negocios + Ilimitado 289.90CONTADO</v>
      </c>
      <c r="B2442" t="str">
        <f>precio_reno_porta!A37</f>
        <v>Corriente</v>
      </c>
      <c r="C2442" t="str">
        <f>precio_reno_porta!B37</f>
        <v>5G</v>
      </c>
      <c r="D2442" t="str">
        <f>precio_reno_porta!C37</f>
        <v>HONOR</v>
      </c>
      <c r="E2442" t="str">
        <f>precio_reno_porta!D37</f>
        <v>HONOR X6D 256GB 5G</v>
      </c>
      <c r="F2442" s="68">
        <f>precio_reno_porta!E37</f>
        <v>829</v>
      </c>
      <c r="G2442" t="str">
        <f>precio_reno_porta!F37</f>
        <v>Android</v>
      </c>
      <c r="H2442" t="s">
        <v>187</v>
      </c>
      <c r="I2442" t="s">
        <v>199</v>
      </c>
      <c r="J2442" s="68">
        <f>precio_reno_porta!P37</f>
        <v>659</v>
      </c>
    </row>
    <row r="2443" spans="1:10" x14ac:dyDescent="0.3">
      <c r="A2443" t="str">
        <f t="shared" si="38"/>
        <v>HONOR X7D 256GB 5GMax Negocios + Ilimitado 289.90CONTADO</v>
      </c>
      <c r="B2443" t="str">
        <f>precio_reno_porta!A38</f>
        <v>Corriente</v>
      </c>
      <c r="C2443" t="str">
        <f>precio_reno_porta!B38</f>
        <v>5G</v>
      </c>
      <c r="D2443" t="str">
        <f>precio_reno_porta!C38</f>
        <v>HONOR</v>
      </c>
      <c r="E2443" t="str">
        <f>precio_reno_porta!D38</f>
        <v>HONOR X7D 256GB 5G</v>
      </c>
      <c r="F2443" s="68">
        <f>precio_reno_porta!E38</f>
        <v>879</v>
      </c>
      <c r="G2443" t="str">
        <f>precio_reno_porta!F38</f>
        <v>Android</v>
      </c>
      <c r="H2443" t="s">
        <v>187</v>
      </c>
      <c r="I2443" t="s">
        <v>199</v>
      </c>
      <c r="J2443" s="68">
        <f>precio_reno_porta!P38</f>
        <v>699</v>
      </c>
    </row>
    <row r="2444" spans="1:10" x14ac:dyDescent="0.3">
      <c r="A2444" t="str">
        <f t="shared" si="38"/>
        <v>HONOR X7E PLUS 256GB 5GMax Negocios + Ilimitado 289.90CONTADO</v>
      </c>
      <c r="B2444" t="str">
        <f>precio_reno_porta!A39</f>
        <v>Corriente</v>
      </c>
      <c r="C2444" t="str">
        <f>precio_reno_porta!B39</f>
        <v>5G</v>
      </c>
      <c r="D2444" t="str">
        <f>precio_reno_porta!C39</f>
        <v>HONOR</v>
      </c>
      <c r="E2444" t="str">
        <f>precio_reno_porta!D39</f>
        <v>HONOR X7E PLUS 256GB 5G</v>
      </c>
      <c r="F2444" s="68">
        <f>precio_reno_porta!E39</f>
        <v>1179</v>
      </c>
      <c r="G2444" t="str">
        <f>precio_reno_porta!F39</f>
        <v>Android</v>
      </c>
      <c r="H2444" t="s">
        <v>187</v>
      </c>
      <c r="I2444" t="s">
        <v>199</v>
      </c>
      <c r="J2444" s="68">
        <f>precio_reno_porta!P39</f>
        <v>939</v>
      </c>
    </row>
    <row r="2445" spans="1:10" x14ac:dyDescent="0.3">
      <c r="A2445" t="str">
        <f t="shared" si="38"/>
        <v>HONOR X8C 256GB 5GMax Negocios + Ilimitado 289.90CONTADO</v>
      </c>
      <c r="B2445" t="str">
        <f>precio_reno_porta!A40</f>
        <v>Corriente</v>
      </c>
      <c r="C2445" t="str">
        <f>precio_reno_porta!B40</f>
        <v>5G</v>
      </c>
      <c r="D2445" t="str">
        <f>precio_reno_porta!C40</f>
        <v>HONOR</v>
      </c>
      <c r="E2445" t="str">
        <f>precio_reno_porta!D40</f>
        <v>HONOR X8C 256GB 5G</v>
      </c>
      <c r="F2445" s="68">
        <f>precio_reno_porta!E40</f>
        <v>1189</v>
      </c>
      <c r="G2445" t="str">
        <f>precio_reno_porta!F40</f>
        <v>Android</v>
      </c>
      <c r="H2445" t="s">
        <v>187</v>
      </c>
      <c r="I2445" t="s">
        <v>199</v>
      </c>
      <c r="J2445" s="68">
        <f>precio_reno_porta!P40</f>
        <v>939</v>
      </c>
    </row>
    <row r="2446" spans="1:10" x14ac:dyDescent="0.3">
      <c r="A2446" t="str">
        <f t="shared" si="38"/>
        <v>HUAWEI WATCH KIDS 4 PROMax Negocios + Ilimitado 289.90CONTADO</v>
      </c>
      <c r="B2446" t="str">
        <f>precio_reno_porta!A41</f>
        <v>Corriente</v>
      </c>
      <c r="C2446" t="str">
        <f>precio_reno_porta!B41</f>
        <v>4G</v>
      </c>
      <c r="D2446" t="str">
        <f>precio_reno_porta!C41</f>
        <v>HUAWEI</v>
      </c>
      <c r="E2446" t="str">
        <f>precio_reno_porta!D41</f>
        <v>HUAWEI WATCH KIDS 4 PRO</v>
      </c>
      <c r="F2446" s="68">
        <f>precio_reno_porta!E41</f>
        <v>649</v>
      </c>
      <c r="G2446" t="str">
        <f>precio_reno_porta!F41</f>
        <v>Android</v>
      </c>
      <c r="H2446" t="s">
        <v>187</v>
      </c>
      <c r="I2446" t="s">
        <v>199</v>
      </c>
      <c r="J2446" s="68">
        <f>precio_reno_porta!P41</f>
        <v>509</v>
      </c>
    </row>
    <row r="2447" spans="1:10" x14ac:dyDescent="0.3">
      <c r="A2447" t="str">
        <f t="shared" si="38"/>
        <v>MOTOROLA MOTO EDGE 60 512GB 5GMax Negocios + Ilimitado 289.90CONTADO</v>
      </c>
      <c r="B2447" t="str">
        <f>precio_reno_porta!A42</f>
        <v>Corriente</v>
      </c>
      <c r="C2447" t="str">
        <f>precio_reno_porta!B42</f>
        <v>5G</v>
      </c>
      <c r="D2447" t="str">
        <f>precio_reno_porta!C42</f>
        <v>MOTOROLA</v>
      </c>
      <c r="E2447" t="str">
        <f>precio_reno_porta!D42</f>
        <v>MOTOROLA MOTO EDGE 60 512GB 5G</v>
      </c>
      <c r="F2447" s="68">
        <f>precio_reno_porta!E42</f>
        <v>1989</v>
      </c>
      <c r="G2447" t="str">
        <f>precio_reno_porta!F42</f>
        <v>Android</v>
      </c>
      <c r="H2447" t="s">
        <v>187</v>
      </c>
      <c r="I2447" t="s">
        <v>199</v>
      </c>
      <c r="J2447" s="68">
        <f>precio_reno_porta!P42</f>
        <v>1569</v>
      </c>
    </row>
    <row r="2448" spans="1:10" x14ac:dyDescent="0.3">
      <c r="A2448" t="str">
        <f t="shared" si="38"/>
        <v>MOTOROLA MOTO EDGE 60 FUSION 256GB 5GMax Negocios + Ilimitado 289.90CONTADO</v>
      </c>
      <c r="B2448" t="str">
        <f>precio_reno_porta!A43</f>
        <v>Corriente</v>
      </c>
      <c r="C2448" t="str">
        <f>precio_reno_porta!B43</f>
        <v>5G</v>
      </c>
      <c r="D2448" t="str">
        <f>precio_reno_porta!C43</f>
        <v>MOTOROLA</v>
      </c>
      <c r="E2448" t="str">
        <f>precio_reno_porta!D43</f>
        <v>MOTOROLA MOTO EDGE 60 FUSION 256GB 5G</v>
      </c>
      <c r="F2448" s="68">
        <f>precio_reno_porta!E43</f>
        <v>1439</v>
      </c>
      <c r="G2448" t="str">
        <f>precio_reno_porta!F43</f>
        <v>Android</v>
      </c>
      <c r="H2448" t="s">
        <v>187</v>
      </c>
      <c r="I2448" t="s">
        <v>199</v>
      </c>
      <c r="J2448" s="68">
        <f>precio_reno_porta!P43</f>
        <v>1139</v>
      </c>
    </row>
    <row r="2449" spans="1:10" x14ac:dyDescent="0.3">
      <c r="A2449" t="str">
        <f t="shared" si="38"/>
        <v>MOTOROLA MOTO EDGE 60 PRO 512GB 5GMax Negocios + Ilimitado 289.90CONTADO</v>
      </c>
      <c r="B2449" t="str">
        <f>precio_reno_porta!A44</f>
        <v>Corriente</v>
      </c>
      <c r="C2449" t="str">
        <f>precio_reno_porta!B44</f>
        <v>5G</v>
      </c>
      <c r="D2449" t="str">
        <f>precio_reno_porta!C44</f>
        <v>MOTOROLA</v>
      </c>
      <c r="E2449" t="str">
        <f>precio_reno_porta!D44</f>
        <v>MOTOROLA MOTO EDGE 60 PRO 512GB 5G</v>
      </c>
      <c r="F2449" s="68">
        <f>precio_reno_porta!E44</f>
        <v>2649</v>
      </c>
      <c r="G2449" t="str">
        <f>precio_reno_porta!F44</f>
        <v>Android</v>
      </c>
      <c r="H2449" t="s">
        <v>187</v>
      </c>
      <c r="I2449" t="s">
        <v>199</v>
      </c>
      <c r="J2449" s="68">
        <f>precio_reno_porta!P44</f>
        <v>2089</v>
      </c>
    </row>
    <row r="2450" spans="1:10" x14ac:dyDescent="0.3">
      <c r="A2450" t="str">
        <f t="shared" si="38"/>
        <v>MOTOROLA MOTO EDGE 70 512GB 5GMax Negocios + Ilimitado 289.90CONTADO</v>
      </c>
      <c r="B2450" t="str">
        <f>precio_reno_porta!A45</f>
        <v>Corriente</v>
      </c>
      <c r="C2450" t="str">
        <f>precio_reno_porta!B45</f>
        <v>5G</v>
      </c>
      <c r="D2450" t="str">
        <f>precio_reno_porta!C45</f>
        <v>MOTOROLA</v>
      </c>
      <c r="E2450" t="str">
        <f>precio_reno_porta!D45</f>
        <v>MOTOROLA MOTO EDGE 70 512GB 5G</v>
      </c>
      <c r="F2450" s="68">
        <f>precio_reno_porta!E45</f>
        <v>2549</v>
      </c>
      <c r="G2450" t="str">
        <f>precio_reno_porta!F45</f>
        <v>Android</v>
      </c>
      <c r="H2450" t="s">
        <v>187</v>
      </c>
      <c r="I2450" t="s">
        <v>199</v>
      </c>
      <c r="J2450" s="68">
        <f>precio_reno_porta!P45</f>
        <v>2009</v>
      </c>
    </row>
    <row r="2451" spans="1:10" x14ac:dyDescent="0.3">
      <c r="A2451" t="str">
        <f t="shared" si="38"/>
        <v>MOTOROLA MOTO EDGE 70 FUSION 256GB 5GMax Negocios + Ilimitado 289.90CONTADO</v>
      </c>
      <c r="B2451" t="str">
        <f>precio_reno_porta!A46</f>
        <v>Corriente</v>
      </c>
      <c r="C2451" t="str">
        <f>precio_reno_porta!B46</f>
        <v>5G</v>
      </c>
      <c r="D2451" t="str">
        <f>precio_reno_porta!C46</f>
        <v>MOTOROLA</v>
      </c>
      <c r="E2451" t="str">
        <f>precio_reno_porta!D46</f>
        <v>MOTOROLA MOTO EDGE 70 FUSION 256GB 5G</v>
      </c>
      <c r="F2451" s="68">
        <f>precio_reno_porta!E46</f>
        <v>1899</v>
      </c>
      <c r="G2451" t="str">
        <f>precio_reno_porta!F46</f>
        <v>Android</v>
      </c>
      <c r="H2451" t="s">
        <v>187</v>
      </c>
      <c r="I2451" t="s">
        <v>199</v>
      </c>
      <c r="J2451" s="68">
        <f>precio_reno_porta!P46</f>
        <v>1499</v>
      </c>
    </row>
    <row r="2452" spans="1:10" x14ac:dyDescent="0.3">
      <c r="A2452" t="str">
        <f t="shared" si="38"/>
        <v>MOTOROLA MOTO EDGE 70 PRO 512GB 5GMax Negocios + Ilimitado 289.90CONTADO</v>
      </c>
      <c r="B2452" t="str">
        <f>precio_reno_porta!A47</f>
        <v>Corriente</v>
      </c>
      <c r="C2452" t="str">
        <f>precio_reno_porta!B47</f>
        <v>5G</v>
      </c>
      <c r="D2452" t="str">
        <f>precio_reno_porta!C47</f>
        <v>MOTOROLA</v>
      </c>
      <c r="E2452" t="str">
        <f>precio_reno_porta!D47</f>
        <v>MOTOROLA MOTO EDGE 70 PRO 512GB 5G</v>
      </c>
      <c r="F2452" s="68">
        <f>precio_reno_porta!E47</f>
        <v>3619</v>
      </c>
      <c r="G2452" t="str">
        <f>precio_reno_porta!F47</f>
        <v>Android</v>
      </c>
      <c r="H2452" t="s">
        <v>187</v>
      </c>
      <c r="I2452" t="s">
        <v>199</v>
      </c>
      <c r="J2452" s="68">
        <f>precio_reno_porta!P47</f>
        <v>2859</v>
      </c>
    </row>
    <row r="2453" spans="1:10" x14ac:dyDescent="0.3">
      <c r="A2453" t="str">
        <f t="shared" si="38"/>
        <v>MOTOROLA MOTO G06 128GBMax Negocios + Ilimitado 289.90CONTADO</v>
      </c>
      <c r="B2453" t="str">
        <f>precio_reno_porta!A48</f>
        <v>Corriente</v>
      </c>
      <c r="C2453" t="str">
        <f>precio_reno_porta!B48</f>
        <v>4G</v>
      </c>
      <c r="D2453" t="str">
        <f>precio_reno_porta!C48</f>
        <v>MOTOROLA</v>
      </c>
      <c r="E2453" t="str">
        <f>precio_reno_porta!D48</f>
        <v>MOTOROLA MOTO G06 128GB</v>
      </c>
      <c r="F2453" s="68">
        <f>precio_reno_porta!E48</f>
        <v>619</v>
      </c>
      <c r="G2453" t="str">
        <f>precio_reno_porta!F48</f>
        <v>Android</v>
      </c>
      <c r="H2453" t="s">
        <v>187</v>
      </c>
      <c r="I2453" t="s">
        <v>199</v>
      </c>
      <c r="J2453" s="68">
        <f>precio_reno_porta!P48</f>
        <v>489</v>
      </c>
    </row>
    <row r="2454" spans="1:10" x14ac:dyDescent="0.3">
      <c r="A2454" t="str">
        <f t="shared" si="38"/>
        <v>MOTOROLA MOTO G06 256GBMax Negocios + Ilimitado 289.90CONTADO</v>
      </c>
      <c r="B2454" t="str">
        <f>precio_reno_porta!A49</f>
        <v>Corriente</v>
      </c>
      <c r="C2454" t="str">
        <f>precio_reno_porta!B49</f>
        <v>4G</v>
      </c>
      <c r="D2454" t="str">
        <f>precio_reno_porta!C49</f>
        <v>MOTOROLA</v>
      </c>
      <c r="E2454" t="str">
        <f>precio_reno_porta!D49</f>
        <v>MOTOROLA MOTO G06 256GB</v>
      </c>
      <c r="F2454" s="68">
        <f>precio_reno_porta!E49</f>
        <v>649</v>
      </c>
      <c r="G2454" t="str">
        <f>precio_reno_porta!F49</f>
        <v>Android</v>
      </c>
      <c r="H2454" t="s">
        <v>187</v>
      </c>
      <c r="I2454" t="s">
        <v>199</v>
      </c>
      <c r="J2454" s="68">
        <f>precio_reno_porta!P49</f>
        <v>509</v>
      </c>
    </row>
    <row r="2455" spans="1:10" x14ac:dyDescent="0.3">
      <c r="A2455" t="str">
        <f t="shared" si="38"/>
        <v>MOTOROLA MOTO G15 256GBMax Negocios + Ilimitado 289.90CONTADO</v>
      </c>
      <c r="B2455" t="str">
        <f>precio_reno_porta!A50</f>
        <v>Corriente</v>
      </c>
      <c r="C2455" t="str">
        <f>precio_reno_porta!B50</f>
        <v>4G</v>
      </c>
      <c r="D2455" t="str">
        <f>precio_reno_porta!C50</f>
        <v>MOTOROLA</v>
      </c>
      <c r="E2455" t="str">
        <f>precio_reno_porta!D50</f>
        <v>MOTOROLA MOTO G15 256GB</v>
      </c>
      <c r="F2455" s="68">
        <f>precio_reno_porta!E50</f>
        <v>719</v>
      </c>
      <c r="G2455" t="str">
        <f>precio_reno_porta!F50</f>
        <v>Android</v>
      </c>
      <c r="H2455" t="s">
        <v>187</v>
      </c>
      <c r="I2455" t="s">
        <v>199</v>
      </c>
      <c r="J2455" s="68">
        <f>precio_reno_porta!P50</f>
        <v>569</v>
      </c>
    </row>
    <row r="2456" spans="1:10" x14ac:dyDescent="0.3">
      <c r="A2456" t="str">
        <f t="shared" si="38"/>
        <v>MOTOROLA MOTO G17 256GBMax Negocios + Ilimitado 289.90CONTADO</v>
      </c>
      <c r="B2456" t="str">
        <f>precio_reno_porta!A51</f>
        <v>Corriente</v>
      </c>
      <c r="C2456" t="str">
        <f>precio_reno_porta!B51</f>
        <v>4G</v>
      </c>
      <c r="D2456" t="str">
        <f>precio_reno_porta!C51</f>
        <v>MOTOROLA</v>
      </c>
      <c r="E2456" t="str">
        <f>precio_reno_porta!D51</f>
        <v>MOTOROLA MOTO G17 256GB</v>
      </c>
      <c r="F2456" s="68">
        <f>precio_reno_porta!E51</f>
        <v>779</v>
      </c>
      <c r="G2456" t="str">
        <f>precio_reno_porta!F51</f>
        <v>Android</v>
      </c>
      <c r="H2456" t="s">
        <v>187</v>
      </c>
      <c r="I2456" t="s">
        <v>199</v>
      </c>
      <c r="J2456" s="68">
        <f>precio_reno_porta!P51</f>
        <v>619</v>
      </c>
    </row>
    <row r="2457" spans="1:10" x14ac:dyDescent="0.3">
      <c r="A2457" t="str">
        <f t="shared" si="38"/>
        <v>MOTOROLA MOTO G47 128GB 5GMax Negocios + Ilimitado 289.90CONTADO</v>
      </c>
      <c r="B2457" t="str">
        <f>precio_reno_porta!A52</f>
        <v>Corriente</v>
      </c>
      <c r="C2457" t="str">
        <f>precio_reno_porta!B52</f>
        <v>5G</v>
      </c>
      <c r="D2457" t="str">
        <f>precio_reno_porta!C52</f>
        <v>MOTOROLA</v>
      </c>
      <c r="E2457" t="str">
        <f>precio_reno_porta!D52</f>
        <v>MOTOROLA MOTO G47 128GB 5G</v>
      </c>
      <c r="F2457" s="68">
        <f>precio_reno_porta!E52</f>
        <v>949</v>
      </c>
      <c r="G2457" t="str">
        <f>precio_reno_porta!F52</f>
        <v>Android</v>
      </c>
      <c r="H2457" t="s">
        <v>187</v>
      </c>
      <c r="I2457" t="s">
        <v>199</v>
      </c>
      <c r="J2457" s="68">
        <f>precio_reno_porta!P52</f>
        <v>749</v>
      </c>
    </row>
    <row r="2458" spans="1:10" x14ac:dyDescent="0.3">
      <c r="A2458" t="str">
        <f t="shared" si="38"/>
        <v>MOTOROLA MOTO G56 256GB 5GMax Negocios + Ilimitado 289.90CONTADO</v>
      </c>
      <c r="B2458" t="str">
        <f>precio_reno_porta!A53</f>
        <v>Corriente</v>
      </c>
      <c r="C2458" t="str">
        <f>precio_reno_porta!B53</f>
        <v>5G</v>
      </c>
      <c r="D2458" t="str">
        <f>precio_reno_porta!C53</f>
        <v>MOTOROLA</v>
      </c>
      <c r="E2458" t="str">
        <f>precio_reno_porta!D53</f>
        <v>MOTOROLA MOTO G56 256GB 5G</v>
      </c>
      <c r="F2458" s="68">
        <f>precio_reno_porta!E53</f>
        <v>969</v>
      </c>
      <c r="G2458" t="str">
        <f>precio_reno_porta!F53</f>
        <v>Android</v>
      </c>
      <c r="H2458" t="s">
        <v>187</v>
      </c>
      <c r="I2458" t="s">
        <v>199</v>
      </c>
      <c r="J2458" s="68">
        <f>precio_reno_porta!P53</f>
        <v>769</v>
      </c>
    </row>
    <row r="2459" spans="1:10" x14ac:dyDescent="0.3">
      <c r="A2459" t="str">
        <f t="shared" si="38"/>
        <v>MOTOROLA MOTO G67 256GB 5GMax Negocios + Ilimitado 289.90CONTADO</v>
      </c>
      <c r="B2459" t="str">
        <f>precio_reno_porta!A54</f>
        <v>Corriente</v>
      </c>
      <c r="C2459" t="str">
        <f>precio_reno_porta!B54</f>
        <v>5G</v>
      </c>
      <c r="D2459" t="str">
        <f>precio_reno_porta!C54</f>
        <v>MOTOROLA</v>
      </c>
      <c r="E2459" t="str">
        <f>precio_reno_porta!D54</f>
        <v>MOTOROLA MOTO G67 256GB 5G</v>
      </c>
      <c r="F2459" s="68">
        <f>precio_reno_porta!E54</f>
        <v>1269</v>
      </c>
      <c r="G2459" t="str">
        <f>precio_reno_porta!F54</f>
        <v>Android</v>
      </c>
      <c r="H2459" t="s">
        <v>187</v>
      </c>
      <c r="I2459" t="s">
        <v>199</v>
      </c>
      <c r="J2459" s="68">
        <f>precio_reno_porta!P54</f>
        <v>999</v>
      </c>
    </row>
    <row r="2460" spans="1:10" x14ac:dyDescent="0.3">
      <c r="A2460" t="str">
        <f t="shared" si="38"/>
        <v>MOTOROLA MOTO G77 256GB 5GMax Negocios + Ilimitado 289.90CONTADO</v>
      </c>
      <c r="B2460" t="str">
        <f>precio_reno_porta!A55</f>
        <v>Corriente</v>
      </c>
      <c r="C2460" t="str">
        <f>precio_reno_porta!B55</f>
        <v>5G</v>
      </c>
      <c r="D2460" t="str">
        <f>precio_reno_porta!C55</f>
        <v>MOTOROLA</v>
      </c>
      <c r="E2460" t="str">
        <f>precio_reno_porta!D55</f>
        <v>MOTOROLA MOTO G77 256GB 5G</v>
      </c>
      <c r="F2460" s="68">
        <f>precio_reno_porta!E55</f>
        <v>1519</v>
      </c>
      <c r="G2460" t="str">
        <f>precio_reno_porta!F55</f>
        <v>Android</v>
      </c>
      <c r="H2460" t="s">
        <v>187</v>
      </c>
      <c r="I2460" t="s">
        <v>199</v>
      </c>
      <c r="J2460" s="68">
        <f>precio_reno_porta!P55</f>
        <v>1199</v>
      </c>
    </row>
    <row r="2461" spans="1:10" x14ac:dyDescent="0.3">
      <c r="A2461" t="str">
        <f t="shared" si="38"/>
        <v>MOTOROLA MOTO RAZR 60 512GB 5GMax Negocios + Ilimitado 289.90CONTADO</v>
      </c>
      <c r="B2461" t="str">
        <f>precio_reno_porta!A56</f>
        <v>Corriente</v>
      </c>
      <c r="C2461" t="str">
        <f>precio_reno_porta!B56</f>
        <v>5G</v>
      </c>
      <c r="D2461" t="str">
        <f>precio_reno_porta!C56</f>
        <v>MOTOROLA</v>
      </c>
      <c r="E2461" t="str">
        <f>precio_reno_porta!D56</f>
        <v>MOTOROLA MOTO RAZR 60 512GB 5G</v>
      </c>
      <c r="F2461" s="68">
        <f>precio_reno_porta!E56</f>
        <v>3789</v>
      </c>
      <c r="G2461" t="str">
        <f>precio_reno_porta!F56</f>
        <v>Android</v>
      </c>
      <c r="H2461" t="s">
        <v>187</v>
      </c>
      <c r="I2461" t="s">
        <v>199</v>
      </c>
      <c r="J2461" s="68">
        <f>precio_reno_porta!P56</f>
        <v>2999</v>
      </c>
    </row>
    <row r="2462" spans="1:10" x14ac:dyDescent="0.3">
      <c r="A2462" t="str">
        <f t="shared" si="38"/>
        <v>MOTOROLA MOTO RAZR 70 512GB 5GMax Negocios + Ilimitado 289.90CONTADO</v>
      </c>
      <c r="B2462" t="str">
        <f>precio_reno_porta!A57</f>
        <v>Corriente</v>
      </c>
      <c r="C2462" t="str">
        <f>precio_reno_porta!B57</f>
        <v>5G</v>
      </c>
      <c r="D2462" t="str">
        <f>precio_reno_porta!C57</f>
        <v>MOTOROLA</v>
      </c>
      <c r="E2462" t="str">
        <f>precio_reno_porta!D57</f>
        <v>MOTOROLA MOTO RAZR 70 512GB 5G</v>
      </c>
      <c r="F2462" s="68">
        <f>precio_reno_porta!E57</f>
        <v>4089</v>
      </c>
      <c r="G2462" t="str">
        <f>precio_reno_porta!F57</f>
        <v>Android</v>
      </c>
      <c r="H2462" t="s">
        <v>187</v>
      </c>
      <c r="I2462" t="s">
        <v>199</v>
      </c>
      <c r="J2462" s="68">
        <f>precio_reno_porta!P57</f>
        <v>3229</v>
      </c>
    </row>
    <row r="2463" spans="1:10" x14ac:dyDescent="0.3">
      <c r="A2463" t="str">
        <f t="shared" si="38"/>
        <v>OPPO A5 256GBMax Negocios + Ilimitado 289.90CONTADO</v>
      </c>
      <c r="B2463" t="str">
        <f>precio_reno_porta!A58</f>
        <v>Corriente</v>
      </c>
      <c r="C2463" t="str">
        <f>precio_reno_porta!B58</f>
        <v>4G</v>
      </c>
      <c r="D2463" t="str">
        <f>precio_reno_porta!C58</f>
        <v>OPPO</v>
      </c>
      <c r="E2463" t="str">
        <f>precio_reno_porta!D58</f>
        <v>OPPO A5 256GB</v>
      </c>
      <c r="F2463" s="68">
        <f>precio_reno_porta!E58</f>
        <v>849</v>
      </c>
      <c r="G2463" t="str">
        <f>precio_reno_porta!F58</f>
        <v>Android</v>
      </c>
      <c r="H2463" t="s">
        <v>187</v>
      </c>
      <c r="I2463" t="s">
        <v>199</v>
      </c>
      <c r="J2463" s="68">
        <f>precio_reno_porta!P58</f>
        <v>669</v>
      </c>
    </row>
    <row r="2464" spans="1:10" x14ac:dyDescent="0.3">
      <c r="A2464" t="str">
        <f t="shared" si="38"/>
        <v>OPPO A5 256GB 5GMax Negocios + Ilimitado 289.90CONTADO</v>
      </c>
      <c r="B2464" t="str">
        <f>precio_reno_porta!A59</f>
        <v>Corriente</v>
      </c>
      <c r="C2464" t="str">
        <f>precio_reno_porta!B59</f>
        <v>5G</v>
      </c>
      <c r="D2464" t="str">
        <f>precio_reno_porta!C59</f>
        <v>OPPO</v>
      </c>
      <c r="E2464" t="str">
        <f>precio_reno_porta!D59</f>
        <v>OPPO A5 256GB 5G</v>
      </c>
      <c r="F2464" s="68">
        <f>precio_reno_porta!E59</f>
        <v>1319</v>
      </c>
      <c r="G2464" t="str">
        <f>precio_reno_porta!F59</f>
        <v>Android</v>
      </c>
      <c r="H2464" t="s">
        <v>187</v>
      </c>
      <c r="I2464" t="s">
        <v>199</v>
      </c>
      <c r="J2464" s="68">
        <f>precio_reno_porta!P59</f>
        <v>1039</v>
      </c>
    </row>
    <row r="2465" spans="1:10" x14ac:dyDescent="0.3">
      <c r="A2465" t="str">
        <f t="shared" si="38"/>
        <v>OPPO A5X 128GBMax Negocios + Ilimitado 289.90CONTADO</v>
      </c>
      <c r="B2465" t="str">
        <f>precio_reno_porta!A60</f>
        <v>Corriente</v>
      </c>
      <c r="C2465" t="str">
        <f>precio_reno_porta!B60</f>
        <v>4G</v>
      </c>
      <c r="D2465" t="str">
        <f>precio_reno_porta!C60</f>
        <v>OPPO</v>
      </c>
      <c r="E2465" t="str">
        <f>precio_reno_porta!D60</f>
        <v>OPPO A5X 128GB</v>
      </c>
      <c r="F2465" s="68">
        <f>precio_reno_porta!E60</f>
        <v>659</v>
      </c>
      <c r="G2465" t="str">
        <f>precio_reno_porta!F60</f>
        <v>Android</v>
      </c>
      <c r="H2465" t="s">
        <v>187</v>
      </c>
      <c r="I2465" t="s">
        <v>199</v>
      </c>
      <c r="J2465" s="68">
        <f>precio_reno_porta!P60</f>
        <v>519</v>
      </c>
    </row>
    <row r="2466" spans="1:10" x14ac:dyDescent="0.3">
      <c r="A2466" t="str">
        <f t="shared" si="38"/>
        <v>OPPO A6 PRO 256GB 5GMax Negocios + Ilimitado 289.90CONTADO</v>
      </c>
      <c r="B2466" t="str">
        <f>precio_reno_porta!A61</f>
        <v>Corriente</v>
      </c>
      <c r="C2466" t="str">
        <f>precio_reno_porta!B61</f>
        <v>5G</v>
      </c>
      <c r="D2466" t="str">
        <f>precio_reno_porta!C61</f>
        <v>OPPO</v>
      </c>
      <c r="E2466" t="str">
        <f>precio_reno_porta!D61</f>
        <v>OPPO A6 PRO 256GB 5G</v>
      </c>
      <c r="F2466" s="68">
        <f>precio_reno_porta!E61</f>
        <v>1779</v>
      </c>
      <c r="G2466" t="str">
        <f>precio_reno_porta!F61</f>
        <v>Android</v>
      </c>
      <c r="H2466" t="s">
        <v>187</v>
      </c>
      <c r="I2466" t="s">
        <v>199</v>
      </c>
      <c r="J2466" s="68">
        <f>precio_reno_porta!P61</f>
        <v>1399</v>
      </c>
    </row>
    <row r="2467" spans="1:10" x14ac:dyDescent="0.3">
      <c r="A2467" t="str">
        <f t="shared" si="38"/>
        <v>OPPO A6T 128GBMax Negocios + Ilimitado 289.90CONTADO</v>
      </c>
      <c r="B2467" t="str">
        <f>precio_reno_porta!A62</f>
        <v>Corriente</v>
      </c>
      <c r="C2467" t="str">
        <f>precio_reno_porta!B62</f>
        <v>4G</v>
      </c>
      <c r="D2467" t="str">
        <f>precio_reno_porta!C62</f>
        <v>OPPO</v>
      </c>
      <c r="E2467" t="str">
        <f>precio_reno_porta!D62</f>
        <v>OPPO A6T 128GB</v>
      </c>
      <c r="F2467" s="68">
        <f>precio_reno_porta!E62</f>
        <v>789</v>
      </c>
      <c r="G2467" t="str">
        <f>precio_reno_porta!F62</f>
        <v>Android</v>
      </c>
      <c r="H2467" t="s">
        <v>187</v>
      </c>
      <c r="I2467" t="s">
        <v>199</v>
      </c>
      <c r="J2467" s="68">
        <f>precio_reno_porta!P62</f>
        <v>619</v>
      </c>
    </row>
    <row r="2468" spans="1:10" x14ac:dyDescent="0.3">
      <c r="A2468" t="str">
        <f t="shared" si="38"/>
        <v>OPPO A6X 256GB 5GMax Negocios + Ilimitado 289.90CONTADO</v>
      </c>
      <c r="B2468" t="str">
        <f>precio_reno_porta!A63</f>
        <v>Corriente</v>
      </c>
      <c r="C2468" t="str">
        <f>precio_reno_porta!B63</f>
        <v>5G</v>
      </c>
      <c r="D2468" t="str">
        <f>precio_reno_porta!C63</f>
        <v>OPPO</v>
      </c>
      <c r="E2468" t="str">
        <f>precio_reno_porta!D63</f>
        <v>OPPO A6X 256GB 5G</v>
      </c>
      <c r="F2468" s="68">
        <f>precio_reno_porta!E63</f>
        <v>1159</v>
      </c>
      <c r="G2468" t="str">
        <f>precio_reno_porta!F63</f>
        <v>Android</v>
      </c>
      <c r="H2468" t="s">
        <v>187</v>
      </c>
      <c r="I2468" t="s">
        <v>199</v>
      </c>
      <c r="J2468" s="68">
        <f>precio_reno_porta!P63</f>
        <v>919</v>
      </c>
    </row>
    <row r="2469" spans="1:10" x14ac:dyDescent="0.3">
      <c r="A2469" t="str">
        <f t="shared" si="38"/>
        <v>OPPO RENO 14F 256GB 5GMax Negocios + Ilimitado 289.90CONTADO</v>
      </c>
      <c r="B2469" t="str">
        <f>precio_reno_porta!A64</f>
        <v>Corriente</v>
      </c>
      <c r="C2469" t="str">
        <f>precio_reno_porta!B64</f>
        <v>4G</v>
      </c>
      <c r="D2469" t="str">
        <f>precio_reno_porta!C64</f>
        <v>OPPO</v>
      </c>
      <c r="E2469" t="str">
        <f>precio_reno_porta!D64</f>
        <v>OPPO RENO 14F 256GB 5G</v>
      </c>
      <c r="F2469" s="68">
        <f>precio_reno_porta!E64</f>
        <v>2229</v>
      </c>
      <c r="G2469" t="str">
        <f>precio_reno_porta!F64</f>
        <v>Android</v>
      </c>
      <c r="H2469" t="s">
        <v>187</v>
      </c>
      <c r="I2469" t="s">
        <v>199</v>
      </c>
      <c r="J2469" s="68">
        <f>precio_reno_porta!P64</f>
        <v>1759</v>
      </c>
    </row>
    <row r="2470" spans="1:10" x14ac:dyDescent="0.3">
      <c r="A2470" t="str">
        <f t="shared" si="38"/>
        <v>OPPO RENO 14F 512GB 5GMax Negocios + Ilimitado 289.90CONTADO</v>
      </c>
      <c r="B2470" t="str">
        <f>precio_reno_porta!A65</f>
        <v>Corriente</v>
      </c>
      <c r="C2470" t="str">
        <f>precio_reno_porta!B65</f>
        <v>5G</v>
      </c>
      <c r="D2470" t="str">
        <f>precio_reno_porta!C65</f>
        <v>OPPO</v>
      </c>
      <c r="E2470" t="str">
        <f>precio_reno_porta!D65</f>
        <v>OPPO RENO 14F 512GB 5G</v>
      </c>
      <c r="F2470" s="68">
        <f>precio_reno_porta!E65</f>
        <v>2439</v>
      </c>
      <c r="G2470" t="str">
        <f>precio_reno_porta!F65</f>
        <v>Android</v>
      </c>
      <c r="H2470" t="s">
        <v>187</v>
      </c>
      <c r="I2470" t="s">
        <v>199</v>
      </c>
      <c r="J2470" s="68">
        <f>precio_reno_porta!P65</f>
        <v>1929</v>
      </c>
    </row>
    <row r="2471" spans="1:10" x14ac:dyDescent="0.3">
      <c r="A2471" t="str">
        <f t="shared" si="38"/>
        <v>OPPO RENO 16 256GB 5GMax Negocios + Ilimitado 289.90CONTADO</v>
      </c>
      <c r="B2471" t="str">
        <f>precio_reno_porta!A66</f>
        <v>Corriente</v>
      </c>
      <c r="C2471" t="str">
        <f>precio_reno_porta!B66</f>
        <v>5G</v>
      </c>
      <c r="D2471" t="str">
        <f>precio_reno_porta!C66</f>
        <v>OPPO</v>
      </c>
      <c r="E2471" t="str">
        <f>precio_reno_porta!D66</f>
        <v>OPPO RENO 16 256GB 5G</v>
      </c>
      <c r="F2471" s="68">
        <f>precio_reno_porta!E66</f>
        <v>3839</v>
      </c>
      <c r="G2471" t="str">
        <f>precio_reno_porta!F66</f>
        <v>Android</v>
      </c>
      <c r="H2471" t="s">
        <v>187</v>
      </c>
      <c r="I2471" t="s">
        <v>199</v>
      </c>
      <c r="J2471" s="68">
        <f>precio_reno_porta!P66</f>
        <v>3039</v>
      </c>
    </row>
    <row r="2472" spans="1:10" x14ac:dyDescent="0.3">
      <c r="A2472" t="str">
        <f t="shared" si="38"/>
        <v>OPPO RENO 16F 256GB 5GMax Negocios + Ilimitado 289.90CONTADO</v>
      </c>
      <c r="B2472" t="str">
        <f>precio_reno_porta!A67</f>
        <v>Corriente</v>
      </c>
      <c r="C2472" t="str">
        <f>precio_reno_porta!B67</f>
        <v>5G</v>
      </c>
      <c r="D2472" t="str">
        <f>precio_reno_porta!C67</f>
        <v>OPPO</v>
      </c>
      <c r="E2472" t="str">
        <f>precio_reno_porta!D67</f>
        <v>OPPO RENO 16F 256GB 5G</v>
      </c>
      <c r="F2472" s="68">
        <f>precio_reno_porta!E67</f>
        <v>3129</v>
      </c>
      <c r="G2472" t="str">
        <f>precio_reno_porta!F67</f>
        <v>Android</v>
      </c>
      <c r="H2472" t="s">
        <v>187</v>
      </c>
      <c r="I2472" t="s">
        <v>199</v>
      </c>
      <c r="J2472" s="68">
        <f>precio_reno_porta!P67</f>
        <v>2469</v>
      </c>
    </row>
    <row r="2473" spans="1:10" x14ac:dyDescent="0.3">
      <c r="A2473" t="str">
        <f t="shared" si="38"/>
        <v>SAMSUNG GALAXY A07 128GBMax Negocios + Ilimitado 289.90CONTADO</v>
      </c>
      <c r="B2473" t="str">
        <f>precio_reno_porta!A68</f>
        <v>Corriente</v>
      </c>
      <c r="C2473" t="str">
        <f>precio_reno_porta!B68</f>
        <v>4G</v>
      </c>
      <c r="D2473" t="str">
        <f>precio_reno_porta!C68</f>
        <v>SAMSUNG</v>
      </c>
      <c r="E2473" t="str">
        <f>precio_reno_porta!D68</f>
        <v>SAMSUNG GALAXY A07 128GB</v>
      </c>
      <c r="F2473" s="68">
        <f>precio_reno_porta!E68</f>
        <v>599</v>
      </c>
      <c r="G2473" t="str">
        <f>precio_reno_porta!F68</f>
        <v>Android</v>
      </c>
      <c r="H2473" t="s">
        <v>187</v>
      </c>
      <c r="I2473" t="s">
        <v>199</v>
      </c>
      <c r="J2473" s="68">
        <f>precio_reno_porta!P68</f>
        <v>469</v>
      </c>
    </row>
    <row r="2474" spans="1:10" x14ac:dyDescent="0.3">
      <c r="A2474" t="str">
        <f t="shared" si="38"/>
        <v>SAMSUNG GALAXY A16 128GBMax Negocios + Ilimitado 289.90CONTADO</v>
      </c>
      <c r="B2474" t="str">
        <f>precio_reno_porta!A69</f>
        <v>Corriente</v>
      </c>
      <c r="C2474" t="str">
        <f>precio_reno_porta!B69</f>
        <v>4G</v>
      </c>
      <c r="D2474" t="str">
        <f>precio_reno_porta!C69</f>
        <v>SAMSUNG</v>
      </c>
      <c r="E2474" t="str">
        <f>precio_reno_porta!D69</f>
        <v>SAMSUNG GALAXY A16 128GB</v>
      </c>
      <c r="F2474" s="68">
        <f>precio_reno_porta!E69</f>
        <v>659</v>
      </c>
      <c r="G2474" t="str">
        <f>precio_reno_porta!F69</f>
        <v>Android</v>
      </c>
      <c r="H2474" t="s">
        <v>187</v>
      </c>
      <c r="I2474" t="s">
        <v>199</v>
      </c>
      <c r="J2474" s="68">
        <f>precio_reno_porta!P69</f>
        <v>519</v>
      </c>
    </row>
    <row r="2475" spans="1:10" x14ac:dyDescent="0.3">
      <c r="A2475" t="str">
        <f t="shared" si="38"/>
        <v>SAMSUNG GALAXY A17 128GB 5GMax Negocios + Ilimitado 289.90CONTADO</v>
      </c>
      <c r="B2475" t="str">
        <f>precio_reno_porta!A70</f>
        <v>Corriente</v>
      </c>
      <c r="C2475" t="str">
        <f>precio_reno_porta!B70</f>
        <v>5G</v>
      </c>
      <c r="D2475" t="str">
        <f>precio_reno_porta!C70</f>
        <v>SAMSUNG</v>
      </c>
      <c r="E2475" t="str">
        <f>precio_reno_porta!D70</f>
        <v>SAMSUNG GALAXY A17 128GB 5G</v>
      </c>
      <c r="F2475" s="68">
        <f>precio_reno_porta!E70</f>
        <v>1179</v>
      </c>
      <c r="G2475" t="str">
        <f>precio_reno_porta!F70</f>
        <v>Android</v>
      </c>
      <c r="H2475" t="s">
        <v>187</v>
      </c>
      <c r="I2475" t="s">
        <v>199</v>
      </c>
      <c r="J2475" s="68">
        <f>precio_reno_porta!P70</f>
        <v>929</v>
      </c>
    </row>
    <row r="2476" spans="1:10" x14ac:dyDescent="0.3">
      <c r="A2476" t="str">
        <f t="shared" si="38"/>
        <v>SAMSUNG GALAXY A17 256GB 5GMax Negocios + Ilimitado 289.90CONTADO</v>
      </c>
      <c r="B2476" t="str">
        <f>precio_reno_porta!A71</f>
        <v>Corriente</v>
      </c>
      <c r="C2476" t="str">
        <f>precio_reno_porta!B71</f>
        <v>5G</v>
      </c>
      <c r="D2476" t="str">
        <f>precio_reno_porta!C71</f>
        <v>SAMSUNG</v>
      </c>
      <c r="E2476" t="str">
        <f>precio_reno_porta!D71</f>
        <v>SAMSUNG GALAXY A17 256GB 5G</v>
      </c>
      <c r="F2476" s="68">
        <f>precio_reno_porta!E71</f>
        <v>1309</v>
      </c>
      <c r="G2476" t="str">
        <f>precio_reno_porta!F71</f>
        <v>Android</v>
      </c>
      <c r="H2476" t="s">
        <v>187</v>
      </c>
      <c r="I2476" t="s">
        <v>199</v>
      </c>
      <c r="J2476" s="68">
        <f>precio_reno_porta!P71</f>
        <v>979</v>
      </c>
    </row>
    <row r="2477" spans="1:10" x14ac:dyDescent="0.3">
      <c r="A2477" t="str">
        <f t="shared" si="38"/>
        <v>SAMSUNG GALAXY A26 128GB 5GMax Negocios + Ilimitado 289.90CONTADO</v>
      </c>
      <c r="B2477" t="str">
        <f>precio_reno_porta!A72</f>
        <v>Corriente</v>
      </c>
      <c r="C2477" t="str">
        <f>precio_reno_porta!B72</f>
        <v>5G</v>
      </c>
      <c r="D2477" t="str">
        <f>precio_reno_porta!C72</f>
        <v>SAMSUNG</v>
      </c>
      <c r="E2477" t="str">
        <f>precio_reno_porta!D72</f>
        <v>SAMSUNG GALAXY A26 128GB 5G</v>
      </c>
      <c r="F2477" s="68">
        <f>precio_reno_porta!E72</f>
        <v>1169</v>
      </c>
      <c r="G2477" t="str">
        <f>precio_reno_porta!F72</f>
        <v>Android</v>
      </c>
      <c r="H2477" t="s">
        <v>187</v>
      </c>
      <c r="I2477" t="s">
        <v>199</v>
      </c>
      <c r="J2477" s="68">
        <f>precio_reno_porta!P72</f>
        <v>929</v>
      </c>
    </row>
    <row r="2478" spans="1:10" x14ac:dyDescent="0.3">
      <c r="A2478" t="str">
        <f t="shared" si="38"/>
        <v>SAMSUNG GALAXY A27 256GB 5GMax Negocios + Ilimitado 289.90CONTADO</v>
      </c>
      <c r="B2478" t="str">
        <f>precio_reno_porta!A73</f>
        <v>Corriente</v>
      </c>
      <c r="C2478" t="str">
        <f>precio_reno_porta!B73</f>
        <v>5G</v>
      </c>
      <c r="D2478" t="str">
        <f>precio_reno_porta!C73</f>
        <v>SAMSUNG</v>
      </c>
      <c r="E2478" t="str">
        <f>precio_reno_porta!D73</f>
        <v>SAMSUNG GALAXY A27 256GB 5G</v>
      </c>
      <c r="F2478" s="68">
        <f>precio_reno_porta!E73</f>
        <v>2009</v>
      </c>
      <c r="G2478" t="str">
        <f>precio_reno_porta!F73</f>
        <v>Android</v>
      </c>
      <c r="H2478" t="s">
        <v>187</v>
      </c>
      <c r="I2478" t="s">
        <v>199</v>
      </c>
      <c r="J2478" s="68">
        <f>precio_reno_porta!P73</f>
        <v>1589</v>
      </c>
    </row>
    <row r="2479" spans="1:10" x14ac:dyDescent="0.3">
      <c r="A2479" t="str">
        <f t="shared" si="38"/>
        <v>SAMSUNG GALAXY A36 128GB 5GMax Negocios + Ilimitado 289.90CONTADO</v>
      </c>
      <c r="B2479" t="str">
        <f>precio_reno_porta!A74</f>
        <v>Corriente</v>
      </c>
      <c r="C2479" t="str">
        <f>precio_reno_porta!B74</f>
        <v>5G</v>
      </c>
      <c r="D2479" t="str">
        <f>precio_reno_porta!C74</f>
        <v>SAMSUNG</v>
      </c>
      <c r="E2479" t="str">
        <f>precio_reno_porta!D74</f>
        <v>SAMSUNG GALAXY A36 128GB 5G</v>
      </c>
      <c r="F2479" s="68">
        <f>precio_reno_porta!E74</f>
        <v>1519</v>
      </c>
      <c r="G2479" t="str">
        <f>precio_reno_porta!F74</f>
        <v>Android</v>
      </c>
      <c r="H2479" t="s">
        <v>187</v>
      </c>
      <c r="I2479" t="s">
        <v>199</v>
      </c>
      <c r="J2479" s="68">
        <f>precio_reno_porta!P74</f>
        <v>1199</v>
      </c>
    </row>
    <row r="2480" spans="1:10" x14ac:dyDescent="0.3">
      <c r="A2480" t="str">
        <f t="shared" si="38"/>
        <v>SAMSUNG GALAXY A37 256GB 5GMax Negocios + Ilimitado 289.90CONTADO</v>
      </c>
      <c r="B2480" t="str">
        <f>precio_reno_porta!A75</f>
        <v>Corriente</v>
      </c>
      <c r="C2480" t="str">
        <f>precio_reno_porta!B75</f>
        <v>5G</v>
      </c>
      <c r="D2480" t="str">
        <f>precio_reno_porta!C75</f>
        <v>SAMSUNG</v>
      </c>
      <c r="E2480" t="str">
        <f>precio_reno_porta!D75</f>
        <v>SAMSUNG GALAXY A37 256GB 5G</v>
      </c>
      <c r="F2480" s="68">
        <f>precio_reno_porta!E75</f>
        <v>2249</v>
      </c>
      <c r="G2480" t="str">
        <f>precio_reno_porta!F75</f>
        <v>Android</v>
      </c>
      <c r="H2480" t="s">
        <v>187</v>
      </c>
      <c r="I2480" t="s">
        <v>199</v>
      </c>
      <c r="J2480" s="68">
        <f>precio_reno_porta!P75</f>
        <v>1769</v>
      </c>
    </row>
    <row r="2481" spans="1:10" x14ac:dyDescent="0.3">
      <c r="A2481" t="str">
        <f t="shared" si="38"/>
        <v>SAMSUNG GALAXY A56 256GB 5GMax Negocios + Ilimitado 289.90CONTADO</v>
      </c>
      <c r="B2481" t="str">
        <f>precio_reno_porta!A76</f>
        <v>Corriente</v>
      </c>
      <c r="C2481" t="str">
        <f>precio_reno_porta!B76</f>
        <v>5G</v>
      </c>
      <c r="D2481" t="str">
        <f>precio_reno_porta!C76</f>
        <v>SAMSUNG</v>
      </c>
      <c r="E2481" t="str">
        <f>precio_reno_porta!D76</f>
        <v>SAMSUNG GALAXY A56 256GB 5G</v>
      </c>
      <c r="F2481" s="68">
        <f>precio_reno_porta!E76</f>
        <v>2109</v>
      </c>
      <c r="G2481" t="str">
        <f>precio_reno_porta!F76</f>
        <v>Android</v>
      </c>
      <c r="H2481" t="s">
        <v>187</v>
      </c>
      <c r="I2481" t="s">
        <v>199</v>
      </c>
      <c r="J2481" s="68">
        <f>precio_reno_porta!P76</f>
        <v>1659</v>
      </c>
    </row>
    <row r="2482" spans="1:10" x14ac:dyDescent="0.3">
      <c r="A2482" t="str">
        <f t="shared" si="38"/>
        <v>SAMSUNG GALAXY A57 256GB 5GMax Negocios + Ilimitado 289.90CONTADO</v>
      </c>
      <c r="B2482" t="str">
        <f>precio_reno_porta!A77</f>
        <v>Corriente</v>
      </c>
      <c r="C2482" t="str">
        <f>precio_reno_porta!B77</f>
        <v>5G</v>
      </c>
      <c r="D2482" t="str">
        <f>precio_reno_porta!C77</f>
        <v>SAMSUNG</v>
      </c>
      <c r="E2482" t="str">
        <f>precio_reno_porta!D77</f>
        <v>SAMSUNG GALAXY A57 256GB 5G</v>
      </c>
      <c r="F2482" s="68">
        <f>precio_reno_porta!E77</f>
        <v>2509</v>
      </c>
      <c r="G2482" t="str">
        <f>precio_reno_porta!F77</f>
        <v>Android</v>
      </c>
      <c r="H2482" t="s">
        <v>187</v>
      </c>
      <c r="I2482" t="s">
        <v>199</v>
      </c>
      <c r="J2482" s="68">
        <f>precio_reno_porta!P77</f>
        <v>1979</v>
      </c>
    </row>
    <row r="2483" spans="1:10" x14ac:dyDescent="0.3">
      <c r="A2483" t="str">
        <f t="shared" si="38"/>
        <v>SAMSUNG GALAXY A57 512GB 5GMax Negocios + Ilimitado 289.90CONTADO</v>
      </c>
      <c r="B2483" t="str">
        <f>precio_reno_porta!A78</f>
        <v>Corriente</v>
      </c>
      <c r="C2483" t="str">
        <f>precio_reno_porta!B78</f>
        <v>5G</v>
      </c>
      <c r="D2483" t="str">
        <f>precio_reno_porta!C78</f>
        <v>SAMSUNG</v>
      </c>
      <c r="E2483" t="str">
        <f>precio_reno_porta!D78</f>
        <v>SAMSUNG GALAXY A57 512GB 5G</v>
      </c>
      <c r="F2483" s="68">
        <f>precio_reno_porta!E78</f>
        <v>3449</v>
      </c>
      <c r="G2483" t="str">
        <f>precio_reno_porta!F78</f>
        <v>Android</v>
      </c>
      <c r="H2483" t="s">
        <v>187</v>
      </c>
      <c r="I2483" t="s">
        <v>199</v>
      </c>
      <c r="J2483" s="68">
        <f>precio_reno_porta!P78</f>
        <v>2719</v>
      </c>
    </row>
    <row r="2484" spans="1:10" x14ac:dyDescent="0.3">
      <c r="A2484" t="str">
        <f t="shared" si="38"/>
        <v>SAMSUNG GALAXY S25 128GBMax Negocios + Ilimitado 289.90CONTADO</v>
      </c>
      <c r="B2484" t="str">
        <f>precio_reno_porta!A79</f>
        <v>Corriente</v>
      </c>
      <c r="C2484" t="str">
        <f>precio_reno_porta!B79</f>
        <v>5G</v>
      </c>
      <c r="D2484" t="str">
        <f>precio_reno_porta!C79</f>
        <v>SAMSUNG</v>
      </c>
      <c r="E2484" t="str">
        <f>precio_reno_porta!D79</f>
        <v>SAMSUNG GALAXY S25 128GB</v>
      </c>
      <c r="F2484" s="68">
        <f>precio_reno_porta!E79</f>
        <v>4529</v>
      </c>
      <c r="G2484" t="str">
        <f>precio_reno_porta!F79</f>
        <v>Android</v>
      </c>
      <c r="H2484" t="s">
        <v>187</v>
      </c>
      <c r="I2484" t="s">
        <v>199</v>
      </c>
      <c r="J2484" s="68">
        <f>precio_reno_porta!P79</f>
        <v>3579</v>
      </c>
    </row>
    <row r="2485" spans="1:10" x14ac:dyDescent="0.3">
      <c r="A2485" t="str">
        <f t="shared" si="38"/>
        <v>SAMSUNG GALAXY S25 FE 256GB 5GMax Negocios + Ilimitado 289.90CONTADO</v>
      </c>
      <c r="B2485" t="str">
        <f>precio_reno_porta!A80</f>
        <v>Corriente</v>
      </c>
      <c r="C2485" t="str">
        <f>precio_reno_porta!B80</f>
        <v>5G</v>
      </c>
      <c r="D2485" t="str">
        <f>precio_reno_porta!C80</f>
        <v>SAMSUNG</v>
      </c>
      <c r="E2485" t="str">
        <f>precio_reno_porta!D80</f>
        <v>SAMSUNG GALAXY S25 FE 256GB 5G</v>
      </c>
      <c r="F2485" s="68">
        <f>precio_reno_porta!E80</f>
        <v>3429</v>
      </c>
      <c r="G2485" t="str">
        <f>precio_reno_porta!F80</f>
        <v>Android</v>
      </c>
      <c r="H2485" t="s">
        <v>187</v>
      </c>
      <c r="I2485" t="s">
        <v>199</v>
      </c>
      <c r="J2485" s="68">
        <f>precio_reno_porta!P80</f>
        <v>2709</v>
      </c>
    </row>
    <row r="2486" spans="1:10" x14ac:dyDescent="0.3">
      <c r="A2486" t="str">
        <f t="shared" si="38"/>
        <v>SAMSUNG GALAXY S25 ULTRA 256GBMax Negocios + Ilimitado 289.90CONTADO</v>
      </c>
      <c r="B2486" t="str">
        <f>precio_reno_porta!A81</f>
        <v>Corriente</v>
      </c>
      <c r="C2486" t="str">
        <f>precio_reno_porta!B81</f>
        <v>5G</v>
      </c>
      <c r="D2486" t="str">
        <f>precio_reno_porta!C81</f>
        <v>SAMSUNG</v>
      </c>
      <c r="E2486" t="str">
        <f>precio_reno_porta!D81</f>
        <v>SAMSUNG GALAXY S25 ULTRA 256GB</v>
      </c>
      <c r="F2486" s="68">
        <f>precio_reno_porta!E81</f>
        <v>6219</v>
      </c>
      <c r="G2486" t="str">
        <f>precio_reno_porta!F81</f>
        <v>Android</v>
      </c>
      <c r="H2486" t="s">
        <v>187</v>
      </c>
      <c r="I2486" t="s">
        <v>199</v>
      </c>
      <c r="J2486" s="68">
        <f>precio_reno_porta!P81</f>
        <v>4919</v>
      </c>
    </row>
    <row r="2487" spans="1:10" x14ac:dyDescent="0.3">
      <c r="A2487" t="str">
        <f t="shared" si="38"/>
        <v>SAMSUNG GALAXY S26 256GB 5GMax Negocios + Ilimitado 289.90CONTADO</v>
      </c>
      <c r="B2487" t="str">
        <f>precio_reno_porta!A82</f>
        <v>Corriente</v>
      </c>
      <c r="C2487" t="str">
        <f>precio_reno_porta!B82</f>
        <v>5G</v>
      </c>
      <c r="D2487" t="str">
        <f>precio_reno_porta!C82</f>
        <v>SAMSUNG</v>
      </c>
      <c r="E2487" t="str">
        <f>precio_reno_porta!D82</f>
        <v>SAMSUNG GALAXY S26 256GB 5G</v>
      </c>
      <c r="F2487" s="68">
        <f>precio_reno_porta!E82</f>
        <v>5029</v>
      </c>
      <c r="G2487" t="str">
        <f>precio_reno_porta!F82</f>
        <v>Android</v>
      </c>
      <c r="H2487" t="s">
        <v>187</v>
      </c>
      <c r="I2487" t="s">
        <v>199</v>
      </c>
      <c r="J2487" s="68">
        <f>precio_reno_porta!P82</f>
        <v>3979</v>
      </c>
    </row>
    <row r="2488" spans="1:10" x14ac:dyDescent="0.3">
      <c r="A2488" t="str">
        <f t="shared" si="38"/>
        <v>SAMSUNG GALAXY S26 PLUS 256GB 5GMax Negocios + Ilimitado 289.90CONTADO</v>
      </c>
      <c r="B2488" t="str">
        <f>precio_reno_porta!A83</f>
        <v>Corriente</v>
      </c>
      <c r="C2488" t="str">
        <f>precio_reno_porta!B83</f>
        <v>5G</v>
      </c>
      <c r="D2488" t="str">
        <f>precio_reno_porta!C83</f>
        <v>SAMSUNG</v>
      </c>
      <c r="E2488" t="str">
        <f>precio_reno_porta!D83</f>
        <v>SAMSUNG GALAXY S26 PLUS 256GB 5G</v>
      </c>
      <c r="F2488" s="68">
        <f>precio_reno_porta!E83</f>
        <v>6039</v>
      </c>
      <c r="G2488" t="str">
        <f>precio_reno_porta!F83</f>
        <v>Android</v>
      </c>
      <c r="H2488" t="s">
        <v>187</v>
      </c>
      <c r="I2488" t="s">
        <v>199</v>
      </c>
      <c r="J2488" s="68">
        <f>precio_reno_porta!P83</f>
        <v>4769</v>
      </c>
    </row>
    <row r="2489" spans="1:10" x14ac:dyDescent="0.3">
      <c r="A2489" t="str">
        <f t="shared" si="38"/>
        <v>SAMSUNG GALAXY S26 ULTRA 256GB 5GMax Negocios + Ilimitado 289.90CONTADO</v>
      </c>
      <c r="B2489" t="str">
        <f>precio_reno_porta!A84</f>
        <v>Corriente</v>
      </c>
      <c r="C2489" t="str">
        <f>precio_reno_porta!B84</f>
        <v>5G</v>
      </c>
      <c r="D2489" t="str">
        <f>precio_reno_porta!C84</f>
        <v>SAMSUNG</v>
      </c>
      <c r="E2489" t="str">
        <f>precio_reno_porta!D84</f>
        <v>SAMSUNG GALAXY S26 ULTRA 256GB 5G</v>
      </c>
      <c r="F2489" s="68">
        <f>precio_reno_porta!E84</f>
        <v>7039</v>
      </c>
      <c r="G2489" t="str">
        <f>precio_reno_porta!F84</f>
        <v>Android</v>
      </c>
      <c r="H2489" t="s">
        <v>187</v>
      </c>
      <c r="I2489" t="s">
        <v>199</v>
      </c>
      <c r="J2489" s="68">
        <f>precio_reno_porta!P84</f>
        <v>5569</v>
      </c>
    </row>
    <row r="2490" spans="1:10" x14ac:dyDescent="0.3">
      <c r="A2490" t="str">
        <f t="shared" si="38"/>
        <v>SAMSUNG GALAXY S26FE 256GB 5GMax Negocios + Ilimitado 289.90CONTADO</v>
      </c>
      <c r="B2490" t="str">
        <f>precio_reno_porta!A85</f>
        <v>Corriente</v>
      </c>
      <c r="C2490" t="str">
        <f>precio_reno_porta!B85</f>
        <v>5G</v>
      </c>
      <c r="D2490" t="str">
        <f>precio_reno_porta!C85</f>
        <v>SAMSUNG</v>
      </c>
      <c r="E2490" t="str">
        <f>precio_reno_porta!D85</f>
        <v>SAMSUNG GALAXY S26FE 256GB 5G</v>
      </c>
      <c r="F2490" s="68">
        <f>precio_reno_porta!E85</f>
        <v>3999</v>
      </c>
      <c r="G2490" t="str">
        <f>precio_reno_porta!F85</f>
        <v>Android</v>
      </c>
      <c r="H2490" t="s">
        <v>187</v>
      </c>
      <c r="I2490" t="s">
        <v>199</v>
      </c>
      <c r="J2490" s="68">
        <f>precio_reno_porta!P85</f>
        <v>2969</v>
      </c>
    </row>
    <row r="2491" spans="1:10" x14ac:dyDescent="0.3">
      <c r="A2491" t="str">
        <f t="shared" si="38"/>
        <v>SAMSUNG GALAXY Z FLIP 7 256GB 5GMax Negocios + Ilimitado 289.90CONTADO</v>
      </c>
      <c r="B2491" t="str">
        <f>precio_reno_porta!A86</f>
        <v>Corriente</v>
      </c>
      <c r="C2491" t="str">
        <f>precio_reno_porta!B86</f>
        <v>5G</v>
      </c>
      <c r="D2491" t="str">
        <f>precio_reno_porta!C86</f>
        <v>SAMSUNG</v>
      </c>
      <c r="E2491" t="str">
        <f>precio_reno_porta!D86</f>
        <v>SAMSUNG GALAXY Z FLIP 7 256GB 5G</v>
      </c>
      <c r="F2491" s="68">
        <f>precio_reno_porta!E86</f>
        <v>5279</v>
      </c>
      <c r="G2491" t="str">
        <f>precio_reno_porta!F86</f>
        <v>Android</v>
      </c>
      <c r="H2491" t="s">
        <v>187</v>
      </c>
      <c r="I2491" t="s">
        <v>199</v>
      </c>
      <c r="J2491" s="68">
        <f>precio_reno_porta!P86</f>
        <v>4179</v>
      </c>
    </row>
    <row r="2492" spans="1:10" x14ac:dyDescent="0.3">
      <c r="A2492" t="str">
        <f t="shared" si="38"/>
        <v>SAMSUNG GALAXY Z FLIP 7 FE 128GB 5GMax Negocios + Ilimitado 289.90CONTADO</v>
      </c>
      <c r="B2492" t="str">
        <f>precio_reno_porta!A87</f>
        <v>Corriente</v>
      </c>
      <c r="C2492" t="str">
        <f>precio_reno_porta!B87</f>
        <v>5G</v>
      </c>
      <c r="D2492" t="str">
        <f>precio_reno_porta!C87</f>
        <v>SAMSUNG</v>
      </c>
      <c r="E2492" t="str">
        <f>precio_reno_porta!D87</f>
        <v>SAMSUNG GALAXY Z FLIP 7 FE 128GB 5G</v>
      </c>
      <c r="F2492" s="68">
        <f>precio_reno_porta!E87</f>
        <v>3929</v>
      </c>
      <c r="G2492" t="str">
        <f>precio_reno_porta!F87</f>
        <v>Android</v>
      </c>
      <c r="H2492" t="s">
        <v>187</v>
      </c>
      <c r="I2492" t="s">
        <v>199</v>
      </c>
      <c r="J2492" s="68">
        <f>precio_reno_porta!P87</f>
        <v>3109</v>
      </c>
    </row>
    <row r="2493" spans="1:10" x14ac:dyDescent="0.3">
      <c r="A2493" t="str">
        <f t="shared" si="38"/>
        <v>SAMSUNG GALAXY Z FOLD 5 256GBMax Negocios + Ilimitado 289.90CONTADO</v>
      </c>
      <c r="B2493" t="str">
        <f>precio_reno_porta!A88</f>
        <v>Corriente</v>
      </c>
      <c r="C2493" t="str">
        <f>precio_reno_porta!B88</f>
        <v>5G</v>
      </c>
      <c r="D2493" t="str">
        <f>precio_reno_porta!C88</f>
        <v>SAMSUNG</v>
      </c>
      <c r="E2493" t="str">
        <f>precio_reno_porta!D88</f>
        <v>SAMSUNG GALAXY Z FOLD 5 256GB</v>
      </c>
      <c r="F2493" s="68">
        <f>precio_reno_porta!E88</f>
        <v>9299</v>
      </c>
      <c r="G2493" t="str">
        <f>precio_reno_porta!F88</f>
        <v>Android</v>
      </c>
      <c r="H2493" t="s">
        <v>187</v>
      </c>
      <c r="I2493" t="s">
        <v>199</v>
      </c>
      <c r="J2493" s="68">
        <f>precio_reno_porta!P88</f>
        <v>7359</v>
      </c>
    </row>
    <row r="2494" spans="1:10" x14ac:dyDescent="0.3">
      <c r="A2494" t="str">
        <f t="shared" si="38"/>
        <v>SAMSUNG GALAXY Z FOLD 7 512GB 5GMax Negocios + Ilimitado 289.90CONTADO</v>
      </c>
      <c r="B2494" t="str">
        <f>precio_reno_porta!A89</f>
        <v>Corriente</v>
      </c>
      <c r="C2494" t="str">
        <f>precio_reno_porta!B89</f>
        <v>5G</v>
      </c>
      <c r="D2494" t="str">
        <f>precio_reno_porta!C89</f>
        <v>SAMSUNG</v>
      </c>
      <c r="E2494" t="str">
        <f>precio_reno_porta!D89</f>
        <v>SAMSUNG GALAXY Z FOLD 7 512GB 5G</v>
      </c>
      <c r="F2494" s="68">
        <f>precio_reno_porta!E89</f>
        <v>9739</v>
      </c>
      <c r="G2494" t="str">
        <f>precio_reno_porta!F89</f>
        <v>Android</v>
      </c>
      <c r="H2494" t="s">
        <v>187</v>
      </c>
      <c r="I2494" t="s">
        <v>199</v>
      </c>
      <c r="J2494" s="68">
        <f>precio_reno_porta!P89</f>
        <v>7699</v>
      </c>
    </row>
    <row r="2495" spans="1:10" x14ac:dyDescent="0.3">
      <c r="A2495" t="str">
        <f t="shared" si="38"/>
        <v>VIVO V60 LITE 256GB 5GMax Negocios + Ilimitado 289.90CONTADO</v>
      </c>
      <c r="B2495" t="str">
        <f>precio_reno_porta!A90</f>
        <v>Corriente</v>
      </c>
      <c r="C2495" t="str">
        <f>precio_reno_porta!B90</f>
        <v>5G</v>
      </c>
      <c r="D2495" t="str">
        <f>precio_reno_porta!C90</f>
        <v>VIVO</v>
      </c>
      <c r="E2495" t="str">
        <f>precio_reno_porta!D90</f>
        <v>VIVO V60 LITE 256GB 5G</v>
      </c>
      <c r="F2495" s="68">
        <f>precio_reno_porta!E90</f>
        <v>1729</v>
      </c>
      <c r="G2495" t="str">
        <f>precio_reno_porta!F90</f>
        <v>Android</v>
      </c>
      <c r="H2495" t="s">
        <v>187</v>
      </c>
      <c r="I2495" t="s">
        <v>199</v>
      </c>
      <c r="J2495" s="68">
        <f>precio_reno_porta!P90</f>
        <v>1359</v>
      </c>
    </row>
    <row r="2496" spans="1:10" x14ac:dyDescent="0.3">
      <c r="A2496" t="str">
        <f t="shared" si="38"/>
        <v>VIVO V70 512GB 5GMax Negocios + Ilimitado 289.90CONTADO</v>
      </c>
      <c r="B2496" t="str">
        <f>precio_reno_porta!A91</f>
        <v>Corriente</v>
      </c>
      <c r="C2496" t="str">
        <f>precio_reno_porta!B91</f>
        <v>5G</v>
      </c>
      <c r="D2496" t="str">
        <f>precio_reno_porta!C91</f>
        <v>VIVO</v>
      </c>
      <c r="E2496" t="str">
        <f>precio_reno_porta!D91</f>
        <v>VIVO V70 512GB 5G</v>
      </c>
      <c r="F2496" s="68">
        <f>precio_reno_porta!E91</f>
        <v>3069</v>
      </c>
      <c r="G2496" t="str">
        <f>precio_reno_porta!F91</f>
        <v>Android</v>
      </c>
      <c r="H2496" t="s">
        <v>187</v>
      </c>
      <c r="I2496" t="s">
        <v>199</v>
      </c>
      <c r="J2496" s="68">
        <f>precio_reno_porta!P91</f>
        <v>2419</v>
      </c>
    </row>
    <row r="2497" spans="1:10" x14ac:dyDescent="0.3">
      <c r="A2497" t="str">
        <f t="shared" si="38"/>
        <v>VIVO V70FE 256GB 5GMax Negocios + Ilimitado 289.90CONTADO</v>
      </c>
      <c r="B2497" t="str">
        <f>precio_reno_porta!A92</f>
        <v>Corriente</v>
      </c>
      <c r="C2497" t="str">
        <f>precio_reno_porta!B92</f>
        <v>5G</v>
      </c>
      <c r="D2497" t="str">
        <f>precio_reno_porta!C92</f>
        <v>VIVO</v>
      </c>
      <c r="E2497" t="str">
        <f>precio_reno_porta!D92</f>
        <v>VIVO V70FE 256GB 5G</v>
      </c>
      <c r="F2497" s="68">
        <f>precio_reno_porta!E92</f>
        <v>2609</v>
      </c>
      <c r="G2497" t="str">
        <f>precio_reno_porta!F92</f>
        <v>Android</v>
      </c>
      <c r="H2497" t="s">
        <v>187</v>
      </c>
      <c r="I2497" t="s">
        <v>199</v>
      </c>
      <c r="J2497" s="68">
        <f>precio_reno_porta!P92</f>
        <v>2059</v>
      </c>
    </row>
    <row r="2498" spans="1:10" x14ac:dyDescent="0.3">
      <c r="A2498" t="str">
        <f t="shared" si="38"/>
        <v>VIVO X300 PRO 512GB 5GMax Negocios + Ilimitado 289.90CONTADO</v>
      </c>
      <c r="B2498" t="str">
        <f>precio_reno_porta!A93</f>
        <v>Corriente</v>
      </c>
      <c r="C2498" t="str">
        <f>precio_reno_porta!B93</f>
        <v>5G</v>
      </c>
      <c r="D2498" t="str">
        <f>precio_reno_porta!C93</f>
        <v>VIVO</v>
      </c>
      <c r="E2498" t="str">
        <f>precio_reno_porta!D93</f>
        <v>VIVO X300 PRO 512GB 5G</v>
      </c>
      <c r="F2498" s="68">
        <f>precio_reno_porta!E93</f>
        <v>6219</v>
      </c>
      <c r="G2498" t="str">
        <f>precio_reno_porta!F93</f>
        <v>Android</v>
      </c>
      <c r="H2498" t="s">
        <v>187</v>
      </c>
      <c r="I2498" t="s">
        <v>199</v>
      </c>
      <c r="J2498" s="68">
        <f>precio_reno_porta!P93</f>
        <v>4919</v>
      </c>
    </row>
    <row r="2499" spans="1:10" x14ac:dyDescent="0.3">
      <c r="A2499" t="str">
        <f t="shared" ref="A2499:A2562" si="39">CONCATENATE(E2499,I2499,H2499)</f>
        <v>VIVO Y04 128GBMax Negocios + Ilimitado 289.90CONTADO</v>
      </c>
      <c r="B2499" t="str">
        <f>precio_reno_porta!A94</f>
        <v>Corriente</v>
      </c>
      <c r="C2499" t="str">
        <f>precio_reno_porta!B94</f>
        <v>4G</v>
      </c>
      <c r="D2499" t="str">
        <f>precio_reno_porta!C94</f>
        <v>VIVO</v>
      </c>
      <c r="E2499" t="str">
        <f>precio_reno_porta!D94</f>
        <v>VIVO Y04 128GB</v>
      </c>
      <c r="F2499" s="68">
        <f>precio_reno_porta!E94</f>
        <v>489</v>
      </c>
      <c r="G2499" t="str">
        <f>precio_reno_porta!F94</f>
        <v>Android</v>
      </c>
      <c r="H2499" t="s">
        <v>187</v>
      </c>
      <c r="I2499" t="s">
        <v>199</v>
      </c>
      <c r="J2499" s="68">
        <f>precio_reno_porta!P94</f>
        <v>379</v>
      </c>
    </row>
    <row r="2500" spans="1:10" x14ac:dyDescent="0.3">
      <c r="A2500" t="str">
        <f t="shared" si="39"/>
        <v>VIVO Y11 128GB 5GMax Negocios + Ilimitado 289.90CONTADO</v>
      </c>
      <c r="B2500" t="str">
        <f>precio_reno_porta!A95</f>
        <v>Corriente</v>
      </c>
      <c r="C2500" t="str">
        <f>precio_reno_porta!B95</f>
        <v>5G</v>
      </c>
      <c r="D2500" t="str">
        <f>precio_reno_porta!C95</f>
        <v>VIVO</v>
      </c>
      <c r="E2500" t="str">
        <f>precio_reno_porta!D95</f>
        <v>VIVO Y11 128GB 5G</v>
      </c>
      <c r="F2500" s="68">
        <f>precio_reno_porta!E95</f>
        <v>819</v>
      </c>
      <c r="G2500" t="str">
        <f>precio_reno_porta!F95</f>
        <v>Android</v>
      </c>
      <c r="H2500" t="s">
        <v>187</v>
      </c>
      <c r="I2500" t="s">
        <v>199</v>
      </c>
      <c r="J2500" s="68">
        <f>precio_reno_porta!P95</f>
        <v>649</v>
      </c>
    </row>
    <row r="2501" spans="1:10" x14ac:dyDescent="0.3">
      <c r="A2501" t="str">
        <f t="shared" si="39"/>
        <v>VIVO Y21 256GB 5GMax Negocios + Ilimitado 289.90CONTADO</v>
      </c>
      <c r="B2501" t="str">
        <f>precio_reno_porta!A96</f>
        <v>Corriente</v>
      </c>
      <c r="C2501" t="str">
        <f>precio_reno_porta!B96</f>
        <v>5G</v>
      </c>
      <c r="D2501" t="str">
        <f>precio_reno_porta!C96</f>
        <v>VIVO</v>
      </c>
      <c r="E2501" t="str">
        <f>precio_reno_porta!D96</f>
        <v>VIVO Y21 256GB 5G</v>
      </c>
      <c r="F2501" s="68">
        <f>precio_reno_porta!E96</f>
        <v>1029</v>
      </c>
      <c r="G2501" t="str">
        <f>precio_reno_porta!F96</f>
        <v>Android</v>
      </c>
      <c r="H2501" t="s">
        <v>187</v>
      </c>
      <c r="I2501" t="s">
        <v>199</v>
      </c>
      <c r="J2501" s="68">
        <f>precio_reno_porta!P96</f>
        <v>819</v>
      </c>
    </row>
    <row r="2502" spans="1:10" x14ac:dyDescent="0.3">
      <c r="A2502" t="str">
        <f t="shared" si="39"/>
        <v>VIVO Y21D 256GBMax Negocios + Ilimitado 289.90CONTADO</v>
      </c>
      <c r="B2502" t="str">
        <f>precio_reno_porta!A97</f>
        <v>Corriente</v>
      </c>
      <c r="C2502" t="str">
        <f>precio_reno_porta!B97</f>
        <v>4G</v>
      </c>
      <c r="D2502" t="str">
        <f>precio_reno_porta!C97</f>
        <v>VIVO</v>
      </c>
      <c r="E2502" t="str">
        <f>precio_reno_porta!D97</f>
        <v>VIVO Y21D 256GB</v>
      </c>
      <c r="F2502" s="68">
        <f>precio_reno_porta!E97</f>
        <v>849</v>
      </c>
      <c r="G2502" t="str">
        <f>precio_reno_porta!F97</f>
        <v>Android</v>
      </c>
      <c r="H2502" t="s">
        <v>187</v>
      </c>
      <c r="I2502" t="s">
        <v>199</v>
      </c>
      <c r="J2502" s="68">
        <f>precio_reno_porta!P97</f>
        <v>669</v>
      </c>
    </row>
    <row r="2503" spans="1:10" x14ac:dyDescent="0.3">
      <c r="A2503" t="str">
        <f t="shared" si="39"/>
        <v>VIVO Y31 256GB 5GMax Negocios + Ilimitado 289.90CONTADO</v>
      </c>
      <c r="B2503" t="str">
        <f>precio_reno_porta!A98</f>
        <v>Corriente</v>
      </c>
      <c r="C2503" t="str">
        <f>precio_reno_porta!B98</f>
        <v>5G</v>
      </c>
      <c r="D2503" t="str">
        <f>precio_reno_porta!C98</f>
        <v>VIVO</v>
      </c>
      <c r="E2503" t="str">
        <f>precio_reno_porta!D98</f>
        <v>VIVO Y31 256GB 5G</v>
      </c>
      <c r="F2503" s="68">
        <f>precio_reno_porta!E98</f>
        <v>1309</v>
      </c>
      <c r="G2503" t="str">
        <f>precio_reno_porta!F98</f>
        <v>Android</v>
      </c>
      <c r="H2503" t="s">
        <v>187</v>
      </c>
      <c r="I2503" t="s">
        <v>199</v>
      </c>
      <c r="J2503" s="68">
        <f>precio_reno_porta!P98</f>
        <v>1029</v>
      </c>
    </row>
    <row r="2504" spans="1:10" x14ac:dyDescent="0.3">
      <c r="A2504" t="str">
        <f t="shared" si="39"/>
        <v>VIVO Y31 256GB 5G NEWMax Negocios + Ilimitado 289.90CONTADO</v>
      </c>
      <c r="B2504" t="str">
        <f>precio_reno_porta!A99</f>
        <v>Corriente</v>
      </c>
      <c r="C2504" t="str">
        <f>precio_reno_porta!B99</f>
        <v>5G</v>
      </c>
      <c r="D2504" t="str">
        <f>precio_reno_porta!C99</f>
        <v>VIVO</v>
      </c>
      <c r="E2504" t="str">
        <f>precio_reno_porta!D99</f>
        <v>VIVO Y31 256GB 5G NEW</v>
      </c>
      <c r="F2504" s="68">
        <f>precio_reno_porta!E99</f>
        <v>1289</v>
      </c>
      <c r="G2504" t="str">
        <f>precio_reno_porta!F99</f>
        <v>Android</v>
      </c>
      <c r="H2504" t="s">
        <v>187</v>
      </c>
      <c r="I2504" t="s">
        <v>199</v>
      </c>
      <c r="J2504" s="68">
        <f>precio_reno_porta!P99</f>
        <v>1019</v>
      </c>
    </row>
    <row r="2505" spans="1:10" x14ac:dyDescent="0.3">
      <c r="A2505" t="str">
        <f t="shared" si="39"/>
        <v>XIAOMI 14T 512GB 5GMax Negocios + Ilimitado 289.90CONTADO</v>
      </c>
      <c r="B2505" t="str">
        <f>precio_reno_porta!A100</f>
        <v>Corriente</v>
      </c>
      <c r="C2505" t="str">
        <f>precio_reno_porta!B100</f>
        <v>5G</v>
      </c>
      <c r="D2505" t="str">
        <f>precio_reno_porta!C100</f>
        <v>XIAOMI</v>
      </c>
      <c r="E2505" t="str">
        <f>precio_reno_porta!D100</f>
        <v>XIAOMI 14T 512GB 5G</v>
      </c>
      <c r="F2505" s="68">
        <f>precio_reno_porta!E100</f>
        <v>2659</v>
      </c>
      <c r="G2505" t="str">
        <f>precio_reno_porta!F100</f>
        <v>Android</v>
      </c>
      <c r="H2505" t="s">
        <v>187</v>
      </c>
      <c r="I2505" t="s">
        <v>199</v>
      </c>
      <c r="J2505" s="68">
        <f>precio_reno_porta!P100</f>
        <v>2099</v>
      </c>
    </row>
    <row r="2506" spans="1:10" x14ac:dyDescent="0.3">
      <c r="A2506" t="str">
        <f t="shared" si="39"/>
        <v>XIAOMI 15T 512GB 5GMax Negocios + Ilimitado 289.90CONTADO</v>
      </c>
      <c r="B2506" t="str">
        <f>precio_reno_porta!A101</f>
        <v>Corriente</v>
      </c>
      <c r="C2506" t="str">
        <f>precio_reno_porta!B101</f>
        <v>5G</v>
      </c>
      <c r="D2506" t="str">
        <f>precio_reno_porta!C101</f>
        <v>XIAOMI</v>
      </c>
      <c r="E2506" t="str">
        <f>precio_reno_porta!D101</f>
        <v>XIAOMI 15T 512GB 5G</v>
      </c>
      <c r="F2506" s="68">
        <f>precio_reno_porta!E101</f>
        <v>2569</v>
      </c>
      <c r="G2506" t="str">
        <f>precio_reno_porta!F101</f>
        <v>Android</v>
      </c>
      <c r="H2506" t="s">
        <v>187</v>
      </c>
      <c r="I2506" t="s">
        <v>199</v>
      </c>
      <c r="J2506" s="68">
        <f>precio_reno_porta!P101</f>
        <v>2029</v>
      </c>
    </row>
    <row r="2507" spans="1:10" x14ac:dyDescent="0.3">
      <c r="A2507" t="str">
        <f t="shared" si="39"/>
        <v>XIAOMI 15T PRO 512GB 5GMax Negocios + Ilimitado 289.90CONTADO</v>
      </c>
      <c r="B2507" t="str">
        <f>precio_reno_porta!A102</f>
        <v>Corriente</v>
      </c>
      <c r="C2507" t="str">
        <f>precio_reno_porta!B102</f>
        <v>5G</v>
      </c>
      <c r="D2507" t="str">
        <f>precio_reno_porta!C102</f>
        <v>XIAOMI</v>
      </c>
      <c r="E2507" t="str">
        <f>precio_reno_porta!D102</f>
        <v>XIAOMI 15T PRO 512GB 5G</v>
      </c>
      <c r="F2507" s="68">
        <f>precio_reno_porta!E102</f>
        <v>3619</v>
      </c>
      <c r="G2507" t="str">
        <f>precio_reno_porta!F102</f>
        <v>Android</v>
      </c>
      <c r="H2507" t="s">
        <v>187</v>
      </c>
      <c r="I2507" t="s">
        <v>199</v>
      </c>
      <c r="J2507" s="68">
        <f>precio_reno_porta!P102</f>
        <v>2859</v>
      </c>
    </row>
    <row r="2508" spans="1:10" x14ac:dyDescent="0.3">
      <c r="A2508" t="str">
        <f t="shared" si="39"/>
        <v>XIAOMI 17 ULTRA 512GB 5GMax Negocios + Ilimitado 289.90CONTADO</v>
      </c>
      <c r="B2508" t="str">
        <f>precio_reno_porta!A103</f>
        <v>Corriente</v>
      </c>
      <c r="C2508" t="str">
        <f>precio_reno_porta!B103</f>
        <v>5G</v>
      </c>
      <c r="D2508" t="str">
        <f>precio_reno_porta!C103</f>
        <v>XIAOMI</v>
      </c>
      <c r="E2508" t="str">
        <f>precio_reno_porta!D103</f>
        <v>XIAOMI 17 ULTRA 512GB 5G</v>
      </c>
      <c r="F2508" s="68">
        <f>precio_reno_porta!E103</f>
        <v>6169</v>
      </c>
      <c r="G2508" t="str">
        <f>precio_reno_porta!F103</f>
        <v>Android</v>
      </c>
      <c r="H2508" t="s">
        <v>187</v>
      </c>
      <c r="I2508" t="s">
        <v>199</v>
      </c>
      <c r="J2508" s="68">
        <f>precio_reno_porta!P103</f>
        <v>4879</v>
      </c>
    </row>
    <row r="2509" spans="1:10" x14ac:dyDescent="0.3">
      <c r="A2509" t="str">
        <f t="shared" si="39"/>
        <v>XIAOMI 17T 512GB 5GMax Negocios + Ilimitado 289.90CONTADO</v>
      </c>
      <c r="B2509" t="str">
        <f>precio_reno_porta!A104</f>
        <v>Corriente</v>
      </c>
      <c r="C2509" t="str">
        <f>precio_reno_porta!B104</f>
        <v>5G</v>
      </c>
      <c r="D2509" t="str">
        <f>precio_reno_porta!C104</f>
        <v>XIAOMI</v>
      </c>
      <c r="E2509" t="str">
        <f>precio_reno_porta!D104</f>
        <v>XIAOMI 17T 512GB 5G</v>
      </c>
      <c r="F2509" s="68">
        <f>precio_reno_porta!E104</f>
        <v>3089</v>
      </c>
      <c r="G2509" t="str">
        <f>precio_reno_porta!F104</f>
        <v>Android</v>
      </c>
      <c r="H2509" t="s">
        <v>187</v>
      </c>
      <c r="I2509" t="s">
        <v>199</v>
      </c>
      <c r="J2509" s="68">
        <f>precio_reno_porta!P104</f>
        <v>2439</v>
      </c>
    </row>
    <row r="2510" spans="1:10" x14ac:dyDescent="0.3">
      <c r="A2510" t="str">
        <f t="shared" si="39"/>
        <v>XIAOMI 17T PRO 512GB 5GMax Negocios + Ilimitado 289.90CONTADO</v>
      </c>
      <c r="B2510" t="str">
        <f>precio_reno_porta!A105</f>
        <v>Corriente</v>
      </c>
      <c r="C2510" t="str">
        <f>precio_reno_porta!B105</f>
        <v>5G</v>
      </c>
      <c r="D2510" t="str">
        <f>precio_reno_porta!C105</f>
        <v>XIAOMI</v>
      </c>
      <c r="E2510" t="str">
        <f>precio_reno_porta!D105</f>
        <v>XIAOMI 17T PRO 512GB 5G</v>
      </c>
      <c r="F2510" s="68">
        <f>precio_reno_porta!E105</f>
        <v>3929</v>
      </c>
      <c r="G2510" t="str">
        <f>precio_reno_porta!F105</f>
        <v>Android</v>
      </c>
      <c r="H2510" t="s">
        <v>187</v>
      </c>
      <c r="I2510" t="s">
        <v>199</v>
      </c>
      <c r="J2510" s="68">
        <f>precio_reno_porta!P105</f>
        <v>3099</v>
      </c>
    </row>
    <row r="2511" spans="1:10" x14ac:dyDescent="0.3">
      <c r="A2511" t="str">
        <f t="shared" si="39"/>
        <v>XIAOMI REDMI 15 256GBMax Negocios + Ilimitado 289.90CONTADO</v>
      </c>
      <c r="B2511" t="str">
        <f>precio_reno_porta!A106</f>
        <v>Corriente</v>
      </c>
      <c r="C2511" t="str">
        <f>precio_reno_porta!B106</f>
        <v>4G</v>
      </c>
      <c r="D2511" t="str">
        <f>precio_reno_porta!C106</f>
        <v>XIAOMI</v>
      </c>
      <c r="E2511" t="str">
        <f>precio_reno_porta!D106</f>
        <v>XIAOMI REDMI 15 256GB</v>
      </c>
      <c r="F2511" s="68">
        <f>precio_reno_porta!E106</f>
        <v>939</v>
      </c>
      <c r="G2511" t="str">
        <f>precio_reno_porta!F106</f>
        <v>Android</v>
      </c>
      <c r="H2511" t="s">
        <v>187</v>
      </c>
      <c r="I2511" t="s">
        <v>199</v>
      </c>
      <c r="J2511" s="68">
        <f>precio_reno_porta!P106</f>
        <v>739</v>
      </c>
    </row>
    <row r="2512" spans="1:10" x14ac:dyDescent="0.3">
      <c r="A2512" t="str">
        <f t="shared" si="39"/>
        <v>XIAOMI REDMI 15C 256GBMax Negocios + Ilimitado 289.90CONTADO</v>
      </c>
      <c r="B2512" t="str">
        <f>precio_reno_porta!A107</f>
        <v>Corriente</v>
      </c>
      <c r="C2512" t="str">
        <f>precio_reno_porta!B107</f>
        <v>4G</v>
      </c>
      <c r="D2512" t="str">
        <f>precio_reno_porta!C107</f>
        <v>XIAOMI</v>
      </c>
      <c r="E2512" t="str">
        <f>precio_reno_porta!D107</f>
        <v>XIAOMI REDMI 15C 256GB</v>
      </c>
      <c r="F2512" s="68">
        <f>precio_reno_porta!E107</f>
        <v>709</v>
      </c>
      <c r="G2512" t="str">
        <f>precio_reno_porta!F107</f>
        <v>Android</v>
      </c>
      <c r="H2512" t="s">
        <v>187</v>
      </c>
      <c r="I2512" t="s">
        <v>199</v>
      </c>
      <c r="J2512" s="68">
        <f>precio_reno_porta!P107</f>
        <v>559</v>
      </c>
    </row>
    <row r="2513" spans="1:10" x14ac:dyDescent="0.3">
      <c r="A2513" t="str">
        <f t="shared" si="39"/>
        <v>XIAOMI REDMI A5 128GBMax Negocios + Ilimitado 289.90CONTADO</v>
      </c>
      <c r="B2513" t="str">
        <f>precio_reno_porta!A108</f>
        <v>Corriente</v>
      </c>
      <c r="C2513" t="str">
        <f>precio_reno_porta!B108</f>
        <v>4G</v>
      </c>
      <c r="D2513" t="str">
        <f>precio_reno_porta!C108</f>
        <v>XIAOMI</v>
      </c>
      <c r="E2513" t="str">
        <f>precio_reno_porta!D108</f>
        <v>XIAOMI REDMI A5 128GB</v>
      </c>
      <c r="F2513" s="68">
        <f>precio_reno_porta!E108</f>
        <v>379</v>
      </c>
      <c r="G2513" t="str">
        <f>precio_reno_porta!F108</f>
        <v>Android</v>
      </c>
      <c r="H2513" t="s">
        <v>187</v>
      </c>
      <c r="I2513" t="s">
        <v>199</v>
      </c>
      <c r="J2513" s="68">
        <f>precio_reno_porta!P108</f>
        <v>299</v>
      </c>
    </row>
    <row r="2514" spans="1:10" x14ac:dyDescent="0.3">
      <c r="A2514" t="str">
        <f t="shared" si="39"/>
        <v>XIAOMI REDMI A7 PRO 128GBMax Negocios + Ilimitado 289.90CONTADO</v>
      </c>
      <c r="B2514" t="str">
        <f>precio_reno_porta!A109</f>
        <v>Corriente</v>
      </c>
      <c r="C2514" t="str">
        <f>precio_reno_porta!B109</f>
        <v>4G</v>
      </c>
      <c r="D2514" t="str">
        <f>precio_reno_porta!C109</f>
        <v>XIAOMI</v>
      </c>
      <c r="E2514" t="str">
        <f>precio_reno_porta!D109</f>
        <v>XIAOMI REDMI A7 PRO 128GB</v>
      </c>
      <c r="F2514" s="68">
        <f>precio_reno_porta!E109</f>
        <v>489</v>
      </c>
      <c r="G2514" t="str">
        <f>precio_reno_porta!F109</f>
        <v>Android</v>
      </c>
      <c r="H2514" t="s">
        <v>187</v>
      </c>
      <c r="I2514" t="s">
        <v>199</v>
      </c>
      <c r="J2514" s="68">
        <f>precio_reno_porta!P109</f>
        <v>379</v>
      </c>
    </row>
    <row r="2515" spans="1:10" x14ac:dyDescent="0.3">
      <c r="A2515" t="str">
        <f t="shared" si="39"/>
        <v>XIAOMI REDMI NOTE 10 PRO 128GB SEMax Negocios + Ilimitado 289.90CONTADO</v>
      </c>
      <c r="B2515" t="str">
        <f>precio_reno_porta!A110</f>
        <v>Corriente</v>
      </c>
      <c r="C2515" t="str">
        <f>precio_reno_porta!B110</f>
        <v>4.5G</v>
      </c>
      <c r="D2515" t="str">
        <f>precio_reno_porta!C110</f>
        <v>XIAOMI</v>
      </c>
      <c r="E2515" t="str">
        <f>precio_reno_porta!D110</f>
        <v>XIAOMI REDMI NOTE 10 PRO 128GB SE</v>
      </c>
      <c r="F2515" s="68">
        <f>precio_reno_porta!E110</f>
        <v>1369</v>
      </c>
      <c r="G2515" t="str">
        <f>precio_reno_porta!F110</f>
        <v>Android</v>
      </c>
      <c r="H2515" t="s">
        <v>187</v>
      </c>
      <c r="I2515" t="s">
        <v>199</v>
      </c>
      <c r="J2515" s="68">
        <f>precio_reno_porta!P110</f>
        <v>1079</v>
      </c>
    </row>
    <row r="2516" spans="1:10" x14ac:dyDescent="0.3">
      <c r="A2516" t="str">
        <f t="shared" si="39"/>
        <v>XIAOMI REDMI NOTE 12 PRO PLUS 256GB 5GMax Negocios + Ilimitado 289.90CONTADO</v>
      </c>
      <c r="B2516" t="str">
        <f>precio_reno_porta!A111</f>
        <v>Corriente</v>
      </c>
      <c r="C2516" t="str">
        <f>precio_reno_porta!B111</f>
        <v>5G</v>
      </c>
      <c r="D2516" t="str">
        <f>precio_reno_porta!C111</f>
        <v>XIAOMI</v>
      </c>
      <c r="E2516" t="str">
        <f>precio_reno_porta!D111</f>
        <v>XIAOMI REDMI NOTE 12 PRO PLUS 256GB 5G</v>
      </c>
      <c r="F2516" s="68">
        <f>precio_reno_porta!E111</f>
        <v>2039</v>
      </c>
      <c r="G2516" t="str">
        <f>precio_reno_porta!F111</f>
        <v>Android</v>
      </c>
      <c r="H2516" t="s">
        <v>187</v>
      </c>
      <c r="I2516" t="s">
        <v>199</v>
      </c>
      <c r="J2516" s="68">
        <f>precio_reno_porta!P111</f>
        <v>1609</v>
      </c>
    </row>
    <row r="2517" spans="1:10" x14ac:dyDescent="0.3">
      <c r="A2517" t="str">
        <f t="shared" si="39"/>
        <v>XIAOMI REDMI NOTE 15 256GB 5GMax Negocios + Ilimitado 289.90CONTADO</v>
      </c>
      <c r="B2517" t="str">
        <f>precio_reno_porta!A112</f>
        <v>Corriente</v>
      </c>
      <c r="C2517" t="str">
        <f>precio_reno_porta!B112</f>
        <v>5G</v>
      </c>
      <c r="D2517" t="str">
        <f>precio_reno_porta!C112</f>
        <v>XIAOMI</v>
      </c>
      <c r="E2517" t="str">
        <f>precio_reno_porta!D112</f>
        <v>XIAOMI REDMI NOTE 15 256GB 5G</v>
      </c>
      <c r="F2517" s="68">
        <f>precio_reno_porta!E112</f>
        <v>1109</v>
      </c>
      <c r="G2517" t="str">
        <f>precio_reno_porta!F112</f>
        <v>Android</v>
      </c>
      <c r="H2517" t="s">
        <v>187</v>
      </c>
      <c r="I2517" t="s">
        <v>199</v>
      </c>
      <c r="J2517" s="68">
        <f>precio_reno_porta!P112</f>
        <v>879</v>
      </c>
    </row>
    <row r="2518" spans="1:10" x14ac:dyDescent="0.3">
      <c r="A2518" t="str">
        <f t="shared" si="39"/>
        <v>XIAOMI REDMI NOTE 15 PRO 512GB 5GMax Negocios + Ilimitado 289.90CONTADO</v>
      </c>
      <c r="B2518" t="str">
        <f>precio_reno_porta!A113</f>
        <v>Corriente</v>
      </c>
      <c r="C2518" t="str">
        <f>precio_reno_porta!B113</f>
        <v>5G</v>
      </c>
      <c r="D2518" t="str">
        <f>precio_reno_porta!C113</f>
        <v>XIAOMI</v>
      </c>
      <c r="E2518" t="str">
        <f>precio_reno_porta!D113</f>
        <v>XIAOMI REDMI NOTE 15 PRO 512GB 5G</v>
      </c>
      <c r="F2518" s="68">
        <f>precio_reno_porta!E113</f>
        <v>1659</v>
      </c>
      <c r="G2518" t="str">
        <f>precio_reno_porta!F113</f>
        <v>Android</v>
      </c>
      <c r="H2518" t="s">
        <v>187</v>
      </c>
      <c r="I2518" t="s">
        <v>199</v>
      </c>
      <c r="J2518" s="68">
        <f>precio_reno_porta!P113</f>
        <v>1309</v>
      </c>
    </row>
    <row r="2519" spans="1:10" x14ac:dyDescent="0.3">
      <c r="A2519" t="str">
        <f t="shared" si="39"/>
        <v>XIAOMI REDMI NOTE 15 PRO PLUS 512GB 5GMax Negocios + Ilimitado 289.90CONTADO</v>
      </c>
      <c r="B2519" t="str">
        <f>precio_reno_porta!A114</f>
        <v>Corriente</v>
      </c>
      <c r="C2519" t="str">
        <f>precio_reno_porta!B114</f>
        <v>5G</v>
      </c>
      <c r="D2519" t="str">
        <f>precio_reno_porta!C114</f>
        <v>XIAOMI</v>
      </c>
      <c r="E2519" t="str">
        <f>precio_reno_porta!D114</f>
        <v>XIAOMI REDMI NOTE 15 PRO PLUS 512GB 5G</v>
      </c>
      <c r="F2519" s="68">
        <f>precio_reno_porta!E114</f>
        <v>1879</v>
      </c>
      <c r="G2519" t="str">
        <f>precio_reno_porta!F114</f>
        <v>Android</v>
      </c>
      <c r="H2519" t="s">
        <v>187</v>
      </c>
      <c r="I2519" t="s">
        <v>199</v>
      </c>
      <c r="J2519" s="68">
        <f>precio_reno_porta!P114</f>
        <v>1489</v>
      </c>
    </row>
    <row r="2520" spans="1:10" x14ac:dyDescent="0.3">
      <c r="A2520" t="str">
        <f t="shared" si="39"/>
        <v>ZTE BLADE A36 64GBMax Negocios + Ilimitado 289.90CONTADO</v>
      </c>
      <c r="B2520" t="str">
        <f>precio_reno_porta!A115</f>
        <v>Corriente</v>
      </c>
      <c r="C2520" t="str">
        <f>precio_reno_porta!B115</f>
        <v>4G</v>
      </c>
      <c r="D2520" t="str">
        <f>precio_reno_porta!C115</f>
        <v>ZTE</v>
      </c>
      <c r="E2520" t="str">
        <f>precio_reno_porta!D115</f>
        <v>ZTE BLADE A36 64GB</v>
      </c>
      <c r="F2520" s="68">
        <f>precio_reno_porta!E115</f>
        <v>439</v>
      </c>
      <c r="G2520" t="str">
        <f>precio_reno_porta!F115</f>
        <v>Android</v>
      </c>
      <c r="H2520" t="s">
        <v>187</v>
      </c>
      <c r="I2520" t="s">
        <v>199</v>
      </c>
      <c r="J2520" s="68">
        <f>precio_reno_porta!P115</f>
        <v>349</v>
      </c>
    </row>
    <row r="2521" spans="1:10" x14ac:dyDescent="0.3">
      <c r="A2521" t="str">
        <f t="shared" si="39"/>
        <v>ZTE BLADE A56 PRO 128GBMax Negocios + Ilimitado 289.90CONTADO</v>
      </c>
      <c r="B2521" t="str">
        <f>precio_reno_porta!A116</f>
        <v>Corriente</v>
      </c>
      <c r="C2521" t="str">
        <f>precio_reno_porta!B116</f>
        <v>4G</v>
      </c>
      <c r="D2521" t="str">
        <f>precio_reno_porta!C116</f>
        <v>ZTE</v>
      </c>
      <c r="E2521" t="str">
        <f>precio_reno_porta!D116</f>
        <v>ZTE BLADE A56 PRO 128GB</v>
      </c>
      <c r="F2521" s="68">
        <f>precio_reno_porta!E116</f>
        <v>439</v>
      </c>
      <c r="G2521" t="str">
        <f>precio_reno_porta!F116</f>
        <v>Android</v>
      </c>
      <c r="H2521" t="s">
        <v>187</v>
      </c>
      <c r="I2521" t="s">
        <v>199</v>
      </c>
      <c r="J2521" s="68">
        <f>precio_reno_porta!P116</f>
        <v>349</v>
      </c>
    </row>
    <row r="2522" spans="1:10" x14ac:dyDescent="0.3">
      <c r="A2522" t="str">
        <f t="shared" si="39"/>
        <v>ZTE BLADE A57 PRO 128GBMax Negocios + Ilimitado 289.90CONTADO</v>
      </c>
      <c r="B2522" t="str">
        <f>precio_reno_porta!A117</f>
        <v>Corriente</v>
      </c>
      <c r="C2522" t="str">
        <f>precio_reno_porta!B117</f>
        <v>4G</v>
      </c>
      <c r="D2522" t="str">
        <f>precio_reno_porta!C117</f>
        <v>ZTE</v>
      </c>
      <c r="E2522" t="str">
        <f>precio_reno_porta!D117</f>
        <v>ZTE BLADE A57 PRO 128GB</v>
      </c>
      <c r="F2522" s="68">
        <f>precio_reno_porta!E117</f>
        <v>559</v>
      </c>
      <c r="G2522" t="str">
        <f>precio_reno_porta!F117</f>
        <v>Android</v>
      </c>
      <c r="H2522" t="s">
        <v>187</v>
      </c>
      <c r="I2522" t="s">
        <v>199</v>
      </c>
      <c r="J2522" s="68">
        <f>precio_reno_porta!P117</f>
        <v>439</v>
      </c>
    </row>
    <row r="2523" spans="1:10" x14ac:dyDescent="0.3">
      <c r="A2523" t="str">
        <f t="shared" si="39"/>
        <v>ZTE BLADE A76 256GB 5GMax Negocios + Ilimitado 289.90CONTADO</v>
      </c>
      <c r="B2523" t="str">
        <f>precio_reno_porta!A118</f>
        <v>Corriente</v>
      </c>
      <c r="C2523" t="str">
        <f>precio_reno_porta!B118</f>
        <v>5G</v>
      </c>
      <c r="D2523" t="str">
        <f>precio_reno_porta!C118</f>
        <v>ZTE</v>
      </c>
      <c r="E2523" t="str">
        <f>precio_reno_porta!D118</f>
        <v>ZTE BLADE A76 256GB 5G</v>
      </c>
      <c r="F2523" s="68">
        <f>precio_reno_porta!E118</f>
        <v>709</v>
      </c>
      <c r="G2523" t="str">
        <f>precio_reno_porta!F118</f>
        <v>Android</v>
      </c>
      <c r="H2523" t="s">
        <v>187</v>
      </c>
      <c r="I2523" t="s">
        <v>199</v>
      </c>
      <c r="J2523" s="68">
        <f>precio_reno_porta!P118</f>
        <v>559</v>
      </c>
    </row>
    <row r="2524" spans="1:10" x14ac:dyDescent="0.3">
      <c r="A2524" t="str">
        <f t="shared" si="39"/>
        <v>ZTE BLADE V70 MAX 256GBMax Negocios + Ilimitado 289.90CONTADO</v>
      </c>
      <c r="B2524" t="str">
        <f>precio_reno_porta!A119</f>
        <v>Corriente</v>
      </c>
      <c r="C2524" t="str">
        <f>precio_reno_porta!B119</f>
        <v>4G</v>
      </c>
      <c r="D2524" t="str">
        <f>precio_reno_porta!C119</f>
        <v>ZTE</v>
      </c>
      <c r="E2524" t="str">
        <f>precio_reno_porta!D119</f>
        <v>ZTE BLADE V70 MAX 256GB</v>
      </c>
      <c r="F2524" s="68">
        <f>precio_reno_porta!E119</f>
        <v>599</v>
      </c>
      <c r="G2524" t="str">
        <f>precio_reno_porta!F119</f>
        <v>Android</v>
      </c>
      <c r="H2524" t="s">
        <v>187</v>
      </c>
      <c r="I2524" t="s">
        <v>199</v>
      </c>
      <c r="J2524" s="68">
        <f>precio_reno_porta!P119</f>
        <v>469</v>
      </c>
    </row>
    <row r="2525" spans="1:10" x14ac:dyDescent="0.3">
      <c r="A2525" t="str">
        <f t="shared" si="39"/>
        <v>ZTE NUBIA AIR 256GB 5GMax Negocios + Ilimitado 289.90CONTADO</v>
      </c>
      <c r="B2525" t="str">
        <f>precio_reno_porta!A120</f>
        <v>Corriente</v>
      </c>
      <c r="C2525" t="str">
        <f>precio_reno_porta!B120</f>
        <v>5G</v>
      </c>
      <c r="D2525" t="str">
        <f>precio_reno_porta!C120</f>
        <v>ZTE</v>
      </c>
      <c r="E2525" t="str">
        <f>precio_reno_porta!D120</f>
        <v>ZTE NUBIA AIR 256GB 5G</v>
      </c>
      <c r="F2525" s="68">
        <f>precio_reno_porta!E120</f>
        <v>1069</v>
      </c>
      <c r="G2525" t="str">
        <f>precio_reno_porta!F120</f>
        <v>Android</v>
      </c>
      <c r="H2525" t="s">
        <v>187</v>
      </c>
      <c r="I2525" t="s">
        <v>199</v>
      </c>
      <c r="J2525" s="68">
        <f>precio_reno_porta!P120</f>
        <v>839</v>
      </c>
    </row>
    <row r="2526" spans="1:10" x14ac:dyDescent="0.3">
      <c r="A2526" t="str">
        <f t="shared" si="39"/>
        <v>ZTE NUBIA AIR 512GB 5GMax Negocios + Ilimitado 289.90CONTADO</v>
      </c>
      <c r="B2526" t="str">
        <f>precio_reno_porta!A121</f>
        <v>Corriente</v>
      </c>
      <c r="C2526" t="str">
        <f>precio_reno_porta!B121</f>
        <v>5G</v>
      </c>
      <c r="D2526" t="str">
        <f>precio_reno_porta!C121</f>
        <v>ZTE</v>
      </c>
      <c r="E2526" t="str">
        <f>precio_reno_porta!D121</f>
        <v>ZTE NUBIA AIR 512GB 5G</v>
      </c>
      <c r="F2526" s="68">
        <f>precio_reno_porta!E121</f>
        <v>1369</v>
      </c>
      <c r="G2526" t="str">
        <f>precio_reno_porta!F121</f>
        <v>Android</v>
      </c>
      <c r="H2526" t="s">
        <v>187</v>
      </c>
      <c r="I2526" t="s">
        <v>199</v>
      </c>
      <c r="J2526" s="68">
        <f>precio_reno_porta!P121</f>
        <v>1079</v>
      </c>
    </row>
    <row r="2527" spans="1:10" x14ac:dyDescent="0.3">
      <c r="A2527" t="str">
        <f t="shared" si="39"/>
        <v>ZTE NUBIA NEO3 256GB 5GMax Negocios + Ilimitado 289.90CONTADO</v>
      </c>
      <c r="B2527" t="str">
        <f>precio_reno_porta!A122</f>
        <v>Corriente</v>
      </c>
      <c r="C2527" t="str">
        <f>precio_reno_porta!B122</f>
        <v>5G</v>
      </c>
      <c r="D2527" t="str">
        <f>precio_reno_porta!C122</f>
        <v>ZTE</v>
      </c>
      <c r="E2527" t="str">
        <f>precio_reno_porta!D122</f>
        <v>ZTE NUBIA NEO3 256GB 5G</v>
      </c>
      <c r="F2527" s="68">
        <f>precio_reno_porta!E122</f>
        <v>919</v>
      </c>
      <c r="G2527" t="str">
        <f>precio_reno_porta!F122</f>
        <v>Android</v>
      </c>
      <c r="H2527" t="s">
        <v>187</v>
      </c>
      <c r="I2527" t="s">
        <v>199</v>
      </c>
      <c r="J2527" s="68">
        <f>precio_reno_porta!P122</f>
        <v>729</v>
      </c>
    </row>
    <row r="2528" spans="1:10" x14ac:dyDescent="0.3">
      <c r="A2528" t="str">
        <f t="shared" si="39"/>
        <v>ZTE NUBIA NEO5 256GB 5GMax Negocios + Ilimitado 289.90CONTADO</v>
      </c>
      <c r="B2528" t="str">
        <f>precio_reno_porta!A123</f>
        <v>Corriente</v>
      </c>
      <c r="C2528" t="str">
        <f>precio_reno_porta!B123</f>
        <v>5G</v>
      </c>
      <c r="D2528" t="str">
        <f>precio_reno_porta!C123</f>
        <v>ZTE</v>
      </c>
      <c r="E2528" t="str">
        <f>precio_reno_porta!D123</f>
        <v>ZTE NUBIA NEO5 256GB 5G</v>
      </c>
      <c r="F2528" s="68">
        <f>precio_reno_porta!E123</f>
        <v>1109</v>
      </c>
      <c r="G2528" t="str">
        <f>precio_reno_porta!F123</f>
        <v>Android</v>
      </c>
      <c r="H2528" t="s">
        <v>187</v>
      </c>
      <c r="I2528" t="s">
        <v>199</v>
      </c>
      <c r="J2528" s="68">
        <f>precio_reno_porta!P123</f>
        <v>879</v>
      </c>
    </row>
    <row r="2529" spans="1:10" x14ac:dyDescent="0.3">
      <c r="A2529" t="str">
        <f t="shared" si="39"/>
        <v>ZTE NUBIA V80 MAX 256GBMax Negocios + Ilimitado 289.90CONTADO</v>
      </c>
      <c r="B2529" t="str">
        <f>precio_reno_porta!A124</f>
        <v>Corriente</v>
      </c>
      <c r="C2529" t="str">
        <f>precio_reno_porta!B124</f>
        <v>4G</v>
      </c>
      <c r="D2529" t="str">
        <f>precio_reno_porta!C124</f>
        <v>ZTE</v>
      </c>
      <c r="E2529" t="str">
        <f>precio_reno_porta!D124</f>
        <v>ZTE NUBIA V80 MAX 256GB</v>
      </c>
      <c r="F2529" s="68">
        <f>precio_reno_porta!E124</f>
        <v>629</v>
      </c>
      <c r="G2529" t="str">
        <f>precio_reno_porta!F124</f>
        <v>Android</v>
      </c>
      <c r="H2529" t="s">
        <v>187</v>
      </c>
      <c r="I2529" t="s">
        <v>199</v>
      </c>
      <c r="J2529" s="68">
        <f>precio_reno_porta!P124</f>
        <v>499</v>
      </c>
    </row>
    <row r="2530" spans="1:10" x14ac:dyDescent="0.3">
      <c r="A2530" t="str">
        <f t="shared" si="39"/>
        <v>ZTE NUBIA V80 PRO 256GBMax Negocios + Ilimitado 289.90CONTADO</v>
      </c>
      <c r="B2530" t="str">
        <f>precio_reno_porta!A125</f>
        <v>Corriente</v>
      </c>
      <c r="C2530" t="str">
        <f>precio_reno_porta!B125</f>
        <v>4G</v>
      </c>
      <c r="D2530" t="str">
        <f>precio_reno_porta!C125</f>
        <v>ZTE</v>
      </c>
      <c r="E2530" t="str">
        <f>precio_reno_porta!D125</f>
        <v>ZTE NUBIA V80 PRO 256GB</v>
      </c>
      <c r="F2530" s="68">
        <f>precio_reno_porta!E125</f>
        <v>659</v>
      </c>
      <c r="G2530" t="str">
        <f>precio_reno_porta!F125</f>
        <v>Android</v>
      </c>
      <c r="H2530" t="s">
        <v>187</v>
      </c>
      <c r="I2530" t="s">
        <v>199</v>
      </c>
      <c r="J2530" s="68">
        <f>precio_reno_porta!P125</f>
        <v>519</v>
      </c>
    </row>
    <row r="2531" spans="1:10" x14ac:dyDescent="0.3">
      <c r="A2531" t="str">
        <f t="shared" si="39"/>
        <v>0Max Negocios + Ilimitado 289.90CONTADO</v>
      </c>
      <c r="B2531">
        <f>precio_reno_porta!A126</f>
        <v>0</v>
      </c>
      <c r="C2531">
        <f>precio_reno_porta!B126</f>
        <v>0</v>
      </c>
      <c r="D2531">
        <f>precio_reno_porta!C126</f>
        <v>0</v>
      </c>
      <c r="E2531">
        <f>precio_reno_porta!D126</f>
        <v>0</v>
      </c>
      <c r="F2531" s="68">
        <f>precio_reno_porta!E126</f>
        <v>0</v>
      </c>
      <c r="G2531">
        <f>precio_reno_porta!F126</f>
        <v>0</v>
      </c>
      <c r="H2531" t="s">
        <v>187</v>
      </c>
      <c r="I2531" t="s">
        <v>199</v>
      </c>
      <c r="J2531" s="68">
        <f>precio_reno_porta!P126</f>
        <v>0</v>
      </c>
    </row>
    <row r="2532" spans="1:10" x14ac:dyDescent="0.3">
      <c r="A2532" t="str">
        <f t="shared" si="39"/>
        <v>0Max Negocios + Ilimitado 289.90CONTADO</v>
      </c>
      <c r="B2532">
        <f>precio_reno_porta!A127</f>
        <v>0</v>
      </c>
      <c r="C2532">
        <f>precio_reno_porta!B127</f>
        <v>0</v>
      </c>
      <c r="D2532">
        <f>precio_reno_porta!C127</f>
        <v>0</v>
      </c>
      <c r="E2532">
        <f>precio_reno_porta!D127</f>
        <v>0</v>
      </c>
      <c r="F2532" s="68">
        <f>precio_reno_porta!E127</f>
        <v>0</v>
      </c>
      <c r="G2532">
        <f>precio_reno_porta!F127</f>
        <v>0</v>
      </c>
      <c r="H2532" t="s">
        <v>187</v>
      </c>
      <c r="I2532" t="s">
        <v>199</v>
      </c>
      <c r="J2532" s="68">
        <f>precio_reno_porta!P127</f>
        <v>0</v>
      </c>
    </row>
    <row r="2533" spans="1:10" x14ac:dyDescent="0.3">
      <c r="A2533" t="str">
        <f t="shared" si="39"/>
        <v>0Max Negocios + Ilimitado 289.90CONTADO</v>
      </c>
      <c r="B2533">
        <f>precio_reno_porta!A128</f>
        <v>0</v>
      </c>
      <c r="C2533">
        <f>precio_reno_porta!B128</f>
        <v>0</v>
      </c>
      <c r="D2533">
        <f>precio_reno_porta!C128</f>
        <v>0</v>
      </c>
      <c r="E2533">
        <f>precio_reno_porta!D128</f>
        <v>0</v>
      </c>
      <c r="F2533" s="68">
        <f>precio_reno_porta!E128</f>
        <v>0</v>
      </c>
      <c r="G2533">
        <f>precio_reno_porta!F128</f>
        <v>0</v>
      </c>
      <c r="H2533" t="s">
        <v>187</v>
      </c>
      <c r="I2533" t="s">
        <v>199</v>
      </c>
      <c r="J2533" s="68">
        <f>precio_reno_porta!P128</f>
        <v>0</v>
      </c>
    </row>
    <row r="2534" spans="1:10" x14ac:dyDescent="0.3">
      <c r="A2534" t="e">
        <f t="shared" si="39"/>
        <v>#REF!</v>
      </c>
      <c r="B2534" t="e">
        <f>precio_reno_porta!#REF!</f>
        <v>#REF!</v>
      </c>
      <c r="C2534" t="e">
        <f>precio_reno_porta!#REF!</f>
        <v>#REF!</v>
      </c>
      <c r="D2534" t="e">
        <f>precio_reno_porta!#REF!</f>
        <v>#REF!</v>
      </c>
      <c r="E2534" t="e">
        <f>precio_reno_porta!#REF!</f>
        <v>#REF!</v>
      </c>
      <c r="F2534" s="68" t="e">
        <f>precio_reno_porta!#REF!</f>
        <v>#REF!</v>
      </c>
      <c r="G2534" t="e">
        <f>precio_reno_porta!#REF!</f>
        <v>#REF!</v>
      </c>
      <c r="H2534" t="s">
        <v>187</v>
      </c>
      <c r="I2534" t="s">
        <v>199</v>
      </c>
      <c r="J2534" s="68" t="e">
        <f>precio_reno_porta!#REF!</f>
        <v>#REF!</v>
      </c>
    </row>
    <row r="2535" spans="1:10" x14ac:dyDescent="0.3">
      <c r="A2535" t="e">
        <f t="shared" si="39"/>
        <v>#REF!</v>
      </c>
      <c r="B2535" t="e">
        <f>precio_reno_porta!#REF!</f>
        <v>#REF!</v>
      </c>
      <c r="C2535" t="e">
        <f>precio_reno_porta!#REF!</f>
        <v>#REF!</v>
      </c>
      <c r="D2535" t="e">
        <f>precio_reno_porta!#REF!</f>
        <v>#REF!</v>
      </c>
      <c r="E2535" t="e">
        <f>precio_reno_porta!#REF!</f>
        <v>#REF!</v>
      </c>
      <c r="F2535" s="68" t="e">
        <f>precio_reno_porta!#REF!</f>
        <v>#REF!</v>
      </c>
      <c r="G2535" t="e">
        <f>precio_reno_porta!#REF!</f>
        <v>#REF!</v>
      </c>
      <c r="H2535" t="s">
        <v>187</v>
      </c>
      <c r="I2535" t="s">
        <v>199</v>
      </c>
      <c r="J2535" s="68" t="e">
        <f>precio_reno_porta!#REF!</f>
        <v>#REF!</v>
      </c>
    </row>
    <row r="2536" spans="1:10" x14ac:dyDescent="0.3">
      <c r="A2536" t="e">
        <f t="shared" si="39"/>
        <v>#REF!</v>
      </c>
      <c r="B2536" t="e">
        <f>precio_reno_porta!#REF!</f>
        <v>#REF!</v>
      </c>
      <c r="C2536" t="e">
        <f>precio_reno_porta!#REF!</f>
        <v>#REF!</v>
      </c>
      <c r="D2536" t="e">
        <f>precio_reno_porta!#REF!</f>
        <v>#REF!</v>
      </c>
      <c r="E2536" t="e">
        <f>precio_reno_porta!#REF!</f>
        <v>#REF!</v>
      </c>
      <c r="F2536" s="68" t="e">
        <f>precio_reno_porta!#REF!</f>
        <v>#REF!</v>
      </c>
      <c r="G2536" t="e">
        <f>precio_reno_porta!#REF!</f>
        <v>#REF!</v>
      </c>
      <c r="H2536" t="s">
        <v>187</v>
      </c>
      <c r="I2536" t="s">
        <v>199</v>
      </c>
      <c r="J2536" s="68" t="e">
        <f>precio_reno_porta!#REF!</f>
        <v>#REF!</v>
      </c>
    </row>
    <row r="2537" spans="1:10" x14ac:dyDescent="0.3">
      <c r="A2537" t="e">
        <f t="shared" si="39"/>
        <v>#REF!</v>
      </c>
      <c r="B2537" t="e">
        <f>precio_reno_porta!#REF!</f>
        <v>#REF!</v>
      </c>
      <c r="C2537" t="e">
        <f>precio_reno_porta!#REF!</f>
        <v>#REF!</v>
      </c>
      <c r="D2537" t="e">
        <f>precio_reno_porta!#REF!</f>
        <v>#REF!</v>
      </c>
      <c r="E2537" t="e">
        <f>precio_reno_porta!#REF!</f>
        <v>#REF!</v>
      </c>
      <c r="F2537" s="68" t="e">
        <f>precio_reno_porta!#REF!</f>
        <v>#REF!</v>
      </c>
      <c r="G2537" t="e">
        <f>precio_reno_porta!#REF!</f>
        <v>#REF!</v>
      </c>
      <c r="H2537" t="s">
        <v>187</v>
      </c>
      <c r="I2537" t="s">
        <v>199</v>
      </c>
      <c r="J2537" s="68" t="e">
        <f>precio_reno_porta!#REF!</f>
        <v>#REF!</v>
      </c>
    </row>
    <row r="2538" spans="1:10" x14ac:dyDescent="0.3">
      <c r="A2538" t="e">
        <f t="shared" si="39"/>
        <v>#REF!</v>
      </c>
      <c r="B2538" t="e">
        <f>precio_reno_porta!#REF!</f>
        <v>#REF!</v>
      </c>
      <c r="C2538" t="e">
        <f>precio_reno_porta!#REF!</f>
        <v>#REF!</v>
      </c>
      <c r="D2538" t="e">
        <f>precio_reno_porta!#REF!</f>
        <v>#REF!</v>
      </c>
      <c r="E2538" t="e">
        <f>precio_reno_porta!#REF!</f>
        <v>#REF!</v>
      </c>
      <c r="F2538" s="68" t="e">
        <f>precio_reno_porta!#REF!</f>
        <v>#REF!</v>
      </c>
      <c r="G2538" t="e">
        <f>precio_reno_porta!#REF!</f>
        <v>#REF!</v>
      </c>
      <c r="H2538" t="s">
        <v>187</v>
      </c>
      <c r="I2538" t="s">
        <v>199</v>
      </c>
      <c r="J2538" s="68" t="e">
        <f>precio_reno_porta!#REF!</f>
        <v>#REF!</v>
      </c>
    </row>
    <row r="2539" spans="1:10" x14ac:dyDescent="0.3">
      <c r="A2539" t="e">
        <f t="shared" si="39"/>
        <v>#REF!</v>
      </c>
      <c r="B2539" t="e">
        <f>precio_reno_porta!#REF!</f>
        <v>#REF!</v>
      </c>
      <c r="C2539" t="e">
        <f>precio_reno_porta!#REF!</f>
        <v>#REF!</v>
      </c>
      <c r="D2539" t="e">
        <f>precio_reno_porta!#REF!</f>
        <v>#REF!</v>
      </c>
      <c r="E2539" t="e">
        <f>precio_reno_porta!#REF!</f>
        <v>#REF!</v>
      </c>
      <c r="F2539" s="68" t="e">
        <f>precio_reno_porta!#REF!</f>
        <v>#REF!</v>
      </c>
      <c r="G2539" t="e">
        <f>precio_reno_porta!#REF!</f>
        <v>#REF!</v>
      </c>
      <c r="H2539" t="s">
        <v>187</v>
      </c>
      <c r="I2539" t="s">
        <v>199</v>
      </c>
      <c r="J2539" s="68" t="e">
        <f>precio_reno_porta!#REF!</f>
        <v>#REF!</v>
      </c>
    </row>
    <row r="2540" spans="1:10" x14ac:dyDescent="0.3">
      <c r="A2540" t="e">
        <f t="shared" si="39"/>
        <v>#REF!</v>
      </c>
      <c r="B2540" t="e">
        <f>precio_reno_porta!#REF!</f>
        <v>#REF!</v>
      </c>
      <c r="C2540" t="e">
        <f>precio_reno_porta!#REF!</f>
        <v>#REF!</v>
      </c>
      <c r="D2540" t="e">
        <f>precio_reno_porta!#REF!</f>
        <v>#REF!</v>
      </c>
      <c r="E2540" t="e">
        <f>precio_reno_porta!#REF!</f>
        <v>#REF!</v>
      </c>
      <c r="F2540" s="68" t="e">
        <f>precio_reno_porta!#REF!</f>
        <v>#REF!</v>
      </c>
      <c r="G2540" t="e">
        <f>precio_reno_porta!#REF!</f>
        <v>#REF!</v>
      </c>
      <c r="H2540" t="s">
        <v>187</v>
      </c>
      <c r="I2540" t="s">
        <v>199</v>
      </c>
      <c r="J2540" s="68" t="e">
        <f>precio_reno_porta!#REF!</f>
        <v>#REF!</v>
      </c>
    </row>
    <row r="2541" spans="1:10" x14ac:dyDescent="0.3">
      <c r="A2541" t="e">
        <f t="shared" si="39"/>
        <v>#REF!</v>
      </c>
      <c r="B2541" t="e">
        <f>precio_reno_porta!#REF!</f>
        <v>#REF!</v>
      </c>
      <c r="C2541" t="e">
        <f>precio_reno_porta!#REF!</f>
        <v>#REF!</v>
      </c>
      <c r="D2541" t="e">
        <f>precio_reno_porta!#REF!</f>
        <v>#REF!</v>
      </c>
      <c r="E2541" t="e">
        <f>precio_reno_porta!#REF!</f>
        <v>#REF!</v>
      </c>
      <c r="F2541" s="68" t="e">
        <f>precio_reno_porta!#REF!</f>
        <v>#REF!</v>
      </c>
      <c r="G2541" t="e">
        <f>precio_reno_porta!#REF!</f>
        <v>#REF!</v>
      </c>
      <c r="H2541" t="s">
        <v>187</v>
      </c>
      <c r="I2541" t="s">
        <v>199</v>
      </c>
      <c r="J2541" s="68" t="e">
        <f>precio_reno_porta!#REF!</f>
        <v>#REF!</v>
      </c>
    </row>
    <row r="2542" spans="1:10" x14ac:dyDescent="0.3">
      <c r="A2542" t="e">
        <f t="shared" si="39"/>
        <v>#REF!</v>
      </c>
      <c r="B2542" t="e">
        <f>precio_reno_porta!#REF!</f>
        <v>#REF!</v>
      </c>
      <c r="C2542" t="e">
        <f>precio_reno_porta!#REF!</f>
        <v>#REF!</v>
      </c>
      <c r="D2542" t="e">
        <f>precio_reno_porta!#REF!</f>
        <v>#REF!</v>
      </c>
      <c r="E2542" t="e">
        <f>precio_reno_porta!#REF!</f>
        <v>#REF!</v>
      </c>
      <c r="F2542" s="68" t="e">
        <f>precio_reno_porta!#REF!</f>
        <v>#REF!</v>
      </c>
      <c r="G2542" t="e">
        <f>precio_reno_porta!#REF!</f>
        <v>#REF!</v>
      </c>
      <c r="H2542" t="s">
        <v>187</v>
      </c>
      <c r="I2542" t="s">
        <v>199</v>
      </c>
      <c r="J2542" s="68" t="e">
        <f>precio_reno_porta!#REF!</f>
        <v>#REF!</v>
      </c>
    </row>
    <row r="2543" spans="1:10" x14ac:dyDescent="0.3">
      <c r="A2543" t="e">
        <f t="shared" si="39"/>
        <v>#REF!</v>
      </c>
      <c r="B2543" t="e">
        <f>precio_reno_porta!#REF!</f>
        <v>#REF!</v>
      </c>
      <c r="C2543" t="e">
        <f>precio_reno_porta!#REF!</f>
        <v>#REF!</v>
      </c>
      <c r="D2543" t="e">
        <f>precio_reno_porta!#REF!</f>
        <v>#REF!</v>
      </c>
      <c r="E2543" t="e">
        <f>precio_reno_porta!#REF!</f>
        <v>#REF!</v>
      </c>
      <c r="F2543" s="68" t="e">
        <f>precio_reno_porta!#REF!</f>
        <v>#REF!</v>
      </c>
      <c r="G2543" t="e">
        <f>precio_reno_porta!#REF!</f>
        <v>#REF!</v>
      </c>
      <c r="H2543" t="s">
        <v>187</v>
      </c>
      <c r="I2543" t="s">
        <v>199</v>
      </c>
      <c r="J2543" s="68" t="e">
        <f>precio_reno_porta!#REF!</f>
        <v>#REF!</v>
      </c>
    </row>
    <row r="2544" spans="1:10" x14ac:dyDescent="0.3">
      <c r="A2544" t="str">
        <f t="shared" si="39"/>
        <v>0Max Negocios + Ilimitado 289.90CONTADO</v>
      </c>
      <c r="B2544">
        <f>precio_reno_porta!A132</f>
        <v>0</v>
      </c>
      <c r="C2544">
        <f>precio_reno_porta!B132</f>
        <v>0</v>
      </c>
      <c r="D2544">
        <f>precio_reno_porta!C132</f>
        <v>0</v>
      </c>
      <c r="E2544">
        <f>precio_reno_porta!D132</f>
        <v>0</v>
      </c>
      <c r="F2544" s="68">
        <f>precio_reno_porta!E132</f>
        <v>0</v>
      </c>
      <c r="G2544">
        <f>precio_reno_porta!F132</f>
        <v>0</v>
      </c>
      <c r="H2544" t="s">
        <v>187</v>
      </c>
      <c r="I2544" t="s">
        <v>199</v>
      </c>
      <c r="J2544" s="68">
        <f>precio_reno_porta!P132</f>
        <v>0</v>
      </c>
    </row>
    <row r="2545" spans="1:10" x14ac:dyDescent="0.3">
      <c r="A2545" t="str">
        <f t="shared" si="39"/>
        <v>0Max Negocios + Ilimitado 289.90CONTADO</v>
      </c>
      <c r="B2545">
        <f>precio_reno_porta!A133</f>
        <v>0</v>
      </c>
      <c r="C2545">
        <f>precio_reno_porta!B133</f>
        <v>0</v>
      </c>
      <c r="D2545">
        <f>precio_reno_porta!C133</f>
        <v>0</v>
      </c>
      <c r="E2545">
        <f>precio_reno_porta!D133</f>
        <v>0</v>
      </c>
      <c r="F2545" s="68">
        <f>precio_reno_porta!E133</f>
        <v>0</v>
      </c>
      <c r="G2545">
        <f>precio_reno_porta!F133</f>
        <v>0</v>
      </c>
      <c r="H2545" t="s">
        <v>187</v>
      </c>
      <c r="I2545" t="s">
        <v>199</v>
      </c>
      <c r="J2545" s="68">
        <f>precio_reno_porta!P133</f>
        <v>0</v>
      </c>
    </row>
    <row r="2546" spans="1:10" x14ac:dyDescent="0.3">
      <c r="A2546" t="str">
        <f t="shared" si="39"/>
        <v>0Max Negocios + Ilimitado 289.90CONTADO</v>
      </c>
      <c r="B2546">
        <f>precio_reno_porta!A134</f>
        <v>0</v>
      </c>
      <c r="C2546">
        <f>precio_reno_porta!B134</f>
        <v>0</v>
      </c>
      <c r="D2546">
        <f>precio_reno_porta!C134</f>
        <v>0</v>
      </c>
      <c r="E2546">
        <f>precio_reno_porta!D134</f>
        <v>0</v>
      </c>
      <c r="F2546" s="68">
        <f>precio_reno_porta!E134</f>
        <v>0</v>
      </c>
      <c r="G2546">
        <f>precio_reno_porta!F134</f>
        <v>0</v>
      </c>
      <c r="H2546" t="s">
        <v>187</v>
      </c>
      <c r="I2546" t="s">
        <v>199</v>
      </c>
      <c r="J2546" s="68">
        <f>precio_reno_porta!P134</f>
        <v>0</v>
      </c>
    </row>
    <row r="2547" spans="1:10" x14ac:dyDescent="0.3">
      <c r="A2547" t="str">
        <f t="shared" si="39"/>
        <v>0Max Negocios + Ilimitado 289.90CONTADO</v>
      </c>
      <c r="B2547">
        <f>precio_reno_porta!A135</f>
        <v>0</v>
      </c>
      <c r="C2547">
        <f>precio_reno_porta!B135</f>
        <v>0</v>
      </c>
      <c r="D2547">
        <f>precio_reno_porta!C135</f>
        <v>0</v>
      </c>
      <c r="E2547">
        <f>precio_reno_porta!D135</f>
        <v>0</v>
      </c>
      <c r="F2547" s="68">
        <f>precio_reno_porta!E135</f>
        <v>0</v>
      </c>
      <c r="G2547">
        <f>precio_reno_porta!F135</f>
        <v>0</v>
      </c>
      <c r="H2547" t="s">
        <v>187</v>
      </c>
      <c r="I2547" t="s">
        <v>199</v>
      </c>
      <c r="J2547" s="68">
        <f>precio_reno_porta!P135</f>
        <v>0</v>
      </c>
    </row>
    <row r="2548" spans="1:10" x14ac:dyDescent="0.3">
      <c r="A2548" t="str">
        <f t="shared" si="39"/>
        <v>0Max Negocios + Ilimitado 289.90CONTADO</v>
      </c>
      <c r="B2548">
        <f>precio_reno_porta!A136</f>
        <v>0</v>
      </c>
      <c r="C2548">
        <f>precio_reno_porta!B136</f>
        <v>0</v>
      </c>
      <c r="D2548">
        <f>precio_reno_porta!C136</f>
        <v>0</v>
      </c>
      <c r="E2548">
        <f>precio_reno_porta!D136</f>
        <v>0</v>
      </c>
      <c r="F2548" s="68">
        <f>precio_reno_porta!E136</f>
        <v>0</v>
      </c>
      <c r="G2548">
        <f>precio_reno_porta!F136</f>
        <v>0</v>
      </c>
      <c r="H2548" t="s">
        <v>187</v>
      </c>
      <c r="I2548" t="s">
        <v>199</v>
      </c>
      <c r="J2548" s="68">
        <f>precio_reno_porta!P136</f>
        <v>0</v>
      </c>
    </row>
    <row r="2549" spans="1:10" x14ac:dyDescent="0.3">
      <c r="A2549" t="str">
        <f t="shared" si="39"/>
        <v>0Max Negocios + Ilimitado 289.90CONTADO</v>
      </c>
      <c r="B2549">
        <f>precio_reno_porta!A137</f>
        <v>0</v>
      </c>
      <c r="C2549">
        <f>precio_reno_porta!B137</f>
        <v>0</v>
      </c>
      <c r="D2549">
        <f>precio_reno_porta!C137</f>
        <v>0</v>
      </c>
      <c r="E2549">
        <f>precio_reno_porta!D137</f>
        <v>0</v>
      </c>
      <c r="F2549" s="68">
        <f>precio_reno_porta!E137</f>
        <v>0</v>
      </c>
      <c r="G2549">
        <f>precio_reno_porta!F137</f>
        <v>0</v>
      </c>
      <c r="H2549" t="s">
        <v>187</v>
      </c>
      <c r="I2549" t="s">
        <v>199</v>
      </c>
      <c r="J2549" s="68">
        <f>precio_reno_porta!P137</f>
        <v>0</v>
      </c>
    </row>
    <row r="2550" spans="1:10" x14ac:dyDescent="0.3">
      <c r="A2550" t="str">
        <f t="shared" si="39"/>
        <v>0Max Negocios + Ilimitado 289.90CONTADO</v>
      </c>
      <c r="B2550">
        <f>precio_reno_porta!A138</f>
        <v>0</v>
      </c>
      <c r="C2550">
        <f>precio_reno_porta!B138</f>
        <v>0</v>
      </c>
      <c r="D2550">
        <f>precio_reno_porta!C138</f>
        <v>0</v>
      </c>
      <c r="E2550">
        <f>precio_reno_porta!D138</f>
        <v>0</v>
      </c>
      <c r="F2550" s="68">
        <f>precio_reno_porta!E138</f>
        <v>0</v>
      </c>
      <c r="G2550">
        <f>precio_reno_porta!F138</f>
        <v>0</v>
      </c>
      <c r="H2550" t="s">
        <v>187</v>
      </c>
      <c r="I2550" t="s">
        <v>199</v>
      </c>
      <c r="J2550" s="68">
        <f>precio_reno_porta!P138</f>
        <v>0</v>
      </c>
    </row>
    <row r="2551" spans="1:10" x14ac:dyDescent="0.3">
      <c r="A2551" t="str">
        <f t="shared" si="39"/>
        <v>0Max Negocios + Ilimitado 289.90CONTADO</v>
      </c>
      <c r="B2551">
        <f>precio_reno_porta!A139</f>
        <v>0</v>
      </c>
      <c r="C2551">
        <f>precio_reno_porta!B139</f>
        <v>0</v>
      </c>
      <c r="D2551">
        <f>precio_reno_porta!C139</f>
        <v>0</v>
      </c>
      <c r="E2551">
        <f>precio_reno_porta!D139</f>
        <v>0</v>
      </c>
      <c r="F2551" s="68">
        <f>precio_reno_porta!E139</f>
        <v>0</v>
      </c>
      <c r="G2551">
        <f>precio_reno_porta!F139</f>
        <v>0</v>
      </c>
      <c r="H2551" t="s">
        <v>187</v>
      </c>
      <c r="I2551" t="s">
        <v>199</v>
      </c>
      <c r="J2551" s="68">
        <f>precio_reno_porta!P139</f>
        <v>0</v>
      </c>
    </row>
    <row r="2552" spans="1:10" x14ac:dyDescent="0.3">
      <c r="A2552" t="str">
        <f t="shared" si="39"/>
        <v>0Max Negocios + Ilimitado 289.90CONTADO</v>
      </c>
      <c r="B2552">
        <f>precio_reno_porta!A140</f>
        <v>0</v>
      </c>
      <c r="C2552">
        <f>precio_reno_porta!B140</f>
        <v>0</v>
      </c>
      <c r="D2552">
        <f>precio_reno_porta!C140</f>
        <v>0</v>
      </c>
      <c r="E2552">
        <f>precio_reno_porta!D140</f>
        <v>0</v>
      </c>
      <c r="F2552" s="68">
        <f>precio_reno_porta!E140</f>
        <v>0</v>
      </c>
      <c r="G2552">
        <f>precio_reno_porta!F140</f>
        <v>0</v>
      </c>
      <c r="H2552" t="s">
        <v>187</v>
      </c>
      <c r="I2552" t="s">
        <v>199</v>
      </c>
      <c r="J2552" s="68">
        <f>precio_reno_porta!P140</f>
        <v>0</v>
      </c>
    </row>
    <row r="2553" spans="1:10" x14ac:dyDescent="0.3">
      <c r="A2553" t="str">
        <f t="shared" si="39"/>
        <v>0Max Negocios + Ilimitado 289.90CONTADO</v>
      </c>
      <c r="B2553">
        <f>precio_reno_porta!A141</f>
        <v>0</v>
      </c>
      <c r="C2553">
        <f>precio_reno_porta!B141</f>
        <v>0</v>
      </c>
      <c r="D2553">
        <f>precio_reno_porta!C141</f>
        <v>0</v>
      </c>
      <c r="E2553">
        <f>precio_reno_porta!D141</f>
        <v>0</v>
      </c>
      <c r="F2553" s="68">
        <f>precio_reno_porta!E141</f>
        <v>0</v>
      </c>
      <c r="G2553">
        <f>precio_reno_porta!F141</f>
        <v>0</v>
      </c>
      <c r="H2553" t="s">
        <v>187</v>
      </c>
      <c r="I2553" t="s">
        <v>199</v>
      </c>
      <c r="J2553" s="68">
        <f>precio_reno_porta!P141</f>
        <v>0</v>
      </c>
    </row>
    <row r="2554" spans="1:10" x14ac:dyDescent="0.3">
      <c r="A2554" t="str">
        <f t="shared" si="39"/>
        <v>0Max Negocios + Ilimitado 289.90CONTADO</v>
      </c>
      <c r="B2554">
        <f>precio_reno_porta!A142</f>
        <v>0</v>
      </c>
      <c r="C2554">
        <f>precio_reno_porta!B142</f>
        <v>0</v>
      </c>
      <c r="D2554">
        <f>precio_reno_porta!C142</f>
        <v>0</v>
      </c>
      <c r="E2554">
        <f>precio_reno_porta!D142</f>
        <v>0</v>
      </c>
      <c r="F2554" s="68">
        <f>precio_reno_porta!E142</f>
        <v>0</v>
      </c>
      <c r="G2554">
        <f>precio_reno_porta!F142</f>
        <v>0</v>
      </c>
      <c r="H2554" t="s">
        <v>187</v>
      </c>
      <c r="I2554" t="s">
        <v>199</v>
      </c>
      <c r="J2554" s="68">
        <f>precio_reno_porta!P142</f>
        <v>0</v>
      </c>
    </row>
    <row r="2555" spans="1:10" x14ac:dyDescent="0.3">
      <c r="A2555" t="str">
        <f t="shared" si="39"/>
        <v>0Max Negocios + Ilimitado 289.90CONTADO</v>
      </c>
      <c r="B2555">
        <f>precio_reno_porta!A143</f>
        <v>0</v>
      </c>
      <c r="C2555">
        <f>precio_reno_porta!B143</f>
        <v>0</v>
      </c>
      <c r="D2555">
        <f>precio_reno_porta!C143</f>
        <v>0</v>
      </c>
      <c r="E2555">
        <f>precio_reno_porta!D143</f>
        <v>0</v>
      </c>
      <c r="F2555" s="68">
        <f>precio_reno_porta!E143</f>
        <v>0</v>
      </c>
      <c r="G2555">
        <f>precio_reno_porta!F143</f>
        <v>0</v>
      </c>
      <c r="H2555" t="s">
        <v>187</v>
      </c>
      <c r="I2555" t="s">
        <v>199</v>
      </c>
      <c r="J2555" s="68">
        <f>precio_reno_porta!P143</f>
        <v>0</v>
      </c>
    </row>
    <row r="2556" spans="1:10" x14ac:dyDescent="0.3">
      <c r="A2556" t="str">
        <f t="shared" si="39"/>
        <v>0Max Negocios + Ilimitado 289.90CONTADO</v>
      </c>
      <c r="B2556">
        <f>precio_reno_porta!A144</f>
        <v>0</v>
      </c>
      <c r="C2556">
        <f>precio_reno_porta!B144</f>
        <v>0</v>
      </c>
      <c r="D2556">
        <f>precio_reno_porta!C144</f>
        <v>0</v>
      </c>
      <c r="E2556">
        <f>precio_reno_porta!D144</f>
        <v>0</v>
      </c>
      <c r="F2556" s="68">
        <f>precio_reno_porta!E144</f>
        <v>0</v>
      </c>
      <c r="G2556">
        <f>precio_reno_porta!F144</f>
        <v>0</v>
      </c>
      <c r="H2556" t="s">
        <v>187</v>
      </c>
      <c r="I2556" t="s">
        <v>199</v>
      </c>
      <c r="J2556" s="68">
        <f>precio_reno_porta!P144</f>
        <v>0</v>
      </c>
    </row>
    <row r="2557" spans="1:10" x14ac:dyDescent="0.3">
      <c r="A2557" t="str">
        <f t="shared" si="39"/>
        <v>0Max Negocios + Ilimitado 289.90CONTADO</v>
      </c>
      <c r="B2557">
        <f>precio_reno_porta!A145</f>
        <v>0</v>
      </c>
      <c r="C2557">
        <f>precio_reno_porta!B145</f>
        <v>0</v>
      </c>
      <c r="D2557">
        <f>precio_reno_porta!C145</f>
        <v>0</v>
      </c>
      <c r="E2557">
        <f>precio_reno_porta!D145</f>
        <v>0</v>
      </c>
      <c r="F2557" s="68">
        <f>precio_reno_porta!E145</f>
        <v>0</v>
      </c>
      <c r="G2557">
        <f>precio_reno_porta!F145</f>
        <v>0</v>
      </c>
      <c r="H2557" t="s">
        <v>187</v>
      </c>
      <c r="I2557" t="s">
        <v>199</v>
      </c>
      <c r="J2557" s="68">
        <f>precio_reno_porta!P145</f>
        <v>0</v>
      </c>
    </row>
    <row r="2558" spans="1:10" x14ac:dyDescent="0.3">
      <c r="A2558" t="str">
        <f t="shared" si="39"/>
        <v>0Max Negocios + Ilimitado 289.90CONTADO</v>
      </c>
      <c r="B2558">
        <f>precio_reno_porta!A146</f>
        <v>0</v>
      </c>
      <c r="C2558">
        <f>precio_reno_porta!B146</f>
        <v>0</v>
      </c>
      <c r="D2558">
        <f>precio_reno_porta!C146</f>
        <v>0</v>
      </c>
      <c r="E2558">
        <f>precio_reno_porta!D146</f>
        <v>0</v>
      </c>
      <c r="F2558" s="68">
        <f>precio_reno_porta!E146</f>
        <v>0</v>
      </c>
      <c r="G2558">
        <f>precio_reno_porta!F146</f>
        <v>0</v>
      </c>
      <c r="H2558" t="s">
        <v>187</v>
      </c>
      <c r="I2558" t="s">
        <v>199</v>
      </c>
      <c r="J2558" s="68">
        <f>precio_reno_porta!P146</f>
        <v>0</v>
      </c>
    </row>
    <row r="2559" spans="1:10" x14ac:dyDescent="0.3">
      <c r="A2559" t="str">
        <f t="shared" si="39"/>
        <v>0Max Negocios + Ilimitado 289.90CONTADO</v>
      </c>
      <c r="B2559">
        <f>precio_reno_porta!A147</f>
        <v>0</v>
      </c>
      <c r="C2559">
        <f>precio_reno_porta!B147</f>
        <v>0</v>
      </c>
      <c r="D2559">
        <f>precio_reno_porta!C147</f>
        <v>0</v>
      </c>
      <c r="E2559">
        <f>precio_reno_porta!D147</f>
        <v>0</v>
      </c>
      <c r="F2559" s="68">
        <f>precio_reno_porta!E147</f>
        <v>0</v>
      </c>
      <c r="G2559">
        <f>precio_reno_porta!F147</f>
        <v>0</v>
      </c>
      <c r="H2559" t="s">
        <v>187</v>
      </c>
      <c r="I2559" t="s">
        <v>199</v>
      </c>
      <c r="J2559" s="68">
        <f>precio_reno_porta!P147</f>
        <v>0</v>
      </c>
    </row>
    <row r="2560" spans="1:10" x14ac:dyDescent="0.3">
      <c r="A2560" t="str">
        <f t="shared" si="39"/>
        <v>0Max Negocios + Ilimitado 289.90CONTADO</v>
      </c>
      <c r="B2560">
        <f>precio_reno_porta!A148</f>
        <v>0</v>
      </c>
      <c r="C2560">
        <f>precio_reno_porta!B148</f>
        <v>0</v>
      </c>
      <c r="D2560">
        <f>precio_reno_porta!C148</f>
        <v>0</v>
      </c>
      <c r="E2560">
        <f>precio_reno_porta!D148</f>
        <v>0</v>
      </c>
      <c r="F2560" s="68">
        <f>precio_reno_porta!E148</f>
        <v>0</v>
      </c>
      <c r="G2560">
        <f>precio_reno_porta!F148</f>
        <v>0</v>
      </c>
      <c r="H2560" t="s">
        <v>187</v>
      </c>
      <c r="I2560" t="s">
        <v>199</v>
      </c>
      <c r="J2560" s="68">
        <f>precio_reno_porta!P148</f>
        <v>0</v>
      </c>
    </row>
    <row r="2561" spans="1:10" x14ac:dyDescent="0.3">
      <c r="A2561" t="str">
        <f t="shared" si="39"/>
        <v>0Max Negocios + Ilimitado 289.90CONTADO</v>
      </c>
      <c r="B2561">
        <f>precio_reno_porta!A149</f>
        <v>0</v>
      </c>
      <c r="C2561">
        <f>precio_reno_porta!B149</f>
        <v>0</v>
      </c>
      <c r="D2561">
        <f>precio_reno_porta!C149</f>
        <v>0</v>
      </c>
      <c r="E2561">
        <f>precio_reno_porta!D149</f>
        <v>0</v>
      </c>
      <c r="F2561" s="68">
        <f>precio_reno_porta!E149</f>
        <v>0</v>
      </c>
      <c r="G2561">
        <f>precio_reno_porta!F149</f>
        <v>0</v>
      </c>
      <c r="H2561" t="s">
        <v>187</v>
      </c>
      <c r="I2561" t="s">
        <v>199</v>
      </c>
      <c r="J2561" s="68">
        <f>precio_reno_porta!P149</f>
        <v>0</v>
      </c>
    </row>
    <row r="2562" spans="1:10" x14ac:dyDescent="0.3">
      <c r="A2562" t="str">
        <f t="shared" si="39"/>
        <v>0Max Negocios + Ilimitado 289.90CONTADO</v>
      </c>
      <c r="B2562">
        <f>precio_reno_porta!A150</f>
        <v>0</v>
      </c>
      <c r="C2562">
        <f>precio_reno_porta!B150</f>
        <v>0</v>
      </c>
      <c r="D2562">
        <f>precio_reno_porta!C150</f>
        <v>0</v>
      </c>
      <c r="E2562">
        <f>precio_reno_porta!D150</f>
        <v>0</v>
      </c>
      <c r="F2562" s="68">
        <f>precio_reno_porta!E150</f>
        <v>0</v>
      </c>
      <c r="G2562">
        <f>precio_reno_porta!F150</f>
        <v>0</v>
      </c>
      <c r="H2562" t="s">
        <v>187</v>
      </c>
      <c r="I2562" t="s">
        <v>199</v>
      </c>
      <c r="J2562" s="68">
        <f>precio_reno_porta!P150</f>
        <v>0</v>
      </c>
    </row>
    <row r="2563" spans="1:10" x14ac:dyDescent="0.3">
      <c r="A2563" t="str">
        <f t="shared" ref="A2563:A2626" si="40">CONCATENATE(E2563,I2563,H2563)</f>
        <v>0Max Negocios + Ilimitado 289.90CONTADO</v>
      </c>
      <c r="B2563">
        <f>precio_reno_porta!A151</f>
        <v>0</v>
      </c>
      <c r="C2563">
        <f>precio_reno_porta!B151</f>
        <v>0</v>
      </c>
      <c r="D2563">
        <f>precio_reno_porta!C151</f>
        <v>0</v>
      </c>
      <c r="E2563">
        <f>precio_reno_porta!D151</f>
        <v>0</v>
      </c>
      <c r="F2563" s="68">
        <f>precio_reno_porta!E151</f>
        <v>0</v>
      </c>
      <c r="G2563">
        <f>precio_reno_porta!F151</f>
        <v>0</v>
      </c>
      <c r="H2563" t="s">
        <v>187</v>
      </c>
      <c r="I2563" t="s">
        <v>199</v>
      </c>
      <c r="J2563" s="68">
        <f>precio_reno_porta!P151</f>
        <v>0</v>
      </c>
    </row>
    <row r="2564" spans="1:10" x14ac:dyDescent="0.3">
      <c r="A2564" t="str">
        <f t="shared" si="40"/>
        <v>0Max Negocios + Ilimitado 289.90CONTADO</v>
      </c>
      <c r="B2564">
        <f>precio_reno_porta!A152</f>
        <v>0</v>
      </c>
      <c r="C2564">
        <f>precio_reno_porta!B152</f>
        <v>0</v>
      </c>
      <c r="D2564">
        <f>precio_reno_porta!C152</f>
        <v>0</v>
      </c>
      <c r="E2564">
        <f>precio_reno_porta!D152</f>
        <v>0</v>
      </c>
      <c r="F2564" s="68">
        <f>precio_reno_porta!E152</f>
        <v>0</v>
      </c>
      <c r="G2564">
        <f>precio_reno_porta!F152</f>
        <v>0</v>
      </c>
      <c r="H2564" t="s">
        <v>187</v>
      </c>
      <c r="I2564" t="s">
        <v>199</v>
      </c>
      <c r="J2564" s="68">
        <f>precio_reno_porta!P152</f>
        <v>0</v>
      </c>
    </row>
    <row r="2565" spans="1:10" x14ac:dyDescent="0.3">
      <c r="A2565" t="str">
        <f t="shared" si="40"/>
        <v>0Max Negocios + Ilimitado 289.90CONTADO</v>
      </c>
      <c r="B2565">
        <f>precio_reno_porta!A153</f>
        <v>0</v>
      </c>
      <c r="C2565">
        <f>precio_reno_porta!B153</f>
        <v>0</v>
      </c>
      <c r="D2565">
        <f>precio_reno_porta!C153</f>
        <v>0</v>
      </c>
      <c r="E2565">
        <f>precio_reno_porta!D153</f>
        <v>0</v>
      </c>
      <c r="F2565" s="68">
        <f>precio_reno_porta!E153</f>
        <v>0</v>
      </c>
      <c r="G2565">
        <f>precio_reno_porta!F153</f>
        <v>0</v>
      </c>
      <c r="H2565" t="s">
        <v>187</v>
      </c>
      <c r="I2565" t="s">
        <v>199</v>
      </c>
      <c r="J2565" s="68">
        <f>precio_reno_porta!P153</f>
        <v>0</v>
      </c>
    </row>
    <row r="2566" spans="1:10" x14ac:dyDescent="0.3">
      <c r="A2566" t="str">
        <f t="shared" si="40"/>
        <v>0Max Negocios + Ilimitado 289.90CONTADO</v>
      </c>
      <c r="B2566">
        <f>precio_reno_porta!A154</f>
        <v>0</v>
      </c>
      <c r="C2566">
        <f>precio_reno_porta!B154</f>
        <v>0</v>
      </c>
      <c r="D2566">
        <f>precio_reno_porta!C154</f>
        <v>0</v>
      </c>
      <c r="E2566">
        <f>precio_reno_porta!D154</f>
        <v>0</v>
      </c>
      <c r="F2566" s="68">
        <f>precio_reno_porta!E154</f>
        <v>0</v>
      </c>
      <c r="G2566">
        <f>precio_reno_porta!F154</f>
        <v>0</v>
      </c>
      <c r="H2566" t="s">
        <v>187</v>
      </c>
      <c r="I2566" t="s">
        <v>199</v>
      </c>
      <c r="J2566" s="68">
        <f>precio_reno_porta!P154</f>
        <v>0</v>
      </c>
    </row>
    <row r="2567" spans="1:10" x14ac:dyDescent="0.3">
      <c r="A2567" t="str">
        <f t="shared" si="40"/>
        <v>0Max Negocios + Ilimitado 289.90CONTADO</v>
      </c>
      <c r="B2567">
        <f>precio_reno_porta!A155</f>
        <v>0</v>
      </c>
      <c r="C2567">
        <f>precio_reno_porta!B155</f>
        <v>0</v>
      </c>
      <c r="D2567">
        <f>precio_reno_porta!C155</f>
        <v>0</v>
      </c>
      <c r="E2567">
        <f>precio_reno_porta!D155</f>
        <v>0</v>
      </c>
      <c r="F2567" s="68">
        <f>precio_reno_porta!E155</f>
        <v>0</v>
      </c>
      <c r="G2567">
        <f>precio_reno_porta!F155</f>
        <v>0</v>
      </c>
      <c r="H2567" t="s">
        <v>187</v>
      </c>
      <c r="I2567" t="s">
        <v>199</v>
      </c>
      <c r="J2567" s="68">
        <f>precio_reno_porta!P155</f>
        <v>0</v>
      </c>
    </row>
    <row r="2568" spans="1:10" x14ac:dyDescent="0.3">
      <c r="A2568" t="str">
        <f t="shared" si="40"/>
        <v>0Max Negocios + Ilimitado 289.90CONTADO</v>
      </c>
      <c r="B2568">
        <f>precio_reno_porta!A156</f>
        <v>0</v>
      </c>
      <c r="C2568">
        <f>precio_reno_porta!B156</f>
        <v>0</v>
      </c>
      <c r="D2568">
        <f>precio_reno_porta!C156</f>
        <v>0</v>
      </c>
      <c r="E2568">
        <f>precio_reno_porta!D156</f>
        <v>0</v>
      </c>
      <c r="F2568" s="68">
        <f>precio_reno_porta!E156</f>
        <v>0</v>
      </c>
      <c r="G2568">
        <f>precio_reno_porta!F156</f>
        <v>0</v>
      </c>
      <c r="H2568" t="s">
        <v>187</v>
      </c>
      <c r="I2568" t="s">
        <v>199</v>
      </c>
      <c r="J2568" s="68">
        <f>precio_reno_porta!P156</f>
        <v>0</v>
      </c>
    </row>
    <row r="2569" spans="1:10" x14ac:dyDescent="0.3">
      <c r="A2569" t="str">
        <f t="shared" si="40"/>
        <v>0Max Negocios + Ilimitado 289.90CONTADO</v>
      </c>
      <c r="B2569">
        <f>precio_reno_porta!A157</f>
        <v>0</v>
      </c>
      <c r="C2569">
        <f>precio_reno_porta!B157</f>
        <v>0</v>
      </c>
      <c r="D2569">
        <f>precio_reno_porta!C157</f>
        <v>0</v>
      </c>
      <c r="E2569">
        <f>precio_reno_porta!D157</f>
        <v>0</v>
      </c>
      <c r="F2569" s="68">
        <f>precio_reno_porta!E157</f>
        <v>0</v>
      </c>
      <c r="G2569">
        <f>precio_reno_porta!F157</f>
        <v>0</v>
      </c>
      <c r="H2569" t="s">
        <v>187</v>
      </c>
      <c r="I2569" t="s">
        <v>199</v>
      </c>
      <c r="J2569" s="68">
        <f>precio_reno_porta!P157</f>
        <v>0</v>
      </c>
    </row>
    <row r="2570" spans="1:10" x14ac:dyDescent="0.3">
      <c r="A2570" t="str">
        <f t="shared" si="40"/>
        <v>0Max Negocios + Ilimitado 289.90CONTADO</v>
      </c>
      <c r="B2570">
        <f>precio_reno_porta!A158</f>
        <v>0</v>
      </c>
      <c r="C2570">
        <f>precio_reno_porta!B158</f>
        <v>0</v>
      </c>
      <c r="D2570">
        <f>precio_reno_porta!C158</f>
        <v>0</v>
      </c>
      <c r="E2570">
        <f>precio_reno_porta!D158</f>
        <v>0</v>
      </c>
      <c r="F2570" s="68">
        <f>precio_reno_porta!E158</f>
        <v>0</v>
      </c>
      <c r="G2570">
        <f>precio_reno_porta!F158</f>
        <v>0</v>
      </c>
      <c r="H2570" t="s">
        <v>187</v>
      </c>
      <c r="I2570" t="s">
        <v>199</v>
      </c>
      <c r="J2570" s="68">
        <f>precio_reno_porta!P158</f>
        <v>0</v>
      </c>
    </row>
    <row r="2571" spans="1:10" x14ac:dyDescent="0.3">
      <c r="A2571" t="str">
        <f t="shared" si="40"/>
        <v>0Max Negocios + Ilimitado 289.90CONTADO</v>
      </c>
      <c r="B2571">
        <f>precio_reno_porta!A159</f>
        <v>0</v>
      </c>
      <c r="C2571">
        <f>precio_reno_porta!B159</f>
        <v>0</v>
      </c>
      <c r="D2571">
        <f>precio_reno_porta!C159</f>
        <v>0</v>
      </c>
      <c r="E2571">
        <f>precio_reno_porta!D159</f>
        <v>0</v>
      </c>
      <c r="F2571" s="68">
        <f>precio_reno_porta!E159</f>
        <v>0</v>
      </c>
      <c r="G2571">
        <f>precio_reno_porta!F159</f>
        <v>0</v>
      </c>
      <c r="H2571" t="s">
        <v>187</v>
      </c>
      <c r="I2571" t="s">
        <v>199</v>
      </c>
      <c r="J2571" s="68">
        <f>precio_reno_porta!P159</f>
        <v>0</v>
      </c>
    </row>
    <row r="2572" spans="1:10" x14ac:dyDescent="0.3">
      <c r="A2572" t="str">
        <f t="shared" si="40"/>
        <v>0Max Negocios + Ilimitado 289.90CONTADO</v>
      </c>
      <c r="B2572">
        <f>precio_reno_porta!A160</f>
        <v>0</v>
      </c>
      <c r="C2572">
        <f>precio_reno_porta!B160</f>
        <v>0</v>
      </c>
      <c r="D2572">
        <f>precio_reno_porta!C160</f>
        <v>0</v>
      </c>
      <c r="E2572">
        <f>precio_reno_porta!D160</f>
        <v>0</v>
      </c>
      <c r="F2572" s="68">
        <f>precio_reno_porta!E160</f>
        <v>0</v>
      </c>
      <c r="G2572">
        <f>precio_reno_porta!F160</f>
        <v>0</v>
      </c>
      <c r="H2572" t="s">
        <v>187</v>
      </c>
      <c r="I2572" t="s">
        <v>199</v>
      </c>
      <c r="J2572" s="68">
        <f>precio_reno_porta!P160</f>
        <v>0</v>
      </c>
    </row>
    <row r="2573" spans="1:10" x14ac:dyDescent="0.3">
      <c r="A2573" t="str">
        <f t="shared" si="40"/>
        <v>0Max Negocios + Ilimitado 289.90CONTADO</v>
      </c>
      <c r="B2573">
        <f>precio_reno_porta!A161</f>
        <v>0</v>
      </c>
      <c r="C2573">
        <f>precio_reno_porta!B161</f>
        <v>0</v>
      </c>
      <c r="D2573">
        <f>precio_reno_porta!C161</f>
        <v>0</v>
      </c>
      <c r="E2573">
        <f>precio_reno_porta!D161</f>
        <v>0</v>
      </c>
      <c r="F2573" s="68">
        <f>precio_reno_porta!E161</f>
        <v>0</v>
      </c>
      <c r="G2573">
        <f>precio_reno_porta!F161</f>
        <v>0</v>
      </c>
      <c r="H2573" t="s">
        <v>187</v>
      </c>
      <c r="I2573" t="s">
        <v>199</v>
      </c>
      <c r="J2573" s="68">
        <f>precio_reno_porta!P161</f>
        <v>0</v>
      </c>
    </row>
    <row r="2574" spans="1:10" x14ac:dyDescent="0.3">
      <c r="A2574" t="str">
        <f t="shared" si="40"/>
        <v>0Max Negocios + Ilimitado 289.90CONTADO</v>
      </c>
      <c r="B2574">
        <f>precio_reno_porta!A162</f>
        <v>0</v>
      </c>
      <c r="C2574">
        <f>precio_reno_porta!B162</f>
        <v>0</v>
      </c>
      <c r="D2574">
        <f>precio_reno_porta!C162</f>
        <v>0</v>
      </c>
      <c r="E2574">
        <f>precio_reno_porta!D162</f>
        <v>0</v>
      </c>
      <c r="F2574" s="68">
        <f>precio_reno_porta!E162</f>
        <v>0</v>
      </c>
      <c r="G2574">
        <f>precio_reno_porta!F162</f>
        <v>0</v>
      </c>
      <c r="H2574" t="s">
        <v>187</v>
      </c>
      <c r="I2574" t="s">
        <v>199</v>
      </c>
      <c r="J2574" s="68">
        <f>precio_reno_porta!P162</f>
        <v>0</v>
      </c>
    </row>
    <row r="2575" spans="1:10" x14ac:dyDescent="0.3">
      <c r="A2575" t="str">
        <f t="shared" si="40"/>
        <v>0Max Negocios + Ilimitado 289.90CONTADO</v>
      </c>
      <c r="B2575">
        <f>precio_reno_porta!A163</f>
        <v>0</v>
      </c>
      <c r="C2575">
        <f>precio_reno_porta!B163</f>
        <v>0</v>
      </c>
      <c r="D2575">
        <f>precio_reno_porta!C163</f>
        <v>0</v>
      </c>
      <c r="E2575">
        <f>precio_reno_porta!D163</f>
        <v>0</v>
      </c>
      <c r="F2575" s="68">
        <f>precio_reno_porta!E163</f>
        <v>0</v>
      </c>
      <c r="G2575">
        <f>precio_reno_porta!F163</f>
        <v>0</v>
      </c>
      <c r="H2575" t="s">
        <v>187</v>
      </c>
      <c r="I2575" t="s">
        <v>199</v>
      </c>
      <c r="J2575" s="68">
        <f>precio_reno_porta!P163</f>
        <v>0</v>
      </c>
    </row>
    <row r="2576" spans="1:10" x14ac:dyDescent="0.3">
      <c r="A2576" t="str">
        <f t="shared" si="40"/>
        <v>0Max Negocios + Ilimitado 289.90CONTADO</v>
      </c>
      <c r="B2576">
        <f>precio_reno_porta!A164</f>
        <v>0</v>
      </c>
      <c r="C2576">
        <f>precio_reno_porta!B164</f>
        <v>0</v>
      </c>
      <c r="D2576">
        <f>precio_reno_porta!C164</f>
        <v>0</v>
      </c>
      <c r="E2576">
        <f>precio_reno_porta!D164</f>
        <v>0</v>
      </c>
      <c r="F2576" s="68">
        <f>precio_reno_porta!E164</f>
        <v>0</v>
      </c>
      <c r="G2576">
        <f>precio_reno_porta!F164</f>
        <v>0</v>
      </c>
      <c r="H2576" t="s">
        <v>187</v>
      </c>
      <c r="I2576" t="s">
        <v>199</v>
      </c>
      <c r="J2576" s="68">
        <f>precio_reno_porta!P164</f>
        <v>0</v>
      </c>
    </row>
    <row r="2577" spans="1:10" x14ac:dyDescent="0.3">
      <c r="A2577" t="str">
        <f t="shared" si="40"/>
        <v>0Max Negocios + Ilimitado 289.90CONTADO</v>
      </c>
      <c r="B2577">
        <f>precio_reno_porta!A165</f>
        <v>0</v>
      </c>
      <c r="C2577">
        <f>precio_reno_porta!B165</f>
        <v>0</v>
      </c>
      <c r="D2577">
        <f>precio_reno_porta!C165</f>
        <v>0</v>
      </c>
      <c r="E2577">
        <f>precio_reno_porta!D165</f>
        <v>0</v>
      </c>
      <c r="F2577" s="68">
        <f>precio_reno_porta!E165</f>
        <v>0</v>
      </c>
      <c r="G2577">
        <f>precio_reno_porta!F165</f>
        <v>0</v>
      </c>
      <c r="H2577" t="s">
        <v>187</v>
      </c>
      <c r="I2577" t="s">
        <v>199</v>
      </c>
      <c r="J2577" s="68">
        <f>precio_reno_porta!P165</f>
        <v>0</v>
      </c>
    </row>
    <row r="2578" spans="1:10" x14ac:dyDescent="0.3">
      <c r="A2578" t="str">
        <f t="shared" si="40"/>
        <v>0Max Negocios + Ilimitado 289.90CONTADO</v>
      </c>
      <c r="B2578">
        <f>precio_reno_porta!A166</f>
        <v>0</v>
      </c>
      <c r="C2578">
        <f>precio_reno_porta!B166</f>
        <v>0</v>
      </c>
      <c r="D2578">
        <f>precio_reno_porta!C166</f>
        <v>0</v>
      </c>
      <c r="E2578">
        <f>precio_reno_porta!D166</f>
        <v>0</v>
      </c>
      <c r="F2578" s="68">
        <f>precio_reno_porta!E166</f>
        <v>0</v>
      </c>
      <c r="G2578">
        <f>precio_reno_porta!F166</f>
        <v>0</v>
      </c>
      <c r="H2578" t="s">
        <v>187</v>
      </c>
      <c r="I2578" t="s">
        <v>199</v>
      </c>
      <c r="J2578" s="68">
        <f>precio_reno_porta!P166</f>
        <v>0</v>
      </c>
    </row>
    <row r="2579" spans="1:10" x14ac:dyDescent="0.3">
      <c r="A2579" t="str">
        <f t="shared" si="40"/>
        <v>0Max Negocios + Ilimitado 289.90CONTADO</v>
      </c>
      <c r="B2579">
        <f>precio_reno_porta!A167</f>
        <v>0</v>
      </c>
      <c r="C2579">
        <f>precio_reno_porta!B167</f>
        <v>0</v>
      </c>
      <c r="D2579">
        <f>precio_reno_porta!C167</f>
        <v>0</v>
      </c>
      <c r="E2579">
        <f>precio_reno_porta!D167</f>
        <v>0</v>
      </c>
      <c r="F2579" s="68">
        <f>precio_reno_porta!E167</f>
        <v>0</v>
      </c>
      <c r="G2579">
        <f>precio_reno_porta!F167</f>
        <v>0</v>
      </c>
      <c r="H2579" t="s">
        <v>187</v>
      </c>
      <c r="I2579" t="s">
        <v>199</v>
      </c>
      <c r="J2579" s="68">
        <f>precio_reno_porta!P167</f>
        <v>0</v>
      </c>
    </row>
    <row r="2580" spans="1:10" x14ac:dyDescent="0.3">
      <c r="A2580" t="str">
        <f t="shared" si="40"/>
        <v>0Max Negocios + Ilimitado 289.90CONTADO</v>
      </c>
      <c r="B2580">
        <f>precio_reno_porta!A168</f>
        <v>0</v>
      </c>
      <c r="C2580">
        <f>precio_reno_porta!B168</f>
        <v>0</v>
      </c>
      <c r="D2580">
        <f>precio_reno_porta!C168</f>
        <v>0</v>
      </c>
      <c r="E2580">
        <f>precio_reno_porta!D168</f>
        <v>0</v>
      </c>
      <c r="F2580" s="68">
        <f>precio_reno_porta!E168</f>
        <v>0</v>
      </c>
      <c r="G2580">
        <f>precio_reno_porta!F168</f>
        <v>0</v>
      </c>
      <c r="H2580" t="s">
        <v>187</v>
      </c>
      <c r="I2580" t="s">
        <v>199</v>
      </c>
      <c r="J2580" s="68">
        <f>precio_reno_porta!P168</f>
        <v>0</v>
      </c>
    </row>
    <row r="2581" spans="1:10" x14ac:dyDescent="0.3">
      <c r="A2581" t="str">
        <f t="shared" si="40"/>
        <v>0Max Negocios + Ilimitado 289.90CONTADO</v>
      </c>
      <c r="B2581">
        <f>precio_reno_porta!A169</f>
        <v>0</v>
      </c>
      <c r="C2581">
        <f>precio_reno_porta!B169</f>
        <v>0</v>
      </c>
      <c r="D2581">
        <f>precio_reno_porta!C169</f>
        <v>0</v>
      </c>
      <c r="E2581">
        <f>precio_reno_porta!D169</f>
        <v>0</v>
      </c>
      <c r="F2581" s="68">
        <f>precio_reno_porta!E169</f>
        <v>0</v>
      </c>
      <c r="G2581">
        <f>precio_reno_porta!F169</f>
        <v>0</v>
      </c>
      <c r="H2581" t="s">
        <v>187</v>
      </c>
      <c r="I2581" t="s">
        <v>199</v>
      </c>
      <c r="J2581" s="68">
        <f>precio_reno_porta!P169</f>
        <v>0</v>
      </c>
    </row>
    <row r="2582" spans="1:10" x14ac:dyDescent="0.3">
      <c r="A2582" t="str">
        <f t="shared" si="40"/>
        <v>0Max Negocios + Ilimitado 289.90CONTADO</v>
      </c>
      <c r="B2582">
        <f>precio_reno_porta!A170</f>
        <v>0</v>
      </c>
      <c r="C2582">
        <f>precio_reno_porta!B170</f>
        <v>0</v>
      </c>
      <c r="D2582">
        <f>precio_reno_porta!C170</f>
        <v>0</v>
      </c>
      <c r="E2582">
        <f>precio_reno_porta!D170</f>
        <v>0</v>
      </c>
      <c r="F2582" s="68">
        <f>precio_reno_porta!E170</f>
        <v>0</v>
      </c>
      <c r="G2582">
        <f>precio_reno_porta!F170</f>
        <v>0</v>
      </c>
      <c r="H2582" t="s">
        <v>187</v>
      </c>
      <c r="I2582" t="s">
        <v>199</v>
      </c>
      <c r="J2582" s="68">
        <f>precio_reno_porta!P170</f>
        <v>0</v>
      </c>
    </row>
    <row r="2583" spans="1:10" x14ac:dyDescent="0.3">
      <c r="A2583" t="str">
        <f t="shared" si="40"/>
        <v>0Max Negocios + Ilimitado 289.90CONTADO</v>
      </c>
      <c r="B2583">
        <f>precio_reno_porta!A171</f>
        <v>0</v>
      </c>
      <c r="C2583">
        <f>precio_reno_porta!B171</f>
        <v>0</v>
      </c>
      <c r="D2583">
        <f>precio_reno_porta!C171</f>
        <v>0</v>
      </c>
      <c r="E2583">
        <f>precio_reno_porta!D171</f>
        <v>0</v>
      </c>
      <c r="F2583" s="68">
        <f>precio_reno_porta!E171</f>
        <v>0</v>
      </c>
      <c r="G2583">
        <f>precio_reno_porta!F171</f>
        <v>0</v>
      </c>
      <c r="H2583" t="s">
        <v>187</v>
      </c>
      <c r="I2583" t="s">
        <v>199</v>
      </c>
      <c r="J2583" s="68">
        <f>precio_reno_porta!P171</f>
        <v>0</v>
      </c>
    </row>
    <row r="2584" spans="1:10" x14ac:dyDescent="0.3">
      <c r="A2584" t="str">
        <f t="shared" si="40"/>
        <v>0Max Negocios + Ilimitado 289.90CONTADO</v>
      </c>
      <c r="B2584">
        <f>precio_reno_porta!A172</f>
        <v>0</v>
      </c>
      <c r="C2584">
        <f>precio_reno_porta!B172</f>
        <v>0</v>
      </c>
      <c r="D2584">
        <f>precio_reno_porta!C172</f>
        <v>0</v>
      </c>
      <c r="E2584">
        <f>precio_reno_porta!D172</f>
        <v>0</v>
      </c>
      <c r="F2584" s="68">
        <f>precio_reno_porta!E172</f>
        <v>0</v>
      </c>
      <c r="G2584">
        <f>precio_reno_porta!F172</f>
        <v>0</v>
      </c>
      <c r="H2584" t="s">
        <v>187</v>
      </c>
      <c r="I2584" t="s">
        <v>199</v>
      </c>
      <c r="J2584" s="68">
        <f>precio_reno_porta!P172</f>
        <v>0</v>
      </c>
    </row>
    <row r="2585" spans="1:10" x14ac:dyDescent="0.3">
      <c r="A2585" t="str">
        <f t="shared" si="40"/>
        <v>0Max Negocios + Ilimitado 289.90CONTADO</v>
      </c>
      <c r="B2585">
        <f>precio_reno_porta!A173</f>
        <v>0</v>
      </c>
      <c r="C2585">
        <f>precio_reno_porta!B173</f>
        <v>0</v>
      </c>
      <c r="D2585">
        <f>precio_reno_porta!C173</f>
        <v>0</v>
      </c>
      <c r="E2585">
        <f>precio_reno_porta!D173</f>
        <v>0</v>
      </c>
      <c r="F2585" s="68">
        <f>precio_reno_porta!E173</f>
        <v>0</v>
      </c>
      <c r="G2585">
        <f>precio_reno_porta!F173</f>
        <v>0</v>
      </c>
      <c r="H2585" t="s">
        <v>187</v>
      </c>
      <c r="I2585" t="s">
        <v>199</v>
      </c>
      <c r="J2585" s="68">
        <f>precio_reno_porta!P173</f>
        <v>0</v>
      </c>
    </row>
    <row r="2586" spans="1:10" x14ac:dyDescent="0.3">
      <c r="A2586" t="str">
        <f t="shared" si="40"/>
        <v>0Max Negocios + Ilimitado 289.90CONTADO</v>
      </c>
      <c r="B2586">
        <f>precio_reno_porta!A174</f>
        <v>0</v>
      </c>
      <c r="C2586">
        <f>precio_reno_porta!B174</f>
        <v>0</v>
      </c>
      <c r="D2586">
        <f>precio_reno_porta!C174</f>
        <v>0</v>
      </c>
      <c r="E2586">
        <f>precio_reno_porta!D174</f>
        <v>0</v>
      </c>
      <c r="F2586" s="68">
        <f>precio_reno_porta!E174</f>
        <v>0</v>
      </c>
      <c r="G2586">
        <f>precio_reno_porta!F174</f>
        <v>0</v>
      </c>
      <c r="H2586" t="s">
        <v>187</v>
      </c>
      <c r="I2586" t="s">
        <v>199</v>
      </c>
      <c r="J2586" s="68">
        <f>precio_reno_porta!P174</f>
        <v>0</v>
      </c>
    </row>
    <row r="2587" spans="1:10" x14ac:dyDescent="0.3">
      <c r="A2587" t="str">
        <f t="shared" si="40"/>
        <v>0Max Negocios + Ilimitado 289.90CONTADO</v>
      </c>
      <c r="B2587">
        <f>precio_reno_porta!A175</f>
        <v>0</v>
      </c>
      <c r="C2587">
        <f>precio_reno_porta!B175</f>
        <v>0</v>
      </c>
      <c r="D2587">
        <f>precio_reno_porta!C175</f>
        <v>0</v>
      </c>
      <c r="E2587">
        <f>precio_reno_porta!D175</f>
        <v>0</v>
      </c>
      <c r="F2587" s="68">
        <f>precio_reno_porta!E175</f>
        <v>0</v>
      </c>
      <c r="G2587">
        <f>precio_reno_porta!F175</f>
        <v>0</v>
      </c>
      <c r="H2587" t="s">
        <v>187</v>
      </c>
      <c r="I2587" t="s">
        <v>199</v>
      </c>
      <c r="J2587" s="68">
        <f>precio_reno_porta!P175</f>
        <v>0</v>
      </c>
    </row>
    <row r="2588" spans="1:10" x14ac:dyDescent="0.3">
      <c r="A2588" t="str">
        <f t="shared" si="40"/>
        <v>0Max Negocios + Ilimitado 289.90CONTADO</v>
      </c>
      <c r="B2588">
        <f>precio_reno_porta!A176</f>
        <v>0</v>
      </c>
      <c r="C2588">
        <f>precio_reno_porta!B176</f>
        <v>0</v>
      </c>
      <c r="D2588">
        <f>precio_reno_porta!C176</f>
        <v>0</v>
      </c>
      <c r="E2588">
        <f>precio_reno_porta!D176</f>
        <v>0</v>
      </c>
      <c r="F2588" s="68">
        <f>precio_reno_porta!E176</f>
        <v>0</v>
      </c>
      <c r="G2588">
        <f>precio_reno_porta!F176</f>
        <v>0</v>
      </c>
      <c r="H2588" t="s">
        <v>187</v>
      </c>
      <c r="I2588" t="s">
        <v>199</v>
      </c>
      <c r="J2588" s="68">
        <f>precio_reno_porta!P176</f>
        <v>0</v>
      </c>
    </row>
    <row r="2589" spans="1:10" x14ac:dyDescent="0.3">
      <c r="A2589" t="str">
        <f t="shared" si="40"/>
        <v>0Max Negocios + Ilimitado 289.90CONTADO</v>
      </c>
      <c r="B2589">
        <f>precio_reno_porta!A177</f>
        <v>0</v>
      </c>
      <c r="C2589">
        <f>precio_reno_porta!B177</f>
        <v>0</v>
      </c>
      <c r="D2589">
        <f>precio_reno_porta!C177</f>
        <v>0</v>
      </c>
      <c r="E2589">
        <f>precio_reno_porta!D177</f>
        <v>0</v>
      </c>
      <c r="F2589" s="68">
        <f>precio_reno_porta!E177</f>
        <v>0</v>
      </c>
      <c r="G2589">
        <f>precio_reno_porta!F177</f>
        <v>0</v>
      </c>
      <c r="H2589" t="s">
        <v>187</v>
      </c>
      <c r="I2589" t="s">
        <v>199</v>
      </c>
      <c r="J2589" s="68">
        <f>precio_reno_porta!P177</f>
        <v>0</v>
      </c>
    </row>
    <row r="2590" spans="1:10" x14ac:dyDescent="0.3">
      <c r="A2590" t="str">
        <f t="shared" si="40"/>
        <v>0Max Negocios + Ilimitado 289.90CONTADO</v>
      </c>
      <c r="B2590">
        <f>precio_reno_porta!A178</f>
        <v>0</v>
      </c>
      <c r="C2590">
        <f>precio_reno_porta!B178</f>
        <v>0</v>
      </c>
      <c r="D2590">
        <f>precio_reno_porta!C178</f>
        <v>0</v>
      </c>
      <c r="E2590">
        <f>precio_reno_porta!D178</f>
        <v>0</v>
      </c>
      <c r="F2590" s="68">
        <f>precio_reno_porta!E178</f>
        <v>0</v>
      </c>
      <c r="G2590">
        <f>precio_reno_porta!F178</f>
        <v>0</v>
      </c>
      <c r="H2590" t="s">
        <v>187</v>
      </c>
      <c r="I2590" t="s">
        <v>199</v>
      </c>
      <c r="J2590" s="68">
        <f>precio_reno_porta!P178</f>
        <v>0</v>
      </c>
    </row>
    <row r="2591" spans="1:10" x14ac:dyDescent="0.3">
      <c r="A2591" t="str">
        <f t="shared" si="40"/>
        <v>0Max Negocios + Ilimitado 289.90CONTADO</v>
      </c>
      <c r="B2591">
        <f>precio_reno_porta!A179</f>
        <v>0</v>
      </c>
      <c r="C2591">
        <f>precio_reno_porta!B179</f>
        <v>0</v>
      </c>
      <c r="D2591">
        <f>precio_reno_porta!C179</f>
        <v>0</v>
      </c>
      <c r="E2591">
        <f>precio_reno_porta!D179</f>
        <v>0</v>
      </c>
      <c r="F2591" s="68">
        <f>precio_reno_porta!E179</f>
        <v>0</v>
      </c>
      <c r="G2591">
        <f>precio_reno_porta!F179</f>
        <v>0</v>
      </c>
      <c r="H2591" t="s">
        <v>187</v>
      </c>
      <c r="I2591" t="s">
        <v>199</v>
      </c>
      <c r="J2591" s="68">
        <f>precio_reno_porta!P179</f>
        <v>0</v>
      </c>
    </row>
    <row r="2592" spans="1:10" x14ac:dyDescent="0.3">
      <c r="A2592" t="str">
        <f t="shared" si="40"/>
        <v>0Max Negocios + Ilimitado 289.90CONTADO</v>
      </c>
      <c r="B2592">
        <f>precio_reno_porta!A180</f>
        <v>0</v>
      </c>
      <c r="C2592">
        <f>precio_reno_porta!B180</f>
        <v>0</v>
      </c>
      <c r="D2592">
        <f>precio_reno_porta!C180</f>
        <v>0</v>
      </c>
      <c r="E2592">
        <f>precio_reno_porta!D180</f>
        <v>0</v>
      </c>
      <c r="F2592" s="68">
        <f>precio_reno_porta!E180</f>
        <v>0</v>
      </c>
      <c r="G2592">
        <f>precio_reno_porta!F180</f>
        <v>0</v>
      </c>
      <c r="H2592" t="s">
        <v>187</v>
      </c>
      <c r="I2592" t="s">
        <v>199</v>
      </c>
      <c r="J2592" s="68">
        <f>precio_reno_porta!P180</f>
        <v>0</v>
      </c>
    </row>
    <row r="2593" spans="1:10" x14ac:dyDescent="0.3">
      <c r="A2593" t="str">
        <f t="shared" si="40"/>
        <v>0Max Negocios + Ilimitado 289.90CONTADO</v>
      </c>
      <c r="B2593">
        <f>precio_reno_porta!A181</f>
        <v>0</v>
      </c>
      <c r="C2593">
        <f>precio_reno_porta!B181</f>
        <v>0</v>
      </c>
      <c r="D2593">
        <f>precio_reno_porta!C181</f>
        <v>0</v>
      </c>
      <c r="E2593">
        <f>precio_reno_porta!D181</f>
        <v>0</v>
      </c>
      <c r="F2593" s="68">
        <f>precio_reno_porta!E181</f>
        <v>0</v>
      </c>
      <c r="G2593">
        <f>precio_reno_porta!F181</f>
        <v>0</v>
      </c>
      <c r="H2593" t="s">
        <v>187</v>
      </c>
      <c r="I2593" t="s">
        <v>199</v>
      </c>
      <c r="J2593" s="68">
        <f>precio_reno_porta!P181</f>
        <v>0</v>
      </c>
    </row>
    <row r="2594" spans="1:10" x14ac:dyDescent="0.3">
      <c r="A2594" t="str">
        <f t="shared" si="40"/>
        <v>0Max Negocios + Ilimitado 289.90CONTADO</v>
      </c>
      <c r="B2594">
        <f>precio_reno_porta!A182</f>
        <v>0</v>
      </c>
      <c r="C2594">
        <f>precio_reno_porta!B182</f>
        <v>0</v>
      </c>
      <c r="D2594">
        <f>precio_reno_porta!C182</f>
        <v>0</v>
      </c>
      <c r="E2594">
        <f>precio_reno_porta!D182</f>
        <v>0</v>
      </c>
      <c r="F2594" s="68">
        <f>precio_reno_porta!E182</f>
        <v>0</v>
      </c>
      <c r="G2594">
        <f>precio_reno_porta!F182</f>
        <v>0</v>
      </c>
      <c r="H2594" t="s">
        <v>187</v>
      </c>
      <c r="I2594" t="s">
        <v>199</v>
      </c>
      <c r="J2594" s="68">
        <f>precio_reno_porta!P182</f>
        <v>0</v>
      </c>
    </row>
    <row r="2595" spans="1:10" x14ac:dyDescent="0.3">
      <c r="A2595" t="str">
        <f t="shared" si="40"/>
        <v>0Max Negocios + Ilimitado 289.90CONTADO</v>
      </c>
      <c r="B2595">
        <f>precio_reno_porta!A183</f>
        <v>0</v>
      </c>
      <c r="C2595">
        <f>precio_reno_porta!B183</f>
        <v>0</v>
      </c>
      <c r="D2595">
        <f>precio_reno_porta!C183</f>
        <v>0</v>
      </c>
      <c r="E2595">
        <f>precio_reno_porta!D183</f>
        <v>0</v>
      </c>
      <c r="F2595" s="68">
        <f>precio_reno_porta!E183</f>
        <v>0</v>
      </c>
      <c r="G2595">
        <f>precio_reno_porta!F183</f>
        <v>0</v>
      </c>
      <c r="H2595" t="s">
        <v>187</v>
      </c>
      <c r="I2595" t="s">
        <v>199</v>
      </c>
      <c r="J2595" s="68">
        <f>precio_reno_porta!P183</f>
        <v>0</v>
      </c>
    </row>
    <row r="2596" spans="1:10" x14ac:dyDescent="0.3">
      <c r="A2596" t="str">
        <f t="shared" si="40"/>
        <v>0Max Negocios + Ilimitado 289.90CONTADO</v>
      </c>
      <c r="B2596">
        <f>precio_reno_porta!A184</f>
        <v>0</v>
      </c>
      <c r="C2596">
        <f>precio_reno_porta!B184</f>
        <v>0</v>
      </c>
      <c r="D2596">
        <f>precio_reno_porta!C184</f>
        <v>0</v>
      </c>
      <c r="E2596">
        <f>precio_reno_porta!D184</f>
        <v>0</v>
      </c>
      <c r="F2596" s="68">
        <f>precio_reno_porta!E184</f>
        <v>0</v>
      </c>
      <c r="G2596">
        <f>precio_reno_porta!F184</f>
        <v>0</v>
      </c>
      <c r="H2596" t="s">
        <v>187</v>
      </c>
      <c r="I2596" t="s">
        <v>199</v>
      </c>
      <c r="J2596" s="68">
        <f>precio_reno_porta!P184</f>
        <v>0</v>
      </c>
    </row>
    <row r="2597" spans="1:10" x14ac:dyDescent="0.3">
      <c r="A2597" t="str">
        <f t="shared" si="40"/>
        <v>0Max Negocios + Ilimitado 289.90CONTADO</v>
      </c>
      <c r="B2597">
        <f>precio_reno_porta!A185</f>
        <v>0</v>
      </c>
      <c r="C2597">
        <f>precio_reno_porta!B185</f>
        <v>0</v>
      </c>
      <c r="D2597">
        <f>precio_reno_porta!C185</f>
        <v>0</v>
      </c>
      <c r="E2597">
        <f>precio_reno_porta!D185</f>
        <v>0</v>
      </c>
      <c r="F2597" s="68">
        <f>precio_reno_porta!E185</f>
        <v>0</v>
      </c>
      <c r="G2597">
        <f>precio_reno_porta!F185</f>
        <v>0</v>
      </c>
      <c r="H2597" t="s">
        <v>187</v>
      </c>
      <c r="I2597" t="s">
        <v>199</v>
      </c>
      <c r="J2597" s="68">
        <f>precio_reno_porta!P185</f>
        <v>0</v>
      </c>
    </row>
    <row r="2598" spans="1:10" x14ac:dyDescent="0.3">
      <c r="A2598" t="str">
        <f t="shared" si="40"/>
        <v>0Max Negocios + Ilimitado 289.90CONTADO</v>
      </c>
      <c r="B2598">
        <f>precio_reno_porta!A186</f>
        <v>0</v>
      </c>
      <c r="C2598">
        <f>precio_reno_porta!B186</f>
        <v>0</v>
      </c>
      <c r="D2598">
        <f>precio_reno_porta!C186</f>
        <v>0</v>
      </c>
      <c r="E2598">
        <f>precio_reno_porta!D186</f>
        <v>0</v>
      </c>
      <c r="F2598" s="68">
        <f>precio_reno_porta!E186</f>
        <v>0</v>
      </c>
      <c r="G2598">
        <f>precio_reno_porta!F186</f>
        <v>0</v>
      </c>
      <c r="H2598" t="s">
        <v>187</v>
      </c>
      <c r="I2598" t="s">
        <v>199</v>
      </c>
      <c r="J2598" s="68">
        <f>precio_reno_porta!P186</f>
        <v>0</v>
      </c>
    </row>
    <row r="2599" spans="1:10" x14ac:dyDescent="0.3">
      <c r="A2599" t="str">
        <f t="shared" si="40"/>
        <v>0Max Negocios + Ilimitado 289.90CONTADO</v>
      </c>
      <c r="B2599">
        <f>precio_reno_porta!A187</f>
        <v>0</v>
      </c>
      <c r="C2599">
        <f>precio_reno_porta!B187</f>
        <v>0</v>
      </c>
      <c r="D2599">
        <f>precio_reno_porta!C187</f>
        <v>0</v>
      </c>
      <c r="E2599">
        <f>precio_reno_porta!D187</f>
        <v>0</v>
      </c>
      <c r="F2599" s="68">
        <f>precio_reno_porta!E187</f>
        <v>0</v>
      </c>
      <c r="G2599">
        <f>precio_reno_porta!F187</f>
        <v>0</v>
      </c>
      <c r="H2599" t="s">
        <v>187</v>
      </c>
      <c r="I2599" t="s">
        <v>199</v>
      </c>
      <c r="J2599" s="68">
        <f>precio_reno_porta!P187</f>
        <v>0</v>
      </c>
    </row>
    <row r="2600" spans="1:10" x14ac:dyDescent="0.3">
      <c r="A2600" t="str">
        <f t="shared" si="40"/>
        <v>0Max Negocios + Ilimitado 289.90CONTADO</v>
      </c>
      <c r="B2600">
        <f>precio_reno_porta!A188</f>
        <v>0</v>
      </c>
      <c r="C2600">
        <f>precio_reno_porta!B188</f>
        <v>0</v>
      </c>
      <c r="D2600">
        <f>precio_reno_porta!C188</f>
        <v>0</v>
      </c>
      <c r="E2600">
        <f>precio_reno_porta!D188</f>
        <v>0</v>
      </c>
      <c r="F2600" s="68">
        <f>precio_reno_porta!E188</f>
        <v>0</v>
      </c>
      <c r="G2600">
        <f>precio_reno_porta!F188</f>
        <v>0</v>
      </c>
      <c r="H2600" t="s">
        <v>187</v>
      </c>
      <c r="I2600" t="s">
        <v>199</v>
      </c>
      <c r="J2600" s="68">
        <f>precio_reno_porta!P188</f>
        <v>0</v>
      </c>
    </row>
    <row r="2601" spans="1:10" x14ac:dyDescent="0.3">
      <c r="A2601" t="str">
        <f t="shared" si="40"/>
        <v>0Max Negocios + Ilimitado 289.90CONTADO</v>
      </c>
      <c r="B2601">
        <f>precio_reno_porta!A189</f>
        <v>0</v>
      </c>
      <c r="C2601">
        <f>precio_reno_porta!B189</f>
        <v>0</v>
      </c>
      <c r="D2601">
        <f>precio_reno_porta!C189</f>
        <v>0</v>
      </c>
      <c r="E2601">
        <f>precio_reno_porta!D189</f>
        <v>0</v>
      </c>
      <c r="F2601" s="68">
        <f>precio_reno_porta!E189</f>
        <v>0</v>
      </c>
      <c r="G2601">
        <f>precio_reno_porta!F189</f>
        <v>0</v>
      </c>
      <c r="H2601" t="s">
        <v>187</v>
      </c>
      <c r="I2601" t="s">
        <v>199</v>
      </c>
      <c r="J2601" s="68">
        <f>precio_reno_porta!P189</f>
        <v>0</v>
      </c>
    </row>
    <row r="2602" spans="1:10" x14ac:dyDescent="0.3">
      <c r="A2602" t="str">
        <f t="shared" si="40"/>
        <v>0Max Negocios + Ilimitado 289.90CONTADO</v>
      </c>
      <c r="B2602">
        <f>precio_reno_porta!A190</f>
        <v>0</v>
      </c>
      <c r="C2602">
        <f>precio_reno_porta!B190</f>
        <v>0</v>
      </c>
      <c r="D2602">
        <f>precio_reno_porta!C190</f>
        <v>0</v>
      </c>
      <c r="E2602">
        <f>precio_reno_porta!D190</f>
        <v>0</v>
      </c>
      <c r="F2602" s="68">
        <f>precio_reno_porta!E190</f>
        <v>0</v>
      </c>
      <c r="G2602">
        <f>precio_reno_porta!F190</f>
        <v>0</v>
      </c>
      <c r="H2602" t="s">
        <v>187</v>
      </c>
      <c r="I2602" t="s">
        <v>199</v>
      </c>
      <c r="J2602" s="68">
        <f>precio_reno_porta!P190</f>
        <v>0</v>
      </c>
    </row>
    <row r="2603" spans="1:10" x14ac:dyDescent="0.3">
      <c r="A2603" t="str">
        <f t="shared" si="40"/>
        <v>0Max Negocios + Ilimitado 289.90CONTADO</v>
      </c>
      <c r="B2603">
        <f>precio_reno_porta!A191</f>
        <v>0</v>
      </c>
      <c r="C2603">
        <f>precio_reno_porta!B191</f>
        <v>0</v>
      </c>
      <c r="D2603">
        <f>precio_reno_porta!C191</f>
        <v>0</v>
      </c>
      <c r="E2603">
        <f>precio_reno_porta!D191</f>
        <v>0</v>
      </c>
      <c r="F2603" s="68">
        <f>precio_reno_porta!E191</f>
        <v>0</v>
      </c>
      <c r="G2603">
        <f>precio_reno_porta!F191</f>
        <v>0</v>
      </c>
      <c r="H2603" t="s">
        <v>187</v>
      </c>
      <c r="I2603" t="s">
        <v>199</v>
      </c>
      <c r="J2603" s="68">
        <f>precio_reno_porta!P191</f>
        <v>0</v>
      </c>
    </row>
    <row r="2604" spans="1:10" x14ac:dyDescent="0.3">
      <c r="A2604" t="str">
        <f t="shared" si="40"/>
        <v>0Max Negocios + Ilimitado 289.90CONTADO</v>
      </c>
      <c r="B2604">
        <f>precio_reno_porta!A192</f>
        <v>0</v>
      </c>
      <c r="C2604">
        <f>precio_reno_porta!B192</f>
        <v>0</v>
      </c>
      <c r="D2604">
        <f>precio_reno_porta!C192</f>
        <v>0</v>
      </c>
      <c r="E2604">
        <f>precio_reno_porta!D192</f>
        <v>0</v>
      </c>
      <c r="F2604" s="68">
        <f>precio_reno_porta!E192</f>
        <v>0</v>
      </c>
      <c r="G2604">
        <f>precio_reno_porta!F192</f>
        <v>0</v>
      </c>
      <c r="H2604" t="s">
        <v>187</v>
      </c>
      <c r="I2604" t="s">
        <v>199</v>
      </c>
      <c r="J2604" s="68">
        <f>precio_reno_porta!P192</f>
        <v>0</v>
      </c>
    </row>
    <row r="2605" spans="1:10" x14ac:dyDescent="0.3">
      <c r="A2605" t="str">
        <f t="shared" si="40"/>
        <v>0Max Negocios + Ilimitado 289.90CONTADO</v>
      </c>
      <c r="B2605">
        <f>precio_reno_porta!A193</f>
        <v>0</v>
      </c>
      <c r="C2605">
        <f>precio_reno_porta!B193</f>
        <v>0</v>
      </c>
      <c r="D2605">
        <f>precio_reno_porta!C193</f>
        <v>0</v>
      </c>
      <c r="E2605">
        <f>precio_reno_porta!D193</f>
        <v>0</v>
      </c>
      <c r="F2605" s="68">
        <f>precio_reno_porta!E193</f>
        <v>0</v>
      </c>
      <c r="G2605">
        <f>precio_reno_porta!F193</f>
        <v>0</v>
      </c>
      <c r="H2605" t="s">
        <v>187</v>
      </c>
      <c r="I2605" t="s">
        <v>199</v>
      </c>
      <c r="J2605" s="68">
        <f>precio_reno_porta!P193</f>
        <v>0</v>
      </c>
    </row>
    <row r="2606" spans="1:10" x14ac:dyDescent="0.3">
      <c r="A2606" t="str">
        <f t="shared" si="40"/>
        <v>0Max Negocios + Ilimitado 289.90CONTADO</v>
      </c>
      <c r="B2606">
        <f>precio_reno_porta!A194</f>
        <v>0</v>
      </c>
      <c r="C2606">
        <f>precio_reno_porta!B194</f>
        <v>0</v>
      </c>
      <c r="D2606">
        <f>precio_reno_porta!C194</f>
        <v>0</v>
      </c>
      <c r="E2606">
        <f>precio_reno_porta!D194</f>
        <v>0</v>
      </c>
      <c r="F2606" s="68">
        <f>precio_reno_porta!E194</f>
        <v>0</v>
      </c>
      <c r="G2606">
        <f>precio_reno_porta!F194</f>
        <v>0</v>
      </c>
      <c r="H2606" t="s">
        <v>187</v>
      </c>
      <c r="I2606" t="s">
        <v>199</v>
      </c>
      <c r="J2606" s="68">
        <f>precio_reno_porta!P194</f>
        <v>0</v>
      </c>
    </row>
    <row r="2607" spans="1:10" x14ac:dyDescent="0.3">
      <c r="A2607" t="str">
        <f t="shared" si="40"/>
        <v>0Max Negocios + Ilimitado 289.90CONTADO</v>
      </c>
      <c r="B2607">
        <f>precio_reno_porta!A195</f>
        <v>0</v>
      </c>
      <c r="C2607">
        <f>precio_reno_porta!B195</f>
        <v>0</v>
      </c>
      <c r="D2607">
        <f>precio_reno_porta!C195</f>
        <v>0</v>
      </c>
      <c r="E2607">
        <f>precio_reno_porta!D195</f>
        <v>0</v>
      </c>
      <c r="F2607" s="68">
        <f>precio_reno_porta!E195</f>
        <v>0</v>
      </c>
      <c r="G2607">
        <f>precio_reno_porta!F195</f>
        <v>0</v>
      </c>
      <c r="H2607" t="s">
        <v>187</v>
      </c>
      <c r="I2607" t="s">
        <v>199</v>
      </c>
      <c r="J2607" s="68">
        <f>precio_reno_porta!P195</f>
        <v>0</v>
      </c>
    </row>
    <row r="2608" spans="1:10" x14ac:dyDescent="0.3">
      <c r="A2608" t="str">
        <f t="shared" si="40"/>
        <v>0Max Negocios + Ilimitado 289.90CONTADO</v>
      </c>
      <c r="B2608">
        <f>precio_reno_porta!A196</f>
        <v>0</v>
      </c>
      <c r="C2608">
        <f>precio_reno_porta!B196</f>
        <v>0</v>
      </c>
      <c r="D2608">
        <f>precio_reno_porta!C196</f>
        <v>0</v>
      </c>
      <c r="E2608">
        <f>precio_reno_porta!D196</f>
        <v>0</v>
      </c>
      <c r="F2608" s="68">
        <f>precio_reno_porta!E196</f>
        <v>0</v>
      </c>
      <c r="G2608">
        <f>precio_reno_porta!F196</f>
        <v>0</v>
      </c>
      <c r="H2608" t="s">
        <v>187</v>
      </c>
      <c r="I2608" t="s">
        <v>199</v>
      </c>
      <c r="J2608" s="68">
        <f>precio_reno_porta!P196</f>
        <v>0</v>
      </c>
    </row>
    <row r="2609" spans="1:10" x14ac:dyDescent="0.3">
      <c r="A2609" t="str">
        <f t="shared" si="40"/>
        <v>0Max Negocios + Ilimitado 289.90CONTADO</v>
      </c>
      <c r="B2609">
        <f>precio_reno_porta!A197</f>
        <v>0</v>
      </c>
      <c r="C2609">
        <f>precio_reno_porta!B197</f>
        <v>0</v>
      </c>
      <c r="D2609">
        <f>precio_reno_porta!C197</f>
        <v>0</v>
      </c>
      <c r="E2609">
        <f>precio_reno_porta!D197</f>
        <v>0</v>
      </c>
      <c r="F2609" s="68">
        <f>precio_reno_porta!E197</f>
        <v>0</v>
      </c>
      <c r="G2609">
        <f>precio_reno_porta!F197</f>
        <v>0</v>
      </c>
      <c r="H2609" t="s">
        <v>187</v>
      </c>
      <c r="I2609" t="s">
        <v>199</v>
      </c>
      <c r="J2609" s="68">
        <f>precio_reno_porta!P197</f>
        <v>0</v>
      </c>
    </row>
    <row r="2610" spans="1:10" x14ac:dyDescent="0.3">
      <c r="A2610" t="str">
        <f t="shared" si="40"/>
        <v>0Max Negocios + Ilimitado 289.90CONTADO</v>
      </c>
      <c r="B2610">
        <f>precio_reno_porta!A198</f>
        <v>0</v>
      </c>
      <c r="C2610">
        <f>precio_reno_porta!B198</f>
        <v>0</v>
      </c>
      <c r="D2610">
        <f>precio_reno_porta!C198</f>
        <v>0</v>
      </c>
      <c r="E2610">
        <f>precio_reno_porta!D198</f>
        <v>0</v>
      </c>
      <c r="F2610" s="68">
        <f>precio_reno_porta!E198</f>
        <v>0</v>
      </c>
      <c r="G2610">
        <f>precio_reno_porta!F198</f>
        <v>0</v>
      </c>
      <c r="H2610" t="s">
        <v>187</v>
      </c>
      <c r="I2610" t="s">
        <v>199</v>
      </c>
      <c r="J2610" s="68">
        <f>precio_reno_porta!P198</f>
        <v>0</v>
      </c>
    </row>
    <row r="2611" spans="1:10" x14ac:dyDescent="0.3">
      <c r="A2611" t="str">
        <f t="shared" si="40"/>
        <v>0Max Negocios + Ilimitado 289.90CONTADO</v>
      </c>
      <c r="B2611">
        <f>precio_reno_porta!A199</f>
        <v>0</v>
      </c>
      <c r="C2611">
        <f>precio_reno_porta!B199</f>
        <v>0</v>
      </c>
      <c r="D2611">
        <f>precio_reno_porta!C199</f>
        <v>0</v>
      </c>
      <c r="E2611">
        <f>precio_reno_porta!D199</f>
        <v>0</v>
      </c>
      <c r="F2611" s="68">
        <f>precio_reno_porta!E199</f>
        <v>0</v>
      </c>
      <c r="G2611">
        <f>precio_reno_porta!F199</f>
        <v>0</v>
      </c>
      <c r="H2611" t="s">
        <v>187</v>
      </c>
      <c r="I2611" t="s">
        <v>199</v>
      </c>
      <c r="J2611" s="68">
        <f>precio_reno_porta!P199</f>
        <v>0</v>
      </c>
    </row>
    <row r="2612" spans="1:10" x14ac:dyDescent="0.3">
      <c r="A2612" t="str">
        <f t="shared" si="40"/>
        <v>0Max Negocios + Ilimitado 289.90CONTADO</v>
      </c>
      <c r="B2612">
        <f>precio_reno_porta!A200</f>
        <v>0</v>
      </c>
      <c r="C2612">
        <f>precio_reno_porta!B200</f>
        <v>0</v>
      </c>
      <c r="D2612">
        <f>precio_reno_porta!C200</f>
        <v>0</v>
      </c>
      <c r="E2612">
        <f>precio_reno_porta!D200</f>
        <v>0</v>
      </c>
      <c r="F2612" s="68">
        <f>precio_reno_porta!E200</f>
        <v>0</v>
      </c>
      <c r="G2612">
        <f>precio_reno_porta!F200</f>
        <v>0</v>
      </c>
      <c r="H2612" t="s">
        <v>187</v>
      </c>
      <c r="I2612" t="s">
        <v>199</v>
      </c>
      <c r="J2612" s="68">
        <f>precio_reno_porta!P200</f>
        <v>0</v>
      </c>
    </row>
    <row r="2613" spans="1:10" x14ac:dyDescent="0.3">
      <c r="A2613" t="str">
        <f t="shared" si="40"/>
        <v>0Max Negocios + Ilimitado 289.90CONTADO</v>
      </c>
      <c r="B2613">
        <f>precio_reno_porta!A201</f>
        <v>0</v>
      </c>
      <c r="C2613">
        <f>precio_reno_porta!B201</f>
        <v>0</v>
      </c>
      <c r="D2613">
        <f>precio_reno_porta!C201</f>
        <v>0</v>
      </c>
      <c r="E2613">
        <f>precio_reno_porta!D201</f>
        <v>0</v>
      </c>
      <c r="F2613" s="68">
        <f>precio_reno_porta!E201</f>
        <v>0</v>
      </c>
      <c r="G2613">
        <f>precio_reno_porta!F201</f>
        <v>0</v>
      </c>
      <c r="H2613" t="s">
        <v>187</v>
      </c>
      <c r="I2613" t="s">
        <v>199</v>
      </c>
      <c r="J2613" s="68">
        <f>precio_reno_porta!P201</f>
        <v>0</v>
      </c>
    </row>
    <row r="2614" spans="1:10" x14ac:dyDescent="0.3">
      <c r="A2614" t="str">
        <f t="shared" si="40"/>
        <v>0Max Negocios + Ilimitado 289.90CONTADO</v>
      </c>
      <c r="B2614">
        <f>precio_reno_porta!A202</f>
        <v>0</v>
      </c>
      <c r="C2614">
        <f>precio_reno_porta!B202</f>
        <v>0</v>
      </c>
      <c r="D2614">
        <f>precio_reno_porta!C202</f>
        <v>0</v>
      </c>
      <c r="E2614">
        <f>precio_reno_porta!D202</f>
        <v>0</v>
      </c>
      <c r="F2614" s="68">
        <f>precio_reno_porta!E202</f>
        <v>0</v>
      </c>
      <c r="G2614">
        <f>precio_reno_porta!F202</f>
        <v>0</v>
      </c>
      <c r="H2614" t="s">
        <v>187</v>
      </c>
      <c r="I2614" t="s">
        <v>199</v>
      </c>
      <c r="J2614" s="68">
        <f>precio_reno_porta!P202</f>
        <v>0</v>
      </c>
    </row>
    <row r="2615" spans="1:10" x14ac:dyDescent="0.3">
      <c r="A2615" t="str">
        <f t="shared" si="40"/>
        <v>0Max Negocios + Ilimitado 289.90CONTADO</v>
      </c>
      <c r="B2615">
        <f>precio_reno_porta!A203</f>
        <v>0</v>
      </c>
      <c r="C2615">
        <f>precio_reno_porta!B203</f>
        <v>0</v>
      </c>
      <c r="D2615">
        <f>precio_reno_porta!C203</f>
        <v>0</v>
      </c>
      <c r="E2615">
        <f>precio_reno_porta!D203</f>
        <v>0</v>
      </c>
      <c r="F2615" s="68">
        <f>precio_reno_porta!E203</f>
        <v>0</v>
      </c>
      <c r="G2615">
        <f>precio_reno_porta!F203</f>
        <v>0</v>
      </c>
      <c r="H2615" t="s">
        <v>187</v>
      </c>
      <c r="I2615" t="s">
        <v>199</v>
      </c>
      <c r="J2615" s="68">
        <f>precio_reno_porta!P203</f>
        <v>0</v>
      </c>
    </row>
    <row r="2616" spans="1:10" x14ac:dyDescent="0.3">
      <c r="A2616" t="str">
        <f t="shared" si="40"/>
        <v>0Max Negocios + Ilimitado 289.90CONTADO</v>
      </c>
      <c r="B2616">
        <f>precio_reno_porta!A204</f>
        <v>0</v>
      </c>
      <c r="C2616">
        <f>precio_reno_porta!B204</f>
        <v>0</v>
      </c>
      <c r="D2616">
        <f>precio_reno_porta!C204</f>
        <v>0</v>
      </c>
      <c r="E2616">
        <f>precio_reno_porta!D204</f>
        <v>0</v>
      </c>
      <c r="F2616" s="68">
        <f>precio_reno_porta!E204</f>
        <v>0</v>
      </c>
      <c r="G2616">
        <f>precio_reno_porta!F204</f>
        <v>0</v>
      </c>
      <c r="H2616" t="s">
        <v>187</v>
      </c>
      <c r="I2616" t="s">
        <v>199</v>
      </c>
      <c r="J2616" s="68">
        <f>precio_reno_porta!P204</f>
        <v>0</v>
      </c>
    </row>
    <row r="2617" spans="1:10" x14ac:dyDescent="0.3">
      <c r="A2617" t="str">
        <f t="shared" si="40"/>
        <v>0Max Negocios + Ilimitado 289.90CONTADO</v>
      </c>
      <c r="B2617">
        <f>precio_reno_porta!A205</f>
        <v>0</v>
      </c>
      <c r="C2617">
        <f>precio_reno_porta!B205</f>
        <v>0</v>
      </c>
      <c r="D2617">
        <f>precio_reno_porta!C205</f>
        <v>0</v>
      </c>
      <c r="E2617">
        <f>precio_reno_porta!D205</f>
        <v>0</v>
      </c>
      <c r="F2617" s="68">
        <f>precio_reno_porta!E205</f>
        <v>0</v>
      </c>
      <c r="G2617">
        <f>precio_reno_porta!F205</f>
        <v>0</v>
      </c>
      <c r="H2617" t="s">
        <v>187</v>
      </c>
      <c r="I2617" t="s">
        <v>199</v>
      </c>
      <c r="J2617" s="68">
        <f>precio_reno_porta!P205</f>
        <v>0</v>
      </c>
    </row>
    <row r="2618" spans="1:10" x14ac:dyDescent="0.3">
      <c r="A2618" t="str">
        <f t="shared" si="40"/>
        <v>0Max Negocios + Ilimitado 289.90CONTADO</v>
      </c>
      <c r="B2618">
        <f>precio_reno_porta!A206</f>
        <v>0</v>
      </c>
      <c r="C2618">
        <f>precio_reno_porta!B206</f>
        <v>0</v>
      </c>
      <c r="D2618">
        <f>precio_reno_porta!C206</f>
        <v>0</v>
      </c>
      <c r="E2618">
        <f>precio_reno_porta!D206</f>
        <v>0</v>
      </c>
      <c r="F2618" s="68">
        <f>precio_reno_porta!E206</f>
        <v>0</v>
      </c>
      <c r="G2618">
        <f>precio_reno_porta!F206</f>
        <v>0</v>
      </c>
      <c r="H2618" t="s">
        <v>187</v>
      </c>
      <c r="I2618" t="s">
        <v>199</v>
      </c>
      <c r="J2618" s="68">
        <f>precio_reno_porta!P206</f>
        <v>0</v>
      </c>
    </row>
    <row r="2619" spans="1:10" x14ac:dyDescent="0.3">
      <c r="A2619" t="str">
        <f t="shared" si="40"/>
        <v>0Max Negocios + Ilimitado 289.90CONTADO</v>
      </c>
      <c r="B2619">
        <f>precio_reno_porta!A207</f>
        <v>0</v>
      </c>
      <c r="C2619">
        <f>precio_reno_porta!B207</f>
        <v>0</v>
      </c>
      <c r="D2619">
        <f>precio_reno_porta!C207</f>
        <v>0</v>
      </c>
      <c r="E2619">
        <f>precio_reno_porta!D207</f>
        <v>0</v>
      </c>
      <c r="F2619" s="68">
        <f>precio_reno_porta!E207</f>
        <v>0</v>
      </c>
      <c r="G2619">
        <f>precio_reno_porta!F207</f>
        <v>0</v>
      </c>
      <c r="H2619" t="s">
        <v>187</v>
      </c>
      <c r="I2619" t="s">
        <v>199</v>
      </c>
      <c r="J2619" s="68">
        <f>precio_reno_porta!P207</f>
        <v>0</v>
      </c>
    </row>
    <row r="2620" spans="1:10" x14ac:dyDescent="0.3">
      <c r="A2620" t="str">
        <f t="shared" si="40"/>
        <v>0Max Negocios + Ilimitado 289.90CONTADO</v>
      </c>
      <c r="B2620">
        <f>precio_reno_porta!A208</f>
        <v>0</v>
      </c>
      <c r="C2620">
        <f>precio_reno_porta!B208</f>
        <v>0</v>
      </c>
      <c r="D2620">
        <f>precio_reno_porta!C208</f>
        <v>0</v>
      </c>
      <c r="E2620">
        <f>precio_reno_porta!D208</f>
        <v>0</v>
      </c>
      <c r="F2620" s="68">
        <f>precio_reno_porta!E208</f>
        <v>0</v>
      </c>
      <c r="G2620">
        <f>precio_reno_porta!F208</f>
        <v>0</v>
      </c>
      <c r="H2620" t="s">
        <v>187</v>
      </c>
      <c r="I2620" t="s">
        <v>199</v>
      </c>
      <c r="J2620" s="68">
        <f>precio_reno_porta!P208</f>
        <v>0</v>
      </c>
    </row>
    <row r="2621" spans="1:10" x14ac:dyDescent="0.3">
      <c r="A2621" t="str">
        <f t="shared" si="40"/>
        <v>0Max Negocios + Ilimitado 289.90CONTADO</v>
      </c>
      <c r="B2621">
        <f>precio_reno_porta!A209</f>
        <v>0</v>
      </c>
      <c r="C2621">
        <f>precio_reno_porta!B209</f>
        <v>0</v>
      </c>
      <c r="D2621">
        <f>precio_reno_porta!C209</f>
        <v>0</v>
      </c>
      <c r="E2621">
        <f>precio_reno_porta!D209</f>
        <v>0</v>
      </c>
      <c r="F2621" s="68">
        <f>precio_reno_porta!E209</f>
        <v>0</v>
      </c>
      <c r="G2621">
        <f>precio_reno_porta!F209</f>
        <v>0</v>
      </c>
      <c r="H2621" t="s">
        <v>187</v>
      </c>
      <c r="I2621" t="s">
        <v>199</v>
      </c>
      <c r="J2621" s="68">
        <f>precio_reno_porta!P209</f>
        <v>0</v>
      </c>
    </row>
    <row r="2622" spans="1:10" x14ac:dyDescent="0.3">
      <c r="A2622" t="str">
        <f t="shared" si="40"/>
        <v>0Max Negocios + Ilimitado 289.90CONTADO</v>
      </c>
      <c r="B2622">
        <f>precio_reno_porta!A210</f>
        <v>0</v>
      </c>
      <c r="C2622">
        <f>precio_reno_porta!B210</f>
        <v>0</v>
      </c>
      <c r="D2622">
        <f>precio_reno_porta!C210</f>
        <v>0</v>
      </c>
      <c r="E2622">
        <f>precio_reno_porta!D210</f>
        <v>0</v>
      </c>
      <c r="F2622" s="68">
        <f>precio_reno_porta!E210</f>
        <v>0</v>
      </c>
      <c r="G2622">
        <f>precio_reno_porta!F210</f>
        <v>0</v>
      </c>
      <c r="H2622" t="s">
        <v>187</v>
      </c>
      <c r="I2622" t="s">
        <v>199</v>
      </c>
      <c r="J2622" s="68">
        <f>precio_reno_porta!P210</f>
        <v>0</v>
      </c>
    </row>
    <row r="2623" spans="1:10" x14ac:dyDescent="0.3">
      <c r="A2623" t="str">
        <f t="shared" si="40"/>
        <v>0Max Negocios + Ilimitado 289.90CONTADO</v>
      </c>
      <c r="B2623">
        <f>precio_reno_porta!A211</f>
        <v>0</v>
      </c>
      <c r="C2623">
        <f>precio_reno_porta!B211</f>
        <v>0</v>
      </c>
      <c r="D2623">
        <f>precio_reno_porta!C211</f>
        <v>0</v>
      </c>
      <c r="E2623">
        <f>precio_reno_porta!D211</f>
        <v>0</v>
      </c>
      <c r="F2623" s="68">
        <f>precio_reno_porta!E211</f>
        <v>0</v>
      </c>
      <c r="G2623">
        <f>precio_reno_porta!F211</f>
        <v>0</v>
      </c>
      <c r="H2623" t="s">
        <v>187</v>
      </c>
      <c r="I2623" t="s">
        <v>199</v>
      </c>
      <c r="J2623" s="68">
        <f>precio_reno_porta!P211</f>
        <v>0</v>
      </c>
    </row>
    <row r="2624" spans="1:10" x14ac:dyDescent="0.3">
      <c r="A2624" t="str">
        <f t="shared" si="40"/>
        <v>0Max Negocios + Ilimitado 289.90CONTADO</v>
      </c>
      <c r="B2624">
        <f>precio_reno_porta!A212</f>
        <v>0</v>
      </c>
      <c r="C2624">
        <f>precio_reno_porta!B212</f>
        <v>0</v>
      </c>
      <c r="D2624">
        <f>precio_reno_porta!C212</f>
        <v>0</v>
      </c>
      <c r="E2624">
        <f>precio_reno_porta!D212</f>
        <v>0</v>
      </c>
      <c r="F2624" s="68">
        <f>precio_reno_porta!E212</f>
        <v>0</v>
      </c>
      <c r="G2624">
        <f>precio_reno_porta!F212</f>
        <v>0</v>
      </c>
      <c r="H2624" t="s">
        <v>187</v>
      </c>
      <c r="I2624" t="s">
        <v>199</v>
      </c>
      <c r="J2624" s="68">
        <f>precio_reno_porta!P212</f>
        <v>0</v>
      </c>
    </row>
    <row r="2625" spans="1:10" x14ac:dyDescent="0.3">
      <c r="A2625" t="str">
        <f t="shared" si="40"/>
        <v>0Max Negocios + Ilimitado 289.90CONTADO</v>
      </c>
      <c r="B2625">
        <f>precio_reno_porta!A213</f>
        <v>0</v>
      </c>
      <c r="C2625">
        <f>precio_reno_porta!B213</f>
        <v>0</v>
      </c>
      <c r="D2625">
        <f>precio_reno_porta!C213</f>
        <v>0</v>
      </c>
      <c r="E2625">
        <f>precio_reno_porta!D213</f>
        <v>0</v>
      </c>
      <c r="F2625" s="68">
        <f>precio_reno_porta!E213</f>
        <v>0</v>
      </c>
      <c r="G2625">
        <f>precio_reno_porta!F213</f>
        <v>0</v>
      </c>
      <c r="H2625" t="s">
        <v>187</v>
      </c>
      <c r="I2625" t="s">
        <v>199</v>
      </c>
      <c r="J2625" s="68">
        <f>precio_reno_porta!P213</f>
        <v>0</v>
      </c>
    </row>
    <row r="2626" spans="1:10" x14ac:dyDescent="0.3">
      <c r="A2626" t="str">
        <f t="shared" si="40"/>
        <v>0Max Negocios + Ilimitado 289.90CONTADO</v>
      </c>
      <c r="B2626">
        <f>precio_reno_porta!A214</f>
        <v>0</v>
      </c>
      <c r="C2626">
        <f>precio_reno_porta!B214</f>
        <v>0</v>
      </c>
      <c r="D2626">
        <f>precio_reno_porta!C214</f>
        <v>0</v>
      </c>
      <c r="E2626">
        <f>precio_reno_porta!D214</f>
        <v>0</v>
      </c>
      <c r="F2626" s="68">
        <f>precio_reno_porta!E214</f>
        <v>0</v>
      </c>
      <c r="G2626">
        <f>precio_reno_porta!F214</f>
        <v>0</v>
      </c>
      <c r="H2626" t="s">
        <v>187</v>
      </c>
      <c r="I2626" t="s">
        <v>199</v>
      </c>
      <c r="J2626" s="68">
        <f>precio_reno_porta!P214</f>
        <v>0</v>
      </c>
    </row>
    <row r="2627" spans="1:10" x14ac:dyDescent="0.3">
      <c r="A2627" t="str">
        <f t="shared" ref="A2627:A2690" si="41">CONCATENATE(E2627,I2627,H2627)</f>
        <v>0Max Negocios + Ilimitado 289.90CONTADO</v>
      </c>
      <c r="B2627">
        <f>precio_reno_porta!A215</f>
        <v>0</v>
      </c>
      <c r="C2627">
        <f>precio_reno_porta!B215</f>
        <v>0</v>
      </c>
      <c r="D2627">
        <f>precio_reno_porta!C215</f>
        <v>0</v>
      </c>
      <c r="E2627">
        <f>precio_reno_porta!D215</f>
        <v>0</v>
      </c>
      <c r="F2627" s="68">
        <f>precio_reno_porta!E215</f>
        <v>0</v>
      </c>
      <c r="G2627">
        <f>precio_reno_porta!F215</f>
        <v>0</v>
      </c>
      <c r="H2627" t="s">
        <v>187</v>
      </c>
      <c r="I2627" t="s">
        <v>199</v>
      </c>
      <c r="J2627" s="68">
        <f>precio_reno_porta!P215</f>
        <v>0</v>
      </c>
    </row>
    <row r="2628" spans="1:10" x14ac:dyDescent="0.3">
      <c r="A2628" t="str">
        <f t="shared" si="41"/>
        <v>0Max Negocios + Ilimitado 289.90CONTADO</v>
      </c>
      <c r="B2628">
        <f>precio_reno_porta!A216</f>
        <v>0</v>
      </c>
      <c r="C2628">
        <f>precio_reno_porta!B216</f>
        <v>0</v>
      </c>
      <c r="D2628">
        <f>precio_reno_porta!C216</f>
        <v>0</v>
      </c>
      <c r="E2628">
        <f>precio_reno_porta!D216</f>
        <v>0</v>
      </c>
      <c r="F2628" s="68">
        <f>precio_reno_porta!E216</f>
        <v>0</v>
      </c>
      <c r="G2628">
        <f>precio_reno_porta!F216</f>
        <v>0</v>
      </c>
      <c r="H2628" t="s">
        <v>187</v>
      </c>
      <c r="I2628" t="s">
        <v>199</v>
      </c>
      <c r="J2628" s="68">
        <f>precio_reno_porta!P216</f>
        <v>0</v>
      </c>
    </row>
    <row r="2629" spans="1:10" x14ac:dyDescent="0.3">
      <c r="A2629" t="str">
        <f t="shared" si="41"/>
        <v>0Max Negocios + Ilimitado 289.90CONTADO</v>
      </c>
      <c r="B2629">
        <f>precio_reno_porta!A217</f>
        <v>0</v>
      </c>
      <c r="C2629">
        <f>precio_reno_porta!B217</f>
        <v>0</v>
      </c>
      <c r="D2629">
        <f>precio_reno_porta!C217</f>
        <v>0</v>
      </c>
      <c r="E2629">
        <f>precio_reno_porta!D217</f>
        <v>0</v>
      </c>
      <c r="F2629" s="68">
        <f>precio_reno_porta!E217</f>
        <v>0</v>
      </c>
      <c r="G2629">
        <f>precio_reno_porta!F217</f>
        <v>0</v>
      </c>
      <c r="H2629" t="s">
        <v>187</v>
      </c>
      <c r="I2629" t="s">
        <v>199</v>
      </c>
      <c r="J2629" s="68">
        <f>precio_reno_porta!P217</f>
        <v>0</v>
      </c>
    </row>
    <row r="2630" spans="1:10" x14ac:dyDescent="0.3">
      <c r="A2630" t="str">
        <f t="shared" si="41"/>
        <v>0Max Negocios + Ilimitado 289.90CONTADO</v>
      </c>
      <c r="B2630">
        <f>precio_reno_porta!A218</f>
        <v>0</v>
      </c>
      <c r="C2630">
        <f>precio_reno_porta!B218</f>
        <v>0</v>
      </c>
      <c r="D2630">
        <f>precio_reno_porta!C218</f>
        <v>0</v>
      </c>
      <c r="E2630">
        <f>precio_reno_porta!D218</f>
        <v>0</v>
      </c>
      <c r="F2630" s="68">
        <f>precio_reno_porta!E218</f>
        <v>0</v>
      </c>
      <c r="G2630">
        <f>precio_reno_porta!F218</f>
        <v>0</v>
      </c>
      <c r="H2630" t="s">
        <v>187</v>
      </c>
      <c r="I2630" t="s">
        <v>199</v>
      </c>
      <c r="J2630" s="68">
        <f>precio_reno_porta!P218</f>
        <v>0</v>
      </c>
    </row>
    <row r="2631" spans="1:10" x14ac:dyDescent="0.3">
      <c r="A2631" t="str">
        <f t="shared" si="41"/>
        <v>0Max Negocios + Ilimitado 289.90CONTADO</v>
      </c>
      <c r="B2631">
        <f>precio_reno_porta!A219</f>
        <v>0</v>
      </c>
      <c r="C2631">
        <f>precio_reno_porta!B219</f>
        <v>0</v>
      </c>
      <c r="D2631">
        <f>precio_reno_porta!C219</f>
        <v>0</v>
      </c>
      <c r="E2631">
        <f>precio_reno_porta!D219</f>
        <v>0</v>
      </c>
      <c r="F2631" s="68">
        <f>precio_reno_porta!E219</f>
        <v>0</v>
      </c>
      <c r="G2631">
        <f>precio_reno_porta!F219</f>
        <v>0</v>
      </c>
      <c r="H2631" t="s">
        <v>187</v>
      </c>
      <c r="I2631" t="s">
        <v>199</v>
      </c>
      <c r="J2631" s="68">
        <f>precio_reno_porta!P219</f>
        <v>0</v>
      </c>
    </row>
    <row r="2632" spans="1:10" x14ac:dyDescent="0.3">
      <c r="A2632" t="str">
        <f t="shared" si="41"/>
        <v>0Max Negocios + Ilimitado 289.90CONTADO</v>
      </c>
      <c r="B2632">
        <f>precio_reno_porta!A220</f>
        <v>0</v>
      </c>
      <c r="C2632">
        <f>precio_reno_porta!B220</f>
        <v>0</v>
      </c>
      <c r="D2632">
        <f>precio_reno_porta!C220</f>
        <v>0</v>
      </c>
      <c r="E2632">
        <f>precio_reno_porta!D220</f>
        <v>0</v>
      </c>
      <c r="F2632" s="68">
        <f>precio_reno_porta!E220</f>
        <v>0</v>
      </c>
      <c r="G2632">
        <f>precio_reno_porta!F220</f>
        <v>0</v>
      </c>
      <c r="H2632" t="s">
        <v>187</v>
      </c>
      <c r="I2632" t="s">
        <v>199</v>
      </c>
      <c r="J2632" s="68">
        <f>precio_reno_porta!P220</f>
        <v>0</v>
      </c>
    </row>
    <row r="2633" spans="1:10" x14ac:dyDescent="0.3">
      <c r="A2633" t="str">
        <f t="shared" si="41"/>
        <v>0Max Negocios + Ilimitado 289.90CONTADO</v>
      </c>
      <c r="B2633">
        <f>precio_reno_porta!A221</f>
        <v>0</v>
      </c>
      <c r="C2633">
        <f>precio_reno_porta!B221</f>
        <v>0</v>
      </c>
      <c r="D2633">
        <f>precio_reno_porta!C221</f>
        <v>0</v>
      </c>
      <c r="E2633">
        <f>precio_reno_porta!D221</f>
        <v>0</v>
      </c>
      <c r="F2633" s="68">
        <f>precio_reno_porta!E221</f>
        <v>0</v>
      </c>
      <c r="G2633">
        <f>precio_reno_porta!F221</f>
        <v>0</v>
      </c>
      <c r="H2633" t="s">
        <v>187</v>
      </c>
      <c r="I2633" t="s">
        <v>199</v>
      </c>
      <c r="J2633" s="68">
        <f>precio_reno_porta!P221</f>
        <v>0</v>
      </c>
    </row>
    <row r="2634" spans="1:10" x14ac:dyDescent="0.3">
      <c r="A2634" t="str">
        <f t="shared" si="41"/>
        <v>0Max Negocios + Ilimitado 289.90CONTADO</v>
      </c>
      <c r="B2634">
        <f>precio_reno_porta!A222</f>
        <v>0</v>
      </c>
      <c r="C2634">
        <f>precio_reno_porta!B222</f>
        <v>0</v>
      </c>
      <c r="D2634">
        <f>precio_reno_porta!C222</f>
        <v>0</v>
      </c>
      <c r="E2634">
        <f>precio_reno_porta!D222</f>
        <v>0</v>
      </c>
      <c r="F2634" s="68">
        <f>precio_reno_porta!E222</f>
        <v>0</v>
      </c>
      <c r="G2634">
        <f>precio_reno_porta!F222</f>
        <v>0</v>
      </c>
      <c r="H2634" t="s">
        <v>187</v>
      </c>
      <c r="I2634" t="s">
        <v>199</v>
      </c>
      <c r="J2634" s="68">
        <f>precio_reno_porta!P222</f>
        <v>0</v>
      </c>
    </row>
    <row r="2635" spans="1:10" x14ac:dyDescent="0.3">
      <c r="A2635" t="str">
        <f t="shared" si="41"/>
        <v>0Max Negocios + Ilimitado 289.90CONTADO</v>
      </c>
      <c r="B2635">
        <f>precio_reno_porta!A223</f>
        <v>0</v>
      </c>
      <c r="C2635">
        <f>precio_reno_porta!B223</f>
        <v>0</v>
      </c>
      <c r="D2635">
        <f>precio_reno_porta!C223</f>
        <v>0</v>
      </c>
      <c r="E2635">
        <f>precio_reno_porta!D223</f>
        <v>0</v>
      </c>
      <c r="F2635" s="68">
        <f>precio_reno_porta!E223</f>
        <v>0</v>
      </c>
      <c r="G2635">
        <f>precio_reno_porta!F223</f>
        <v>0</v>
      </c>
      <c r="H2635" t="s">
        <v>187</v>
      </c>
      <c r="I2635" t="s">
        <v>199</v>
      </c>
      <c r="J2635" s="68">
        <f>precio_reno_porta!P223</f>
        <v>0</v>
      </c>
    </row>
    <row r="2636" spans="1:10" x14ac:dyDescent="0.3">
      <c r="A2636" t="str">
        <f t="shared" si="41"/>
        <v>0Max Negocios + Ilimitado 289.90CONTADO</v>
      </c>
      <c r="B2636">
        <f>precio_reno_porta!A224</f>
        <v>0</v>
      </c>
      <c r="C2636">
        <f>precio_reno_porta!B224</f>
        <v>0</v>
      </c>
      <c r="D2636">
        <f>precio_reno_porta!C224</f>
        <v>0</v>
      </c>
      <c r="E2636">
        <f>precio_reno_porta!D224</f>
        <v>0</v>
      </c>
      <c r="F2636" s="68">
        <f>precio_reno_porta!E224</f>
        <v>0</v>
      </c>
      <c r="G2636">
        <f>precio_reno_porta!F224</f>
        <v>0</v>
      </c>
      <c r="H2636" t="s">
        <v>187</v>
      </c>
      <c r="I2636" t="s">
        <v>199</v>
      </c>
      <c r="J2636" s="68">
        <f>precio_reno_porta!P224</f>
        <v>0</v>
      </c>
    </row>
    <row r="2637" spans="1:10" x14ac:dyDescent="0.3">
      <c r="A2637" t="str">
        <f t="shared" si="41"/>
        <v>0Max Negocios + Ilimitado 289.90CONTADO</v>
      </c>
      <c r="B2637">
        <f>precio_reno_porta!A225</f>
        <v>0</v>
      </c>
      <c r="C2637">
        <f>precio_reno_porta!B225</f>
        <v>0</v>
      </c>
      <c r="D2637">
        <f>precio_reno_porta!C225</f>
        <v>0</v>
      </c>
      <c r="E2637">
        <f>precio_reno_porta!D225</f>
        <v>0</v>
      </c>
      <c r="F2637" s="68">
        <f>precio_reno_porta!E225</f>
        <v>0</v>
      </c>
      <c r="G2637">
        <f>precio_reno_porta!F225</f>
        <v>0</v>
      </c>
      <c r="H2637" t="s">
        <v>187</v>
      </c>
      <c r="I2637" t="s">
        <v>199</v>
      </c>
      <c r="J2637" s="68">
        <f>precio_reno_porta!P225</f>
        <v>0</v>
      </c>
    </row>
    <row r="2638" spans="1:10" x14ac:dyDescent="0.3">
      <c r="A2638" t="str">
        <f t="shared" si="41"/>
        <v>0Max Negocios + Ilimitado 289.90CONTADO</v>
      </c>
      <c r="B2638">
        <f>precio_reno_porta!A226</f>
        <v>0</v>
      </c>
      <c r="C2638">
        <f>precio_reno_porta!B226</f>
        <v>0</v>
      </c>
      <c r="D2638">
        <f>precio_reno_porta!C226</f>
        <v>0</v>
      </c>
      <c r="E2638">
        <f>precio_reno_porta!D226</f>
        <v>0</v>
      </c>
      <c r="F2638" s="68">
        <f>precio_reno_porta!E226</f>
        <v>0</v>
      </c>
      <c r="G2638">
        <f>precio_reno_porta!F226</f>
        <v>0</v>
      </c>
      <c r="H2638" t="s">
        <v>187</v>
      </c>
      <c r="I2638" t="s">
        <v>199</v>
      </c>
      <c r="J2638" s="68">
        <f>precio_reno_porta!P226</f>
        <v>0</v>
      </c>
    </row>
    <row r="2639" spans="1:10" x14ac:dyDescent="0.3">
      <c r="A2639" t="str">
        <f t="shared" si="41"/>
        <v>0Max Negocios + Ilimitado 289.90CONTADO</v>
      </c>
      <c r="B2639">
        <f>precio_reno_porta!A227</f>
        <v>0</v>
      </c>
      <c r="C2639">
        <f>precio_reno_porta!B227</f>
        <v>0</v>
      </c>
      <c r="D2639">
        <f>precio_reno_porta!C227</f>
        <v>0</v>
      </c>
      <c r="E2639">
        <f>precio_reno_porta!D227</f>
        <v>0</v>
      </c>
      <c r="F2639" s="68">
        <f>precio_reno_porta!E227</f>
        <v>0</v>
      </c>
      <c r="G2639">
        <f>precio_reno_porta!F227</f>
        <v>0</v>
      </c>
      <c r="H2639" t="s">
        <v>187</v>
      </c>
      <c r="I2639" t="s">
        <v>199</v>
      </c>
      <c r="J2639" s="68">
        <f>precio_reno_porta!P227</f>
        <v>0</v>
      </c>
    </row>
    <row r="2640" spans="1:10" x14ac:dyDescent="0.3">
      <c r="A2640" t="str">
        <f t="shared" si="41"/>
        <v>0Max Negocios + Ilimitado 289.90CONTADO</v>
      </c>
      <c r="B2640">
        <f>precio_reno_porta!A228</f>
        <v>0</v>
      </c>
      <c r="C2640">
        <f>precio_reno_porta!B228</f>
        <v>0</v>
      </c>
      <c r="D2640">
        <f>precio_reno_porta!C228</f>
        <v>0</v>
      </c>
      <c r="E2640">
        <f>precio_reno_porta!D228</f>
        <v>0</v>
      </c>
      <c r="F2640" s="68">
        <f>precio_reno_porta!E228</f>
        <v>0</v>
      </c>
      <c r="G2640">
        <f>precio_reno_porta!F228</f>
        <v>0</v>
      </c>
      <c r="H2640" t="s">
        <v>187</v>
      </c>
      <c r="I2640" t="s">
        <v>199</v>
      </c>
      <c r="J2640" s="68">
        <f>precio_reno_porta!P228</f>
        <v>0</v>
      </c>
    </row>
    <row r="2641" spans="1:10" x14ac:dyDescent="0.3">
      <c r="A2641" t="str">
        <f t="shared" si="41"/>
        <v>0Max Negocios + Ilimitado 289.90CONTADO</v>
      </c>
      <c r="B2641">
        <f>precio_reno_porta!A229</f>
        <v>0</v>
      </c>
      <c r="C2641">
        <f>precio_reno_porta!B229</f>
        <v>0</v>
      </c>
      <c r="D2641">
        <f>precio_reno_porta!C229</f>
        <v>0</v>
      </c>
      <c r="E2641">
        <f>precio_reno_porta!D229</f>
        <v>0</v>
      </c>
      <c r="F2641" s="68">
        <f>precio_reno_porta!E229</f>
        <v>0</v>
      </c>
      <c r="G2641">
        <f>precio_reno_porta!F229</f>
        <v>0</v>
      </c>
      <c r="H2641" t="s">
        <v>187</v>
      </c>
      <c r="I2641" t="s">
        <v>199</v>
      </c>
      <c r="J2641" s="68">
        <f>precio_reno_porta!P229</f>
        <v>0</v>
      </c>
    </row>
    <row r="2642" spans="1:10" x14ac:dyDescent="0.3">
      <c r="A2642" t="str">
        <f t="shared" si="41"/>
        <v>0Max Negocios + Ilimitado 289.90CONTADO</v>
      </c>
      <c r="B2642">
        <f>precio_reno_porta!A230</f>
        <v>0</v>
      </c>
      <c r="C2642">
        <f>precio_reno_porta!B230</f>
        <v>0</v>
      </c>
      <c r="D2642">
        <f>precio_reno_porta!C230</f>
        <v>0</v>
      </c>
      <c r="E2642">
        <f>precio_reno_porta!D230</f>
        <v>0</v>
      </c>
      <c r="F2642" s="68">
        <f>precio_reno_porta!E230</f>
        <v>0</v>
      </c>
      <c r="G2642">
        <f>precio_reno_porta!F230</f>
        <v>0</v>
      </c>
      <c r="H2642" t="s">
        <v>187</v>
      </c>
      <c r="I2642" t="s">
        <v>199</v>
      </c>
      <c r="J2642" s="68">
        <f>precio_reno_porta!P230</f>
        <v>0</v>
      </c>
    </row>
    <row r="2643" spans="1:10" x14ac:dyDescent="0.3">
      <c r="A2643" t="str">
        <f t="shared" si="41"/>
        <v>0Max Negocios + Ilimitado 289.90CONTADO</v>
      </c>
      <c r="B2643">
        <f>precio_reno_porta!A231</f>
        <v>0</v>
      </c>
      <c r="C2643">
        <f>precio_reno_porta!B231</f>
        <v>0</v>
      </c>
      <c r="D2643">
        <f>precio_reno_porta!C231</f>
        <v>0</v>
      </c>
      <c r="E2643">
        <f>precio_reno_porta!D231</f>
        <v>0</v>
      </c>
      <c r="F2643" s="68">
        <f>precio_reno_porta!E231</f>
        <v>0</v>
      </c>
      <c r="G2643">
        <f>precio_reno_porta!F231</f>
        <v>0</v>
      </c>
      <c r="H2643" t="s">
        <v>187</v>
      </c>
      <c r="I2643" t="s">
        <v>199</v>
      </c>
      <c r="J2643" s="68">
        <f>precio_reno_porta!P231</f>
        <v>0</v>
      </c>
    </row>
    <row r="2644" spans="1:10" x14ac:dyDescent="0.3">
      <c r="A2644" t="str">
        <f t="shared" si="41"/>
        <v>0Max Negocios + Ilimitado 289.90CONTADO</v>
      </c>
      <c r="B2644">
        <f>precio_reno_porta!A232</f>
        <v>0</v>
      </c>
      <c r="C2644">
        <f>precio_reno_porta!B232</f>
        <v>0</v>
      </c>
      <c r="D2644">
        <f>precio_reno_porta!C232</f>
        <v>0</v>
      </c>
      <c r="E2644">
        <f>precio_reno_porta!D232</f>
        <v>0</v>
      </c>
      <c r="F2644" s="68">
        <f>precio_reno_porta!E232</f>
        <v>0</v>
      </c>
      <c r="G2644">
        <f>precio_reno_porta!F232</f>
        <v>0</v>
      </c>
      <c r="H2644" t="s">
        <v>187</v>
      </c>
      <c r="I2644" t="s">
        <v>199</v>
      </c>
      <c r="J2644" s="68">
        <f>precio_reno_porta!P232</f>
        <v>0</v>
      </c>
    </row>
    <row r="2645" spans="1:10" x14ac:dyDescent="0.3">
      <c r="A2645" t="str">
        <f t="shared" si="41"/>
        <v>0Max Negocios + Ilimitado 289.90CONTADO</v>
      </c>
      <c r="B2645">
        <f>precio_reno_porta!A233</f>
        <v>0</v>
      </c>
      <c r="C2645">
        <f>precio_reno_porta!B233</f>
        <v>0</v>
      </c>
      <c r="D2645">
        <f>precio_reno_porta!C233</f>
        <v>0</v>
      </c>
      <c r="E2645">
        <f>precio_reno_porta!D233</f>
        <v>0</v>
      </c>
      <c r="F2645" s="68">
        <f>precio_reno_porta!E233</f>
        <v>0</v>
      </c>
      <c r="G2645">
        <f>precio_reno_porta!F233</f>
        <v>0</v>
      </c>
      <c r="H2645" t="s">
        <v>187</v>
      </c>
      <c r="I2645" t="s">
        <v>199</v>
      </c>
      <c r="J2645" s="68">
        <f>precio_reno_porta!P233</f>
        <v>0</v>
      </c>
    </row>
    <row r="2646" spans="1:10" x14ac:dyDescent="0.3">
      <c r="A2646" t="str">
        <f t="shared" si="41"/>
        <v>0Max Negocios + Ilimitado 289.90CONTADO</v>
      </c>
      <c r="B2646">
        <f>precio_reno_porta!A234</f>
        <v>0</v>
      </c>
      <c r="C2646">
        <f>precio_reno_porta!B234</f>
        <v>0</v>
      </c>
      <c r="D2646">
        <f>precio_reno_porta!C234</f>
        <v>0</v>
      </c>
      <c r="E2646">
        <f>precio_reno_porta!D234</f>
        <v>0</v>
      </c>
      <c r="F2646" s="68">
        <f>precio_reno_porta!E234</f>
        <v>0</v>
      </c>
      <c r="G2646">
        <f>precio_reno_porta!F234</f>
        <v>0</v>
      </c>
      <c r="H2646" t="s">
        <v>187</v>
      </c>
      <c r="I2646" t="s">
        <v>199</v>
      </c>
      <c r="J2646" s="68">
        <f>precio_reno_porta!P234</f>
        <v>0</v>
      </c>
    </row>
    <row r="2647" spans="1:10" x14ac:dyDescent="0.3">
      <c r="A2647" t="str">
        <f t="shared" si="41"/>
        <v>0Max Negocios + Ilimitado 289.90CONTADO</v>
      </c>
      <c r="B2647">
        <f>precio_reno_porta!A235</f>
        <v>0</v>
      </c>
      <c r="C2647">
        <f>precio_reno_porta!B235</f>
        <v>0</v>
      </c>
      <c r="D2647">
        <f>precio_reno_porta!C235</f>
        <v>0</v>
      </c>
      <c r="E2647">
        <f>precio_reno_porta!D235</f>
        <v>0</v>
      </c>
      <c r="F2647" s="68">
        <f>precio_reno_porta!E235</f>
        <v>0</v>
      </c>
      <c r="G2647">
        <f>precio_reno_porta!F235</f>
        <v>0</v>
      </c>
      <c r="H2647" t="s">
        <v>187</v>
      </c>
      <c r="I2647" t="s">
        <v>199</v>
      </c>
      <c r="J2647" s="68">
        <f>precio_reno_porta!P235</f>
        <v>0</v>
      </c>
    </row>
    <row r="2648" spans="1:10" x14ac:dyDescent="0.3">
      <c r="A2648" t="str">
        <f t="shared" si="41"/>
        <v>0Max Negocios + Ilimitado 289.90CONTADO</v>
      </c>
      <c r="B2648">
        <f>precio_reno_porta!A236</f>
        <v>0</v>
      </c>
      <c r="C2648">
        <f>precio_reno_porta!B236</f>
        <v>0</v>
      </c>
      <c r="D2648">
        <f>precio_reno_porta!C236</f>
        <v>0</v>
      </c>
      <c r="E2648">
        <f>precio_reno_porta!D236</f>
        <v>0</v>
      </c>
      <c r="F2648" s="68">
        <f>precio_reno_porta!E236</f>
        <v>0</v>
      </c>
      <c r="G2648">
        <f>precio_reno_porta!F236</f>
        <v>0</v>
      </c>
      <c r="H2648" t="s">
        <v>187</v>
      </c>
      <c r="I2648" t="s">
        <v>199</v>
      </c>
      <c r="J2648" s="68">
        <f>precio_reno_porta!P236</f>
        <v>0</v>
      </c>
    </row>
    <row r="2649" spans="1:10" x14ac:dyDescent="0.3">
      <c r="A2649" t="str">
        <f t="shared" si="41"/>
        <v>0Max Negocios + Ilimitado 289.90CONTADO</v>
      </c>
      <c r="B2649">
        <f>precio_reno_porta!A237</f>
        <v>0</v>
      </c>
      <c r="C2649">
        <f>precio_reno_porta!B237</f>
        <v>0</v>
      </c>
      <c r="D2649">
        <f>precio_reno_porta!C237</f>
        <v>0</v>
      </c>
      <c r="E2649">
        <f>precio_reno_porta!D237</f>
        <v>0</v>
      </c>
      <c r="F2649" s="68">
        <f>precio_reno_porta!E237</f>
        <v>0</v>
      </c>
      <c r="G2649">
        <f>precio_reno_porta!F237</f>
        <v>0</v>
      </c>
      <c r="H2649" t="s">
        <v>187</v>
      </c>
      <c r="I2649" t="s">
        <v>199</v>
      </c>
      <c r="J2649" s="68">
        <f>precio_reno_porta!P237</f>
        <v>0</v>
      </c>
    </row>
    <row r="2650" spans="1:10" x14ac:dyDescent="0.3">
      <c r="A2650" t="str">
        <f t="shared" si="41"/>
        <v>0Max Negocios + Ilimitado 289.90CONTADO</v>
      </c>
      <c r="B2650">
        <f>precio_reno_porta!A238</f>
        <v>0</v>
      </c>
      <c r="C2650">
        <f>precio_reno_porta!B238</f>
        <v>0</v>
      </c>
      <c r="D2650">
        <f>precio_reno_porta!C238</f>
        <v>0</v>
      </c>
      <c r="E2650">
        <f>precio_reno_porta!D238</f>
        <v>0</v>
      </c>
      <c r="F2650" s="68">
        <f>precio_reno_porta!E238</f>
        <v>0</v>
      </c>
      <c r="G2650">
        <f>precio_reno_porta!F238</f>
        <v>0</v>
      </c>
      <c r="H2650" t="s">
        <v>187</v>
      </c>
      <c r="I2650" t="s">
        <v>199</v>
      </c>
      <c r="J2650" s="68">
        <f>precio_reno_porta!P238</f>
        <v>0</v>
      </c>
    </row>
    <row r="2651" spans="1:10" x14ac:dyDescent="0.3">
      <c r="A2651" t="str">
        <f t="shared" si="41"/>
        <v>0Max Negocios + Ilimitado 289.90CONTADO</v>
      </c>
      <c r="B2651">
        <f>precio_reno_porta!A239</f>
        <v>0</v>
      </c>
      <c r="C2651">
        <f>precio_reno_porta!B239</f>
        <v>0</v>
      </c>
      <c r="D2651">
        <f>precio_reno_porta!C239</f>
        <v>0</v>
      </c>
      <c r="E2651">
        <f>precio_reno_porta!D239</f>
        <v>0</v>
      </c>
      <c r="F2651" s="68">
        <f>precio_reno_porta!E239</f>
        <v>0</v>
      </c>
      <c r="G2651">
        <f>precio_reno_porta!F239</f>
        <v>0</v>
      </c>
      <c r="H2651" t="s">
        <v>187</v>
      </c>
      <c r="I2651" t="s">
        <v>199</v>
      </c>
      <c r="J2651" s="68">
        <f>precio_reno_porta!P239</f>
        <v>0</v>
      </c>
    </row>
    <row r="2652" spans="1:10" x14ac:dyDescent="0.3">
      <c r="A2652" t="str">
        <f t="shared" si="41"/>
        <v>0Max Negocios + Ilimitado 289.90CONTADO</v>
      </c>
      <c r="B2652">
        <f>precio_reno_porta!A240</f>
        <v>0</v>
      </c>
      <c r="C2652">
        <f>precio_reno_porta!B240</f>
        <v>0</v>
      </c>
      <c r="D2652">
        <f>precio_reno_porta!C240</f>
        <v>0</v>
      </c>
      <c r="E2652">
        <f>precio_reno_porta!D240</f>
        <v>0</v>
      </c>
      <c r="F2652" s="68">
        <f>precio_reno_porta!E240</f>
        <v>0</v>
      </c>
      <c r="G2652">
        <f>precio_reno_porta!F240</f>
        <v>0</v>
      </c>
      <c r="H2652" t="s">
        <v>187</v>
      </c>
      <c r="I2652" t="s">
        <v>199</v>
      </c>
      <c r="J2652" s="68">
        <f>precio_reno_porta!P240</f>
        <v>0</v>
      </c>
    </row>
    <row r="2653" spans="1:10" x14ac:dyDescent="0.3">
      <c r="A2653" t="str">
        <f t="shared" si="41"/>
        <v>0Max Negocios + Ilimitado 289.90CONTADO</v>
      </c>
      <c r="B2653">
        <f>precio_reno_porta!A241</f>
        <v>0</v>
      </c>
      <c r="C2653">
        <f>precio_reno_porta!B241</f>
        <v>0</v>
      </c>
      <c r="D2653">
        <f>precio_reno_porta!C241</f>
        <v>0</v>
      </c>
      <c r="E2653">
        <f>precio_reno_porta!D241</f>
        <v>0</v>
      </c>
      <c r="F2653" s="68">
        <f>precio_reno_porta!E241</f>
        <v>0</v>
      </c>
      <c r="G2653">
        <f>precio_reno_porta!F241</f>
        <v>0</v>
      </c>
      <c r="H2653" t="s">
        <v>187</v>
      </c>
      <c r="I2653" t="s">
        <v>199</v>
      </c>
      <c r="J2653" s="68">
        <f>precio_reno_porta!P241</f>
        <v>0</v>
      </c>
    </row>
    <row r="2654" spans="1:10" x14ac:dyDescent="0.3">
      <c r="A2654" t="str">
        <f t="shared" si="41"/>
        <v>0Max Negocios + Ilimitado 289.90CONTADO</v>
      </c>
      <c r="B2654">
        <f>precio_reno_porta!A242</f>
        <v>0</v>
      </c>
      <c r="C2654">
        <f>precio_reno_porta!B242</f>
        <v>0</v>
      </c>
      <c r="D2654">
        <f>precio_reno_porta!C242</f>
        <v>0</v>
      </c>
      <c r="E2654">
        <f>precio_reno_porta!D242</f>
        <v>0</v>
      </c>
      <c r="F2654" s="68">
        <f>precio_reno_porta!E242</f>
        <v>0</v>
      </c>
      <c r="G2654">
        <f>precio_reno_porta!F242</f>
        <v>0</v>
      </c>
      <c r="H2654" t="s">
        <v>187</v>
      </c>
      <c r="I2654" t="s">
        <v>199</v>
      </c>
      <c r="J2654" s="68">
        <f>precio_reno_porta!P242</f>
        <v>0</v>
      </c>
    </row>
    <row r="2655" spans="1:10" x14ac:dyDescent="0.3">
      <c r="A2655" t="str">
        <f t="shared" si="41"/>
        <v>0Max Negocios + Ilimitado 289.90CONTADO</v>
      </c>
      <c r="B2655">
        <f>precio_reno_porta!A243</f>
        <v>0</v>
      </c>
      <c r="C2655">
        <f>precio_reno_porta!B243</f>
        <v>0</v>
      </c>
      <c r="D2655">
        <f>precio_reno_porta!C243</f>
        <v>0</v>
      </c>
      <c r="E2655">
        <f>precio_reno_porta!D243</f>
        <v>0</v>
      </c>
      <c r="F2655" s="68">
        <f>precio_reno_porta!E243</f>
        <v>0</v>
      </c>
      <c r="G2655">
        <f>precio_reno_porta!F243</f>
        <v>0</v>
      </c>
      <c r="H2655" t="s">
        <v>187</v>
      </c>
      <c r="I2655" t="s">
        <v>199</v>
      </c>
      <c r="J2655" s="68">
        <f>precio_reno_porta!P243</f>
        <v>0</v>
      </c>
    </row>
    <row r="2656" spans="1:10" x14ac:dyDescent="0.3">
      <c r="A2656" t="str">
        <f t="shared" si="41"/>
        <v>0Max Negocios + Ilimitado 289.90CONTADO</v>
      </c>
      <c r="B2656">
        <f>precio_reno_porta!A244</f>
        <v>0</v>
      </c>
      <c r="C2656">
        <f>precio_reno_porta!B244</f>
        <v>0</v>
      </c>
      <c r="D2656">
        <f>precio_reno_porta!C244</f>
        <v>0</v>
      </c>
      <c r="E2656">
        <f>precio_reno_porta!D244</f>
        <v>0</v>
      </c>
      <c r="F2656" s="68">
        <f>precio_reno_porta!E244</f>
        <v>0</v>
      </c>
      <c r="G2656">
        <f>precio_reno_porta!F244</f>
        <v>0</v>
      </c>
      <c r="H2656" t="s">
        <v>187</v>
      </c>
      <c r="I2656" t="s">
        <v>199</v>
      </c>
      <c r="J2656" s="68">
        <f>precio_reno_porta!P244</f>
        <v>0</v>
      </c>
    </row>
    <row r="2657" spans="1:10" x14ac:dyDescent="0.3">
      <c r="A2657" t="str">
        <f t="shared" si="41"/>
        <v>0Max Negocios + Ilimitado 289.90CONTADO</v>
      </c>
      <c r="B2657">
        <f>precio_reno_porta!A245</f>
        <v>0</v>
      </c>
      <c r="C2657">
        <f>precio_reno_porta!B245</f>
        <v>0</v>
      </c>
      <c r="D2657">
        <f>precio_reno_porta!C245</f>
        <v>0</v>
      </c>
      <c r="E2657">
        <f>precio_reno_porta!D245</f>
        <v>0</v>
      </c>
      <c r="F2657" s="68">
        <f>precio_reno_porta!E245</f>
        <v>0</v>
      </c>
      <c r="G2657">
        <f>precio_reno_porta!F245</f>
        <v>0</v>
      </c>
      <c r="H2657" t="s">
        <v>187</v>
      </c>
      <c r="I2657" t="s">
        <v>199</v>
      </c>
      <c r="J2657" s="68">
        <f>precio_reno_porta!P245</f>
        <v>0</v>
      </c>
    </row>
    <row r="2658" spans="1:10" x14ac:dyDescent="0.3">
      <c r="A2658" t="str">
        <f t="shared" si="41"/>
        <v>0Max Negocios + Ilimitado 289.90CONTADO</v>
      </c>
      <c r="B2658">
        <f>precio_reno_porta!A246</f>
        <v>0</v>
      </c>
      <c r="C2658">
        <f>precio_reno_porta!B246</f>
        <v>0</v>
      </c>
      <c r="D2658">
        <f>precio_reno_porta!C246</f>
        <v>0</v>
      </c>
      <c r="E2658">
        <f>precio_reno_porta!D246</f>
        <v>0</v>
      </c>
      <c r="F2658" s="68">
        <f>precio_reno_porta!E246</f>
        <v>0</v>
      </c>
      <c r="G2658">
        <f>precio_reno_porta!F246</f>
        <v>0</v>
      </c>
      <c r="H2658" t="s">
        <v>187</v>
      </c>
      <c r="I2658" t="s">
        <v>199</v>
      </c>
      <c r="J2658" s="68">
        <f>precio_reno_porta!P246</f>
        <v>0</v>
      </c>
    </row>
    <row r="2659" spans="1:10" x14ac:dyDescent="0.3">
      <c r="A2659" t="str">
        <f t="shared" si="41"/>
        <v>0Max Negocios + Ilimitado 289.90CONTADO</v>
      </c>
      <c r="B2659">
        <f>precio_reno_porta!A247</f>
        <v>0</v>
      </c>
      <c r="C2659">
        <f>precio_reno_porta!B247</f>
        <v>0</v>
      </c>
      <c r="D2659">
        <f>precio_reno_porta!C247</f>
        <v>0</v>
      </c>
      <c r="E2659">
        <f>precio_reno_porta!D247</f>
        <v>0</v>
      </c>
      <c r="F2659" s="68">
        <f>precio_reno_porta!E247</f>
        <v>0</v>
      </c>
      <c r="G2659">
        <f>precio_reno_porta!F247</f>
        <v>0</v>
      </c>
      <c r="H2659" t="s">
        <v>187</v>
      </c>
      <c r="I2659" t="s">
        <v>199</v>
      </c>
      <c r="J2659" s="68">
        <f>precio_reno_porta!P247</f>
        <v>0</v>
      </c>
    </row>
    <row r="2660" spans="1:10" x14ac:dyDescent="0.3">
      <c r="A2660" t="str">
        <f t="shared" si="41"/>
        <v>0Max Negocios + Ilimitado 289.90CONTADO</v>
      </c>
      <c r="B2660">
        <f>precio_reno_porta!A248</f>
        <v>0</v>
      </c>
      <c r="C2660">
        <f>precio_reno_porta!B248</f>
        <v>0</v>
      </c>
      <c r="D2660">
        <f>precio_reno_porta!C248</f>
        <v>0</v>
      </c>
      <c r="E2660">
        <f>precio_reno_porta!D248</f>
        <v>0</v>
      </c>
      <c r="F2660" s="68">
        <f>precio_reno_porta!E248</f>
        <v>0</v>
      </c>
      <c r="G2660">
        <f>precio_reno_porta!F248</f>
        <v>0</v>
      </c>
      <c r="H2660" t="s">
        <v>187</v>
      </c>
      <c r="I2660" t="s">
        <v>199</v>
      </c>
      <c r="J2660" s="68">
        <f>precio_reno_porta!P248</f>
        <v>0</v>
      </c>
    </row>
    <row r="2661" spans="1:10" x14ac:dyDescent="0.3">
      <c r="A2661" t="str">
        <f t="shared" si="41"/>
        <v>0Max Negocios + Ilimitado 289.90CONTADO</v>
      </c>
      <c r="B2661">
        <f>precio_reno_porta!A249</f>
        <v>0</v>
      </c>
      <c r="C2661">
        <f>precio_reno_porta!B249</f>
        <v>0</v>
      </c>
      <c r="D2661">
        <f>precio_reno_porta!C249</f>
        <v>0</v>
      </c>
      <c r="E2661">
        <f>precio_reno_porta!D249</f>
        <v>0</v>
      </c>
      <c r="F2661" s="68">
        <f>precio_reno_porta!E249</f>
        <v>0</v>
      </c>
      <c r="G2661">
        <f>precio_reno_porta!F249</f>
        <v>0</v>
      </c>
      <c r="H2661" t="s">
        <v>187</v>
      </c>
      <c r="I2661" t="s">
        <v>199</v>
      </c>
      <c r="J2661" s="68">
        <f>precio_reno_porta!P249</f>
        <v>0</v>
      </c>
    </row>
    <row r="2662" spans="1:10" x14ac:dyDescent="0.3">
      <c r="A2662" t="str">
        <f t="shared" si="41"/>
        <v>0Max Negocios + Ilimitado 289.90CONTADO</v>
      </c>
      <c r="B2662">
        <f>precio_reno_porta!A250</f>
        <v>0</v>
      </c>
      <c r="C2662">
        <f>precio_reno_porta!B250</f>
        <v>0</v>
      </c>
      <c r="D2662">
        <f>precio_reno_porta!C250</f>
        <v>0</v>
      </c>
      <c r="E2662">
        <f>precio_reno_porta!D250</f>
        <v>0</v>
      </c>
      <c r="F2662" s="68">
        <f>precio_reno_porta!E250</f>
        <v>0</v>
      </c>
      <c r="G2662">
        <f>precio_reno_porta!F250</f>
        <v>0</v>
      </c>
      <c r="H2662" t="s">
        <v>187</v>
      </c>
      <c r="I2662" t="s">
        <v>199</v>
      </c>
      <c r="J2662" s="68">
        <f>precio_reno_porta!P250</f>
        <v>0</v>
      </c>
    </row>
    <row r="2663" spans="1:10" x14ac:dyDescent="0.3">
      <c r="A2663" t="str">
        <f t="shared" si="41"/>
        <v>0Max Negocios + Ilimitado 289.90CONTADO</v>
      </c>
      <c r="B2663">
        <f>precio_reno_porta!A251</f>
        <v>0</v>
      </c>
      <c r="C2663">
        <f>precio_reno_porta!B251</f>
        <v>0</v>
      </c>
      <c r="D2663">
        <f>precio_reno_porta!C251</f>
        <v>0</v>
      </c>
      <c r="E2663">
        <f>precio_reno_porta!D251</f>
        <v>0</v>
      </c>
      <c r="F2663" s="68">
        <f>precio_reno_porta!E251</f>
        <v>0</v>
      </c>
      <c r="G2663">
        <f>precio_reno_porta!F251</f>
        <v>0</v>
      </c>
      <c r="H2663" t="s">
        <v>187</v>
      </c>
      <c r="I2663" t="s">
        <v>199</v>
      </c>
      <c r="J2663" s="68">
        <f>precio_reno_porta!P251</f>
        <v>0</v>
      </c>
    </row>
    <row r="2664" spans="1:10" x14ac:dyDescent="0.3">
      <c r="A2664" t="str">
        <f t="shared" si="41"/>
        <v>0Max Negocios + Ilimitado 289.90CONTADO</v>
      </c>
      <c r="B2664">
        <f>precio_reno_porta!A252</f>
        <v>0</v>
      </c>
      <c r="C2664">
        <f>precio_reno_porta!B252</f>
        <v>0</v>
      </c>
      <c r="D2664">
        <f>precio_reno_porta!C252</f>
        <v>0</v>
      </c>
      <c r="E2664">
        <f>precio_reno_porta!D252</f>
        <v>0</v>
      </c>
      <c r="F2664" s="68">
        <f>precio_reno_porta!E252</f>
        <v>0</v>
      </c>
      <c r="G2664">
        <f>precio_reno_porta!F252</f>
        <v>0</v>
      </c>
      <c r="H2664" t="s">
        <v>187</v>
      </c>
      <c r="I2664" t="s">
        <v>199</v>
      </c>
      <c r="J2664" s="68">
        <f>precio_reno_porta!P252</f>
        <v>0</v>
      </c>
    </row>
    <row r="2665" spans="1:10" x14ac:dyDescent="0.3">
      <c r="A2665" t="str">
        <f t="shared" si="41"/>
        <v>0Max Negocios + Ilimitado 289.90CONTADO</v>
      </c>
      <c r="B2665">
        <f>precio_reno_porta!A253</f>
        <v>0</v>
      </c>
      <c r="C2665">
        <f>precio_reno_porta!B253</f>
        <v>0</v>
      </c>
      <c r="D2665">
        <f>precio_reno_porta!C253</f>
        <v>0</v>
      </c>
      <c r="E2665">
        <f>precio_reno_porta!D253</f>
        <v>0</v>
      </c>
      <c r="F2665" s="68">
        <f>precio_reno_porta!E253</f>
        <v>0</v>
      </c>
      <c r="G2665">
        <f>precio_reno_porta!F253</f>
        <v>0</v>
      </c>
      <c r="H2665" t="s">
        <v>187</v>
      </c>
      <c r="I2665" t="s">
        <v>199</v>
      </c>
      <c r="J2665" s="68">
        <f>precio_reno_porta!P253</f>
        <v>0</v>
      </c>
    </row>
    <row r="2666" spans="1:10" x14ac:dyDescent="0.3">
      <c r="A2666" t="str">
        <f t="shared" si="41"/>
        <v>0Max Negocios + Ilimitado 289.90CONTADO</v>
      </c>
      <c r="B2666">
        <f>precio_reno_porta!A254</f>
        <v>0</v>
      </c>
      <c r="C2666">
        <f>precio_reno_porta!B254</f>
        <v>0</v>
      </c>
      <c r="D2666">
        <f>precio_reno_porta!C254</f>
        <v>0</v>
      </c>
      <c r="E2666">
        <f>precio_reno_porta!D254</f>
        <v>0</v>
      </c>
      <c r="F2666" s="68">
        <f>precio_reno_porta!E254</f>
        <v>0</v>
      </c>
      <c r="G2666">
        <f>precio_reno_porta!F254</f>
        <v>0</v>
      </c>
      <c r="H2666" t="s">
        <v>187</v>
      </c>
      <c r="I2666" t="s">
        <v>199</v>
      </c>
      <c r="J2666" s="68">
        <f>precio_reno_porta!P254</f>
        <v>0</v>
      </c>
    </row>
    <row r="2667" spans="1:10" x14ac:dyDescent="0.3">
      <c r="A2667" t="str">
        <f t="shared" si="41"/>
        <v>0Max Negocios + Ilimitado 289.90CONTADO</v>
      </c>
      <c r="B2667">
        <f>precio_reno_porta!A255</f>
        <v>0</v>
      </c>
      <c r="C2667">
        <f>precio_reno_porta!B255</f>
        <v>0</v>
      </c>
      <c r="D2667">
        <f>precio_reno_porta!C255</f>
        <v>0</v>
      </c>
      <c r="E2667">
        <f>precio_reno_porta!D255</f>
        <v>0</v>
      </c>
      <c r="F2667" s="68">
        <f>precio_reno_porta!E255</f>
        <v>0</v>
      </c>
      <c r="G2667">
        <f>precio_reno_porta!F255</f>
        <v>0</v>
      </c>
      <c r="H2667" t="s">
        <v>187</v>
      </c>
      <c r="I2667" t="s">
        <v>199</v>
      </c>
      <c r="J2667" s="68">
        <f>precio_reno_porta!P255</f>
        <v>0</v>
      </c>
    </row>
    <row r="2668" spans="1:10" x14ac:dyDescent="0.3">
      <c r="A2668" t="str">
        <f t="shared" si="41"/>
        <v>0Max Negocios + Ilimitado 289.90CONTADO</v>
      </c>
      <c r="B2668">
        <f>precio_reno_porta!A256</f>
        <v>0</v>
      </c>
      <c r="C2668">
        <f>precio_reno_porta!B256</f>
        <v>0</v>
      </c>
      <c r="D2668">
        <f>precio_reno_porta!C256</f>
        <v>0</v>
      </c>
      <c r="E2668">
        <f>precio_reno_porta!D256</f>
        <v>0</v>
      </c>
      <c r="F2668" s="68">
        <f>precio_reno_porta!E256</f>
        <v>0</v>
      </c>
      <c r="G2668">
        <f>precio_reno_porta!F256</f>
        <v>0</v>
      </c>
      <c r="H2668" t="s">
        <v>187</v>
      </c>
      <c r="I2668" t="s">
        <v>199</v>
      </c>
      <c r="J2668" s="68">
        <f>precio_reno_porta!P256</f>
        <v>0</v>
      </c>
    </row>
    <row r="2669" spans="1:10" x14ac:dyDescent="0.3">
      <c r="A2669" t="str">
        <f t="shared" si="41"/>
        <v>0Max Negocios + Ilimitado 289.90CONTADO</v>
      </c>
      <c r="B2669">
        <f>precio_reno_porta!A257</f>
        <v>0</v>
      </c>
      <c r="C2669">
        <f>precio_reno_porta!B257</f>
        <v>0</v>
      </c>
      <c r="D2669">
        <f>precio_reno_porta!C257</f>
        <v>0</v>
      </c>
      <c r="E2669">
        <f>precio_reno_porta!D257</f>
        <v>0</v>
      </c>
      <c r="F2669" s="68">
        <f>precio_reno_porta!E257</f>
        <v>0</v>
      </c>
      <c r="G2669">
        <f>precio_reno_porta!F257</f>
        <v>0</v>
      </c>
      <c r="H2669" t="s">
        <v>187</v>
      </c>
      <c r="I2669" t="s">
        <v>199</v>
      </c>
      <c r="J2669" s="68">
        <f>precio_reno_porta!P257</f>
        <v>0</v>
      </c>
    </row>
    <row r="2670" spans="1:10" x14ac:dyDescent="0.3">
      <c r="A2670" t="str">
        <f t="shared" si="41"/>
        <v>0Max Negocios + Ilimitado 289.90CONTADO</v>
      </c>
      <c r="B2670">
        <f>precio_reno_porta!A258</f>
        <v>0</v>
      </c>
      <c r="C2670">
        <f>precio_reno_porta!B258</f>
        <v>0</v>
      </c>
      <c r="D2670">
        <f>precio_reno_porta!C258</f>
        <v>0</v>
      </c>
      <c r="E2670">
        <f>precio_reno_porta!D258</f>
        <v>0</v>
      </c>
      <c r="F2670" s="68">
        <f>precio_reno_porta!E258</f>
        <v>0</v>
      </c>
      <c r="G2670">
        <f>precio_reno_porta!F258</f>
        <v>0</v>
      </c>
      <c r="H2670" t="s">
        <v>187</v>
      </c>
      <c r="I2670" t="s">
        <v>199</v>
      </c>
      <c r="J2670" s="68">
        <f>precio_reno_porta!P258</f>
        <v>0</v>
      </c>
    </row>
    <row r="2671" spans="1:10" x14ac:dyDescent="0.3">
      <c r="A2671" t="str">
        <f t="shared" si="41"/>
        <v>0Max Negocios + Ilimitado 289.90CONTADO</v>
      </c>
      <c r="B2671">
        <f>precio_reno_porta!A259</f>
        <v>0</v>
      </c>
      <c r="C2671">
        <f>precio_reno_porta!B259</f>
        <v>0</v>
      </c>
      <c r="D2671">
        <f>precio_reno_porta!C259</f>
        <v>0</v>
      </c>
      <c r="E2671">
        <f>precio_reno_porta!D259</f>
        <v>0</v>
      </c>
      <c r="F2671" s="68">
        <f>precio_reno_porta!E259</f>
        <v>0</v>
      </c>
      <c r="G2671">
        <f>precio_reno_porta!F259</f>
        <v>0</v>
      </c>
      <c r="H2671" t="s">
        <v>187</v>
      </c>
      <c r="I2671" t="s">
        <v>199</v>
      </c>
      <c r="J2671" s="68">
        <f>precio_reno_porta!P259</f>
        <v>0</v>
      </c>
    </row>
    <row r="2672" spans="1:10" x14ac:dyDescent="0.3">
      <c r="A2672" t="str">
        <f t="shared" si="41"/>
        <v>0Max Negocios + Ilimitado 289.90CONTADO</v>
      </c>
      <c r="B2672">
        <f>precio_reno_porta!A260</f>
        <v>0</v>
      </c>
      <c r="C2672">
        <f>precio_reno_porta!B260</f>
        <v>0</v>
      </c>
      <c r="D2672">
        <f>precio_reno_porta!C260</f>
        <v>0</v>
      </c>
      <c r="E2672">
        <f>precio_reno_porta!D260</f>
        <v>0</v>
      </c>
      <c r="F2672" s="68">
        <f>precio_reno_porta!E260</f>
        <v>0</v>
      </c>
      <c r="G2672">
        <f>precio_reno_porta!F260</f>
        <v>0</v>
      </c>
      <c r="H2672" t="s">
        <v>187</v>
      </c>
      <c r="I2672" t="s">
        <v>199</v>
      </c>
      <c r="J2672" s="68">
        <f>precio_reno_porta!P260</f>
        <v>0</v>
      </c>
    </row>
    <row r="2673" spans="1:10" x14ac:dyDescent="0.3">
      <c r="A2673" t="str">
        <f t="shared" si="41"/>
        <v>0Max Negocios + Ilimitado 289.90CONTADO</v>
      </c>
      <c r="B2673">
        <f>precio_reno_porta!A261</f>
        <v>0</v>
      </c>
      <c r="C2673">
        <f>precio_reno_porta!B261</f>
        <v>0</v>
      </c>
      <c r="D2673">
        <f>precio_reno_porta!C261</f>
        <v>0</v>
      </c>
      <c r="E2673">
        <f>precio_reno_porta!D261</f>
        <v>0</v>
      </c>
      <c r="F2673" s="68">
        <f>precio_reno_porta!E261</f>
        <v>0</v>
      </c>
      <c r="G2673">
        <f>precio_reno_porta!F261</f>
        <v>0</v>
      </c>
      <c r="H2673" t="s">
        <v>187</v>
      </c>
      <c r="I2673" t="s">
        <v>199</v>
      </c>
      <c r="J2673" s="68">
        <f>precio_reno_porta!P261</f>
        <v>0</v>
      </c>
    </row>
    <row r="2674" spans="1:10" x14ac:dyDescent="0.3">
      <c r="A2674" t="str">
        <f t="shared" si="41"/>
        <v>0Max Negocios + Ilimitado 289.90CONTADO</v>
      </c>
      <c r="B2674">
        <f>precio_reno_porta!A262</f>
        <v>0</v>
      </c>
      <c r="C2674">
        <f>precio_reno_porta!B262</f>
        <v>0</v>
      </c>
      <c r="D2674">
        <f>precio_reno_porta!C262</f>
        <v>0</v>
      </c>
      <c r="E2674">
        <f>precio_reno_porta!D262</f>
        <v>0</v>
      </c>
      <c r="F2674" s="68">
        <f>precio_reno_porta!E262</f>
        <v>0</v>
      </c>
      <c r="G2674">
        <f>precio_reno_porta!F262</f>
        <v>0</v>
      </c>
      <c r="H2674" t="s">
        <v>187</v>
      </c>
      <c r="I2674" t="s">
        <v>199</v>
      </c>
      <c r="J2674" s="68">
        <f>precio_reno_porta!P262</f>
        <v>0</v>
      </c>
    </row>
    <row r="2675" spans="1:10" x14ac:dyDescent="0.3">
      <c r="A2675" t="str">
        <f t="shared" si="41"/>
        <v>0Max Negocios + Ilimitado 289.90CONTADO</v>
      </c>
      <c r="B2675">
        <f>precio_reno_porta!A263</f>
        <v>0</v>
      </c>
      <c r="C2675">
        <f>precio_reno_porta!B263</f>
        <v>0</v>
      </c>
      <c r="D2675">
        <f>precio_reno_porta!C263</f>
        <v>0</v>
      </c>
      <c r="E2675">
        <f>precio_reno_porta!D263</f>
        <v>0</v>
      </c>
      <c r="F2675" s="68">
        <f>precio_reno_porta!E263</f>
        <v>0</v>
      </c>
      <c r="G2675">
        <f>precio_reno_porta!F263</f>
        <v>0</v>
      </c>
      <c r="H2675" t="s">
        <v>187</v>
      </c>
      <c r="I2675" t="s">
        <v>199</v>
      </c>
      <c r="J2675" s="68">
        <f>precio_reno_porta!P263</f>
        <v>0</v>
      </c>
    </row>
    <row r="2676" spans="1:10" x14ac:dyDescent="0.3">
      <c r="A2676" t="str">
        <f t="shared" si="41"/>
        <v>0Max Negocios + Ilimitado 289.90CONTADO</v>
      </c>
      <c r="B2676">
        <f>precio_reno_porta!A264</f>
        <v>0</v>
      </c>
      <c r="C2676">
        <f>precio_reno_porta!B264</f>
        <v>0</v>
      </c>
      <c r="D2676">
        <f>precio_reno_porta!C264</f>
        <v>0</v>
      </c>
      <c r="E2676">
        <f>precio_reno_porta!D264</f>
        <v>0</v>
      </c>
      <c r="F2676" s="68">
        <f>precio_reno_porta!E264</f>
        <v>0</v>
      </c>
      <c r="G2676">
        <f>precio_reno_porta!F264</f>
        <v>0</v>
      </c>
      <c r="H2676" t="s">
        <v>187</v>
      </c>
      <c r="I2676" t="s">
        <v>199</v>
      </c>
      <c r="J2676" s="68">
        <f>precio_reno_porta!P264</f>
        <v>0</v>
      </c>
    </row>
    <row r="2677" spans="1:10" x14ac:dyDescent="0.3">
      <c r="A2677" t="str">
        <f t="shared" si="41"/>
        <v>0Max Negocios + Ilimitado 289.90CONTADO</v>
      </c>
      <c r="B2677">
        <f>precio_reno_porta!A265</f>
        <v>0</v>
      </c>
      <c r="C2677">
        <f>precio_reno_porta!B265</f>
        <v>0</v>
      </c>
      <c r="D2677">
        <f>precio_reno_porta!C265</f>
        <v>0</v>
      </c>
      <c r="E2677">
        <f>precio_reno_porta!D265</f>
        <v>0</v>
      </c>
      <c r="F2677" s="68">
        <f>precio_reno_porta!E265</f>
        <v>0</v>
      </c>
      <c r="G2677">
        <f>precio_reno_porta!F265</f>
        <v>0</v>
      </c>
      <c r="H2677" t="s">
        <v>187</v>
      </c>
      <c r="I2677" t="s">
        <v>199</v>
      </c>
      <c r="J2677" s="68">
        <f>precio_reno_porta!P265</f>
        <v>0</v>
      </c>
    </row>
    <row r="2678" spans="1:10" x14ac:dyDescent="0.3">
      <c r="A2678" t="str">
        <f t="shared" si="41"/>
        <v>0Max Negocios + Ilimitado 289.90CONTADO</v>
      </c>
      <c r="B2678">
        <f>precio_reno_porta!A266</f>
        <v>0</v>
      </c>
      <c r="C2678">
        <f>precio_reno_porta!B266</f>
        <v>0</v>
      </c>
      <c r="D2678">
        <f>precio_reno_porta!C266</f>
        <v>0</v>
      </c>
      <c r="E2678">
        <f>precio_reno_porta!D266</f>
        <v>0</v>
      </c>
      <c r="F2678" s="68">
        <f>precio_reno_porta!E266</f>
        <v>0</v>
      </c>
      <c r="G2678">
        <f>precio_reno_porta!F266</f>
        <v>0</v>
      </c>
      <c r="H2678" t="s">
        <v>187</v>
      </c>
      <c r="I2678" t="s">
        <v>199</v>
      </c>
      <c r="J2678" s="68">
        <f>precio_reno_porta!P266</f>
        <v>0</v>
      </c>
    </row>
    <row r="2679" spans="1:10" x14ac:dyDescent="0.3">
      <c r="A2679" t="str">
        <f t="shared" si="41"/>
        <v>0Max Negocios + Ilimitado 289.90CONTADO</v>
      </c>
      <c r="B2679">
        <f>precio_reno_porta!A267</f>
        <v>0</v>
      </c>
      <c r="C2679">
        <f>precio_reno_porta!B267</f>
        <v>0</v>
      </c>
      <c r="D2679">
        <f>precio_reno_porta!C267</f>
        <v>0</v>
      </c>
      <c r="E2679">
        <f>precio_reno_porta!D267</f>
        <v>0</v>
      </c>
      <c r="F2679" s="68">
        <f>precio_reno_porta!E267</f>
        <v>0</v>
      </c>
      <c r="G2679">
        <f>precio_reno_porta!F267</f>
        <v>0</v>
      </c>
      <c r="H2679" t="s">
        <v>187</v>
      </c>
      <c r="I2679" t="s">
        <v>199</v>
      </c>
      <c r="J2679" s="68">
        <f>precio_reno_porta!P267</f>
        <v>0</v>
      </c>
    </row>
    <row r="2680" spans="1:10" x14ac:dyDescent="0.3">
      <c r="A2680" t="str">
        <f t="shared" si="41"/>
        <v>0Max Negocios + Ilimitado 289.90CONTADO</v>
      </c>
      <c r="B2680">
        <f>precio_reno_porta!A268</f>
        <v>0</v>
      </c>
      <c r="C2680">
        <f>precio_reno_porta!B268</f>
        <v>0</v>
      </c>
      <c r="D2680">
        <f>precio_reno_porta!C268</f>
        <v>0</v>
      </c>
      <c r="E2680">
        <f>precio_reno_porta!D268</f>
        <v>0</v>
      </c>
      <c r="F2680" s="68">
        <f>precio_reno_porta!E268</f>
        <v>0</v>
      </c>
      <c r="G2680">
        <f>precio_reno_porta!F268</f>
        <v>0</v>
      </c>
      <c r="H2680" t="s">
        <v>187</v>
      </c>
      <c r="I2680" t="s">
        <v>199</v>
      </c>
      <c r="J2680" s="68">
        <f>precio_reno_porta!P268</f>
        <v>0</v>
      </c>
    </row>
    <row r="2681" spans="1:10" x14ac:dyDescent="0.3">
      <c r="A2681" t="str">
        <f t="shared" si="41"/>
        <v>APPLE IPHONE 15 128GBMax Negocios + 29.90CUOTA</v>
      </c>
      <c r="B2681" s="19" t="str">
        <f>precio_reno_porta!A3</f>
        <v>Corriente</v>
      </c>
      <c r="C2681" s="19" t="str">
        <f>precio_reno_porta!B3</f>
        <v>5G</v>
      </c>
      <c r="D2681" s="19" t="str">
        <f>precio_reno_porta!C3</f>
        <v>APPLE</v>
      </c>
      <c r="E2681" s="19" t="str">
        <f>precio_reno_porta!D3</f>
        <v>APPLE IPHONE 15 128GB</v>
      </c>
      <c r="F2681" s="75">
        <f>precio_reno_porta!E3</f>
        <v>3769</v>
      </c>
      <c r="G2681" s="19" t="str">
        <f>precio_reno_porta!F3</f>
        <v>iOS</v>
      </c>
      <c r="H2681" t="s">
        <v>188</v>
      </c>
      <c r="I2681" t="s">
        <v>37</v>
      </c>
      <c r="J2681" s="68">
        <f>precio_reno_porta!Q3</f>
        <v>4187</v>
      </c>
    </row>
    <row r="2682" spans="1:10" x14ac:dyDescent="0.3">
      <c r="A2682" t="str">
        <f t="shared" si="41"/>
        <v>APPLE IPHONE 15 256GBMax Negocios + 29.90CUOTA</v>
      </c>
      <c r="B2682" s="19" t="str">
        <f>precio_reno_porta!A4</f>
        <v>Corriente</v>
      </c>
      <c r="C2682" s="19" t="str">
        <f>precio_reno_porta!B4</f>
        <v>5G</v>
      </c>
      <c r="D2682" s="19" t="str">
        <f>precio_reno_porta!C4</f>
        <v>APPLE</v>
      </c>
      <c r="E2682" s="19" t="str">
        <f>precio_reno_porta!D4</f>
        <v>APPLE IPHONE 15 256GB</v>
      </c>
      <c r="F2682" s="75">
        <f>precio_reno_porta!E4</f>
        <v>5029</v>
      </c>
      <c r="G2682" s="19" t="str">
        <f>precio_reno_porta!F4</f>
        <v>iOS</v>
      </c>
      <c r="H2682" t="s">
        <v>188</v>
      </c>
      <c r="I2682" t="s">
        <v>37</v>
      </c>
      <c r="J2682" s="68">
        <f>precio_reno_porta!Q4</f>
        <v>5579</v>
      </c>
    </row>
    <row r="2683" spans="1:10" x14ac:dyDescent="0.3">
      <c r="A2683" t="str">
        <f t="shared" si="41"/>
        <v>APPLE IPHONE 16 128GBMax Negocios + 29.90CUOTA</v>
      </c>
      <c r="B2683" s="19" t="str">
        <f>precio_reno_porta!A5</f>
        <v>Corriente</v>
      </c>
      <c r="C2683" s="19" t="str">
        <f>precio_reno_porta!B5</f>
        <v>5G</v>
      </c>
      <c r="D2683" s="19" t="str">
        <f>precio_reno_porta!C5</f>
        <v>APPLE</v>
      </c>
      <c r="E2683" s="19" t="str">
        <f>precio_reno_porta!D5</f>
        <v>APPLE IPHONE 16 128GB</v>
      </c>
      <c r="F2683" s="75">
        <f>precio_reno_porta!E5</f>
        <v>4399</v>
      </c>
      <c r="G2683" s="19" t="str">
        <f>precio_reno_porta!F5</f>
        <v>iOS</v>
      </c>
      <c r="H2683" t="s">
        <v>188</v>
      </c>
      <c r="I2683" t="s">
        <v>37</v>
      </c>
      <c r="J2683" s="68">
        <f>precio_reno_porta!Q5</f>
        <v>4883</v>
      </c>
    </row>
    <row r="2684" spans="1:10" x14ac:dyDescent="0.3">
      <c r="A2684" t="str">
        <f t="shared" si="41"/>
        <v>APPLE IPHONE 16 PRO 1TBMax Negocios + 29.90CUOTA</v>
      </c>
      <c r="B2684" s="19" t="str">
        <f>precio_reno_porta!A6</f>
        <v>Corriente</v>
      </c>
      <c r="C2684" s="19" t="str">
        <f>precio_reno_porta!B6</f>
        <v>5G</v>
      </c>
      <c r="D2684" s="19" t="str">
        <f>precio_reno_porta!C6</f>
        <v>APPLE</v>
      </c>
      <c r="E2684" s="19" t="str">
        <f>precio_reno_porta!D6</f>
        <v>APPLE IPHONE 16 PRO 1TB</v>
      </c>
      <c r="F2684" s="75">
        <f>precio_reno_porta!E6</f>
        <v>9419</v>
      </c>
      <c r="G2684" s="19" t="str">
        <f>precio_reno_porta!F6</f>
        <v>iOS</v>
      </c>
      <c r="H2684" t="s">
        <v>188</v>
      </c>
      <c r="I2684" t="s">
        <v>37</v>
      </c>
      <c r="J2684" s="68">
        <f>precio_reno_porta!Q6</f>
        <v>10463</v>
      </c>
    </row>
    <row r="2685" spans="1:10" x14ac:dyDescent="0.3">
      <c r="A2685" t="str">
        <f t="shared" si="41"/>
        <v>APPLE IPHONE 16 PRO 512GBMax Negocios + 29.90CUOTA</v>
      </c>
      <c r="B2685" s="19" t="str">
        <f>precio_reno_porta!A7</f>
        <v>Corriente</v>
      </c>
      <c r="C2685" s="19" t="str">
        <f>precio_reno_porta!B7</f>
        <v>5G</v>
      </c>
      <c r="D2685" s="19" t="str">
        <f>precio_reno_porta!C7</f>
        <v>APPLE</v>
      </c>
      <c r="E2685" s="19" t="str">
        <f>precio_reno_porta!D7</f>
        <v>APPLE IPHONE 16 PRO 512GB</v>
      </c>
      <c r="F2685" s="75">
        <f>precio_reno_porta!E7</f>
        <v>8169</v>
      </c>
      <c r="G2685" s="19" t="str">
        <f>precio_reno_porta!F7</f>
        <v>iOS</v>
      </c>
      <c r="H2685" t="s">
        <v>188</v>
      </c>
      <c r="I2685" t="s">
        <v>37</v>
      </c>
      <c r="J2685" s="68">
        <f>precio_reno_porta!Q7</f>
        <v>9071</v>
      </c>
    </row>
    <row r="2686" spans="1:10" x14ac:dyDescent="0.3">
      <c r="A2686" t="str">
        <f t="shared" si="41"/>
        <v>APPLE IPHONE 16 PRO MAX 1TBMax Negocios + 29.90CUOTA</v>
      </c>
      <c r="B2686" s="19" t="str">
        <f>precio_reno_porta!A8</f>
        <v>Corriente</v>
      </c>
      <c r="C2686" s="19" t="str">
        <f>precio_reno_porta!B8</f>
        <v>5G</v>
      </c>
      <c r="D2686" s="19" t="str">
        <f>precio_reno_porta!C8</f>
        <v>APPLE</v>
      </c>
      <c r="E2686" s="19" t="str">
        <f>precio_reno_porta!D8</f>
        <v>APPLE IPHONE 16 PRO MAX 1TB</v>
      </c>
      <c r="F2686" s="75">
        <f>precio_reno_porta!E8</f>
        <v>10049</v>
      </c>
      <c r="G2686" s="19" t="str">
        <f>precio_reno_porta!F8</f>
        <v>iOS</v>
      </c>
      <c r="H2686" t="s">
        <v>188</v>
      </c>
      <c r="I2686" t="s">
        <v>37</v>
      </c>
      <c r="J2686" s="68">
        <f>precio_reno_porta!Q8</f>
        <v>11171</v>
      </c>
    </row>
    <row r="2687" spans="1:10" x14ac:dyDescent="0.3">
      <c r="A2687" t="str">
        <f t="shared" si="41"/>
        <v>APPLE IPHONE 16 PRO MAX 512GBMax Negocios + 29.90CUOTA</v>
      </c>
      <c r="B2687" s="19" t="str">
        <f>precio_reno_porta!A9</f>
        <v>Corriente</v>
      </c>
      <c r="C2687" s="19" t="str">
        <f>precio_reno_porta!B9</f>
        <v>5G</v>
      </c>
      <c r="D2687" s="19" t="str">
        <f>precio_reno_porta!C9</f>
        <v>APPLE</v>
      </c>
      <c r="E2687" s="19" t="str">
        <f>precio_reno_porta!D9</f>
        <v>APPLE IPHONE 16 PRO MAX 512GB</v>
      </c>
      <c r="F2687" s="75">
        <f>precio_reno_porta!E9</f>
        <v>8799</v>
      </c>
      <c r="G2687" s="19" t="str">
        <f>precio_reno_porta!F9</f>
        <v>iOS</v>
      </c>
      <c r="H2687" t="s">
        <v>188</v>
      </c>
      <c r="I2687" t="s">
        <v>37</v>
      </c>
      <c r="J2687" s="68">
        <f>precio_reno_porta!Q9</f>
        <v>9767</v>
      </c>
    </row>
    <row r="2688" spans="1:10" x14ac:dyDescent="0.3">
      <c r="A2688" t="str">
        <f t="shared" si="41"/>
        <v>APPLE IPHONE 16e 128GBMax Negocios + 29.90CUOTA</v>
      </c>
      <c r="B2688" s="19" t="str">
        <f>precio_reno_porta!A10</f>
        <v>Corriente</v>
      </c>
      <c r="C2688" s="19" t="str">
        <f>precio_reno_porta!B10</f>
        <v>5G</v>
      </c>
      <c r="D2688" s="19" t="str">
        <f>precio_reno_porta!C10</f>
        <v>APPLE</v>
      </c>
      <c r="E2688" s="19" t="str">
        <f>precio_reno_porta!D10</f>
        <v>APPLE IPHONE 16e 128GB</v>
      </c>
      <c r="F2688" s="75">
        <f>precio_reno_porta!E10</f>
        <v>3119</v>
      </c>
      <c r="G2688" s="19" t="str">
        <f>precio_reno_porta!F10</f>
        <v>iOS</v>
      </c>
      <c r="H2688" t="s">
        <v>188</v>
      </c>
      <c r="I2688" t="s">
        <v>37</v>
      </c>
      <c r="J2688" s="68">
        <f>precio_reno_porta!Q10</f>
        <v>3467</v>
      </c>
    </row>
    <row r="2689" spans="1:10" x14ac:dyDescent="0.3">
      <c r="A2689" t="str">
        <f t="shared" si="41"/>
        <v>APPLE IPHONE 17 256GBMax Negocios + 29.90CUOTA</v>
      </c>
      <c r="B2689" s="19" t="str">
        <f>precio_reno_porta!A11</f>
        <v>Corriente</v>
      </c>
      <c r="C2689" s="19" t="str">
        <f>precio_reno_porta!B11</f>
        <v>5G</v>
      </c>
      <c r="D2689" s="19" t="str">
        <f>precio_reno_porta!C11</f>
        <v>APPLE</v>
      </c>
      <c r="E2689" s="19" t="str">
        <f>precio_reno_porta!D11</f>
        <v>APPLE IPHONE 17 256GB</v>
      </c>
      <c r="F2689" s="75">
        <f>precio_reno_porta!E11</f>
        <v>5029</v>
      </c>
      <c r="G2689" s="19" t="str">
        <f>precio_reno_porta!F11</f>
        <v>iOS</v>
      </c>
      <c r="H2689" t="s">
        <v>188</v>
      </c>
      <c r="I2689" t="s">
        <v>37</v>
      </c>
      <c r="J2689" s="68">
        <f>precio_reno_porta!Q11</f>
        <v>5579</v>
      </c>
    </row>
    <row r="2690" spans="1:10" x14ac:dyDescent="0.3">
      <c r="A2690" t="str">
        <f t="shared" si="41"/>
        <v>APPLE IPHONE 17 512GBMax Negocios + 29.90CUOTA</v>
      </c>
      <c r="B2690" s="19" t="str">
        <f>precio_reno_porta!A12</f>
        <v>Corriente</v>
      </c>
      <c r="C2690" s="19" t="str">
        <f>precio_reno_porta!B12</f>
        <v>5G</v>
      </c>
      <c r="D2690" s="19" t="str">
        <f>precio_reno_porta!C12</f>
        <v>APPLE</v>
      </c>
      <c r="E2690" s="19" t="str">
        <f>precio_reno_porta!D12</f>
        <v>APPLE IPHONE 17 512GB</v>
      </c>
      <c r="F2690" s="75">
        <f>precio_reno_porta!E12</f>
        <v>6279</v>
      </c>
      <c r="G2690" s="19" t="str">
        <f>precio_reno_porta!F12</f>
        <v>iOS</v>
      </c>
      <c r="H2690" t="s">
        <v>188</v>
      </c>
      <c r="I2690" t="s">
        <v>37</v>
      </c>
      <c r="J2690" s="68">
        <f>precio_reno_porta!Q12</f>
        <v>6983</v>
      </c>
    </row>
    <row r="2691" spans="1:10" x14ac:dyDescent="0.3">
      <c r="A2691" t="str">
        <f t="shared" ref="A2691:A2754" si="42">CONCATENATE(E2691,I2691,H2691)</f>
        <v>APPLE IPHONE 17 PRO 1TBMax Negocios + 29.90CUOTA</v>
      </c>
      <c r="B2691" s="19" t="str">
        <f>precio_reno_porta!A13</f>
        <v>Corriente</v>
      </c>
      <c r="C2691" s="19" t="str">
        <f>precio_reno_porta!B13</f>
        <v>5G</v>
      </c>
      <c r="D2691" s="19" t="str">
        <f>precio_reno_porta!C13</f>
        <v>APPLE</v>
      </c>
      <c r="E2691" s="19" t="str">
        <f>precio_reno_porta!D13</f>
        <v>APPLE IPHONE 17 PRO 1TB</v>
      </c>
      <c r="F2691" s="75">
        <f>precio_reno_porta!E13</f>
        <v>9419</v>
      </c>
      <c r="G2691" s="19" t="str">
        <f>precio_reno_porta!F13</f>
        <v>iOS</v>
      </c>
      <c r="H2691" t="s">
        <v>188</v>
      </c>
      <c r="I2691" t="s">
        <v>37</v>
      </c>
      <c r="J2691" s="68">
        <f>precio_reno_porta!Q13</f>
        <v>10463</v>
      </c>
    </row>
    <row r="2692" spans="1:10" x14ac:dyDescent="0.3">
      <c r="A2692" t="str">
        <f t="shared" si="42"/>
        <v>APPLE IPHONE 17 PRO 256GBMax Negocios + 29.90CUOTA</v>
      </c>
      <c r="B2692" s="19" t="str">
        <f>precio_reno_porta!A14</f>
        <v>Corriente</v>
      </c>
      <c r="C2692" s="19" t="str">
        <f>precio_reno_porta!B14</f>
        <v>5G</v>
      </c>
      <c r="D2692" s="19" t="str">
        <f>precio_reno_porta!C14</f>
        <v>APPLE</v>
      </c>
      <c r="E2692" s="19" t="str">
        <f>precio_reno_porta!D14</f>
        <v>APPLE IPHONE 17 PRO 256GB</v>
      </c>
      <c r="F2692" s="75">
        <f>precio_reno_porta!E14</f>
        <v>6909</v>
      </c>
      <c r="G2692" s="19" t="str">
        <f>precio_reno_porta!F14</f>
        <v>iOS</v>
      </c>
      <c r="H2692" t="s">
        <v>188</v>
      </c>
      <c r="I2692" t="s">
        <v>37</v>
      </c>
      <c r="J2692" s="68">
        <f>precio_reno_porta!Q14</f>
        <v>7679</v>
      </c>
    </row>
    <row r="2693" spans="1:10" x14ac:dyDescent="0.3">
      <c r="A2693" t="str">
        <f t="shared" si="42"/>
        <v>APPLE IPHONE 17 PRO 512GBMax Negocios + 29.90CUOTA</v>
      </c>
      <c r="B2693" s="19" t="str">
        <f>precio_reno_porta!A15</f>
        <v>Corriente</v>
      </c>
      <c r="C2693" s="19" t="str">
        <f>precio_reno_porta!B15</f>
        <v>5G</v>
      </c>
      <c r="D2693" s="19" t="str">
        <f>precio_reno_porta!C15</f>
        <v>APPLE</v>
      </c>
      <c r="E2693" s="19" t="str">
        <f>precio_reno_porta!D15</f>
        <v>APPLE IPHONE 17 PRO 512GB</v>
      </c>
      <c r="F2693" s="75">
        <f>precio_reno_porta!E15</f>
        <v>8169</v>
      </c>
      <c r="G2693" s="19" t="str">
        <f>precio_reno_porta!F15</f>
        <v>iOS</v>
      </c>
      <c r="H2693" t="s">
        <v>188</v>
      </c>
      <c r="I2693" t="s">
        <v>37</v>
      </c>
      <c r="J2693" s="68">
        <f>precio_reno_porta!Q15</f>
        <v>9071</v>
      </c>
    </row>
    <row r="2694" spans="1:10" x14ac:dyDescent="0.3">
      <c r="A2694" t="str">
        <f t="shared" si="42"/>
        <v>APPLE IPHONE 17 PRO MAX 1TBMax Negocios + 29.90CUOTA</v>
      </c>
      <c r="B2694" s="19" t="str">
        <f>precio_reno_porta!A16</f>
        <v>Corriente</v>
      </c>
      <c r="C2694" s="19" t="str">
        <f>precio_reno_porta!B16</f>
        <v>5G</v>
      </c>
      <c r="D2694" s="19" t="str">
        <f>precio_reno_porta!C16</f>
        <v>APPLE</v>
      </c>
      <c r="E2694" s="19" t="str">
        <f>precio_reno_porta!D16</f>
        <v>APPLE IPHONE 17 PRO MAX 1TB</v>
      </c>
      <c r="F2694" s="75">
        <f>precio_reno_porta!E16</f>
        <v>10049</v>
      </c>
      <c r="G2694" s="19" t="str">
        <f>precio_reno_porta!F16</f>
        <v>iOS</v>
      </c>
      <c r="H2694" t="s">
        <v>188</v>
      </c>
      <c r="I2694" t="s">
        <v>37</v>
      </c>
      <c r="J2694" s="68">
        <f>precio_reno_porta!Q16</f>
        <v>11171</v>
      </c>
    </row>
    <row r="2695" spans="1:10" x14ac:dyDescent="0.3">
      <c r="A2695" t="str">
        <f t="shared" si="42"/>
        <v>APPLE IPHONE 17 PRO MAX 256GBMax Negocios + 29.90CUOTA</v>
      </c>
      <c r="B2695" s="19" t="str">
        <f>precio_reno_porta!A17</f>
        <v>Corriente</v>
      </c>
      <c r="C2695" s="19" t="str">
        <f>precio_reno_porta!B17</f>
        <v>5G</v>
      </c>
      <c r="D2695" s="19" t="str">
        <f>precio_reno_porta!C17</f>
        <v>APPLE</v>
      </c>
      <c r="E2695" s="19" t="str">
        <f>precio_reno_porta!D17</f>
        <v>APPLE IPHONE 17 PRO MAX 256GB</v>
      </c>
      <c r="F2695" s="75">
        <f>precio_reno_porta!E17</f>
        <v>7539</v>
      </c>
      <c r="G2695" s="19" t="str">
        <f>precio_reno_porta!F17</f>
        <v>iOS</v>
      </c>
      <c r="H2695" t="s">
        <v>188</v>
      </c>
      <c r="I2695" t="s">
        <v>37</v>
      </c>
      <c r="J2695" s="68">
        <f>precio_reno_porta!Q17</f>
        <v>8375</v>
      </c>
    </row>
    <row r="2696" spans="1:10" x14ac:dyDescent="0.3">
      <c r="A2696" t="str">
        <f t="shared" si="42"/>
        <v>APPLE IPHONE 17 PRO MAX 2TBMax Negocios + 29.90CUOTA</v>
      </c>
      <c r="B2696" s="19" t="str">
        <f>precio_reno_porta!A18</f>
        <v>Corriente</v>
      </c>
      <c r="C2696" s="19" t="str">
        <f>precio_reno_porta!B18</f>
        <v>5G</v>
      </c>
      <c r="D2696" s="19" t="str">
        <f>precio_reno_porta!C18</f>
        <v>APPLE</v>
      </c>
      <c r="E2696" s="19" t="str">
        <f>precio_reno_porta!D18</f>
        <v>APPLE IPHONE 17 PRO MAX 2TB</v>
      </c>
      <c r="F2696" s="75">
        <f>precio_reno_porta!E18</f>
        <v>12569</v>
      </c>
      <c r="G2696" s="19" t="str">
        <f>precio_reno_porta!F18</f>
        <v>iOS</v>
      </c>
      <c r="H2696" t="s">
        <v>188</v>
      </c>
      <c r="I2696" t="s">
        <v>37</v>
      </c>
      <c r="J2696" s="68">
        <f>precio_reno_porta!Q18</f>
        <v>13955</v>
      </c>
    </row>
    <row r="2697" spans="1:10" x14ac:dyDescent="0.3">
      <c r="A2697" t="str">
        <f t="shared" si="42"/>
        <v>APPLE IPHONE 17 PRO MAX 512GBMax Negocios + 29.90CUOTA</v>
      </c>
      <c r="B2697" s="19" t="str">
        <f>precio_reno_porta!A19</f>
        <v>Corriente</v>
      </c>
      <c r="C2697" s="19" t="str">
        <f>precio_reno_porta!B19</f>
        <v>5G</v>
      </c>
      <c r="D2697" s="19" t="str">
        <f>precio_reno_porta!C19</f>
        <v>APPLE</v>
      </c>
      <c r="E2697" s="19" t="str">
        <f>precio_reno_porta!D19</f>
        <v>APPLE IPHONE 17 PRO MAX 512GB</v>
      </c>
      <c r="F2697" s="75">
        <f>precio_reno_porta!E19</f>
        <v>8799</v>
      </c>
      <c r="G2697" s="19" t="str">
        <f>precio_reno_porta!F19</f>
        <v>iOS</v>
      </c>
      <c r="H2697" t="s">
        <v>188</v>
      </c>
      <c r="I2697" t="s">
        <v>37</v>
      </c>
      <c r="J2697" s="68">
        <f>precio_reno_porta!Q19</f>
        <v>9767</v>
      </c>
    </row>
    <row r="2698" spans="1:10" x14ac:dyDescent="0.3">
      <c r="A2698" t="str">
        <f t="shared" si="42"/>
        <v>APPLE IPHONE 17E 256GBMax Negocios + 29.90CUOTA</v>
      </c>
      <c r="B2698" s="19" t="str">
        <f>precio_reno_porta!A20</f>
        <v>Corriente</v>
      </c>
      <c r="C2698" s="19" t="str">
        <f>precio_reno_porta!B20</f>
        <v>5G</v>
      </c>
      <c r="D2698" s="19" t="str">
        <f>precio_reno_porta!C20</f>
        <v>APPLE</v>
      </c>
      <c r="E2698" s="19" t="str">
        <f>precio_reno_porta!D20</f>
        <v>APPLE IPHONE 17E 256GB</v>
      </c>
      <c r="F2698" s="75">
        <f>precio_reno_porta!E20</f>
        <v>3769</v>
      </c>
      <c r="G2698" s="19" t="str">
        <f>precio_reno_porta!F20</f>
        <v>iOS</v>
      </c>
      <c r="H2698" t="s">
        <v>188</v>
      </c>
      <c r="I2698" t="s">
        <v>37</v>
      </c>
      <c r="J2698" s="68">
        <f>precio_reno_porta!Q20</f>
        <v>4187</v>
      </c>
    </row>
    <row r="2699" spans="1:10" x14ac:dyDescent="0.3">
      <c r="A2699" t="str">
        <f t="shared" si="42"/>
        <v>HONOR 400 512GB 5GMax Negocios + 29.90CUOTA</v>
      </c>
      <c r="B2699" s="19" t="str">
        <f>precio_reno_porta!A21</f>
        <v>Corriente</v>
      </c>
      <c r="C2699" s="19" t="str">
        <f>precio_reno_porta!B21</f>
        <v>5G</v>
      </c>
      <c r="D2699" s="19" t="str">
        <f>precio_reno_porta!C21</f>
        <v>HONOR</v>
      </c>
      <c r="E2699" s="19" t="str">
        <f>precio_reno_porta!D21</f>
        <v>HONOR 400 512GB 5G</v>
      </c>
      <c r="F2699" s="75">
        <f>precio_reno_porta!E21</f>
        <v>2099</v>
      </c>
      <c r="G2699" s="19" t="str">
        <f>precio_reno_porta!F21</f>
        <v>Android</v>
      </c>
      <c r="H2699" t="s">
        <v>188</v>
      </c>
      <c r="I2699" t="s">
        <v>37</v>
      </c>
      <c r="J2699" s="68">
        <f>precio_reno_porta!Q21</f>
        <v>2339</v>
      </c>
    </row>
    <row r="2700" spans="1:10" x14ac:dyDescent="0.3">
      <c r="A2700" t="str">
        <f t="shared" si="42"/>
        <v>HONOR 400 LITE 256GB 5GMax Negocios + 29.90CUOTA</v>
      </c>
      <c r="B2700" s="19" t="str">
        <f>precio_reno_porta!A22</f>
        <v>Corriente</v>
      </c>
      <c r="C2700" s="19" t="str">
        <f>precio_reno_porta!B22</f>
        <v>5G</v>
      </c>
      <c r="D2700" s="19" t="str">
        <f>precio_reno_porta!C22</f>
        <v>HONOR</v>
      </c>
      <c r="E2700" s="19" t="str">
        <f>precio_reno_porta!D22</f>
        <v>HONOR 400 LITE 256GB 5G</v>
      </c>
      <c r="F2700" s="75">
        <f>precio_reno_porta!E22</f>
        <v>1519</v>
      </c>
      <c r="G2700" s="19" t="str">
        <f>precio_reno_porta!F22</f>
        <v>Android</v>
      </c>
      <c r="H2700" t="s">
        <v>188</v>
      </c>
      <c r="I2700" t="s">
        <v>37</v>
      </c>
      <c r="J2700" s="68">
        <f>precio_reno_porta!Q22</f>
        <v>1679</v>
      </c>
    </row>
    <row r="2701" spans="1:10" x14ac:dyDescent="0.3">
      <c r="A2701" t="str">
        <f t="shared" si="42"/>
        <v>HONOR 400 PRO 512GB 5GMax Negocios + 29.90CUOTA</v>
      </c>
      <c r="B2701" s="19" t="str">
        <f>precio_reno_porta!A23</f>
        <v>Corriente</v>
      </c>
      <c r="C2701" s="19" t="str">
        <f>precio_reno_porta!B23</f>
        <v>5G</v>
      </c>
      <c r="D2701" s="19" t="str">
        <f>precio_reno_porta!C23</f>
        <v>HONOR</v>
      </c>
      <c r="E2701" s="19" t="str">
        <f>precio_reno_porta!D23</f>
        <v>HONOR 400 PRO 512GB 5G</v>
      </c>
      <c r="F2701" s="75">
        <f>precio_reno_porta!E23</f>
        <v>3349</v>
      </c>
      <c r="G2701" s="19" t="str">
        <f>precio_reno_porta!F23</f>
        <v>Android</v>
      </c>
      <c r="H2701" t="s">
        <v>188</v>
      </c>
      <c r="I2701" t="s">
        <v>37</v>
      </c>
      <c r="J2701" s="68">
        <f>precio_reno_porta!Q23</f>
        <v>3719</v>
      </c>
    </row>
    <row r="2702" spans="1:10" x14ac:dyDescent="0.3">
      <c r="A2702" t="str">
        <f t="shared" si="42"/>
        <v>HONOR 600 512GB 5GMax Negocios + 29.90CUOTA</v>
      </c>
      <c r="B2702" s="19" t="str">
        <f>precio_reno_porta!A24</f>
        <v>Corriente</v>
      </c>
      <c r="C2702" s="19" t="str">
        <f>precio_reno_porta!B24</f>
        <v>5G</v>
      </c>
      <c r="D2702" s="19" t="str">
        <f>precio_reno_porta!C24</f>
        <v>HONOR</v>
      </c>
      <c r="E2702" s="19" t="str">
        <f>precio_reno_porta!D24</f>
        <v>HONOR 600 512GB 5G</v>
      </c>
      <c r="F2702" s="19">
        <f>precio_reno_porta!E24</f>
        <v>2959</v>
      </c>
      <c r="G2702" s="19" t="str">
        <f>precio_reno_porta!F24</f>
        <v>Android</v>
      </c>
      <c r="H2702" t="s">
        <v>188</v>
      </c>
      <c r="I2702" t="s">
        <v>37</v>
      </c>
      <c r="J2702" s="68">
        <f>precio_reno_porta!Q24</f>
        <v>3287</v>
      </c>
    </row>
    <row r="2703" spans="1:10" x14ac:dyDescent="0.3">
      <c r="A2703" t="str">
        <f t="shared" si="42"/>
        <v>HONOR 600 PRO 512GB 5GMax Negocios + 29.90CUOTA</v>
      </c>
      <c r="B2703" s="19" t="str">
        <f>precio_reno_porta!A25</f>
        <v>Corriente</v>
      </c>
      <c r="C2703" s="19" t="str">
        <f>precio_reno_porta!B25</f>
        <v>5G</v>
      </c>
      <c r="D2703" s="19" t="str">
        <f>precio_reno_porta!C25</f>
        <v>HONOR</v>
      </c>
      <c r="E2703" s="19" t="str">
        <f>precio_reno_porta!D25</f>
        <v>HONOR 600 PRO 512GB 5G</v>
      </c>
      <c r="F2703" s="19">
        <f>precio_reno_porta!E25</f>
        <v>3909</v>
      </c>
      <c r="G2703" s="19" t="str">
        <f>precio_reno_porta!F25</f>
        <v>Android</v>
      </c>
      <c r="H2703" t="s">
        <v>188</v>
      </c>
      <c r="I2703" t="s">
        <v>37</v>
      </c>
      <c r="J2703" s="68">
        <f>precio_reno_porta!Q25</f>
        <v>4343</v>
      </c>
    </row>
    <row r="2704" spans="1:10" x14ac:dyDescent="0.3">
      <c r="A2704" t="str">
        <f t="shared" si="42"/>
        <v>HONOR 600 SMART 256GB 5GMax Negocios + 29.90CUOTA</v>
      </c>
      <c r="B2704" s="19" t="str">
        <f>precio_reno_porta!A26</f>
        <v>Corriente</v>
      </c>
      <c r="C2704" s="19" t="str">
        <f>precio_reno_porta!B26</f>
        <v>5G</v>
      </c>
      <c r="D2704" s="19" t="str">
        <f>precio_reno_porta!C26</f>
        <v>HONOR</v>
      </c>
      <c r="E2704" s="19" t="str">
        <f>precio_reno_porta!D26</f>
        <v>HONOR 600 SMART 256GB 5G</v>
      </c>
      <c r="F2704" s="75">
        <f>precio_reno_porta!E26</f>
        <v>1659</v>
      </c>
      <c r="G2704" s="19" t="str">
        <f>precio_reno_porta!F26</f>
        <v>Android</v>
      </c>
      <c r="H2704" t="s">
        <v>188</v>
      </c>
      <c r="I2704" t="s">
        <v>37</v>
      </c>
      <c r="J2704" s="68">
        <f>precio_reno_porta!Q26</f>
        <v>1847</v>
      </c>
    </row>
    <row r="2705" spans="1:10" x14ac:dyDescent="0.3">
      <c r="A2705" t="str">
        <f t="shared" si="42"/>
        <v>HONOR 600E 512GB 5GMax Negocios + 29.90CUOTA</v>
      </c>
      <c r="B2705" s="19" t="str">
        <f>precio_reno_porta!A27</f>
        <v>Corriente</v>
      </c>
      <c r="C2705" s="19" t="str">
        <f>precio_reno_porta!B27</f>
        <v>5G</v>
      </c>
      <c r="D2705" s="19" t="str">
        <f>precio_reno_porta!C27</f>
        <v>HONOR</v>
      </c>
      <c r="E2705" s="19" t="str">
        <f>precio_reno_porta!D27</f>
        <v>HONOR 600E 512GB 5G</v>
      </c>
      <c r="F2705" s="75">
        <f>precio_reno_porta!E27</f>
        <v>2149</v>
      </c>
      <c r="G2705" s="19" t="str">
        <f>precio_reno_porta!F27</f>
        <v>Android</v>
      </c>
      <c r="H2705" t="s">
        <v>188</v>
      </c>
      <c r="I2705" t="s">
        <v>37</v>
      </c>
      <c r="J2705" s="68">
        <f>precio_reno_porta!Q27</f>
        <v>2387</v>
      </c>
    </row>
    <row r="2706" spans="1:10" x14ac:dyDescent="0.3">
      <c r="A2706" t="str">
        <f t="shared" si="42"/>
        <v>HONOR 70 256GBMax Negocios + 29.90CUOTA</v>
      </c>
      <c r="B2706" s="19" t="str">
        <f>precio_reno_porta!A28</f>
        <v>Corriente</v>
      </c>
      <c r="C2706" s="19" t="str">
        <f>precio_reno_porta!B28</f>
        <v>5G</v>
      </c>
      <c r="D2706" s="19" t="str">
        <f>precio_reno_porta!C28</f>
        <v>HONOR</v>
      </c>
      <c r="E2706" s="19" t="str">
        <f>precio_reno_porta!D28</f>
        <v>HONOR 70 256GB</v>
      </c>
      <c r="F2706" s="75">
        <f>precio_reno_porta!E28</f>
        <v>2859</v>
      </c>
      <c r="G2706" s="19" t="str">
        <f>precio_reno_porta!F28</f>
        <v>Android</v>
      </c>
      <c r="H2706" t="s">
        <v>188</v>
      </c>
      <c r="I2706" t="s">
        <v>37</v>
      </c>
      <c r="J2706" s="68">
        <f>precio_reno_porta!Q28</f>
        <v>3179</v>
      </c>
    </row>
    <row r="2707" spans="1:10" x14ac:dyDescent="0.3">
      <c r="A2707" t="str">
        <f t="shared" si="42"/>
        <v>HONOR MAGIC 7 LITE 512GB 5GMax Negocios + 29.90CUOTA</v>
      </c>
      <c r="B2707" s="19" t="str">
        <f>precio_reno_porta!A29</f>
        <v>Corriente</v>
      </c>
      <c r="C2707" s="19" t="str">
        <f>precio_reno_porta!B29</f>
        <v>5G</v>
      </c>
      <c r="D2707" s="19" t="str">
        <f>precio_reno_porta!C29</f>
        <v>HONOR</v>
      </c>
      <c r="E2707" s="19" t="str">
        <f>precio_reno_porta!D29</f>
        <v>HONOR MAGIC 7 LITE 512GB 5G</v>
      </c>
      <c r="F2707" s="75">
        <f>precio_reno_porta!E29</f>
        <v>1849</v>
      </c>
      <c r="G2707" s="19" t="str">
        <f>precio_reno_porta!F29</f>
        <v>Android</v>
      </c>
      <c r="H2707" t="s">
        <v>188</v>
      </c>
      <c r="I2707" t="s">
        <v>37</v>
      </c>
      <c r="J2707" s="68">
        <f>precio_reno_porta!Q29</f>
        <v>2051</v>
      </c>
    </row>
    <row r="2708" spans="1:10" x14ac:dyDescent="0.3">
      <c r="A2708" t="str">
        <f t="shared" si="42"/>
        <v>HONOR MAGIC 8 LITE 512GB 5GMax Negocios + 29.90CUOTA</v>
      </c>
      <c r="B2708" s="19" t="str">
        <f>precio_reno_porta!A30</f>
        <v>Corriente</v>
      </c>
      <c r="C2708" s="19" t="str">
        <f>precio_reno_porta!B30</f>
        <v>5G</v>
      </c>
      <c r="D2708" s="19" t="str">
        <f>precio_reno_porta!C30</f>
        <v>HONOR</v>
      </c>
      <c r="E2708" s="19" t="str">
        <f>precio_reno_porta!D30</f>
        <v>HONOR MAGIC 8 LITE 512GB 5G</v>
      </c>
      <c r="F2708" s="75">
        <f>precio_reno_porta!E30</f>
        <v>1779</v>
      </c>
      <c r="G2708" s="19" t="str">
        <f>precio_reno_porta!F30</f>
        <v>Android</v>
      </c>
      <c r="H2708" t="s">
        <v>188</v>
      </c>
      <c r="I2708" t="s">
        <v>37</v>
      </c>
      <c r="J2708" s="68">
        <f>precio_reno_porta!Q30</f>
        <v>1967</v>
      </c>
    </row>
    <row r="2709" spans="1:10" x14ac:dyDescent="0.3">
      <c r="A2709" t="str">
        <f t="shared" si="42"/>
        <v>HONOR MAGIC 8 PRO 512GB 5GMax Negocios + 29.90CUOTA</v>
      </c>
      <c r="B2709" s="19" t="str">
        <f>precio_reno_porta!A31</f>
        <v>Corriente</v>
      </c>
      <c r="C2709" s="19" t="str">
        <f>precio_reno_porta!B31</f>
        <v>5G</v>
      </c>
      <c r="D2709" s="19" t="str">
        <f>precio_reno_porta!C31</f>
        <v>HONOR</v>
      </c>
      <c r="E2709" s="19" t="str">
        <f>precio_reno_porta!D31</f>
        <v>HONOR MAGIC 8 PRO 512GB 5G</v>
      </c>
      <c r="F2709" s="75">
        <f>precio_reno_porta!E31</f>
        <v>5789</v>
      </c>
      <c r="G2709" s="19" t="str">
        <f>precio_reno_porta!F31</f>
        <v>Android</v>
      </c>
      <c r="H2709" t="s">
        <v>188</v>
      </c>
      <c r="I2709" t="s">
        <v>37</v>
      </c>
      <c r="J2709" s="68">
        <f>precio_reno_porta!Q31</f>
        <v>6431</v>
      </c>
    </row>
    <row r="2710" spans="1:10" x14ac:dyDescent="0.3">
      <c r="A2710" t="str">
        <f t="shared" si="42"/>
        <v>HONOR X5C 128GBMax Negocios + 29.90CUOTA</v>
      </c>
      <c r="B2710" s="19" t="str">
        <f>precio_reno_porta!A32</f>
        <v>Corriente</v>
      </c>
      <c r="C2710" s="19" t="str">
        <f>precio_reno_porta!B32</f>
        <v>4G</v>
      </c>
      <c r="D2710" s="19" t="str">
        <f>precio_reno_porta!C32</f>
        <v>HONOR</v>
      </c>
      <c r="E2710" s="19" t="str">
        <f>precio_reno_porta!D32</f>
        <v>HONOR X5C 128GB</v>
      </c>
      <c r="F2710" s="75">
        <f>precio_reno_porta!E32</f>
        <v>399</v>
      </c>
      <c r="G2710" s="19" t="str">
        <f>precio_reno_porta!F32</f>
        <v>Android</v>
      </c>
      <c r="H2710" t="s">
        <v>188</v>
      </c>
      <c r="I2710" t="s">
        <v>37</v>
      </c>
      <c r="J2710" s="68">
        <f>precio_reno_porta!Q32</f>
        <v>443</v>
      </c>
    </row>
    <row r="2711" spans="1:10" x14ac:dyDescent="0.3">
      <c r="A2711" t="str">
        <f t="shared" si="42"/>
        <v>HONOR X5C PLUS 256GBMax Negocios + 29.90CUOTA</v>
      </c>
      <c r="B2711" s="19" t="str">
        <f>precio_reno_porta!A33</f>
        <v>Corriente</v>
      </c>
      <c r="C2711" s="19" t="str">
        <f>precio_reno_porta!B33</f>
        <v>4G</v>
      </c>
      <c r="D2711" s="19" t="str">
        <f>precio_reno_porta!C33</f>
        <v>HONOR</v>
      </c>
      <c r="E2711" s="19" t="str">
        <f>precio_reno_porta!D33</f>
        <v>HONOR X5C PLUS 256GB</v>
      </c>
      <c r="F2711" s="75">
        <f>precio_reno_porta!E33</f>
        <v>499</v>
      </c>
      <c r="G2711" s="19" t="str">
        <f>precio_reno_porta!F33</f>
        <v>Android</v>
      </c>
      <c r="H2711" t="s">
        <v>188</v>
      </c>
      <c r="I2711" t="s">
        <v>37</v>
      </c>
      <c r="J2711" s="68">
        <f>precio_reno_porta!Q33</f>
        <v>551</v>
      </c>
    </row>
    <row r="2712" spans="1:10" x14ac:dyDescent="0.3">
      <c r="A2712" t="str">
        <f t="shared" si="42"/>
        <v>HONOR X5D 128GBMax Negocios + 29.90CUOTA</v>
      </c>
      <c r="B2712" s="19" t="str">
        <f>precio_reno_porta!A34</f>
        <v>Corriente</v>
      </c>
      <c r="C2712" s="19" t="str">
        <f>precio_reno_porta!B34</f>
        <v>4G</v>
      </c>
      <c r="D2712" s="19" t="str">
        <f>precio_reno_porta!C34</f>
        <v>HONOR</v>
      </c>
      <c r="E2712" s="19" t="str">
        <f>precio_reno_porta!D34</f>
        <v>HONOR X5D 128GB</v>
      </c>
      <c r="F2712" s="75">
        <f>precio_reno_porta!E34</f>
        <v>449</v>
      </c>
      <c r="G2712" s="19" t="str">
        <f>precio_reno_porta!F34</f>
        <v>Android</v>
      </c>
      <c r="H2712" t="s">
        <v>188</v>
      </c>
      <c r="I2712" t="s">
        <v>37</v>
      </c>
      <c r="J2712" s="68">
        <f>precio_reno_porta!Q34</f>
        <v>503</v>
      </c>
    </row>
    <row r="2713" spans="1:10" x14ac:dyDescent="0.3">
      <c r="A2713" t="str">
        <f t="shared" si="42"/>
        <v>HONOR X5D 256GBMax Negocios + 29.90CUOTA</v>
      </c>
      <c r="B2713" s="19" t="str">
        <f>precio_reno_porta!A35</f>
        <v>Corriente</v>
      </c>
      <c r="C2713" s="19" t="str">
        <f>precio_reno_porta!B35</f>
        <v>4G</v>
      </c>
      <c r="D2713" s="19" t="str">
        <f>precio_reno_porta!C35</f>
        <v>HONOR</v>
      </c>
      <c r="E2713" s="19" t="str">
        <f>precio_reno_porta!D35</f>
        <v>HONOR X5D 256GB</v>
      </c>
      <c r="F2713" s="75">
        <f>precio_reno_porta!E35</f>
        <v>589</v>
      </c>
      <c r="G2713" s="19" t="str">
        <f>precio_reno_porta!F35</f>
        <v>Android</v>
      </c>
      <c r="H2713" t="s">
        <v>188</v>
      </c>
      <c r="I2713" t="s">
        <v>37</v>
      </c>
      <c r="J2713" s="68">
        <f>precio_reno_porta!Q35</f>
        <v>647</v>
      </c>
    </row>
    <row r="2714" spans="1:10" x14ac:dyDescent="0.3">
      <c r="A2714" t="str">
        <f t="shared" si="42"/>
        <v>HONOR X6C 256GBMax Negocios + 29.90CUOTA</v>
      </c>
      <c r="B2714" s="19" t="str">
        <f>precio_reno_porta!A36</f>
        <v>Corriente</v>
      </c>
      <c r="C2714" s="19" t="str">
        <f>precio_reno_porta!B36</f>
        <v>4G</v>
      </c>
      <c r="D2714" s="19" t="str">
        <f>precio_reno_porta!C36</f>
        <v>HONOR</v>
      </c>
      <c r="E2714" s="19" t="str">
        <f>precio_reno_porta!D36</f>
        <v>HONOR X6C 256GB</v>
      </c>
      <c r="F2714" s="75">
        <f>precio_reno_porta!E36</f>
        <v>699</v>
      </c>
      <c r="G2714" s="19" t="str">
        <f>precio_reno_porta!F36</f>
        <v>Android</v>
      </c>
      <c r="H2714" t="s">
        <v>188</v>
      </c>
      <c r="I2714" t="s">
        <v>37</v>
      </c>
      <c r="J2714" s="68">
        <f>precio_reno_porta!Q36</f>
        <v>779</v>
      </c>
    </row>
    <row r="2715" spans="1:10" x14ac:dyDescent="0.3">
      <c r="A2715" t="str">
        <f t="shared" si="42"/>
        <v>HONOR X6D 256GB 5GMax Negocios + 29.90CUOTA</v>
      </c>
      <c r="B2715" s="19" t="str">
        <f>precio_reno_porta!A37</f>
        <v>Corriente</v>
      </c>
      <c r="C2715" s="19" t="str">
        <f>precio_reno_porta!B37</f>
        <v>5G</v>
      </c>
      <c r="D2715" s="19" t="str">
        <f>precio_reno_porta!C37</f>
        <v>HONOR</v>
      </c>
      <c r="E2715" s="19" t="str">
        <f>precio_reno_porta!D37</f>
        <v>HONOR X6D 256GB 5G</v>
      </c>
      <c r="F2715" s="75">
        <f>precio_reno_porta!E37</f>
        <v>829</v>
      </c>
      <c r="G2715" s="19" t="str">
        <f>precio_reno_porta!F37</f>
        <v>Android</v>
      </c>
      <c r="H2715" t="s">
        <v>188</v>
      </c>
      <c r="I2715" t="s">
        <v>37</v>
      </c>
      <c r="J2715" s="68">
        <f>precio_reno_porta!Q37</f>
        <v>923</v>
      </c>
    </row>
    <row r="2716" spans="1:10" x14ac:dyDescent="0.3">
      <c r="A2716" t="str">
        <f t="shared" si="42"/>
        <v>HONOR X7D 256GB 5GMax Negocios + 29.90CUOTA</v>
      </c>
      <c r="B2716" s="19" t="str">
        <f>precio_reno_porta!A38</f>
        <v>Corriente</v>
      </c>
      <c r="C2716" s="19" t="str">
        <f>precio_reno_porta!B38</f>
        <v>5G</v>
      </c>
      <c r="D2716" s="19" t="str">
        <f>precio_reno_porta!C38</f>
        <v>HONOR</v>
      </c>
      <c r="E2716" s="19" t="str">
        <f>precio_reno_porta!D38</f>
        <v>HONOR X7D 256GB 5G</v>
      </c>
      <c r="F2716" s="75">
        <f>precio_reno_porta!E38</f>
        <v>879</v>
      </c>
      <c r="G2716" s="19" t="str">
        <f>precio_reno_porta!F38</f>
        <v>Android</v>
      </c>
      <c r="H2716" t="s">
        <v>188</v>
      </c>
      <c r="I2716" t="s">
        <v>37</v>
      </c>
      <c r="J2716" s="68">
        <f>precio_reno_porta!Q38</f>
        <v>983</v>
      </c>
    </row>
    <row r="2717" spans="1:10" x14ac:dyDescent="0.3">
      <c r="A2717" t="str">
        <f t="shared" si="42"/>
        <v>HONOR X7E PLUS 256GB 5GMax Negocios + 29.90CUOTA</v>
      </c>
      <c r="B2717" s="19" t="str">
        <f>precio_reno_porta!A39</f>
        <v>Corriente</v>
      </c>
      <c r="C2717" s="19" t="str">
        <f>precio_reno_porta!B39</f>
        <v>5G</v>
      </c>
      <c r="D2717" s="19" t="str">
        <f>precio_reno_porta!C39</f>
        <v>HONOR</v>
      </c>
      <c r="E2717" s="19" t="str">
        <f>precio_reno_porta!D39</f>
        <v>HONOR X7E PLUS 256GB 5G</v>
      </c>
      <c r="F2717" s="75">
        <f>precio_reno_porta!E39</f>
        <v>1179</v>
      </c>
      <c r="G2717" s="19" t="str">
        <f>precio_reno_porta!F39</f>
        <v>Android</v>
      </c>
      <c r="H2717" t="s">
        <v>188</v>
      </c>
      <c r="I2717" t="s">
        <v>37</v>
      </c>
      <c r="J2717" s="68">
        <f>precio_reno_porta!Q39</f>
        <v>1319</v>
      </c>
    </row>
    <row r="2718" spans="1:10" x14ac:dyDescent="0.3">
      <c r="A2718" t="str">
        <f t="shared" si="42"/>
        <v>HONOR X8C 256GB 5GMax Negocios + 29.90CUOTA</v>
      </c>
      <c r="B2718" s="19" t="str">
        <f>precio_reno_porta!A40</f>
        <v>Corriente</v>
      </c>
      <c r="C2718" s="19" t="str">
        <f>precio_reno_porta!B40</f>
        <v>5G</v>
      </c>
      <c r="D2718" s="19" t="str">
        <f>precio_reno_porta!C40</f>
        <v>HONOR</v>
      </c>
      <c r="E2718" s="19" t="str">
        <f>precio_reno_porta!D40</f>
        <v>HONOR X8C 256GB 5G</v>
      </c>
      <c r="F2718" s="75">
        <f>precio_reno_porta!E40</f>
        <v>1189</v>
      </c>
      <c r="G2718" s="19" t="str">
        <f>precio_reno_porta!F40</f>
        <v>Android</v>
      </c>
      <c r="H2718" t="s">
        <v>188</v>
      </c>
      <c r="I2718" t="s">
        <v>37</v>
      </c>
      <c r="J2718" s="68">
        <f>precio_reno_porta!Q40</f>
        <v>1319</v>
      </c>
    </row>
    <row r="2719" spans="1:10" x14ac:dyDescent="0.3">
      <c r="A2719" t="str">
        <f t="shared" si="42"/>
        <v>HUAWEI WATCH KIDS 4 PROMax Negocios + 29.90CUOTA</v>
      </c>
      <c r="B2719" s="19" t="str">
        <f>precio_reno_porta!A41</f>
        <v>Corriente</v>
      </c>
      <c r="C2719" s="19" t="str">
        <f>precio_reno_porta!B41</f>
        <v>4G</v>
      </c>
      <c r="D2719" s="19" t="str">
        <f>precio_reno_porta!C41</f>
        <v>HUAWEI</v>
      </c>
      <c r="E2719" s="19" t="str">
        <f>precio_reno_porta!D41</f>
        <v>HUAWEI WATCH KIDS 4 PRO</v>
      </c>
      <c r="F2719" s="75">
        <f>precio_reno_porta!E41</f>
        <v>649</v>
      </c>
      <c r="G2719" s="19" t="str">
        <f>precio_reno_porta!F41</f>
        <v>Android</v>
      </c>
      <c r="H2719" t="s">
        <v>188</v>
      </c>
      <c r="I2719" t="s">
        <v>37</v>
      </c>
      <c r="J2719" s="68">
        <f>precio_reno_porta!Q41</f>
        <v>719</v>
      </c>
    </row>
    <row r="2720" spans="1:10" x14ac:dyDescent="0.3">
      <c r="A2720" t="str">
        <f t="shared" si="42"/>
        <v>MOTOROLA MOTO EDGE 60 512GB 5GMax Negocios + 29.90CUOTA</v>
      </c>
      <c r="B2720" s="19" t="str">
        <f>precio_reno_porta!A42</f>
        <v>Corriente</v>
      </c>
      <c r="C2720" s="19" t="str">
        <f>precio_reno_porta!B42</f>
        <v>5G</v>
      </c>
      <c r="D2720" s="19" t="str">
        <f>precio_reno_porta!C42</f>
        <v>MOTOROLA</v>
      </c>
      <c r="E2720" s="19" t="str">
        <f>precio_reno_porta!D42</f>
        <v>MOTOROLA MOTO EDGE 60 512GB 5G</v>
      </c>
      <c r="F2720" s="75">
        <f>precio_reno_porta!E42</f>
        <v>1989</v>
      </c>
      <c r="G2720" s="19" t="str">
        <f>precio_reno_porta!F42</f>
        <v>Android</v>
      </c>
      <c r="H2720" t="s">
        <v>188</v>
      </c>
      <c r="I2720" t="s">
        <v>37</v>
      </c>
      <c r="J2720" s="68">
        <f>precio_reno_porta!Q42</f>
        <v>2207</v>
      </c>
    </row>
    <row r="2721" spans="1:10" x14ac:dyDescent="0.3">
      <c r="A2721" t="str">
        <f t="shared" si="42"/>
        <v>MOTOROLA MOTO EDGE 60 FUSION 256GB 5GMax Negocios + 29.90CUOTA</v>
      </c>
      <c r="B2721" s="19" t="str">
        <f>precio_reno_porta!A43</f>
        <v>Corriente</v>
      </c>
      <c r="C2721" s="19" t="str">
        <f>precio_reno_porta!B43</f>
        <v>5G</v>
      </c>
      <c r="D2721" s="19" t="str">
        <f>precio_reno_porta!C43</f>
        <v>MOTOROLA</v>
      </c>
      <c r="E2721" s="19" t="str">
        <f>precio_reno_porta!D43</f>
        <v>MOTOROLA MOTO EDGE 60 FUSION 256GB 5G</v>
      </c>
      <c r="F2721" s="75">
        <f>precio_reno_porta!E43</f>
        <v>1439</v>
      </c>
      <c r="G2721" s="19" t="str">
        <f>precio_reno_porta!F43</f>
        <v>Android</v>
      </c>
      <c r="H2721" t="s">
        <v>188</v>
      </c>
      <c r="I2721" t="s">
        <v>37</v>
      </c>
      <c r="J2721" s="68">
        <f>precio_reno_porta!Q43</f>
        <v>1595</v>
      </c>
    </row>
    <row r="2722" spans="1:10" x14ac:dyDescent="0.3">
      <c r="A2722" t="str">
        <f t="shared" si="42"/>
        <v>MOTOROLA MOTO EDGE 60 PRO 512GB 5GMax Negocios + 29.90CUOTA</v>
      </c>
      <c r="B2722" s="19" t="str">
        <f>precio_reno_porta!A44</f>
        <v>Corriente</v>
      </c>
      <c r="C2722" s="19" t="str">
        <f>precio_reno_porta!B44</f>
        <v>5G</v>
      </c>
      <c r="D2722" s="19" t="str">
        <f>precio_reno_porta!C44</f>
        <v>MOTOROLA</v>
      </c>
      <c r="E2722" s="19" t="str">
        <f>precio_reno_porta!D44</f>
        <v>MOTOROLA MOTO EDGE 60 PRO 512GB 5G</v>
      </c>
      <c r="F2722" s="75">
        <f>precio_reno_porta!E44</f>
        <v>2649</v>
      </c>
      <c r="G2722" s="19" t="str">
        <f>precio_reno_porta!F44</f>
        <v>Android</v>
      </c>
      <c r="H2722" t="s">
        <v>188</v>
      </c>
      <c r="I2722" t="s">
        <v>37</v>
      </c>
      <c r="J2722" s="68">
        <f>precio_reno_porta!Q44</f>
        <v>2939</v>
      </c>
    </row>
    <row r="2723" spans="1:10" x14ac:dyDescent="0.3">
      <c r="A2723" t="str">
        <f t="shared" si="42"/>
        <v>MOTOROLA MOTO EDGE 70 512GB 5GMax Negocios + 29.90CUOTA</v>
      </c>
      <c r="B2723" s="19" t="str">
        <f>precio_reno_porta!A45</f>
        <v>Corriente</v>
      </c>
      <c r="C2723" s="19" t="str">
        <f>precio_reno_porta!B45</f>
        <v>5G</v>
      </c>
      <c r="D2723" s="19" t="str">
        <f>precio_reno_porta!C45</f>
        <v>MOTOROLA</v>
      </c>
      <c r="E2723" s="19" t="str">
        <f>precio_reno_porta!D45</f>
        <v>MOTOROLA MOTO EDGE 70 512GB 5G</v>
      </c>
      <c r="F2723" s="75">
        <f>precio_reno_porta!E45</f>
        <v>2549</v>
      </c>
      <c r="G2723" s="19" t="str">
        <f>precio_reno_porta!F45</f>
        <v>Android</v>
      </c>
      <c r="H2723" t="s">
        <v>188</v>
      </c>
      <c r="I2723" t="s">
        <v>37</v>
      </c>
      <c r="J2723" s="68">
        <f>precio_reno_porta!Q45</f>
        <v>2831</v>
      </c>
    </row>
    <row r="2724" spans="1:10" x14ac:dyDescent="0.3">
      <c r="A2724" t="str">
        <f t="shared" si="42"/>
        <v>MOTOROLA MOTO EDGE 70 FUSION 256GB 5GMax Negocios + 29.90CUOTA</v>
      </c>
      <c r="B2724" s="19" t="str">
        <f>precio_reno_porta!A46</f>
        <v>Corriente</v>
      </c>
      <c r="C2724" s="19" t="str">
        <f>precio_reno_porta!B46</f>
        <v>5G</v>
      </c>
      <c r="D2724" s="19" t="str">
        <f>precio_reno_porta!C46</f>
        <v>MOTOROLA</v>
      </c>
      <c r="E2724" s="19" t="str">
        <f>precio_reno_porta!D46</f>
        <v>MOTOROLA MOTO EDGE 70 FUSION 256GB 5G</v>
      </c>
      <c r="F2724" s="75">
        <f>precio_reno_porta!E46</f>
        <v>1899</v>
      </c>
      <c r="G2724" s="19" t="str">
        <f>precio_reno_porta!F46</f>
        <v>Android</v>
      </c>
      <c r="H2724" t="s">
        <v>188</v>
      </c>
      <c r="I2724" t="s">
        <v>37</v>
      </c>
      <c r="J2724" s="68">
        <f>precio_reno_porta!Q46</f>
        <v>2099</v>
      </c>
    </row>
    <row r="2725" spans="1:10" x14ac:dyDescent="0.3">
      <c r="A2725" t="str">
        <f t="shared" si="42"/>
        <v>MOTOROLA MOTO EDGE 70 PRO 512GB 5GMax Negocios + 29.90CUOTA</v>
      </c>
      <c r="B2725" s="19" t="str">
        <f>precio_reno_porta!A47</f>
        <v>Corriente</v>
      </c>
      <c r="C2725" s="19" t="str">
        <f>precio_reno_porta!B47</f>
        <v>5G</v>
      </c>
      <c r="D2725" s="19" t="str">
        <f>precio_reno_porta!C47</f>
        <v>MOTOROLA</v>
      </c>
      <c r="E2725" s="19" t="str">
        <f>precio_reno_porta!D47</f>
        <v>MOTOROLA MOTO EDGE 70 PRO 512GB 5G</v>
      </c>
      <c r="F2725" s="75">
        <f>precio_reno_porta!E47</f>
        <v>3619</v>
      </c>
      <c r="G2725" s="19" t="str">
        <f>precio_reno_porta!F47</f>
        <v>Android</v>
      </c>
      <c r="H2725" t="s">
        <v>188</v>
      </c>
      <c r="I2725" t="s">
        <v>37</v>
      </c>
      <c r="J2725" s="68">
        <f>precio_reno_porta!Q47</f>
        <v>4019</v>
      </c>
    </row>
    <row r="2726" spans="1:10" x14ac:dyDescent="0.3">
      <c r="A2726" t="str">
        <f t="shared" si="42"/>
        <v>MOTOROLA MOTO G06 128GBMax Negocios + 29.90CUOTA</v>
      </c>
      <c r="B2726" s="19" t="str">
        <f>precio_reno_porta!A48</f>
        <v>Corriente</v>
      </c>
      <c r="C2726" s="19" t="str">
        <f>precio_reno_porta!B48</f>
        <v>4G</v>
      </c>
      <c r="D2726" s="19" t="str">
        <f>precio_reno_porta!C48</f>
        <v>MOTOROLA</v>
      </c>
      <c r="E2726" s="19" t="str">
        <f>precio_reno_porta!D48</f>
        <v>MOTOROLA MOTO G06 128GB</v>
      </c>
      <c r="F2726" s="75">
        <f>precio_reno_porta!E48</f>
        <v>619</v>
      </c>
      <c r="G2726" s="19" t="str">
        <f>precio_reno_porta!F48</f>
        <v>Android</v>
      </c>
      <c r="H2726" t="s">
        <v>188</v>
      </c>
      <c r="I2726" t="s">
        <v>37</v>
      </c>
      <c r="J2726" s="68">
        <f>precio_reno_porta!Q48</f>
        <v>695</v>
      </c>
    </row>
    <row r="2727" spans="1:10" x14ac:dyDescent="0.3">
      <c r="A2727" t="str">
        <f t="shared" si="42"/>
        <v>MOTOROLA MOTO G06 256GBMax Negocios + 29.90CUOTA</v>
      </c>
      <c r="B2727" s="19" t="str">
        <f>precio_reno_porta!A49</f>
        <v>Corriente</v>
      </c>
      <c r="C2727" s="19" t="str">
        <f>precio_reno_porta!B49</f>
        <v>4G</v>
      </c>
      <c r="D2727" s="19" t="str">
        <f>precio_reno_porta!C49</f>
        <v>MOTOROLA</v>
      </c>
      <c r="E2727" s="19" t="str">
        <f>precio_reno_porta!D49</f>
        <v>MOTOROLA MOTO G06 256GB</v>
      </c>
      <c r="F2727" s="75">
        <f>precio_reno_porta!E49</f>
        <v>649</v>
      </c>
      <c r="G2727" s="19" t="str">
        <f>precio_reno_porta!F49</f>
        <v>Android</v>
      </c>
      <c r="H2727" t="s">
        <v>188</v>
      </c>
      <c r="I2727" t="s">
        <v>37</v>
      </c>
      <c r="J2727" s="68">
        <f>precio_reno_porta!Q49</f>
        <v>719</v>
      </c>
    </row>
    <row r="2728" spans="1:10" x14ac:dyDescent="0.3">
      <c r="A2728" t="str">
        <f t="shared" si="42"/>
        <v>MOTOROLA MOTO G15 256GBMax Negocios + 29.90CUOTA</v>
      </c>
      <c r="B2728" s="19" t="str">
        <f>precio_reno_porta!A50</f>
        <v>Corriente</v>
      </c>
      <c r="C2728" s="19" t="str">
        <f>precio_reno_porta!B50</f>
        <v>4G</v>
      </c>
      <c r="D2728" s="19" t="str">
        <f>precio_reno_porta!C50</f>
        <v>MOTOROLA</v>
      </c>
      <c r="E2728" s="19" t="str">
        <f>precio_reno_porta!D50</f>
        <v>MOTOROLA MOTO G15 256GB</v>
      </c>
      <c r="F2728" s="75">
        <f>precio_reno_porta!E50</f>
        <v>719</v>
      </c>
      <c r="G2728" s="19" t="str">
        <f>precio_reno_porta!F50</f>
        <v>Android</v>
      </c>
      <c r="H2728" t="s">
        <v>188</v>
      </c>
      <c r="I2728" t="s">
        <v>37</v>
      </c>
      <c r="J2728" s="68">
        <f>precio_reno_porta!Q50</f>
        <v>791</v>
      </c>
    </row>
    <row r="2729" spans="1:10" x14ac:dyDescent="0.3">
      <c r="A2729" t="str">
        <f t="shared" si="42"/>
        <v>MOTOROLA MOTO G17 256GBMax Negocios + 29.90CUOTA</v>
      </c>
      <c r="B2729" s="19" t="str">
        <f>precio_reno_porta!A51</f>
        <v>Corriente</v>
      </c>
      <c r="C2729" s="19" t="str">
        <f>precio_reno_porta!B51</f>
        <v>4G</v>
      </c>
      <c r="D2729" s="19" t="str">
        <f>precio_reno_porta!C51</f>
        <v>MOTOROLA</v>
      </c>
      <c r="E2729" s="19" t="str">
        <f>precio_reno_porta!D51</f>
        <v>MOTOROLA MOTO G17 256GB</v>
      </c>
      <c r="F2729" s="75">
        <f>precio_reno_porta!E51</f>
        <v>779</v>
      </c>
      <c r="G2729" s="19" t="str">
        <f>precio_reno_porta!F51</f>
        <v>Android</v>
      </c>
      <c r="H2729" t="s">
        <v>188</v>
      </c>
      <c r="I2729" t="s">
        <v>37</v>
      </c>
      <c r="J2729" s="68">
        <f>precio_reno_porta!Q51</f>
        <v>863</v>
      </c>
    </row>
    <row r="2730" spans="1:10" x14ac:dyDescent="0.3">
      <c r="A2730" t="str">
        <f t="shared" si="42"/>
        <v>MOTOROLA MOTO G47 128GB 5GMax Negocios + 29.90CUOTA</v>
      </c>
      <c r="B2730" s="19" t="str">
        <f>precio_reno_porta!A52</f>
        <v>Corriente</v>
      </c>
      <c r="C2730" s="19" t="str">
        <f>precio_reno_porta!B52</f>
        <v>5G</v>
      </c>
      <c r="D2730" s="19" t="str">
        <f>precio_reno_porta!C52</f>
        <v>MOTOROLA</v>
      </c>
      <c r="E2730" s="19" t="str">
        <f>precio_reno_porta!D52</f>
        <v>MOTOROLA MOTO G47 128GB 5G</v>
      </c>
      <c r="F2730" s="75">
        <f>precio_reno_porta!E52</f>
        <v>949</v>
      </c>
      <c r="G2730" s="19" t="str">
        <f>precio_reno_porta!F52</f>
        <v>Android</v>
      </c>
      <c r="H2730" t="s">
        <v>188</v>
      </c>
      <c r="I2730" t="s">
        <v>37</v>
      </c>
      <c r="J2730" s="68">
        <f>precio_reno_porta!Q52</f>
        <v>1055</v>
      </c>
    </row>
    <row r="2731" spans="1:10" x14ac:dyDescent="0.3">
      <c r="A2731" t="str">
        <f t="shared" si="42"/>
        <v>MOTOROLA MOTO G56 256GB 5GMax Negocios + 29.90CUOTA</v>
      </c>
      <c r="B2731" s="19" t="str">
        <f>precio_reno_porta!A53</f>
        <v>Corriente</v>
      </c>
      <c r="C2731" s="19" t="str">
        <f>precio_reno_porta!B53</f>
        <v>5G</v>
      </c>
      <c r="D2731" s="19" t="str">
        <f>precio_reno_porta!C53</f>
        <v>MOTOROLA</v>
      </c>
      <c r="E2731" s="19" t="str">
        <f>precio_reno_porta!D53</f>
        <v>MOTOROLA MOTO G56 256GB 5G</v>
      </c>
      <c r="F2731" s="75">
        <f>precio_reno_porta!E53</f>
        <v>969</v>
      </c>
      <c r="G2731" s="19" t="str">
        <f>precio_reno_porta!F53</f>
        <v>Android</v>
      </c>
      <c r="H2731" t="s">
        <v>188</v>
      </c>
      <c r="I2731" t="s">
        <v>37</v>
      </c>
      <c r="J2731" s="68">
        <f>precio_reno_porta!Q53</f>
        <v>1079</v>
      </c>
    </row>
    <row r="2732" spans="1:10" x14ac:dyDescent="0.3">
      <c r="A2732" t="str">
        <f t="shared" si="42"/>
        <v>MOTOROLA MOTO G67 256GB 5GMax Negocios + 29.90CUOTA</v>
      </c>
      <c r="B2732" s="19" t="str">
        <f>precio_reno_porta!A54</f>
        <v>Corriente</v>
      </c>
      <c r="C2732" s="19" t="str">
        <f>precio_reno_porta!B54</f>
        <v>5G</v>
      </c>
      <c r="D2732" s="19" t="str">
        <f>precio_reno_porta!C54</f>
        <v>MOTOROLA</v>
      </c>
      <c r="E2732" s="19" t="str">
        <f>precio_reno_porta!D54</f>
        <v>MOTOROLA MOTO G67 256GB 5G</v>
      </c>
      <c r="F2732" s="75">
        <f>precio_reno_porta!E54</f>
        <v>1269</v>
      </c>
      <c r="G2732" s="19" t="str">
        <f>precio_reno_porta!F54</f>
        <v>Android</v>
      </c>
      <c r="H2732" t="s">
        <v>188</v>
      </c>
      <c r="I2732" t="s">
        <v>37</v>
      </c>
      <c r="J2732" s="68">
        <f>precio_reno_porta!Q54</f>
        <v>1415</v>
      </c>
    </row>
    <row r="2733" spans="1:10" x14ac:dyDescent="0.3">
      <c r="A2733" t="str">
        <f t="shared" si="42"/>
        <v>MOTOROLA MOTO G77 256GB 5GMax Negocios + 29.90CUOTA</v>
      </c>
      <c r="B2733" s="19" t="str">
        <f>precio_reno_porta!A55</f>
        <v>Corriente</v>
      </c>
      <c r="C2733" s="19" t="str">
        <f>precio_reno_porta!B55</f>
        <v>5G</v>
      </c>
      <c r="D2733" s="19" t="str">
        <f>precio_reno_porta!C55</f>
        <v>MOTOROLA</v>
      </c>
      <c r="E2733" s="19" t="str">
        <f>precio_reno_porta!D55</f>
        <v>MOTOROLA MOTO G77 256GB 5G</v>
      </c>
      <c r="F2733" s="75">
        <f>precio_reno_porta!E55</f>
        <v>1519</v>
      </c>
      <c r="G2733" s="19" t="str">
        <f>precio_reno_porta!F55</f>
        <v>Android</v>
      </c>
      <c r="H2733" t="s">
        <v>188</v>
      </c>
      <c r="I2733" t="s">
        <v>37</v>
      </c>
      <c r="J2733" s="68">
        <f>precio_reno_porta!Q55</f>
        <v>1691</v>
      </c>
    </row>
    <row r="2734" spans="1:10" x14ac:dyDescent="0.3">
      <c r="A2734" t="str">
        <f t="shared" si="42"/>
        <v>MOTOROLA MOTO RAZR 60 512GB 5GMax Negocios + 29.90CUOTA</v>
      </c>
      <c r="B2734" s="19" t="str">
        <f>precio_reno_porta!A56</f>
        <v>Corriente</v>
      </c>
      <c r="C2734" s="19" t="str">
        <f>precio_reno_porta!B56</f>
        <v>5G</v>
      </c>
      <c r="D2734" s="19" t="str">
        <f>precio_reno_porta!C56</f>
        <v>MOTOROLA</v>
      </c>
      <c r="E2734" s="19" t="str">
        <f>precio_reno_porta!D56</f>
        <v>MOTOROLA MOTO RAZR 60 512GB 5G</v>
      </c>
      <c r="F2734" s="75">
        <f>precio_reno_porta!E56</f>
        <v>3789</v>
      </c>
      <c r="G2734" s="19" t="str">
        <f>precio_reno_porta!F56</f>
        <v>Android</v>
      </c>
      <c r="H2734" t="s">
        <v>188</v>
      </c>
      <c r="I2734" t="s">
        <v>37</v>
      </c>
      <c r="J2734" s="68">
        <f>precio_reno_porta!Q56</f>
        <v>4211</v>
      </c>
    </row>
    <row r="2735" spans="1:10" x14ac:dyDescent="0.3">
      <c r="A2735" t="str">
        <f t="shared" si="42"/>
        <v>MOTOROLA MOTO RAZR 70 512GB 5GMax Negocios + 29.90CUOTA</v>
      </c>
      <c r="B2735" s="19" t="str">
        <f>precio_reno_porta!A57</f>
        <v>Corriente</v>
      </c>
      <c r="C2735" s="19" t="str">
        <f>precio_reno_porta!B57</f>
        <v>5G</v>
      </c>
      <c r="D2735" s="19" t="str">
        <f>precio_reno_porta!C57</f>
        <v>MOTOROLA</v>
      </c>
      <c r="E2735" s="19" t="str">
        <f>precio_reno_porta!D57</f>
        <v>MOTOROLA MOTO RAZR 70 512GB 5G</v>
      </c>
      <c r="F2735" s="75">
        <f>precio_reno_porta!E57</f>
        <v>4089</v>
      </c>
      <c r="G2735" s="19" t="str">
        <f>precio_reno_porta!F57</f>
        <v>Android</v>
      </c>
      <c r="H2735" t="s">
        <v>188</v>
      </c>
      <c r="I2735" t="s">
        <v>37</v>
      </c>
      <c r="J2735" s="68">
        <f>precio_reno_porta!Q57</f>
        <v>4547</v>
      </c>
    </row>
    <row r="2736" spans="1:10" x14ac:dyDescent="0.3">
      <c r="A2736" t="str">
        <f t="shared" si="42"/>
        <v>OPPO A5 256GBMax Negocios + 29.90CUOTA</v>
      </c>
      <c r="B2736" s="19" t="str">
        <f>precio_reno_porta!A58</f>
        <v>Corriente</v>
      </c>
      <c r="C2736" s="19" t="str">
        <f>precio_reno_porta!B58</f>
        <v>4G</v>
      </c>
      <c r="D2736" s="19" t="str">
        <f>precio_reno_porta!C58</f>
        <v>OPPO</v>
      </c>
      <c r="E2736" s="19" t="str">
        <f>precio_reno_porta!D58</f>
        <v>OPPO A5 256GB</v>
      </c>
      <c r="F2736" s="75">
        <f>precio_reno_porta!E58</f>
        <v>849</v>
      </c>
      <c r="G2736" s="19" t="str">
        <f>precio_reno_porta!F58</f>
        <v>Android</v>
      </c>
      <c r="H2736" t="s">
        <v>188</v>
      </c>
      <c r="I2736" t="s">
        <v>37</v>
      </c>
      <c r="J2736" s="68">
        <f>precio_reno_porta!Q58</f>
        <v>935</v>
      </c>
    </row>
    <row r="2737" spans="1:10" x14ac:dyDescent="0.3">
      <c r="A2737" t="str">
        <f t="shared" si="42"/>
        <v>OPPO A5 256GB 5GMax Negocios + 29.90CUOTA</v>
      </c>
      <c r="B2737" s="19" t="str">
        <f>precio_reno_porta!A59</f>
        <v>Corriente</v>
      </c>
      <c r="C2737" s="19" t="str">
        <f>precio_reno_porta!B59</f>
        <v>5G</v>
      </c>
      <c r="D2737" s="19" t="str">
        <f>precio_reno_porta!C59</f>
        <v>OPPO</v>
      </c>
      <c r="E2737" s="19" t="str">
        <f>precio_reno_porta!D59</f>
        <v>OPPO A5 256GB 5G</v>
      </c>
      <c r="F2737" s="75">
        <f>precio_reno_porta!E59</f>
        <v>1319</v>
      </c>
      <c r="G2737" s="19" t="str">
        <f>precio_reno_porta!F59</f>
        <v>Android</v>
      </c>
      <c r="H2737" t="s">
        <v>188</v>
      </c>
      <c r="I2737" t="s">
        <v>37</v>
      </c>
      <c r="J2737" s="68">
        <f>precio_reno_porta!Q59</f>
        <v>1463</v>
      </c>
    </row>
    <row r="2738" spans="1:10" x14ac:dyDescent="0.3">
      <c r="A2738" t="str">
        <f t="shared" si="42"/>
        <v>OPPO A5X 128GBMax Negocios + 29.90CUOTA</v>
      </c>
      <c r="B2738" s="19" t="str">
        <f>precio_reno_porta!A60</f>
        <v>Corriente</v>
      </c>
      <c r="C2738" s="19" t="str">
        <f>precio_reno_porta!B60</f>
        <v>4G</v>
      </c>
      <c r="D2738" s="19" t="str">
        <f>precio_reno_porta!C60</f>
        <v>OPPO</v>
      </c>
      <c r="E2738" s="19" t="str">
        <f>precio_reno_porta!D60</f>
        <v>OPPO A5X 128GB</v>
      </c>
      <c r="F2738" s="75">
        <f>precio_reno_porta!E60</f>
        <v>659</v>
      </c>
      <c r="G2738" s="19" t="str">
        <f>precio_reno_porta!F60</f>
        <v>Android</v>
      </c>
      <c r="H2738" t="s">
        <v>188</v>
      </c>
      <c r="I2738" t="s">
        <v>37</v>
      </c>
      <c r="J2738" s="68">
        <f>precio_reno_porta!Q60</f>
        <v>731</v>
      </c>
    </row>
    <row r="2739" spans="1:10" x14ac:dyDescent="0.3">
      <c r="A2739" t="str">
        <f t="shared" si="42"/>
        <v>OPPO A6 PRO 256GB 5GMax Negocios + 29.90CUOTA</v>
      </c>
      <c r="B2739" s="19" t="str">
        <f>precio_reno_porta!A61</f>
        <v>Corriente</v>
      </c>
      <c r="C2739" s="19" t="str">
        <f>precio_reno_porta!B61</f>
        <v>5G</v>
      </c>
      <c r="D2739" s="19" t="str">
        <f>precio_reno_porta!C61</f>
        <v>OPPO</v>
      </c>
      <c r="E2739" s="19" t="str">
        <f>precio_reno_porta!D61</f>
        <v>OPPO A6 PRO 256GB 5G</v>
      </c>
      <c r="F2739" s="75">
        <f>precio_reno_porta!E61</f>
        <v>1779</v>
      </c>
      <c r="G2739" s="19" t="str">
        <f>precio_reno_porta!F61</f>
        <v>Android</v>
      </c>
      <c r="H2739" t="s">
        <v>188</v>
      </c>
      <c r="I2739" t="s">
        <v>37</v>
      </c>
      <c r="J2739" s="68">
        <f>precio_reno_porta!Q61</f>
        <v>1967</v>
      </c>
    </row>
    <row r="2740" spans="1:10" x14ac:dyDescent="0.3">
      <c r="A2740" t="str">
        <f t="shared" si="42"/>
        <v>OPPO A6T 128GBMax Negocios + 29.90CUOTA</v>
      </c>
      <c r="B2740" s="19" t="str">
        <f>precio_reno_porta!A62</f>
        <v>Corriente</v>
      </c>
      <c r="C2740" s="19" t="str">
        <f>precio_reno_porta!B62</f>
        <v>4G</v>
      </c>
      <c r="D2740" s="19" t="str">
        <f>precio_reno_porta!C62</f>
        <v>OPPO</v>
      </c>
      <c r="E2740" s="19" t="str">
        <f>precio_reno_porta!D62</f>
        <v>OPPO A6T 128GB</v>
      </c>
      <c r="F2740" s="75">
        <f>precio_reno_porta!E62</f>
        <v>789</v>
      </c>
      <c r="G2740" s="19" t="str">
        <f>precio_reno_porta!F62</f>
        <v>Android</v>
      </c>
      <c r="H2740" t="s">
        <v>188</v>
      </c>
      <c r="I2740" t="s">
        <v>37</v>
      </c>
      <c r="J2740" s="68">
        <f>precio_reno_porta!Q62</f>
        <v>875</v>
      </c>
    </row>
    <row r="2741" spans="1:10" x14ac:dyDescent="0.3">
      <c r="A2741" t="str">
        <f t="shared" si="42"/>
        <v>OPPO A6X 256GB 5GMax Negocios + 29.90CUOTA</v>
      </c>
      <c r="B2741" s="19" t="str">
        <f>precio_reno_porta!A63</f>
        <v>Corriente</v>
      </c>
      <c r="C2741" s="19" t="str">
        <f>precio_reno_porta!B63</f>
        <v>5G</v>
      </c>
      <c r="D2741" s="19" t="str">
        <f>precio_reno_porta!C63</f>
        <v>OPPO</v>
      </c>
      <c r="E2741" s="19" t="str">
        <f>precio_reno_porta!D63</f>
        <v>OPPO A6X 256GB 5G</v>
      </c>
      <c r="F2741" s="75">
        <f>precio_reno_porta!E63</f>
        <v>1159</v>
      </c>
      <c r="G2741" s="19" t="str">
        <f>precio_reno_porta!F63</f>
        <v>Android</v>
      </c>
      <c r="H2741" t="s">
        <v>188</v>
      </c>
      <c r="I2741" t="s">
        <v>37</v>
      </c>
      <c r="J2741" s="68">
        <f>precio_reno_porta!Q63</f>
        <v>1283</v>
      </c>
    </row>
    <row r="2742" spans="1:10" x14ac:dyDescent="0.3">
      <c r="A2742" t="str">
        <f t="shared" si="42"/>
        <v>OPPO RENO 14F 256GB 5GMax Negocios + 29.90CUOTA</v>
      </c>
      <c r="B2742" s="19" t="str">
        <f>precio_reno_porta!A64</f>
        <v>Corriente</v>
      </c>
      <c r="C2742" s="19" t="str">
        <f>precio_reno_porta!B64</f>
        <v>4G</v>
      </c>
      <c r="D2742" s="19" t="str">
        <f>precio_reno_porta!C64</f>
        <v>OPPO</v>
      </c>
      <c r="E2742" s="19" t="str">
        <f>precio_reno_porta!D64</f>
        <v>OPPO RENO 14F 256GB 5G</v>
      </c>
      <c r="F2742" s="75">
        <f>precio_reno_porta!E64</f>
        <v>2229</v>
      </c>
      <c r="G2742" s="19" t="str">
        <f>precio_reno_porta!F64</f>
        <v>Android</v>
      </c>
      <c r="H2742" t="s">
        <v>188</v>
      </c>
      <c r="I2742" t="s">
        <v>37</v>
      </c>
      <c r="J2742" s="68">
        <f>precio_reno_porta!Q64</f>
        <v>2471</v>
      </c>
    </row>
    <row r="2743" spans="1:10" x14ac:dyDescent="0.3">
      <c r="A2743" t="str">
        <f t="shared" si="42"/>
        <v>OPPO RENO 14F 512GB 5GMax Negocios + 29.90CUOTA</v>
      </c>
      <c r="B2743" s="19" t="str">
        <f>precio_reno_porta!A65</f>
        <v>Corriente</v>
      </c>
      <c r="C2743" s="19" t="str">
        <f>precio_reno_porta!B65</f>
        <v>5G</v>
      </c>
      <c r="D2743" s="19" t="str">
        <f>precio_reno_porta!C65</f>
        <v>OPPO</v>
      </c>
      <c r="E2743" s="19" t="str">
        <f>precio_reno_porta!D65</f>
        <v>OPPO RENO 14F 512GB 5G</v>
      </c>
      <c r="F2743" s="75">
        <f>precio_reno_porta!E65</f>
        <v>2439</v>
      </c>
      <c r="G2743" s="19" t="str">
        <f>precio_reno_porta!F65</f>
        <v>Android</v>
      </c>
      <c r="H2743" t="s">
        <v>188</v>
      </c>
      <c r="I2743" t="s">
        <v>37</v>
      </c>
      <c r="J2743" s="68">
        <f>precio_reno_porta!Q65</f>
        <v>2711</v>
      </c>
    </row>
    <row r="2744" spans="1:10" x14ac:dyDescent="0.3">
      <c r="A2744" t="str">
        <f t="shared" si="42"/>
        <v>OPPO RENO 16 256GB 5GMax Negocios + 29.90CUOTA</v>
      </c>
      <c r="B2744" s="19" t="str">
        <f>precio_reno_porta!A66</f>
        <v>Corriente</v>
      </c>
      <c r="C2744" s="19" t="str">
        <f>precio_reno_porta!B66</f>
        <v>5G</v>
      </c>
      <c r="D2744" s="19" t="str">
        <f>precio_reno_porta!C66</f>
        <v>OPPO</v>
      </c>
      <c r="E2744" s="19" t="str">
        <f>precio_reno_porta!D66</f>
        <v>OPPO RENO 16 256GB 5G</v>
      </c>
      <c r="F2744" s="75">
        <f>precio_reno_porta!E66</f>
        <v>3839</v>
      </c>
      <c r="G2744" s="19" t="str">
        <f>precio_reno_porta!F66</f>
        <v>Android</v>
      </c>
      <c r="H2744" t="s">
        <v>188</v>
      </c>
      <c r="I2744" t="s">
        <v>37</v>
      </c>
      <c r="J2744" s="68">
        <f>precio_reno_porta!Q66</f>
        <v>4259</v>
      </c>
    </row>
    <row r="2745" spans="1:10" x14ac:dyDescent="0.3">
      <c r="A2745" t="str">
        <f t="shared" si="42"/>
        <v>OPPO RENO 16F 256GB 5GMax Negocios + 29.90CUOTA</v>
      </c>
      <c r="B2745" s="19" t="str">
        <f>precio_reno_porta!A67</f>
        <v>Corriente</v>
      </c>
      <c r="C2745" s="19" t="str">
        <f>precio_reno_porta!B67</f>
        <v>5G</v>
      </c>
      <c r="D2745" s="19" t="str">
        <f>precio_reno_porta!C67</f>
        <v>OPPO</v>
      </c>
      <c r="E2745" s="19" t="str">
        <f>precio_reno_porta!D67</f>
        <v>OPPO RENO 16F 256GB 5G</v>
      </c>
      <c r="F2745" s="75">
        <f>precio_reno_porta!E67</f>
        <v>3129</v>
      </c>
      <c r="G2745" s="19" t="str">
        <f>precio_reno_porta!F67</f>
        <v>Android</v>
      </c>
      <c r="H2745" t="s">
        <v>188</v>
      </c>
      <c r="I2745" t="s">
        <v>37</v>
      </c>
      <c r="J2745" s="68">
        <f>precio_reno_porta!Q67</f>
        <v>3467</v>
      </c>
    </row>
    <row r="2746" spans="1:10" x14ac:dyDescent="0.3">
      <c r="A2746" t="str">
        <f t="shared" si="42"/>
        <v>SAMSUNG GALAXY A07 128GBMax Negocios + 29.90CUOTA</v>
      </c>
      <c r="B2746" s="19" t="str">
        <f>precio_reno_porta!A68</f>
        <v>Corriente</v>
      </c>
      <c r="C2746" s="19" t="str">
        <f>precio_reno_porta!B68</f>
        <v>4G</v>
      </c>
      <c r="D2746" s="19" t="str">
        <f>precio_reno_porta!C68</f>
        <v>SAMSUNG</v>
      </c>
      <c r="E2746" s="19" t="str">
        <f>precio_reno_porta!D68</f>
        <v>SAMSUNG GALAXY A07 128GB</v>
      </c>
      <c r="F2746" s="75">
        <f>precio_reno_porta!E68</f>
        <v>599</v>
      </c>
      <c r="G2746" s="19" t="str">
        <f>precio_reno_porta!F68</f>
        <v>Android</v>
      </c>
      <c r="H2746" t="s">
        <v>188</v>
      </c>
      <c r="I2746" t="s">
        <v>37</v>
      </c>
      <c r="J2746" s="68">
        <f>precio_reno_porta!Q68</f>
        <v>659</v>
      </c>
    </row>
    <row r="2747" spans="1:10" x14ac:dyDescent="0.3">
      <c r="A2747" t="str">
        <f t="shared" si="42"/>
        <v>SAMSUNG GALAXY A16 128GBMax Negocios + 29.90CUOTA</v>
      </c>
      <c r="B2747" s="19" t="str">
        <f>precio_reno_porta!A69</f>
        <v>Corriente</v>
      </c>
      <c r="C2747" s="19" t="str">
        <f>precio_reno_porta!B69</f>
        <v>4G</v>
      </c>
      <c r="D2747" s="19" t="str">
        <f>precio_reno_porta!C69</f>
        <v>SAMSUNG</v>
      </c>
      <c r="E2747" s="19" t="str">
        <f>precio_reno_porta!D69</f>
        <v>SAMSUNG GALAXY A16 128GB</v>
      </c>
      <c r="F2747" s="75">
        <f>precio_reno_porta!E69</f>
        <v>659</v>
      </c>
      <c r="G2747" s="19" t="str">
        <f>precio_reno_porta!F69</f>
        <v>Android</v>
      </c>
      <c r="H2747" t="s">
        <v>188</v>
      </c>
      <c r="I2747" t="s">
        <v>37</v>
      </c>
      <c r="J2747" s="68">
        <f>precio_reno_porta!Q69</f>
        <v>731</v>
      </c>
    </row>
    <row r="2748" spans="1:10" x14ac:dyDescent="0.3">
      <c r="A2748" t="str">
        <f t="shared" si="42"/>
        <v>SAMSUNG GALAXY A17 128GB 5GMax Negocios + 29.90CUOTA</v>
      </c>
      <c r="B2748" s="19" t="str">
        <f>precio_reno_porta!A70</f>
        <v>Corriente</v>
      </c>
      <c r="C2748" s="19" t="str">
        <f>precio_reno_porta!B70</f>
        <v>5G</v>
      </c>
      <c r="D2748" s="19" t="str">
        <f>precio_reno_porta!C70</f>
        <v>SAMSUNG</v>
      </c>
      <c r="E2748" s="19" t="str">
        <f>precio_reno_porta!D70</f>
        <v>SAMSUNG GALAXY A17 128GB 5G</v>
      </c>
      <c r="F2748" s="75">
        <f>precio_reno_porta!E70</f>
        <v>1179</v>
      </c>
      <c r="G2748" s="19" t="str">
        <f>precio_reno_porta!F70</f>
        <v>Android</v>
      </c>
      <c r="H2748" t="s">
        <v>188</v>
      </c>
      <c r="I2748" t="s">
        <v>37</v>
      </c>
      <c r="J2748" s="68">
        <f>precio_reno_porta!Q70</f>
        <v>1307</v>
      </c>
    </row>
    <row r="2749" spans="1:10" x14ac:dyDescent="0.3">
      <c r="A2749" t="str">
        <f t="shared" si="42"/>
        <v>SAMSUNG GALAXY A17 256GB 5GMax Negocios + 29.90CUOTA</v>
      </c>
      <c r="B2749" s="19" t="str">
        <f>precio_reno_porta!A71</f>
        <v>Corriente</v>
      </c>
      <c r="C2749" s="19" t="str">
        <f>precio_reno_porta!B71</f>
        <v>5G</v>
      </c>
      <c r="D2749" s="19" t="str">
        <f>precio_reno_porta!C71</f>
        <v>SAMSUNG</v>
      </c>
      <c r="E2749" s="19" t="str">
        <f>precio_reno_porta!D71</f>
        <v>SAMSUNG GALAXY A17 256GB 5G</v>
      </c>
      <c r="F2749" s="75">
        <f>precio_reno_porta!E71</f>
        <v>1309</v>
      </c>
      <c r="G2749" s="19" t="str">
        <f>precio_reno_porta!F71</f>
        <v>Android</v>
      </c>
      <c r="H2749" t="s">
        <v>188</v>
      </c>
      <c r="I2749" t="s">
        <v>37</v>
      </c>
      <c r="J2749" s="68">
        <f>precio_reno_porta!Q71</f>
        <v>1487</v>
      </c>
    </row>
    <row r="2750" spans="1:10" x14ac:dyDescent="0.3">
      <c r="A2750" t="str">
        <f t="shared" si="42"/>
        <v>SAMSUNG GALAXY A26 128GB 5GMax Negocios + 29.90CUOTA</v>
      </c>
      <c r="B2750" s="19" t="str">
        <f>precio_reno_porta!A72</f>
        <v>Corriente</v>
      </c>
      <c r="C2750" s="19" t="str">
        <f>precio_reno_porta!B72</f>
        <v>5G</v>
      </c>
      <c r="D2750" s="19" t="str">
        <f>precio_reno_porta!C72</f>
        <v>SAMSUNG</v>
      </c>
      <c r="E2750" s="19" t="str">
        <f>precio_reno_porta!D72</f>
        <v>SAMSUNG GALAXY A26 128GB 5G</v>
      </c>
      <c r="F2750" s="75">
        <f>precio_reno_porta!E72</f>
        <v>1169</v>
      </c>
      <c r="G2750" s="19" t="str">
        <f>precio_reno_porta!F72</f>
        <v>Android</v>
      </c>
      <c r="H2750" t="s">
        <v>188</v>
      </c>
      <c r="I2750" t="s">
        <v>37</v>
      </c>
      <c r="J2750" s="68">
        <f>precio_reno_porta!Q72</f>
        <v>1295</v>
      </c>
    </row>
    <row r="2751" spans="1:10" x14ac:dyDescent="0.3">
      <c r="A2751" t="str">
        <f t="shared" si="42"/>
        <v>SAMSUNG GALAXY A27 256GB 5GMax Negocios + 29.90CUOTA</v>
      </c>
      <c r="B2751" s="19" t="str">
        <f>precio_reno_porta!A73</f>
        <v>Corriente</v>
      </c>
      <c r="C2751" s="19" t="str">
        <f>precio_reno_porta!B73</f>
        <v>5G</v>
      </c>
      <c r="D2751" s="19" t="str">
        <f>precio_reno_porta!C73</f>
        <v>SAMSUNG</v>
      </c>
      <c r="E2751" s="19" t="str">
        <f>precio_reno_porta!D73</f>
        <v>SAMSUNG GALAXY A27 256GB 5G</v>
      </c>
      <c r="F2751" s="75">
        <f>precio_reno_porta!E73</f>
        <v>2009</v>
      </c>
      <c r="G2751" s="19" t="str">
        <f>precio_reno_porta!F73</f>
        <v>Android</v>
      </c>
      <c r="H2751" t="s">
        <v>188</v>
      </c>
      <c r="I2751" t="s">
        <v>37</v>
      </c>
      <c r="J2751" s="68">
        <f>precio_reno_porta!Q73</f>
        <v>2231</v>
      </c>
    </row>
    <row r="2752" spans="1:10" x14ac:dyDescent="0.3">
      <c r="A2752" t="str">
        <f t="shared" si="42"/>
        <v>SAMSUNG GALAXY A36 128GB 5GMax Negocios + 29.90CUOTA</v>
      </c>
      <c r="B2752" s="19" t="str">
        <f>precio_reno_porta!A74</f>
        <v>Corriente</v>
      </c>
      <c r="C2752" s="19" t="str">
        <f>precio_reno_porta!B74</f>
        <v>5G</v>
      </c>
      <c r="D2752" s="19" t="str">
        <f>precio_reno_porta!C74</f>
        <v>SAMSUNG</v>
      </c>
      <c r="E2752" s="19" t="str">
        <f>precio_reno_porta!D74</f>
        <v>SAMSUNG GALAXY A36 128GB 5G</v>
      </c>
      <c r="F2752" s="75">
        <f>precio_reno_porta!E74</f>
        <v>1519</v>
      </c>
      <c r="G2752" s="19" t="str">
        <f>precio_reno_porta!F74</f>
        <v>Android</v>
      </c>
      <c r="H2752" t="s">
        <v>188</v>
      </c>
      <c r="I2752" t="s">
        <v>37</v>
      </c>
      <c r="J2752" s="68">
        <f>precio_reno_porta!Q74</f>
        <v>1691</v>
      </c>
    </row>
    <row r="2753" spans="1:10" x14ac:dyDescent="0.3">
      <c r="A2753" t="str">
        <f t="shared" si="42"/>
        <v>SAMSUNG GALAXY A37 256GB 5GMax Negocios + 29.90CUOTA</v>
      </c>
      <c r="B2753" s="19" t="str">
        <f>precio_reno_porta!A75</f>
        <v>Corriente</v>
      </c>
      <c r="C2753" s="19" t="str">
        <f>precio_reno_porta!B75</f>
        <v>5G</v>
      </c>
      <c r="D2753" s="19" t="str">
        <f>precio_reno_porta!C75</f>
        <v>SAMSUNG</v>
      </c>
      <c r="E2753" s="19" t="str">
        <f>precio_reno_porta!D75</f>
        <v>SAMSUNG GALAXY A37 256GB 5G</v>
      </c>
      <c r="F2753" s="75">
        <f>precio_reno_porta!E75</f>
        <v>2249</v>
      </c>
      <c r="G2753" s="19" t="str">
        <f>precio_reno_porta!F75</f>
        <v>Android</v>
      </c>
      <c r="H2753" t="s">
        <v>188</v>
      </c>
      <c r="I2753" t="s">
        <v>37</v>
      </c>
      <c r="J2753" s="68">
        <f>precio_reno_porta!Q75</f>
        <v>2495</v>
      </c>
    </row>
    <row r="2754" spans="1:10" x14ac:dyDescent="0.3">
      <c r="A2754" t="str">
        <f t="shared" si="42"/>
        <v>SAMSUNG GALAXY A56 256GB 5GMax Negocios + 29.90CUOTA</v>
      </c>
      <c r="B2754" s="19" t="str">
        <f>precio_reno_porta!A76</f>
        <v>Corriente</v>
      </c>
      <c r="C2754" s="19" t="str">
        <f>precio_reno_porta!B76</f>
        <v>5G</v>
      </c>
      <c r="D2754" s="19" t="str">
        <f>precio_reno_porta!C76</f>
        <v>SAMSUNG</v>
      </c>
      <c r="E2754" s="19" t="str">
        <f>precio_reno_porta!D76</f>
        <v>SAMSUNG GALAXY A56 256GB 5G</v>
      </c>
      <c r="F2754" s="75">
        <f>precio_reno_porta!E76</f>
        <v>2109</v>
      </c>
      <c r="G2754" s="19" t="str">
        <f>precio_reno_porta!F76</f>
        <v>Android</v>
      </c>
      <c r="H2754" t="s">
        <v>188</v>
      </c>
      <c r="I2754" t="s">
        <v>37</v>
      </c>
      <c r="J2754" s="68">
        <f>precio_reno_porta!Q76</f>
        <v>2339</v>
      </c>
    </row>
    <row r="2755" spans="1:10" x14ac:dyDescent="0.3">
      <c r="A2755" t="str">
        <f t="shared" ref="A2755:A2818" si="43">CONCATENATE(E2755,I2755,H2755)</f>
        <v>SAMSUNG GALAXY A57 256GB 5GMax Negocios + 29.90CUOTA</v>
      </c>
      <c r="B2755" s="19" t="str">
        <f>precio_reno_porta!A77</f>
        <v>Corriente</v>
      </c>
      <c r="C2755" s="19" t="str">
        <f>precio_reno_porta!B77</f>
        <v>5G</v>
      </c>
      <c r="D2755" s="19" t="str">
        <f>precio_reno_porta!C77</f>
        <v>SAMSUNG</v>
      </c>
      <c r="E2755" s="19" t="str">
        <f>precio_reno_porta!D77</f>
        <v>SAMSUNG GALAXY A57 256GB 5G</v>
      </c>
      <c r="F2755" s="75">
        <f>precio_reno_porta!E77</f>
        <v>2509</v>
      </c>
      <c r="G2755" s="19" t="str">
        <f>precio_reno_porta!F77</f>
        <v>Android</v>
      </c>
      <c r="H2755" t="s">
        <v>188</v>
      </c>
      <c r="I2755" t="s">
        <v>37</v>
      </c>
      <c r="J2755" s="68">
        <f>precio_reno_porta!Q77</f>
        <v>2783</v>
      </c>
    </row>
    <row r="2756" spans="1:10" x14ac:dyDescent="0.3">
      <c r="A2756" t="str">
        <f t="shared" si="43"/>
        <v>SAMSUNG GALAXY A57 512GB 5GMax Negocios + 29.90CUOTA</v>
      </c>
      <c r="B2756" s="19" t="str">
        <f>precio_reno_porta!A78</f>
        <v>Corriente</v>
      </c>
      <c r="C2756" s="19" t="str">
        <f>precio_reno_porta!B78</f>
        <v>5G</v>
      </c>
      <c r="D2756" s="19" t="str">
        <f>precio_reno_porta!C78</f>
        <v>SAMSUNG</v>
      </c>
      <c r="E2756" s="19" t="str">
        <f>precio_reno_porta!D78</f>
        <v>SAMSUNG GALAXY A57 512GB 5G</v>
      </c>
      <c r="F2756" s="75">
        <f>precio_reno_porta!E78</f>
        <v>3449</v>
      </c>
      <c r="G2756" s="19" t="str">
        <f>precio_reno_porta!F78</f>
        <v>Android</v>
      </c>
      <c r="H2756" t="s">
        <v>188</v>
      </c>
      <c r="I2756" t="s">
        <v>37</v>
      </c>
      <c r="J2756" s="68">
        <f>precio_reno_porta!Q78</f>
        <v>3827</v>
      </c>
    </row>
    <row r="2757" spans="1:10" x14ac:dyDescent="0.3">
      <c r="A2757" t="str">
        <f t="shared" si="43"/>
        <v>SAMSUNG GALAXY S25 128GBMax Negocios + 29.90CUOTA</v>
      </c>
      <c r="B2757" s="19" t="str">
        <f>precio_reno_porta!A79</f>
        <v>Corriente</v>
      </c>
      <c r="C2757" s="19" t="str">
        <f>precio_reno_porta!B79</f>
        <v>5G</v>
      </c>
      <c r="D2757" s="19" t="str">
        <f>precio_reno_porta!C79</f>
        <v>SAMSUNG</v>
      </c>
      <c r="E2757" s="19" t="str">
        <f>precio_reno_porta!D79</f>
        <v>SAMSUNG GALAXY S25 128GB</v>
      </c>
      <c r="F2757" s="75">
        <f>precio_reno_porta!E79</f>
        <v>4529</v>
      </c>
      <c r="G2757" s="19" t="str">
        <f>precio_reno_porta!F79</f>
        <v>Android</v>
      </c>
      <c r="H2757" t="s">
        <v>188</v>
      </c>
      <c r="I2757" t="s">
        <v>37</v>
      </c>
      <c r="J2757" s="68">
        <f>precio_reno_porta!Q79</f>
        <v>5027</v>
      </c>
    </row>
    <row r="2758" spans="1:10" x14ac:dyDescent="0.3">
      <c r="A2758" t="str">
        <f t="shared" si="43"/>
        <v>SAMSUNG GALAXY S25 FE 256GB 5GMax Negocios + 29.90CUOTA</v>
      </c>
      <c r="B2758" s="19" t="str">
        <f>precio_reno_porta!A80</f>
        <v>Corriente</v>
      </c>
      <c r="C2758" s="19" t="str">
        <f>precio_reno_porta!B80</f>
        <v>5G</v>
      </c>
      <c r="D2758" s="19" t="str">
        <f>precio_reno_porta!C80</f>
        <v>SAMSUNG</v>
      </c>
      <c r="E2758" s="19" t="str">
        <f>precio_reno_porta!D80</f>
        <v>SAMSUNG GALAXY S25 FE 256GB 5G</v>
      </c>
      <c r="F2758" s="75">
        <f>precio_reno_porta!E80</f>
        <v>3429</v>
      </c>
      <c r="G2758" s="19" t="str">
        <f>precio_reno_porta!F80</f>
        <v>Android</v>
      </c>
      <c r="H2758" t="s">
        <v>188</v>
      </c>
      <c r="I2758" t="s">
        <v>37</v>
      </c>
      <c r="J2758" s="68">
        <f>precio_reno_porta!Q80</f>
        <v>3803</v>
      </c>
    </row>
    <row r="2759" spans="1:10" x14ac:dyDescent="0.3">
      <c r="A2759" t="str">
        <f t="shared" si="43"/>
        <v>SAMSUNG GALAXY S25 ULTRA 256GBMax Negocios + 29.90CUOTA</v>
      </c>
      <c r="B2759" s="19" t="str">
        <f>precio_reno_porta!A81</f>
        <v>Corriente</v>
      </c>
      <c r="C2759" s="19" t="str">
        <f>precio_reno_porta!B81</f>
        <v>5G</v>
      </c>
      <c r="D2759" s="19" t="str">
        <f>precio_reno_porta!C81</f>
        <v>SAMSUNG</v>
      </c>
      <c r="E2759" s="19" t="str">
        <f>precio_reno_porta!D81</f>
        <v>SAMSUNG GALAXY S25 ULTRA 256GB</v>
      </c>
      <c r="F2759" s="75">
        <f>precio_reno_porta!E81</f>
        <v>6219</v>
      </c>
      <c r="G2759" s="19" t="str">
        <f>precio_reno_porta!F81</f>
        <v>Android</v>
      </c>
      <c r="H2759" t="s">
        <v>188</v>
      </c>
      <c r="I2759" t="s">
        <v>37</v>
      </c>
      <c r="J2759" s="68">
        <f>precio_reno_porta!Q81</f>
        <v>6911</v>
      </c>
    </row>
    <row r="2760" spans="1:10" x14ac:dyDescent="0.3">
      <c r="A2760" t="str">
        <f t="shared" si="43"/>
        <v>SAMSUNG GALAXY S26 256GB 5GMax Negocios + 29.90CUOTA</v>
      </c>
      <c r="B2760" s="19" t="str">
        <f>precio_reno_porta!A82</f>
        <v>Corriente</v>
      </c>
      <c r="C2760" s="19" t="str">
        <f>precio_reno_porta!B82</f>
        <v>5G</v>
      </c>
      <c r="D2760" s="19" t="str">
        <f>precio_reno_porta!C82</f>
        <v>SAMSUNG</v>
      </c>
      <c r="E2760" s="19" t="str">
        <f>precio_reno_porta!D82</f>
        <v>SAMSUNG GALAXY S26 256GB 5G</v>
      </c>
      <c r="F2760" s="75">
        <f>precio_reno_porta!E82</f>
        <v>5029</v>
      </c>
      <c r="G2760" s="19" t="str">
        <f>precio_reno_porta!F82</f>
        <v>Android</v>
      </c>
      <c r="H2760" t="s">
        <v>188</v>
      </c>
      <c r="I2760" t="s">
        <v>37</v>
      </c>
      <c r="J2760" s="68">
        <f>precio_reno_porta!Q82</f>
        <v>5591</v>
      </c>
    </row>
    <row r="2761" spans="1:10" x14ac:dyDescent="0.3">
      <c r="A2761" t="str">
        <f t="shared" si="43"/>
        <v>SAMSUNG GALAXY S26 PLUS 256GB 5GMax Negocios + 29.90CUOTA</v>
      </c>
      <c r="B2761" s="19" t="str">
        <f>precio_reno_porta!A83</f>
        <v>Corriente</v>
      </c>
      <c r="C2761" s="19" t="str">
        <f>precio_reno_porta!B83</f>
        <v>5G</v>
      </c>
      <c r="D2761" s="19" t="str">
        <f>precio_reno_porta!C83</f>
        <v>SAMSUNG</v>
      </c>
      <c r="E2761" s="19" t="str">
        <f>precio_reno_porta!D83</f>
        <v>SAMSUNG GALAXY S26 PLUS 256GB 5G</v>
      </c>
      <c r="F2761" s="75">
        <f>precio_reno_porta!E83</f>
        <v>6039</v>
      </c>
      <c r="G2761" s="19" t="str">
        <f>precio_reno_porta!F83</f>
        <v>Android</v>
      </c>
      <c r="H2761" t="s">
        <v>188</v>
      </c>
      <c r="I2761" t="s">
        <v>37</v>
      </c>
      <c r="J2761" s="68">
        <f>precio_reno_porta!Q83</f>
        <v>6707</v>
      </c>
    </row>
    <row r="2762" spans="1:10" x14ac:dyDescent="0.3">
      <c r="A2762" t="str">
        <f t="shared" si="43"/>
        <v>SAMSUNG GALAXY S26 ULTRA 256GB 5GMax Negocios + 29.90CUOTA</v>
      </c>
      <c r="B2762" s="19" t="str">
        <f>precio_reno_porta!A84</f>
        <v>Corriente</v>
      </c>
      <c r="C2762" s="19" t="str">
        <f>precio_reno_porta!B84</f>
        <v>5G</v>
      </c>
      <c r="D2762" s="19" t="str">
        <f>precio_reno_porta!C84</f>
        <v>SAMSUNG</v>
      </c>
      <c r="E2762" s="19" t="str">
        <f>precio_reno_porta!D84</f>
        <v>SAMSUNG GALAXY S26 ULTRA 256GB 5G</v>
      </c>
      <c r="F2762" s="75">
        <f>precio_reno_porta!E84</f>
        <v>7039</v>
      </c>
      <c r="G2762" s="19" t="str">
        <f>precio_reno_porta!F84</f>
        <v>Android</v>
      </c>
      <c r="H2762" t="s">
        <v>188</v>
      </c>
      <c r="I2762" t="s">
        <v>37</v>
      </c>
      <c r="J2762" s="68">
        <f>precio_reno_porta!Q84</f>
        <v>7823</v>
      </c>
    </row>
    <row r="2763" spans="1:10" x14ac:dyDescent="0.3">
      <c r="A2763" t="str">
        <f t="shared" si="43"/>
        <v>SAMSUNG GALAXY S26FE 256GB 5GMax Negocios + 29.90CUOTA</v>
      </c>
      <c r="B2763" s="19" t="str">
        <f>precio_reno_porta!A85</f>
        <v>Corriente</v>
      </c>
      <c r="C2763" s="19" t="str">
        <f>precio_reno_porta!B85</f>
        <v>5G</v>
      </c>
      <c r="D2763" s="19" t="str">
        <f>precio_reno_porta!C85</f>
        <v>SAMSUNG</v>
      </c>
      <c r="E2763" s="19" t="str">
        <f>precio_reno_porta!D85</f>
        <v>SAMSUNG GALAXY S26FE 256GB 5G</v>
      </c>
      <c r="F2763" s="75">
        <f>precio_reno_porta!E85</f>
        <v>3999</v>
      </c>
      <c r="G2763" s="19" t="str">
        <f>precio_reno_porta!F85</f>
        <v>Android</v>
      </c>
      <c r="H2763" t="s">
        <v>188</v>
      </c>
      <c r="I2763" t="s">
        <v>37</v>
      </c>
      <c r="J2763" s="68">
        <f>precio_reno_porta!Q85</f>
        <v>4439</v>
      </c>
    </row>
    <row r="2764" spans="1:10" x14ac:dyDescent="0.3">
      <c r="A2764" t="str">
        <f t="shared" si="43"/>
        <v>SAMSUNG GALAXY Z FLIP 7 256GB 5GMax Negocios + 29.90CUOTA</v>
      </c>
      <c r="B2764" s="19" t="str">
        <f>precio_reno_porta!A86</f>
        <v>Corriente</v>
      </c>
      <c r="C2764" s="19" t="str">
        <f>precio_reno_porta!B86</f>
        <v>5G</v>
      </c>
      <c r="D2764" s="19" t="str">
        <f>precio_reno_porta!C86</f>
        <v>SAMSUNG</v>
      </c>
      <c r="E2764" s="19" t="str">
        <f>precio_reno_porta!D86</f>
        <v>SAMSUNG GALAXY Z FLIP 7 256GB 5G</v>
      </c>
      <c r="F2764" s="75">
        <f>precio_reno_porta!E86</f>
        <v>5279</v>
      </c>
      <c r="G2764" s="19" t="str">
        <f>precio_reno_porta!F86</f>
        <v>Android</v>
      </c>
      <c r="H2764" t="s">
        <v>188</v>
      </c>
      <c r="I2764" t="s">
        <v>37</v>
      </c>
      <c r="J2764" s="68">
        <f>precio_reno_porta!Q86</f>
        <v>5867</v>
      </c>
    </row>
    <row r="2765" spans="1:10" x14ac:dyDescent="0.3">
      <c r="A2765" t="str">
        <f t="shared" si="43"/>
        <v>SAMSUNG GALAXY Z FLIP 7 FE 128GB 5GMax Negocios + 29.90CUOTA</v>
      </c>
      <c r="B2765" s="19" t="str">
        <f>precio_reno_porta!A87</f>
        <v>Corriente</v>
      </c>
      <c r="C2765" s="19" t="str">
        <f>precio_reno_porta!B87</f>
        <v>5G</v>
      </c>
      <c r="D2765" s="19" t="str">
        <f>precio_reno_porta!C87</f>
        <v>SAMSUNG</v>
      </c>
      <c r="E2765" s="19" t="str">
        <f>precio_reno_porta!D87</f>
        <v>SAMSUNG GALAXY Z FLIP 7 FE 128GB 5G</v>
      </c>
      <c r="F2765" s="75">
        <f>precio_reno_porta!E87</f>
        <v>3929</v>
      </c>
      <c r="G2765" s="19" t="str">
        <f>precio_reno_porta!F87</f>
        <v>Android</v>
      </c>
      <c r="H2765" t="s">
        <v>188</v>
      </c>
      <c r="I2765" t="s">
        <v>37</v>
      </c>
      <c r="J2765" s="68">
        <f>precio_reno_porta!Q87</f>
        <v>4367</v>
      </c>
    </row>
    <row r="2766" spans="1:10" x14ac:dyDescent="0.3">
      <c r="A2766" t="str">
        <f t="shared" si="43"/>
        <v>SAMSUNG GALAXY Z FOLD 5 256GBMax Negocios + 29.90CUOTA</v>
      </c>
      <c r="B2766" s="19" t="str">
        <f>precio_reno_porta!A88</f>
        <v>Corriente</v>
      </c>
      <c r="C2766" s="19" t="str">
        <f>precio_reno_porta!B88</f>
        <v>5G</v>
      </c>
      <c r="D2766" s="19" t="str">
        <f>precio_reno_porta!C88</f>
        <v>SAMSUNG</v>
      </c>
      <c r="E2766" s="19" t="str">
        <f>precio_reno_porta!D88</f>
        <v>SAMSUNG GALAXY Z FOLD 5 256GB</v>
      </c>
      <c r="F2766" s="75">
        <f>precio_reno_porta!E88</f>
        <v>9299</v>
      </c>
      <c r="G2766" s="19" t="str">
        <f>precio_reno_porta!F88</f>
        <v>Android</v>
      </c>
      <c r="H2766" t="s">
        <v>188</v>
      </c>
      <c r="I2766" t="s">
        <v>37</v>
      </c>
      <c r="J2766" s="68">
        <f>precio_reno_porta!Q88</f>
        <v>10331</v>
      </c>
    </row>
    <row r="2767" spans="1:10" x14ac:dyDescent="0.3">
      <c r="A2767" t="str">
        <f t="shared" si="43"/>
        <v>SAMSUNG GALAXY Z FOLD 7 512GB 5GMax Negocios + 29.90CUOTA</v>
      </c>
      <c r="B2767" s="19" t="str">
        <f>precio_reno_porta!A89</f>
        <v>Corriente</v>
      </c>
      <c r="C2767" s="19" t="str">
        <f>precio_reno_porta!B89</f>
        <v>5G</v>
      </c>
      <c r="D2767" s="19" t="str">
        <f>precio_reno_porta!C89</f>
        <v>SAMSUNG</v>
      </c>
      <c r="E2767" s="19" t="str">
        <f>precio_reno_porta!D89</f>
        <v>SAMSUNG GALAXY Z FOLD 7 512GB 5G</v>
      </c>
      <c r="F2767" s="75">
        <f>precio_reno_porta!E89</f>
        <v>9739</v>
      </c>
      <c r="G2767" s="19" t="str">
        <f>precio_reno_porta!F89</f>
        <v>Android</v>
      </c>
      <c r="H2767" t="s">
        <v>188</v>
      </c>
      <c r="I2767" t="s">
        <v>37</v>
      </c>
      <c r="J2767" s="68">
        <f>precio_reno_porta!Q89</f>
        <v>10823</v>
      </c>
    </row>
    <row r="2768" spans="1:10" x14ac:dyDescent="0.3">
      <c r="A2768" t="str">
        <f t="shared" si="43"/>
        <v>VIVO V60 LITE 256GB 5GMax Negocios + 29.90CUOTA</v>
      </c>
      <c r="B2768" s="19" t="str">
        <f>precio_reno_porta!A90</f>
        <v>Corriente</v>
      </c>
      <c r="C2768" s="19" t="str">
        <f>precio_reno_porta!B90</f>
        <v>5G</v>
      </c>
      <c r="D2768" s="19" t="str">
        <f>precio_reno_porta!C90</f>
        <v>VIVO</v>
      </c>
      <c r="E2768" s="19" t="str">
        <f>precio_reno_porta!D90</f>
        <v>VIVO V60 LITE 256GB 5G</v>
      </c>
      <c r="F2768" s="75">
        <f>precio_reno_porta!E90</f>
        <v>1729</v>
      </c>
      <c r="G2768" s="19" t="str">
        <f>precio_reno_porta!F90</f>
        <v>Android</v>
      </c>
      <c r="H2768" t="s">
        <v>188</v>
      </c>
      <c r="I2768" t="s">
        <v>37</v>
      </c>
      <c r="J2768" s="68">
        <f>precio_reno_porta!Q90</f>
        <v>1919</v>
      </c>
    </row>
    <row r="2769" spans="1:10" x14ac:dyDescent="0.3">
      <c r="A2769" t="str">
        <f t="shared" si="43"/>
        <v>VIVO V70 512GB 5GMax Negocios + 29.90CUOTA</v>
      </c>
      <c r="B2769" s="19" t="str">
        <f>precio_reno_porta!A91</f>
        <v>Corriente</v>
      </c>
      <c r="C2769" s="19" t="str">
        <f>precio_reno_porta!B91</f>
        <v>5G</v>
      </c>
      <c r="D2769" s="19" t="str">
        <f>precio_reno_porta!C91</f>
        <v>VIVO</v>
      </c>
      <c r="E2769" s="19" t="str">
        <f>precio_reno_porta!D91</f>
        <v>VIVO V70 512GB 5G</v>
      </c>
      <c r="F2769" s="75">
        <f>precio_reno_porta!E91</f>
        <v>3069</v>
      </c>
      <c r="G2769" s="19" t="str">
        <f>precio_reno_porta!F91</f>
        <v>Android</v>
      </c>
      <c r="H2769" t="s">
        <v>188</v>
      </c>
      <c r="I2769" t="s">
        <v>37</v>
      </c>
      <c r="J2769" s="68">
        <f>precio_reno_porta!Q91</f>
        <v>3407</v>
      </c>
    </row>
    <row r="2770" spans="1:10" x14ac:dyDescent="0.3">
      <c r="A2770" t="str">
        <f t="shared" si="43"/>
        <v>VIVO V70FE 256GB 5GMax Negocios + 29.90CUOTA</v>
      </c>
      <c r="B2770" s="19" t="str">
        <f>precio_reno_porta!A92</f>
        <v>Corriente</v>
      </c>
      <c r="C2770" s="19" t="str">
        <f>precio_reno_porta!B92</f>
        <v>5G</v>
      </c>
      <c r="D2770" s="19" t="str">
        <f>precio_reno_porta!C92</f>
        <v>VIVO</v>
      </c>
      <c r="E2770" s="19" t="str">
        <f>precio_reno_porta!D92</f>
        <v>VIVO V70FE 256GB 5G</v>
      </c>
      <c r="F2770" s="75">
        <f>precio_reno_porta!E92</f>
        <v>2609</v>
      </c>
      <c r="G2770" s="19" t="str">
        <f>precio_reno_porta!F92</f>
        <v>Android</v>
      </c>
      <c r="H2770" t="s">
        <v>188</v>
      </c>
      <c r="I2770" t="s">
        <v>37</v>
      </c>
      <c r="J2770" s="68">
        <f>precio_reno_porta!Q92</f>
        <v>2891</v>
      </c>
    </row>
    <row r="2771" spans="1:10" x14ac:dyDescent="0.3">
      <c r="A2771" t="str">
        <f t="shared" si="43"/>
        <v>VIVO X300 PRO 512GB 5GMax Negocios + 29.90CUOTA</v>
      </c>
      <c r="B2771" s="19" t="str">
        <f>precio_reno_porta!A93</f>
        <v>Corriente</v>
      </c>
      <c r="C2771" s="19" t="str">
        <f>precio_reno_porta!B93</f>
        <v>5G</v>
      </c>
      <c r="D2771" s="19" t="str">
        <f>precio_reno_porta!C93</f>
        <v>VIVO</v>
      </c>
      <c r="E2771" s="19" t="str">
        <f>precio_reno_porta!D93</f>
        <v>VIVO X300 PRO 512GB 5G</v>
      </c>
      <c r="F2771" s="75">
        <f>precio_reno_porta!E93</f>
        <v>6219</v>
      </c>
      <c r="G2771" s="19" t="str">
        <f>precio_reno_porta!F93</f>
        <v>Android</v>
      </c>
      <c r="H2771" t="s">
        <v>188</v>
      </c>
      <c r="I2771" t="s">
        <v>37</v>
      </c>
      <c r="J2771" s="68">
        <f>precio_reno_porta!Q93</f>
        <v>6911</v>
      </c>
    </row>
    <row r="2772" spans="1:10" x14ac:dyDescent="0.3">
      <c r="A2772" t="str">
        <f t="shared" si="43"/>
        <v>VIVO Y04 128GBMax Negocios + 29.90CUOTA</v>
      </c>
      <c r="B2772" s="19" t="str">
        <f>precio_reno_porta!A94</f>
        <v>Corriente</v>
      </c>
      <c r="C2772" s="19" t="str">
        <f>precio_reno_porta!B94</f>
        <v>4G</v>
      </c>
      <c r="D2772" s="19" t="str">
        <f>precio_reno_porta!C94</f>
        <v>VIVO</v>
      </c>
      <c r="E2772" s="19" t="str">
        <f>precio_reno_porta!D94</f>
        <v>VIVO Y04 128GB</v>
      </c>
      <c r="F2772" s="75">
        <f>precio_reno_porta!E94</f>
        <v>489</v>
      </c>
      <c r="G2772" s="19" t="str">
        <f>precio_reno_porta!F94</f>
        <v>Android</v>
      </c>
      <c r="H2772" t="s">
        <v>188</v>
      </c>
      <c r="I2772" t="s">
        <v>37</v>
      </c>
      <c r="J2772" s="68">
        <f>precio_reno_porta!Q94</f>
        <v>539</v>
      </c>
    </row>
    <row r="2773" spans="1:10" x14ac:dyDescent="0.3">
      <c r="A2773" t="str">
        <f t="shared" si="43"/>
        <v>VIVO Y11 128GB 5GMax Negocios + 29.90CUOTA</v>
      </c>
      <c r="B2773" s="19" t="str">
        <f>precio_reno_porta!A95</f>
        <v>Corriente</v>
      </c>
      <c r="C2773" s="19" t="str">
        <f>precio_reno_porta!B95</f>
        <v>5G</v>
      </c>
      <c r="D2773" s="19" t="str">
        <f>precio_reno_porta!C95</f>
        <v>VIVO</v>
      </c>
      <c r="E2773" s="19" t="str">
        <f>precio_reno_porta!D95</f>
        <v>VIVO Y11 128GB 5G</v>
      </c>
      <c r="F2773" s="75">
        <f>precio_reno_porta!E95</f>
        <v>819</v>
      </c>
      <c r="G2773" s="19" t="str">
        <f>precio_reno_porta!F95</f>
        <v>Android</v>
      </c>
      <c r="H2773" t="s">
        <v>188</v>
      </c>
      <c r="I2773" t="s">
        <v>37</v>
      </c>
      <c r="J2773" s="68">
        <f>precio_reno_porta!Q95</f>
        <v>911</v>
      </c>
    </row>
    <row r="2774" spans="1:10" x14ac:dyDescent="0.3">
      <c r="A2774" t="str">
        <f t="shared" si="43"/>
        <v>VIVO Y21 256GB 5GMax Negocios + 29.90CUOTA</v>
      </c>
      <c r="B2774" s="19" t="str">
        <f>precio_reno_porta!A96</f>
        <v>Corriente</v>
      </c>
      <c r="C2774" s="19" t="str">
        <f>precio_reno_porta!B96</f>
        <v>5G</v>
      </c>
      <c r="D2774" s="19" t="str">
        <f>precio_reno_porta!C96</f>
        <v>VIVO</v>
      </c>
      <c r="E2774" s="19" t="str">
        <f>precio_reno_porta!D96</f>
        <v>VIVO Y21 256GB 5G</v>
      </c>
      <c r="F2774" s="75">
        <f>precio_reno_porta!E96</f>
        <v>1029</v>
      </c>
      <c r="G2774" s="19" t="str">
        <f>precio_reno_porta!F96</f>
        <v>Android</v>
      </c>
      <c r="H2774" t="s">
        <v>188</v>
      </c>
      <c r="I2774" t="s">
        <v>37</v>
      </c>
      <c r="J2774" s="68">
        <f>precio_reno_porta!Q96</f>
        <v>1151</v>
      </c>
    </row>
    <row r="2775" spans="1:10" x14ac:dyDescent="0.3">
      <c r="A2775" t="str">
        <f t="shared" si="43"/>
        <v>VIVO Y21D 256GBMax Negocios + 29.90CUOTA</v>
      </c>
      <c r="B2775" s="19" t="str">
        <f>precio_reno_porta!A97</f>
        <v>Corriente</v>
      </c>
      <c r="C2775" s="19" t="str">
        <f>precio_reno_porta!B97</f>
        <v>4G</v>
      </c>
      <c r="D2775" s="19" t="str">
        <f>precio_reno_porta!C97</f>
        <v>VIVO</v>
      </c>
      <c r="E2775" s="19" t="str">
        <f>precio_reno_porta!D97</f>
        <v>VIVO Y21D 256GB</v>
      </c>
      <c r="F2775" s="75">
        <f>precio_reno_porta!E97</f>
        <v>849</v>
      </c>
      <c r="G2775" s="19" t="str">
        <f>precio_reno_porta!F97</f>
        <v>Android</v>
      </c>
      <c r="H2775" t="s">
        <v>188</v>
      </c>
      <c r="I2775" t="s">
        <v>37</v>
      </c>
      <c r="J2775" s="68">
        <f>precio_reno_porta!Q97</f>
        <v>935</v>
      </c>
    </row>
    <row r="2776" spans="1:10" x14ac:dyDescent="0.3">
      <c r="A2776" t="str">
        <f t="shared" si="43"/>
        <v>VIVO Y31 256GB 5GMax Negocios + 29.90CUOTA</v>
      </c>
      <c r="B2776" s="19" t="str">
        <f>precio_reno_porta!A98</f>
        <v>Corriente</v>
      </c>
      <c r="C2776" s="19" t="str">
        <f>precio_reno_porta!B98</f>
        <v>5G</v>
      </c>
      <c r="D2776" s="19" t="str">
        <f>precio_reno_porta!C98</f>
        <v>VIVO</v>
      </c>
      <c r="E2776" s="19" t="str">
        <f>precio_reno_porta!D98</f>
        <v>VIVO Y31 256GB 5G</v>
      </c>
      <c r="F2776" s="75">
        <f>precio_reno_porta!E98</f>
        <v>1309</v>
      </c>
      <c r="G2776" s="19" t="str">
        <f>precio_reno_porta!F98</f>
        <v>Android</v>
      </c>
      <c r="H2776" t="s">
        <v>188</v>
      </c>
      <c r="I2776" t="s">
        <v>37</v>
      </c>
      <c r="J2776" s="68">
        <f>precio_reno_porta!Q98</f>
        <v>1451</v>
      </c>
    </row>
    <row r="2777" spans="1:10" x14ac:dyDescent="0.3">
      <c r="A2777" t="str">
        <f t="shared" si="43"/>
        <v>VIVO Y31 256GB 5G NEWMax Negocios + 29.90CUOTA</v>
      </c>
      <c r="B2777" s="19" t="str">
        <f>precio_reno_porta!A99</f>
        <v>Corriente</v>
      </c>
      <c r="C2777" s="19" t="str">
        <f>precio_reno_porta!B99</f>
        <v>5G</v>
      </c>
      <c r="D2777" s="19" t="str">
        <f>precio_reno_porta!C99</f>
        <v>VIVO</v>
      </c>
      <c r="E2777" s="19" t="str">
        <f>precio_reno_porta!D99</f>
        <v>VIVO Y31 256GB 5G NEW</v>
      </c>
      <c r="F2777" s="75">
        <f>precio_reno_porta!E99</f>
        <v>1289</v>
      </c>
      <c r="G2777" s="19" t="str">
        <f>precio_reno_porta!F99</f>
        <v>Android</v>
      </c>
      <c r="H2777" t="s">
        <v>188</v>
      </c>
      <c r="I2777" t="s">
        <v>37</v>
      </c>
      <c r="J2777" s="68">
        <f>precio_reno_porta!Q99</f>
        <v>1427</v>
      </c>
    </row>
    <row r="2778" spans="1:10" x14ac:dyDescent="0.3">
      <c r="A2778" t="str">
        <f t="shared" si="43"/>
        <v>XIAOMI 14T 512GB 5GMax Negocios + 29.90CUOTA</v>
      </c>
      <c r="B2778" s="19" t="str">
        <f>precio_reno_porta!A100</f>
        <v>Corriente</v>
      </c>
      <c r="C2778" s="19" t="str">
        <f>precio_reno_porta!B100</f>
        <v>5G</v>
      </c>
      <c r="D2778" s="19" t="str">
        <f>precio_reno_porta!C100</f>
        <v>XIAOMI</v>
      </c>
      <c r="E2778" s="19" t="str">
        <f>precio_reno_porta!D100</f>
        <v>XIAOMI 14T 512GB 5G</v>
      </c>
      <c r="F2778" s="75">
        <f>precio_reno_porta!E100</f>
        <v>2659</v>
      </c>
      <c r="G2778" s="19" t="str">
        <f>precio_reno_porta!F100</f>
        <v>Android</v>
      </c>
      <c r="H2778" t="s">
        <v>188</v>
      </c>
      <c r="I2778" t="s">
        <v>37</v>
      </c>
      <c r="J2778" s="68">
        <f>precio_reno_porta!Q100</f>
        <v>2951</v>
      </c>
    </row>
    <row r="2779" spans="1:10" x14ac:dyDescent="0.3">
      <c r="A2779" t="str">
        <f t="shared" si="43"/>
        <v>XIAOMI 15T 512GB 5GMax Negocios + 29.90CUOTA</v>
      </c>
      <c r="B2779" s="19" t="str">
        <f>precio_reno_porta!A101</f>
        <v>Corriente</v>
      </c>
      <c r="C2779" s="19" t="str">
        <f>precio_reno_porta!B101</f>
        <v>5G</v>
      </c>
      <c r="D2779" s="19" t="str">
        <f>precio_reno_porta!C101</f>
        <v>XIAOMI</v>
      </c>
      <c r="E2779" s="19" t="str">
        <f>precio_reno_porta!D101</f>
        <v>XIAOMI 15T 512GB 5G</v>
      </c>
      <c r="F2779" s="75">
        <f>precio_reno_porta!E101</f>
        <v>2569</v>
      </c>
      <c r="G2779" s="19" t="str">
        <f>precio_reno_porta!F101</f>
        <v>Android</v>
      </c>
      <c r="H2779" t="s">
        <v>188</v>
      </c>
      <c r="I2779" t="s">
        <v>37</v>
      </c>
      <c r="J2779" s="68">
        <f>precio_reno_porta!Q101</f>
        <v>2855</v>
      </c>
    </row>
    <row r="2780" spans="1:10" x14ac:dyDescent="0.3">
      <c r="A2780" t="str">
        <f t="shared" si="43"/>
        <v>XIAOMI 15T PRO 512GB 5GMax Negocios + 29.90CUOTA</v>
      </c>
      <c r="B2780" s="19" t="str">
        <f>precio_reno_porta!A102</f>
        <v>Corriente</v>
      </c>
      <c r="C2780" s="19" t="str">
        <f>precio_reno_porta!B102</f>
        <v>5G</v>
      </c>
      <c r="D2780" s="19" t="str">
        <f>precio_reno_porta!C102</f>
        <v>XIAOMI</v>
      </c>
      <c r="E2780" s="19" t="str">
        <f>precio_reno_porta!D102</f>
        <v>XIAOMI 15T PRO 512GB 5G</v>
      </c>
      <c r="F2780" s="75">
        <f>precio_reno_porta!E102</f>
        <v>3619</v>
      </c>
      <c r="G2780" s="19" t="str">
        <f>precio_reno_porta!F102</f>
        <v>Android</v>
      </c>
      <c r="H2780" t="s">
        <v>188</v>
      </c>
      <c r="I2780" t="s">
        <v>37</v>
      </c>
      <c r="J2780" s="68">
        <f>precio_reno_porta!Q102</f>
        <v>4019</v>
      </c>
    </row>
    <row r="2781" spans="1:10" x14ac:dyDescent="0.3">
      <c r="A2781" t="str">
        <f t="shared" si="43"/>
        <v>XIAOMI 17 ULTRA 512GB 5GMax Negocios + 29.90CUOTA</v>
      </c>
      <c r="B2781" s="19" t="str">
        <f>precio_reno_porta!A103</f>
        <v>Corriente</v>
      </c>
      <c r="C2781" s="19" t="str">
        <f>precio_reno_porta!B103</f>
        <v>5G</v>
      </c>
      <c r="D2781" s="19" t="str">
        <f>precio_reno_porta!C103</f>
        <v>XIAOMI</v>
      </c>
      <c r="E2781" s="19" t="str">
        <f>precio_reno_porta!D103</f>
        <v>XIAOMI 17 ULTRA 512GB 5G</v>
      </c>
      <c r="F2781" s="75">
        <f>precio_reno_porta!E103</f>
        <v>6169</v>
      </c>
      <c r="G2781" s="19" t="str">
        <f>precio_reno_porta!F103</f>
        <v>Android</v>
      </c>
      <c r="H2781" t="s">
        <v>188</v>
      </c>
      <c r="I2781" t="s">
        <v>37</v>
      </c>
      <c r="J2781" s="68">
        <f>precio_reno_porta!Q103</f>
        <v>6851</v>
      </c>
    </row>
    <row r="2782" spans="1:10" x14ac:dyDescent="0.3">
      <c r="A2782" t="str">
        <f t="shared" si="43"/>
        <v>XIAOMI 17T 512GB 5GMax Negocios + 29.90CUOTA</v>
      </c>
      <c r="B2782" s="19" t="str">
        <f>precio_reno_porta!A104</f>
        <v>Corriente</v>
      </c>
      <c r="C2782" s="19" t="str">
        <f>precio_reno_porta!B104</f>
        <v>5G</v>
      </c>
      <c r="D2782" s="19" t="str">
        <f>precio_reno_porta!C104</f>
        <v>XIAOMI</v>
      </c>
      <c r="E2782" s="19" t="str">
        <f>precio_reno_porta!D104</f>
        <v>XIAOMI 17T 512GB 5G</v>
      </c>
      <c r="F2782" s="75">
        <f>precio_reno_porta!E104</f>
        <v>3089</v>
      </c>
      <c r="G2782" s="19" t="str">
        <f>precio_reno_porta!F104</f>
        <v>Android</v>
      </c>
      <c r="H2782" t="s">
        <v>188</v>
      </c>
      <c r="I2782" t="s">
        <v>37</v>
      </c>
      <c r="J2782" s="68">
        <f>precio_reno_porta!Q104</f>
        <v>3431</v>
      </c>
    </row>
    <row r="2783" spans="1:10" x14ac:dyDescent="0.3">
      <c r="A2783" t="str">
        <f t="shared" si="43"/>
        <v>XIAOMI 17T PRO 512GB 5GMax Negocios + 29.90CUOTA</v>
      </c>
      <c r="B2783" s="19" t="str">
        <f>precio_reno_porta!A105</f>
        <v>Corriente</v>
      </c>
      <c r="C2783" s="19" t="str">
        <f>precio_reno_porta!B105</f>
        <v>5G</v>
      </c>
      <c r="D2783" s="19" t="str">
        <f>precio_reno_porta!C105</f>
        <v>XIAOMI</v>
      </c>
      <c r="E2783" s="19" t="str">
        <f>precio_reno_porta!D105</f>
        <v>XIAOMI 17T PRO 512GB 5G</v>
      </c>
      <c r="F2783" s="75">
        <f>precio_reno_porta!E105</f>
        <v>3929</v>
      </c>
      <c r="G2783" s="19" t="str">
        <f>precio_reno_porta!F105</f>
        <v>Android</v>
      </c>
      <c r="H2783" t="s">
        <v>188</v>
      </c>
      <c r="I2783" t="s">
        <v>37</v>
      </c>
      <c r="J2783" s="68">
        <f>precio_reno_porta!Q105</f>
        <v>4355</v>
      </c>
    </row>
    <row r="2784" spans="1:10" x14ac:dyDescent="0.3">
      <c r="A2784" t="str">
        <f t="shared" si="43"/>
        <v>XIAOMI REDMI 15 256GBMax Negocios + 29.90CUOTA</v>
      </c>
      <c r="B2784" s="19" t="str">
        <f>precio_reno_porta!A106</f>
        <v>Corriente</v>
      </c>
      <c r="C2784" s="19" t="str">
        <f>precio_reno_porta!B106</f>
        <v>4G</v>
      </c>
      <c r="D2784" s="19" t="str">
        <f>precio_reno_porta!C106</f>
        <v>XIAOMI</v>
      </c>
      <c r="E2784" s="19" t="str">
        <f>precio_reno_porta!D106</f>
        <v>XIAOMI REDMI 15 256GB</v>
      </c>
      <c r="F2784" s="75">
        <f>precio_reno_porta!E106</f>
        <v>939</v>
      </c>
      <c r="G2784" s="19" t="str">
        <f>precio_reno_porta!F106</f>
        <v>Android</v>
      </c>
      <c r="H2784" t="s">
        <v>188</v>
      </c>
      <c r="I2784" t="s">
        <v>37</v>
      </c>
      <c r="J2784" s="68">
        <f>precio_reno_porta!Q106</f>
        <v>1043</v>
      </c>
    </row>
    <row r="2785" spans="1:10" x14ac:dyDescent="0.3">
      <c r="A2785" t="str">
        <f t="shared" si="43"/>
        <v>XIAOMI REDMI 15C 256GBMax Negocios + 29.90CUOTA</v>
      </c>
      <c r="B2785" s="19" t="str">
        <f>precio_reno_porta!A107</f>
        <v>Corriente</v>
      </c>
      <c r="C2785" s="19" t="str">
        <f>precio_reno_porta!B107</f>
        <v>4G</v>
      </c>
      <c r="D2785" s="19" t="str">
        <f>precio_reno_porta!C107</f>
        <v>XIAOMI</v>
      </c>
      <c r="E2785" s="19" t="str">
        <f>precio_reno_porta!D107</f>
        <v>XIAOMI REDMI 15C 256GB</v>
      </c>
      <c r="F2785" s="75">
        <f>precio_reno_porta!E107</f>
        <v>709</v>
      </c>
      <c r="G2785" s="19" t="str">
        <f>precio_reno_porta!F107</f>
        <v>Android</v>
      </c>
      <c r="H2785" t="s">
        <v>188</v>
      </c>
      <c r="I2785" t="s">
        <v>37</v>
      </c>
      <c r="J2785" s="68">
        <f>precio_reno_porta!Q107</f>
        <v>791</v>
      </c>
    </row>
    <row r="2786" spans="1:10" x14ac:dyDescent="0.3">
      <c r="A2786" t="str">
        <f t="shared" si="43"/>
        <v>XIAOMI REDMI A5 128GBMax Negocios + 29.90CUOTA</v>
      </c>
      <c r="B2786" s="19" t="str">
        <f>precio_reno_porta!A108</f>
        <v>Corriente</v>
      </c>
      <c r="C2786" s="19" t="str">
        <f>precio_reno_porta!B108</f>
        <v>4G</v>
      </c>
      <c r="D2786" s="19" t="str">
        <f>precio_reno_porta!C108</f>
        <v>XIAOMI</v>
      </c>
      <c r="E2786" s="19" t="str">
        <f>precio_reno_porta!D108</f>
        <v>XIAOMI REDMI A5 128GB</v>
      </c>
      <c r="F2786" s="75">
        <f>precio_reno_porta!E108</f>
        <v>379</v>
      </c>
      <c r="G2786" s="19" t="str">
        <f>precio_reno_porta!F108</f>
        <v>Android</v>
      </c>
      <c r="H2786" t="s">
        <v>188</v>
      </c>
      <c r="I2786" t="s">
        <v>37</v>
      </c>
      <c r="J2786" s="68">
        <f>precio_reno_porta!Q108</f>
        <v>419</v>
      </c>
    </row>
    <row r="2787" spans="1:10" x14ac:dyDescent="0.3">
      <c r="A2787" t="str">
        <f t="shared" si="43"/>
        <v>XIAOMI REDMI A7 PRO 128GBMax Negocios + 29.90CUOTA</v>
      </c>
      <c r="B2787" s="19" t="str">
        <f>precio_reno_porta!A109</f>
        <v>Corriente</v>
      </c>
      <c r="C2787" s="19" t="str">
        <f>precio_reno_porta!B109</f>
        <v>4G</v>
      </c>
      <c r="D2787" s="19" t="str">
        <f>precio_reno_porta!C109</f>
        <v>XIAOMI</v>
      </c>
      <c r="E2787" s="19" t="str">
        <f>precio_reno_porta!D109</f>
        <v>XIAOMI REDMI A7 PRO 128GB</v>
      </c>
      <c r="F2787" s="75">
        <f>precio_reno_porta!E109</f>
        <v>489</v>
      </c>
      <c r="G2787" s="19" t="str">
        <f>precio_reno_porta!F109</f>
        <v>Android</v>
      </c>
      <c r="H2787" t="s">
        <v>188</v>
      </c>
      <c r="I2787" t="s">
        <v>37</v>
      </c>
      <c r="J2787" s="68">
        <f>precio_reno_porta!Q109</f>
        <v>539</v>
      </c>
    </row>
    <row r="2788" spans="1:10" x14ac:dyDescent="0.3">
      <c r="A2788" t="str">
        <f t="shared" si="43"/>
        <v>XIAOMI REDMI NOTE 10 PRO 128GB SEMax Negocios + 29.90CUOTA</v>
      </c>
      <c r="B2788" s="19" t="str">
        <f>precio_reno_porta!A110</f>
        <v>Corriente</v>
      </c>
      <c r="C2788" s="19" t="str">
        <f>precio_reno_porta!B110</f>
        <v>4.5G</v>
      </c>
      <c r="D2788" s="19" t="str">
        <f>precio_reno_porta!C110</f>
        <v>XIAOMI</v>
      </c>
      <c r="E2788" s="19" t="str">
        <f>precio_reno_porta!D110</f>
        <v>XIAOMI REDMI NOTE 10 PRO 128GB SE</v>
      </c>
      <c r="F2788" s="75">
        <f>precio_reno_porta!E110</f>
        <v>1369</v>
      </c>
      <c r="G2788" s="19" t="str">
        <f>precio_reno_porta!F110</f>
        <v>Android</v>
      </c>
      <c r="H2788" t="s">
        <v>188</v>
      </c>
      <c r="I2788" t="s">
        <v>37</v>
      </c>
      <c r="J2788" s="68">
        <f>precio_reno_porta!Q110</f>
        <v>1523</v>
      </c>
    </row>
    <row r="2789" spans="1:10" x14ac:dyDescent="0.3">
      <c r="A2789" t="str">
        <f t="shared" si="43"/>
        <v>XIAOMI REDMI NOTE 12 PRO PLUS 256GB 5GMax Negocios + 29.90CUOTA</v>
      </c>
      <c r="B2789" s="19" t="str">
        <f>precio_reno_porta!A111</f>
        <v>Corriente</v>
      </c>
      <c r="C2789" s="19" t="str">
        <f>precio_reno_porta!B111</f>
        <v>5G</v>
      </c>
      <c r="D2789" s="19" t="str">
        <f>precio_reno_porta!C111</f>
        <v>XIAOMI</v>
      </c>
      <c r="E2789" s="19" t="str">
        <f>precio_reno_porta!D111</f>
        <v>XIAOMI REDMI NOTE 12 PRO PLUS 256GB 5G</v>
      </c>
      <c r="F2789" s="75">
        <f>precio_reno_porta!E111</f>
        <v>2039</v>
      </c>
      <c r="G2789" s="19" t="str">
        <f>precio_reno_porta!F111</f>
        <v>Android</v>
      </c>
      <c r="H2789" t="s">
        <v>188</v>
      </c>
      <c r="I2789" t="s">
        <v>37</v>
      </c>
      <c r="J2789" s="68">
        <f>precio_reno_porta!Q111</f>
        <v>2267</v>
      </c>
    </row>
    <row r="2790" spans="1:10" x14ac:dyDescent="0.3">
      <c r="A2790" t="str">
        <f t="shared" si="43"/>
        <v>XIAOMI REDMI NOTE 15 256GB 5GMax Negocios + 29.90CUOTA</v>
      </c>
      <c r="B2790" s="19" t="str">
        <f>precio_reno_porta!A112</f>
        <v>Corriente</v>
      </c>
      <c r="C2790" s="19" t="str">
        <f>precio_reno_porta!B112</f>
        <v>5G</v>
      </c>
      <c r="D2790" s="19" t="str">
        <f>precio_reno_porta!C112</f>
        <v>XIAOMI</v>
      </c>
      <c r="E2790" s="19" t="str">
        <f>precio_reno_porta!D112</f>
        <v>XIAOMI REDMI NOTE 15 256GB 5G</v>
      </c>
      <c r="F2790" s="75">
        <f>precio_reno_porta!E112</f>
        <v>1109</v>
      </c>
      <c r="G2790" s="19" t="str">
        <f>precio_reno_porta!F112</f>
        <v>Android</v>
      </c>
      <c r="H2790" t="s">
        <v>188</v>
      </c>
      <c r="I2790" t="s">
        <v>37</v>
      </c>
      <c r="J2790" s="68">
        <f>precio_reno_porta!Q112</f>
        <v>1235</v>
      </c>
    </row>
    <row r="2791" spans="1:10" x14ac:dyDescent="0.3">
      <c r="A2791" t="str">
        <f t="shared" si="43"/>
        <v>XIAOMI REDMI NOTE 15 PRO 512GB 5GMax Negocios + 29.90CUOTA</v>
      </c>
      <c r="B2791" s="19" t="str">
        <f>precio_reno_porta!A113</f>
        <v>Corriente</v>
      </c>
      <c r="C2791" s="19" t="str">
        <f>precio_reno_porta!B113</f>
        <v>5G</v>
      </c>
      <c r="D2791" s="19" t="str">
        <f>precio_reno_porta!C113</f>
        <v>XIAOMI</v>
      </c>
      <c r="E2791" s="19" t="str">
        <f>precio_reno_porta!D113</f>
        <v>XIAOMI REDMI NOTE 15 PRO 512GB 5G</v>
      </c>
      <c r="F2791" s="75">
        <f>precio_reno_porta!E113</f>
        <v>1659</v>
      </c>
      <c r="G2791" s="19" t="str">
        <f>precio_reno_porta!F113</f>
        <v>Android</v>
      </c>
      <c r="H2791" t="s">
        <v>188</v>
      </c>
      <c r="I2791" t="s">
        <v>37</v>
      </c>
      <c r="J2791" s="68">
        <f>precio_reno_porta!Q113</f>
        <v>1847</v>
      </c>
    </row>
    <row r="2792" spans="1:10" x14ac:dyDescent="0.3">
      <c r="A2792" t="str">
        <f t="shared" si="43"/>
        <v>XIAOMI REDMI NOTE 15 PRO PLUS 512GB 5GMax Negocios + 29.90CUOTA</v>
      </c>
      <c r="B2792" s="19" t="str">
        <f>precio_reno_porta!A114</f>
        <v>Corriente</v>
      </c>
      <c r="C2792" s="19" t="str">
        <f>precio_reno_porta!B114</f>
        <v>5G</v>
      </c>
      <c r="D2792" s="19" t="str">
        <f>precio_reno_porta!C114</f>
        <v>XIAOMI</v>
      </c>
      <c r="E2792" s="19" t="str">
        <f>precio_reno_porta!D114</f>
        <v>XIAOMI REDMI NOTE 15 PRO PLUS 512GB 5G</v>
      </c>
      <c r="F2792" s="75">
        <f>precio_reno_porta!E114</f>
        <v>1879</v>
      </c>
      <c r="G2792" s="19" t="str">
        <f>precio_reno_porta!F114</f>
        <v>Android</v>
      </c>
      <c r="H2792" t="s">
        <v>188</v>
      </c>
      <c r="I2792" t="s">
        <v>37</v>
      </c>
      <c r="J2792" s="68">
        <f>precio_reno_porta!Q114</f>
        <v>2087</v>
      </c>
    </row>
    <row r="2793" spans="1:10" x14ac:dyDescent="0.3">
      <c r="A2793" t="str">
        <f t="shared" si="43"/>
        <v>ZTE BLADE A36 64GBMax Negocios + 29.90CUOTA</v>
      </c>
      <c r="B2793" s="19" t="str">
        <f>precio_reno_porta!A115</f>
        <v>Corriente</v>
      </c>
      <c r="C2793" s="19" t="str">
        <f>precio_reno_porta!B115</f>
        <v>4G</v>
      </c>
      <c r="D2793" s="19" t="str">
        <f>precio_reno_porta!C115</f>
        <v>ZTE</v>
      </c>
      <c r="E2793" s="19" t="str">
        <f>precio_reno_porta!D115</f>
        <v>ZTE BLADE A36 64GB</v>
      </c>
      <c r="F2793" s="75">
        <f>precio_reno_porta!E115</f>
        <v>439</v>
      </c>
      <c r="G2793" s="19" t="str">
        <f>precio_reno_porta!F115</f>
        <v>Android</v>
      </c>
      <c r="H2793" t="s">
        <v>188</v>
      </c>
      <c r="I2793" t="s">
        <v>37</v>
      </c>
      <c r="J2793" s="68">
        <f>precio_reno_porta!Q115</f>
        <v>491</v>
      </c>
    </row>
    <row r="2794" spans="1:10" x14ac:dyDescent="0.3">
      <c r="A2794" t="str">
        <f t="shared" si="43"/>
        <v>ZTE BLADE A56 PRO 128GBMax Negocios + 29.90CUOTA</v>
      </c>
      <c r="B2794" s="19" t="str">
        <f>precio_reno_porta!A116</f>
        <v>Corriente</v>
      </c>
      <c r="C2794" s="19" t="str">
        <f>precio_reno_porta!B116</f>
        <v>4G</v>
      </c>
      <c r="D2794" s="19" t="str">
        <f>precio_reno_porta!C116</f>
        <v>ZTE</v>
      </c>
      <c r="E2794" s="19" t="str">
        <f>precio_reno_porta!D116</f>
        <v>ZTE BLADE A56 PRO 128GB</v>
      </c>
      <c r="F2794" s="75">
        <f>precio_reno_porta!E116</f>
        <v>439</v>
      </c>
      <c r="G2794" s="19" t="str">
        <f>precio_reno_porta!F116</f>
        <v>Android</v>
      </c>
      <c r="H2794" t="s">
        <v>188</v>
      </c>
      <c r="I2794" t="s">
        <v>37</v>
      </c>
      <c r="J2794" s="68">
        <f>precio_reno_porta!Q116</f>
        <v>491</v>
      </c>
    </row>
    <row r="2795" spans="1:10" x14ac:dyDescent="0.3">
      <c r="A2795" t="str">
        <f t="shared" si="43"/>
        <v>ZTE BLADE A57 PRO 128GBMax Negocios + 29.90CUOTA</v>
      </c>
      <c r="B2795" s="19" t="str">
        <f>precio_reno_porta!A117</f>
        <v>Corriente</v>
      </c>
      <c r="C2795" s="19" t="str">
        <f>precio_reno_porta!B117</f>
        <v>4G</v>
      </c>
      <c r="D2795" s="19" t="str">
        <f>precio_reno_porta!C117</f>
        <v>ZTE</v>
      </c>
      <c r="E2795" s="19" t="str">
        <f>precio_reno_porta!D117</f>
        <v>ZTE BLADE A57 PRO 128GB</v>
      </c>
      <c r="F2795" s="75">
        <f>precio_reno_porta!E117</f>
        <v>559</v>
      </c>
      <c r="G2795" s="19" t="str">
        <f>precio_reno_porta!F117</f>
        <v>Android</v>
      </c>
      <c r="H2795" t="s">
        <v>188</v>
      </c>
      <c r="I2795" t="s">
        <v>37</v>
      </c>
      <c r="J2795" s="68">
        <f>precio_reno_porta!Q117</f>
        <v>623</v>
      </c>
    </row>
    <row r="2796" spans="1:10" x14ac:dyDescent="0.3">
      <c r="A2796" t="str">
        <f t="shared" si="43"/>
        <v>ZTE BLADE A76 256GB 5GMax Negocios + 29.90CUOTA</v>
      </c>
      <c r="B2796" s="19" t="str">
        <f>precio_reno_porta!A118</f>
        <v>Corriente</v>
      </c>
      <c r="C2796" s="19" t="str">
        <f>precio_reno_porta!B118</f>
        <v>5G</v>
      </c>
      <c r="D2796" s="19" t="str">
        <f>precio_reno_porta!C118</f>
        <v>ZTE</v>
      </c>
      <c r="E2796" s="19" t="str">
        <f>precio_reno_porta!D118</f>
        <v>ZTE BLADE A76 256GB 5G</v>
      </c>
      <c r="F2796" s="75">
        <f>precio_reno_porta!E118</f>
        <v>709</v>
      </c>
      <c r="G2796" s="19" t="str">
        <f>precio_reno_porta!F118</f>
        <v>Android</v>
      </c>
      <c r="H2796" t="s">
        <v>188</v>
      </c>
      <c r="I2796" t="s">
        <v>37</v>
      </c>
      <c r="J2796" s="68">
        <f>precio_reno_porta!Q118</f>
        <v>791</v>
      </c>
    </row>
    <row r="2797" spans="1:10" x14ac:dyDescent="0.3">
      <c r="A2797" t="str">
        <f t="shared" si="43"/>
        <v>ZTE BLADE V70 MAX 256GBMax Negocios + 29.90CUOTA</v>
      </c>
      <c r="B2797" s="19" t="str">
        <f>precio_reno_porta!A119</f>
        <v>Corriente</v>
      </c>
      <c r="C2797" s="19" t="str">
        <f>precio_reno_porta!B119</f>
        <v>4G</v>
      </c>
      <c r="D2797" s="19" t="str">
        <f>precio_reno_porta!C119</f>
        <v>ZTE</v>
      </c>
      <c r="E2797" s="19" t="str">
        <f>precio_reno_porta!D119</f>
        <v>ZTE BLADE V70 MAX 256GB</v>
      </c>
      <c r="F2797" s="75">
        <f>precio_reno_porta!E119</f>
        <v>599</v>
      </c>
      <c r="G2797" s="19" t="str">
        <f>precio_reno_porta!F119</f>
        <v>Android</v>
      </c>
      <c r="H2797" t="s">
        <v>188</v>
      </c>
      <c r="I2797" t="s">
        <v>37</v>
      </c>
      <c r="J2797" s="68">
        <f>precio_reno_porta!Q119</f>
        <v>659</v>
      </c>
    </row>
    <row r="2798" spans="1:10" x14ac:dyDescent="0.3">
      <c r="A2798" t="str">
        <f t="shared" si="43"/>
        <v>ZTE NUBIA AIR 256GB 5GMax Negocios + 29.90CUOTA</v>
      </c>
      <c r="B2798" s="19" t="str">
        <f>precio_reno_porta!A120</f>
        <v>Corriente</v>
      </c>
      <c r="C2798" s="19" t="str">
        <f>precio_reno_porta!B120</f>
        <v>5G</v>
      </c>
      <c r="D2798" s="19" t="str">
        <f>precio_reno_porta!C120</f>
        <v>ZTE</v>
      </c>
      <c r="E2798" s="19" t="str">
        <f>precio_reno_porta!D120</f>
        <v>ZTE NUBIA AIR 256GB 5G</v>
      </c>
      <c r="F2798" s="75">
        <f>precio_reno_porta!E120</f>
        <v>1069</v>
      </c>
      <c r="G2798" s="19" t="str">
        <f>precio_reno_porta!F120</f>
        <v>Android</v>
      </c>
      <c r="H2798" t="s">
        <v>188</v>
      </c>
      <c r="I2798" t="s">
        <v>37</v>
      </c>
      <c r="J2798" s="68">
        <f>precio_reno_porta!Q120</f>
        <v>1187</v>
      </c>
    </row>
    <row r="2799" spans="1:10" x14ac:dyDescent="0.3">
      <c r="A2799" t="str">
        <f t="shared" si="43"/>
        <v>ZTE NUBIA AIR 512GB 5GMax Negocios + 29.90CUOTA</v>
      </c>
      <c r="B2799" s="19" t="str">
        <f>precio_reno_porta!A121</f>
        <v>Corriente</v>
      </c>
      <c r="C2799" s="19" t="str">
        <f>precio_reno_porta!B121</f>
        <v>5G</v>
      </c>
      <c r="D2799" s="19" t="str">
        <f>precio_reno_porta!C121</f>
        <v>ZTE</v>
      </c>
      <c r="E2799" s="19" t="str">
        <f>precio_reno_porta!D121</f>
        <v>ZTE NUBIA AIR 512GB 5G</v>
      </c>
      <c r="F2799" s="75">
        <f>precio_reno_porta!E121</f>
        <v>1369</v>
      </c>
      <c r="G2799" s="19" t="str">
        <f>precio_reno_porta!F121</f>
        <v>Android</v>
      </c>
      <c r="H2799" t="s">
        <v>188</v>
      </c>
      <c r="I2799" t="s">
        <v>37</v>
      </c>
      <c r="J2799" s="68">
        <f>precio_reno_porta!Q121</f>
        <v>1511</v>
      </c>
    </row>
    <row r="2800" spans="1:10" x14ac:dyDescent="0.3">
      <c r="A2800" t="str">
        <f t="shared" si="43"/>
        <v>ZTE NUBIA NEO3 256GB 5GMax Negocios + 29.90CUOTA</v>
      </c>
      <c r="B2800" s="19" t="str">
        <f>precio_reno_porta!A122</f>
        <v>Corriente</v>
      </c>
      <c r="C2800" s="19" t="str">
        <f>precio_reno_porta!B122</f>
        <v>5G</v>
      </c>
      <c r="D2800" s="19" t="str">
        <f>precio_reno_porta!C122</f>
        <v>ZTE</v>
      </c>
      <c r="E2800" s="19" t="str">
        <f>precio_reno_porta!D122</f>
        <v>ZTE NUBIA NEO3 256GB 5G</v>
      </c>
      <c r="F2800" s="75">
        <f>precio_reno_porta!E122</f>
        <v>919</v>
      </c>
      <c r="G2800" s="19" t="str">
        <f>precio_reno_porta!F122</f>
        <v>Android</v>
      </c>
      <c r="H2800" t="s">
        <v>188</v>
      </c>
      <c r="I2800" t="s">
        <v>37</v>
      </c>
      <c r="J2800" s="68">
        <f>precio_reno_porta!Q122</f>
        <v>1019</v>
      </c>
    </row>
    <row r="2801" spans="1:10" x14ac:dyDescent="0.3">
      <c r="A2801" t="str">
        <f t="shared" si="43"/>
        <v>ZTE NUBIA NEO5 256GB 5GMax Negocios + 29.90CUOTA</v>
      </c>
      <c r="B2801" s="19" t="str">
        <f>precio_reno_porta!A123</f>
        <v>Corriente</v>
      </c>
      <c r="C2801" s="19" t="str">
        <f>precio_reno_porta!B123</f>
        <v>5G</v>
      </c>
      <c r="D2801" s="19" t="str">
        <f>precio_reno_porta!C123</f>
        <v>ZTE</v>
      </c>
      <c r="E2801" s="19" t="str">
        <f>precio_reno_porta!D123</f>
        <v>ZTE NUBIA NEO5 256GB 5G</v>
      </c>
      <c r="F2801" s="75">
        <f>precio_reno_porta!E123</f>
        <v>1109</v>
      </c>
      <c r="G2801" s="19" t="str">
        <f>precio_reno_porta!F123</f>
        <v>Android</v>
      </c>
      <c r="H2801" t="s">
        <v>188</v>
      </c>
      <c r="I2801" t="s">
        <v>37</v>
      </c>
      <c r="J2801" s="68">
        <f>precio_reno_porta!Q123</f>
        <v>1235</v>
      </c>
    </row>
    <row r="2802" spans="1:10" x14ac:dyDescent="0.3">
      <c r="A2802" t="str">
        <f t="shared" si="43"/>
        <v>ZTE NUBIA V80 MAX 256GBMax Negocios + 29.90CUOTA</v>
      </c>
      <c r="B2802" s="19" t="str">
        <f>precio_reno_porta!A124</f>
        <v>Corriente</v>
      </c>
      <c r="C2802" s="19" t="str">
        <f>precio_reno_porta!B124</f>
        <v>4G</v>
      </c>
      <c r="D2802" s="19" t="str">
        <f>precio_reno_porta!C124</f>
        <v>ZTE</v>
      </c>
      <c r="E2802" s="19" t="str">
        <f>precio_reno_porta!D124</f>
        <v>ZTE NUBIA V80 MAX 256GB</v>
      </c>
      <c r="F2802" s="75">
        <f>precio_reno_porta!E124</f>
        <v>629</v>
      </c>
      <c r="G2802" s="19" t="str">
        <f>precio_reno_porta!F124</f>
        <v>Android</v>
      </c>
      <c r="H2802" t="s">
        <v>188</v>
      </c>
      <c r="I2802" t="s">
        <v>37</v>
      </c>
      <c r="J2802" s="68">
        <f>precio_reno_porta!Q124</f>
        <v>695</v>
      </c>
    </row>
    <row r="2803" spans="1:10" x14ac:dyDescent="0.3">
      <c r="A2803" t="str">
        <f t="shared" si="43"/>
        <v>ZTE NUBIA V80 PRO 256GBMax Negocios + 29.90CUOTA</v>
      </c>
      <c r="B2803" s="19" t="str">
        <f>precio_reno_porta!A125</f>
        <v>Corriente</v>
      </c>
      <c r="C2803" s="19" t="str">
        <f>precio_reno_porta!B125</f>
        <v>4G</v>
      </c>
      <c r="D2803" s="19" t="str">
        <f>precio_reno_porta!C125</f>
        <v>ZTE</v>
      </c>
      <c r="E2803" s="19" t="str">
        <f>precio_reno_porta!D125</f>
        <v>ZTE NUBIA V80 PRO 256GB</v>
      </c>
      <c r="F2803" s="75">
        <f>precio_reno_porta!E125</f>
        <v>659</v>
      </c>
      <c r="G2803" s="19" t="str">
        <f>precio_reno_porta!F125</f>
        <v>Android</v>
      </c>
      <c r="H2803" t="s">
        <v>188</v>
      </c>
      <c r="I2803" t="s">
        <v>37</v>
      </c>
      <c r="J2803" s="68">
        <f>precio_reno_porta!Q125</f>
        <v>731</v>
      </c>
    </row>
    <row r="2804" spans="1:10" x14ac:dyDescent="0.3">
      <c r="A2804" t="str">
        <f t="shared" si="43"/>
        <v>0Max Negocios + 29.90CUOTA</v>
      </c>
      <c r="B2804" s="19">
        <f>precio_reno_porta!A126</f>
        <v>0</v>
      </c>
      <c r="C2804" s="19">
        <f>precio_reno_porta!B126</f>
        <v>0</v>
      </c>
      <c r="D2804" s="19">
        <f>precio_reno_porta!C126</f>
        <v>0</v>
      </c>
      <c r="E2804" s="19">
        <f>precio_reno_porta!D126</f>
        <v>0</v>
      </c>
      <c r="F2804" s="75">
        <f>precio_reno_porta!E126</f>
        <v>0</v>
      </c>
      <c r="G2804" s="19">
        <f>precio_reno_porta!F126</f>
        <v>0</v>
      </c>
      <c r="H2804" t="s">
        <v>188</v>
      </c>
      <c r="I2804" t="s">
        <v>37</v>
      </c>
      <c r="J2804" s="68">
        <f>precio_reno_porta!Q126</f>
        <v>0</v>
      </c>
    </row>
    <row r="2805" spans="1:10" x14ac:dyDescent="0.3">
      <c r="A2805" t="str">
        <f t="shared" si="43"/>
        <v>0Max Negocios + 29.90CUOTA</v>
      </c>
      <c r="B2805" s="19">
        <f>precio_reno_porta!A127</f>
        <v>0</v>
      </c>
      <c r="C2805" s="19">
        <f>precio_reno_porta!B127</f>
        <v>0</v>
      </c>
      <c r="D2805" s="19">
        <f>precio_reno_porta!C127</f>
        <v>0</v>
      </c>
      <c r="E2805" s="19">
        <f>precio_reno_porta!D127</f>
        <v>0</v>
      </c>
      <c r="F2805" s="75">
        <f>precio_reno_porta!E127</f>
        <v>0</v>
      </c>
      <c r="G2805" s="19">
        <f>precio_reno_porta!F127</f>
        <v>0</v>
      </c>
      <c r="H2805" t="s">
        <v>188</v>
      </c>
      <c r="I2805" t="s">
        <v>37</v>
      </c>
      <c r="J2805" s="68">
        <f>precio_reno_porta!Q127</f>
        <v>0</v>
      </c>
    </row>
    <row r="2806" spans="1:10" x14ac:dyDescent="0.3">
      <c r="A2806" t="str">
        <f t="shared" si="43"/>
        <v>0Max Negocios + 29.90CUOTA</v>
      </c>
      <c r="B2806" s="19">
        <f>precio_reno_porta!A128</f>
        <v>0</v>
      </c>
      <c r="C2806" s="19">
        <f>precio_reno_porta!B128</f>
        <v>0</v>
      </c>
      <c r="D2806" s="19">
        <f>precio_reno_porta!C128</f>
        <v>0</v>
      </c>
      <c r="E2806" s="19">
        <f>precio_reno_porta!D128</f>
        <v>0</v>
      </c>
      <c r="F2806" s="75">
        <f>precio_reno_porta!E128</f>
        <v>0</v>
      </c>
      <c r="G2806" s="19">
        <f>precio_reno_porta!F128</f>
        <v>0</v>
      </c>
      <c r="H2806" t="s">
        <v>188</v>
      </c>
      <c r="I2806" t="s">
        <v>37</v>
      </c>
      <c r="J2806" s="68">
        <f>precio_reno_porta!Q128</f>
        <v>0</v>
      </c>
    </row>
    <row r="2807" spans="1:10" x14ac:dyDescent="0.3">
      <c r="A2807" t="e">
        <f t="shared" si="43"/>
        <v>#REF!</v>
      </c>
      <c r="B2807" s="19" t="e">
        <f>precio_reno_porta!#REF!</f>
        <v>#REF!</v>
      </c>
      <c r="C2807" s="19" t="e">
        <f>precio_reno_porta!#REF!</f>
        <v>#REF!</v>
      </c>
      <c r="D2807" s="19" t="e">
        <f>precio_reno_porta!#REF!</f>
        <v>#REF!</v>
      </c>
      <c r="E2807" s="19" t="e">
        <f>precio_reno_porta!#REF!</f>
        <v>#REF!</v>
      </c>
      <c r="F2807" s="75" t="e">
        <f>precio_reno_porta!#REF!</f>
        <v>#REF!</v>
      </c>
      <c r="G2807" s="19" t="e">
        <f>precio_reno_porta!#REF!</f>
        <v>#REF!</v>
      </c>
      <c r="H2807" t="s">
        <v>188</v>
      </c>
      <c r="I2807" t="s">
        <v>37</v>
      </c>
      <c r="J2807" s="68" t="e">
        <f>precio_reno_porta!#REF!</f>
        <v>#REF!</v>
      </c>
    </row>
    <row r="2808" spans="1:10" x14ac:dyDescent="0.3">
      <c r="A2808" t="e">
        <f t="shared" si="43"/>
        <v>#REF!</v>
      </c>
      <c r="B2808" s="19" t="e">
        <f>precio_reno_porta!#REF!</f>
        <v>#REF!</v>
      </c>
      <c r="C2808" s="19" t="e">
        <f>precio_reno_porta!#REF!</f>
        <v>#REF!</v>
      </c>
      <c r="D2808" s="19" t="e">
        <f>precio_reno_porta!#REF!</f>
        <v>#REF!</v>
      </c>
      <c r="E2808" s="19" t="e">
        <f>precio_reno_porta!#REF!</f>
        <v>#REF!</v>
      </c>
      <c r="F2808" s="75" t="e">
        <f>precio_reno_porta!#REF!</f>
        <v>#REF!</v>
      </c>
      <c r="G2808" s="19" t="e">
        <f>precio_reno_porta!#REF!</f>
        <v>#REF!</v>
      </c>
      <c r="H2808" t="s">
        <v>188</v>
      </c>
      <c r="I2808" t="s">
        <v>37</v>
      </c>
      <c r="J2808" s="68" t="e">
        <f>precio_reno_porta!#REF!</f>
        <v>#REF!</v>
      </c>
    </row>
    <row r="2809" spans="1:10" x14ac:dyDescent="0.3">
      <c r="A2809" t="e">
        <f t="shared" si="43"/>
        <v>#REF!</v>
      </c>
      <c r="B2809" s="19" t="e">
        <f>precio_reno_porta!#REF!</f>
        <v>#REF!</v>
      </c>
      <c r="C2809" s="19" t="e">
        <f>precio_reno_porta!#REF!</f>
        <v>#REF!</v>
      </c>
      <c r="D2809" s="19" t="e">
        <f>precio_reno_porta!#REF!</f>
        <v>#REF!</v>
      </c>
      <c r="E2809" s="19" t="e">
        <f>precio_reno_porta!#REF!</f>
        <v>#REF!</v>
      </c>
      <c r="F2809" s="75" t="e">
        <f>precio_reno_porta!#REF!</f>
        <v>#REF!</v>
      </c>
      <c r="G2809" s="19" t="e">
        <f>precio_reno_porta!#REF!</f>
        <v>#REF!</v>
      </c>
      <c r="H2809" t="s">
        <v>188</v>
      </c>
      <c r="I2809" t="s">
        <v>37</v>
      </c>
      <c r="J2809" s="68" t="e">
        <f>precio_reno_porta!#REF!</f>
        <v>#REF!</v>
      </c>
    </row>
    <row r="2810" spans="1:10" x14ac:dyDescent="0.3">
      <c r="A2810" t="e">
        <f t="shared" si="43"/>
        <v>#REF!</v>
      </c>
      <c r="B2810" s="19" t="e">
        <f>precio_reno_porta!#REF!</f>
        <v>#REF!</v>
      </c>
      <c r="C2810" s="19" t="e">
        <f>precio_reno_porta!#REF!</f>
        <v>#REF!</v>
      </c>
      <c r="D2810" s="19" t="e">
        <f>precio_reno_porta!#REF!</f>
        <v>#REF!</v>
      </c>
      <c r="E2810" s="19" t="e">
        <f>precio_reno_porta!#REF!</f>
        <v>#REF!</v>
      </c>
      <c r="F2810" s="75" t="e">
        <f>precio_reno_porta!#REF!</f>
        <v>#REF!</v>
      </c>
      <c r="G2810" s="19" t="e">
        <f>precio_reno_porta!#REF!</f>
        <v>#REF!</v>
      </c>
      <c r="H2810" t="s">
        <v>188</v>
      </c>
      <c r="I2810" t="s">
        <v>37</v>
      </c>
      <c r="J2810" s="68" t="e">
        <f>precio_reno_porta!#REF!</f>
        <v>#REF!</v>
      </c>
    </row>
    <row r="2811" spans="1:10" x14ac:dyDescent="0.3">
      <c r="A2811" t="e">
        <f t="shared" si="43"/>
        <v>#REF!</v>
      </c>
      <c r="B2811" s="19" t="e">
        <f>precio_reno_porta!#REF!</f>
        <v>#REF!</v>
      </c>
      <c r="C2811" s="19" t="e">
        <f>precio_reno_porta!#REF!</f>
        <v>#REF!</v>
      </c>
      <c r="D2811" s="19" t="e">
        <f>precio_reno_porta!#REF!</f>
        <v>#REF!</v>
      </c>
      <c r="E2811" s="19" t="e">
        <f>precio_reno_porta!#REF!</f>
        <v>#REF!</v>
      </c>
      <c r="F2811" s="75" t="e">
        <f>precio_reno_porta!#REF!</f>
        <v>#REF!</v>
      </c>
      <c r="G2811" s="19" t="e">
        <f>precio_reno_porta!#REF!</f>
        <v>#REF!</v>
      </c>
      <c r="H2811" t="s">
        <v>188</v>
      </c>
      <c r="I2811" t="s">
        <v>37</v>
      </c>
      <c r="J2811" s="68" t="e">
        <f>precio_reno_porta!#REF!</f>
        <v>#REF!</v>
      </c>
    </row>
    <row r="2812" spans="1:10" x14ac:dyDescent="0.3">
      <c r="A2812" t="e">
        <f t="shared" si="43"/>
        <v>#REF!</v>
      </c>
      <c r="B2812" s="19" t="e">
        <f>precio_reno_porta!#REF!</f>
        <v>#REF!</v>
      </c>
      <c r="C2812" s="19" t="e">
        <f>precio_reno_porta!#REF!</f>
        <v>#REF!</v>
      </c>
      <c r="D2812" s="19" t="e">
        <f>precio_reno_porta!#REF!</f>
        <v>#REF!</v>
      </c>
      <c r="E2812" s="19" t="e">
        <f>precio_reno_porta!#REF!</f>
        <v>#REF!</v>
      </c>
      <c r="F2812" s="75" t="e">
        <f>precio_reno_porta!#REF!</f>
        <v>#REF!</v>
      </c>
      <c r="G2812" s="19" t="e">
        <f>precio_reno_porta!#REF!</f>
        <v>#REF!</v>
      </c>
      <c r="H2812" t="s">
        <v>188</v>
      </c>
      <c r="I2812" t="s">
        <v>37</v>
      </c>
      <c r="J2812" s="68" t="e">
        <f>precio_reno_porta!#REF!</f>
        <v>#REF!</v>
      </c>
    </row>
    <row r="2813" spans="1:10" x14ac:dyDescent="0.3">
      <c r="A2813" t="e">
        <f t="shared" si="43"/>
        <v>#REF!</v>
      </c>
      <c r="B2813" s="19" t="e">
        <f>precio_reno_porta!#REF!</f>
        <v>#REF!</v>
      </c>
      <c r="C2813" s="19" t="e">
        <f>precio_reno_porta!#REF!</f>
        <v>#REF!</v>
      </c>
      <c r="D2813" s="19" t="e">
        <f>precio_reno_porta!#REF!</f>
        <v>#REF!</v>
      </c>
      <c r="E2813" s="19" t="e">
        <f>precio_reno_porta!#REF!</f>
        <v>#REF!</v>
      </c>
      <c r="F2813" s="75" t="e">
        <f>precio_reno_porta!#REF!</f>
        <v>#REF!</v>
      </c>
      <c r="G2813" s="19" t="e">
        <f>precio_reno_porta!#REF!</f>
        <v>#REF!</v>
      </c>
      <c r="H2813" t="s">
        <v>188</v>
      </c>
      <c r="I2813" t="s">
        <v>37</v>
      </c>
      <c r="J2813" s="68" t="e">
        <f>precio_reno_porta!#REF!</f>
        <v>#REF!</v>
      </c>
    </row>
    <row r="2814" spans="1:10" x14ac:dyDescent="0.3">
      <c r="A2814" t="e">
        <f t="shared" si="43"/>
        <v>#REF!</v>
      </c>
      <c r="B2814" s="19" t="e">
        <f>precio_reno_porta!#REF!</f>
        <v>#REF!</v>
      </c>
      <c r="C2814" s="19" t="e">
        <f>precio_reno_porta!#REF!</f>
        <v>#REF!</v>
      </c>
      <c r="D2814" s="19" t="e">
        <f>precio_reno_porta!#REF!</f>
        <v>#REF!</v>
      </c>
      <c r="E2814" s="19" t="e">
        <f>precio_reno_porta!#REF!</f>
        <v>#REF!</v>
      </c>
      <c r="F2814" s="75" t="e">
        <f>precio_reno_porta!#REF!</f>
        <v>#REF!</v>
      </c>
      <c r="G2814" s="19" t="e">
        <f>precio_reno_porta!#REF!</f>
        <v>#REF!</v>
      </c>
      <c r="H2814" t="s">
        <v>188</v>
      </c>
      <c r="I2814" t="s">
        <v>37</v>
      </c>
      <c r="J2814" s="68" t="e">
        <f>precio_reno_porta!#REF!</f>
        <v>#REF!</v>
      </c>
    </row>
    <row r="2815" spans="1:10" x14ac:dyDescent="0.3">
      <c r="A2815" t="e">
        <f t="shared" si="43"/>
        <v>#REF!</v>
      </c>
      <c r="B2815" s="19" t="e">
        <f>precio_reno_porta!#REF!</f>
        <v>#REF!</v>
      </c>
      <c r="C2815" s="19" t="e">
        <f>precio_reno_porta!#REF!</f>
        <v>#REF!</v>
      </c>
      <c r="D2815" s="19" t="e">
        <f>precio_reno_porta!#REF!</f>
        <v>#REF!</v>
      </c>
      <c r="E2815" s="19" t="e">
        <f>precio_reno_porta!#REF!</f>
        <v>#REF!</v>
      </c>
      <c r="F2815" s="75" t="e">
        <f>precio_reno_porta!#REF!</f>
        <v>#REF!</v>
      </c>
      <c r="G2815" s="19" t="e">
        <f>precio_reno_porta!#REF!</f>
        <v>#REF!</v>
      </c>
      <c r="H2815" t="s">
        <v>188</v>
      </c>
      <c r="I2815" t="s">
        <v>37</v>
      </c>
      <c r="J2815" s="68" t="e">
        <f>precio_reno_porta!#REF!</f>
        <v>#REF!</v>
      </c>
    </row>
    <row r="2816" spans="1:10" x14ac:dyDescent="0.3">
      <c r="A2816" t="e">
        <f t="shared" si="43"/>
        <v>#REF!</v>
      </c>
      <c r="B2816" s="19" t="e">
        <f>precio_reno_porta!#REF!</f>
        <v>#REF!</v>
      </c>
      <c r="C2816" s="19" t="e">
        <f>precio_reno_porta!#REF!</f>
        <v>#REF!</v>
      </c>
      <c r="D2816" s="19" t="e">
        <f>precio_reno_porta!#REF!</f>
        <v>#REF!</v>
      </c>
      <c r="E2816" s="19" t="e">
        <f>precio_reno_porta!#REF!</f>
        <v>#REF!</v>
      </c>
      <c r="F2816" s="75" t="e">
        <f>precio_reno_porta!#REF!</f>
        <v>#REF!</v>
      </c>
      <c r="G2816" s="19" t="e">
        <f>precio_reno_porta!#REF!</f>
        <v>#REF!</v>
      </c>
      <c r="H2816" t="s">
        <v>188</v>
      </c>
      <c r="I2816" t="s">
        <v>37</v>
      </c>
      <c r="J2816" s="68" t="e">
        <f>precio_reno_porta!#REF!</f>
        <v>#REF!</v>
      </c>
    </row>
    <row r="2817" spans="1:10" x14ac:dyDescent="0.3">
      <c r="A2817" t="str">
        <f t="shared" si="43"/>
        <v>0Max Negocios + 29.90CUOTA</v>
      </c>
      <c r="B2817" s="19">
        <f>precio_reno_porta!A132</f>
        <v>0</v>
      </c>
      <c r="C2817" s="19">
        <f>precio_reno_porta!B132</f>
        <v>0</v>
      </c>
      <c r="D2817" s="19">
        <f>precio_reno_porta!C132</f>
        <v>0</v>
      </c>
      <c r="E2817" s="19">
        <f>precio_reno_porta!D132</f>
        <v>0</v>
      </c>
      <c r="F2817" s="75">
        <f>precio_reno_porta!E132</f>
        <v>0</v>
      </c>
      <c r="G2817" s="19">
        <f>precio_reno_porta!F132</f>
        <v>0</v>
      </c>
      <c r="H2817" t="s">
        <v>188</v>
      </c>
      <c r="I2817" t="s">
        <v>37</v>
      </c>
      <c r="J2817" s="68">
        <f>precio_reno_porta!Q132</f>
        <v>0</v>
      </c>
    </row>
    <row r="2818" spans="1:10" x14ac:dyDescent="0.3">
      <c r="A2818" t="str">
        <f t="shared" si="43"/>
        <v>0Max Negocios + 29.90CUOTA</v>
      </c>
      <c r="B2818" s="19">
        <f>precio_reno_porta!A133</f>
        <v>0</v>
      </c>
      <c r="C2818" s="19">
        <f>precio_reno_porta!B133</f>
        <v>0</v>
      </c>
      <c r="D2818" s="19">
        <f>precio_reno_porta!C133</f>
        <v>0</v>
      </c>
      <c r="E2818" s="19">
        <f>precio_reno_porta!D133</f>
        <v>0</v>
      </c>
      <c r="F2818" s="75">
        <f>precio_reno_porta!E133</f>
        <v>0</v>
      </c>
      <c r="G2818" s="19">
        <f>precio_reno_porta!F133</f>
        <v>0</v>
      </c>
      <c r="H2818" t="s">
        <v>188</v>
      </c>
      <c r="I2818" t="s">
        <v>37</v>
      </c>
      <c r="J2818" s="68">
        <f>precio_reno_porta!Q133</f>
        <v>0</v>
      </c>
    </row>
    <row r="2819" spans="1:10" x14ac:dyDescent="0.3">
      <c r="A2819" t="str">
        <f t="shared" ref="A2819:A2882" si="44">CONCATENATE(E2819,I2819,H2819)</f>
        <v>0Max Negocios + 29.90CUOTA</v>
      </c>
      <c r="B2819" s="19">
        <f>precio_reno_porta!A134</f>
        <v>0</v>
      </c>
      <c r="C2819" s="19">
        <f>precio_reno_porta!B134</f>
        <v>0</v>
      </c>
      <c r="D2819" s="19">
        <f>precio_reno_porta!C134</f>
        <v>0</v>
      </c>
      <c r="E2819" s="19">
        <f>precio_reno_porta!D134</f>
        <v>0</v>
      </c>
      <c r="F2819" s="75">
        <f>precio_reno_porta!E134</f>
        <v>0</v>
      </c>
      <c r="G2819" s="19">
        <f>precio_reno_porta!F134</f>
        <v>0</v>
      </c>
      <c r="H2819" t="s">
        <v>188</v>
      </c>
      <c r="I2819" t="s">
        <v>37</v>
      </c>
      <c r="J2819" s="68">
        <f>precio_reno_porta!Q134</f>
        <v>0</v>
      </c>
    </row>
    <row r="2820" spans="1:10" x14ac:dyDescent="0.3">
      <c r="A2820" t="str">
        <f t="shared" si="44"/>
        <v>0Max Negocios + 29.90CUOTA</v>
      </c>
      <c r="B2820" s="19">
        <f>precio_reno_porta!A135</f>
        <v>0</v>
      </c>
      <c r="C2820" s="19">
        <f>precio_reno_porta!B135</f>
        <v>0</v>
      </c>
      <c r="D2820" s="19">
        <f>precio_reno_porta!C135</f>
        <v>0</v>
      </c>
      <c r="E2820" s="19">
        <f>precio_reno_porta!D135</f>
        <v>0</v>
      </c>
      <c r="F2820" s="75">
        <f>precio_reno_porta!E135</f>
        <v>0</v>
      </c>
      <c r="G2820" s="19">
        <f>precio_reno_porta!F135</f>
        <v>0</v>
      </c>
      <c r="H2820" t="s">
        <v>188</v>
      </c>
      <c r="I2820" t="s">
        <v>37</v>
      </c>
      <c r="J2820" s="68">
        <f>precio_reno_porta!Q135</f>
        <v>0</v>
      </c>
    </row>
    <row r="2821" spans="1:10" x14ac:dyDescent="0.3">
      <c r="A2821" t="str">
        <f t="shared" si="44"/>
        <v>0Max Negocios + 29.90CUOTA</v>
      </c>
      <c r="B2821" s="19">
        <f>precio_reno_porta!A136</f>
        <v>0</v>
      </c>
      <c r="C2821" s="19">
        <f>precio_reno_porta!B136</f>
        <v>0</v>
      </c>
      <c r="D2821" s="19">
        <f>precio_reno_porta!C136</f>
        <v>0</v>
      </c>
      <c r="E2821" s="19">
        <f>precio_reno_porta!D136</f>
        <v>0</v>
      </c>
      <c r="F2821" s="75">
        <f>precio_reno_porta!E136</f>
        <v>0</v>
      </c>
      <c r="G2821" s="19">
        <f>precio_reno_porta!F136</f>
        <v>0</v>
      </c>
      <c r="H2821" t="s">
        <v>188</v>
      </c>
      <c r="I2821" t="s">
        <v>37</v>
      </c>
      <c r="J2821" s="68">
        <f>precio_reno_porta!Q136</f>
        <v>0</v>
      </c>
    </row>
    <row r="2822" spans="1:10" x14ac:dyDescent="0.3">
      <c r="A2822" t="str">
        <f t="shared" si="44"/>
        <v>0Max Negocios + 29.90CUOTA</v>
      </c>
      <c r="B2822" s="19">
        <f>precio_reno_porta!A137</f>
        <v>0</v>
      </c>
      <c r="C2822" s="19">
        <f>precio_reno_porta!B137</f>
        <v>0</v>
      </c>
      <c r="D2822" s="19">
        <f>precio_reno_porta!C137</f>
        <v>0</v>
      </c>
      <c r="E2822" s="19">
        <f>precio_reno_porta!D137</f>
        <v>0</v>
      </c>
      <c r="F2822" s="75">
        <f>precio_reno_porta!E137</f>
        <v>0</v>
      </c>
      <c r="G2822" s="19">
        <f>precio_reno_porta!F137</f>
        <v>0</v>
      </c>
      <c r="H2822" t="s">
        <v>188</v>
      </c>
      <c r="I2822" t="s">
        <v>37</v>
      </c>
      <c r="J2822" s="68">
        <f>precio_reno_porta!Q137</f>
        <v>0</v>
      </c>
    </row>
    <row r="2823" spans="1:10" x14ac:dyDescent="0.3">
      <c r="A2823" t="str">
        <f t="shared" si="44"/>
        <v>0Max Negocios + 29.90CUOTA</v>
      </c>
      <c r="B2823" s="19">
        <f>precio_reno_porta!A138</f>
        <v>0</v>
      </c>
      <c r="C2823" s="19">
        <f>precio_reno_porta!B138</f>
        <v>0</v>
      </c>
      <c r="D2823" s="19">
        <f>precio_reno_porta!C138</f>
        <v>0</v>
      </c>
      <c r="E2823" s="19">
        <f>precio_reno_porta!D138</f>
        <v>0</v>
      </c>
      <c r="F2823" s="75">
        <f>precio_reno_porta!E138</f>
        <v>0</v>
      </c>
      <c r="G2823" s="19">
        <f>precio_reno_porta!F138</f>
        <v>0</v>
      </c>
      <c r="H2823" t="s">
        <v>188</v>
      </c>
      <c r="I2823" t="s">
        <v>37</v>
      </c>
      <c r="J2823" s="68">
        <f>precio_reno_porta!Q138</f>
        <v>0</v>
      </c>
    </row>
    <row r="2824" spans="1:10" x14ac:dyDescent="0.3">
      <c r="A2824" t="str">
        <f t="shared" si="44"/>
        <v>0Max Negocios + 29.90CUOTA</v>
      </c>
      <c r="B2824" s="19">
        <f>precio_reno_porta!A139</f>
        <v>0</v>
      </c>
      <c r="C2824" s="19">
        <f>precio_reno_porta!B139</f>
        <v>0</v>
      </c>
      <c r="D2824" s="19">
        <f>precio_reno_porta!C139</f>
        <v>0</v>
      </c>
      <c r="E2824" s="19">
        <f>precio_reno_porta!D139</f>
        <v>0</v>
      </c>
      <c r="F2824" s="75">
        <f>precio_reno_porta!E139</f>
        <v>0</v>
      </c>
      <c r="G2824" s="19">
        <f>precio_reno_porta!F139</f>
        <v>0</v>
      </c>
      <c r="H2824" t="s">
        <v>188</v>
      </c>
      <c r="I2824" t="s">
        <v>37</v>
      </c>
      <c r="J2824" s="68">
        <f>precio_reno_porta!Q139</f>
        <v>0</v>
      </c>
    </row>
    <row r="2825" spans="1:10" x14ac:dyDescent="0.3">
      <c r="A2825" t="str">
        <f t="shared" si="44"/>
        <v>0Max Negocios + 29.90CUOTA</v>
      </c>
      <c r="B2825" s="19">
        <f>precio_reno_porta!A140</f>
        <v>0</v>
      </c>
      <c r="C2825" s="19">
        <f>precio_reno_porta!B140</f>
        <v>0</v>
      </c>
      <c r="D2825" s="19">
        <f>precio_reno_porta!C140</f>
        <v>0</v>
      </c>
      <c r="E2825" s="19">
        <f>precio_reno_porta!D140</f>
        <v>0</v>
      </c>
      <c r="F2825" s="75">
        <f>precio_reno_porta!E140</f>
        <v>0</v>
      </c>
      <c r="G2825" s="19">
        <f>precio_reno_porta!F140</f>
        <v>0</v>
      </c>
      <c r="H2825" t="s">
        <v>188</v>
      </c>
      <c r="I2825" t="s">
        <v>37</v>
      </c>
      <c r="J2825" s="68">
        <f>precio_reno_porta!Q140</f>
        <v>0</v>
      </c>
    </row>
    <row r="2826" spans="1:10" x14ac:dyDescent="0.3">
      <c r="A2826" t="str">
        <f t="shared" si="44"/>
        <v>0Max Negocios + 29.90CUOTA</v>
      </c>
      <c r="B2826" s="19">
        <f>precio_reno_porta!A141</f>
        <v>0</v>
      </c>
      <c r="C2826" s="19">
        <f>precio_reno_porta!B141</f>
        <v>0</v>
      </c>
      <c r="D2826" s="19">
        <f>precio_reno_porta!C141</f>
        <v>0</v>
      </c>
      <c r="E2826" s="19">
        <f>precio_reno_porta!D141</f>
        <v>0</v>
      </c>
      <c r="F2826" s="75">
        <f>precio_reno_porta!E141</f>
        <v>0</v>
      </c>
      <c r="G2826" s="19">
        <f>precio_reno_porta!F141</f>
        <v>0</v>
      </c>
      <c r="H2826" t="s">
        <v>188</v>
      </c>
      <c r="I2826" t="s">
        <v>37</v>
      </c>
      <c r="J2826" s="68">
        <f>precio_reno_porta!Q141</f>
        <v>0</v>
      </c>
    </row>
    <row r="2827" spans="1:10" x14ac:dyDescent="0.3">
      <c r="A2827" t="str">
        <f t="shared" si="44"/>
        <v>0Max Negocios + 29.90CUOTA</v>
      </c>
      <c r="B2827" s="19">
        <f>precio_reno_porta!A142</f>
        <v>0</v>
      </c>
      <c r="C2827" s="19">
        <f>precio_reno_porta!B142</f>
        <v>0</v>
      </c>
      <c r="D2827" s="19">
        <f>precio_reno_porta!C142</f>
        <v>0</v>
      </c>
      <c r="E2827" s="19">
        <f>precio_reno_porta!D142</f>
        <v>0</v>
      </c>
      <c r="F2827" s="75">
        <f>precio_reno_porta!E142</f>
        <v>0</v>
      </c>
      <c r="G2827" s="19">
        <f>precio_reno_porta!F142</f>
        <v>0</v>
      </c>
      <c r="H2827" t="s">
        <v>188</v>
      </c>
      <c r="I2827" t="s">
        <v>37</v>
      </c>
      <c r="J2827" s="68">
        <f>precio_reno_porta!Q142</f>
        <v>0</v>
      </c>
    </row>
    <row r="2828" spans="1:10" x14ac:dyDescent="0.3">
      <c r="A2828" t="str">
        <f t="shared" si="44"/>
        <v>0Max Negocios + 29.90CUOTA</v>
      </c>
      <c r="B2828" s="19">
        <f>precio_reno_porta!A143</f>
        <v>0</v>
      </c>
      <c r="C2828" s="19">
        <f>precio_reno_porta!B143</f>
        <v>0</v>
      </c>
      <c r="D2828" s="19">
        <f>precio_reno_porta!C143</f>
        <v>0</v>
      </c>
      <c r="E2828" s="19">
        <f>precio_reno_porta!D143</f>
        <v>0</v>
      </c>
      <c r="F2828" s="75">
        <f>precio_reno_porta!E143</f>
        <v>0</v>
      </c>
      <c r="G2828" s="19">
        <f>precio_reno_porta!F143</f>
        <v>0</v>
      </c>
      <c r="H2828" t="s">
        <v>188</v>
      </c>
      <c r="I2828" t="s">
        <v>37</v>
      </c>
      <c r="J2828" s="68">
        <f>precio_reno_porta!Q143</f>
        <v>0</v>
      </c>
    </row>
    <row r="2829" spans="1:10" x14ac:dyDescent="0.3">
      <c r="A2829" t="str">
        <f t="shared" si="44"/>
        <v>0Max Negocios + 29.90CUOTA</v>
      </c>
      <c r="B2829" s="19">
        <f>precio_reno_porta!A144</f>
        <v>0</v>
      </c>
      <c r="C2829" s="19">
        <f>precio_reno_porta!B144</f>
        <v>0</v>
      </c>
      <c r="D2829" s="19">
        <f>precio_reno_porta!C144</f>
        <v>0</v>
      </c>
      <c r="E2829" s="19">
        <f>precio_reno_porta!D144</f>
        <v>0</v>
      </c>
      <c r="F2829" s="75">
        <f>precio_reno_porta!E144</f>
        <v>0</v>
      </c>
      <c r="G2829" s="19">
        <f>precio_reno_porta!F144</f>
        <v>0</v>
      </c>
      <c r="H2829" t="s">
        <v>188</v>
      </c>
      <c r="I2829" t="s">
        <v>37</v>
      </c>
      <c r="J2829" s="68">
        <f>precio_reno_porta!Q144</f>
        <v>0</v>
      </c>
    </row>
    <row r="2830" spans="1:10" x14ac:dyDescent="0.3">
      <c r="A2830" t="str">
        <f t="shared" si="44"/>
        <v>0Max Negocios + 29.90CUOTA</v>
      </c>
      <c r="B2830" s="19">
        <f>precio_reno_porta!A145</f>
        <v>0</v>
      </c>
      <c r="C2830" s="19">
        <f>precio_reno_porta!B145</f>
        <v>0</v>
      </c>
      <c r="D2830" s="19">
        <f>precio_reno_porta!C145</f>
        <v>0</v>
      </c>
      <c r="E2830" s="19">
        <f>precio_reno_porta!D145</f>
        <v>0</v>
      </c>
      <c r="F2830" s="75">
        <f>precio_reno_porta!E145</f>
        <v>0</v>
      </c>
      <c r="G2830" s="19">
        <f>precio_reno_porta!F145</f>
        <v>0</v>
      </c>
      <c r="H2830" t="s">
        <v>188</v>
      </c>
      <c r="I2830" t="s">
        <v>37</v>
      </c>
      <c r="J2830" s="68">
        <f>precio_reno_porta!Q145</f>
        <v>0</v>
      </c>
    </row>
    <row r="2831" spans="1:10" x14ac:dyDescent="0.3">
      <c r="A2831" t="str">
        <f t="shared" si="44"/>
        <v>0Max Negocios + 29.90CUOTA</v>
      </c>
      <c r="B2831" s="19">
        <f>precio_reno_porta!A146</f>
        <v>0</v>
      </c>
      <c r="C2831" s="19">
        <f>precio_reno_porta!B146</f>
        <v>0</v>
      </c>
      <c r="D2831" s="19">
        <f>precio_reno_porta!C146</f>
        <v>0</v>
      </c>
      <c r="E2831" s="19">
        <f>precio_reno_porta!D146</f>
        <v>0</v>
      </c>
      <c r="F2831" s="75">
        <f>precio_reno_porta!E146</f>
        <v>0</v>
      </c>
      <c r="G2831" s="19">
        <f>precio_reno_porta!F146</f>
        <v>0</v>
      </c>
      <c r="H2831" t="s">
        <v>188</v>
      </c>
      <c r="I2831" t="s">
        <v>37</v>
      </c>
      <c r="J2831" s="68">
        <f>precio_reno_porta!Q146</f>
        <v>0</v>
      </c>
    </row>
    <row r="2832" spans="1:10" x14ac:dyDescent="0.3">
      <c r="A2832" t="str">
        <f t="shared" si="44"/>
        <v>0Max Negocios + 29.90CUOTA</v>
      </c>
      <c r="B2832" s="19">
        <f>precio_reno_porta!A147</f>
        <v>0</v>
      </c>
      <c r="C2832" s="19">
        <f>precio_reno_porta!B147</f>
        <v>0</v>
      </c>
      <c r="D2832" s="19">
        <f>precio_reno_porta!C147</f>
        <v>0</v>
      </c>
      <c r="E2832" s="19">
        <f>precio_reno_porta!D147</f>
        <v>0</v>
      </c>
      <c r="F2832" s="75">
        <f>precio_reno_porta!E147</f>
        <v>0</v>
      </c>
      <c r="G2832" s="19">
        <f>precio_reno_porta!F147</f>
        <v>0</v>
      </c>
      <c r="H2832" t="s">
        <v>188</v>
      </c>
      <c r="I2832" t="s">
        <v>37</v>
      </c>
      <c r="J2832" s="68">
        <f>precio_reno_porta!Q147</f>
        <v>0</v>
      </c>
    </row>
    <row r="2833" spans="1:10" x14ac:dyDescent="0.3">
      <c r="A2833" t="str">
        <f t="shared" si="44"/>
        <v>0Max Negocios + 29.90CUOTA</v>
      </c>
      <c r="B2833" s="19">
        <f>precio_reno_porta!A148</f>
        <v>0</v>
      </c>
      <c r="C2833" s="19">
        <f>precio_reno_porta!B148</f>
        <v>0</v>
      </c>
      <c r="D2833" s="19">
        <f>precio_reno_porta!C148</f>
        <v>0</v>
      </c>
      <c r="E2833" s="19">
        <f>precio_reno_porta!D148</f>
        <v>0</v>
      </c>
      <c r="F2833" s="75">
        <f>precio_reno_porta!E148</f>
        <v>0</v>
      </c>
      <c r="G2833" s="19">
        <f>precio_reno_porta!F148</f>
        <v>0</v>
      </c>
      <c r="H2833" t="s">
        <v>188</v>
      </c>
      <c r="I2833" t="s">
        <v>37</v>
      </c>
      <c r="J2833" s="68">
        <f>precio_reno_porta!Q148</f>
        <v>0</v>
      </c>
    </row>
    <row r="2834" spans="1:10" x14ac:dyDescent="0.3">
      <c r="A2834" t="str">
        <f t="shared" si="44"/>
        <v>0Max Negocios + 29.90CUOTA</v>
      </c>
      <c r="B2834" s="19">
        <f>precio_reno_porta!A149</f>
        <v>0</v>
      </c>
      <c r="C2834" s="19">
        <f>precio_reno_porta!B149</f>
        <v>0</v>
      </c>
      <c r="D2834" s="19">
        <f>precio_reno_porta!C149</f>
        <v>0</v>
      </c>
      <c r="E2834" s="19">
        <f>precio_reno_porta!D149</f>
        <v>0</v>
      </c>
      <c r="F2834" s="75">
        <f>precio_reno_porta!E149</f>
        <v>0</v>
      </c>
      <c r="G2834" s="19">
        <f>precio_reno_porta!F149</f>
        <v>0</v>
      </c>
      <c r="H2834" t="s">
        <v>188</v>
      </c>
      <c r="I2834" t="s">
        <v>37</v>
      </c>
      <c r="J2834" s="68">
        <f>precio_reno_porta!Q149</f>
        <v>0</v>
      </c>
    </row>
    <row r="2835" spans="1:10" x14ac:dyDescent="0.3">
      <c r="A2835" t="str">
        <f t="shared" si="44"/>
        <v>0Max Negocios + 29.90CUOTA</v>
      </c>
      <c r="B2835" s="19">
        <f>precio_reno_porta!A150</f>
        <v>0</v>
      </c>
      <c r="C2835" s="19">
        <f>precio_reno_porta!B150</f>
        <v>0</v>
      </c>
      <c r="D2835" s="19">
        <f>precio_reno_porta!C150</f>
        <v>0</v>
      </c>
      <c r="E2835" s="19">
        <f>precio_reno_porta!D150</f>
        <v>0</v>
      </c>
      <c r="F2835" s="75">
        <f>precio_reno_porta!E150</f>
        <v>0</v>
      </c>
      <c r="G2835" s="19">
        <f>precio_reno_porta!F150</f>
        <v>0</v>
      </c>
      <c r="H2835" t="s">
        <v>188</v>
      </c>
      <c r="I2835" t="s">
        <v>37</v>
      </c>
      <c r="J2835" s="68">
        <f>precio_reno_porta!Q150</f>
        <v>0</v>
      </c>
    </row>
    <row r="2836" spans="1:10" x14ac:dyDescent="0.3">
      <c r="A2836" t="str">
        <f t="shared" si="44"/>
        <v>0Max Negocios + 29.90CUOTA</v>
      </c>
      <c r="B2836" s="19">
        <f>precio_reno_porta!A151</f>
        <v>0</v>
      </c>
      <c r="C2836" s="19">
        <f>precio_reno_porta!B151</f>
        <v>0</v>
      </c>
      <c r="D2836" s="19">
        <f>precio_reno_porta!C151</f>
        <v>0</v>
      </c>
      <c r="E2836" s="19">
        <f>precio_reno_porta!D151</f>
        <v>0</v>
      </c>
      <c r="F2836" s="75">
        <f>precio_reno_porta!E151</f>
        <v>0</v>
      </c>
      <c r="G2836" s="19">
        <f>precio_reno_porta!F151</f>
        <v>0</v>
      </c>
      <c r="H2836" t="s">
        <v>188</v>
      </c>
      <c r="I2836" t="s">
        <v>37</v>
      </c>
      <c r="J2836" s="68">
        <f>precio_reno_porta!Q151</f>
        <v>0</v>
      </c>
    </row>
    <row r="2837" spans="1:10" x14ac:dyDescent="0.3">
      <c r="A2837" t="str">
        <f t="shared" si="44"/>
        <v>0Max Negocios + 29.90CUOTA</v>
      </c>
      <c r="B2837" s="19">
        <f>precio_reno_porta!A152</f>
        <v>0</v>
      </c>
      <c r="C2837" s="19">
        <f>precio_reno_porta!B152</f>
        <v>0</v>
      </c>
      <c r="D2837" s="19">
        <f>precio_reno_porta!C152</f>
        <v>0</v>
      </c>
      <c r="E2837" s="19">
        <f>precio_reno_porta!D152</f>
        <v>0</v>
      </c>
      <c r="F2837" s="75">
        <f>precio_reno_porta!E152</f>
        <v>0</v>
      </c>
      <c r="G2837" s="19">
        <f>precio_reno_porta!F152</f>
        <v>0</v>
      </c>
      <c r="H2837" t="s">
        <v>188</v>
      </c>
      <c r="I2837" t="s">
        <v>37</v>
      </c>
      <c r="J2837" s="68">
        <f>precio_reno_porta!Q152</f>
        <v>0</v>
      </c>
    </row>
    <row r="2838" spans="1:10" x14ac:dyDescent="0.3">
      <c r="A2838" t="str">
        <f t="shared" si="44"/>
        <v>0Max Negocios + 29.90CUOTA</v>
      </c>
      <c r="B2838" s="19">
        <f>precio_reno_porta!A153</f>
        <v>0</v>
      </c>
      <c r="C2838" s="19">
        <f>precio_reno_porta!B153</f>
        <v>0</v>
      </c>
      <c r="D2838" s="19">
        <f>precio_reno_porta!C153</f>
        <v>0</v>
      </c>
      <c r="E2838" s="19">
        <f>precio_reno_porta!D153</f>
        <v>0</v>
      </c>
      <c r="F2838" s="75">
        <f>precio_reno_porta!E153</f>
        <v>0</v>
      </c>
      <c r="G2838" s="19">
        <f>precio_reno_porta!F153</f>
        <v>0</v>
      </c>
      <c r="H2838" t="s">
        <v>188</v>
      </c>
      <c r="I2838" t="s">
        <v>37</v>
      </c>
      <c r="J2838" s="68">
        <f>precio_reno_porta!Q153</f>
        <v>0</v>
      </c>
    </row>
    <row r="2839" spans="1:10" x14ac:dyDescent="0.3">
      <c r="A2839" t="str">
        <f t="shared" si="44"/>
        <v>0Max Negocios + 29.90CUOTA</v>
      </c>
      <c r="B2839" s="19">
        <f>precio_reno_porta!A154</f>
        <v>0</v>
      </c>
      <c r="C2839" s="19">
        <f>precio_reno_porta!B154</f>
        <v>0</v>
      </c>
      <c r="D2839" s="19">
        <f>precio_reno_porta!C154</f>
        <v>0</v>
      </c>
      <c r="E2839" s="19">
        <f>precio_reno_porta!D154</f>
        <v>0</v>
      </c>
      <c r="F2839" s="75">
        <f>precio_reno_porta!E154</f>
        <v>0</v>
      </c>
      <c r="G2839" s="19">
        <f>precio_reno_porta!F154</f>
        <v>0</v>
      </c>
      <c r="H2839" t="s">
        <v>188</v>
      </c>
      <c r="I2839" t="s">
        <v>37</v>
      </c>
      <c r="J2839" s="68">
        <f>precio_reno_porta!Q154</f>
        <v>0</v>
      </c>
    </row>
    <row r="2840" spans="1:10" x14ac:dyDescent="0.3">
      <c r="A2840" t="str">
        <f t="shared" si="44"/>
        <v>0Max Negocios + 29.90CUOTA</v>
      </c>
      <c r="B2840" s="19">
        <f>precio_reno_porta!A155</f>
        <v>0</v>
      </c>
      <c r="C2840" s="19">
        <f>precio_reno_porta!B155</f>
        <v>0</v>
      </c>
      <c r="D2840" s="19">
        <f>precio_reno_porta!C155</f>
        <v>0</v>
      </c>
      <c r="E2840" s="19">
        <f>precio_reno_porta!D155</f>
        <v>0</v>
      </c>
      <c r="F2840" s="75">
        <f>precio_reno_porta!E155</f>
        <v>0</v>
      </c>
      <c r="G2840" s="19">
        <f>precio_reno_porta!F155</f>
        <v>0</v>
      </c>
      <c r="H2840" t="s">
        <v>188</v>
      </c>
      <c r="I2840" t="s">
        <v>37</v>
      </c>
      <c r="J2840" s="68">
        <f>precio_reno_porta!Q155</f>
        <v>0</v>
      </c>
    </row>
    <row r="2841" spans="1:10" x14ac:dyDescent="0.3">
      <c r="A2841" t="str">
        <f t="shared" si="44"/>
        <v>0Max Negocios + 29.90CUOTA</v>
      </c>
      <c r="B2841" s="19">
        <f>precio_reno_porta!A156</f>
        <v>0</v>
      </c>
      <c r="C2841" s="19">
        <f>precio_reno_porta!B156</f>
        <v>0</v>
      </c>
      <c r="D2841" s="19">
        <f>precio_reno_porta!C156</f>
        <v>0</v>
      </c>
      <c r="E2841" s="19">
        <f>precio_reno_porta!D156</f>
        <v>0</v>
      </c>
      <c r="F2841" s="75">
        <f>precio_reno_porta!E156</f>
        <v>0</v>
      </c>
      <c r="G2841" s="19">
        <f>precio_reno_porta!F156</f>
        <v>0</v>
      </c>
      <c r="H2841" t="s">
        <v>188</v>
      </c>
      <c r="I2841" t="s">
        <v>37</v>
      </c>
      <c r="J2841" s="68">
        <f>precio_reno_porta!Q156</f>
        <v>0</v>
      </c>
    </row>
    <row r="2842" spans="1:10" x14ac:dyDescent="0.3">
      <c r="A2842" t="str">
        <f t="shared" si="44"/>
        <v>0Max Negocios + 29.90CUOTA</v>
      </c>
      <c r="B2842" s="19">
        <f>precio_reno_porta!A157</f>
        <v>0</v>
      </c>
      <c r="C2842" s="19">
        <f>precio_reno_porta!B157</f>
        <v>0</v>
      </c>
      <c r="D2842" s="19">
        <f>precio_reno_porta!C157</f>
        <v>0</v>
      </c>
      <c r="E2842" s="19">
        <f>precio_reno_porta!D157</f>
        <v>0</v>
      </c>
      <c r="F2842" s="75">
        <f>precio_reno_porta!E157</f>
        <v>0</v>
      </c>
      <c r="G2842" s="19">
        <f>precio_reno_porta!F157</f>
        <v>0</v>
      </c>
      <c r="H2842" t="s">
        <v>188</v>
      </c>
      <c r="I2842" t="s">
        <v>37</v>
      </c>
      <c r="J2842" s="68">
        <f>precio_reno_porta!Q157</f>
        <v>0</v>
      </c>
    </row>
    <row r="2843" spans="1:10" x14ac:dyDescent="0.3">
      <c r="A2843" t="str">
        <f t="shared" si="44"/>
        <v>0Max Negocios + 29.90CUOTA</v>
      </c>
      <c r="B2843" s="19">
        <f>precio_reno_porta!A158</f>
        <v>0</v>
      </c>
      <c r="C2843" s="19">
        <f>precio_reno_porta!B158</f>
        <v>0</v>
      </c>
      <c r="D2843" s="19">
        <f>precio_reno_porta!C158</f>
        <v>0</v>
      </c>
      <c r="E2843" s="19">
        <f>precio_reno_porta!D158</f>
        <v>0</v>
      </c>
      <c r="F2843" s="75">
        <f>precio_reno_porta!E158</f>
        <v>0</v>
      </c>
      <c r="G2843" s="19">
        <f>precio_reno_porta!F158</f>
        <v>0</v>
      </c>
      <c r="H2843" t="s">
        <v>188</v>
      </c>
      <c r="I2843" t="s">
        <v>37</v>
      </c>
      <c r="J2843" s="68">
        <f>precio_reno_porta!Q158</f>
        <v>0</v>
      </c>
    </row>
    <row r="2844" spans="1:10" x14ac:dyDescent="0.3">
      <c r="A2844" t="str">
        <f t="shared" si="44"/>
        <v>0Max Negocios + 29.90CUOTA</v>
      </c>
      <c r="B2844" s="19">
        <f>precio_reno_porta!A159</f>
        <v>0</v>
      </c>
      <c r="C2844" s="19">
        <f>precio_reno_porta!B159</f>
        <v>0</v>
      </c>
      <c r="D2844" s="19">
        <f>precio_reno_porta!C159</f>
        <v>0</v>
      </c>
      <c r="E2844" s="19">
        <f>precio_reno_porta!D159</f>
        <v>0</v>
      </c>
      <c r="F2844" s="75">
        <f>precio_reno_porta!E159</f>
        <v>0</v>
      </c>
      <c r="G2844" s="19">
        <f>precio_reno_porta!F159</f>
        <v>0</v>
      </c>
      <c r="H2844" t="s">
        <v>188</v>
      </c>
      <c r="I2844" t="s">
        <v>37</v>
      </c>
      <c r="J2844" s="68">
        <f>precio_reno_porta!Q159</f>
        <v>0</v>
      </c>
    </row>
    <row r="2845" spans="1:10" x14ac:dyDescent="0.3">
      <c r="A2845" t="str">
        <f t="shared" si="44"/>
        <v>0Max Negocios + 29.90CUOTA</v>
      </c>
      <c r="B2845" s="19">
        <f>precio_reno_porta!A160</f>
        <v>0</v>
      </c>
      <c r="C2845" s="19">
        <f>precio_reno_porta!B160</f>
        <v>0</v>
      </c>
      <c r="D2845" s="19">
        <f>precio_reno_porta!C160</f>
        <v>0</v>
      </c>
      <c r="E2845" s="19">
        <f>precio_reno_porta!D160</f>
        <v>0</v>
      </c>
      <c r="F2845" s="75">
        <f>precio_reno_porta!E160</f>
        <v>0</v>
      </c>
      <c r="G2845" s="19">
        <f>precio_reno_porta!F160</f>
        <v>0</v>
      </c>
      <c r="H2845" t="s">
        <v>188</v>
      </c>
      <c r="I2845" t="s">
        <v>37</v>
      </c>
      <c r="J2845" s="68">
        <f>precio_reno_porta!Q160</f>
        <v>0</v>
      </c>
    </row>
    <row r="2846" spans="1:10" x14ac:dyDescent="0.3">
      <c r="A2846" t="str">
        <f t="shared" si="44"/>
        <v>0Max Negocios + 29.90CUOTA</v>
      </c>
      <c r="B2846" s="19">
        <f>precio_reno_porta!A161</f>
        <v>0</v>
      </c>
      <c r="C2846" s="19">
        <f>precio_reno_porta!B161</f>
        <v>0</v>
      </c>
      <c r="D2846" s="19">
        <f>precio_reno_porta!C161</f>
        <v>0</v>
      </c>
      <c r="E2846" s="19">
        <f>precio_reno_porta!D161</f>
        <v>0</v>
      </c>
      <c r="F2846" s="75">
        <f>precio_reno_porta!E161</f>
        <v>0</v>
      </c>
      <c r="G2846" s="19">
        <f>precio_reno_porta!F161</f>
        <v>0</v>
      </c>
      <c r="H2846" t="s">
        <v>188</v>
      </c>
      <c r="I2846" t="s">
        <v>37</v>
      </c>
      <c r="J2846" s="68">
        <f>precio_reno_porta!Q161</f>
        <v>0</v>
      </c>
    </row>
    <row r="2847" spans="1:10" x14ac:dyDescent="0.3">
      <c r="A2847" t="str">
        <f t="shared" si="44"/>
        <v>0Max Negocios + 29.90CUOTA</v>
      </c>
      <c r="B2847" s="19">
        <f>precio_reno_porta!A162</f>
        <v>0</v>
      </c>
      <c r="C2847" s="19">
        <f>precio_reno_porta!B162</f>
        <v>0</v>
      </c>
      <c r="D2847" s="19">
        <f>precio_reno_porta!C162</f>
        <v>0</v>
      </c>
      <c r="E2847" s="19">
        <f>precio_reno_porta!D162</f>
        <v>0</v>
      </c>
      <c r="F2847" s="75">
        <f>precio_reno_porta!E162</f>
        <v>0</v>
      </c>
      <c r="G2847" s="19">
        <f>precio_reno_porta!F162</f>
        <v>0</v>
      </c>
      <c r="H2847" t="s">
        <v>188</v>
      </c>
      <c r="I2847" t="s">
        <v>37</v>
      </c>
      <c r="J2847" s="68">
        <f>precio_reno_porta!Q162</f>
        <v>0</v>
      </c>
    </row>
    <row r="2848" spans="1:10" x14ac:dyDescent="0.3">
      <c r="A2848" t="str">
        <f t="shared" si="44"/>
        <v>0Max Negocios + 29.90CUOTA</v>
      </c>
      <c r="B2848" s="19">
        <f>precio_reno_porta!A163</f>
        <v>0</v>
      </c>
      <c r="C2848" s="19">
        <f>precio_reno_porta!B163</f>
        <v>0</v>
      </c>
      <c r="D2848" s="19">
        <f>precio_reno_porta!C163</f>
        <v>0</v>
      </c>
      <c r="E2848" s="19">
        <f>precio_reno_porta!D163</f>
        <v>0</v>
      </c>
      <c r="F2848" s="75">
        <f>precio_reno_porta!E163</f>
        <v>0</v>
      </c>
      <c r="G2848" s="19">
        <f>precio_reno_porta!F163</f>
        <v>0</v>
      </c>
      <c r="H2848" t="s">
        <v>188</v>
      </c>
      <c r="I2848" t="s">
        <v>37</v>
      </c>
      <c r="J2848" s="68">
        <f>precio_reno_porta!Q163</f>
        <v>0</v>
      </c>
    </row>
    <row r="2849" spans="1:10" x14ac:dyDescent="0.3">
      <c r="A2849" t="str">
        <f t="shared" si="44"/>
        <v>0Max Negocios + 29.90CUOTA</v>
      </c>
      <c r="B2849" s="19">
        <f>precio_reno_porta!A164</f>
        <v>0</v>
      </c>
      <c r="C2849" s="19">
        <f>precio_reno_porta!B164</f>
        <v>0</v>
      </c>
      <c r="D2849" s="19">
        <f>precio_reno_porta!C164</f>
        <v>0</v>
      </c>
      <c r="E2849" s="19">
        <f>precio_reno_porta!D164</f>
        <v>0</v>
      </c>
      <c r="F2849" s="75">
        <f>precio_reno_porta!E164</f>
        <v>0</v>
      </c>
      <c r="G2849" s="19">
        <f>precio_reno_porta!F164</f>
        <v>0</v>
      </c>
      <c r="H2849" t="s">
        <v>188</v>
      </c>
      <c r="I2849" t="s">
        <v>37</v>
      </c>
      <c r="J2849" s="68">
        <f>precio_reno_porta!Q164</f>
        <v>0</v>
      </c>
    </row>
    <row r="2850" spans="1:10" x14ac:dyDescent="0.3">
      <c r="A2850" t="str">
        <f t="shared" si="44"/>
        <v>0Max Negocios + 29.90CUOTA</v>
      </c>
      <c r="B2850" s="19">
        <f>precio_reno_porta!A165</f>
        <v>0</v>
      </c>
      <c r="C2850" s="19">
        <f>precio_reno_porta!B165</f>
        <v>0</v>
      </c>
      <c r="D2850" s="19">
        <f>precio_reno_porta!C165</f>
        <v>0</v>
      </c>
      <c r="E2850" s="19">
        <f>precio_reno_porta!D165</f>
        <v>0</v>
      </c>
      <c r="F2850" s="75">
        <f>precio_reno_porta!E165</f>
        <v>0</v>
      </c>
      <c r="G2850" s="19">
        <f>precio_reno_porta!F165</f>
        <v>0</v>
      </c>
      <c r="H2850" t="s">
        <v>188</v>
      </c>
      <c r="I2850" t="s">
        <v>37</v>
      </c>
      <c r="J2850" s="68">
        <f>precio_reno_porta!Q165</f>
        <v>0</v>
      </c>
    </row>
    <row r="2851" spans="1:10" x14ac:dyDescent="0.3">
      <c r="A2851" t="str">
        <f t="shared" si="44"/>
        <v>0Max Negocios + 29.90CUOTA</v>
      </c>
      <c r="B2851" s="19">
        <f>precio_reno_porta!A166</f>
        <v>0</v>
      </c>
      <c r="C2851" s="19">
        <f>precio_reno_porta!B166</f>
        <v>0</v>
      </c>
      <c r="D2851" s="19">
        <f>precio_reno_porta!C166</f>
        <v>0</v>
      </c>
      <c r="E2851" s="19">
        <f>precio_reno_porta!D166</f>
        <v>0</v>
      </c>
      <c r="F2851" s="75">
        <f>precio_reno_porta!E166</f>
        <v>0</v>
      </c>
      <c r="G2851" s="19">
        <f>precio_reno_porta!F166</f>
        <v>0</v>
      </c>
      <c r="H2851" t="s">
        <v>188</v>
      </c>
      <c r="I2851" t="s">
        <v>37</v>
      </c>
      <c r="J2851" s="68">
        <f>precio_reno_porta!Q166</f>
        <v>0</v>
      </c>
    </row>
    <row r="2852" spans="1:10" x14ac:dyDescent="0.3">
      <c r="A2852" t="str">
        <f t="shared" si="44"/>
        <v>0Max Negocios + 29.90CUOTA</v>
      </c>
      <c r="B2852" s="19">
        <f>precio_reno_porta!A167</f>
        <v>0</v>
      </c>
      <c r="C2852" s="19">
        <f>precio_reno_porta!B167</f>
        <v>0</v>
      </c>
      <c r="D2852" s="19">
        <f>precio_reno_porta!C167</f>
        <v>0</v>
      </c>
      <c r="E2852" s="19">
        <f>precio_reno_porta!D167</f>
        <v>0</v>
      </c>
      <c r="F2852" s="75">
        <f>precio_reno_porta!E167</f>
        <v>0</v>
      </c>
      <c r="G2852" s="19">
        <f>precio_reno_porta!F167</f>
        <v>0</v>
      </c>
      <c r="H2852" t="s">
        <v>188</v>
      </c>
      <c r="I2852" t="s">
        <v>37</v>
      </c>
      <c r="J2852" s="68">
        <f>precio_reno_porta!Q167</f>
        <v>0</v>
      </c>
    </row>
    <row r="2853" spans="1:10" x14ac:dyDescent="0.3">
      <c r="A2853" t="str">
        <f t="shared" si="44"/>
        <v>0Max Negocios + 29.90CUOTA</v>
      </c>
      <c r="B2853" s="19">
        <f>precio_reno_porta!A168</f>
        <v>0</v>
      </c>
      <c r="C2853" s="19">
        <f>precio_reno_porta!B168</f>
        <v>0</v>
      </c>
      <c r="D2853" s="19">
        <f>precio_reno_porta!C168</f>
        <v>0</v>
      </c>
      <c r="E2853" s="19">
        <f>precio_reno_porta!D168</f>
        <v>0</v>
      </c>
      <c r="F2853" s="75">
        <f>precio_reno_porta!E168</f>
        <v>0</v>
      </c>
      <c r="G2853" s="19">
        <f>precio_reno_porta!F168</f>
        <v>0</v>
      </c>
      <c r="H2853" t="s">
        <v>188</v>
      </c>
      <c r="I2853" t="s">
        <v>37</v>
      </c>
      <c r="J2853" s="68">
        <f>precio_reno_porta!Q168</f>
        <v>0</v>
      </c>
    </row>
    <row r="2854" spans="1:10" x14ac:dyDescent="0.3">
      <c r="A2854" t="str">
        <f t="shared" si="44"/>
        <v>0Max Negocios + 29.90CUOTA</v>
      </c>
      <c r="B2854" s="19">
        <f>precio_reno_porta!A169</f>
        <v>0</v>
      </c>
      <c r="C2854" s="19">
        <f>precio_reno_porta!B169</f>
        <v>0</v>
      </c>
      <c r="D2854" s="19">
        <f>precio_reno_porta!C169</f>
        <v>0</v>
      </c>
      <c r="E2854" s="19">
        <f>precio_reno_porta!D169</f>
        <v>0</v>
      </c>
      <c r="F2854" s="75">
        <f>precio_reno_porta!E169</f>
        <v>0</v>
      </c>
      <c r="G2854" s="19">
        <f>precio_reno_porta!F169</f>
        <v>0</v>
      </c>
      <c r="H2854" t="s">
        <v>188</v>
      </c>
      <c r="I2854" t="s">
        <v>37</v>
      </c>
      <c r="J2854" s="68">
        <f>precio_reno_porta!Q169</f>
        <v>0</v>
      </c>
    </row>
    <row r="2855" spans="1:10" x14ac:dyDescent="0.3">
      <c r="A2855" t="str">
        <f t="shared" si="44"/>
        <v>0Max Negocios + 29.90CUOTA</v>
      </c>
      <c r="B2855" s="19">
        <f>precio_reno_porta!A170</f>
        <v>0</v>
      </c>
      <c r="C2855" s="19">
        <f>precio_reno_porta!B170</f>
        <v>0</v>
      </c>
      <c r="D2855" s="19">
        <f>precio_reno_porta!C170</f>
        <v>0</v>
      </c>
      <c r="E2855" s="19">
        <f>precio_reno_porta!D170</f>
        <v>0</v>
      </c>
      <c r="F2855" s="75">
        <f>precio_reno_porta!E170</f>
        <v>0</v>
      </c>
      <c r="G2855" s="19">
        <f>precio_reno_porta!F170</f>
        <v>0</v>
      </c>
      <c r="H2855" t="s">
        <v>188</v>
      </c>
      <c r="I2855" t="s">
        <v>37</v>
      </c>
      <c r="J2855" s="68">
        <f>precio_reno_porta!Q170</f>
        <v>0</v>
      </c>
    </row>
    <row r="2856" spans="1:10" x14ac:dyDescent="0.3">
      <c r="A2856" t="str">
        <f t="shared" si="44"/>
        <v>0Max Negocios + 29.90CUOTA</v>
      </c>
      <c r="B2856" s="19">
        <f>precio_reno_porta!A171</f>
        <v>0</v>
      </c>
      <c r="C2856" s="19">
        <f>precio_reno_porta!B171</f>
        <v>0</v>
      </c>
      <c r="D2856" s="19">
        <f>precio_reno_porta!C171</f>
        <v>0</v>
      </c>
      <c r="E2856" s="19">
        <f>precio_reno_porta!D171</f>
        <v>0</v>
      </c>
      <c r="F2856" s="75">
        <f>precio_reno_porta!E171</f>
        <v>0</v>
      </c>
      <c r="G2856" s="19">
        <f>precio_reno_porta!F171</f>
        <v>0</v>
      </c>
      <c r="H2856" t="s">
        <v>188</v>
      </c>
      <c r="I2856" t="s">
        <v>37</v>
      </c>
      <c r="J2856" s="68">
        <f>precio_reno_porta!Q171</f>
        <v>0</v>
      </c>
    </row>
    <row r="2857" spans="1:10" x14ac:dyDescent="0.3">
      <c r="A2857" t="str">
        <f t="shared" si="44"/>
        <v>0Max Negocios + 29.90CUOTA</v>
      </c>
      <c r="B2857" s="19">
        <f>precio_reno_porta!A172</f>
        <v>0</v>
      </c>
      <c r="C2857" s="19">
        <f>precio_reno_porta!B172</f>
        <v>0</v>
      </c>
      <c r="D2857" s="19">
        <f>precio_reno_porta!C172</f>
        <v>0</v>
      </c>
      <c r="E2857" s="19">
        <f>precio_reno_porta!D172</f>
        <v>0</v>
      </c>
      <c r="F2857" s="75">
        <f>precio_reno_porta!E172</f>
        <v>0</v>
      </c>
      <c r="G2857" s="19">
        <f>precio_reno_porta!F172</f>
        <v>0</v>
      </c>
      <c r="H2857" t="s">
        <v>188</v>
      </c>
      <c r="I2857" t="s">
        <v>37</v>
      </c>
      <c r="J2857" s="68">
        <f>precio_reno_porta!Q172</f>
        <v>0</v>
      </c>
    </row>
    <row r="2858" spans="1:10" x14ac:dyDescent="0.3">
      <c r="A2858" t="str">
        <f t="shared" si="44"/>
        <v>0Max Negocios + 29.90CUOTA</v>
      </c>
      <c r="B2858" s="19">
        <f>precio_reno_porta!A173</f>
        <v>0</v>
      </c>
      <c r="C2858" s="19">
        <f>precio_reno_porta!B173</f>
        <v>0</v>
      </c>
      <c r="D2858" s="19">
        <f>precio_reno_porta!C173</f>
        <v>0</v>
      </c>
      <c r="E2858" s="19">
        <f>precio_reno_porta!D173</f>
        <v>0</v>
      </c>
      <c r="F2858" s="75">
        <f>precio_reno_porta!E173</f>
        <v>0</v>
      </c>
      <c r="G2858" s="19">
        <f>precio_reno_porta!F173</f>
        <v>0</v>
      </c>
      <c r="H2858" t="s">
        <v>188</v>
      </c>
      <c r="I2858" t="s">
        <v>37</v>
      </c>
      <c r="J2858" s="68">
        <f>precio_reno_porta!Q173</f>
        <v>0</v>
      </c>
    </row>
    <row r="2859" spans="1:10" x14ac:dyDescent="0.3">
      <c r="A2859" t="str">
        <f t="shared" si="44"/>
        <v>0Max Negocios + 29.90CUOTA</v>
      </c>
      <c r="B2859" s="19">
        <f>precio_reno_porta!A174</f>
        <v>0</v>
      </c>
      <c r="C2859" s="19">
        <f>precio_reno_porta!B174</f>
        <v>0</v>
      </c>
      <c r="D2859" s="19">
        <f>precio_reno_porta!C174</f>
        <v>0</v>
      </c>
      <c r="E2859" s="19">
        <f>precio_reno_porta!D174</f>
        <v>0</v>
      </c>
      <c r="F2859" s="75">
        <f>precio_reno_porta!E174</f>
        <v>0</v>
      </c>
      <c r="G2859" s="19">
        <f>precio_reno_porta!F174</f>
        <v>0</v>
      </c>
      <c r="H2859" t="s">
        <v>188</v>
      </c>
      <c r="I2859" t="s">
        <v>37</v>
      </c>
      <c r="J2859" s="68">
        <f>precio_reno_porta!Q174</f>
        <v>0</v>
      </c>
    </row>
    <row r="2860" spans="1:10" x14ac:dyDescent="0.3">
      <c r="A2860" t="str">
        <f t="shared" si="44"/>
        <v>0Max Negocios + 29.90CUOTA</v>
      </c>
      <c r="B2860" s="19">
        <f>precio_reno_porta!A175</f>
        <v>0</v>
      </c>
      <c r="C2860" s="19">
        <f>precio_reno_porta!B175</f>
        <v>0</v>
      </c>
      <c r="D2860" s="19">
        <f>precio_reno_porta!C175</f>
        <v>0</v>
      </c>
      <c r="E2860" s="19">
        <f>precio_reno_porta!D175</f>
        <v>0</v>
      </c>
      <c r="F2860" s="75">
        <f>precio_reno_porta!E175</f>
        <v>0</v>
      </c>
      <c r="G2860" s="19">
        <f>precio_reno_porta!F175</f>
        <v>0</v>
      </c>
      <c r="H2860" t="s">
        <v>188</v>
      </c>
      <c r="I2860" t="s">
        <v>37</v>
      </c>
      <c r="J2860" s="68">
        <f>precio_reno_porta!Q175</f>
        <v>0</v>
      </c>
    </row>
    <row r="2861" spans="1:10" x14ac:dyDescent="0.3">
      <c r="A2861" t="str">
        <f t="shared" si="44"/>
        <v>0Max Negocios + 29.90CUOTA</v>
      </c>
      <c r="B2861" s="19">
        <f>precio_reno_porta!A176</f>
        <v>0</v>
      </c>
      <c r="C2861" s="19">
        <f>precio_reno_porta!B176</f>
        <v>0</v>
      </c>
      <c r="D2861" s="19">
        <f>precio_reno_porta!C176</f>
        <v>0</v>
      </c>
      <c r="E2861" s="19">
        <f>precio_reno_porta!D176</f>
        <v>0</v>
      </c>
      <c r="F2861" s="75">
        <f>precio_reno_porta!E176</f>
        <v>0</v>
      </c>
      <c r="G2861" s="19">
        <f>precio_reno_porta!F176</f>
        <v>0</v>
      </c>
      <c r="H2861" t="s">
        <v>188</v>
      </c>
      <c r="I2861" t="s">
        <v>37</v>
      </c>
      <c r="J2861" s="68">
        <f>precio_reno_porta!Q176</f>
        <v>0</v>
      </c>
    </row>
    <row r="2862" spans="1:10" x14ac:dyDescent="0.3">
      <c r="A2862" t="str">
        <f t="shared" si="44"/>
        <v>0Max Negocios + 29.90CUOTA</v>
      </c>
      <c r="B2862" s="19">
        <f>precio_reno_porta!A177</f>
        <v>0</v>
      </c>
      <c r="C2862" s="19">
        <f>precio_reno_porta!B177</f>
        <v>0</v>
      </c>
      <c r="D2862" s="19">
        <f>precio_reno_porta!C177</f>
        <v>0</v>
      </c>
      <c r="E2862" s="19">
        <f>precio_reno_porta!D177</f>
        <v>0</v>
      </c>
      <c r="F2862" s="75">
        <f>precio_reno_porta!E177</f>
        <v>0</v>
      </c>
      <c r="G2862" s="19">
        <f>precio_reno_porta!F177</f>
        <v>0</v>
      </c>
      <c r="H2862" t="s">
        <v>188</v>
      </c>
      <c r="I2862" t="s">
        <v>37</v>
      </c>
      <c r="J2862" s="68">
        <f>precio_reno_porta!Q177</f>
        <v>0</v>
      </c>
    </row>
    <row r="2863" spans="1:10" x14ac:dyDescent="0.3">
      <c r="A2863" t="str">
        <f t="shared" si="44"/>
        <v>0Max Negocios + 29.90CUOTA</v>
      </c>
      <c r="B2863" s="19">
        <f>precio_reno_porta!A178</f>
        <v>0</v>
      </c>
      <c r="C2863" s="19">
        <f>precio_reno_porta!B178</f>
        <v>0</v>
      </c>
      <c r="D2863" s="19">
        <f>precio_reno_porta!C178</f>
        <v>0</v>
      </c>
      <c r="E2863" s="19">
        <f>precio_reno_porta!D178</f>
        <v>0</v>
      </c>
      <c r="F2863" s="75">
        <f>precio_reno_porta!E178</f>
        <v>0</v>
      </c>
      <c r="G2863" s="19">
        <f>precio_reno_porta!F178</f>
        <v>0</v>
      </c>
      <c r="H2863" t="s">
        <v>188</v>
      </c>
      <c r="I2863" t="s">
        <v>37</v>
      </c>
      <c r="J2863" s="68">
        <f>precio_reno_porta!Q178</f>
        <v>0</v>
      </c>
    </row>
    <row r="2864" spans="1:10" x14ac:dyDescent="0.3">
      <c r="A2864" t="str">
        <f t="shared" si="44"/>
        <v>0Max Negocios + 29.90CUOTA</v>
      </c>
      <c r="B2864" s="19">
        <f>precio_reno_porta!A179</f>
        <v>0</v>
      </c>
      <c r="C2864" s="19">
        <f>precio_reno_porta!B179</f>
        <v>0</v>
      </c>
      <c r="D2864" s="19">
        <f>precio_reno_porta!C179</f>
        <v>0</v>
      </c>
      <c r="E2864" s="19">
        <f>precio_reno_porta!D179</f>
        <v>0</v>
      </c>
      <c r="F2864" s="75">
        <f>precio_reno_porta!E179</f>
        <v>0</v>
      </c>
      <c r="G2864" s="19">
        <f>precio_reno_porta!F179</f>
        <v>0</v>
      </c>
      <c r="H2864" t="s">
        <v>188</v>
      </c>
      <c r="I2864" t="s">
        <v>37</v>
      </c>
      <c r="J2864" s="68">
        <f>precio_reno_porta!Q179</f>
        <v>0</v>
      </c>
    </row>
    <row r="2865" spans="1:10" x14ac:dyDescent="0.3">
      <c r="A2865" t="str">
        <f t="shared" si="44"/>
        <v>0Max Negocios + 29.90CUOTA</v>
      </c>
      <c r="B2865" s="19">
        <f>precio_reno_porta!A180</f>
        <v>0</v>
      </c>
      <c r="C2865" s="19">
        <f>precio_reno_porta!B180</f>
        <v>0</v>
      </c>
      <c r="D2865" s="19">
        <f>precio_reno_porta!C180</f>
        <v>0</v>
      </c>
      <c r="E2865" s="19">
        <f>precio_reno_porta!D180</f>
        <v>0</v>
      </c>
      <c r="F2865" s="75">
        <f>precio_reno_porta!E180</f>
        <v>0</v>
      </c>
      <c r="G2865" s="19">
        <f>precio_reno_porta!F180</f>
        <v>0</v>
      </c>
      <c r="H2865" t="s">
        <v>188</v>
      </c>
      <c r="I2865" t="s">
        <v>37</v>
      </c>
      <c r="J2865" s="68">
        <f>precio_reno_porta!Q180</f>
        <v>0</v>
      </c>
    </row>
    <row r="2866" spans="1:10" x14ac:dyDescent="0.3">
      <c r="A2866" t="str">
        <f t="shared" si="44"/>
        <v>0Max Negocios + 29.90CUOTA</v>
      </c>
      <c r="B2866" s="19">
        <f>precio_reno_porta!A181</f>
        <v>0</v>
      </c>
      <c r="C2866" s="19">
        <f>precio_reno_porta!B181</f>
        <v>0</v>
      </c>
      <c r="D2866" s="19">
        <f>precio_reno_porta!C181</f>
        <v>0</v>
      </c>
      <c r="E2866" s="19">
        <f>precio_reno_porta!D181</f>
        <v>0</v>
      </c>
      <c r="F2866" s="75">
        <f>precio_reno_porta!E181</f>
        <v>0</v>
      </c>
      <c r="G2866" s="19">
        <f>precio_reno_porta!F181</f>
        <v>0</v>
      </c>
      <c r="H2866" t="s">
        <v>188</v>
      </c>
      <c r="I2866" t="s">
        <v>37</v>
      </c>
      <c r="J2866" s="68">
        <f>precio_reno_porta!Q181</f>
        <v>0</v>
      </c>
    </row>
    <row r="2867" spans="1:10" x14ac:dyDescent="0.3">
      <c r="A2867" t="str">
        <f t="shared" si="44"/>
        <v>0Max Negocios + 29.90CUOTA</v>
      </c>
      <c r="B2867" s="19">
        <f>precio_reno_porta!A182</f>
        <v>0</v>
      </c>
      <c r="C2867" s="19">
        <f>precio_reno_porta!B182</f>
        <v>0</v>
      </c>
      <c r="D2867" s="19">
        <f>precio_reno_porta!C182</f>
        <v>0</v>
      </c>
      <c r="E2867" s="19">
        <f>precio_reno_porta!D182</f>
        <v>0</v>
      </c>
      <c r="F2867" s="75">
        <f>precio_reno_porta!E182</f>
        <v>0</v>
      </c>
      <c r="G2867" s="19">
        <f>precio_reno_porta!F182</f>
        <v>0</v>
      </c>
      <c r="H2867" t="s">
        <v>188</v>
      </c>
      <c r="I2867" t="s">
        <v>37</v>
      </c>
      <c r="J2867" s="68">
        <f>precio_reno_porta!Q182</f>
        <v>0</v>
      </c>
    </row>
    <row r="2868" spans="1:10" x14ac:dyDescent="0.3">
      <c r="A2868" t="str">
        <f t="shared" si="44"/>
        <v>0Max Negocios + 29.90CUOTA</v>
      </c>
      <c r="B2868" s="19">
        <f>precio_reno_porta!A183</f>
        <v>0</v>
      </c>
      <c r="C2868" s="19">
        <f>precio_reno_porta!B183</f>
        <v>0</v>
      </c>
      <c r="D2868" s="19">
        <f>precio_reno_porta!C183</f>
        <v>0</v>
      </c>
      <c r="E2868" s="19">
        <f>precio_reno_porta!D183</f>
        <v>0</v>
      </c>
      <c r="F2868" s="75">
        <f>precio_reno_porta!E183</f>
        <v>0</v>
      </c>
      <c r="G2868" s="19">
        <f>precio_reno_porta!F183</f>
        <v>0</v>
      </c>
      <c r="H2868" t="s">
        <v>188</v>
      </c>
      <c r="I2868" t="s">
        <v>37</v>
      </c>
      <c r="J2868" s="68">
        <f>precio_reno_porta!Q183</f>
        <v>0</v>
      </c>
    </row>
    <row r="2869" spans="1:10" x14ac:dyDescent="0.3">
      <c r="A2869" t="str">
        <f t="shared" si="44"/>
        <v>0Max Negocios + 29.90CUOTA</v>
      </c>
      <c r="B2869" s="19">
        <f>precio_reno_porta!A184</f>
        <v>0</v>
      </c>
      <c r="C2869" s="19">
        <f>precio_reno_porta!B184</f>
        <v>0</v>
      </c>
      <c r="D2869" s="19">
        <f>precio_reno_porta!C184</f>
        <v>0</v>
      </c>
      <c r="E2869" s="19">
        <f>precio_reno_porta!D184</f>
        <v>0</v>
      </c>
      <c r="F2869" s="75">
        <f>precio_reno_porta!E184</f>
        <v>0</v>
      </c>
      <c r="G2869" s="19">
        <f>precio_reno_porta!F184</f>
        <v>0</v>
      </c>
      <c r="H2869" t="s">
        <v>188</v>
      </c>
      <c r="I2869" t="s">
        <v>37</v>
      </c>
      <c r="J2869" s="68">
        <f>precio_reno_porta!Q184</f>
        <v>0</v>
      </c>
    </row>
    <row r="2870" spans="1:10" x14ac:dyDescent="0.3">
      <c r="A2870" t="str">
        <f t="shared" si="44"/>
        <v>0Max Negocios + 29.90CUOTA</v>
      </c>
      <c r="B2870" s="19">
        <f>precio_reno_porta!A185</f>
        <v>0</v>
      </c>
      <c r="C2870" s="19">
        <f>precio_reno_porta!B185</f>
        <v>0</v>
      </c>
      <c r="D2870" s="19">
        <f>precio_reno_porta!C185</f>
        <v>0</v>
      </c>
      <c r="E2870" s="19">
        <f>precio_reno_porta!D185</f>
        <v>0</v>
      </c>
      <c r="F2870" s="75">
        <f>precio_reno_porta!E185</f>
        <v>0</v>
      </c>
      <c r="G2870" s="19">
        <f>precio_reno_porta!F185</f>
        <v>0</v>
      </c>
      <c r="H2870" t="s">
        <v>188</v>
      </c>
      <c r="I2870" t="s">
        <v>37</v>
      </c>
      <c r="J2870" s="68">
        <f>precio_reno_porta!Q185</f>
        <v>0</v>
      </c>
    </row>
    <row r="2871" spans="1:10" x14ac:dyDescent="0.3">
      <c r="A2871" t="str">
        <f t="shared" si="44"/>
        <v>0Max Negocios + 29.90CUOTA</v>
      </c>
      <c r="B2871" s="19">
        <f>precio_reno_porta!A186</f>
        <v>0</v>
      </c>
      <c r="C2871" s="19">
        <f>precio_reno_porta!B186</f>
        <v>0</v>
      </c>
      <c r="D2871" s="19">
        <f>precio_reno_porta!C186</f>
        <v>0</v>
      </c>
      <c r="E2871" s="19">
        <f>precio_reno_porta!D186</f>
        <v>0</v>
      </c>
      <c r="F2871" s="75">
        <f>precio_reno_porta!E186</f>
        <v>0</v>
      </c>
      <c r="G2871" s="19">
        <f>precio_reno_porta!F186</f>
        <v>0</v>
      </c>
      <c r="H2871" t="s">
        <v>188</v>
      </c>
      <c r="I2871" t="s">
        <v>37</v>
      </c>
      <c r="J2871" s="68">
        <f>precio_reno_porta!Q186</f>
        <v>0</v>
      </c>
    </row>
    <row r="2872" spans="1:10" x14ac:dyDescent="0.3">
      <c r="A2872" t="str">
        <f t="shared" si="44"/>
        <v>0Max Negocios + 29.90CUOTA</v>
      </c>
      <c r="B2872" s="19">
        <f>precio_reno_porta!A187</f>
        <v>0</v>
      </c>
      <c r="C2872" s="19">
        <f>precio_reno_porta!B187</f>
        <v>0</v>
      </c>
      <c r="D2872" s="19">
        <f>precio_reno_porta!C187</f>
        <v>0</v>
      </c>
      <c r="E2872" s="19">
        <f>precio_reno_porta!D187</f>
        <v>0</v>
      </c>
      <c r="F2872" s="75">
        <f>precio_reno_porta!E187</f>
        <v>0</v>
      </c>
      <c r="G2872" s="19">
        <f>precio_reno_porta!F187</f>
        <v>0</v>
      </c>
      <c r="H2872" t="s">
        <v>188</v>
      </c>
      <c r="I2872" t="s">
        <v>37</v>
      </c>
      <c r="J2872" s="68">
        <f>precio_reno_porta!Q187</f>
        <v>0</v>
      </c>
    </row>
    <row r="2873" spans="1:10" x14ac:dyDescent="0.3">
      <c r="A2873" t="str">
        <f t="shared" si="44"/>
        <v>0Max Negocios + 29.90CUOTA</v>
      </c>
      <c r="B2873" s="19">
        <f>precio_reno_porta!A188</f>
        <v>0</v>
      </c>
      <c r="C2873" s="19">
        <f>precio_reno_porta!B188</f>
        <v>0</v>
      </c>
      <c r="D2873" s="19">
        <f>precio_reno_porta!C188</f>
        <v>0</v>
      </c>
      <c r="E2873" s="19">
        <f>precio_reno_porta!D188</f>
        <v>0</v>
      </c>
      <c r="F2873" s="75">
        <f>precio_reno_porta!E188</f>
        <v>0</v>
      </c>
      <c r="G2873" s="19">
        <f>precio_reno_porta!F188</f>
        <v>0</v>
      </c>
      <c r="H2873" t="s">
        <v>188</v>
      </c>
      <c r="I2873" t="s">
        <v>37</v>
      </c>
      <c r="J2873" s="68">
        <f>precio_reno_porta!Q188</f>
        <v>0</v>
      </c>
    </row>
    <row r="2874" spans="1:10" x14ac:dyDescent="0.3">
      <c r="A2874" t="str">
        <f t="shared" si="44"/>
        <v>0Max Negocios + 29.90CUOTA</v>
      </c>
      <c r="B2874" s="19">
        <f>precio_reno_porta!A189</f>
        <v>0</v>
      </c>
      <c r="C2874" s="19">
        <f>precio_reno_porta!B189</f>
        <v>0</v>
      </c>
      <c r="D2874" s="19">
        <f>precio_reno_porta!C189</f>
        <v>0</v>
      </c>
      <c r="E2874" s="19">
        <f>precio_reno_porta!D189</f>
        <v>0</v>
      </c>
      <c r="F2874" s="75">
        <f>precio_reno_porta!E189</f>
        <v>0</v>
      </c>
      <c r="G2874" s="19">
        <f>precio_reno_porta!F189</f>
        <v>0</v>
      </c>
      <c r="H2874" t="s">
        <v>188</v>
      </c>
      <c r="I2874" t="s">
        <v>37</v>
      </c>
      <c r="J2874" s="68">
        <f>precio_reno_porta!Q189</f>
        <v>0</v>
      </c>
    </row>
    <row r="2875" spans="1:10" x14ac:dyDescent="0.3">
      <c r="A2875" t="str">
        <f t="shared" si="44"/>
        <v>0Max Negocios + 29.90CUOTA</v>
      </c>
      <c r="B2875" s="19">
        <f>precio_reno_porta!A190</f>
        <v>0</v>
      </c>
      <c r="C2875" s="19">
        <f>precio_reno_porta!B190</f>
        <v>0</v>
      </c>
      <c r="D2875" s="19">
        <f>precio_reno_porta!C190</f>
        <v>0</v>
      </c>
      <c r="E2875" s="19">
        <f>precio_reno_porta!D190</f>
        <v>0</v>
      </c>
      <c r="F2875" s="75">
        <f>precio_reno_porta!E190</f>
        <v>0</v>
      </c>
      <c r="G2875" s="19">
        <f>precio_reno_porta!F190</f>
        <v>0</v>
      </c>
      <c r="H2875" t="s">
        <v>188</v>
      </c>
      <c r="I2875" t="s">
        <v>37</v>
      </c>
      <c r="J2875" s="68">
        <f>precio_reno_porta!Q190</f>
        <v>0</v>
      </c>
    </row>
    <row r="2876" spans="1:10" x14ac:dyDescent="0.3">
      <c r="A2876" t="str">
        <f t="shared" si="44"/>
        <v>0Max Negocios + 29.90CUOTA</v>
      </c>
      <c r="B2876" s="19">
        <f>precio_reno_porta!A191</f>
        <v>0</v>
      </c>
      <c r="C2876" s="19">
        <f>precio_reno_porta!B191</f>
        <v>0</v>
      </c>
      <c r="D2876" s="19">
        <f>precio_reno_porta!C191</f>
        <v>0</v>
      </c>
      <c r="E2876" s="19">
        <f>precio_reno_porta!D191</f>
        <v>0</v>
      </c>
      <c r="F2876" s="75">
        <f>precio_reno_porta!E191</f>
        <v>0</v>
      </c>
      <c r="G2876" s="19">
        <f>precio_reno_porta!F191</f>
        <v>0</v>
      </c>
      <c r="H2876" t="s">
        <v>188</v>
      </c>
      <c r="I2876" t="s">
        <v>37</v>
      </c>
      <c r="J2876" s="68">
        <f>precio_reno_porta!Q191</f>
        <v>0</v>
      </c>
    </row>
    <row r="2877" spans="1:10" x14ac:dyDescent="0.3">
      <c r="A2877" t="str">
        <f t="shared" si="44"/>
        <v>0Max Negocios + 29.90CUOTA</v>
      </c>
      <c r="B2877" s="19">
        <f>precio_reno_porta!A192</f>
        <v>0</v>
      </c>
      <c r="C2877" s="19">
        <f>precio_reno_porta!B192</f>
        <v>0</v>
      </c>
      <c r="D2877" s="19">
        <f>precio_reno_porta!C192</f>
        <v>0</v>
      </c>
      <c r="E2877" s="19">
        <f>precio_reno_porta!D192</f>
        <v>0</v>
      </c>
      <c r="F2877" s="75">
        <f>precio_reno_porta!E192</f>
        <v>0</v>
      </c>
      <c r="G2877" s="19">
        <f>precio_reno_porta!F192</f>
        <v>0</v>
      </c>
      <c r="H2877" t="s">
        <v>188</v>
      </c>
      <c r="I2877" t="s">
        <v>37</v>
      </c>
      <c r="J2877" s="68">
        <f>precio_reno_porta!Q192</f>
        <v>0</v>
      </c>
    </row>
    <row r="2878" spans="1:10" x14ac:dyDescent="0.3">
      <c r="A2878" t="str">
        <f t="shared" si="44"/>
        <v>0Max Negocios + 29.90CUOTA</v>
      </c>
      <c r="B2878" s="19">
        <f>precio_reno_porta!A193</f>
        <v>0</v>
      </c>
      <c r="C2878" s="19">
        <f>precio_reno_porta!B193</f>
        <v>0</v>
      </c>
      <c r="D2878" s="19">
        <f>precio_reno_porta!C193</f>
        <v>0</v>
      </c>
      <c r="E2878" s="19">
        <f>precio_reno_porta!D193</f>
        <v>0</v>
      </c>
      <c r="F2878" s="75">
        <f>precio_reno_porta!E193</f>
        <v>0</v>
      </c>
      <c r="G2878" s="19">
        <f>precio_reno_porta!F193</f>
        <v>0</v>
      </c>
      <c r="H2878" t="s">
        <v>188</v>
      </c>
      <c r="I2878" t="s">
        <v>37</v>
      </c>
      <c r="J2878" s="68">
        <f>precio_reno_porta!Q193</f>
        <v>0</v>
      </c>
    </row>
    <row r="2879" spans="1:10" x14ac:dyDescent="0.3">
      <c r="A2879" t="str">
        <f t="shared" si="44"/>
        <v>0Max Negocios + 29.90CUOTA</v>
      </c>
      <c r="B2879" s="19">
        <f>precio_reno_porta!A194</f>
        <v>0</v>
      </c>
      <c r="C2879" s="19">
        <f>precio_reno_porta!B194</f>
        <v>0</v>
      </c>
      <c r="D2879" s="19">
        <f>precio_reno_porta!C194</f>
        <v>0</v>
      </c>
      <c r="E2879" s="19">
        <f>precio_reno_porta!D194</f>
        <v>0</v>
      </c>
      <c r="F2879" s="75">
        <f>precio_reno_porta!E194</f>
        <v>0</v>
      </c>
      <c r="G2879" s="19">
        <f>precio_reno_porta!F194</f>
        <v>0</v>
      </c>
      <c r="H2879" t="s">
        <v>188</v>
      </c>
      <c r="I2879" t="s">
        <v>37</v>
      </c>
      <c r="J2879" s="68">
        <f>precio_reno_porta!Q194</f>
        <v>0</v>
      </c>
    </row>
    <row r="2880" spans="1:10" x14ac:dyDescent="0.3">
      <c r="A2880" t="str">
        <f t="shared" si="44"/>
        <v>0Max Negocios + 29.90CUOTA</v>
      </c>
      <c r="B2880" s="19">
        <f>precio_reno_porta!A195</f>
        <v>0</v>
      </c>
      <c r="C2880" s="19">
        <f>precio_reno_porta!B195</f>
        <v>0</v>
      </c>
      <c r="D2880" s="19">
        <f>precio_reno_porta!C195</f>
        <v>0</v>
      </c>
      <c r="E2880" s="19">
        <f>precio_reno_porta!D195</f>
        <v>0</v>
      </c>
      <c r="F2880" s="75">
        <f>precio_reno_porta!E195</f>
        <v>0</v>
      </c>
      <c r="G2880" s="19">
        <f>precio_reno_porta!F195</f>
        <v>0</v>
      </c>
      <c r="H2880" t="s">
        <v>188</v>
      </c>
      <c r="I2880" t="s">
        <v>37</v>
      </c>
      <c r="J2880" s="68">
        <f>precio_reno_porta!Q195</f>
        <v>0</v>
      </c>
    </row>
    <row r="2881" spans="1:10" x14ac:dyDescent="0.3">
      <c r="A2881" t="str">
        <f t="shared" si="44"/>
        <v>0Max Negocios + 29.90CUOTA</v>
      </c>
      <c r="B2881" s="19">
        <f>precio_reno_porta!A196</f>
        <v>0</v>
      </c>
      <c r="C2881" s="19">
        <f>precio_reno_porta!B196</f>
        <v>0</v>
      </c>
      <c r="D2881" s="19">
        <f>precio_reno_porta!C196</f>
        <v>0</v>
      </c>
      <c r="E2881" s="19">
        <f>precio_reno_porta!D196</f>
        <v>0</v>
      </c>
      <c r="F2881" s="75">
        <f>precio_reno_porta!E196</f>
        <v>0</v>
      </c>
      <c r="G2881" s="19">
        <f>precio_reno_porta!F196</f>
        <v>0</v>
      </c>
      <c r="H2881" t="s">
        <v>188</v>
      </c>
      <c r="I2881" t="s">
        <v>37</v>
      </c>
      <c r="J2881" s="68">
        <f>precio_reno_porta!Q196</f>
        <v>0</v>
      </c>
    </row>
    <row r="2882" spans="1:10" x14ac:dyDescent="0.3">
      <c r="A2882" t="str">
        <f t="shared" si="44"/>
        <v>0Max Negocios + 29.90CUOTA</v>
      </c>
      <c r="B2882" s="19">
        <f>precio_reno_porta!A197</f>
        <v>0</v>
      </c>
      <c r="C2882" s="19">
        <f>precio_reno_porta!B197</f>
        <v>0</v>
      </c>
      <c r="D2882" s="19">
        <f>precio_reno_porta!C197</f>
        <v>0</v>
      </c>
      <c r="E2882" s="19">
        <f>precio_reno_porta!D197</f>
        <v>0</v>
      </c>
      <c r="F2882" s="75">
        <f>precio_reno_porta!E197</f>
        <v>0</v>
      </c>
      <c r="G2882" s="19">
        <f>precio_reno_porta!F197</f>
        <v>0</v>
      </c>
      <c r="H2882" t="s">
        <v>188</v>
      </c>
      <c r="I2882" t="s">
        <v>37</v>
      </c>
      <c r="J2882" s="68">
        <f>precio_reno_porta!Q197</f>
        <v>0</v>
      </c>
    </row>
    <row r="2883" spans="1:10" x14ac:dyDescent="0.3">
      <c r="A2883" t="str">
        <f t="shared" ref="A2883:A2946" si="45">CONCATENATE(E2883,I2883,H2883)</f>
        <v>0Max Negocios + 29.90CUOTA</v>
      </c>
      <c r="B2883" s="19">
        <f>precio_reno_porta!A198</f>
        <v>0</v>
      </c>
      <c r="C2883" s="19">
        <f>precio_reno_porta!B198</f>
        <v>0</v>
      </c>
      <c r="D2883" s="19">
        <f>precio_reno_porta!C198</f>
        <v>0</v>
      </c>
      <c r="E2883" s="19">
        <f>precio_reno_porta!D198</f>
        <v>0</v>
      </c>
      <c r="F2883" s="75">
        <f>precio_reno_porta!E198</f>
        <v>0</v>
      </c>
      <c r="G2883" s="19">
        <f>precio_reno_porta!F198</f>
        <v>0</v>
      </c>
      <c r="H2883" t="s">
        <v>188</v>
      </c>
      <c r="I2883" t="s">
        <v>37</v>
      </c>
      <c r="J2883" s="68">
        <f>precio_reno_porta!Q198</f>
        <v>0</v>
      </c>
    </row>
    <row r="2884" spans="1:10" x14ac:dyDescent="0.3">
      <c r="A2884" t="str">
        <f t="shared" si="45"/>
        <v>0Max Negocios + 29.90CUOTA</v>
      </c>
      <c r="B2884" s="19">
        <f>precio_reno_porta!A199</f>
        <v>0</v>
      </c>
      <c r="C2884" s="19">
        <f>precio_reno_porta!B199</f>
        <v>0</v>
      </c>
      <c r="D2884" s="19">
        <f>precio_reno_porta!C199</f>
        <v>0</v>
      </c>
      <c r="E2884" s="19">
        <f>precio_reno_porta!D199</f>
        <v>0</v>
      </c>
      <c r="F2884" s="75">
        <f>precio_reno_porta!E199</f>
        <v>0</v>
      </c>
      <c r="G2884" s="19">
        <f>precio_reno_porta!F199</f>
        <v>0</v>
      </c>
      <c r="H2884" t="s">
        <v>188</v>
      </c>
      <c r="I2884" t="s">
        <v>37</v>
      </c>
      <c r="J2884" s="68">
        <f>precio_reno_porta!Q199</f>
        <v>0</v>
      </c>
    </row>
    <row r="2885" spans="1:10" x14ac:dyDescent="0.3">
      <c r="A2885" t="str">
        <f t="shared" si="45"/>
        <v>0Max Negocios + 29.90CUOTA</v>
      </c>
      <c r="B2885" s="19">
        <f>precio_reno_porta!A200</f>
        <v>0</v>
      </c>
      <c r="C2885" s="19">
        <f>precio_reno_porta!B200</f>
        <v>0</v>
      </c>
      <c r="D2885" s="19">
        <f>precio_reno_porta!C200</f>
        <v>0</v>
      </c>
      <c r="E2885" s="19">
        <f>precio_reno_porta!D200</f>
        <v>0</v>
      </c>
      <c r="F2885" s="75">
        <f>precio_reno_porta!E200</f>
        <v>0</v>
      </c>
      <c r="G2885" s="19">
        <f>precio_reno_porta!F200</f>
        <v>0</v>
      </c>
      <c r="H2885" t="s">
        <v>188</v>
      </c>
      <c r="I2885" t="s">
        <v>37</v>
      </c>
      <c r="J2885" s="68">
        <f>precio_reno_porta!Q200</f>
        <v>0</v>
      </c>
    </row>
    <row r="2886" spans="1:10" x14ac:dyDescent="0.3">
      <c r="A2886" t="str">
        <f t="shared" si="45"/>
        <v>0Max Negocios + 29.90CUOTA</v>
      </c>
      <c r="B2886" s="19">
        <f>precio_reno_porta!A201</f>
        <v>0</v>
      </c>
      <c r="C2886" s="19">
        <f>precio_reno_porta!B201</f>
        <v>0</v>
      </c>
      <c r="D2886" s="19">
        <f>precio_reno_porta!C201</f>
        <v>0</v>
      </c>
      <c r="E2886" s="19">
        <f>precio_reno_porta!D201</f>
        <v>0</v>
      </c>
      <c r="F2886" s="75">
        <f>precio_reno_porta!E201</f>
        <v>0</v>
      </c>
      <c r="G2886" s="19">
        <f>precio_reno_porta!F201</f>
        <v>0</v>
      </c>
      <c r="H2886" t="s">
        <v>188</v>
      </c>
      <c r="I2886" t="s">
        <v>37</v>
      </c>
      <c r="J2886" s="68">
        <f>precio_reno_porta!Q201</f>
        <v>0</v>
      </c>
    </row>
    <row r="2887" spans="1:10" x14ac:dyDescent="0.3">
      <c r="A2887" t="str">
        <f t="shared" si="45"/>
        <v>0Max Negocios + 29.90CUOTA</v>
      </c>
      <c r="B2887" s="19">
        <f>precio_reno_porta!A202</f>
        <v>0</v>
      </c>
      <c r="C2887" s="19">
        <f>precio_reno_porta!B202</f>
        <v>0</v>
      </c>
      <c r="D2887" s="19">
        <f>precio_reno_porta!C202</f>
        <v>0</v>
      </c>
      <c r="E2887" s="19">
        <f>precio_reno_porta!D202</f>
        <v>0</v>
      </c>
      <c r="F2887" s="75">
        <f>precio_reno_porta!E202</f>
        <v>0</v>
      </c>
      <c r="G2887" s="19">
        <f>precio_reno_porta!F202</f>
        <v>0</v>
      </c>
      <c r="H2887" t="s">
        <v>188</v>
      </c>
      <c r="I2887" t="s">
        <v>37</v>
      </c>
      <c r="J2887" s="68">
        <f>precio_reno_porta!Q202</f>
        <v>0</v>
      </c>
    </row>
    <row r="2888" spans="1:10" x14ac:dyDescent="0.3">
      <c r="A2888" t="str">
        <f t="shared" si="45"/>
        <v>0Max Negocios + 29.90CUOTA</v>
      </c>
      <c r="B2888" s="19">
        <f>precio_reno_porta!A203</f>
        <v>0</v>
      </c>
      <c r="C2888" s="19">
        <f>precio_reno_porta!B203</f>
        <v>0</v>
      </c>
      <c r="D2888" s="19">
        <f>precio_reno_porta!C203</f>
        <v>0</v>
      </c>
      <c r="E2888" s="19">
        <f>precio_reno_porta!D203</f>
        <v>0</v>
      </c>
      <c r="F2888" s="75">
        <f>precio_reno_porta!E203</f>
        <v>0</v>
      </c>
      <c r="G2888" s="19">
        <f>precio_reno_porta!F203</f>
        <v>0</v>
      </c>
      <c r="H2888" t="s">
        <v>188</v>
      </c>
      <c r="I2888" t="s">
        <v>37</v>
      </c>
      <c r="J2888" s="68">
        <f>precio_reno_porta!Q203</f>
        <v>0</v>
      </c>
    </row>
    <row r="2889" spans="1:10" x14ac:dyDescent="0.3">
      <c r="A2889" t="str">
        <f t="shared" si="45"/>
        <v>0Max Negocios + 29.90CUOTA</v>
      </c>
      <c r="B2889" s="19">
        <f>precio_reno_porta!A204</f>
        <v>0</v>
      </c>
      <c r="C2889" s="19">
        <f>precio_reno_porta!B204</f>
        <v>0</v>
      </c>
      <c r="D2889" s="19">
        <f>precio_reno_porta!C204</f>
        <v>0</v>
      </c>
      <c r="E2889" s="19">
        <f>precio_reno_porta!D204</f>
        <v>0</v>
      </c>
      <c r="F2889" s="75">
        <f>precio_reno_porta!E204</f>
        <v>0</v>
      </c>
      <c r="G2889" s="19">
        <f>precio_reno_porta!F204</f>
        <v>0</v>
      </c>
      <c r="H2889" t="s">
        <v>188</v>
      </c>
      <c r="I2889" t="s">
        <v>37</v>
      </c>
      <c r="J2889" s="68">
        <f>precio_reno_porta!Q204</f>
        <v>0</v>
      </c>
    </row>
    <row r="2890" spans="1:10" x14ac:dyDescent="0.3">
      <c r="A2890" t="str">
        <f t="shared" si="45"/>
        <v>0Max Negocios + 29.90CUOTA</v>
      </c>
      <c r="B2890" s="19">
        <f>precio_reno_porta!A205</f>
        <v>0</v>
      </c>
      <c r="C2890" s="19">
        <f>precio_reno_porta!B205</f>
        <v>0</v>
      </c>
      <c r="D2890" s="19">
        <f>precio_reno_porta!C205</f>
        <v>0</v>
      </c>
      <c r="E2890" s="19">
        <f>precio_reno_porta!D205</f>
        <v>0</v>
      </c>
      <c r="F2890" s="75">
        <f>precio_reno_porta!E205</f>
        <v>0</v>
      </c>
      <c r="G2890" s="19">
        <f>precio_reno_porta!F205</f>
        <v>0</v>
      </c>
      <c r="H2890" t="s">
        <v>188</v>
      </c>
      <c r="I2890" t="s">
        <v>37</v>
      </c>
      <c r="J2890" s="68">
        <f>precio_reno_porta!Q205</f>
        <v>0</v>
      </c>
    </row>
    <row r="2891" spans="1:10" x14ac:dyDescent="0.3">
      <c r="A2891" t="str">
        <f t="shared" si="45"/>
        <v>0Max Negocios + 29.90CUOTA</v>
      </c>
      <c r="B2891" s="19">
        <f>precio_reno_porta!A206</f>
        <v>0</v>
      </c>
      <c r="C2891" s="19">
        <f>precio_reno_porta!B206</f>
        <v>0</v>
      </c>
      <c r="D2891" s="19">
        <f>precio_reno_porta!C206</f>
        <v>0</v>
      </c>
      <c r="E2891" s="19">
        <f>precio_reno_porta!D206</f>
        <v>0</v>
      </c>
      <c r="F2891" s="75">
        <f>precio_reno_porta!E206</f>
        <v>0</v>
      </c>
      <c r="G2891" s="19">
        <f>precio_reno_porta!F206</f>
        <v>0</v>
      </c>
      <c r="H2891" t="s">
        <v>188</v>
      </c>
      <c r="I2891" t="s">
        <v>37</v>
      </c>
      <c r="J2891" s="68">
        <f>precio_reno_porta!Q206</f>
        <v>0</v>
      </c>
    </row>
    <row r="2892" spans="1:10" x14ac:dyDescent="0.3">
      <c r="A2892" t="str">
        <f t="shared" si="45"/>
        <v>0Max Negocios + 29.90CUOTA</v>
      </c>
      <c r="B2892" s="19">
        <f>precio_reno_porta!A207</f>
        <v>0</v>
      </c>
      <c r="C2892" s="19">
        <f>precio_reno_porta!B207</f>
        <v>0</v>
      </c>
      <c r="D2892" s="19">
        <f>precio_reno_porta!C207</f>
        <v>0</v>
      </c>
      <c r="E2892" s="19">
        <f>precio_reno_porta!D207</f>
        <v>0</v>
      </c>
      <c r="F2892" s="75">
        <f>precio_reno_porta!E207</f>
        <v>0</v>
      </c>
      <c r="G2892" s="19">
        <f>precio_reno_porta!F207</f>
        <v>0</v>
      </c>
      <c r="H2892" t="s">
        <v>188</v>
      </c>
      <c r="I2892" t="s">
        <v>37</v>
      </c>
      <c r="J2892" s="68">
        <f>precio_reno_porta!Q207</f>
        <v>0</v>
      </c>
    </row>
    <row r="2893" spans="1:10" x14ac:dyDescent="0.3">
      <c r="A2893" t="str">
        <f t="shared" si="45"/>
        <v>0Max Negocios + 29.90CUOTA</v>
      </c>
      <c r="B2893" s="19">
        <f>precio_reno_porta!A208</f>
        <v>0</v>
      </c>
      <c r="C2893" s="19">
        <f>precio_reno_porta!B208</f>
        <v>0</v>
      </c>
      <c r="D2893" s="19">
        <f>precio_reno_porta!C208</f>
        <v>0</v>
      </c>
      <c r="E2893" s="19">
        <f>precio_reno_porta!D208</f>
        <v>0</v>
      </c>
      <c r="F2893" s="75">
        <f>precio_reno_porta!E208</f>
        <v>0</v>
      </c>
      <c r="G2893" s="19">
        <f>precio_reno_porta!F208</f>
        <v>0</v>
      </c>
      <c r="H2893" t="s">
        <v>188</v>
      </c>
      <c r="I2893" t="s">
        <v>37</v>
      </c>
      <c r="J2893" s="68">
        <f>precio_reno_porta!Q208</f>
        <v>0</v>
      </c>
    </row>
    <row r="2894" spans="1:10" x14ac:dyDescent="0.3">
      <c r="A2894" t="str">
        <f t="shared" si="45"/>
        <v>0Max Negocios + 29.90CUOTA</v>
      </c>
      <c r="B2894" s="19">
        <f>precio_reno_porta!A209</f>
        <v>0</v>
      </c>
      <c r="C2894" s="19">
        <f>precio_reno_porta!B209</f>
        <v>0</v>
      </c>
      <c r="D2894" s="19">
        <f>precio_reno_porta!C209</f>
        <v>0</v>
      </c>
      <c r="E2894" s="19">
        <f>precio_reno_porta!D209</f>
        <v>0</v>
      </c>
      <c r="F2894" s="75">
        <f>precio_reno_porta!E209</f>
        <v>0</v>
      </c>
      <c r="G2894" s="19">
        <f>precio_reno_porta!F209</f>
        <v>0</v>
      </c>
      <c r="H2894" t="s">
        <v>188</v>
      </c>
      <c r="I2894" t="s">
        <v>37</v>
      </c>
      <c r="J2894" s="68">
        <f>precio_reno_porta!Q209</f>
        <v>0</v>
      </c>
    </row>
    <row r="2895" spans="1:10" x14ac:dyDescent="0.3">
      <c r="A2895" t="str">
        <f t="shared" si="45"/>
        <v>0Max Negocios + 29.90CUOTA</v>
      </c>
      <c r="B2895" s="19">
        <f>precio_reno_porta!A210</f>
        <v>0</v>
      </c>
      <c r="C2895" s="19">
        <f>precio_reno_porta!B210</f>
        <v>0</v>
      </c>
      <c r="D2895" s="19">
        <f>precio_reno_porta!C210</f>
        <v>0</v>
      </c>
      <c r="E2895" s="19">
        <f>precio_reno_porta!D210</f>
        <v>0</v>
      </c>
      <c r="F2895" s="75">
        <f>precio_reno_porta!E210</f>
        <v>0</v>
      </c>
      <c r="G2895" s="19">
        <f>precio_reno_porta!F210</f>
        <v>0</v>
      </c>
      <c r="H2895" t="s">
        <v>188</v>
      </c>
      <c r="I2895" t="s">
        <v>37</v>
      </c>
      <c r="J2895" s="68">
        <f>precio_reno_porta!Q210</f>
        <v>0</v>
      </c>
    </row>
    <row r="2896" spans="1:10" x14ac:dyDescent="0.3">
      <c r="A2896" t="str">
        <f t="shared" si="45"/>
        <v>0Max Negocios + 29.90CUOTA</v>
      </c>
      <c r="B2896" s="19">
        <f>precio_reno_porta!A211</f>
        <v>0</v>
      </c>
      <c r="C2896" s="19">
        <f>precio_reno_porta!B211</f>
        <v>0</v>
      </c>
      <c r="D2896" s="19">
        <f>precio_reno_porta!C211</f>
        <v>0</v>
      </c>
      <c r="E2896" s="19">
        <f>precio_reno_porta!D211</f>
        <v>0</v>
      </c>
      <c r="F2896" s="75">
        <f>precio_reno_porta!E211</f>
        <v>0</v>
      </c>
      <c r="G2896" s="19">
        <f>precio_reno_porta!F211</f>
        <v>0</v>
      </c>
      <c r="H2896" t="s">
        <v>188</v>
      </c>
      <c r="I2896" t="s">
        <v>37</v>
      </c>
      <c r="J2896" s="68">
        <f>precio_reno_porta!Q211</f>
        <v>0</v>
      </c>
    </row>
    <row r="2897" spans="1:10" x14ac:dyDescent="0.3">
      <c r="A2897" t="str">
        <f t="shared" si="45"/>
        <v>0Max Negocios + 29.90CUOTA</v>
      </c>
      <c r="B2897" s="19">
        <f>precio_reno_porta!A212</f>
        <v>0</v>
      </c>
      <c r="C2897" s="19">
        <f>precio_reno_porta!B212</f>
        <v>0</v>
      </c>
      <c r="D2897" s="19">
        <f>precio_reno_porta!C212</f>
        <v>0</v>
      </c>
      <c r="E2897" s="19">
        <f>precio_reno_porta!D212</f>
        <v>0</v>
      </c>
      <c r="F2897" s="75">
        <f>precio_reno_porta!E212</f>
        <v>0</v>
      </c>
      <c r="G2897" s="19">
        <f>precio_reno_porta!F212</f>
        <v>0</v>
      </c>
      <c r="H2897" t="s">
        <v>188</v>
      </c>
      <c r="I2897" t="s">
        <v>37</v>
      </c>
      <c r="J2897" s="68">
        <f>precio_reno_porta!Q212</f>
        <v>0</v>
      </c>
    </row>
    <row r="2898" spans="1:10" x14ac:dyDescent="0.3">
      <c r="A2898" t="str">
        <f t="shared" si="45"/>
        <v>0Max Negocios + 29.90CUOTA</v>
      </c>
      <c r="B2898" s="19">
        <f>precio_reno_porta!A213</f>
        <v>0</v>
      </c>
      <c r="C2898" s="19">
        <f>precio_reno_porta!B213</f>
        <v>0</v>
      </c>
      <c r="D2898" s="19">
        <f>precio_reno_porta!C213</f>
        <v>0</v>
      </c>
      <c r="E2898" s="19">
        <f>precio_reno_porta!D213</f>
        <v>0</v>
      </c>
      <c r="F2898" s="75">
        <f>precio_reno_porta!E213</f>
        <v>0</v>
      </c>
      <c r="G2898" s="19">
        <f>precio_reno_porta!F213</f>
        <v>0</v>
      </c>
      <c r="H2898" t="s">
        <v>188</v>
      </c>
      <c r="I2898" t="s">
        <v>37</v>
      </c>
      <c r="J2898" s="68">
        <f>precio_reno_porta!Q213</f>
        <v>0</v>
      </c>
    </row>
    <row r="2899" spans="1:10" x14ac:dyDescent="0.3">
      <c r="A2899" t="str">
        <f t="shared" si="45"/>
        <v>0Max Negocios + 29.90CUOTA</v>
      </c>
      <c r="B2899" s="19">
        <f>precio_reno_porta!A214</f>
        <v>0</v>
      </c>
      <c r="C2899" s="19">
        <f>precio_reno_porta!B214</f>
        <v>0</v>
      </c>
      <c r="D2899" s="19">
        <f>precio_reno_porta!C214</f>
        <v>0</v>
      </c>
      <c r="E2899" s="19">
        <f>precio_reno_porta!D214</f>
        <v>0</v>
      </c>
      <c r="F2899" s="75">
        <f>precio_reno_porta!E214</f>
        <v>0</v>
      </c>
      <c r="G2899" s="19">
        <f>precio_reno_porta!F214</f>
        <v>0</v>
      </c>
      <c r="H2899" t="s">
        <v>188</v>
      </c>
      <c r="I2899" t="s">
        <v>37</v>
      </c>
      <c r="J2899" s="68">
        <f>precio_reno_porta!Q214</f>
        <v>0</v>
      </c>
    </row>
    <row r="2900" spans="1:10" x14ac:dyDescent="0.3">
      <c r="A2900" t="str">
        <f t="shared" si="45"/>
        <v>0Max Negocios + 29.90CUOTA</v>
      </c>
      <c r="B2900" s="19">
        <f>precio_reno_porta!A215</f>
        <v>0</v>
      </c>
      <c r="C2900" s="19">
        <f>precio_reno_porta!B215</f>
        <v>0</v>
      </c>
      <c r="D2900" s="19">
        <f>precio_reno_porta!C215</f>
        <v>0</v>
      </c>
      <c r="E2900" s="19">
        <f>precio_reno_porta!D215</f>
        <v>0</v>
      </c>
      <c r="F2900" s="75">
        <f>precio_reno_porta!E215</f>
        <v>0</v>
      </c>
      <c r="G2900" s="19">
        <f>precio_reno_porta!F215</f>
        <v>0</v>
      </c>
      <c r="H2900" t="s">
        <v>188</v>
      </c>
      <c r="I2900" t="s">
        <v>37</v>
      </c>
      <c r="J2900" s="68">
        <f>precio_reno_porta!Q215</f>
        <v>0</v>
      </c>
    </row>
    <row r="2901" spans="1:10" x14ac:dyDescent="0.3">
      <c r="A2901" t="str">
        <f t="shared" si="45"/>
        <v>0Max Negocios + 29.90CUOTA</v>
      </c>
      <c r="B2901" s="19">
        <f>precio_reno_porta!A216</f>
        <v>0</v>
      </c>
      <c r="C2901" s="19">
        <f>precio_reno_porta!B216</f>
        <v>0</v>
      </c>
      <c r="D2901" s="19">
        <f>precio_reno_porta!C216</f>
        <v>0</v>
      </c>
      <c r="E2901" s="19">
        <f>precio_reno_porta!D216</f>
        <v>0</v>
      </c>
      <c r="F2901" s="75">
        <f>precio_reno_porta!E216</f>
        <v>0</v>
      </c>
      <c r="G2901" s="19">
        <f>precio_reno_porta!F216</f>
        <v>0</v>
      </c>
      <c r="H2901" t="s">
        <v>188</v>
      </c>
      <c r="I2901" t="s">
        <v>37</v>
      </c>
      <c r="J2901" s="68">
        <f>precio_reno_porta!Q216</f>
        <v>0</v>
      </c>
    </row>
    <row r="2902" spans="1:10" x14ac:dyDescent="0.3">
      <c r="A2902" t="str">
        <f t="shared" si="45"/>
        <v>0Max Negocios + 29.90CUOTA</v>
      </c>
      <c r="B2902" s="19">
        <f>precio_reno_porta!A217</f>
        <v>0</v>
      </c>
      <c r="C2902" s="19">
        <f>precio_reno_porta!B217</f>
        <v>0</v>
      </c>
      <c r="D2902" s="19">
        <f>precio_reno_porta!C217</f>
        <v>0</v>
      </c>
      <c r="E2902" s="19">
        <f>precio_reno_porta!D217</f>
        <v>0</v>
      </c>
      <c r="F2902" s="75">
        <f>precio_reno_porta!E217</f>
        <v>0</v>
      </c>
      <c r="G2902" s="19">
        <f>precio_reno_porta!F217</f>
        <v>0</v>
      </c>
      <c r="H2902" t="s">
        <v>188</v>
      </c>
      <c r="I2902" t="s">
        <v>37</v>
      </c>
      <c r="J2902" s="68">
        <f>precio_reno_porta!Q217</f>
        <v>0</v>
      </c>
    </row>
    <row r="2903" spans="1:10" x14ac:dyDescent="0.3">
      <c r="A2903" t="str">
        <f t="shared" si="45"/>
        <v>0Max Negocios + 29.90CUOTA</v>
      </c>
      <c r="B2903" s="19">
        <f>precio_reno_porta!A218</f>
        <v>0</v>
      </c>
      <c r="C2903" s="19">
        <f>precio_reno_porta!B218</f>
        <v>0</v>
      </c>
      <c r="D2903" s="19">
        <f>precio_reno_porta!C218</f>
        <v>0</v>
      </c>
      <c r="E2903" s="19">
        <f>precio_reno_porta!D218</f>
        <v>0</v>
      </c>
      <c r="F2903" s="75">
        <f>precio_reno_porta!E218</f>
        <v>0</v>
      </c>
      <c r="G2903" s="19">
        <f>precio_reno_porta!F218</f>
        <v>0</v>
      </c>
      <c r="H2903" t="s">
        <v>188</v>
      </c>
      <c r="I2903" t="s">
        <v>37</v>
      </c>
      <c r="J2903" s="68">
        <f>precio_reno_porta!Q218</f>
        <v>0</v>
      </c>
    </row>
    <row r="2904" spans="1:10" x14ac:dyDescent="0.3">
      <c r="A2904" t="str">
        <f t="shared" si="45"/>
        <v>0Max Negocios + 29.90CUOTA</v>
      </c>
      <c r="B2904" s="19">
        <f>precio_reno_porta!A219</f>
        <v>0</v>
      </c>
      <c r="C2904" s="19">
        <f>precio_reno_porta!B219</f>
        <v>0</v>
      </c>
      <c r="D2904" s="19">
        <f>precio_reno_porta!C219</f>
        <v>0</v>
      </c>
      <c r="E2904" s="19">
        <f>precio_reno_porta!D219</f>
        <v>0</v>
      </c>
      <c r="F2904" s="75">
        <f>precio_reno_porta!E219</f>
        <v>0</v>
      </c>
      <c r="G2904" s="19">
        <f>precio_reno_porta!F219</f>
        <v>0</v>
      </c>
      <c r="H2904" t="s">
        <v>188</v>
      </c>
      <c r="I2904" t="s">
        <v>37</v>
      </c>
      <c r="J2904" s="68">
        <f>precio_reno_porta!Q219</f>
        <v>0</v>
      </c>
    </row>
    <row r="2905" spans="1:10" x14ac:dyDescent="0.3">
      <c r="A2905" t="str">
        <f t="shared" si="45"/>
        <v>0Max Negocios + 29.90CUOTA</v>
      </c>
      <c r="B2905" s="19">
        <f>precio_reno_porta!A220</f>
        <v>0</v>
      </c>
      <c r="C2905" s="19">
        <f>precio_reno_porta!B220</f>
        <v>0</v>
      </c>
      <c r="D2905" s="19">
        <f>precio_reno_porta!C220</f>
        <v>0</v>
      </c>
      <c r="E2905" s="19">
        <f>precio_reno_porta!D220</f>
        <v>0</v>
      </c>
      <c r="F2905" s="75">
        <f>precio_reno_porta!E220</f>
        <v>0</v>
      </c>
      <c r="G2905" s="19">
        <f>precio_reno_porta!F220</f>
        <v>0</v>
      </c>
      <c r="H2905" t="s">
        <v>188</v>
      </c>
      <c r="I2905" t="s">
        <v>37</v>
      </c>
      <c r="J2905" s="68">
        <f>precio_reno_porta!Q220</f>
        <v>0</v>
      </c>
    </row>
    <row r="2906" spans="1:10" x14ac:dyDescent="0.3">
      <c r="A2906" t="str">
        <f t="shared" si="45"/>
        <v>0Max Negocios + 29.90CUOTA</v>
      </c>
      <c r="B2906" s="19">
        <f>precio_reno_porta!A221</f>
        <v>0</v>
      </c>
      <c r="C2906" s="19">
        <f>precio_reno_porta!B221</f>
        <v>0</v>
      </c>
      <c r="D2906" s="19">
        <f>precio_reno_porta!C221</f>
        <v>0</v>
      </c>
      <c r="E2906" s="19">
        <f>precio_reno_porta!D221</f>
        <v>0</v>
      </c>
      <c r="F2906" s="75">
        <f>precio_reno_porta!E221</f>
        <v>0</v>
      </c>
      <c r="G2906" s="19">
        <f>precio_reno_porta!F221</f>
        <v>0</v>
      </c>
      <c r="H2906" t="s">
        <v>188</v>
      </c>
      <c r="I2906" t="s">
        <v>37</v>
      </c>
      <c r="J2906" s="68">
        <f>precio_reno_porta!Q221</f>
        <v>0</v>
      </c>
    </row>
    <row r="2907" spans="1:10" x14ac:dyDescent="0.3">
      <c r="A2907" t="str">
        <f t="shared" si="45"/>
        <v>0Max Negocios + 29.90CUOTA</v>
      </c>
      <c r="B2907" s="19">
        <f>precio_reno_porta!A222</f>
        <v>0</v>
      </c>
      <c r="C2907" s="19">
        <f>precio_reno_porta!B222</f>
        <v>0</v>
      </c>
      <c r="D2907" s="19">
        <f>precio_reno_porta!C222</f>
        <v>0</v>
      </c>
      <c r="E2907" s="19">
        <f>precio_reno_porta!D222</f>
        <v>0</v>
      </c>
      <c r="F2907" s="75">
        <f>precio_reno_porta!E222</f>
        <v>0</v>
      </c>
      <c r="G2907" s="19">
        <f>precio_reno_porta!F222</f>
        <v>0</v>
      </c>
      <c r="H2907" t="s">
        <v>188</v>
      </c>
      <c r="I2907" t="s">
        <v>37</v>
      </c>
      <c r="J2907" s="68">
        <f>precio_reno_porta!Q222</f>
        <v>0</v>
      </c>
    </row>
    <row r="2908" spans="1:10" x14ac:dyDescent="0.3">
      <c r="A2908" t="str">
        <f t="shared" si="45"/>
        <v>0Max Negocios + 29.90CUOTA</v>
      </c>
      <c r="B2908" s="19">
        <f>precio_reno_porta!A223</f>
        <v>0</v>
      </c>
      <c r="C2908" s="19">
        <f>precio_reno_porta!B223</f>
        <v>0</v>
      </c>
      <c r="D2908" s="19">
        <f>precio_reno_porta!C223</f>
        <v>0</v>
      </c>
      <c r="E2908" s="19">
        <f>precio_reno_porta!D223</f>
        <v>0</v>
      </c>
      <c r="F2908" s="75">
        <f>precio_reno_porta!E223</f>
        <v>0</v>
      </c>
      <c r="G2908" s="19">
        <f>precio_reno_porta!F223</f>
        <v>0</v>
      </c>
      <c r="H2908" t="s">
        <v>188</v>
      </c>
      <c r="I2908" t="s">
        <v>37</v>
      </c>
      <c r="J2908" s="68">
        <f>precio_reno_porta!Q223</f>
        <v>0</v>
      </c>
    </row>
    <row r="2909" spans="1:10" x14ac:dyDescent="0.3">
      <c r="A2909" t="str">
        <f t="shared" si="45"/>
        <v>0Max Negocios + 29.90CUOTA</v>
      </c>
      <c r="B2909" s="19">
        <f>precio_reno_porta!A224</f>
        <v>0</v>
      </c>
      <c r="C2909" s="19">
        <f>precio_reno_porta!B224</f>
        <v>0</v>
      </c>
      <c r="D2909" s="19">
        <f>precio_reno_porta!C224</f>
        <v>0</v>
      </c>
      <c r="E2909" s="19">
        <f>precio_reno_porta!D224</f>
        <v>0</v>
      </c>
      <c r="F2909" s="75">
        <f>precio_reno_porta!E224</f>
        <v>0</v>
      </c>
      <c r="G2909" s="19">
        <f>precio_reno_porta!F224</f>
        <v>0</v>
      </c>
      <c r="H2909" t="s">
        <v>188</v>
      </c>
      <c r="I2909" t="s">
        <v>37</v>
      </c>
      <c r="J2909" s="68">
        <f>precio_reno_porta!Q224</f>
        <v>0</v>
      </c>
    </row>
    <row r="2910" spans="1:10" x14ac:dyDescent="0.3">
      <c r="A2910" t="str">
        <f t="shared" si="45"/>
        <v>0Max Negocios + 29.90CUOTA</v>
      </c>
      <c r="B2910" s="19">
        <f>precio_reno_porta!A225</f>
        <v>0</v>
      </c>
      <c r="C2910" s="19">
        <f>precio_reno_porta!B225</f>
        <v>0</v>
      </c>
      <c r="D2910" s="19">
        <f>precio_reno_porta!C225</f>
        <v>0</v>
      </c>
      <c r="E2910" s="19">
        <f>precio_reno_porta!D225</f>
        <v>0</v>
      </c>
      <c r="F2910" s="75">
        <f>precio_reno_porta!E225</f>
        <v>0</v>
      </c>
      <c r="G2910" s="19">
        <f>precio_reno_porta!F225</f>
        <v>0</v>
      </c>
      <c r="H2910" t="s">
        <v>188</v>
      </c>
      <c r="I2910" t="s">
        <v>37</v>
      </c>
      <c r="J2910" s="68">
        <f>precio_reno_porta!Q225</f>
        <v>0</v>
      </c>
    </row>
    <row r="2911" spans="1:10" x14ac:dyDescent="0.3">
      <c r="A2911" t="str">
        <f t="shared" si="45"/>
        <v>0Max Negocios + 29.90CUOTA</v>
      </c>
      <c r="B2911" s="19">
        <f>precio_reno_porta!A226</f>
        <v>0</v>
      </c>
      <c r="C2911" s="19">
        <f>precio_reno_porta!B226</f>
        <v>0</v>
      </c>
      <c r="D2911" s="19">
        <f>precio_reno_porta!C226</f>
        <v>0</v>
      </c>
      <c r="E2911" s="19">
        <f>precio_reno_porta!D226</f>
        <v>0</v>
      </c>
      <c r="F2911" s="75">
        <f>precio_reno_porta!E226</f>
        <v>0</v>
      </c>
      <c r="G2911" s="19">
        <f>precio_reno_porta!F226</f>
        <v>0</v>
      </c>
      <c r="H2911" t="s">
        <v>188</v>
      </c>
      <c r="I2911" t="s">
        <v>37</v>
      </c>
      <c r="J2911" s="68">
        <f>precio_reno_porta!Q226</f>
        <v>0</v>
      </c>
    </row>
    <row r="2912" spans="1:10" x14ac:dyDescent="0.3">
      <c r="A2912" t="str">
        <f t="shared" si="45"/>
        <v>0Max Negocios + 29.90CUOTA</v>
      </c>
      <c r="B2912" s="19">
        <f>precio_reno_porta!A227</f>
        <v>0</v>
      </c>
      <c r="C2912" s="19">
        <f>precio_reno_porta!B227</f>
        <v>0</v>
      </c>
      <c r="D2912" s="19">
        <f>precio_reno_porta!C227</f>
        <v>0</v>
      </c>
      <c r="E2912" s="19">
        <f>precio_reno_porta!D227</f>
        <v>0</v>
      </c>
      <c r="F2912" s="75">
        <f>precio_reno_porta!E227</f>
        <v>0</v>
      </c>
      <c r="G2912" s="19">
        <f>precio_reno_porta!F227</f>
        <v>0</v>
      </c>
      <c r="H2912" t="s">
        <v>188</v>
      </c>
      <c r="I2912" t="s">
        <v>37</v>
      </c>
      <c r="J2912" s="68">
        <f>precio_reno_porta!Q227</f>
        <v>0</v>
      </c>
    </row>
    <row r="2913" spans="1:10" x14ac:dyDescent="0.3">
      <c r="A2913" t="str">
        <f t="shared" si="45"/>
        <v>0Max Negocios + 29.90CUOTA</v>
      </c>
      <c r="B2913" s="19">
        <f>precio_reno_porta!A228</f>
        <v>0</v>
      </c>
      <c r="C2913" s="19">
        <f>precio_reno_porta!B228</f>
        <v>0</v>
      </c>
      <c r="D2913" s="19">
        <f>precio_reno_porta!C228</f>
        <v>0</v>
      </c>
      <c r="E2913" s="19">
        <f>precio_reno_porta!D228</f>
        <v>0</v>
      </c>
      <c r="F2913" s="75">
        <f>precio_reno_porta!E228</f>
        <v>0</v>
      </c>
      <c r="G2913" s="19">
        <f>precio_reno_porta!F228</f>
        <v>0</v>
      </c>
      <c r="H2913" t="s">
        <v>188</v>
      </c>
      <c r="I2913" t="s">
        <v>37</v>
      </c>
      <c r="J2913" s="68">
        <f>precio_reno_porta!Q228</f>
        <v>0</v>
      </c>
    </row>
    <row r="2914" spans="1:10" x14ac:dyDescent="0.3">
      <c r="A2914" t="str">
        <f t="shared" si="45"/>
        <v>0Max Negocios + 29.90CUOTA</v>
      </c>
      <c r="B2914" s="19">
        <f>precio_reno_porta!A229</f>
        <v>0</v>
      </c>
      <c r="C2914" s="19">
        <f>precio_reno_porta!B229</f>
        <v>0</v>
      </c>
      <c r="D2914" s="19">
        <f>precio_reno_porta!C229</f>
        <v>0</v>
      </c>
      <c r="E2914" s="19">
        <f>precio_reno_porta!D229</f>
        <v>0</v>
      </c>
      <c r="F2914" s="75">
        <f>precio_reno_porta!E229</f>
        <v>0</v>
      </c>
      <c r="G2914" s="19">
        <f>precio_reno_porta!F229</f>
        <v>0</v>
      </c>
      <c r="H2914" t="s">
        <v>188</v>
      </c>
      <c r="I2914" t="s">
        <v>37</v>
      </c>
      <c r="J2914" s="68">
        <f>precio_reno_porta!Q229</f>
        <v>0</v>
      </c>
    </row>
    <row r="2915" spans="1:10" x14ac:dyDescent="0.3">
      <c r="A2915" t="str">
        <f t="shared" si="45"/>
        <v>0Max Negocios + 29.90CUOTA</v>
      </c>
      <c r="B2915" s="19">
        <f>precio_reno_porta!A230</f>
        <v>0</v>
      </c>
      <c r="C2915" s="19">
        <f>precio_reno_porta!B230</f>
        <v>0</v>
      </c>
      <c r="D2915" s="19">
        <f>precio_reno_porta!C230</f>
        <v>0</v>
      </c>
      <c r="E2915" s="19">
        <f>precio_reno_porta!D230</f>
        <v>0</v>
      </c>
      <c r="F2915" s="75">
        <f>precio_reno_porta!E230</f>
        <v>0</v>
      </c>
      <c r="G2915" s="19">
        <f>precio_reno_porta!F230</f>
        <v>0</v>
      </c>
      <c r="H2915" t="s">
        <v>188</v>
      </c>
      <c r="I2915" t="s">
        <v>37</v>
      </c>
      <c r="J2915" s="68">
        <f>precio_reno_porta!Q230</f>
        <v>0</v>
      </c>
    </row>
    <row r="2916" spans="1:10" x14ac:dyDescent="0.3">
      <c r="A2916" t="str">
        <f t="shared" si="45"/>
        <v>0Max Negocios + 29.90CUOTA</v>
      </c>
      <c r="B2916" s="19">
        <f>precio_reno_porta!A231</f>
        <v>0</v>
      </c>
      <c r="C2916" s="19">
        <f>precio_reno_porta!B231</f>
        <v>0</v>
      </c>
      <c r="D2916" s="19">
        <f>precio_reno_porta!C231</f>
        <v>0</v>
      </c>
      <c r="E2916" s="19">
        <f>precio_reno_porta!D231</f>
        <v>0</v>
      </c>
      <c r="F2916" s="75">
        <f>precio_reno_porta!E231</f>
        <v>0</v>
      </c>
      <c r="G2916" s="19">
        <f>precio_reno_porta!F231</f>
        <v>0</v>
      </c>
      <c r="H2916" t="s">
        <v>188</v>
      </c>
      <c r="I2916" t="s">
        <v>37</v>
      </c>
      <c r="J2916" s="68">
        <f>precio_reno_porta!Q231</f>
        <v>0</v>
      </c>
    </row>
    <row r="2917" spans="1:10" x14ac:dyDescent="0.3">
      <c r="A2917" t="str">
        <f t="shared" si="45"/>
        <v>APPLE IPHONE 15 128GBMax Negocios + 39.90CUOTA</v>
      </c>
      <c r="B2917" t="str">
        <f>precio_reno_porta!A3</f>
        <v>Corriente</v>
      </c>
      <c r="C2917" t="str">
        <f>precio_reno_porta!B3</f>
        <v>5G</v>
      </c>
      <c r="D2917" t="str">
        <f>precio_reno_porta!C3</f>
        <v>APPLE</v>
      </c>
      <c r="E2917" t="str">
        <f>precio_reno_porta!D3</f>
        <v>APPLE IPHONE 15 128GB</v>
      </c>
      <c r="F2917" s="68">
        <f>precio_reno_porta!E3</f>
        <v>3769</v>
      </c>
      <c r="G2917" t="str">
        <f>precio_reno_porta!F3</f>
        <v>iOS</v>
      </c>
      <c r="H2917" t="s">
        <v>188</v>
      </c>
      <c r="I2917" t="s">
        <v>195</v>
      </c>
      <c r="J2917" s="68">
        <f>precio_reno_porta!R3</f>
        <v>4151</v>
      </c>
    </row>
    <row r="2918" spans="1:10" x14ac:dyDescent="0.3">
      <c r="A2918" t="str">
        <f t="shared" si="45"/>
        <v>APPLE IPHONE 15 256GBMax Negocios + 39.90CUOTA</v>
      </c>
      <c r="B2918" t="str">
        <f>precio_reno_porta!A4</f>
        <v>Corriente</v>
      </c>
      <c r="C2918" t="str">
        <f>precio_reno_porta!B4</f>
        <v>5G</v>
      </c>
      <c r="D2918" t="str">
        <f>precio_reno_porta!C4</f>
        <v>APPLE</v>
      </c>
      <c r="E2918" t="str">
        <f>precio_reno_porta!D4</f>
        <v>APPLE IPHONE 15 256GB</v>
      </c>
      <c r="F2918" s="68">
        <f>precio_reno_porta!E4</f>
        <v>5029</v>
      </c>
      <c r="G2918" t="str">
        <f>precio_reno_porta!F4</f>
        <v>iOS</v>
      </c>
      <c r="H2918" t="s">
        <v>188</v>
      </c>
      <c r="I2918" t="s">
        <v>195</v>
      </c>
      <c r="J2918" s="68">
        <f>precio_reno_porta!R4</f>
        <v>5543</v>
      </c>
    </row>
    <row r="2919" spans="1:10" x14ac:dyDescent="0.3">
      <c r="A2919" t="str">
        <f t="shared" si="45"/>
        <v>APPLE IPHONE 16 128GBMax Negocios + 39.90CUOTA</v>
      </c>
      <c r="B2919" t="str">
        <f>precio_reno_porta!A5</f>
        <v>Corriente</v>
      </c>
      <c r="C2919" t="str">
        <f>precio_reno_porta!B5</f>
        <v>5G</v>
      </c>
      <c r="D2919" t="str">
        <f>precio_reno_porta!C5</f>
        <v>APPLE</v>
      </c>
      <c r="E2919" t="str">
        <f>precio_reno_porta!D5</f>
        <v>APPLE IPHONE 16 128GB</v>
      </c>
      <c r="F2919" s="68">
        <f>precio_reno_porta!E5</f>
        <v>4399</v>
      </c>
      <c r="G2919" t="str">
        <f>precio_reno_porta!F5</f>
        <v>iOS</v>
      </c>
      <c r="H2919" t="s">
        <v>188</v>
      </c>
      <c r="I2919" t="s">
        <v>195</v>
      </c>
      <c r="J2919" s="68">
        <f>precio_reno_porta!R5</f>
        <v>4847</v>
      </c>
    </row>
    <row r="2920" spans="1:10" x14ac:dyDescent="0.3">
      <c r="A2920" t="str">
        <f t="shared" si="45"/>
        <v>APPLE IPHONE 16 PRO 1TBMax Negocios + 39.90CUOTA</v>
      </c>
      <c r="B2920" t="str">
        <f>precio_reno_porta!A6</f>
        <v>Corriente</v>
      </c>
      <c r="C2920" t="str">
        <f>precio_reno_porta!B6</f>
        <v>5G</v>
      </c>
      <c r="D2920" t="str">
        <f>precio_reno_porta!C6</f>
        <v>APPLE</v>
      </c>
      <c r="E2920" t="str">
        <f>precio_reno_porta!D6</f>
        <v>APPLE IPHONE 16 PRO 1TB</v>
      </c>
      <c r="F2920" s="68">
        <f>precio_reno_porta!E6</f>
        <v>9419</v>
      </c>
      <c r="G2920" t="str">
        <f>precio_reno_porta!F6</f>
        <v>iOS</v>
      </c>
      <c r="H2920" t="s">
        <v>188</v>
      </c>
      <c r="I2920" t="s">
        <v>195</v>
      </c>
      <c r="J2920" s="68">
        <f>precio_reno_porta!R6</f>
        <v>10391</v>
      </c>
    </row>
    <row r="2921" spans="1:10" x14ac:dyDescent="0.3">
      <c r="A2921" t="str">
        <f t="shared" si="45"/>
        <v>APPLE IPHONE 16 PRO 512GBMax Negocios + 39.90CUOTA</v>
      </c>
      <c r="B2921" t="str">
        <f>precio_reno_porta!A7</f>
        <v>Corriente</v>
      </c>
      <c r="C2921" t="str">
        <f>precio_reno_porta!B7</f>
        <v>5G</v>
      </c>
      <c r="D2921" t="str">
        <f>precio_reno_porta!C7</f>
        <v>APPLE</v>
      </c>
      <c r="E2921" t="str">
        <f>precio_reno_porta!D7</f>
        <v>APPLE IPHONE 16 PRO 512GB</v>
      </c>
      <c r="F2921" s="68">
        <f>precio_reno_porta!E7</f>
        <v>8169</v>
      </c>
      <c r="G2921" t="str">
        <f>precio_reno_porta!F7</f>
        <v>iOS</v>
      </c>
      <c r="H2921" t="s">
        <v>188</v>
      </c>
      <c r="I2921" t="s">
        <v>195</v>
      </c>
      <c r="J2921" s="68">
        <f>precio_reno_porta!R7</f>
        <v>9011</v>
      </c>
    </row>
    <row r="2922" spans="1:10" x14ac:dyDescent="0.3">
      <c r="A2922" t="str">
        <f t="shared" si="45"/>
        <v>APPLE IPHONE 16 PRO MAX 1TBMax Negocios + 39.90CUOTA</v>
      </c>
      <c r="B2922" t="str">
        <f>precio_reno_porta!A8</f>
        <v>Corriente</v>
      </c>
      <c r="C2922" t="str">
        <f>precio_reno_porta!B8</f>
        <v>5G</v>
      </c>
      <c r="D2922" t="str">
        <f>precio_reno_porta!C8</f>
        <v>APPLE</v>
      </c>
      <c r="E2922" t="str">
        <f>precio_reno_porta!D8</f>
        <v>APPLE IPHONE 16 PRO MAX 1TB</v>
      </c>
      <c r="F2922" s="68">
        <f>precio_reno_porta!E8</f>
        <v>10049</v>
      </c>
      <c r="G2922" t="str">
        <f>precio_reno_porta!F8</f>
        <v>iOS</v>
      </c>
      <c r="H2922" t="s">
        <v>188</v>
      </c>
      <c r="I2922" t="s">
        <v>195</v>
      </c>
      <c r="J2922" s="68">
        <f>precio_reno_porta!R8</f>
        <v>11087</v>
      </c>
    </row>
    <row r="2923" spans="1:10" x14ac:dyDescent="0.3">
      <c r="A2923" t="str">
        <f t="shared" si="45"/>
        <v>APPLE IPHONE 16 PRO MAX 512GBMax Negocios + 39.90CUOTA</v>
      </c>
      <c r="B2923" t="str">
        <f>precio_reno_porta!A9</f>
        <v>Corriente</v>
      </c>
      <c r="C2923" t="str">
        <f>precio_reno_porta!B9</f>
        <v>5G</v>
      </c>
      <c r="D2923" t="str">
        <f>precio_reno_porta!C9</f>
        <v>APPLE</v>
      </c>
      <c r="E2923" t="str">
        <f>precio_reno_porta!D9</f>
        <v>APPLE IPHONE 16 PRO MAX 512GB</v>
      </c>
      <c r="F2923" s="68">
        <f>precio_reno_porta!E9</f>
        <v>8799</v>
      </c>
      <c r="G2923" t="str">
        <f>precio_reno_porta!F9</f>
        <v>iOS</v>
      </c>
      <c r="H2923" t="s">
        <v>188</v>
      </c>
      <c r="I2923" t="s">
        <v>195</v>
      </c>
      <c r="J2923" s="68">
        <f>precio_reno_porta!R9</f>
        <v>9695</v>
      </c>
    </row>
    <row r="2924" spans="1:10" x14ac:dyDescent="0.3">
      <c r="A2924" t="str">
        <f t="shared" si="45"/>
        <v>APPLE IPHONE 16e 128GBMax Negocios + 39.90CUOTA</v>
      </c>
      <c r="B2924" t="str">
        <f>precio_reno_porta!A10</f>
        <v>Corriente</v>
      </c>
      <c r="C2924" t="str">
        <f>precio_reno_porta!B10</f>
        <v>5G</v>
      </c>
      <c r="D2924" t="str">
        <f>precio_reno_porta!C10</f>
        <v>APPLE</v>
      </c>
      <c r="E2924" t="str">
        <f>precio_reno_porta!D10</f>
        <v>APPLE IPHONE 16e 128GB</v>
      </c>
      <c r="F2924" s="68">
        <f>precio_reno_porta!E10</f>
        <v>3119</v>
      </c>
      <c r="G2924" t="str">
        <f>precio_reno_porta!F10</f>
        <v>iOS</v>
      </c>
      <c r="H2924" t="s">
        <v>188</v>
      </c>
      <c r="I2924" t="s">
        <v>195</v>
      </c>
      <c r="J2924" s="68">
        <f>precio_reno_porta!R10</f>
        <v>3443</v>
      </c>
    </row>
    <row r="2925" spans="1:10" x14ac:dyDescent="0.3">
      <c r="A2925" t="str">
        <f t="shared" si="45"/>
        <v>APPLE IPHONE 17 256GBMax Negocios + 39.90CUOTA</v>
      </c>
      <c r="B2925" t="str">
        <f>precio_reno_porta!A11</f>
        <v>Corriente</v>
      </c>
      <c r="C2925" t="str">
        <f>precio_reno_porta!B11</f>
        <v>5G</v>
      </c>
      <c r="D2925" t="str">
        <f>precio_reno_porta!C11</f>
        <v>APPLE</v>
      </c>
      <c r="E2925" t="str">
        <f>precio_reno_porta!D11</f>
        <v>APPLE IPHONE 17 256GB</v>
      </c>
      <c r="F2925" s="68">
        <f>precio_reno_porta!E11</f>
        <v>5029</v>
      </c>
      <c r="G2925" t="str">
        <f>precio_reno_porta!F11</f>
        <v>iOS</v>
      </c>
      <c r="H2925" t="s">
        <v>188</v>
      </c>
      <c r="I2925" t="s">
        <v>195</v>
      </c>
      <c r="J2925" s="68">
        <f>precio_reno_porta!R11</f>
        <v>5543</v>
      </c>
    </row>
    <row r="2926" spans="1:10" x14ac:dyDescent="0.3">
      <c r="A2926" t="str">
        <f t="shared" si="45"/>
        <v>APPLE IPHONE 17 512GBMax Negocios + 39.90CUOTA</v>
      </c>
      <c r="B2926" t="str">
        <f>precio_reno_porta!A12</f>
        <v>Corriente</v>
      </c>
      <c r="C2926" t="str">
        <f>precio_reno_porta!B12</f>
        <v>5G</v>
      </c>
      <c r="D2926" t="str">
        <f>precio_reno_porta!C12</f>
        <v>APPLE</v>
      </c>
      <c r="E2926" t="str">
        <f>precio_reno_porta!D12</f>
        <v>APPLE IPHONE 17 512GB</v>
      </c>
      <c r="F2926" s="68">
        <f>precio_reno_porta!E12</f>
        <v>6279</v>
      </c>
      <c r="G2926" t="str">
        <f>precio_reno_porta!F12</f>
        <v>iOS</v>
      </c>
      <c r="H2926" t="s">
        <v>188</v>
      </c>
      <c r="I2926" t="s">
        <v>195</v>
      </c>
      <c r="J2926" s="68">
        <f>precio_reno_porta!R12</f>
        <v>6923</v>
      </c>
    </row>
    <row r="2927" spans="1:10" x14ac:dyDescent="0.3">
      <c r="A2927" t="str">
        <f t="shared" si="45"/>
        <v>APPLE IPHONE 17 PRO 1TBMax Negocios + 39.90CUOTA</v>
      </c>
      <c r="B2927" t="str">
        <f>precio_reno_porta!A13</f>
        <v>Corriente</v>
      </c>
      <c r="C2927" t="str">
        <f>precio_reno_porta!B13</f>
        <v>5G</v>
      </c>
      <c r="D2927" t="str">
        <f>precio_reno_porta!C13</f>
        <v>APPLE</v>
      </c>
      <c r="E2927" t="str">
        <f>precio_reno_porta!D13</f>
        <v>APPLE IPHONE 17 PRO 1TB</v>
      </c>
      <c r="F2927" s="68">
        <f>precio_reno_porta!E13</f>
        <v>9419</v>
      </c>
      <c r="G2927" t="str">
        <f>precio_reno_porta!F13</f>
        <v>iOS</v>
      </c>
      <c r="H2927" t="s">
        <v>188</v>
      </c>
      <c r="I2927" t="s">
        <v>195</v>
      </c>
      <c r="J2927" s="68">
        <f>precio_reno_porta!R13</f>
        <v>10391</v>
      </c>
    </row>
    <row r="2928" spans="1:10" x14ac:dyDescent="0.3">
      <c r="A2928" t="str">
        <f t="shared" si="45"/>
        <v>APPLE IPHONE 17 PRO 256GBMax Negocios + 39.90CUOTA</v>
      </c>
      <c r="B2928" t="str">
        <f>precio_reno_porta!A14</f>
        <v>Corriente</v>
      </c>
      <c r="C2928" t="str">
        <f>precio_reno_porta!B14</f>
        <v>5G</v>
      </c>
      <c r="D2928" t="str">
        <f>precio_reno_porta!C14</f>
        <v>APPLE</v>
      </c>
      <c r="E2928" t="str">
        <f>precio_reno_porta!D14</f>
        <v>APPLE IPHONE 17 PRO 256GB</v>
      </c>
      <c r="F2928" s="68">
        <f>precio_reno_porta!E14</f>
        <v>6909</v>
      </c>
      <c r="G2928" t="str">
        <f>precio_reno_porta!F14</f>
        <v>iOS</v>
      </c>
      <c r="H2928" t="s">
        <v>188</v>
      </c>
      <c r="I2928" t="s">
        <v>195</v>
      </c>
      <c r="J2928" s="68">
        <f>precio_reno_porta!R14</f>
        <v>7619</v>
      </c>
    </row>
    <row r="2929" spans="1:10" x14ac:dyDescent="0.3">
      <c r="A2929" t="str">
        <f t="shared" si="45"/>
        <v>APPLE IPHONE 17 PRO 512GBMax Negocios + 39.90CUOTA</v>
      </c>
      <c r="B2929" t="str">
        <f>precio_reno_porta!A15</f>
        <v>Corriente</v>
      </c>
      <c r="C2929" t="str">
        <f>precio_reno_porta!B15</f>
        <v>5G</v>
      </c>
      <c r="D2929" t="str">
        <f>precio_reno_porta!C15</f>
        <v>APPLE</v>
      </c>
      <c r="E2929" t="str">
        <f>precio_reno_porta!D15</f>
        <v>APPLE IPHONE 17 PRO 512GB</v>
      </c>
      <c r="F2929" s="68">
        <f>precio_reno_porta!E15</f>
        <v>8169</v>
      </c>
      <c r="G2929" t="str">
        <f>precio_reno_porta!F15</f>
        <v>iOS</v>
      </c>
      <c r="H2929" t="s">
        <v>188</v>
      </c>
      <c r="I2929" t="s">
        <v>195</v>
      </c>
      <c r="J2929" s="68">
        <f>precio_reno_porta!R15</f>
        <v>9011</v>
      </c>
    </row>
    <row r="2930" spans="1:10" x14ac:dyDescent="0.3">
      <c r="A2930" t="str">
        <f t="shared" si="45"/>
        <v>APPLE IPHONE 17 PRO MAX 1TBMax Negocios + 39.90CUOTA</v>
      </c>
      <c r="B2930" t="str">
        <f>precio_reno_porta!A16</f>
        <v>Corriente</v>
      </c>
      <c r="C2930" t="str">
        <f>precio_reno_porta!B16</f>
        <v>5G</v>
      </c>
      <c r="D2930" t="str">
        <f>precio_reno_porta!C16</f>
        <v>APPLE</v>
      </c>
      <c r="E2930" t="str">
        <f>precio_reno_porta!D16</f>
        <v>APPLE IPHONE 17 PRO MAX 1TB</v>
      </c>
      <c r="F2930" s="68">
        <f>precio_reno_porta!E16</f>
        <v>10049</v>
      </c>
      <c r="G2930" t="str">
        <f>precio_reno_porta!F16</f>
        <v>iOS</v>
      </c>
      <c r="H2930" t="s">
        <v>188</v>
      </c>
      <c r="I2930" t="s">
        <v>195</v>
      </c>
      <c r="J2930" s="68">
        <f>precio_reno_porta!R16</f>
        <v>11087</v>
      </c>
    </row>
    <row r="2931" spans="1:10" x14ac:dyDescent="0.3">
      <c r="A2931" t="str">
        <f t="shared" si="45"/>
        <v>APPLE IPHONE 17 PRO MAX 256GBMax Negocios + 39.90CUOTA</v>
      </c>
      <c r="B2931" t="str">
        <f>precio_reno_porta!A17</f>
        <v>Corriente</v>
      </c>
      <c r="C2931" t="str">
        <f>precio_reno_porta!B17</f>
        <v>5G</v>
      </c>
      <c r="D2931" t="str">
        <f>precio_reno_porta!C17</f>
        <v>APPLE</v>
      </c>
      <c r="E2931" t="str">
        <f>precio_reno_porta!D17</f>
        <v>APPLE IPHONE 17 PRO MAX 256GB</v>
      </c>
      <c r="F2931" s="68">
        <f>precio_reno_porta!E17</f>
        <v>7539</v>
      </c>
      <c r="G2931" t="str">
        <f>precio_reno_porta!F17</f>
        <v>iOS</v>
      </c>
      <c r="H2931" t="s">
        <v>188</v>
      </c>
      <c r="I2931" t="s">
        <v>195</v>
      </c>
      <c r="J2931" s="68">
        <f>precio_reno_porta!R17</f>
        <v>8315</v>
      </c>
    </row>
    <row r="2932" spans="1:10" x14ac:dyDescent="0.3">
      <c r="A2932" t="str">
        <f t="shared" si="45"/>
        <v>APPLE IPHONE 17 PRO MAX 2TBMax Negocios + 39.90CUOTA</v>
      </c>
      <c r="B2932" t="str">
        <f>precio_reno_porta!A18</f>
        <v>Corriente</v>
      </c>
      <c r="C2932" t="str">
        <f>precio_reno_porta!B18</f>
        <v>5G</v>
      </c>
      <c r="D2932" t="str">
        <f>precio_reno_porta!C18</f>
        <v>APPLE</v>
      </c>
      <c r="E2932" t="str">
        <f>precio_reno_porta!D18</f>
        <v>APPLE IPHONE 17 PRO MAX 2TB</v>
      </c>
      <c r="F2932" s="68">
        <f>precio_reno_porta!E18</f>
        <v>12569</v>
      </c>
      <c r="G2932" t="str">
        <f>precio_reno_porta!F18</f>
        <v>iOS</v>
      </c>
      <c r="H2932" t="s">
        <v>188</v>
      </c>
      <c r="I2932" t="s">
        <v>195</v>
      </c>
      <c r="J2932" s="68">
        <f>precio_reno_porta!R18</f>
        <v>13859</v>
      </c>
    </row>
    <row r="2933" spans="1:10" x14ac:dyDescent="0.3">
      <c r="A2933" t="str">
        <f t="shared" si="45"/>
        <v>APPLE IPHONE 17 PRO MAX 512GBMax Negocios + 39.90CUOTA</v>
      </c>
      <c r="B2933" t="str">
        <f>precio_reno_porta!A19</f>
        <v>Corriente</v>
      </c>
      <c r="C2933" t="str">
        <f>precio_reno_porta!B19</f>
        <v>5G</v>
      </c>
      <c r="D2933" t="str">
        <f>precio_reno_porta!C19</f>
        <v>APPLE</v>
      </c>
      <c r="E2933" t="str">
        <f>precio_reno_porta!D19</f>
        <v>APPLE IPHONE 17 PRO MAX 512GB</v>
      </c>
      <c r="F2933" s="68">
        <f>precio_reno_porta!E19</f>
        <v>8799</v>
      </c>
      <c r="G2933" t="str">
        <f>precio_reno_porta!F19</f>
        <v>iOS</v>
      </c>
      <c r="H2933" t="s">
        <v>188</v>
      </c>
      <c r="I2933" t="s">
        <v>195</v>
      </c>
      <c r="J2933" s="68">
        <f>precio_reno_porta!R19</f>
        <v>9695</v>
      </c>
    </row>
    <row r="2934" spans="1:10" x14ac:dyDescent="0.3">
      <c r="A2934" t="str">
        <f t="shared" si="45"/>
        <v>APPLE IPHONE 17E 256GBMax Negocios + 39.90CUOTA</v>
      </c>
      <c r="B2934" t="str">
        <f>precio_reno_porta!A20</f>
        <v>Corriente</v>
      </c>
      <c r="C2934" t="str">
        <f>precio_reno_porta!B20</f>
        <v>5G</v>
      </c>
      <c r="D2934" t="str">
        <f>precio_reno_porta!C20</f>
        <v>APPLE</v>
      </c>
      <c r="E2934" t="str">
        <f>precio_reno_porta!D20</f>
        <v>APPLE IPHONE 17E 256GB</v>
      </c>
      <c r="F2934" s="68">
        <f>precio_reno_porta!E20</f>
        <v>3769</v>
      </c>
      <c r="G2934" t="str">
        <f>precio_reno_porta!F20</f>
        <v>iOS</v>
      </c>
      <c r="H2934" t="s">
        <v>188</v>
      </c>
      <c r="I2934" t="s">
        <v>195</v>
      </c>
      <c r="J2934" s="68">
        <f>precio_reno_porta!R20</f>
        <v>4151</v>
      </c>
    </row>
    <row r="2935" spans="1:10" x14ac:dyDescent="0.3">
      <c r="A2935" t="str">
        <f t="shared" si="45"/>
        <v>HONOR 400 512GB 5GMax Negocios + 39.90CUOTA</v>
      </c>
      <c r="B2935" t="str">
        <f>precio_reno_porta!A21</f>
        <v>Corriente</v>
      </c>
      <c r="C2935" t="str">
        <f>precio_reno_porta!B21</f>
        <v>5G</v>
      </c>
      <c r="D2935" t="str">
        <f>precio_reno_porta!C21</f>
        <v>HONOR</v>
      </c>
      <c r="E2935" t="str">
        <f>precio_reno_porta!D21</f>
        <v>HONOR 400 512GB 5G</v>
      </c>
      <c r="F2935" s="68">
        <f>precio_reno_porta!E21</f>
        <v>2099</v>
      </c>
      <c r="G2935" t="str">
        <f>precio_reno_porta!F21</f>
        <v>Android</v>
      </c>
      <c r="H2935" t="s">
        <v>188</v>
      </c>
      <c r="I2935" t="s">
        <v>195</v>
      </c>
      <c r="J2935" s="68">
        <f>precio_reno_porta!R21</f>
        <v>2315</v>
      </c>
    </row>
    <row r="2936" spans="1:10" x14ac:dyDescent="0.3">
      <c r="A2936" t="str">
        <f t="shared" si="45"/>
        <v>HONOR 400 LITE 256GB 5GMax Negocios + 39.90CUOTA</v>
      </c>
      <c r="B2936" t="str">
        <f>precio_reno_porta!A22</f>
        <v>Corriente</v>
      </c>
      <c r="C2936" t="str">
        <f>precio_reno_porta!B22</f>
        <v>5G</v>
      </c>
      <c r="D2936" t="str">
        <f>precio_reno_porta!C22</f>
        <v>HONOR</v>
      </c>
      <c r="E2936" t="str">
        <f>precio_reno_porta!D22</f>
        <v>HONOR 400 LITE 256GB 5G</v>
      </c>
      <c r="F2936" s="68">
        <f>precio_reno_porta!E22</f>
        <v>1519</v>
      </c>
      <c r="G2936" t="str">
        <f>precio_reno_porta!F22</f>
        <v>Android</v>
      </c>
      <c r="H2936" t="s">
        <v>188</v>
      </c>
      <c r="I2936" t="s">
        <v>195</v>
      </c>
      <c r="J2936" s="68">
        <f>precio_reno_porta!R22</f>
        <v>1667</v>
      </c>
    </row>
    <row r="2937" spans="1:10" x14ac:dyDescent="0.3">
      <c r="A2937" t="str">
        <f t="shared" si="45"/>
        <v>HONOR 400 PRO 512GB 5GMax Negocios + 39.90CUOTA</v>
      </c>
      <c r="B2937" t="str">
        <f>precio_reno_porta!A23</f>
        <v>Corriente</v>
      </c>
      <c r="C2937" t="str">
        <f>precio_reno_porta!B23</f>
        <v>5G</v>
      </c>
      <c r="D2937" t="str">
        <f>precio_reno_porta!C23</f>
        <v>HONOR</v>
      </c>
      <c r="E2937" t="str">
        <f>precio_reno_porta!D23</f>
        <v>HONOR 400 PRO 512GB 5G</v>
      </c>
      <c r="F2937" s="68">
        <f>precio_reno_porta!E23</f>
        <v>3349</v>
      </c>
      <c r="G2937" t="str">
        <f>precio_reno_porta!F23</f>
        <v>Android</v>
      </c>
      <c r="H2937" t="s">
        <v>188</v>
      </c>
      <c r="I2937" t="s">
        <v>195</v>
      </c>
      <c r="J2937" s="68">
        <f>precio_reno_porta!R23</f>
        <v>3695</v>
      </c>
    </row>
    <row r="2938" spans="1:10" x14ac:dyDescent="0.3">
      <c r="A2938" t="str">
        <f t="shared" si="45"/>
        <v>HONOR 600 512GB 5GMax Negocios + 39.90CUOTA</v>
      </c>
      <c r="B2938" t="str">
        <f>precio_reno_porta!A24</f>
        <v>Corriente</v>
      </c>
      <c r="C2938" t="str">
        <f>precio_reno_porta!B24</f>
        <v>5G</v>
      </c>
      <c r="D2938" t="str">
        <f>precio_reno_porta!C24</f>
        <v>HONOR</v>
      </c>
      <c r="E2938" t="str">
        <f>precio_reno_porta!D24</f>
        <v>HONOR 600 512GB 5G</v>
      </c>
      <c r="F2938">
        <f>precio_reno_porta!E24</f>
        <v>2959</v>
      </c>
      <c r="G2938" t="str">
        <f>precio_reno_porta!F24</f>
        <v>Android</v>
      </c>
      <c r="H2938" t="s">
        <v>188</v>
      </c>
      <c r="I2938" t="s">
        <v>195</v>
      </c>
      <c r="J2938" s="68">
        <f>precio_reno_porta!R24</f>
        <v>3263</v>
      </c>
    </row>
    <row r="2939" spans="1:10" x14ac:dyDescent="0.3">
      <c r="A2939" t="str">
        <f t="shared" si="45"/>
        <v>HONOR 600 PRO 512GB 5GMax Negocios + 39.90CUOTA</v>
      </c>
      <c r="B2939" t="str">
        <f>precio_reno_porta!A25</f>
        <v>Corriente</v>
      </c>
      <c r="C2939" t="str">
        <f>precio_reno_porta!B25</f>
        <v>5G</v>
      </c>
      <c r="D2939" t="str">
        <f>precio_reno_porta!C25</f>
        <v>HONOR</v>
      </c>
      <c r="E2939" t="str">
        <f>precio_reno_porta!D25</f>
        <v>HONOR 600 PRO 512GB 5G</v>
      </c>
      <c r="F2939">
        <f>precio_reno_porta!E25</f>
        <v>3909</v>
      </c>
      <c r="G2939" t="str">
        <f>precio_reno_porta!F25</f>
        <v>Android</v>
      </c>
      <c r="H2939" t="s">
        <v>188</v>
      </c>
      <c r="I2939" t="s">
        <v>195</v>
      </c>
      <c r="J2939" s="68">
        <f>precio_reno_porta!R25</f>
        <v>4307</v>
      </c>
    </row>
    <row r="2940" spans="1:10" x14ac:dyDescent="0.3">
      <c r="A2940" t="str">
        <f t="shared" si="45"/>
        <v>HONOR 600 SMART 256GB 5GMax Negocios + 39.90CUOTA</v>
      </c>
      <c r="B2940" t="str">
        <f>precio_reno_porta!A26</f>
        <v>Corriente</v>
      </c>
      <c r="C2940" t="str">
        <f>precio_reno_porta!B26</f>
        <v>5G</v>
      </c>
      <c r="D2940" t="str">
        <f>precio_reno_porta!C26</f>
        <v>HONOR</v>
      </c>
      <c r="E2940" t="str">
        <f>precio_reno_porta!D26</f>
        <v>HONOR 600 SMART 256GB 5G</v>
      </c>
      <c r="F2940" s="68">
        <f>precio_reno_porta!E26</f>
        <v>1659</v>
      </c>
      <c r="G2940" t="str">
        <f>precio_reno_porta!F26</f>
        <v>Android</v>
      </c>
      <c r="H2940" t="s">
        <v>188</v>
      </c>
      <c r="I2940" t="s">
        <v>195</v>
      </c>
      <c r="J2940" s="68">
        <f>precio_reno_porta!R26</f>
        <v>1823</v>
      </c>
    </row>
    <row r="2941" spans="1:10" x14ac:dyDescent="0.3">
      <c r="A2941" t="str">
        <f t="shared" si="45"/>
        <v>HONOR 600E 512GB 5GMax Negocios + 39.90CUOTA</v>
      </c>
      <c r="B2941" t="str">
        <f>precio_reno_porta!A27</f>
        <v>Corriente</v>
      </c>
      <c r="C2941" t="str">
        <f>precio_reno_porta!B27</f>
        <v>5G</v>
      </c>
      <c r="D2941" t="str">
        <f>precio_reno_porta!C27</f>
        <v>HONOR</v>
      </c>
      <c r="E2941" t="str">
        <f>precio_reno_porta!D27</f>
        <v>HONOR 600E 512GB 5G</v>
      </c>
      <c r="F2941" s="68">
        <f>precio_reno_porta!E27</f>
        <v>2149</v>
      </c>
      <c r="G2941" t="str">
        <f>precio_reno_porta!F27</f>
        <v>Android</v>
      </c>
      <c r="H2941" t="s">
        <v>188</v>
      </c>
      <c r="I2941" t="s">
        <v>195</v>
      </c>
      <c r="J2941" s="68">
        <f>precio_reno_porta!R27</f>
        <v>2363</v>
      </c>
    </row>
    <row r="2942" spans="1:10" x14ac:dyDescent="0.3">
      <c r="A2942" t="str">
        <f t="shared" si="45"/>
        <v>HONOR 70 256GBMax Negocios + 39.90CUOTA</v>
      </c>
      <c r="B2942" t="str">
        <f>precio_reno_porta!A28</f>
        <v>Corriente</v>
      </c>
      <c r="C2942" t="str">
        <f>precio_reno_porta!B28</f>
        <v>5G</v>
      </c>
      <c r="D2942" t="str">
        <f>precio_reno_porta!C28</f>
        <v>HONOR</v>
      </c>
      <c r="E2942" t="str">
        <f>precio_reno_porta!D28</f>
        <v>HONOR 70 256GB</v>
      </c>
      <c r="F2942" s="68">
        <f>precio_reno_porta!E28</f>
        <v>2859</v>
      </c>
      <c r="G2942" t="str">
        <f>precio_reno_porta!F28</f>
        <v>Android</v>
      </c>
      <c r="H2942" t="s">
        <v>188</v>
      </c>
      <c r="I2942" t="s">
        <v>195</v>
      </c>
      <c r="J2942" s="68">
        <f>precio_reno_porta!R28</f>
        <v>3155</v>
      </c>
    </row>
    <row r="2943" spans="1:10" x14ac:dyDescent="0.3">
      <c r="A2943" t="str">
        <f t="shared" si="45"/>
        <v>HONOR MAGIC 7 LITE 512GB 5GMax Negocios + 39.90CUOTA</v>
      </c>
      <c r="B2943" t="str">
        <f>precio_reno_porta!A29</f>
        <v>Corriente</v>
      </c>
      <c r="C2943" t="str">
        <f>precio_reno_porta!B29</f>
        <v>5G</v>
      </c>
      <c r="D2943" t="str">
        <f>precio_reno_porta!C29</f>
        <v>HONOR</v>
      </c>
      <c r="E2943" t="str">
        <f>precio_reno_porta!D29</f>
        <v>HONOR MAGIC 7 LITE 512GB 5G</v>
      </c>
      <c r="F2943" s="68">
        <f>precio_reno_porta!E29</f>
        <v>1849</v>
      </c>
      <c r="G2943" t="str">
        <f>precio_reno_porta!F29</f>
        <v>Android</v>
      </c>
      <c r="H2943" t="s">
        <v>188</v>
      </c>
      <c r="I2943" t="s">
        <v>195</v>
      </c>
      <c r="J2943" s="68">
        <f>precio_reno_porta!R29</f>
        <v>2039</v>
      </c>
    </row>
    <row r="2944" spans="1:10" x14ac:dyDescent="0.3">
      <c r="A2944" t="str">
        <f t="shared" si="45"/>
        <v>HONOR MAGIC 8 LITE 512GB 5GMax Negocios + 39.90CUOTA</v>
      </c>
      <c r="B2944" t="str">
        <f>precio_reno_porta!A30</f>
        <v>Corriente</v>
      </c>
      <c r="C2944" t="str">
        <f>precio_reno_porta!B30</f>
        <v>5G</v>
      </c>
      <c r="D2944" t="str">
        <f>precio_reno_porta!C30</f>
        <v>HONOR</v>
      </c>
      <c r="E2944" t="str">
        <f>precio_reno_porta!D30</f>
        <v>HONOR MAGIC 8 LITE 512GB 5G</v>
      </c>
      <c r="F2944" s="68">
        <f>precio_reno_porta!E30</f>
        <v>1779</v>
      </c>
      <c r="G2944" t="str">
        <f>precio_reno_porta!F30</f>
        <v>Android</v>
      </c>
      <c r="H2944" t="s">
        <v>188</v>
      </c>
      <c r="I2944" t="s">
        <v>195</v>
      </c>
      <c r="J2944" s="68">
        <f>precio_reno_porta!R30</f>
        <v>1955</v>
      </c>
    </row>
    <row r="2945" spans="1:10" x14ac:dyDescent="0.3">
      <c r="A2945" t="str">
        <f t="shared" si="45"/>
        <v>HONOR MAGIC 8 PRO 512GB 5GMax Negocios + 39.90CUOTA</v>
      </c>
      <c r="B2945" t="str">
        <f>precio_reno_porta!A31</f>
        <v>Corriente</v>
      </c>
      <c r="C2945" t="str">
        <f>precio_reno_porta!B31</f>
        <v>5G</v>
      </c>
      <c r="D2945" t="str">
        <f>precio_reno_porta!C31</f>
        <v>HONOR</v>
      </c>
      <c r="E2945" t="str">
        <f>precio_reno_porta!D31</f>
        <v>HONOR MAGIC 8 PRO 512GB 5G</v>
      </c>
      <c r="F2945" s="68">
        <f>precio_reno_porta!E31</f>
        <v>5789</v>
      </c>
      <c r="G2945" t="str">
        <f>precio_reno_porta!F31</f>
        <v>Android</v>
      </c>
      <c r="H2945" t="s">
        <v>188</v>
      </c>
      <c r="I2945" t="s">
        <v>195</v>
      </c>
      <c r="J2945" s="68">
        <f>precio_reno_porta!R31</f>
        <v>6383</v>
      </c>
    </row>
    <row r="2946" spans="1:10" x14ac:dyDescent="0.3">
      <c r="A2946" t="str">
        <f t="shared" si="45"/>
        <v>HONOR X5C 128GBMax Negocios + 39.90CUOTA</v>
      </c>
      <c r="B2946" t="str">
        <f>precio_reno_porta!A32</f>
        <v>Corriente</v>
      </c>
      <c r="C2946" t="str">
        <f>precio_reno_porta!B32</f>
        <v>4G</v>
      </c>
      <c r="D2946" t="str">
        <f>precio_reno_porta!C32</f>
        <v>HONOR</v>
      </c>
      <c r="E2946" t="str">
        <f>precio_reno_porta!D32</f>
        <v>HONOR X5C 128GB</v>
      </c>
      <c r="F2946" s="68">
        <f>precio_reno_porta!E32</f>
        <v>399</v>
      </c>
      <c r="G2946" t="str">
        <f>precio_reno_porta!F32</f>
        <v>Android</v>
      </c>
      <c r="H2946" t="s">
        <v>188</v>
      </c>
      <c r="I2946" t="s">
        <v>195</v>
      </c>
      <c r="J2946" s="68">
        <f>precio_reno_porta!R32</f>
        <v>431</v>
      </c>
    </row>
    <row r="2947" spans="1:10" x14ac:dyDescent="0.3">
      <c r="A2947" t="str">
        <f t="shared" ref="A2947:A3010" si="46">CONCATENATE(E2947,I2947,H2947)</f>
        <v>HONOR X5C PLUS 256GBMax Negocios + 39.90CUOTA</v>
      </c>
      <c r="B2947" t="str">
        <f>precio_reno_porta!A33</f>
        <v>Corriente</v>
      </c>
      <c r="C2947" t="str">
        <f>precio_reno_porta!B33</f>
        <v>4G</v>
      </c>
      <c r="D2947" t="str">
        <f>precio_reno_porta!C33</f>
        <v>HONOR</v>
      </c>
      <c r="E2947" t="str">
        <f>precio_reno_porta!D33</f>
        <v>HONOR X5C PLUS 256GB</v>
      </c>
      <c r="F2947" s="68">
        <f>precio_reno_porta!E33</f>
        <v>499</v>
      </c>
      <c r="G2947" t="str">
        <f>precio_reno_porta!F33</f>
        <v>Android</v>
      </c>
      <c r="H2947" t="s">
        <v>188</v>
      </c>
      <c r="I2947" t="s">
        <v>195</v>
      </c>
      <c r="J2947" s="68">
        <f>precio_reno_porta!R33</f>
        <v>551</v>
      </c>
    </row>
    <row r="2948" spans="1:10" x14ac:dyDescent="0.3">
      <c r="A2948" t="str">
        <f t="shared" si="46"/>
        <v>HONOR X5D 128GBMax Negocios + 39.90CUOTA</v>
      </c>
      <c r="B2948" t="str">
        <f>precio_reno_porta!A34</f>
        <v>Corriente</v>
      </c>
      <c r="C2948" t="str">
        <f>precio_reno_porta!B34</f>
        <v>4G</v>
      </c>
      <c r="D2948" t="str">
        <f>precio_reno_porta!C34</f>
        <v>HONOR</v>
      </c>
      <c r="E2948" t="str">
        <f>precio_reno_porta!D34</f>
        <v>HONOR X5D 128GB</v>
      </c>
      <c r="F2948" s="68">
        <f>precio_reno_porta!E34</f>
        <v>449</v>
      </c>
      <c r="G2948" t="str">
        <f>precio_reno_porta!F34</f>
        <v>Android</v>
      </c>
      <c r="H2948" t="s">
        <v>188</v>
      </c>
      <c r="I2948" t="s">
        <v>195</v>
      </c>
      <c r="J2948" s="68">
        <f>precio_reno_porta!R34</f>
        <v>491</v>
      </c>
    </row>
    <row r="2949" spans="1:10" x14ac:dyDescent="0.3">
      <c r="A2949" t="str">
        <f t="shared" si="46"/>
        <v>HONOR X5D 256GBMax Negocios + 39.90CUOTA</v>
      </c>
      <c r="B2949" t="str">
        <f>precio_reno_porta!A35</f>
        <v>Corriente</v>
      </c>
      <c r="C2949" t="str">
        <f>precio_reno_porta!B35</f>
        <v>4G</v>
      </c>
      <c r="D2949" t="str">
        <f>precio_reno_porta!C35</f>
        <v>HONOR</v>
      </c>
      <c r="E2949" t="str">
        <f>precio_reno_porta!D35</f>
        <v>HONOR X5D 256GB</v>
      </c>
      <c r="F2949" s="68">
        <f>precio_reno_porta!E35</f>
        <v>589</v>
      </c>
      <c r="G2949" t="str">
        <f>precio_reno_porta!F35</f>
        <v>Android</v>
      </c>
      <c r="H2949" t="s">
        <v>188</v>
      </c>
      <c r="I2949" t="s">
        <v>195</v>
      </c>
      <c r="J2949" s="68">
        <f>precio_reno_porta!R35</f>
        <v>647</v>
      </c>
    </row>
    <row r="2950" spans="1:10" x14ac:dyDescent="0.3">
      <c r="A2950" t="str">
        <f t="shared" si="46"/>
        <v>HONOR X6C 256GBMax Negocios + 39.90CUOTA</v>
      </c>
      <c r="B2950" t="str">
        <f>precio_reno_porta!A36</f>
        <v>Corriente</v>
      </c>
      <c r="C2950" t="str">
        <f>precio_reno_porta!B36</f>
        <v>4G</v>
      </c>
      <c r="D2950" t="str">
        <f>precio_reno_porta!C36</f>
        <v>HONOR</v>
      </c>
      <c r="E2950" t="str">
        <f>precio_reno_porta!D36</f>
        <v>HONOR X6C 256GB</v>
      </c>
      <c r="F2950" s="68">
        <f>precio_reno_porta!E36</f>
        <v>699</v>
      </c>
      <c r="G2950" t="str">
        <f>precio_reno_porta!F36</f>
        <v>Android</v>
      </c>
      <c r="H2950" t="s">
        <v>188</v>
      </c>
      <c r="I2950" t="s">
        <v>195</v>
      </c>
      <c r="J2950" s="68">
        <f>precio_reno_porta!R36</f>
        <v>767</v>
      </c>
    </row>
    <row r="2951" spans="1:10" x14ac:dyDescent="0.3">
      <c r="A2951" t="str">
        <f t="shared" si="46"/>
        <v>HONOR X6D 256GB 5GMax Negocios + 39.90CUOTA</v>
      </c>
      <c r="B2951" t="str">
        <f>precio_reno_porta!A37</f>
        <v>Corriente</v>
      </c>
      <c r="C2951" t="str">
        <f>precio_reno_porta!B37</f>
        <v>5G</v>
      </c>
      <c r="D2951" t="str">
        <f>precio_reno_porta!C37</f>
        <v>HONOR</v>
      </c>
      <c r="E2951" t="str">
        <f>precio_reno_porta!D37</f>
        <v>HONOR X6D 256GB 5G</v>
      </c>
      <c r="F2951" s="68">
        <f>precio_reno_porta!E37</f>
        <v>829</v>
      </c>
      <c r="G2951" t="str">
        <f>precio_reno_porta!F37</f>
        <v>Android</v>
      </c>
      <c r="H2951" t="s">
        <v>188</v>
      </c>
      <c r="I2951" t="s">
        <v>195</v>
      </c>
      <c r="J2951" s="68">
        <f>precio_reno_porta!R37</f>
        <v>911</v>
      </c>
    </row>
    <row r="2952" spans="1:10" x14ac:dyDescent="0.3">
      <c r="A2952" t="str">
        <f t="shared" si="46"/>
        <v>HONOR X7D 256GB 5GMax Negocios + 39.90CUOTA</v>
      </c>
      <c r="B2952" t="str">
        <f>precio_reno_porta!A38</f>
        <v>Corriente</v>
      </c>
      <c r="C2952" t="str">
        <f>precio_reno_porta!B38</f>
        <v>5G</v>
      </c>
      <c r="D2952" t="str">
        <f>precio_reno_porta!C38</f>
        <v>HONOR</v>
      </c>
      <c r="E2952" t="str">
        <f>precio_reno_porta!D38</f>
        <v>HONOR X7D 256GB 5G</v>
      </c>
      <c r="F2952" s="68">
        <f>precio_reno_porta!E38</f>
        <v>879</v>
      </c>
      <c r="G2952" t="str">
        <f>precio_reno_porta!F38</f>
        <v>Android</v>
      </c>
      <c r="H2952" t="s">
        <v>188</v>
      </c>
      <c r="I2952" t="s">
        <v>195</v>
      </c>
      <c r="J2952" s="68">
        <f>precio_reno_porta!R38</f>
        <v>971</v>
      </c>
    </row>
    <row r="2953" spans="1:10" x14ac:dyDescent="0.3">
      <c r="A2953" t="str">
        <f t="shared" si="46"/>
        <v>HONOR X7E PLUS 256GB 5GMax Negocios + 39.90CUOTA</v>
      </c>
      <c r="B2953" t="str">
        <f>precio_reno_porta!A39</f>
        <v>Corriente</v>
      </c>
      <c r="C2953" t="str">
        <f>precio_reno_porta!B39</f>
        <v>5G</v>
      </c>
      <c r="D2953" t="str">
        <f>precio_reno_porta!C39</f>
        <v>HONOR</v>
      </c>
      <c r="E2953" t="str">
        <f>precio_reno_porta!D39</f>
        <v>HONOR X7E PLUS 256GB 5G</v>
      </c>
      <c r="F2953" s="68">
        <f>precio_reno_porta!E39</f>
        <v>1179</v>
      </c>
      <c r="G2953" t="str">
        <f>precio_reno_porta!F39</f>
        <v>Android</v>
      </c>
      <c r="H2953" t="s">
        <v>188</v>
      </c>
      <c r="I2953" t="s">
        <v>195</v>
      </c>
      <c r="J2953" s="68">
        <f>precio_reno_porta!R39</f>
        <v>1307</v>
      </c>
    </row>
    <row r="2954" spans="1:10" x14ac:dyDescent="0.3">
      <c r="A2954" t="str">
        <f t="shared" si="46"/>
        <v>HONOR X8C 256GB 5GMax Negocios + 39.90CUOTA</v>
      </c>
      <c r="B2954" t="str">
        <f>precio_reno_porta!A40</f>
        <v>Corriente</v>
      </c>
      <c r="C2954" t="str">
        <f>precio_reno_porta!B40</f>
        <v>5G</v>
      </c>
      <c r="D2954" t="str">
        <f>precio_reno_porta!C40</f>
        <v>HONOR</v>
      </c>
      <c r="E2954" t="str">
        <f>precio_reno_porta!D40</f>
        <v>HONOR X8C 256GB 5G</v>
      </c>
      <c r="F2954" s="68">
        <f>precio_reno_porta!E40</f>
        <v>1189</v>
      </c>
      <c r="G2954" t="str">
        <f>precio_reno_porta!F40</f>
        <v>Android</v>
      </c>
      <c r="H2954" t="s">
        <v>188</v>
      </c>
      <c r="I2954" t="s">
        <v>195</v>
      </c>
      <c r="J2954" s="68">
        <f>precio_reno_porta!R40</f>
        <v>1307</v>
      </c>
    </row>
    <row r="2955" spans="1:10" x14ac:dyDescent="0.3">
      <c r="A2955" t="str">
        <f t="shared" si="46"/>
        <v>HUAWEI WATCH KIDS 4 PROMax Negocios + 39.90CUOTA</v>
      </c>
      <c r="B2955" t="str">
        <f>precio_reno_porta!A41</f>
        <v>Corriente</v>
      </c>
      <c r="C2955" t="str">
        <f>precio_reno_porta!B41</f>
        <v>4G</v>
      </c>
      <c r="D2955" t="str">
        <f>precio_reno_porta!C41</f>
        <v>HUAWEI</v>
      </c>
      <c r="E2955" t="str">
        <f>precio_reno_porta!D41</f>
        <v>HUAWEI WATCH KIDS 4 PRO</v>
      </c>
      <c r="F2955" s="68">
        <f>precio_reno_porta!E41</f>
        <v>649</v>
      </c>
      <c r="G2955" t="str">
        <f>precio_reno_porta!F41</f>
        <v>Android</v>
      </c>
      <c r="H2955" t="s">
        <v>188</v>
      </c>
      <c r="I2955" t="s">
        <v>195</v>
      </c>
      <c r="J2955" s="68">
        <f>precio_reno_porta!R41</f>
        <v>719</v>
      </c>
    </row>
    <row r="2956" spans="1:10" x14ac:dyDescent="0.3">
      <c r="A2956" t="str">
        <f t="shared" si="46"/>
        <v>MOTOROLA MOTO EDGE 60 512GB 5GMax Negocios + 39.90CUOTA</v>
      </c>
      <c r="B2956" t="str">
        <f>precio_reno_porta!A42</f>
        <v>Corriente</v>
      </c>
      <c r="C2956" t="str">
        <f>precio_reno_porta!B42</f>
        <v>5G</v>
      </c>
      <c r="D2956" t="str">
        <f>precio_reno_porta!C42</f>
        <v>MOTOROLA</v>
      </c>
      <c r="E2956" t="str">
        <f>precio_reno_porta!D42</f>
        <v>MOTOROLA MOTO EDGE 60 512GB 5G</v>
      </c>
      <c r="F2956" s="68">
        <f>precio_reno_porta!E42</f>
        <v>1989</v>
      </c>
      <c r="G2956" t="str">
        <f>precio_reno_porta!F42</f>
        <v>Android</v>
      </c>
      <c r="H2956" t="s">
        <v>188</v>
      </c>
      <c r="I2956" t="s">
        <v>195</v>
      </c>
      <c r="J2956" s="68">
        <f>precio_reno_porta!R42</f>
        <v>2195</v>
      </c>
    </row>
    <row r="2957" spans="1:10" x14ac:dyDescent="0.3">
      <c r="A2957" t="str">
        <f t="shared" si="46"/>
        <v>MOTOROLA MOTO EDGE 60 FUSION 256GB 5GMax Negocios + 39.90CUOTA</v>
      </c>
      <c r="B2957" t="str">
        <f>precio_reno_porta!A43</f>
        <v>Corriente</v>
      </c>
      <c r="C2957" t="str">
        <f>precio_reno_porta!B43</f>
        <v>5G</v>
      </c>
      <c r="D2957" t="str">
        <f>precio_reno_porta!C43</f>
        <v>MOTOROLA</v>
      </c>
      <c r="E2957" t="str">
        <f>precio_reno_porta!D43</f>
        <v>MOTOROLA MOTO EDGE 60 FUSION 256GB 5G</v>
      </c>
      <c r="F2957" s="68">
        <f>precio_reno_porta!E43</f>
        <v>1439</v>
      </c>
      <c r="G2957" t="str">
        <f>precio_reno_porta!F43</f>
        <v>Android</v>
      </c>
      <c r="H2957" t="s">
        <v>188</v>
      </c>
      <c r="I2957" t="s">
        <v>195</v>
      </c>
      <c r="J2957" s="68">
        <f>precio_reno_porta!R43</f>
        <v>1583</v>
      </c>
    </row>
    <row r="2958" spans="1:10" x14ac:dyDescent="0.3">
      <c r="A2958" t="str">
        <f t="shared" si="46"/>
        <v>MOTOROLA MOTO EDGE 60 PRO 512GB 5GMax Negocios + 39.90CUOTA</v>
      </c>
      <c r="B2958" t="str">
        <f>precio_reno_porta!A44</f>
        <v>Corriente</v>
      </c>
      <c r="C2958" t="str">
        <f>precio_reno_porta!B44</f>
        <v>5G</v>
      </c>
      <c r="D2958" t="str">
        <f>precio_reno_porta!C44</f>
        <v>MOTOROLA</v>
      </c>
      <c r="E2958" t="str">
        <f>precio_reno_porta!D44</f>
        <v>MOTOROLA MOTO EDGE 60 PRO 512GB 5G</v>
      </c>
      <c r="F2958" s="68">
        <f>precio_reno_porta!E44</f>
        <v>2649</v>
      </c>
      <c r="G2958" t="str">
        <f>precio_reno_porta!F44</f>
        <v>Android</v>
      </c>
      <c r="H2958" t="s">
        <v>188</v>
      </c>
      <c r="I2958" t="s">
        <v>195</v>
      </c>
      <c r="J2958" s="68">
        <f>precio_reno_porta!R44</f>
        <v>2927</v>
      </c>
    </row>
    <row r="2959" spans="1:10" x14ac:dyDescent="0.3">
      <c r="A2959" t="str">
        <f t="shared" si="46"/>
        <v>MOTOROLA MOTO EDGE 70 512GB 5GMax Negocios + 39.90CUOTA</v>
      </c>
      <c r="B2959" t="str">
        <f>precio_reno_porta!A45</f>
        <v>Corriente</v>
      </c>
      <c r="C2959" t="str">
        <f>precio_reno_porta!B45</f>
        <v>5G</v>
      </c>
      <c r="D2959" t="str">
        <f>precio_reno_porta!C45</f>
        <v>MOTOROLA</v>
      </c>
      <c r="E2959" t="str">
        <f>precio_reno_porta!D45</f>
        <v>MOTOROLA MOTO EDGE 70 512GB 5G</v>
      </c>
      <c r="F2959" s="68">
        <f>precio_reno_porta!E45</f>
        <v>2549</v>
      </c>
      <c r="G2959" t="str">
        <f>precio_reno_porta!F45</f>
        <v>Android</v>
      </c>
      <c r="H2959" t="s">
        <v>188</v>
      </c>
      <c r="I2959" t="s">
        <v>195</v>
      </c>
      <c r="J2959" s="68">
        <f>precio_reno_porta!R45</f>
        <v>2807</v>
      </c>
    </row>
    <row r="2960" spans="1:10" x14ac:dyDescent="0.3">
      <c r="A2960" t="str">
        <f t="shared" si="46"/>
        <v>MOTOROLA MOTO EDGE 70 FUSION 256GB 5GMax Negocios + 39.90CUOTA</v>
      </c>
      <c r="B2960" t="str">
        <f>precio_reno_porta!A46</f>
        <v>Corriente</v>
      </c>
      <c r="C2960" t="str">
        <f>precio_reno_porta!B46</f>
        <v>5G</v>
      </c>
      <c r="D2960" t="str">
        <f>precio_reno_porta!C46</f>
        <v>MOTOROLA</v>
      </c>
      <c r="E2960" t="str">
        <f>precio_reno_porta!D46</f>
        <v>MOTOROLA MOTO EDGE 70 FUSION 256GB 5G</v>
      </c>
      <c r="F2960" s="68">
        <f>precio_reno_porta!E46</f>
        <v>1899</v>
      </c>
      <c r="G2960" t="str">
        <f>precio_reno_porta!F46</f>
        <v>Android</v>
      </c>
      <c r="H2960" t="s">
        <v>188</v>
      </c>
      <c r="I2960" t="s">
        <v>195</v>
      </c>
      <c r="J2960" s="68">
        <f>precio_reno_porta!R46</f>
        <v>2087</v>
      </c>
    </row>
    <row r="2961" spans="1:10" x14ac:dyDescent="0.3">
      <c r="A2961" t="str">
        <f t="shared" si="46"/>
        <v>MOTOROLA MOTO EDGE 70 PRO 512GB 5GMax Negocios + 39.90CUOTA</v>
      </c>
      <c r="B2961" t="str">
        <f>precio_reno_porta!A47</f>
        <v>Corriente</v>
      </c>
      <c r="C2961" t="str">
        <f>precio_reno_porta!B47</f>
        <v>5G</v>
      </c>
      <c r="D2961" t="str">
        <f>precio_reno_porta!C47</f>
        <v>MOTOROLA</v>
      </c>
      <c r="E2961" t="str">
        <f>precio_reno_porta!D47</f>
        <v>MOTOROLA MOTO EDGE 70 PRO 512GB 5G</v>
      </c>
      <c r="F2961" s="68">
        <f>precio_reno_porta!E47</f>
        <v>3619</v>
      </c>
      <c r="G2961" t="str">
        <f>precio_reno_porta!F47</f>
        <v>Android</v>
      </c>
      <c r="H2961" t="s">
        <v>188</v>
      </c>
      <c r="I2961" t="s">
        <v>195</v>
      </c>
      <c r="J2961" s="68">
        <f>precio_reno_porta!R47</f>
        <v>3995</v>
      </c>
    </row>
    <row r="2962" spans="1:10" x14ac:dyDescent="0.3">
      <c r="A2962" t="str">
        <f t="shared" si="46"/>
        <v>MOTOROLA MOTO G06 128GBMax Negocios + 39.90CUOTA</v>
      </c>
      <c r="B2962" t="str">
        <f>precio_reno_porta!A48</f>
        <v>Corriente</v>
      </c>
      <c r="C2962" t="str">
        <f>precio_reno_porta!B48</f>
        <v>4G</v>
      </c>
      <c r="D2962" t="str">
        <f>precio_reno_porta!C48</f>
        <v>MOTOROLA</v>
      </c>
      <c r="E2962" t="str">
        <f>precio_reno_porta!D48</f>
        <v>MOTOROLA MOTO G06 128GB</v>
      </c>
      <c r="F2962" s="68">
        <f>precio_reno_porta!E48</f>
        <v>619</v>
      </c>
      <c r="G2962" t="str">
        <f>precio_reno_porta!F48</f>
        <v>Android</v>
      </c>
      <c r="H2962" t="s">
        <v>188</v>
      </c>
      <c r="I2962" t="s">
        <v>195</v>
      </c>
      <c r="J2962" s="68">
        <f>precio_reno_porta!R48</f>
        <v>683</v>
      </c>
    </row>
    <row r="2963" spans="1:10" x14ac:dyDescent="0.3">
      <c r="A2963" t="str">
        <f t="shared" si="46"/>
        <v>MOTOROLA MOTO G06 256GBMax Negocios + 39.90CUOTA</v>
      </c>
      <c r="B2963" t="str">
        <f>precio_reno_porta!A49</f>
        <v>Corriente</v>
      </c>
      <c r="C2963" t="str">
        <f>precio_reno_porta!B49</f>
        <v>4G</v>
      </c>
      <c r="D2963" t="str">
        <f>precio_reno_porta!C49</f>
        <v>MOTOROLA</v>
      </c>
      <c r="E2963" t="str">
        <f>precio_reno_porta!D49</f>
        <v>MOTOROLA MOTO G06 256GB</v>
      </c>
      <c r="F2963" s="68">
        <f>precio_reno_porta!E49</f>
        <v>649</v>
      </c>
      <c r="G2963" t="str">
        <f>precio_reno_porta!F49</f>
        <v>Android</v>
      </c>
      <c r="H2963" t="s">
        <v>188</v>
      </c>
      <c r="I2963" t="s">
        <v>195</v>
      </c>
      <c r="J2963" s="68">
        <f>precio_reno_porta!R49</f>
        <v>719</v>
      </c>
    </row>
    <row r="2964" spans="1:10" x14ac:dyDescent="0.3">
      <c r="A2964" t="str">
        <f t="shared" si="46"/>
        <v>MOTOROLA MOTO G15 256GBMax Negocios + 39.90CUOTA</v>
      </c>
      <c r="B2964" t="str">
        <f>precio_reno_porta!A50</f>
        <v>Corriente</v>
      </c>
      <c r="C2964" t="str">
        <f>precio_reno_porta!B50</f>
        <v>4G</v>
      </c>
      <c r="D2964" t="str">
        <f>precio_reno_porta!C50</f>
        <v>MOTOROLA</v>
      </c>
      <c r="E2964" t="str">
        <f>precio_reno_porta!D50</f>
        <v>MOTOROLA MOTO G15 256GB</v>
      </c>
      <c r="F2964" s="68">
        <f>precio_reno_porta!E50</f>
        <v>719</v>
      </c>
      <c r="G2964" t="str">
        <f>precio_reno_porta!F50</f>
        <v>Android</v>
      </c>
      <c r="H2964" t="s">
        <v>188</v>
      </c>
      <c r="I2964" t="s">
        <v>195</v>
      </c>
      <c r="J2964" s="68">
        <f>precio_reno_porta!R50</f>
        <v>791</v>
      </c>
    </row>
    <row r="2965" spans="1:10" x14ac:dyDescent="0.3">
      <c r="A2965" t="str">
        <f t="shared" si="46"/>
        <v>MOTOROLA MOTO G17 256GBMax Negocios + 39.90CUOTA</v>
      </c>
      <c r="B2965" t="str">
        <f>precio_reno_porta!A51</f>
        <v>Corriente</v>
      </c>
      <c r="C2965" t="str">
        <f>precio_reno_porta!B51</f>
        <v>4G</v>
      </c>
      <c r="D2965" t="str">
        <f>precio_reno_porta!C51</f>
        <v>MOTOROLA</v>
      </c>
      <c r="E2965" t="str">
        <f>precio_reno_porta!D51</f>
        <v>MOTOROLA MOTO G17 256GB</v>
      </c>
      <c r="F2965" s="68">
        <f>precio_reno_porta!E51</f>
        <v>779</v>
      </c>
      <c r="G2965" t="str">
        <f>precio_reno_porta!F51</f>
        <v>Android</v>
      </c>
      <c r="H2965" t="s">
        <v>188</v>
      </c>
      <c r="I2965" t="s">
        <v>195</v>
      </c>
      <c r="J2965" s="68">
        <f>precio_reno_porta!R51</f>
        <v>863</v>
      </c>
    </row>
    <row r="2966" spans="1:10" x14ac:dyDescent="0.3">
      <c r="A2966" t="str">
        <f t="shared" si="46"/>
        <v>MOTOROLA MOTO G47 128GB 5GMax Negocios + 39.90CUOTA</v>
      </c>
      <c r="B2966" t="str">
        <f>precio_reno_porta!A52</f>
        <v>Corriente</v>
      </c>
      <c r="C2966" t="str">
        <f>precio_reno_porta!B52</f>
        <v>5G</v>
      </c>
      <c r="D2966" t="str">
        <f>precio_reno_porta!C52</f>
        <v>MOTOROLA</v>
      </c>
      <c r="E2966" t="str">
        <f>precio_reno_porta!D52</f>
        <v>MOTOROLA MOTO G47 128GB 5G</v>
      </c>
      <c r="F2966" s="68">
        <f>precio_reno_porta!E52</f>
        <v>949</v>
      </c>
      <c r="G2966" t="str">
        <f>precio_reno_porta!F52</f>
        <v>Android</v>
      </c>
      <c r="H2966" t="s">
        <v>188</v>
      </c>
      <c r="I2966" t="s">
        <v>195</v>
      </c>
      <c r="J2966" s="68">
        <f>precio_reno_porta!R52</f>
        <v>1043</v>
      </c>
    </row>
    <row r="2967" spans="1:10" x14ac:dyDescent="0.3">
      <c r="A2967" t="str">
        <f t="shared" si="46"/>
        <v>MOTOROLA MOTO G56 256GB 5GMax Negocios + 39.90CUOTA</v>
      </c>
      <c r="B2967" t="str">
        <f>precio_reno_porta!A53</f>
        <v>Corriente</v>
      </c>
      <c r="C2967" t="str">
        <f>precio_reno_porta!B53</f>
        <v>5G</v>
      </c>
      <c r="D2967" t="str">
        <f>precio_reno_porta!C53</f>
        <v>MOTOROLA</v>
      </c>
      <c r="E2967" t="str">
        <f>precio_reno_porta!D53</f>
        <v>MOTOROLA MOTO G56 256GB 5G</v>
      </c>
      <c r="F2967" s="68">
        <f>precio_reno_porta!E53</f>
        <v>969</v>
      </c>
      <c r="G2967" t="str">
        <f>precio_reno_porta!F53</f>
        <v>Android</v>
      </c>
      <c r="H2967" t="s">
        <v>188</v>
      </c>
      <c r="I2967" t="s">
        <v>195</v>
      </c>
      <c r="J2967" s="68">
        <f>precio_reno_porta!R53</f>
        <v>1067</v>
      </c>
    </row>
    <row r="2968" spans="1:10" x14ac:dyDescent="0.3">
      <c r="A2968" t="str">
        <f t="shared" si="46"/>
        <v>MOTOROLA MOTO G67 256GB 5GMax Negocios + 39.90CUOTA</v>
      </c>
      <c r="B2968" t="str">
        <f>precio_reno_porta!A54</f>
        <v>Corriente</v>
      </c>
      <c r="C2968" t="str">
        <f>precio_reno_porta!B54</f>
        <v>5G</v>
      </c>
      <c r="D2968" t="str">
        <f>precio_reno_porta!C54</f>
        <v>MOTOROLA</v>
      </c>
      <c r="E2968" t="str">
        <f>precio_reno_porta!D54</f>
        <v>MOTOROLA MOTO G67 256GB 5G</v>
      </c>
      <c r="F2968" s="68">
        <f>precio_reno_porta!E54</f>
        <v>1269</v>
      </c>
      <c r="G2968" t="str">
        <f>precio_reno_porta!F54</f>
        <v>Android</v>
      </c>
      <c r="H2968" t="s">
        <v>188</v>
      </c>
      <c r="I2968" t="s">
        <v>195</v>
      </c>
      <c r="J2968" s="68">
        <f>precio_reno_porta!R54</f>
        <v>1403</v>
      </c>
    </row>
    <row r="2969" spans="1:10" x14ac:dyDescent="0.3">
      <c r="A2969" t="str">
        <f t="shared" si="46"/>
        <v>MOTOROLA MOTO G77 256GB 5GMax Negocios + 39.90CUOTA</v>
      </c>
      <c r="B2969" t="str">
        <f>precio_reno_porta!A55</f>
        <v>Corriente</v>
      </c>
      <c r="C2969" t="str">
        <f>precio_reno_porta!B55</f>
        <v>5G</v>
      </c>
      <c r="D2969" t="str">
        <f>precio_reno_porta!C55</f>
        <v>MOTOROLA</v>
      </c>
      <c r="E2969" t="str">
        <f>precio_reno_porta!D55</f>
        <v>MOTOROLA MOTO G77 256GB 5G</v>
      </c>
      <c r="F2969" s="68">
        <f>precio_reno_porta!E55</f>
        <v>1519</v>
      </c>
      <c r="G2969" t="str">
        <f>precio_reno_porta!F55</f>
        <v>Android</v>
      </c>
      <c r="H2969" t="s">
        <v>188</v>
      </c>
      <c r="I2969" t="s">
        <v>195</v>
      </c>
      <c r="J2969" s="68">
        <f>precio_reno_porta!R55</f>
        <v>1667</v>
      </c>
    </row>
    <row r="2970" spans="1:10" x14ac:dyDescent="0.3">
      <c r="A2970" t="str">
        <f t="shared" si="46"/>
        <v>MOTOROLA MOTO RAZR 60 512GB 5GMax Negocios + 39.90CUOTA</v>
      </c>
      <c r="B2970" t="str">
        <f>precio_reno_porta!A56</f>
        <v>Corriente</v>
      </c>
      <c r="C2970" t="str">
        <f>precio_reno_porta!B56</f>
        <v>5G</v>
      </c>
      <c r="D2970" t="str">
        <f>precio_reno_porta!C56</f>
        <v>MOTOROLA</v>
      </c>
      <c r="E2970" t="str">
        <f>precio_reno_porta!D56</f>
        <v>MOTOROLA MOTO RAZR 60 512GB 5G</v>
      </c>
      <c r="F2970" s="68">
        <f>precio_reno_porta!E56</f>
        <v>3789</v>
      </c>
      <c r="G2970" t="str">
        <f>precio_reno_porta!F56</f>
        <v>Android</v>
      </c>
      <c r="H2970" t="s">
        <v>188</v>
      </c>
      <c r="I2970" t="s">
        <v>195</v>
      </c>
      <c r="J2970" s="68">
        <f>precio_reno_porta!R56</f>
        <v>4187</v>
      </c>
    </row>
    <row r="2971" spans="1:10" x14ac:dyDescent="0.3">
      <c r="A2971" t="str">
        <f t="shared" si="46"/>
        <v>MOTOROLA MOTO RAZR 70 512GB 5GMax Negocios + 39.90CUOTA</v>
      </c>
      <c r="B2971" t="str">
        <f>precio_reno_porta!A57</f>
        <v>Corriente</v>
      </c>
      <c r="C2971" t="str">
        <f>precio_reno_porta!B57</f>
        <v>5G</v>
      </c>
      <c r="D2971" t="str">
        <f>precio_reno_porta!C57</f>
        <v>MOTOROLA</v>
      </c>
      <c r="E2971" t="str">
        <f>precio_reno_porta!D57</f>
        <v>MOTOROLA MOTO RAZR 70 512GB 5G</v>
      </c>
      <c r="F2971" s="68">
        <f>precio_reno_porta!E57</f>
        <v>4089</v>
      </c>
      <c r="G2971" t="str">
        <f>precio_reno_porta!F57</f>
        <v>Android</v>
      </c>
      <c r="H2971" t="s">
        <v>188</v>
      </c>
      <c r="I2971" t="s">
        <v>195</v>
      </c>
      <c r="J2971" s="68">
        <f>precio_reno_porta!R57</f>
        <v>4511</v>
      </c>
    </row>
    <row r="2972" spans="1:10" x14ac:dyDescent="0.3">
      <c r="A2972" t="str">
        <f t="shared" si="46"/>
        <v>OPPO A5 256GBMax Negocios + 39.90CUOTA</v>
      </c>
      <c r="B2972" t="str">
        <f>precio_reno_porta!A58</f>
        <v>Corriente</v>
      </c>
      <c r="C2972" t="str">
        <f>precio_reno_porta!B58</f>
        <v>4G</v>
      </c>
      <c r="D2972" t="str">
        <f>precio_reno_porta!C58</f>
        <v>OPPO</v>
      </c>
      <c r="E2972" t="str">
        <f>precio_reno_porta!D58</f>
        <v>OPPO A5 256GB</v>
      </c>
      <c r="F2972" s="68">
        <f>precio_reno_porta!E58</f>
        <v>849</v>
      </c>
      <c r="G2972" t="str">
        <f>precio_reno_porta!F58</f>
        <v>Android</v>
      </c>
      <c r="H2972" t="s">
        <v>188</v>
      </c>
      <c r="I2972" t="s">
        <v>195</v>
      </c>
      <c r="J2972" s="68">
        <f>precio_reno_porta!R58</f>
        <v>935</v>
      </c>
    </row>
    <row r="2973" spans="1:10" x14ac:dyDescent="0.3">
      <c r="A2973" t="str">
        <f t="shared" si="46"/>
        <v>OPPO A5 256GB 5GMax Negocios + 39.90CUOTA</v>
      </c>
      <c r="B2973" t="str">
        <f>precio_reno_porta!A59</f>
        <v>Corriente</v>
      </c>
      <c r="C2973" t="str">
        <f>precio_reno_porta!B59</f>
        <v>5G</v>
      </c>
      <c r="D2973" t="str">
        <f>precio_reno_porta!C59</f>
        <v>OPPO</v>
      </c>
      <c r="E2973" t="str">
        <f>precio_reno_porta!D59</f>
        <v>OPPO A5 256GB 5G</v>
      </c>
      <c r="F2973" s="68">
        <f>precio_reno_porta!E59</f>
        <v>1319</v>
      </c>
      <c r="G2973" t="str">
        <f>precio_reno_porta!F59</f>
        <v>Android</v>
      </c>
      <c r="H2973" t="s">
        <v>188</v>
      </c>
      <c r="I2973" t="s">
        <v>195</v>
      </c>
      <c r="J2973" s="68">
        <f>precio_reno_porta!R59</f>
        <v>1451</v>
      </c>
    </row>
    <row r="2974" spans="1:10" x14ac:dyDescent="0.3">
      <c r="A2974" t="str">
        <f t="shared" si="46"/>
        <v>OPPO A5X 128GBMax Negocios + 39.90CUOTA</v>
      </c>
      <c r="B2974" t="str">
        <f>precio_reno_porta!A60</f>
        <v>Corriente</v>
      </c>
      <c r="C2974" t="str">
        <f>precio_reno_porta!B60</f>
        <v>4G</v>
      </c>
      <c r="D2974" t="str">
        <f>precio_reno_porta!C60</f>
        <v>OPPO</v>
      </c>
      <c r="E2974" t="str">
        <f>precio_reno_porta!D60</f>
        <v>OPPO A5X 128GB</v>
      </c>
      <c r="F2974" s="68">
        <f>precio_reno_porta!E60</f>
        <v>659</v>
      </c>
      <c r="G2974" t="str">
        <f>precio_reno_porta!F60</f>
        <v>Android</v>
      </c>
      <c r="H2974" t="s">
        <v>188</v>
      </c>
      <c r="I2974" t="s">
        <v>195</v>
      </c>
      <c r="J2974" s="68">
        <f>precio_reno_porta!R60</f>
        <v>731</v>
      </c>
    </row>
    <row r="2975" spans="1:10" x14ac:dyDescent="0.3">
      <c r="A2975" t="str">
        <f t="shared" si="46"/>
        <v>OPPO A6 PRO 256GB 5GMax Negocios + 39.90CUOTA</v>
      </c>
      <c r="B2975" t="str">
        <f>precio_reno_porta!A61</f>
        <v>Corriente</v>
      </c>
      <c r="C2975" t="str">
        <f>precio_reno_porta!B61</f>
        <v>5G</v>
      </c>
      <c r="D2975" t="str">
        <f>precio_reno_porta!C61</f>
        <v>OPPO</v>
      </c>
      <c r="E2975" t="str">
        <f>precio_reno_porta!D61</f>
        <v>OPPO A6 PRO 256GB 5G</v>
      </c>
      <c r="F2975" s="68">
        <f>precio_reno_porta!E61</f>
        <v>1779</v>
      </c>
      <c r="G2975" t="str">
        <f>precio_reno_porta!F61</f>
        <v>Android</v>
      </c>
      <c r="H2975" t="s">
        <v>188</v>
      </c>
      <c r="I2975" t="s">
        <v>195</v>
      </c>
      <c r="J2975" s="68">
        <f>precio_reno_porta!R61</f>
        <v>1955</v>
      </c>
    </row>
    <row r="2976" spans="1:10" x14ac:dyDescent="0.3">
      <c r="A2976" t="str">
        <f t="shared" si="46"/>
        <v>OPPO A6T 128GBMax Negocios + 39.90CUOTA</v>
      </c>
      <c r="B2976" t="str">
        <f>precio_reno_porta!A62</f>
        <v>Corriente</v>
      </c>
      <c r="C2976" t="str">
        <f>precio_reno_porta!B62</f>
        <v>4G</v>
      </c>
      <c r="D2976" t="str">
        <f>precio_reno_porta!C62</f>
        <v>OPPO</v>
      </c>
      <c r="E2976" t="str">
        <f>precio_reno_porta!D62</f>
        <v>OPPO A6T 128GB</v>
      </c>
      <c r="F2976" s="68">
        <f>precio_reno_porta!E62</f>
        <v>789</v>
      </c>
      <c r="G2976" t="str">
        <f>precio_reno_porta!F62</f>
        <v>Android</v>
      </c>
      <c r="H2976" t="s">
        <v>188</v>
      </c>
      <c r="I2976" t="s">
        <v>195</v>
      </c>
      <c r="J2976" s="68">
        <f>precio_reno_porta!R62</f>
        <v>863</v>
      </c>
    </row>
    <row r="2977" spans="1:10" x14ac:dyDescent="0.3">
      <c r="A2977" t="str">
        <f t="shared" si="46"/>
        <v>OPPO A6X 256GB 5GMax Negocios + 39.90CUOTA</v>
      </c>
      <c r="B2977" t="str">
        <f>precio_reno_porta!A63</f>
        <v>Corriente</v>
      </c>
      <c r="C2977" t="str">
        <f>precio_reno_porta!B63</f>
        <v>5G</v>
      </c>
      <c r="D2977" t="str">
        <f>precio_reno_porta!C63</f>
        <v>OPPO</v>
      </c>
      <c r="E2977" t="str">
        <f>precio_reno_porta!D63</f>
        <v>OPPO A6X 256GB 5G</v>
      </c>
      <c r="F2977" s="68">
        <f>precio_reno_porta!E63</f>
        <v>1159</v>
      </c>
      <c r="G2977" t="str">
        <f>precio_reno_porta!F63</f>
        <v>Android</v>
      </c>
      <c r="H2977" t="s">
        <v>188</v>
      </c>
      <c r="I2977" t="s">
        <v>195</v>
      </c>
      <c r="J2977" s="68">
        <f>precio_reno_porta!R63</f>
        <v>1283</v>
      </c>
    </row>
    <row r="2978" spans="1:10" x14ac:dyDescent="0.3">
      <c r="A2978" t="str">
        <f t="shared" si="46"/>
        <v>OPPO RENO 14F 256GB 5GMax Negocios + 39.90CUOTA</v>
      </c>
      <c r="B2978" t="str">
        <f>precio_reno_porta!A64</f>
        <v>Corriente</v>
      </c>
      <c r="C2978" t="str">
        <f>precio_reno_porta!B64</f>
        <v>4G</v>
      </c>
      <c r="D2978" t="str">
        <f>precio_reno_porta!C64</f>
        <v>OPPO</v>
      </c>
      <c r="E2978" t="str">
        <f>precio_reno_porta!D64</f>
        <v>OPPO RENO 14F 256GB 5G</v>
      </c>
      <c r="F2978" s="68">
        <f>precio_reno_porta!E64</f>
        <v>2229</v>
      </c>
      <c r="G2978" t="str">
        <f>precio_reno_porta!F64</f>
        <v>Android</v>
      </c>
      <c r="H2978" t="s">
        <v>188</v>
      </c>
      <c r="I2978" t="s">
        <v>195</v>
      </c>
      <c r="J2978" s="68">
        <f>precio_reno_porta!R64</f>
        <v>2459</v>
      </c>
    </row>
    <row r="2979" spans="1:10" x14ac:dyDescent="0.3">
      <c r="A2979" t="str">
        <f t="shared" si="46"/>
        <v>OPPO RENO 14F 512GB 5GMax Negocios + 39.90CUOTA</v>
      </c>
      <c r="B2979" t="str">
        <f>precio_reno_porta!A65</f>
        <v>Corriente</v>
      </c>
      <c r="C2979" t="str">
        <f>precio_reno_porta!B65</f>
        <v>5G</v>
      </c>
      <c r="D2979" t="str">
        <f>precio_reno_porta!C65</f>
        <v>OPPO</v>
      </c>
      <c r="E2979" t="str">
        <f>precio_reno_porta!D65</f>
        <v>OPPO RENO 14F 512GB 5G</v>
      </c>
      <c r="F2979" s="68">
        <f>precio_reno_porta!E65</f>
        <v>2439</v>
      </c>
      <c r="G2979" t="str">
        <f>precio_reno_porta!F65</f>
        <v>Android</v>
      </c>
      <c r="H2979" t="s">
        <v>188</v>
      </c>
      <c r="I2979" t="s">
        <v>195</v>
      </c>
      <c r="J2979" s="68">
        <f>precio_reno_porta!R65</f>
        <v>2687</v>
      </c>
    </row>
    <row r="2980" spans="1:10" x14ac:dyDescent="0.3">
      <c r="A2980" t="str">
        <f t="shared" si="46"/>
        <v>OPPO RENO 16 256GB 5GMax Negocios + 39.90CUOTA</v>
      </c>
      <c r="B2980" t="str">
        <f>precio_reno_porta!A66</f>
        <v>Corriente</v>
      </c>
      <c r="C2980" t="str">
        <f>precio_reno_porta!B66</f>
        <v>5G</v>
      </c>
      <c r="D2980" t="str">
        <f>precio_reno_porta!C66</f>
        <v>OPPO</v>
      </c>
      <c r="E2980" t="str">
        <f>precio_reno_porta!D66</f>
        <v>OPPO RENO 16 256GB 5G</v>
      </c>
      <c r="F2980" s="68">
        <f>precio_reno_porta!E66</f>
        <v>3839</v>
      </c>
      <c r="G2980" t="str">
        <f>precio_reno_porta!F66</f>
        <v>Android</v>
      </c>
      <c r="H2980" t="s">
        <v>188</v>
      </c>
      <c r="I2980" t="s">
        <v>195</v>
      </c>
      <c r="J2980" s="68">
        <f>precio_reno_porta!R66</f>
        <v>4235</v>
      </c>
    </row>
    <row r="2981" spans="1:10" x14ac:dyDescent="0.3">
      <c r="A2981" t="str">
        <f t="shared" si="46"/>
        <v>OPPO RENO 16F 256GB 5GMax Negocios + 39.90CUOTA</v>
      </c>
      <c r="B2981" t="str">
        <f>precio_reno_porta!A67</f>
        <v>Corriente</v>
      </c>
      <c r="C2981" t="str">
        <f>precio_reno_porta!B67</f>
        <v>5G</v>
      </c>
      <c r="D2981" t="str">
        <f>precio_reno_porta!C67</f>
        <v>OPPO</v>
      </c>
      <c r="E2981" t="str">
        <f>precio_reno_porta!D67</f>
        <v>OPPO RENO 16F 256GB 5G</v>
      </c>
      <c r="F2981" s="68">
        <f>precio_reno_porta!E67</f>
        <v>3129</v>
      </c>
      <c r="G2981" t="str">
        <f>precio_reno_porta!F67</f>
        <v>Android</v>
      </c>
      <c r="H2981" t="s">
        <v>188</v>
      </c>
      <c r="I2981" t="s">
        <v>195</v>
      </c>
      <c r="J2981" s="68">
        <f>precio_reno_porta!R67</f>
        <v>3443</v>
      </c>
    </row>
    <row r="2982" spans="1:10" x14ac:dyDescent="0.3">
      <c r="A2982" t="str">
        <f t="shared" si="46"/>
        <v>SAMSUNG GALAXY A07 128GBMax Negocios + 39.90CUOTA</v>
      </c>
      <c r="B2982" t="str">
        <f>precio_reno_porta!A68</f>
        <v>Corriente</v>
      </c>
      <c r="C2982" t="str">
        <f>precio_reno_porta!B68</f>
        <v>4G</v>
      </c>
      <c r="D2982" t="str">
        <f>precio_reno_porta!C68</f>
        <v>SAMSUNG</v>
      </c>
      <c r="E2982" t="str">
        <f>precio_reno_porta!D68</f>
        <v>SAMSUNG GALAXY A07 128GB</v>
      </c>
      <c r="F2982" s="68">
        <f>precio_reno_porta!E68</f>
        <v>599</v>
      </c>
      <c r="G2982" t="str">
        <f>precio_reno_porta!F68</f>
        <v>Android</v>
      </c>
      <c r="H2982" t="s">
        <v>188</v>
      </c>
      <c r="I2982" t="s">
        <v>195</v>
      </c>
      <c r="J2982" s="68">
        <f>precio_reno_porta!R68</f>
        <v>659</v>
      </c>
    </row>
    <row r="2983" spans="1:10" x14ac:dyDescent="0.3">
      <c r="A2983" t="str">
        <f t="shared" si="46"/>
        <v>SAMSUNG GALAXY A16 128GBMax Negocios + 39.90CUOTA</v>
      </c>
      <c r="B2983" t="str">
        <f>precio_reno_porta!A69</f>
        <v>Corriente</v>
      </c>
      <c r="C2983" t="str">
        <f>precio_reno_porta!B69</f>
        <v>4G</v>
      </c>
      <c r="D2983" t="str">
        <f>precio_reno_porta!C69</f>
        <v>SAMSUNG</v>
      </c>
      <c r="E2983" t="str">
        <f>precio_reno_porta!D69</f>
        <v>SAMSUNG GALAXY A16 128GB</v>
      </c>
      <c r="F2983" s="68">
        <f>precio_reno_porta!E69</f>
        <v>659</v>
      </c>
      <c r="G2983" t="str">
        <f>precio_reno_porta!F69</f>
        <v>Android</v>
      </c>
      <c r="H2983" t="s">
        <v>188</v>
      </c>
      <c r="I2983" t="s">
        <v>195</v>
      </c>
      <c r="J2983" s="68">
        <f>precio_reno_porta!R69</f>
        <v>731</v>
      </c>
    </row>
    <row r="2984" spans="1:10" x14ac:dyDescent="0.3">
      <c r="A2984" t="str">
        <f t="shared" si="46"/>
        <v>SAMSUNG GALAXY A17 128GB 5GMax Negocios + 39.90CUOTA</v>
      </c>
      <c r="B2984" t="str">
        <f>precio_reno_porta!A70</f>
        <v>Corriente</v>
      </c>
      <c r="C2984" t="str">
        <f>precio_reno_porta!B70</f>
        <v>5G</v>
      </c>
      <c r="D2984" t="str">
        <f>precio_reno_porta!C70</f>
        <v>SAMSUNG</v>
      </c>
      <c r="E2984" t="str">
        <f>precio_reno_porta!D70</f>
        <v>SAMSUNG GALAXY A17 128GB 5G</v>
      </c>
      <c r="F2984" s="68">
        <f>precio_reno_porta!E70</f>
        <v>1179</v>
      </c>
      <c r="G2984" t="str">
        <f>precio_reno_porta!F70</f>
        <v>Android</v>
      </c>
      <c r="H2984" t="s">
        <v>188</v>
      </c>
      <c r="I2984" t="s">
        <v>195</v>
      </c>
      <c r="J2984" s="68">
        <f>precio_reno_porta!R70</f>
        <v>1295</v>
      </c>
    </row>
    <row r="2985" spans="1:10" x14ac:dyDescent="0.3">
      <c r="A2985" t="str">
        <f t="shared" si="46"/>
        <v>SAMSUNG GALAXY A17 256GB 5GMax Negocios + 39.90CUOTA</v>
      </c>
      <c r="B2985" t="str">
        <f>precio_reno_porta!A71</f>
        <v>Corriente</v>
      </c>
      <c r="C2985" t="str">
        <f>precio_reno_porta!B71</f>
        <v>5G</v>
      </c>
      <c r="D2985" t="str">
        <f>precio_reno_porta!C71</f>
        <v>SAMSUNG</v>
      </c>
      <c r="E2985" t="str">
        <f>precio_reno_porta!D71</f>
        <v>SAMSUNG GALAXY A17 256GB 5G</v>
      </c>
      <c r="F2985" s="68">
        <f>precio_reno_porta!E71</f>
        <v>1309</v>
      </c>
      <c r="G2985" t="str">
        <f>precio_reno_porta!F71</f>
        <v>Android</v>
      </c>
      <c r="H2985" t="s">
        <v>188</v>
      </c>
      <c r="I2985" t="s">
        <v>195</v>
      </c>
      <c r="J2985" s="68">
        <f>precio_reno_porta!R71</f>
        <v>1475</v>
      </c>
    </row>
    <row r="2986" spans="1:10" x14ac:dyDescent="0.3">
      <c r="A2986" t="str">
        <f t="shared" si="46"/>
        <v>SAMSUNG GALAXY A26 128GB 5GMax Negocios + 39.90CUOTA</v>
      </c>
      <c r="B2986" t="str">
        <f>precio_reno_porta!A72</f>
        <v>Corriente</v>
      </c>
      <c r="C2986" t="str">
        <f>precio_reno_porta!B72</f>
        <v>5G</v>
      </c>
      <c r="D2986" t="str">
        <f>precio_reno_porta!C72</f>
        <v>SAMSUNG</v>
      </c>
      <c r="E2986" t="str">
        <f>precio_reno_porta!D72</f>
        <v>SAMSUNG GALAXY A26 128GB 5G</v>
      </c>
      <c r="F2986" s="68">
        <f>precio_reno_porta!E72</f>
        <v>1169</v>
      </c>
      <c r="G2986" t="str">
        <f>precio_reno_porta!F72</f>
        <v>Android</v>
      </c>
      <c r="H2986" t="s">
        <v>188</v>
      </c>
      <c r="I2986" t="s">
        <v>195</v>
      </c>
      <c r="J2986" s="68">
        <f>precio_reno_porta!R72</f>
        <v>1295</v>
      </c>
    </row>
    <row r="2987" spans="1:10" x14ac:dyDescent="0.3">
      <c r="A2987" t="str">
        <f t="shared" si="46"/>
        <v>SAMSUNG GALAXY A27 256GB 5GMax Negocios + 39.90CUOTA</v>
      </c>
      <c r="B2987" t="str">
        <f>precio_reno_porta!A73</f>
        <v>Corriente</v>
      </c>
      <c r="C2987" t="str">
        <f>precio_reno_porta!B73</f>
        <v>5G</v>
      </c>
      <c r="D2987" t="str">
        <f>precio_reno_porta!C73</f>
        <v>SAMSUNG</v>
      </c>
      <c r="E2987" t="str">
        <f>precio_reno_porta!D73</f>
        <v>SAMSUNG GALAXY A27 256GB 5G</v>
      </c>
      <c r="F2987" s="68">
        <f>precio_reno_porta!E73</f>
        <v>2009</v>
      </c>
      <c r="G2987" t="str">
        <f>precio_reno_porta!F73</f>
        <v>Android</v>
      </c>
      <c r="H2987" t="s">
        <v>188</v>
      </c>
      <c r="I2987" t="s">
        <v>195</v>
      </c>
      <c r="J2987" s="68">
        <f>precio_reno_porta!R73</f>
        <v>2219</v>
      </c>
    </row>
    <row r="2988" spans="1:10" x14ac:dyDescent="0.3">
      <c r="A2988" t="str">
        <f t="shared" si="46"/>
        <v>SAMSUNG GALAXY A36 128GB 5GMax Negocios + 39.90CUOTA</v>
      </c>
      <c r="B2988" t="str">
        <f>precio_reno_porta!A74</f>
        <v>Corriente</v>
      </c>
      <c r="C2988" t="str">
        <f>precio_reno_porta!B74</f>
        <v>5G</v>
      </c>
      <c r="D2988" t="str">
        <f>precio_reno_porta!C74</f>
        <v>SAMSUNG</v>
      </c>
      <c r="E2988" t="str">
        <f>precio_reno_porta!D74</f>
        <v>SAMSUNG GALAXY A36 128GB 5G</v>
      </c>
      <c r="F2988" s="68">
        <f>precio_reno_porta!E74</f>
        <v>1519</v>
      </c>
      <c r="G2988" t="str">
        <f>precio_reno_porta!F74</f>
        <v>Android</v>
      </c>
      <c r="H2988" t="s">
        <v>188</v>
      </c>
      <c r="I2988" t="s">
        <v>195</v>
      </c>
      <c r="J2988" s="68">
        <f>precio_reno_porta!R74</f>
        <v>1679</v>
      </c>
    </row>
    <row r="2989" spans="1:10" x14ac:dyDescent="0.3">
      <c r="A2989" t="str">
        <f t="shared" si="46"/>
        <v>SAMSUNG GALAXY A37 256GB 5GMax Negocios + 39.90CUOTA</v>
      </c>
      <c r="B2989" t="str">
        <f>precio_reno_porta!A75</f>
        <v>Corriente</v>
      </c>
      <c r="C2989" t="str">
        <f>precio_reno_porta!B75</f>
        <v>5G</v>
      </c>
      <c r="D2989" t="str">
        <f>precio_reno_porta!C75</f>
        <v>SAMSUNG</v>
      </c>
      <c r="E2989" t="str">
        <f>precio_reno_porta!D75</f>
        <v>SAMSUNG GALAXY A37 256GB 5G</v>
      </c>
      <c r="F2989" s="68">
        <f>precio_reno_porta!E75</f>
        <v>2249</v>
      </c>
      <c r="G2989" t="str">
        <f>precio_reno_porta!F75</f>
        <v>Android</v>
      </c>
      <c r="H2989" t="s">
        <v>188</v>
      </c>
      <c r="I2989" t="s">
        <v>195</v>
      </c>
      <c r="J2989" s="68">
        <f>precio_reno_porta!R75</f>
        <v>2471</v>
      </c>
    </row>
    <row r="2990" spans="1:10" x14ac:dyDescent="0.3">
      <c r="A2990" t="str">
        <f t="shared" si="46"/>
        <v>SAMSUNG GALAXY A56 256GB 5GMax Negocios + 39.90CUOTA</v>
      </c>
      <c r="B2990" t="str">
        <f>precio_reno_porta!A76</f>
        <v>Corriente</v>
      </c>
      <c r="C2990" t="str">
        <f>precio_reno_porta!B76</f>
        <v>5G</v>
      </c>
      <c r="D2990" t="str">
        <f>precio_reno_porta!C76</f>
        <v>SAMSUNG</v>
      </c>
      <c r="E2990" t="str">
        <f>precio_reno_porta!D76</f>
        <v>SAMSUNG GALAXY A56 256GB 5G</v>
      </c>
      <c r="F2990" s="68">
        <f>precio_reno_porta!E76</f>
        <v>2109</v>
      </c>
      <c r="G2990" t="str">
        <f>precio_reno_porta!F76</f>
        <v>Android</v>
      </c>
      <c r="H2990" t="s">
        <v>188</v>
      </c>
      <c r="I2990" t="s">
        <v>195</v>
      </c>
      <c r="J2990" s="68">
        <f>precio_reno_porta!R76</f>
        <v>2327</v>
      </c>
    </row>
    <row r="2991" spans="1:10" x14ac:dyDescent="0.3">
      <c r="A2991" t="str">
        <f t="shared" si="46"/>
        <v>SAMSUNG GALAXY A57 256GB 5GMax Negocios + 39.90CUOTA</v>
      </c>
      <c r="B2991" t="str">
        <f>precio_reno_porta!A77</f>
        <v>Corriente</v>
      </c>
      <c r="C2991" t="str">
        <f>precio_reno_porta!B77</f>
        <v>5G</v>
      </c>
      <c r="D2991" t="str">
        <f>precio_reno_porta!C77</f>
        <v>SAMSUNG</v>
      </c>
      <c r="E2991" t="str">
        <f>precio_reno_porta!D77</f>
        <v>SAMSUNG GALAXY A57 256GB 5G</v>
      </c>
      <c r="F2991" s="68">
        <f>precio_reno_porta!E77</f>
        <v>2509</v>
      </c>
      <c r="G2991" t="str">
        <f>precio_reno_porta!F77</f>
        <v>Android</v>
      </c>
      <c r="H2991" t="s">
        <v>188</v>
      </c>
      <c r="I2991" t="s">
        <v>195</v>
      </c>
      <c r="J2991" s="68">
        <f>precio_reno_porta!R77</f>
        <v>2759</v>
      </c>
    </row>
    <row r="2992" spans="1:10" x14ac:dyDescent="0.3">
      <c r="A2992" t="str">
        <f t="shared" si="46"/>
        <v>SAMSUNG GALAXY A57 512GB 5GMax Negocios + 39.90CUOTA</v>
      </c>
      <c r="B2992" t="str">
        <f>precio_reno_porta!A78</f>
        <v>Corriente</v>
      </c>
      <c r="C2992" t="str">
        <f>precio_reno_porta!B78</f>
        <v>5G</v>
      </c>
      <c r="D2992" t="str">
        <f>precio_reno_porta!C78</f>
        <v>SAMSUNG</v>
      </c>
      <c r="E2992" t="str">
        <f>precio_reno_porta!D78</f>
        <v>SAMSUNG GALAXY A57 512GB 5G</v>
      </c>
      <c r="F2992" s="68">
        <f>precio_reno_porta!E78</f>
        <v>3449</v>
      </c>
      <c r="G2992" t="str">
        <f>precio_reno_porta!F78</f>
        <v>Android</v>
      </c>
      <c r="H2992" t="s">
        <v>188</v>
      </c>
      <c r="I2992" t="s">
        <v>195</v>
      </c>
      <c r="J2992" s="68">
        <f>precio_reno_porta!R78</f>
        <v>3803</v>
      </c>
    </row>
    <row r="2993" spans="1:10" x14ac:dyDescent="0.3">
      <c r="A2993" t="str">
        <f t="shared" si="46"/>
        <v>SAMSUNG GALAXY S25 128GBMax Negocios + 39.90CUOTA</v>
      </c>
      <c r="B2993" t="str">
        <f>precio_reno_porta!A79</f>
        <v>Corriente</v>
      </c>
      <c r="C2993" t="str">
        <f>precio_reno_porta!B79</f>
        <v>5G</v>
      </c>
      <c r="D2993" t="str">
        <f>precio_reno_porta!C79</f>
        <v>SAMSUNG</v>
      </c>
      <c r="E2993" t="str">
        <f>precio_reno_porta!D79</f>
        <v>SAMSUNG GALAXY S25 128GB</v>
      </c>
      <c r="F2993" s="68">
        <f>precio_reno_porta!E79</f>
        <v>4529</v>
      </c>
      <c r="G2993" t="str">
        <f>precio_reno_porta!F79</f>
        <v>Android</v>
      </c>
      <c r="H2993" t="s">
        <v>188</v>
      </c>
      <c r="I2993" t="s">
        <v>195</v>
      </c>
      <c r="J2993" s="68">
        <f>precio_reno_porta!R79</f>
        <v>4991</v>
      </c>
    </row>
    <row r="2994" spans="1:10" x14ac:dyDescent="0.3">
      <c r="A2994" t="str">
        <f t="shared" si="46"/>
        <v>SAMSUNG GALAXY S25 FE 256GB 5GMax Negocios + 39.90CUOTA</v>
      </c>
      <c r="B2994" t="str">
        <f>precio_reno_porta!A80</f>
        <v>Corriente</v>
      </c>
      <c r="C2994" t="str">
        <f>precio_reno_porta!B80</f>
        <v>5G</v>
      </c>
      <c r="D2994" t="str">
        <f>precio_reno_porta!C80</f>
        <v>SAMSUNG</v>
      </c>
      <c r="E2994" t="str">
        <f>precio_reno_porta!D80</f>
        <v>SAMSUNG GALAXY S25 FE 256GB 5G</v>
      </c>
      <c r="F2994" s="68">
        <f>precio_reno_porta!E80</f>
        <v>3429</v>
      </c>
      <c r="G2994" t="str">
        <f>precio_reno_porta!F80</f>
        <v>Android</v>
      </c>
      <c r="H2994" t="s">
        <v>188</v>
      </c>
      <c r="I2994" t="s">
        <v>195</v>
      </c>
      <c r="J2994" s="68">
        <f>precio_reno_porta!R80</f>
        <v>3779</v>
      </c>
    </row>
    <row r="2995" spans="1:10" x14ac:dyDescent="0.3">
      <c r="A2995" t="str">
        <f t="shared" si="46"/>
        <v>SAMSUNG GALAXY S25 ULTRA 256GBMax Negocios + 39.90CUOTA</v>
      </c>
      <c r="B2995" t="str">
        <f>precio_reno_porta!A81</f>
        <v>Corriente</v>
      </c>
      <c r="C2995" t="str">
        <f>precio_reno_porta!B81</f>
        <v>5G</v>
      </c>
      <c r="D2995" t="str">
        <f>precio_reno_porta!C81</f>
        <v>SAMSUNG</v>
      </c>
      <c r="E2995" t="str">
        <f>precio_reno_porta!D81</f>
        <v>SAMSUNG GALAXY S25 ULTRA 256GB</v>
      </c>
      <c r="F2995" s="68">
        <f>precio_reno_porta!E81</f>
        <v>6219</v>
      </c>
      <c r="G2995" t="str">
        <f>precio_reno_porta!F81</f>
        <v>Android</v>
      </c>
      <c r="H2995" t="s">
        <v>188</v>
      </c>
      <c r="I2995" t="s">
        <v>195</v>
      </c>
      <c r="J2995" s="68">
        <f>precio_reno_porta!R81</f>
        <v>6863</v>
      </c>
    </row>
    <row r="2996" spans="1:10" x14ac:dyDescent="0.3">
      <c r="A2996" t="str">
        <f t="shared" si="46"/>
        <v>SAMSUNG GALAXY S26 256GB 5GMax Negocios + 39.90CUOTA</v>
      </c>
      <c r="B2996" t="str">
        <f>precio_reno_porta!A82</f>
        <v>Corriente</v>
      </c>
      <c r="C2996" t="str">
        <f>precio_reno_porta!B82</f>
        <v>5G</v>
      </c>
      <c r="D2996" t="str">
        <f>precio_reno_porta!C82</f>
        <v>SAMSUNG</v>
      </c>
      <c r="E2996" t="str">
        <f>precio_reno_porta!D82</f>
        <v>SAMSUNG GALAXY S26 256GB 5G</v>
      </c>
      <c r="F2996" s="68">
        <f>precio_reno_porta!E82</f>
        <v>5029</v>
      </c>
      <c r="G2996" t="str">
        <f>precio_reno_porta!F82</f>
        <v>Android</v>
      </c>
      <c r="H2996" t="s">
        <v>188</v>
      </c>
      <c r="I2996" t="s">
        <v>195</v>
      </c>
      <c r="J2996" s="68">
        <f>precio_reno_porta!R82</f>
        <v>5543</v>
      </c>
    </row>
    <row r="2997" spans="1:10" x14ac:dyDescent="0.3">
      <c r="A2997" t="str">
        <f t="shared" si="46"/>
        <v>SAMSUNG GALAXY S26 PLUS 256GB 5GMax Negocios + 39.90CUOTA</v>
      </c>
      <c r="B2997" t="str">
        <f>precio_reno_porta!A83</f>
        <v>Corriente</v>
      </c>
      <c r="C2997" t="str">
        <f>precio_reno_porta!B83</f>
        <v>5G</v>
      </c>
      <c r="D2997" t="str">
        <f>precio_reno_porta!C83</f>
        <v>SAMSUNG</v>
      </c>
      <c r="E2997" t="str">
        <f>precio_reno_porta!D83</f>
        <v>SAMSUNG GALAXY S26 PLUS 256GB 5G</v>
      </c>
      <c r="F2997" s="68">
        <f>precio_reno_porta!E83</f>
        <v>6039</v>
      </c>
      <c r="G2997" t="str">
        <f>precio_reno_porta!F83</f>
        <v>Android</v>
      </c>
      <c r="H2997" t="s">
        <v>188</v>
      </c>
      <c r="I2997" t="s">
        <v>195</v>
      </c>
      <c r="J2997" s="68">
        <f>precio_reno_porta!R83</f>
        <v>6659</v>
      </c>
    </row>
    <row r="2998" spans="1:10" x14ac:dyDescent="0.3">
      <c r="A2998" t="str">
        <f t="shared" si="46"/>
        <v>SAMSUNG GALAXY S26 ULTRA 256GB 5GMax Negocios + 39.90CUOTA</v>
      </c>
      <c r="B2998" t="str">
        <f>precio_reno_porta!A84</f>
        <v>Corriente</v>
      </c>
      <c r="C2998" t="str">
        <f>precio_reno_porta!B84</f>
        <v>5G</v>
      </c>
      <c r="D2998" t="str">
        <f>precio_reno_porta!C84</f>
        <v>SAMSUNG</v>
      </c>
      <c r="E2998" t="str">
        <f>precio_reno_porta!D84</f>
        <v>SAMSUNG GALAXY S26 ULTRA 256GB 5G</v>
      </c>
      <c r="F2998" s="68">
        <f>precio_reno_porta!E84</f>
        <v>7039</v>
      </c>
      <c r="G2998" t="str">
        <f>precio_reno_porta!F84</f>
        <v>Android</v>
      </c>
      <c r="H2998" t="s">
        <v>188</v>
      </c>
      <c r="I2998" t="s">
        <v>195</v>
      </c>
      <c r="J2998" s="68">
        <f>precio_reno_porta!R84</f>
        <v>7763</v>
      </c>
    </row>
    <row r="2999" spans="1:10" x14ac:dyDescent="0.3">
      <c r="A2999" t="str">
        <f t="shared" si="46"/>
        <v>SAMSUNG GALAXY S26FE 256GB 5GMax Negocios + 39.90CUOTA</v>
      </c>
      <c r="B2999" t="str">
        <f>precio_reno_porta!A85</f>
        <v>Corriente</v>
      </c>
      <c r="C2999" t="str">
        <f>precio_reno_porta!B85</f>
        <v>5G</v>
      </c>
      <c r="D2999" t="str">
        <f>precio_reno_porta!C85</f>
        <v>SAMSUNG</v>
      </c>
      <c r="E2999" t="str">
        <f>precio_reno_porta!D85</f>
        <v>SAMSUNG GALAXY S26FE 256GB 5G</v>
      </c>
      <c r="F2999" s="68">
        <f>precio_reno_porta!E85</f>
        <v>3999</v>
      </c>
      <c r="G2999" t="str">
        <f>precio_reno_porta!F85</f>
        <v>Android</v>
      </c>
      <c r="H2999" t="s">
        <v>188</v>
      </c>
      <c r="I2999" t="s">
        <v>195</v>
      </c>
      <c r="J2999" s="68">
        <f>precio_reno_porta!R85</f>
        <v>4403</v>
      </c>
    </row>
    <row r="3000" spans="1:10" x14ac:dyDescent="0.3">
      <c r="A3000" t="str">
        <f t="shared" si="46"/>
        <v>SAMSUNG GALAXY Z FLIP 7 256GB 5GMax Negocios + 39.90CUOTA</v>
      </c>
      <c r="B3000" t="str">
        <f>precio_reno_porta!A86</f>
        <v>Corriente</v>
      </c>
      <c r="C3000" t="str">
        <f>precio_reno_porta!B86</f>
        <v>5G</v>
      </c>
      <c r="D3000" t="str">
        <f>precio_reno_porta!C86</f>
        <v>SAMSUNG</v>
      </c>
      <c r="E3000" t="str">
        <f>precio_reno_porta!D86</f>
        <v>SAMSUNG GALAXY Z FLIP 7 256GB 5G</v>
      </c>
      <c r="F3000" s="68">
        <f>precio_reno_porta!E86</f>
        <v>5279</v>
      </c>
      <c r="G3000" t="str">
        <f>precio_reno_porta!F86</f>
        <v>Android</v>
      </c>
      <c r="H3000" t="s">
        <v>188</v>
      </c>
      <c r="I3000" t="s">
        <v>195</v>
      </c>
      <c r="J3000" s="68">
        <f>precio_reno_porta!R86</f>
        <v>5831</v>
      </c>
    </row>
    <row r="3001" spans="1:10" x14ac:dyDescent="0.3">
      <c r="A3001" t="str">
        <f t="shared" si="46"/>
        <v>SAMSUNG GALAXY Z FLIP 7 FE 128GB 5GMax Negocios + 39.90CUOTA</v>
      </c>
      <c r="B3001" t="str">
        <f>precio_reno_porta!A87</f>
        <v>Corriente</v>
      </c>
      <c r="C3001" t="str">
        <f>precio_reno_porta!B87</f>
        <v>5G</v>
      </c>
      <c r="D3001" t="str">
        <f>precio_reno_porta!C87</f>
        <v>SAMSUNG</v>
      </c>
      <c r="E3001" t="str">
        <f>precio_reno_porta!D87</f>
        <v>SAMSUNG GALAXY Z FLIP 7 FE 128GB 5G</v>
      </c>
      <c r="F3001" s="68">
        <f>precio_reno_porta!E87</f>
        <v>3929</v>
      </c>
      <c r="G3001" t="str">
        <f>precio_reno_porta!F87</f>
        <v>Android</v>
      </c>
      <c r="H3001" t="s">
        <v>188</v>
      </c>
      <c r="I3001" t="s">
        <v>195</v>
      </c>
      <c r="J3001" s="68">
        <f>precio_reno_porta!R87</f>
        <v>4331</v>
      </c>
    </row>
    <row r="3002" spans="1:10" x14ac:dyDescent="0.3">
      <c r="A3002" t="str">
        <f t="shared" si="46"/>
        <v>SAMSUNG GALAXY Z FOLD 5 256GBMax Negocios + 39.90CUOTA</v>
      </c>
      <c r="B3002" t="str">
        <f>precio_reno_porta!A88</f>
        <v>Corriente</v>
      </c>
      <c r="C3002" t="str">
        <f>precio_reno_porta!B88</f>
        <v>5G</v>
      </c>
      <c r="D3002" t="str">
        <f>precio_reno_porta!C88</f>
        <v>SAMSUNG</v>
      </c>
      <c r="E3002" t="str">
        <f>precio_reno_porta!D88</f>
        <v>SAMSUNG GALAXY Z FOLD 5 256GB</v>
      </c>
      <c r="F3002" s="68">
        <f>precio_reno_porta!E88</f>
        <v>9299</v>
      </c>
      <c r="G3002" t="str">
        <f>precio_reno_porta!F88</f>
        <v>Android</v>
      </c>
      <c r="H3002" t="s">
        <v>188</v>
      </c>
      <c r="I3002" t="s">
        <v>195</v>
      </c>
      <c r="J3002" s="68">
        <f>precio_reno_porta!R88</f>
        <v>10259</v>
      </c>
    </row>
    <row r="3003" spans="1:10" x14ac:dyDescent="0.3">
      <c r="A3003" t="str">
        <f t="shared" si="46"/>
        <v>SAMSUNG GALAXY Z FOLD 7 512GB 5GMax Negocios + 39.90CUOTA</v>
      </c>
      <c r="B3003" t="str">
        <f>precio_reno_porta!A89</f>
        <v>Corriente</v>
      </c>
      <c r="C3003" t="str">
        <f>precio_reno_porta!B89</f>
        <v>5G</v>
      </c>
      <c r="D3003" t="str">
        <f>precio_reno_porta!C89</f>
        <v>SAMSUNG</v>
      </c>
      <c r="E3003" t="str">
        <f>precio_reno_porta!D89</f>
        <v>SAMSUNG GALAXY Z FOLD 7 512GB 5G</v>
      </c>
      <c r="F3003" s="68">
        <f>precio_reno_porta!E89</f>
        <v>9739</v>
      </c>
      <c r="G3003" t="str">
        <f>precio_reno_porta!F89</f>
        <v>Android</v>
      </c>
      <c r="H3003" t="s">
        <v>188</v>
      </c>
      <c r="I3003" t="s">
        <v>195</v>
      </c>
      <c r="J3003" s="68">
        <f>precio_reno_porta!R89</f>
        <v>10739</v>
      </c>
    </row>
    <row r="3004" spans="1:10" x14ac:dyDescent="0.3">
      <c r="A3004" t="str">
        <f t="shared" si="46"/>
        <v>VIVO V60 LITE 256GB 5GMax Negocios + 39.90CUOTA</v>
      </c>
      <c r="B3004" t="str">
        <f>precio_reno_porta!A90</f>
        <v>Corriente</v>
      </c>
      <c r="C3004" t="str">
        <f>precio_reno_porta!B90</f>
        <v>5G</v>
      </c>
      <c r="D3004" t="str">
        <f>precio_reno_porta!C90</f>
        <v>VIVO</v>
      </c>
      <c r="E3004" t="str">
        <f>precio_reno_porta!D90</f>
        <v>VIVO V60 LITE 256GB 5G</v>
      </c>
      <c r="F3004" s="68">
        <f>precio_reno_porta!E90</f>
        <v>1729</v>
      </c>
      <c r="G3004" t="str">
        <f>precio_reno_porta!F90</f>
        <v>Android</v>
      </c>
      <c r="H3004" t="s">
        <v>188</v>
      </c>
      <c r="I3004" t="s">
        <v>195</v>
      </c>
      <c r="J3004" s="68">
        <f>precio_reno_porta!R90</f>
        <v>1907</v>
      </c>
    </row>
    <row r="3005" spans="1:10" x14ac:dyDescent="0.3">
      <c r="A3005" t="str">
        <f t="shared" si="46"/>
        <v>VIVO V70 512GB 5GMax Negocios + 39.90CUOTA</v>
      </c>
      <c r="B3005" t="str">
        <f>precio_reno_porta!A91</f>
        <v>Corriente</v>
      </c>
      <c r="C3005" t="str">
        <f>precio_reno_porta!B91</f>
        <v>5G</v>
      </c>
      <c r="D3005" t="str">
        <f>precio_reno_porta!C91</f>
        <v>VIVO</v>
      </c>
      <c r="E3005" t="str">
        <f>precio_reno_porta!D91</f>
        <v>VIVO V70 512GB 5G</v>
      </c>
      <c r="F3005" s="68">
        <f>precio_reno_porta!E91</f>
        <v>3069</v>
      </c>
      <c r="G3005" t="str">
        <f>precio_reno_porta!F91</f>
        <v>Android</v>
      </c>
      <c r="H3005" t="s">
        <v>188</v>
      </c>
      <c r="I3005" t="s">
        <v>195</v>
      </c>
      <c r="J3005" s="68">
        <f>precio_reno_porta!R91</f>
        <v>3383</v>
      </c>
    </row>
    <row r="3006" spans="1:10" x14ac:dyDescent="0.3">
      <c r="A3006" t="str">
        <f t="shared" si="46"/>
        <v>VIVO V70FE 256GB 5GMax Negocios + 39.90CUOTA</v>
      </c>
      <c r="B3006" t="str">
        <f>precio_reno_porta!A92</f>
        <v>Corriente</v>
      </c>
      <c r="C3006" t="str">
        <f>precio_reno_porta!B92</f>
        <v>5G</v>
      </c>
      <c r="D3006" t="str">
        <f>precio_reno_porta!C92</f>
        <v>VIVO</v>
      </c>
      <c r="E3006" t="str">
        <f>precio_reno_porta!D92</f>
        <v>VIVO V70FE 256GB 5G</v>
      </c>
      <c r="F3006" s="68">
        <f>precio_reno_porta!E92</f>
        <v>2609</v>
      </c>
      <c r="G3006" t="str">
        <f>precio_reno_porta!F92</f>
        <v>Android</v>
      </c>
      <c r="H3006" t="s">
        <v>188</v>
      </c>
      <c r="I3006" t="s">
        <v>195</v>
      </c>
      <c r="J3006" s="68">
        <f>precio_reno_porta!R92</f>
        <v>2879</v>
      </c>
    </row>
    <row r="3007" spans="1:10" x14ac:dyDescent="0.3">
      <c r="A3007" t="str">
        <f t="shared" si="46"/>
        <v>VIVO X300 PRO 512GB 5GMax Negocios + 39.90CUOTA</v>
      </c>
      <c r="B3007" t="str">
        <f>precio_reno_porta!A93</f>
        <v>Corriente</v>
      </c>
      <c r="C3007" t="str">
        <f>precio_reno_porta!B93</f>
        <v>5G</v>
      </c>
      <c r="D3007" t="str">
        <f>precio_reno_porta!C93</f>
        <v>VIVO</v>
      </c>
      <c r="E3007" t="str">
        <f>precio_reno_porta!D93</f>
        <v>VIVO X300 PRO 512GB 5G</v>
      </c>
      <c r="F3007" s="68">
        <f>precio_reno_porta!E93</f>
        <v>6219</v>
      </c>
      <c r="G3007" t="str">
        <f>precio_reno_porta!F93</f>
        <v>Android</v>
      </c>
      <c r="H3007" t="s">
        <v>188</v>
      </c>
      <c r="I3007" t="s">
        <v>195</v>
      </c>
      <c r="J3007" s="68">
        <f>precio_reno_porta!R93</f>
        <v>6863</v>
      </c>
    </row>
    <row r="3008" spans="1:10" x14ac:dyDescent="0.3">
      <c r="A3008" t="str">
        <f t="shared" si="46"/>
        <v>VIVO Y04 128GBMax Negocios + 39.90CUOTA</v>
      </c>
      <c r="B3008" t="str">
        <f>precio_reno_porta!A94</f>
        <v>Corriente</v>
      </c>
      <c r="C3008" t="str">
        <f>precio_reno_porta!B94</f>
        <v>4G</v>
      </c>
      <c r="D3008" t="str">
        <f>precio_reno_porta!C94</f>
        <v>VIVO</v>
      </c>
      <c r="E3008" t="str">
        <f>precio_reno_porta!D94</f>
        <v>VIVO Y04 128GB</v>
      </c>
      <c r="F3008" s="68">
        <f>precio_reno_porta!E94</f>
        <v>489</v>
      </c>
      <c r="G3008" t="str">
        <f>precio_reno_porta!F94</f>
        <v>Android</v>
      </c>
      <c r="H3008" t="s">
        <v>188</v>
      </c>
      <c r="I3008" t="s">
        <v>195</v>
      </c>
      <c r="J3008" s="68">
        <f>precio_reno_porta!R94</f>
        <v>539</v>
      </c>
    </row>
    <row r="3009" spans="1:10" x14ac:dyDescent="0.3">
      <c r="A3009" t="str">
        <f t="shared" si="46"/>
        <v>VIVO Y11 128GB 5GMax Negocios + 39.90CUOTA</v>
      </c>
      <c r="B3009" t="str">
        <f>precio_reno_porta!A95</f>
        <v>Corriente</v>
      </c>
      <c r="C3009" t="str">
        <f>precio_reno_porta!B95</f>
        <v>5G</v>
      </c>
      <c r="D3009" t="str">
        <f>precio_reno_porta!C95</f>
        <v>VIVO</v>
      </c>
      <c r="E3009" t="str">
        <f>precio_reno_porta!D95</f>
        <v>VIVO Y11 128GB 5G</v>
      </c>
      <c r="F3009" s="68">
        <f>precio_reno_porta!E95</f>
        <v>819</v>
      </c>
      <c r="G3009" t="str">
        <f>precio_reno_porta!F95</f>
        <v>Android</v>
      </c>
      <c r="H3009" t="s">
        <v>188</v>
      </c>
      <c r="I3009" t="s">
        <v>195</v>
      </c>
      <c r="J3009" s="68">
        <f>precio_reno_porta!R95</f>
        <v>911</v>
      </c>
    </row>
    <row r="3010" spans="1:10" x14ac:dyDescent="0.3">
      <c r="A3010" t="str">
        <f t="shared" si="46"/>
        <v>VIVO Y21 256GB 5GMax Negocios + 39.90CUOTA</v>
      </c>
      <c r="B3010" t="str">
        <f>precio_reno_porta!A96</f>
        <v>Corriente</v>
      </c>
      <c r="C3010" t="str">
        <f>precio_reno_porta!B96</f>
        <v>5G</v>
      </c>
      <c r="D3010" t="str">
        <f>precio_reno_porta!C96</f>
        <v>VIVO</v>
      </c>
      <c r="E3010" t="str">
        <f>precio_reno_porta!D96</f>
        <v>VIVO Y21 256GB 5G</v>
      </c>
      <c r="F3010" s="68">
        <f>precio_reno_porta!E96</f>
        <v>1029</v>
      </c>
      <c r="G3010" t="str">
        <f>precio_reno_porta!F96</f>
        <v>Android</v>
      </c>
      <c r="H3010" t="s">
        <v>188</v>
      </c>
      <c r="I3010" t="s">
        <v>195</v>
      </c>
      <c r="J3010" s="68">
        <f>precio_reno_porta!R96</f>
        <v>1139</v>
      </c>
    </row>
    <row r="3011" spans="1:10" x14ac:dyDescent="0.3">
      <c r="A3011" t="str">
        <f t="shared" ref="A3011:A3074" si="47">CONCATENATE(E3011,I3011,H3011)</f>
        <v>VIVO Y21D 256GBMax Negocios + 39.90CUOTA</v>
      </c>
      <c r="B3011" t="str">
        <f>precio_reno_porta!A97</f>
        <v>Corriente</v>
      </c>
      <c r="C3011" t="str">
        <f>precio_reno_porta!B97</f>
        <v>4G</v>
      </c>
      <c r="D3011" t="str">
        <f>precio_reno_porta!C97</f>
        <v>VIVO</v>
      </c>
      <c r="E3011" t="str">
        <f>precio_reno_porta!D97</f>
        <v>VIVO Y21D 256GB</v>
      </c>
      <c r="F3011" s="68">
        <f>precio_reno_porta!E97</f>
        <v>849</v>
      </c>
      <c r="G3011" t="str">
        <f>precio_reno_porta!F97</f>
        <v>Android</v>
      </c>
      <c r="H3011" t="s">
        <v>188</v>
      </c>
      <c r="I3011" t="s">
        <v>195</v>
      </c>
      <c r="J3011" s="68">
        <f>precio_reno_porta!R97</f>
        <v>935</v>
      </c>
    </row>
    <row r="3012" spans="1:10" x14ac:dyDescent="0.3">
      <c r="A3012" t="str">
        <f t="shared" si="47"/>
        <v>VIVO Y31 256GB 5GMax Negocios + 39.90CUOTA</v>
      </c>
      <c r="B3012" t="str">
        <f>precio_reno_porta!A98</f>
        <v>Corriente</v>
      </c>
      <c r="C3012" t="str">
        <f>precio_reno_porta!B98</f>
        <v>5G</v>
      </c>
      <c r="D3012" t="str">
        <f>precio_reno_porta!C98</f>
        <v>VIVO</v>
      </c>
      <c r="E3012" t="str">
        <f>precio_reno_porta!D98</f>
        <v>VIVO Y31 256GB 5G</v>
      </c>
      <c r="F3012" s="68">
        <f>precio_reno_porta!E98</f>
        <v>1309</v>
      </c>
      <c r="G3012" t="str">
        <f>precio_reno_porta!F98</f>
        <v>Android</v>
      </c>
      <c r="H3012" t="s">
        <v>188</v>
      </c>
      <c r="I3012" t="s">
        <v>195</v>
      </c>
      <c r="J3012" s="68">
        <f>precio_reno_porta!R98</f>
        <v>1439</v>
      </c>
    </row>
    <row r="3013" spans="1:10" x14ac:dyDescent="0.3">
      <c r="A3013" t="str">
        <f t="shared" si="47"/>
        <v>VIVO Y31 256GB 5G NEWMax Negocios + 39.90CUOTA</v>
      </c>
      <c r="B3013" t="str">
        <f>precio_reno_porta!A99</f>
        <v>Corriente</v>
      </c>
      <c r="C3013" t="str">
        <f>precio_reno_porta!B99</f>
        <v>5G</v>
      </c>
      <c r="D3013" t="str">
        <f>precio_reno_porta!C99</f>
        <v>VIVO</v>
      </c>
      <c r="E3013" t="str">
        <f>precio_reno_porta!D99</f>
        <v>VIVO Y31 256GB 5G NEW</v>
      </c>
      <c r="F3013" s="68">
        <f>precio_reno_porta!E99</f>
        <v>1289</v>
      </c>
      <c r="G3013" t="str">
        <f>precio_reno_porta!F99</f>
        <v>Android</v>
      </c>
      <c r="H3013" t="s">
        <v>188</v>
      </c>
      <c r="I3013" t="s">
        <v>195</v>
      </c>
      <c r="J3013" s="68">
        <f>precio_reno_porta!R99</f>
        <v>1427</v>
      </c>
    </row>
    <row r="3014" spans="1:10" x14ac:dyDescent="0.3">
      <c r="A3014" t="str">
        <f t="shared" si="47"/>
        <v>XIAOMI 14T 512GB 5GMax Negocios + 39.90CUOTA</v>
      </c>
      <c r="B3014" t="str">
        <f>precio_reno_porta!A100</f>
        <v>Corriente</v>
      </c>
      <c r="C3014" t="str">
        <f>precio_reno_porta!B100</f>
        <v>5G</v>
      </c>
      <c r="D3014" t="str">
        <f>precio_reno_porta!C100</f>
        <v>XIAOMI</v>
      </c>
      <c r="E3014" t="str">
        <f>precio_reno_porta!D100</f>
        <v>XIAOMI 14T 512GB 5G</v>
      </c>
      <c r="F3014" s="68">
        <f>precio_reno_porta!E100</f>
        <v>2659</v>
      </c>
      <c r="G3014" t="str">
        <f>precio_reno_porta!F100</f>
        <v>Android</v>
      </c>
      <c r="H3014" t="s">
        <v>188</v>
      </c>
      <c r="I3014" t="s">
        <v>195</v>
      </c>
      <c r="J3014" s="68">
        <f>precio_reno_porta!R100</f>
        <v>2927</v>
      </c>
    </row>
    <row r="3015" spans="1:10" x14ac:dyDescent="0.3">
      <c r="A3015" t="str">
        <f t="shared" si="47"/>
        <v>XIAOMI 15T 512GB 5GMax Negocios + 39.90CUOTA</v>
      </c>
      <c r="B3015" t="str">
        <f>precio_reno_porta!A101</f>
        <v>Corriente</v>
      </c>
      <c r="C3015" t="str">
        <f>precio_reno_porta!B101</f>
        <v>5G</v>
      </c>
      <c r="D3015" t="str">
        <f>precio_reno_porta!C101</f>
        <v>XIAOMI</v>
      </c>
      <c r="E3015" t="str">
        <f>precio_reno_porta!D101</f>
        <v>XIAOMI 15T 512GB 5G</v>
      </c>
      <c r="F3015" s="68">
        <f>precio_reno_porta!E101</f>
        <v>2569</v>
      </c>
      <c r="G3015" t="str">
        <f>precio_reno_porta!F101</f>
        <v>Android</v>
      </c>
      <c r="H3015" t="s">
        <v>188</v>
      </c>
      <c r="I3015" t="s">
        <v>195</v>
      </c>
      <c r="J3015" s="68">
        <f>precio_reno_porta!R101</f>
        <v>2831</v>
      </c>
    </row>
    <row r="3016" spans="1:10" x14ac:dyDescent="0.3">
      <c r="A3016" t="str">
        <f t="shared" si="47"/>
        <v>XIAOMI 15T PRO 512GB 5GMax Negocios + 39.90CUOTA</v>
      </c>
      <c r="B3016" t="str">
        <f>precio_reno_porta!A102</f>
        <v>Corriente</v>
      </c>
      <c r="C3016" t="str">
        <f>precio_reno_porta!B102</f>
        <v>5G</v>
      </c>
      <c r="D3016" t="str">
        <f>precio_reno_porta!C102</f>
        <v>XIAOMI</v>
      </c>
      <c r="E3016" t="str">
        <f>precio_reno_porta!D102</f>
        <v>XIAOMI 15T PRO 512GB 5G</v>
      </c>
      <c r="F3016" s="68">
        <f>precio_reno_porta!E102</f>
        <v>3619</v>
      </c>
      <c r="G3016" t="str">
        <f>precio_reno_porta!F102</f>
        <v>Android</v>
      </c>
      <c r="H3016" t="s">
        <v>188</v>
      </c>
      <c r="I3016" t="s">
        <v>195</v>
      </c>
      <c r="J3016" s="68">
        <f>precio_reno_porta!R102</f>
        <v>3995</v>
      </c>
    </row>
    <row r="3017" spans="1:10" x14ac:dyDescent="0.3">
      <c r="A3017" t="str">
        <f t="shared" si="47"/>
        <v>XIAOMI 17 ULTRA 512GB 5GMax Negocios + 39.90CUOTA</v>
      </c>
      <c r="B3017" t="str">
        <f>precio_reno_porta!A103</f>
        <v>Corriente</v>
      </c>
      <c r="C3017" t="str">
        <f>precio_reno_porta!B103</f>
        <v>5G</v>
      </c>
      <c r="D3017" t="str">
        <f>precio_reno_porta!C103</f>
        <v>XIAOMI</v>
      </c>
      <c r="E3017" t="str">
        <f>precio_reno_porta!D103</f>
        <v>XIAOMI 17 ULTRA 512GB 5G</v>
      </c>
      <c r="F3017" s="68">
        <f>precio_reno_porta!E103</f>
        <v>6169</v>
      </c>
      <c r="G3017" t="str">
        <f>precio_reno_porta!F103</f>
        <v>Android</v>
      </c>
      <c r="H3017" t="s">
        <v>188</v>
      </c>
      <c r="I3017" t="s">
        <v>195</v>
      </c>
      <c r="J3017" s="68">
        <f>precio_reno_porta!R103</f>
        <v>6803</v>
      </c>
    </row>
    <row r="3018" spans="1:10" x14ac:dyDescent="0.3">
      <c r="A3018" t="str">
        <f t="shared" si="47"/>
        <v>XIAOMI 17T 512GB 5GMax Negocios + 39.90CUOTA</v>
      </c>
      <c r="B3018" t="str">
        <f>precio_reno_porta!A104</f>
        <v>Corriente</v>
      </c>
      <c r="C3018" t="str">
        <f>precio_reno_porta!B104</f>
        <v>5G</v>
      </c>
      <c r="D3018" t="str">
        <f>precio_reno_porta!C104</f>
        <v>XIAOMI</v>
      </c>
      <c r="E3018" t="str">
        <f>precio_reno_porta!D104</f>
        <v>XIAOMI 17T 512GB 5G</v>
      </c>
      <c r="F3018" s="68">
        <f>precio_reno_porta!E104</f>
        <v>3089</v>
      </c>
      <c r="G3018" t="str">
        <f>precio_reno_porta!F104</f>
        <v>Android</v>
      </c>
      <c r="H3018" t="s">
        <v>188</v>
      </c>
      <c r="I3018" t="s">
        <v>195</v>
      </c>
      <c r="J3018" s="68">
        <f>precio_reno_porta!R104</f>
        <v>3407</v>
      </c>
    </row>
    <row r="3019" spans="1:10" x14ac:dyDescent="0.3">
      <c r="A3019" t="str">
        <f t="shared" si="47"/>
        <v>XIAOMI 17T PRO 512GB 5GMax Negocios + 39.90CUOTA</v>
      </c>
      <c r="B3019" t="str">
        <f>precio_reno_porta!A105</f>
        <v>Corriente</v>
      </c>
      <c r="C3019" t="str">
        <f>precio_reno_porta!B105</f>
        <v>5G</v>
      </c>
      <c r="D3019" t="str">
        <f>precio_reno_porta!C105</f>
        <v>XIAOMI</v>
      </c>
      <c r="E3019" t="str">
        <f>precio_reno_porta!D105</f>
        <v>XIAOMI 17T PRO 512GB 5G</v>
      </c>
      <c r="F3019" s="68">
        <f>precio_reno_porta!E105</f>
        <v>3929</v>
      </c>
      <c r="G3019" t="str">
        <f>precio_reno_porta!F105</f>
        <v>Android</v>
      </c>
      <c r="H3019" t="s">
        <v>188</v>
      </c>
      <c r="I3019" t="s">
        <v>195</v>
      </c>
      <c r="J3019" s="68">
        <f>precio_reno_porta!R105</f>
        <v>4331</v>
      </c>
    </row>
    <row r="3020" spans="1:10" x14ac:dyDescent="0.3">
      <c r="A3020" t="str">
        <f t="shared" si="47"/>
        <v>XIAOMI REDMI 15 256GBMax Negocios + 39.90CUOTA</v>
      </c>
      <c r="B3020" t="str">
        <f>precio_reno_porta!A106</f>
        <v>Corriente</v>
      </c>
      <c r="C3020" t="str">
        <f>precio_reno_porta!B106</f>
        <v>4G</v>
      </c>
      <c r="D3020" t="str">
        <f>precio_reno_porta!C106</f>
        <v>XIAOMI</v>
      </c>
      <c r="E3020" t="str">
        <f>precio_reno_porta!D106</f>
        <v>XIAOMI REDMI 15 256GB</v>
      </c>
      <c r="F3020" s="68">
        <f>precio_reno_porta!E106</f>
        <v>939</v>
      </c>
      <c r="G3020" t="str">
        <f>precio_reno_porta!F106</f>
        <v>Android</v>
      </c>
      <c r="H3020" t="s">
        <v>188</v>
      </c>
      <c r="I3020" t="s">
        <v>195</v>
      </c>
      <c r="J3020" s="68">
        <f>precio_reno_porta!R106</f>
        <v>1031</v>
      </c>
    </row>
    <row r="3021" spans="1:10" x14ac:dyDescent="0.3">
      <c r="A3021" t="str">
        <f t="shared" si="47"/>
        <v>XIAOMI REDMI 15C 256GBMax Negocios + 39.90CUOTA</v>
      </c>
      <c r="B3021" t="str">
        <f>precio_reno_porta!A107</f>
        <v>Corriente</v>
      </c>
      <c r="C3021" t="str">
        <f>precio_reno_porta!B107</f>
        <v>4G</v>
      </c>
      <c r="D3021" t="str">
        <f>precio_reno_porta!C107</f>
        <v>XIAOMI</v>
      </c>
      <c r="E3021" t="str">
        <f>precio_reno_porta!D107</f>
        <v>XIAOMI REDMI 15C 256GB</v>
      </c>
      <c r="F3021" s="68">
        <f>precio_reno_porta!E107</f>
        <v>709</v>
      </c>
      <c r="G3021" t="str">
        <f>precio_reno_porta!F107</f>
        <v>Android</v>
      </c>
      <c r="H3021" t="s">
        <v>188</v>
      </c>
      <c r="I3021" t="s">
        <v>195</v>
      </c>
      <c r="J3021" s="68">
        <f>precio_reno_porta!R107</f>
        <v>779</v>
      </c>
    </row>
    <row r="3022" spans="1:10" x14ac:dyDescent="0.3">
      <c r="A3022" t="str">
        <f t="shared" si="47"/>
        <v>XIAOMI REDMI A5 128GBMax Negocios + 39.90CUOTA</v>
      </c>
      <c r="B3022" t="str">
        <f>precio_reno_porta!A108</f>
        <v>Corriente</v>
      </c>
      <c r="C3022" t="str">
        <f>precio_reno_porta!B108</f>
        <v>4G</v>
      </c>
      <c r="D3022" t="str">
        <f>precio_reno_porta!C108</f>
        <v>XIAOMI</v>
      </c>
      <c r="E3022" t="str">
        <f>precio_reno_porta!D108</f>
        <v>XIAOMI REDMI A5 128GB</v>
      </c>
      <c r="F3022" s="68">
        <f>precio_reno_porta!E108</f>
        <v>379</v>
      </c>
      <c r="G3022" t="str">
        <f>precio_reno_porta!F108</f>
        <v>Android</v>
      </c>
      <c r="H3022" t="s">
        <v>188</v>
      </c>
      <c r="I3022" t="s">
        <v>195</v>
      </c>
      <c r="J3022" s="68">
        <f>precio_reno_porta!R108</f>
        <v>419</v>
      </c>
    </row>
    <row r="3023" spans="1:10" x14ac:dyDescent="0.3">
      <c r="A3023" t="str">
        <f t="shared" si="47"/>
        <v>XIAOMI REDMI A7 PRO 128GBMax Negocios + 39.90CUOTA</v>
      </c>
      <c r="B3023" t="str">
        <f>precio_reno_porta!A109</f>
        <v>Corriente</v>
      </c>
      <c r="C3023" t="str">
        <f>precio_reno_porta!B109</f>
        <v>4G</v>
      </c>
      <c r="D3023" t="str">
        <f>precio_reno_porta!C109</f>
        <v>XIAOMI</v>
      </c>
      <c r="E3023" t="str">
        <f>precio_reno_porta!D109</f>
        <v>XIAOMI REDMI A7 PRO 128GB</v>
      </c>
      <c r="F3023" s="68">
        <f>precio_reno_porta!E109</f>
        <v>489</v>
      </c>
      <c r="G3023" t="str">
        <f>precio_reno_porta!F109</f>
        <v>Android</v>
      </c>
      <c r="H3023" t="s">
        <v>188</v>
      </c>
      <c r="I3023" t="s">
        <v>195</v>
      </c>
      <c r="J3023" s="68">
        <f>precio_reno_porta!R109</f>
        <v>539</v>
      </c>
    </row>
    <row r="3024" spans="1:10" x14ac:dyDescent="0.3">
      <c r="A3024" t="str">
        <f t="shared" si="47"/>
        <v>XIAOMI REDMI NOTE 10 PRO 128GB SEMax Negocios + 39.90CUOTA</v>
      </c>
      <c r="B3024" t="str">
        <f>precio_reno_porta!A110</f>
        <v>Corriente</v>
      </c>
      <c r="C3024" t="str">
        <f>precio_reno_porta!B110</f>
        <v>4.5G</v>
      </c>
      <c r="D3024" t="str">
        <f>precio_reno_porta!C110</f>
        <v>XIAOMI</v>
      </c>
      <c r="E3024" t="str">
        <f>precio_reno_porta!D110</f>
        <v>XIAOMI REDMI NOTE 10 PRO 128GB SE</v>
      </c>
      <c r="F3024" s="68">
        <f>precio_reno_porta!E110</f>
        <v>1369</v>
      </c>
      <c r="G3024" t="str">
        <f>precio_reno_porta!F110</f>
        <v>Android</v>
      </c>
      <c r="H3024" t="s">
        <v>188</v>
      </c>
      <c r="I3024" t="s">
        <v>195</v>
      </c>
      <c r="J3024" s="68">
        <f>precio_reno_porta!R110</f>
        <v>1511</v>
      </c>
    </row>
    <row r="3025" spans="1:10" x14ac:dyDescent="0.3">
      <c r="A3025" t="str">
        <f t="shared" si="47"/>
        <v>XIAOMI REDMI NOTE 12 PRO PLUS 256GB 5GMax Negocios + 39.90CUOTA</v>
      </c>
      <c r="B3025" t="str">
        <f>precio_reno_porta!A111</f>
        <v>Corriente</v>
      </c>
      <c r="C3025" t="str">
        <f>precio_reno_porta!B111</f>
        <v>5G</v>
      </c>
      <c r="D3025" t="str">
        <f>precio_reno_porta!C111</f>
        <v>XIAOMI</v>
      </c>
      <c r="E3025" t="str">
        <f>precio_reno_porta!D111</f>
        <v>XIAOMI REDMI NOTE 12 PRO PLUS 256GB 5G</v>
      </c>
      <c r="F3025" s="68">
        <f>precio_reno_porta!E111</f>
        <v>2039</v>
      </c>
      <c r="G3025" t="str">
        <f>precio_reno_porta!F111</f>
        <v>Android</v>
      </c>
      <c r="H3025" t="s">
        <v>188</v>
      </c>
      <c r="I3025" t="s">
        <v>195</v>
      </c>
      <c r="J3025" s="68">
        <f>precio_reno_porta!R111</f>
        <v>2243</v>
      </c>
    </row>
    <row r="3026" spans="1:10" x14ac:dyDescent="0.3">
      <c r="A3026" t="str">
        <f t="shared" si="47"/>
        <v>XIAOMI REDMI NOTE 15 256GB 5GMax Negocios + 39.90CUOTA</v>
      </c>
      <c r="B3026" t="str">
        <f>precio_reno_porta!A112</f>
        <v>Corriente</v>
      </c>
      <c r="C3026" t="str">
        <f>precio_reno_porta!B112</f>
        <v>5G</v>
      </c>
      <c r="D3026" t="str">
        <f>precio_reno_porta!C112</f>
        <v>XIAOMI</v>
      </c>
      <c r="E3026" t="str">
        <f>precio_reno_porta!D112</f>
        <v>XIAOMI REDMI NOTE 15 256GB 5G</v>
      </c>
      <c r="F3026" s="68">
        <f>precio_reno_porta!E112</f>
        <v>1109</v>
      </c>
      <c r="G3026" t="str">
        <f>precio_reno_porta!F112</f>
        <v>Android</v>
      </c>
      <c r="H3026" t="s">
        <v>188</v>
      </c>
      <c r="I3026" t="s">
        <v>195</v>
      </c>
      <c r="J3026" s="68">
        <f>precio_reno_porta!R112</f>
        <v>1223</v>
      </c>
    </row>
    <row r="3027" spans="1:10" x14ac:dyDescent="0.3">
      <c r="A3027" t="str">
        <f t="shared" si="47"/>
        <v>XIAOMI REDMI NOTE 15 PRO 512GB 5GMax Negocios + 39.90CUOTA</v>
      </c>
      <c r="B3027" t="str">
        <f>precio_reno_porta!A113</f>
        <v>Corriente</v>
      </c>
      <c r="C3027" t="str">
        <f>precio_reno_porta!B113</f>
        <v>5G</v>
      </c>
      <c r="D3027" t="str">
        <f>precio_reno_porta!C113</f>
        <v>XIAOMI</v>
      </c>
      <c r="E3027" t="str">
        <f>precio_reno_porta!D113</f>
        <v>XIAOMI REDMI NOTE 15 PRO 512GB 5G</v>
      </c>
      <c r="F3027" s="68">
        <f>precio_reno_porta!E113</f>
        <v>1659</v>
      </c>
      <c r="G3027" t="str">
        <f>precio_reno_porta!F113</f>
        <v>Android</v>
      </c>
      <c r="H3027" t="s">
        <v>188</v>
      </c>
      <c r="I3027" t="s">
        <v>195</v>
      </c>
      <c r="J3027" s="68">
        <f>precio_reno_porta!R113</f>
        <v>1823</v>
      </c>
    </row>
    <row r="3028" spans="1:10" x14ac:dyDescent="0.3">
      <c r="A3028" t="str">
        <f t="shared" si="47"/>
        <v>XIAOMI REDMI NOTE 15 PRO PLUS 512GB 5GMax Negocios + 39.90CUOTA</v>
      </c>
      <c r="B3028" t="str">
        <f>precio_reno_porta!A114</f>
        <v>Corriente</v>
      </c>
      <c r="C3028" t="str">
        <f>precio_reno_porta!B114</f>
        <v>5G</v>
      </c>
      <c r="D3028" t="str">
        <f>precio_reno_porta!C114</f>
        <v>XIAOMI</v>
      </c>
      <c r="E3028" t="str">
        <f>precio_reno_porta!D114</f>
        <v>XIAOMI REDMI NOTE 15 PRO PLUS 512GB 5G</v>
      </c>
      <c r="F3028" s="68">
        <f>precio_reno_porta!E114</f>
        <v>1879</v>
      </c>
      <c r="G3028" t="str">
        <f>precio_reno_porta!F114</f>
        <v>Android</v>
      </c>
      <c r="H3028" t="s">
        <v>188</v>
      </c>
      <c r="I3028" t="s">
        <v>195</v>
      </c>
      <c r="J3028" s="68">
        <f>precio_reno_porta!R114</f>
        <v>2075</v>
      </c>
    </row>
    <row r="3029" spans="1:10" x14ac:dyDescent="0.3">
      <c r="A3029" t="str">
        <f t="shared" si="47"/>
        <v>ZTE BLADE A36 64GBMax Negocios + 39.90CUOTA</v>
      </c>
      <c r="B3029" t="str">
        <f>precio_reno_porta!A115</f>
        <v>Corriente</v>
      </c>
      <c r="C3029" t="str">
        <f>precio_reno_porta!B115</f>
        <v>4G</v>
      </c>
      <c r="D3029" t="str">
        <f>precio_reno_porta!C115</f>
        <v>ZTE</v>
      </c>
      <c r="E3029" t="str">
        <f>precio_reno_porta!D115</f>
        <v>ZTE BLADE A36 64GB</v>
      </c>
      <c r="F3029" s="68">
        <f>precio_reno_porta!E115</f>
        <v>439</v>
      </c>
      <c r="G3029" t="str">
        <f>precio_reno_porta!F115</f>
        <v>Android</v>
      </c>
      <c r="H3029" t="s">
        <v>188</v>
      </c>
      <c r="I3029" t="s">
        <v>195</v>
      </c>
      <c r="J3029" s="68">
        <f>precio_reno_porta!R115</f>
        <v>491</v>
      </c>
    </row>
    <row r="3030" spans="1:10" x14ac:dyDescent="0.3">
      <c r="A3030" t="str">
        <f t="shared" si="47"/>
        <v>ZTE BLADE A56 PRO 128GBMax Negocios + 39.90CUOTA</v>
      </c>
      <c r="B3030" t="str">
        <f>precio_reno_porta!A116</f>
        <v>Corriente</v>
      </c>
      <c r="C3030" t="str">
        <f>precio_reno_porta!B116</f>
        <v>4G</v>
      </c>
      <c r="D3030" t="str">
        <f>precio_reno_porta!C116</f>
        <v>ZTE</v>
      </c>
      <c r="E3030" t="str">
        <f>precio_reno_porta!D116</f>
        <v>ZTE BLADE A56 PRO 128GB</v>
      </c>
      <c r="F3030" s="68">
        <f>precio_reno_porta!E116</f>
        <v>439</v>
      </c>
      <c r="G3030" t="str">
        <f>precio_reno_porta!F116</f>
        <v>Android</v>
      </c>
      <c r="H3030" t="s">
        <v>188</v>
      </c>
      <c r="I3030" t="s">
        <v>195</v>
      </c>
      <c r="J3030" s="68">
        <f>precio_reno_porta!R116</f>
        <v>479</v>
      </c>
    </row>
    <row r="3031" spans="1:10" x14ac:dyDescent="0.3">
      <c r="A3031" t="str">
        <f t="shared" si="47"/>
        <v>ZTE BLADE A57 PRO 128GBMax Negocios + 39.90CUOTA</v>
      </c>
      <c r="B3031" t="str">
        <f>precio_reno_porta!A117</f>
        <v>Corriente</v>
      </c>
      <c r="C3031" t="str">
        <f>precio_reno_porta!B117</f>
        <v>4G</v>
      </c>
      <c r="D3031" t="str">
        <f>precio_reno_porta!C117</f>
        <v>ZTE</v>
      </c>
      <c r="E3031" t="str">
        <f>precio_reno_porta!D117</f>
        <v>ZTE BLADE A57 PRO 128GB</v>
      </c>
      <c r="F3031" s="68">
        <f>precio_reno_porta!E117</f>
        <v>559</v>
      </c>
      <c r="G3031" t="str">
        <f>precio_reno_porta!F117</f>
        <v>Android</v>
      </c>
      <c r="H3031" t="s">
        <v>188</v>
      </c>
      <c r="I3031" t="s">
        <v>195</v>
      </c>
      <c r="J3031" s="68">
        <f>precio_reno_porta!R117</f>
        <v>611</v>
      </c>
    </row>
    <row r="3032" spans="1:10" x14ac:dyDescent="0.3">
      <c r="A3032" t="str">
        <f t="shared" si="47"/>
        <v>ZTE BLADE A76 256GB 5GMax Negocios + 39.90CUOTA</v>
      </c>
      <c r="B3032" t="str">
        <f>precio_reno_porta!A118</f>
        <v>Corriente</v>
      </c>
      <c r="C3032" t="str">
        <f>precio_reno_porta!B118</f>
        <v>5G</v>
      </c>
      <c r="D3032" t="str">
        <f>precio_reno_porta!C118</f>
        <v>ZTE</v>
      </c>
      <c r="E3032" t="str">
        <f>precio_reno_porta!D118</f>
        <v>ZTE BLADE A76 256GB 5G</v>
      </c>
      <c r="F3032" s="68">
        <f>precio_reno_porta!E118</f>
        <v>709</v>
      </c>
      <c r="G3032" t="str">
        <f>precio_reno_porta!F118</f>
        <v>Android</v>
      </c>
      <c r="H3032" t="s">
        <v>188</v>
      </c>
      <c r="I3032" t="s">
        <v>195</v>
      </c>
      <c r="J3032" s="68">
        <f>precio_reno_porta!R118</f>
        <v>779</v>
      </c>
    </row>
    <row r="3033" spans="1:10" x14ac:dyDescent="0.3">
      <c r="A3033" t="str">
        <f t="shared" si="47"/>
        <v>ZTE BLADE V70 MAX 256GBMax Negocios + 39.90CUOTA</v>
      </c>
      <c r="B3033" t="str">
        <f>precio_reno_porta!A119</f>
        <v>Corriente</v>
      </c>
      <c r="C3033" t="str">
        <f>precio_reno_porta!B119</f>
        <v>4G</v>
      </c>
      <c r="D3033" t="str">
        <f>precio_reno_porta!C119</f>
        <v>ZTE</v>
      </c>
      <c r="E3033" t="str">
        <f>precio_reno_porta!D119</f>
        <v>ZTE BLADE V70 MAX 256GB</v>
      </c>
      <c r="F3033" s="68">
        <f>precio_reno_porta!E119</f>
        <v>599</v>
      </c>
      <c r="G3033" t="str">
        <f>precio_reno_porta!F119</f>
        <v>Android</v>
      </c>
      <c r="H3033" t="s">
        <v>188</v>
      </c>
      <c r="I3033" t="s">
        <v>195</v>
      </c>
      <c r="J3033" s="68">
        <f>precio_reno_porta!R119</f>
        <v>659</v>
      </c>
    </row>
    <row r="3034" spans="1:10" x14ac:dyDescent="0.3">
      <c r="A3034" t="str">
        <f t="shared" si="47"/>
        <v>ZTE NUBIA AIR 256GB 5GMax Negocios + 39.90CUOTA</v>
      </c>
      <c r="B3034" t="str">
        <f>precio_reno_porta!A120</f>
        <v>Corriente</v>
      </c>
      <c r="C3034" t="str">
        <f>precio_reno_porta!B120</f>
        <v>5G</v>
      </c>
      <c r="D3034" t="str">
        <f>precio_reno_porta!C120</f>
        <v>ZTE</v>
      </c>
      <c r="E3034" t="str">
        <f>precio_reno_porta!D120</f>
        <v>ZTE NUBIA AIR 256GB 5G</v>
      </c>
      <c r="F3034" s="68">
        <f>precio_reno_porta!E120</f>
        <v>1069</v>
      </c>
      <c r="G3034" t="str">
        <f>precio_reno_porta!F120</f>
        <v>Android</v>
      </c>
      <c r="H3034" t="s">
        <v>188</v>
      </c>
      <c r="I3034" t="s">
        <v>195</v>
      </c>
      <c r="J3034" s="68">
        <f>precio_reno_porta!R120</f>
        <v>1175</v>
      </c>
    </row>
    <row r="3035" spans="1:10" x14ac:dyDescent="0.3">
      <c r="A3035" t="str">
        <f t="shared" si="47"/>
        <v>ZTE NUBIA AIR 512GB 5GMax Negocios + 39.90CUOTA</v>
      </c>
      <c r="B3035" t="str">
        <f>precio_reno_porta!A121</f>
        <v>Corriente</v>
      </c>
      <c r="C3035" t="str">
        <f>precio_reno_porta!B121</f>
        <v>5G</v>
      </c>
      <c r="D3035" t="str">
        <f>precio_reno_porta!C121</f>
        <v>ZTE</v>
      </c>
      <c r="E3035" t="str">
        <f>precio_reno_porta!D121</f>
        <v>ZTE NUBIA AIR 512GB 5G</v>
      </c>
      <c r="F3035" s="68">
        <f>precio_reno_porta!E121</f>
        <v>1369</v>
      </c>
      <c r="G3035" t="str">
        <f>precio_reno_porta!F121</f>
        <v>Android</v>
      </c>
      <c r="H3035" t="s">
        <v>188</v>
      </c>
      <c r="I3035" t="s">
        <v>195</v>
      </c>
      <c r="J3035" s="68">
        <f>precio_reno_porta!R121</f>
        <v>1499</v>
      </c>
    </row>
    <row r="3036" spans="1:10" x14ac:dyDescent="0.3">
      <c r="A3036" t="str">
        <f t="shared" si="47"/>
        <v>ZTE NUBIA NEO3 256GB 5GMax Negocios + 39.90CUOTA</v>
      </c>
      <c r="B3036" t="str">
        <f>precio_reno_porta!A122</f>
        <v>Corriente</v>
      </c>
      <c r="C3036" t="str">
        <f>precio_reno_porta!B122</f>
        <v>5G</v>
      </c>
      <c r="D3036" t="str">
        <f>precio_reno_porta!C122</f>
        <v>ZTE</v>
      </c>
      <c r="E3036" t="str">
        <f>precio_reno_porta!D122</f>
        <v>ZTE NUBIA NEO3 256GB 5G</v>
      </c>
      <c r="F3036" s="68">
        <f>precio_reno_porta!E122</f>
        <v>919</v>
      </c>
      <c r="G3036" t="str">
        <f>precio_reno_porta!F122</f>
        <v>Android</v>
      </c>
      <c r="H3036" t="s">
        <v>188</v>
      </c>
      <c r="I3036" t="s">
        <v>195</v>
      </c>
      <c r="J3036" s="68">
        <f>precio_reno_porta!R122</f>
        <v>1019</v>
      </c>
    </row>
    <row r="3037" spans="1:10" x14ac:dyDescent="0.3">
      <c r="A3037" t="str">
        <f t="shared" si="47"/>
        <v>ZTE NUBIA NEO5 256GB 5GMax Negocios + 39.90CUOTA</v>
      </c>
      <c r="B3037" t="str">
        <f>precio_reno_porta!A123</f>
        <v>Corriente</v>
      </c>
      <c r="C3037" t="str">
        <f>precio_reno_porta!B123</f>
        <v>5G</v>
      </c>
      <c r="D3037" t="str">
        <f>precio_reno_porta!C123</f>
        <v>ZTE</v>
      </c>
      <c r="E3037" t="str">
        <f>precio_reno_porta!D123</f>
        <v>ZTE NUBIA NEO5 256GB 5G</v>
      </c>
      <c r="F3037" s="68">
        <f>precio_reno_porta!E123</f>
        <v>1109</v>
      </c>
      <c r="G3037" t="str">
        <f>precio_reno_porta!F123</f>
        <v>Android</v>
      </c>
      <c r="H3037" t="s">
        <v>188</v>
      </c>
      <c r="I3037" t="s">
        <v>195</v>
      </c>
      <c r="J3037" s="68">
        <f>precio_reno_porta!R123</f>
        <v>1223</v>
      </c>
    </row>
    <row r="3038" spans="1:10" x14ac:dyDescent="0.3">
      <c r="A3038" t="str">
        <f t="shared" si="47"/>
        <v>ZTE NUBIA V80 MAX 256GBMax Negocios + 39.90CUOTA</v>
      </c>
      <c r="B3038" t="str">
        <f>precio_reno_porta!A124</f>
        <v>Corriente</v>
      </c>
      <c r="C3038" t="str">
        <f>precio_reno_porta!B124</f>
        <v>4G</v>
      </c>
      <c r="D3038" t="str">
        <f>precio_reno_porta!C124</f>
        <v>ZTE</v>
      </c>
      <c r="E3038" t="str">
        <f>precio_reno_porta!D124</f>
        <v>ZTE NUBIA V80 MAX 256GB</v>
      </c>
      <c r="F3038" s="68">
        <f>precio_reno_porta!E124</f>
        <v>629</v>
      </c>
      <c r="G3038" t="str">
        <f>precio_reno_porta!F124</f>
        <v>Android</v>
      </c>
      <c r="H3038" t="s">
        <v>188</v>
      </c>
      <c r="I3038" t="s">
        <v>195</v>
      </c>
      <c r="J3038" s="68">
        <f>precio_reno_porta!R124</f>
        <v>695</v>
      </c>
    </row>
    <row r="3039" spans="1:10" x14ac:dyDescent="0.3">
      <c r="A3039" t="str">
        <f t="shared" si="47"/>
        <v>ZTE NUBIA V80 PRO 256GBMax Negocios + 39.90CUOTA</v>
      </c>
      <c r="B3039" t="str">
        <f>precio_reno_porta!A125</f>
        <v>Corriente</v>
      </c>
      <c r="C3039" t="str">
        <f>precio_reno_porta!B125</f>
        <v>4G</v>
      </c>
      <c r="D3039" t="str">
        <f>precio_reno_porta!C125</f>
        <v>ZTE</v>
      </c>
      <c r="E3039" t="str">
        <f>precio_reno_porta!D125</f>
        <v>ZTE NUBIA V80 PRO 256GB</v>
      </c>
      <c r="F3039" s="68">
        <f>precio_reno_porta!E125</f>
        <v>659</v>
      </c>
      <c r="G3039" t="str">
        <f>precio_reno_porta!F125</f>
        <v>Android</v>
      </c>
      <c r="H3039" t="s">
        <v>188</v>
      </c>
      <c r="I3039" t="s">
        <v>195</v>
      </c>
      <c r="J3039" s="68">
        <f>precio_reno_porta!R125</f>
        <v>731</v>
      </c>
    </row>
    <row r="3040" spans="1:10" x14ac:dyDescent="0.3">
      <c r="A3040" t="str">
        <f t="shared" si="47"/>
        <v>0Max Negocios + 39.90CUOTA</v>
      </c>
      <c r="B3040">
        <f>precio_reno_porta!A126</f>
        <v>0</v>
      </c>
      <c r="C3040">
        <f>precio_reno_porta!B126</f>
        <v>0</v>
      </c>
      <c r="D3040">
        <f>precio_reno_porta!C126</f>
        <v>0</v>
      </c>
      <c r="E3040">
        <f>precio_reno_porta!D126</f>
        <v>0</v>
      </c>
      <c r="F3040" s="68">
        <f>precio_reno_porta!E126</f>
        <v>0</v>
      </c>
      <c r="G3040">
        <f>precio_reno_porta!F126</f>
        <v>0</v>
      </c>
      <c r="H3040" t="s">
        <v>188</v>
      </c>
      <c r="I3040" t="s">
        <v>195</v>
      </c>
      <c r="J3040" s="68">
        <f>precio_reno_porta!R126</f>
        <v>0</v>
      </c>
    </row>
    <row r="3041" spans="1:10" x14ac:dyDescent="0.3">
      <c r="A3041" t="str">
        <f t="shared" si="47"/>
        <v>0Max Negocios + 39.90CUOTA</v>
      </c>
      <c r="B3041">
        <f>precio_reno_porta!A127</f>
        <v>0</v>
      </c>
      <c r="C3041">
        <f>precio_reno_porta!B127</f>
        <v>0</v>
      </c>
      <c r="D3041">
        <f>precio_reno_porta!C127</f>
        <v>0</v>
      </c>
      <c r="E3041">
        <f>precio_reno_porta!D127</f>
        <v>0</v>
      </c>
      <c r="F3041" s="68">
        <f>precio_reno_porta!E127</f>
        <v>0</v>
      </c>
      <c r="G3041">
        <f>precio_reno_porta!F127</f>
        <v>0</v>
      </c>
      <c r="H3041" t="s">
        <v>188</v>
      </c>
      <c r="I3041" t="s">
        <v>195</v>
      </c>
      <c r="J3041" s="68">
        <f>precio_reno_porta!R127</f>
        <v>0</v>
      </c>
    </row>
    <row r="3042" spans="1:10" x14ac:dyDescent="0.3">
      <c r="A3042" t="str">
        <f t="shared" si="47"/>
        <v>0Max Negocios + 39.90CUOTA</v>
      </c>
      <c r="B3042">
        <f>precio_reno_porta!A128</f>
        <v>0</v>
      </c>
      <c r="C3042">
        <f>precio_reno_porta!B128</f>
        <v>0</v>
      </c>
      <c r="D3042">
        <f>precio_reno_porta!C128</f>
        <v>0</v>
      </c>
      <c r="E3042">
        <f>precio_reno_porta!D128</f>
        <v>0</v>
      </c>
      <c r="F3042" s="68">
        <f>precio_reno_porta!E128</f>
        <v>0</v>
      </c>
      <c r="G3042">
        <f>precio_reno_porta!F128</f>
        <v>0</v>
      </c>
      <c r="H3042" t="s">
        <v>188</v>
      </c>
      <c r="I3042" t="s">
        <v>195</v>
      </c>
      <c r="J3042" s="68">
        <f>precio_reno_porta!R128</f>
        <v>0</v>
      </c>
    </row>
    <row r="3043" spans="1:10" x14ac:dyDescent="0.3">
      <c r="A3043" t="e">
        <f t="shared" si="47"/>
        <v>#REF!</v>
      </c>
      <c r="B3043" t="e">
        <f>precio_reno_porta!#REF!</f>
        <v>#REF!</v>
      </c>
      <c r="C3043" t="e">
        <f>precio_reno_porta!#REF!</f>
        <v>#REF!</v>
      </c>
      <c r="D3043" t="e">
        <f>precio_reno_porta!#REF!</f>
        <v>#REF!</v>
      </c>
      <c r="E3043" t="e">
        <f>precio_reno_porta!#REF!</f>
        <v>#REF!</v>
      </c>
      <c r="F3043" s="68" t="e">
        <f>precio_reno_porta!#REF!</f>
        <v>#REF!</v>
      </c>
      <c r="G3043" t="e">
        <f>precio_reno_porta!#REF!</f>
        <v>#REF!</v>
      </c>
      <c r="H3043" t="s">
        <v>188</v>
      </c>
      <c r="I3043" t="s">
        <v>195</v>
      </c>
      <c r="J3043" s="68" t="e">
        <f>precio_reno_porta!#REF!</f>
        <v>#REF!</v>
      </c>
    </row>
    <row r="3044" spans="1:10" x14ac:dyDescent="0.3">
      <c r="A3044" t="e">
        <f t="shared" si="47"/>
        <v>#REF!</v>
      </c>
      <c r="B3044" t="e">
        <f>precio_reno_porta!#REF!</f>
        <v>#REF!</v>
      </c>
      <c r="C3044" t="e">
        <f>precio_reno_porta!#REF!</f>
        <v>#REF!</v>
      </c>
      <c r="D3044" t="e">
        <f>precio_reno_porta!#REF!</f>
        <v>#REF!</v>
      </c>
      <c r="E3044" t="e">
        <f>precio_reno_porta!#REF!</f>
        <v>#REF!</v>
      </c>
      <c r="F3044" s="68" t="e">
        <f>precio_reno_porta!#REF!</f>
        <v>#REF!</v>
      </c>
      <c r="G3044" t="e">
        <f>precio_reno_porta!#REF!</f>
        <v>#REF!</v>
      </c>
      <c r="H3044" t="s">
        <v>188</v>
      </c>
      <c r="I3044" t="s">
        <v>195</v>
      </c>
      <c r="J3044" s="68" t="e">
        <f>precio_reno_porta!#REF!</f>
        <v>#REF!</v>
      </c>
    </row>
    <row r="3045" spans="1:10" x14ac:dyDescent="0.3">
      <c r="A3045" t="e">
        <f t="shared" si="47"/>
        <v>#REF!</v>
      </c>
      <c r="B3045" t="e">
        <f>precio_reno_porta!#REF!</f>
        <v>#REF!</v>
      </c>
      <c r="C3045" t="e">
        <f>precio_reno_porta!#REF!</f>
        <v>#REF!</v>
      </c>
      <c r="D3045" t="e">
        <f>precio_reno_porta!#REF!</f>
        <v>#REF!</v>
      </c>
      <c r="E3045" t="e">
        <f>precio_reno_porta!#REF!</f>
        <v>#REF!</v>
      </c>
      <c r="F3045" s="68" t="e">
        <f>precio_reno_porta!#REF!</f>
        <v>#REF!</v>
      </c>
      <c r="G3045" t="e">
        <f>precio_reno_porta!#REF!</f>
        <v>#REF!</v>
      </c>
      <c r="H3045" t="s">
        <v>188</v>
      </c>
      <c r="I3045" t="s">
        <v>195</v>
      </c>
      <c r="J3045" s="68" t="e">
        <f>precio_reno_porta!#REF!</f>
        <v>#REF!</v>
      </c>
    </row>
    <row r="3046" spans="1:10" x14ac:dyDescent="0.3">
      <c r="A3046" t="e">
        <f t="shared" si="47"/>
        <v>#REF!</v>
      </c>
      <c r="B3046" t="e">
        <f>precio_reno_porta!#REF!</f>
        <v>#REF!</v>
      </c>
      <c r="C3046" t="e">
        <f>precio_reno_porta!#REF!</f>
        <v>#REF!</v>
      </c>
      <c r="D3046" t="e">
        <f>precio_reno_porta!#REF!</f>
        <v>#REF!</v>
      </c>
      <c r="E3046" t="e">
        <f>precio_reno_porta!#REF!</f>
        <v>#REF!</v>
      </c>
      <c r="F3046" s="68" t="e">
        <f>precio_reno_porta!#REF!</f>
        <v>#REF!</v>
      </c>
      <c r="G3046" t="e">
        <f>precio_reno_porta!#REF!</f>
        <v>#REF!</v>
      </c>
      <c r="H3046" t="s">
        <v>188</v>
      </c>
      <c r="I3046" t="s">
        <v>195</v>
      </c>
      <c r="J3046" s="68" t="e">
        <f>precio_reno_porta!#REF!</f>
        <v>#REF!</v>
      </c>
    </row>
    <row r="3047" spans="1:10" x14ac:dyDescent="0.3">
      <c r="A3047" t="e">
        <f t="shared" si="47"/>
        <v>#REF!</v>
      </c>
      <c r="B3047" t="e">
        <f>precio_reno_porta!#REF!</f>
        <v>#REF!</v>
      </c>
      <c r="C3047" t="e">
        <f>precio_reno_porta!#REF!</f>
        <v>#REF!</v>
      </c>
      <c r="D3047" t="e">
        <f>precio_reno_porta!#REF!</f>
        <v>#REF!</v>
      </c>
      <c r="E3047" t="e">
        <f>precio_reno_porta!#REF!</f>
        <v>#REF!</v>
      </c>
      <c r="F3047" s="68" t="e">
        <f>precio_reno_porta!#REF!</f>
        <v>#REF!</v>
      </c>
      <c r="G3047" t="e">
        <f>precio_reno_porta!#REF!</f>
        <v>#REF!</v>
      </c>
      <c r="H3047" t="s">
        <v>188</v>
      </c>
      <c r="I3047" t="s">
        <v>195</v>
      </c>
      <c r="J3047" s="68" t="e">
        <f>precio_reno_porta!#REF!</f>
        <v>#REF!</v>
      </c>
    </row>
    <row r="3048" spans="1:10" x14ac:dyDescent="0.3">
      <c r="A3048" t="e">
        <f t="shared" si="47"/>
        <v>#REF!</v>
      </c>
      <c r="B3048" t="e">
        <f>precio_reno_porta!#REF!</f>
        <v>#REF!</v>
      </c>
      <c r="C3048" t="e">
        <f>precio_reno_porta!#REF!</f>
        <v>#REF!</v>
      </c>
      <c r="D3048" t="e">
        <f>precio_reno_porta!#REF!</f>
        <v>#REF!</v>
      </c>
      <c r="E3048" t="e">
        <f>precio_reno_porta!#REF!</f>
        <v>#REF!</v>
      </c>
      <c r="F3048" s="68" t="e">
        <f>precio_reno_porta!#REF!</f>
        <v>#REF!</v>
      </c>
      <c r="G3048" t="e">
        <f>precio_reno_porta!#REF!</f>
        <v>#REF!</v>
      </c>
      <c r="H3048" t="s">
        <v>188</v>
      </c>
      <c r="I3048" t="s">
        <v>195</v>
      </c>
      <c r="J3048" s="68" t="e">
        <f>precio_reno_porta!#REF!</f>
        <v>#REF!</v>
      </c>
    </row>
    <row r="3049" spans="1:10" x14ac:dyDescent="0.3">
      <c r="A3049" t="e">
        <f t="shared" si="47"/>
        <v>#REF!</v>
      </c>
      <c r="B3049" t="e">
        <f>precio_reno_porta!#REF!</f>
        <v>#REF!</v>
      </c>
      <c r="C3049" t="e">
        <f>precio_reno_porta!#REF!</f>
        <v>#REF!</v>
      </c>
      <c r="D3049" t="e">
        <f>precio_reno_porta!#REF!</f>
        <v>#REF!</v>
      </c>
      <c r="E3049" t="e">
        <f>precio_reno_porta!#REF!</f>
        <v>#REF!</v>
      </c>
      <c r="F3049" s="68" t="e">
        <f>precio_reno_porta!#REF!</f>
        <v>#REF!</v>
      </c>
      <c r="G3049" t="e">
        <f>precio_reno_porta!#REF!</f>
        <v>#REF!</v>
      </c>
      <c r="H3049" t="s">
        <v>188</v>
      </c>
      <c r="I3049" t="s">
        <v>195</v>
      </c>
      <c r="J3049" s="68" t="e">
        <f>precio_reno_porta!#REF!</f>
        <v>#REF!</v>
      </c>
    </row>
    <row r="3050" spans="1:10" x14ac:dyDescent="0.3">
      <c r="A3050" t="e">
        <f t="shared" si="47"/>
        <v>#REF!</v>
      </c>
      <c r="B3050" t="e">
        <f>precio_reno_porta!#REF!</f>
        <v>#REF!</v>
      </c>
      <c r="C3050" t="e">
        <f>precio_reno_porta!#REF!</f>
        <v>#REF!</v>
      </c>
      <c r="D3050" t="e">
        <f>precio_reno_porta!#REF!</f>
        <v>#REF!</v>
      </c>
      <c r="E3050" t="e">
        <f>precio_reno_porta!#REF!</f>
        <v>#REF!</v>
      </c>
      <c r="F3050" s="68" t="e">
        <f>precio_reno_porta!#REF!</f>
        <v>#REF!</v>
      </c>
      <c r="G3050" t="e">
        <f>precio_reno_porta!#REF!</f>
        <v>#REF!</v>
      </c>
      <c r="H3050" t="s">
        <v>188</v>
      </c>
      <c r="I3050" t="s">
        <v>195</v>
      </c>
      <c r="J3050" s="68" t="e">
        <f>precio_reno_porta!#REF!</f>
        <v>#REF!</v>
      </c>
    </row>
    <row r="3051" spans="1:10" x14ac:dyDescent="0.3">
      <c r="A3051" t="e">
        <f t="shared" si="47"/>
        <v>#REF!</v>
      </c>
      <c r="B3051" t="e">
        <f>precio_reno_porta!#REF!</f>
        <v>#REF!</v>
      </c>
      <c r="C3051" t="e">
        <f>precio_reno_porta!#REF!</f>
        <v>#REF!</v>
      </c>
      <c r="D3051" t="e">
        <f>precio_reno_porta!#REF!</f>
        <v>#REF!</v>
      </c>
      <c r="E3051" t="e">
        <f>precio_reno_porta!#REF!</f>
        <v>#REF!</v>
      </c>
      <c r="F3051" s="68" t="e">
        <f>precio_reno_porta!#REF!</f>
        <v>#REF!</v>
      </c>
      <c r="G3051" t="e">
        <f>precio_reno_porta!#REF!</f>
        <v>#REF!</v>
      </c>
      <c r="H3051" t="s">
        <v>188</v>
      </c>
      <c r="I3051" t="s">
        <v>195</v>
      </c>
      <c r="J3051" s="68" t="e">
        <f>precio_reno_porta!#REF!</f>
        <v>#REF!</v>
      </c>
    </row>
    <row r="3052" spans="1:10" x14ac:dyDescent="0.3">
      <c r="A3052" t="e">
        <f t="shared" si="47"/>
        <v>#REF!</v>
      </c>
      <c r="B3052" t="e">
        <f>precio_reno_porta!#REF!</f>
        <v>#REF!</v>
      </c>
      <c r="C3052" t="e">
        <f>precio_reno_porta!#REF!</f>
        <v>#REF!</v>
      </c>
      <c r="D3052" t="e">
        <f>precio_reno_porta!#REF!</f>
        <v>#REF!</v>
      </c>
      <c r="E3052" t="e">
        <f>precio_reno_porta!#REF!</f>
        <v>#REF!</v>
      </c>
      <c r="F3052" s="68" t="e">
        <f>precio_reno_porta!#REF!</f>
        <v>#REF!</v>
      </c>
      <c r="G3052" t="e">
        <f>precio_reno_porta!#REF!</f>
        <v>#REF!</v>
      </c>
      <c r="H3052" t="s">
        <v>188</v>
      </c>
      <c r="I3052" t="s">
        <v>195</v>
      </c>
      <c r="J3052" s="68" t="e">
        <f>precio_reno_porta!#REF!</f>
        <v>#REF!</v>
      </c>
    </row>
    <row r="3053" spans="1:10" x14ac:dyDescent="0.3">
      <c r="A3053" t="str">
        <f t="shared" si="47"/>
        <v>0Max Negocios + 39.90CUOTA</v>
      </c>
      <c r="B3053">
        <f>precio_reno_porta!A132</f>
        <v>0</v>
      </c>
      <c r="C3053">
        <f>precio_reno_porta!B132</f>
        <v>0</v>
      </c>
      <c r="D3053">
        <f>precio_reno_porta!C132</f>
        <v>0</v>
      </c>
      <c r="E3053">
        <f>precio_reno_porta!D132</f>
        <v>0</v>
      </c>
      <c r="F3053" s="68">
        <f>precio_reno_porta!E132</f>
        <v>0</v>
      </c>
      <c r="G3053">
        <f>precio_reno_porta!F132</f>
        <v>0</v>
      </c>
      <c r="H3053" t="s">
        <v>188</v>
      </c>
      <c r="I3053" t="s">
        <v>195</v>
      </c>
      <c r="J3053" s="68">
        <f>precio_reno_porta!R132</f>
        <v>0</v>
      </c>
    </row>
    <row r="3054" spans="1:10" x14ac:dyDescent="0.3">
      <c r="A3054" t="str">
        <f t="shared" si="47"/>
        <v>0Max Negocios + 39.90CUOTA</v>
      </c>
      <c r="B3054">
        <f>precio_reno_porta!A133</f>
        <v>0</v>
      </c>
      <c r="C3054">
        <f>precio_reno_porta!B133</f>
        <v>0</v>
      </c>
      <c r="D3054">
        <f>precio_reno_porta!C133</f>
        <v>0</v>
      </c>
      <c r="E3054">
        <f>precio_reno_porta!D133</f>
        <v>0</v>
      </c>
      <c r="F3054" s="68">
        <f>precio_reno_porta!E133</f>
        <v>0</v>
      </c>
      <c r="G3054">
        <f>precio_reno_porta!F133</f>
        <v>0</v>
      </c>
      <c r="H3054" t="s">
        <v>188</v>
      </c>
      <c r="I3054" t="s">
        <v>195</v>
      </c>
      <c r="J3054" s="68">
        <f>precio_reno_porta!R133</f>
        <v>0</v>
      </c>
    </row>
    <row r="3055" spans="1:10" x14ac:dyDescent="0.3">
      <c r="A3055" t="str">
        <f t="shared" si="47"/>
        <v>0Max Negocios + 39.90CUOTA</v>
      </c>
      <c r="B3055">
        <f>precio_reno_porta!A134</f>
        <v>0</v>
      </c>
      <c r="C3055">
        <f>precio_reno_porta!B134</f>
        <v>0</v>
      </c>
      <c r="D3055">
        <f>precio_reno_porta!C134</f>
        <v>0</v>
      </c>
      <c r="E3055">
        <f>precio_reno_porta!D134</f>
        <v>0</v>
      </c>
      <c r="F3055" s="68">
        <f>precio_reno_porta!E134</f>
        <v>0</v>
      </c>
      <c r="G3055">
        <f>precio_reno_porta!F134</f>
        <v>0</v>
      </c>
      <c r="H3055" t="s">
        <v>188</v>
      </c>
      <c r="I3055" t="s">
        <v>195</v>
      </c>
      <c r="J3055" s="68">
        <f>precio_reno_porta!R134</f>
        <v>0</v>
      </c>
    </row>
    <row r="3056" spans="1:10" x14ac:dyDescent="0.3">
      <c r="A3056" t="str">
        <f t="shared" si="47"/>
        <v>0Max Negocios + 39.90CUOTA</v>
      </c>
      <c r="B3056">
        <f>precio_reno_porta!A135</f>
        <v>0</v>
      </c>
      <c r="C3056">
        <f>precio_reno_porta!B135</f>
        <v>0</v>
      </c>
      <c r="D3056">
        <f>precio_reno_porta!C135</f>
        <v>0</v>
      </c>
      <c r="E3056">
        <f>precio_reno_porta!D135</f>
        <v>0</v>
      </c>
      <c r="F3056" s="68">
        <f>precio_reno_porta!E135</f>
        <v>0</v>
      </c>
      <c r="G3056">
        <f>precio_reno_porta!F135</f>
        <v>0</v>
      </c>
      <c r="H3056" t="s">
        <v>188</v>
      </c>
      <c r="I3056" t="s">
        <v>195</v>
      </c>
      <c r="J3056" s="68">
        <f>precio_reno_porta!R135</f>
        <v>0</v>
      </c>
    </row>
    <row r="3057" spans="1:10" x14ac:dyDescent="0.3">
      <c r="A3057" t="str">
        <f t="shared" si="47"/>
        <v>0Max Negocios + 39.90CUOTA</v>
      </c>
      <c r="B3057">
        <f>precio_reno_porta!A136</f>
        <v>0</v>
      </c>
      <c r="C3057">
        <f>precio_reno_porta!B136</f>
        <v>0</v>
      </c>
      <c r="D3057">
        <f>precio_reno_porta!C136</f>
        <v>0</v>
      </c>
      <c r="E3057">
        <f>precio_reno_porta!D136</f>
        <v>0</v>
      </c>
      <c r="F3057" s="68">
        <f>precio_reno_porta!E136</f>
        <v>0</v>
      </c>
      <c r="G3057">
        <f>precio_reno_porta!F136</f>
        <v>0</v>
      </c>
      <c r="H3057" t="s">
        <v>188</v>
      </c>
      <c r="I3057" t="s">
        <v>195</v>
      </c>
      <c r="J3057" s="68">
        <f>precio_reno_porta!R136</f>
        <v>0</v>
      </c>
    </row>
    <row r="3058" spans="1:10" x14ac:dyDescent="0.3">
      <c r="A3058" t="str">
        <f t="shared" si="47"/>
        <v>0Max Negocios + 39.90CUOTA</v>
      </c>
      <c r="B3058">
        <f>precio_reno_porta!A137</f>
        <v>0</v>
      </c>
      <c r="C3058">
        <f>precio_reno_porta!B137</f>
        <v>0</v>
      </c>
      <c r="D3058">
        <f>precio_reno_porta!C137</f>
        <v>0</v>
      </c>
      <c r="E3058">
        <f>precio_reno_porta!D137</f>
        <v>0</v>
      </c>
      <c r="F3058" s="68">
        <f>precio_reno_porta!E137</f>
        <v>0</v>
      </c>
      <c r="G3058">
        <f>precio_reno_porta!F137</f>
        <v>0</v>
      </c>
      <c r="H3058" t="s">
        <v>188</v>
      </c>
      <c r="I3058" t="s">
        <v>195</v>
      </c>
      <c r="J3058" s="68">
        <f>precio_reno_porta!R137</f>
        <v>0</v>
      </c>
    </row>
    <row r="3059" spans="1:10" x14ac:dyDescent="0.3">
      <c r="A3059" t="str">
        <f t="shared" si="47"/>
        <v>0Max Negocios + 39.90CUOTA</v>
      </c>
      <c r="B3059">
        <f>precio_reno_porta!A138</f>
        <v>0</v>
      </c>
      <c r="C3059">
        <f>precio_reno_porta!B138</f>
        <v>0</v>
      </c>
      <c r="D3059">
        <f>precio_reno_porta!C138</f>
        <v>0</v>
      </c>
      <c r="E3059">
        <f>precio_reno_porta!D138</f>
        <v>0</v>
      </c>
      <c r="F3059" s="68">
        <f>precio_reno_porta!E138</f>
        <v>0</v>
      </c>
      <c r="G3059">
        <f>precio_reno_porta!F138</f>
        <v>0</v>
      </c>
      <c r="H3059" t="s">
        <v>188</v>
      </c>
      <c r="I3059" t="s">
        <v>195</v>
      </c>
      <c r="J3059" s="68">
        <f>precio_reno_porta!R138</f>
        <v>0</v>
      </c>
    </row>
    <row r="3060" spans="1:10" x14ac:dyDescent="0.3">
      <c r="A3060" t="str">
        <f t="shared" si="47"/>
        <v>0Max Negocios + 39.90CUOTA</v>
      </c>
      <c r="B3060">
        <f>precio_reno_porta!A139</f>
        <v>0</v>
      </c>
      <c r="C3060">
        <f>precio_reno_porta!B139</f>
        <v>0</v>
      </c>
      <c r="D3060">
        <f>precio_reno_porta!C139</f>
        <v>0</v>
      </c>
      <c r="E3060">
        <f>precio_reno_porta!D139</f>
        <v>0</v>
      </c>
      <c r="F3060" s="68">
        <f>precio_reno_porta!E139</f>
        <v>0</v>
      </c>
      <c r="G3060">
        <f>precio_reno_porta!F139</f>
        <v>0</v>
      </c>
      <c r="H3060" t="s">
        <v>188</v>
      </c>
      <c r="I3060" t="s">
        <v>195</v>
      </c>
      <c r="J3060" s="68">
        <f>precio_reno_porta!R139</f>
        <v>0</v>
      </c>
    </row>
    <row r="3061" spans="1:10" x14ac:dyDescent="0.3">
      <c r="A3061" t="str">
        <f t="shared" si="47"/>
        <v>0Max Negocios + 39.90CUOTA</v>
      </c>
      <c r="B3061">
        <f>precio_reno_porta!A140</f>
        <v>0</v>
      </c>
      <c r="C3061">
        <f>precio_reno_porta!B140</f>
        <v>0</v>
      </c>
      <c r="D3061">
        <f>precio_reno_porta!C140</f>
        <v>0</v>
      </c>
      <c r="E3061">
        <f>precio_reno_porta!D140</f>
        <v>0</v>
      </c>
      <c r="F3061" s="68">
        <f>precio_reno_porta!E140</f>
        <v>0</v>
      </c>
      <c r="G3061">
        <f>precio_reno_porta!F140</f>
        <v>0</v>
      </c>
      <c r="H3061" t="s">
        <v>188</v>
      </c>
      <c r="I3061" t="s">
        <v>195</v>
      </c>
      <c r="J3061" s="68">
        <f>precio_reno_porta!R140</f>
        <v>0</v>
      </c>
    </row>
    <row r="3062" spans="1:10" x14ac:dyDescent="0.3">
      <c r="A3062" t="str">
        <f t="shared" si="47"/>
        <v>0Max Negocios + 39.90CUOTA</v>
      </c>
      <c r="B3062">
        <f>precio_reno_porta!A141</f>
        <v>0</v>
      </c>
      <c r="C3062">
        <f>precio_reno_porta!B141</f>
        <v>0</v>
      </c>
      <c r="D3062">
        <f>precio_reno_porta!C141</f>
        <v>0</v>
      </c>
      <c r="E3062">
        <f>precio_reno_porta!D141</f>
        <v>0</v>
      </c>
      <c r="F3062" s="68">
        <f>precio_reno_porta!E141</f>
        <v>0</v>
      </c>
      <c r="G3062">
        <f>precio_reno_porta!F141</f>
        <v>0</v>
      </c>
      <c r="H3062" t="s">
        <v>188</v>
      </c>
      <c r="I3062" t="s">
        <v>195</v>
      </c>
      <c r="J3062" s="68">
        <f>precio_reno_porta!R141</f>
        <v>0</v>
      </c>
    </row>
    <row r="3063" spans="1:10" x14ac:dyDescent="0.3">
      <c r="A3063" t="str">
        <f t="shared" si="47"/>
        <v>0Max Negocios + 39.90CUOTA</v>
      </c>
      <c r="B3063">
        <f>precio_reno_porta!A142</f>
        <v>0</v>
      </c>
      <c r="C3063">
        <f>precio_reno_porta!B142</f>
        <v>0</v>
      </c>
      <c r="D3063">
        <f>precio_reno_porta!C142</f>
        <v>0</v>
      </c>
      <c r="E3063">
        <f>precio_reno_porta!D142</f>
        <v>0</v>
      </c>
      <c r="F3063" s="68">
        <f>precio_reno_porta!E142</f>
        <v>0</v>
      </c>
      <c r="G3063">
        <f>precio_reno_porta!F142</f>
        <v>0</v>
      </c>
      <c r="H3063" t="s">
        <v>188</v>
      </c>
      <c r="I3063" t="s">
        <v>195</v>
      </c>
      <c r="J3063" s="68">
        <f>precio_reno_porta!R142</f>
        <v>0</v>
      </c>
    </row>
    <row r="3064" spans="1:10" x14ac:dyDescent="0.3">
      <c r="A3064" t="str">
        <f t="shared" si="47"/>
        <v>0Max Negocios + 39.90CUOTA</v>
      </c>
      <c r="B3064">
        <f>precio_reno_porta!A143</f>
        <v>0</v>
      </c>
      <c r="C3064">
        <f>precio_reno_porta!B143</f>
        <v>0</v>
      </c>
      <c r="D3064">
        <f>precio_reno_porta!C143</f>
        <v>0</v>
      </c>
      <c r="E3064">
        <f>precio_reno_porta!D143</f>
        <v>0</v>
      </c>
      <c r="F3064" s="68">
        <f>precio_reno_porta!E143</f>
        <v>0</v>
      </c>
      <c r="G3064">
        <f>precio_reno_porta!F143</f>
        <v>0</v>
      </c>
      <c r="H3064" t="s">
        <v>188</v>
      </c>
      <c r="I3064" t="s">
        <v>195</v>
      </c>
      <c r="J3064" s="68">
        <f>precio_reno_porta!R143</f>
        <v>0</v>
      </c>
    </row>
    <row r="3065" spans="1:10" x14ac:dyDescent="0.3">
      <c r="A3065" t="str">
        <f t="shared" si="47"/>
        <v>0Max Negocios + 39.90CUOTA</v>
      </c>
      <c r="B3065">
        <f>precio_reno_porta!A144</f>
        <v>0</v>
      </c>
      <c r="C3065">
        <f>precio_reno_porta!B144</f>
        <v>0</v>
      </c>
      <c r="D3065">
        <f>precio_reno_porta!C144</f>
        <v>0</v>
      </c>
      <c r="E3065">
        <f>precio_reno_porta!D144</f>
        <v>0</v>
      </c>
      <c r="F3065" s="68">
        <f>precio_reno_porta!E144</f>
        <v>0</v>
      </c>
      <c r="G3065">
        <f>precio_reno_porta!F144</f>
        <v>0</v>
      </c>
      <c r="H3065" t="s">
        <v>188</v>
      </c>
      <c r="I3065" t="s">
        <v>195</v>
      </c>
      <c r="J3065" s="68">
        <f>precio_reno_porta!R144</f>
        <v>0</v>
      </c>
    </row>
    <row r="3066" spans="1:10" x14ac:dyDescent="0.3">
      <c r="A3066" t="str">
        <f t="shared" si="47"/>
        <v>0Max Negocios + 39.90CUOTA</v>
      </c>
      <c r="B3066">
        <f>precio_reno_porta!A145</f>
        <v>0</v>
      </c>
      <c r="C3066">
        <f>precio_reno_porta!B145</f>
        <v>0</v>
      </c>
      <c r="D3066">
        <f>precio_reno_porta!C145</f>
        <v>0</v>
      </c>
      <c r="E3066">
        <f>precio_reno_porta!D145</f>
        <v>0</v>
      </c>
      <c r="F3066" s="68">
        <f>precio_reno_porta!E145</f>
        <v>0</v>
      </c>
      <c r="G3066">
        <f>precio_reno_porta!F145</f>
        <v>0</v>
      </c>
      <c r="H3066" t="s">
        <v>188</v>
      </c>
      <c r="I3066" t="s">
        <v>195</v>
      </c>
      <c r="J3066" s="68">
        <f>precio_reno_porta!R145</f>
        <v>0</v>
      </c>
    </row>
    <row r="3067" spans="1:10" x14ac:dyDescent="0.3">
      <c r="A3067" t="str">
        <f t="shared" si="47"/>
        <v>0Max Negocios + 39.90CUOTA</v>
      </c>
      <c r="B3067">
        <f>precio_reno_porta!A146</f>
        <v>0</v>
      </c>
      <c r="C3067">
        <f>precio_reno_porta!B146</f>
        <v>0</v>
      </c>
      <c r="D3067">
        <f>precio_reno_porta!C146</f>
        <v>0</v>
      </c>
      <c r="E3067">
        <f>precio_reno_porta!D146</f>
        <v>0</v>
      </c>
      <c r="F3067" s="68">
        <f>precio_reno_porta!E146</f>
        <v>0</v>
      </c>
      <c r="G3067">
        <f>precio_reno_porta!F146</f>
        <v>0</v>
      </c>
      <c r="H3067" t="s">
        <v>188</v>
      </c>
      <c r="I3067" t="s">
        <v>195</v>
      </c>
      <c r="J3067" s="68">
        <f>precio_reno_porta!R146</f>
        <v>0</v>
      </c>
    </row>
    <row r="3068" spans="1:10" x14ac:dyDescent="0.3">
      <c r="A3068" t="str">
        <f t="shared" si="47"/>
        <v>0Max Negocios + 39.90CUOTA</v>
      </c>
      <c r="B3068">
        <f>precio_reno_porta!A147</f>
        <v>0</v>
      </c>
      <c r="C3068">
        <f>precio_reno_porta!B147</f>
        <v>0</v>
      </c>
      <c r="D3068">
        <f>precio_reno_porta!C147</f>
        <v>0</v>
      </c>
      <c r="E3068">
        <f>precio_reno_porta!D147</f>
        <v>0</v>
      </c>
      <c r="F3068" s="68">
        <f>precio_reno_porta!E147</f>
        <v>0</v>
      </c>
      <c r="G3068">
        <f>precio_reno_porta!F147</f>
        <v>0</v>
      </c>
      <c r="H3068" t="s">
        <v>188</v>
      </c>
      <c r="I3068" t="s">
        <v>195</v>
      </c>
      <c r="J3068" s="68">
        <f>precio_reno_porta!R147</f>
        <v>0</v>
      </c>
    </row>
    <row r="3069" spans="1:10" x14ac:dyDescent="0.3">
      <c r="A3069" t="str">
        <f t="shared" si="47"/>
        <v>0Max Negocios + 39.90CUOTA</v>
      </c>
      <c r="B3069">
        <f>precio_reno_porta!A148</f>
        <v>0</v>
      </c>
      <c r="C3069">
        <f>precio_reno_porta!B148</f>
        <v>0</v>
      </c>
      <c r="D3069">
        <f>precio_reno_porta!C148</f>
        <v>0</v>
      </c>
      <c r="E3069">
        <f>precio_reno_porta!D148</f>
        <v>0</v>
      </c>
      <c r="F3069" s="68">
        <f>precio_reno_porta!E148</f>
        <v>0</v>
      </c>
      <c r="G3069">
        <f>precio_reno_porta!F148</f>
        <v>0</v>
      </c>
      <c r="H3069" t="s">
        <v>188</v>
      </c>
      <c r="I3069" t="s">
        <v>195</v>
      </c>
      <c r="J3069" s="68">
        <f>precio_reno_porta!R148</f>
        <v>0</v>
      </c>
    </row>
    <row r="3070" spans="1:10" x14ac:dyDescent="0.3">
      <c r="A3070" t="str">
        <f t="shared" si="47"/>
        <v>0Max Negocios + 39.90CUOTA</v>
      </c>
      <c r="B3070">
        <f>precio_reno_porta!A149</f>
        <v>0</v>
      </c>
      <c r="C3070">
        <f>precio_reno_porta!B149</f>
        <v>0</v>
      </c>
      <c r="D3070">
        <f>precio_reno_porta!C149</f>
        <v>0</v>
      </c>
      <c r="E3070">
        <f>precio_reno_porta!D149</f>
        <v>0</v>
      </c>
      <c r="F3070" s="68">
        <f>precio_reno_porta!E149</f>
        <v>0</v>
      </c>
      <c r="G3070">
        <f>precio_reno_porta!F149</f>
        <v>0</v>
      </c>
      <c r="H3070" t="s">
        <v>188</v>
      </c>
      <c r="I3070" t="s">
        <v>195</v>
      </c>
      <c r="J3070" s="68">
        <f>precio_reno_porta!R149</f>
        <v>0</v>
      </c>
    </row>
    <row r="3071" spans="1:10" x14ac:dyDescent="0.3">
      <c r="A3071" t="str">
        <f t="shared" si="47"/>
        <v>0Max Negocios + 39.90CUOTA</v>
      </c>
      <c r="B3071">
        <f>precio_reno_porta!A150</f>
        <v>0</v>
      </c>
      <c r="C3071">
        <f>precio_reno_porta!B150</f>
        <v>0</v>
      </c>
      <c r="D3071">
        <f>precio_reno_porta!C150</f>
        <v>0</v>
      </c>
      <c r="E3071">
        <f>precio_reno_porta!D150</f>
        <v>0</v>
      </c>
      <c r="F3071" s="68">
        <f>precio_reno_porta!E150</f>
        <v>0</v>
      </c>
      <c r="G3071">
        <f>precio_reno_porta!F150</f>
        <v>0</v>
      </c>
      <c r="H3071" t="s">
        <v>188</v>
      </c>
      <c r="I3071" t="s">
        <v>195</v>
      </c>
      <c r="J3071" s="68">
        <f>precio_reno_porta!R150</f>
        <v>0</v>
      </c>
    </row>
    <row r="3072" spans="1:10" x14ac:dyDescent="0.3">
      <c r="A3072" t="str">
        <f t="shared" si="47"/>
        <v>0Max Negocios + 39.90CUOTA</v>
      </c>
      <c r="B3072">
        <f>precio_reno_porta!A151</f>
        <v>0</v>
      </c>
      <c r="C3072">
        <f>precio_reno_porta!B151</f>
        <v>0</v>
      </c>
      <c r="D3072">
        <f>precio_reno_porta!C151</f>
        <v>0</v>
      </c>
      <c r="E3072">
        <f>precio_reno_porta!D151</f>
        <v>0</v>
      </c>
      <c r="F3072" s="68">
        <f>precio_reno_porta!E151</f>
        <v>0</v>
      </c>
      <c r="G3072">
        <f>precio_reno_porta!F151</f>
        <v>0</v>
      </c>
      <c r="H3072" t="s">
        <v>188</v>
      </c>
      <c r="I3072" t="s">
        <v>195</v>
      </c>
      <c r="J3072" s="68">
        <f>precio_reno_porta!R151</f>
        <v>0</v>
      </c>
    </row>
    <row r="3073" spans="1:10" x14ac:dyDescent="0.3">
      <c r="A3073" t="str">
        <f t="shared" si="47"/>
        <v>0Max Negocios + 39.90CUOTA</v>
      </c>
      <c r="B3073">
        <f>precio_reno_porta!A152</f>
        <v>0</v>
      </c>
      <c r="C3073">
        <f>precio_reno_porta!B152</f>
        <v>0</v>
      </c>
      <c r="D3073">
        <f>precio_reno_porta!C152</f>
        <v>0</v>
      </c>
      <c r="E3073">
        <f>precio_reno_porta!D152</f>
        <v>0</v>
      </c>
      <c r="F3073" s="68">
        <f>precio_reno_porta!E152</f>
        <v>0</v>
      </c>
      <c r="G3073">
        <f>precio_reno_porta!F152</f>
        <v>0</v>
      </c>
      <c r="H3073" t="s">
        <v>188</v>
      </c>
      <c r="I3073" t="s">
        <v>195</v>
      </c>
      <c r="J3073" s="68">
        <f>precio_reno_porta!R152</f>
        <v>0</v>
      </c>
    </row>
    <row r="3074" spans="1:10" x14ac:dyDescent="0.3">
      <c r="A3074" t="str">
        <f t="shared" si="47"/>
        <v>0Max Negocios + 39.90CUOTA</v>
      </c>
      <c r="B3074">
        <f>precio_reno_porta!A153</f>
        <v>0</v>
      </c>
      <c r="C3074">
        <f>precio_reno_porta!B153</f>
        <v>0</v>
      </c>
      <c r="D3074">
        <f>precio_reno_porta!C153</f>
        <v>0</v>
      </c>
      <c r="E3074">
        <f>precio_reno_porta!D153</f>
        <v>0</v>
      </c>
      <c r="F3074" s="68">
        <f>precio_reno_porta!E153</f>
        <v>0</v>
      </c>
      <c r="G3074">
        <f>precio_reno_porta!F153</f>
        <v>0</v>
      </c>
      <c r="H3074" t="s">
        <v>188</v>
      </c>
      <c r="I3074" t="s">
        <v>195</v>
      </c>
      <c r="J3074" s="68">
        <f>precio_reno_porta!R153</f>
        <v>0</v>
      </c>
    </row>
    <row r="3075" spans="1:10" x14ac:dyDescent="0.3">
      <c r="A3075" t="str">
        <f t="shared" ref="A3075:A3138" si="48">CONCATENATE(E3075,I3075,H3075)</f>
        <v>0Max Negocios + 39.90CUOTA</v>
      </c>
      <c r="B3075">
        <f>precio_reno_porta!A154</f>
        <v>0</v>
      </c>
      <c r="C3075">
        <f>precio_reno_porta!B154</f>
        <v>0</v>
      </c>
      <c r="D3075">
        <f>precio_reno_porta!C154</f>
        <v>0</v>
      </c>
      <c r="E3075">
        <f>precio_reno_porta!D154</f>
        <v>0</v>
      </c>
      <c r="F3075" s="68">
        <f>precio_reno_porta!E154</f>
        <v>0</v>
      </c>
      <c r="G3075">
        <f>precio_reno_porta!F154</f>
        <v>0</v>
      </c>
      <c r="H3075" t="s">
        <v>188</v>
      </c>
      <c r="I3075" t="s">
        <v>195</v>
      </c>
      <c r="J3075" s="68">
        <f>precio_reno_porta!R154</f>
        <v>0</v>
      </c>
    </row>
    <row r="3076" spans="1:10" x14ac:dyDescent="0.3">
      <c r="A3076" t="str">
        <f t="shared" si="48"/>
        <v>0Max Negocios + 39.90CUOTA</v>
      </c>
      <c r="B3076">
        <f>precio_reno_porta!A155</f>
        <v>0</v>
      </c>
      <c r="C3076">
        <f>precio_reno_porta!B155</f>
        <v>0</v>
      </c>
      <c r="D3076">
        <f>precio_reno_porta!C155</f>
        <v>0</v>
      </c>
      <c r="E3076">
        <f>precio_reno_porta!D155</f>
        <v>0</v>
      </c>
      <c r="F3076" s="68">
        <f>precio_reno_porta!E155</f>
        <v>0</v>
      </c>
      <c r="G3076">
        <f>precio_reno_porta!F155</f>
        <v>0</v>
      </c>
      <c r="H3076" t="s">
        <v>188</v>
      </c>
      <c r="I3076" t="s">
        <v>195</v>
      </c>
      <c r="J3076" s="68">
        <f>precio_reno_porta!R155</f>
        <v>0</v>
      </c>
    </row>
    <row r="3077" spans="1:10" x14ac:dyDescent="0.3">
      <c r="A3077" t="str">
        <f t="shared" si="48"/>
        <v>0Max Negocios + 39.90CUOTA</v>
      </c>
      <c r="B3077">
        <f>precio_reno_porta!A156</f>
        <v>0</v>
      </c>
      <c r="C3077">
        <f>precio_reno_porta!B156</f>
        <v>0</v>
      </c>
      <c r="D3077">
        <f>precio_reno_porta!C156</f>
        <v>0</v>
      </c>
      <c r="E3077">
        <f>precio_reno_porta!D156</f>
        <v>0</v>
      </c>
      <c r="F3077" s="68">
        <f>precio_reno_porta!E156</f>
        <v>0</v>
      </c>
      <c r="G3077">
        <f>precio_reno_porta!F156</f>
        <v>0</v>
      </c>
      <c r="H3077" t="s">
        <v>188</v>
      </c>
      <c r="I3077" t="s">
        <v>195</v>
      </c>
      <c r="J3077" s="68">
        <f>precio_reno_porta!R156</f>
        <v>0</v>
      </c>
    </row>
    <row r="3078" spans="1:10" x14ac:dyDescent="0.3">
      <c r="A3078" t="str">
        <f t="shared" si="48"/>
        <v>0Max Negocios + 39.90CUOTA</v>
      </c>
      <c r="B3078">
        <f>precio_reno_porta!A157</f>
        <v>0</v>
      </c>
      <c r="C3078">
        <f>precio_reno_porta!B157</f>
        <v>0</v>
      </c>
      <c r="D3078">
        <f>precio_reno_porta!C157</f>
        <v>0</v>
      </c>
      <c r="E3078">
        <f>precio_reno_porta!D157</f>
        <v>0</v>
      </c>
      <c r="F3078" s="68">
        <f>precio_reno_porta!E157</f>
        <v>0</v>
      </c>
      <c r="G3078">
        <f>precio_reno_porta!F157</f>
        <v>0</v>
      </c>
      <c r="H3078" t="s">
        <v>188</v>
      </c>
      <c r="I3078" t="s">
        <v>195</v>
      </c>
      <c r="J3078" s="68">
        <f>precio_reno_porta!R157</f>
        <v>0</v>
      </c>
    </row>
    <row r="3079" spans="1:10" x14ac:dyDescent="0.3">
      <c r="A3079" t="str">
        <f t="shared" si="48"/>
        <v>0Max Negocios + 39.90CUOTA</v>
      </c>
      <c r="B3079">
        <f>precio_reno_porta!A158</f>
        <v>0</v>
      </c>
      <c r="C3079">
        <f>precio_reno_porta!B158</f>
        <v>0</v>
      </c>
      <c r="D3079">
        <f>precio_reno_porta!C158</f>
        <v>0</v>
      </c>
      <c r="E3079">
        <f>precio_reno_porta!D158</f>
        <v>0</v>
      </c>
      <c r="F3079" s="68">
        <f>precio_reno_porta!E158</f>
        <v>0</v>
      </c>
      <c r="G3079">
        <f>precio_reno_porta!F158</f>
        <v>0</v>
      </c>
      <c r="H3079" t="s">
        <v>188</v>
      </c>
      <c r="I3079" t="s">
        <v>195</v>
      </c>
      <c r="J3079" s="68">
        <f>precio_reno_porta!R158</f>
        <v>0</v>
      </c>
    </row>
    <row r="3080" spans="1:10" x14ac:dyDescent="0.3">
      <c r="A3080" t="str">
        <f t="shared" si="48"/>
        <v>0Max Negocios + 39.90CUOTA</v>
      </c>
      <c r="B3080">
        <f>precio_reno_porta!A159</f>
        <v>0</v>
      </c>
      <c r="C3080">
        <f>precio_reno_porta!B159</f>
        <v>0</v>
      </c>
      <c r="D3080">
        <f>precio_reno_porta!C159</f>
        <v>0</v>
      </c>
      <c r="E3080">
        <f>precio_reno_porta!D159</f>
        <v>0</v>
      </c>
      <c r="F3080" s="68">
        <f>precio_reno_porta!E159</f>
        <v>0</v>
      </c>
      <c r="G3080">
        <f>precio_reno_porta!F159</f>
        <v>0</v>
      </c>
      <c r="H3080" t="s">
        <v>188</v>
      </c>
      <c r="I3080" t="s">
        <v>195</v>
      </c>
      <c r="J3080" s="68">
        <f>precio_reno_porta!R159</f>
        <v>0</v>
      </c>
    </row>
    <row r="3081" spans="1:10" x14ac:dyDescent="0.3">
      <c r="A3081" t="str">
        <f t="shared" si="48"/>
        <v>0Max Negocios + 39.90CUOTA</v>
      </c>
      <c r="B3081">
        <f>precio_reno_porta!A160</f>
        <v>0</v>
      </c>
      <c r="C3081">
        <f>precio_reno_porta!B160</f>
        <v>0</v>
      </c>
      <c r="D3081">
        <f>precio_reno_porta!C160</f>
        <v>0</v>
      </c>
      <c r="E3081">
        <f>precio_reno_porta!D160</f>
        <v>0</v>
      </c>
      <c r="F3081" s="68">
        <f>precio_reno_porta!E160</f>
        <v>0</v>
      </c>
      <c r="G3081">
        <f>precio_reno_porta!F160</f>
        <v>0</v>
      </c>
      <c r="H3081" t="s">
        <v>188</v>
      </c>
      <c r="I3081" t="s">
        <v>195</v>
      </c>
      <c r="J3081" s="68">
        <f>precio_reno_porta!R160</f>
        <v>0</v>
      </c>
    </row>
    <row r="3082" spans="1:10" x14ac:dyDescent="0.3">
      <c r="A3082" t="str">
        <f t="shared" si="48"/>
        <v>0Max Negocios + 39.90CUOTA</v>
      </c>
      <c r="B3082">
        <f>precio_reno_porta!A161</f>
        <v>0</v>
      </c>
      <c r="C3082">
        <f>precio_reno_porta!B161</f>
        <v>0</v>
      </c>
      <c r="D3082">
        <f>precio_reno_porta!C161</f>
        <v>0</v>
      </c>
      <c r="E3082">
        <f>precio_reno_porta!D161</f>
        <v>0</v>
      </c>
      <c r="F3082" s="68">
        <f>precio_reno_porta!E161</f>
        <v>0</v>
      </c>
      <c r="G3082">
        <f>precio_reno_porta!F161</f>
        <v>0</v>
      </c>
      <c r="H3082" t="s">
        <v>188</v>
      </c>
      <c r="I3082" t="s">
        <v>195</v>
      </c>
      <c r="J3082" s="68">
        <f>precio_reno_porta!R161</f>
        <v>0</v>
      </c>
    </row>
    <row r="3083" spans="1:10" x14ac:dyDescent="0.3">
      <c r="A3083" t="str">
        <f t="shared" si="48"/>
        <v>0Max Negocios + 39.90CUOTA</v>
      </c>
      <c r="B3083">
        <f>precio_reno_porta!A162</f>
        <v>0</v>
      </c>
      <c r="C3083">
        <f>precio_reno_porta!B162</f>
        <v>0</v>
      </c>
      <c r="D3083">
        <f>precio_reno_porta!C162</f>
        <v>0</v>
      </c>
      <c r="E3083">
        <f>precio_reno_porta!D162</f>
        <v>0</v>
      </c>
      <c r="F3083" s="68">
        <f>precio_reno_porta!E162</f>
        <v>0</v>
      </c>
      <c r="G3083">
        <f>precio_reno_porta!F162</f>
        <v>0</v>
      </c>
      <c r="H3083" t="s">
        <v>188</v>
      </c>
      <c r="I3083" t="s">
        <v>195</v>
      </c>
      <c r="J3083" s="68">
        <f>precio_reno_porta!R162</f>
        <v>0</v>
      </c>
    </row>
    <row r="3084" spans="1:10" x14ac:dyDescent="0.3">
      <c r="A3084" t="str">
        <f t="shared" si="48"/>
        <v>0Max Negocios + 39.90CUOTA</v>
      </c>
      <c r="B3084">
        <f>precio_reno_porta!A163</f>
        <v>0</v>
      </c>
      <c r="C3084">
        <f>precio_reno_porta!B163</f>
        <v>0</v>
      </c>
      <c r="D3084">
        <f>precio_reno_porta!C163</f>
        <v>0</v>
      </c>
      <c r="E3084">
        <f>precio_reno_porta!D163</f>
        <v>0</v>
      </c>
      <c r="F3084" s="68">
        <f>precio_reno_porta!E163</f>
        <v>0</v>
      </c>
      <c r="G3084">
        <f>precio_reno_porta!F163</f>
        <v>0</v>
      </c>
      <c r="H3084" t="s">
        <v>188</v>
      </c>
      <c r="I3084" t="s">
        <v>195</v>
      </c>
      <c r="J3084" s="68">
        <f>precio_reno_porta!R163</f>
        <v>0</v>
      </c>
    </row>
    <row r="3085" spans="1:10" x14ac:dyDescent="0.3">
      <c r="A3085" t="str">
        <f t="shared" si="48"/>
        <v>0Max Negocios + 39.90CUOTA</v>
      </c>
      <c r="B3085">
        <f>precio_reno_porta!A164</f>
        <v>0</v>
      </c>
      <c r="C3085">
        <f>precio_reno_porta!B164</f>
        <v>0</v>
      </c>
      <c r="D3085">
        <f>precio_reno_porta!C164</f>
        <v>0</v>
      </c>
      <c r="E3085">
        <f>precio_reno_porta!D164</f>
        <v>0</v>
      </c>
      <c r="F3085" s="68">
        <f>precio_reno_porta!E164</f>
        <v>0</v>
      </c>
      <c r="G3085">
        <f>precio_reno_porta!F164</f>
        <v>0</v>
      </c>
      <c r="H3085" t="s">
        <v>188</v>
      </c>
      <c r="I3085" t="s">
        <v>195</v>
      </c>
      <c r="J3085" s="68">
        <f>precio_reno_porta!R164</f>
        <v>0</v>
      </c>
    </row>
    <row r="3086" spans="1:10" x14ac:dyDescent="0.3">
      <c r="A3086" t="str">
        <f t="shared" si="48"/>
        <v>0Max Negocios + 39.90CUOTA</v>
      </c>
      <c r="B3086">
        <f>precio_reno_porta!A165</f>
        <v>0</v>
      </c>
      <c r="C3086">
        <f>precio_reno_porta!B165</f>
        <v>0</v>
      </c>
      <c r="D3086">
        <f>precio_reno_porta!C165</f>
        <v>0</v>
      </c>
      <c r="E3086">
        <f>precio_reno_porta!D165</f>
        <v>0</v>
      </c>
      <c r="F3086" s="68">
        <f>precio_reno_porta!E165</f>
        <v>0</v>
      </c>
      <c r="G3086">
        <f>precio_reno_porta!F165</f>
        <v>0</v>
      </c>
      <c r="H3086" t="s">
        <v>188</v>
      </c>
      <c r="I3086" t="s">
        <v>195</v>
      </c>
      <c r="J3086" s="68">
        <f>precio_reno_porta!R165</f>
        <v>0</v>
      </c>
    </row>
    <row r="3087" spans="1:10" x14ac:dyDescent="0.3">
      <c r="A3087" t="str">
        <f t="shared" si="48"/>
        <v>0Max Negocios + 39.90CUOTA</v>
      </c>
      <c r="B3087">
        <f>precio_reno_porta!A166</f>
        <v>0</v>
      </c>
      <c r="C3087">
        <f>precio_reno_porta!B166</f>
        <v>0</v>
      </c>
      <c r="D3087">
        <f>precio_reno_porta!C166</f>
        <v>0</v>
      </c>
      <c r="E3087">
        <f>precio_reno_porta!D166</f>
        <v>0</v>
      </c>
      <c r="F3087" s="68">
        <f>precio_reno_porta!E166</f>
        <v>0</v>
      </c>
      <c r="G3087">
        <f>precio_reno_porta!F166</f>
        <v>0</v>
      </c>
      <c r="H3087" t="s">
        <v>188</v>
      </c>
      <c r="I3087" t="s">
        <v>195</v>
      </c>
      <c r="J3087" s="68">
        <f>precio_reno_porta!R166</f>
        <v>0</v>
      </c>
    </row>
    <row r="3088" spans="1:10" x14ac:dyDescent="0.3">
      <c r="A3088" t="str">
        <f t="shared" si="48"/>
        <v>0Max Negocios + 39.90CUOTA</v>
      </c>
      <c r="B3088">
        <f>precio_reno_porta!A167</f>
        <v>0</v>
      </c>
      <c r="C3088">
        <f>precio_reno_porta!B167</f>
        <v>0</v>
      </c>
      <c r="D3088">
        <f>precio_reno_porta!C167</f>
        <v>0</v>
      </c>
      <c r="E3088">
        <f>precio_reno_porta!D167</f>
        <v>0</v>
      </c>
      <c r="F3088" s="68">
        <f>precio_reno_porta!E167</f>
        <v>0</v>
      </c>
      <c r="G3088">
        <f>precio_reno_porta!F167</f>
        <v>0</v>
      </c>
      <c r="H3088" t="s">
        <v>188</v>
      </c>
      <c r="I3088" t="s">
        <v>195</v>
      </c>
      <c r="J3088" s="68">
        <f>precio_reno_porta!R167</f>
        <v>0</v>
      </c>
    </row>
    <row r="3089" spans="1:10" x14ac:dyDescent="0.3">
      <c r="A3089" t="str">
        <f t="shared" si="48"/>
        <v>0Max Negocios + 39.90CUOTA</v>
      </c>
      <c r="B3089">
        <f>precio_reno_porta!A168</f>
        <v>0</v>
      </c>
      <c r="C3089">
        <f>precio_reno_porta!B168</f>
        <v>0</v>
      </c>
      <c r="D3089">
        <f>precio_reno_porta!C168</f>
        <v>0</v>
      </c>
      <c r="E3089">
        <f>precio_reno_porta!D168</f>
        <v>0</v>
      </c>
      <c r="F3089" s="68">
        <f>precio_reno_porta!E168</f>
        <v>0</v>
      </c>
      <c r="G3089">
        <f>precio_reno_porta!F168</f>
        <v>0</v>
      </c>
      <c r="H3089" t="s">
        <v>188</v>
      </c>
      <c r="I3089" t="s">
        <v>195</v>
      </c>
      <c r="J3089" s="68">
        <f>precio_reno_porta!R168</f>
        <v>0</v>
      </c>
    </row>
    <row r="3090" spans="1:10" x14ac:dyDescent="0.3">
      <c r="A3090" t="str">
        <f t="shared" si="48"/>
        <v>0Max Negocios + 39.90CUOTA</v>
      </c>
      <c r="B3090">
        <f>precio_reno_porta!A169</f>
        <v>0</v>
      </c>
      <c r="C3090">
        <f>precio_reno_porta!B169</f>
        <v>0</v>
      </c>
      <c r="D3090">
        <f>precio_reno_porta!C169</f>
        <v>0</v>
      </c>
      <c r="E3090">
        <f>precio_reno_porta!D169</f>
        <v>0</v>
      </c>
      <c r="F3090" s="68">
        <f>precio_reno_porta!E169</f>
        <v>0</v>
      </c>
      <c r="G3090">
        <f>precio_reno_porta!F169</f>
        <v>0</v>
      </c>
      <c r="H3090" t="s">
        <v>188</v>
      </c>
      <c r="I3090" t="s">
        <v>195</v>
      </c>
      <c r="J3090" s="68">
        <f>precio_reno_porta!R169</f>
        <v>0</v>
      </c>
    </row>
    <row r="3091" spans="1:10" x14ac:dyDescent="0.3">
      <c r="A3091" t="str">
        <f t="shared" si="48"/>
        <v>0Max Negocios + 39.90CUOTA</v>
      </c>
      <c r="B3091">
        <f>precio_reno_porta!A170</f>
        <v>0</v>
      </c>
      <c r="C3091">
        <f>precio_reno_porta!B170</f>
        <v>0</v>
      </c>
      <c r="D3091">
        <f>precio_reno_porta!C170</f>
        <v>0</v>
      </c>
      <c r="E3091">
        <f>precio_reno_porta!D170</f>
        <v>0</v>
      </c>
      <c r="F3091" s="68">
        <f>precio_reno_porta!E170</f>
        <v>0</v>
      </c>
      <c r="G3091">
        <f>precio_reno_porta!F170</f>
        <v>0</v>
      </c>
      <c r="H3091" t="s">
        <v>188</v>
      </c>
      <c r="I3091" t="s">
        <v>195</v>
      </c>
      <c r="J3091" s="68">
        <f>precio_reno_porta!R170</f>
        <v>0</v>
      </c>
    </row>
    <row r="3092" spans="1:10" x14ac:dyDescent="0.3">
      <c r="A3092" t="str">
        <f t="shared" si="48"/>
        <v>0Max Negocios + 39.90CUOTA</v>
      </c>
      <c r="B3092">
        <f>precio_reno_porta!A171</f>
        <v>0</v>
      </c>
      <c r="C3092">
        <f>precio_reno_porta!B171</f>
        <v>0</v>
      </c>
      <c r="D3092">
        <f>precio_reno_porta!C171</f>
        <v>0</v>
      </c>
      <c r="E3092">
        <f>precio_reno_porta!D171</f>
        <v>0</v>
      </c>
      <c r="F3092" s="68">
        <f>precio_reno_porta!E171</f>
        <v>0</v>
      </c>
      <c r="G3092">
        <f>precio_reno_porta!F171</f>
        <v>0</v>
      </c>
      <c r="H3092" t="s">
        <v>188</v>
      </c>
      <c r="I3092" t="s">
        <v>195</v>
      </c>
      <c r="J3092" s="68">
        <f>precio_reno_porta!R171</f>
        <v>0</v>
      </c>
    </row>
    <row r="3093" spans="1:10" x14ac:dyDescent="0.3">
      <c r="A3093" t="str">
        <f t="shared" si="48"/>
        <v>0Max Negocios + 39.90CUOTA</v>
      </c>
      <c r="B3093">
        <f>precio_reno_porta!A172</f>
        <v>0</v>
      </c>
      <c r="C3093">
        <f>precio_reno_porta!B172</f>
        <v>0</v>
      </c>
      <c r="D3093">
        <f>precio_reno_porta!C172</f>
        <v>0</v>
      </c>
      <c r="E3093">
        <f>precio_reno_porta!D172</f>
        <v>0</v>
      </c>
      <c r="F3093" s="68">
        <f>precio_reno_porta!E172</f>
        <v>0</v>
      </c>
      <c r="G3093">
        <f>precio_reno_porta!F172</f>
        <v>0</v>
      </c>
      <c r="H3093" t="s">
        <v>188</v>
      </c>
      <c r="I3093" t="s">
        <v>195</v>
      </c>
      <c r="J3093" s="68">
        <f>precio_reno_porta!R172</f>
        <v>0</v>
      </c>
    </row>
    <row r="3094" spans="1:10" x14ac:dyDescent="0.3">
      <c r="A3094" t="str">
        <f t="shared" si="48"/>
        <v>0Max Negocios + 39.90CUOTA</v>
      </c>
      <c r="B3094">
        <f>precio_reno_porta!A173</f>
        <v>0</v>
      </c>
      <c r="C3094">
        <f>precio_reno_porta!B173</f>
        <v>0</v>
      </c>
      <c r="D3094">
        <f>precio_reno_porta!C173</f>
        <v>0</v>
      </c>
      <c r="E3094">
        <f>precio_reno_porta!D173</f>
        <v>0</v>
      </c>
      <c r="F3094" s="68">
        <f>precio_reno_porta!E173</f>
        <v>0</v>
      </c>
      <c r="G3094">
        <f>precio_reno_porta!F173</f>
        <v>0</v>
      </c>
      <c r="H3094" t="s">
        <v>188</v>
      </c>
      <c r="I3094" t="s">
        <v>195</v>
      </c>
      <c r="J3094" s="68">
        <f>precio_reno_porta!R173</f>
        <v>0</v>
      </c>
    </row>
    <row r="3095" spans="1:10" x14ac:dyDescent="0.3">
      <c r="A3095" t="str">
        <f t="shared" si="48"/>
        <v>0Max Negocios + 39.90CUOTA</v>
      </c>
      <c r="B3095">
        <f>precio_reno_porta!A174</f>
        <v>0</v>
      </c>
      <c r="C3095">
        <f>precio_reno_porta!B174</f>
        <v>0</v>
      </c>
      <c r="D3095">
        <f>precio_reno_porta!C174</f>
        <v>0</v>
      </c>
      <c r="E3095">
        <f>precio_reno_porta!D174</f>
        <v>0</v>
      </c>
      <c r="F3095" s="68">
        <f>precio_reno_porta!E174</f>
        <v>0</v>
      </c>
      <c r="G3095">
        <f>precio_reno_porta!F174</f>
        <v>0</v>
      </c>
      <c r="H3095" t="s">
        <v>188</v>
      </c>
      <c r="I3095" t="s">
        <v>195</v>
      </c>
      <c r="J3095" s="68">
        <f>precio_reno_porta!R174</f>
        <v>0</v>
      </c>
    </row>
    <row r="3096" spans="1:10" x14ac:dyDescent="0.3">
      <c r="A3096" t="str">
        <f t="shared" si="48"/>
        <v>0Max Negocios + 39.90CUOTA</v>
      </c>
      <c r="B3096">
        <f>precio_reno_porta!A175</f>
        <v>0</v>
      </c>
      <c r="C3096">
        <f>precio_reno_porta!B175</f>
        <v>0</v>
      </c>
      <c r="D3096">
        <f>precio_reno_porta!C175</f>
        <v>0</v>
      </c>
      <c r="E3096">
        <f>precio_reno_porta!D175</f>
        <v>0</v>
      </c>
      <c r="F3096" s="68">
        <f>precio_reno_porta!E175</f>
        <v>0</v>
      </c>
      <c r="G3096">
        <f>precio_reno_porta!F175</f>
        <v>0</v>
      </c>
      <c r="H3096" t="s">
        <v>188</v>
      </c>
      <c r="I3096" t="s">
        <v>195</v>
      </c>
      <c r="J3096" s="68">
        <f>precio_reno_porta!R175</f>
        <v>0</v>
      </c>
    </row>
    <row r="3097" spans="1:10" x14ac:dyDescent="0.3">
      <c r="A3097" t="str">
        <f t="shared" si="48"/>
        <v>0Max Negocios + 39.90CUOTA</v>
      </c>
      <c r="B3097">
        <f>precio_reno_porta!A176</f>
        <v>0</v>
      </c>
      <c r="C3097">
        <f>precio_reno_porta!B176</f>
        <v>0</v>
      </c>
      <c r="D3097">
        <f>precio_reno_porta!C176</f>
        <v>0</v>
      </c>
      <c r="E3097">
        <f>precio_reno_porta!D176</f>
        <v>0</v>
      </c>
      <c r="F3097" s="68">
        <f>precio_reno_porta!E176</f>
        <v>0</v>
      </c>
      <c r="G3097">
        <f>precio_reno_porta!F176</f>
        <v>0</v>
      </c>
      <c r="H3097" t="s">
        <v>188</v>
      </c>
      <c r="I3097" t="s">
        <v>195</v>
      </c>
      <c r="J3097" s="68">
        <f>precio_reno_porta!R176</f>
        <v>0</v>
      </c>
    </row>
    <row r="3098" spans="1:10" x14ac:dyDescent="0.3">
      <c r="A3098" t="str">
        <f t="shared" si="48"/>
        <v>0Max Negocios + 39.90CUOTA</v>
      </c>
      <c r="B3098">
        <f>precio_reno_porta!A177</f>
        <v>0</v>
      </c>
      <c r="C3098">
        <f>precio_reno_porta!B177</f>
        <v>0</v>
      </c>
      <c r="D3098">
        <f>precio_reno_porta!C177</f>
        <v>0</v>
      </c>
      <c r="E3098">
        <f>precio_reno_porta!D177</f>
        <v>0</v>
      </c>
      <c r="F3098" s="68">
        <f>precio_reno_porta!E177</f>
        <v>0</v>
      </c>
      <c r="G3098">
        <f>precio_reno_porta!F177</f>
        <v>0</v>
      </c>
      <c r="H3098" t="s">
        <v>188</v>
      </c>
      <c r="I3098" t="s">
        <v>195</v>
      </c>
      <c r="J3098" s="68">
        <f>precio_reno_porta!R177</f>
        <v>0</v>
      </c>
    </row>
    <row r="3099" spans="1:10" x14ac:dyDescent="0.3">
      <c r="A3099" t="str">
        <f t="shared" si="48"/>
        <v>0Max Negocios + 39.90CUOTA</v>
      </c>
      <c r="B3099">
        <f>precio_reno_porta!A178</f>
        <v>0</v>
      </c>
      <c r="C3099">
        <f>precio_reno_porta!B178</f>
        <v>0</v>
      </c>
      <c r="D3099">
        <f>precio_reno_porta!C178</f>
        <v>0</v>
      </c>
      <c r="E3099">
        <f>precio_reno_porta!D178</f>
        <v>0</v>
      </c>
      <c r="F3099" s="68">
        <f>precio_reno_porta!E178</f>
        <v>0</v>
      </c>
      <c r="G3099">
        <f>precio_reno_porta!F178</f>
        <v>0</v>
      </c>
      <c r="H3099" t="s">
        <v>188</v>
      </c>
      <c r="I3099" t="s">
        <v>195</v>
      </c>
      <c r="J3099" s="68">
        <f>precio_reno_porta!R178</f>
        <v>0</v>
      </c>
    </row>
    <row r="3100" spans="1:10" x14ac:dyDescent="0.3">
      <c r="A3100" t="str">
        <f t="shared" si="48"/>
        <v>0Max Negocios + 39.90CUOTA</v>
      </c>
      <c r="B3100">
        <f>precio_reno_porta!A179</f>
        <v>0</v>
      </c>
      <c r="C3100">
        <f>precio_reno_porta!B179</f>
        <v>0</v>
      </c>
      <c r="D3100">
        <f>precio_reno_porta!C179</f>
        <v>0</v>
      </c>
      <c r="E3100">
        <f>precio_reno_porta!D179</f>
        <v>0</v>
      </c>
      <c r="F3100" s="68">
        <f>precio_reno_porta!E179</f>
        <v>0</v>
      </c>
      <c r="G3100">
        <f>precio_reno_porta!F179</f>
        <v>0</v>
      </c>
      <c r="H3100" t="s">
        <v>188</v>
      </c>
      <c r="I3100" t="s">
        <v>195</v>
      </c>
      <c r="J3100" s="68">
        <f>precio_reno_porta!R179</f>
        <v>0</v>
      </c>
    </row>
    <row r="3101" spans="1:10" x14ac:dyDescent="0.3">
      <c r="A3101" t="str">
        <f t="shared" si="48"/>
        <v>0Max Negocios + 39.90CUOTA</v>
      </c>
      <c r="B3101">
        <f>precio_reno_porta!A180</f>
        <v>0</v>
      </c>
      <c r="C3101">
        <f>precio_reno_porta!B180</f>
        <v>0</v>
      </c>
      <c r="D3101">
        <f>precio_reno_porta!C180</f>
        <v>0</v>
      </c>
      <c r="E3101">
        <f>precio_reno_porta!D180</f>
        <v>0</v>
      </c>
      <c r="F3101" s="68">
        <f>precio_reno_porta!E180</f>
        <v>0</v>
      </c>
      <c r="G3101">
        <f>precio_reno_porta!F180</f>
        <v>0</v>
      </c>
      <c r="H3101" t="s">
        <v>188</v>
      </c>
      <c r="I3101" t="s">
        <v>195</v>
      </c>
      <c r="J3101" s="68">
        <f>precio_reno_porta!R180</f>
        <v>0</v>
      </c>
    </row>
    <row r="3102" spans="1:10" x14ac:dyDescent="0.3">
      <c r="A3102" t="str">
        <f t="shared" si="48"/>
        <v>0Max Negocios + 39.90CUOTA</v>
      </c>
      <c r="B3102">
        <f>precio_reno_porta!A181</f>
        <v>0</v>
      </c>
      <c r="C3102">
        <f>precio_reno_porta!B181</f>
        <v>0</v>
      </c>
      <c r="D3102">
        <f>precio_reno_porta!C181</f>
        <v>0</v>
      </c>
      <c r="E3102">
        <f>precio_reno_porta!D181</f>
        <v>0</v>
      </c>
      <c r="F3102" s="68">
        <f>precio_reno_porta!E181</f>
        <v>0</v>
      </c>
      <c r="G3102">
        <f>precio_reno_porta!F181</f>
        <v>0</v>
      </c>
      <c r="H3102" t="s">
        <v>188</v>
      </c>
      <c r="I3102" t="s">
        <v>195</v>
      </c>
      <c r="J3102" s="68">
        <f>precio_reno_porta!R181</f>
        <v>0</v>
      </c>
    </row>
    <row r="3103" spans="1:10" x14ac:dyDescent="0.3">
      <c r="A3103" t="str">
        <f t="shared" si="48"/>
        <v>0Max Negocios + 39.90CUOTA</v>
      </c>
      <c r="B3103">
        <f>precio_reno_porta!A182</f>
        <v>0</v>
      </c>
      <c r="C3103">
        <f>precio_reno_porta!B182</f>
        <v>0</v>
      </c>
      <c r="D3103">
        <f>precio_reno_porta!C182</f>
        <v>0</v>
      </c>
      <c r="E3103">
        <f>precio_reno_porta!D182</f>
        <v>0</v>
      </c>
      <c r="F3103" s="68">
        <f>precio_reno_porta!E182</f>
        <v>0</v>
      </c>
      <c r="G3103">
        <f>precio_reno_porta!F182</f>
        <v>0</v>
      </c>
      <c r="H3103" t="s">
        <v>188</v>
      </c>
      <c r="I3103" t="s">
        <v>195</v>
      </c>
      <c r="J3103" s="68">
        <f>precio_reno_porta!R182</f>
        <v>0</v>
      </c>
    </row>
    <row r="3104" spans="1:10" x14ac:dyDescent="0.3">
      <c r="A3104" t="str">
        <f t="shared" si="48"/>
        <v>0Max Negocios + 39.90CUOTA</v>
      </c>
      <c r="B3104">
        <f>precio_reno_porta!A183</f>
        <v>0</v>
      </c>
      <c r="C3104">
        <f>precio_reno_porta!B183</f>
        <v>0</v>
      </c>
      <c r="D3104">
        <f>precio_reno_porta!C183</f>
        <v>0</v>
      </c>
      <c r="E3104">
        <f>precio_reno_porta!D183</f>
        <v>0</v>
      </c>
      <c r="F3104" s="68">
        <f>precio_reno_porta!E183</f>
        <v>0</v>
      </c>
      <c r="G3104">
        <f>precio_reno_porta!F183</f>
        <v>0</v>
      </c>
      <c r="H3104" t="s">
        <v>188</v>
      </c>
      <c r="I3104" t="s">
        <v>195</v>
      </c>
      <c r="J3104" s="68">
        <f>precio_reno_porta!R183</f>
        <v>0</v>
      </c>
    </row>
    <row r="3105" spans="1:10" x14ac:dyDescent="0.3">
      <c r="A3105" t="str">
        <f t="shared" si="48"/>
        <v>0Max Negocios + 39.90CUOTA</v>
      </c>
      <c r="B3105">
        <f>precio_reno_porta!A184</f>
        <v>0</v>
      </c>
      <c r="C3105">
        <f>precio_reno_porta!B184</f>
        <v>0</v>
      </c>
      <c r="D3105">
        <f>precio_reno_porta!C184</f>
        <v>0</v>
      </c>
      <c r="E3105">
        <f>precio_reno_porta!D184</f>
        <v>0</v>
      </c>
      <c r="F3105" s="68">
        <f>precio_reno_porta!E184</f>
        <v>0</v>
      </c>
      <c r="G3105">
        <f>precio_reno_porta!F184</f>
        <v>0</v>
      </c>
      <c r="H3105" t="s">
        <v>188</v>
      </c>
      <c r="I3105" t="s">
        <v>195</v>
      </c>
      <c r="J3105" s="68">
        <f>precio_reno_porta!R184</f>
        <v>0</v>
      </c>
    </row>
    <row r="3106" spans="1:10" x14ac:dyDescent="0.3">
      <c r="A3106" t="str">
        <f t="shared" si="48"/>
        <v>0Max Negocios + 39.90CUOTA</v>
      </c>
      <c r="B3106">
        <f>precio_reno_porta!A185</f>
        <v>0</v>
      </c>
      <c r="C3106">
        <f>precio_reno_porta!B185</f>
        <v>0</v>
      </c>
      <c r="D3106">
        <f>precio_reno_porta!C185</f>
        <v>0</v>
      </c>
      <c r="E3106">
        <f>precio_reno_porta!D185</f>
        <v>0</v>
      </c>
      <c r="F3106" s="68">
        <f>precio_reno_porta!E185</f>
        <v>0</v>
      </c>
      <c r="G3106">
        <f>precio_reno_porta!F185</f>
        <v>0</v>
      </c>
      <c r="H3106" t="s">
        <v>188</v>
      </c>
      <c r="I3106" t="s">
        <v>195</v>
      </c>
      <c r="J3106" s="68">
        <f>precio_reno_porta!R185</f>
        <v>0</v>
      </c>
    </row>
    <row r="3107" spans="1:10" x14ac:dyDescent="0.3">
      <c r="A3107" t="str">
        <f t="shared" si="48"/>
        <v>0Max Negocios + 39.90CUOTA</v>
      </c>
      <c r="B3107">
        <f>precio_reno_porta!A186</f>
        <v>0</v>
      </c>
      <c r="C3107">
        <f>precio_reno_porta!B186</f>
        <v>0</v>
      </c>
      <c r="D3107">
        <f>precio_reno_porta!C186</f>
        <v>0</v>
      </c>
      <c r="E3107">
        <f>precio_reno_porta!D186</f>
        <v>0</v>
      </c>
      <c r="F3107" s="68">
        <f>precio_reno_porta!E186</f>
        <v>0</v>
      </c>
      <c r="G3107">
        <f>precio_reno_porta!F186</f>
        <v>0</v>
      </c>
      <c r="H3107" t="s">
        <v>188</v>
      </c>
      <c r="I3107" t="s">
        <v>195</v>
      </c>
      <c r="J3107" s="68">
        <f>precio_reno_porta!R186</f>
        <v>0</v>
      </c>
    </row>
    <row r="3108" spans="1:10" x14ac:dyDescent="0.3">
      <c r="A3108" t="str">
        <f t="shared" si="48"/>
        <v>0Max Negocios + 39.90CUOTA</v>
      </c>
      <c r="B3108">
        <f>precio_reno_porta!A187</f>
        <v>0</v>
      </c>
      <c r="C3108">
        <f>precio_reno_porta!B187</f>
        <v>0</v>
      </c>
      <c r="D3108">
        <f>precio_reno_porta!C187</f>
        <v>0</v>
      </c>
      <c r="E3108">
        <f>precio_reno_porta!D187</f>
        <v>0</v>
      </c>
      <c r="F3108" s="68">
        <f>precio_reno_porta!E187</f>
        <v>0</v>
      </c>
      <c r="G3108">
        <f>precio_reno_porta!F187</f>
        <v>0</v>
      </c>
      <c r="H3108" t="s">
        <v>188</v>
      </c>
      <c r="I3108" t="s">
        <v>195</v>
      </c>
      <c r="J3108" s="68">
        <f>precio_reno_porta!R187</f>
        <v>0</v>
      </c>
    </row>
    <row r="3109" spans="1:10" x14ac:dyDescent="0.3">
      <c r="A3109" t="str">
        <f t="shared" si="48"/>
        <v>0Max Negocios + 39.90CUOTA</v>
      </c>
      <c r="B3109">
        <f>precio_reno_porta!A188</f>
        <v>0</v>
      </c>
      <c r="C3109">
        <f>precio_reno_porta!B188</f>
        <v>0</v>
      </c>
      <c r="D3109">
        <f>precio_reno_porta!C188</f>
        <v>0</v>
      </c>
      <c r="E3109">
        <f>precio_reno_porta!D188</f>
        <v>0</v>
      </c>
      <c r="F3109" s="68">
        <f>precio_reno_porta!E188</f>
        <v>0</v>
      </c>
      <c r="G3109">
        <f>precio_reno_porta!F188</f>
        <v>0</v>
      </c>
      <c r="H3109" t="s">
        <v>188</v>
      </c>
      <c r="I3109" t="s">
        <v>195</v>
      </c>
      <c r="J3109" s="68">
        <f>precio_reno_porta!R188</f>
        <v>0</v>
      </c>
    </row>
    <row r="3110" spans="1:10" x14ac:dyDescent="0.3">
      <c r="A3110" t="str">
        <f t="shared" si="48"/>
        <v>0Max Negocios + 39.90CUOTA</v>
      </c>
      <c r="B3110">
        <f>precio_reno_porta!A189</f>
        <v>0</v>
      </c>
      <c r="C3110">
        <f>precio_reno_porta!B189</f>
        <v>0</v>
      </c>
      <c r="D3110">
        <f>precio_reno_porta!C189</f>
        <v>0</v>
      </c>
      <c r="E3110">
        <f>precio_reno_porta!D189</f>
        <v>0</v>
      </c>
      <c r="F3110" s="68">
        <f>precio_reno_porta!E189</f>
        <v>0</v>
      </c>
      <c r="G3110">
        <f>precio_reno_porta!F189</f>
        <v>0</v>
      </c>
      <c r="H3110" t="s">
        <v>188</v>
      </c>
      <c r="I3110" t="s">
        <v>195</v>
      </c>
      <c r="J3110" s="68">
        <f>precio_reno_porta!R189</f>
        <v>0</v>
      </c>
    </row>
    <row r="3111" spans="1:10" x14ac:dyDescent="0.3">
      <c r="A3111" t="str">
        <f t="shared" si="48"/>
        <v>0Max Negocios + 39.90CUOTA</v>
      </c>
      <c r="B3111">
        <f>precio_reno_porta!A190</f>
        <v>0</v>
      </c>
      <c r="C3111">
        <f>precio_reno_porta!B190</f>
        <v>0</v>
      </c>
      <c r="D3111">
        <f>precio_reno_porta!C190</f>
        <v>0</v>
      </c>
      <c r="E3111">
        <f>precio_reno_porta!D190</f>
        <v>0</v>
      </c>
      <c r="F3111" s="68">
        <f>precio_reno_porta!E190</f>
        <v>0</v>
      </c>
      <c r="G3111">
        <f>precio_reno_porta!F190</f>
        <v>0</v>
      </c>
      <c r="H3111" t="s">
        <v>188</v>
      </c>
      <c r="I3111" t="s">
        <v>195</v>
      </c>
      <c r="J3111" s="68">
        <f>precio_reno_porta!R190</f>
        <v>0</v>
      </c>
    </row>
    <row r="3112" spans="1:10" x14ac:dyDescent="0.3">
      <c r="A3112" t="str">
        <f t="shared" si="48"/>
        <v>0Max Negocios + 39.90CUOTA</v>
      </c>
      <c r="B3112">
        <f>precio_reno_porta!A191</f>
        <v>0</v>
      </c>
      <c r="C3112">
        <f>precio_reno_porta!B191</f>
        <v>0</v>
      </c>
      <c r="D3112">
        <f>precio_reno_porta!C191</f>
        <v>0</v>
      </c>
      <c r="E3112">
        <f>precio_reno_porta!D191</f>
        <v>0</v>
      </c>
      <c r="F3112" s="68">
        <f>precio_reno_porta!E191</f>
        <v>0</v>
      </c>
      <c r="G3112">
        <f>precio_reno_porta!F191</f>
        <v>0</v>
      </c>
      <c r="H3112" t="s">
        <v>188</v>
      </c>
      <c r="I3112" t="s">
        <v>195</v>
      </c>
      <c r="J3112" s="68">
        <f>precio_reno_porta!R191</f>
        <v>0</v>
      </c>
    </row>
    <row r="3113" spans="1:10" x14ac:dyDescent="0.3">
      <c r="A3113" t="str">
        <f t="shared" si="48"/>
        <v>0Max Negocios + 39.90CUOTA</v>
      </c>
      <c r="B3113">
        <f>precio_reno_porta!A192</f>
        <v>0</v>
      </c>
      <c r="C3113">
        <f>precio_reno_porta!B192</f>
        <v>0</v>
      </c>
      <c r="D3113">
        <f>precio_reno_porta!C192</f>
        <v>0</v>
      </c>
      <c r="E3113">
        <f>precio_reno_porta!D192</f>
        <v>0</v>
      </c>
      <c r="F3113" s="68">
        <f>precio_reno_porta!E192</f>
        <v>0</v>
      </c>
      <c r="G3113">
        <f>precio_reno_porta!F192</f>
        <v>0</v>
      </c>
      <c r="H3113" t="s">
        <v>188</v>
      </c>
      <c r="I3113" t="s">
        <v>195</v>
      </c>
      <c r="J3113" s="68">
        <f>precio_reno_porta!R192</f>
        <v>0</v>
      </c>
    </row>
    <row r="3114" spans="1:10" x14ac:dyDescent="0.3">
      <c r="A3114" t="str">
        <f t="shared" si="48"/>
        <v>0Max Negocios + 39.90CUOTA</v>
      </c>
      <c r="B3114">
        <f>precio_reno_porta!A193</f>
        <v>0</v>
      </c>
      <c r="C3114">
        <f>precio_reno_porta!B193</f>
        <v>0</v>
      </c>
      <c r="D3114">
        <f>precio_reno_porta!C193</f>
        <v>0</v>
      </c>
      <c r="E3114">
        <f>precio_reno_porta!D193</f>
        <v>0</v>
      </c>
      <c r="F3114" s="68">
        <f>precio_reno_porta!E193</f>
        <v>0</v>
      </c>
      <c r="G3114">
        <f>precio_reno_porta!F193</f>
        <v>0</v>
      </c>
      <c r="H3114" t="s">
        <v>188</v>
      </c>
      <c r="I3114" t="s">
        <v>195</v>
      </c>
      <c r="J3114" s="68">
        <f>precio_reno_porta!R193</f>
        <v>0</v>
      </c>
    </row>
    <row r="3115" spans="1:10" x14ac:dyDescent="0.3">
      <c r="A3115" t="str">
        <f t="shared" si="48"/>
        <v>0Max Negocios + 39.90CUOTA</v>
      </c>
      <c r="B3115">
        <f>precio_reno_porta!A194</f>
        <v>0</v>
      </c>
      <c r="C3115">
        <f>precio_reno_porta!B194</f>
        <v>0</v>
      </c>
      <c r="D3115">
        <f>precio_reno_porta!C194</f>
        <v>0</v>
      </c>
      <c r="E3115">
        <f>precio_reno_porta!D194</f>
        <v>0</v>
      </c>
      <c r="F3115" s="68">
        <f>precio_reno_porta!E194</f>
        <v>0</v>
      </c>
      <c r="G3115">
        <f>precio_reno_porta!F194</f>
        <v>0</v>
      </c>
      <c r="H3115" t="s">
        <v>188</v>
      </c>
      <c r="I3115" t="s">
        <v>195</v>
      </c>
      <c r="J3115" s="68">
        <f>precio_reno_porta!R194</f>
        <v>0</v>
      </c>
    </row>
    <row r="3116" spans="1:10" x14ac:dyDescent="0.3">
      <c r="A3116" t="str">
        <f t="shared" si="48"/>
        <v>0Max Negocios + 39.90CUOTA</v>
      </c>
      <c r="B3116">
        <f>precio_reno_porta!A195</f>
        <v>0</v>
      </c>
      <c r="C3116">
        <f>precio_reno_porta!B195</f>
        <v>0</v>
      </c>
      <c r="D3116">
        <f>precio_reno_porta!C195</f>
        <v>0</v>
      </c>
      <c r="E3116">
        <f>precio_reno_porta!D195</f>
        <v>0</v>
      </c>
      <c r="F3116" s="68">
        <f>precio_reno_porta!E195</f>
        <v>0</v>
      </c>
      <c r="G3116">
        <f>precio_reno_porta!F195</f>
        <v>0</v>
      </c>
      <c r="H3116" t="s">
        <v>188</v>
      </c>
      <c r="I3116" t="s">
        <v>195</v>
      </c>
      <c r="J3116" s="68">
        <f>precio_reno_porta!R195</f>
        <v>0</v>
      </c>
    </row>
    <row r="3117" spans="1:10" x14ac:dyDescent="0.3">
      <c r="A3117" t="str">
        <f t="shared" si="48"/>
        <v>0Max Negocios + 39.90CUOTA</v>
      </c>
      <c r="B3117">
        <f>precio_reno_porta!A196</f>
        <v>0</v>
      </c>
      <c r="C3117">
        <f>precio_reno_porta!B196</f>
        <v>0</v>
      </c>
      <c r="D3117">
        <f>precio_reno_porta!C196</f>
        <v>0</v>
      </c>
      <c r="E3117">
        <f>precio_reno_porta!D196</f>
        <v>0</v>
      </c>
      <c r="F3117" s="68">
        <f>precio_reno_porta!E196</f>
        <v>0</v>
      </c>
      <c r="G3117">
        <f>precio_reno_porta!F196</f>
        <v>0</v>
      </c>
      <c r="H3117" t="s">
        <v>188</v>
      </c>
      <c r="I3117" t="s">
        <v>195</v>
      </c>
      <c r="J3117" s="68">
        <f>precio_reno_porta!R196</f>
        <v>0</v>
      </c>
    </row>
    <row r="3118" spans="1:10" x14ac:dyDescent="0.3">
      <c r="A3118" t="str">
        <f t="shared" si="48"/>
        <v>0Max Negocios + 39.90CUOTA</v>
      </c>
      <c r="B3118">
        <f>precio_reno_porta!A197</f>
        <v>0</v>
      </c>
      <c r="C3118">
        <f>precio_reno_porta!B197</f>
        <v>0</v>
      </c>
      <c r="D3118">
        <f>precio_reno_porta!C197</f>
        <v>0</v>
      </c>
      <c r="E3118">
        <f>precio_reno_porta!D197</f>
        <v>0</v>
      </c>
      <c r="F3118" s="68">
        <f>precio_reno_porta!E197</f>
        <v>0</v>
      </c>
      <c r="G3118">
        <f>precio_reno_porta!F197</f>
        <v>0</v>
      </c>
      <c r="H3118" t="s">
        <v>188</v>
      </c>
      <c r="I3118" t="s">
        <v>195</v>
      </c>
      <c r="J3118" s="68">
        <f>precio_reno_porta!R197</f>
        <v>0</v>
      </c>
    </row>
    <row r="3119" spans="1:10" x14ac:dyDescent="0.3">
      <c r="A3119" t="str">
        <f t="shared" si="48"/>
        <v>0Max Negocios + 39.90CUOTA</v>
      </c>
      <c r="B3119">
        <f>precio_reno_porta!A198</f>
        <v>0</v>
      </c>
      <c r="C3119">
        <f>precio_reno_porta!B198</f>
        <v>0</v>
      </c>
      <c r="D3119">
        <f>precio_reno_porta!C198</f>
        <v>0</v>
      </c>
      <c r="E3119">
        <f>precio_reno_porta!D198</f>
        <v>0</v>
      </c>
      <c r="F3119" s="68">
        <f>precio_reno_porta!E198</f>
        <v>0</v>
      </c>
      <c r="G3119">
        <f>precio_reno_porta!F198</f>
        <v>0</v>
      </c>
      <c r="H3119" t="s">
        <v>188</v>
      </c>
      <c r="I3119" t="s">
        <v>195</v>
      </c>
      <c r="J3119" s="68">
        <f>precio_reno_porta!R198</f>
        <v>0</v>
      </c>
    </row>
    <row r="3120" spans="1:10" x14ac:dyDescent="0.3">
      <c r="A3120" t="str">
        <f t="shared" si="48"/>
        <v>0Max Negocios + 39.90CUOTA</v>
      </c>
      <c r="B3120">
        <f>precio_reno_porta!A199</f>
        <v>0</v>
      </c>
      <c r="C3120">
        <f>precio_reno_porta!B199</f>
        <v>0</v>
      </c>
      <c r="D3120">
        <f>precio_reno_porta!C199</f>
        <v>0</v>
      </c>
      <c r="E3120">
        <f>precio_reno_porta!D199</f>
        <v>0</v>
      </c>
      <c r="F3120" s="68">
        <f>precio_reno_porta!E199</f>
        <v>0</v>
      </c>
      <c r="G3120">
        <f>precio_reno_porta!F199</f>
        <v>0</v>
      </c>
      <c r="H3120" t="s">
        <v>188</v>
      </c>
      <c r="I3120" t="s">
        <v>195</v>
      </c>
      <c r="J3120" s="68">
        <f>precio_reno_porta!R199</f>
        <v>0</v>
      </c>
    </row>
    <row r="3121" spans="1:10" x14ac:dyDescent="0.3">
      <c r="A3121" t="str">
        <f t="shared" si="48"/>
        <v>0Max Negocios + 39.90CUOTA</v>
      </c>
      <c r="B3121">
        <f>precio_reno_porta!A200</f>
        <v>0</v>
      </c>
      <c r="C3121">
        <f>precio_reno_porta!B200</f>
        <v>0</v>
      </c>
      <c r="D3121">
        <f>precio_reno_porta!C200</f>
        <v>0</v>
      </c>
      <c r="E3121">
        <f>precio_reno_porta!D200</f>
        <v>0</v>
      </c>
      <c r="F3121" s="68">
        <f>precio_reno_porta!E200</f>
        <v>0</v>
      </c>
      <c r="G3121">
        <f>precio_reno_porta!F200</f>
        <v>0</v>
      </c>
      <c r="H3121" t="s">
        <v>188</v>
      </c>
      <c r="I3121" t="s">
        <v>195</v>
      </c>
      <c r="J3121" s="68">
        <f>precio_reno_porta!R200</f>
        <v>0</v>
      </c>
    </row>
    <row r="3122" spans="1:10" x14ac:dyDescent="0.3">
      <c r="A3122" t="str">
        <f t="shared" si="48"/>
        <v>0Max Negocios + 39.90CUOTA</v>
      </c>
      <c r="B3122">
        <f>precio_reno_porta!A201</f>
        <v>0</v>
      </c>
      <c r="C3122">
        <f>precio_reno_porta!B201</f>
        <v>0</v>
      </c>
      <c r="D3122">
        <f>precio_reno_porta!C201</f>
        <v>0</v>
      </c>
      <c r="E3122">
        <f>precio_reno_porta!D201</f>
        <v>0</v>
      </c>
      <c r="F3122" s="68">
        <f>precio_reno_porta!E201</f>
        <v>0</v>
      </c>
      <c r="G3122">
        <f>precio_reno_porta!F201</f>
        <v>0</v>
      </c>
      <c r="H3122" t="s">
        <v>188</v>
      </c>
      <c r="I3122" t="s">
        <v>195</v>
      </c>
      <c r="J3122" s="68">
        <f>precio_reno_porta!R201</f>
        <v>0</v>
      </c>
    </row>
    <row r="3123" spans="1:10" x14ac:dyDescent="0.3">
      <c r="A3123" t="str">
        <f t="shared" si="48"/>
        <v>0Max Negocios + 39.90CUOTA</v>
      </c>
      <c r="B3123">
        <f>precio_reno_porta!A202</f>
        <v>0</v>
      </c>
      <c r="C3123">
        <f>precio_reno_porta!B202</f>
        <v>0</v>
      </c>
      <c r="D3123">
        <f>precio_reno_porta!C202</f>
        <v>0</v>
      </c>
      <c r="E3123">
        <f>precio_reno_porta!D202</f>
        <v>0</v>
      </c>
      <c r="F3123" s="68">
        <f>precio_reno_porta!E202</f>
        <v>0</v>
      </c>
      <c r="G3123">
        <f>precio_reno_porta!F202</f>
        <v>0</v>
      </c>
      <c r="H3123" t="s">
        <v>188</v>
      </c>
      <c r="I3123" t="s">
        <v>195</v>
      </c>
      <c r="J3123" s="68">
        <f>precio_reno_porta!R202</f>
        <v>0</v>
      </c>
    </row>
    <row r="3124" spans="1:10" x14ac:dyDescent="0.3">
      <c r="A3124" t="str">
        <f t="shared" si="48"/>
        <v>0Max Negocios + 39.90CUOTA</v>
      </c>
      <c r="B3124">
        <f>precio_reno_porta!A203</f>
        <v>0</v>
      </c>
      <c r="C3124">
        <f>precio_reno_porta!B203</f>
        <v>0</v>
      </c>
      <c r="D3124">
        <f>precio_reno_porta!C203</f>
        <v>0</v>
      </c>
      <c r="E3124">
        <f>precio_reno_porta!D203</f>
        <v>0</v>
      </c>
      <c r="F3124" s="68">
        <f>precio_reno_porta!E203</f>
        <v>0</v>
      </c>
      <c r="G3124">
        <f>precio_reno_porta!F203</f>
        <v>0</v>
      </c>
      <c r="H3124" t="s">
        <v>188</v>
      </c>
      <c r="I3124" t="s">
        <v>195</v>
      </c>
      <c r="J3124" s="68">
        <f>precio_reno_porta!R203</f>
        <v>0</v>
      </c>
    </row>
    <row r="3125" spans="1:10" x14ac:dyDescent="0.3">
      <c r="A3125" t="str">
        <f t="shared" si="48"/>
        <v>0Max Negocios + 39.90CUOTA</v>
      </c>
      <c r="B3125">
        <f>precio_reno_porta!A204</f>
        <v>0</v>
      </c>
      <c r="C3125">
        <f>precio_reno_porta!B204</f>
        <v>0</v>
      </c>
      <c r="D3125">
        <f>precio_reno_porta!C204</f>
        <v>0</v>
      </c>
      <c r="E3125">
        <f>precio_reno_porta!D204</f>
        <v>0</v>
      </c>
      <c r="F3125" s="68">
        <f>precio_reno_porta!E204</f>
        <v>0</v>
      </c>
      <c r="G3125">
        <f>precio_reno_porta!F204</f>
        <v>0</v>
      </c>
      <c r="H3125" t="s">
        <v>188</v>
      </c>
      <c r="I3125" t="s">
        <v>195</v>
      </c>
      <c r="J3125" s="68">
        <f>precio_reno_porta!R204</f>
        <v>0</v>
      </c>
    </row>
    <row r="3126" spans="1:10" x14ac:dyDescent="0.3">
      <c r="A3126" t="str">
        <f t="shared" si="48"/>
        <v>0Max Negocios + 39.90CUOTA</v>
      </c>
      <c r="B3126">
        <f>precio_reno_porta!A205</f>
        <v>0</v>
      </c>
      <c r="C3126">
        <f>precio_reno_porta!B205</f>
        <v>0</v>
      </c>
      <c r="D3126">
        <f>precio_reno_porta!C205</f>
        <v>0</v>
      </c>
      <c r="E3126">
        <f>precio_reno_porta!D205</f>
        <v>0</v>
      </c>
      <c r="F3126" s="68">
        <f>precio_reno_porta!E205</f>
        <v>0</v>
      </c>
      <c r="G3126">
        <f>precio_reno_porta!F205</f>
        <v>0</v>
      </c>
      <c r="H3126" t="s">
        <v>188</v>
      </c>
      <c r="I3126" t="s">
        <v>195</v>
      </c>
      <c r="J3126" s="68">
        <f>precio_reno_porta!R205</f>
        <v>0</v>
      </c>
    </row>
    <row r="3127" spans="1:10" x14ac:dyDescent="0.3">
      <c r="A3127" t="str">
        <f t="shared" si="48"/>
        <v>0Max Negocios + 39.90CUOTA</v>
      </c>
      <c r="B3127">
        <f>precio_reno_porta!A206</f>
        <v>0</v>
      </c>
      <c r="C3127">
        <f>precio_reno_porta!B206</f>
        <v>0</v>
      </c>
      <c r="D3127">
        <f>precio_reno_porta!C206</f>
        <v>0</v>
      </c>
      <c r="E3127">
        <f>precio_reno_porta!D206</f>
        <v>0</v>
      </c>
      <c r="F3127" s="68">
        <f>precio_reno_porta!E206</f>
        <v>0</v>
      </c>
      <c r="G3127">
        <f>precio_reno_porta!F206</f>
        <v>0</v>
      </c>
      <c r="H3127" t="s">
        <v>188</v>
      </c>
      <c r="I3127" t="s">
        <v>195</v>
      </c>
      <c r="J3127" s="68">
        <f>precio_reno_porta!R206</f>
        <v>0</v>
      </c>
    </row>
    <row r="3128" spans="1:10" x14ac:dyDescent="0.3">
      <c r="A3128" t="str">
        <f t="shared" si="48"/>
        <v>0Max Negocios + 39.90CUOTA</v>
      </c>
      <c r="B3128">
        <f>precio_reno_porta!A207</f>
        <v>0</v>
      </c>
      <c r="C3128">
        <f>precio_reno_porta!B207</f>
        <v>0</v>
      </c>
      <c r="D3128">
        <f>precio_reno_porta!C207</f>
        <v>0</v>
      </c>
      <c r="E3128">
        <f>precio_reno_porta!D207</f>
        <v>0</v>
      </c>
      <c r="F3128" s="68">
        <f>precio_reno_porta!E207</f>
        <v>0</v>
      </c>
      <c r="G3128">
        <f>precio_reno_porta!F207</f>
        <v>0</v>
      </c>
      <c r="H3128" t="s">
        <v>188</v>
      </c>
      <c r="I3128" t="s">
        <v>195</v>
      </c>
      <c r="J3128" s="68">
        <f>precio_reno_porta!R207</f>
        <v>0</v>
      </c>
    </row>
    <row r="3129" spans="1:10" x14ac:dyDescent="0.3">
      <c r="A3129" t="str">
        <f t="shared" si="48"/>
        <v>0Max Negocios + 39.90CUOTA</v>
      </c>
      <c r="B3129">
        <f>precio_reno_porta!A208</f>
        <v>0</v>
      </c>
      <c r="C3129">
        <f>precio_reno_porta!B208</f>
        <v>0</v>
      </c>
      <c r="D3129">
        <f>precio_reno_porta!C208</f>
        <v>0</v>
      </c>
      <c r="E3129">
        <f>precio_reno_porta!D208</f>
        <v>0</v>
      </c>
      <c r="F3129" s="68">
        <f>precio_reno_porta!E208</f>
        <v>0</v>
      </c>
      <c r="G3129">
        <f>precio_reno_porta!F208</f>
        <v>0</v>
      </c>
      <c r="H3129" t="s">
        <v>188</v>
      </c>
      <c r="I3129" t="s">
        <v>195</v>
      </c>
      <c r="J3129" s="68">
        <f>precio_reno_porta!R208</f>
        <v>0</v>
      </c>
    </row>
    <row r="3130" spans="1:10" x14ac:dyDescent="0.3">
      <c r="A3130" t="str">
        <f t="shared" si="48"/>
        <v>0Max Negocios + 39.90CUOTA</v>
      </c>
      <c r="B3130">
        <f>precio_reno_porta!A209</f>
        <v>0</v>
      </c>
      <c r="C3130">
        <f>precio_reno_porta!B209</f>
        <v>0</v>
      </c>
      <c r="D3130">
        <f>precio_reno_porta!C209</f>
        <v>0</v>
      </c>
      <c r="E3130">
        <f>precio_reno_porta!D209</f>
        <v>0</v>
      </c>
      <c r="F3130" s="68">
        <f>precio_reno_porta!E209</f>
        <v>0</v>
      </c>
      <c r="G3130">
        <f>precio_reno_porta!F209</f>
        <v>0</v>
      </c>
      <c r="H3130" t="s">
        <v>188</v>
      </c>
      <c r="I3130" t="s">
        <v>195</v>
      </c>
      <c r="J3130" s="68">
        <f>precio_reno_porta!R209</f>
        <v>0</v>
      </c>
    </row>
    <row r="3131" spans="1:10" x14ac:dyDescent="0.3">
      <c r="A3131" t="str">
        <f t="shared" si="48"/>
        <v>0Max Negocios + 39.90CUOTA</v>
      </c>
      <c r="B3131">
        <f>precio_reno_porta!A210</f>
        <v>0</v>
      </c>
      <c r="C3131">
        <f>precio_reno_porta!B210</f>
        <v>0</v>
      </c>
      <c r="D3131">
        <f>precio_reno_porta!C210</f>
        <v>0</v>
      </c>
      <c r="E3131">
        <f>precio_reno_porta!D210</f>
        <v>0</v>
      </c>
      <c r="F3131" s="68">
        <f>precio_reno_porta!E210</f>
        <v>0</v>
      </c>
      <c r="G3131">
        <f>precio_reno_porta!F210</f>
        <v>0</v>
      </c>
      <c r="H3131" t="s">
        <v>188</v>
      </c>
      <c r="I3131" t="s">
        <v>195</v>
      </c>
      <c r="J3131" s="68">
        <f>precio_reno_porta!R210</f>
        <v>0</v>
      </c>
    </row>
    <row r="3132" spans="1:10" x14ac:dyDescent="0.3">
      <c r="A3132" t="str">
        <f t="shared" si="48"/>
        <v>0Max Negocios + 39.90CUOTA</v>
      </c>
      <c r="B3132">
        <f>precio_reno_porta!A211</f>
        <v>0</v>
      </c>
      <c r="C3132">
        <f>precio_reno_porta!B211</f>
        <v>0</v>
      </c>
      <c r="D3132">
        <f>precio_reno_porta!C211</f>
        <v>0</v>
      </c>
      <c r="E3132">
        <f>precio_reno_porta!D211</f>
        <v>0</v>
      </c>
      <c r="F3132" s="68">
        <f>precio_reno_porta!E211</f>
        <v>0</v>
      </c>
      <c r="G3132">
        <f>precio_reno_porta!F211</f>
        <v>0</v>
      </c>
      <c r="H3132" t="s">
        <v>188</v>
      </c>
      <c r="I3132" t="s">
        <v>195</v>
      </c>
      <c r="J3132" s="68">
        <f>precio_reno_porta!R211</f>
        <v>0</v>
      </c>
    </row>
    <row r="3133" spans="1:10" x14ac:dyDescent="0.3">
      <c r="A3133" t="str">
        <f t="shared" si="48"/>
        <v>0Max Negocios + 39.90CUOTA</v>
      </c>
      <c r="B3133">
        <f>precio_reno_porta!A212</f>
        <v>0</v>
      </c>
      <c r="C3133">
        <f>precio_reno_porta!B212</f>
        <v>0</v>
      </c>
      <c r="D3133">
        <f>precio_reno_porta!C212</f>
        <v>0</v>
      </c>
      <c r="E3133">
        <f>precio_reno_porta!D212</f>
        <v>0</v>
      </c>
      <c r="F3133" s="68">
        <f>precio_reno_porta!E212</f>
        <v>0</v>
      </c>
      <c r="G3133">
        <f>precio_reno_porta!F212</f>
        <v>0</v>
      </c>
      <c r="H3133" t="s">
        <v>188</v>
      </c>
      <c r="I3133" t="s">
        <v>195</v>
      </c>
      <c r="J3133" s="68">
        <f>precio_reno_porta!R212</f>
        <v>0</v>
      </c>
    </row>
    <row r="3134" spans="1:10" x14ac:dyDescent="0.3">
      <c r="A3134" t="str">
        <f t="shared" si="48"/>
        <v>0Max Negocios + 39.90CUOTA</v>
      </c>
      <c r="B3134">
        <f>precio_reno_porta!A213</f>
        <v>0</v>
      </c>
      <c r="C3134">
        <f>precio_reno_porta!B213</f>
        <v>0</v>
      </c>
      <c r="D3134">
        <f>precio_reno_porta!C213</f>
        <v>0</v>
      </c>
      <c r="E3134">
        <f>precio_reno_porta!D213</f>
        <v>0</v>
      </c>
      <c r="F3134" s="68">
        <f>precio_reno_porta!E213</f>
        <v>0</v>
      </c>
      <c r="G3134">
        <f>precio_reno_porta!F213</f>
        <v>0</v>
      </c>
      <c r="H3134" t="s">
        <v>188</v>
      </c>
      <c r="I3134" t="s">
        <v>195</v>
      </c>
      <c r="J3134" s="68">
        <f>precio_reno_porta!R213</f>
        <v>0</v>
      </c>
    </row>
    <row r="3135" spans="1:10" x14ac:dyDescent="0.3">
      <c r="A3135" t="str">
        <f t="shared" si="48"/>
        <v>0Max Negocios + 39.90CUOTA</v>
      </c>
      <c r="B3135">
        <f>precio_reno_porta!A214</f>
        <v>0</v>
      </c>
      <c r="C3135">
        <f>precio_reno_porta!B214</f>
        <v>0</v>
      </c>
      <c r="D3135">
        <f>precio_reno_porta!C214</f>
        <v>0</v>
      </c>
      <c r="E3135">
        <f>precio_reno_porta!D214</f>
        <v>0</v>
      </c>
      <c r="F3135" s="68">
        <f>precio_reno_porta!E214</f>
        <v>0</v>
      </c>
      <c r="G3135">
        <f>precio_reno_porta!F214</f>
        <v>0</v>
      </c>
      <c r="H3135" t="s">
        <v>188</v>
      </c>
      <c r="I3135" t="s">
        <v>195</v>
      </c>
      <c r="J3135" s="68">
        <f>precio_reno_porta!R214</f>
        <v>0</v>
      </c>
    </row>
    <row r="3136" spans="1:10" x14ac:dyDescent="0.3">
      <c r="A3136" t="str">
        <f t="shared" si="48"/>
        <v>0Max Negocios + 39.90CUOTA</v>
      </c>
      <c r="B3136">
        <f>precio_reno_porta!A215</f>
        <v>0</v>
      </c>
      <c r="C3136">
        <f>precio_reno_porta!B215</f>
        <v>0</v>
      </c>
      <c r="D3136">
        <f>precio_reno_porta!C215</f>
        <v>0</v>
      </c>
      <c r="E3136">
        <f>precio_reno_porta!D215</f>
        <v>0</v>
      </c>
      <c r="F3136" s="68">
        <f>precio_reno_porta!E215</f>
        <v>0</v>
      </c>
      <c r="G3136">
        <f>precio_reno_porta!F215</f>
        <v>0</v>
      </c>
      <c r="H3136" t="s">
        <v>188</v>
      </c>
      <c r="I3136" t="s">
        <v>195</v>
      </c>
      <c r="J3136" s="68">
        <f>precio_reno_porta!R215</f>
        <v>0</v>
      </c>
    </row>
    <row r="3137" spans="1:10" x14ac:dyDescent="0.3">
      <c r="A3137" t="str">
        <f t="shared" si="48"/>
        <v>0Max Negocios + 39.90CUOTA</v>
      </c>
      <c r="B3137">
        <f>precio_reno_porta!A216</f>
        <v>0</v>
      </c>
      <c r="C3137">
        <f>precio_reno_porta!B216</f>
        <v>0</v>
      </c>
      <c r="D3137">
        <f>precio_reno_porta!C216</f>
        <v>0</v>
      </c>
      <c r="E3137">
        <f>precio_reno_porta!D216</f>
        <v>0</v>
      </c>
      <c r="F3137" s="68">
        <f>precio_reno_porta!E216</f>
        <v>0</v>
      </c>
      <c r="G3137">
        <f>precio_reno_porta!F216</f>
        <v>0</v>
      </c>
      <c r="H3137" t="s">
        <v>188</v>
      </c>
      <c r="I3137" t="s">
        <v>195</v>
      </c>
      <c r="J3137" s="68">
        <f>precio_reno_porta!R216</f>
        <v>0</v>
      </c>
    </row>
    <row r="3138" spans="1:10" x14ac:dyDescent="0.3">
      <c r="A3138" t="str">
        <f t="shared" si="48"/>
        <v>APPLE IPHONE 15 128GBMax Negocios + 49.90CUOTA</v>
      </c>
      <c r="B3138" t="str">
        <f>precio_reno_porta!A3</f>
        <v>Corriente</v>
      </c>
      <c r="C3138" t="str">
        <f>precio_reno_porta!B3</f>
        <v>5G</v>
      </c>
      <c r="D3138" t="str">
        <f>precio_reno_porta!C3</f>
        <v>APPLE</v>
      </c>
      <c r="E3138" t="str">
        <f>precio_reno_porta!D3</f>
        <v>APPLE IPHONE 15 128GB</v>
      </c>
      <c r="F3138" s="68">
        <f>precio_reno_porta!E3</f>
        <v>3769</v>
      </c>
      <c r="G3138" t="str">
        <f>precio_reno_porta!F3</f>
        <v>iOS</v>
      </c>
      <c r="H3138" t="s">
        <v>188</v>
      </c>
      <c r="I3138" t="s">
        <v>46</v>
      </c>
      <c r="J3138" s="68">
        <f>precio_reno_porta!S3</f>
        <v>4127</v>
      </c>
    </row>
    <row r="3139" spans="1:10" x14ac:dyDescent="0.3">
      <c r="A3139" t="str">
        <f t="shared" ref="A3139:A3202" si="49">CONCATENATE(E3139,I3139,H3139)</f>
        <v>APPLE IPHONE 15 256GBMax Negocios + 49.90CUOTA</v>
      </c>
      <c r="B3139" t="str">
        <f>precio_reno_porta!A4</f>
        <v>Corriente</v>
      </c>
      <c r="C3139" t="str">
        <f>precio_reno_porta!B4</f>
        <v>5G</v>
      </c>
      <c r="D3139" t="str">
        <f>precio_reno_porta!C4</f>
        <v>APPLE</v>
      </c>
      <c r="E3139" t="str">
        <f>precio_reno_porta!D4</f>
        <v>APPLE IPHONE 15 256GB</v>
      </c>
      <c r="F3139" s="68">
        <f>precio_reno_porta!E4</f>
        <v>5029</v>
      </c>
      <c r="G3139" t="str">
        <f>precio_reno_porta!F4</f>
        <v>iOS</v>
      </c>
      <c r="H3139" t="s">
        <v>188</v>
      </c>
      <c r="I3139" t="s">
        <v>46</v>
      </c>
      <c r="J3139" s="68">
        <f>precio_reno_porta!S4</f>
        <v>5495</v>
      </c>
    </row>
    <row r="3140" spans="1:10" x14ac:dyDescent="0.3">
      <c r="A3140" t="str">
        <f t="shared" si="49"/>
        <v>APPLE IPHONE 16 128GBMax Negocios + 49.90CUOTA</v>
      </c>
      <c r="B3140" t="str">
        <f>precio_reno_porta!A5</f>
        <v>Corriente</v>
      </c>
      <c r="C3140" t="str">
        <f>precio_reno_porta!B5</f>
        <v>5G</v>
      </c>
      <c r="D3140" t="str">
        <f>precio_reno_porta!C5</f>
        <v>APPLE</v>
      </c>
      <c r="E3140" t="str">
        <f>precio_reno_porta!D5</f>
        <v>APPLE IPHONE 16 128GB</v>
      </c>
      <c r="F3140" s="68">
        <f>precio_reno_porta!E5</f>
        <v>4399</v>
      </c>
      <c r="G3140" t="str">
        <f>precio_reno_porta!F5</f>
        <v>iOS</v>
      </c>
      <c r="H3140" t="s">
        <v>188</v>
      </c>
      <c r="I3140" t="s">
        <v>46</v>
      </c>
      <c r="J3140" s="68">
        <f>precio_reno_porta!S5</f>
        <v>4811</v>
      </c>
    </row>
    <row r="3141" spans="1:10" x14ac:dyDescent="0.3">
      <c r="A3141" t="str">
        <f t="shared" si="49"/>
        <v>APPLE IPHONE 16 PRO 1TBMax Negocios + 49.90CUOTA</v>
      </c>
      <c r="B3141" t="str">
        <f>precio_reno_porta!A6</f>
        <v>Corriente</v>
      </c>
      <c r="C3141" t="str">
        <f>precio_reno_porta!B6</f>
        <v>5G</v>
      </c>
      <c r="D3141" t="str">
        <f>precio_reno_porta!C6</f>
        <v>APPLE</v>
      </c>
      <c r="E3141" t="str">
        <f>precio_reno_porta!D6</f>
        <v>APPLE IPHONE 16 PRO 1TB</v>
      </c>
      <c r="F3141" s="68">
        <f>precio_reno_porta!E6</f>
        <v>9419</v>
      </c>
      <c r="G3141" t="str">
        <f>precio_reno_porta!F6</f>
        <v>iOS</v>
      </c>
      <c r="H3141" t="s">
        <v>188</v>
      </c>
      <c r="I3141" t="s">
        <v>46</v>
      </c>
      <c r="J3141" s="68">
        <f>precio_reno_porta!S6</f>
        <v>10319</v>
      </c>
    </row>
    <row r="3142" spans="1:10" x14ac:dyDescent="0.3">
      <c r="A3142" t="str">
        <f t="shared" si="49"/>
        <v>APPLE IPHONE 16 PRO 512GBMax Negocios + 49.90CUOTA</v>
      </c>
      <c r="B3142" t="str">
        <f>precio_reno_porta!A7</f>
        <v>Corriente</v>
      </c>
      <c r="C3142" t="str">
        <f>precio_reno_porta!B7</f>
        <v>5G</v>
      </c>
      <c r="D3142" t="str">
        <f>precio_reno_porta!C7</f>
        <v>APPLE</v>
      </c>
      <c r="E3142" t="str">
        <f>precio_reno_porta!D7</f>
        <v>APPLE IPHONE 16 PRO 512GB</v>
      </c>
      <c r="F3142" s="68">
        <f>precio_reno_porta!E7</f>
        <v>8169</v>
      </c>
      <c r="G3142" t="str">
        <f>precio_reno_porta!F7</f>
        <v>iOS</v>
      </c>
      <c r="H3142" t="s">
        <v>188</v>
      </c>
      <c r="I3142" t="s">
        <v>46</v>
      </c>
      <c r="J3142" s="68">
        <f>precio_reno_porta!S7</f>
        <v>8939</v>
      </c>
    </row>
    <row r="3143" spans="1:10" x14ac:dyDescent="0.3">
      <c r="A3143" t="str">
        <f t="shared" si="49"/>
        <v>APPLE IPHONE 16 PRO MAX 1TBMax Negocios + 49.90CUOTA</v>
      </c>
      <c r="B3143" t="str">
        <f>precio_reno_porta!A8</f>
        <v>Corriente</v>
      </c>
      <c r="C3143" t="str">
        <f>precio_reno_porta!B8</f>
        <v>5G</v>
      </c>
      <c r="D3143" t="str">
        <f>precio_reno_porta!C8</f>
        <v>APPLE</v>
      </c>
      <c r="E3143" t="str">
        <f>precio_reno_porta!D8</f>
        <v>APPLE IPHONE 16 PRO MAX 1TB</v>
      </c>
      <c r="F3143" s="68">
        <f>precio_reno_porta!E8</f>
        <v>10049</v>
      </c>
      <c r="G3143" t="str">
        <f>precio_reno_porta!F8</f>
        <v>iOS</v>
      </c>
      <c r="H3143" t="s">
        <v>188</v>
      </c>
      <c r="I3143" t="s">
        <v>46</v>
      </c>
      <c r="J3143" s="68">
        <f>precio_reno_porta!S8</f>
        <v>11003</v>
      </c>
    </row>
    <row r="3144" spans="1:10" x14ac:dyDescent="0.3">
      <c r="A3144" t="str">
        <f t="shared" si="49"/>
        <v>APPLE IPHONE 16 PRO MAX 512GBMax Negocios + 49.90CUOTA</v>
      </c>
      <c r="B3144" t="str">
        <f>precio_reno_porta!A9</f>
        <v>Corriente</v>
      </c>
      <c r="C3144" t="str">
        <f>precio_reno_porta!B9</f>
        <v>5G</v>
      </c>
      <c r="D3144" t="str">
        <f>precio_reno_porta!C9</f>
        <v>APPLE</v>
      </c>
      <c r="E3144" t="str">
        <f>precio_reno_porta!D9</f>
        <v>APPLE IPHONE 16 PRO MAX 512GB</v>
      </c>
      <c r="F3144" s="68">
        <f>precio_reno_porta!E9</f>
        <v>8799</v>
      </c>
      <c r="G3144" t="str">
        <f>precio_reno_porta!F9</f>
        <v>iOS</v>
      </c>
      <c r="H3144" t="s">
        <v>188</v>
      </c>
      <c r="I3144" t="s">
        <v>46</v>
      </c>
      <c r="J3144" s="68">
        <f>precio_reno_porta!S9</f>
        <v>9623</v>
      </c>
    </row>
    <row r="3145" spans="1:10" x14ac:dyDescent="0.3">
      <c r="A3145" t="str">
        <f t="shared" si="49"/>
        <v>APPLE IPHONE 16e 128GBMax Negocios + 49.90CUOTA</v>
      </c>
      <c r="B3145" t="str">
        <f>precio_reno_porta!A10</f>
        <v>Corriente</v>
      </c>
      <c r="C3145" t="str">
        <f>precio_reno_porta!B10</f>
        <v>5G</v>
      </c>
      <c r="D3145" t="str">
        <f>precio_reno_porta!C10</f>
        <v>APPLE</v>
      </c>
      <c r="E3145" t="str">
        <f>precio_reno_porta!D10</f>
        <v>APPLE IPHONE 16e 128GB</v>
      </c>
      <c r="F3145" s="68">
        <f>precio_reno_porta!E10</f>
        <v>3119</v>
      </c>
      <c r="G3145" t="str">
        <f>precio_reno_porta!F10</f>
        <v>iOS</v>
      </c>
      <c r="H3145" t="s">
        <v>188</v>
      </c>
      <c r="I3145" t="s">
        <v>46</v>
      </c>
      <c r="J3145" s="68">
        <f>precio_reno_porta!S10</f>
        <v>3407</v>
      </c>
    </row>
    <row r="3146" spans="1:10" x14ac:dyDescent="0.3">
      <c r="A3146" t="str">
        <f t="shared" si="49"/>
        <v>APPLE IPHONE 17 256GBMax Negocios + 49.90CUOTA</v>
      </c>
      <c r="B3146" t="str">
        <f>precio_reno_porta!A11</f>
        <v>Corriente</v>
      </c>
      <c r="C3146" t="str">
        <f>precio_reno_porta!B11</f>
        <v>5G</v>
      </c>
      <c r="D3146" t="str">
        <f>precio_reno_porta!C11</f>
        <v>APPLE</v>
      </c>
      <c r="E3146" t="str">
        <f>precio_reno_porta!D11</f>
        <v>APPLE IPHONE 17 256GB</v>
      </c>
      <c r="F3146" s="68">
        <f>precio_reno_porta!E11</f>
        <v>5029</v>
      </c>
      <c r="G3146" t="str">
        <f>precio_reno_porta!F11</f>
        <v>iOS</v>
      </c>
      <c r="H3146" t="s">
        <v>188</v>
      </c>
      <c r="I3146" t="s">
        <v>46</v>
      </c>
      <c r="J3146" s="68">
        <f>precio_reno_porta!S11</f>
        <v>5495</v>
      </c>
    </row>
    <row r="3147" spans="1:10" x14ac:dyDescent="0.3">
      <c r="A3147" t="str">
        <f t="shared" si="49"/>
        <v>APPLE IPHONE 17 512GBMax Negocios + 49.90CUOTA</v>
      </c>
      <c r="B3147" t="str">
        <f>precio_reno_porta!A12</f>
        <v>Corriente</v>
      </c>
      <c r="C3147" t="str">
        <f>precio_reno_porta!B12</f>
        <v>5G</v>
      </c>
      <c r="D3147" t="str">
        <f>precio_reno_porta!C12</f>
        <v>APPLE</v>
      </c>
      <c r="E3147" t="str">
        <f>precio_reno_porta!D12</f>
        <v>APPLE IPHONE 17 512GB</v>
      </c>
      <c r="F3147" s="68">
        <f>precio_reno_porta!E12</f>
        <v>6279</v>
      </c>
      <c r="G3147" t="str">
        <f>precio_reno_porta!F12</f>
        <v>iOS</v>
      </c>
      <c r="H3147" t="s">
        <v>188</v>
      </c>
      <c r="I3147" t="s">
        <v>46</v>
      </c>
      <c r="J3147" s="68">
        <f>precio_reno_porta!S12</f>
        <v>6875</v>
      </c>
    </row>
    <row r="3148" spans="1:10" x14ac:dyDescent="0.3">
      <c r="A3148" t="str">
        <f t="shared" si="49"/>
        <v>APPLE IPHONE 17 PRO 1TBMax Negocios + 49.90CUOTA</v>
      </c>
      <c r="B3148" t="str">
        <f>precio_reno_porta!A13</f>
        <v>Corriente</v>
      </c>
      <c r="C3148" t="str">
        <f>precio_reno_porta!B13</f>
        <v>5G</v>
      </c>
      <c r="D3148" t="str">
        <f>precio_reno_porta!C13</f>
        <v>APPLE</v>
      </c>
      <c r="E3148" t="str">
        <f>precio_reno_porta!D13</f>
        <v>APPLE IPHONE 17 PRO 1TB</v>
      </c>
      <c r="F3148" s="68">
        <f>precio_reno_porta!E13</f>
        <v>9419</v>
      </c>
      <c r="G3148" t="str">
        <f>precio_reno_porta!F13</f>
        <v>iOS</v>
      </c>
      <c r="H3148" t="s">
        <v>188</v>
      </c>
      <c r="I3148" t="s">
        <v>46</v>
      </c>
      <c r="J3148" s="68">
        <f>precio_reno_porta!S13</f>
        <v>10319</v>
      </c>
    </row>
    <row r="3149" spans="1:10" x14ac:dyDescent="0.3">
      <c r="A3149" t="str">
        <f t="shared" si="49"/>
        <v>APPLE IPHONE 17 PRO 256GBMax Negocios + 49.90CUOTA</v>
      </c>
      <c r="B3149" t="str">
        <f>precio_reno_porta!A14</f>
        <v>Corriente</v>
      </c>
      <c r="C3149" t="str">
        <f>precio_reno_porta!B14</f>
        <v>5G</v>
      </c>
      <c r="D3149" t="str">
        <f>precio_reno_porta!C14</f>
        <v>APPLE</v>
      </c>
      <c r="E3149" t="str">
        <f>precio_reno_porta!D14</f>
        <v>APPLE IPHONE 17 PRO 256GB</v>
      </c>
      <c r="F3149" s="68">
        <f>precio_reno_porta!E14</f>
        <v>6909</v>
      </c>
      <c r="G3149" t="str">
        <f>precio_reno_porta!F14</f>
        <v>iOS</v>
      </c>
      <c r="H3149" t="s">
        <v>188</v>
      </c>
      <c r="I3149" t="s">
        <v>46</v>
      </c>
      <c r="J3149" s="68">
        <f>precio_reno_porta!S14</f>
        <v>7559</v>
      </c>
    </row>
    <row r="3150" spans="1:10" x14ac:dyDescent="0.3">
      <c r="A3150" t="str">
        <f t="shared" si="49"/>
        <v>APPLE IPHONE 17 PRO 512GBMax Negocios + 49.90CUOTA</v>
      </c>
      <c r="B3150" t="str">
        <f>precio_reno_porta!A15</f>
        <v>Corriente</v>
      </c>
      <c r="C3150" t="str">
        <f>precio_reno_porta!B15</f>
        <v>5G</v>
      </c>
      <c r="D3150" t="str">
        <f>precio_reno_porta!C15</f>
        <v>APPLE</v>
      </c>
      <c r="E3150" t="str">
        <f>precio_reno_porta!D15</f>
        <v>APPLE IPHONE 17 PRO 512GB</v>
      </c>
      <c r="F3150" s="68">
        <f>precio_reno_porta!E15</f>
        <v>8169</v>
      </c>
      <c r="G3150" t="str">
        <f>precio_reno_porta!F15</f>
        <v>iOS</v>
      </c>
      <c r="H3150" t="s">
        <v>188</v>
      </c>
      <c r="I3150" t="s">
        <v>46</v>
      </c>
      <c r="J3150" s="68">
        <f>precio_reno_porta!S15</f>
        <v>8939</v>
      </c>
    </row>
    <row r="3151" spans="1:10" x14ac:dyDescent="0.3">
      <c r="A3151" t="str">
        <f t="shared" si="49"/>
        <v>APPLE IPHONE 17 PRO MAX 1TBMax Negocios + 49.90CUOTA</v>
      </c>
      <c r="B3151" t="str">
        <f>precio_reno_porta!A16</f>
        <v>Corriente</v>
      </c>
      <c r="C3151" t="str">
        <f>precio_reno_porta!B16</f>
        <v>5G</v>
      </c>
      <c r="D3151" t="str">
        <f>precio_reno_porta!C16</f>
        <v>APPLE</v>
      </c>
      <c r="E3151" t="str">
        <f>precio_reno_porta!D16</f>
        <v>APPLE IPHONE 17 PRO MAX 1TB</v>
      </c>
      <c r="F3151" s="68">
        <f>precio_reno_porta!E16</f>
        <v>10049</v>
      </c>
      <c r="G3151" t="str">
        <f>precio_reno_porta!F16</f>
        <v>iOS</v>
      </c>
      <c r="H3151" t="s">
        <v>188</v>
      </c>
      <c r="I3151" t="s">
        <v>46</v>
      </c>
      <c r="J3151" s="68">
        <f>precio_reno_porta!S16</f>
        <v>11003</v>
      </c>
    </row>
    <row r="3152" spans="1:10" x14ac:dyDescent="0.3">
      <c r="A3152" t="str">
        <f t="shared" si="49"/>
        <v>APPLE IPHONE 17 PRO MAX 256GBMax Negocios + 49.90CUOTA</v>
      </c>
      <c r="B3152" t="str">
        <f>precio_reno_porta!A17</f>
        <v>Corriente</v>
      </c>
      <c r="C3152" t="str">
        <f>precio_reno_porta!B17</f>
        <v>5G</v>
      </c>
      <c r="D3152" t="str">
        <f>precio_reno_porta!C17</f>
        <v>APPLE</v>
      </c>
      <c r="E3152" t="str">
        <f>precio_reno_porta!D17</f>
        <v>APPLE IPHONE 17 PRO MAX 256GB</v>
      </c>
      <c r="F3152" s="68">
        <f>precio_reno_porta!E17</f>
        <v>7539</v>
      </c>
      <c r="G3152" t="str">
        <f>precio_reno_porta!F17</f>
        <v>iOS</v>
      </c>
      <c r="H3152" t="s">
        <v>188</v>
      </c>
      <c r="I3152" t="s">
        <v>46</v>
      </c>
      <c r="J3152" s="68">
        <f>precio_reno_porta!S17</f>
        <v>8255</v>
      </c>
    </row>
    <row r="3153" spans="1:10" x14ac:dyDescent="0.3">
      <c r="A3153" t="str">
        <f t="shared" si="49"/>
        <v>APPLE IPHONE 17 PRO MAX 2TBMax Negocios + 49.90CUOTA</v>
      </c>
      <c r="B3153" t="str">
        <f>precio_reno_porta!A18</f>
        <v>Corriente</v>
      </c>
      <c r="C3153" t="str">
        <f>precio_reno_porta!B18</f>
        <v>5G</v>
      </c>
      <c r="D3153" t="str">
        <f>precio_reno_porta!C18</f>
        <v>APPLE</v>
      </c>
      <c r="E3153" t="str">
        <f>precio_reno_porta!D18</f>
        <v>APPLE IPHONE 17 PRO MAX 2TB</v>
      </c>
      <c r="F3153" s="68">
        <f>precio_reno_porta!E18</f>
        <v>12569</v>
      </c>
      <c r="G3153" t="str">
        <f>precio_reno_porta!F18</f>
        <v>iOS</v>
      </c>
      <c r="H3153" t="s">
        <v>188</v>
      </c>
      <c r="I3153" t="s">
        <v>46</v>
      </c>
      <c r="J3153" s="68">
        <f>precio_reno_porta!S18</f>
        <v>13751</v>
      </c>
    </row>
    <row r="3154" spans="1:10" x14ac:dyDescent="0.3">
      <c r="A3154" t="str">
        <f t="shared" si="49"/>
        <v>APPLE IPHONE 17 PRO MAX 512GBMax Negocios + 49.90CUOTA</v>
      </c>
      <c r="B3154" t="str">
        <f>precio_reno_porta!A19</f>
        <v>Corriente</v>
      </c>
      <c r="C3154" t="str">
        <f>precio_reno_porta!B19</f>
        <v>5G</v>
      </c>
      <c r="D3154" t="str">
        <f>precio_reno_porta!C19</f>
        <v>APPLE</v>
      </c>
      <c r="E3154" t="str">
        <f>precio_reno_porta!D19</f>
        <v>APPLE IPHONE 17 PRO MAX 512GB</v>
      </c>
      <c r="F3154" s="68">
        <f>precio_reno_porta!E19</f>
        <v>8799</v>
      </c>
      <c r="G3154" t="str">
        <f>precio_reno_porta!F19</f>
        <v>iOS</v>
      </c>
      <c r="H3154" t="s">
        <v>188</v>
      </c>
      <c r="I3154" t="s">
        <v>46</v>
      </c>
      <c r="J3154" s="68">
        <f>precio_reno_porta!S19</f>
        <v>9623</v>
      </c>
    </row>
    <row r="3155" spans="1:10" x14ac:dyDescent="0.3">
      <c r="A3155" t="str">
        <f t="shared" si="49"/>
        <v>APPLE IPHONE 17E 256GBMax Negocios + 49.90CUOTA</v>
      </c>
      <c r="B3155" t="str">
        <f>precio_reno_porta!A20</f>
        <v>Corriente</v>
      </c>
      <c r="C3155" t="str">
        <f>precio_reno_porta!B20</f>
        <v>5G</v>
      </c>
      <c r="D3155" t="str">
        <f>precio_reno_porta!C20</f>
        <v>APPLE</v>
      </c>
      <c r="E3155" t="str">
        <f>precio_reno_porta!D20</f>
        <v>APPLE IPHONE 17E 256GB</v>
      </c>
      <c r="F3155" s="68">
        <f>precio_reno_porta!E20</f>
        <v>3769</v>
      </c>
      <c r="G3155" t="str">
        <f>precio_reno_porta!F20</f>
        <v>iOS</v>
      </c>
      <c r="H3155" t="s">
        <v>188</v>
      </c>
      <c r="I3155" t="s">
        <v>46</v>
      </c>
      <c r="J3155" s="68">
        <f>precio_reno_porta!S20</f>
        <v>4127</v>
      </c>
    </row>
    <row r="3156" spans="1:10" x14ac:dyDescent="0.3">
      <c r="A3156" t="str">
        <f t="shared" si="49"/>
        <v>HONOR 400 512GB 5GMax Negocios + 49.90CUOTA</v>
      </c>
      <c r="B3156" t="str">
        <f>precio_reno_porta!A21</f>
        <v>Corriente</v>
      </c>
      <c r="C3156" t="str">
        <f>precio_reno_porta!B21</f>
        <v>5G</v>
      </c>
      <c r="D3156" t="str">
        <f>precio_reno_porta!C21</f>
        <v>HONOR</v>
      </c>
      <c r="E3156" t="str">
        <f>precio_reno_porta!D21</f>
        <v>HONOR 400 512GB 5G</v>
      </c>
      <c r="F3156" s="68">
        <f>precio_reno_porta!E21</f>
        <v>2099</v>
      </c>
      <c r="G3156" t="str">
        <f>precio_reno_porta!F21</f>
        <v>Android</v>
      </c>
      <c r="H3156" t="s">
        <v>188</v>
      </c>
      <c r="I3156" t="s">
        <v>46</v>
      </c>
      <c r="J3156" s="68">
        <f>precio_reno_porta!S21</f>
        <v>2303</v>
      </c>
    </row>
    <row r="3157" spans="1:10" x14ac:dyDescent="0.3">
      <c r="A3157" t="str">
        <f t="shared" si="49"/>
        <v>HONOR 400 LITE 256GB 5GMax Negocios + 49.90CUOTA</v>
      </c>
      <c r="B3157" t="str">
        <f>precio_reno_porta!A22</f>
        <v>Corriente</v>
      </c>
      <c r="C3157" t="str">
        <f>precio_reno_porta!B22</f>
        <v>5G</v>
      </c>
      <c r="D3157" t="str">
        <f>precio_reno_porta!C22</f>
        <v>HONOR</v>
      </c>
      <c r="E3157" t="str">
        <f>precio_reno_porta!D22</f>
        <v>HONOR 400 LITE 256GB 5G</v>
      </c>
      <c r="F3157" s="68">
        <f>precio_reno_porta!E22</f>
        <v>1519</v>
      </c>
      <c r="G3157" t="str">
        <f>precio_reno_porta!F22</f>
        <v>Android</v>
      </c>
      <c r="H3157" t="s">
        <v>188</v>
      </c>
      <c r="I3157" t="s">
        <v>46</v>
      </c>
      <c r="J3157" s="68">
        <f>precio_reno_porta!S22</f>
        <v>1655</v>
      </c>
    </row>
    <row r="3158" spans="1:10" x14ac:dyDescent="0.3">
      <c r="A3158" t="str">
        <f t="shared" si="49"/>
        <v>HONOR 400 PRO 512GB 5GMax Negocios + 49.90CUOTA</v>
      </c>
      <c r="B3158" t="str">
        <f>precio_reno_porta!A23</f>
        <v>Corriente</v>
      </c>
      <c r="C3158" t="str">
        <f>precio_reno_porta!B23</f>
        <v>5G</v>
      </c>
      <c r="D3158" t="str">
        <f>precio_reno_porta!C23</f>
        <v>HONOR</v>
      </c>
      <c r="E3158" t="str">
        <f>precio_reno_porta!D23</f>
        <v>HONOR 400 PRO 512GB 5G</v>
      </c>
      <c r="F3158" s="68">
        <f>precio_reno_porta!E23</f>
        <v>3349</v>
      </c>
      <c r="G3158" t="str">
        <f>precio_reno_porta!F23</f>
        <v>Android</v>
      </c>
      <c r="H3158" t="s">
        <v>188</v>
      </c>
      <c r="I3158" t="s">
        <v>46</v>
      </c>
      <c r="J3158" s="68">
        <f>precio_reno_porta!S23</f>
        <v>3659</v>
      </c>
    </row>
    <row r="3159" spans="1:10" x14ac:dyDescent="0.3">
      <c r="A3159" t="str">
        <f t="shared" si="49"/>
        <v>HONOR 600 512GB 5GMax Negocios + 49.90CUOTA</v>
      </c>
      <c r="B3159" t="str">
        <f>precio_reno_porta!A24</f>
        <v>Corriente</v>
      </c>
      <c r="C3159" t="str">
        <f>precio_reno_porta!B24</f>
        <v>5G</v>
      </c>
      <c r="D3159" t="str">
        <f>precio_reno_porta!C24</f>
        <v>HONOR</v>
      </c>
      <c r="E3159" t="str">
        <f>precio_reno_porta!D24</f>
        <v>HONOR 600 512GB 5G</v>
      </c>
      <c r="F3159">
        <f>precio_reno_porta!E24</f>
        <v>2959</v>
      </c>
      <c r="G3159" t="str">
        <f>precio_reno_porta!F24</f>
        <v>Android</v>
      </c>
      <c r="H3159" t="s">
        <v>188</v>
      </c>
      <c r="I3159" t="s">
        <v>46</v>
      </c>
      <c r="J3159" s="68">
        <f>precio_reno_porta!S24</f>
        <v>3239</v>
      </c>
    </row>
    <row r="3160" spans="1:10" x14ac:dyDescent="0.3">
      <c r="A3160" t="str">
        <f t="shared" si="49"/>
        <v>HONOR 600 PRO 512GB 5GMax Negocios + 49.90CUOTA</v>
      </c>
      <c r="B3160" t="str">
        <f>precio_reno_porta!A25</f>
        <v>Corriente</v>
      </c>
      <c r="C3160" t="str">
        <f>precio_reno_porta!B25</f>
        <v>5G</v>
      </c>
      <c r="D3160" t="str">
        <f>precio_reno_porta!C25</f>
        <v>HONOR</v>
      </c>
      <c r="E3160" t="str">
        <f>precio_reno_porta!D25</f>
        <v>HONOR 600 PRO 512GB 5G</v>
      </c>
      <c r="F3160">
        <f>precio_reno_porta!E25</f>
        <v>3909</v>
      </c>
      <c r="G3160" t="str">
        <f>precio_reno_porta!F25</f>
        <v>Android</v>
      </c>
      <c r="H3160" t="s">
        <v>188</v>
      </c>
      <c r="I3160" t="s">
        <v>46</v>
      </c>
      <c r="J3160" s="68">
        <f>precio_reno_porta!S25</f>
        <v>4271</v>
      </c>
    </row>
    <row r="3161" spans="1:10" x14ac:dyDescent="0.3">
      <c r="A3161" t="str">
        <f t="shared" si="49"/>
        <v>HONOR 600 SMART 256GB 5GMax Negocios + 49.90CUOTA</v>
      </c>
      <c r="B3161" t="str">
        <f>precio_reno_porta!A26</f>
        <v>Corriente</v>
      </c>
      <c r="C3161" t="str">
        <f>precio_reno_porta!B26</f>
        <v>5G</v>
      </c>
      <c r="D3161" t="str">
        <f>precio_reno_porta!C26</f>
        <v>HONOR</v>
      </c>
      <c r="E3161" t="str">
        <f>precio_reno_porta!D26</f>
        <v>HONOR 600 SMART 256GB 5G</v>
      </c>
      <c r="F3161" s="68">
        <f>precio_reno_porta!E26</f>
        <v>1659</v>
      </c>
      <c r="G3161" t="str">
        <f>precio_reno_porta!F26</f>
        <v>Android</v>
      </c>
      <c r="H3161" t="s">
        <v>188</v>
      </c>
      <c r="I3161" t="s">
        <v>46</v>
      </c>
      <c r="J3161" s="68">
        <f>precio_reno_porta!S26</f>
        <v>1811</v>
      </c>
    </row>
    <row r="3162" spans="1:10" x14ac:dyDescent="0.3">
      <c r="A3162" t="str">
        <f t="shared" si="49"/>
        <v>HONOR 600E 512GB 5GMax Negocios + 49.90CUOTA</v>
      </c>
      <c r="B3162" t="str">
        <f>precio_reno_porta!A27</f>
        <v>Corriente</v>
      </c>
      <c r="C3162" t="str">
        <f>precio_reno_porta!B27</f>
        <v>5G</v>
      </c>
      <c r="D3162" t="str">
        <f>precio_reno_porta!C27</f>
        <v>HONOR</v>
      </c>
      <c r="E3162" t="str">
        <f>precio_reno_porta!D27</f>
        <v>HONOR 600E 512GB 5G</v>
      </c>
      <c r="F3162" s="68">
        <f>precio_reno_porta!E27</f>
        <v>2149</v>
      </c>
      <c r="G3162" t="str">
        <f>precio_reno_porta!F27</f>
        <v>Android</v>
      </c>
      <c r="H3162" t="s">
        <v>188</v>
      </c>
      <c r="I3162" t="s">
        <v>46</v>
      </c>
      <c r="J3162" s="68">
        <f>precio_reno_porta!S27</f>
        <v>2351</v>
      </c>
    </row>
    <row r="3163" spans="1:10" x14ac:dyDescent="0.3">
      <c r="A3163" t="str">
        <f t="shared" si="49"/>
        <v>HONOR 70 256GBMax Negocios + 49.90CUOTA</v>
      </c>
      <c r="B3163" t="str">
        <f>precio_reno_porta!A28</f>
        <v>Corriente</v>
      </c>
      <c r="C3163" t="str">
        <f>precio_reno_porta!B28</f>
        <v>5G</v>
      </c>
      <c r="D3163" t="str">
        <f>precio_reno_porta!C28</f>
        <v>HONOR</v>
      </c>
      <c r="E3163" t="str">
        <f>precio_reno_porta!D28</f>
        <v>HONOR 70 256GB</v>
      </c>
      <c r="F3163" s="68">
        <f>precio_reno_porta!E28</f>
        <v>2859</v>
      </c>
      <c r="G3163" t="str">
        <f>precio_reno_porta!F28</f>
        <v>Android</v>
      </c>
      <c r="H3163" t="s">
        <v>188</v>
      </c>
      <c r="I3163" t="s">
        <v>46</v>
      </c>
      <c r="J3163" s="68">
        <f>precio_reno_porta!S28</f>
        <v>3131</v>
      </c>
    </row>
    <row r="3164" spans="1:10" x14ac:dyDescent="0.3">
      <c r="A3164" t="str">
        <f t="shared" si="49"/>
        <v>HONOR MAGIC 7 LITE 512GB 5GMax Negocios + 49.90CUOTA</v>
      </c>
      <c r="B3164" t="str">
        <f>precio_reno_porta!A29</f>
        <v>Corriente</v>
      </c>
      <c r="C3164" t="str">
        <f>precio_reno_porta!B29</f>
        <v>5G</v>
      </c>
      <c r="D3164" t="str">
        <f>precio_reno_porta!C29</f>
        <v>HONOR</v>
      </c>
      <c r="E3164" t="str">
        <f>precio_reno_porta!D29</f>
        <v>HONOR MAGIC 7 LITE 512GB 5G</v>
      </c>
      <c r="F3164" s="68">
        <f>precio_reno_porta!E29</f>
        <v>1849</v>
      </c>
      <c r="G3164" t="str">
        <f>precio_reno_porta!F29</f>
        <v>Android</v>
      </c>
      <c r="H3164" t="s">
        <v>188</v>
      </c>
      <c r="I3164" t="s">
        <v>46</v>
      </c>
      <c r="J3164" s="68">
        <f>precio_reno_porta!S29</f>
        <v>2027</v>
      </c>
    </row>
    <row r="3165" spans="1:10" x14ac:dyDescent="0.3">
      <c r="A3165" t="str">
        <f t="shared" si="49"/>
        <v>HONOR MAGIC 8 LITE 512GB 5GMax Negocios + 49.90CUOTA</v>
      </c>
      <c r="B3165" t="str">
        <f>precio_reno_porta!A30</f>
        <v>Corriente</v>
      </c>
      <c r="C3165" t="str">
        <f>precio_reno_porta!B30</f>
        <v>5G</v>
      </c>
      <c r="D3165" t="str">
        <f>precio_reno_porta!C30</f>
        <v>HONOR</v>
      </c>
      <c r="E3165" t="str">
        <f>precio_reno_porta!D30</f>
        <v>HONOR MAGIC 8 LITE 512GB 5G</v>
      </c>
      <c r="F3165" s="68">
        <f>precio_reno_porta!E30</f>
        <v>1779</v>
      </c>
      <c r="G3165" t="str">
        <f>precio_reno_porta!F30</f>
        <v>Android</v>
      </c>
      <c r="H3165" t="s">
        <v>188</v>
      </c>
      <c r="I3165" t="s">
        <v>46</v>
      </c>
      <c r="J3165" s="68">
        <f>precio_reno_porta!S30</f>
        <v>1943</v>
      </c>
    </row>
    <row r="3166" spans="1:10" x14ac:dyDescent="0.3">
      <c r="A3166" t="str">
        <f t="shared" si="49"/>
        <v>HONOR MAGIC 8 PRO 512GB 5GMax Negocios + 49.90CUOTA</v>
      </c>
      <c r="B3166" t="str">
        <f>precio_reno_porta!A31</f>
        <v>Corriente</v>
      </c>
      <c r="C3166" t="str">
        <f>precio_reno_porta!B31</f>
        <v>5G</v>
      </c>
      <c r="D3166" t="str">
        <f>precio_reno_porta!C31</f>
        <v>HONOR</v>
      </c>
      <c r="E3166" t="str">
        <f>precio_reno_porta!D31</f>
        <v>HONOR MAGIC 8 PRO 512GB 5G</v>
      </c>
      <c r="F3166" s="68">
        <f>precio_reno_porta!E31</f>
        <v>5789</v>
      </c>
      <c r="G3166" t="str">
        <f>precio_reno_porta!F31</f>
        <v>Android</v>
      </c>
      <c r="H3166" t="s">
        <v>188</v>
      </c>
      <c r="I3166" t="s">
        <v>46</v>
      </c>
      <c r="J3166" s="68">
        <f>precio_reno_porta!S31</f>
        <v>6335</v>
      </c>
    </row>
    <row r="3167" spans="1:10" x14ac:dyDescent="0.3">
      <c r="A3167" t="str">
        <f t="shared" si="49"/>
        <v>HONOR X5C 128GBMax Negocios + 49.90CUOTA</v>
      </c>
      <c r="B3167" t="str">
        <f>precio_reno_porta!A32</f>
        <v>Corriente</v>
      </c>
      <c r="C3167" t="str">
        <f>precio_reno_porta!B32</f>
        <v>4G</v>
      </c>
      <c r="D3167" t="str">
        <f>precio_reno_porta!C32</f>
        <v>HONOR</v>
      </c>
      <c r="E3167" t="str">
        <f>precio_reno_porta!D32</f>
        <v>HONOR X5C 128GB</v>
      </c>
      <c r="F3167" s="68">
        <f>precio_reno_porta!E32</f>
        <v>399</v>
      </c>
      <c r="G3167" t="str">
        <f>precio_reno_porta!F32</f>
        <v>Android</v>
      </c>
      <c r="H3167" t="s">
        <v>188</v>
      </c>
      <c r="I3167" t="s">
        <v>46</v>
      </c>
      <c r="J3167" s="68">
        <f>precio_reno_porta!S32</f>
        <v>431</v>
      </c>
    </row>
    <row r="3168" spans="1:10" x14ac:dyDescent="0.3">
      <c r="A3168" t="str">
        <f t="shared" si="49"/>
        <v>HONOR X5C PLUS 256GBMax Negocios + 49.90CUOTA</v>
      </c>
      <c r="B3168" t="str">
        <f>precio_reno_porta!A33</f>
        <v>Corriente</v>
      </c>
      <c r="C3168" t="str">
        <f>precio_reno_porta!B33</f>
        <v>4G</v>
      </c>
      <c r="D3168" t="str">
        <f>precio_reno_porta!C33</f>
        <v>HONOR</v>
      </c>
      <c r="E3168" t="str">
        <f>precio_reno_porta!D33</f>
        <v>HONOR X5C PLUS 256GB</v>
      </c>
      <c r="F3168" s="68">
        <f>precio_reno_porta!E33</f>
        <v>499</v>
      </c>
      <c r="G3168" t="str">
        <f>precio_reno_porta!F33</f>
        <v>Android</v>
      </c>
      <c r="H3168" t="s">
        <v>188</v>
      </c>
      <c r="I3168" t="s">
        <v>46</v>
      </c>
      <c r="J3168" s="68">
        <f>precio_reno_porta!S33</f>
        <v>551</v>
      </c>
    </row>
    <row r="3169" spans="1:10" x14ac:dyDescent="0.3">
      <c r="A3169" t="str">
        <f t="shared" si="49"/>
        <v>HONOR X5D 128GBMax Negocios + 49.90CUOTA</v>
      </c>
      <c r="B3169" t="str">
        <f>precio_reno_porta!A34</f>
        <v>Corriente</v>
      </c>
      <c r="C3169" t="str">
        <f>precio_reno_porta!B34</f>
        <v>4G</v>
      </c>
      <c r="D3169" t="str">
        <f>precio_reno_porta!C34</f>
        <v>HONOR</v>
      </c>
      <c r="E3169" t="str">
        <f>precio_reno_porta!D34</f>
        <v>HONOR X5D 128GB</v>
      </c>
      <c r="F3169" s="68">
        <f>precio_reno_porta!E34</f>
        <v>449</v>
      </c>
      <c r="G3169" t="str">
        <f>precio_reno_porta!F34</f>
        <v>Android</v>
      </c>
      <c r="H3169" t="s">
        <v>188</v>
      </c>
      <c r="I3169" t="s">
        <v>46</v>
      </c>
      <c r="J3169" s="68">
        <f>precio_reno_porta!S34</f>
        <v>491</v>
      </c>
    </row>
    <row r="3170" spans="1:10" x14ac:dyDescent="0.3">
      <c r="A3170" t="str">
        <f t="shared" si="49"/>
        <v>HONOR X5D 256GBMax Negocios + 49.90CUOTA</v>
      </c>
      <c r="B3170" t="str">
        <f>precio_reno_porta!A35</f>
        <v>Corriente</v>
      </c>
      <c r="C3170" t="str">
        <f>precio_reno_porta!B35</f>
        <v>4G</v>
      </c>
      <c r="D3170" t="str">
        <f>precio_reno_porta!C35</f>
        <v>HONOR</v>
      </c>
      <c r="E3170" t="str">
        <f>precio_reno_porta!D35</f>
        <v>HONOR X5D 256GB</v>
      </c>
      <c r="F3170" s="68">
        <f>precio_reno_porta!E35</f>
        <v>589</v>
      </c>
      <c r="G3170" t="str">
        <f>precio_reno_porta!F35</f>
        <v>Android</v>
      </c>
      <c r="H3170" t="s">
        <v>188</v>
      </c>
      <c r="I3170" t="s">
        <v>46</v>
      </c>
      <c r="J3170" s="68">
        <f>precio_reno_porta!S35</f>
        <v>635</v>
      </c>
    </row>
    <row r="3171" spans="1:10" x14ac:dyDescent="0.3">
      <c r="A3171" t="str">
        <f t="shared" si="49"/>
        <v>HONOR X6C 256GBMax Negocios + 49.90CUOTA</v>
      </c>
      <c r="B3171" t="str">
        <f>precio_reno_porta!A36</f>
        <v>Corriente</v>
      </c>
      <c r="C3171" t="str">
        <f>precio_reno_porta!B36</f>
        <v>4G</v>
      </c>
      <c r="D3171" t="str">
        <f>precio_reno_porta!C36</f>
        <v>HONOR</v>
      </c>
      <c r="E3171" t="str">
        <f>precio_reno_porta!D36</f>
        <v>HONOR X6C 256GB</v>
      </c>
      <c r="F3171" s="68">
        <f>precio_reno_porta!E36</f>
        <v>699</v>
      </c>
      <c r="G3171" t="str">
        <f>precio_reno_porta!F36</f>
        <v>Android</v>
      </c>
      <c r="H3171" t="s">
        <v>188</v>
      </c>
      <c r="I3171" t="s">
        <v>46</v>
      </c>
      <c r="J3171" s="68">
        <f>precio_reno_porta!S36</f>
        <v>767</v>
      </c>
    </row>
    <row r="3172" spans="1:10" x14ac:dyDescent="0.3">
      <c r="A3172" t="str">
        <f t="shared" si="49"/>
        <v>HONOR X6D 256GB 5GMax Negocios + 49.90CUOTA</v>
      </c>
      <c r="B3172" t="str">
        <f>precio_reno_porta!A37</f>
        <v>Corriente</v>
      </c>
      <c r="C3172" t="str">
        <f>precio_reno_porta!B37</f>
        <v>5G</v>
      </c>
      <c r="D3172" t="str">
        <f>precio_reno_porta!C37</f>
        <v>HONOR</v>
      </c>
      <c r="E3172" t="str">
        <f>precio_reno_porta!D37</f>
        <v>HONOR X6D 256GB 5G</v>
      </c>
      <c r="F3172" s="68">
        <f>precio_reno_porta!E37</f>
        <v>829</v>
      </c>
      <c r="G3172" t="str">
        <f>precio_reno_porta!F37</f>
        <v>Android</v>
      </c>
      <c r="H3172" t="s">
        <v>188</v>
      </c>
      <c r="I3172" t="s">
        <v>46</v>
      </c>
      <c r="J3172" s="68">
        <f>precio_reno_porta!S37</f>
        <v>911</v>
      </c>
    </row>
    <row r="3173" spans="1:10" x14ac:dyDescent="0.3">
      <c r="A3173" t="str">
        <f t="shared" si="49"/>
        <v>HONOR X7D 256GB 5GMax Negocios + 49.90CUOTA</v>
      </c>
      <c r="B3173" t="str">
        <f>precio_reno_porta!A38</f>
        <v>Corriente</v>
      </c>
      <c r="C3173" t="str">
        <f>precio_reno_porta!B38</f>
        <v>5G</v>
      </c>
      <c r="D3173" t="str">
        <f>precio_reno_porta!C38</f>
        <v>HONOR</v>
      </c>
      <c r="E3173" t="str">
        <f>precio_reno_porta!D38</f>
        <v>HONOR X7D 256GB 5G</v>
      </c>
      <c r="F3173" s="68">
        <f>precio_reno_porta!E38</f>
        <v>879</v>
      </c>
      <c r="G3173" t="str">
        <f>precio_reno_porta!F38</f>
        <v>Android</v>
      </c>
      <c r="H3173" t="s">
        <v>188</v>
      </c>
      <c r="I3173" t="s">
        <v>46</v>
      </c>
      <c r="J3173" s="68">
        <f>precio_reno_porta!S38</f>
        <v>971</v>
      </c>
    </row>
    <row r="3174" spans="1:10" x14ac:dyDescent="0.3">
      <c r="A3174" t="str">
        <f t="shared" si="49"/>
        <v>HONOR X7E PLUS 256GB 5GMax Negocios + 49.90CUOTA</v>
      </c>
      <c r="B3174" t="str">
        <f>precio_reno_porta!A39</f>
        <v>Corriente</v>
      </c>
      <c r="C3174" t="str">
        <f>precio_reno_porta!B39</f>
        <v>5G</v>
      </c>
      <c r="D3174" t="str">
        <f>precio_reno_porta!C39</f>
        <v>HONOR</v>
      </c>
      <c r="E3174" t="str">
        <f>precio_reno_porta!D39</f>
        <v>HONOR X7E PLUS 256GB 5G</v>
      </c>
      <c r="F3174" s="68">
        <f>precio_reno_porta!E39</f>
        <v>1179</v>
      </c>
      <c r="G3174" t="str">
        <f>precio_reno_porta!F39</f>
        <v>Android</v>
      </c>
      <c r="H3174" t="s">
        <v>188</v>
      </c>
      <c r="I3174" t="s">
        <v>46</v>
      </c>
      <c r="J3174" s="68">
        <f>precio_reno_porta!S39</f>
        <v>1295</v>
      </c>
    </row>
    <row r="3175" spans="1:10" x14ac:dyDescent="0.3">
      <c r="A3175" t="str">
        <f t="shared" si="49"/>
        <v>HONOR X8C 256GB 5GMax Negocios + 49.90CUOTA</v>
      </c>
      <c r="B3175" t="str">
        <f>precio_reno_porta!A40</f>
        <v>Corriente</v>
      </c>
      <c r="C3175" t="str">
        <f>precio_reno_porta!B40</f>
        <v>5G</v>
      </c>
      <c r="D3175" t="str">
        <f>precio_reno_porta!C40</f>
        <v>HONOR</v>
      </c>
      <c r="E3175" t="str">
        <f>precio_reno_porta!D40</f>
        <v>HONOR X8C 256GB 5G</v>
      </c>
      <c r="F3175" s="68">
        <f>precio_reno_porta!E40</f>
        <v>1189</v>
      </c>
      <c r="G3175" t="str">
        <f>precio_reno_porta!F40</f>
        <v>Android</v>
      </c>
      <c r="H3175" t="s">
        <v>188</v>
      </c>
      <c r="I3175" t="s">
        <v>46</v>
      </c>
      <c r="J3175" s="68">
        <f>precio_reno_porta!S40</f>
        <v>1307</v>
      </c>
    </row>
    <row r="3176" spans="1:10" x14ac:dyDescent="0.3">
      <c r="A3176" t="str">
        <f t="shared" si="49"/>
        <v>HUAWEI WATCH KIDS 4 PROMax Negocios + 49.90CUOTA</v>
      </c>
      <c r="B3176" t="str">
        <f>precio_reno_porta!A41</f>
        <v>Corriente</v>
      </c>
      <c r="C3176" t="str">
        <f>precio_reno_porta!B41</f>
        <v>4G</v>
      </c>
      <c r="D3176" t="str">
        <f>precio_reno_porta!C41</f>
        <v>HUAWEI</v>
      </c>
      <c r="E3176" t="str">
        <f>precio_reno_porta!D41</f>
        <v>HUAWEI WATCH KIDS 4 PRO</v>
      </c>
      <c r="F3176" s="68">
        <f>precio_reno_porta!E41</f>
        <v>649</v>
      </c>
      <c r="G3176" t="str">
        <f>precio_reno_porta!F41</f>
        <v>Android</v>
      </c>
      <c r="H3176" t="s">
        <v>188</v>
      </c>
      <c r="I3176" t="s">
        <v>46</v>
      </c>
      <c r="J3176" s="68">
        <f>precio_reno_porta!S41</f>
        <v>707</v>
      </c>
    </row>
    <row r="3177" spans="1:10" x14ac:dyDescent="0.3">
      <c r="A3177" t="str">
        <f t="shared" si="49"/>
        <v>MOTOROLA MOTO EDGE 60 512GB 5GMax Negocios + 49.90CUOTA</v>
      </c>
      <c r="B3177" t="str">
        <f>precio_reno_porta!A42</f>
        <v>Corriente</v>
      </c>
      <c r="C3177" t="str">
        <f>precio_reno_porta!B42</f>
        <v>5G</v>
      </c>
      <c r="D3177" t="str">
        <f>precio_reno_porta!C42</f>
        <v>MOTOROLA</v>
      </c>
      <c r="E3177" t="str">
        <f>precio_reno_porta!D42</f>
        <v>MOTOROLA MOTO EDGE 60 512GB 5G</v>
      </c>
      <c r="F3177" s="68">
        <f>precio_reno_porta!E42</f>
        <v>1989</v>
      </c>
      <c r="G3177" t="str">
        <f>precio_reno_porta!F42</f>
        <v>Android</v>
      </c>
      <c r="H3177" t="s">
        <v>188</v>
      </c>
      <c r="I3177" t="s">
        <v>46</v>
      </c>
      <c r="J3177" s="68">
        <f>precio_reno_porta!S42</f>
        <v>2171</v>
      </c>
    </row>
    <row r="3178" spans="1:10" x14ac:dyDescent="0.3">
      <c r="A3178" t="str">
        <f t="shared" si="49"/>
        <v>MOTOROLA MOTO EDGE 60 FUSION 256GB 5GMax Negocios + 49.90CUOTA</v>
      </c>
      <c r="B3178" t="str">
        <f>precio_reno_porta!A43</f>
        <v>Corriente</v>
      </c>
      <c r="C3178" t="str">
        <f>precio_reno_porta!B43</f>
        <v>5G</v>
      </c>
      <c r="D3178" t="str">
        <f>precio_reno_porta!C43</f>
        <v>MOTOROLA</v>
      </c>
      <c r="E3178" t="str">
        <f>precio_reno_porta!D43</f>
        <v>MOTOROLA MOTO EDGE 60 FUSION 256GB 5G</v>
      </c>
      <c r="F3178" s="68">
        <f>precio_reno_porta!E43</f>
        <v>1439</v>
      </c>
      <c r="G3178" t="str">
        <f>precio_reno_porta!F43</f>
        <v>Android</v>
      </c>
      <c r="H3178" t="s">
        <v>188</v>
      </c>
      <c r="I3178" t="s">
        <v>46</v>
      </c>
      <c r="J3178" s="68">
        <f>precio_reno_porta!S43</f>
        <v>1571</v>
      </c>
    </row>
    <row r="3179" spans="1:10" x14ac:dyDescent="0.3">
      <c r="A3179" t="str">
        <f t="shared" si="49"/>
        <v>MOTOROLA MOTO EDGE 60 PRO 512GB 5GMax Negocios + 49.90CUOTA</v>
      </c>
      <c r="B3179" t="str">
        <f>precio_reno_porta!A44</f>
        <v>Corriente</v>
      </c>
      <c r="C3179" t="str">
        <f>precio_reno_porta!B44</f>
        <v>5G</v>
      </c>
      <c r="D3179" t="str">
        <f>precio_reno_porta!C44</f>
        <v>MOTOROLA</v>
      </c>
      <c r="E3179" t="str">
        <f>precio_reno_porta!D44</f>
        <v>MOTOROLA MOTO EDGE 60 PRO 512GB 5G</v>
      </c>
      <c r="F3179" s="68">
        <f>precio_reno_porta!E44</f>
        <v>2649</v>
      </c>
      <c r="G3179" t="str">
        <f>precio_reno_porta!F44</f>
        <v>Android</v>
      </c>
      <c r="H3179" t="s">
        <v>188</v>
      </c>
      <c r="I3179" t="s">
        <v>46</v>
      </c>
      <c r="J3179" s="68">
        <f>precio_reno_porta!S44</f>
        <v>2903</v>
      </c>
    </row>
    <row r="3180" spans="1:10" x14ac:dyDescent="0.3">
      <c r="A3180" t="str">
        <f t="shared" si="49"/>
        <v>MOTOROLA MOTO EDGE 70 512GB 5GMax Negocios + 49.90CUOTA</v>
      </c>
      <c r="B3180" t="str">
        <f>precio_reno_porta!A45</f>
        <v>Corriente</v>
      </c>
      <c r="C3180" t="str">
        <f>precio_reno_porta!B45</f>
        <v>5G</v>
      </c>
      <c r="D3180" t="str">
        <f>precio_reno_porta!C45</f>
        <v>MOTOROLA</v>
      </c>
      <c r="E3180" t="str">
        <f>precio_reno_porta!D45</f>
        <v>MOTOROLA MOTO EDGE 70 512GB 5G</v>
      </c>
      <c r="F3180" s="68">
        <f>precio_reno_porta!E45</f>
        <v>2549</v>
      </c>
      <c r="G3180" t="str">
        <f>precio_reno_porta!F45</f>
        <v>Android</v>
      </c>
      <c r="H3180" t="s">
        <v>188</v>
      </c>
      <c r="I3180" t="s">
        <v>46</v>
      </c>
      <c r="J3180" s="68">
        <f>precio_reno_porta!S45</f>
        <v>2783</v>
      </c>
    </row>
    <row r="3181" spans="1:10" x14ac:dyDescent="0.3">
      <c r="A3181" t="str">
        <f t="shared" si="49"/>
        <v>MOTOROLA MOTO EDGE 70 FUSION 256GB 5GMax Negocios + 49.90CUOTA</v>
      </c>
      <c r="B3181" t="str">
        <f>precio_reno_porta!A46</f>
        <v>Corriente</v>
      </c>
      <c r="C3181" t="str">
        <f>precio_reno_porta!B46</f>
        <v>5G</v>
      </c>
      <c r="D3181" t="str">
        <f>precio_reno_porta!C46</f>
        <v>MOTOROLA</v>
      </c>
      <c r="E3181" t="str">
        <f>precio_reno_porta!D46</f>
        <v>MOTOROLA MOTO EDGE 70 FUSION 256GB 5G</v>
      </c>
      <c r="F3181" s="68">
        <f>precio_reno_porta!E46</f>
        <v>1899</v>
      </c>
      <c r="G3181" t="str">
        <f>precio_reno_porta!F46</f>
        <v>Android</v>
      </c>
      <c r="H3181" t="s">
        <v>188</v>
      </c>
      <c r="I3181" t="s">
        <v>46</v>
      </c>
      <c r="J3181" s="68">
        <f>precio_reno_porta!S46</f>
        <v>2075</v>
      </c>
    </row>
    <row r="3182" spans="1:10" x14ac:dyDescent="0.3">
      <c r="A3182" t="str">
        <f t="shared" si="49"/>
        <v>MOTOROLA MOTO EDGE 70 PRO 512GB 5GMax Negocios + 49.90CUOTA</v>
      </c>
      <c r="B3182" t="str">
        <f>precio_reno_porta!A47</f>
        <v>Corriente</v>
      </c>
      <c r="C3182" t="str">
        <f>precio_reno_porta!B47</f>
        <v>5G</v>
      </c>
      <c r="D3182" t="str">
        <f>precio_reno_porta!C47</f>
        <v>MOTOROLA</v>
      </c>
      <c r="E3182" t="str">
        <f>precio_reno_porta!D47</f>
        <v>MOTOROLA MOTO EDGE 70 PRO 512GB 5G</v>
      </c>
      <c r="F3182" s="68">
        <f>precio_reno_porta!E47</f>
        <v>3619</v>
      </c>
      <c r="G3182" t="str">
        <f>precio_reno_porta!F47</f>
        <v>Android</v>
      </c>
      <c r="H3182" t="s">
        <v>188</v>
      </c>
      <c r="I3182" t="s">
        <v>46</v>
      </c>
      <c r="J3182" s="68">
        <f>precio_reno_porta!S47</f>
        <v>3959</v>
      </c>
    </row>
    <row r="3183" spans="1:10" x14ac:dyDescent="0.3">
      <c r="A3183" t="str">
        <f t="shared" si="49"/>
        <v>MOTOROLA MOTO G06 128GBMax Negocios + 49.90CUOTA</v>
      </c>
      <c r="B3183" t="str">
        <f>precio_reno_porta!A48</f>
        <v>Corriente</v>
      </c>
      <c r="C3183" t="str">
        <f>precio_reno_porta!B48</f>
        <v>4G</v>
      </c>
      <c r="D3183" t="str">
        <f>precio_reno_porta!C48</f>
        <v>MOTOROLA</v>
      </c>
      <c r="E3183" t="str">
        <f>precio_reno_porta!D48</f>
        <v>MOTOROLA MOTO G06 128GB</v>
      </c>
      <c r="F3183" s="68">
        <f>precio_reno_porta!E48</f>
        <v>619</v>
      </c>
      <c r="G3183" t="str">
        <f>precio_reno_porta!F48</f>
        <v>Android</v>
      </c>
      <c r="H3183" t="s">
        <v>188</v>
      </c>
      <c r="I3183" t="s">
        <v>46</v>
      </c>
      <c r="J3183" s="68">
        <f>precio_reno_porta!S48</f>
        <v>683</v>
      </c>
    </row>
    <row r="3184" spans="1:10" x14ac:dyDescent="0.3">
      <c r="A3184" t="str">
        <f t="shared" si="49"/>
        <v>MOTOROLA MOTO G06 256GBMax Negocios + 49.90CUOTA</v>
      </c>
      <c r="B3184" t="str">
        <f>precio_reno_porta!A49</f>
        <v>Corriente</v>
      </c>
      <c r="C3184" t="str">
        <f>precio_reno_porta!B49</f>
        <v>4G</v>
      </c>
      <c r="D3184" t="str">
        <f>precio_reno_porta!C49</f>
        <v>MOTOROLA</v>
      </c>
      <c r="E3184" t="str">
        <f>precio_reno_porta!D49</f>
        <v>MOTOROLA MOTO G06 256GB</v>
      </c>
      <c r="F3184" s="68">
        <f>precio_reno_porta!E49</f>
        <v>649</v>
      </c>
      <c r="G3184" t="str">
        <f>precio_reno_porta!F49</f>
        <v>Android</v>
      </c>
      <c r="H3184" t="s">
        <v>188</v>
      </c>
      <c r="I3184" t="s">
        <v>46</v>
      </c>
      <c r="J3184" s="68">
        <f>precio_reno_porta!S49</f>
        <v>707</v>
      </c>
    </row>
    <row r="3185" spans="1:10" x14ac:dyDescent="0.3">
      <c r="A3185" t="str">
        <f t="shared" si="49"/>
        <v>MOTOROLA MOTO G15 256GBMax Negocios + 49.90CUOTA</v>
      </c>
      <c r="B3185" t="str">
        <f>precio_reno_porta!A50</f>
        <v>Corriente</v>
      </c>
      <c r="C3185" t="str">
        <f>precio_reno_porta!B50</f>
        <v>4G</v>
      </c>
      <c r="D3185" t="str">
        <f>precio_reno_porta!C50</f>
        <v>MOTOROLA</v>
      </c>
      <c r="E3185" t="str">
        <f>precio_reno_porta!D50</f>
        <v>MOTOROLA MOTO G15 256GB</v>
      </c>
      <c r="F3185" s="68">
        <f>precio_reno_porta!E50</f>
        <v>719</v>
      </c>
      <c r="G3185" t="str">
        <f>precio_reno_porta!F50</f>
        <v>Android</v>
      </c>
      <c r="H3185" t="s">
        <v>188</v>
      </c>
      <c r="I3185" t="s">
        <v>46</v>
      </c>
      <c r="J3185" s="68">
        <f>precio_reno_porta!S50</f>
        <v>779</v>
      </c>
    </row>
    <row r="3186" spans="1:10" x14ac:dyDescent="0.3">
      <c r="A3186" t="str">
        <f t="shared" si="49"/>
        <v>MOTOROLA MOTO G17 256GBMax Negocios + 49.90CUOTA</v>
      </c>
      <c r="B3186" t="str">
        <f>precio_reno_porta!A51</f>
        <v>Corriente</v>
      </c>
      <c r="C3186" t="str">
        <f>precio_reno_porta!B51</f>
        <v>4G</v>
      </c>
      <c r="D3186" t="str">
        <f>precio_reno_porta!C51</f>
        <v>MOTOROLA</v>
      </c>
      <c r="E3186" t="str">
        <f>precio_reno_porta!D51</f>
        <v>MOTOROLA MOTO G17 256GB</v>
      </c>
      <c r="F3186" s="68">
        <f>precio_reno_porta!E51</f>
        <v>779</v>
      </c>
      <c r="G3186" t="str">
        <f>precio_reno_porta!F51</f>
        <v>Android</v>
      </c>
      <c r="H3186" t="s">
        <v>188</v>
      </c>
      <c r="I3186" t="s">
        <v>46</v>
      </c>
      <c r="J3186" s="68">
        <f>precio_reno_porta!S51</f>
        <v>851</v>
      </c>
    </row>
    <row r="3187" spans="1:10" x14ac:dyDescent="0.3">
      <c r="A3187" t="str">
        <f t="shared" si="49"/>
        <v>MOTOROLA MOTO G47 128GB 5GMax Negocios + 49.90CUOTA</v>
      </c>
      <c r="B3187" t="str">
        <f>precio_reno_porta!A52</f>
        <v>Corriente</v>
      </c>
      <c r="C3187" t="str">
        <f>precio_reno_porta!B52</f>
        <v>5G</v>
      </c>
      <c r="D3187" t="str">
        <f>precio_reno_porta!C52</f>
        <v>MOTOROLA</v>
      </c>
      <c r="E3187" t="str">
        <f>precio_reno_porta!D52</f>
        <v>MOTOROLA MOTO G47 128GB 5G</v>
      </c>
      <c r="F3187" s="68">
        <f>precio_reno_porta!E52</f>
        <v>949</v>
      </c>
      <c r="G3187" t="str">
        <f>precio_reno_porta!F52</f>
        <v>Android</v>
      </c>
      <c r="H3187" t="s">
        <v>188</v>
      </c>
      <c r="I3187" t="s">
        <v>46</v>
      </c>
      <c r="J3187" s="68">
        <f>precio_reno_porta!S52</f>
        <v>1043</v>
      </c>
    </row>
    <row r="3188" spans="1:10" x14ac:dyDescent="0.3">
      <c r="A3188" t="str">
        <f t="shared" si="49"/>
        <v>MOTOROLA MOTO G56 256GB 5GMax Negocios + 49.90CUOTA</v>
      </c>
      <c r="B3188" t="str">
        <f>precio_reno_porta!A53</f>
        <v>Corriente</v>
      </c>
      <c r="C3188" t="str">
        <f>precio_reno_porta!B53</f>
        <v>5G</v>
      </c>
      <c r="D3188" t="str">
        <f>precio_reno_porta!C53</f>
        <v>MOTOROLA</v>
      </c>
      <c r="E3188" t="str">
        <f>precio_reno_porta!D53</f>
        <v>MOTOROLA MOTO G56 256GB 5G</v>
      </c>
      <c r="F3188" s="68">
        <f>precio_reno_porta!E53</f>
        <v>969</v>
      </c>
      <c r="G3188" t="str">
        <f>precio_reno_porta!F53</f>
        <v>Android</v>
      </c>
      <c r="H3188" t="s">
        <v>188</v>
      </c>
      <c r="I3188" t="s">
        <v>46</v>
      </c>
      <c r="J3188" s="68">
        <f>precio_reno_porta!S53</f>
        <v>1067</v>
      </c>
    </row>
    <row r="3189" spans="1:10" x14ac:dyDescent="0.3">
      <c r="A3189" t="str">
        <f t="shared" si="49"/>
        <v>MOTOROLA MOTO G67 256GB 5GMax Negocios + 49.90CUOTA</v>
      </c>
      <c r="B3189" t="str">
        <f>precio_reno_porta!A54</f>
        <v>Corriente</v>
      </c>
      <c r="C3189" t="str">
        <f>precio_reno_porta!B54</f>
        <v>5G</v>
      </c>
      <c r="D3189" t="str">
        <f>precio_reno_porta!C54</f>
        <v>MOTOROLA</v>
      </c>
      <c r="E3189" t="str">
        <f>precio_reno_porta!D54</f>
        <v>MOTOROLA MOTO G67 256GB 5G</v>
      </c>
      <c r="F3189" s="68">
        <f>precio_reno_porta!E54</f>
        <v>1269</v>
      </c>
      <c r="G3189" t="str">
        <f>precio_reno_porta!F54</f>
        <v>Android</v>
      </c>
      <c r="H3189" t="s">
        <v>188</v>
      </c>
      <c r="I3189" t="s">
        <v>46</v>
      </c>
      <c r="J3189" s="68">
        <f>precio_reno_porta!S54</f>
        <v>1391</v>
      </c>
    </row>
    <row r="3190" spans="1:10" x14ac:dyDescent="0.3">
      <c r="A3190" t="str">
        <f t="shared" si="49"/>
        <v>MOTOROLA MOTO G77 256GB 5GMax Negocios + 49.90CUOTA</v>
      </c>
      <c r="B3190" t="str">
        <f>precio_reno_porta!A55</f>
        <v>Corriente</v>
      </c>
      <c r="C3190" t="str">
        <f>precio_reno_porta!B55</f>
        <v>5G</v>
      </c>
      <c r="D3190" t="str">
        <f>precio_reno_porta!C55</f>
        <v>MOTOROLA</v>
      </c>
      <c r="E3190" t="str">
        <f>precio_reno_porta!D55</f>
        <v>MOTOROLA MOTO G77 256GB 5G</v>
      </c>
      <c r="F3190" s="68">
        <f>precio_reno_porta!E55</f>
        <v>1519</v>
      </c>
      <c r="G3190" t="str">
        <f>precio_reno_porta!F55</f>
        <v>Android</v>
      </c>
      <c r="H3190" t="s">
        <v>188</v>
      </c>
      <c r="I3190" t="s">
        <v>46</v>
      </c>
      <c r="J3190" s="68">
        <f>precio_reno_porta!S55</f>
        <v>1655</v>
      </c>
    </row>
    <row r="3191" spans="1:10" x14ac:dyDescent="0.3">
      <c r="A3191" t="str">
        <f t="shared" si="49"/>
        <v>MOTOROLA MOTO RAZR 60 512GB 5GMax Negocios + 49.90CUOTA</v>
      </c>
      <c r="B3191" t="str">
        <f>precio_reno_porta!A56</f>
        <v>Corriente</v>
      </c>
      <c r="C3191" t="str">
        <f>precio_reno_porta!B56</f>
        <v>5G</v>
      </c>
      <c r="D3191" t="str">
        <f>precio_reno_porta!C56</f>
        <v>MOTOROLA</v>
      </c>
      <c r="E3191" t="str">
        <f>precio_reno_porta!D56</f>
        <v>MOTOROLA MOTO RAZR 60 512GB 5G</v>
      </c>
      <c r="F3191" s="68">
        <f>precio_reno_porta!E56</f>
        <v>3789</v>
      </c>
      <c r="G3191" t="str">
        <f>precio_reno_porta!F56</f>
        <v>Android</v>
      </c>
      <c r="H3191" t="s">
        <v>188</v>
      </c>
      <c r="I3191" t="s">
        <v>46</v>
      </c>
      <c r="J3191" s="68">
        <f>precio_reno_porta!S56</f>
        <v>4151</v>
      </c>
    </row>
    <row r="3192" spans="1:10" x14ac:dyDescent="0.3">
      <c r="A3192" t="str">
        <f t="shared" si="49"/>
        <v>MOTOROLA MOTO RAZR 70 512GB 5GMax Negocios + 49.90CUOTA</v>
      </c>
      <c r="B3192" t="str">
        <f>precio_reno_porta!A57</f>
        <v>Corriente</v>
      </c>
      <c r="C3192" t="str">
        <f>precio_reno_porta!B57</f>
        <v>5G</v>
      </c>
      <c r="D3192" t="str">
        <f>precio_reno_porta!C57</f>
        <v>MOTOROLA</v>
      </c>
      <c r="E3192" t="str">
        <f>precio_reno_porta!D57</f>
        <v>MOTOROLA MOTO RAZR 70 512GB 5G</v>
      </c>
      <c r="F3192" s="68">
        <f>precio_reno_porta!E57</f>
        <v>4089</v>
      </c>
      <c r="G3192" t="str">
        <f>precio_reno_porta!F57</f>
        <v>Android</v>
      </c>
      <c r="H3192" t="s">
        <v>188</v>
      </c>
      <c r="I3192" t="s">
        <v>46</v>
      </c>
      <c r="J3192" s="68">
        <f>precio_reno_porta!S57</f>
        <v>4475</v>
      </c>
    </row>
    <row r="3193" spans="1:10" x14ac:dyDescent="0.3">
      <c r="A3193" t="str">
        <f t="shared" si="49"/>
        <v>OPPO A5 256GBMax Negocios + 49.90CUOTA</v>
      </c>
      <c r="B3193" t="str">
        <f>precio_reno_porta!A58</f>
        <v>Corriente</v>
      </c>
      <c r="C3193" t="str">
        <f>precio_reno_porta!B58</f>
        <v>4G</v>
      </c>
      <c r="D3193" t="str">
        <f>precio_reno_porta!C58</f>
        <v>OPPO</v>
      </c>
      <c r="E3193" t="str">
        <f>precio_reno_porta!D58</f>
        <v>OPPO A5 256GB</v>
      </c>
      <c r="F3193" s="68">
        <f>precio_reno_porta!E58</f>
        <v>849</v>
      </c>
      <c r="G3193" t="str">
        <f>precio_reno_porta!F58</f>
        <v>Android</v>
      </c>
      <c r="H3193" t="s">
        <v>188</v>
      </c>
      <c r="I3193" t="s">
        <v>46</v>
      </c>
      <c r="J3193" s="68">
        <f>precio_reno_porta!S58</f>
        <v>923</v>
      </c>
    </row>
    <row r="3194" spans="1:10" x14ac:dyDescent="0.3">
      <c r="A3194" t="str">
        <f t="shared" si="49"/>
        <v>OPPO A5 256GB 5GMax Negocios + 49.90CUOTA</v>
      </c>
      <c r="B3194" t="str">
        <f>precio_reno_porta!A59</f>
        <v>Corriente</v>
      </c>
      <c r="C3194" t="str">
        <f>precio_reno_porta!B59</f>
        <v>5G</v>
      </c>
      <c r="D3194" t="str">
        <f>precio_reno_porta!C59</f>
        <v>OPPO</v>
      </c>
      <c r="E3194" t="str">
        <f>precio_reno_porta!D59</f>
        <v>OPPO A5 256GB 5G</v>
      </c>
      <c r="F3194" s="68">
        <f>precio_reno_porta!E59</f>
        <v>1319</v>
      </c>
      <c r="G3194" t="str">
        <f>precio_reno_porta!F59</f>
        <v>Android</v>
      </c>
      <c r="H3194" t="s">
        <v>188</v>
      </c>
      <c r="I3194" t="s">
        <v>46</v>
      </c>
      <c r="J3194" s="68">
        <f>precio_reno_porta!S59</f>
        <v>1439</v>
      </c>
    </row>
    <row r="3195" spans="1:10" x14ac:dyDescent="0.3">
      <c r="A3195" t="str">
        <f t="shared" si="49"/>
        <v>OPPO A5X 128GBMax Negocios + 49.90CUOTA</v>
      </c>
      <c r="B3195" t="str">
        <f>precio_reno_porta!A60</f>
        <v>Corriente</v>
      </c>
      <c r="C3195" t="str">
        <f>precio_reno_porta!B60</f>
        <v>4G</v>
      </c>
      <c r="D3195" t="str">
        <f>precio_reno_porta!C60</f>
        <v>OPPO</v>
      </c>
      <c r="E3195" t="str">
        <f>precio_reno_porta!D60</f>
        <v>OPPO A5X 128GB</v>
      </c>
      <c r="F3195" s="68">
        <f>precio_reno_porta!E60</f>
        <v>659</v>
      </c>
      <c r="G3195" t="str">
        <f>precio_reno_porta!F60</f>
        <v>Android</v>
      </c>
      <c r="H3195" t="s">
        <v>188</v>
      </c>
      <c r="I3195" t="s">
        <v>46</v>
      </c>
      <c r="J3195" s="68">
        <f>precio_reno_porta!S60</f>
        <v>719</v>
      </c>
    </row>
    <row r="3196" spans="1:10" x14ac:dyDescent="0.3">
      <c r="A3196" t="str">
        <f t="shared" si="49"/>
        <v>OPPO A6 PRO 256GB 5GMax Negocios + 49.90CUOTA</v>
      </c>
      <c r="B3196" t="str">
        <f>precio_reno_porta!A61</f>
        <v>Corriente</v>
      </c>
      <c r="C3196" t="str">
        <f>precio_reno_porta!B61</f>
        <v>5G</v>
      </c>
      <c r="D3196" t="str">
        <f>precio_reno_porta!C61</f>
        <v>OPPO</v>
      </c>
      <c r="E3196" t="str">
        <f>precio_reno_porta!D61</f>
        <v>OPPO A6 PRO 256GB 5G</v>
      </c>
      <c r="F3196" s="68">
        <f>precio_reno_porta!E61</f>
        <v>1779</v>
      </c>
      <c r="G3196" t="str">
        <f>precio_reno_porta!F61</f>
        <v>Android</v>
      </c>
      <c r="H3196" t="s">
        <v>188</v>
      </c>
      <c r="I3196" t="s">
        <v>46</v>
      </c>
      <c r="J3196" s="68">
        <f>precio_reno_porta!S61</f>
        <v>1943</v>
      </c>
    </row>
    <row r="3197" spans="1:10" x14ac:dyDescent="0.3">
      <c r="A3197" t="str">
        <f t="shared" si="49"/>
        <v>OPPO A6T 128GBMax Negocios + 49.90CUOTA</v>
      </c>
      <c r="B3197" t="str">
        <f>precio_reno_porta!A62</f>
        <v>Corriente</v>
      </c>
      <c r="C3197" t="str">
        <f>precio_reno_porta!B62</f>
        <v>4G</v>
      </c>
      <c r="D3197" t="str">
        <f>precio_reno_porta!C62</f>
        <v>OPPO</v>
      </c>
      <c r="E3197" t="str">
        <f>precio_reno_porta!D62</f>
        <v>OPPO A6T 128GB</v>
      </c>
      <c r="F3197" s="68">
        <f>precio_reno_porta!E62</f>
        <v>789</v>
      </c>
      <c r="G3197" t="str">
        <f>precio_reno_porta!F62</f>
        <v>Android</v>
      </c>
      <c r="H3197" t="s">
        <v>188</v>
      </c>
      <c r="I3197" t="s">
        <v>46</v>
      </c>
      <c r="J3197" s="68">
        <f>precio_reno_porta!S62</f>
        <v>863</v>
      </c>
    </row>
    <row r="3198" spans="1:10" x14ac:dyDescent="0.3">
      <c r="A3198" t="str">
        <f t="shared" si="49"/>
        <v>OPPO A6X 256GB 5GMax Negocios + 49.90CUOTA</v>
      </c>
      <c r="B3198" t="str">
        <f>precio_reno_porta!A63</f>
        <v>Corriente</v>
      </c>
      <c r="C3198" t="str">
        <f>precio_reno_porta!B63</f>
        <v>5G</v>
      </c>
      <c r="D3198" t="str">
        <f>precio_reno_porta!C63</f>
        <v>OPPO</v>
      </c>
      <c r="E3198" t="str">
        <f>precio_reno_porta!D63</f>
        <v>OPPO A6X 256GB 5G</v>
      </c>
      <c r="F3198" s="68">
        <f>precio_reno_porta!E63</f>
        <v>1159</v>
      </c>
      <c r="G3198" t="str">
        <f>precio_reno_porta!F63</f>
        <v>Android</v>
      </c>
      <c r="H3198" t="s">
        <v>188</v>
      </c>
      <c r="I3198" t="s">
        <v>46</v>
      </c>
      <c r="J3198" s="68">
        <f>precio_reno_porta!S63</f>
        <v>1271</v>
      </c>
    </row>
    <row r="3199" spans="1:10" x14ac:dyDescent="0.3">
      <c r="A3199" t="str">
        <f t="shared" si="49"/>
        <v>OPPO RENO 14F 256GB 5GMax Negocios + 49.90CUOTA</v>
      </c>
      <c r="B3199" t="str">
        <f>precio_reno_porta!A64</f>
        <v>Corriente</v>
      </c>
      <c r="C3199" t="str">
        <f>precio_reno_porta!B64</f>
        <v>4G</v>
      </c>
      <c r="D3199" t="str">
        <f>precio_reno_porta!C64</f>
        <v>OPPO</v>
      </c>
      <c r="E3199" t="str">
        <f>precio_reno_porta!D64</f>
        <v>OPPO RENO 14F 256GB 5G</v>
      </c>
      <c r="F3199" s="68">
        <f>precio_reno_porta!E64</f>
        <v>2229</v>
      </c>
      <c r="G3199" t="str">
        <f>precio_reno_porta!F64</f>
        <v>Android</v>
      </c>
      <c r="H3199" t="s">
        <v>188</v>
      </c>
      <c r="I3199" t="s">
        <v>46</v>
      </c>
      <c r="J3199" s="68">
        <f>precio_reno_porta!S64</f>
        <v>2435</v>
      </c>
    </row>
    <row r="3200" spans="1:10" x14ac:dyDescent="0.3">
      <c r="A3200" t="str">
        <f t="shared" si="49"/>
        <v>OPPO RENO 14F 512GB 5GMax Negocios + 49.90CUOTA</v>
      </c>
      <c r="B3200" t="str">
        <f>precio_reno_porta!A65</f>
        <v>Corriente</v>
      </c>
      <c r="C3200" t="str">
        <f>precio_reno_porta!B65</f>
        <v>5G</v>
      </c>
      <c r="D3200" t="str">
        <f>precio_reno_porta!C65</f>
        <v>OPPO</v>
      </c>
      <c r="E3200" t="str">
        <f>precio_reno_porta!D65</f>
        <v>OPPO RENO 14F 512GB 5G</v>
      </c>
      <c r="F3200" s="68">
        <f>precio_reno_porta!E65</f>
        <v>2439</v>
      </c>
      <c r="G3200" t="str">
        <f>precio_reno_porta!F65</f>
        <v>Android</v>
      </c>
      <c r="H3200" t="s">
        <v>188</v>
      </c>
      <c r="I3200" t="s">
        <v>46</v>
      </c>
      <c r="J3200" s="68">
        <f>precio_reno_porta!S65</f>
        <v>2663</v>
      </c>
    </row>
    <row r="3201" spans="1:10" x14ac:dyDescent="0.3">
      <c r="A3201" t="str">
        <f t="shared" si="49"/>
        <v>OPPO RENO 16 256GB 5GMax Negocios + 49.90CUOTA</v>
      </c>
      <c r="B3201" t="str">
        <f>precio_reno_porta!A66</f>
        <v>Corriente</v>
      </c>
      <c r="C3201" t="str">
        <f>precio_reno_porta!B66</f>
        <v>5G</v>
      </c>
      <c r="D3201" t="str">
        <f>precio_reno_porta!C66</f>
        <v>OPPO</v>
      </c>
      <c r="E3201" t="str">
        <f>precio_reno_porta!D66</f>
        <v>OPPO RENO 16 256GB 5G</v>
      </c>
      <c r="F3201" s="68">
        <f>precio_reno_porta!E66</f>
        <v>3839</v>
      </c>
      <c r="G3201" t="str">
        <f>precio_reno_porta!F66</f>
        <v>Android</v>
      </c>
      <c r="H3201" t="s">
        <v>188</v>
      </c>
      <c r="I3201" t="s">
        <v>46</v>
      </c>
      <c r="J3201" s="68">
        <f>precio_reno_porta!S66</f>
        <v>4199</v>
      </c>
    </row>
    <row r="3202" spans="1:10" x14ac:dyDescent="0.3">
      <c r="A3202" t="str">
        <f t="shared" si="49"/>
        <v>OPPO RENO 16F 256GB 5GMax Negocios + 49.90CUOTA</v>
      </c>
      <c r="B3202" t="str">
        <f>precio_reno_porta!A67</f>
        <v>Corriente</v>
      </c>
      <c r="C3202" t="str">
        <f>precio_reno_porta!B67</f>
        <v>5G</v>
      </c>
      <c r="D3202" t="str">
        <f>precio_reno_porta!C67</f>
        <v>OPPO</v>
      </c>
      <c r="E3202" t="str">
        <f>precio_reno_porta!D67</f>
        <v>OPPO RENO 16F 256GB 5G</v>
      </c>
      <c r="F3202" s="68">
        <f>precio_reno_porta!E67</f>
        <v>3129</v>
      </c>
      <c r="G3202" t="str">
        <f>precio_reno_porta!F67</f>
        <v>Android</v>
      </c>
      <c r="H3202" t="s">
        <v>188</v>
      </c>
      <c r="I3202" t="s">
        <v>46</v>
      </c>
      <c r="J3202" s="68">
        <f>precio_reno_porta!S67</f>
        <v>3419</v>
      </c>
    </row>
    <row r="3203" spans="1:10" x14ac:dyDescent="0.3">
      <c r="A3203" t="str">
        <f t="shared" ref="A3203:A3266" si="50">CONCATENATE(E3203,I3203,H3203)</f>
        <v>SAMSUNG GALAXY A07 128GBMax Negocios + 49.90CUOTA</v>
      </c>
      <c r="B3203" t="str">
        <f>precio_reno_porta!A68</f>
        <v>Corriente</v>
      </c>
      <c r="C3203" t="str">
        <f>precio_reno_porta!B68</f>
        <v>4G</v>
      </c>
      <c r="D3203" t="str">
        <f>precio_reno_porta!C68</f>
        <v>SAMSUNG</v>
      </c>
      <c r="E3203" t="str">
        <f>precio_reno_porta!D68</f>
        <v>SAMSUNG GALAXY A07 128GB</v>
      </c>
      <c r="F3203" s="68">
        <f>precio_reno_porta!E68</f>
        <v>599</v>
      </c>
      <c r="G3203" t="str">
        <f>precio_reno_porta!F68</f>
        <v>Android</v>
      </c>
      <c r="H3203" t="s">
        <v>188</v>
      </c>
      <c r="I3203" t="s">
        <v>46</v>
      </c>
      <c r="J3203" s="68">
        <f>precio_reno_porta!S68</f>
        <v>659</v>
      </c>
    </row>
    <row r="3204" spans="1:10" x14ac:dyDescent="0.3">
      <c r="A3204" t="str">
        <f t="shared" si="50"/>
        <v>SAMSUNG GALAXY A16 128GBMax Negocios + 49.90CUOTA</v>
      </c>
      <c r="B3204" t="str">
        <f>precio_reno_porta!A69</f>
        <v>Corriente</v>
      </c>
      <c r="C3204" t="str">
        <f>precio_reno_porta!B69</f>
        <v>4G</v>
      </c>
      <c r="D3204" t="str">
        <f>precio_reno_porta!C69</f>
        <v>SAMSUNG</v>
      </c>
      <c r="E3204" t="str">
        <f>precio_reno_porta!D69</f>
        <v>SAMSUNG GALAXY A16 128GB</v>
      </c>
      <c r="F3204" s="68">
        <f>precio_reno_porta!E69</f>
        <v>659</v>
      </c>
      <c r="G3204" t="str">
        <f>precio_reno_porta!F69</f>
        <v>Android</v>
      </c>
      <c r="H3204" t="s">
        <v>188</v>
      </c>
      <c r="I3204" t="s">
        <v>46</v>
      </c>
      <c r="J3204" s="68">
        <f>precio_reno_porta!S69</f>
        <v>719</v>
      </c>
    </row>
    <row r="3205" spans="1:10" x14ac:dyDescent="0.3">
      <c r="A3205" t="str">
        <f t="shared" si="50"/>
        <v>SAMSUNG GALAXY A17 128GB 5GMax Negocios + 49.90CUOTA</v>
      </c>
      <c r="B3205" t="str">
        <f>precio_reno_porta!A70</f>
        <v>Corriente</v>
      </c>
      <c r="C3205" t="str">
        <f>precio_reno_porta!B70</f>
        <v>5G</v>
      </c>
      <c r="D3205" t="str">
        <f>precio_reno_porta!C70</f>
        <v>SAMSUNG</v>
      </c>
      <c r="E3205" t="str">
        <f>precio_reno_porta!D70</f>
        <v>SAMSUNG GALAXY A17 128GB 5G</v>
      </c>
      <c r="F3205" s="68">
        <f>precio_reno_porta!E70</f>
        <v>1179</v>
      </c>
      <c r="G3205" t="str">
        <f>precio_reno_porta!F70</f>
        <v>Android</v>
      </c>
      <c r="H3205" t="s">
        <v>188</v>
      </c>
      <c r="I3205" t="s">
        <v>46</v>
      </c>
      <c r="J3205" s="68">
        <f>precio_reno_porta!S70</f>
        <v>1283</v>
      </c>
    </row>
    <row r="3206" spans="1:10" x14ac:dyDescent="0.3">
      <c r="A3206" t="str">
        <f t="shared" si="50"/>
        <v>SAMSUNG GALAXY A17 256GB 5GMax Negocios + 49.90CUOTA</v>
      </c>
      <c r="B3206" t="str">
        <f>precio_reno_porta!A71</f>
        <v>Corriente</v>
      </c>
      <c r="C3206" t="str">
        <f>precio_reno_porta!B71</f>
        <v>5G</v>
      </c>
      <c r="D3206" t="str">
        <f>precio_reno_porta!C71</f>
        <v>SAMSUNG</v>
      </c>
      <c r="E3206" t="str">
        <f>precio_reno_porta!D71</f>
        <v>SAMSUNG GALAXY A17 256GB 5G</v>
      </c>
      <c r="F3206" s="68">
        <f>precio_reno_porta!E71</f>
        <v>1309</v>
      </c>
      <c r="G3206" t="str">
        <f>precio_reno_porta!F71</f>
        <v>Android</v>
      </c>
      <c r="H3206" t="s">
        <v>188</v>
      </c>
      <c r="I3206" t="s">
        <v>46</v>
      </c>
      <c r="J3206" s="68">
        <f>precio_reno_porta!S71</f>
        <v>1463</v>
      </c>
    </row>
    <row r="3207" spans="1:10" x14ac:dyDescent="0.3">
      <c r="A3207" t="str">
        <f t="shared" si="50"/>
        <v>SAMSUNG GALAXY A26 128GB 5GMax Negocios + 49.90CUOTA</v>
      </c>
      <c r="B3207" t="str">
        <f>precio_reno_porta!A72</f>
        <v>Corriente</v>
      </c>
      <c r="C3207" t="str">
        <f>precio_reno_porta!B72</f>
        <v>5G</v>
      </c>
      <c r="D3207" t="str">
        <f>precio_reno_porta!C72</f>
        <v>SAMSUNG</v>
      </c>
      <c r="E3207" t="str">
        <f>precio_reno_porta!D72</f>
        <v>SAMSUNG GALAXY A26 128GB 5G</v>
      </c>
      <c r="F3207" s="68">
        <f>precio_reno_porta!E72</f>
        <v>1169</v>
      </c>
      <c r="G3207" t="str">
        <f>precio_reno_porta!F72</f>
        <v>Android</v>
      </c>
      <c r="H3207" t="s">
        <v>188</v>
      </c>
      <c r="I3207" t="s">
        <v>46</v>
      </c>
      <c r="J3207" s="68">
        <f>precio_reno_porta!S72</f>
        <v>1283</v>
      </c>
    </row>
    <row r="3208" spans="1:10" x14ac:dyDescent="0.3">
      <c r="A3208" t="str">
        <f t="shared" si="50"/>
        <v>SAMSUNG GALAXY A27 256GB 5GMax Negocios + 49.90CUOTA</v>
      </c>
      <c r="B3208" t="str">
        <f>precio_reno_porta!A73</f>
        <v>Corriente</v>
      </c>
      <c r="C3208" t="str">
        <f>precio_reno_porta!B73</f>
        <v>5G</v>
      </c>
      <c r="D3208" t="str">
        <f>precio_reno_porta!C73</f>
        <v>SAMSUNG</v>
      </c>
      <c r="E3208" t="str">
        <f>precio_reno_porta!D73</f>
        <v>SAMSUNG GALAXY A27 256GB 5G</v>
      </c>
      <c r="F3208" s="68">
        <f>precio_reno_porta!E73</f>
        <v>2009</v>
      </c>
      <c r="G3208" t="str">
        <f>precio_reno_porta!F73</f>
        <v>Android</v>
      </c>
      <c r="H3208" t="s">
        <v>188</v>
      </c>
      <c r="I3208" t="s">
        <v>46</v>
      </c>
      <c r="J3208" s="68">
        <f>precio_reno_porta!S73</f>
        <v>2207</v>
      </c>
    </row>
    <row r="3209" spans="1:10" x14ac:dyDescent="0.3">
      <c r="A3209" t="str">
        <f t="shared" si="50"/>
        <v>SAMSUNG GALAXY A36 128GB 5GMax Negocios + 49.90CUOTA</v>
      </c>
      <c r="B3209" t="str">
        <f>precio_reno_porta!A74</f>
        <v>Corriente</v>
      </c>
      <c r="C3209" t="str">
        <f>precio_reno_porta!B74</f>
        <v>5G</v>
      </c>
      <c r="D3209" t="str">
        <f>precio_reno_porta!C74</f>
        <v>SAMSUNG</v>
      </c>
      <c r="E3209" t="str">
        <f>precio_reno_porta!D74</f>
        <v>SAMSUNG GALAXY A36 128GB 5G</v>
      </c>
      <c r="F3209" s="68">
        <f>precio_reno_porta!E74</f>
        <v>1519</v>
      </c>
      <c r="G3209" t="str">
        <f>precio_reno_porta!F74</f>
        <v>Android</v>
      </c>
      <c r="H3209" t="s">
        <v>188</v>
      </c>
      <c r="I3209" t="s">
        <v>46</v>
      </c>
      <c r="J3209" s="68">
        <f>precio_reno_porta!S74</f>
        <v>1667</v>
      </c>
    </row>
    <row r="3210" spans="1:10" x14ac:dyDescent="0.3">
      <c r="A3210" t="str">
        <f t="shared" si="50"/>
        <v>SAMSUNG GALAXY A37 256GB 5GMax Negocios + 49.90CUOTA</v>
      </c>
      <c r="B3210" t="str">
        <f>precio_reno_porta!A75</f>
        <v>Corriente</v>
      </c>
      <c r="C3210" t="str">
        <f>precio_reno_porta!B75</f>
        <v>5G</v>
      </c>
      <c r="D3210" t="str">
        <f>precio_reno_porta!C75</f>
        <v>SAMSUNG</v>
      </c>
      <c r="E3210" t="str">
        <f>precio_reno_porta!D75</f>
        <v>SAMSUNG GALAXY A37 256GB 5G</v>
      </c>
      <c r="F3210" s="68">
        <f>precio_reno_porta!E75</f>
        <v>2249</v>
      </c>
      <c r="G3210" t="str">
        <f>precio_reno_porta!F75</f>
        <v>Android</v>
      </c>
      <c r="H3210" t="s">
        <v>188</v>
      </c>
      <c r="I3210" t="s">
        <v>46</v>
      </c>
      <c r="J3210" s="68">
        <f>precio_reno_porta!S75</f>
        <v>2459</v>
      </c>
    </row>
    <row r="3211" spans="1:10" x14ac:dyDescent="0.3">
      <c r="A3211" t="str">
        <f t="shared" si="50"/>
        <v>SAMSUNG GALAXY A56 256GB 5GMax Negocios + 49.90CUOTA</v>
      </c>
      <c r="B3211" t="str">
        <f>precio_reno_porta!A76</f>
        <v>Corriente</v>
      </c>
      <c r="C3211" t="str">
        <f>precio_reno_porta!B76</f>
        <v>5G</v>
      </c>
      <c r="D3211" t="str">
        <f>precio_reno_porta!C76</f>
        <v>SAMSUNG</v>
      </c>
      <c r="E3211" t="str">
        <f>precio_reno_porta!D76</f>
        <v>SAMSUNG GALAXY A56 256GB 5G</v>
      </c>
      <c r="F3211" s="68">
        <f>precio_reno_porta!E76</f>
        <v>2109</v>
      </c>
      <c r="G3211" t="str">
        <f>precio_reno_porta!F76</f>
        <v>Android</v>
      </c>
      <c r="H3211" t="s">
        <v>188</v>
      </c>
      <c r="I3211" t="s">
        <v>46</v>
      </c>
      <c r="J3211" s="68">
        <f>precio_reno_porta!S76</f>
        <v>2303</v>
      </c>
    </row>
    <row r="3212" spans="1:10" x14ac:dyDescent="0.3">
      <c r="A3212" t="str">
        <f t="shared" si="50"/>
        <v>SAMSUNG GALAXY A57 256GB 5GMax Negocios + 49.90CUOTA</v>
      </c>
      <c r="B3212" t="str">
        <f>precio_reno_porta!A77</f>
        <v>Corriente</v>
      </c>
      <c r="C3212" t="str">
        <f>precio_reno_porta!B77</f>
        <v>5G</v>
      </c>
      <c r="D3212" t="str">
        <f>precio_reno_porta!C77</f>
        <v>SAMSUNG</v>
      </c>
      <c r="E3212" t="str">
        <f>precio_reno_porta!D77</f>
        <v>SAMSUNG GALAXY A57 256GB 5G</v>
      </c>
      <c r="F3212" s="68">
        <f>precio_reno_porta!E77</f>
        <v>2509</v>
      </c>
      <c r="G3212" t="str">
        <f>precio_reno_porta!F77</f>
        <v>Android</v>
      </c>
      <c r="H3212" t="s">
        <v>188</v>
      </c>
      <c r="I3212" t="s">
        <v>46</v>
      </c>
      <c r="J3212" s="68">
        <f>precio_reno_porta!S77</f>
        <v>2747</v>
      </c>
    </row>
    <row r="3213" spans="1:10" x14ac:dyDescent="0.3">
      <c r="A3213" t="str">
        <f t="shared" si="50"/>
        <v>SAMSUNG GALAXY A57 512GB 5GMax Negocios + 49.90CUOTA</v>
      </c>
      <c r="B3213" t="str">
        <f>precio_reno_porta!A78</f>
        <v>Corriente</v>
      </c>
      <c r="C3213" t="str">
        <f>precio_reno_porta!B78</f>
        <v>5G</v>
      </c>
      <c r="D3213" t="str">
        <f>precio_reno_porta!C78</f>
        <v>SAMSUNG</v>
      </c>
      <c r="E3213" t="str">
        <f>precio_reno_porta!D78</f>
        <v>SAMSUNG GALAXY A57 512GB 5G</v>
      </c>
      <c r="F3213" s="68">
        <f>precio_reno_porta!E78</f>
        <v>3449</v>
      </c>
      <c r="G3213" t="str">
        <f>precio_reno_porta!F78</f>
        <v>Android</v>
      </c>
      <c r="H3213" t="s">
        <v>188</v>
      </c>
      <c r="I3213" t="s">
        <v>46</v>
      </c>
      <c r="J3213" s="68">
        <f>precio_reno_porta!S78</f>
        <v>3779</v>
      </c>
    </row>
    <row r="3214" spans="1:10" x14ac:dyDescent="0.3">
      <c r="A3214" t="str">
        <f t="shared" si="50"/>
        <v>SAMSUNG GALAXY S25 128GBMax Negocios + 49.90CUOTA</v>
      </c>
      <c r="B3214" t="str">
        <f>precio_reno_porta!A79</f>
        <v>Corriente</v>
      </c>
      <c r="C3214" t="str">
        <f>precio_reno_porta!B79</f>
        <v>5G</v>
      </c>
      <c r="D3214" t="str">
        <f>precio_reno_porta!C79</f>
        <v>SAMSUNG</v>
      </c>
      <c r="E3214" t="str">
        <f>precio_reno_porta!D79</f>
        <v>SAMSUNG GALAXY S25 128GB</v>
      </c>
      <c r="F3214" s="68">
        <f>precio_reno_porta!E79</f>
        <v>4529</v>
      </c>
      <c r="G3214" t="str">
        <f>precio_reno_porta!F79</f>
        <v>Android</v>
      </c>
      <c r="H3214" t="s">
        <v>188</v>
      </c>
      <c r="I3214" t="s">
        <v>46</v>
      </c>
      <c r="J3214" s="68">
        <f>precio_reno_porta!S79</f>
        <v>4955</v>
      </c>
    </row>
    <row r="3215" spans="1:10" x14ac:dyDescent="0.3">
      <c r="A3215" t="str">
        <f t="shared" si="50"/>
        <v>SAMSUNG GALAXY S25 FE 256GB 5GMax Negocios + 49.90CUOTA</v>
      </c>
      <c r="B3215" t="str">
        <f>precio_reno_porta!A80</f>
        <v>Corriente</v>
      </c>
      <c r="C3215" t="str">
        <f>precio_reno_porta!B80</f>
        <v>5G</v>
      </c>
      <c r="D3215" t="str">
        <f>precio_reno_porta!C80</f>
        <v>SAMSUNG</v>
      </c>
      <c r="E3215" t="str">
        <f>precio_reno_porta!D80</f>
        <v>SAMSUNG GALAXY S25 FE 256GB 5G</v>
      </c>
      <c r="F3215" s="68">
        <f>precio_reno_porta!E80</f>
        <v>3429</v>
      </c>
      <c r="G3215" t="str">
        <f>precio_reno_porta!F80</f>
        <v>Android</v>
      </c>
      <c r="H3215" t="s">
        <v>188</v>
      </c>
      <c r="I3215" t="s">
        <v>46</v>
      </c>
      <c r="J3215" s="68">
        <f>precio_reno_porta!S80</f>
        <v>3755</v>
      </c>
    </row>
    <row r="3216" spans="1:10" x14ac:dyDescent="0.3">
      <c r="A3216" t="str">
        <f t="shared" si="50"/>
        <v>SAMSUNG GALAXY S25 ULTRA 256GBMax Negocios + 49.90CUOTA</v>
      </c>
      <c r="B3216" t="str">
        <f>precio_reno_porta!A81</f>
        <v>Corriente</v>
      </c>
      <c r="C3216" t="str">
        <f>precio_reno_porta!B81</f>
        <v>5G</v>
      </c>
      <c r="D3216" t="str">
        <f>precio_reno_porta!C81</f>
        <v>SAMSUNG</v>
      </c>
      <c r="E3216" t="str">
        <f>precio_reno_porta!D81</f>
        <v>SAMSUNG GALAXY S25 ULTRA 256GB</v>
      </c>
      <c r="F3216" s="68">
        <f>precio_reno_porta!E81</f>
        <v>6219</v>
      </c>
      <c r="G3216" t="str">
        <f>precio_reno_porta!F81</f>
        <v>Android</v>
      </c>
      <c r="H3216" t="s">
        <v>188</v>
      </c>
      <c r="I3216" t="s">
        <v>46</v>
      </c>
      <c r="J3216" s="68">
        <f>precio_reno_porta!S81</f>
        <v>6803</v>
      </c>
    </row>
    <row r="3217" spans="1:10" x14ac:dyDescent="0.3">
      <c r="A3217" t="str">
        <f t="shared" si="50"/>
        <v>SAMSUNG GALAXY S26 256GB 5GMax Negocios + 49.90CUOTA</v>
      </c>
      <c r="B3217" t="str">
        <f>precio_reno_porta!A82</f>
        <v>Corriente</v>
      </c>
      <c r="C3217" t="str">
        <f>precio_reno_porta!B82</f>
        <v>5G</v>
      </c>
      <c r="D3217" t="str">
        <f>precio_reno_porta!C82</f>
        <v>SAMSUNG</v>
      </c>
      <c r="E3217" t="str">
        <f>precio_reno_porta!D82</f>
        <v>SAMSUNG GALAXY S26 256GB 5G</v>
      </c>
      <c r="F3217" s="68">
        <f>precio_reno_porta!E82</f>
        <v>5029</v>
      </c>
      <c r="G3217" t="str">
        <f>precio_reno_porta!F82</f>
        <v>Android</v>
      </c>
      <c r="H3217" t="s">
        <v>188</v>
      </c>
      <c r="I3217" t="s">
        <v>46</v>
      </c>
      <c r="J3217" s="68">
        <f>precio_reno_porta!S82</f>
        <v>5507</v>
      </c>
    </row>
    <row r="3218" spans="1:10" x14ac:dyDescent="0.3">
      <c r="A3218" t="str">
        <f t="shared" si="50"/>
        <v>SAMSUNG GALAXY S26 PLUS 256GB 5GMax Negocios + 49.90CUOTA</v>
      </c>
      <c r="B3218" t="str">
        <f>precio_reno_porta!A83</f>
        <v>Corriente</v>
      </c>
      <c r="C3218" t="str">
        <f>precio_reno_porta!B83</f>
        <v>5G</v>
      </c>
      <c r="D3218" t="str">
        <f>precio_reno_porta!C83</f>
        <v>SAMSUNG</v>
      </c>
      <c r="E3218" t="str">
        <f>precio_reno_porta!D83</f>
        <v>SAMSUNG GALAXY S26 PLUS 256GB 5G</v>
      </c>
      <c r="F3218" s="68">
        <f>precio_reno_porta!E83</f>
        <v>6039</v>
      </c>
      <c r="G3218" t="str">
        <f>precio_reno_porta!F83</f>
        <v>Android</v>
      </c>
      <c r="H3218" t="s">
        <v>188</v>
      </c>
      <c r="I3218" t="s">
        <v>46</v>
      </c>
      <c r="J3218" s="68">
        <f>precio_reno_porta!S83</f>
        <v>6611</v>
      </c>
    </row>
    <row r="3219" spans="1:10" x14ac:dyDescent="0.3">
      <c r="A3219" t="str">
        <f t="shared" si="50"/>
        <v>SAMSUNG GALAXY S26 ULTRA 256GB 5GMax Negocios + 49.90CUOTA</v>
      </c>
      <c r="B3219" t="str">
        <f>precio_reno_porta!A84</f>
        <v>Corriente</v>
      </c>
      <c r="C3219" t="str">
        <f>precio_reno_porta!B84</f>
        <v>5G</v>
      </c>
      <c r="D3219" t="str">
        <f>precio_reno_porta!C84</f>
        <v>SAMSUNG</v>
      </c>
      <c r="E3219" t="str">
        <f>precio_reno_porta!D84</f>
        <v>SAMSUNG GALAXY S26 ULTRA 256GB 5G</v>
      </c>
      <c r="F3219" s="68">
        <f>precio_reno_porta!E84</f>
        <v>7039</v>
      </c>
      <c r="G3219" t="str">
        <f>precio_reno_porta!F84</f>
        <v>Android</v>
      </c>
      <c r="H3219" t="s">
        <v>188</v>
      </c>
      <c r="I3219" t="s">
        <v>46</v>
      </c>
      <c r="J3219" s="68">
        <f>precio_reno_porta!S84</f>
        <v>7703</v>
      </c>
    </row>
    <row r="3220" spans="1:10" x14ac:dyDescent="0.3">
      <c r="A3220" t="str">
        <f t="shared" si="50"/>
        <v>SAMSUNG GALAXY S26FE 256GB 5GMax Negocios + 49.90CUOTA</v>
      </c>
      <c r="B3220" t="str">
        <f>precio_reno_porta!A85</f>
        <v>Corriente</v>
      </c>
      <c r="C3220" t="str">
        <f>precio_reno_porta!B85</f>
        <v>5G</v>
      </c>
      <c r="D3220" t="str">
        <f>precio_reno_porta!C85</f>
        <v>SAMSUNG</v>
      </c>
      <c r="E3220" t="str">
        <f>precio_reno_porta!D85</f>
        <v>SAMSUNG GALAXY S26FE 256GB 5G</v>
      </c>
      <c r="F3220" s="68">
        <f>precio_reno_porta!E85</f>
        <v>3999</v>
      </c>
      <c r="G3220" t="str">
        <f>precio_reno_porta!F85</f>
        <v>Android</v>
      </c>
      <c r="H3220" t="s">
        <v>188</v>
      </c>
      <c r="I3220" t="s">
        <v>46</v>
      </c>
      <c r="J3220" s="68">
        <f>precio_reno_porta!S85</f>
        <v>4367</v>
      </c>
    </row>
    <row r="3221" spans="1:10" x14ac:dyDescent="0.3">
      <c r="A3221" t="str">
        <f t="shared" si="50"/>
        <v>SAMSUNG GALAXY Z FLIP 7 256GB 5GMax Negocios + 49.90CUOTA</v>
      </c>
      <c r="B3221" t="str">
        <f>precio_reno_porta!A86</f>
        <v>Corriente</v>
      </c>
      <c r="C3221" t="str">
        <f>precio_reno_porta!B86</f>
        <v>5G</v>
      </c>
      <c r="D3221" t="str">
        <f>precio_reno_porta!C86</f>
        <v>SAMSUNG</v>
      </c>
      <c r="E3221" t="str">
        <f>precio_reno_porta!D86</f>
        <v>SAMSUNG GALAXY Z FLIP 7 256GB 5G</v>
      </c>
      <c r="F3221" s="68">
        <f>precio_reno_porta!E86</f>
        <v>5279</v>
      </c>
      <c r="G3221" t="str">
        <f>precio_reno_porta!F86</f>
        <v>Android</v>
      </c>
      <c r="H3221" t="s">
        <v>188</v>
      </c>
      <c r="I3221" t="s">
        <v>46</v>
      </c>
      <c r="J3221" s="68">
        <f>precio_reno_porta!S86</f>
        <v>5783</v>
      </c>
    </row>
    <row r="3222" spans="1:10" x14ac:dyDescent="0.3">
      <c r="A3222" t="str">
        <f t="shared" si="50"/>
        <v>SAMSUNG GALAXY Z FLIP 7 FE 128GB 5GMax Negocios + 49.90CUOTA</v>
      </c>
      <c r="B3222" t="str">
        <f>precio_reno_porta!A87</f>
        <v>Corriente</v>
      </c>
      <c r="C3222" t="str">
        <f>precio_reno_porta!B87</f>
        <v>5G</v>
      </c>
      <c r="D3222" t="str">
        <f>precio_reno_porta!C87</f>
        <v>SAMSUNG</v>
      </c>
      <c r="E3222" t="str">
        <f>precio_reno_porta!D87</f>
        <v>SAMSUNG GALAXY Z FLIP 7 FE 128GB 5G</v>
      </c>
      <c r="F3222" s="68">
        <f>precio_reno_porta!E87</f>
        <v>3929</v>
      </c>
      <c r="G3222" t="str">
        <f>precio_reno_porta!F87</f>
        <v>Android</v>
      </c>
      <c r="H3222" t="s">
        <v>188</v>
      </c>
      <c r="I3222" t="s">
        <v>46</v>
      </c>
      <c r="J3222" s="68">
        <f>precio_reno_porta!S87</f>
        <v>4307</v>
      </c>
    </row>
    <row r="3223" spans="1:10" x14ac:dyDescent="0.3">
      <c r="A3223" t="str">
        <f t="shared" si="50"/>
        <v>SAMSUNG GALAXY Z FOLD 5 256GBMax Negocios + 49.90CUOTA</v>
      </c>
      <c r="B3223" t="str">
        <f>precio_reno_porta!A88</f>
        <v>Corriente</v>
      </c>
      <c r="C3223" t="str">
        <f>precio_reno_porta!B88</f>
        <v>5G</v>
      </c>
      <c r="D3223" t="str">
        <f>precio_reno_porta!C88</f>
        <v>SAMSUNG</v>
      </c>
      <c r="E3223" t="str">
        <f>precio_reno_porta!D88</f>
        <v>SAMSUNG GALAXY Z FOLD 5 256GB</v>
      </c>
      <c r="F3223" s="68">
        <f>precio_reno_porta!E88</f>
        <v>9299</v>
      </c>
      <c r="G3223" t="str">
        <f>precio_reno_porta!F88</f>
        <v>Android</v>
      </c>
      <c r="H3223" t="s">
        <v>188</v>
      </c>
      <c r="I3223" t="s">
        <v>46</v>
      </c>
      <c r="J3223" s="68">
        <f>precio_reno_porta!S88</f>
        <v>10187</v>
      </c>
    </row>
    <row r="3224" spans="1:10" x14ac:dyDescent="0.3">
      <c r="A3224" t="str">
        <f t="shared" si="50"/>
        <v>SAMSUNG GALAXY Z FOLD 7 512GB 5GMax Negocios + 49.90CUOTA</v>
      </c>
      <c r="B3224" t="str">
        <f>precio_reno_porta!A89</f>
        <v>Corriente</v>
      </c>
      <c r="C3224" t="str">
        <f>precio_reno_porta!B89</f>
        <v>5G</v>
      </c>
      <c r="D3224" t="str">
        <f>precio_reno_porta!C89</f>
        <v>SAMSUNG</v>
      </c>
      <c r="E3224" t="str">
        <f>precio_reno_porta!D89</f>
        <v>SAMSUNG GALAXY Z FOLD 7 512GB 5G</v>
      </c>
      <c r="F3224" s="68">
        <f>precio_reno_porta!E89</f>
        <v>9739</v>
      </c>
      <c r="G3224" t="str">
        <f>precio_reno_porta!F89</f>
        <v>Android</v>
      </c>
      <c r="H3224" t="s">
        <v>188</v>
      </c>
      <c r="I3224" t="s">
        <v>46</v>
      </c>
      <c r="J3224" s="68">
        <f>precio_reno_porta!S89</f>
        <v>10667</v>
      </c>
    </row>
    <row r="3225" spans="1:10" x14ac:dyDescent="0.3">
      <c r="A3225" t="str">
        <f t="shared" si="50"/>
        <v>VIVO V60 LITE 256GB 5GMax Negocios + 49.90CUOTA</v>
      </c>
      <c r="B3225" t="str">
        <f>precio_reno_porta!A90</f>
        <v>Corriente</v>
      </c>
      <c r="C3225" t="str">
        <f>precio_reno_porta!B90</f>
        <v>5G</v>
      </c>
      <c r="D3225" t="str">
        <f>precio_reno_porta!C90</f>
        <v>VIVO</v>
      </c>
      <c r="E3225" t="str">
        <f>precio_reno_porta!D90</f>
        <v>VIVO V60 LITE 256GB 5G</v>
      </c>
      <c r="F3225" s="68">
        <f>precio_reno_porta!E90</f>
        <v>1729</v>
      </c>
      <c r="G3225" t="str">
        <f>precio_reno_porta!F90</f>
        <v>Android</v>
      </c>
      <c r="H3225" t="s">
        <v>188</v>
      </c>
      <c r="I3225" t="s">
        <v>46</v>
      </c>
      <c r="J3225" s="68">
        <f>precio_reno_porta!S90</f>
        <v>1895</v>
      </c>
    </row>
    <row r="3226" spans="1:10" x14ac:dyDescent="0.3">
      <c r="A3226" t="str">
        <f t="shared" si="50"/>
        <v>VIVO V70 512GB 5GMax Negocios + 49.90CUOTA</v>
      </c>
      <c r="B3226" t="str">
        <f>precio_reno_porta!A91</f>
        <v>Corriente</v>
      </c>
      <c r="C3226" t="str">
        <f>precio_reno_porta!B91</f>
        <v>5G</v>
      </c>
      <c r="D3226" t="str">
        <f>precio_reno_porta!C91</f>
        <v>VIVO</v>
      </c>
      <c r="E3226" t="str">
        <f>precio_reno_porta!D91</f>
        <v>VIVO V70 512GB 5G</v>
      </c>
      <c r="F3226" s="68">
        <f>precio_reno_porta!E91</f>
        <v>3069</v>
      </c>
      <c r="G3226" t="str">
        <f>precio_reno_porta!F91</f>
        <v>Android</v>
      </c>
      <c r="H3226" t="s">
        <v>188</v>
      </c>
      <c r="I3226" t="s">
        <v>46</v>
      </c>
      <c r="J3226" s="68">
        <f>precio_reno_porta!S91</f>
        <v>3359</v>
      </c>
    </row>
    <row r="3227" spans="1:10" x14ac:dyDescent="0.3">
      <c r="A3227" t="str">
        <f t="shared" si="50"/>
        <v>VIVO V70FE 256GB 5GMax Negocios + 49.90CUOTA</v>
      </c>
      <c r="B3227" t="str">
        <f>precio_reno_porta!A92</f>
        <v>Corriente</v>
      </c>
      <c r="C3227" t="str">
        <f>precio_reno_porta!B92</f>
        <v>5G</v>
      </c>
      <c r="D3227" t="str">
        <f>precio_reno_porta!C92</f>
        <v>VIVO</v>
      </c>
      <c r="E3227" t="str">
        <f>precio_reno_porta!D92</f>
        <v>VIVO V70FE 256GB 5G</v>
      </c>
      <c r="F3227" s="68">
        <f>precio_reno_porta!E92</f>
        <v>2609</v>
      </c>
      <c r="G3227" t="str">
        <f>precio_reno_porta!F92</f>
        <v>Android</v>
      </c>
      <c r="H3227" t="s">
        <v>188</v>
      </c>
      <c r="I3227" t="s">
        <v>46</v>
      </c>
      <c r="J3227" s="68">
        <f>precio_reno_porta!S92</f>
        <v>2855</v>
      </c>
    </row>
    <row r="3228" spans="1:10" x14ac:dyDescent="0.3">
      <c r="A3228" t="str">
        <f t="shared" si="50"/>
        <v>VIVO X300 PRO 512GB 5GMax Negocios + 49.90CUOTA</v>
      </c>
      <c r="B3228" t="str">
        <f>precio_reno_porta!A93</f>
        <v>Corriente</v>
      </c>
      <c r="C3228" t="str">
        <f>precio_reno_porta!B93</f>
        <v>5G</v>
      </c>
      <c r="D3228" t="str">
        <f>precio_reno_porta!C93</f>
        <v>VIVO</v>
      </c>
      <c r="E3228" t="str">
        <f>precio_reno_porta!D93</f>
        <v>VIVO X300 PRO 512GB 5G</v>
      </c>
      <c r="F3228" s="68">
        <f>precio_reno_porta!E93</f>
        <v>6219</v>
      </c>
      <c r="G3228" t="str">
        <f>precio_reno_porta!F93</f>
        <v>Android</v>
      </c>
      <c r="H3228" t="s">
        <v>188</v>
      </c>
      <c r="I3228" t="s">
        <v>46</v>
      </c>
      <c r="J3228" s="68">
        <f>precio_reno_porta!S93</f>
        <v>6803</v>
      </c>
    </row>
    <row r="3229" spans="1:10" x14ac:dyDescent="0.3">
      <c r="A3229" t="str">
        <f t="shared" si="50"/>
        <v>VIVO Y04 128GBMax Negocios + 49.90CUOTA</v>
      </c>
      <c r="B3229" t="str">
        <f>precio_reno_porta!A94</f>
        <v>Corriente</v>
      </c>
      <c r="C3229" t="str">
        <f>precio_reno_porta!B94</f>
        <v>4G</v>
      </c>
      <c r="D3229" t="str">
        <f>precio_reno_porta!C94</f>
        <v>VIVO</v>
      </c>
      <c r="E3229" t="str">
        <f>precio_reno_porta!D94</f>
        <v>VIVO Y04 128GB</v>
      </c>
      <c r="F3229" s="68">
        <f>precio_reno_porta!E94</f>
        <v>489</v>
      </c>
      <c r="G3229" t="str">
        <f>precio_reno_porta!F94</f>
        <v>Android</v>
      </c>
      <c r="H3229" t="s">
        <v>188</v>
      </c>
      <c r="I3229" t="s">
        <v>46</v>
      </c>
      <c r="J3229" s="68">
        <f>precio_reno_porta!S94</f>
        <v>527</v>
      </c>
    </row>
    <row r="3230" spans="1:10" x14ac:dyDescent="0.3">
      <c r="A3230" t="str">
        <f t="shared" si="50"/>
        <v>VIVO Y11 128GB 5GMax Negocios + 49.90CUOTA</v>
      </c>
      <c r="B3230" t="str">
        <f>precio_reno_porta!A95</f>
        <v>Corriente</v>
      </c>
      <c r="C3230" t="str">
        <f>precio_reno_porta!B95</f>
        <v>5G</v>
      </c>
      <c r="D3230" t="str">
        <f>precio_reno_porta!C95</f>
        <v>VIVO</v>
      </c>
      <c r="E3230" t="str">
        <f>precio_reno_porta!D95</f>
        <v>VIVO Y11 128GB 5G</v>
      </c>
      <c r="F3230" s="68">
        <f>precio_reno_porta!E95</f>
        <v>819</v>
      </c>
      <c r="G3230" t="str">
        <f>precio_reno_porta!F95</f>
        <v>Android</v>
      </c>
      <c r="H3230" t="s">
        <v>188</v>
      </c>
      <c r="I3230" t="s">
        <v>46</v>
      </c>
      <c r="J3230" s="68">
        <f>precio_reno_porta!S95</f>
        <v>899</v>
      </c>
    </row>
    <row r="3231" spans="1:10" x14ac:dyDescent="0.3">
      <c r="A3231" t="str">
        <f t="shared" si="50"/>
        <v>VIVO Y21 256GB 5GMax Negocios + 49.90CUOTA</v>
      </c>
      <c r="B3231" t="str">
        <f>precio_reno_porta!A96</f>
        <v>Corriente</v>
      </c>
      <c r="C3231" t="str">
        <f>precio_reno_porta!B96</f>
        <v>5G</v>
      </c>
      <c r="D3231" t="str">
        <f>precio_reno_porta!C96</f>
        <v>VIVO</v>
      </c>
      <c r="E3231" t="str">
        <f>precio_reno_porta!D96</f>
        <v>VIVO Y21 256GB 5G</v>
      </c>
      <c r="F3231" s="68">
        <f>precio_reno_porta!E96</f>
        <v>1029</v>
      </c>
      <c r="G3231" t="str">
        <f>precio_reno_porta!F96</f>
        <v>Android</v>
      </c>
      <c r="H3231" t="s">
        <v>188</v>
      </c>
      <c r="I3231" t="s">
        <v>46</v>
      </c>
      <c r="J3231" s="68">
        <f>precio_reno_porta!S96</f>
        <v>1127</v>
      </c>
    </row>
    <row r="3232" spans="1:10" x14ac:dyDescent="0.3">
      <c r="A3232" t="str">
        <f t="shared" si="50"/>
        <v>VIVO Y21D 256GBMax Negocios + 49.90CUOTA</v>
      </c>
      <c r="B3232" t="str">
        <f>precio_reno_porta!A97</f>
        <v>Corriente</v>
      </c>
      <c r="C3232" t="str">
        <f>precio_reno_porta!B97</f>
        <v>4G</v>
      </c>
      <c r="D3232" t="str">
        <f>precio_reno_porta!C97</f>
        <v>VIVO</v>
      </c>
      <c r="E3232" t="str">
        <f>precio_reno_porta!D97</f>
        <v>VIVO Y21D 256GB</v>
      </c>
      <c r="F3232" s="68">
        <f>precio_reno_porta!E97</f>
        <v>849</v>
      </c>
      <c r="G3232" t="str">
        <f>precio_reno_porta!F97</f>
        <v>Android</v>
      </c>
      <c r="H3232" t="s">
        <v>188</v>
      </c>
      <c r="I3232" t="s">
        <v>46</v>
      </c>
      <c r="J3232" s="68">
        <f>precio_reno_porta!S97</f>
        <v>923</v>
      </c>
    </row>
    <row r="3233" spans="1:10" x14ac:dyDescent="0.3">
      <c r="A3233" t="str">
        <f t="shared" si="50"/>
        <v>VIVO Y31 256GB 5GMax Negocios + 49.90CUOTA</v>
      </c>
      <c r="B3233" t="str">
        <f>precio_reno_porta!A98</f>
        <v>Corriente</v>
      </c>
      <c r="C3233" t="str">
        <f>precio_reno_porta!B98</f>
        <v>5G</v>
      </c>
      <c r="D3233" t="str">
        <f>precio_reno_porta!C98</f>
        <v>VIVO</v>
      </c>
      <c r="E3233" t="str">
        <f>precio_reno_porta!D98</f>
        <v>VIVO Y31 256GB 5G</v>
      </c>
      <c r="F3233" s="68">
        <f>precio_reno_porta!E98</f>
        <v>1309</v>
      </c>
      <c r="G3233" t="str">
        <f>precio_reno_porta!F98</f>
        <v>Android</v>
      </c>
      <c r="H3233" t="s">
        <v>188</v>
      </c>
      <c r="I3233" t="s">
        <v>46</v>
      </c>
      <c r="J3233" s="68">
        <f>precio_reno_porta!S98</f>
        <v>1427</v>
      </c>
    </row>
    <row r="3234" spans="1:10" x14ac:dyDescent="0.3">
      <c r="A3234" t="str">
        <f t="shared" si="50"/>
        <v>VIVO Y31 256GB 5G NEWMax Negocios + 49.90CUOTA</v>
      </c>
      <c r="B3234" t="str">
        <f>precio_reno_porta!A99</f>
        <v>Corriente</v>
      </c>
      <c r="C3234" t="str">
        <f>precio_reno_porta!B99</f>
        <v>5G</v>
      </c>
      <c r="D3234" t="str">
        <f>precio_reno_porta!C99</f>
        <v>VIVO</v>
      </c>
      <c r="E3234" t="str">
        <f>precio_reno_porta!D99</f>
        <v>VIVO Y31 256GB 5G NEW</v>
      </c>
      <c r="F3234" s="68">
        <f>precio_reno_porta!E99</f>
        <v>1289</v>
      </c>
      <c r="G3234" t="str">
        <f>precio_reno_porta!F99</f>
        <v>Android</v>
      </c>
      <c r="H3234" t="s">
        <v>188</v>
      </c>
      <c r="I3234" t="s">
        <v>46</v>
      </c>
      <c r="J3234" s="68">
        <f>precio_reno_porta!S99</f>
        <v>1415</v>
      </c>
    </row>
    <row r="3235" spans="1:10" x14ac:dyDescent="0.3">
      <c r="A3235" t="str">
        <f t="shared" si="50"/>
        <v>XIAOMI 14T 512GB 5GMax Negocios + 49.90CUOTA</v>
      </c>
      <c r="B3235" t="str">
        <f>precio_reno_porta!A100</f>
        <v>Corriente</v>
      </c>
      <c r="C3235" t="str">
        <f>precio_reno_porta!B100</f>
        <v>5G</v>
      </c>
      <c r="D3235" t="str">
        <f>precio_reno_porta!C100</f>
        <v>XIAOMI</v>
      </c>
      <c r="E3235" t="str">
        <f>precio_reno_porta!D100</f>
        <v>XIAOMI 14T 512GB 5G</v>
      </c>
      <c r="F3235" s="68">
        <f>precio_reno_porta!E100</f>
        <v>2659</v>
      </c>
      <c r="G3235" t="str">
        <f>precio_reno_porta!F100</f>
        <v>Android</v>
      </c>
      <c r="H3235" t="s">
        <v>188</v>
      </c>
      <c r="I3235" t="s">
        <v>46</v>
      </c>
      <c r="J3235" s="68">
        <f>precio_reno_porta!S100</f>
        <v>2903</v>
      </c>
    </row>
    <row r="3236" spans="1:10" x14ac:dyDescent="0.3">
      <c r="A3236" t="str">
        <f t="shared" si="50"/>
        <v>XIAOMI 15T 512GB 5GMax Negocios + 49.90CUOTA</v>
      </c>
      <c r="B3236" t="str">
        <f>precio_reno_porta!A101</f>
        <v>Corriente</v>
      </c>
      <c r="C3236" t="str">
        <f>precio_reno_porta!B101</f>
        <v>5G</v>
      </c>
      <c r="D3236" t="str">
        <f>precio_reno_porta!C101</f>
        <v>XIAOMI</v>
      </c>
      <c r="E3236" t="str">
        <f>precio_reno_porta!D101</f>
        <v>XIAOMI 15T 512GB 5G</v>
      </c>
      <c r="F3236" s="68">
        <f>precio_reno_porta!E101</f>
        <v>2569</v>
      </c>
      <c r="G3236" t="str">
        <f>precio_reno_porta!F101</f>
        <v>Android</v>
      </c>
      <c r="H3236" t="s">
        <v>188</v>
      </c>
      <c r="I3236" t="s">
        <v>46</v>
      </c>
      <c r="J3236" s="68">
        <f>precio_reno_porta!S101</f>
        <v>2807</v>
      </c>
    </row>
    <row r="3237" spans="1:10" x14ac:dyDescent="0.3">
      <c r="A3237" t="str">
        <f t="shared" si="50"/>
        <v>XIAOMI 15T PRO 512GB 5GMax Negocios + 49.90CUOTA</v>
      </c>
      <c r="B3237" t="str">
        <f>precio_reno_porta!A102</f>
        <v>Corriente</v>
      </c>
      <c r="C3237" t="str">
        <f>precio_reno_porta!B102</f>
        <v>5G</v>
      </c>
      <c r="D3237" t="str">
        <f>precio_reno_porta!C102</f>
        <v>XIAOMI</v>
      </c>
      <c r="E3237" t="str">
        <f>precio_reno_porta!D102</f>
        <v>XIAOMI 15T PRO 512GB 5G</v>
      </c>
      <c r="F3237" s="68">
        <f>precio_reno_porta!E102</f>
        <v>3619</v>
      </c>
      <c r="G3237" t="str">
        <f>precio_reno_porta!F102</f>
        <v>Android</v>
      </c>
      <c r="H3237" t="s">
        <v>188</v>
      </c>
      <c r="I3237" t="s">
        <v>46</v>
      </c>
      <c r="J3237" s="68">
        <f>precio_reno_porta!S102</f>
        <v>3959</v>
      </c>
    </row>
    <row r="3238" spans="1:10" x14ac:dyDescent="0.3">
      <c r="A3238" t="str">
        <f t="shared" si="50"/>
        <v>XIAOMI 17 ULTRA 512GB 5GMax Negocios + 49.90CUOTA</v>
      </c>
      <c r="B3238" t="str">
        <f>precio_reno_porta!A103</f>
        <v>Corriente</v>
      </c>
      <c r="C3238" t="str">
        <f>precio_reno_porta!B103</f>
        <v>5G</v>
      </c>
      <c r="D3238" t="str">
        <f>precio_reno_porta!C103</f>
        <v>XIAOMI</v>
      </c>
      <c r="E3238" t="str">
        <f>precio_reno_porta!D103</f>
        <v>XIAOMI 17 ULTRA 512GB 5G</v>
      </c>
      <c r="F3238" s="68">
        <f>precio_reno_porta!E103</f>
        <v>6169</v>
      </c>
      <c r="G3238" t="str">
        <f>precio_reno_porta!F103</f>
        <v>Android</v>
      </c>
      <c r="H3238" t="s">
        <v>188</v>
      </c>
      <c r="I3238" t="s">
        <v>46</v>
      </c>
      <c r="J3238" s="68">
        <f>precio_reno_porta!S103</f>
        <v>6755</v>
      </c>
    </row>
    <row r="3239" spans="1:10" x14ac:dyDescent="0.3">
      <c r="A3239" t="str">
        <f t="shared" si="50"/>
        <v>XIAOMI 17T 512GB 5GMax Negocios + 49.90CUOTA</v>
      </c>
      <c r="B3239" t="str">
        <f>precio_reno_porta!A104</f>
        <v>Corriente</v>
      </c>
      <c r="C3239" t="str">
        <f>precio_reno_porta!B104</f>
        <v>5G</v>
      </c>
      <c r="D3239" t="str">
        <f>precio_reno_porta!C104</f>
        <v>XIAOMI</v>
      </c>
      <c r="E3239" t="str">
        <f>precio_reno_porta!D104</f>
        <v>XIAOMI 17T 512GB 5G</v>
      </c>
      <c r="F3239" s="68">
        <f>precio_reno_porta!E104</f>
        <v>3089</v>
      </c>
      <c r="G3239" t="str">
        <f>precio_reno_porta!F104</f>
        <v>Android</v>
      </c>
      <c r="H3239" t="s">
        <v>188</v>
      </c>
      <c r="I3239" t="s">
        <v>46</v>
      </c>
      <c r="J3239" s="68">
        <f>precio_reno_porta!S104</f>
        <v>3383</v>
      </c>
    </row>
    <row r="3240" spans="1:10" x14ac:dyDescent="0.3">
      <c r="A3240" t="str">
        <f t="shared" si="50"/>
        <v>XIAOMI 17T PRO 512GB 5GMax Negocios + 49.90CUOTA</v>
      </c>
      <c r="B3240" t="str">
        <f>precio_reno_porta!A105</f>
        <v>Corriente</v>
      </c>
      <c r="C3240" t="str">
        <f>precio_reno_porta!B105</f>
        <v>5G</v>
      </c>
      <c r="D3240" t="str">
        <f>precio_reno_porta!C105</f>
        <v>XIAOMI</v>
      </c>
      <c r="E3240" t="str">
        <f>precio_reno_porta!D105</f>
        <v>XIAOMI 17T PRO 512GB 5G</v>
      </c>
      <c r="F3240" s="68">
        <f>precio_reno_porta!E105</f>
        <v>3929</v>
      </c>
      <c r="G3240" t="str">
        <f>precio_reno_porta!F105</f>
        <v>Android</v>
      </c>
      <c r="H3240" t="s">
        <v>188</v>
      </c>
      <c r="I3240" t="s">
        <v>46</v>
      </c>
      <c r="J3240" s="68">
        <f>precio_reno_porta!S105</f>
        <v>4295</v>
      </c>
    </row>
    <row r="3241" spans="1:10" x14ac:dyDescent="0.3">
      <c r="A3241" t="str">
        <f t="shared" si="50"/>
        <v>XIAOMI REDMI 15 256GBMax Negocios + 49.90CUOTA</v>
      </c>
      <c r="B3241" t="str">
        <f>precio_reno_porta!A106</f>
        <v>Corriente</v>
      </c>
      <c r="C3241" t="str">
        <f>precio_reno_porta!B106</f>
        <v>4G</v>
      </c>
      <c r="D3241" t="str">
        <f>precio_reno_porta!C106</f>
        <v>XIAOMI</v>
      </c>
      <c r="E3241" t="str">
        <f>precio_reno_porta!D106</f>
        <v>XIAOMI REDMI 15 256GB</v>
      </c>
      <c r="F3241" s="68">
        <f>precio_reno_porta!E106</f>
        <v>939</v>
      </c>
      <c r="G3241" t="str">
        <f>precio_reno_porta!F106</f>
        <v>Android</v>
      </c>
      <c r="H3241" t="s">
        <v>188</v>
      </c>
      <c r="I3241" t="s">
        <v>46</v>
      </c>
      <c r="J3241" s="68">
        <f>precio_reno_porta!S106</f>
        <v>1031</v>
      </c>
    </row>
    <row r="3242" spans="1:10" x14ac:dyDescent="0.3">
      <c r="A3242" t="str">
        <f t="shared" si="50"/>
        <v>XIAOMI REDMI 15C 256GBMax Negocios + 49.90CUOTA</v>
      </c>
      <c r="B3242" t="str">
        <f>precio_reno_porta!A107</f>
        <v>Corriente</v>
      </c>
      <c r="C3242" t="str">
        <f>precio_reno_porta!B107</f>
        <v>4G</v>
      </c>
      <c r="D3242" t="str">
        <f>precio_reno_porta!C107</f>
        <v>XIAOMI</v>
      </c>
      <c r="E3242" t="str">
        <f>precio_reno_porta!D107</f>
        <v>XIAOMI REDMI 15C 256GB</v>
      </c>
      <c r="F3242" s="68">
        <f>precio_reno_porta!E107</f>
        <v>709</v>
      </c>
      <c r="G3242" t="str">
        <f>precio_reno_porta!F107</f>
        <v>Android</v>
      </c>
      <c r="H3242" t="s">
        <v>188</v>
      </c>
      <c r="I3242" t="s">
        <v>46</v>
      </c>
      <c r="J3242" s="68">
        <f>precio_reno_porta!S107</f>
        <v>779</v>
      </c>
    </row>
    <row r="3243" spans="1:10" x14ac:dyDescent="0.3">
      <c r="A3243" t="str">
        <f t="shared" si="50"/>
        <v>XIAOMI REDMI A5 128GBMax Negocios + 49.90CUOTA</v>
      </c>
      <c r="B3243" t="str">
        <f>precio_reno_porta!A108</f>
        <v>Corriente</v>
      </c>
      <c r="C3243" t="str">
        <f>precio_reno_porta!B108</f>
        <v>4G</v>
      </c>
      <c r="D3243" t="str">
        <f>precio_reno_porta!C108</f>
        <v>XIAOMI</v>
      </c>
      <c r="E3243" t="str">
        <f>precio_reno_porta!D108</f>
        <v>XIAOMI REDMI A5 128GB</v>
      </c>
      <c r="F3243" s="68">
        <f>precio_reno_porta!E108</f>
        <v>379</v>
      </c>
      <c r="G3243" t="str">
        <f>precio_reno_porta!F108</f>
        <v>Android</v>
      </c>
      <c r="H3243" t="s">
        <v>188</v>
      </c>
      <c r="I3243" t="s">
        <v>46</v>
      </c>
      <c r="J3243" s="68">
        <f>precio_reno_porta!S108</f>
        <v>407</v>
      </c>
    </row>
    <row r="3244" spans="1:10" x14ac:dyDescent="0.3">
      <c r="A3244" t="str">
        <f t="shared" si="50"/>
        <v>XIAOMI REDMI A7 PRO 128GBMax Negocios + 49.90CUOTA</v>
      </c>
      <c r="B3244" t="str">
        <f>precio_reno_porta!A109</f>
        <v>Corriente</v>
      </c>
      <c r="C3244" t="str">
        <f>precio_reno_porta!B109</f>
        <v>4G</v>
      </c>
      <c r="D3244" t="str">
        <f>precio_reno_porta!C109</f>
        <v>XIAOMI</v>
      </c>
      <c r="E3244" t="str">
        <f>precio_reno_porta!D109</f>
        <v>XIAOMI REDMI A7 PRO 128GB</v>
      </c>
      <c r="F3244" s="68">
        <f>precio_reno_porta!E109</f>
        <v>489</v>
      </c>
      <c r="G3244" t="str">
        <f>precio_reno_porta!F109</f>
        <v>Android</v>
      </c>
      <c r="H3244" t="s">
        <v>188</v>
      </c>
      <c r="I3244" t="s">
        <v>46</v>
      </c>
      <c r="J3244" s="68">
        <f>precio_reno_porta!S109</f>
        <v>527</v>
      </c>
    </row>
    <row r="3245" spans="1:10" x14ac:dyDescent="0.3">
      <c r="A3245" t="str">
        <f t="shared" si="50"/>
        <v>XIAOMI REDMI NOTE 10 PRO 128GB SEMax Negocios + 49.90CUOTA</v>
      </c>
      <c r="B3245" t="str">
        <f>precio_reno_porta!A110</f>
        <v>Corriente</v>
      </c>
      <c r="C3245" t="str">
        <f>precio_reno_porta!B110</f>
        <v>4.5G</v>
      </c>
      <c r="D3245" t="str">
        <f>precio_reno_porta!C110</f>
        <v>XIAOMI</v>
      </c>
      <c r="E3245" t="str">
        <f>precio_reno_porta!D110</f>
        <v>XIAOMI REDMI NOTE 10 PRO 128GB SE</v>
      </c>
      <c r="F3245" s="68">
        <f>precio_reno_porta!E110</f>
        <v>1369</v>
      </c>
      <c r="G3245" t="str">
        <f>precio_reno_porta!F110</f>
        <v>Android</v>
      </c>
      <c r="H3245" t="s">
        <v>188</v>
      </c>
      <c r="I3245" t="s">
        <v>46</v>
      </c>
      <c r="J3245" s="68">
        <f>precio_reno_porta!S110</f>
        <v>1499</v>
      </c>
    </row>
    <row r="3246" spans="1:10" x14ac:dyDescent="0.3">
      <c r="A3246" t="str">
        <f t="shared" si="50"/>
        <v>XIAOMI REDMI NOTE 12 PRO PLUS 256GB 5GMax Negocios + 49.90CUOTA</v>
      </c>
      <c r="B3246" t="str">
        <f>precio_reno_porta!A111</f>
        <v>Corriente</v>
      </c>
      <c r="C3246" t="str">
        <f>precio_reno_porta!B111</f>
        <v>5G</v>
      </c>
      <c r="D3246" t="str">
        <f>precio_reno_porta!C111</f>
        <v>XIAOMI</v>
      </c>
      <c r="E3246" t="str">
        <f>precio_reno_porta!D111</f>
        <v>XIAOMI REDMI NOTE 12 PRO PLUS 256GB 5G</v>
      </c>
      <c r="F3246" s="68">
        <f>precio_reno_porta!E111</f>
        <v>2039</v>
      </c>
      <c r="G3246" t="str">
        <f>precio_reno_porta!F111</f>
        <v>Android</v>
      </c>
      <c r="H3246" t="s">
        <v>188</v>
      </c>
      <c r="I3246" t="s">
        <v>46</v>
      </c>
      <c r="J3246" s="68">
        <f>precio_reno_porta!S111</f>
        <v>2231</v>
      </c>
    </row>
    <row r="3247" spans="1:10" x14ac:dyDescent="0.3">
      <c r="A3247" t="str">
        <f t="shared" si="50"/>
        <v>XIAOMI REDMI NOTE 15 256GB 5GMax Negocios + 49.90CUOTA</v>
      </c>
      <c r="B3247" t="str">
        <f>precio_reno_porta!A112</f>
        <v>Corriente</v>
      </c>
      <c r="C3247" t="str">
        <f>precio_reno_porta!B112</f>
        <v>5G</v>
      </c>
      <c r="D3247" t="str">
        <f>precio_reno_porta!C112</f>
        <v>XIAOMI</v>
      </c>
      <c r="E3247" t="str">
        <f>precio_reno_porta!D112</f>
        <v>XIAOMI REDMI NOTE 15 256GB 5G</v>
      </c>
      <c r="F3247" s="68">
        <f>precio_reno_porta!E112</f>
        <v>1109</v>
      </c>
      <c r="G3247" t="str">
        <f>precio_reno_porta!F112</f>
        <v>Android</v>
      </c>
      <c r="H3247" t="s">
        <v>188</v>
      </c>
      <c r="I3247" t="s">
        <v>46</v>
      </c>
      <c r="J3247" s="68">
        <f>precio_reno_porta!S112</f>
        <v>1211</v>
      </c>
    </row>
    <row r="3248" spans="1:10" x14ac:dyDescent="0.3">
      <c r="A3248" t="str">
        <f t="shared" si="50"/>
        <v>XIAOMI REDMI NOTE 15 PRO 512GB 5GMax Negocios + 49.90CUOTA</v>
      </c>
      <c r="B3248" t="str">
        <f>precio_reno_porta!A113</f>
        <v>Corriente</v>
      </c>
      <c r="C3248" t="str">
        <f>precio_reno_porta!B113</f>
        <v>5G</v>
      </c>
      <c r="D3248" t="str">
        <f>precio_reno_porta!C113</f>
        <v>XIAOMI</v>
      </c>
      <c r="E3248" t="str">
        <f>precio_reno_porta!D113</f>
        <v>XIAOMI REDMI NOTE 15 PRO 512GB 5G</v>
      </c>
      <c r="F3248" s="68">
        <f>precio_reno_porta!E113</f>
        <v>1659</v>
      </c>
      <c r="G3248" t="str">
        <f>precio_reno_porta!F113</f>
        <v>Android</v>
      </c>
      <c r="H3248" t="s">
        <v>188</v>
      </c>
      <c r="I3248" t="s">
        <v>46</v>
      </c>
      <c r="J3248" s="68">
        <f>precio_reno_porta!S113</f>
        <v>1811</v>
      </c>
    </row>
    <row r="3249" spans="1:10" x14ac:dyDescent="0.3">
      <c r="A3249" t="str">
        <f t="shared" si="50"/>
        <v>XIAOMI REDMI NOTE 15 PRO PLUS 512GB 5GMax Negocios + 49.90CUOTA</v>
      </c>
      <c r="B3249" t="str">
        <f>precio_reno_porta!A114</f>
        <v>Corriente</v>
      </c>
      <c r="C3249" t="str">
        <f>precio_reno_porta!B114</f>
        <v>5G</v>
      </c>
      <c r="D3249" t="str">
        <f>precio_reno_porta!C114</f>
        <v>XIAOMI</v>
      </c>
      <c r="E3249" t="str">
        <f>precio_reno_porta!D114</f>
        <v>XIAOMI REDMI NOTE 15 PRO PLUS 512GB 5G</v>
      </c>
      <c r="F3249" s="68">
        <f>precio_reno_porta!E114</f>
        <v>1879</v>
      </c>
      <c r="G3249" t="str">
        <f>precio_reno_porta!F114</f>
        <v>Android</v>
      </c>
      <c r="H3249" t="s">
        <v>188</v>
      </c>
      <c r="I3249" t="s">
        <v>46</v>
      </c>
      <c r="J3249" s="68">
        <f>precio_reno_porta!S114</f>
        <v>2063</v>
      </c>
    </row>
    <row r="3250" spans="1:10" x14ac:dyDescent="0.3">
      <c r="A3250" t="str">
        <f t="shared" si="50"/>
        <v>ZTE BLADE A36 64GBMax Negocios + 49.90CUOTA</v>
      </c>
      <c r="B3250" t="str">
        <f>precio_reno_porta!A115</f>
        <v>Corriente</v>
      </c>
      <c r="C3250" t="str">
        <f>precio_reno_porta!B115</f>
        <v>4G</v>
      </c>
      <c r="D3250" t="str">
        <f>precio_reno_porta!C115</f>
        <v>ZTE</v>
      </c>
      <c r="E3250" t="str">
        <f>precio_reno_porta!D115</f>
        <v>ZTE BLADE A36 64GB</v>
      </c>
      <c r="F3250" s="68">
        <f>precio_reno_porta!E115</f>
        <v>439</v>
      </c>
      <c r="G3250" t="str">
        <f>precio_reno_porta!F115</f>
        <v>Android</v>
      </c>
      <c r="H3250" t="s">
        <v>188</v>
      </c>
      <c r="I3250" t="s">
        <v>46</v>
      </c>
      <c r="J3250" s="68">
        <f>precio_reno_porta!S115</f>
        <v>479</v>
      </c>
    </row>
    <row r="3251" spans="1:10" x14ac:dyDescent="0.3">
      <c r="A3251" t="str">
        <f t="shared" si="50"/>
        <v>ZTE BLADE A56 PRO 128GBMax Negocios + 49.90CUOTA</v>
      </c>
      <c r="B3251" t="str">
        <f>precio_reno_porta!A116</f>
        <v>Corriente</v>
      </c>
      <c r="C3251" t="str">
        <f>precio_reno_porta!B116</f>
        <v>4G</v>
      </c>
      <c r="D3251" t="str">
        <f>precio_reno_porta!C116</f>
        <v>ZTE</v>
      </c>
      <c r="E3251" t="str">
        <f>precio_reno_porta!D116</f>
        <v>ZTE BLADE A56 PRO 128GB</v>
      </c>
      <c r="F3251" s="68">
        <f>precio_reno_porta!E116</f>
        <v>439</v>
      </c>
      <c r="G3251" t="str">
        <f>precio_reno_porta!F116</f>
        <v>Android</v>
      </c>
      <c r="H3251" t="s">
        <v>188</v>
      </c>
      <c r="I3251" t="s">
        <v>46</v>
      </c>
      <c r="J3251" s="68">
        <f>precio_reno_porta!S116</f>
        <v>479</v>
      </c>
    </row>
    <row r="3252" spans="1:10" x14ac:dyDescent="0.3">
      <c r="A3252" t="str">
        <f t="shared" si="50"/>
        <v>ZTE BLADE A57 PRO 128GBMax Negocios + 49.90CUOTA</v>
      </c>
      <c r="B3252" t="str">
        <f>precio_reno_porta!A117</f>
        <v>Corriente</v>
      </c>
      <c r="C3252" t="str">
        <f>precio_reno_porta!B117</f>
        <v>4G</v>
      </c>
      <c r="D3252" t="str">
        <f>precio_reno_porta!C117</f>
        <v>ZTE</v>
      </c>
      <c r="E3252" t="str">
        <f>precio_reno_porta!D117</f>
        <v>ZTE BLADE A57 PRO 128GB</v>
      </c>
      <c r="F3252" s="68">
        <f>precio_reno_porta!E117</f>
        <v>559</v>
      </c>
      <c r="G3252" t="str">
        <f>precio_reno_porta!F117</f>
        <v>Android</v>
      </c>
      <c r="H3252" t="s">
        <v>188</v>
      </c>
      <c r="I3252" t="s">
        <v>46</v>
      </c>
      <c r="J3252" s="68">
        <f>precio_reno_porta!S117</f>
        <v>611</v>
      </c>
    </row>
    <row r="3253" spans="1:10" x14ac:dyDescent="0.3">
      <c r="A3253" t="str">
        <f t="shared" si="50"/>
        <v>ZTE BLADE A76 256GB 5GMax Negocios + 49.90CUOTA</v>
      </c>
      <c r="B3253" t="str">
        <f>precio_reno_porta!A118</f>
        <v>Corriente</v>
      </c>
      <c r="C3253" t="str">
        <f>precio_reno_porta!B118</f>
        <v>5G</v>
      </c>
      <c r="D3253" t="str">
        <f>precio_reno_porta!C118</f>
        <v>ZTE</v>
      </c>
      <c r="E3253" t="str">
        <f>precio_reno_porta!D118</f>
        <v>ZTE BLADE A76 256GB 5G</v>
      </c>
      <c r="F3253" s="68">
        <f>precio_reno_porta!E118</f>
        <v>709</v>
      </c>
      <c r="G3253" t="str">
        <f>precio_reno_porta!F118</f>
        <v>Android</v>
      </c>
      <c r="H3253" t="s">
        <v>188</v>
      </c>
      <c r="I3253" t="s">
        <v>46</v>
      </c>
      <c r="J3253" s="68">
        <f>precio_reno_porta!S118</f>
        <v>779</v>
      </c>
    </row>
    <row r="3254" spans="1:10" x14ac:dyDescent="0.3">
      <c r="A3254" t="str">
        <f t="shared" si="50"/>
        <v>ZTE BLADE V70 MAX 256GBMax Negocios + 49.90CUOTA</v>
      </c>
      <c r="B3254" t="str">
        <f>precio_reno_porta!A119</f>
        <v>Corriente</v>
      </c>
      <c r="C3254" t="str">
        <f>precio_reno_porta!B119</f>
        <v>4G</v>
      </c>
      <c r="D3254" t="str">
        <f>precio_reno_porta!C119</f>
        <v>ZTE</v>
      </c>
      <c r="E3254" t="str">
        <f>precio_reno_porta!D119</f>
        <v>ZTE BLADE V70 MAX 256GB</v>
      </c>
      <c r="F3254" s="68">
        <f>precio_reno_porta!E119</f>
        <v>599</v>
      </c>
      <c r="G3254" t="str">
        <f>precio_reno_porta!F119</f>
        <v>Android</v>
      </c>
      <c r="H3254" t="s">
        <v>188</v>
      </c>
      <c r="I3254" t="s">
        <v>46</v>
      </c>
      <c r="J3254" s="68">
        <f>precio_reno_porta!S119</f>
        <v>659</v>
      </c>
    </row>
    <row r="3255" spans="1:10" x14ac:dyDescent="0.3">
      <c r="A3255" t="str">
        <f t="shared" si="50"/>
        <v>ZTE NUBIA AIR 256GB 5GMax Negocios + 49.90CUOTA</v>
      </c>
      <c r="B3255" t="str">
        <f>precio_reno_porta!A120</f>
        <v>Corriente</v>
      </c>
      <c r="C3255" t="str">
        <f>precio_reno_porta!B120</f>
        <v>5G</v>
      </c>
      <c r="D3255" t="str">
        <f>precio_reno_porta!C120</f>
        <v>ZTE</v>
      </c>
      <c r="E3255" t="str">
        <f>precio_reno_porta!D120</f>
        <v>ZTE NUBIA AIR 256GB 5G</v>
      </c>
      <c r="F3255" s="68">
        <f>precio_reno_porta!E120</f>
        <v>1069</v>
      </c>
      <c r="G3255" t="str">
        <f>precio_reno_porta!F120</f>
        <v>Android</v>
      </c>
      <c r="H3255" t="s">
        <v>188</v>
      </c>
      <c r="I3255" t="s">
        <v>46</v>
      </c>
      <c r="J3255" s="68">
        <f>precio_reno_porta!S120</f>
        <v>1163</v>
      </c>
    </row>
    <row r="3256" spans="1:10" x14ac:dyDescent="0.3">
      <c r="A3256" t="str">
        <f t="shared" si="50"/>
        <v>ZTE NUBIA AIR 512GB 5GMax Negocios + 49.90CUOTA</v>
      </c>
      <c r="B3256" t="str">
        <f>precio_reno_porta!A121</f>
        <v>Corriente</v>
      </c>
      <c r="C3256" t="str">
        <f>precio_reno_porta!B121</f>
        <v>5G</v>
      </c>
      <c r="D3256" t="str">
        <f>precio_reno_porta!C121</f>
        <v>ZTE</v>
      </c>
      <c r="E3256" t="str">
        <f>precio_reno_porta!D121</f>
        <v>ZTE NUBIA AIR 512GB 5G</v>
      </c>
      <c r="F3256" s="68">
        <f>precio_reno_porta!E121</f>
        <v>1369</v>
      </c>
      <c r="G3256" t="str">
        <f>precio_reno_porta!F121</f>
        <v>Android</v>
      </c>
      <c r="H3256" t="s">
        <v>188</v>
      </c>
      <c r="I3256" t="s">
        <v>46</v>
      </c>
      <c r="J3256" s="68">
        <f>precio_reno_porta!S121</f>
        <v>1499</v>
      </c>
    </row>
    <row r="3257" spans="1:10" x14ac:dyDescent="0.3">
      <c r="A3257" t="str">
        <f t="shared" si="50"/>
        <v>ZTE NUBIA NEO3 256GB 5GMax Negocios + 49.90CUOTA</v>
      </c>
      <c r="B3257" t="str">
        <f>precio_reno_porta!A122</f>
        <v>Corriente</v>
      </c>
      <c r="C3257" t="str">
        <f>precio_reno_porta!B122</f>
        <v>5G</v>
      </c>
      <c r="D3257" t="str">
        <f>precio_reno_porta!C122</f>
        <v>ZTE</v>
      </c>
      <c r="E3257" t="str">
        <f>precio_reno_porta!D122</f>
        <v>ZTE NUBIA NEO3 256GB 5G</v>
      </c>
      <c r="F3257" s="68">
        <f>precio_reno_porta!E122</f>
        <v>919</v>
      </c>
      <c r="G3257" t="str">
        <f>precio_reno_porta!F122</f>
        <v>Android</v>
      </c>
      <c r="H3257" t="s">
        <v>188</v>
      </c>
      <c r="I3257" t="s">
        <v>46</v>
      </c>
      <c r="J3257" s="68">
        <f>precio_reno_porta!S122</f>
        <v>1007</v>
      </c>
    </row>
    <row r="3258" spans="1:10" x14ac:dyDescent="0.3">
      <c r="A3258" t="str">
        <f t="shared" si="50"/>
        <v>ZTE NUBIA NEO5 256GB 5GMax Negocios + 49.90CUOTA</v>
      </c>
      <c r="B3258" t="str">
        <f>precio_reno_porta!A123</f>
        <v>Corriente</v>
      </c>
      <c r="C3258" t="str">
        <f>precio_reno_porta!B123</f>
        <v>5G</v>
      </c>
      <c r="D3258" t="str">
        <f>precio_reno_porta!C123</f>
        <v>ZTE</v>
      </c>
      <c r="E3258" t="str">
        <f>precio_reno_porta!D123</f>
        <v>ZTE NUBIA NEO5 256GB 5G</v>
      </c>
      <c r="F3258" s="68">
        <f>precio_reno_porta!E123</f>
        <v>1109</v>
      </c>
      <c r="G3258" t="str">
        <f>precio_reno_porta!F123</f>
        <v>Android</v>
      </c>
      <c r="H3258" t="s">
        <v>188</v>
      </c>
      <c r="I3258" t="s">
        <v>46</v>
      </c>
      <c r="J3258" s="68">
        <f>precio_reno_porta!S123</f>
        <v>1211</v>
      </c>
    </row>
    <row r="3259" spans="1:10" x14ac:dyDescent="0.3">
      <c r="A3259" t="str">
        <f t="shared" si="50"/>
        <v>ZTE NUBIA V80 MAX 256GBMax Negocios + 49.90CUOTA</v>
      </c>
      <c r="B3259" t="str">
        <f>precio_reno_porta!A124</f>
        <v>Corriente</v>
      </c>
      <c r="C3259" t="str">
        <f>precio_reno_porta!B124</f>
        <v>4G</v>
      </c>
      <c r="D3259" t="str">
        <f>precio_reno_porta!C124</f>
        <v>ZTE</v>
      </c>
      <c r="E3259" t="str">
        <f>precio_reno_porta!D124</f>
        <v>ZTE NUBIA V80 MAX 256GB</v>
      </c>
      <c r="F3259" s="68">
        <f>precio_reno_porta!E124</f>
        <v>629</v>
      </c>
      <c r="G3259" t="str">
        <f>precio_reno_porta!F124</f>
        <v>Android</v>
      </c>
      <c r="H3259" t="s">
        <v>188</v>
      </c>
      <c r="I3259" t="s">
        <v>46</v>
      </c>
      <c r="J3259" s="68">
        <f>precio_reno_porta!S124</f>
        <v>683</v>
      </c>
    </row>
    <row r="3260" spans="1:10" x14ac:dyDescent="0.3">
      <c r="A3260" t="str">
        <f t="shared" si="50"/>
        <v>ZTE NUBIA V80 PRO 256GBMax Negocios + 49.90CUOTA</v>
      </c>
      <c r="B3260" t="str">
        <f>precio_reno_porta!A125</f>
        <v>Corriente</v>
      </c>
      <c r="C3260" t="str">
        <f>precio_reno_porta!B125</f>
        <v>4G</v>
      </c>
      <c r="D3260" t="str">
        <f>precio_reno_porta!C125</f>
        <v>ZTE</v>
      </c>
      <c r="E3260" t="str">
        <f>precio_reno_porta!D125</f>
        <v>ZTE NUBIA V80 PRO 256GB</v>
      </c>
      <c r="F3260" s="68">
        <f>precio_reno_porta!E125</f>
        <v>659</v>
      </c>
      <c r="G3260" t="str">
        <f>precio_reno_porta!F125</f>
        <v>Android</v>
      </c>
      <c r="H3260" t="s">
        <v>188</v>
      </c>
      <c r="I3260" t="s">
        <v>46</v>
      </c>
      <c r="J3260" s="68">
        <f>precio_reno_porta!S125</f>
        <v>719</v>
      </c>
    </row>
    <row r="3261" spans="1:10" x14ac:dyDescent="0.3">
      <c r="A3261" t="str">
        <f t="shared" si="50"/>
        <v>0Max Negocios + 49.90CUOTA</v>
      </c>
      <c r="B3261">
        <f>precio_reno_porta!A126</f>
        <v>0</v>
      </c>
      <c r="C3261">
        <f>precio_reno_porta!B126</f>
        <v>0</v>
      </c>
      <c r="D3261">
        <f>precio_reno_porta!C126</f>
        <v>0</v>
      </c>
      <c r="E3261">
        <f>precio_reno_porta!D126</f>
        <v>0</v>
      </c>
      <c r="F3261" s="68">
        <f>precio_reno_porta!E126</f>
        <v>0</v>
      </c>
      <c r="G3261">
        <f>precio_reno_porta!F126</f>
        <v>0</v>
      </c>
      <c r="H3261" t="s">
        <v>188</v>
      </c>
      <c r="I3261" t="s">
        <v>46</v>
      </c>
      <c r="J3261" s="68">
        <f>precio_reno_porta!S126</f>
        <v>0</v>
      </c>
    </row>
    <row r="3262" spans="1:10" x14ac:dyDescent="0.3">
      <c r="A3262" t="str">
        <f t="shared" si="50"/>
        <v>0Max Negocios + 49.90CUOTA</v>
      </c>
      <c r="B3262">
        <f>precio_reno_porta!A127</f>
        <v>0</v>
      </c>
      <c r="C3262">
        <f>precio_reno_porta!B127</f>
        <v>0</v>
      </c>
      <c r="D3262">
        <f>precio_reno_porta!C127</f>
        <v>0</v>
      </c>
      <c r="E3262">
        <f>precio_reno_porta!D127</f>
        <v>0</v>
      </c>
      <c r="F3262" s="68">
        <f>precio_reno_porta!E127</f>
        <v>0</v>
      </c>
      <c r="G3262">
        <f>precio_reno_porta!F127</f>
        <v>0</v>
      </c>
      <c r="H3262" t="s">
        <v>188</v>
      </c>
      <c r="I3262" t="s">
        <v>46</v>
      </c>
      <c r="J3262" s="68">
        <f>precio_reno_porta!S127</f>
        <v>0</v>
      </c>
    </row>
    <row r="3263" spans="1:10" x14ac:dyDescent="0.3">
      <c r="A3263" t="str">
        <f t="shared" si="50"/>
        <v>0Max Negocios + 49.90CUOTA</v>
      </c>
      <c r="B3263">
        <f>precio_reno_porta!A128</f>
        <v>0</v>
      </c>
      <c r="C3263">
        <f>precio_reno_porta!B128</f>
        <v>0</v>
      </c>
      <c r="D3263">
        <f>precio_reno_porta!C128</f>
        <v>0</v>
      </c>
      <c r="E3263">
        <f>precio_reno_porta!D128</f>
        <v>0</v>
      </c>
      <c r="F3263" s="68">
        <f>precio_reno_porta!E128</f>
        <v>0</v>
      </c>
      <c r="G3263">
        <f>precio_reno_porta!F128</f>
        <v>0</v>
      </c>
      <c r="H3263" t="s">
        <v>188</v>
      </c>
      <c r="I3263" t="s">
        <v>46</v>
      </c>
      <c r="J3263" s="68">
        <f>precio_reno_porta!S128</f>
        <v>0</v>
      </c>
    </row>
    <row r="3264" spans="1:10" x14ac:dyDescent="0.3">
      <c r="A3264" t="e">
        <f t="shared" si="50"/>
        <v>#REF!</v>
      </c>
      <c r="B3264" t="e">
        <f>precio_reno_porta!#REF!</f>
        <v>#REF!</v>
      </c>
      <c r="C3264" t="e">
        <f>precio_reno_porta!#REF!</f>
        <v>#REF!</v>
      </c>
      <c r="D3264" t="e">
        <f>precio_reno_porta!#REF!</f>
        <v>#REF!</v>
      </c>
      <c r="E3264" t="e">
        <f>precio_reno_porta!#REF!</f>
        <v>#REF!</v>
      </c>
      <c r="F3264" s="68" t="e">
        <f>precio_reno_porta!#REF!</f>
        <v>#REF!</v>
      </c>
      <c r="G3264" t="e">
        <f>precio_reno_porta!#REF!</f>
        <v>#REF!</v>
      </c>
      <c r="H3264" t="s">
        <v>188</v>
      </c>
      <c r="I3264" t="s">
        <v>46</v>
      </c>
      <c r="J3264" s="68" t="e">
        <f>precio_reno_porta!#REF!</f>
        <v>#REF!</v>
      </c>
    </row>
    <row r="3265" spans="1:10" x14ac:dyDescent="0.3">
      <c r="A3265" t="e">
        <f t="shared" si="50"/>
        <v>#REF!</v>
      </c>
      <c r="B3265" t="e">
        <f>precio_reno_porta!#REF!</f>
        <v>#REF!</v>
      </c>
      <c r="C3265" t="e">
        <f>precio_reno_porta!#REF!</f>
        <v>#REF!</v>
      </c>
      <c r="D3265" t="e">
        <f>precio_reno_porta!#REF!</f>
        <v>#REF!</v>
      </c>
      <c r="E3265" t="e">
        <f>precio_reno_porta!#REF!</f>
        <v>#REF!</v>
      </c>
      <c r="F3265" s="68" t="e">
        <f>precio_reno_porta!#REF!</f>
        <v>#REF!</v>
      </c>
      <c r="G3265" t="e">
        <f>precio_reno_porta!#REF!</f>
        <v>#REF!</v>
      </c>
      <c r="H3265" t="s">
        <v>188</v>
      </c>
      <c r="I3265" t="s">
        <v>46</v>
      </c>
      <c r="J3265" s="68" t="e">
        <f>precio_reno_porta!#REF!</f>
        <v>#REF!</v>
      </c>
    </row>
    <row r="3266" spans="1:10" x14ac:dyDescent="0.3">
      <c r="A3266" t="e">
        <f t="shared" si="50"/>
        <v>#REF!</v>
      </c>
      <c r="B3266" t="e">
        <f>precio_reno_porta!#REF!</f>
        <v>#REF!</v>
      </c>
      <c r="C3266" t="e">
        <f>precio_reno_porta!#REF!</f>
        <v>#REF!</v>
      </c>
      <c r="D3266" t="e">
        <f>precio_reno_porta!#REF!</f>
        <v>#REF!</v>
      </c>
      <c r="E3266" t="e">
        <f>precio_reno_porta!#REF!</f>
        <v>#REF!</v>
      </c>
      <c r="F3266" s="68" t="e">
        <f>precio_reno_porta!#REF!</f>
        <v>#REF!</v>
      </c>
      <c r="G3266" t="e">
        <f>precio_reno_porta!#REF!</f>
        <v>#REF!</v>
      </c>
      <c r="H3266" t="s">
        <v>188</v>
      </c>
      <c r="I3266" t="s">
        <v>46</v>
      </c>
      <c r="J3266" s="68" t="e">
        <f>precio_reno_porta!#REF!</f>
        <v>#REF!</v>
      </c>
    </row>
    <row r="3267" spans="1:10" x14ac:dyDescent="0.3">
      <c r="A3267" t="e">
        <f t="shared" ref="A3267:A3330" si="51">CONCATENATE(E3267,I3267,H3267)</f>
        <v>#REF!</v>
      </c>
      <c r="B3267" t="e">
        <f>precio_reno_porta!#REF!</f>
        <v>#REF!</v>
      </c>
      <c r="C3267" t="e">
        <f>precio_reno_porta!#REF!</f>
        <v>#REF!</v>
      </c>
      <c r="D3267" t="e">
        <f>precio_reno_porta!#REF!</f>
        <v>#REF!</v>
      </c>
      <c r="E3267" t="e">
        <f>precio_reno_porta!#REF!</f>
        <v>#REF!</v>
      </c>
      <c r="F3267" s="68" t="e">
        <f>precio_reno_porta!#REF!</f>
        <v>#REF!</v>
      </c>
      <c r="G3267" t="e">
        <f>precio_reno_porta!#REF!</f>
        <v>#REF!</v>
      </c>
      <c r="H3267" t="s">
        <v>188</v>
      </c>
      <c r="I3267" t="s">
        <v>46</v>
      </c>
      <c r="J3267" s="68" t="e">
        <f>precio_reno_porta!#REF!</f>
        <v>#REF!</v>
      </c>
    </row>
    <row r="3268" spans="1:10" x14ac:dyDescent="0.3">
      <c r="A3268" t="e">
        <f t="shared" si="51"/>
        <v>#REF!</v>
      </c>
      <c r="B3268" t="e">
        <f>precio_reno_porta!#REF!</f>
        <v>#REF!</v>
      </c>
      <c r="C3268" t="e">
        <f>precio_reno_porta!#REF!</f>
        <v>#REF!</v>
      </c>
      <c r="D3268" t="e">
        <f>precio_reno_porta!#REF!</f>
        <v>#REF!</v>
      </c>
      <c r="E3268" t="e">
        <f>precio_reno_porta!#REF!</f>
        <v>#REF!</v>
      </c>
      <c r="F3268" s="68" t="e">
        <f>precio_reno_porta!#REF!</f>
        <v>#REF!</v>
      </c>
      <c r="G3268" t="e">
        <f>precio_reno_porta!#REF!</f>
        <v>#REF!</v>
      </c>
      <c r="H3268" t="s">
        <v>188</v>
      </c>
      <c r="I3268" t="s">
        <v>46</v>
      </c>
      <c r="J3268" s="68" t="e">
        <f>precio_reno_porta!#REF!</f>
        <v>#REF!</v>
      </c>
    </row>
    <row r="3269" spans="1:10" x14ac:dyDescent="0.3">
      <c r="A3269" t="e">
        <f t="shared" si="51"/>
        <v>#REF!</v>
      </c>
      <c r="B3269" t="e">
        <f>precio_reno_porta!#REF!</f>
        <v>#REF!</v>
      </c>
      <c r="C3269" t="e">
        <f>precio_reno_porta!#REF!</f>
        <v>#REF!</v>
      </c>
      <c r="D3269" t="e">
        <f>precio_reno_porta!#REF!</f>
        <v>#REF!</v>
      </c>
      <c r="E3269" t="e">
        <f>precio_reno_porta!#REF!</f>
        <v>#REF!</v>
      </c>
      <c r="F3269" s="68" t="e">
        <f>precio_reno_porta!#REF!</f>
        <v>#REF!</v>
      </c>
      <c r="G3269" t="e">
        <f>precio_reno_porta!#REF!</f>
        <v>#REF!</v>
      </c>
      <c r="H3269" t="s">
        <v>188</v>
      </c>
      <c r="I3269" t="s">
        <v>46</v>
      </c>
      <c r="J3269" s="68" t="e">
        <f>precio_reno_porta!#REF!</f>
        <v>#REF!</v>
      </c>
    </row>
    <row r="3270" spans="1:10" x14ac:dyDescent="0.3">
      <c r="A3270" t="e">
        <f t="shared" si="51"/>
        <v>#REF!</v>
      </c>
      <c r="B3270" t="e">
        <f>precio_reno_porta!#REF!</f>
        <v>#REF!</v>
      </c>
      <c r="C3270" t="e">
        <f>precio_reno_porta!#REF!</f>
        <v>#REF!</v>
      </c>
      <c r="D3270" t="e">
        <f>precio_reno_porta!#REF!</f>
        <v>#REF!</v>
      </c>
      <c r="E3270" t="e">
        <f>precio_reno_porta!#REF!</f>
        <v>#REF!</v>
      </c>
      <c r="F3270" s="68" t="e">
        <f>precio_reno_porta!#REF!</f>
        <v>#REF!</v>
      </c>
      <c r="G3270" t="e">
        <f>precio_reno_porta!#REF!</f>
        <v>#REF!</v>
      </c>
      <c r="H3270" t="s">
        <v>188</v>
      </c>
      <c r="I3270" t="s">
        <v>46</v>
      </c>
      <c r="J3270" s="68" t="e">
        <f>precio_reno_porta!#REF!</f>
        <v>#REF!</v>
      </c>
    </row>
    <row r="3271" spans="1:10" x14ac:dyDescent="0.3">
      <c r="A3271" t="e">
        <f t="shared" si="51"/>
        <v>#REF!</v>
      </c>
      <c r="B3271" t="e">
        <f>precio_reno_porta!#REF!</f>
        <v>#REF!</v>
      </c>
      <c r="C3271" t="e">
        <f>precio_reno_porta!#REF!</f>
        <v>#REF!</v>
      </c>
      <c r="D3271" t="e">
        <f>precio_reno_porta!#REF!</f>
        <v>#REF!</v>
      </c>
      <c r="E3271" t="e">
        <f>precio_reno_porta!#REF!</f>
        <v>#REF!</v>
      </c>
      <c r="F3271" s="68" t="e">
        <f>precio_reno_porta!#REF!</f>
        <v>#REF!</v>
      </c>
      <c r="G3271" t="e">
        <f>precio_reno_porta!#REF!</f>
        <v>#REF!</v>
      </c>
      <c r="H3271" t="s">
        <v>188</v>
      </c>
      <c r="I3271" t="s">
        <v>46</v>
      </c>
      <c r="J3271" s="68" t="e">
        <f>precio_reno_porta!#REF!</f>
        <v>#REF!</v>
      </c>
    </row>
    <row r="3272" spans="1:10" x14ac:dyDescent="0.3">
      <c r="A3272" t="e">
        <f t="shared" si="51"/>
        <v>#REF!</v>
      </c>
      <c r="B3272" t="e">
        <f>precio_reno_porta!#REF!</f>
        <v>#REF!</v>
      </c>
      <c r="C3272" t="e">
        <f>precio_reno_porta!#REF!</f>
        <v>#REF!</v>
      </c>
      <c r="D3272" t="e">
        <f>precio_reno_porta!#REF!</f>
        <v>#REF!</v>
      </c>
      <c r="E3272" t="e">
        <f>precio_reno_porta!#REF!</f>
        <v>#REF!</v>
      </c>
      <c r="F3272" s="68" t="e">
        <f>precio_reno_porta!#REF!</f>
        <v>#REF!</v>
      </c>
      <c r="G3272" t="e">
        <f>precio_reno_porta!#REF!</f>
        <v>#REF!</v>
      </c>
      <c r="H3272" t="s">
        <v>188</v>
      </c>
      <c r="I3272" t="s">
        <v>46</v>
      </c>
      <c r="J3272" s="68" t="e">
        <f>precio_reno_porta!#REF!</f>
        <v>#REF!</v>
      </c>
    </row>
    <row r="3273" spans="1:10" x14ac:dyDescent="0.3">
      <c r="A3273" t="e">
        <f t="shared" si="51"/>
        <v>#REF!</v>
      </c>
      <c r="B3273" t="e">
        <f>precio_reno_porta!#REF!</f>
        <v>#REF!</v>
      </c>
      <c r="C3273" t="e">
        <f>precio_reno_porta!#REF!</f>
        <v>#REF!</v>
      </c>
      <c r="D3273" t="e">
        <f>precio_reno_porta!#REF!</f>
        <v>#REF!</v>
      </c>
      <c r="E3273" t="e">
        <f>precio_reno_porta!#REF!</f>
        <v>#REF!</v>
      </c>
      <c r="F3273" s="68" t="e">
        <f>precio_reno_porta!#REF!</f>
        <v>#REF!</v>
      </c>
      <c r="G3273" t="e">
        <f>precio_reno_porta!#REF!</f>
        <v>#REF!</v>
      </c>
      <c r="H3273" t="s">
        <v>188</v>
      </c>
      <c r="I3273" t="s">
        <v>46</v>
      </c>
      <c r="J3273" s="68" t="e">
        <f>precio_reno_porta!#REF!</f>
        <v>#REF!</v>
      </c>
    </row>
    <row r="3274" spans="1:10" x14ac:dyDescent="0.3">
      <c r="A3274" t="str">
        <f t="shared" si="51"/>
        <v>0Max Negocios + 49.90CUOTA</v>
      </c>
      <c r="B3274">
        <f>precio_reno_porta!A132</f>
        <v>0</v>
      </c>
      <c r="C3274">
        <f>precio_reno_porta!B132</f>
        <v>0</v>
      </c>
      <c r="D3274">
        <f>precio_reno_porta!C132</f>
        <v>0</v>
      </c>
      <c r="E3274">
        <f>precio_reno_porta!D132</f>
        <v>0</v>
      </c>
      <c r="F3274" s="68">
        <f>precio_reno_porta!E132</f>
        <v>0</v>
      </c>
      <c r="G3274">
        <f>precio_reno_porta!F132</f>
        <v>0</v>
      </c>
      <c r="H3274" t="s">
        <v>188</v>
      </c>
      <c r="I3274" t="s">
        <v>46</v>
      </c>
      <c r="J3274" s="68">
        <f>precio_reno_porta!S132</f>
        <v>0</v>
      </c>
    </row>
    <row r="3275" spans="1:10" x14ac:dyDescent="0.3">
      <c r="A3275" t="str">
        <f t="shared" si="51"/>
        <v>0Max Negocios + 49.90CUOTA</v>
      </c>
      <c r="B3275">
        <f>precio_reno_porta!A133</f>
        <v>0</v>
      </c>
      <c r="C3275">
        <f>precio_reno_porta!B133</f>
        <v>0</v>
      </c>
      <c r="D3275">
        <f>precio_reno_porta!C133</f>
        <v>0</v>
      </c>
      <c r="E3275">
        <f>precio_reno_porta!D133</f>
        <v>0</v>
      </c>
      <c r="F3275" s="68">
        <f>precio_reno_porta!E133</f>
        <v>0</v>
      </c>
      <c r="G3275">
        <f>precio_reno_porta!F133</f>
        <v>0</v>
      </c>
      <c r="H3275" t="s">
        <v>188</v>
      </c>
      <c r="I3275" t="s">
        <v>46</v>
      </c>
      <c r="J3275" s="68">
        <f>precio_reno_porta!S133</f>
        <v>0</v>
      </c>
    </row>
    <row r="3276" spans="1:10" x14ac:dyDescent="0.3">
      <c r="A3276" t="str">
        <f t="shared" si="51"/>
        <v>0Max Negocios + 49.90CUOTA</v>
      </c>
      <c r="B3276">
        <f>precio_reno_porta!A134</f>
        <v>0</v>
      </c>
      <c r="C3276">
        <f>precio_reno_porta!B134</f>
        <v>0</v>
      </c>
      <c r="D3276">
        <f>precio_reno_porta!C134</f>
        <v>0</v>
      </c>
      <c r="E3276">
        <f>precio_reno_porta!D134</f>
        <v>0</v>
      </c>
      <c r="F3276" s="68">
        <f>precio_reno_porta!E134</f>
        <v>0</v>
      </c>
      <c r="G3276">
        <f>precio_reno_porta!F134</f>
        <v>0</v>
      </c>
      <c r="H3276" t="s">
        <v>188</v>
      </c>
      <c r="I3276" t="s">
        <v>46</v>
      </c>
      <c r="J3276" s="68">
        <f>precio_reno_porta!S134</f>
        <v>0</v>
      </c>
    </row>
    <row r="3277" spans="1:10" x14ac:dyDescent="0.3">
      <c r="A3277" t="str">
        <f t="shared" si="51"/>
        <v>0Max Negocios + 49.90CUOTA</v>
      </c>
      <c r="B3277">
        <f>precio_reno_porta!A135</f>
        <v>0</v>
      </c>
      <c r="C3277">
        <f>precio_reno_porta!B135</f>
        <v>0</v>
      </c>
      <c r="D3277">
        <f>precio_reno_porta!C135</f>
        <v>0</v>
      </c>
      <c r="E3277">
        <f>precio_reno_porta!D135</f>
        <v>0</v>
      </c>
      <c r="F3277" s="68">
        <f>precio_reno_porta!E135</f>
        <v>0</v>
      </c>
      <c r="G3277">
        <f>precio_reno_porta!F135</f>
        <v>0</v>
      </c>
      <c r="H3277" t="s">
        <v>188</v>
      </c>
      <c r="I3277" t="s">
        <v>46</v>
      </c>
      <c r="J3277" s="68">
        <f>precio_reno_porta!S135</f>
        <v>0</v>
      </c>
    </row>
    <row r="3278" spans="1:10" x14ac:dyDescent="0.3">
      <c r="A3278" t="str">
        <f t="shared" si="51"/>
        <v>0Max Negocios + 49.90CUOTA</v>
      </c>
      <c r="B3278">
        <f>precio_reno_porta!A136</f>
        <v>0</v>
      </c>
      <c r="C3278">
        <f>precio_reno_porta!B136</f>
        <v>0</v>
      </c>
      <c r="D3278">
        <f>precio_reno_porta!C136</f>
        <v>0</v>
      </c>
      <c r="E3278">
        <f>precio_reno_porta!D136</f>
        <v>0</v>
      </c>
      <c r="F3278" s="68">
        <f>precio_reno_porta!E136</f>
        <v>0</v>
      </c>
      <c r="G3278">
        <f>precio_reno_porta!F136</f>
        <v>0</v>
      </c>
      <c r="H3278" t="s">
        <v>188</v>
      </c>
      <c r="I3278" t="s">
        <v>46</v>
      </c>
      <c r="J3278" s="68">
        <f>precio_reno_porta!S136</f>
        <v>0</v>
      </c>
    </row>
    <row r="3279" spans="1:10" x14ac:dyDescent="0.3">
      <c r="A3279" t="str">
        <f t="shared" si="51"/>
        <v>0Max Negocios + 49.90CUOTA</v>
      </c>
      <c r="B3279">
        <f>precio_reno_porta!A137</f>
        <v>0</v>
      </c>
      <c r="C3279">
        <f>precio_reno_porta!B137</f>
        <v>0</v>
      </c>
      <c r="D3279">
        <f>precio_reno_porta!C137</f>
        <v>0</v>
      </c>
      <c r="E3279">
        <f>precio_reno_porta!D137</f>
        <v>0</v>
      </c>
      <c r="F3279" s="68">
        <f>precio_reno_porta!E137</f>
        <v>0</v>
      </c>
      <c r="G3279">
        <f>precio_reno_porta!F137</f>
        <v>0</v>
      </c>
      <c r="H3279" t="s">
        <v>188</v>
      </c>
      <c r="I3279" t="s">
        <v>46</v>
      </c>
      <c r="J3279" s="68">
        <f>precio_reno_porta!S137</f>
        <v>0</v>
      </c>
    </row>
    <row r="3280" spans="1:10" x14ac:dyDescent="0.3">
      <c r="A3280" t="str">
        <f t="shared" si="51"/>
        <v>0Max Negocios + 49.90CUOTA</v>
      </c>
      <c r="B3280">
        <f>precio_reno_porta!A138</f>
        <v>0</v>
      </c>
      <c r="C3280">
        <f>precio_reno_porta!B138</f>
        <v>0</v>
      </c>
      <c r="D3280">
        <f>precio_reno_porta!C138</f>
        <v>0</v>
      </c>
      <c r="E3280">
        <f>precio_reno_porta!D138</f>
        <v>0</v>
      </c>
      <c r="F3280" s="68">
        <f>precio_reno_porta!E138</f>
        <v>0</v>
      </c>
      <c r="G3280">
        <f>precio_reno_porta!F138</f>
        <v>0</v>
      </c>
      <c r="H3280" t="s">
        <v>188</v>
      </c>
      <c r="I3280" t="s">
        <v>46</v>
      </c>
      <c r="J3280" s="68">
        <f>precio_reno_porta!S138</f>
        <v>0</v>
      </c>
    </row>
    <row r="3281" spans="1:10" x14ac:dyDescent="0.3">
      <c r="A3281" t="str">
        <f t="shared" si="51"/>
        <v>0Max Negocios + 49.90CUOTA</v>
      </c>
      <c r="B3281">
        <f>precio_reno_porta!A139</f>
        <v>0</v>
      </c>
      <c r="C3281">
        <f>precio_reno_porta!B139</f>
        <v>0</v>
      </c>
      <c r="D3281">
        <f>precio_reno_porta!C139</f>
        <v>0</v>
      </c>
      <c r="E3281">
        <f>precio_reno_porta!D139</f>
        <v>0</v>
      </c>
      <c r="F3281" s="68">
        <f>precio_reno_porta!E139</f>
        <v>0</v>
      </c>
      <c r="G3281">
        <f>precio_reno_porta!F139</f>
        <v>0</v>
      </c>
      <c r="H3281" t="s">
        <v>188</v>
      </c>
      <c r="I3281" t="s">
        <v>46</v>
      </c>
      <c r="J3281" s="68">
        <f>precio_reno_porta!S139</f>
        <v>0</v>
      </c>
    </row>
    <row r="3282" spans="1:10" x14ac:dyDescent="0.3">
      <c r="A3282" t="str">
        <f t="shared" si="51"/>
        <v>0Max Negocios + 49.90CUOTA</v>
      </c>
      <c r="B3282">
        <f>precio_reno_porta!A140</f>
        <v>0</v>
      </c>
      <c r="C3282">
        <f>precio_reno_porta!B140</f>
        <v>0</v>
      </c>
      <c r="D3282">
        <f>precio_reno_porta!C140</f>
        <v>0</v>
      </c>
      <c r="E3282">
        <f>precio_reno_porta!D140</f>
        <v>0</v>
      </c>
      <c r="F3282" s="68">
        <f>precio_reno_porta!E140</f>
        <v>0</v>
      </c>
      <c r="G3282">
        <f>precio_reno_porta!F140</f>
        <v>0</v>
      </c>
      <c r="H3282" t="s">
        <v>188</v>
      </c>
      <c r="I3282" t="s">
        <v>46</v>
      </c>
      <c r="J3282" s="68">
        <f>precio_reno_porta!S140</f>
        <v>0</v>
      </c>
    </row>
    <row r="3283" spans="1:10" x14ac:dyDescent="0.3">
      <c r="A3283" t="str">
        <f t="shared" si="51"/>
        <v>0Max Negocios + 49.90CUOTA</v>
      </c>
      <c r="B3283">
        <f>precio_reno_porta!A141</f>
        <v>0</v>
      </c>
      <c r="C3283">
        <f>precio_reno_porta!B141</f>
        <v>0</v>
      </c>
      <c r="D3283">
        <f>precio_reno_porta!C141</f>
        <v>0</v>
      </c>
      <c r="E3283">
        <f>precio_reno_porta!D141</f>
        <v>0</v>
      </c>
      <c r="F3283" s="68">
        <f>precio_reno_porta!E141</f>
        <v>0</v>
      </c>
      <c r="G3283">
        <f>precio_reno_porta!F141</f>
        <v>0</v>
      </c>
      <c r="H3283" t="s">
        <v>188</v>
      </c>
      <c r="I3283" t="s">
        <v>46</v>
      </c>
      <c r="J3283" s="68">
        <f>precio_reno_porta!S141</f>
        <v>0</v>
      </c>
    </row>
    <row r="3284" spans="1:10" x14ac:dyDescent="0.3">
      <c r="A3284" t="str">
        <f t="shared" si="51"/>
        <v>0Max Negocios + 49.90CUOTA</v>
      </c>
      <c r="B3284">
        <f>precio_reno_porta!A142</f>
        <v>0</v>
      </c>
      <c r="C3284">
        <f>precio_reno_porta!B142</f>
        <v>0</v>
      </c>
      <c r="D3284">
        <f>precio_reno_porta!C142</f>
        <v>0</v>
      </c>
      <c r="E3284">
        <f>precio_reno_porta!D142</f>
        <v>0</v>
      </c>
      <c r="F3284" s="68">
        <f>precio_reno_porta!E142</f>
        <v>0</v>
      </c>
      <c r="G3284">
        <f>precio_reno_porta!F142</f>
        <v>0</v>
      </c>
      <c r="H3284" t="s">
        <v>188</v>
      </c>
      <c r="I3284" t="s">
        <v>46</v>
      </c>
      <c r="J3284" s="68">
        <f>precio_reno_porta!S142</f>
        <v>0</v>
      </c>
    </row>
    <row r="3285" spans="1:10" x14ac:dyDescent="0.3">
      <c r="A3285" t="str">
        <f t="shared" si="51"/>
        <v>0Max Negocios + 49.90CUOTA</v>
      </c>
      <c r="B3285">
        <f>precio_reno_porta!A143</f>
        <v>0</v>
      </c>
      <c r="C3285">
        <f>precio_reno_porta!B143</f>
        <v>0</v>
      </c>
      <c r="D3285">
        <f>precio_reno_porta!C143</f>
        <v>0</v>
      </c>
      <c r="E3285">
        <f>precio_reno_porta!D143</f>
        <v>0</v>
      </c>
      <c r="F3285" s="68">
        <f>precio_reno_porta!E143</f>
        <v>0</v>
      </c>
      <c r="G3285">
        <f>precio_reno_porta!F143</f>
        <v>0</v>
      </c>
      <c r="H3285" t="s">
        <v>188</v>
      </c>
      <c r="I3285" t="s">
        <v>46</v>
      </c>
      <c r="J3285" s="68">
        <f>precio_reno_porta!S143</f>
        <v>0</v>
      </c>
    </row>
    <row r="3286" spans="1:10" x14ac:dyDescent="0.3">
      <c r="A3286" t="str">
        <f t="shared" si="51"/>
        <v>0Max Negocios + 49.90CUOTA</v>
      </c>
      <c r="B3286">
        <f>precio_reno_porta!A144</f>
        <v>0</v>
      </c>
      <c r="C3286">
        <f>precio_reno_porta!B144</f>
        <v>0</v>
      </c>
      <c r="D3286">
        <f>precio_reno_porta!C144</f>
        <v>0</v>
      </c>
      <c r="E3286">
        <f>precio_reno_porta!D144</f>
        <v>0</v>
      </c>
      <c r="F3286" s="68">
        <f>precio_reno_porta!E144</f>
        <v>0</v>
      </c>
      <c r="G3286">
        <f>precio_reno_porta!F144</f>
        <v>0</v>
      </c>
      <c r="H3286" t="s">
        <v>188</v>
      </c>
      <c r="I3286" t="s">
        <v>46</v>
      </c>
      <c r="J3286" s="68">
        <f>precio_reno_porta!S144</f>
        <v>0</v>
      </c>
    </row>
    <row r="3287" spans="1:10" x14ac:dyDescent="0.3">
      <c r="A3287" t="str">
        <f t="shared" si="51"/>
        <v>0Max Negocios + 49.90CUOTA</v>
      </c>
      <c r="B3287">
        <f>precio_reno_porta!A145</f>
        <v>0</v>
      </c>
      <c r="C3287">
        <f>precio_reno_porta!B145</f>
        <v>0</v>
      </c>
      <c r="D3287">
        <f>precio_reno_porta!C145</f>
        <v>0</v>
      </c>
      <c r="E3287">
        <f>precio_reno_porta!D145</f>
        <v>0</v>
      </c>
      <c r="F3287" s="68">
        <f>precio_reno_porta!E145</f>
        <v>0</v>
      </c>
      <c r="G3287">
        <f>precio_reno_porta!F145</f>
        <v>0</v>
      </c>
      <c r="H3287" t="s">
        <v>188</v>
      </c>
      <c r="I3287" t="s">
        <v>46</v>
      </c>
      <c r="J3287" s="68">
        <f>precio_reno_porta!S145</f>
        <v>0</v>
      </c>
    </row>
    <row r="3288" spans="1:10" x14ac:dyDescent="0.3">
      <c r="A3288" t="str">
        <f t="shared" si="51"/>
        <v>0Max Negocios + 49.90CUOTA</v>
      </c>
      <c r="B3288">
        <f>precio_reno_porta!A146</f>
        <v>0</v>
      </c>
      <c r="C3288">
        <f>precio_reno_porta!B146</f>
        <v>0</v>
      </c>
      <c r="D3288">
        <f>precio_reno_porta!C146</f>
        <v>0</v>
      </c>
      <c r="E3288">
        <f>precio_reno_porta!D146</f>
        <v>0</v>
      </c>
      <c r="F3288" s="68">
        <f>precio_reno_porta!E146</f>
        <v>0</v>
      </c>
      <c r="G3288">
        <f>precio_reno_porta!F146</f>
        <v>0</v>
      </c>
      <c r="H3288" t="s">
        <v>188</v>
      </c>
      <c r="I3288" t="s">
        <v>46</v>
      </c>
      <c r="J3288" s="68">
        <f>precio_reno_porta!S146</f>
        <v>0</v>
      </c>
    </row>
    <row r="3289" spans="1:10" x14ac:dyDescent="0.3">
      <c r="A3289" t="str">
        <f t="shared" si="51"/>
        <v>0Max Negocios + 49.90CUOTA</v>
      </c>
      <c r="B3289">
        <f>precio_reno_porta!A147</f>
        <v>0</v>
      </c>
      <c r="C3289">
        <f>precio_reno_porta!B147</f>
        <v>0</v>
      </c>
      <c r="D3289">
        <f>precio_reno_porta!C147</f>
        <v>0</v>
      </c>
      <c r="E3289">
        <f>precio_reno_porta!D147</f>
        <v>0</v>
      </c>
      <c r="F3289" s="68">
        <f>precio_reno_porta!E147</f>
        <v>0</v>
      </c>
      <c r="G3289">
        <f>precio_reno_porta!F147</f>
        <v>0</v>
      </c>
      <c r="H3289" t="s">
        <v>188</v>
      </c>
      <c r="I3289" t="s">
        <v>46</v>
      </c>
      <c r="J3289" s="68">
        <f>precio_reno_porta!S147</f>
        <v>0</v>
      </c>
    </row>
    <row r="3290" spans="1:10" x14ac:dyDescent="0.3">
      <c r="A3290" t="str">
        <f t="shared" si="51"/>
        <v>0Max Negocios + 49.90CUOTA</v>
      </c>
      <c r="B3290">
        <f>precio_reno_porta!A148</f>
        <v>0</v>
      </c>
      <c r="C3290">
        <f>precio_reno_porta!B148</f>
        <v>0</v>
      </c>
      <c r="D3290">
        <f>precio_reno_porta!C148</f>
        <v>0</v>
      </c>
      <c r="E3290">
        <f>precio_reno_porta!D148</f>
        <v>0</v>
      </c>
      <c r="F3290" s="68">
        <f>precio_reno_porta!E148</f>
        <v>0</v>
      </c>
      <c r="G3290">
        <f>precio_reno_porta!F148</f>
        <v>0</v>
      </c>
      <c r="H3290" t="s">
        <v>188</v>
      </c>
      <c r="I3290" t="s">
        <v>46</v>
      </c>
      <c r="J3290" s="68">
        <f>precio_reno_porta!S148</f>
        <v>0</v>
      </c>
    </row>
    <row r="3291" spans="1:10" x14ac:dyDescent="0.3">
      <c r="A3291" t="str">
        <f t="shared" si="51"/>
        <v>0Max Negocios + 49.90CUOTA</v>
      </c>
      <c r="B3291">
        <f>precio_reno_porta!A149</f>
        <v>0</v>
      </c>
      <c r="C3291">
        <f>precio_reno_porta!B149</f>
        <v>0</v>
      </c>
      <c r="D3291">
        <f>precio_reno_porta!C149</f>
        <v>0</v>
      </c>
      <c r="E3291">
        <f>precio_reno_porta!D149</f>
        <v>0</v>
      </c>
      <c r="F3291" s="68">
        <f>precio_reno_porta!E149</f>
        <v>0</v>
      </c>
      <c r="G3291">
        <f>precio_reno_porta!F149</f>
        <v>0</v>
      </c>
      <c r="H3291" t="s">
        <v>188</v>
      </c>
      <c r="I3291" t="s">
        <v>46</v>
      </c>
      <c r="J3291" s="68">
        <f>precio_reno_porta!S149</f>
        <v>0</v>
      </c>
    </row>
    <row r="3292" spans="1:10" x14ac:dyDescent="0.3">
      <c r="A3292" t="str">
        <f t="shared" si="51"/>
        <v>0Max Negocios + 49.90CUOTA</v>
      </c>
      <c r="B3292">
        <f>precio_reno_porta!A150</f>
        <v>0</v>
      </c>
      <c r="C3292">
        <f>precio_reno_porta!B150</f>
        <v>0</v>
      </c>
      <c r="D3292">
        <f>precio_reno_porta!C150</f>
        <v>0</v>
      </c>
      <c r="E3292">
        <f>precio_reno_porta!D150</f>
        <v>0</v>
      </c>
      <c r="F3292" s="68">
        <f>precio_reno_porta!E150</f>
        <v>0</v>
      </c>
      <c r="G3292">
        <f>precio_reno_porta!F150</f>
        <v>0</v>
      </c>
      <c r="H3292" t="s">
        <v>188</v>
      </c>
      <c r="I3292" t="s">
        <v>46</v>
      </c>
      <c r="J3292" s="68">
        <f>precio_reno_porta!S150</f>
        <v>0</v>
      </c>
    </row>
    <row r="3293" spans="1:10" x14ac:dyDescent="0.3">
      <c r="A3293" t="str">
        <f t="shared" si="51"/>
        <v>0Max Negocios + 49.90CUOTA</v>
      </c>
      <c r="B3293">
        <f>precio_reno_porta!A151</f>
        <v>0</v>
      </c>
      <c r="C3293">
        <f>precio_reno_porta!B151</f>
        <v>0</v>
      </c>
      <c r="D3293">
        <f>precio_reno_porta!C151</f>
        <v>0</v>
      </c>
      <c r="E3293">
        <f>precio_reno_porta!D151</f>
        <v>0</v>
      </c>
      <c r="F3293" s="68">
        <f>precio_reno_porta!E151</f>
        <v>0</v>
      </c>
      <c r="G3293">
        <f>precio_reno_porta!F151</f>
        <v>0</v>
      </c>
      <c r="H3293" t="s">
        <v>188</v>
      </c>
      <c r="I3293" t="s">
        <v>46</v>
      </c>
      <c r="J3293" s="68">
        <f>precio_reno_porta!S151</f>
        <v>0</v>
      </c>
    </row>
    <row r="3294" spans="1:10" x14ac:dyDescent="0.3">
      <c r="A3294" t="str">
        <f t="shared" si="51"/>
        <v>0Max Negocios + 49.90CUOTA</v>
      </c>
      <c r="B3294">
        <f>precio_reno_porta!A152</f>
        <v>0</v>
      </c>
      <c r="C3294">
        <f>precio_reno_porta!B152</f>
        <v>0</v>
      </c>
      <c r="D3294">
        <f>precio_reno_porta!C152</f>
        <v>0</v>
      </c>
      <c r="E3294">
        <f>precio_reno_porta!D152</f>
        <v>0</v>
      </c>
      <c r="F3294" s="68">
        <f>precio_reno_porta!E152</f>
        <v>0</v>
      </c>
      <c r="G3294">
        <f>precio_reno_porta!F152</f>
        <v>0</v>
      </c>
      <c r="H3294" t="s">
        <v>188</v>
      </c>
      <c r="I3294" t="s">
        <v>46</v>
      </c>
      <c r="J3294" s="68">
        <f>precio_reno_porta!S152</f>
        <v>0</v>
      </c>
    </row>
    <row r="3295" spans="1:10" x14ac:dyDescent="0.3">
      <c r="A3295" t="str">
        <f t="shared" si="51"/>
        <v>0Max Negocios + 49.90CUOTA</v>
      </c>
      <c r="B3295">
        <f>precio_reno_porta!A153</f>
        <v>0</v>
      </c>
      <c r="C3295">
        <f>precio_reno_porta!B153</f>
        <v>0</v>
      </c>
      <c r="D3295">
        <f>precio_reno_porta!C153</f>
        <v>0</v>
      </c>
      <c r="E3295">
        <f>precio_reno_porta!D153</f>
        <v>0</v>
      </c>
      <c r="F3295" s="68">
        <f>precio_reno_porta!E153</f>
        <v>0</v>
      </c>
      <c r="G3295">
        <f>precio_reno_porta!F153</f>
        <v>0</v>
      </c>
      <c r="H3295" t="s">
        <v>188</v>
      </c>
      <c r="I3295" t="s">
        <v>46</v>
      </c>
      <c r="J3295" s="68">
        <f>precio_reno_porta!S153</f>
        <v>0</v>
      </c>
    </row>
    <row r="3296" spans="1:10" x14ac:dyDescent="0.3">
      <c r="A3296" t="str">
        <f t="shared" si="51"/>
        <v>0Max Negocios + 49.90CUOTA</v>
      </c>
      <c r="B3296">
        <f>precio_reno_porta!A154</f>
        <v>0</v>
      </c>
      <c r="C3296">
        <f>precio_reno_porta!B154</f>
        <v>0</v>
      </c>
      <c r="D3296">
        <f>precio_reno_porta!C154</f>
        <v>0</v>
      </c>
      <c r="E3296">
        <f>precio_reno_porta!D154</f>
        <v>0</v>
      </c>
      <c r="F3296" s="68">
        <f>precio_reno_porta!E154</f>
        <v>0</v>
      </c>
      <c r="G3296">
        <f>precio_reno_porta!F154</f>
        <v>0</v>
      </c>
      <c r="H3296" t="s">
        <v>188</v>
      </c>
      <c r="I3296" t="s">
        <v>46</v>
      </c>
      <c r="J3296" s="68">
        <f>precio_reno_porta!S154</f>
        <v>0</v>
      </c>
    </row>
    <row r="3297" spans="1:10" x14ac:dyDescent="0.3">
      <c r="A3297" t="str">
        <f t="shared" si="51"/>
        <v>0Max Negocios + 49.90CUOTA</v>
      </c>
      <c r="B3297">
        <f>precio_reno_porta!A155</f>
        <v>0</v>
      </c>
      <c r="C3297">
        <f>precio_reno_porta!B155</f>
        <v>0</v>
      </c>
      <c r="D3297">
        <f>precio_reno_porta!C155</f>
        <v>0</v>
      </c>
      <c r="E3297">
        <f>precio_reno_porta!D155</f>
        <v>0</v>
      </c>
      <c r="F3297" s="68">
        <f>precio_reno_porta!E155</f>
        <v>0</v>
      </c>
      <c r="G3297">
        <f>precio_reno_porta!F155</f>
        <v>0</v>
      </c>
      <c r="H3297" t="s">
        <v>188</v>
      </c>
      <c r="I3297" t="s">
        <v>46</v>
      </c>
      <c r="J3297" s="68">
        <f>precio_reno_porta!S155</f>
        <v>0</v>
      </c>
    </row>
    <row r="3298" spans="1:10" x14ac:dyDescent="0.3">
      <c r="A3298" t="str">
        <f t="shared" si="51"/>
        <v>0Max Negocios + 49.90CUOTA</v>
      </c>
      <c r="B3298">
        <f>precio_reno_porta!A156</f>
        <v>0</v>
      </c>
      <c r="C3298">
        <f>precio_reno_porta!B156</f>
        <v>0</v>
      </c>
      <c r="D3298">
        <f>precio_reno_porta!C156</f>
        <v>0</v>
      </c>
      <c r="E3298">
        <f>precio_reno_porta!D156</f>
        <v>0</v>
      </c>
      <c r="F3298" s="68">
        <f>precio_reno_porta!E156</f>
        <v>0</v>
      </c>
      <c r="G3298">
        <f>precio_reno_porta!F156</f>
        <v>0</v>
      </c>
      <c r="H3298" t="s">
        <v>188</v>
      </c>
      <c r="I3298" t="s">
        <v>46</v>
      </c>
      <c r="J3298" s="68">
        <f>precio_reno_porta!S156</f>
        <v>0</v>
      </c>
    </row>
    <row r="3299" spans="1:10" x14ac:dyDescent="0.3">
      <c r="A3299" t="str">
        <f t="shared" si="51"/>
        <v>0Max Negocios + 49.90CUOTA</v>
      </c>
      <c r="B3299">
        <f>precio_reno_porta!A157</f>
        <v>0</v>
      </c>
      <c r="C3299">
        <f>precio_reno_porta!B157</f>
        <v>0</v>
      </c>
      <c r="D3299">
        <f>precio_reno_porta!C157</f>
        <v>0</v>
      </c>
      <c r="E3299">
        <f>precio_reno_porta!D157</f>
        <v>0</v>
      </c>
      <c r="F3299" s="68">
        <f>precio_reno_porta!E157</f>
        <v>0</v>
      </c>
      <c r="G3299">
        <f>precio_reno_porta!F157</f>
        <v>0</v>
      </c>
      <c r="H3299" t="s">
        <v>188</v>
      </c>
      <c r="I3299" t="s">
        <v>46</v>
      </c>
      <c r="J3299" s="68">
        <f>precio_reno_porta!S157</f>
        <v>0</v>
      </c>
    </row>
    <row r="3300" spans="1:10" x14ac:dyDescent="0.3">
      <c r="A3300" t="str">
        <f t="shared" si="51"/>
        <v>0Max Negocios + 49.90CUOTA</v>
      </c>
      <c r="B3300">
        <f>precio_reno_porta!A158</f>
        <v>0</v>
      </c>
      <c r="C3300">
        <f>precio_reno_porta!B158</f>
        <v>0</v>
      </c>
      <c r="D3300">
        <f>precio_reno_porta!C158</f>
        <v>0</v>
      </c>
      <c r="E3300">
        <f>precio_reno_porta!D158</f>
        <v>0</v>
      </c>
      <c r="F3300" s="68">
        <f>precio_reno_porta!E158</f>
        <v>0</v>
      </c>
      <c r="G3300">
        <f>precio_reno_porta!F158</f>
        <v>0</v>
      </c>
      <c r="H3300" t="s">
        <v>188</v>
      </c>
      <c r="I3300" t="s">
        <v>46</v>
      </c>
      <c r="J3300" s="68">
        <f>precio_reno_porta!S158</f>
        <v>0</v>
      </c>
    </row>
    <row r="3301" spans="1:10" x14ac:dyDescent="0.3">
      <c r="A3301" t="str">
        <f t="shared" si="51"/>
        <v>0Max Negocios + 49.90CUOTA</v>
      </c>
      <c r="B3301">
        <f>precio_reno_porta!A159</f>
        <v>0</v>
      </c>
      <c r="C3301">
        <f>precio_reno_porta!B159</f>
        <v>0</v>
      </c>
      <c r="D3301">
        <f>precio_reno_porta!C159</f>
        <v>0</v>
      </c>
      <c r="E3301">
        <f>precio_reno_porta!D159</f>
        <v>0</v>
      </c>
      <c r="F3301" s="68">
        <f>precio_reno_porta!E159</f>
        <v>0</v>
      </c>
      <c r="G3301">
        <f>precio_reno_porta!F159</f>
        <v>0</v>
      </c>
      <c r="H3301" t="s">
        <v>188</v>
      </c>
      <c r="I3301" t="s">
        <v>46</v>
      </c>
      <c r="J3301" s="68">
        <f>precio_reno_porta!S159</f>
        <v>0</v>
      </c>
    </row>
    <row r="3302" spans="1:10" x14ac:dyDescent="0.3">
      <c r="A3302" t="str">
        <f t="shared" si="51"/>
        <v>0Max Negocios + 49.90CUOTA</v>
      </c>
      <c r="B3302">
        <f>precio_reno_porta!A160</f>
        <v>0</v>
      </c>
      <c r="C3302">
        <f>precio_reno_porta!B160</f>
        <v>0</v>
      </c>
      <c r="D3302">
        <f>precio_reno_porta!C160</f>
        <v>0</v>
      </c>
      <c r="E3302">
        <f>precio_reno_porta!D160</f>
        <v>0</v>
      </c>
      <c r="F3302" s="68">
        <f>precio_reno_porta!E160</f>
        <v>0</v>
      </c>
      <c r="G3302">
        <f>precio_reno_porta!F160</f>
        <v>0</v>
      </c>
      <c r="H3302" t="s">
        <v>188</v>
      </c>
      <c r="I3302" t="s">
        <v>46</v>
      </c>
      <c r="J3302" s="68">
        <f>precio_reno_porta!S160</f>
        <v>0</v>
      </c>
    </row>
    <row r="3303" spans="1:10" x14ac:dyDescent="0.3">
      <c r="A3303" t="str">
        <f t="shared" si="51"/>
        <v>0Max Negocios + 49.90CUOTA</v>
      </c>
      <c r="B3303">
        <f>precio_reno_porta!A161</f>
        <v>0</v>
      </c>
      <c r="C3303">
        <f>precio_reno_porta!B161</f>
        <v>0</v>
      </c>
      <c r="D3303">
        <f>precio_reno_porta!C161</f>
        <v>0</v>
      </c>
      <c r="E3303">
        <f>precio_reno_porta!D161</f>
        <v>0</v>
      </c>
      <c r="F3303" s="68">
        <f>precio_reno_porta!E161</f>
        <v>0</v>
      </c>
      <c r="G3303">
        <f>precio_reno_porta!F161</f>
        <v>0</v>
      </c>
      <c r="H3303" t="s">
        <v>188</v>
      </c>
      <c r="I3303" t="s">
        <v>46</v>
      </c>
      <c r="J3303" s="68">
        <f>precio_reno_porta!S161</f>
        <v>0</v>
      </c>
    </row>
    <row r="3304" spans="1:10" x14ac:dyDescent="0.3">
      <c r="A3304" t="str">
        <f t="shared" si="51"/>
        <v>0Max Negocios + 49.90CUOTA</v>
      </c>
      <c r="B3304">
        <f>precio_reno_porta!A162</f>
        <v>0</v>
      </c>
      <c r="C3304">
        <f>precio_reno_porta!B162</f>
        <v>0</v>
      </c>
      <c r="D3304">
        <f>precio_reno_porta!C162</f>
        <v>0</v>
      </c>
      <c r="E3304">
        <f>precio_reno_porta!D162</f>
        <v>0</v>
      </c>
      <c r="F3304" s="68">
        <f>precio_reno_porta!E162</f>
        <v>0</v>
      </c>
      <c r="G3304">
        <f>precio_reno_porta!F162</f>
        <v>0</v>
      </c>
      <c r="H3304" t="s">
        <v>188</v>
      </c>
      <c r="I3304" t="s">
        <v>46</v>
      </c>
      <c r="J3304" s="68">
        <f>precio_reno_porta!S162</f>
        <v>0</v>
      </c>
    </row>
    <row r="3305" spans="1:10" x14ac:dyDescent="0.3">
      <c r="A3305" t="str">
        <f t="shared" si="51"/>
        <v>0Max Negocios + 49.90CUOTA</v>
      </c>
      <c r="B3305">
        <f>precio_reno_porta!A163</f>
        <v>0</v>
      </c>
      <c r="C3305">
        <f>precio_reno_porta!B163</f>
        <v>0</v>
      </c>
      <c r="D3305">
        <f>precio_reno_porta!C163</f>
        <v>0</v>
      </c>
      <c r="E3305">
        <f>precio_reno_porta!D163</f>
        <v>0</v>
      </c>
      <c r="F3305" s="68">
        <f>precio_reno_porta!E163</f>
        <v>0</v>
      </c>
      <c r="G3305">
        <f>precio_reno_porta!F163</f>
        <v>0</v>
      </c>
      <c r="H3305" t="s">
        <v>188</v>
      </c>
      <c r="I3305" t="s">
        <v>46</v>
      </c>
      <c r="J3305" s="68">
        <f>precio_reno_porta!S163</f>
        <v>0</v>
      </c>
    </row>
    <row r="3306" spans="1:10" x14ac:dyDescent="0.3">
      <c r="A3306" t="str">
        <f t="shared" si="51"/>
        <v>0Max Negocios + 49.90CUOTA</v>
      </c>
      <c r="B3306">
        <f>precio_reno_porta!A164</f>
        <v>0</v>
      </c>
      <c r="C3306">
        <f>precio_reno_porta!B164</f>
        <v>0</v>
      </c>
      <c r="D3306">
        <f>precio_reno_porta!C164</f>
        <v>0</v>
      </c>
      <c r="E3306">
        <f>precio_reno_porta!D164</f>
        <v>0</v>
      </c>
      <c r="F3306" s="68">
        <f>precio_reno_porta!E164</f>
        <v>0</v>
      </c>
      <c r="G3306">
        <f>precio_reno_porta!F164</f>
        <v>0</v>
      </c>
      <c r="H3306" t="s">
        <v>188</v>
      </c>
      <c r="I3306" t="s">
        <v>46</v>
      </c>
      <c r="J3306" s="68">
        <f>precio_reno_porta!S164</f>
        <v>0</v>
      </c>
    </row>
    <row r="3307" spans="1:10" x14ac:dyDescent="0.3">
      <c r="A3307" t="str">
        <f t="shared" si="51"/>
        <v>0Max Negocios + 49.90CUOTA</v>
      </c>
      <c r="B3307">
        <f>precio_reno_porta!A165</f>
        <v>0</v>
      </c>
      <c r="C3307">
        <f>precio_reno_porta!B165</f>
        <v>0</v>
      </c>
      <c r="D3307">
        <f>precio_reno_porta!C165</f>
        <v>0</v>
      </c>
      <c r="E3307">
        <f>precio_reno_porta!D165</f>
        <v>0</v>
      </c>
      <c r="F3307" s="68">
        <f>precio_reno_porta!E165</f>
        <v>0</v>
      </c>
      <c r="G3307">
        <f>precio_reno_porta!F165</f>
        <v>0</v>
      </c>
      <c r="H3307" t="s">
        <v>188</v>
      </c>
      <c r="I3307" t="s">
        <v>46</v>
      </c>
      <c r="J3307" s="68">
        <f>precio_reno_porta!S165</f>
        <v>0</v>
      </c>
    </row>
    <row r="3308" spans="1:10" x14ac:dyDescent="0.3">
      <c r="A3308" t="str">
        <f t="shared" si="51"/>
        <v>0Max Negocios + 49.90CUOTA</v>
      </c>
      <c r="B3308">
        <f>precio_reno_porta!A166</f>
        <v>0</v>
      </c>
      <c r="C3308">
        <f>precio_reno_porta!B166</f>
        <v>0</v>
      </c>
      <c r="D3308">
        <f>precio_reno_porta!C166</f>
        <v>0</v>
      </c>
      <c r="E3308">
        <f>precio_reno_porta!D166</f>
        <v>0</v>
      </c>
      <c r="F3308" s="68">
        <f>precio_reno_porta!E166</f>
        <v>0</v>
      </c>
      <c r="G3308">
        <f>precio_reno_porta!F166</f>
        <v>0</v>
      </c>
      <c r="H3308" t="s">
        <v>188</v>
      </c>
      <c r="I3308" t="s">
        <v>46</v>
      </c>
      <c r="J3308" s="68">
        <f>precio_reno_porta!S166</f>
        <v>0</v>
      </c>
    </row>
    <row r="3309" spans="1:10" x14ac:dyDescent="0.3">
      <c r="A3309" t="str">
        <f t="shared" si="51"/>
        <v>0Max Negocios + 49.90CUOTA</v>
      </c>
      <c r="B3309">
        <f>precio_reno_porta!A167</f>
        <v>0</v>
      </c>
      <c r="C3309">
        <f>precio_reno_porta!B167</f>
        <v>0</v>
      </c>
      <c r="D3309">
        <f>precio_reno_porta!C167</f>
        <v>0</v>
      </c>
      <c r="E3309">
        <f>precio_reno_porta!D167</f>
        <v>0</v>
      </c>
      <c r="F3309" s="68">
        <f>precio_reno_porta!E167</f>
        <v>0</v>
      </c>
      <c r="G3309">
        <f>precio_reno_porta!F167</f>
        <v>0</v>
      </c>
      <c r="H3309" t="s">
        <v>188</v>
      </c>
      <c r="I3309" t="s">
        <v>46</v>
      </c>
      <c r="J3309" s="68">
        <f>precio_reno_porta!S167</f>
        <v>0</v>
      </c>
    </row>
    <row r="3310" spans="1:10" x14ac:dyDescent="0.3">
      <c r="A3310" t="str">
        <f t="shared" si="51"/>
        <v>0Max Negocios + 49.90CUOTA</v>
      </c>
      <c r="B3310">
        <f>precio_reno_porta!A168</f>
        <v>0</v>
      </c>
      <c r="C3310">
        <f>precio_reno_porta!B168</f>
        <v>0</v>
      </c>
      <c r="D3310">
        <f>precio_reno_porta!C168</f>
        <v>0</v>
      </c>
      <c r="E3310">
        <f>precio_reno_porta!D168</f>
        <v>0</v>
      </c>
      <c r="F3310" s="68">
        <f>precio_reno_porta!E168</f>
        <v>0</v>
      </c>
      <c r="G3310">
        <f>precio_reno_porta!F168</f>
        <v>0</v>
      </c>
      <c r="H3310" t="s">
        <v>188</v>
      </c>
      <c r="I3310" t="s">
        <v>46</v>
      </c>
      <c r="J3310" s="68">
        <f>precio_reno_porta!S168</f>
        <v>0</v>
      </c>
    </row>
    <row r="3311" spans="1:10" x14ac:dyDescent="0.3">
      <c r="A3311" t="str">
        <f t="shared" si="51"/>
        <v>0Max Negocios + 49.90CUOTA</v>
      </c>
      <c r="B3311">
        <f>precio_reno_porta!A169</f>
        <v>0</v>
      </c>
      <c r="C3311">
        <f>precio_reno_porta!B169</f>
        <v>0</v>
      </c>
      <c r="D3311">
        <f>precio_reno_porta!C169</f>
        <v>0</v>
      </c>
      <c r="E3311">
        <f>precio_reno_porta!D169</f>
        <v>0</v>
      </c>
      <c r="F3311" s="68">
        <f>precio_reno_porta!E169</f>
        <v>0</v>
      </c>
      <c r="G3311">
        <f>precio_reno_porta!F169</f>
        <v>0</v>
      </c>
      <c r="H3311" t="s">
        <v>188</v>
      </c>
      <c r="I3311" t="s">
        <v>46</v>
      </c>
      <c r="J3311" s="68">
        <f>precio_reno_porta!S169</f>
        <v>0</v>
      </c>
    </row>
    <row r="3312" spans="1:10" x14ac:dyDescent="0.3">
      <c r="A3312" t="str">
        <f t="shared" si="51"/>
        <v>0Max Negocios + 49.90CUOTA</v>
      </c>
      <c r="B3312">
        <f>precio_reno_porta!A170</f>
        <v>0</v>
      </c>
      <c r="C3312">
        <f>precio_reno_porta!B170</f>
        <v>0</v>
      </c>
      <c r="D3312">
        <f>precio_reno_porta!C170</f>
        <v>0</v>
      </c>
      <c r="E3312">
        <f>precio_reno_porta!D170</f>
        <v>0</v>
      </c>
      <c r="F3312" s="68">
        <f>precio_reno_porta!E170</f>
        <v>0</v>
      </c>
      <c r="G3312">
        <f>precio_reno_porta!F170</f>
        <v>0</v>
      </c>
      <c r="H3312" t="s">
        <v>188</v>
      </c>
      <c r="I3312" t="s">
        <v>46</v>
      </c>
      <c r="J3312" s="68">
        <f>precio_reno_porta!S170</f>
        <v>0</v>
      </c>
    </row>
    <row r="3313" spans="1:10" x14ac:dyDescent="0.3">
      <c r="A3313" t="str">
        <f t="shared" si="51"/>
        <v>0Max Negocios + 49.90CUOTA</v>
      </c>
      <c r="B3313">
        <f>precio_reno_porta!A171</f>
        <v>0</v>
      </c>
      <c r="C3313">
        <f>precio_reno_porta!B171</f>
        <v>0</v>
      </c>
      <c r="D3313">
        <f>precio_reno_porta!C171</f>
        <v>0</v>
      </c>
      <c r="E3313">
        <f>precio_reno_porta!D171</f>
        <v>0</v>
      </c>
      <c r="F3313" s="68">
        <f>precio_reno_porta!E171</f>
        <v>0</v>
      </c>
      <c r="G3313">
        <f>precio_reno_porta!F171</f>
        <v>0</v>
      </c>
      <c r="H3313" t="s">
        <v>188</v>
      </c>
      <c r="I3313" t="s">
        <v>46</v>
      </c>
      <c r="J3313" s="68">
        <f>precio_reno_porta!S171</f>
        <v>0</v>
      </c>
    </row>
    <row r="3314" spans="1:10" x14ac:dyDescent="0.3">
      <c r="A3314" t="str">
        <f t="shared" si="51"/>
        <v>0Max Negocios + 49.90CUOTA</v>
      </c>
      <c r="B3314">
        <f>precio_reno_porta!A172</f>
        <v>0</v>
      </c>
      <c r="C3314">
        <f>precio_reno_porta!B172</f>
        <v>0</v>
      </c>
      <c r="D3314">
        <f>precio_reno_porta!C172</f>
        <v>0</v>
      </c>
      <c r="E3314">
        <f>precio_reno_porta!D172</f>
        <v>0</v>
      </c>
      <c r="F3314" s="68">
        <f>precio_reno_porta!E172</f>
        <v>0</v>
      </c>
      <c r="G3314">
        <f>precio_reno_porta!F172</f>
        <v>0</v>
      </c>
      <c r="H3314" t="s">
        <v>188</v>
      </c>
      <c r="I3314" t="s">
        <v>46</v>
      </c>
      <c r="J3314" s="68">
        <f>precio_reno_porta!S172</f>
        <v>0</v>
      </c>
    </row>
    <row r="3315" spans="1:10" x14ac:dyDescent="0.3">
      <c r="A3315" t="str">
        <f t="shared" si="51"/>
        <v>0Max Negocios + 49.90CUOTA</v>
      </c>
      <c r="B3315">
        <f>precio_reno_porta!A173</f>
        <v>0</v>
      </c>
      <c r="C3315">
        <f>precio_reno_porta!B173</f>
        <v>0</v>
      </c>
      <c r="D3315">
        <f>precio_reno_porta!C173</f>
        <v>0</v>
      </c>
      <c r="E3315">
        <f>precio_reno_porta!D173</f>
        <v>0</v>
      </c>
      <c r="F3315" s="68">
        <f>precio_reno_porta!E173</f>
        <v>0</v>
      </c>
      <c r="G3315">
        <f>precio_reno_porta!F173</f>
        <v>0</v>
      </c>
      <c r="H3315" t="s">
        <v>188</v>
      </c>
      <c r="I3315" t="s">
        <v>46</v>
      </c>
      <c r="J3315" s="68">
        <f>precio_reno_porta!S173</f>
        <v>0</v>
      </c>
    </row>
    <row r="3316" spans="1:10" x14ac:dyDescent="0.3">
      <c r="A3316" t="str">
        <f t="shared" si="51"/>
        <v>0Max Negocios + 49.90CUOTA</v>
      </c>
      <c r="B3316">
        <f>precio_reno_porta!A174</f>
        <v>0</v>
      </c>
      <c r="C3316">
        <f>precio_reno_porta!B174</f>
        <v>0</v>
      </c>
      <c r="D3316">
        <f>precio_reno_porta!C174</f>
        <v>0</v>
      </c>
      <c r="E3316">
        <f>precio_reno_porta!D174</f>
        <v>0</v>
      </c>
      <c r="F3316" s="68">
        <f>precio_reno_porta!E174</f>
        <v>0</v>
      </c>
      <c r="G3316">
        <f>precio_reno_porta!F174</f>
        <v>0</v>
      </c>
      <c r="H3316" t="s">
        <v>188</v>
      </c>
      <c r="I3316" t="s">
        <v>46</v>
      </c>
      <c r="J3316" s="68">
        <f>precio_reno_porta!S174</f>
        <v>0</v>
      </c>
    </row>
    <row r="3317" spans="1:10" x14ac:dyDescent="0.3">
      <c r="A3317" t="str">
        <f t="shared" si="51"/>
        <v>0Max Negocios + 49.90CUOTA</v>
      </c>
      <c r="B3317">
        <f>precio_reno_porta!A175</f>
        <v>0</v>
      </c>
      <c r="C3317">
        <f>precio_reno_porta!B175</f>
        <v>0</v>
      </c>
      <c r="D3317">
        <f>precio_reno_porta!C175</f>
        <v>0</v>
      </c>
      <c r="E3317">
        <f>precio_reno_porta!D175</f>
        <v>0</v>
      </c>
      <c r="F3317" s="68">
        <f>precio_reno_porta!E175</f>
        <v>0</v>
      </c>
      <c r="G3317">
        <f>precio_reno_porta!F175</f>
        <v>0</v>
      </c>
      <c r="H3317" t="s">
        <v>188</v>
      </c>
      <c r="I3317" t="s">
        <v>46</v>
      </c>
      <c r="J3317" s="68">
        <f>precio_reno_porta!S175</f>
        <v>0</v>
      </c>
    </row>
    <row r="3318" spans="1:10" x14ac:dyDescent="0.3">
      <c r="A3318" t="str">
        <f t="shared" si="51"/>
        <v>0Max Negocios + 49.90CUOTA</v>
      </c>
      <c r="B3318">
        <f>precio_reno_porta!A176</f>
        <v>0</v>
      </c>
      <c r="C3318">
        <f>precio_reno_porta!B176</f>
        <v>0</v>
      </c>
      <c r="D3318">
        <f>precio_reno_porta!C176</f>
        <v>0</v>
      </c>
      <c r="E3318">
        <f>precio_reno_porta!D176</f>
        <v>0</v>
      </c>
      <c r="F3318" s="68">
        <f>precio_reno_porta!E176</f>
        <v>0</v>
      </c>
      <c r="G3318">
        <f>precio_reno_porta!F176</f>
        <v>0</v>
      </c>
      <c r="H3318" t="s">
        <v>188</v>
      </c>
      <c r="I3318" t="s">
        <v>46</v>
      </c>
      <c r="J3318" s="68">
        <f>precio_reno_porta!S176</f>
        <v>0</v>
      </c>
    </row>
    <row r="3319" spans="1:10" x14ac:dyDescent="0.3">
      <c r="A3319" t="str">
        <f t="shared" si="51"/>
        <v>0Max Negocios + 49.90CUOTA</v>
      </c>
      <c r="B3319">
        <f>precio_reno_porta!A177</f>
        <v>0</v>
      </c>
      <c r="C3319">
        <f>precio_reno_porta!B177</f>
        <v>0</v>
      </c>
      <c r="D3319">
        <f>precio_reno_porta!C177</f>
        <v>0</v>
      </c>
      <c r="E3319">
        <f>precio_reno_porta!D177</f>
        <v>0</v>
      </c>
      <c r="F3319" s="68">
        <f>precio_reno_porta!E177</f>
        <v>0</v>
      </c>
      <c r="G3319">
        <f>precio_reno_porta!F177</f>
        <v>0</v>
      </c>
      <c r="H3319" t="s">
        <v>188</v>
      </c>
      <c r="I3319" t="s">
        <v>46</v>
      </c>
      <c r="J3319" s="68">
        <f>precio_reno_porta!S177</f>
        <v>0</v>
      </c>
    </row>
    <row r="3320" spans="1:10" x14ac:dyDescent="0.3">
      <c r="A3320" t="str">
        <f t="shared" si="51"/>
        <v>0Max Negocios + 49.90CUOTA</v>
      </c>
      <c r="B3320">
        <f>precio_reno_porta!A178</f>
        <v>0</v>
      </c>
      <c r="C3320">
        <f>precio_reno_porta!B178</f>
        <v>0</v>
      </c>
      <c r="D3320">
        <f>precio_reno_porta!C178</f>
        <v>0</v>
      </c>
      <c r="E3320">
        <f>precio_reno_porta!D178</f>
        <v>0</v>
      </c>
      <c r="F3320" s="68">
        <f>precio_reno_porta!E178</f>
        <v>0</v>
      </c>
      <c r="G3320">
        <f>precio_reno_porta!F178</f>
        <v>0</v>
      </c>
      <c r="H3320" t="s">
        <v>188</v>
      </c>
      <c r="I3320" t="s">
        <v>46</v>
      </c>
      <c r="J3320" s="68">
        <f>precio_reno_porta!S178</f>
        <v>0</v>
      </c>
    </row>
    <row r="3321" spans="1:10" x14ac:dyDescent="0.3">
      <c r="A3321" t="str">
        <f t="shared" si="51"/>
        <v>0Max Negocios + 49.90CUOTA</v>
      </c>
      <c r="B3321">
        <f>precio_reno_porta!A179</f>
        <v>0</v>
      </c>
      <c r="C3321">
        <f>precio_reno_porta!B179</f>
        <v>0</v>
      </c>
      <c r="D3321">
        <f>precio_reno_porta!C179</f>
        <v>0</v>
      </c>
      <c r="E3321">
        <f>precio_reno_porta!D179</f>
        <v>0</v>
      </c>
      <c r="F3321" s="68">
        <f>precio_reno_porta!E179</f>
        <v>0</v>
      </c>
      <c r="G3321">
        <f>precio_reno_porta!F179</f>
        <v>0</v>
      </c>
      <c r="H3321" t="s">
        <v>188</v>
      </c>
      <c r="I3321" t="s">
        <v>46</v>
      </c>
      <c r="J3321" s="68">
        <f>precio_reno_porta!S179</f>
        <v>0</v>
      </c>
    </row>
    <row r="3322" spans="1:10" x14ac:dyDescent="0.3">
      <c r="A3322" t="str">
        <f t="shared" si="51"/>
        <v>0Max Negocios + 49.90CUOTA</v>
      </c>
      <c r="B3322">
        <f>precio_reno_porta!A180</f>
        <v>0</v>
      </c>
      <c r="C3322">
        <f>precio_reno_porta!B180</f>
        <v>0</v>
      </c>
      <c r="D3322">
        <f>precio_reno_porta!C180</f>
        <v>0</v>
      </c>
      <c r="E3322">
        <f>precio_reno_porta!D180</f>
        <v>0</v>
      </c>
      <c r="F3322" s="68">
        <f>precio_reno_porta!E180</f>
        <v>0</v>
      </c>
      <c r="G3322">
        <f>precio_reno_porta!F180</f>
        <v>0</v>
      </c>
      <c r="H3322" t="s">
        <v>188</v>
      </c>
      <c r="I3322" t="s">
        <v>46</v>
      </c>
      <c r="J3322" s="68">
        <f>precio_reno_porta!S180</f>
        <v>0</v>
      </c>
    </row>
    <row r="3323" spans="1:10" x14ac:dyDescent="0.3">
      <c r="A3323" t="str">
        <f t="shared" si="51"/>
        <v>0Max Negocios + 49.90CUOTA</v>
      </c>
      <c r="B3323">
        <f>precio_reno_porta!A181</f>
        <v>0</v>
      </c>
      <c r="C3323">
        <f>precio_reno_porta!B181</f>
        <v>0</v>
      </c>
      <c r="D3323">
        <f>precio_reno_porta!C181</f>
        <v>0</v>
      </c>
      <c r="E3323">
        <f>precio_reno_porta!D181</f>
        <v>0</v>
      </c>
      <c r="F3323" s="68">
        <f>precio_reno_porta!E181</f>
        <v>0</v>
      </c>
      <c r="G3323">
        <f>precio_reno_porta!F181</f>
        <v>0</v>
      </c>
      <c r="H3323" t="s">
        <v>188</v>
      </c>
      <c r="I3323" t="s">
        <v>46</v>
      </c>
      <c r="J3323" s="68">
        <f>precio_reno_porta!S181</f>
        <v>0</v>
      </c>
    </row>
    <row r="3324" spans="1:10" x14ac:dyDescent="0.3">
      <c r="A3324" t="str">
        <f t="shared" si="51"/>
        <v>0Max Negocios + 49.90CUOTA</v>
      </c>
      <c r="B3324">
        <f>precio_reno_porta!A182</f>
        <v>0</v>
      </c>
      <c r="C3324">
        <f>precio_reno_porta!B182</f>
        <v>0</v>
      </c>
      <c r="D3324">
        <f>precio_reno_porta!C182</f>
        <v>0</v>
      </c>
      <c r="E3324">
        <f>precio_reno_porta!D182</f>
        <v>0</v>
      </c>
      <c r="F3324" s="68">
        <f>precio_reno_porta!E182</f>
        <v>0</v>
      </c>
      <c r="G3324">
        <f>precio_reno_porta!F182</f>
        <v>0</v>
      </c>
      <c r="H3324" t="s">
        <v>188</v>
      </c>
      <c r="I3324" t="s">
        <v>46</v>
      </c>
      <c r="J3324" s="68">
        <f>precio_reno_porta!S182</f>
        <v>0</v>
      </c>
    </row>
    <row r="3325" spans="1:10" x14ac:dyDescent="0.3">
      <c r="A3325" t="str">
        <f t="shared" si="51"/>
        <v>0Max Negocios + 49.90CUOTA</v>
      </c>
      <c r="B3325">
        <f>precio_reno_porta!A183</f>
        <v>0</v>
      </c>
      <c r="C3325">
        <f>precio_reno_porta!B183</f>
        <v>0</v>
      </c>
      <c r="D3325">
        <f>precio_reno_porta!C183</f>
        <v>0</v>
      </c>
      <c r="E3325">
        <f>precio_reno_porta!D183</f>
        <v>0</v>
      </c>
      <c r="F3325" s="68">
        <f>precio_reno_porta!E183</f>
        <v>0</v>
      </c>
      <c r="G3325">
        <f>precio_reno_porta!F183</f>
        <v>0</v>
      </c>
      <c r="H3325" t="s">
        <v>188</v>
      </c>
      <c r="I3325" t="s">
        <v>46</v>
      </c>
      <c r="J3325" s="68">
        <f>precio_reno_porta!S183</f>
        <v>0</v>
      </c>
    </row>
    <row r="3326" spans="1:10" x14ac:dyDescent="0.3">
      <c r="A3326" t="str">
        <f t="shared" si="51"/>
        <v>0Max Negocios + 49.90CUOTA</v>
      </c>
      <c r="B3326">
        <f>precio_reno_porta!A184</f>
        <v>0</v>
      </c>
      <c r="C3326">
        <f>precio_reno_porta!B184</f>
        <v>0</v>
      </c>
      <c r="D3326">
        <f>precio_reno_porta!C184</f>
        <v>0</v>
      </c>
      <c r="E3326">
        <f>precio_reno_porta!D184</f>
        <v>0</v>
      </c>
      <c r="F3326" s="68">
        <f>precio_reno_porta!E184</f>
        <v>0</v>
      </c>
      <c r="G3326">
        <f>precio_reno_porta!F184</f>
        <v>0</v>
      </c>
      <c r="H3326" t="s">
        <v>188</v>
      </c>
      <c r="I3326" t="s">
        <v>46</v>
      </c>
      <c r="J3326" s="68">
        <f>precio_reno_porta!S184</f>
        <v>0</v>
      </c>
    </row>
    <row r="3327" spans="1:10" x14ac:dyDescent="0.3">
      <c r="A3327" t="str">
        <f t="shared" si="51"/>
        <v>0Max Negocios + 49.90CUOTA</v>
      </c>
      <c r="B3327">
        <f>precio_reno_porta!A185</f>
        <v>0</v>
      </c>
      <c r="C3327">
        <f>precio_reno_porta!B185</f>
        <v>0</v>
      </c>
      <c r="D3327">
        <f>precio_reno_porta!C185</f>
        <v>0</v>
      </c>
      <c r="E3327">
        <f>precio_reno_porta!D185</f>
        <v>0</v>
      </c>
      <c r="F3327" s="68">
        <f>precio_reno_porta!E185</f>
        <v>0</v>
      </c>
      <c r="G3327">
        <f>precio_reno_porta!F185</f>
        <v>0</v>
      </c>
      <c r="H3327" t="s">
        <v>188</v>
      </c>
      <c r="I3327" t="s">
        <v>46</v>
      </c>
      <c r="J3327" s="68">
        <f>precio_reno_porta!S185</f>
        <v>0</v>
      </c>
    </row>
    <row r="3328" spans="1:10" x14ac:dyDescent="0.3">
      <c r="A3328" t="str">
        <f t="shared" si="51"/>
        <v>0Max Negocios + 49.90CUOTA</v>
      </c>
      <c r="B3328">
        <f>precio_reno_porta!A186</f>
        <v>0</v>
      </c>
      <c r="C3328">
        <f>precio_reno_porta!B186</f>
        <v>0</v>
      </c>
      <c r="D3328">
        <f>precio_reno_porta!C186</f>
        <v>0</v>
      </c>
      <c r="E3328">
        <f>precio_reno_porta!D186</f>
        <v>0</v>
      </c>
      <c r="F3328" s="68">
        <f>precio_reno_porta!E186</f>
        <v>0</v>
      </c>
      <c r="G3328">
        <f>precio_reno_porta!F186</f>
        <v>0</v>
      </c>
      <c r="H3328" t="s">
        <v>188</v>
      </c>
      <c r="I3328" t="s">
        <v>46</v>
      </c>
      <c r="J3328" s="68">
        <f>precio_reno_porta!S186</f>
        <v>0</v>
      </c>
    </row>
    <row r="3329" spans="1:10" x14ac:dyDescent="0.3">
      <c r="A3329" t="str">
        <f t="shared" si="51"/>
        <v>0Max Negocios + 49.90CUOTA</v>
      </c>
      <c r="B3329">
        <f>precio_reno_porta!A187</f>
        <v>0</v>
      </c>
      <c r="C3329">
        <f>precio_reno_porta!B187</f>
        <v>0</v>
      </c>
      <c r="D3329">
        <f>precio_reno_porta!C187</f>
        <v>0</v>
      </c>
      <c r="E3329">
        <f>precio_reno_porta!D187</f>
        <v>0</v>
      </c>
      <c r="F3329" s="68">
        <f>precio_reno_porta!E187</f>
        <v>0</v>
      </c>
      <c r="G3329">
        <f>precio_reno_porta!F187</f>
        <v>0</v>
      </c>
      <c r="H3329" t="s">
        <v>188</v>
      </c>
      <c r="I3329" t="s">
        <v>46</v>
      </c>
      <c r="J3329" s="68">
        <f>precio_reno_porta!S187</f>
        <v>0</v>
      </c>
    </row>
    <row r="3330" spans="1:10" x14ac:dyDescent="0.3">
      <c r="A3330" t="str">
        <f t="shared" si="51"/>
        <v>0Max Negocios + 49.90CUOTA</v>
      </c>
      <c r="B3330">
        <f>precio_reno_porta!A188</f>
        <v>0</v>
      </c>
      <c r="C3330">
        <f>precio_reno_porta!B188</f>
        <v>0</v>
      </c>
      <c r="D3330">
        <f>precio_reno_porta!C188</f>
        <v>0</v>
      </c>
      <c r="E3330">
        <f>precio_reno_porta!D188</f>
        <v>0</v>
      </c>
      <c r="F3330" s="68">
        <f>precio_reno_porta!E188</f>
        <v>0</v>
      </c>
      <c r="G3330">
        <f>precio_reno_porta!F188</f>
        <v>0</v>
      </c>
      <c r="H3330" t="s">
        <v>188</v>
      </c>
      <c r="I3330" t="s">
        <v>46</v>
      </c>
      <c r="J3330" s="68">
        <f>precio_reno_porta!S188</f>
        <v>0</v>
      </c>
    </row>
    <row r="3331" spans="1:10" x14ac:dyDescent="0.3">
      <c r="A3331" t="str">
        <f t="shared" ref="A3331:A3394" si="52">CONCATENATE(E3331,I3331,H3331)</f>
        <v>0Max Negocios + 49.90CUOTA</v>
      </c>
      <c r="B3331">
        <f>precio_reno_porta!A189</f>
        <v>0</v>
      </c>
      <c r="C3331">
        <f>precio_reno_porta!B189</f>
        <v>0</v>
      </c>
      <c r="D3331">
        <f>precio_reno_porta!C189</f>
        <v>0</v>
      </c>
      <c r="E3331">
        <f>precio_reno_porta!D189</f>
        <v>0</v>
      </c>
      <c r="F3331" s="68">
        <f>precio_reno_porta!E189</f>
        <v>0</v>
      </c>
      <c r="G3331">
        <f>precio_reno_porta!F189</f>
        <v>0</v>
      </c>
      <c r="H3331" t="s">
        <v>188</v>
      </c>
      <c r="I3331" t="s">
        <v>46</v>
      </c>
      <c r="J3331" s="68">
        <f>precio_reno_porta!S189</f>
        <v>0</v>
      </c>
    </row>
    <row r="3332" spans="1:10" x14ac:dyDescent="0.3">
      <c r="A3332" t="str">
        <f t="shared" si="52"/>
        <v>0Max Negocios + 49.90CUOTA</v>
      </c>
      <c r="B3332">
        <f>precio_reno_porta!A190</f>
        <v>0</v>
      </c>
      <c r="C3332">
        <f>precio_reno_porta!B190</f>
        <v>0</v>
      </c>
      <c r="D3332">
        <f>precio_reno_porta!C190</f>
        <v>0</v>
      </c>
      <c r="E3332">
        <f>precio_reno_porta!D190</f>
        <v>0</v>
      </c>
      <c r="F3332" s="68">
        <f>precio_reno_porta!E190</f>
        <v>0</v>
      </c>
      <c r="G3332">
        <f>precio_reno_porta!F190</f>
        <v>0</v>
      </c>
      <c r="H3332" t="s">
        <v>188</v>
      </c>
      <c r="I3332" t="s">
        <v>46</v>
      </c>
      <c r="J3332" s="68">
        <f>precio_reno_porta!S190</f>
        <v>0</v>
      </c>
    </row>
    <row r="3333" spans="1:10" x14ac:dyDescent="0.3">
      <c r="A3333" t="str">
        <f t="shared" si="52"/>
        <v>0Max Negocios + 49.90CUOTA</v>
      </c>
      <c r="B3333">
        <f>precio_reno_porta!A191</f>
        <v>0</v>
      </c>
      <c r="C3333">
        <f>precio_reno_porta!B191</f>
        <v>0</v>
      </c>
      <c r="D3333">
        <f>precio_reno_porta!C191</f>
        <v>0</v>
      </c>
      <c r="E3333">
        <f>precio_reno_porta!D191</f>
        <v>0</v>
      </c>
      <c r="F3333" s="68">
        <f>precio_reno_porta!E191</f>
        <v>0</v>
      </c>
      <c r="G3333">
        <f>precio_reno_porta!F191</f>
        <v>0</v>
      </c>
      <c r="H3333" t="s">
        <v>188</v>
      </c>
      <c r="I3333" t="s">
        <v>46</v>
      </c>
      <c r="J3333" s="68">
        <f>precio_reno_porta!S191</f>
        <v>0</v>
      </c>
    </row>
    <row r="3334" spans="1:10" x14ac:dyDescent="0.3">
      <c r="A3334" t="str">
        <f t="shared" si="52"/>
        <v>0Max Negocios + 49.90CUOTA</v>
      </c>
      <c r="B3334">
        <f>precio_reno_porta!A192</f>
        <v>0</v>
      </c>
      <c r="C3334">
        <f>precio_reno_porta!B192</f>
        <v>0</v>
      </c>
      <c r="D3334">
        <f>precio_reno_porta!C192</f>
        <v>0</v>
      </c>
      <c r="E3334">
        <f>precio_reno_porta!D192</f>
        <v>0</v>
      </c>
      <c r="F3334" s="68">
        <f>precio_reno_porta!E192</f>
        <v>0</v>
      </c>
      <c r="G3334">
        <f>precio_reno_porta!F192</f>
        <v>0</v>
      </c>
      <c r="H3334" t="s">
        <v>188</v>
      </c>
      <c r="I3334" t="s">
        <v>46</v>
      </c>
      <c r="J3334" s="68">
        <f>precio_reno_porta!S192</f>
        <v>0</v>
      </c>
    </row>
    <row r="3335" spans="1:10" x14ac:dyDescent="0.3">
      <c r="A3335" t="str">
        <f t="shared" si="52"/>
        <v>0Max Negocios + 49.90CUOTA</v>
      </c>
      <c r="B3335">
        <f>precio_reno_porta!A193</f>
        <v>0</v>
      </c>
      <c r="C3335">
        <f>precio_reno_porta!B193</f>
        <v>0</v>
      </c>
      <c r="D3335">
        <f>precio_reno_porta!C193</f>
        <v>0</v>
      </c>
      <c r="E3335">
        <f>precio_reno_porta!D193</f>
        <v>0</v>
      </c>
      <c r="F3335" s="68">
        <f>precio_reno_porta!E193</f>
        <v>0</v>
      </c>
      <c r="G3335">
        <f>precio_reno_porta!F193</f>
        <v>0</v>
      </c>
      <c r="H3335" t="s">
        <v>188</v>
      </c>
      <c r="I3335" t="s">
        <v>46</v>
      </c>
      <c r="J3335" s="68">
        <f>precio_reno_porta!S193</f>
        <v>0</v>
      </c>
    </row>
    <row r="3336" spans="1:10" x14ac:dyDescent="0.3">
      <c r="A3336" t="str">
        <f t="shared" si="52"/>
        <v>0Max Negocios + 49.90CUOTA</v>
      </c>
      <c r="B3336">
        <f>precio_reno_porta!A194</f>
        <v>0</v>
      </c>
      <c r="C3336">
        <f>precio_reno_porta!B194</f>
        <v>0</v>
      </c>
      <c r="D3336">
        <f>precio_reno_porta!C194</f>
        <v>0</v>
      </c>
      <c r="E3336">
        <f>precio_reno_porta!D194</f>
        <v>0</v>
      </c>
      <c r="F3336" s="68">
        <f>precio_reno_porta!E194</f>
        <v>0</v>
      </c>
      <c r="G3336">
        <f>precio_reno_porta!F194</f>
        <v>0</v>
      </c>
      <c r="H3336" t="s">
        <v>188</v>
      </c>
      <c r="I3336" t="s">
        <v>46</v>
      </c>
      <c r="J3336" s="68">
        <f>precio_reno_porta!S194</f>
        <v>0</v>
      </c>
    </row>
    <row r="3337" spans="1:10" x14ac:dyDescent="0.3">
      <c r="A3337" t="str">
        <f t="shared" si="52"/>
        <v>0Max Negocios + 49.90CUOTA</v>
      </c>
      <c r="B3337">
        <f>precio_reno_porta!A195</f>
        <v>0</v>
      </c>
      <c r="C3337">
        <f>precio_reno_porta!B195</f>
        <v>0</v>
      </c>
      <c r="D3337">
        <f>precio_reno_porta!C195</f>
        <v>0</v>
      </c>
      <c r="E3337">
        <f>precio_reno_porta!D195</f>
        <v>0</v>
      </c>
      <c r="F3337" s="68">
        <f>precio_reno_porta!E195</f>
        <v>0</v>
      </c>
      <c r="G3337">
        <f>precio_reno_porta!F195</f>
        <v>0</v>
      </c>
      <c r="H3337" t="s">
        <v>188</v>
      </c>
      <c r="I3337" t="s">
        <v>46</v>
      </c>
      <c r="J3337" s="68">
        <f>precio_reno_porta!S195</f>
        <v>0</v>
      </c>
    </row>
    <row r="3338" spans="1:10" x14ac:dyDescent="0.3">
      <c r="A3338" t="str">
        <f t="shared" si="52"/>
        <v>0Max Negocios + 49.90CUOTA</v>
      </c>
      <c r="B3338">
        <f>precio_reno_porta!A196</f>
        <v>0</v>
      </c>
      <c r="C3338">
        <f>precio_reno_porta!B196</f>
        <v>0</v>
      </c>
      <c r="D3338">
        <f>precio_reno_porta!C196</f>
        <v>0</v>
      </c>
      <c r="E3338">
        <f>precio_reno_porta!D196</f>
        <v>0</v>
      </c>
      <c r="F3338" s="68">
        <f>precio_reno_porta!E196</f>
        <v>0</v>
      </c>
      <c r="G3338">
        <f>precio_reno_porta!F196</f>
        <v>0</v>
      </c>
      <c r="H3338" t="s">
        <v>188</v>
      </c>
      <c r="I3338" t="s">
        <v>46</v>
      </c>
      <c r="J3338" s="68">
        <f>precio_reno_porta!S196</f>
        <v>0</v>
      </c>
    </row>
    <row r="3339" spans="1:10" x14ac:dyDescent="0.3">
      <c r="A3339" t="str">
        <f t="shared" si="52"/>
        <v>0Max Negocios + 49.90CUOTA</v>
      </c>
      <c r="B3339">
        <f>precio_reno_porta!A197</f>
        <v>0</v>
      </c>
      <c r="C3339">
        <f>precio_reno_porta!B197</f>
        <v>0</v>
      </c>
      <c r="D3339">
        <f>precio_reno_porta!C197</f>
        <v>0</v>
      </c>
      <c r="E3339">
        <f>precio_reno_porta!D197</f>
        <v>0</v>
      </c>
      <c r="F3339" s="68">
        <f>precio_reno_porta!E197</f>
        <v>0</v>
      </c>
      <c r="G3339">
        <f>precio_reno_porta!F197</f>
        <v>0</v>
      </c>
      <c r="H3339" t="s">
        <v>188</v>
      </c>
      <c r="I3339" t="s">
        <v>46</v>
      </c>
      <c r="J3339" s="68">
        <f>precio_reno_porta!S197</f>
        <v>0</v>
      </c>
    </row>
    <row r="3340" spans="1:10" x14ac:dyDescent="0.3">
      <c r="A3340" t="str">
        <f t="shared" si="52"/>
        <v>0Max Negocios + 49.90CUOTA</v>
      </c>
      <c r="B3340">
        <f>precio_reno_porta!A198</f>
        <v>0</v>
      </c>
      <c r="C3340">
        <f>precio_reno_porta!B198</f>
        <v>0</v>
      </c>
      <c r="D3340">
        <f>precio_reno_porta!C198</f>
        <v>0</v>
      </c>
      <c r="E3340">
        <f>precio_reno_porta!D198</f>
        <v>0</v>
      </c>
      <c r="F3340" s="68">
        <f>precio_reno_porta!E198</f>
        <v>0</v>
      </c>
      <c r="G3340">
        <f>precio_reno_porta!F198</f>
        <v>0</v>
      </c>
      <c r="H3340" t="s">
        <v>188</v>
      </c>
      <c r="I3340" t="s">
        <v>46</v>
      </c>
      <c r="J3340" s="68">
        <f>precio_reno_porta!S198</f>
        <v>0</v>
      </c>
    </row>
    <row r="3341" spans="1:10" x14ac:dyDescent="0.3">
      <c r="A3341" t="str">
        <f t="shared" si="52"/>
        <v>0Max Negocios + 49.90CUOTA</v>
      </c>
      <c r="B3341">
        <f>precio_reno_porta!A199</f>
        <v>0</v>
      </c>
      <c r="C3341">
        <f>precio_reno_porta!B199</f>
        <v>0</v>
      </c>
      <c r="D3341">
        <f>precio_reno_porta!C199</f>
        <v>0</v>
      </c>
      <c r="E3341">
        <f>precio_reno_porta!D199</f>
        <v>0</v>
      </c>
      <c r="F3341" s="68">
        <f>precio_reno_porta!E199</f>
        <v>0</v>
      </c>
      <c r="G3341">
        <f>precio_reno_porta!F199</f>
        <v>0</v>
      </c>
      <c r="H3341" t="s">
        <v>188</v>
      </c>
      <c r="I3341" t="s">
        <v>46</v>
      </c>
      <c r="J3341" s="68">
        <f>precio_reno_porta!S199</f>
        <v>0</v>
      </c>
    </row>
    <row r="3342" spans="1:10" x14ac:dyDescent="0.3">
      <c r="A3342" t="str">
        <f t="shared" si="52"/>
        <v>0Max Negocios + 49.90CUOTA</v>
      </c>
      <c r="B3342">
        <f>precio_reno_porta!A200</f>
        <v>0</v>
      </c>
      <c r="C3342">
        <f>precio_reno_porta!B200</f>
        <v>0</v>
      </c>
      <c r="D3342">
        <f>precio_reno_porta!C200</f>
        <v>0</v>
      </c>
      <c r="E3342">
        <f>precio_reno_porta!D200</f>
        <v>0</v>
      </c>
      <c r="F3342" s="68">
        <f>precio_reno_porta!E200</f>
        <v>0</v>
      </c>
      <c r="G3342">
        <f>precio_reno_porta!F200</f>
        <v>0</v>
      </c>
      <c r="H3342" t="s">
        <v>188</v>
      </c>
      <c r="I3342" t="s">
        <v>46</v>
      </c>
      <c r="J3342" s="68">
        <f>precio_reno_porta!S200</f>
        <v>0</v>
      </c>
    </row>
    <row r="3343" spans="1:10" x14ac:dyDescent="0.3">
      <c r="A3343" t="str">
        <f t="shared" si="52"/>
        <v>0Max Negocios + 49.90CUOTA</v>
      </c>
      <c r="B3343">
        <f>precio_reno_porta!A201</f>
        <v>0</v>
      </c>
      <c r="C3343">
        <f>precio_reno_porta!B201</f>
        <v>0</v>
      </c>
      <c r="D3343">
        <f>precio_reno_porta!C201</f>
        <v>0</v>
      </c>
      <c r="E3343">
        <f>precio_reno_porta!D201</f>
        <v>0</v>
      </c>
      <c r="F3343" s="68">
        <f>precio_reno_porta!E201</f>
        <v>0</v>
      </c>
      <c r="G3343">
        <f>precio_reno_porta!F201</f>
        <v>0</v>
      </c>
      <c r="H3343" t="s">
        <v>188</v>
      </c>
      <c r="I3343" t="s">
        <v>46</v>
      </c>
      <c r="J3343" s="68">
        <f>precio_reno_porta!S201</f>
        <v>0</v>
      </c>
    </row>
    <row r="3344" spans="1:10" x14ac:dyDescent="0.3">
      <c r="A3344" t="str">
        <f t="shared" si="52"/>
        <v>0Max Negocios + 49.90CUOTA</v>
      </c>
      <c r="B3344">
        <f>precio_reno_porta!A202</f>
        <v>0</v>
      </c>
      <c r="C3344">
        <f>precio_reno_porta!B202</f>
        <v>0</v>
      </c>
      <c r="D3344">
        <f>precio_reno_porta!C202</f>
        <v>0</v>
      </c>
      <c r="E3344">
        <f>precio_reno_porta!D202</f>
        <v>0</v>
      </c>
      <c r="F3344" s="68">
        <f>precio_reno_porta!E202</f>
        <v>0</v>
      </c>
      <c r="G3344">
        <f>precio_reno_porta!F202</f>
        <v>0</v>
      </c>
      <c r="H3344" t="s">
        <v>188</v>
      </c>
      <c r="I3344" t="s">
        <v>46</v>
      </c>
      <c r="J3344" s="68">
        <f>precio_reno_porta!S202</f>
        <v>0</v>
      </c>
    </row>
    <row r="3345" spans="1:10" x14ac:dyDescent="0.3">
      <c r="A3345" t="str">
        <f t="shared" si="52"/>
        <v>0Max Negocios + 49.90CUOTA</v>
      </c>
      <c r="B3345">
        <f>precio_reno_porta!A203</f>
        <v>0</v>
      </c>
      <c r="C3345">
        <f>precio_reno_porta!B203</f>
        <v>0</v>
      </c>
      <c r="D3345">
        <f>precio_reno_porta!C203</f>
        <v>0</v>
      </c>
      <c r="E3345">
        <f>precio_reno_porta!D203</f>
        <v>0</v>
      </c>
      <c r="F3345" s="68">
        <f>precio_reno_porta!E203</f>
        <v>0</v>
      </c>
      <c r="G3345">
        <f>precio_reno_porta!F203</f>
        <v>0</v>
      </c>
      <c r="H3345" t="s">
        <v>188</v>
      </c>
      <c r="I3345" t="s">
        <v>46</v>
      </c>
      <c r="J3345" s="68">
        <f>precio_reno_porta!S203</f>
        <v>0</v>
      </c>
    </row>
    <row r="3346" spans="1:10" x14ac:dyDescent="0.3">
      <c r="A3346" t="str">
        <f t="shared" si="52"/>
        <v>0Max Negocios + 49.90CUOTA</v>
      </c>
      <c r="B3346">
        <f>precio_reno_porta!A204</f>
        <v>0</v>
      </c>
      <c r="C3346">
        <f>precio_reno_porta!B204</f>
        <v>0</v>
      </c>
      <c r="D3346">
        <f>precio_reno_porta!C204</f>
        <v>0</v>
      </c>
      <c r="E3346">
        <f>precio_reno_porta!D204</f>
        <v>0</v>
      </c>
      <c r="F3346" s="68">
        <f>precio_reno_porta!E204</f>
        <v>0</v>
      </c>
      <c r="G3346">
        <f>precio_reno_porta!F204</f>
        <v>0</v>
      </c>
      <c r="H3346" t="s">
        <v>188</v>
      </c>
      <c r="I3346" t="s">
        <v>46</v>
      </c>
      <c r="J3346" s="68">
        <f>precio_reno_porta!S204</f>
        <v>0</v>
      </c>
    </row>
    <row r="3347" spans="1:10" x14ac:dyDescent="0.3">
      <c r="A3347" t="str">
        <f t="shared" si="52"/>
        <v>0Max Negocios + 49.90CUOTA</v>
      </c>
      <c r="B3347">
        <f>precio_reno_porta!A205</f>
        <v>0</v>
      </c>
      <c r="C3347">
        <f>precio_reno_porta!B205</f>
        <v>0</v>
      </c>
      <c r="D3347">
        <f>precio_reno_porta!C205</f>
        <v>0</v>
      </c>
      <c r="E3347">
        <f>precio_reno_porta!D205</f>
        <v>0</v>
      </c>
      <c r="F3347" s="68">
        <f>precio_reno_porta!E205</f>
        <v>0</v>
      </c>
      <c r="G3347">
        <f>precio_reno_porta!F205</f>
        <v>0</v>
      </c>
      <c r="H3347" t="s">
        <v>188</v>
      </c>
      <c r="I3347" t="s">
        <v>46</v>
      </c>
      <c r="J3347" s="68">
        <f>precio_reno_porta!S205</f>
        <v>0</v>
      </c>
    </row>
    <row r="3348" spans="1:10" x14ac:dyDescent="0.3">
      <c r="A3348" t="str">
        <f t="shared" si="52"/>
        <v>0Max Negocios + 49.90CUOTA</v>
      </c>
      <c r="B3348">
        <f>precio_reno_porta!A206</f>
        <v>0</v>
      </c>
      <c r="C3348">
        <f>precio_reno_porta!B206</f>
        <v>0</v>
      </c>
      <c r="D3348">
        <f>precio_reno_porta!C206</f>
        <v>0</v>
      </c>
      <c r="E3348">
        <f>precio_reno_porta!D206</f>
        <v>0</v>
      </c>
      <c r="F3348" s="68">
        <f>precio_reno_porta!E206</f>
        <v>0</v>
      </c>
      <c r="G3348">
        <f>precio_reno_porta!F206</f>
        <v>0</v>
      </c>
      <c r="H3348" t="s">
        <v>188</v>
      </c>
      <c r="I3348" t="s">
        <v>46</v>
      </c>
      <c r="J3348" s="68">
        <f>precio_reno_porta!S206</f>
        <v>0</v>
      </c>
    </row>
    <row r="3349" spans="1:10" x14ac:dyDescent="0.3">
      <c r="A3349" t="str">
        <f t="shared" si="52"/>
        <v>0Max Negocios + 49.90CUOTA</v>
      </c>
      <c r="B3349">
        <f>precio_reno_porta!A207</f>
        <v>0</v>
      </c>
      <c r="C3349">
        <f>precio_reno_porta!B207</f>
        <v>0</v>
      </c>
      <c r="D3349">
        <f>precio_reno_porta!C207</f>
        <v>0</v>
      </c>
      <c r="E3349">
        <f>precio_reno_porta!D207</f>
        <v>0</v>
      </c>
      <c r="F3349" s="68">
        <f>precio_reno_porta!E207</f>
        <v>0</v>
      </c>
      <c r="G3349">
        <f>precio_reno_porta!F207</f>
        <v>0</v>
      </c>
      <c r="H3349" t="s">
        <v>188</v>
      </c>
      <c r="I3349" t="s">
        <v>46</v>
      </c>
      <c r="J3349" s="68">
        <f>precio_reno_porta!S207</f>
        <v>0</v>
      </c>
    </row>
    <row r="3350" spans="1:10" x14ac:dyDescent="0.3">
      <c r="A3350" t="str">
        <f t="shared" si="52"/>
        <v>0Max Negocios + 49.90CUOTA</v>
      </c>
      <c r="B3350">
        <f>precio_reno_porta!A208</f>
        <v>0</v>
      </c>
      <c r="C3350">
        <f>precio_reno_porta!B208</f>
        <v>0</v>
      </c>
      <c r="D3350">
        <f>precio_reno_porta!C208</f>
        <v>0</v>
      </c>
      <c r="E3350">
        <f>precio_reno_porta!D208</f>
        <v>0</v>
      </c>
      <c r="F3350" s="68">
        <f>precio_reno_porta!E208</f>
        <v>0</v>
      </c>
      <c r="G3350">
        <f>precio_reno_porta!F208</f>
        <v>0</v>
      </c>
      <c r="H3350" t="s">
        <v>188</v>
      </c>
      <c r="I3350" t="s">
        <v>46</v>
      </c>
      <c r="J3350" s="68">
        <f>precio_reno_porta!S208</f>
        <v>0</v>
      </c>
    </row>
    <row r="3351" spans="1:10" x14ac:dyDescent="0.3">
      <c r="A3351" t="str">
        <f t="shared" si="52"/>
        <v>0Max Negocios + 49.90CUOTA</v>
      </c>
      <c r="B3351">
        <f>precio_reno_porta!A209</f>
        <v>0</v>
      </c>
      <c r="C3351">
        <f>precio_reno_porta!B209</f>
        <v>0</v>
      </c>
      <c r="D3351">
        <f>precio_reno_porta!C209</f>
        <v>0</v>
      </c>
      <c r="E3351">
        <f>precio_reno_porta!D209</f>
        <v>0</v>
      </c>
      <c r="F3351" s="68">
        <f>precio_reno_porta!E209</f>
        <v>0</v>
      </c>
      <c r="G3351">
        <f>precio_reno_porta!F209</f>
        <v>0</v>
      </c>
      <c r="H3351" t="s">
        <v>188</v>
      </c>
      <c r="I3351" t="s">
        <v>46</v>
      </c>
      <c r="J3351" s="68">
        <f>precio_reno_porta!S209</f>
        <v>0</v>
      </c>
    </row>
    <row r="3352" spans="1:10" x14ac:dyDescent="0.3">
      <c r="A3352" t="str">
        <f t="shared" si="52"/>
        <v>0Max Negocios + 49.90CUOTA</v>
      </c>
      <c r="B3352">
        <f>precio_reno_porta!A210</f>
        <v>0</v>
      </c>
      <c r="C3352">
        <f>precio_reno_porta!B210</f>
        <v>0</v>
      </c>
      <c r="D3352">
        <f>precio_reno_porta!C210</f>
        <v>0</v>
      </c>
      <c r="E3352">
        <f>precio_reno_porta!D210</f>
        <v>0</v>
      </c>
      <c r="F3352" s="68">
        <f>precio_reno_porta!E210</f>
        <v>0</v>
      </c>
      <c r="G3352">
        <f>precio_reno_porta!F210</f>
        <v>0</v>
      </c>
      <c r="H3352" t="s">
        <v>188</v>
      </c>
      <c r="I3352" t="s">
        <v>46</v>
      </c>
      <c r="J3352" s="68">
        <f>precio_reno_porta!S210</f>
        <v>0</v>
      </c>
    </row>
    <row r="3353" spans="1:10" x14ac:dyDescent="0.3">
      <c r="A3353" t="str">
        <f t="shared" si="52"/>
        <v>0Max Negocios + 49.90CUOTA</v>
      </c>
      <c r="B3353">
        <f>precio_reno_porta!A211</f>
        <v>0</v>
      </c>
      <c r="C3353">
        <f>precio_reno_porta!B211</f>
        <v>0</v>
      </c>
      <c r="D3353">
        <f>precio_reno_porta!C211</f>
        <v>0</v>
      </c>
      <c r="E3353">
        <f>precio_reno_porta!D211</f>
        <v>0</v>
      </c>
      <c r="F3353" s="68">
        <f>precio_reno_porta!E211</f>
        <v>0</v>
      </c>
      <c r="G3353">
        <f>precio_reno_porta!F211</f>
        <v>0</v>
      </c>
      <c r="H3353" t="s">
        <v>188</v>
      </c>
      <c r="I3353" t="s">
        <v>46</v>
      </c>
      <c r="J3353" s="68">
        <f>precio_reno_porta!S211</f>
        <v>0</v>
      </c>
    </row>
    <row r="3354" spans="1:10" x14ac:dyDescent="0.3">
      <c r="A3354" t="str">
        <f t="shared" si="52"/>
        <v>0Max Negocios + 49.90CUOTA</v>
      </c>
      <c r="B3354">
        <f>precio_reno_porta!A212</f>
        <v>0</v>
      </c>
      <c r="C3354">
        <f>precio_reno_porta!B212</f>
        <v>0</v>
      </c>
      <c r="D3354">
        <f>precio_reno_porta!C212</f>
        <v>0</v>
      </c>
      <c r="E3354">
        <f>precio_reno_porta!D212</f>
        <v>0</v>
      </c>
      <c r="F3354" s="68">
        <f>precio_reno_porta!E212</f>
        <v>0</v>
      </c>
      <c r="G3354">
        <f>precio_reno_porta!F212</f>
        <v>0</v>
      </c>
      <c r="H3354" t="s">
        <v>188</v>
      </c>
      <c r="I3354" t="s">
        <v>46</v>
      </c>
      <c r="J3354" s="68">
        <f>precio_reno_porta!S212</f>
        <v>0</v>
      </c>
    </row>
    <row r="3355" spans="1:10" x14ac:dyDescent="0.3">
      <c r="A3355" t="str">
        <f t="shared" si="52"/>
        <v>0Max Negocios + 49.90CUOTA</v>
      </c>
      <c r="B3355">
        <f>precio_reno_porta!A213</f>
        <v>0</v>
      </c>
      <c r="C3355">
        <f>precio_reno_porta!B213</f>
        <v>0</v>
      </c>
      <c r="D3355">
        <f>precio_reno_porta!C213</f>
        <v>0</v>
      </c>
      <c r="E3355">
        <f>precio_reno_porta!D213</f>
        <v>0</v>
      </c>
      <c r="F3355" s="68">
        <f>precio_reno_porta!E213</f>
        <v>0</v>
      </c>
      <c r="G3355">
        <f>precio_reno_porta!F213</f>
        <v>0</v>
      </c>
      <c r="H3355" t="s">
        <v>188</v>
      </c>
      <c r="I3355" t="s">
        <v>46</v>
      </c>
      <c r="J3355" s="68">
        <f>precio_reno_porta!S213</f>
        <v>0</v>
      </c>
    </row>
    <row r="3356" spans="1:10" x14ac:dyDescent="0.3">
      <c r="A3356" t="str">
        <f t="shared" si="52"/>
        <v>0Max Negocios + 49.90CUOTA</v>
      </c>
      <c r="B3356">
        <f>precio_reno_porta!A214</f>
        <v>0</v>
      </c>
      <c r="C3356">
        <f>precio_reno_porta!B214</f>
        <v>0</v>
      </c>
      <c r="D3356">
        <f>precio_reno_porta!C214</f>
        <v>0</v>
      </c>
      <c r="E3356">
        <f>precio_reno_porta!D214</f>
        <v>0</v>
      </c>
      <c r="F3356" s="68">
        <f>precio_reno_porta!E214</f>
        <v>0</v>
      </c>
      <c r="G3356">
        <f>precio_reno_porta!F214</f>
        <v>0</v>
      </c>
      <c r="H3356" t="s">
        <v>188</v>
      </c>
      <c r="I3356" t="s">
        <v>46</v>
      </c>
      <c r="J3356" s="68">
        <f>precio_reno_porta!S214</f>
        <v>0</v>
      </c>
    </row>
    <row r="3357" spans="1:10" x14ac:dyDescent="0.3">
      <c r="A3357" t="str">
        <f t="shared" si="52"/>
        <v>0Max Negocios + 49.90CUOTA</v>
      </c>
      <c r="B3357">
        <f>precio_reno_porta!A215</f>
        <v>0</v>
      </c>
      <c r="C3357">
        <f>precio_reno_porta!B215</f>
        <v>0</v>
      </c>
      <c r="D3357">
        <f>precio_reno_porta!C215</f>
        <v>0</v>
      </c>
      <c r="E3357">
        <f>precio_reno_porta!D215</f>
        <v>0</v>
      </c>
      <c r="F3357" s="68">
        <f>precio_reno_porta!E215</f>
        <v>0</v>
      </c>
      <c r="G3357">
        <f>precio_reno_porta!F215</f>
        <v>0</v>
      </c>
      <c r="H3357" t="s">
        <v>188</v>
      </c>
      <c r="I3357" t="s">
        <v>46</v>
      </c>
      <c r="J3357" s="68">
        <f>precio_reno_porta!S215</f>
        <v>0</v>
      </c>
    </row>
    <row r="3358" spans="1:10" x14ac:dyDescent="0.3">
      <c r="A3358" t="str">
        <f t="shared" si="52"/>
        <v>0Max Negocios + 49.90CUOTA</v>
      </c>
      <c r="B3358">
        <f>precio_reno_porta!A216</f>
        <v>0</v>
      </c>
      <c r="C3358">
        <f>precio_reno_porta!B216</f>
        <v>0</v>
      </c>
      <c r="D3358">
        <f>precio_reno_porta!C216</f>
        <v>0</v>
      </c>
      <c r="E3358">
        <f>precio_reno_porta!D216</f>
        <v>0</v>
      </c>
      <c r="F3358" s="68">
        <f>precio_reno_porta!E216</f>
        <v>0</v>
      </c>
      <c r="G3358">
        <f>precio_reno_porta!F216</f>
        <v>0</v>
      </c>
      <c r="H3358" t="s">
        <v>188</v>
      </c>
      <c r="I3358" t="s">
        <v>46</v>
      </c>
      <c r="J3358" s="68">
        <f>precio_reno_porta!S216</f>
        <v>0</v>
      </c>
    </row>
    <row r="3359" spans="1:10" x14ac:dyDescent="0.3">
      <c r="A3359" t="str">
        <f t="shared" si="52"/>
        <v>0Max Negocios + 49.90CUOTA</v>
      </c>
      <c r="B3359">
        <f>precio_reno_porta!A217</f>
        <v>0</v>
      </c>
      <c r="C3359">
        <f>precio_reno_porta!B217</f>
        <v>0</v>
      </c>
      <c r="D3359">
        <f>precio_reno_porta!C217</f>
        <v>0</v>
      </c>
      <c r="E3359">
        <f>precio_reno_porta!D217</f>
        <v>0</v>
      </c>
      <c r="F3359" s="68">
        <f>precio_reno_porta!E217</f>
        <v>0</v>
      </c>
      <c r="G3359">
        <f>precio_reno_porta!F217</f>
        <v>0</v>
      </c>
      <c r="H3359" t="s">
        <v>188</v>
      </c>
      <c r="I3359" t="s">
        <v>46</v>
      </c>
      <c r="J3359" s="68">
        <f>precio_reno_porta!S217</f>
        <v>0</v>
      </c>
    </row>
    <row r="3360" spans="1:10" x14ac:dyDescent="0.3">
      <c r="A3360" t="str">
        <f t="shared" si="52"/>
        <v>0Max Negocios + 49.90CUOTA</v>
      </c>
      <c r="B3360">
        <f>precio_reno_porta!A218</f>
        <v>0</v>
      </c>
      <c r="C3360">
        <f>precio_reno_porta!B218</f>
        <v>0</v>
      </c>
      <c r="D3360">
        <f>precio_reno_porta!C218</f>
        <v>0</v>
      </c>
      <c r="E3360">
        <f>precio_reno_porta!D218</f>
        <v>0</v>
      </c>
      <c r="F3360" s="68">
        <f>precio_reno_porta!E218</f>
        <v>0</v>
      </c>
      <c r="G3360">
        <f>precio_reno_porta!F218</f>
        <v>0</v>
      </c>
      <c r="H3360" t="s">
        <v>188</v>
      </c>
      <c r="I3360" t="s">
        <v>46</v>
      </c>
      <c r="J3360" s="68">
        <f>precio_reno_porta!S218</f>
        <v>0</v>
      </c>
    </row>
    <row r="3361" spans="1:10" x14ac:dyDescent="0.3">
      <c r="A3361" t="str">
        <f t="shared" si="52"/>
        <v>0Max Negocios + 49.90CUOTA</v>
      </c>
      <c r="B3361">
        <f>precio_reno_porta!A219</f>
        <v>0</v>
      </c>
      <c r="C3361">
        <f>precio_reno_porta!B219</f>
        <v>0</v>
      </c>
      <c r="D3361">
        <f>precio_reno_porta!C219</f>
        <v>0</v>
      </c>
      <c r="E3361">
        <f>precio_reno_porta!D219</f>
        <v>0</v>
      </c>
      <c r="F3361" s="68">
        <f>precio_reno_porta!E219</f>
        <v>0</v>
      </c>
      <c r="G3361">
        <f>precio_reno_porta!F219</f>
        <v>0</v>
      </c>
      <c r="H3361" t="s">
        <v>188</v>
      </c>
      <c r="I3361" t="s">
        <v>46</v>
      </c>
      <c r="J3361" s="68">
        <f>precio_reno_porta!S219</f>
        <v>0</v>
      </c>
    </row>
    <row r="3362" spans="1:10" x14ac:dyDescent="0.3">
      <c r="A3362" t="str">
        <f t="shared" si="52"/>
        <v>0Max Negocios + 49.90CUOTA</v>
      </c>
      <c r="B3362">
        <f>precio_reno_porta!A220</f>
        <v>0</v>
      </c>
      <c r="C3362">
        <f>precio_reno_porta!B220</f>
        <v>0</v>
      </c>
      <c r="D3362">
        <f>precio_reno_porta!C220</f>
        <v>0</v>
      </c>
      <c r="E3362">
        <f>precio_reno_porta!D220</f>
        <v>0</v>
      </c>
      <c r="F3362" s="68">
        <f>precio_reno_porta!E220</f>
        <v>0</v>
      </c>
      <c r="G3362">
        <f>precio_reno_porta!F220</f>
        <v>0</v>
      </c>
      <c r="H3362" t="s">
        <v>188</v>
      </c>
      <c r="I3362" t="s">
        <v>46</v>
      </c>
      <c r="J3362" s="68">
        <f>precio_reno_porta!S220</f>
        <v>0</v>
      </c>
    </row>
    <row r="3363" spans="1:10" x14ac:dyDescent="0.3">
      <c r="A3363" t="str">
        <f t="shared" si="52"/>
        <v>0Max Negocios + 49.90CUOTA</v>
      </c>
      <c r="B3363">
        <f>precio_reno_porta!A221</f>
        <v>0</v>
      </c>
      <c r="C3363">
        <f>precio_reno_porta!B221</f>
        <v>0</v>
      </c>
      <c r="D3363">
        <f>precio_reno_porta!C221</f>
        <v>0</v>
      </c>
      <c r="E3363">
        <f>precio_reno_porta!D221</f>
        <v>0</v>
      </c>
      <c r="F3363" s="68">
        <f>precio_reno_porta!E221</f>
        <v>0</v>
      </c>
      <c r="G3363">
        <f>precio_reno_porta!F221</f>
        <v>0</v>
      </c>
      <c r="H3363" t="s">
        <v>188</v>
      </c>
      <c r="I3363" t="s">
        <v>46</v>
      </c>
      <c r="J3363" s="68">
        <f>precio_reno_porta!S221</f>
        <v>0</v>
      </c>
    </row>
    <row r="3364" spans="1:10" x14ac:dyDescent="0.3">
      <c r="A3364" t="str">
        <f t="shared" si="52"/>
        <v>0Max Negocios + 49.90CUOTA</v>
      </c>
      <c r="B3364">
        <f>precio_reno_porta!A222</f>
        <v>0</v>
      </c>
      <c r="C3364">
        <f>precio_reno_porta!B222</f>
        <v>0</v>
      </c>
      <c r="D3364">
        <f>precio_reno_porta!C222</f>
        <v>0</v>
      </c>
      <c r="E3364">
        <f>precio_reno_porta!D222</f>
        <v>0</v>
      </c>
      <c r="F3364" s="68">
        <f>precio_reno_porta!E222</f>
        <v>0</v>
      </c>
      <c r="G3364">
        <f>precio_reno_porta!F222</f>
        <v>0</v>
      </c>
      <c r="H3364" t="s">
        <v>188</v>
      </c>
      <c r="I3364" t="s">
        <v>46</v>
      </c>
      <c r="J3364" s="68">
        <f>precio_reno_porta!S222</f>
        <v>0</v>
      </c>
    </row>
    <row r="3365" spans="1:10" x14ac:dyDescent="0.3">
      <c r="A3365" t="str">
        <f t="shared" si="52"/>
        <v>0Max Negocios + 49.90CUOTA</v>
      </c>
      <c r="B3365">
        <f>precio_reno_porta!A223</f>
        <v>0</v>
      </c>
      <c r="C3365">
        <f>precio_reno_porta!B223</f>
        <v>0</v>
      </c>
      <c r="D3365">
        <f>precio_reno_porta!C223</f>
        <v>0</v>
      </c>
      <c r="E3365">
        <f>precio_reno_porta!D223</f>
        <v>0</v>
      </c>
      <c r="F3365" s="68">
        <f>precio_reno_porta!E223</f>
        <v>0</v>
      </c>
      <c r="G3365">
        <f>precio_reno_porta!F223</f>
        <v>0</v>
      </c>
      <c r="H3365" t="s">
        <v>188</v>
      </c>
      <c r="I3365" t="s">
        <v>46</v>
      </c>
      <c r="J3365" s="68">
        <f>precio_reno_porta!S223</f>
        <v>0</v>
      </c>
    </row>
    <row r="3366" spans="1:10" x14ac:dyDescent="0.3">
      <c r="A3366" t="str">
        <f t="shared" si="52"/>
        <v>APPLE IPHONE 15 128GBMax Negocios + 55.90CUOTA</v>
      </c>
      <c r="B3366" t="str">
        <f>precio_reno_porta!A3</f>
        <v>Corriente</v>
      </c>
      <c r="C3366" t="str">
        <f>precio_reno_porta!B3</f>
        <v>5G</v>
      </c>
      <c r="D3366" t="str">
        <f>precio_reno_porta!C3</f>
        <v>APPLE</v>
      </c>
      <c r="E3366" t="str">
        <f>precio_reno_porta!D3</f>
        <v>APPLE IPHONE 15 128GB</v>
      </c>
      <c r="F3366" s="68">
        <f>precio_reno_porta!E3</f>
        <v>3769</v>
      </c>
      <c r="G3366" t="str">
        <f>precio_reno_porta!F3</f>
        <v>iOS</v>
      </c>
      <c r="H3366" t="s">
        <v>188</v>
      </c>
      <c r="I3366" t="s">
        <v>196</v>
      </c>
      <c r="J3366" s="68">
        <f>precio_reno_porta!T3</f>
        <v>4091</v>
      </c>
    </row>
    <row r="3367" spans="1:10" x14ac:dyDescent="0.3">
      <c r="A3367" t="str">
        <f t="shared" si="52"/>
        <v>APPLE IPHONE 15 256GBMax Negocios + 55.90CUOTA</v>
      </c>
      <c r="B3367" t="str">
        <f>precio_reno_porta!A4</f>
        <v>Corriente</v>
      </c>
      <c r="C3367" t="str">
        <f>precio_reno_porta!B4</f>
        <v>5G</v>
      </c>
      <c r="D3367" t="str">
        <f>precio_reno_porta!C4</f>
        <v>APPLE</v>
      </c>
      <c r="E3367" t="str">
        <f>precio_reno_porta!D4</f>
        <v>APPLE IPHONE 15 256GB</v>
      </c>
      <c r="F3367" s="68">
        <f>precio_reno_porta!E4</f>
        <v>5029</v>
      </c>
      <c r="G3367" t="str">
        <f>precio_reno_porta!F4</f>
        <v>iOS</v>
      </c>
      <c r="H3367" t="s">
        <v>188</v>
      </c>
      <c r="I3367" t="s">
        <v>196</v>
      </c>
      <c r="J3367" s="68">
        <f>precio_reno_porta!T4</f>
        <v>5459</v>
      </c>
    </row>
    <row r="3368" spans="1:10" x14ac:dyDescent="0.3">
      <c r="A3368" t="str">
        <f t="shared" si="52"/>
        <v>APPLE IPHONE 16 128GBMax Negocios + 55.90CUOTA</v>
      </c>
      <c r="B3368" t="str">
        <f>precio_reno_porta!A5</f>
        <v>Corriente</v>
      </c>
      <c r="C3368" t="str">
        <f>precio_reno_porta!B5</f>
        <v>5G</v>
      </c>
      <c r="D3368" t="str">
        <f>precio_reno_porta!C5</f>
        <v>APPLE</v>
      </c>
      <c r="E3368" t="str">
        <f>precio_reno_porta!D5</f>
        <v>APPLE IPHONE 16 128GB</v>
      </c>
      <c r="F3368" s="68">
        <f>precio_reno_porta!E5</f>
        <v>4399</v>
      </c>
      <c r="G3368" t="str">
        <f>precio_reno_porta!F5</f>
        <v>iOS</v>
      </c>
      <c r="H3368" t="s">
        <v>188</v>
      </c>
      <c r="I3368" t="s">
        <v>196</v>
      </c>
      <c r="J3368" s="68">
        <f>precio_reno_porta!T5</f>
        <v>4775</v>
      </c>
    </row>
    <row r="3369" spans="1:10" x14ac:dyDescent="0.3">
      <c r="A3369" t="str">
        <f t="shared" si="52"/>
        <v>APPLE IPHONE 16 PRO 1TBMax Negocios + 55.90CUOTA</v>
      </c>
      <c r="B3369" t="str">
        <f>precio_reno_porta!A6</f>
        <v>Corriente</v>
      </c>
      <c r="C3369" t="str">
        <f>precio_reno_porta!B6</f>
        <v>5G</v>
      </c>
      <c r="D3369" t="str">
        <f>precio_reno_porta!C6</f>
        <v>APPLE</v>
      </c>
      <c r="E3369" t="str">
        <f>precio_reno_porta!D6</f>
        <v>APPLE IPHONE 16 PRO 1TB</v>
      </c>
      <c r="F3369" s="68">
        <f>precio_reno_porta!E6</f>
        <v>9419</v>
      </c>
      <c r="G3369" t="str">
        <f>precio_reno_porta!F6</f>
        <v>iOS</v>
      </c>
      <c r="H3369" t="s">
        <v>188</v>
      </c>
      <c r="I3369" t="s">
        <v>196</v>
      </c>
      <c r="J3369" s="68">
        <f>precio_reno_porta!T6</f>
        <v>10235</v>
      </c>
    </row>
    <row r="3370" spans="1:10" x14ac:dyDescent="0.3">
      <c r="A3370" t="str">
        <f t="shared" si="52"/>
        <v>APPLE IPHONE 16 PRO 512GBMax Negocios + 55.90CUOTA</v>
      </c>
      <c r="B3370" t="str">
        <f>precio_reno_porta!A7</f>
        <v>Corriente</v>
      </c>
      <c r="C3370" t="str">
        <f>precio_reno_porta!B7</f>
        <v>5G</v>
      </c>
      <c r="D3370" t="str">
        <f>precio_reno_porta!C7</f>
        <v>APPLE</v>
      </c>
      <c r="E3370" t="str">
        <f>precio_reno_porta!D7</f>
        <v>APPLE IPHONE 16 PRO 512GB</v>
      </c>
      <c r="F3370" s="68">
        <f>precio_reno_porta!E7</f>
        <v>8169</v>
      </c>
      <c r="G3370" t="str">
        <f>precio_reno_porta!F7</f>
        <v>iOS</v>
      </c>
      <c r="H3370" t="s">
        <v>188</v>
      </c>
      <c r="I3370" t="s">
        <v>196</v>
      </c>
      <c r="J3370" s="68">
        <f>precio_reno_porta!T7</f>
        <v>8879</v>
      </c>
    </row>
    <row r="3371" spans="1:10" x14ac:dyDescent="0.3">
      <c r="A3371" t="str">
        <f t="shared" si="52"/>
        <v>APPLE IPHONE 16 PRO MAX 1TBMax Negocios + 55.90CUOTA</v>
      </c>
      <c r="B3371" t="str">
        <f>precio_reno_porta!A8</f>
        <v>Corriente</v>
      </c>
      <c r="C3371" t="str">
        <f>precio_reno_porta!B8</f>
        <v>5G</v>
      </c>
      <c r="D3371" t="str">
        <f>precio_reno_porta!C8</f>
        <v>APPLE</v>
      </c>
      <c r="E3371" t="str">
        <f>precio_reno_porta!D8</f>
        <v>APPLE IPHONE 16 PRO MAX 1TB</v>
      </c>
      <c r="F3371" s="68">
        <f>precio_reno_porta!E8</f>
        <v>10049</v>
      </c>
      <c r="G3371" t="str">
        <f>precio_reno_porta!F8</f>
        <v>iOS</v>
      </c>
      <c r="H3371" t="s">
        <v>188</v>
      </c>
      <c r="I3371" t="s">
        <v>196</v>
      </c>
      <c r="J3371" s="68">
        <f>precio_reno_porta!T8</f>
        <v>10919</v>
      </c>
    </row>
    <row r="3372" spans="1:10" x14ac:dyDescent="0.3">
      <c r="A3372" t="str">
        <f t="shared" si="52"/>
        <v>APPLE IPHONE 16 PRO MAX 512GBMax Negocios + 55.90CUOTA</v>
      </c>
      <c r="B3372" t="str">
        <f>precio_reno_porta!A9</f>
        <v>Corriente</v>
      </c>
      <c r="C3372" t="str">
        <f>precio_reno_porta!B9</f>
        <v>5G</v>
      </c>
      <c r="D3372" t="str">
        <f>precio_reno_porta!C9</f>
        <v>APPLE</v>
      </c>
      <c r="E3372" t="str">
        <f>precio_reno_porta!D9</f>
        <v>APPLE IPHONE 16 PRO MAX 512GB</v>
      </c>
      <c r="F3372" s="68">
        <f>precio_reno_porta!E9</f>
        <v>8799</v>
      </c>
      <c r="G3372" t="str">
        <f>precio_reno_porta!F9</f>
        <v>iOS</v>
      </c>
      <c r="H3372" t="s">
        <v>188</v>
      </c>
      <c r="I3372" t="s">
        <v>196</v>
      </c>
      <c r="J3372" s="68">
        <f>precio_reno_porta!T9</f>
        <v>9551</v>
      </c>
    </row>
    <row r="3373" spans="1:10" x14ac:dyDescent="0.3">
      <c r="A3373" t="str">
        <f t="shared" si="52"/>
        <v>APPLE IPHONE 16e 128GBMax Negocios + 55.90CUOTA</v>
      </c>
      <c r="B3373" t="str">
        <f>precio_reno_porta!A10</f>
        <v>Corriente</v>
      </c>
      <c r="C3373" t="str">
        <f>precio_reno_porta!B10</f>
        <v>5G</v>
      </c>
      <c r="D3373" t="str">
        <f>precio_reno_porta!C10</f>
        <v>APPLE</v>
      </c>
      <c r="E3373" t="str">
        <f>precio_reno_porta!D10</f>
        <v>APPLE IPHONE 16e 128GB</v>
      </c>
      <c r="F3373" s="68">
        <f>precio_reno_porta!E10</f>
        <v>3119</v>
      </c>
      <c r="G3373" t="str">
        <f>precio_reno_porta!F10</f>
        <v>iOS</v>
      </c>
      <c r="H3373" t="s">
        <v>188</v>
      </c>
      <c r="I3373" t="s">
        <v>196</v>
      </c>
      <c r="J3373" s="68">
        <f>precio_reno_porta!T10</f>
        <v>3383</v>
      </c>
    </row>
    <row r="3374" spans="1:10" x14ac:dyDescent="0.3">
      <c r="A3374" t="str">
        <f t="shared" si="52"/>
        <v>APPLE IPHONE 17 256GBMax Negocios + 55.90CUOTA</v>
      </c>
      <c r="B3374" t="str">
        <f>precio_reno_porta!A11</f>
        <v>Corriente</v>
      </c>
      <c r="C3374" t="str">
        <f>precio_reno_porta!B11</f>
        <v>5G</v>
      </c>
      <c r="D3374" t="str">
        <f>precio_reno_porta!C11</f>
        <v>APPLE</v>
      </c>
      <c r="E3374" t="str">
        <f>precio_reno_porta!D11</f>
        <v>APPLE IPHONE 17 256GB</v>
      </c>
      <c r="F3374" s="68">
        <f>precio_reno_porta!E11</f>
        <v>5029</v>
      </c>
      <c r="G3374" t="str">
        <f>precio_reno_porta!F11</f>
        <v>iOS</v>
      </c>
      <c r="H3374" t="s">
        <v>188</v>
      </c>
      <c r="I3374" t="s">
        <v>196</v>
      </c>
      <c r="J3374" s="68">
        <f>precio_reno_porta!T11</f>
        <v>5459</v>
      </c>
    </row>
    <row r="3375" spans="1:10" x14ac:dyDescent="0.3">
      <c r="A3375" t="str">
        <f t="shared" si="52"/>
        <v>APPLE IPHONE 17 512GBMax Negocios + 55.90CUOTA</v>
      </c>
      <c r="B3375" t="str">
        <f>precio_reno_porta!A12</f>
        <v>Corriente</v>
      </c>
      <c r="C3375" t="str">
        <f>precio_reno_porta!B12</f>
        <v>5G</v>
      </c>
      <c r="D3375" t="str">
        <f>precio_reno_porta!C12</f>
        <v>APPLE</v>
      </c>
      <c r="E3375" t="str">
        <f>precio_reno_porta!D12</f>
        <v>APPLE IPHONE 17 512GB</v>
      </c>
      <c r="F3375" s="68">
        <f>precio_reno_porta!E12</f>
        <v>6279</v>
      </c>
      <c r="G3375" t="str">
        <f>precio_reno_porta!F12</f>
        <v>iOS</v>
      </c>
      <c r="H3375" t="s">
        <v>188</v>
      </c>
      <c r="I3375" t="s">
        <v>196</v>
      </c>
      <c r="J3375" s="68">
        <f>precio_reno_porta!T12</f>
        <v>6827</v>
      </c>
    </row>
    <row r="3376" spans="1:10" x14ac:dyDescent="0.3">
      <c r="A3376" t="str">
        <f t="shared" si="52"/>
        <v>APPLE IPHONE 17 PRO 1TBMax Negocios + 55.90CUOTA</v>
      </c>
      <c r="B3376" t="str">
        <f>precio_reno_porta!A13</f>
        <v>Corriente</v>
      </c>
      <c r="C3376" t="str">
        <f>precio_reno_porta!B13</f>
        <v>5G</v>
      </c>
      <c r="D3376" t="str">
        <f>precio_reno_porta!C13</f>
        <v>APPLE</v>
      </c>
      <c r="E3376" t="str">
        <f>precio_reno_porta!D13</f>
        <v>APPLE IPHONE 17 PRO 1TB</v>
      </c>
      <c r="F3376" s="68">
        <f>precio_reno_porta!E13</f>
        <v>9419</v>
      </c>
      <c r="G3376" t="str">
        <f>precio_reno_porta!F13</f>
        <v>iOS</v>
      </c>
      <c r="H3376" t="s">
        <v>188</v>
      </c>
      <c r="I3376" t="s">
        <v>196</v>
      </c>
      <c r="J3376" s="68">
        <f>precio_reno_porta!T13</f>
        <v>10235</v>
      </c>
    </row>
    <row r="3377" spans="1:10" x14ac:dyDescent="0.3">
      <c r="A3377" t="str">
        <f t="shared" si="52"/>
        <v>APPLE IPHONE 17 PRO 256GBMax Negocios + 55.90CUOTA</v>
      </c>
      <c r="B3377" t="str">
        <f>precio_reno_porta!A14</f>
        <v>Corriente</v>
      </c>
      <c r="C3377" t="str">
        <f>precio_reno_porta!B14</f>
        <v>5G</v>
      </c>
      <c r="D3377" t="str">
        <f>precio_reno_porta!C14</f>
        <v>APPLE</v>
      </c>
      <c r="E3377" t="str">
        <f>precio_reno_porta!D14</f>
        <v>APPLE IPHONE 17 PRO 256GB</v>
      </c>
      <c r="F3377" s="68">
        <f>precio_reno_porta!E14</f>
        <v>6909</v>
      </c>
      <c r="G3377" t="str">
        <f>precio_reno_porta!F14</f>
        <v>iOS</v>
      </c>
      <c r="H3377" t="s">
        <v>188</v>
      </c>
      <c r="I3377" t="s">
        <v>196</v>
      </c>
      <c r="J3377" s="68">
        <f>precio_reno_porta!T14</f>
        <v>7511</v>
      </c>
    </row>
    <row r="3378" spans="1:10" x14ac:dyDescent="0.3">
      <c r="A3378" t="str">
        <f t="shared" si="52"/>
        <v>APPLE IPHONE 17 PRO 512GBMax Negocios + 55.90CUOTA</v>
      </c>
      <c r="B3378" t="str">
        <f>precio_reno_porta!A15</f>
        <v>Corriente</v>
      </c>
      <c r="C3378" t="str">
        <f>precio_reno_porta!B15</f>
        <v>5G</v>
      </c>
      <c r="D3378" t="str">
        <f>precio_reno_porta!C15</f>
        <v>APPLE</v>
      </c>
      <c r="E3378" t="str">
        <f>precio_reno_porta!D15</f>
        <v>APPLE IPHONE 17 PRO 512GB</v>
      </c>
      <c r="F3378" s="68">
        <f>precio_reno_porta!E15</f>
        <v>8169</v>
      </c>
      <c r="G3378" t="str">
        <f>precio_reno_porta!F15</f>
        <v>iOS</v>
      </c>
      <c r="H3378" t="s">
        <v>188</v>
      </c>
      <c r="I3378" t="s">
        <v>196</v>
      </c>
      <c r="J3378" s="68">
        <f>precio_reno_porta!T15</f>
        <v>8879</v>
      </c>
    </row>
    <row r="3379" spans="1:10" x14ac:dyDescent="0.3">
      <c r="A3379" t="str">
        <f t="shared" si="52"/>
        <v>APPLE IPHONE 17 PRO MAX 1TBMax Negocios + 55.90CUOTA</v>
      </c>
      <c r="B3379" t="str">
        <f>precio_reno_porta!A16</f>
        <v>Corriente</v>
      </c>
      <c r="C3379" t="str">
        <f>precio_reno_porta!B16</f>
        <v>5G</v>
      </c>
      <c r="D3379" t="str">
        <f>precio_reno_porta!C16</f>
        <v>APPLE</v>
      </c>
      <c r="E3379" t="str">
        <f>precio_reno_porta!D16</f>
        <v>APPLE IPHONE 17 PRO MAX 1TB</v>
      </c>
      <c r="F3379" s="68">
        <f>precio_reno_porta!E16</f>
        <v>10049</v>
      </c>
      <c r="G3379" t="str">
        <f>precio_reno_porta!F16</f>
        <v>iOS</v>
      </c>
      <c r="H3379" t="s">
        <v>188</v>
      </c>
      <c r="I3379" t="s">
        <v>196</v>
      </c>
      <c r="J3379" s="68">
        <f>precio_reno_porta!T16</f>
        <v>10919</v>
      </c>
    </row>
    <row r="3380" spans="1:10" x14ac:dyDescent="0.3">
      <c r="A3380" t="str">
        <f t="shared" si="52"/>
        <v>APPLE IPHONE 17 PRO MAX 256GBMax Negocios + 55.90CUOTA</v>
      </c>
      <c r="B3380" t="str">
        <f>precio_reno_porta!A17</f>
        <v>Corriente</v>
      </c>
      <c r="C3380" t="str">
        <f>precio_reno_porta!B17</f>
        <v>5G</v>
      </c>
      <c r="D3380" t="str">
        <f>precio_reno_porta!C17</f>
        <v>APPLE</v>
      </c>
      <c r="E3380" t="str">
        <f>precio_reno_porta!D17</f>
        <v>APPLE IPHONE 17 PRO MAX 256GB</v>
      </c>
      <c r="F3380" s="68">
        <f>precio_reno_porta!E17</f>
        <v>7539</v>
      </c>
      <c r="G3380" t="str">
        <f>precio_reno_porta!F17</f>
        <v>iOS</v>
      </c>
      <c r="H3380" t="s">
        <v>188</v>
      </c>
      <c r="I3380" t="s">
        <v>196</v>
      </c>
      <c r="J3380" s="68">
        <f>precio_reno_porta!T17</f>
        <v>8195</v>
      </c>
    </row>
    <row r="3381" spans="1:10" x14ac:dyDescent="0.3">
      <c r="A3381" t="str">
        <f t="shared" si="52"/>
        <v>APPLE IPHONE 17 PRO MAX 2TBMax Negocios + 55.90CUOTA</v>
      </c>
      <c r="B3381" t="str">
        <f>precio_reno_porta!A18</f>
        <v>Corriente</v>
      </c>
      <c r="C3381" t="str">
        <f>precio_reno_porta!B18</f>
        <v>5G</v>
      </c>
      <c r="D3381" t="str">
        <f>precio_reno_porta!C18</f>
        <v>APPLE</v>
      </c>
      <c r="E3381" t="str">
        <f>precio_reno_porta!D18</f>
        <v>APPLE IPHONE 17 PRO MAX 2TB</v>
      </c>
      <c r="F3381" s="68">
        <f>precio_reno_porta!E18</f>
        <v>12569</v>
      </c>
      <c r="G3381" t="str">
        <f>precio_reno_porta!F18</f>
        <v>iOS</v>
      </c>
      <c r="H3381" t="s">
        <v>188</v>
      </c>
      <c r="I3381" t="s">
        <v>196</v>
      </c>
      <c r="J3381" s="68">
        <f>precio_reno_porta!T18</f>
        <v>13655</v>
      </c>
    </row>
    <row r="3382" spans="1:10" x14ac:dyDescent="0.3">
      <c r="A3382" t="str">
        <f t="shared" si="52"/>
        <v>APPLE IPHONE 17 PRO MAX 512GBMax Negocios + 55.90CUOTA</v>
      </c>
      <c r="B3382" t="str">
        <f>precio_reno_porta!A19</f>
        <v>Corriente</v>
      </c>
      <c r="C3382" t="str">
        <f>precio_reno_porta!B19</f>
        <v>5G</v>
      </c>
      <c r="D3382" t="str">
        <f>precio_reno_porta!C19</f>
        <v>APPLE</v>
      </c>
      <c r="E3382" t="str">
        <f>precio_reno_porta!D19</f>
        <v>APPLE IPHONE 17 PRO MAX 512GB</v>
      </c>
      <c r="F3382" s="68">
        <f>precio_reno_porta!E19</f>
        <v>8799</v>
      </c>
      <c r="G3382" t="str">
        <f>precio_reno_porta!F19</f>
        <v>iOS</v>
      </c>
      <c r="H3382" t="s">
        <v>188</v>
      </c>
      <c r="I3382" t="s">
        <v>196</v>
      </c>
      <c r="J3382" s="68">
        <f>precio_reno_porta!T19</f>
        <v>9551</v>
      </c>
    </row>
    <row r="3383" spans="1:10" x14ac:dyDescent="0.3">
      <c r="A3383" t="str">
        <f t="shared" si="52"/>
        <v>APPLE IPHONE 17E 256GBMax Negocios + 55.90CUOTA</v>
      </c>
      <c r="B3383" t="str">
        <f>precio_reno_porta!A20</f>
        <v>Corriente</v>
      </c>
      <c r="C3383" t="str">
        <f>precio_reno_porta!B20</f>
        <v>5G</v>
      </c>
      <c r="D3383" t="str">
        <f>precio_reno_porta!C20</f>
        <v>APPLE</v>
      </c>
      <c r="E3383" t="str">
        <f>precio_reno_porta!D20</f>
        <v>APPLE IPHONE 17E 256GB</v>
      </c>
      <c r="F3383" s="68">
        <f>precio_reno_porta!E20</f>
        <v>3769</v>
      </c>
      <c r="G3383" t="str">
        <f>precio_reno_porta!F20</f>
        <v>iOS</v>
      </c>
      <c r="H3383" t="s">
        <v>188</v>
      </c>
      <c r="I3383" t="s">
        <v>196</v>
      </c>
      <c r="J3383" s="68">
        <f>precio_reno_porta!T20</f>
        <v>4091</v>
      </c>
    </row>
    <row r="3384" spans="1:10" x14ac:dyDescent="0.3">
      <c r="A3384" t="str">
        <f t="shared" si="52"/>
        <v>HONOR 400 512GB 5GMax Negocios + 55.90CUOTA</v>
      </c>
      <c r="B3384" t="str">
        <f>precio_reno_porta!A21</f>
        <v>Corriente</v>
      </c>
      <c r="C3384" t="str">
        <f>precio_reno_porta!B21</f>
        <v>5G</v>
      </c>
      <c r="D3384" t="str">
        <f>precio_reno_porta!C21</f>
        <v>HONOR</v>
      </c>
      <c r="E3384" t="str">
        <f>precio_reno_porta!D21</f>
        <v>HONOR 400 512GB 5G</v>
      </c>
      <c r="F3384" s="68">
        <f>precio_reno_porta!E21</f>
        <v>2099</v>
      </c>
      <c r="G3384" t="str">
        <f>precio_reno_porta!F21</f>
        <v>Android</v>
      </c>
      <c r="H3384" t="s">
        <v>188</v>
      </c>
      <c r="I3384" t="s">
        <v>196</v>
      </c>
      <c r="J3384" s="68">
        <f>precio_reno_porta!T21</f>
        <v>2279</v>
      </c>
    </row>
    <row r="3385" spans="1:10" x14ac:dyDescent="0.3">
      <c r="A3385" t="str">
        <f t="shared" si="52"/>
        <v>HONOR 400 LITE 256GB 5GMax Negocios + 55.90CUOTA</v>
      </c>
      <c r="B3385" t="str">
        <f>precio_reno_porta!A22</f>
        <v>Corriente</v>
      </c>
      <c r="C3385" t="str">
        <f>precio_reno_porta!B22</f>
        <v>5G</v>
      </c>
      <c r="D3385" t="str">
        <f>precio_reno_porta!C22</f>
        <v>HONOR</v>
      </c>
      <c r="E3385" t="str">
        <f>precio_reno_porta!D22</f>
        <v>HONOR 400 LITE 256GB 5G</v>
      </c>
      <c r="F3385" s="68">
        <f>precio_reno_porta!E22</f>
        <v>1519</v>
      </c>
      <c r="G3385" t="str">
        <f>precio_reno_porta!F22</f>
        <v>Android</v>
      </c>
      <c r="H3385" t="s">
        <v>188</v>
      </c>
      <c r="I3385" t="s">
        <v>196</v>
      </c>
      <c r="J3385" s="68">
        <f>precio_reno_porta!T22</f>
        <v>1643</v>
      </c>
    </row>
    <row r="3386" spans="1:10" x14ac:dyDescent="0.3">
      <c r="A3386" t="str">
        <f t="shared" si="52"/>
        <v>HONOR 400 PRO 512GB 5GMax Negocios + 55.90CUOTA</v>
      </c>
      <c r="B3386" t="str">
        <f>precio_reno_porta!A23</f>
        <v>Corriente</v>
      </c>
      <c r="C3386" t="str">
        <f>precio_reno_porta!B23</f>
        <v>5G</v>
      </c>
      <c r="D3386" t="str">
        <f>precio_reno_porta!C23</f>
        <v>HONOR</v>
      </c>
      <c r="E3386" t="str">
        <f>precio_reno_porta!D23</f>
        <v>HONOR 400 PRO 512GB 5G</v>
      </c>
      <c r="F3386" s="68">
        <f>precio_reno_porta!E23</f>
        <v>3349</v>
      </c>
      <c r="G3386" t="str">
        <f>precio_reno_porta!F23</f>
        <v>Android</v>
      </c>
      <c r="H3386" t="s">
        <v>188</v>
      </c>
      <c r="I3386" t="s">
        <v>196</v>
      </c>
      <c r="J3386" s="68">
        <f>precio_reno_porta!T23</f>
        <v>3635</v>
      </c>
    </row>
    <row r="3387" spans="1:10" x14ac:dyDescent="0.3">
      <c r="A3387" t="str">
        <f t="shared" si="52"/>
        <v>HONOR 600 512GB 5GMax Negocios + 55.90CUOTA</v>
      </c>
      <c r="B3387" t="str">
        <f>precio_reno_porta!A24</f>
        <v>Corriente</v>
      </c>
      <c r="C3387" t="str">
        <f>precio_reno_porta!B24</f>
        <v>5G</v>
      </c>
      <c r="D3387" t="str">
        <f>precio_reno_porta!C24</f>
        <v>HONOR</v>
      </c>
      <c r="E3387" t="str">
        <f>precio_reno_porta!D24</f>
        <v>HONOR 600 512GB 5G</v>
      </c>
      <c r="F3387">
        <f>precio_reno_porta!E24</f>
        <v>2959</v>
      </c>
      <c r="G3387" t="str">
        <f>precio_reno_porta!F24</f>
        <v>Android</v>
      </c>
      <c r="H3387" t="s">
        <v>188</v>
      </c>
      <c r="I3387" t="s">
        <v>196</v>
      </c>
      <c r="J3387" s="68">
        <f>precio_reno_porta!T24</f>
        <v>3215</v>
      </c>
    </row>
    <row r="3388" spans="1:10" x14ac:dyDescent="0.3">
      <c r="A3388" t="str">
        <f t="shared" si="52"/>
        <v>HONOR 600 PRO 512GB 5GMax Negocios + 55.90CUOTA</v>
      </c>
      <c r="B3388" t="str">
        <f>precio_reno_porta!A25</f>
        <v>Corriente</v>
      </c>
      <c r="C3388" t="str">
        <f>precio_reno_porta!B25</f>
        <v>5G</v>
      </c>
      <c r="D3388" t="str">
        <f>precio_reno_porta!C25</f>
        <v>HONOR</v>
      </c>
      <c r="E3388" t="str">
        <f>precio_reno_porta!D25</f>
        <v>HONOR 600 PRO 512GB 5G</v>
      </c>
      <c r="F3388">
        <f>precio_reno_porta!E25</f>
        <v>3909</v>
      </c>
      <c r="G3388" t="str">
        <f>precio_reno_porta!F25</f>
        <v>Android</v>
      </c>
      <c r="H3388" t="s">
        <v>188</v>
      </c>
      <c r="I3388" t="s">
        <v>196</v>
      </c>
      <c r="J3388" s="68">
        <f>precio_reno_porta!T25</f>
        <v>4247</v>
      </c>
    </row>
    <row r="3389" spans="1:10" x14ac:dyDescent="0.3">
      <c r="A3389" t="str">
        <f t="shared" si="52"/>
        <v>HONOR 600 SMART 256GB 5GMax Negocios + 55.90CUOTA</v>
      </c>
      <c r="B3389" t="str">
        <f>precio_reno_porta!A26</f>
        <v>Corriente</v>
      </c>
      <c r="C3389" t="str">
        <f>precio_reno_porta!B26</f>
        <v>5G</v>
      </c>
      <c r="D3389" t="str">
        <f>precio_reno_porta!C26</f>
        <v>HONOR</v>
      </c>
      <c r="E3389" t="str">
        <f>precio_reno_porta!D26</f>
        <v>HONOR 600 SMART 256GB 5G</v>
      </c>
      <c r="F3389" s="68">
        <f>precio_reno_porta!E26</f>
        <v>1659</v>
      </c>
      <c r="G3389" t="str">
        <f>precio_reno_porta!F26</f>
        <v>Android</v>
      </c>
      <c r="H3389" t="s">
        <v>188</v>
      </c>
      <c r="I3389" t="s">
        <v>196</v>
      </c>
      <c r="J3389" s="68">
        <f>precio_reno_porta!T26</f>
        <v>1799</v>
      </c>
    </row>
    <row r="3390" spans="1:10" x14ac:dyDescent="0.3">
      <c r="A3390" t="str">
        <f t="shared" si="52"/>
        <v>HONOR 600E 512GB 5GMax Negocios + 55.90CUOTA</v>
      </c>
      <c r="B3390" t="str">
        <f>precio_reno_porta!A27</f>
        <v>Corriente</v>
      </c>
      <c r="C3390" t="str">
        <f>precio_reno_porta!B27</f>
        <v>5G</v>
      </c>
      <c r="D3390" t="str">
        <f>precio_reno_porta!C27</f>
        <v>HONOR</v>
      </c>
      <c r="E3390" t="str">
        <f>precio_reno_porta!D27</f>
        <v>HONOR 600E 512GB 5G</v>
      </c>
      <c r="F3390" s="68">
        <f>precio_reno_porta!E27</f>
        <v>2149</v>
      </c>
      <c r="G3390" t="str">
        <f>precio_reno_porta!F27</f>
        <v>Android</v>
      </c>
      <c r="H3390" t="s">
        <v>188</v>
      </c>
      <c r="I3390" t="s">
        <v>196</v>
      </c>
      <c r="J3390" s="68">
        <f>precio_reno_porta!T27</f>
        <v>2327</v>
      </c>
    </row>
    <row r="3391" spans="1:10" x14ac:dyDescent="0.3">
      <c r="A3391" t="str">
        <f t="shared" si="52"/>
        <v>HONOR 70 256GBMax Negocios + 55.90CUOTA</v>
      </c>
      <c r="B3391" t="str">
        <f>precio_reno_porta!A28</f>
        <v>Corriente</v>
      </c>
      <c r="C3391" t="str">
        <f>precio_reno_porta!B28</f>
        <v>5G</v>
      </c>
      <c r="D3391" t="str">
        <f>precio_reno_porta!C28</f>
        <v>HONOR</v>
      </c>
      <c r="E3391" t="str">
        <f>precio_reno_porta!D28</f>
        <v>HONOR 70 256GB</v>
      </c>
      <c r="F3391" s="68">
        <f>precio_reno_porta!E28</f>
        <v>2859</v>
      </c>
      <c r="G3391" t="str">
        <f>precio_reno_porta!F28</f>
        <v>Android</v>
      </c>
      <c r="H3391" t="s">
        <v>188</v>
      </c>
      <c r="I3391" t="s">
        <v>196</v>
      </c>
      <c r="J3391" s="68">
        <f>precio_reno_porta!T28</f>
        <v>3107</v>
      </c>
    </row>
    <row r="3392" spans="1:10" x14ac:dyDescent="0.3">
      <c r="A3392" t="str">
        <f t="shared" si="52"/>
        <v>HONOR MAGIC 7 LITE 512GB 5GMax Negocios + 55.90CUOTA</v>
      </c>
      <c r="B3392" t="str">
        <f>precio_reno_porta!A29</f>
        <v>Corriente</v>
      </c>
      <c r="C3392" t="str">
        <f>precio_reno_porta!B29</f>
        <v>5G</v>
      </c>
      <c r="D3392" t="str">
        <f>precio_reno_porta!C29</f>
        <v>HONOR</v>
      </c>
      <c r="E3392" t="str">
        <f>precio_reno_porta!D29</f>
        <v>HONOR MAGIC 7 LITE 512GB 5G</v>
      </c>
      <c r="F3392" s="68">
        <f>precio_reno_porta!E29</f>
        <v>1849</v>
      </c>
      <c r="G3392" t="str">
        <f>precio_reno_porta!F29</f>
        <v>Android</v>
      </c>
      <c r="H3392" t="s">
        <v>188</v>
      </c>
      <c r="I3392" t="s">
        <v>196</v>
      </c>
      <c r="J3392" s="68">
        <f>precio_reno_porta!T29</f>
        <v>2015</v>
      </c>
    </row>
    <row r="3393" spans="1:10" x14ac:dyDescent="0.3">
      <c r="A3393" t="str">
        <f t="shared" si="52"/>
        <v>HONOR MAGIC 8 LITE 512GB 5GMax Negocios + 55.90CUOTA</v>
      </c>
      <c r="B3393" t="str">
        <f>precio_reno_porta!A30</f>
        <v>Corriente</v>
      </c>
      <c r="C3393" t="str">
        <f>precio_reno_porta!B30</f>
        <v>5G</v>
      </c>
      <c r="D3393" t="str">
        <f>precio_reno_porta!C30</f>
        <v>HONOR</v>
      </c>
      <c r="E3393" t="str">
        <f>precio_reno_porta!D30</f>
        <v>HONOR MAGIC 8 LITE 512GB 5G</v>
      </c>
      <c r="F3393" s="68">
        <f>precio_reno_porta!E30</f>
        <v>1779</v>
      </c>
      <c r="G3393" t="str">
        <f>precio_reno_porta!F30</f>
        <v>Android</v>
      </c>
      <c r="H3393" t="s">
        <v>188</v>
      </c>
      <c r="I3393" t="s">
        <v>196</v>
      </c>
      <c r="J3393" s="68">
        <f>precio_reno_porta!T30</f>
        <v>1931</v>
      </c>
    </row>
    <row r="3394" spans="1:10" x14ac:dyDescent="0.3">
      <c r="A3394" t="str">
        <f t="shared" si="52"/>
        <v>HONOR MAGIC 8 PRO 512GB 5GMax Negocios + 55.90CUOTA</v>
      </c>
      <c r="B3394" t="str">
        <f>precio_reno_porta!A31</f>
        <v>Corriente</v>
      </c>
      <c r="C3394" t="str">
        <f>precio_reno_porta!B31</f>
        <v>5G</v>
      </c>
      <c r="D3394" t="str">
        <f>precio_reno_porta!C31</f>
        <v>HONOR</v>
      </c>
      <c r="E3394" t="str">
        <f>precio_reno_porta!D31</f>
        <v>HONOR MAGIC 8 PRO 512GB 5G</v>
      </c>
      <c r="F3394" s="68">
        <f>precio_reno_porta!E31</f>
        <v>5789</v>
      </c>
      <c r="G3394" t="str">
        <f>precio_reno_porta!F31</f>
        <v>Android</v>
      </c>
      <c r="H3394" t="s">
        <v>188</v>
      </c>
      <c r="I3394" t="s">
        <v>196</v>
      </c>
      <c r="J3394" s="68">
        <f>precio_reno_porta!T31</f>
        <v>6287</v>
      </c>
    </row>
    <row r="3395" spans="1:10" x14ac:dyDescent="0.3">
      <c r="A3395" t="str">
        <f t="shared" ref="A3395:A3458" si="53">CONCATENATE(E3395,I3395,H3395)</f>
        <v>HONOR X5C 128GBMax Negocios + 55.90CUOTA</v>
      </c>
      <c r="B3395" t="str">
        <f>precio_reno_porta!A32</f>
        <v>Corriente</v>
      </c>
      <c r="C3395" t="str">
        <f>precio_reno_porta!B32</f>
        <v>4G</v>
      </c>
      <c r="D3395" t="str">
        <f>precio_reno_porta!C32</f>
        <v>HONOR</v>
      </c>
      <c r="E3395" t="str">
        <f>precio_reno_porta!D32</f>
        <v>HONOR X5C 128GB</v>
      </c>
      <c r="F3395" s="68">
        <f>precio_reno_porta!E32</f>
        <v>399</v>
      </c>
      <c r="G3395" t="str">
        <f>precio_reno_porta!F32</f>
        <v>Android</v>
      </c>
      <c r="H3395" t="s">
        <v>188</v>
      </c>
      <c r="I3395" t="s">
        <v>196</v>
      </c>
      <c r="J3395" s="68">
        <f>precio_reno_porta!T32</f>
        <v>431</v>
      </c>
    </row>
    <row r="3396" spans="1:10" x14ac:dyDescent="0.3">
      <c r="A3396" t="str">
        <f t="shared" si="53"/>
        <v>HONOR X5C PLUS 256GBMax Negocios + 55.90CUOTA</v>
      </c>
      <c r="B3396" t="str">
        <f>precio_reno_porta!A33</f>
        <v>Corriente</v>
      </c>
      <c r="C3396" t="str">
        <f>precio_reno_porta!B33</f>
        <v>4G</v>
      </c>
      <c r="D3396" t="str">
        <f>precio_reno_porta!C33</f>
        <v>HONOR</v>
      </c>
      <c r="E3396" t="str">
        <f>precio_reno_porta!D33</f>
        <v>HONOR X5C PLUS 256GB</v>
      </c>
      <c r="F3396" s="68">
        <f>precio_reno_porta!E33</f>
        <v>499</v>
      </c>
      <c r="G3396" t="str">
        <f>precio_reno_porta!F33</f>
        <v>Android</v>
      </c>
      <c r="H3396" t="s">
        <v>188</v>
      </c>
      <c r="I3396" t="s">
        <v>196</v>
      </c>
      <c r="J3396" s="68">
        <f>precio_reno_porta!T33</f>
        <v>539</v>
      </c>
    </row>
    <row r="3397" spans="1:10" x14ac:dyDescent="0.3">
      <c r="A3397" t="str">
        <f t="shared" si="53"/>
        <v>HONOR X5D 128GBMax Negocios + 55.90CUOTA</v>
      </c>
      <c r="B3397" t="str">
        <f>precio_reno_porta!A34</f>
        <v>Corriente</v>
      </c>
      <c r="C3397" t="str">
        <f>precio_reno_porta!B34</f>
        <v>4G</v>
      </c>
      <c r="D3397" t="str">
        <f>precio_reno_porta!C34</f>
        <v>HONOR</v>
      </c>
      <c r="E3397" t="str">
        <f>precio_reno_porta!D34</f>
        <v>HONOR X5D 128GB</v>
      </c>
      <c r="F3397" s="68">
        <f>precio_reno_porta!E34</f>
        <v>449</v>
      </c>
      <c r="G3397" t="str">
        <f>precio_reno_porta!F34</f>
        <v>Android</v>
      </c>
      <c r="H3397" t="s">
        <v>188</v>
      </c>
      <c r="I3397" t="s">
        <v>196</v>
      </c>
      <c r="J3397" s="68">
        <f>precio_reno_porta!T34</f>
        <v>491</v>
      </c>
    </row>
    <row r="3398" spans="1:10" x14ac:dyDescent="0.3">
      <c r="A3398" t="str">
        <f t="shared" si="53"/>
        <v>HONOR X5D 256GBMax Negocios + 55.90CUOTA</v>
      </c>
      <c r="B3398" t="str">
        <f>precio_reno_porta!A35</f>
        <v>Corriente</v>
      </c>
      <c r="C3398" t="str">
        <f>precio_reno_porta!B35</f>
        <v>4G</v>
      </c>
      <c r="D3398" t="str">
        <f>precio_reno_porta!C35</f>
        <v>HONOR</v>
      </c>
      <c r="E3398" t="str">
        <f>precio_reno_porta!D35</f>
        <v>HONOR X5D 256GB</v>
      </c>
      <c r="F3398" s="68">
        <f>precio_reno_porta!E35</f>
        <v>589</v>
      </c>
      <c r="G3398" t="str">
        <f>precio_reno_porta!F35</f>
        <v>Android</v>
      </c>
      <c r="H3398" t="s">
        <v>188</v>
      </c>
      <c r="I3398" t="s">
        <v>196</v>
      </c>
      <c r="J3398" s="68">
        <f>precio_reno_porta!T35</f>
        <v>635</v>
      </c>
    </row>
    <row r="3399" spans="1:10" x14ac:dyDescent="0.3">
      <c r="A3399" t="str">
        <f t="shared" si="53"/>
        <v>HONOR X6C 256GBMax Negocios + 55.90CUOTA</v>
      </c>
      <c r="B3399" t="str">
        <f>precio_reno_porta!A36</f>
        <v>Corriente</v>
      </c>
      <c r="C3399" t="str">
        <f>precio_reno_porta!B36</f>
        <v>4G</v>
      </c>
      <c r="D3399" t="str">
        <f>precio_reno_porta!C36</f>
        <v>HONOR</v>
      </c>
      <c r="E3399" t="str">
        <f>precio_reno_porta!D36</f>
        <v>HONOR X6C 256GB</v>
      </c>
      <c r="F3399" s="68">
        <f>precio_reno_porta!E36</f>
        <v>699</v>
      </c>
      <c r="G3399" t="str">
        <f>precio_reno_porta!F36</f>
        <v>Android</v>
      </c>
      <c r="H3399" t="s">
        <v>188</v>
      </c>
      <c r="I3399" t="s">
        <v>196</v>
      </c>
      <c r="J3399" s="68">
        <f>precio_reno_porta!T36</f>
        <v>755</v>
      </c>
    </row>
    <row r="3400" spans="1:10" x14ac:dyDescent="0.3">
      <c r="A3400" t="str">
        <f t="shared" si="53"/>
        <v>HONOR X6D 256GB 5GMax Negocios + 55.90CUOTA</v>
      </c>
      <c r="B3400" t="str">
        <f>precio_reno_porta!A37</f>
        <v>Corriente</v>
      </c>
      <c r="C3400" t="str">
        <f>precio_reno_porta!B37</f>
        <v>5G</v>
      </c>
      <c r="D3400" t="str">
        <f>precio_reno_porta!C37</f>
        <v>HONOR</v>
      </c>
      <c r="E3400" t="str">
        <f>precio_reno_porta!D37</f>
        <v>HONOR X6D 256GB 5G</v>
      </c>
      <c r="F3400" s="68">
        <f>precio_reno_porta!E37</f>
        <v>829</v>
      </c>
      <c r="G3400" t="str">
        <f>precio_reno_porta!F37</f>
        <v>Android</v>
      </c>
      <c r="H3400" t="s">
        <v>188</v>
      </c>
      <c r="I3400" t="s">
        <v>196</v>
      </c>
      <c r="J3400" s="68">
        <f>precio_reno_porta!T37</f>
        <v>899</v>
      </c>
    </row>
    <row r="3401" spans="1:10" x14ac:dyDescent="0.3">
      <c r="A3401" t="str">
        <f t="shared" si="53"/>
        <v>HONOR X7D 256GB 5GMax Negocios + 55.90CUOTA</v>
      </c>
      <c r="B3401" t="str">
        <f>precio_reno_porta!A38</f>
        <v>Corriente</v>
      </c>
      <c r="C3401" t="str">
        <f>precio_reno_porta!B38</f>
        <v>5G</v>
      </c>
      <c r="D3401" t="str">
        <f>precio_reno_porta!C38</f>
        <v>HONOR</v>
      </c>
      <c r="E3401" t="str">
        <f>precio_reno_porta!D38</f>
        <v>HONOR X7D 256GB 5G</v>
      </c>
      <c r="F3401" s="68">
        <f>precio_reno_porta!E38</f>
        <v>879</v>
      </c>
      <c r="G3401" t="str">
        <f>precio_reno_porta!F38</f>
        <v>Android</v>
      </c>
      <c r="H3401" t="s">
        <v>188</v>
      </c>
      <c r="I3401" t="s">
        <v>196</v>
      </c>
      <c r="J3401" s="68">
        <f>precio_reno_porta!T38</f>
        <v>959</v>
      </c>
    </row>
    <row r="3402" spans="1:10" x14ac:dyDescent="0.3">
      <c r="A3402" t="str">
        <f t="shared" si="53"/>
        <v>HONOR X7E PLUS 256GB 5GMax Negocios + 55.90CUOTA</v>
      </c>
      <c r="B3402" t="str">
        <f>precio_reno_porta!A39</f>
        <v>Corriente</v>
      </c>
      <c r="C3402" t="str">
        <f>precio_reno_porta!B39</f>
        <v>5G</v>
      </c>
      <c r="D3402" t="str">
        <f>precio_reno_porta!C39</f>
        <v>HONOR</v>
      </c>
      <c r="E3402" t="str">
        <f>precio_reno_porta!D39</f>
        <v>HONOR X7E PLUS 256GB 5G</v>
      </c>
      <c r="F3402" s="68">
        <f>precio_reno_porta!E39</f>
        <v>1179</v>
      </c>
      <c r="G3402" t="str">
        <f>precio_reno_porta!F39</f>
        <v>Android</v>
      </c>
      <c r="H3402" t="s">
        <v>188</v>
      </c>
      <c r="I3402" t="s">
        <v>196</v>
      </c>
      <c r="J3402" s="68">
        <f>precio_reno_porta!T39</f>
        <v>1283</v>
      </c>
    </row>
    <row r="3403" spans="1:10" x14ac:dyDescent="0.3">
      <c r="A3403" t="str">
        <f t="shared" si="53"/>
        <v>HONOR X8C 256GB 5GMax Negocios + 55.90CUOTA</v>
      </c>
      <c r="B3403" t="str">
        <f>precio_reno_porta!A40</f>
        <v>Corriente</v>
      </c>
      <c r="C3403" t="str">
        <f>precio_reno_porta!B40</f>
        <v>5G</v>
      </c>
      <c r="D3403" t="str">
        <f>precio_reno_porta!C40</f>
        <v>HONOR</v>
      </c>
      <c r="E3403" t="str">
        <f>precio_reno_porta!D40</f>
        <v>HONOR X8C 256GB 5G</v>
      </c>
      <c r="F3403" s="68">
        <f>precio_reno_porta!E40</f>
        <v>1189</v>
      </c>
      <c r="G3403" t="str">
        <f>precio_reno_porta!F40</f>
        <v>Android</v>
      </c>
      <c r="H3403" t="s">
        <v>188</v>
      </c>
      <c r="I3403" t="s">
        <v>196</v>
      </c>
      <c r="J3403" s="68">
        <f>precio_reno_porta!T40</f>
        <v>1295</v>
      </c>
    </row>
    <row r="3404" spans="1:10" x14ac:dyDescent="0.3">
      <c r="A3404" t="str">
        <f t="shared" si="53"/>
        <v>HUAWEI WATCH KIDS 4 PROMax Negocios + 55.90CUOTA</v>
      </c>
      <c r="B3404" t="str">
        <f>precio_reno_porta!A41</f>
        <v>Corriente</v>
      </c>
      <c r="C3404" t="str">
        <f>precio_reno_porta!B41</f>
        <v>4G</v>
      </c>
      <c r="D3404" t="str">
        <f>precio_reno_porta!C41</f>
        <v>HUAWEI</v>
      </c>
      <c r="E3404" t="str">
        <f>precio_reno_porta!D41</f>
        <v>HUAWEI WATCH KIDS 4 PRO</v>
      </c>
      <c r="F3404" s="68">
        <f>precio_reno_porta!E41</f>
        <v>649</v>
      </c>
      <c r="G3404" t="str">
        <f>precio_reno_porta!F41</f>
        <v>Android</v>
      </c>
      <c r="H3404" t="s">
        <v>188</v>
      </c>
      <c r="I3404" t="s">
        <v>196</v>
      </c>
      <c r="J3404" s="68">
        <f>precio_reno_porta!T41</f>
        <v>707</v>
      </c>
    </row>
    <row r="3405" spans="1:10" x14ac:dyDescent="0.3">
      <c r="A3405" t="str">
        <f t="shared" si="53"/>
        <v>MOTOROLA MOTO EDGE 60 512GB 5GMax Negocios + 55.90CUOTA</v>
      </c>
      <c r="B3405" t="str">
        <f>precio_reno_porta!A42</f>
        <v>Corriente</v>
      </c>
      <c r="C3405" t="str">
        <f>precio_reno_porta!B42</f>
        <v>5G</v>
      </c>
      <c r="D3405" t="str">
        <f>precio_reno_porta!C42</f>
        <v>MOTOROLA</v>
      </c>
      <c r="E3405" t="str">
        <f>precio_reno_porta!D42</f>
        <v>MOTOROLA MOTO EDGE 60 512GB 5G</v>
      </c>
      <c r="F3405" s="68">
        <f>precio_reno_porta!E42</f>
        <v>1989</v>
      </c>
      <c r="G3405" t="str">
        <f>precio_reno_porta!F42</f>
        <v>Android</v>
      </c>
      <c r="H3405" t="s">
        <v>188</v>
      </c>
      <c r="I3405" t="s">
        <v>196</v>
      </c>
      <c r="J3405" s="68">
        <f>precio_reno_porta!T42</f>
        <v>2159</v>
      </c>
    </row>
    <row r="3406" spans="1:10" x14ac:dyDescent="0.3">
      <c r="A3406" t="str">
        <f t="shared" si="53"/>
        <v>MOTOROLA MOTO EDGE 60 FUSION 256GB 5GMax Negocios + 55.90CUOTA</v>
      </c>
      <c r="B3406" t="str">
        <f>precio_reno_porta!A43</f>
        <v>Corriente</v>
      </c>
      <c r="C3406" t="str">
        <f>precio_reno_porta!B43</f>
        <v>5G</v>
      </c>
      <c r="D3406" t="str">
        <f>precio_reno_porta!C43</f>
        <v>MOTOROLA</v>
      </c>
      <c r="E3406" t="str">
        <f>precio_reno_porta!D43</f>
        <v>MOTOROLA MOTO EDGE 60 FUSION 256GB 5G</v>
      </c>
      <c r="F3406" s="68">
        <f>precio_reno_porta!E43</f>
        <v>1439</v>
      </c>
      <c r="G3406" t="str">
        <f>precio_reno_porta!F43</f>
        <v>Android</v>
      </c>
      <c r="H3406" t="s">
        <v>188</v>
      </c>
      <c r="I3406" t="s">
        <v>196</v>
      </c>
      <c r="J3406" s="68">
        <f>precio_reno_porta!T43</f>
        <v>1559</v>
      </c>
    </row>
    <row r="3407" spans="1:10" x14ac:dyDescent="0.3">
      <c r="A3407" t="str">
        <f t="shared" si="53"/>
        <v>MOTOROLA MOTO EDGE 60 PRO 512GB 5GMax Negocios + 55.90CUOTA</v>
      </c>
      <c r="B3407" t="str">
        <f>precio_reno_porta!A44</f>
        <v>Corriente</v>
      </c>
      <c r="C3407" t="str">
        <f>precio_reno_porta!B44</f>
        <v>5G</v>
      </c>
      <c r="D3407" t="str">
        <f>precio_reno_porta!C44</f>
        <v>MOTOROLA</v>
      </c>
      <c r="E3407" t="str">
        <f>precio_reno_porta!D44</f>
        <v>MOTOROLA MOTO EDGE 60 PRO 512GB 5G</v>
      </c>
      <c r="F3407" s="68">
        <f>precio_reno_porta!E44</f>
        <v>2649</v>
      </c>
      <c r="G3407" t="str">
        <f>precio_reno_porta!F44</f>
        <v>Android</v>
      </c>
      <c r="H3407" t="s">
        <v>188</v>
      </c>
      <c r="I3407" t="s">
        <v>196</v>
      </c>
      <c r="J3407" s="68">
        <f>precio_reno_porta!T44</f>
        <v>2879</v>
      </c>
    </row>
    <row r="3408" spans="1:10" x14ac:dyDescent="0.3">
      <c r="A3408" t="str">
        <f t="shared" si="53"/>
        <v>MOTOROLA MOTO EDGE 70 512GB 5GMax Negocios + 55.90CUOTA</v>
      </c>
      <c r="B3408" t="str">
        <f>precio_reno_porta!A45</f>
        <v>Corriente</v>
      </c>
      <c r="C3408" t="str">
        <f>precio_reno_porta!B45</f>
        <v>5G</v>
      </c>
      <c r="D3408" t="str">
        <f>precio_reno_porta!C45</f>
        <v>MOTOROLA</v>
      </c>
      <c r="E3408" t="str">
        <f>precio_reno_porta!D45</f>
        <v>MOTOROLA MOTO EDGE 70 512GB 5G</v>
      </c>
      <c r="F3408" s="68">
        <f>precio_reno_porta!E45</f>
        <v>2549</v>
      </c>
      <c r="G3408" t="str">
        <f>precio_reno_porta!F45</f>
        <v>Android</v>
      </c>
      <c r="H3408" t="s">
        <v>188</v>
      </c>
      <c r="I3408" t="s">
        <v>196</v>
      </c>
      <c r="J3408" s="68">
        <f>precio_reno_porta!T45</f>
        <v>2759</v>
      </c>
    </row>
    <row r="3409" spans="1:10" x14ac:dyDescent="0.3">
      <c r="A3409" t="str">
        <f t="shared" si="53"/>
        <v>MOTOROLA MOTO EDGE 70 FUSION 256GB 5GMax Negocios + 55.90CUOTA</v>
      </c>
      <c r="B3409" t="str">
        <f>precio_reno_porta!A46</f>
        <v>Corriente</v>
      </c>
      <c r="C3409" t="str">
        <f>precio_reno_porta!B46</f>
        <v>5G</v>
      </c>
      <c r="D3409" t="str">
        <f>precio_reno_porta!C46</f>
        <v>MOTOROLA</v>
      </c>
      <c r="E3409" t="str">
        <f>precio_reno_porta!D46</f>
        <v>MOTOROLA MOTO EDGE 70 FUSION 256GB 5G</v>
      </c>
      <c r="F3409" s="68">
        <f>precio_reno_porta!E46</f>
        <v>1899</v>
      </c>
      <c r="G3409" t="str">
        <f>precio_reno_porta!F46</f>
        <v>Android</v>
      </c>
      <c r="H3409" t="s">
        <v>188</v>
      </c>
      <c r="I3409" t="s">
        <v>196</v>
      </c>
      <c r="J3409" s="68">
        <f>precio_reno_porta!T46</f>
        <v>2063</v>
      </c>
    </row>
    <row r="3410" spans="1:10" x14ac:dyDescent="0.3">
      <c r="A3410" t="str">
        <f t="shared" si="53"/>
        <v>MOTOROLA MOTO EDGE 70 PRO 512GB 5GMax Negocios + 55.90CUOTA</v>
      </c>
      <c r="B3410" t="str">
        <f>precio_reno_porta!A47</f>
        <v>Corriente</v>
      </c>
      <c r="C3410" t="str">
        <f>precio_reno_porta!B47</f>
        <v>5G</v>
      </c>
      <c r="D3410" t="str">
        <f>precio_reno_porta!C47</f>
        <v>MOTOROLA</v>
      </c>
      <c r="E3410" t="str">
        <f>precio_reno_porta!D47</f>
        <v>MOTOROLA MOTO EDGE 70 PRO 512GB 5G</v>
      </c>
      <c r="F3410" s="68">
        <f>precio_reno_porta!E47</f>
        <v>3619</v>
      </c>
      <c r="G3410" t="str">
        <f>precio_reno_porta!F47</f>
        <v>Android</v>
      </c>
      <c r="H3410" t="s">
        <v>188</v>
      </c>
      <c r="I3410" t="s">
        <v>196</v>
      </c>
      <c r="J3410" s="68">
        <f>precio_reno_porta!T47</f>
        <v>3935</v>
      </c>
    </row>
    <row r="3411" spans="1:10" x14ac:dyDescent="0.3">
      <c r="A3411" t="str">
        <f t="shared" si="53"/>
        <v>MOTOROLA MOTO G06 128GBMax Negocios + 55.90CUOTA</v>
      </c>
      <c r="B3411" t="str">
        <f>precio_reno_porta!A48</f>
        <v>Corriente</v>
      </c>
      <c r="C3411" t="str">
        <f>precio_reno_porta!B48</f>
        <v>4G</v>
      </c>
      <c r="D3411" t="str">
        <f>precio_reno_porta!C48</f>
        <v>MOTOROLA</v>
      </c>
      <c r="E3411" t="str">
        <f>precio_reno_porta!D48</f>
        <v>MOTOROLA MOTO G06 128GB</v>
      </c>
      <c r="F3411" s="68">
        <f>precio_reno_porta!E48</f>
        <v>619</v>
      </c>
      <c r="G3411" t="str">
        <f>precio_reno_porta!F48</f>
        <v>Android</v>
      </c>
      <c r="H3411" t="s">
        <v>188</v>
      </c>
      <c r="I3411" t="s">
        <v>196</v>
      </c>
      <c r="J3411" s="68">
        <f>precio_reno_porta!T48</f>
        <v>671</v>
      </c>
    </row>
    <row r="3412" spans="1:10" x14ac:dyDescent="0.3">
      <c r="A3412" t="str">
        <f t="shared" si="53"/>
        <v>MOTOROLA MOTO G06 256GBMax Negocios + 55.90CUOTA</v>
      </c>
      <c r="B3412" t="str">
        <f>precio_reno_porta!A49</f>
        <v>Corriente</v>
      </c>
      <c r="C3412" t="str">
        <f>precio_reno_porta!B49</f>
        <v>4G</v>
      </c>
      <c r="D3412" t="str">
        <f>precio_reno_porta!C49</f>
        <v>MOTOROLA</v>
      </c>
      <c r="E3412" t="str">
        <f>precio_reno_porta!D49</f>
        <v>MOTOROLA MOTO G06 256GB</v>
      </c>
      <c r="F3412" s="68">
        <f>precio_reno_porta!E49</f>
        <v>649</v>
      </c>
      <c r="G3412" t="str">
        <f>precio_reno_porta!F49</f>
        <v>Android</v>
      </c>
      <c r="H3412" t="s">
        <v>188</v>
      </c>
      <c r="I3412" t="s">
        <v>196</v>
      </c>
      <c r="J3412" s="68">
        <f>precio_reno_porta!T49</f>
        <v>707</v>
      </c>
    </row>
    <row r="3413" spans="1:10" x14ac:dyDescent="0.3">
      <c r="A3413" t="str">
        <f t="shared" si="53"/>
        <v>MOTOROLA MOTO G15 256GBMax Negocios + 55.90CUOTA</v>
      </c>
      <c r="B3413" t="str">
        <f>precio_reno_porta!A50</f>
        <v>Corriente</v>
      </c>
      <c r="C3413" t="str">
        <f>precio_reno_porta!B50</f>
        <v>4G</v>
      </c>
      <c r="D3413" t="str">
        <f>precio_reno_porta!C50</f>
        <v>MOTOROLA</v>
      </c>
      <c r="E3413" t="str">
        <f>precio_reno_porta!D50</f>
        <v>MOTOROLA MOTO G15 256GB</v>
      </c>
      <c r="F3413" s="68">
        <f>precio_reno_porta!E50</f>
        <v>719</v>
      </c>
      <c r="G3413" t="str">
        <f>precio_reno_porta!F50</f>
        <v>Android</v>
      </c>
      <c r="H3413" t="s">
        <v>188</v>
      </c>
      <c r="I3413" t="s">
        <v>196</v>
      </c>
      <c r="J3413" s="68">
        <f>precio_reno_porta!T50</f>
        <v>779</v>
      </c>
    </row>
    <row r="3414" spans="1:10" x14ac:dyDescent="0.3">
      <c r="A3414" t="str">
        <f t="shared" si="53"/>
        <v>MOTOROLA MOTO G17 256GBMax Negocios + 55.90CUOTA</v>
      </c>
      <c r="B3414" t="str">
        <f>precio_reno_porta!A51</f>
        <v>Corriente</v>
      </c>
      <c r="C3414" t="str">
        <f>precio_reno_porta!B51</f>
        <v>4G</v>
      </c>
      <c r="D3414" t="str">
        <f>precio_reno_porta!C51</f>
        <v>MOTOROLA</v>
      </c>
      <c r="E3414" t="str">
        <f>precio_reno_porta!D51</f>
        <v>MOTOROLA MOTO G17 256GB</v>
      </c>
      <c r="F3414" s="68">
        <f>precio_reno_porta!E51</f>
        <v>779</v>
      </c>
      <c r="G3414" t="str">
        <f>precio_reno_porta!F51</f>
        <v>Android</v>
      </c>
      <c r="H3414" t="s">
        <v>188</v>
      </c>
      <c r="I3414" t="s">
        <v>196</v>
      </c>
      <c r="J3414" s="68">
        <f>precio_reno_porta!T51</f>
        <v>851</v>
      </c>
    </row>
    <row r="3415" spans="1:10" x14ac:dyDescent="0.3">
      <c r="A3415" t="str">
        <f t="shared" si="53"/>
        <v>MOTOROLA MOTO G47 128GB 5GMax Negocios + 55.90CUOTA</v>
      </c>
      <c r="B3415" t="str">
        <f>precio_reno_porta!A52</f>
        <v>Corriente</v>
      </c>
      <c r="C3415" t="str">
        <f>precio_reno_porta!B52</f>
        <v>5G</v>
      </c>
      <c r="D3415" t="str">
        <f>precio_reno_porta!C52</f>
        <v>MOTOROLA</v>
      </c>
      <c r="E3415" t="str">
        <f>precio_reno_porta!D52</f>
        <v>MOTOROLA MOTO G47 128GB 5G</v>
      </c>
      <c r="F3415" s="68">
        <f>precio_reno_porta!E52</f>
        <v>949</v>
      </c>
      <c r="G3415" t="str">
        <f>precio_reno_porta!F52</f>
        <v>Android</v>
      </c>
      <c r="H3415" t="s">
        <v>188</v>
      </c>
      <c r="I3415" t="s">
        <v>196</v>
      </c>
      <c r="J3415" s="68">
        <f>precio_reno_porta!T52</f>
        <v>1031</v>
      </c>
    </row>
    <row r="3416" spans="1:10" x14ac:dyDescent="0.3">
      <c r="A3416" t="str">
        <f t="shared" si="53"/>
        <v>MOTOROLA MOTO G56 256GB 5GMax Negocios + 55.90CUOTA</v>
      </c>
      <c r="B3416" t="str">
        <f>precio_reno_porta!A53</f>
        <v>Corriente</v>
      </c>
      <c r="C3416" t="str">
        <f>precio_reno_porta!B53</f>
        <v>5G</v>
      </c>
      <c r="D3416" t="str">
        <f>precio_reno_porta!C53</f>
        <v>MOTOROLA</v>
      </c>
      <c r="E3416" t="str">
        <f>precio_reno_porta!D53</f>
        <v>MOTOROLA MOTO G56 256GB 5G</v>
      </c>
      <c r="F3416" s="68">
        <f>precio_reno_porta!E53</f>
        <v>969</v>
      </c>
      <c r="G3416" t="str">
        <f>precio_reno_porta!F53</f>
        <v>Android</v>
      </c>
      <c r="H3416" t="s">
        <v>188</v>
      </c>
      <c r="I3416" t="s">
        <v>196</v>
      </c>
      <c r="J3416" s="68">
        <f>precio_reno_porta!T53</f>
        <v>1055</v>
      </c>
    </row>
    <row r="3417" spans="1:10" x14ac:dyDescent="0.3">
      <c r="A3417" t="str">
        <f t="shared" si="53"/>
        <v>MOTOROLA MOTO G67 256GB 5GMax Negocios + 55.90CUOTA</v>
      </c>
      <c r="B3417" t="str">
        <f>precio_reno_porta!A54</f>
        <v>Corriente</v>
      </c>
      <c r="C3417" t="str">
        <f>precio_reno_porta!B54</f>
        <v>5G</v>
      </c>
      <c r="D3417" t="str">
        <f>precio_reno_porta!C54</f>
        <v>MOTOROLA</v>
      </c>
      <c r="E3417" t="str">
        <f>precio_reno_porta!D54</f>
        <v>MOTOROLA MOTO G67 256GB 5G</v>
      </c>
      <c r="F3417" s="68">
        <f>precio_reno_porta!E54</f>
        <v>1269</v>
      </c>
      <c r="G3417" t="str">
        <f>precio_reno_porta!F54</f>
        <v>Android</v>
      </c>
      <c r="H3417" t="s">
        <v>188</v>
      </c>
      <c r="I3417" t="s">
        <v>196</v>
      </c>
      <c r="J3417" s="68">
        <f>precio_reno_porta!T54</f>
        <v>1379</v>
      </c>
    </row>
    <row r="3418" spans="1:10" x14ac:dyDescent="0.3">
      <c r="A3418" t="str">
        <f t="shared" si="53"/>
        <v>MOTOROLA MOTO G77 256GB 5GMax Negocios + 55.90CUOTA</v>
      </c>
      <c r="B3418" t="str">
        <f>precio_reno_porta!A55</f>
        <v>Corriente</v>
      </c>
      <c r="C3418" t="str">
        <f>precio_reno_porta!B55</f>
        <v>5G</v>
      </c>
      <c r="D3418" t="str">
        <f>precio_reno_porta!C55</f>
        <v>MOTOROLA</v>
      </c>
      <c r="E3418" t="str">
        <f>precio_reno_porta!D55</f>
        <v>MOTOROLA MOTO G77 256GB 5G</v>
      </c>
      <c r="F3418" s="68">
        <f>precio_reno_porta!E55</f>
        <v>1519</v>
      </c>
      <c r="G3418" t="str">
        <f>precio_reno_porta!F55</f>
        <v>Android</v>
      </c>
      <c r="H3418" t="s">
        <v>188</v>
      </c>
      <c r="I3418" t="s">
        <v>196</v>
      </c>
      <c r="J3418" s="68">
        <f>precio_reno_porta!T55</f>
        <v>1643</v>
      </c>
    </row>
    <row r="3419" spans="1:10" x14ac:dyDescent="0.3">
      <c r="A3419" t="str">
        <f t="shared" si="53"/>
        <v>MOTOROLA MOTO RAZR 60 512GB 5GMax Negocios + 55.90CUOTA</v>
      </c>
      <c r="B3419" t="str">
        <f>precio_reno_porta!A56</f>
        <v>Corriente</v>
      </c>
      <c r="C3419" t="str">
        <f>precio_reno_porta!B56</f>
        <v>5G</v>
      </c>
      <c r="D3419" t="str">
        <f>precio_reno_porta!C56</f>
        <v>MOTOROLA</v>
      </c>
      <c r="E3419" t="str">
        <f>precio_reno_porta!D56</f>
        <v>MOTOROLA MOTO RAZR 60 512GB 5G</v>
      </c>
      <c r="F3419" s="68">
        <f>precio_reno_porta!E56</f>
        <v>3789</v>
      </c>
      <c r="G3419" t="str">
        <f>precio_reno_porta!F56</f>
        <v>Android</v>
      </c>
      <c r="H3419" t="s">
        <v>188</v>
      </c>
      <c r="I3419" t="s">
        <v>196</v>
      </c>
      <c r="J3419" s="68">
        <f>precio_reno_porta!T56</f>
        <v>4127</v>
      </c>
    </row>
    <row r="3420" spans="1:10" x14ac:dyDescent="0.3">
      <c r="A3420" t="str">
        <f t="shared" si="53"/>
        <v>MOTOROLA MOTO RAZR 70 512GB 5GMax Negocios + 55.90CUOTA</v>
      </c>
      <c r="B3420" t="str">
        <f>precio_reno_porta!A57</f>
        <v>Corriente</v>
      </c>
      <c r="C3420" t="str">
        <f>precio_reno_porta!B57</f>
        <v>5G</v>
      </c>
      <c r="D3420" t="str">
        <f>precio_reno_porta!C57</f>
        <v>MOTOROLA</v>
      </c>
      <c r="E3420" t="str">
        <f>precio_reno_porta!D57</f>
        <v>MOTOROLA MOTO RAZR 70 512GB 5G</v>
      </c>
      <c r="F3420" s="68">
        <f>precio_reno_porta!E57</f>
        <v>4089</v>
      </c>
      <c r="G3420" t="str">
        <f>precio_reno_porta!F57</f>
        <v>Android</v>
      </c>
      <c r="H3420" t="s">
        <v>188</v>
      </c>
      <c r="I3420" t="s">
        <v>196</v>
      </c>
      <c r="J3420" s="68">
        <f>precio_reno_porta!T57</f>
        <v>4439</v>
      </c>
    </row>
    <row r="3421" spans="1:10" x14ac:dyDescent="0.3">
      <c r="A3421" t="str">
        <f t="shared" si="53"/>
        <v>OPPO A5 256GBMax Negocios + 55.90CUOTA</v>
      </c>
      <c r="B3421" t="str">
        <f>precio_reno_porta!A58</f>
        <v>Corriente</v>
      </c>
      <c r="C3421" t="str">
        <f>precio_reno_porta!B58</f>
        <v>4G</v>
      </c>
      <c r="D3421" t="str">
        <f>precio_reno_porta!C58</f>
        <v>OPPO</v>
      </c>
      <c r="E3421" t="str">
        <f>precio_reno_porta!D58</f>
        <v>OPPO A5 256GB</v>
      </c>
      <c r="F3421" s="68">
        <f>precio_reno_porta!E58</f>
        <v>849</v>
      </c>
      <c r="G3421" t="str">
        <f>precio_reno_porta!F58</f>
        <v>Android</v>
      </c>
      <c r="H3421" t="s">
        <v>188</v>
      </c>
      <c r="I3421" t="s">
        <v>196</v>
      </c>
      <c r="J3421" s="68">
        <f>precio_reno_porta!T58</f>
        <v>923</v>
      </c>
    </row>
    <row r="3422" spans="1:10" x14ac:dyDescent="0.3">
      <c r="A3422" t="str">
        <f t="shared" si="53"/>
        <v>OPPO A5 256GB 5GMax Negocios + 55.90CUOTA</v>
      </c>
      <c r="B3422" t="str">
        <f>precio_reno_porta!A59</f>
        <v>Corriente</v>
      </c>
      <c r="C3422" t="str">
        <f>precio_reno_porta!B59</f>
        <v>5G</v>
      </c>
      <c r="D3422" t="str">
        <f>precio_reno_porta!C59</f>
        <v>OPPO</v>
      </c>
      <c r="E3422" t="str">
        <f>precio_reno_porta!D59</f>
        <v>OPPO A5 256GB 5G</v>
      </c>
      <c r="F3422" s="68">
        <f>precio_reno_porta!E59</f>
        <v>1319</v>
      </c>
      <c r="G3422" t="str">
        <f>precio_reno_porta!F59</f>
        <v>Android</v>
      </c>
      <c r="H3422" t="s">
        <v>188</v>
      </c>
      <c r="I3422" t="s">
        <v>196</v>
      </c>
      <c r="J3422" s="68">
        <f>precio_reno_porta!T59</f>
        <v>1427</v>
      </c>
    </row>
    <row r="3423" spans="1:10" x14ac:dyDescent="0.3">
      <c r="A3423" t="str">
        <f t="shared" si="53"/>
        <v>OPPO A5X 128GBMax Negocios + 55.90CUOTA</v>
      </c>
      <c r="B3423" t="str">
        <f>precio_reno_porta!A60</f>
        <v>Corriente</v>
      </c>
      <c r="C3423" t="str">
        <f>precio_reno_porta!B60</f>
        <v>4G</v>
      </c>
      <c r="D3423" t="str">
        <f>precio_reno_porta!C60</f>
        <v>OPPO</v>
      </c>
      <c r="E3423" t="str">
        <f>precio_reno_porta!D60</f>
        <v>OPPO A5X 128GB</v>
      </c>
      <c r="F3423" s="68">
        <f>precio_reno_porta!E60</f>
        <v>659</v>
      </c>
      <c r="G3423" t="str">
        <f>precio_reno_porta!F60</f>
        <v>Android</v>
      </c>
      <c r="H3423" t="s">
        <v>188</v>
      </c>
      <c r="I3423" t="s">
        <v>196</v>
      </c>
      <c r="J3423" s="68">
        <f>precio_reno_porta!T60</f>
        <v>719</v>
      </c>
    </row>
    <row r="3424" spans="1:10" x14ac:dyDescent="0.3">
      <c r="A3424" t="str">
        <f t="shared" si="53"/>
        <v>OPPO A6 PRO 256GB 5GMax Negocios + 55.90CUOTA</v>
      </c>
      <c r="B3424" t="str">
        <f>precio_reno_porta!A61</f>
        <v>Corriente</v>
      </c>
      <c r="C3424" t="str">
        <f>precio_reno_porta!B61</f>
        <v>5G</v>
      </c>
      <c r="D3424" t="str">
        <f>precio_reno_porta!C61</f>
        <v>OPPO</v>
      </c>
      <c r="E3424" t="str">
        <f>precio_reno_porta!D61</f>
        <v>OPPO A6 PRO 256GB 5G</v>
      </c>
      <c r="F3424" s="68">
        <f>precio_reno_porta!E61</f>
        <v>1779</v>
      </c>
      <c r="G3424" t="str">
        <f>precio_reno_porta!F61</f>
        <v>Android</v>
      </c>
      <c r="H3424" t="s">
        <v>188</v>
      </c>
      <c r="I3424" t="s">
        <v>196</v>
      </c>
      <c r="J3424" s="68">
        <f>precio_reno_porta!T61</f>
        <v>1931</v>
      </c>
    </row>
    <row r="3425" spans="1:10" x14ac:dyDescent="0.3">
      <c r="A3425" t="str">
        <f t="shared" si="53"/>
        <v>OPPO A6T 128GBMax Negocios + 55.90CUOTA</v>
      </c>
      <c r="B3425" t="str">
        <f>precio_reno_porta!A62</f>
        <v>Corriente</v>
      </c>
      <c r="C3425" t="str">
        <f>precio_reno_porta!B62</f>
        <v>4G</v>
      </c>
      <c r="D3425" t="str">
        <f>precio_reno_porta!C62</f>
        <v>OPPO</v>
      </c>
      <c r="E3425" t="str">
        <f>precio_reno_porta!D62</f>
        <v>OPPO A6T 128GB</v>
      </c>
      <c r="F3425" s="68">
        <f>precio_reno_porta!E62</f>
        <v>789</v>
      </c>
      <c r="G3425" t="str">
        <f>precio_reno_porta!F62</f>
        <v>Android</v>
      </c>
      <c r="H3425" t="s">
        <v>188</v>
      </c>
      <c r="I3425" t="s">
        <v>196</v>
      </c>
      <c r="J3425" s="68">
        <f>precio_reno_porta!T62</f>
        <v>851</v>
      </c>
    </row>
    <row r="3426" spans="1:10" x14ac:dyDescent="0.3">
      <c r="A3426" t="str">
        <f t="shared" si="53"/>
        <v>OPPO A6X 256GB 5GMax Negocios + 55.90CUOTA</v>
      </c>
      <c r="B3426" t="str">
        <f>precio_reno_porta!A63</f>
        <v>Corriente</v>
      </c>
      <c r="C3426" t="str">
        <f>precio_reno_porta!B63</f>
        <v>5G</v>
      </c>
      <c r="D3426" t="str">
        <f>precio_reno_porta!C63</f>
        <v>OPPO</v>
      </c>
      <c r="E3426" t="str">
        <f>precio_reno_porta!D63</f>
        <v>OPPO A6X 256GB 5G</v>
      </c>
      <c r="F3426" s="68">
        <f>precio_reno_porta!E63</f>
        <v>1159</v>
      </c>
      <c r="G3426" t="str">
        <f>precio_reno_porta!F63</f>
        <v>Android</v>
      </c>
      <c r="H3426" t="s">
        <v>188</v>
      </c>
      <c r="I3426" t="s">
        <v>196</v>
      </c>
      <c r="J3426" s="68">
        <f>precio_reno_porta!T63</f>
        <v>1259</v>
      </c>
    </row>
    <row r="3427" spans="1:10" x14ac:dyDescent="0.3">
      <c r="A3427" t="str">
        <f t="shared" si="53"/>
        <v>OPPO RENO 14F 256GB 5GMax Negocios + 55.90CUOTA</v>
      </c>
      <c r="B3427" t="str">
        <f>precio_reno_porta!A64</f>
        <v>Corriente</v>
      </c>
      <c r="C3427" t="str">
        <f>precio_reno_porta!B64</f>
        <v>4G</v>
      </c>
      <c r="D3427" t="str">
        <f>precio_reno_porta!C64</f>
        <v>OPPO</v>
      </c>
      <c r="E3427" t="str">
        <f>precio_reno_porta!D64</f>
        <v>OPPO RENO 14F 256GB 5G</v>
      </c>
      <c r="F3427" s="68">
        <f>precio_reno_porta!E64</f>
        <v>2229</v>
      </c>
      <c r="G3427" t="str">
        <f>precio_reno_porta!F64</f>
        <v>Android</v>
      </c>
      <c r="H3427" t="s">
        <v>188</v>
      </c>
      <c r="I3427" t="s">
        <v>196</v>
      </c>
      <c r="J3427" s="68">
        <f>precio_reno_porta!T64</f>
        <v>2423</v>
      </c>
    </row>
    <row r="3428" spans="1:10" x14ac:dyDescent="0.3">
      <c r="A3428" t="str">
        <f t="shared" si="53"/>
        <v>OPPO RENO 14F 512GB 5GMax Negocios + 55.90CUOTA</v>
      </c>
      <c r="B3428" t="str">
        <f>precio_reno_porta!A65</f>
        <v>Corriente</v>
      </c>
      <c r="C3428" t="str">
        <f>precio_reno_porta!B65</f>
        <v>5G</v>
      </c>
      <c r="D3428" t="str">
        <f>precio_reno_porta!C65</f>
        <v>OPPO</v>
      </c>
      <c r="E3428" t="str">
        <f>precio_reno_porta!D65</f>
        <v>OPPO RENO 14F 512GB 5G</v>
      </c>
      <c r="F3428" s="68">
        <f>precio_reno_porta!E65</f>
        <v>2439</v>
      </c>
      <c r="G3428" t="str">
        <f>precio_reno_porta!F65</f>
        <v>Android</v>
      </c>
      <c r="H3428" t="s">
        <v>188</v>
      </c>
      <c r="I3428" t="s">
        <v>196</v>
      </c>
      <c r="J3428" s="68">
        <f>precio_reno_porta!T65</f>
        <v>2651</v>
      </c>
    </row>
    <row r="3429" spans="1:10" x14ac:dyDescent="0.3">
      <c r="A3429" t="str">
        <f t="shared" si="53"/>
        <v>OPPO RENO 16 256GB 5GMax Negocios + 55.90CUOTA</v>
      </c>
      <c r="B3429" t="str">
        <f>precio_reno_porta!A66</f>
        <v>Corriente</v>
      </c>
      <c r="C3429" t="str">
        <f>precio_reno_porta!B66</f>
        <v>5G</v>
      </c>
      <c r="D3429" t="str">
        <f>precio_reno_porta!C66</f>
        <v>OPPO</v>
      </c>
      <c r="E3429" t="str">
        <f>precio_reno_porta!D66</f>
        <v>OPPO RENO 16 256GB 5G</v>
      </c>
      <c r="F3429" s="68">
        <f>precio_reno_porta!E66</f>
        <v>3839</v>
      </c>
      <c r="G3429" t="str">
        <f>precio_reno_porta!F66</f>
        <v>Android</v>
      </c>
      <c r="H3429" t="s">
        <v>188</v>
      </c>
      <c r="I3429" t="s">
        <v>196</v>
      </c>
      <c r="J3429" s="68">
        <f>precio_reno_porta!T66</f>
        <v>4175</v>
      </c>
    </row>
    <row r="3430" spans="1:10" x14ac:dyDescent="0.3">
      <c r="A3430" t="str">
        <f t="shared" si="53"/>
        <v>OPPO RENO 16F 256GB 5GMax Negocios + 55.90CUOTA</v>
      </c>
      <c r="B3430" t="str">
        <f>precio_reno_porta!A67</f>
        <v>Corriente</v>
      </c>
      <c r="C3430" t="str">
        <f>precio_reno_porta!B67</f>
        <v>5G</v>
      </c>
      <c r="D3430" t="str">
        <f>precio_reno_porta!C67</f>
        <v>OPPO</v>
      </c>
      <c r="E3430" t="str">
        <f>precio_reno_porta!D67</f>
        <v>OPPO RENO 16F 256GB 5G</v>
      </c>
      <c r="F3430" s="68">
        <f>precio_reno_porta!E67</f>
        <v>3129</v>
      </c>
      <c r="G3430" t="str">
        <f>precio_reno_porta!F67</f>
        <v>Android</v>
      </c>
      <c r="H3430" t="s">
        <v>188</v>
      </c>
      <c r="I3430" t="s">
        <v>196</v>
      </c>
      <c r="J3430" s="68">
        <f>precio_reno_porta!T67</f>
        <v>3395</v>
      </c>
    </row>
    <row r="3431" spans="1:10" x14ac:dyDescent="0.3">
      <c r="A3431" t="str">
        <f t="shared" si="53"/>
        <v>SAMSUNG GALAXY A07 128GBMax Negocios + 55.90CUOTA</v>
      </c>
      <c r="B3431" t="str">
        <f>precio_reno_porta!A68</f>
        <v>Corriente</v>
      </c>
      <c r="C3431" t="str">
        <f>precio_reno_porta!B68</f>
        <v>4G</v>
      </c>
      <c r="D3431" t="str">
        <f>precio_reno_porta!C68</f>
        <v>SAMSUNG</v>
      </c>
      <c r="E3431" t="str">
        <f>precio_reno_porta!D68</f>
        <v>SAMSUNG GALAXY A07 128GB</v>
      </c>
      <c r="F3431" s="68">
        <f>precio_reno_porta!E68</f>
        <v>599</v>
      </c>
      <c r="G3431" t="str">
        <f>precio_reno_porta!F68</f>
        <v>Android</v>
      </c>
      <c r="H3431" t="s">
        <v>188</v>
      </c>
      <c r="I3431" t="s">
        <v>196</v>
      </c>
      <c r="J3431" s="68">
        <f>precio_reno_porta!T68</f>
        <v>647</v>
      </c>
    </row>
    <row r="3432" spans="1:10" x14ac:dyDescent="0.3">
      <c r="A3432" t="str">
        <f t="shared" si="53"/>
        <v>SAMSUNG GALAXY A16 128GBMax Negocios + 55.90CUOTA</v>
      </c>
      <c r="B3432" t="str">
        <f>precio_reno_porta!A69</f>
        <v>Corriente</v>
      </c>
      <c r="C3432" t="str">
        <f>precio_reno_porta!B69</f>
        <v>4G</v>
      </c>
      <c r="D3432" t="str">
        <f>precio_reno_porta!C69</f>
        <v>SAMSUNG</v>
      </c>
      <c r="E3432" t="str">
        <f>precio_reno_porta!D69</f>
        <v>SAMSUNG GALAXY A16 128GB</v>
      </c>
      <c r="F3432" s="68">
        <f>precio_reno_porta!E69</f>
        <v>659</v>
      </c>
      <c r="G3432" t="str">
        <f>precio_reno_porta!F69</f>
        <v>Android</v>
      </c>
      <c r="H3432" t="s">
        <v>188</v>
      </c>
      <c r="I3432" t="s">
        <v>196</v>
      </c>
      <c r="J3432" s="68">
        <f>precio_reno_porta!T69</f>
        <v>719</v>
      </c>
    </row>
    <row r="3433" spans="1:10" x14ac:dyDescent="0.3">
      <c r="A3433" t="str">
        <f t="shared" si="53"/>
        <v>SAMSUNG GALAXY A17 128GB 5GMax Negocios + 55.90CUOTA</v>
      </c>
      <c r="B3433" t="str">
        <f>precio_reno_porta!A70</f>
        <v>Corriente</v>
      </c>
      <c r="C3433" t="str">
        <f>precio_reno_porta!B70</f>
        <v>5G</v>
      </c>
      <c r="D3433" t="str">
        <f>precio_reno_porta!C70</f>
        <v>SAMSUNG</v>
      </c>
      <c r="E3433" t="str">
        <f>precio_reno_porta!D70</f>
        <v>SAMSUNG GALAXY A17 128GB 5G</v>
      </c>
      <c r="F3433" s="68">
        <f>precio_reno_porta!E70</f>
        <v>1179</v>
      </c>
      <c r="G3433" t="str">
        <f>precio_reno_porta!F70</f>
        <v>Android</v>
      </c>
      <c r="H3433" t="s">
        <v>188</v>
      </c>
      <c r="I3433" t="s">
        <v>196</v>
      </c>
      <c r="J3433" s="68">
        <f>precio_reno_porta!T70</f>
        <v>1283</v>
      </c>
    </row>
    <row r="3434" spans="1:10" x14ac:dyDescent="0.3">
      <c r="A3434" t="str">
        <f t="shared" si="53"/>
        <v>SAMSUNG GALAXY A17 256GB 5GMax Negocios + 55.90CUOTA</v>
      </c>
      <c r="B3434" t="str">
        <f>precio_reno_porta!A71</f>
        <v>Corriente</v>
      </c>
      <c r="C3434" t="str">
        <f>precio_reno_porta!B71</f>
        <v>5G</v>
      </c>
      <c r="D3434" t="str">
        <f>precio_reno_porta!C71</f>
        <v>SAMSUNG</v>
      </c>
      <c r="E3434" t="str">
        <f>precio_reno_porta!D71</f>
        <v>SAMSUNG GALAXY A17 256GB 5G</v>
      </c>
      <c r="F3434" s="68">
        <f>precio_reno_porta!E71</f>
        <v>1309</v>
      </c>
      <c r="G3434" t="str">
        <f>precio_reno_porta!F71</f>
        <v>Android</v>
      </c>
      <c r="H3434" t="s">
        <v>188</v>
      </c>
      <c r="I3434" t="s">
        <v>196</v>
      </c>
      <c r="J3434" s="68">
        <f>precio_reno_porta!T71</f>
        <v>1451</v>
      </c>
    </row>
    <row r="3435" spans="1:10" x14ac:dyDescent="0.3">
      <c r="A3435" t="str">
        <f t="shared" si="53"/>
        <v>SAMSUNG GALAXY A26 128GB 5GMax Negocios + 55.90CUOTA</v>
      </c>
      <c r="B3435" t="str">
        <f>precio_reno_porta!A72</f>
        <v>Corriente</v>
      </c>
      <c r="C3435" t="str">
        <f>precio_reno_porta!B72</f>
        <v>5G</v>
      </c>
      <c r="D3435" t="str">
        <f>precio_reno_porta!C72</f>
        <v>SAMSUNG</v>
      </c>
      <c r="E3435" t="str">
        <f>precio_reno_porta!D72</f>
        <v>SAMSUNG GALAXY A26 128GB 5G</v>
      </c>
      <c r="F3435" s="68">
        <f>precio_reno_porta!E72</f>
        <v>1169</v>
      </c>
      <c r="G3435" t="str">
        <f>precio_reno_porta!F72</f>
        <v>Android</v>
      </c>
      <c r="H3435" t="s">
        <v>188</v>
      </c>
      <c r="I3435" t="s">
        <v>196</v>
      </c>
      <c r="J3435" s="68">
        <f>precio_reno_porta!T72</f>
        <v>1271</v>
      </c>
    </row>
    <row r="3436" spans="1:10" x14ac:dyDescent="0.3">
      <c r="A3436" t="str">
        <f t="shared" si="53"/>
        <v>SAMSUNG GALAXY A27 256GB 5GMax Negocios + 55.90CUOTA</v>
      </c>
      <c r="B3436" t="str">
        <f>precio_reno_porta!A73</f>
        <v>Corriente</v>
      </c>
      <c r="C3436" t="str">
        <f>precio_reno_porta!B73</f>
        <v>5G</v>
      </c>
      <c r="D3436" t="str">
        <f>precio_reno_porta!C73</f>
        <v>SAMSUNG</v>
      </c>
      <c r="E3436" t="str">
        <f>precio_reno_porta!D73</f>
        <v>SAMSUNG GALAXY A27 256GB 5G</v>
      </c>
      <c r="F3436" s="68">
        <f>precio_reno_porta!E73</f>
        <v>2009</v>
      </c>
      <c r="G3436" t="str">
        <f>precio_reno_porta!F73</f>
        <v>Android</v>
      </c>
      <c r="H3436" t="s">
        <v>188</v>
      </c>
      <c r="I3436" t="s">
        <v>196</v>
      </c>
      <c r="J3436" s="68">
        <f>precio_reno_porta!T73</f>
        <v>2183</v>
      </c>
    </row>
    <row r="3437" spans="1:10" x14ac:dyDescent="0.3">
      <c r="A3437" t="str">
        <f t="shared" si="53"/>
        <v>SAMSUNG GALAXY A36 128GB 5GMax Negocios + 55.90CUOTA</v>
      </c>
      <c r="B3437" t="str">
        <f>precio_reno_porta!A74</f>
        <v>Corriente</v>
      </c>
      <c r="C3437" t="str">
        <f>precio_reno_porta!B74</f>
        <v>5G</v>
      </c>
      <c r="D3437" t="str">
        <f>precio_reno_porta!C74</f>
        <v>SAMSUNG</v>
      </c>
      <c r="E3437" t="str">
        <f>precio_reno_porta!D74</f>
        <v>SAMSUNG GALAXY A36 128GB 5G</v>
      </c>
      <c r="F3437" s="68">
        <f>precio_reno_porta!E74</f>
        <v>1519</v>
      </c>
      <c r="G3437" t="str">
        <f>precio_reno_porta!F74</f>
        <v>Android</v>
      </c>
      <c r="H3437" t="s">
        <v>188</v>
      </c>
      <c r="I3437" t="s">
        <v>196</v>
      </c>
      <c r="J3437" s="68">
        <f>precio_reno_porta!T74</f>
        <v>1655</v>
      </c>
    </row>
    <row r="3438" spans="1:10" x14ac:dyDescent="0.3">
      <c r="A3438" t="str">
        <f t="shared" si="53"/>
        <v>SAMSUNG GALAXY A37 256GB 5GMax Negocios + 55.90CUOTA</v>
      </c>
      <c r="B3438" t="str">
        <f>precio_reno_porta!A75</f>
        <v>Corriente</v>
      </c>
      <c r="C3438" t="str">
        <f>precio_reno_porta!B75</f>
        <v>5G</v>
      </c>
      <c r="D3438" t="str">
        <f>precio_reno_porta!C75</f>
        <v>SAMSUNG</v>
      </c>
      <c r="E3438" t="str">
        <f>precio_reno_porta!D75</f>
        <v>SAMSUNG GALAXY A37 256GB 5G</v>
      </c>
      <c r="F3438" s="68">
        <f>precio_reno_porta!E75</f>
        <v>2249</v>
      </c>
      <c r="G3438" t="str">
        <f>precio_reno_porta!F75</f>
        <v>Android</v>
      </c>
      <c r="H3438" t="s">
        <v>188</v>
      </c>
      <c r="I3438" t="s">
        <v>196</v>
      </c>
      <c r="J3438" s="68">
        <f>precio_reno_porta!T75</f>
        <v>2435</v>
      </c>
    </row>
    <row r="3439" spans="1:10" x14ac:dyDescent="0.3">
      <c r="A3439" t="str">
        <f t="shared" si="53"/>
        <v>SAMSUNG GALAXY A56 256GB 5GMax Negocios + 55.90CUOTA</v>
      </c>
      <c r="B3439" t="str">
        <f>precio_reno_porta!A76</f>
        <v>Corriente</v>
      </c>
      <c r="C3439" t="str">
        <f>precio_reno_porta!B76</f>
        <v>5G</v>
      </c>
      <c r="D3439" t="str">
        <f>precio_reno_porta!C76</f>
        <v>SAMSUNG</v>
      </c>
      <c r="E3439" t="str">
        <f>precio_reno_porta!D76</f>
        <v>SAMSUNG GALAXY A56 256GB 5G</v>
      </c>
      <c r="F3439" s="68">
        <f>precio_reno_porta!E76</f>
        <v>2109</v>
      </c>
      <c r="G3439" t="str">
        <f>precio_reno_porta!F76</f>
        <v>Android</v>
      </c>
      <c r="H3439" t="s">
        <v>188</v>
      </c>
      <c r="I3439" t="s">
        <v>196</v>
      </c>
      <c r="J3439" s="68">
        <f>precio_reno_porta!T76</f>
        <v>2291</v>
      </c>
    </row>
    <row r="3440" spans="1:10" x14ac:dyDescent="0.3">
      <c r="A3440" t="str">
        <f t="shared" si="53"/>
        <v>SAMSUNG GALAXY A57 256GB 5GMax Negocios + 55.90CUOTA</v>
      </c>
      <c r="B3440" t="str">
        <f>precio_reno_porta!A77</f>
        <v>Corriente</v>
      </c>
      <c r="C3440" t="str">
        <f>precio_reno_porta!B77</f>
        <v>5G</v>
      </c>
      <c r="D3440" t="str">
        <f>precio_reno_porta!C77</f>
        <v>SAMSUNG</v>
      </c>
      <c r="E3440" t="str">
        <f>precio_reno_porta!D77</f>
        <v>SAMSUNG GALAXY A57 256GB 5G</v>
      </c>
      <c r="F3440" s="68">
        <f>precio_reno_porta!E77</f>
        <v>2509</v>
      </c>
      <c r="G3440" t="str">
        <f>precio_reno_porta!F77</f>
        <v>Android</v>
      </c>
      <c r="H3440" t="s">
        <v>188</v>
      </c>
      <c r="I3440" t="s">
        <v>196</v>
      </c>
      <c r="J3440" s="68">
        <f>precio_reno_porta!T77</f>
        <v>2723</v>
      </c>
    </row>
    <row r="3441" spans="1:10" x14ac:dyDescent="0.3">
      <c r="A3441" t="str">
        <f t="shared" si="53"/>
        <v>SAMSUNG GALAXY A57 512GB 5GMax Negocios + 55.90CUOTA</v>
      </c>
      <c r="B3441" t="str">
        <f>precio_reno_porta!A78</f>
        <v>Corriente</v>
      </c>
      <c r="C3441" t="str">
        <f>precio_reno_porta!B78</f>
        <v>5G</v>
      </c>
      <c r="D3441" t="str">
        <f>precio_reno_porta!C78</f>
        <v>SAMSUNG</v>
      </c>
      <c r="E3441" t="str">
        <f>precio_reno_porta!D78</f>
        <v>SAMSUNG GALAXY A57 512GB 5G</v>
      </c>
      <c r="F3441" s="68">
        <f>precio_reno_porta!E78</f>
        <v>3449</v>
      </c>
      <c r="G3441" t="str">
        <f>precio_reno_porta!F78</f>
        <v>Android</v>
      </c>
      <c r="H3441" t="s">
        <v>188</v>
      </c>
      <c r="I3441" t="s">
        <v>196</v>
      </c>
      <c r="J3441" s="68">
        <f>precio_reno_porta!T78</f>
        <v>3743</v>
      </c>
    </row>
    <row r="3442" spans="1:10" x14ac:dyDescent="0.3">
      <c r="A3442" t="str">
        <f t="shared" si="53"/>
        <v>SAMSUNG GALAXY S25 128GBMax Negocios + 55.90CUOTA</v>
      </c>
      <c r="B3442" t="str">
        <f>precio_reno_porta!A79</f>
        <v>Corriente</v>
      </c>
      <c r="C3442" t="str">
        <f>precio_reno_porta!B79</f>
        <v>5G</v>
      </c>
      <c r="D3442" t="str">
        <f>precio_reno_porta!C79</f>
        <v>SAMSUNG</v>
      </c>
      <c r="E3442" t="str">
        <f>precio_reno_porta!D79</f>
        <v>SAMSUNG GALAXY S25 128GB</v>
      </c>
      <c r="F3442" s="68">
        <f>precio_reno_porta!E79</f>
        <v>4529</v>
      </c>
      <c r="G3442" t="str">
        <f>precio_reno_porta!F79</f>
        <v>Android</v>
      </c>
      <c r="H3442" t="s">
        <v>188</v>
      </c>
      <c r="I3442" t="s">
        <v>196</v>
      </c>
      <c r="J3442" s="68">
        <f>precio_reno_porta!T79</f>
        <v>4919</v>
      </c>
    </row>
    <row r="3443" spans="1:10" x14ac:dyDescent="0.3">
      <c r="A3443" t="str">
        <f t="shared" si="53"/>
        <v>SAMSUNG GALAXY S25 FE 256GB 5GMax Negocios + 55.90CUOTA</v>
      </c>
      <c r="B3443" t="str">
        <f>precio_reno_porta!A80</f>
        <v>Corriente</v>
      </c>
      <c r="C3443" t="str">
        <f>precio_reno_porta!B80</f>
        <v>5G</v>
      </c>
      <c r="D3443" t="str">
        <f>precio_reno_porta!C80</f>
        <v>SAMSUNG</v>
      </c>
      <c r="E3443" t="str">
        <f>precio_reno_porta!D80</f>
        <v>SAMSUNG GALAXY S25 FE 256GB 5G</v>
      </c>
      <c r="F3443" s="68">
        <f>precio_reno_porta!E80</f>
        <v>3429</v>
      </c>
      <c r="G3443" t="str">
        <f>precio_reno_porta!F80</f>
        <v>Android</v>
      </c>
      <c r="H3443" t="s">
        <v>188</v>
      </c>
      <c r="I3443" t="s">
        <v>196</v>
      </c>
      <c r="J3443" s="68">
        <f>precio_reno_porta!T80</f>
        <v>3731</v>
      </c>
    </row>
    <row r="3444" spans="1:10" x14ac:dyDescent="0.3">
      <c r="A3444" t="str">
        <f t="shared" si="53"/>
        <v>SAMSUNG GALAXY S25 ULTRA 256GBMax Negocios + 55.90CUOTA</v>
      </c>
      <c r="B3444" t="str">
        <f>precio_reno_porta!A81</f>
        <v>Corriente</v>
      </c>
      <c r="C3444" t="str">
        <f>precio_reno_porta!B81</f>
        <v>5G</v>
      </c>
      <c r="D3444" t="str">
        <f>precio_reno_porta!C81</f>
        <v>SAMSUNG</v>
      </c>
      <c r="E3444" t="str">
        <f>precio_reno_porta!D81</f>
        <v>SAMSUNG GALAXY S25 ULTRA 256GB</v>
      </c>
      <c r="F3444" s="68">
        <f>precio_reno_porta!E81</f>
        <v>6219</v>
      </c>
      <c r="G3444" t="str">
        <f>precio_reno_porta!F81</f>
        <v>Android</v>
      </c>
      <c r="H3444" t="s">
        <v>188</v>
      </c>
      <c r="I3444" t="s">
        <v>196</v>
      </c>
      <c r="J3444" s="68">
        <f>precio_reno_porta!T81</f>
        <v>6755</v>
      </c>
    </row>
    <row r="3445" spans="1:10" x14ac:dyDescent="0.3">
      <c r="A3445" t="str">
        <f t="shared" si="53"/>
        <v>SAMSUNG GALAXY S26 256GB 5GMax Negocios + 55.90CUOTA</v>
      </c>
      <c r="B3445" t="str">
        <f>precio_reno_porta!A82</f>
        <v>Corriente</v>
      </c>
      <c r="C3445" t="str">
        <f>precio_reno_porta!B82</f>
        <v>5G</v>
      </c>
      <c r="D3445" t="str">
        <f>precio_reno_porta!C82</f>
        <v>SAMSUNG</v>
      </c>
      <c r="E3445" t="str">
        <f>precio_reno_porta!D82</f>
        <v>SAMSUNG GALAXY S26 256GB 5G</v>
      </c>
      <c r="F3445" s="68">
        <f>precio_reno_porta!E82</f>
        <v>5029</v>
      </c>
      <c r="G3445" t="str">
        <f>precio_reno_porta!F82</f>
        <v>Android</v>
      </c>
      <c r="H3445" t="s">
        <v>188</v>
      </c>
      <c r="I3445" t="s">
        <v>196</v>
      </c>
      <c r="J3445" s="68">
        <f>precio_reno_porta!T82</f>
        <v>5471</v>
      </c>
    </row>
    <row r="3446" spans="1:10" x14ac:dyDescent="0.3">
      <c r="A3446" t="str">
        <f t="shared" si="53"/>
        <v>SAMSUNG GALAXY S26 PLUS 256GB 5GMax Negocios + 55.90CUOTA</v>
      </c>
      <c r="B3446" t="str">
        <f>precio_reno_porta!A83</f>
        <v>Corriente</v>
      </c>
      <c r="C3446" t="str">
        <f>precio_reno_porta!B83</f>
        <v>5G</v>
      </c>
      <c r="D3446" t="str">
        <f>precio_reno_porta!C83</f>
        <v>SAMSUNG</v>
      </c>
      <c r="E3446" t="str">
        <f>precio_reno_porta!D83</f>
        <v>SAMSUNG GALAXY S26 PLUS 256GB 5G</v>
      </c>
      <c r="F3446" s="68">
        <f>precio_reno_porta!E83</f>
        <v>6039</v>
      </c>
      <c r="G3446" t="str">
        <f>precio_reno_porta!F83</f>
        <v>Android</v>
      </c>
      <c r="H3446" t="s">
        <v>188</v>
      </c>
      <c r="I3446" t="s">
        <v>196</v>
      </c>
      <c r="J3446" s="68">
        <f>precio_reno_porta!T83</f>
        <v>6563</v>
      </c>
    </row>
    <row r="3447" spans="1:10" x14ac:dyDescent="0.3">
      <c r="A3447" t="str">
        <f t="shared" si="53"/>
        <v>SAMSUNG GALAXY S26 ULTRA 256GB 5GMax Negocios + 55.90CUOTA</v>
      </c>
      <c r="B3447" t="str">
        <f>precio_reno_porta!A84</f>
        <v>Corriente</v>
      </c>
      <c r="C3447" t="str">
        <f>precio_reno_porta!B84</f>
        <v>5G</v>
      </c>
      <c r="D3447" t="str">
        <f>precio_reno_porta!C84</f>
        <v>SAMSUNG</v>
      </c>
      <c r="E3447" t="str">
        <f>precio_reno_porta!D84</f>
        <v>SAMSUNG GALAXY S26 ULTRA 256GB 5G</v>
      </c>
      <c r="F3447" s="68">
        <f>precio_reno_porta!E84</f>
        <v>7039</v>
      </c>
      <c r="G3447" t="str">
        <f>precio_reno_porta!F84</f>
        <v>Android</v>
      </c>
      <c r="H3447" t="s">
        <v>188</v>
      </c>
      <c r="I3447" t="s">
        <v>196</v>
      </c>
      <c r="J3447" s="68">
        <f>precio_reno_porta!T84</f>
        <v>7655</v>
      </c>
    </row>
    <row r="3448" spans="1:10" x14ac:dyDescent="0.3">
      <c r="A3448" t="str">
        <f t="shared" si="53"/>
        <v>SAMSUNG GALAXY S26FE 256GB 5GMax Negocios + 55.90CUOTA</v>
      </c>
      <c r="B3448" t="str">
        <f>precio_reno_porta!A85</f>
        <v>Corriente</v>
      </c>
      <c r="C3448" t="str">
        <f>precio_reno_porta!B85</f>
        <v>5G</v>
      </c>
      <c r="D3448" t="str">
        <f>precio_reno_porta!C85</f>
        <v>SAMSUNG</v>
      </c>
      <c r="E3448" t="str">
        <f>precio_reno_porta!D85</f>
        <v>SAMSUNG GALAXY S26FE 256GB 5G</v>
      </c>
      <c r="F3448" s="68">
        <f>precio_reno_porta!E85</f>
        <v>3999</v>
      </c>
      <c r="G3448" t="str">
        <f>precio_reno_porta!F85</f>
        <v>Android</v>
      </c>
      <c r="H3448" t="s">
        <v>188</v>
      </c>
      <c r="I3448" t="s">
        <v>196</v>
      </c>
      <c r="J3448" s="68">
        <f>precio_reno_porta!T85</f>
        <v>4343</v>
      </c>
    </row>
    <row r="3449" spans="1:10" x14ac:dyDescent="0.3">
      <c r="A3449" t="str">
        <f t="shared" si="53"/>
        <v>SAMSUNG GALAXY Z FLIP 7 256GB 5GMax Negocios + 55.90CUOTA</v>
      </c>
      <c r="B3449" t="str">
        <f>precio_reno_porta!A86</f>
        <v>Corriente</v>
      </c>
      <c r="C3449" t="str">
        <f>precio_reno_porta!B86</f>
        <v>5G</v>
      </c>
      <c r="D3449" t="str">
        <f>precio_reno_porta!C86</f>
        <v>SAMSUNG</v>
      </c>
      <c r="E3449" t="str">
        <f>precio_reno_porta!D86</f>
        <v>SAMSUNG GALAXY Z FLIP 7 256GB 5G</v>
      </c>
      <c r="F3449" s="68">
        <f>precio_reno_porta!E86</f>
        <v>5279</v>
      </c>
      <c r="G3449" t="str">
        <f>precio_reno_porta!F86</f>
        <v>Android</v>
      </c>
      <c r="H3449" t="s">
        <v>188</v>
      </c>
      <c r="I3449" t="s">
        <v>196</v>
      </c>
      <c r="J3449" s="68">
        <f>precio_reno_porta!T86</f>
        <v>5735</v>
      </c>
    </row>
    <row r="3450" spans="1:10" x14ac:dyDescent="0.3">
      <c r="A3450" t="str">
        <f t="shared" si="53"/>
        <v>SAMSUNG GALAXY Z FLIP 7 FE 128GB 5GMax Negocios + 55.90CUOTA</v>
      </c>
      <c r="B3450" t="str">
        <f>precio_reno_porta!A87</f>
        <v>Corriente</v>
      </c>
      <c r="C3450" t="str">
        <f>precio_reno_porta!B87</f>
        <v>5G</v>
      </c>
      <c r="D3450" t="str">
        <f>precio_reno_porta!C87</f>
        <v>SAMSUNG</v>
      </c>
      <c r="E3450" t="str">
        <f>precio_reno_porta!D87</f>
        <v>SAMSUNG GALAXY Z FLIP 7 FE 128GB 5G</v>
      </c>
      <c r="F3450" s="68">
        <f>precio_reno_porta!E87</f>
        <v>3929</v>
      </c>
      <c r="G3450" t="str">
        <f>precio_reno_porta!F87</f>
        <v>Android</v>
      </c>
      <c r="H3450" t="s">
        <v>188</v>
      </c>
      <c r="I3450" t="s">
        <v>196</v>
      </c>
      <c r="J3450" s="68">
        <f>precio_reno_porta!T87</f>
        <v>4271</v>
      </c>
    </row>
    <row r="3451" spans="1:10" x14ac:dyDescent="0.3">
      <c r="A3451" t="str">
        <f t="shared" si="53"/>
        <v>SAMSUNG GALAXY Z FOLD 5 256GBMax Negocios + 55.90CUOTA</v>
      </c>
      <c r="B3451" t="str">
        <f>precio_reno_porta!A88</f>
        <v>Corriente</v>
      </c>
      <c r="C3451" t="str">
        <f>precio_reno_porta!B88</f>
        <v>5G</v>
      </c>
      <c r="D3451" t="str">
        <f>precio_reno_porta!C88</f>
        <v>SAMSUNG</v>
      </c>
      <c r="E3451" t="str">
        <f>precio_reno_porta!D88</f>
        <v>SAMSUNG GALAXY Z FOLD 5 256GB</v>
      </c>
      <c r="F3451" s="68">
        <f>precio_reno_porta!E88</f>
        <v>9299</v>
      </c>
      <c r="G3451" t="str">
        <f>precio_reno_porta!F88</f>
        <v>Android</v>
      </c>
      <c r="H3451" t="s">
        <v>188</v>
      </c>
      <c r="I3451" t="s">
        <v>196</v>
      </c>
      <c r="J3451" s="68">
        <f>precio_reno_porta!T88</f>
        <v>10103</v>
      </c>
    </row>
    <row r="3452" spans="1:10" x14ac:dyDescent="0.3">
      <c r="A3452" t="str">
        <f t="shared" si="53"/>
        <v>SAMSUNG GALAXY Z FOLD 7 512GB 5GMax Negocios + 55.90CUOTA</v>
      </c>
      <c r="B3452" t="str">
        <f>precio_reno_porta!A89</f>
        <v>Corriente</v>
      </c>
      <c r="C3452" t="str">
        <f>precio_reno_porta!B89</f>
        <v>5G</v>
      </c>
      <c r="D3452" t="str">
        <f>precio_reno_porta!C89</f>
        <v>SAMSUNG</v>
      </c>
      <c r="E3452" t="str">
        <f>precio_reno_porta!D89</f>
        <v>SAMSUNG GALAXY Z FOLD 7 512GB 5G</v>
      </c>
      <c r="F3452" s="68">
        <f>precio_reno_porta!E89</f>
        <v>9739</v>
      </c>
      <c r="G3452" t="str">
        <f>precio_reno_porta!F89</f>
        <v>Android</v>
      </c>
      <c r="H3452" t="s">
        <v>188</v>
      </c>
      <c r="I3452" t="s">
        <v>196</v>
      </c>
      <c r="J3452" s="68">
        <f>precio_reno_porta!T89</f>
        <v>10583</v>
      </c>
    </row>
    <row r="3453" spans="1:10" x14ac:dyDescent="0.3">
      <c r="A3453" t="str">
        <f t="shared" si="53"/>
        <v>VIVO V60 LITE 256GB 5GMax Negocios + 55.90CUOTA</v>
      </c>
      <c r="B3453" t="str">
        <f>precio_reno_porta!A90</f>
        <v>Corriente</v>
      </c>
      <c r="C3453" t="str">
        <f>precio_reno_porta!B90</f>
        <v>5G</v>
      </c>
      <c r="D3453" t="str">
        <f>precio_reno_porta!C90</f>
        <v>VIVO</v>
      </c>
      <c r="E3453" t="str">
        <f>precio_reno_porta!D90</f>
        <v>VIVO V60 LITE 256GB 5G</v>
      </c>
      <c r="F3453" s="68">
        <f>precio_reno_porta!E90</f>
        <v>1729</v>
      </c>
      <c r="G3453" t="str">
        <f>precio_reno_porta!F90</f>
        <v>Android</v>
      </c>
      <c r="H3453" t="s">
        <v>188</v>
      </c>
      <c r="I3453" t="s">
        <v>196</v>
      </c>
      <c r="J3453" s="68">
        <f>precio_reno_porta!T90</f>
        <v>1871</v>
      </c>
    </row>
    <row r="3454" spans="1:10" x14ac:dyDescent="0.3">
      <c r="A3454" t="str">
        <f t="shared" si="53"/>
        <v>VIVO V70 512GB 5GMax Negocios + 55.90CUOTA</v>
      </c>
      <c r="B3454" t="str">
        <f>precio_reno_porta!A91</f>
        <v>Corriente</v>
      </c>
      <c r="C3454" t="str">
        <f>precio_reno_porta!B91</f>
        <v>5G</v>
      </c>
      <c r="D3454" t="str">
        <f>precio_reno_porta!C91</f>
        <v>VIVO</v>
      </c>
      <c r="E3454" t="str">
        <f>precio_reno_porta!D91</f>
        <v>VIVO V70 512GB 5G</v>
      </c>
      <c r="F3454" s="68">
        <f>precio_reno_porta!E91</f>
        <v>3069</v>
      </c>
      <c r="G3454" t="str">
        <f>precio_reno_porta!F91</f>
        <v>Android</v>
      </c>
      <c r="H3454" t="s">
        <v>188</v>
      </c>
      <c r="I3454" t="s">
        <v>196</v>
      </c>
      <c r="J3454" s="68">
        <f>precio_reno_porta!T91</f>
        <v>3335</v>
      </c>
    </row>
    <row r="3455" spans="1:10" x14ac:dyDescent="0.3">
      <c r="A3455" t="str">
        <f t="shared" si="53"/>
        <v>VIVO V70FE 256GB 5GMax Negocios + 55.90CUOTA</v>
      </c>
      <c r="B3455" t="str">
        <f>precio_reno_porta!A92</f>
        <v>Corriente</v>
      </c>
      <c r="C3455" t="str">
        <f>precio_reno_porta!B92</f>
        <v>5G</v>
      </c>
      <c r="D3455" t="str">
        <f>precio_reno_porta!C92</f>
        <v>VIVO</v>
      </c>
      <c r="E3455" t="str">
        <f>precio_reno_porta!D92</f>
        <v>VIVO V70FE 256GB 5G</v>
      </c>
      <c r="F3455" s="68">
        <f>precio_reno_porta!E92</f>
        <v>2609</v>
      </c>
      <c r="G3455" t="str">
        <f>precio_reno_porta!F92</f>
        <v>Android</v>
      </c>
      <c r="H3455" t="s">
        <v>188</v>
      </c>
      <c r="I3455" t="s">
        <v>196</v>
      </c>
      <c r="J3455" s="68">
        <f>precio_reno_porta!T92</f>
        <v>2831</v>
      </c>
    </row>
    <row r="3456" spans="1:10" x14ac:dyDescent="0.3">
      <c r="A3456" t="str">
        <f t="shared" si="53"/>
        <v>VIVO X300 PRO 512GB 5GMax Negocios + 55.90CUOTA</v>
      </c>
      <c r="B3456" t="str">
        <f>precio_reno_porta!A93</f>
        <v>Corriente</v>
      </c>
      <c r="C3456" t="str">
        <f>precio_reno_porta!B93</f>
        <v>5G</v>
      </c>
      <c r="D3456" t="str">
        <f>precio_reno_porta!C93</f>
        <v>VIVO</v>
      </c>
      <c r="E3456" t="str">
        <f>precio_reno_porta!D93</f>
        <v>VIVO X300 PRO 512GB 5G</v>
      </c>
      <c r="F3456" s="68">
        <f>precio_reno_porta!E93</f>
        <v>6219</v>
      </c>
      <c r="G3456" t="str">
        <f>precio_reno_porta!F93</f>
        <v>Android</v>
      </c>
      <c r="H3456" t="s">
        <v>188</v>
      </c>
      <c r="I3456" t="s">
        <v>196</v>
      </c>
      <c r="J3456" s="68">
        <f>precio_reno_porta!T93</f>
        <v>6755</v>
      </c>
    </row>
    <row r="3457" spans="1:10" x14ac:dyDescent="0.3">
      <c r="A3457" t="str">
        <f t="shared" si="53"/>
        <v>VIVO Y04 128GBMax Negocios + 55.90CUOTA</v>
      </c>
      <c r="B3457" t="str">
        <f>precio_reno_porta!A94</f>
        <v>Corriente</v>
      </c>
      <c r="C3457" t="str">
        <f>precio_reno_porta!B94</f>
        <v>4G</v>
      </c>
      <c r="D3457" t="str">
        <f>precio_reno_porta!C94</f>
        <v>VIVO</v>
      </c>
      <c r="E3457" t="str">
        <f>precio_reno_porta!D94</f>
        <v>VIVO Y04 128GB</v>
      </c>
      <c r="F3457" s="68">
        <f>precio_reno_porta!E94</f>
        <v>489</v>
      </c>
      <c r="G3457" t="str">
        <f>precio_reno_porta!F94</f>
        <v>Android</v>
      </c>
      <c r="H3457" t="s">
        <v>188</v>
      </c>
      <c r="I3457" t="s">
        <v>196</v>
      </c>
      <c r="J3457" s="68">
        <f>precio_reno_porta!T94</f>
        <v>527</v>
      </c>
    </row>
    <row r="3458" spans="1:10" x14ac:dyDescent="0.3">
      <c r="A3458" t="str">
        <f t="shared" si="53"/>
        <v>VIVO Y11 128GB 5GMax Negocios + 55.90CUOTA</v>
      </c>
      <c r="B3458" t="str">
        <f>precio_reno_porta!A95</f>
        <v>Corriente</v>
      </c>
      <c r="C3458" t="str">
        <f>precio_reno_porta!B95</f>
        <v>5G</v>
      </c>
      <c r="D3458" t="str">
        <f>precio_reno_porta!C95</f>
        <v>VIVO</v>
      </c>
      <c r="E3458" t="str">
        <f>precio_reno_porta!D95</f>
        <v>VIVO Y11 128GB 5G</v>
      </c>
      <c r="F3458" s="68">
        <f>precio_reno_porta!E95</f>
        <v>819</v>
      </c>
      <c r="G3458" t="str">
        <f>precio_reno_porta!F95</f>
        <v>Android</v>
      </c>
      <c r="H3458" t="s">
        <v>188</v>
      </c>
      <c r="I3458" t="s">
        <v>196</v>
      </c>
      <c r="J3458" s="68">
        <f>precio_reno_porta!T95</f>
        <v>887</v>
      </c>
    </row>
    <row r="3459" spans="1:10" x14ac:dyDescent="0.3">
      <c r="A3459" t="str">
        <f t="shared" ref="A3459:A3522" si="54">CONCATENATE(E3459,I3459,H3459)</f>
        <v>VIVO Y21 256GB 5GMax Negocios + 55.90CUOTA</v>
      </c>
      <c r="B3459" t="str">
        <f>precio_reno_porta!A96</f>
        <v>Corriente</v>
      </c>
      <c r="C3459" t="str">
        <f>precio_reno_porta!B96</f>
        <v>5G</v>
      </c>
      <c r="D3459" t="str">
        <f>precio_reno_porta!C96</f>
        <v>VIVO</v>
      </c>
      <c r="E3459" t="str">
        <f>precio_reno_porta!D96</f>
        <v>VIVO Y21 256GB 5G</v>
      </c>
      <c r="F3459" s="68">
        <f>precio_reno_porta!E96</f>
        <v>1029</v>
      </c>
      <c r="G3459" t="str">
        <f>precio_reno_porta!F96</f>
        <v>Android</v>
      </c>
      <c r="H3459" t="s">
        <v>188</v>
      </c>
      <c r="I3459" t="s">
        <v>196</v>
      </c>
      <c r="J3459" s="68">
        <f>precio_reno_porta!T96</f>
        <v>1127</v>
      </c>
    </row>
    <row r="3460" spans="1:10" x14ac:dyDescent="0.3">
      <c r="A3460" t="str">
        <f t="shared" si="54"/>
        <v>VIVO Y21D 256GBMax Negocios + 55.90CUOTA</v>
      </c>
      <c r="B3460" t="str">
        <f>precio_reno_porta!A97</f>
        <v>Corriente</v>
      </c>
      <c r="C3460" t="str">
        <f>precio_reno_porta!B97</f>
        <v>4G</v>
      </c>
      <c r="D3460" t="str">
        <f>precio_reno_porta!C97</f>
        <v>VIVO</v>
      </c>
      <c r="E3460" t="str">
        <f>precio_reno_porta!D97</f>
        <v>VIVO Y21D 256GB</v>
      </c>
      <c r="F3460" s="68">
        <f>precio_reno_porta!E97</f>
        <v>849</v>
      </c>
      <c r="G3460" t="str">
        <f>precio_reno_porta!F97</f>
        <v>Android</v>
      </c>
      <c r="H3460" t="s">
        <v>188</v>
      </c>
      <c r="I3460" t="s">
        <v>196</v>
      </c>
      <c r="J3460" s="68">
        <f>precio_reno_porta!T97</f>
        <v>923</v>
      </c>
    </row>
    <row r="3461" spans="1:10" x14ac:dyDescent="0.3">
      <c r="A3461" t="str">
        <f t="shared" si="54"/>
        <v>VIVO Y31 256GB 5GMax Negocios + 55.90CUOTA</v>
      </c>
      <c r="B3461" t="str">
        <f>precio_reno_porta!A98</f>
        <v>Corriente</v>
      </c>
      <c r="C3461" t="str">
        <f>precio_reno_porta!B98</f>
        <v>5G</v>
      </c>
      <c r="D3461" t="str">
        <f>precio_reno_porta!C98</f>
        <v>VIVO</v>
      </c>
      <c r="E3461" t="str">
        <f>precio_reno_porta!D98</f>
        <v>VIVO Y31 256GB 5G</v>
      </c>
      <c r="F3461" s="68">
        <f>precio_reno_porta!E98</f>
        <v>1309</v>
      </c>
      <c r="G3461" t="str">
        <f>precio_reno_porta!F98</f>
        <v>Android</v>
      </c>
      <c r="H3461" t="s">
        <v>188</v>
      </c>
      <c r="I3461" t="s">
        <v>196</v>
      </c>
      <c r="J3461" s="68">
        <f>precio_reno_porta!T98</f>
        <v>1427</v>
      </c>
    </row>
    <row r="3462" spans="1:10" x14ac:dyDescent="0.3">
      <c r="A3462" t="str">
        <f t="shared" si="54"/>
        <v>VIVO Y31 256GB 5G NEWMax Negocios + 55.90CUOTA</v>
      </c>
      <c r="B3462" t="str">
        <f>precio_reno_porta!A99</f>
        <v>Corriente</v>
      </c>
      <c r="C3462" t="str">
        <f>precio_reno_porta!B99</f>
        <v>5G</v>
      </c>
      <c r="D3462" t="str">
        <f>precio_reno_porta!C99</f>
        <v>VIVO</v>
      </c>
      <c r="E3462" t="str">
        <f>precio_reno_porta!D99</f>
        <v>VIVO Y31 256GB 5G NEW</v>
      </c>
      <c r="F3462" s="68">
        <f>precio_reno_porta!E99</f>
        <v>1289</v>
      </c>
      <c r="G3462" t="str">
        <f>precio_reno_porta!F99</f>
        <v>Android</v>
      </c>
      <c r="H3462" t="s">
        <v>188</v>
      </c>
      <c r="I3462" t="s">
        <v>196</v>
      </c>
      <c r="J3462" s="68">
        <f>precio_reno_porta!T99</f>
        <v>1403</v>
      </c>
    </row>
    <row r="3463" spans="1:10" x14ac:dyDescent="0.3">
      <c r="A3463" t="str">
        <f t="shared" si="54"/>
        <v>XIAOMI 14T 512GB 5GMax Negocios + 55.90CUOTA</v>
      </c>
      <c r="B3463" t="str">
        <f>precio_reno_porta!A100</f>
        <v>Corriente</v>
      </c>
      <c r="C3463" t="str">
        <f>precio_reno_porta!B100</f>
        <v>5G</v>
      </c>
      <c r="D3463" t="str">
        <f>precio_reno_porta!C100</f>
        <v>XIAOMI</v>
      </c>
      <c r="E3463" t="str">
        <f>precio_reno_porta!D100</f>
        <v>XIAOMI 14T 512GB 5G</v>
      </c>
      <c r="F3463" s="68">
        <f>precio_reno_porta!E100</f>
        <v>2659</v>
      </c>
      <c r="G3463" t="str">
        <f>precio_reno_porta!F100</f>
        <v>Android</v>
      </c>
      <c r="H3463" t="s">
        <v>188</v>
      </c>
      <c r="I3463" t="s">
        <v>196</v>
      </c>
      <c r="J3463" s="68">
        <f>precio_reno_porta!T100</f>
        <v>2879</v>
      </c>
    </row>
    <row r="3464" spans="1:10" x14ac:dyDescent="0.3">
      <c r="A3464" t="str">
        <f t="shared" si="54"/>
        <v>XIAOMI 15T 512GB 5GMax Negocios + 55.90CUOTA</v>
      </c>
      <c r="B3464" t="str">
        <f>precio_reno_porta!A101</f>
        <v>Corriente</v>
      </c>
      <c r="C3464" t="str">
        <f>precio_reno_porta!B101</f>
        <v>5G</v>
      </c>
      <c r="D3464" t="str">
        <f>precio_reno_porta!C101</f>
        <v>XIAOMI</v>
      </c>
      <c r="E3464" t="str">
        <f>precio_reno_porta!D101</f>
        <v>XIAOMI 15T 512GB 5G</v>
      </c>
      <c r="F3464" s="68">
        <f>precio_reno_porta!E101</f>
        <v>2569</v>
      </c>
      <c r="G3464" t="str">
        <f>precio_reno_porta!F101</f>
        <v>Android</v>
      </c>
      <c r="H3464" t="s">
        <v>188</v>
      </c>
      <c r="I3464" t="s">
        <v>196</v>
      </c>
      <c r="J3464" s="68">
        <f>precio_reno_porta!T101</f>
        <v>2795</v>
      </c>
    </row>
    <row r="3465" spans="1:10" x14ac:dyDescent="0.3">
      <c r="A3465" t="str">
        <f t="shared" si="54"/>
        <v>XIAOMI 15T PRO 512GB 5GMax Negocios + 55.90CUOTA</v>
      </c>
      <c r="B3465" t="str">
        <f>precio_reno_porta!A102</f>
        <v>Corriente</v>
      </c>
      <c r="C3465" t="str">
        <f>precio_reno_porta!B102</f>
        <v>5G</v>
      </c>
      <c r="D3465" t="str">
        <f>precio_reno_porta!C102</f>
        <v>XIAOMI</v>
      </c>
      <c r="E3465" t="str">
        <f>precio_reno_porta!D102</f>
        <v>XIAOMI 15T PRO 512GB 5G</v>
      </c>
      <c r="F3465" s="68">
        <f>precio_reno_porta!E102</f>
        <v>3619</v>
      </c>
      <c r="G3465" t="str">
        <f>precio_reno_porta!F102</f>
        <v>Android</v>
      </c>
      <c r="H3465" t="s">
        <v>188</v>
      </c>
      <c r="I3465" t="s">
        <v>196</v>
      </c>
      <c r="J3465" s="68">
        <f>precio_reno_porta!T102</f>
        <v>3935</v>
      </c>
    </row>
    <row r="3466" spans="1:10" x14ac:dyDescent="0.3">
      <c r="A3466" t="str">
        <f t="shared" si="54"/>
        <v>XIAOMI 17 ULTRA 512GB 5GMax Negocios + 55.90CUOTA</v>
      </c>
      <c r="B3466" t="str">
        <f>precio_reno_porta!A103</f>
        <v>Corriente</v>
      </c>
      <c r="C3466" t="str">
        <f>precio_reno_porta!B103</f>
        <v>5G</v>
      </c>
      <c r="D3466" t="str">
        <f>precio_reno_porta!C103</f>
        <v>XIAOMI</v>
      </c>
      <c r="E3466" t="str">
        <f>precio_reno_porta!D103</f>
        <v>XIAOMI 17 ULTRA 512GB 5G</v>
      </c>
      <c r="F3466" s="68">
        <f>precio_reno_porta!E103</f>
        <v>6169</v>
      </c>
      <c r="G3466" t="str">
        <f>precio_reno_porta!F103</f>
        <v>Android</v>
      </c>
      <c r="H3466" t="s">
        <v>188</v>
      </c>
      <c r="I3466" t="s">
        <v>196</v>
      </c>
      <c r="J3466" s="68">
        <f>precio_reno_porta!T103</f>
        <v>6707</v>
      </c>
    </row>
    <row r="3467" spans="1:10" x14ac:dyDescent="0.3">
      <c r="A3467" t="str">
        <f t="shared" si="54"/>
        <v>XIAOMI 17T 512GB 5GMax Negocios + 55.90CUOTA</v>
      </c>
      <c r="B3467" t="str">
        <f>precio_reno_porta!A104</f>
        <v>Corriente</v>
      </c>
      <c r="C3467" t="str">
        <f>precio_reno_porta!B104</f>
        <v>5G</v>
      </c>
      <c r="D3467" t="str">
        <f>precio_reno_porta!C104</f>
        <v>XIAOMI</v>
      </c>
      <c r="E3467" t="str">
        <f>precio_reno_porta!D104</f>
        <v>XIAOMI 17T 512GB 5G</v>
      </c>
      <c r="F3467" s="68">
        <f>precio_reno_porta!E104</f>
        <v>3089</v>
      </c>
      <c r="G3467" t="str">
        <f>precio_reno_porta!F104</f>
        <v>Android</v>
      </c>
      <c r="H3467" t="s">
        <v>188</v>
      </c>
      <c r="I3467" t="s">
        <v>196</v>
      </c>
      <c r="J3467" s="68">
        <f>precio_reno_porta!T104</f>
        <v>3359</v>
      </c>
    </row>
    <row r="3468" spans="1:10" x14ac:dyDescent="0.3">
      <c r="A3468" t="str">
        <f t="shared" si="54"/>
        <v>XIAOMI 17T PRO 512GB 5GMax Negocios + 55.90CUOTA</v>
      </c>
      <c r="B3468" t="str">
        <f>precio_reno_porta!A105</f>
        <v>Corriente</v>
      </c>
      <c r="C3468" t="str">
        <f>precio_reno_porta!B105</f>
        <v>5G</v>
      </c>
      <c r="D3468" t="str">
        <f>precio_reno_porta!C105</f>
        <v>XIAOMI</v>
      </c>
      <c r="E3468" t="str">
        <f>precio_reno_porta!D105</f>
        <v>XIAOMI 17T PRO 512GB 5G</v>
      </c>
      <c r="F3468" s="68">
        <f>precio_reno_porta!E105</f>
        <v>3929</v>
      </c>
      <c r="G3468" t="str">
        <f>precio_reno_porta!F105</f>
        <v>Android</v>
      </c>
      <c r="H3468" t="s">
        <v>188</v>
      </c>
      <c r="I3468" t="s">
        <v>196</v>
      </c>
      <c r="J3468" s="68">
        <f>precio_reno_porta!T105</f>
        <v>4271</v>
      </c>
    </row>
    <row r="3469" spans="1:10" x14ac:dyDescent="0.3">
      <c r="A3469" t="str">
        <f t="shared" si="54"/>
        <v>XIAOMI REDMI 15 256GBMax Negocios + 55.90CUOTA</v>
      </c>
      <c r="B3469" t="str">
        <f>precio_reno_porta!A106</f>
        <v>Corriente</v>
      </c>
      <c r="C3469" t="str">
        <f>precio_reno_porta!B106</f>
        <v>4G</v>
      </c>
      <c r="D3469" t="str">
        <f>precio_reno_porta!C106</f>
        <v>XIAOMI</v>
      </c>
      <c r="E3469" t="str">
        <f>precio_reno_porta!D106</f>
        <v>XIAOMI REDMI 15 256GB</v>
      </c>
      <c r="F3469" s="68">
        <f>precio_reno_porta!E106</f>
        <v>939</v>
      </c>
      <c r="G3469" t="str">
        <f>precio_reno_porta!F106</f>
        <v>Android</v>
      </c>
      <c r="H3469" t="s">
        <v>188</v>
      </c>
      <c r="I3469" t="s">
        <v>196</v>
      </c>
      <c r="J3469" s="68">
        <f>precio_reno_porta!T106</f>
        <v>1019</v>
      </c>
    </row>
    <row r="3470" spans="1:10" x14ac:dyDescent="0.3">
      <c r="A3470" t="str">
        <f t="shared" si="54"/>
        <v>XIAOMI REDMI 15C 256GBMax Negocios + 55.90CUOTA</v>
      </c>
      <c r="B3470" t="str">
        <f>precio_reno_porta!A107</f>
        <v>Corriente</v>
      </c>
      <c r="C3470" t="str">
        <f>precio_reno_porta!B107</f>
        <v>4G</v>
      </c>
      <c r="D3470" t="str">
        <f>precio_reno_porta!C107</f>
        <v>XIAOMI</v>
      </c>
      <c r="E3470" t="str">
        <f>precio_reno_porta!D107</f>
        <v>XIAOMI REDMI 15C 256GB</v>
      </c>
      <c r="F3470" s="68">
        <f>precio_reno_porta!E107</f>
        <v>709</v>
      </c>
      <c r="G3470" t="str">
        <f>precio_reno_porta!F107</f>
        <v>Android</v>
      </c>
      <c r="H3470" t="s">
        <v>188</v>
      </c>
      <c r="I3470" t="s">
        <v>196</v>
      </c>
      <c r="J3470" s="68">
        <f>precio_reno_porta!T107</f>
        <v>767</v>
      </c>
    </row>
    <row r="3471" spans="1:10" x14ac:dyDescent="0.3">
      <c r="A3471" t="str">
        <f t="shared" si="54"/>
        <v>XIAOMI REDMI A5 128GBMax Negocios + 55.90CUOTA</v>
      </c>
      <c r="B3471" t="str">
        <f>precio_reno_porta!A108</f>
        <v>Corriente</v>
      </c>
      <c r="C3471" t="str">
        <f>precio_reno_porta!B108</f>
        <v>4G</v>
      </c>
      <c r="D3471" t="str">
        <f>precio_reno_porta!C108</f>
        <v>XIAOMI</v>
      </c>
      <c r="E3471" t="str">
        <f>precio_reno_porta!D108</f>
        <v>XIAOMI REDMI A5 128GB</v>
      </c>
      <c r="F3471" s="68">
        <f>precio_reno_porta!E108</f>
        <v>379</v>
      </c>
      <c r="G3471" t="str">
        <f>precio_reno_porta!F108</f>
        <v>Android</v>
      </c>
      <c r="H3471" t="s">
        <v>188</v>
      </c>
      <c r="I3471" t="s">
        <v>196</v>
      </c>
      <c r="J3471" s="68">
        <f>precio_reno_porta!T108</f>
        <v>407</v>
      </c>
    </row>
    <row r="3472" spans="1:10" x14ac:dyDescent="0.3">
      <c r="A3472" t="str">
        <f t="shared" si="54"/>
        <v>XIAOMI REDMI A7 PRO 128GBMax Negocios + 55.90CUOTA</v>
      </c>
      <c r="B3472" t="str">
        <f>precio_reno_porta!A109</f>
        <v>Corriente</v>
      </c>
      <c r="C3472" t="str">
        <f>precio_reno_porta!B109</f>
        <v>4G</v>
      </c>
      <c r="D3472" t="str">
        <f>precio_reno_porta!C109</f>
        <v>XIAOMI</v>
      </c>
      <c r="E3472" t="str">
        <f>precio_reno_porta!D109</f>
        <v>XIAOMI REDMI A7 PRO 128GB</v>
      </c>
      <c r="F3472" s="68">
        <f>precio_reno_porta!E109</f>
        <v>489</v>
      </c>
      <c r="G3472" t="str">
        <f>precio_reno_porta!F109</f>
        <v>Android</v>
      </c>
      <c r="H3472" t="s">
        <v>188</v>
      </c>
      <c r="I3472" t="s">
        <v>196</v>
      </c>
      <c r="J3472" s="68">
        <f>precio_reno_porta!T109</f>
        <v>527</v>
      </c>
    </row>
    <row r="3473" spans="1:10" x14ac:dyDescent="0.3">
      <c r="A3473" t="str">
        <f t="shared" si="54"/>
        <v>XIAOMI REDMI NOTE 10 PRO 128GB SEMax Negocios + 55.90CUOTA</v>
      </c>
      <c r="B3473" t="str">
        <f>precio_reno_porta!A110</f>
        <v>Corriente</v>
      </c>
      <c r="C3473" t="str">
        <f>precio_reno_porta!B110</f>
        <v>4.5G</v>
      </c>
      <c r="D3473" t="str">
        <f>precio_reno_porta!C110</f>
        <v>XIAOMI</v>
      </c>
      <c r="E3473" t="str">
        <f>precio_reno_porta!D110</f>
        <v>XIAOMI REDMI NOTE 10 PRO 128GB SE</v>
      </c>
      <c r="F3473" s="68">
        <f>precio_reno_porta!E110</f>
        <v>1369</v>
      </c>
      <c r="G3473" t="str">
        <f>precio_reno_porta!F110</f>
        <v>Android</v>
      </c>
      <c r="H3473" t="s">
        <v>188</v>
      </c>
      <c r="I3473" t="s">
        <v>196</v>
      </c>
      <c r="J3473" s="68">
        <f>precio_reno_porta!T110</f>
        <v>1487</v>
      </c>
    </row>
    <row r="3474" spans="1:10" x14ac:dyDescent="0.3">
      <c r="A3474" t="str">
        <f t="shared" si="54"/>
        <v>XIAOMI REDMI NOTE 12 PRO PLUS 256GB 5GMax Negocios + 55.90CUOTA</v>
      </c>
      <c r="B3474" t="str">
        <f>precio_reno_porta!A111</f>
        <v>Corriente</v>
      </c>
      <c r="C3474" t="str">
        <f>precio_reno_porta!B111</f>
        <v>5G</v>
      </c>
      <c r="D3474" t="str">
        <f>precio_reno_porta!C111</f>
        <v>XIAOMI</v>
      </c>
      <c r="E3474" t="str">
        <f>precio_reno_porta!D111</f>
        <v>XIAOMI REDMI NOTE 12 PRO PLUS 256GB 5G</v>
      </c>
      <c r="F3474" s="68">
        <f>precio_reno_porta!E111</f>
        <v>2039</v>
      </c>
      <c r="G3474" t="str">
        <f>precio_reno_porta!F111</f>
        <v>Android</v>
      </c>
      <c r="H3474" t="s">
        <v>188</v>
      </c>
      <c r="I3474" t="s">
        <v>196</v>
      </c>
      <c r="J3474" s="68">
        <f>precio_reno_porta!T111</f>
        <v>2219</v>
      </c>
    </row>
    <row r="3475" spans="1:10" x14ac:dyDescent="0.3">
      <c r="A3475" t="str">
        <f t="shared" si="54"/>
        <v>XIAOMI REDMI NOTE 15 256GB 5GMax Negocios + 55.90CUOTA</v>
      </c>
      <c r="B3475" t="str">
        <f>precio_reno_porta!A112</f>
        <v>Corriente</v>
      </c>
      <c r="C3475" t="str">
        <f>precio_reno_porta!B112</f>
        <v>5G</v>
      </c>
      <c r="D3475" t="str">
        <f>precio_reno_porta!C112</f>
        <v>XIAOMI</v>
      </c>
      <c r="E3475" t="str">
        <f>precio_reno_porta!D112</f>
        <v>XIAOMI REDMI NOTE 15 256GB 5G</v>
      </c>
      <c r="F3475" s="68">
        <f>precio_reno_porta!E112</f>
        <v>1109</v>
      </c>
      <c r="G3475" t="str">
        <f>precio_reno_porta!F112</f>
        <v>Android</v>
      </c>
      <c r="H3475" t="s">
        <v>188</v>
      </c>
      <c r="I3475" t="s">
        <v>196</v>
      </c>
      <c r="J3475" s="68">
        <f>precio_reno_porta!T112</f>
        <v>1199</v>
      </c>
    </row>
    <row r="3476" spans="1:10" x14ac:dyDescent="0.3">
      <c r="A3476" t="str">
        <f t="shared" si="54"/>
        <v>XIAOMI REDMI NOTE 15 PRO 512GB 5GMax Negocios + 55.90CUOTA</v>
      </c>
      <c r="B3476" t="str">
        <f>precio_reno_porta!A113</f>
        <v>Corriente</v>
      </c>
      <c r="C3476" t="str">
        <f>precio_reno_porta!B113</f>
        <v>5G</v>
      </c>
      <c r="D3476" t="str">
        <f>precio_reno_porta!C113</f>
        <v>XIAOMI</v>
      </c>
      <c r="E3476" t="str">
        <f>precio_reno_porta!D113</f>
        <v>XIAOMI REDMI NOTE 15 PRO 512GB 5G</v>
      </c>
      <c r="F3476" s="68">
        <f>precio_reno_porta!E113</f>
        <v>1659</v>
      </c>
      <c r="G3476" t="str">
        <f>precio_reno_porta!F113</f>
        <v>Android</v>
      </c>
      <c r="H3476" t="s">
        <v>188</v>
      </c>
      <c r="I3476" t="s">
        <v>196</v>
      </c>
      <c r="J3476" s="68">
        <f>precio_reno_porta!T113</f>
        <v>1799</v>
      </c>
    </row>
    <row r="3477" spans="1:10" x14ac:dyDescent="0.3">
      <c r="A3477" t="str">
        <f t="shared" si="54"/>
        <v>XIAOMI REDMI NOTE 15 PRO PLUS 512GB 5GMax Negocios + 55.90CUOTA</v>
      </c>
      <c r="B3477" t="str">
        <f>precio_reno_porta!A114</f>
        <v>Corriente</v>
      </c>
      <c r="C3477" t="str">
        <f>precio_reno_porta!B114</f>
        <v>5G</v>
      </c>
      <c r="D3477" t="str">
        <f>precio_reno_porta!C114</f>
        <v>XIAOMI</v>
      </c>
      <c r="E3477" t="str">
        <f>precio_reno_porta!D114</f>
        <v>XIAOMI REDMI NOTE 15 PRO PLUS 512GB 5G</v>
      </c>
      <c r="F3477" s="68">
        <f>precio_reno_porta!E114</f>
        <v>1879</v>
      </c>
      <c r="G3477" t="str">
        <f>precio_reno_porta!F114</f>
        <v>Android</v>
      </c>
      <c r="H3477" t="s">
        <v>188</v>
      </c>
      <c r="I3477" t="s">
        <v>196</v>
      </c>
      <c r="J3477" s="68">
        <f>precio_reno_porta!T114</f>
        <v>2039</v>
      </c>
    </row>
    <row r="3478" spans="1:10" x14ac:dyDescent="0.3">
      <c r="A3478" t="str">
        <f t="shared" si="54"/>
        <v>ZTE BLADE A36 64GBMax Negocios + 55.90CUOTA</v>
      </c>
      <c r="B3478" t="str">
        <f>precio_reno_porta!A115</f>
        <v>Corriente</v>
      </c>
      <c r="C3478" t="str">
        <f>precio_reno_porta!B115</f>
        <v>4G</v>
      </c>
      <c r="D3478" t="str">
        <f>precio_reno_porta!C115</f>
        <v>ZTE</v>
      </c>
      <c r="E3478" t="str">
        <f>precio_reno_porta!D115</f>
        <v>ZTE BLADE A36 64GB</v>
      </c>
      <c r="F3478" s="68">
        <f>precio_reno_porta!E115</f>
        <v>439</v>
      </c>
      <c r="G3478" t="str">
        <f>precio_reno_porta!F115</f>
        <v>Android</v>
      </c>
      <c r="H3478" t="s">
        <v>188</v>
      </c>
      <c r="I3478" t="s">
        <v>196</v>
      </c>
      <c r="J3478" s="68">
        <f>precio_reno_porta!T115</f>
        <v>479</v>
      </c>
    </row>
    <row r="3479" spans="1:10" x14ac:dyDescent="0.3">
      <c r="A3479" t="str">
        <f t="shared" si="54"/>
        <v>ZTE BLADE A56 PRO 128GBMax Negocios + 55.90CUOTA</v>
      </c>
      <c r="B3479" t="str">
        <f>precio_reno_porta!A116</f>
        <v>Corriente</v>
      </c>
      <c r="C3479" t="str">
        <f>precio_reno_porta!B116</f>
        <v>4G</v>
      </c>
      <c r="D3479" t="str">
        <f>precio_reno_porta!C116</f>
        <v>ZTE</v>
      </c>
      <c r="E3479" t="str">
        <f>precio_reno_porta!D116</f>
        <v>ZTE BLADE A56 PRO 128GB</v>
      </c>
      <c r="F3479" s="68">
        <f>precio_reno_porta!E116</f>
        <v>439</v>
      </c>
      <c r="G3479" t="str">
        <f>precio_reno_porta!F116</f>
        <v>Android</v>
      </c>
      <c r="H3479" t="s">
        <v>188</v>
      </c>
      <c r="I3479" t="s">
        <v>196</v>
      </c>
      <c r="J3479" s="68">
        <f>precio_reno_porta!T116</f>
        <v>479</v>
      </c>
    </row>
    <row r="3480" spans="1:10" x14ac:dyDescent="0.3">
      <c r="A3480" t="str">
        <f t="shared" si="54"/>
        <v>ZTE BLADE A57 PRO 128GBMax Negocios + 55.90CUOTA</v>
      </c>
      <c r="B3480" t="str">
        <f>precio_reno_porta!A117</f>
        <v>Corriente</v>
      </c>
      <c r="C3480" t="str">
        <f>precio_reno_porta!B117</f>
        <v>4G</v>
      </c>
      <c r="D3480" t="str">
        <f>precio_reno_porta!C117</f>
        <v>ZTE</v>
      </c>
      <c r="E3480" t="str">
        <f>precio_reno_porta!D117</f>
        <v>ZTE BLADE A57 PRO 128GB</v>
      </c>
      <c r="F3480" s="68">
        <f>precio_reno_porta!E117</f>
        <v>559</v>
      </c>
      <c r="G3480" t="str">
        <f>precio_reno_porta!F117</f>
        <v>Android</v>
      </c>
      <c r="H3480" t="s">
        <v>188</v>
      </c>
      <c r="I3480" t="s">
        <v>196</v>
      </c>
      <c r="J3480" s="68">
        <f>precio_reno_porta!T117</f>
        <v>599</v>
      </c>
    </row>
    <row r="3481" spans="1:10" x14ac:dyDescent="0.3">
      <c r="A3481" t="str">
        <f t="shared" si="54"/>
        <v>ZTE BLADE A76 256GB 5GMax Negocios + 55.90CUOTA</v>
      </c>
      <c r="B3481" t="str">
        <f>precio_reno_porta!A118</f>
        <v>Corriente</v>
      </c>
      <c r="C3481" t="str">
        <f>precio_reno_porta!B118</f>
        <v>5G</v>
      </c>
      <c r="D3481" t="str">
        <f>precio_reno_porta!C118</f>
        <v>ZTE</v>
      </c>
      <c r="E3481" t="str">
        <f>precio_reno_porta!D118</f>
        <v>ZTE BLADE A76 256GB 5G</v>
      </c>
      <c r="F3481" s="68">
        <f>precio_reno_porta!E118</f>
        <v>709</v>
      </c>
      <c r="G3481" t="str">
        <f>precio_reno_porta!F118</f>
        <v>Android</v>
      </c>
      <c r="H3481" t="s">
        <v>188</v>
      </c>
      <c r="I3481" t="s">
        <v>196</v>
      </c>
      <c r="J3481" s="68">
        <f>precio_reno_porta!T118</f>
        <v>767</v>
      </c>
    </row>
    <row r="3482" spans="1:10" x14ac:dyDescent="0.3">
      <c r="A3482" t="str">
        <f t="shared" si="54"/>
        <v>ZTE BLADE V70 MAX 256GBMax Negocios + 55.90CUOTA</v>
      </c>
      <c r="B3482" t="str">
        <f>precio_reno_porta!A119</f>
        <v>Corriente</v>
      </c>
      <c r="C3482" t="str">
        <f>precio_reno_porta!B119</f>
        <v>4G</v>
      </c>
      <c r="D3482" t="str">
        <f>precio_reno_porta!C119</f>
        <v>ZTE</v>
      </c>
      <c r="E3482" t="str">
        <f>precio_reno_porta!D119</f>
        <v>ZTE BLADE V70 MAX 256GB</v>
      </c>
      <c r="F3482" s="68">
        <f>precio_reno_porta!E119</f>
        <v>599</v>
      </c>
      <c r="G3482" t="str">
        <f>precio_reno_porta!F119</f>
        <v>Android</v>
      </c>
      <c r="H3482" t="s">
        <v>188</v>
      </c>
      <c r="I3482" t="s">
        <v>196</v>
      </c>
      <c r="J3482" s="68">
        <f>precio_reno_porta!T119</f>
        <v>647</v>
      </c>
    </row>
    <row r="3483" spans="1:10" x14ac:dyDescent="0.3">
      <c r="A3483" t="str">
        <f t="shared" si="54"/>
        <v>ZTE NUBIA AIR 256GB 5GMax Negocios + 55.90CUOTA</v>
      </c>
      <c r="B3483" t="str">
        <f>precio_reno_porta!A120</f>
        <v>Corriente</v>
      </c>
      <c r="C3483" t="str">
        <f>precio_reno_porta!B120</f>
        <v>5G</v>
      </c>
      <c r="D3483" t="str">
        <f>precio_reno_porta!C120</f>
        <v>ZTE</v>
      </c>
      <c r="E3483" t="str">
        <f>precio_reno_porta!D120</f>
        <v>ZTE NUBIA AIR 256GB 5G</v>
      </c>
      <c r="F3483" s="68">
        <f>precio_reno_porta!E120</f>
        <v>1069</v>
      </c>
      <c r="G3483" t="str">
        <f>precio_reno_porta!F120</f>
        <v>Android</v>
      </c>
      <c r="H3483" t="s">
        <v>188</v>
      </c>
      <c r="I3483" t="s">
        <v>196</v>
      </c>
      <c r="J3483" s="68">
        <f>precio_reno_porta!T120</f>
        <v>1151</v>
      </c>
    </row>
    <row r="3484" spans="1:10" x14ac:dyDescent="0.3">
      <c r="A3484" t="str">
        <f t="shared" si="54"/>
        <v>ZTE NUBIA AIR 512GB 5GMax Negocios + 55.90CUOTA</v>
      </c>
      <c r="B3484" t="str">
        <f>precio_reno_porta!A121</f>
        <v>Corriente</v>
      </c>
      <c r="C3484" t="str">
        <f>precio_reno_porta!B121</f>
        <v>5G</v>
      </c>
      <c r="D3484" t="str">
        <f>precio_reno_porta!C121</f>
        <v>ZTE</v>
      </c>
      <c r="E3484" t="str">
        <f>precio_reno_porta!D121</f>
        <v>ZTE NUBIA AIR 512GB 5G</v>
      </c>
      <c r="F3484" s="68">
        <f>precio_reno_porta!E121</f>
        <v>1369</v>
      </c>
      <c r="G3484" t="str">
        <f>precio_reno_porta!F121</f>
        <v>Android</v>
      </c>
      <c r="H3484" t="s">
        <v>188</v>
      </c>
      <c r="I3484" t="s">
        <v>196</v>
      </c>
      <c r="J3484" s="68">
        <f>precio_reno_porta!T121</f>
        <v>1487</v>
      </c>
    </row>
    <row r="3485" spans="1:10" x14ac:dyDescent="0.3">
      <c r="A3485" t="str">
        <f t="shared" si="54"/>
        <v>ZTE NUBIA NEO3 256GB 5GMax Negocios + 55.90CUOTA</v>
      </c>
      <c r="B3485" t="str">
        <f>precio_reno_porta!A122</f>
        <v>Corriente</v>
      </c>
      <c r="C3485" t="str">
        <f>precio_reno_porta!B122</f>
        <v>5G</v>
      </c>
      <c r="D3485" t="str">
        <f>precio_reno_porta!C122</f>
        <v>ZTE</v>
      </c>
      <c r="E3485" t="str">
        <f>precio_reno_porta!D122</f>
        <v>ZTE NUBIA NEO3 256GB 5G</v>
      </c>
      <c r="F3485" s="68">
        <f>precio_reno_porta!E122</f>
        <v>919</v>
      </c>
      <c r="G3485" t="str">
        <f>precio_reno_porta!F122</f>
        <v>Android</v>
      </c>
      <c r="H3485" t="s">
        <v>188</v>
      </c>
      <c r="I3485" t="s">
        <v>196</v>
      </c>
      <c r="J3485" s="68">
        <f>precio_reno_porta!T122</f>
        <v>1007</v>
      </c>
    </row>
    <row r="3486" spans="1:10" x14ac:dyDescent="0.3">
      <c r="A3486" t="str">
        <f t="shared" si="54"/>
        <v>ZTE NUBIA NEO5 256GB 5GMax Negocios + 55.90CUOTA</v>
      </c>
      <c r="B3486" t="str">
        <f>precio_reno_porta!A123</f>
        <v>Corriente</v>
      </c>
      <c r="C3486" t="str">
        <f>precio_reno_porta!B123</f>
        <v>5G</v>
      </c>
      <c r="D3486" t="str">
        <f>precio_reno_porta!C123</f>
        <v>ZTE</v>
      </c>
      <c r="E3486" t="str">
        <f>precio_reno_porta!D123</f>
        <v>ZTE NUBIA NEO5 256GB 5G</v>
      </c>
      <c r="F3486" s="68">
        <f>precio_reno_porta!E123</f>
        <v>1109</v>
      </c>
      <c r="G3486" t="str">
        <f>precio_reno_porta!F123</f>
        <v>Android</v>
      </c>
      <c r="H3486" t="s">
        <v>188</v>
      </c>
      <c r="I3486" t="s">
        <v>196</v>
      </c>
      <c r="J3486" s="68">
        <f>precio_reno_porta!T123</f>
        <v>1199</v>
      </c>
    </row>
    <row r="3487" spans="1:10" x14ac:dyDescent="0.3">
      <c r="A3487" t="str">
        <f t="shared" si="54"/>
        <v>ZTE NUBIA V80 MAX 256GBMax Negocios + 55.90CUOTA</v>
      </c>
      <c r="B3487" t="str">
        <f>precio_reno_porta!A124</f>
        <v>Corriente</v>
      </c>
      <c r="C3487" t="str">
        <f>precio_reno_porta!B124</f>
        <v>4G</v>
      </c>
      <c r="D3487" t="str">
        <f>precio_reno_porta!C124</f>
        <v>ZTE</v>
      </c>
      <c r="E3487" t="str">
        <f>precio_reno_porta!D124</f>
        <v>ZTE NUBIA V80 MAX 256GB</v>
      </c>
      <c r="F3487" s="68">
        <f>precio_reno_porta!E124</f>
        <v>629</v>
      </c>
      <c r="G3487" t="str">
        <f>precio_reno_porta!F124</f>
        <v>Android</v>
      </c>
      <c r="H3487" t="s">
        <v>188</v>
      </c>
      <c r="I3487" t="s">
        <v>196</v>
      </c>
      <c r="J3487" s="68">
        <f>precio_reno_porta!T124</f>
        <v>683</v>
      </c>
    </row>
    <row r="3488" spans="1:10" x14ac:dyDescent="0.3">
      <c r="A3488" t="str">
        <f t="shared" si="54"/>
        <v>ZTE NUBIA V80 PRO 256GBMax Negocios + 55.90CUOTA</v>
      </c>
      <c r="B3488" t="str">
        <f>precio_reno_porta!A125</f>
        <v>Corriente</v>
      </c>
      <c r="C3488" t="str">
        <f>precio_reno_porta!B125</f>
        <v>4G</v>
      </c>
      <c r="D3488" t="str">
        <f>precio_reno_porta!C125</f>
        <v>ZTE</v>
      </c>
      <c r="E3488" t="str">
        <f>precio_reno_porta!D125</f>
        <v>ZTE NUBIA V80 PRO 256GB</v>
      </c>
      <c r="F3488" s="68">
        <f>precio_reno_porta!E125</f>
        <v>659</v>
      </c>
      <c r="G3488" t="str">
        <f>precio_reno_porta!F125</f>
        <v>Android</v>
      </c>
      <c r="H3488" t="s">
        <v>188</v>
      </c>
      <c r="I3488" t="s">
        <v>196</v>
      </c>
      <c r="J3488" s="68">
        <f>precio_reno_porta!T125</f>
        <v>719</v>
      </c>
    </row>
    <row r="3489" spans="1:10" x14ac:dyDescent="0.3">
      <c r="A3489" t="str">
        <f t="shared" si="54"/>
        <v>0Max Negocios + 55.90CUOTA</v>
      </c>
      <c r="B3489">
        <f>precio_reno_porta!A126</f>
        <v>0</v>
      </c>
      <c r="C3489">
        <f>precio_reno_porta!B126</f>
        <v>0</v>
      </c>
      <c r="D3489">
        <f>precio_reno_porta!C126</f>
        <v>0</v>
      </c>
      <c r="E3489">
        <f>precio_reno_porta!D126</f>
        <v>0</v>
      </c>
      <c r="F3489" s="68">
        <f>precio_reno_porta!E126</f>
        <v>0</v>
      </c>
      <c r="G3489">
        <f>precio_reno_porta!F126</f>
        <v>0</v>
      </c>
      <c r="H3489" t="s">
        <v>188</v>
      </c>
      <c r="I3489" t="s">
        <v>196</v>
      </c>
      <c r="J3489" s="68">
        <f>precio_reno_porta!T126</f>
        <v>0</v>
      </c>
    </row>
    <row r="3490" spans="1:10" x14ac:dyDescent="0.3">
      <c r="A3490" t="str">
        <f t="shared" si="54"/>
        <v>0Max Negocios + 55.90CUOTA</v>
      </c>
      <c r="B3490">
        <f>precio_reno_porta!A127</f>
        <v>0</v>
      </c>
      <c r="C3490">
        <f>precio_reno_porta!B127</f>
        <v>0</v>
      </c>
      <c r="D3490">
        <f>precio_reno_porta!C127</f>
        <v>0</v>
      </c>
      <c r="E3490">
        <f>precio_reno_porta!D127</f>
        <v>0</v>
      </c>
      <c r="F3490" s="68">
        <f>precio_reno_porta!E127</f>
        <v>0</v>
      </c>
      <c r="G3490">
        <f>precio_reno_porta!F127</f>
        <v>0</v>
      </c>
      <c r="H3490" t="s">
        <v>188</v>
      </c>
      <c r="I3490" t="s">
        <v>196</v>
      </c>
      <c r="J3490" s="68">
        <f>precio_reno_porta!T127</f>
        <v>0</v>
      </c>
    </row>
    <row r="3491" spans="1:10" x14ac:dyDescent="0.3">
      <c r="A3491" t="str">
        <f t="shared" si="54"/>
        <v>0Max Negocios + 55.90CUOTA</v>
      </c>
      <c r="B3491">
        <f>precio_reno_porta!A128</f>
        <v>0</v>
      </c>
      <c r="C3491">
        <f>precio_reno_porta!B128</f>
        <v>0</v>
      </c>
      <c r="D3491">
        <f>precio_reno_porta!C128</f>
        <v>0</v>
      </c>
      <c r="E3491">
        <f>precio_reno_porta!D128</f>
        <v>0</v>
      </c>
      <c r="F3491" s="68">
        <f>precio_reno_porta!E128</f>
        <v>0</v>
      </c>
      <c r="G3491">
        <f>precio_reno_porta!F128</f>
        <v>0</v>
      </c>
      <c r="H3491" t="s">
        <v>188</v>
      </c>
      <c r="I3491" t="s">
        <v>196</v>
      </c>
      <c r="J3491" s="68">
        <f>precio_reno_porta!T128</f>
        <v>0</v>
      </c>
    </row>
    <row r="3492" spans="1:10" x14ac:dyDescent="0.3">
      <c r="A3492" t="e">
        <f t="shared" si="54"/>
        <v>#REF!</v>
      </c>
      <c r="B3492" t="e">
        <f>precio_reno_porta!#REF!</f>
        <v>#REF!</v>
      </c>
      <c r="C3492" t="e">
        <f>precio_reno_porta!#REF!</f>
        <v>#REF!</v>
      </c>
      <c r="D3492" t="e">
        <f>precio_reno_porta!#REF!</f>
        <v>#REF!</v>
      </c>
      <c r="E3492" t="e">
        <f>precio_reno_porta!#REF!</f>
        <v>#REF!</v>
      </c>
      <c r="F3492" s="68" t="e">
        <f>precio_reno_porta!#REF!</f>
        <v>#REF!</v>
      </c>
      <c r="G3492" t="e">
        <f>precio_reno_porta!#REF!</f>
        <v>#REF!</v>
      </c>
      <c r="H3492" t="s">
        <v>188</v>
      </c>
      <c r="I3492" t="s">
        <v>196</v>
      </c>
      <c r="J3492" s="68" t="e">
        <f>precio_reno_porta!#REF!</f>
        <v>#REF!</v>
      </c>
    </row>
    <row r="3493" spans="1:10" x14ac:dyDescent="0.3">
      <c r="A3493" t="e">
        <f t="shared" si="54"/>
        <v>#REF!</v>
      </c>
      <c r="B3493" t="e">
        <f>precio_reno_porta!#REF!</f>
        <v>#REF!</v>
      </c>
      <c r="C3493" t="e">
        <f>precio_reno_porta!#REF!</f>
        <v>#REF!</v>
      </c>
      <c r="D3493" t="e">
        <f>precio_reno_porta!#REF!</f>
        <v>#REF!</v>
      </c>
      <c r="E3493" t="e">
        <f>precio_reno_porta!#REF!</f>
        <v>#REF!</v>
      </c>
      <c r="F3493" s="68" t="e">
        <f>precio_reno_porta!#REF!</f>
        <v>#REF!</v>
      </c>
      <c r="G3493" t="e">
        <f>precio_reno_porta!#REF!</f>
        <v>#REF!</v>
      </c>
      <c r="H3493" t="s">
        <v>188</v>
      </c>
      <c r="I3493" t="s">
        <v>196</v>
      </c>
      <c r="J3493" s="68" t="e">
        <f>precio_reno_porta!#REF!</f>
        <v>#REF!</v>
      </c>
    </row>
    <row r="3494" spans="1:10" x14ac:dyDescent="0.3">
      <c r="A3494" t="e">
        <f t="shared" si="54"/>
        <v>#REF!</v>
      </c>
      <c r="B3494" t="e">
        <f>precio_reno_porta!#REF!</f>
        <v>#REF!</v>
      </c>
      <c r="C3494" t="e">
        <f>precio_reno_porta!#REF!</f>
        <v>#REF!</v>
      </c>
      <c r="D3494" t="e">
        <f>precio_reno_porta!#REF!</f>
        <v>#REF!</v>
      </c>
      <c r="E3494" t="e">
        <f>precio_reno_porta!#REF!</f>
        <v>#REF!</v>
      </c>
      <c r="F3494" s="68" t="e">
        <f>precio_reno_porta!#REF!</f>
        <v>#REF!</v>
      </c>
      <c r="G3494" t="e">
        <f>precio_reno_porta!#REF!</f>
        <v>#REF!</v>
      </c>
      <c r="H3494" t="s">
        <v>188</v>
      </c>
      <c r="I3494" t="s">
        <v>196</v>
      </c>
      <c r="J3494" s="68" t="e">
        <f>precio_reno_porta!#REF!</f>
        <v>#REF!</v>
      </c>
    </row>
    <row r="3495" spans="1:10" x14ac:dyDescent="0.3">
      <c r="A3495" t="e">
        <f t="shared" si="54"/>
        <v>#REF!</v>
      </c>
      <c r="B3495" t="e">
        <f>precio_reno_porta!#REF!</f>
        <v>#REF!</v>
      </c>
      <c r="C3495" t="e">
        <f>precio_reno_porta!#REF!</f>
        <v>#REF!</v>
      </c>
      <c r="D3495" t="e">
        <f>precio_reno_porta!#REF!</f>
        <v>#REF!</v>
      </c>
      <c r="E3495" t="e">
        <f>precio_reno_porta!#REF!</f>
        <v>#REF!</v>
      </c>
      <c r="F3495" s="68" t="e">
        <f>precio_reno_porta!#REF!</f>
        <v>#REF!</v>
      </c>
      <c r="G3495" t="e">
        <f>precio_reno_porta!#REF!</f>
        <v>#REF!</v>
      </c>
      <c r="H3495" t="s">
        <v>188</v>
      </c>
      <c r="I3495" t="s">
        <v>196</v>
      </c>
      <c r="J3495" s="68" t="e">
        <f>precio_reno_porta!#REF!</f>
        <v>#REF!</v>
      </c>
    </row>
    <row r="3496" spans="1:10" x14ac:dyDescent="0.3">
      <c r="A3496" t="e">
        <f t="shared" si="54"/>
        <v>#REF!</v>
      </c>
      <c r="B3496" t="e">
        <f>precio_reno_porta!#REF!</f>
        <v>#REF!</v>
      </c>
      <c r="C3496" t="e">
        <f>precio_reno_porta!#REF!</f>
        <v>#REF!</v>
      </c>
      <c r="D3496" t="e">
        <f>precio_reno_porta!#REF!</f>
        <v>#REF!</v>
      </c>
      <c r="E3496" t="e">
        <f>precio_reno_porta!#REF!</f>
        <v>#REF!</v>
      </c>
      <c r="F3496" s="68" t="e">
        <f>precio_reno_porta!#REF!</f>
        <v>#REF!</v>
      </c>
      <c r="G3496" t="e">
        <f>precio_reno_porta!#REF!</f>
        <v>#REF!</v>
      </c>
      <c r="H3496" t="s">
        <v>188</v>
      </c>
      <c r="I3496" t="s">
        <v>196</v>
      </c>
      <c r="J3496" s="68" t="e">
        <f>precio_reno_porta!#REF!</f>
        <v>#REF!</v>
      </c>
    </row>
    <row r="3497" spans="1:10" x14ac:dyDescent="0.3">
      <c r="A3497" t="e">
        <f t="shared" si="54"/>
        <v>#REF!</v>
      </c>
      <c r="B3497" t="e">
        <f>precio_reno_porta!#REF!</f>
        <v>#REF!</v>
      </c>
      <c r="C3497" t="e">
        <f>precio_reno_porta!#REF!</f>
        <v>#REF!</v>
      </c>
      <c r="D3497" t="e">
        <f>precio_reno_porta!#REF!</f>
        <v>#REF!</v>
      </c>
      <c r="E3497" t="e">
        <f>precio_reno_porta!#REF!</f>
        <v>#REF!</v>
      </c>
      <c r="F3497" s="68" t="e">
        <f>precio_reno_porta!#REF!</f>
        <v>#REF!</v>
      </c>
      <c r="G3497" t="e">
        <f>precio_reno_porta!#REF!</f>
        <v>#REF!</v>
      </c>
      <c r="H3497" t="s">
        <v>188</v>
      </c>
      <c r="I3497" t="s">
        <v>196</v>
      </c>
      <c r="J3497" s="68" t="e">
        <f>precio_reno_porta!#REF!</f>
        <v>#REF!</v>
      </c>
    </row>
    <row r="3498" spans="1:10" x14ac:dyDescent="0.3">
      <c r="A3498" t="e">
        <f t="shared" si="54"/>
        <v>#REF!</v>
      </c>
      <c r="B3498" t="e">
        <f>precio_reno_porta!#REF!</f>
        <v>#REF!</v>
      </c>
      <c r="C3498" t="e">
        <f>precio_reno_porta!#REF!</f>
        <v>#REF!</v>
      </c>
      <c r="D3498" t="e">
        <f>precio_reno_porta!#REF!</f>
        <v>#REF!</v>
      </c>
      <c r="E3498" t="e">
        <f>precio_reno_porta!#REF!</f>
        <v>#REF!</v>
      </c>
      <c r="F3498" s="68" t="e">
        <f>precio_reno_porta!#REF!</f>
        <v>#REF!</v>
      </c>
      <c r="G3498" t="e">
        <f>precio_reno_porta!#REF!</f>
        <v>#REF!</v>
      </c>
      <c r="H3498" t="s">
        <v>188</v>
      </c>
      <c r="I3498" t="s">
        <v>196</v>
      </c>
      <c r="J3498" s="68" t="e">
        <f>precio_reno_porta!#REF!</f>
        <v>#REF!</v>
      </c>
    </row>
    <row r="3499" spans="1:10" x14ac:dyDescent="0.3">
      <c r="A3499" t="e">
        <f t="shared" si="54"/>
        <v>#REF!</v>
      </c>
      <c r="B3499" t="e">
        <f>precio_reno_porta!#REF!</f>
        <v>#REF!</v>
      </c>
      <c r="C3499" t="e">
        <f>precio_reno_porta!#REF!</f>
        <v>#REF!</v>
      </c>
      <c r="D3499" t="e">
        <f>precio_reno_porta!#REF!</f>
        <v>#REF!</v>
      </c>
      <c r="E3499" t="e">
        <f>precio_reno_porta!#REF!</f>
        <v>#REF!</v>
      </c>
      <c r="F3499" s="68" t="e">
        <f>precio_reno_porta!#REF!</f>
        <v>#REF!</v>
      </c>
      <c r="G3499" t="e">
        <f>precio_reno_porta!#REF!</f>
        <v>#REF!</v>
      </c>
      <c r="H3499" t="s">
        <v>188</v>
      </c>
      <c r="I3499" t="s">
        <v>196</v>
      </c>
      <c r="J3499" s="68" t="e">
        <f>precio_reno_porta!#REF!</f>
        <v>#REF!</v>
      </c>
    </row>
    <row r="3500" spans="1:10" x14ac:dyDescent="0.3">
      <c r="A3500" t="e">
        <f t="shared" si="54"/>
        <v>#REF!</v>
      </c>
      <c r="B3500" t="e">
        <f>precio_reno_porta!#REF!</f>
        <v>#REF!</v>
      </c>
      <c r="C3500" t="e">
        <f>precio_reno_porta!#REF!</f>
        <v>#REF!</v>
      </c>
      <c r="D3500" t="e">
        <f>precio_reno_porta!#REF!</f>
        <v>#REF!</v>
      </c>
      <c r="E3500" t="e">
        <f>precio_reno_porta!#REF!</f>
        <v>#REF!</v>
      </c>
      <c r="F3500" s="68" t="e">
        <f>precio_reno_porta!#REF!</f>
        <v>#REF!</v>
      </c>
      <c r="G3500" t="e">
        <f>precio_reno_porta!#REF!</f>
        <v>#REF!</v>
      </c>
      <c r="H3500" t="s">
        <v>188</v>
      </c>
      <c r="I3500" t="s">
        <v>196</v>
      </c>
      <c r="J3500" s="68" t="e">
        <f>precio_reno_porta!#REF!</f>
        <v>#REF!</v>
      </c>
    </row>
    <row r="3501" spans="1:10" x14ac:dyDescent="0.3">
      <c r="A3501" t="e">
        <f t="shared" si="54"/>
        <v>#REF!</v>
      </c>
      <c r="B3501" t="e">
        <f>precio_reno_porta!#REF!</f>
        <v>#REF!</v>
      </c>
      <c r="C3501" t="e">
        <f>precio_reno_porta!#REF!</f>
        <v>#REF!</v>
      </c>
      <c r="D3501" t="e">
        <f>precio_reno_porta!#REF!</f>
        <v>#REF!</v>
      </c>
      <c r="E3501" t="e">
        <f>precio_reno_porta!#REF!</f>
        <v>#REF!</v>
      </c>
      <c r="F3501" s="68" t="e">
        <f>precio_reno_porta!#REF!</f>
        <v>#REF!</v>
      </c>
      <c r="G3501" t="e">
        <f>precio_reno_porta!#REF!</f>
        <v>#REF!</v>
      </c>
      <c r="H3501" t="s">
        <v>188</v>
      </c>
      <c r="I3501" t="s">
        <v>196</v>
      </c>
      <c r="J3501" s="68" t="e">
        <f>precio_reno_porta!#REF!</f>
        <v>#REF!</v>
      </c>
    </row>
    <row r="3502" spans="1:10" x14ac:dyDescent="0.3">
      <c r="A3502" t="str">
        <f t="shared" si="54"/>
        <v>0Max Negocios + 55.90CUOTA</v>
      </c>
      <c r="B3502">
        <f>precio_reno_porta!A132</f>
        <v>0</v>
      </c>
      <c r="C3502">
        <f>precio_reno_porta!B132</f>
        <v>0</v>
      </c>
      <c r="D3502">
        <f>precio_reno_porta!C132</f>
        <v>0</v>
      </c>
      <c r="E3502">
        <f>precio_reno_porta!D132</f>
        <v>0</v>
      </c>
      <c r="F3502" s="68">
        <f>precio_reno_porta!E132</f>
        <v>0</v>
      </c>
      <c r="G3502">
        <f>precio_reno_porta!F132</f>
        <v>0</v>
      </c>
      <c r="H3502" t="s">
        <v>188</v>
      </c>
      <c r="I3502" t="s">
        <v>196</v>
      </c>
      <c r="J3502" s="68">
        <f>precio_reno_porta!T132</f>
        <v>0</v>
      </c>
    </row>
    <row r="3503" spans="1:10" x14ac:dyDescent="0.3">
      <c r="A3503" t="str">
        <f t="shared" si="54"/>
        <v>0Max Negocios + 55.90CUOTA</v>
      </c>
      <c r="B3503">
        <f>precio_reno_porta!A133</f>
        <v>0</v>
      </c>
      <c r="C3503">
        <f>precio_reno_porta!B133</f>
        <v>0</v>
      </c>
      <c r="D3503">
        <f>precio_reno_porta!C133</f>
        <v>0</v>
      </c>
      <c r="E3503">
        <f>precio_reno_porta!D133</f>
        <v>0</v>
      </c>
      <c r="F3503" s="68">
        <f>precio_reno_porta!E133</f>
        <v>0</v>
      </c>
      <c r="G3503">
        <f>precio_reno_porta!F133</f>
        <v>0</v>
      </c>
      <c r="H3503" t="s">
        <v>188</v>
      </c>
      <c r="I3503" t="s">
        <v>196</v>
      </c>
      <c r="J3503" s="68">
        <f>precio_reno_porta!T133</f>
        <v>0</v>
      </c>
    </row>
    <row r="3504" spans="1:10" x14ac:dyDescent="0.3">
      <c r="A3504" t="str">
        <f t="shared" si="54"/>
        <v>0Max Negocios + 55.90CUOTA</v>
      </c>
      <c r="B3504">
        <f>precio_reno_porta!A134</f>
        <v>0</v>
      </c>
      <c r="C3504">
        <f>precio_reno_porta!B134</f>
        <v>0</v>
      </c>
      <c r="D3504">
        <f>precio_reno_porta!C134</f>
        <v>0</v>
      </c>
      <c r="E3504">
        <f>precio_reno_porta!D134</f>
        <v>0</v>
      </c>
      <c r="F3504" s="68">
        <f>precio_reno_porta!E134</f>
        <v>0</v>
      </c>
      <c r="G3504">
        <f>precio_reno_porta!F134</f>
        <v>0</v>
      </c>
      <c r="H3504" t="s">
        <v>188</v>
      </c>
      <c r="I3504" t="s">
        <v>196</v>
      </c>
      <c r="J3504" s="68">
        <f>precio_reno_porta!T134</f>
        <v>0</v>
      </c>
    </row>
    <row r="3505" spans="1:10" x14ac:dyDescent="0.3">
      <c r="A3505" t="str">
        <f t="shared" si="54"/>
        <v>0Max Negocios + 55.90CUOTA</v>
      </c>
      <c r="B3505">
        <f>precio_reno_porta!A135</f>
        <v>0</v>
      </c>
      <c r="C3505">
        <f>precio_reno_porta!B135</f>
        <v>0</v>
      </c>
      <c r="D3505">
        <f>precio_reno_porta!C135</f>
        <v>0</v>
      </c>
      <c r="E3505">
        <f>precio_reno_porta!D135</f>
        <v>0</v>
      </c>
      <c r="F3505" s="68">
        <f>precio_reno_porta!E135</f>
        <v>0</v>
      </c>
      <c r="G3505">
        <f>precio_reno_porta!F135</f>
        <v>0</v>
      </c>
      <c r="H3505" t="s">
        <v>188</v>
      </c>
      <c r="I3505" t="s">
        <v>196</v>
      </c>
      <c r="J3505" s="68">
        <f>precio_reno_porta!T135</f>
        <v>0</v>
      </c>
    </row>
    <row r="3506" spans="1:10" x14ac:dyDescent="0.3">
      <c r="A3506" t="str">
        <f t="shared" si="54"/>
        <v>0Max Negocios + 55.90CUOTA</v>
      </c>
      <c r="B3506">
        <f>precio_reno_porta!A136</f>
        <v>0</v>
      </c>
      <c r="C3506">
        <f>precio_reno_porta!B136</f>
        <v>0</v>
      </c>
      <c r="D3506">
        <f>precio_reno_porta!C136</f>
        <v>0</v>
      </c>
      <c r="E3506">
        <f>precio_reno_porta!D136</f>
        <v>0</v>
      </c>
      <c r="F3506" s="68">
        <f>precio_reno_porta!E136</f>
        <v>0</v>
      </c>
      <c r="G3506">
        <f>precio_reno_porta!F136</f>
        <v>0</v>
      </c>
      <c r="H3506" t="s">
        <v>188</v>
      </c>
      <c r="I3506" t="s">
        <v>196</v>
      </c>
      <c r="J3506" s="68">
        <f>precio_reno_porta!T136</f>
        <v>0</v>
      </c>
    </row>
    <row r="3507" spans="1:10" x14ac:dyDescent="0.3">
      <c r="A3507" t="str">
        <f t="shared" si="54"/>
        <v>0Max Negocios + 55.90CUOTA</v>
      </c>
      <c r="B3507">
        <f>precio_reno_porta!A137</f>
        <v>0</v>
      </c>
      <c r="C3507">
        <f>precio_reno_porta!B137</f>
        <v>0</v>
      </c>
      <c r="D3507">
        <f>precio_reno_porta!C137</f>
        <v>0</v>
      </c>
      <c r="E3507">
        <f>precio_reno_porta!D137</f>
        <v>0</v>
      </c>
      <c r="F3507" s="68">
        <f>precio_reno_porta!E137</f>
        <v>0</v>
      </c>
      <c r="G3507">
        <f>precio_reno_porta!F137</f>
        <v>0</v>
      </c>
      <c r="H3507" t="s">
        <v>188</v>
      </c>
      <c r="I3507" t="s">
        <v>196</v>
      </c>
      <c r="J3507" s="68">
        <f>precio_reno_porta!T137</f>
        <v>0</v>
      </c>
    </row>
    <row r="3508" spans="1:10" x14ac:dyDescent="0.3">
      <c r="A3508" t="str">
        <f t="shared" si="54"/>
        <v>0Max Negocios + 55.90CUOTA</v>
      </c>
      <c r="B3508">
        <f>precio_reno_porta!A138</f>
        <v>0</v>
      </c>
      <c r="C3508">
        <f>precio_reno_porta!B138</f>
        <v>0</v>
      </c>
      <c r="D3508">
        <f>precio_reno_porta!C138</f>
        <v>0</v>
      </c>
      <c r="E3508">
        <f>precio_reno_porta!D138</f>
        <v>0</v>
      </c>
      <c r="F3508" s="68">
        <f>precio_reno_porta!E138</f>
        <v>0</v>
      </c>
      <c r="G3508">
        <f>precio_reno_porta!F138</f>
        <v>0</v>
      </c>
      <c r="H3508" t="s">
        <v>188</v>
      </c>
      <c r="I3508" t="s">
        <v>196</v>
      </c>
      <c r="J3508" s="68">
        <f>precio_reno_porta!T138</f>
        <v>0</v>
      </c>
    </row>
    <row r="3509" spans="1:10" x14ac:dyDescent="0.3">
      <c r="A3509" t="str">
        <f t="shared" si="54"/>
        <v>0Max Negocios + 55.90CUOTA</v>
      </c>
      <c r="B3509">
        <f>precio_reno_porta!A139</f>
        <v>0</v>
      </c>
      <c r="C3509">
        <f>precio_reno_porta!B139</f>
        <v>0</v>
      </c>
      <c r="D3509">
        <f>precio_reno_porta!C139</f>
        <v>0</v>
      </c>
      <c r="E3509">
        <f>precio_reno_porta!D139</f>
        <v>0</v>
      </c>
      <c r="F3509" s="68">
        <f>precio_reno_porta!E139</f>
        <v>0</v>
      </c>
      <c r="G3509">
        <f>precio_reno_porta!F139</f>
        <v>0</v>
      </c>
      <c r="H3509" t="s">
        <v>188</v>
      </c>
      <c r="I3509" t="s">
        <v>196</v>
      </c>
      <c r="J3509" s="68">
        <f>precio_reno_porta!T139</f>
        <v>0</v>
      </c>
    </row>
    <row r="3510" spans="1:10" x14ac:dyDescent="0.3">
      <c r="A3510" t="str">
        <f t="shared" si="54"/>
        <v>0Max Negocios + 55.90CUOTA</v>
      </c>
      <c r="B3510">
        <f>precio_reno_porta!A140</f>
        <v>0</v>
      </c>
      <c r="C3510">
        <f>precio_reno_porta!B140</f>
        <v>0</v>
      </c>
      <c r="D3510">
        <f>precio_reno_porta!C140</f>
        <v>0</v>
      </c>
      <c r="E3510">
        <f>precio_reno_porta!D140</f>
        <v>0</v>
      </c>
      <c r="F3510" s="68">
        <f>precio_reno_porta!E140</f>
        <v>0</v>
      </c>
      <c r="G3510">
        <f>precio_reno_porta!F140</f>
        <v>0</v>
      </c>
      <c r="H3510" t="s">
        <v>188</v>
      </c>
      <c r="I3510" t="s">
        <v>196</v>
      </c>
      <c r="J3510" s="68">
        <f>precio_reno_porta!T140</f>
        <v>0</v>
      </c>
    </row>
    <row r="3511" spans="1:10" x14ac:dyDescent="0.3">
      <c r="A3511" t="str">
        <f t="shared" si="54"/>
        <v>0Max Negocios + 55.90CUOTA</v>
      </c>
      <c r="B3511">
        <f>precio_reno_porta!A141</f>
        <v>0</v>
      </c>
      <c r="C3511">
        <f>precio_reno_porta!B141</f>
        <v>0</v>
      </c>
      <c r="D3511">
        <f>precio_reno_porta!C141</f>
        <v>0</v>
      </c>
      <c r="E3511">
        <f>precio_reno_porta!D141</f>
        <v>0</v>
      </c>
      <c r="F3511" s="68">
        <f>precio_reno_porta!E141</f>
        <v>0</v>
      </c>
      <c r="G3511">
        <f>precio_reno_porta!F141</f>
        <v>0</v>
      </c>
      <c r="H3511" t="s">
        <v>188</v>
      </c>
      <c r="I3511" t="s">
        <v>196</v>
      </c>
      <c r="J3511" s="68">
        <f>precio_reno_porta!T141</f>
        <v>0</v>
      </c>
    </row>
    <row r="3512" spans="1:10" x14ac:dyDescent="0.3">
      <c r="A3512" t="str">
        <f t="shared" si="54"/>
        <v>0Max Negocios + 55.90CUOTA</v>
      </c>
      <c r="B3512">
        <f>precio_reno_porta!A142</f>
        <v>0</v>
      </c>
      <c r="C3512">
        <f>precio_reno_porta!B142</f>
        <v>0</v>
      </c>
      <c r="D3512">
        <f>precio_reno_porta!C142</f>
        <v>0</v>
      </c>
      <c r="E3512">
        <f>precio_reno_porta!D142</f>
        <v>0</v>
      </c>
      <c r="F3512" s="68">
        <f>precio_reno_porta!E142</f>
        <v>0</v>
      </c>
      <c r="G3512">
        <f>precio_reno_porta!F142</f>
        <v>0</v>
      </c>
      <c r="H3512" t="s">
        <v>188</v>
      </c>
      <c r="I3512" t="s">
        <v>196</v>
      </c>
      <c r="J3512" s="68">
        <f>precio_reno_porta!T142</f>
        <v>0</v>
      </c>
    </row>
    <row r="3513" spans="1:10" x14ac:dyDescent="0.3">
      <c r="A3513" t="str">
        <f t="shared" si="54"/>
        <v>0Max Negocios + 55.90CUOTA</v>
      </c>
      <c r="B3513">
        <f>precio_reno_porta!A143</f>
        <v>0</v>
      </c>
      <c r="C3513">
        <f>precio_reno_porta!B143</f>
        <v>0</v>
      </c>
      <c r="D3513">
        <f>precio_reno_porta!C143</f>
        <v>0</v>
      </c>
      <c r="E3513">
        <f>precio_reno_porta!D143</f>
        <v>0</v>
      </c>
      <c r="F3513" s="68">
        <f>precio_reno_porta!E143</f>
        <v>0</v>
      </c>
      <c r="G3513">
        <f>precio_reno_porta!F143</f>
        <v>0</v>
      </c>
      <c r="H3513" t="s">
        <v>188</v>
      </c>
      <c r="I3513" t="s">
        <v>196</v>
      </c>
      <c r="J3513" s="68">
        <f>precio_reno_porta!T143</f>
        <v>0</v>
      </c>
    </row>
    <row r="3514" spans="1:10" x14ac:dyDescent="0.3">
      <c r="A3514" t="str">
        <f t="shared" si="54"/>
        <v>0Max Negocios + 55.90CUOTA</v>
      </c>
      <c r="B3514">
        <f>precio_reno_porta!A144</f>
        <v>0</v>
      </c>
      <c r="C3514">
        <f>precio_reno_porta!B144</f>
        <v>0</v>
      </c>
      <c r="D3514">
        <f>precio_reno_porta!C144</f>
        <v>0</v>
      </c>
      <c r="E3514">
        <f>precio_reno_porta!D144</f>
        <v>0</v>
      </c>
      <c r="F3514" s="68">
        <f>precio_reno_porta!E144</f>
        <v>0</v>
      </c>
      <c r="G3514">
        <f>precio_reno_porta!F144</f>
        <v>0</v>
      </c>
      <c r="H3514" t="s">
        <v>188</v>
      </c>
      <c r="I3514" t="s">
        <v>196</v>
      </c>
      <c r="J3514" s="68">
        <f>precio_reno_porta!T144</f>
        <v>0</v>
      </c>
    </row>
    <row r="3515" spans="1:10" x14ac:dyDescent="0.3">
      <c r="A3515" t="str">
        <f t="shared" si="54"/>
        <v>0Max Negocios + 55.90CUOTA</v>
      </c>
      <c r="B3515">
        <f>precio_reno_porta!A145</f>
        <v>0</v>
      </c>
      <c r="C3515">
        <f>precio_reno_porta!B145</f>
        <v>0</v>
      </c>
      <c r="D3515">
        <f>precio_reno_porta!C145</f>
        <v>0</v>
      </c>
      <c r="E3515">
        <f>precio_reno_porta!D145</f>
        <v>0</v>
      </c>
      <c r="F3515" s="68">
        <f>precio_reno_porta!E145</f>
        <v>0</v>
      </c>
      <c r="G3515">
        <f>precio_reno_porta!F145</f>
        <v>0</v>
      </c>
      <c r="H3515" t="s">
        <v>188</v>
      </c>
      <c r="I3515" t="s">
        <v>196</v>
      </c>
      <c r="J3515" s="68">
        <f>precio_reno_porta!T145</f>
        <v>0</v>
      </c>
    </row>
    <row r="3516" spans="1:10" x14ac:dyDescent="0.3">
      <c r="A3516" t="str">
        <f t="shared" si="54"/>
        <v>0Max Negocios + 55.90CUOTA</v>
      </c>
      <c r="B3516">
        <f>precio_reno_porta!A146</f>
        <v>0</v>
      </c>
      <c r="C3516">
        <f>precio_reno_porta!B146</f>
        <v>0</v>
      </c>
      <c r="D3516">
        <f>precio_reno_porta!C146</f>
        <v>0</v>
      </c>
      <c r="E3516">
        <f>precio_reno_porta!D146</f>
        <v>0</v>
      </c>
      <c r="F3516" s="68">
        <f>precio_reno_porta!E146</f>
        <v>0</v>
      </c>
      <c r="G3516">
        <f>precio_reno_porta!F146</f>
        <v>0</v>
      </c>
      <c r="H3516" t="s">
        <v>188</v>
      </c>
      <c r="I3516" t="s">
        <v>196</v>
      </c>
      <c r="J3516" s="68">
        <f>precio_reno_porta!T146</f>
        <v>0</v>
      </c>
    </row>
    <row r="3517" spans="1:10" x14ac:dyDescent="0.3">
      <c r="A3517" t="str">
        <f t="shared" si="54"/>
        <v>0Max Negocios + 55.90CUOTA</v>
      </c>
      <c r="B3517">
        <f>precio_reno_porta!A147</f>
        <v>0</v>
      </c>
      <c r="C3517">
        <f>precio_reno_porta!B147</f>
        <v>0</v>
      </c>
      <c r="D3517">
        <f>precio_reno_porta!C147</f>
        <v>0</v>
      </c>
      <c r="E3517">
        <f>precio_reno_porta!D147</f>
        <v>0</v>
      </c>
      <c r="F3517" s="68">
        <f>precio_reno_porta!E147</f>
        <v>0</v>
      </c>
      <c r="G3517">
        <f>precio_reno_porta!F147</f>
        <v>0</v>
      </c>
      <c r="H3517" t="s">
        <v>188</v>
      </c>
      <c r="I3517" t="s">
        <v>196</v>
      </c>
      <c r="J3517" s="68">
        <f>precio_reno_porta!T147</f>
        <v>0</v>
      </c>
    </row>
    <row r="3518" spans="1:10" x14ac:dyDescent="0.3">
      <c r="A3518" t="str">
        <f t="shared" si="54"/>
        <v>0Max Negocios + 55.90CUOTA</v>
      </c>
      <c r="B3518">
        <f>precio_reno_porta!A148</f>
        <v>0</v>
      </c>
      <c r="C3518">
        <f>precio_reno_porta!B148</f>
        <v>0</v>
      </c>
      <c r="D3518">
        <f>precio_reno_porta!C148</f>
        <v>0</v>
      </c>
      <c r="E3518">
        <f>precio_reno_porta!D148</f>
        <v>0</v>
      </c>
      <c r="F3518" s="68">
        <f>precio_reno_porta!E148</f>
        <v>0</v>
      </c>
      <c r="G3518">
        <f>precio_reno_porta!F148</f>
        <v>0</v>
      </c>
      <c r="H3518" t="s">
        <v>188</v>
      </c>
      <c r="I3518" t="s">
        <v>196</v>
      </c>
      <c r="J3518" s="68">
        <f>precio_reno_porta!T148</f>
        <v>0</v>
      </c>
    </row>
    <row r="3519" spans="1:10" x14ac:dyDescent="0.3">
      <c r="A3519" t="str">
        <f t="shared" si="54"/>
        <v>0Max Negocios + 55.90CUOTA</v>
      </c>
      <c r="B3519">
        <f>precio_reno_porta!A149</f>
        <v>0</v>
      </c>
      <c r="C3519">
        <f>precio_reno_porta!B149</f>
        <v>0</v>
      </c>
      <c r="D3519">
        <f>precio_reno_porta!C149</f>
        <v>0</v>
      </c>
      <c r="E3519">
        <f>precio_reno_porta!D149</f>
        <v>0</v>
      </c>
      <c r="F3519" s="68">
        <f>precio_reno_porta!E149</f>
        <v>0</v>
      </c>
      <c r="G3519">
        <f>precio_reno_porta!F149</f>
        <v>0</v>
      </c>
      <c r="H3519" t="s">
        <v>188</v>
      </c>
      <c r="I3519" t="s">
        <v>196</v>
      </c>
      <c r="J3519" s="68">
        <f>precio_reno_porta!T149</f>
        <v>0</v>
      </c>
    </row>
    <row r="3520" spans="1:10" x14ac:dyDescent="0.3">
      <c r="A3520" t="str">
        <f t="shared" si="54"/>
        <v>0Max Negocios + 55.90CUOTA</v>
      </c>
      <c r="B3520">
        <f>precio_reno_porta!A150</f>
        <v>0</v>
      </c>
      <c r="C3520">
        <f>precio_reno_porta!B150</f>
        <v>0</v>
      </c>
      <c r="D3520">
        <f>precio_reno_porta!C150</f>
        <v>0</v>
      </c>
      <c r="E3520">
        <f>precio_reno_porta!D150</f>
        <v>0</v>
      </c>
      <c r="F3520" s="68">
        <f>precio_reno_porta!E150</f>
        <v>0</v>
      </c>
      <c r="G3520">
        <f>precio_reno_porta!F150</f>
        <v>0</v>
      </c>
      <c r="H3520" t="s">
        <v>188</v>
      </c>
      <c r="I3520" t="s">
        <v>196</v>
      </c>
      <c r="J3520" s="68">
        <f>precio_reno_porta!T150</f>
        <v>0</v>
      </c>
    </row>
    <row r="3521" spans="1:10" x14ac:dyDescent="0.3">
      <c r="A3521" t="str">
        <f t="shared" si="54"/>
        <v>0Max Negocios + 55.90CUOTA</v>
      </c>
      <c r="B3521">
        <f>precio_reno_porta!A151</f>
        <v>0</v>
      </c>
      <c r="C3521">
        <f>precio_reno_porta!B151</f>
        <v>0</v>
      </c>
      <c r="D3521">
        <f>precio_reno_porta!C151</f>
        <v>0</v>
      </c>
      <c r="E3521">
        <f>precio_reno_porta!D151</f>
        <v>0</v>
      </c>
      <c r="F3521" s="68">
        <f>precio_reno_porta!E151</f>
        <v>0</v>
      </c>
      <c r="G3521">
        <f>precio_reno_porta!F151</f>
        <v>0</v>
      </c>
      <c r="H3521" t="s">
        <v>188</v>
      </c>
      <c r="I3521" t="s">
        <v>196</v>
      </c>
      <c r="J3521" s="68">
        <f>precio_reno_porta!T151</f>
        <v>0</v>
      </c>
    </row>
    <row r="3522" spans="1:10" x14ac:dyDescent="0.3">
      <c r="A3522" t="str">
        <f t="shared" si="54"/>
        <v>0Max Negocios + 55.90CUOTA</v>
      </c>
      <c r="B3522">
        <f>precio_reno_porta!A152</f>
        <v>0</v>
      </c>
      <c r="C3522">
        <f>precio_reno_porta!B152</f>
        <v>0</v>
      </c>
      <c r="D3522">
        <f>precio_reno_porta!C152</f>
        <v>0</v>
      </c>
      <c r="E3522">
        <f>precio_reno_porta!D152</f>
        <v>0</v>
      </c>
      <c r="F3522" s="68">
        <f>precio_reno_porta!E152</f>
        <v>0</v>
      </c>
      <c r="G3522">
        <f>precio_reno_porta!F152</f>
        <v>0</v>
      </c>
      <c r="H3522" t="s">
        <v>188</v>
      </c>
      <c r="I3522" t="s">
        <v>196</v>
      </c>
      <c r="J3522" s="68">
        <f>precio_reno_porta!T152</f>
        <v>0</v>
      </c>
    </row>
    <row r="3523" spans="1:10" x14ac:dyDescent="0.3">
      <c r="A3523" t="str">
        <f t="shared" ref="A3523:A3586" si="55">CONCATENATE(E3523,I3523,H3523)</f>
        <v>0Max Negocios + 55.90CUOTA</v>
      </c>
      <c r="B3523">
        <f>precio_reno_porta!A153</f>
        <v>0</v>
      </c>
      <c r="C3523">
        <f>precio_reno_porta!B153</f>
        <v>0</v>
      </c>
      <c r="D3523">
        <f>precio_reno_porta!C153</f>
        <v>0</v>
      </c>
      <c r="E3523">
        <f>precio_reno_porta!D153</f>
        <v>0</v>
      </c>
      <c r="F3523" s="68">
        <f>precio_reno_porta!E153</f>
        <v>0</v>
      </c>
      <c r="G3523">
        <f>precio_reno_porta!F153</f>
        <v>0</v>
      </c>
      <c r="H3523" t="s">
        <v>188</v>
      </c>
      <c r="I3523" t="s">
        <v>196</v>
      </c>
      <c r="J3523" s="68">
        <f>precio_reno_porta!T153</f>
        <v>0</v>
      </c>
    </row>
    <row r="3524" spans="1:10" x14ac:dyDescent="0.3">
      <c r="A3524" t="str">
        <f t="shared" si="55"/>
        <v>0Max Negocios + 55.90CUOTA</v>
      </c>
      <c r="B3524">
        <f>precio_reno_porta!A154</f>
        <v>0</v>
      </c>
      <c r="C3524">
        <f>precio_reno_porta!B154</f>
        <v>0</v>
      </c>
      <c r="D3524">
        <f>precio_reno_porta!C154</f>
        <v>0</v>
      </c>
      <c r="E3524">
        <f>precio_reno_porta!D154</f>
        <v>0</v>
      </c>
      <c r="F3524" s="68">
        <f>precio_reno_porta!E154</f>
        <v>0</v>
      </c>
      <c r="G3524">
        <f>precio_reno_porta!F154</f>
        <v>0</v>
      </c>
      <c r="H3524" t="s">
        <v>188</v>
      </c>
      <c r="I3524" t="s">
        <v>196</v>
      </c>
      <c r="J3524" s="68">
        <f>precio_reno_porta!T154</f>
        <v>0</v>
      </c>
    </row>
    <row r="3525" spans="1:10" x14ac:dyDescent="0.3">
      <c r="A3525" t="str">
        <f t="shared" si="55"/>
        <v>0Max Negocios + 55.90CUOTA</v>
      </c>
      <c r="B3525">
        <f>precio_reno_porta!A155</f>
        <v>0</v>
      </c>
      <c r="C3525">
        <f>precio_reno_porta!B155</f>
        <v>0</v>
      </c>
      <c r="D3525">
        <f>precio_reno_porta!C155</f>
        <v>0</v>
      </c>
      <c r="E3525">
        <f>precio_reno_porta!D155</f>
        <v>0</v>
      </c>
      <c r="F3525" s="68">
        <f>precio_reno_porta!E155</f>
        <v>0</v>
      </c>
      <c r="G3525">
        <f>precio_reno_porta!F155</f>
        <v>0</v>
      </c>
      <c r="H3525" t="s">
        <v>188</v>
      </c>
      <c r="I3525" t="s">
        <v>196</v>
      </c>
      <c r="J3525" s="68">
        <f>precio_reno_porta!T155</f>
        <v>0</v>
      </c>
    </row>
    <row r="3526" spans="1:10" x14ac:dyDescent="0.3">
      <c r="A3526" t="str">
        <f t="shared" si="55"/>
        <v>0Max Negocios + 55.90CUOTA</v>
      </c>
      <c r="B3526">
        <f>precio_reno_porta!A156</f>
        <v>0</v>
      </c>
      <c r="C3526">
        <f>precio_reno_porta!B156</f>
        <v>0</v>
      </c>
      <c r="D3526">
        <f>precio_reno_porta!C156</f>
        <v>0</v>
      </c>
      <c r="E3526">
        <f>precio_reno_porta!D156</f>
        <v>0</v>
      </c>
      <c r="F3526" s="68">
        <f>precio_reno_porta!E156</f>
        <v>0</v>
      </c>
      <c r="G3526">
        <f>precio_reno_porta!F156</f>
        <v>0</v>
      </c>
      <c r="H3526" t="s">
        <v>188</v>
      </c>
      <c r="I3526" t="s">
        <v>196</v>
      </c>
      <c r="J3526" s="68">
        <f>precio_reno_porta!T156</f>
        <v>0</v>
      </c>
    </row>
    <row r="3527" spans="1:10" x14ac:dyDescent="0.3">
      <c r="A3527" t="str">
        <f t="shared" si="55"/>
        <v>0Max Negocios + 55.90CUOTA</v>
      </c>
      <c r="B3527">
        <f>precio_reno_porta!A157</f>
        <v>0</v>
      </c>
      <c r="C3527">
        <f>precio_reno_porta!B157</f>
        <v>0</v>
      </c>
      <c r="D3527">
        <f>precio_reno_porta!C157</f>
        <v>0</v>
      </c>
      <c r="E3527">
        <f>precio_reno_porta!D157</f>
        <v>0</v>
      </c>
      <c r="F3527" s="68">
        <f>precio_reno_porta!E157</f>
        <v>0</v>
      </c>
      <c r="G3527">
        <f>precio_reno_porta!F157</f>
        <v>0</v>
      </c>
      <c r="H3527" t="s">
        <v>188</v>
      </c>
      <c r="I3527" t="s">
        <v>196</v>
      </c>
      <c r="J3527" s="68">
        <f>precio_reno_porta!T157</f>
        <v>0</v>
      </c>
    </row>
    <row r="3528" spans="1:10" x14ac:dyDescent="0.3">
      <c r="A3528" t="str">
        <f t="shared" si="55"/>
        <v>0Max Negocios + 55.90CUOTA</v>
      </c>
      <c r="B3528">
        <f>precio_reno_porta!A158</f>
        <v>0</v>
      </c>
      <c r="C3528">
        <f>precio_reno_porta!B158</f>
        <v>0</v>
      </c>
      <c r="D3528">
        <f>precio_reno_porta!C158</f>
        <v>0</v>
      </c>
      <c r="E3528">
        <f>precio_reno_porta!D158</f>
        <v>0</v>
      </c>
      <c r="F3528" s="68">
        <f>precio_reno_porta!E158</f>
        <v>0</v>
      </c>
      <c r="G3528">
        <f>precio_reno_porta!F158</f>
        <v>0</v>
      </c>
      <c r="H3528" t="s">
        <v>188</v>
      </c>
      <c r="I3528" t="s">
        <v>196</v>
      </c>
      <c r="J3528" s="68">
        <f>precio_reno_porta!T158</f>
        <v>0</v>
      </c>
    </row>
    <row r="3529" spans="1:10" x14ac:dyDescent="0.3">
      <c r="A3529" t="str">
        <f t="shared" si="55"/>
        <v>0Max Negocios + 55.90CUOTA</v>
      </c>
      <c r="B3529">
        <f>precio_reno_porta!A159</f>
        <v>0</v>
      </c>
      <c r="C3529">
        <f>precio_reno_porta!B159</f>
        <v>0</v>
      </c>
      <c r="D3529">
        <f>precio_reno_porta!C159</f>
        <v>0</v>
      </c>
      <c r="E3529">
        <f>precio_reno_porta!D159</f>
        <v>0</v>
      </c>
      <c r="F3529" s="68">
        <f>precio_reno_porta!E159</f>
        <v>0</v>
      </c>
      <c r="G3529">
        <f>precio_reno_porta!F159</f>
        <v>0</v>
      </c>
      <c r="H3529" t="s">
        <v>188</v>
      </c>
      <c r="I3529" t="s">
        <v>196</v>
      </c>
      <c r="J3529" s="68">
        <f>precio_reno_porta!T159</f>
        <v>0</v>
      </c>
    </row>
    <row r="3530" spans="1:10" x14ac:dyDescent="0.3">
      <c r="A3530" t="str">
        <f t="shared" si="55"/>
        <v>0Max Negocios + 55.90CUOTA</v>
      </c>
      <c r="B3530">
        <f>precio_reno_porta!A160</f>
        <v>0</v>
      </c>
      <c r="C3530">
        <f>precio_reno_porta!B160</f>
        <v>0</v>
      </c>
      <c r="D3530">
        <f>precio_reno_porta!C160</f>
        <v>0</v>
      </c>
      <c r="E3530">
        <f>precio_reno_porta!D160</f>
        <v>0</v>
      </c>
      <c r="F3530" s="68">
        <f>precio_reno_porta!E160</f>
        <v>0</v>
      </c>
      <c r="G3530">
        <f>precio_reno_porta!F160</f>
        <v>0</v>
      </c>
      <c r="H3530" t="s">
        <v>188</v>
      </c>
      <c r="I3530" t="s">
        <v>196</v>
      </c>
      <c r="J3530" s="68">
        <f>precio_reno_porta!T160</f>
        <v>0</v>
      </c>
    </row>
    <row r="3531" spans="1:10" x14ac:dyDescent="0.3">
      <c r="A3531" t="str">
        <f t="shared" si="55"/>
        <v>0Max Negocios + 55.90CUOTA</v>
      </c>
      <c r="B3531">
        <f>precio_reno_porta!A161</f>
        <v>0</v>
      </c>
      <c r="C3531">
        <f>precio_reno_porta!B161</f>
        <v>0</v>
      </c>
      <c r="D3531">
        <f>precio_reno_porta!C161</f>
        <v>0</v>
      </c>
      <c r="E3531">
        <f>precio_reno_porta!D161</f>
        <v>0</v>
      </c>
      <c r="F3531" s="68">
        <f>precio_reno_porta!E161</f>
        <v>0</v>
      </c>
      <c r="G3531">
        <f>precio_reno_porta!F161</f>
        <v>0</v>
      </c>
      <c r="H3531" t="s">
        <v>188</v>
      </c>
      <c r="I3531" t="s">
        <v>196</v>
      </c>
      <c r="J3531" s="68">
        <f>precio_reno_porta!T161</f>
        <v>0</v>
      </c>
    </row>
    <row r="3532" spans="1:10" x14ac:dyDescent="0.3">
      <c r="A3532" t="str">
        <f t="shared" si="55"/>
        <v>0Max Negocios + 55.90CUOTA</v>
      </c>
      <c r="B3532">
        <f>precio_reno_porta!A162</f>
        <v>0</v>
      </c>
      <c r="C3532">
        <f>precio_reno_porta!B162</f>
        <v>0</v>
      </c>
      <c r="D3532">
        <f>precio_reno_porta!C162</f>
        <v>0</v>
      </c>
      <c r="E3532">
        <f>precio_reno_porta!D162</f>
        <v>0</v>
      </c>
      <c r="F3532" s="68">
        <f>precio_reno_porta!E162</f>
        <v>0</v>
      </c>
      <c r="G3532">
        <f>precio_reno_porta!F162</f>
        <v>0</v>
      </c>
      <c r="H3532" t="s">
        <v>188</v>
      </c>
      <c r="I3532" t="s">
        <v>196</v>
      </c>
      <c r="J3532" s="68">
        <f>precio_reno_porta!T162</f>
        <v>0</v>
      </c>
    </row>
    <row r="3533" spans="1:10" x14ac:dyDescent="0.3">
      <c r="A3533" t="str">
        <f t="shared" si="55"/>
        <v>0Max Negocios + 55.90CUOTA</v>
      </c>
      <c r="B3533">
        <f>precio_reno_porta!A163</f>
        <v>0</v>
      </c>
      <c r="C3533">
        <f>precio_reno_porta!B163</f>
        <v>0</v>
      </c>
      <c r="D3533">
        <f>precio_reno_porta!C163</f>
        <v>0</v>
      </c>
      <c r="E3533">
        <f>precio_reno_porta!D163</f>
        <v>0</v>
      </c>
      <c r="F3533" s="68">
        <f>precio_reno_porta!E163</f>
        <v>0</v>
      </c>
      <c r="G3533">
        <f>precio_reno_porta!F163</f>
        <v>0</v>
      </c>
      <c r="H3533" t="s">
        <v>188</v>
      </c>
      <c r="I3533" t="s">
        <v>196</v>
      </c>
      <c r="J3533" s="68">
        <f>precio_reno_porta!T163</f>
        <v>0</v>
      </c>
    </row>
    <row r="3534" spans="1:10" x14ac:dyDescent="0.3">
      <c r="A3534" t="str">
        <f t="shared" si="55"/>
        <v>0Max Negocios + 55.90CUOTA</v>
      </c>
      <c r="B3534">
        <f>precio_reno_porta!A164</f>
        <v>0</v>
      </c>
      <c r="C3534">
        <f>precio_reno_porta!B164</f>
        <v>0</v>
      </c>
      <c r="D3534">
        <f>precio_reno_porta!C164</f>
        <v>0</v>
      </c>
      <c r="E3534">
        <f>precio_reno_porta!D164</f>
        <v>0</v>
      </c>
      <c r="F3534" s="68">
        <f>precio_reno_porta!E164</f>
        <v>0</v>
      </c>
      <c r="G3534">
        <f>precio_reno_porta!F164</f>
        <v>0</v>
      </c>
      <c r="H3534" t="s">
        <v>188</v>
      </c>
      <c r="I3534" t="s">
        <v>196</v>
      </c>
      <c r="J3534" s="68">
        <f>precio_reno_porta!T164</f>
        <v>0</v>
      </c>
    </row>
    <row r="3535" spans="1:10" x14ac:dyDescent="0.3">
      <c r="A3535" t="str">
        <f t="shared" si="55"/>
        <v>0Max Negocios + 55.90CUOTA</v>
      </c>
      <c r="B3535">
        <f>precio_reno_porta!A165</f>
        <v>0</v>
      </c>
      <c r="C3535">
        <f>precio_reno_porta!B165</f>
        <v>0</v>
      </c>
      <c r="D3535">
        <f>precio_reno_porta!C165</f>
        <v>0</v>
      </c>
      <c r="E3535">
        <f>precio_reno_porta!D165</f>
        <v>0</v>
      </c>
      <c r="F3535" s="68">
        <f>precio_reno_porta!E165</f>
        <v>0</v>
      </c>
      <c r="G3535">
        <f>precio_reno_porta!F165</f>
        <v>0</v>
      </c>
      <c r="H3535" t="s">
        <v>188</v>
      </c>
      <c r="I3535" t="s">
        <v>196</v>
      </c>
      <c r="J3535" s="68">
        <f>precio_reno_porta!T165</f>
        <v>0</v>
      </c>
    </row>
    <row r="3536" spans="1:10" x14ac:dyDescent="0.3">
      <c r="A3536" t="str">
        <f t="shared" si="55"/>
        <v>0Max Negocios + 55.90CUOTA</v>
      </c>
      <c r="B3536">
        <f>precio_reno_porta!A166</f>
        <v>0</v>
      </c>
      <c r="C3536">
        <f>precio_reno_porta!B166</f>
        <v>0</v>
      </c>
      <c r="D3536">
        <f>precio_reno_porta!C166</f>
        <v>0</v>
      </c>
      <c r="E3536">
        <f>precio_reno_porta!D166</f>
        <v>0</v>
      </c>
      <c r="F3536" s="68">
        <f>precio_reno_porta!E166</f>
        <v>0</v>
      </c>
      <c r="G3536">
        <f>precio_reno_porta!F166</f>
        <v>0</v>
      </c>
      <c r="H3536" t="s">
        <v>188</v>
      </c>
      <c r="I3536" t="s">
        <v>196</v>
      </c>
      <c r="J3536" s="68">
        <f>precio_reno_porta!T166</f>
        <v>0</v>
      </c>
    </row>
    <row r="3537" spans="1:10" x14ac:dyDescent="0.3">
      <c r="A3537" t="str">
        <f t="shared" si="55"/>
        <v>0Max Negocios + 55.90CUOTA</v>
      </c>
      <c r="B3537">
        <f>precio_reno_porta!A167</f>
        <v>0</v>
      </c>
      <c r="C3537">
        <f>precio_reno_porta!B167</f>
        <v>0</v>
      </c>
      <c r="D3537">
        <f>precio_reno_porta!C167</f>
        <v>0</v>
      </c>
      <c r="E3537">
        <f>precio_reno_porta!D167</f>
        <v>0</v>
      </c>
      <c r="F3537" s="68">
        <f>precio_reno_porta!E167</f>
        <v>0</v>
      </c>
      <c r="G3537">
        <f>precio_reno_porta!F167</f>
        <v>0</v>
      </c>
      <c r="H3537" t="s">
        <v>188</v>
      </c>
      <c r="I3537" t="s">
        <v>196</v>
      </c>
      <c r="J3537" s="68">
        <f>precio_reno_porta!T167</f>
        <v>0</v>
      </c>
    </row>
    <row r="3538" spans="1:10" x14ac:dyDescent="0.3">
      <c r="A3538" t="str">
        <f t="shared" si="55"/>
        <v>0Max Negocios + 55.90CUOTA</v>
      </c>
      <c r="B3538">
        <f>precio_reno_porta!A168</f>
        <v>0</v>
      </c>
      <c r="C3538">
        <f>precio_reno_porta!B168</f>
        <v>0</v>
      </c>
      <c r="D3538">
        <f>precio_reno_porta!C168</f>
        <v>0</v>
      </c>
      <c r="E3538">
        <f>precio_reno_porta!D168</f>
        <v>0</v>
      </c>
      <c r="F3538" s="68">
        <f>precio_reno_porta!E168</f>
        <v>0</v>
      </c>
      <c r="G3538">
        <f>precio_reno_porta!F168</f>
        <v>0</v>
      </c>
      <c r="H3538" t="s">
        <v>188</v>
      </c>
      <c r="I3538" t="s">
        <v>196</v>
      </c>
      <c r="J3538" s="68">
        <f>precio_reno_porta!T168</f>
        <v>0</v>
      </c>
    </row>
    <row r="3539" spans="1:10" x14ac:dyDescent="0.3">
      <c r="A3539" t="str">
        <f t="shared" si="55"/>
        <v>0Max Negocios + 55.90CUOTA</v>
      </c>
      <c r="B3539">
        <f>precio_reno_porta!A169</f>
        <v>0</v>
      </c>
      <c r="C3539">
        <f>precio_reno_porta!B169</f>
        <v>0</v>
      </c>
      <c r="D3539">
        <f>precio_reno_porta!C169</f>
        <v>0</v>
      </c>
      <c r="E3539">
        <f>precio_reno_porta!D169</f>
        <v>0</v>
      </c>
      <c r="F3539" s="68">
        <f>precio_reno_porta!E169</f>
        <v>0</v>
      </c>
      <c r="G3539">
        <f>precio_reno_porta!F169</f>
        <v>0</v>
      </c>
      <c r="H3539" t="s">
        <v>188</v>
      </c>
      <c r="I3539" t="s">
        <v>196</v>
      </c>
      <c r="J3539" s="68">
        <f>precio_reno_porta!T169</f>
        <v>0</v>
      </c>
    </row>
    <row r="3540" spans="1:10" x14ac:dyDescent="0.3">
      <c r="A3540" t="str">
        <f t="shared" si="55"/>
        <v>0Max Negocios + 55.90CUOTA</v>
      </c>
      <c r="B3540">
        <f>precio_reno_porta!A170</f>
        <v>0</v>
      </c>
      <c r="C3540">
        <f>precio_reno_porta!B170</f>
        <v>0</v>
      </c>
      <c r="D3540">
        <f>precio_reno_porta!C170</f>
        <v>0</v>
      </c>
      <c r="E3540">
        <f>precio_reno_porta!D170</f>
        <v>0</v>
      </c>
      <c r="F3540" s="68">
        <f>precio_reno_porta!E170</f>
        <v>0</v>
      </c>
      <c r="G3540">
        <f>precio_reno_porta!F170</f>
        <v>0</v>
      </c>
      <c r="H3540" t="s">
        <v>188</v>
      </c>
      <c r="I3540" t="s">
        <v>196</v>
      </c>
      <c r="J3540" s="68">
        <f>precio_reno_porta!T170</f>
        <v>0</v>
      </c>
    </row>
    <row r="3541" spans="1:10" x14ac:dyDescent="0.3">
      <c r="A3541" t="str">
        <f t="shared" si="55"/>
        <v>0Max Negocios + 55.90CUOTA</v>
      </c>
      <c r="B3541">
        <f>precio_reno_porta!A171</f>
        <v>0</v>
      </c>
      <c r="C3541">
        <f>precio_reno_porta!B171</f>
        <v>0</v>
      </c>
      <c r="D3541">
        <f>precio_reno_porta!C171</f>
        <v>0</v>
      </c>
      <c r="E3541">
        <f>precio_reno_porta!D171</f>
        <v>0</v>
      </c>
      <c r="F3541" s="68">
        <f>precio_reno_porta!E171</f>
        <v>0</v>
      </c>
      <c r="G3541">
        <f>precio_reno_porta!F171</f>
        <v>0</v>
      </c>
      <c r="H3541" t="s">
        <v>188</v>
      </c>
      <c r="I3541" t="s">
        <v>196</v>
      </c>
      <c r="J3541" s="68">
        <f>precio_reno_porta!T171</f>
        <v>0</v>
      </c>
    </row>
    <row r="3542" spans="1:10" x14ac:dyDescent="0.3">
      <c r="A3542" t="str">
        <f t="shared" si="55"/>
        <v>0Max Negocios + 55.90CUOTA</v>
      </c>
      <c r="B3542">
        <f>precio_reno_porta!A172</f>
        <v>0</v>
      </c>
      <c r="C3542">
        <f>precio_reno_porta!B172</f>
        <v>0</v>
      </c>
      <c r="D3542">
        <f>precio_reno_porta!C172</f>
        <v>0</v>
      </c>
      <c r="E3542">
        <f>precio_reno_porta!D172</f>
        <v>0</v>
      </c>
      <c r="F3542" s="68">
        <f>precio_reno_porta!E172</f>
        <v>0</v>
      </c>
      <c r="G3542">
        <f>precio_reno_porta!F172</f>
        <v>0</v>
      </c>
      <c r="H3542" t="s">
        <v>188</v>
      </c>
      <c r="I3542" t="s">
        <v>196</v>
      </c>
      <c r="J3542" s="68">
        <f>precio_reno_porta!T172</f>
        <v>0</v>
      </c>
    </row>
    <row r="3543" spans="1:10" x14ac:dyDescent="0.3">
      <c r="A3543" t="str">
        <f t="shared" si="55"/>
        <v>0Max Negocios + 55.90CUOTA</v>
      </c>
      <c r="B3543">
        <f>precio_reno_porta!A173</f>
        <v>0</v>
      </c>
      <c r="C3543">
        <f>precio_reno_porta!B173</f>
        <v>0</v>
      </c>
      <c r="D3543">
        <f>precio_reno_porta!C173</f>
        <v>0</v>
      </c>
      <c r="E3543">
        <f>precio_reno_porta!D173</f>
        <v>0</v>
      </c>
      <c r="F3543" s="68">
        <f>precio_reno_porta!E173</f>
        <v>0</v>
      </c>
      <c r="G3543">
        <f>precio_reno_porta!F173</f>
        <v>0</v>
      </c>
      <c r="H3543" t="s">
        <v>188</v>
      </c>
      <c r="I3543" t="s">
        <v>196</v>
      </c>
      <c r="J3543" s="68">
        <f>precio_reno_porta!T173</f>
        <v>0</v>
      </c>
    </row>
    <row r="3544" spans="1:10" x14ac:dyDescent="0.3">
      <c r="A3544" t="str">
        <f t="shared" si="55"/>
        <v>0Max Negocios + 55.90CUOTA</v>
      </c>
      <c r="B3544">
        <f>precio_reno_porta!A174</f>
        <v>0</v>
      </c>
      <c r="C3544">
        <f>precio_reno_porta!B174</f>
        <v>0</v>
      </c>
      <c r="D3544">
        <f>precio_reno_porta!C174</f>
        <v>0</v>
      </c>
      <c r="E3544">
        <f>precio_reno_porta!D174</f>
        <v>0</v>
      </c>
      <c r="F3544" s="68">
        <f>precio_reno_porta!E174</f>
        <v>0</v>
      </c>
      <c r="G3544">
        <f>precio_reno_porta!F174</f>
        <v>0</v>
      </c>
      <c r="H3544" t="s">
        <v>188</v>
      </c>
      <c r="I3544" t="s">
        <v>196</v>
      </c>
      <c r="J3544" s="68">
        <f>precio_reno_porta!T174</f>
        <v>0</v>
      </c>
    </row>
    <row r="3545" spans="1:10" x14ac:dyDescent="0.3">
      <c r="A3545" t="str">
        <f t="shared" si="55"/>
        <v>0Max Negocios + 55.90CUOTA</v>
      </c>
      <c r="B3545">
        <f>precio_reno_porta!A175</f>
        <v>0</v>
      </c>
      <c r="C3545">
        <f>precio_reno_porta!B175</f>
        <v>0</v>
      </c>
      <c r="D3545">
        <f>precio_reno_porta!C175</f>
        <v>0</v>
      </c>
      <c r="E3545">
        <f>precio_reno_porta!D175</f>
        <v>0</v>
      </c>
      <c r="F3545" s="68">
        <f>precio_reno_porta!E175</f>
        <v>0</v>
      </c>
      <c r="G3545">
        <f>precio_reno_porta!F175</f>
        <v>0</v>
      </c>
      <c r="H3545" t="s">
        <v>188</v>
      </c>
      <c r="I3545" t="s">
        <v>196</v>
      </c>
      <c r="J3545" s="68">
        <f>precio_reno_porta!T175</f>
        <v>0</v>
      </c>
    </row>
    <row r="3546" spans="1:10" x14ac:dyDescent="0.3">
      <c r="A3546" t="str">
        <f t="shared" si="55"/>
        <v>0Max Negocios + 55.90CUOTA</v>
      </c>
      <c r="B3546">
        <f>precio_reno_porta!A176</f>
        <v>0</v>
      </c>
      <c r="C3546">
        <f>precio_reno_porta!B176</f>
        <v>0</v>
      </c>
      <c r="D3546">
        <f>precio_reno_porta!C176</f>
        <v>0</v>
      </c>
      <c r="E3546">
        <f>precio_reno_porta!D176</f>
        <v>0</v>
      </c>
      <c r="F3546" s="68">
        <f>precio_reno_porta!E176</f>
        <v>0</v>
      </c>
      <c r="G3546">
        <f>precio_reno_porta!F176</f>
        <v>0</v>
      </c>
      <c r="H3546" t="s">
        <v>188</v>
      </c>
      <c r="I3546" t="s">
        <v>196</v>
      </c>
      <c r="J3546" s="68">
        <f>precio_reno_porta!T176</f>
        <v>0</v>
      </c>
    </row>
    <row r="3547" spans="1:10" x14ac:dyDescent="0.3">
      <c r="A3547" t="str">
        <f t="shared" si="55"/>
        <v>0Max Negocios + 55.90CUOTA</v>
      </c>
      <c r="B3547">
        <f>precio_reno_porta!A177</f>
        <v>0</v>
      </c>
      <c r="C3547">
        <f>precio_reno_porta!B177</f>
        <v>0</v>
      </c>
      <c r="D3547">
        <f>precio_reno_porta!C177</f>
        <v>0</v>
      </c>
      <c r="E3547">
        <f>precio_reno_porta!D177</f>
        <v>0</v>
      </c>
      <c r="F3547" s="68">
        <f>precio_reno_porta!E177</f>
        <v>0</v>
      </c>
      <c r="G3547">
        <f>precio_reno_porta!F177</f>
        <v>0</v>
      </c>
      <c r="H3547" t="s">
        <v>188</v>
      </c>
      <c r="I3547" t="s">
        <v>196</v>
      </c>
      <c r="J3547" s="68">
        <f>precio_reno_porta!T177</f>
        <v>0</v>
      </c>
    </row>
    <row r="3548" spans="1:10" x14ac:dyDescent="0.3">
      <c r="A3548" t="str">
        <f t="shared" si="55"/>
        <v>0Max Negocios + 55.90CUOTA</v>
      </c>
      <c r="B3548">
        <f>precio_reno_porta!A178</f>
        <v>0</v>
      </c>
      <c r="C3548">
        <f>precio_reno_porta!B178</f>
        <v>0</v>
      </c>
      <c r="D3548">
        <f>precio_reno_porta!C178</f>
        <v>0</v>
      </c>
      <c r="E3548">
        <f>precio_reno_porta!D178</f>
        <v>0</v>
      </c>
      <c r="F3548" s="68">
        <f>precio_reno_porta!E178</f>
        <v>0</v>
      </c>
      <c r="G3548">
        <f>precio_reno_porta!F178</f>
        <v>0</v>
      </c>
      <c r="H3548" t="s">
        <v>188</v>
      </c>
      <c r="I3548" t="s">
        <v>196</v>
      </c>
      <c r="J3548" s="68">
        <f>precio_reno_porta!T178</f>
        <v>0</v>
      </c>
    </row>
    <row r="3549" spans="1:10" x14ac:dyDescent="0.3">
      <c r="A3549" t="str">
        <f t="shared" si="55"/>
        <v>0Max Negocios + 55.90CUOTA</v>
      </c>
      <c r="B3549">
        <f>precio_reno_porta!A179</f>
        <v>0</v>
      </c>
      <c r="C3549">
        <f>precio_reno_porta!B179</f>
        <v>0</v>
      </c>
      <c r="D3549">
        <f>precio_reno_porta!C179</f>
        <v>0</v>
      </c>
      <c r="E3549">
        <f>precio_reno_porta!D179</f>
        <v>0</v>
      </c>
      <c r="F3549" s="68">
        <f>precio_reno_porta!E179</f>
        <v>0</v>
      </c>
      <c r="G3549">
        <f>precio_reno_porta!F179</f>
        <v>0</v>
      </c>
      <c r="H3549" t="s">
        <v>188</v>
      </c>
      <c r="I3549" t="s">
        <v>196</v>
      </c>
      <c r="J3549" s="68">
        <f>precio_reno_porta!T179</f>
        <v>0</v>
      </c>
    </row>
    <row r="3550" spans="1:10" x14ac:dyDescent="0.3">
      <c r="A3550" t="str">
        <f t="shared" si="55"/>
        <v>0Max Negocios + 55.90CUOTA</v>
      </c>
      <c r="B3550">
        <f>precio_reno_porta!A180</f>
        <v>0</v>
      </c>
      <c r="C3550">
        <f>precio_reno_porta!B180</f>
        <v>0</v>
      </c>
      <c r="D3550">
        <f>precio_reno_porta!C180</f>
        <v>0</v>
      </c>
      <c r="E3550">
        <f>precio_reno_porta!D180</f>
        <v>0</v>
      </c>
      <c r="F3550" s="68">
        <f>precio_reno_porta!E180</f>
        <v>0</v>
      </c>
      <c r="G3550">
        <f>precio_reno_porta!F180</f>
        <v>0</v>
      </c>
      <c r="H3550" t="s">
        <v>188</v>
      </c>
      <c r="I3550" t="s">
        <v>196</v>
      </c>
      <c r="J3550" s="68">
        <f>precio_reno_porta!T180</f>
        <v>0</v>
      </c>
    </row>
    <row r="3551" spans="1:10" x14ac:dyDescent="0.3">
      <c r="A3551" t="str">
        <f t="shared" si="55"/>
        <v>0Max Negocios + 55.90CUOTA</v>
      </c>
      <c r="B3551">
        <f>precio_reno_porta!A181</f>
        <v>0</v>
      </c>
      <c r="C3551">
        <f>precio_reno_porta!B181</f>
        <v>0</v>
      </c>
      <c r="D3551">
        <f>precio_reno_porta!C181</f>
        <v>0</v>
      </c>
      <c r="E3551">
        <f>precio_reno_porta!D181</f>
        <v>0</v>
      </c>
      <c r="F3551" s="68">
        <f>precio_reno_porta!E181</f>
        <v>0</v>
      </c>
      <c r="G3551">
        <f>precio_reno_porta!F181</f>
        <v>0</v>
      </c>
      <c r="H3551" t="s">
        <v>188</v>
      </c>
      <c r="I3551" t="s">
        <v>196</v>
      </c>
      <c r="J3551" s="68">
        <f>precio_reno_porta!T181</f>
        <v>0</v>
      </c>
    </row>
    <row r="3552" spans="1:10" x14ac:dyDescent="0.3">
      <c r="A3552" t="str">
        <f t="shared" si="55"/>
        <v>0Max Negocios + 55.90CUOTA</v>
      </c>
      <c r="B3552">
        <f>precio_reno_porta!A182</f>
        <v>0</v>
      </c>
      <c r="C3552">
        <f>precio_reno_porta!B182</f>
        <v>0</v>
      </c>
      <c r="D3552">
        <f>precio_reno_porta!C182</f>
        <v>0</v>
      </c>
      <c r="E3552">
        <f>precio_reno_porta!D182</f>
        <v>0</v>
      </c>
      <c r="F3552" s="68">
        <f>precio_reno_porta!E182</f>
        <v>0</v>
      </c>
      <c r="G3552">
        <f>precio_reno_porta!F182</f>
        <v>0</v>
      </c>
      <c r="H3552" t="s">
        <v>188</v>
      </c>
      <c r="I3552" t="s">
        <v>196</v>
      </c>
      <c r="J3552" s="68">
        <f>precio_reno_porta!T182</f>
        <v>0</v>
      </c>
    </row>
    <row r="3553" spans="1:10" x14ac:dyDescent="0.3">
      <c r="A3553" t="str">
        <f t="shared" si="55"/>
        <v>0Max Negocios + 55.90CUOTA</v>
      </c>
      <c r="B3553">
        <f>precio_reno_porta!A183</f>
        <v>0</v>
      </c>
      <c r="C3553">
        <f>precio_reno_porta!B183</f>
        <v>0</v>
      </c>
      <c r="D3553">
        <f>precio_reno_porta!C183</f>
        <v>0</v>
      </c>
      <c r="E3553">
        <f>precio_reno_porta!D183</f>
        <v>0</v>
      </c>
      <c r="F3553" s="68">
        <f>precio_reno_porta!E183</f>
        <v>0</v>
      </c>
      <c r="G3553">
        <f>precio_reno_porta!F183</f>
        <v>0</v>
      </c>
      <c r="H3553" t="s">
        <v>188</v>
      </c>
      <c r="I3553" t="s">
        <v>196</v>
      </c>
      <c r="J3553" s="68">
        <f>precio_reno_porta!T183</f>
        <v>0</v>
      </c>
    </row>
    <row r="3554" spans="1:10" x14ac:dyDescent="0.3">
      <c r="A3554" t="str">
        <f t="shared" si="55"/>
        <v>0Max Negocios + 55.90CUOTA</v>
      </c>
      <c r="B3554">
        <f>precio_reno_porta!A184</f>
        <v>0</v>
      </c>
      <c r="C3554">
        <f>precio_reno_porta!B184</f>
        <v>0</v>
      </c>
      <c r="D3554">
        <f>precio_reno_porta!C184</f>
        <v>0</v>
      </c>
      <c r="E3554">
        <f>precio_reno_porta!D184</f>
        <v>0</v>
      </c>
      <c r="F3554" s="68">
        <f>precio_reno_porta!E184</f>
        <v>0</v>
      </c>
      <c r="G3554">
        <f>precio_reno_porta!F184</f>
        <v>0</v>
      </c>
      <c r="H3554" t="s">
        <v>188</v>
      </c>
      <c r="I3554" t="s">
        <v>196</v>
      </c>
      <c r="J3554" s="68">
        <f>precio_reno_porta!T184</f>
        <v>0</v>
      </c>
    </row>
    <row r="3555" spans="1:10" x14ac:dyDescent="0.3">
      <c r="A3555" t="str">
        <f t="shared" si="55"/>
        <v>0Max Negocios + 55.90CUOTA</v>
      </c>
      <c r="B3555">
        <f>precio_reno_porta!A185</f>
        <v>0</v>
      </c>
      <c r="C3555">
        <f>precio_reno_porta!B185</f>
        <v>0</v>
      </c>
      <c r="D3555">
        <f>precio_reno_porta!C185</f>
        <v>0</v>
      </c>
      <c r="E3555">
        <f>precio_reno_porta!D185</f>
        <v>0</v>
      </c>
      <c r="F3555" s="68">
        <f>precio_reno_porta!E185</f>
        <v>0</v>
      </c>
      <c r="G3555">
        <f>precio_reno_porta!F185</f>
        <v>0</v>
      </c>
      <c r="H3555" t="s">
        <v>188</v>
      </c>
      <c r="I3555" t="s">
        <v>196</v>
      </c>
      <c r="J3555" s="68">
        <f>precio_reno_porta!T185</f>
        <v>0</v>
      </c>
    </row>
    <row r="3556" spans="1:10" x14ac:dyDescent="0.3">
      <c r="A3556" t="str">
        <f t="shared" si="55"/>
        <v>0Max Negocios + 55.90CUOTA</v>
      </c>
      <c r="B3556">
        <f>precio_reno_porta!A186</f>
        <v>0</v>
      </c>
      <c r="C3556">
        <f>precio_reno_porta!B186</f>
        <v>0</v>
      </c>
      <c r="D3556">
        <f>precio_reno_porta!C186</f>
        <v>0</v>
      </c>
      <c r="E3556">
        <f>precio_reno_porta!D186</f>
        <v>0</v>
      </c>
      <c r="F3556" s="68">
        <f>precio_reno_porta!E186</f>
        <v>0</v>
      </c>
      <c r="G3556">
        <f>precio_reno_porta!F186</f>
        <v>0</v>
      </c>
      <c r="H3556" t="s">
        <v>188</v>
      </c>
      <c r="I3556" t="s">
        <v>196</v>
      </c>
      <c r="J3556" s="68">
        <f>precio_reno_porta!T186</f>
        <v>0</v>
      </c>
    </row>
    <row r="3557" spans="1:10" x14ac:dyDescent="0.3">
      <c r="A3557" t="str">
        <f t="shared" si="55"/>
        <v>0Max Negocios + 55.90CUOTA</v>
      </c>
      <c r="B3557">
        <f>precio_reno_porta!A187</f>
        <v>0</v>
      </c>
      <c r="C3557">
        <f>precio_reno_porta!B187</f>
        <v>0</v>
      </c>
      <c r="D3557">
        <f>precio_reno_porta!C187</f>
        <v>0</v>
      </c>
      <c r="E3557">
        <f>precio_reno_porta!D187</f>
        <v>0</v>
      </c>
      <c r="F3557" s="68">
        <f>precio_reno_porta!E187</f>
        <v>0</v>
      </c>
      <c r="G3557">
        <f>precio_reno_porta!F187</f>
        <v>0</v>
      </c>
      <c r="H3557" t="s">
        <v>188</v>
      </c>
      <c r="I3557" t="s">
        <v>196</v>
      </c>
      <c r="J3557" s="68">
        <f>precio_reno_porta!T187</f>
        <v>0</v>
      </c>
    </row>
    <row r="3558" spans="1:10" x14ac:dyDescent="0.3">
      <c r="A3558" t="str">
        <f t="shared" si="55"/>
        <v>0Max Negocios + 55.90CUOTA</v>
      </c>
      <c r="B3558">
        <f>precio_reno_porta!A188</f>
        <v>0</v>
      </c>
      <c r="C3558">
        <f>precio_reno_porta!B188</f>
        <v>0</v>
      </c>
      <c r="D3558">
        <f>precio_reno_porta!C188</f>
        <v>0</v>
      </c>
      <c r="E3558">
        <f>precio_reno_porta!D188</f>
        <v>0</v>
      </c>
      <c r="F3558" s="68">
        <f>precio_reno_porta!E188</f>
        <v>0</v>
      </c>
      <c r="G3558">
        <f>precio_reno_porta!F188</f>
        <v>0</v>
      </c>
      <c r="H3558" t="s">
        <v>188</v>
      </c>
      <c r="I3558" t="s">
        <v>196</v>
      </c>
      <c r="J3558" s="68">
        <f>precio_reno_porta!T188</f>
        <v>0</v>
      </c>
    </row>
    <row r="3559" spans="1:10" x14ac:dyDescent="0.3">
      <c r="A3559" t="str">
        <f t="shared" si="55"/>
        <v>0Max Negocios + 55.90CUOTA</v>
      </c>
      <c r="B3559">
        <f>precio_reno_porta!A189</f>
        <v>0</v>
      </c>
      <c r="C3559">
        <f>precio_reno_porta!B189</f>
        <v>0</v>
      </c>
      <c r="D3559">
        <f>precio_reno_porta!C189</f>
        <v>0</v>
      </c>
      <c r="E3559">
        <f>precio_reno_porta!D189</f>
        <v>0</v>
      </c>
      <c r="F3559" s="68">
        <f>precio_reno_porta!E189</f>
        <v>0</v>
      </c>
      <c r="G3559">
        <f>precio_reno_porta!F189</f>
        <v>0</v>
      </c>
      <c r="H3559" t="s">
        <v>188</v>
      </c>
      <c r="I3559" t="s">
        <v>196</v>
      </c>
      <c r="J3559" s="68">
        <f>precio_reno_porta!T189</f>
        <v>0</v>
      </c>
    </row>
    <row r="3560" spans="1:10" x14ac:dyDescent="0.3">
      <c r="A3560" t="str">
        <f t="shared" si="55"/>
        <v>0Max Negocios + 55.90CUOTA</v>
      </c>
      <c r="B3560">
        <f>precio_reno_porta!A190</f>
        <v>0</v>
      </c>
      <c r="C3560">
        <f>precio_reno_porta!B190</f>
        <v>0</v>
      </c>
      <c r="D3560">
        <f>precio_reno_porta!C190</f>
        <v>0</v>
      </c>
      <c r="E3560">
        <f>precio_reno_porta!D190</f>
        <v>0</v>
      </c>
      <c r="F3560" s="68">
        <f>precio_reno_porta!E190</f>
        <v>0</v>
      </c>
      <c r="G3560">
        <f>precio_reno_porta!F190</f>
        <v>0</v>
      </c>
      <c r="H3560" t="s">
        <v>188</v>
      </c>
      <c r="I3560" t="s">
        <v>196</v>
      </c>
      <c r="J3560" s="68">
        <f>precio_reno_porta!T190</f>
        <v>0</v>
      </c>
    </row>
    <row r="3561" spans="1:10" x14ac:dyDescent="0.3">
      <c r="A3561" t="str">
        <f t="shared" si="55"/>
        <v>0Max Negocios + 55.90CUOTA</v>
      </c>
      <c r="B3561">
        <f>precio_reno_porta!A191</f>
        <v>0</v>
      </c>
      <c r="C3561">
        <f>precio_reno_porta!B191</f>
        <v>0</v>
      </c>
      <c r="D3561">
        <f>precio_reno_porta!C191</f>
        <v>0</v>
      </c>
      <c r="E3561">
        <f>precio_reno_porta!D191</f>
        <v>0</v>
      </c>
      <c r="F3561" s="68">
        <f>precio_reno_porta!E191</f>
        <v>0</v>
      </c>
      <c r="G3561">
        <f>precio_reno_porta!F191</f>
        <v>0</v>
      </c>
      <c r="H3561" t="s">
        <v>188</v>
      </c>
      <c r="I3561" t="s">
        <v>196</v>
      </c>
      <c r="J3561" s="68">
        <f>precio_reno_porta!T191</f>
        <v>0</v>
      </c>
    </row>
    <row r="3562" spans="1:10" x14ac:dyDescent="0.3">
      <c r="A3562" t="str">
        <f t="shared" si="55"/>
        <v>0Max Negocios + 55.90CUOTA</v>
      </c>
      <c r="B3562">
        <f>precio_reno_porta!A192</f>
        <v>0</v>
      </c>
      <c r="C3562">
        <f>precio_reno_porta!B192</f>
        <v>0</v>
      </c>
      <c r="D3562">
        <f>precio_reno_porta!C192</f>
        <v>0</v>
      </c>
      <c r="E3562">
        <f>precio_reno_porta!D192</f>
        <v>0</v>
      </c>
      <c r="F3562" s="68">
        <f>precio_reno_porta!E192</f>
        <v>0</v>
      </c>
      <c r="G3562">
        <f>precio_reno_porta!F192</f>
        <v>0</v>
      </c>
      <c r="H3562" t="s">
        <v>188</v>
      </c>
      <c r="I3562" t="s">
        <v>196</v>
      </c>
      <c r="J3562" s="68">
        <f>precio_reno_porta!T192</f>
        <v>0</v>
      </c>
    </row>
    <row r="3563" spans="1:10" x14ac:dyDescent="0.3">
      <c r="A3563" t="str">
        <f t="shared" si="55"/>
        <v>0Max Negocios + 55.90CUOTA</v>
      </c>
      <c r="B3563">
        <f>precio_reno_porta!A193</f>
        <v>0</v>
      </c>
      <c r="C3563">
        <f>precio_reno_porta!B193</f>
        <v>0</v>
      </c>
      <c r="D3563">
        <f>precio_reno_porta!C193</f>
        <v>0</v>
      </c>
      <c r="E3563">
        <f>precio_reno_porta!D193</f>
        <v>0</v>
      </c>
      <c r="F3563" s="68">
        <f>precio_reno_porta!E193</f>
        <v>0</v>
      </c>
      <c r="G3563">
        <f>precio_reno_porta!F193</f>
        <v>0</v>
      </c>
      <c r="H3563" t="s">
        <v>188</v>
      </c>
      <c r="I3563" t="s">
        <v>196</v>
      </c>
      <c r="J3563" s="68">
        <f>precio_reno_porta!T193</f>
        <v>0</v>
      </c>
    </row>
    <row r="3564" spans="1:10" x14ac:dyDescent="0.3">
      <c r="A3564" t="str">
        <f t="shared" si="55"/>
        <v>0Max Negocios + 55.90CUOTA</v>
      </c>
      <c r="B3564">
        <f>precio_reno_porta!A194</f>
        <v>0</v>
      </c>
      <c r="C3564">
        <f>precio_reno_porta!B194</f>
        <v>0</v>
      </c>
      <c r="D3564">
        <f>precio_reno_porta!C194</f>
        <v>0</v>
      </c>
      <c r="E3564">
        <f>precio_reno_porta!D194</f>
        <v>0</v>
      </c>
      <c r="F3564" s="68">
        <f>precio_reno_porta!E194</f>
        <v>0</v>
      </c>
      <c r="G3564">
        <f>precio_reno_porta!F194</f>
        <v>0</v>
      </c>
      <c r="H3564" t="s">
        <v>188</v>
      </c>
      <c r="I3564" t="s">
        <v>196</v>
      </c>
      <c r="J3564" s="68">
        <f>precio_reno_porta!T194</f>
        <v>0</v>
      </c>
    </row>
    <row r="3565" spans="1:10" x14ac:dyDescent="0.3">
      <c r="A3565" t="str">
        <f t="shared" si="55"/>
        <v>0Max Negocios + 55.90CUOTA</v>
      </c>
      <c r="B3565">
        <f>precio_reno_porta!A195</f>
        <v>0</v>
      </c>
      <c r="C3565">
        <f>precio_reno_porta!B195</f>
        <v>0</v>
      </c>
      <c r="D3565">
        <f>precio_reno_porta!C195</f>
        <v>0</v>
      </c>
      <c r="E3565">
        <f>precio_reno_porta!D195</f>
        <v>0</v>
      </c>
      <c r="F3565" s="68">
        <f>precio_reno_porta!E195</f>
        <v>0</v>
      </c>
      <c r="G3565">
        <f>precio_reno_porta!F195</f>
        <v>0</v>
      </c>
      <c r="H3565" t="s">
        <v>188</v>
      </c>
      <c r="I3565" t="s">
        <v>196</v>
      </c>
      <c r="J3565" s="68">
        <f>precio_reno_porta!T195</f>
        <v>0</v>
      </c>
    </row>
    <row r="3566" spans="1:10" x14ac:dyDescent="0.3">
      <c r="A3566" t="str">
        <f t="shared" si="55"/>
        <v>0Max Negocios + 55.90CUOTA</v>
      </c>
      <c r="B3566">
        <f>precio_reno_porta!A196</f>
        <v>0</v>
      </c>
      <c r="C3566">
        <f>precio_reno_porta!B196</f>
        <v>0</v>
      </c>
      <c r="D3566">
        <f>precio_reno_porta!C196</f>
        <v>0</v>
      </c>
      <c r="E3566">
        <f>precio_reno_porta!D196</f>
        <v>0</v>
      </c>
      <c r="F3566" s="68">
        <f>precio_reno_porta!E196</f>
        <v>0</v>
      </c>
      <c r="G3566">
        <f>precio_reno_porta!F196</f>
        <v>0</v>
      </c>
      <c r="H3566" t="s">
        <v>188</v>
      </c>
      <c r="I3566" t="s">
        <v>196</v>
      </c>
      <c r="J3566" s="68">
        <f>precio_reno_porta!T196</f>
        <v>0</v>
      </c>
    </row>
    <row r="3567" spans="1:10" x14ac:dyDescent="0.3">
      <c r="A3567" t="str">
        <f t="shared" si="55"/>
        <v>0Max Negocios + 55.90CUOTA</v>
      </c>
      <c r="B3567">
        <f>precio_reno_porta!A197</f>
        <v>0</v>
      </c>
      <c r="C3567">
        <f>precio_reno_porta!B197</f>
        <v>0</v>
      </c>
      <c r="D3567">
        <f>precio_reno_porta!C197</f>
        <v>0</v>
      </c>
      <c r="E3567">
        <f>precio_reno_porta!D197</f>
        <v>0</v>
      </c>
      <c r="F3567" s="68">
        <f>precio_reno_porta!E197</f>
        <v>0</v>
      </c>
      <c r="G3567">
        <f>precio_reno_porta!F197</f>
        <v>0</v>
      </c>
      <c r="H3567" t="s">
        <v>188</v>
      </c>
      <c r="I3567" t="s">
        <v>196</v>
      </c>
      <c r="J3567" s="68">
        <f>precio_reno_porta!T197</f>
        <v>0</v>
      </c>
    </row>
    <row r="3568" spans="1:10" x14ac:dyDescent="0.3">
      <c r="A3568" t="str">
        <f t="shared" si="55"/>
        <v>0Max Negocios + 55.90CUOTA</v>
      </c>
      <c r="B3568">
        <f>precio_reno_porta!A198</f>
        <v>0</v>
      </c>
      <c r="C3568">
        <f>precio_reno_porta!B198</f>
        <v>0</v>
      </c>
      <c r="D3568">
        <f>precio_reno_porta!C198</f>
        <v>0</v>
      </c>
      <c r="E3568">
        <f>precio_reno_porta!D198</f>
        <v>0</v>
      </c>
      <c r="F3568" s="68">
        <f>precio_reno_porta!E198</f>
        <v>0</v>
      </c>
      <c r="G3568">
        <f>precio_reno_porta!F198</f>
        <v>0</v>
      </c>
      <c r="H3568" t="s">
        <v>188</v>
      </c>
      <c r="I3568" t="s">
        <v>196</v>
      </c>
      <c r="J3568" s="68">
        <f>precio_reno_porta!T198</f>
        <v>0</v>
      </c>
    </row>
    <row r="3569" spans="1:10" x14ac:dyDescent="0.3">
      <c r="A3569" t="str">
        <f t="shared" si="55"/>
        <v>0Max Negocios + 55.90CUOTA</v>
      </c>
      <c r="B3569">
        <f>precio_reno_porta!A199</f>
        <v>0</v>
      </c>
      <c r="C3569">
        <f>precio_reno_porta!B199</f>
        <v>0</v>
      </c>
      <c r="D3569">
        <f>precio_reno_porta!C199</f>
        <v>0</v>
      </c>
      <c r="E3569">
        <f>precio_reno_porta!D199</f>
        <v>0</v>
      </c>
      <c r="F3569" s="68">
        <f>precio_reno_porta!E199</f>
        <v>0</v>
      </c>
      <c r="G3569">
        <f>precio_reno_porta!F199</f>
        <v>0</v>
      </c>
      <c r="H3569" t="s">
        <v>188</v>
      </c>
      <c r="I3569" t="s">
        <v>196</v>
      </c>
      <c r="J3569" s="68">
        <f>precio_reno_porta!T199</f>
        <v>0</v>
      </c>
    </row>
    <row r="3570" spans="1:10" x14ac:dyDescent="0.3">
      <c r="A3570" t="str">
        <f t="shared" si="55"/>
        <v>0Max Negocios + 55.90CUOTA</v>
      </c>
      <c r="B3570">
        <f>precio_reno_porta!A200</f>
        <v>0</v>
      </c>
      <c r="C3570">
        <f>precio_reno_porta!B200</f>
        <v>0</v>
      </c>
      <c r="D3570">
        <f>precio_reno_porta!C200</f>
        <v>0</v>
      </c>
      <c r="E3570">
        <f>precio_reno_porta!D200</f>
        <v>0</v>
      </c>
      <c r="F3570" s="68">
        <f>precio_reno_porta!E200</f>
        <v>0</v>
      </c>
      <c r="G3570">
        <f>precio_reno_porta!F200</f>
        <v>0</v>
      </c>
      <c r="H3570" t="s">
        <v>188</v>
      </c>
      <c r="I3570" t="s">
        <v>196</v>
      </c>
      <c r="J3570" s="68">
        <f>precio_reno_porta!T200</f>
        <v>0</v>
      </c>
    </row>
    <row r="3571" spans="1:10" x14ac:dyDescent="0.3">
      <c r="A3571" t="str">
        <f t="shared" si="55"/>
        <v>0Max Negocios + 55.90CUOTA</v>
      </c>
      <c r="B3571">
        <f>precio_reno_porta!A201</f>
        <v>0</v>
      </c>
      <c r="C3571">
        <f>precio_reno_porta!B201</f>
        <v>0</v>
      </c>
      <c r="D3571">
        <f>precio_reno_porta!C201</f>
        <v>0</v>
      </c>
      <c r="E3571">
        <f>precio_reno_porta!D201</f>
        <v>0</v>
      </c>
      <c r="F3571" s="68">
        <f>precio_reno_porta!E201</f>
        <v>0</v>
      </c>
      <c r="G3571">
        <f>precio_reno_porta!F201</f>
        <v>0</v>
      </c>
      <c r="H3571" t="s">
        <v>188</v>
      </c>
      <c r="I3571" t="s">
        <v>196</v>
      </c>
      <c r="J3571" s="68">
        <f>precio_reno_porta!T201</f>
        <v>0</v>
      </c>
    </row>
    <row r="3572" spans="1:10" x14ac:dyDescent="0.3">
      <c r="A3572" t="str">
        <f t="shared" si="55"/>
        <v>0Max Negocios + 55.90CUOTA</v>
      </c>
      <c r="B3572">
        <f>precio_reno_porta!A202</f>
        <v>0</v>
      </c>
      <c r="C3572">
        <f>precio_reno_porta!B202</f>
        <v>0</v>
      </c>
      <c r="D3572">
        <f>precio_reno_porta!C202</f>
        <v>0</v>
      </c>
      <c r="E3572">
        <f>precio_reno_porta!D202</f>
        <v>0</v>
      </c>
      <c r="F3572" s="68">
        <f>precio_reno_porta!E202</f>
        <v>0</v>
      </c>
      <c r="G3572">
        <f>precio_reno_porta!F202</f>
        <v>0</v>
      </c>
      <c r="H3572" t="s">
        <v>188</v>
      </c>
      <c r="I3572" t="s">
        <v>196</v>
      </c>
      <c r="J3572" s="68">
        <f>precio_reno_porta!T202</f>
        <v>0</v>
      </c>
    </row>
    <row r="3573" spans="1:10" x14ac:dyDescent="0.3">
      <c r="A3573" t="str">
        <f t="shared" si="55"/>
        <v>0Max Negocios + 55.90CUOTA</v>
      </c>
      <c r="B3573">
        <f>precio_reno_porta!A203</f>
        <v>0</v>
      </c>
      <c r="C3573">
        <f>precio_reno_porta!B203</f>
        <v>0</v>
      </c>
      <c r="D3573">
        <f>precio_reno_porta!C203</f>
        <v>0</v>
      </c>
      <c r="E3573">
        <f>precio_reno_porta!D203</f>
        <v>0</v>
      </c>
      <c r="F3573" s="68">
        <f>precio_reno_porta!E203</f>
        <v>0</v>
      </c>
      <c r="G3573">
        <f>precio_reno_porta!F203</f>
        <v>0</v>
      </c>
      <c r="H3573" t="s">
        <v>188</v>
      </c>
      <c r="I3573" t="s">
        <v>196</v>
      </c>
      <c r="J3573" s="68">
        <f>precio_reno_porta!T203</f>
        <v>0</v>
      </c>
    </row>
    <row r="3574" spans="1:10" x14ac:dyDescent="0.3">
      <c r="A3574" t="str">
        <f t="shared" si="55"/>
        <v>0Max Negocios + 55.90CUOTA</v>
      </c>
      <c r="B3574">
        <f>precio_reno_porta!A204</f>
        <v>0</v>
      </c>
      <c r="C3574">
        <f>precio_reno_porta!B204</f>
        <v>0</v>
      </c>
      <c r="D3574">
        <f>precio_reno_porta!C204</f>
        <v>0</v>
      </c>
      <c r="E3574">
        <f>precio_reno_porta!D204</f>
        <v>0</v>
      </c>
      <c r="F3574" s="68">
        <f>precio_reno_porta!E204</f>
        <v>0</v>
      </c>
      <c r="G3574">
        <f>precio_reno_porta!F204</f>
        <v>0</v>
      </c>
      <c r="H3574" t="s">
        <v>188</v>
      </c>
      <c r="I3574" t="s">
        <v>196</v>
      </c>
      <c r="J3574" s="68">
        <f>precio_reno_porta!T204</f>
        <v>0</v>
      </c>
    </row>
    <row r="3575" spans="1:10" x14ac:dyDescent="0.3">
      <c r="A3575" t="str">
        <f t="shared" si="55"/>
        <v>0Max Negocios + 55.90CUOTA</v>
      </c>
      <c r="B3575">
        <f>precio_reno_porta!A205</f>
        <v>0</v>
      </c>
      <c r="C3575">
        <f>precio_reno_porta!B205</f>
        <v>0</v>
      </c>
      <c r="D3575">
        <f>precio_reno_porta!C205</f>
        <v>0</v>
      </c>
      <c r="E3575">
        <f>precio_reno_porta!D205</f>
        <v>0</v>
      </c>
      <c r="F3575" s="68">
        <f>precio_reno_porta!E205</f>
        <v>0</v>
      </c>
      <c r="G3575">
        <f>precio_reno_porta!F205</f>
        <v>0</v>
      </c>
      <c r="H3575" t="s">
        <v>188</v>
      </c>
      <c r="I3575" t="s">
        <v>196</v>
      </c>
      <c r="J3575" s="68">
        <f>precio_reno_porta!T205</f>
        <v>0</v>
      </c>
    </row>
    <row r="3576" spans="1:10" x14ac:dyDescent="0.3">
      <c r="A3576" t="str">
        <f t="shared" si="55"/>
        <v>0Max Negocios + 55.90CUOTA</v>
      </c>
      <c r="B3576">
        <f>precio_reno_porta!A206</f>
        <v>0</v>
      </c>
      <c r="C3576">
        <f>precio_reno_porta!B206</f>
        <v>0</v>
      </c>
      <c r="D3576">
        <f>precio_reno_porta!C206</f>
        <v>0</v>
      </c>
      <c r="E3576">
        <f>precio_reno_porta!D206</f>
        <v>0</v>
      </c>
      <c r="F3576" s="68">
        <f>precio_reno_porta!E206</f>
        <v>0</v>
      </c>
      <c r="G3576">
        <f>precio_reno_porta!F206</f>
        <v>0</v>
      </c>
      <c r="H3576" t="s">
        <v>188</v>
      </c>
      <c r="I3576" t="s">
        <v>196</v>
      </c>
      <c r="J3576" s="68">
        <f>precio_reno_porta!T206</f>
        <v>0</v>
      </c>
    </row>
    <row r="3577" spans="1:10" x14ac:dyDescent="0.3">
      <c r="A3577" t="str">
        <f t="shared" si="55"/>
        <v>0Max Negocios + 55.90CUOTA</v>
      </c>
      <c r="B3577">
        <f>precio_reno_porta!A207</f>
        <v>0</v>
      </c>
      <c r="C3577">
        <f>precio_reno_porta!B207</f>
        <v>0</v>
      </c>
      <c r="D3577">
        <f>precio_reno_porta!C207</f>
        <v>0</v>
      </c>
      <c r="E3577">
        <f>precio_reno_porta!D207</f>
        <v>0</v>
      </c>
      <c r="F3577" s="68">
        <f>precio_reno_porta!E207</f>
        <v>0</v>
      </c>
      <c r="G3577">
        <f>precio_reno_porta!F207</f>
        <v>0</v>
      </c>
      <c r="H3577" t="s">
        <v>188</v>
      </c>
      <c r="I3577" t="s">
        <v>196</v>
      </c>
      <c r="J3577" s="68">
        <f>precio_reno_porta!T207</f>
        <v>0</v>
      </c>
    </row>
    <row r="3578" spans="1:10" x14ac:dyDescent="0.3">
      <c r="A3578" t="str">
        <f t="shared" si="55"/>
        <v>0Max Negocios + 55.90CUOTA</v>
      </c>
      <c r="B3578">
        <f>precio_reno_porta!A208</f>
        <v>0</v>
      </c>
      <c r="C3578">
        <f>precio_reno_porta!B208</f>
        <v>0</v>
      </c>
      <c r="D3578">
        <f>precio_reno_porta!C208</f>
        <v>0</v>
      </c>
      <c r="E3578">
        <f>precio_reno_porta!D208</f>
        <v>0</v>
      </c>
      <c r="F3578" s="68">
        <f>precio_reno_porta!E208</f>
        <v>0</v>
      </c>
      <c r="G3578">
        <f>precio_reno_porta!F208</f>
        <v>0</v>
      </c>
      <c r="H3578" t="s">
        <v>188</v>
      </c>
      <c r="I3578" t="s">
        <v>196</v>
      </c>
      <c r="J3578" s="68">
        <f>precio_reno_porta!T208</f>
        <v>0</v>
      </c>
    </row>
    <row r="3579" spans="1:10" x14ac:dyDescent="0.3">
      <c r="A3579" t="str">
        <f t="shared" si="55"/>
        <v>0Max Negocios + 55.90CUOTA</v>
      </c>
      <c r="B3579">
        <f>precio_reno_porta!A209</f>
        <v>0</v>
      </c>
      <c r="C3579">
        <f>precio_reno_porta!B209</f>
        <v>0</v>
      </c>
      <c r="D3579">
        <f>precio_reno_porta!C209</f>
        <v>0</v>
      </c>
      <c r="E3579">
        <f>precio_reno_porta!D209</f>
        <v>0</v>
      </c>
      <c r="F3579" s="68">
        <f>precio_reno_porta!E209</f>
        <v>0</v>
      </c>
      <c r="G3579">
        <f>precio_reno_porta!F209</f>
        <v>0</v>
      </c>
      <c r="H3579" t="s">
        <v>188</v>
      </c>
      <c r="I3579" t="s">
        <v>196</v>
      </c>
      <c r="J3579" s="68">
        <f>precio_reno_porta!T209</f>
        <v>0</v>
      </c>
    </row>
    <row r="3580" spans="1:10" x14ac:dyDescent="0.3">
      <c r="A3580" t="str">
        <f t="shared" si="55"/>
        <v>0Max Negocios + 55.90CUOTA</v>
      </c>
      <c r="B3580">
        <f>precio_reno_porta!A210</f>
        <v>0</v>
      </c>
      <c r="C3580">
        <f>precio_reno_porta!B210</f>
        <v>0</v>
      </c>
      <c r="D3580">
        <f>precio_reno_porta!C210</f>
        <v>0</v>
      </c>
      <c r="E3580">
        <f>precio_reno_porta!D210</f>
        <v>0</v>
      </c>
      <c r="F3580" s="68">
        <f>precio_reno_porta!E210</f>
        <v>0</v>
      </c>
      <c r="G3580">
        <f>precio_reno_porta!F210</f>
        <v>0</v>
      </c>
      <c r="H3580" t="s">
        <v>188</v>
      </c>
      <c r="I3580" t="s">
        <v>196</v>
      </c>
      <c r="J3580" s="68">
        <f>precio_reno_porta!T210</f>
        <v>0</v>
      </c>
    </row>
    <row r="3581" spans="1:10" x14ac:dyDescent="0.3">
      <c r="A3581" t="str">
        <f t="shared" si="55"/>
        <v>0Max Negocios + 55.90CUOTA</v>
      </c>
      <c r="B3581">
        <f>precio_reno_porta!A211</f>
        <v>0</v>
      </c>
      <c r="C3581">
        <f>precio_reno_porta!B211</f>
        <v>0</v>
      </c>
      <c r="D3581">
        <f>precio_reno_porta!C211</f>
        <v>0</v>
      </c>
      <c r="E3581">
        <f>precio_reno_porta!D211</f>
        <v>0</v>
      </c>
      <c r="F3581" s="68">
        <f>precio_reno_porta!E211</f>
        <v>0</v>
      </c>
      <c r="G3581">
        <f>precio_reno_porta!F211</f>
        <v>0</v>
      </c>
      <c r="H3581" t="s">
        <v>188</v>
      </c>
      <c r="I3581" t="s">
        <v>196</v>
      </c>
      <c r="J3581" s="68">
        <f>precio_reno_porta!T211</f>
        <v>0</v>
      </c>
    </row>
    <row r="3582" spans="1:10" x14ac:dyDescent="0.3">
      <c r="A3582" t="str">
        <f t="shared" si="55"/>
        <v>0Max Negocios + 55.90CUOTA</v>
      </c>
      <c r="B3582">
        <f>precio_reno_porta!A212</f>
        <v>0</v>
      </c>
      <c r="C3582">
        <f>precio_reno_porta!B212</f>
        <v>0</v>
      </c>
      <c r="D3582">
        <f>precio_reno_porta!C212</f>
        <v>0</v>
      </c>
      <c r="E3582">
        <f>precio_reno_porta!D212</f>
        <v>0</v>
      </c>
      <c r="F3582" s="68">
        <f>precio_reno_porta!E212</f>
        <v>0</v>
      </c>
      <c r="G3582">
        <f>precio_reno_porta!F212</f>
        <v>0</v>
      </c>
      <c r="H3582" t="s">
        <v>188</v>
      </c>
      <c r="I3582" t="s">
        <v>196</v>
      </c>
      <c r="J3582" s="68">
        <f>precio_reno_porta!T212</f>
        <v>0</v>
      </c>
    </row>
    <row r="3583" spans="1:10" x14ac:dyDescent="0.3">
      <c r="A3583" t="str">
        <f t="shared" si="55"/>
        <v>0Max Negocios + 55.90CUOTA</v>
      </c>
      <c r="B3583">
        <f>precio_reno_porta!A213</f>
        <v>0</v>
      </c>
      <c r="C3583">
        <f>precio_reno_porta!B213</f>
        <v>0</v>
      </c>
      <c r="D3583">
        <f>precio_reno_porta!C213</f>
        <v>0</v>
      </c>
      <c r="E3583">
        <f>precio_reno_porta!D213</f>
        <v>0</v>
      </c>
      <c r="F3583" s="68">
        <f>precio_reno_porta!E213</f>
        <v>0</v>
      </c>
      <c r="G3583">
        <f>precio_reno_porta!F213</f>
        <v>0</v>
      </c>
      <c r="H3583" t="s">
        <v>188</v>
      </c>
      <c r="I3583" t="s">
        <v>196</v>
      </c>
      <c r="J3583" s="68">
        <f>precio_reno_porta!T213</f>
        <v>0</v>
      </c>
    </row>
    <row r="3584" spans="1:10" x14ac:dyDescent="0.3">
      <c r="A3584" t="str">
        <f t="shared" si="55"/>
        <v>0Max Negocios + 55.90CUOTA</v>
      </c>
      <c r="B3584">
        <f>precio_reno_porta!A214</f>
        <v>0</v>
      </c>
      <c r="C3584">
        <f>precio_reno_porta!B214</f>
        <v>0</v>
      </c>
      <c r="D3584">
        <f>precio_reno_porta!C214</f>
        <v>0</v>
      </c>
      <c r="E3584">
        <f>precio_reno_porta!D214</f>
        <v>0</v>
      </c>
      <c r="F3584" s="68">
        <f>precio_reno_porta!E214</f>
        <v>0</v>
      </c>
      <c r="G3584">
        <f>precio_reno_porta!F214</f>
        <v>0</v>
      </c>
      <c r="H3584" t="s">
        <v>188</v>
      </c>
      <c r="I3584" t="s">
        <v>196</v>
      </c>
      <c r="J3584" s="68">
        <f>precio_reno_porta!T214</f>
        <v>0</v>
      </c>
    </row>
    <row r="3585" spans="1:10" x14ac:dyDescent="0.3">
      <c r="A3585" t="str">
        <f t="shared" si="55"/>
        <v>0Max Negocios + 55.90CUOTA</v>
      </c>
      <c r="B3585">
        <f>precio_reno_porta!A215</f>
        <v>0</v>
      </c>
      <c r="C3585">
        <f>precio_reno_porta!B215</f>
        <v>0</v>
      </c>
      <c r="D3585">
        <f>precio_reno_porta!C215</f>
        <v>0</v>
      </c>
      <c r="E3585">
        <f>precio_reno_porta!D215</f>
        <v>0</v>
      </c>
      <c r="F3585" s="68">
        <f>precio_reno_porta!E215</f>
        <v>0</v>
      </c>
      <c r="G3585">
        <f>precio_reno_porta!F215</f>
        <v>0</v>
      </c>
      <c r="H3585" t="s">
        <v>188</v>
      </c>
      <c r="I3585" t="s">
        <v>196</v>
      </c>
      <c r="J3585" s="68">
        <f>precio_reno_porta!T215</f>
        <v>0</v>
      </c>
    </row>
    <row r="3586" spans="1:10" x14ac:dyDescent="0.3">
      <c r="A3586" t="str">
        <f t="shared" si="55"/>
        <v>0Max Negocios + 55.90CUOTA</v>
      </c>
      <c r="B3586">
        <f>precio_reno_porta!A216</f>
        <v>0</v>
      </c>
      <c r="C3586">
        <f>precio_reno_porta!B216</f>
        <v>0</v>
      </c>
      <c r="D3586">
        <f>precio_reno_porta!C216</f>
        <v>0</v>
      </c>
      <c r="E3586">
        <f>precio_reno_porta!D216</f>
        <v>0</v>
      </c>
      <c r="F3586" s="68">
        <f>precio_reno_porta!E216</f>
        <v>0</v>
      </c>
      <c r="G3586">
        <f>precio_reno_porta!F216</f>
        <v>0</v>
      </c>
      <c r="H3586" t="s">
        <v>188</v>
      </c>
      <c r="I3586" t="s">
        <v>196</v>
      </c>
      <c r="J3586" s="68">
        <f>precio_reno_porta!T216</f>
        <v>0</v>
      </c>
    </row>
    <row r="3587" spans="1:10" x14ac:dyDescent="0.3">
      <c r="A3587" t="str">
        <f t="shared" ref="A3587:A3650" si="56">CONCATENATE(E3587,I3587,H3587)</f>
        <v>0Max Negocios + 55.90CUOTA</v>
      </c>
      <c r="B3587">
        <f>precio_reno_porta!A217</f>
        <v>0</v>
      </c>
      <c r="C3587">
        <f>precio_reno_porta!B217</f>
        <v>0</v>
      </c>
      <c r="D3587">
        <f>precio_reno_porta!C217</f>
        <v>0</v>
      </c>
      <c r="E3587">
        <f>precio_reno_porta!D217</f>
        <v>0</v>
      </c>
      <c r="F3587" s="68">
        <f>precio_reno_porta!E217</f>
        <v>0</v>
      </c>
      <c r="G3587">
        <f>precio_reno_porta!F217</f>
        <v>0</v>
      </c>
      <c r="H3587" t="s">
        <v>188</v>
      </c>
      <c r="I3587" t="s">
        <v>196</v>
      </c>
      <c r="J3587" s="68">
        <f>precio_reno_porta!T217</f>
        <v>0</v>
      </c>
    </row>
    <row r="3588" spans="1:10" x14ac:dyDescent="0.3">
      <c r="A3588" t="str">
        <f t="shared" si="56"/>
        <v>0Max Negocios + 55.90CUOTA</v>
      </c>
      <c r="B3588">
        <f>precio_reno_porta!A218</f>
        <v>0</v>
      </c>
      <c r="C3588">
        <f>precio_reno_porta!B218</f>
        <v>0</v>
      </c>
      <c r="D3588">
        <f>precio_reno_porta!C218</f>
        <v>0</v>
      </c>
      <c r="E3588">
        <f>precio_reno_porta!D218</f>
        <v>0</v>
      </c>
      <c r="F3588" s="68">
        <f>precio_reno_porta!E218</f>
        <v>0</v>
      </c>
      <c r="G3588">
        <f>precio_reno_porta!F218</f>
        <v>0</v>
      </c>
      <c r="H3588" t="s">
        <v>188</v>
      </c>
      <c r="I3588" t="s">
        <v>196</v>
      </c>
      <c r="J3588" s="68">
        <f>precio_reno_porta!T218</f>
        <v>0</v>
      </c>
    </row>
    <row r="3589" spans="1:10" x14ac:dyDescent="0.3">
      <c r="A3589" t="str">
        <f t="shared" si="56"/>
        <v>0Max Negocios + 55.90CUOTA</v>
      </c>
      <c r="B3589">
        <f>precio_reno_porta!A219</f>
        <v>0</v>
      </c>
      <c r="C3589">
        <f>precio_reno_porta!B219</f>
        <v>0</v>
      </c>
      <c r="D3589">
        <f>precio_reno_porta!C219</f>
        <v>0</v>
      </c>
      <c r="E3589">
        <f>precio_reno_porta!D219</f>
        <v>0</v>
      </c>
      <c r="F3589" s="68">
        <f>precio_reno_porta!E219</f>
        <v>0</v>
      </c>
      <c r="G3589">
        <f>precio_reno_porta!F219</f>
        <v>0</v>
      </c>
      <c r="H3589" t="s">
        <v>188</v>
      </c>
      <c r="I3589" t="s">
        <v>196</v>
      </c>
      <c r="J3589" s="68">
        <f>precio_reno_porta!T219</f>
        <v>0</v>
      </c>
    </row>
    <row r="3590" spans="1:10" x14ac:dyDescent="0.3">
      <c r="A3590" t="str">
        <f t="shared" si="56"/>
        <v>0Max Negocios + 55.90CUOTA</v>
      </c>
      <c r="B3590">
        <f>precio_reno_porta!A220</f>
        <v>0</v>
      </c>
      <c r="C3590">
        <f>precio_reno_porta!B220</f>
        <v>0</v>
      </c>
      <c r="D3590">
        <f>precio_reno_porta!C220</f>
        <v>0</v>
      </c>
      <c r="E3590">
        <f>precio_reno_porta!D220</f>
        <v>0</v>
      </c>
      <c r="F3590" s="68">
        <f>precio_reno_porta!E220</f>
        <v>0</v>
      </c>
      <c r="G3590">
        <f>precio_reno_porta!F220</f>
        <v>0</v>
      </c>
      <c r="H3590" t="s">
        <v>188</v>
      </c>
      <c r="I3590" t="s">
        <v>196</v>
      </c>
      <c r="J3590" s="68">
        <f>precio_reno_porta!T220</f>
        <v>0</v>
      </c>
    </row>
    <row r="3591" spans="1:10" x14ac:dyDescent="0.3">
      <c r="A3591" t="str">
        <f t="shared" si="56"/>
        <v>0Max Negocios + 55.90CUOTA</v>
      </c>
      <c r="B3591">
        <f>precio_reno_porta!A221</f>
        <v>0</v>
      </c>
      <c r="C3591">
        <f>precio_reno_porta!B221</f>
        <v>0</v>
      </c>
      <c r="D3591">
        <f>precio_reno_porta!C221</f>
        <v>0</v>
      </c>
      <c r="E3591">
        <f>precio_reno_porta!D221</f>
        <v>0</v>
      </c>
      <c r="F3591" s="68">
        <f>precio_reno_porta!E221</f>
        <v>0</v>
      </c>
      <c r="G3591">
        <f>precio_reno_porta!F221</f>
        <v>0</v>
      </c>
      <c r="H3591" t="s">
        <v>188</v>
      </c>
      <c r="I3591" t="s">
        <v>196</v>
      </c>
      <c r="J3591" s="68">
        <f>precio_reno_porta!T221</f>
        <v>0</v>
      </c>
    </row>
    <row r="3592" spans="1:10" x14ac:dyDescent="0.3">
      <c r="A3592" t="str">
        <f t="shared" si="56"/>
        <v>0Max Negocios + 55.90CUOTA</v>
      </c>
      <c r="B3592">
        <f>precio_reno_porta!A222</f>
        <v>0</v>
      </c>
      <c r="C3592">
        <f>precio_reno_porta!B222</f>
        <v>0</v>
      </c>
      <c r="D3592">
        <f>precio_reno_porta!C222</f>
        <v>0</v>
      </c>
      <c r="E3592">
        <f>precio_reno_porta!D222</f>
        <v>0</v>
      </c>
      <c r="F3592" s="68">
        <f>precio_reno_porta!E222</f>
        <v>0</v>
      </c>
      <c r="G3592">
        <f>precio_reno_porta!F222</f>
        <v>0</v>
      </c>
      <c r="H3592" t="s">
        <v>188</v>
      </c>
      <c r="I3592" t="s">
        <v>196</v>
      </c>
      <c r="J3592" s="68">
        <f>precio_reno_porta!T222</f>
        <v>0</v>
      </c>
    </row>
    <row r="3593" spans="1:10" x14ac:dyDescent="0.3">
      <c r="A3593" t="str">
        <f t="shared" si="56"/>
        <v>0Max Negocios + 55.90CUOTA</v>
      </c>
      <c r="B3593">
        <f>precio_reno_porta!A223</f>
        <v>0</v>
      </c>
      <c r="C3593">
        <f>precio_reno_porta!B223</f>
        <v>0</v>
      </c>
      <c r="D3593">
        <f>precio_reno_porta!C223</f>
        <v>0</v>
      </c>
      <c r="E3593">
        <f>precio_reno_porta!D223</f>
        <v>0</v>
      </c>
      <c r="F3593" s="68">
        <f>precio_reno_porta!E223</f>
        <v>0</v>
      </c>
      <c r="G3593">
        <f>precio_reno_porta!F223</f>
        <v>0</v>
      </c>
      <c r="H3593" t="s">
        <v>188</v>
      </c>
      <c r="I3593" t="s">
        <v>196</v>
      </c>
      <c r="J3593" s="68">
        <f>precio_reno_porta!T223</f>
        <v>0</v>
      </c>
    </row>
    <row r="3594" spans="1:10" x14ac:dyDescent="0.3">
      <c r="A3594" t="str">
        <f t="shared" si="56"/>
        <v>0Max Negocios + 55.90CUOTA</v>
      </c>
      <c r="B3594">
        <f>precio_reno_porta!A224</f>
        <v>0</v>
      </c>
      <c r="C3594">
        <f>precio_reno_porta!B224</f>
        <v>0</v>
      </c>
      <c r="D3594">
        <f>precio_reno_porta!C224</f>
        <v>0</v>
      </c>
      <c r="E3594">
        <f>precio_reno_porta!D224</f>
        <v>0</v>
      </c>
      <c r="F3594" s="68">
        <f>precio_reno_porta!E224</f>
        <v>0</v>
      </c>
      <c r="G3594">
        <f>precio_reno_porta!F224</f>
        <v>0</v>
      </c>
      <c r="H3594" t="s">
        <v>188</v>
      </c>
      <c r="I3594" t="s">
        <v>196</v>
      </c>
      <c r="J3594" s="68">
        <f>precio_reno_porta!T224</f>
        <v>0</v>
      </c>
    </row>
    <row r="3595" spans="1:10" x14ac:dyDescent="0.3">
      <c r="A3595" t="str">
        <f t="shared" si="56"/>
        <v>APPLE IPHONE 15 128GBMax Negocios + Ilimitado 69.90CUOTA</v>
      </c>
      <c r="B3595" t="str">
        <f>precio_reno_porta!A3</f>
        <v>Corriente</v>
      </c>
      <c r="C3595" t="str">
        <f>precio_reno_porta!B3</f>
        <v>5G</v>
      </c>
      <c r="D3595" t="str">
        <f>precio_reno_porta!C3</f>
        <v>APPLE</v>
      </c>
      <c r="E3595" t="str">
        <f>precio_reno_porta!D3</f>
        <v>APPLE IPHONE 15 128GB</v>
      </c>
      <c r="F3595" s="68">
        <f>precio_reno_porta!E3</f>
        <v>3769</v>
      </c>
      <c r="G3595" t="str">
        <f>precio_reno_porta!F3</f>
        <v>iOS</v>
      </c>
      <c r="H3595" t="s">
        <v>188</v>
      </c>
      <c r="I3595" t="s">
        <v>197</v>
      </c>
      <c r="J3595" s="68">
        <f>precio_reno_porta!T3</f>
        <v>4091</v>
      </c>
    </row>
    <row r="3596" spans="1:10" x14ac:dyDescent="0.3">
      <c r="A3596" t="str">
        <f t="shared" si="56"/>
        <v>APPLE IPHONE 15 256GBMax Negocios + Ilimitado 69.90CUOTA</v>
      </c>
      <c r="B3596" t="str">
        <f>precio_reno_porta!A4</f>
        <v>Corriente</v>
      </c>
      <c r="C3596" t="str">
        <f>precio_reno_porta!B4</f>
        <v>5G</v>
      </c>
      <c r="D3596" t="str">
        <f>precio_reno_porta!C4</f>
        <v>APPLE</v>
      </c>
      <c r="E3596" t="str">
        <f>precio_reno_porta!D4</f>
        <v>APPLE IPHONE 15 256GB</v>
      </c>
      <c r="F3596" s="68">
        <f>precio_reno_porta!E4</f>
        <v>5029</v>
      </c>
      <c r="G3596" t="str">
        <f>precio_reno_porta!F4</f>
        <v>iOS</v>
      </c>
      <c r="H3596" t="s">
        <v>188</v>
      </c>
      <c r="I3596" t="s">
        <v>197</v>
      </c>
      <c r="J3596" s="68">
        <f>precio_reno_porta!T4</f>
        <v>5459</v>
      </c>
    </row>
    <row r="3597" spans="1:10" x14ac:dyDescent="0.3">
      <c r="A3597" t="str">
        <f t="shared" si="56"/>
        <v>APPLE IPHONE 16 128GBMax Negocios + Ilimitado 69.90CUOTA</v>
      </c>
      <c r="B3597" t="str">
        <f>precio_reno_porta!A5</f>
        <v>Corriente</v>
      </c>
      <c r="C3597" t="str">
        <f>precio_reno_porta!B5</f>
        <v>5G</v>
      </c>
      <c r="D3597" t="str">
        <f>precio_reno_porta!C5</f>
        <v>APPLE</v>
      </c>
      <c r="E3597" t="str">
        <f>precio_reno_porta!D5</f>
        <v>APPLE IPHONE 16 128GB</v>
      </c>
      <c r="F3597" s="68">
        <f>precio_reno_porta!E5</f>
        <v>4399</v>
      </c>
      <c r="G3597" t="str">
        <f>precio_reno_porta!F5</f>
        <v>iOS</v>
      </c>
      <c r="H3597" t="s">
        <v>188</v>
      </c>
      <c r="I3597" t="s">
        <v>197</v>
      </c>
      <c r="J3597" s="68">
        <f>precio_reno_porta!T5</f>
        <v>4775</v>
      </c>
    </row>
    <row r="3598" spans="1:10" x14ac:dyDescent="0.3">
      <c r="A3598" t="str">
        <f t="shared" si="56"/>
        <v>APPLE IPHONE 16 PRO 1TBMax Negocios + Ilimitado 69.90CUOTA</v>
      </c>
      <c r="B3598" t="str">
        <f>precio_reno_porta!A6</f>
        <v>Corriente</v>
      </c>
      <c r="C3598" t="str">
        <f>precio_reno_porta!B6</f>
        <v>5G</v>
      </c>
      <c r="D3598" t="str">
        <f>precio_reno_porta!C6</f>
        <v>APPLE</v>
      </c>
      <c r="E3598" t="str">
        <f>precio_reno_porta!D6</f>
        <v>APPLE IPHONE 16 PRO 1TB</v>
      </c>
      <c r="F3598" s="68">
        <f>precio_reno_porta!E6</f>
        <v>9419</v>
      </c>
      <c r="G3598" t="str">
        <f>precio_reno_porta!F6</f>
        <v>iOS</v>
      </c>
      <c r="H3598" t="s">
        <v>188</v>
      </c>
      <c r="I3598" t="s">
        <v>197</v>
      </c>
      <c r="J3598" s="68">
        <f>precio_reno_porta!T6</f>
        <v>10235</v>
      </c>
    </row>
    <row r="3599" spans="1:10" x14ac:dyDescent="0.3">
      <c r="A3599" t="str">
        <f t="shared" si="56"/>
        <v>APPLE IPHONE 16 PRO 512GBMax Negocios + Ilimitado 69.90CUOTA</v>
      </c>
      <c r="B3599" t="str">
        <f>precio_reno_porta!A7</f>
        <v>Corriente</v>
      </c>
      <c r="C3599" t="str">
        <f>precio_reno_porta!B7</f>
        <v>5G</v>
      </c>
      <c r="D3599" t="str">
        <f>precio_reno_porta!C7</f>
        <v>APPLE</v>
      </c>
      <c r="E3599" t="str">
        <f>precio_reno_porta!D7</f>
        <v>APPLE IPHONE 16 PRO 512GB</v>
      </c>
      <c r="F3599" s="68">
        <f>precio_reno_porta!E7</f>
        <v>8169</v>
      </c>
      <c r="G3599" t="str">
        <f>precio_reno_porta!F7</f>
        <v>iOS</v>
      </c>
      <c r="H3599" t="s">
        <v>188</v>
      </c>
      <c r="I3599" t="s">
        <v>197</v>
      </c>
      <c r="J3599" s="68">
        <f>precio_reno_porta!T7</f>
        <v>8879</v>
      </c>
    </row>
    <row r="3600" spans="1:10" x14ac:dyDescent="0.3">
      <c r="A3600" t="str">
        <f t="shared" si="56"/>
        <v>APPLE IPHONE 16 PRO MAX 1TBMax Negocios + Ilimitado 69.90CUOTA</v>
      </c>
      <c r="B3600" t="str">
        <f>precio_reno_porta!A8</f>
        <v>Corriente</v>
      </c>
      <c r="C3600" t="str">
        <f>precio_reno_porta!B8</f>
        <v>5G</v>
      </c>
      <c r="D3600" t="str">
        <f>precio_reno_porta!C8</f>
        <v>APPLE</v>
      </c>
      <c r="E3600" t="str">
        <f>precio_reno_porta!D8</f>
        <v>APPLE IPHONE 16 PRO MAX 1TB</v>
      </c>
      <c r="F3600" s="68">
        <f>precio_reno_porta!E8</f>
        <v>10049</v>
      </c>
      <c r="G3600" t="str">
        <f>precio_reno_porta!F8</f>
        <v>iOS</v>
      </c>
      <c r="H3600" t="s">
        <v>188</v>
      </c>
      <c r="I3600" t="s">
        <v>197</v>
      </c>
      <c r="J3600" s="68">
        <f>precio_reno_porta!T8</f>
        <v>10919</v>
      </c>
    </row>
    <row r="3601" spans="1:10" x14ac:dyDescent="0.3">
      <c r="A3601" t="str">
        <f t="shared" si="56"/>
        <v>APPLE IPHONE 16 PRO MAX 512GBMax Negocios + Ilimitado 69.90CUOTA</v>
      </c>
      <c r="B3601" t="str">
        <f>precio_reno_porta!A9</f>
        <v>Corriente</v>
      </c>
      <c r="C3601" t="str">
        <f>precio_reno_porta!B9</f>
        <v>5G</v>
      </c>
      <c r="D3601" t="str">
        <f>precio_reno_porta!C9</f>
        <v>APPLE</v>
      </c>
      <c r="E3601" t="str">
        <f>precio_reno_porta!D9</f>
        <v>APPLE IPHONE 16 PRO MAX 512GB</v>
      </c>
      <c r="F3601" s="68">
        <f>precio_reno_porta!E9</f>
        <v>8799</v>
      </c>
      <c r="G3601" t="str">
        <f>precio_reno_porta!F9</f>
        <v>iOS</v>
      </c>
      <c r="H3601" t="s">
        <v>188</v>
      </c>
      <c r="I3601" t="s">
        <v>197</v>
      </c>
      <c r="J3601" s="68">
        <f>precio_reno_porta!T9</f>
        <v>9551</v>
      </c>
    </row>
    <row r="3602" spans="1:10" x14ac:dyDescent="0.3">
      <c r="A3602" t="str">
        <f t="shared" si="56"/>
        <v>APPLE IPHONE 16e 128GBMax Negocios + Ilimitado 69.90CUOTA</v>
      </c>
      <c r="B3602" t="str">
        <f>precio_reno_porta!A10</f>
        <v>Corriente</v>
      </c>
      <c r="C3602" t="str">
        <f>precio_reno_porta!B10</f>
        <v>5G</v>
      </c>
      <c r="D3602" t="str">
        <f>precio_reno_porta!C10</f>
        <v>APPLE</v>
      </c>
      <c r="E3602" t="str">
        <f>precio_reno_porta!D10</f>
        <v>APPLE IPHONE 16e 128GB</v>
      </c>
      <c r="F3602" s="68">
        <f>precio_reno_porta!E10</f>
        <v>3119</v>
      </c>
      <c r="G3602" t="str">
        <f>precio_reno_porta!F10</f>
        <v>iOS</v>
      </c>
      <c r="H3602" t="s">
        <v>188</v>
      </c>
      <c r="I3602" t="s">
        <v>197</v>
      </c>
      <c r="J3602" s="68">
        <f>precio_reno_porta!T10</f>
        <v>3383</v>
      </c>
    </row>
    <row r="3603" spans="1:10" x14ac:dyDescent="0.3">
      <c r="A3603" t="str">
        <f t="shared" si="56"/>
        <v>APPLE IPHONE 17 256GBMax Negocios + Ilimitado 69.90CUOTA</v>
      </c>
      <c r="B3603" t="str">
        <f>precio_reno_porta!A11</f>
        <v>Corriente</v>
      </c>
      <c r="C3603" t="str">
        <f>precio_reno_porta!B11</f>
        <v>5G</v>
      </c>
      <c r="D3603" t="str">
        <f>precio_reno_porta!C11</f>
        <v>APPLE</v>
      </c>
      <c r="E3603" t="str">
        <f>precio_reno_porta!D11</f>
        <v>APPLE IPHONE 17 256GB</v>
      </c>
      <c r="F3603" s="68">
        <f>precio_reno_porta!E11</f>
        <v>5029</v>
      </c>
      <c r="G3603" t="str">
        <f>precio_reno_porta!F11</f>
        <v>iOS</v>
      </c>
      <c r="H3603" t="s">
        <v>188</v>
      </c>
      <c r="I3603" t="s">
        <v>197</v>
      </c>
      <c r="J3603" s="68">
        <f>precio_reno_porta!T11</f>
        <v>5459</v>
      </c>
    </row>
    <row r="3604" spans="1:10" x14ac:dyDescent="0.3">
      <c r="A3604" t="str">
        <f t="shared" si="56"/>
        <v>APPLE IPHONE 17 512GBMax Negocios + Ilimitado 69.90CUOTA</v>
      </c>
      <c r="B3604" t="str">
        <f>precio_reno_porta!A12</f>
        <v>Corriente</v>
      </c>
      <c r="C3604" t="str">
        <f>precio_reno_porta!B12</f>
        <v>5G</v>
      </c>
      <c r="D3604" t="str">
        <f>precio_reno_porta!C12</f>
        <v>APPLE</v>
      </c>
      <c r="E3604" t="str">
        <f>precio_reno_porta!D12</f>
        <v>APPLE IPHONE 17 512GB</v>
      </c>
      <c r="F3604" s="68">
        <f>precio_reno_porta!E12</f>
        <v>6279</v>
      </c>
      <c r="G3604" t="str">
        <f>precio_reno_porta!F12</f>
        <v>iOS</v>
      </c>
      <c r="H3604" t="s">
        <v>188</v>
      </c>
      <c r="I3604" t="s">
        <v>197</v>
      </c>
      <c r="J3604" s="68">
        <f>precio_reno_porta!T12</f>
        <v>6827</v>
      </c>
    </row>
    <row r="3605" spans="1:10" x14ac:dyDescent="0.3">
      <c r="A3605" t="str">
        <f t="shared" si="56"/>
        <v>APPLE IPHONE 17 PRO 1TBMax Negocios + Ilimitado 69.90CUOTA</v>
      </c>
      <c r="B3605" t="str">
        <f>precio_reno_porta!A13</f>
        <v>Corriente</v>
      </c>
      <c r="C3605" t="str">
        <f>precio_reno_porta!B13</f>
        <v>5G</v>
      </c>
      <c r="D3605" t="str">
        <f>precio_reno_porta!C13</f>
        <v>APPLE</v>
      </c>
      <c r="E3605" t="str">
        <f>precio_reno_porta!D13</f>
        <v>APPLE IPHONE 17 PRO 1TB</v>
      </c>
      <c r="F3605" s="68">
        <f>precio_reno_porta!E13</f>
        <v>9419</v>
      </c>
      <c r="G3605" t="str">
        <f>precio_reno_porta!F13</f>
        <v>iOS</v>
      </c>
      <c r="H3605" t="s">
        <v>188</v>
      </c>
      <c r="I3605" t="s">
        <v>197</v>
      </c>
      <c r="J3605" s="68">
        <f>precio_reno_porta!T13</f>
        <v>10235</v>
      </c>
    </row>
    <row r="3606" spans="1:10" x14ac:dyDescent="0.3">
      <c r="A3606" t="str">
        <f t="shared" si="56"/>
        <v>APPLE IPHONE 17 PRO 256GBMax Negocios + Ilimitado 69.90CUOTA</v>
      </c>
      <c r="B3606" t="str">
        <f>precio_reno_porta!A14</f>
        <v>Corriente</v>
      </c>
      <c r="C3606" t="str">
        <f>precio_reno_porta!B14</f>
        <v>5G</v>
      </c>
      <c r="D3606" t="str">
        <f>precio_reno_porta!C14</f>
        <v>APPLE</v>
      </c>
      <c r="E3606" t="str">
        <f>precio_reno_porta!D14</f>
        <v>APPLE IPHONE 17 PRO 256GB</v>
      </c>
      <c r="F3606" s="68">
        <f>precio_reno_porta!E14</f>
        <v>6909</v>
      </c>
      <c r="G3606" t="str">
        <f>precio_reno_porta!F14</f>
        <v>iOS</v>
      </c>
      <c r="H3606" t="s">
        <v>188</v>
      </c>
      <c r="I3606" t="s">
        <v>197</v>
      </c>
      <c r="J3606" s="68">
        <f>precio_reno_porta!T14</f>
        <v>7511</v>
      </c>
    </row>
    <row r="3607" spans="1:10" x14ac:dyDescent="0.3">
      <c r="A3607" t="str">
        <f t="shared" si="56"/>
        <v>APPLE IPHONE 17 PRO 512GBMax Negocios + Ilimitado 69.90CUOTA</v>
      </c>
      <c r="B3607" t="str">
        <f>precio_reno_porta!A15</f>
        <v>Corriente</v>
      </c>
      <c r="C3607" t="str">
        <f>precio_reno_porta!B15</f>
        <v>5G</v>
      </c>
      <c r="D3607" t="str">
        <f>precio_reno_porta!C15</f>
        <v>APPLE</v>
      </c>
      <c r="E3607" t="str">
        <f>precio_reno_porta!D15</f>
        <v>APPLE IPHONE 17 PRO 512GB</v>
      </c>
      <c r="F3607" s="68">
        <f>precio_reno_porta!E15</f>
        <v>8169</v>
      </c>
      <c r="G3607" t="str">
        <f>precio_reno_porta!F15</f>
        <v>iOS</v>
      </c>
      <c r="H3607" t="s">
        <v>188</v>
      </c>
      <c r="I3607" t="s">
        <v>197</v>
      </c>
      <c r="J3607" s="68">
        <f>precio_reno_porta!T15</f>
        <v>8879</v>
      </c>
    </row>
    <row r="3608" spans="1:10" x14ac:dyDescent="0.3">
      <c r="A3608" t="str">
        <f t="shared" si="56"/>
        <v>APPLE IPHONE 17 PRO MAX 1TBMax Negocios + Ilimitado 69.90CUOTA</v>
      </c>
      <c r="B3608" t="str">
        <f>precio_reno_porta!A16</f>
        <v>Corriente</v>
      </c>
      <c r="C3608" t="str">
        <f>precio_reno_porta!B16</f>
        <v>5G</v>
      </c>
      <c r="D3608" t="str">
        <f>precio_reno_porta!C16</f>
        <v>APPLE</v>
      </c>
      <c r="E3608" t="str">
        <f>precio_reno_porta!D16</f>
        <v>APPLE IPHONE 17 PRO MAX 1TB</v>
      </c>
      <c r="F3608" s="68">
        <f>precio_reno_porta!E16</f>
        <v>10049</v>
      </c>
      <c r="G3608" t="str">
        <f>precio_reno_porta!F16</f>
        <v>iOS</v>
      </c>
      <c r="H3608" t="s">
        <v>188</v>
      </c>
      <c r="I3608" t="s">
        <v>197</v>
      </c>
      <c r="J3608" s="68">
        <f>precio_reno_porta!T16</f>
        <v>10919</v>
      </c>
    </row>
    <row r="3609" spans="1:10" x14ac:dyDescent="0.3">
      <c r="A3609" t="str">
        <f t="shared" si="56"/>
        <v>APPLE IPHONE 17 PRO MAX 256GBMax Negocios + Ilimitado 69.90CUOTA</v>
      </c>
      <c r="B3609" t="str">
        <f>precio_reno_porta!A17</f>
        <v>Corriente</v>
      </c>
      <c r="C3609" t="str">
        <f>precio_reno_porta!B17</f>
        <v>5G</v>
      </c>
      <c r="D3609" t="str">
        <f>precio_reno_porta!C17</f>
        <v>APPLE</v>
      </c>
      <c r="E3609" t="str">
        <f>precio_reno_porta!D17</f>
        <v>APPLE IPHONE 17 PRO MAX 256GB</v>
      </c>
      <c r="F3609" s="68">
        <f>precio_reno_porta!E17</f>
        <v>7539</v>
      </c>
      <c r="G3609" t="str">
        <f>precio_reno_porta!F17</f>
        <v>iOS</v>
      </c>
      <c r="H3609" t="s">
        <v>188</v>
      </c>
      <c r="I3609" t="s">
        <v>197</v>
      </c>
      <c r="J3609" s="68">
        <f>precio_reno_porta!T17</f>
        <v>8195</v>
      </c>
    </row>
    <row r="3610" spans="1:10" x14ac:dyDescent="0.3">
      <c r="A3610" t="str">
        <f t="shared" si="56"/>
        <v>APPLE IPHONE 17 PRO MAX 2TBMax Negocios + Ilimitado 69.90CUOTA</v>
      </c>
      <c r="B3610" t="str">
        <f>precio_reno_porta!A18</f>
        <v>Corriente</v>
      </c>
      <c r="C3610" t="str">
        <f>precio_reno_porta!B18</f>
        <v>5G</v>
      </c>
      <c r="D3610" t="str">
        <f>precio_reno_porta!C18</f>
        <v>APPLE</v>
      </c>
      <c r="E3610" t="str">
        <f>precio_reno_porta!D18</f>
        <v>APPLE IPHONE 17 PRO MAX 2TB</v>
      </c>
      <c r="F3610" s="68">
        <f>precio_reno_porta!E18</f>
        <v>12569</v>
      </c>
      <c r="G3610" t="str">
        <f>precio_reno_porta!F18</f>
        <v>iOS</v>
      </c>
      <c r="H3610" t="s">
        <v>188</v>
      </c>
      <c r="I3610" t="s">
        <v>197</v>
      </c>
      <c r="J3610" s="68">
        <f>precio_reno_porta!T18</f>
        <v>13655</v>
      </c>
    </row>
    <row r="3611" spans="1:10" x14ac:dyDescent="0.3">
      <c r="A3611" t="str">
        <f t="shared" si="56"/>
        <v>APPLE IPHONE 17 PRO MAX 512GBMax Negocios + Ilimitado 69.90CUOTA</v>
      </c>
      <c r="B3611" t="str">
        <f>precio_reno_porta!A19</f>
        <v>Corriente</v>
      </c>
      <c r="C3611" t="str">
        <f>precio_reno_porta!B19</f>
        <v>5G</v>
      </c>
      <c r="D3611" t="str">
        <f>precio_reno_porta!C19</f>
        <v>APPLE</v>
      </c>
      <c r="E3611" t="str">
        <f>precio_reno_porta!D19</f>
        <v>APPLE IPHONE 17 PRO MAX 512GB</v>
      </c>
      <c r="F3611" s="68">
        <f>precio_reno_porta!E19</f>
        <v>8799</v>
      </c>
      <c r="G3611" t="str">
        <f>precio_reno_porta!F19</f>
        <v>iOS</v>
      </c>
      <c r="H3611" t="s">
        <v>188</v>
      </c>
      <c r="I3611" t="s">
        <v>197</v>
      </c>
      <c r="J3611" s="68">
        <f>precio_reno_porta!T19</f>
        <v>9551</v>
      </c>
    </row>
    <row r="3612" spans="1:10" x14ac:dyDescent="0.3">
      <c r="A3612" t="str">
        <f t="shared" si="56"/>
        <v>APPLE IPHONE 17E 256GBMax Negocios + Ilimitado 69.90CUOTA</v>
      </c>
      <c r="B3612" t="str">
        <f>precio_reno_porta!A20</f>
        <v>Corriente</v>
      </c>
      <c r="C3612" t="str">
        <f>precio_reno_porta!B20</f>
        <v>5G</v>
      </c>
      <c r="D3612" t="str">
        <f>precio_reno_porta!C20</f>
        <v>APPLE</v>
      </c>
      <c r="E3612" t="str">
        <f>precio_reno_porta!D20</f>
        <v>APPLE IPHONE 17E 256GB</v>
      </c>
      <c r="F3612" s="68">
        <f>precio_reno_porta!E20</f>
        <v>3769</v>
      </c>
      <c r="G3612" t="str">
        <f>precio_reno_porta!F20</f>
        <v>iOS</v>
      </c>
      <c r="H3612" t="s">
        <v>188</v>
      </c>
      <c r="I3612" t="s">
        <v>197</v>
      </c>
      <c r="J3612" s="68">
        <f>precio_reno_porta!T20</f>
        <v>4091</v>
      </c>
    </row>
    <row r="3613" spans="1:10" x14ac:dyDescent="0.3">
      <c r="A3613" t="str">
        <f t="shared" si="56"/>
        <v>HONOR 400 512GB 5GMax Negocios + Ilimitado 69.90CUOTA</v>
      </c>
      <c r="B3613" t="str">
        <f>precio_reno_porta!A21</f>
        <v>Corriente</v>
      </c>
      <c r="C3613" t="str">
        <f>precio_reno_porta!B21</f>
        <v>5G</v>
      </c>
      <c r="D3613" t="str">
        <f>precio_reno_porta!C21</f>
        <v>HONOR</v>
      </c>
      <c r="E3613" t="str">
        <f>precio_reno_porta!D21</f>
        <v>HONOR 400 512GB 5G</v>
      </c>
      <c r="F3613" s="68">
        <f>precio_reno_porta!E21</f>
        <v>2099</v>
      </c>
      <c r="G3613" t="str">
        <f>precio_reno_porta!F21</f>
        <v>Android</v>
      </c>
      <c r="H3613" t="s">
        <v>188</v>
      </c>
      <c r="I3613" t="s">
        <v>197</v>
      </c>
      <c r="J3613" s="68">
        <f>precio_reno_porta!T21</f>
        <v>2279</v>
      </c>
    </row>
    <row r="3614" spans="1:10" x14ac:dyDescent="0.3">
      <c r="A3614" t="str">
        <f t="shared" si="56"/>
        <v>HONOR 400 LITE 256GB 5GMax Negocios + Ilimitado 69.90CUOTA</v>
      </c>
      <c r="B3614" t="str">
        <f>precio_reno_porta!A22</f>
        <v>Corriente</v>
      </c>
      <c r="C3614" t="str">
        <f>precio_reno_porta!B22</f>
        <v>5G</v>
      </c>
      <c r="D3614" t="str">
        <f>precio_reno_porta!C22</f>
        <v>HONOR</v>
      </c>
      <c r="E3614" t="str">
        <f>precio_reno_porta!D22</f>
        <v>HONOR 400 LITE 256GB 5G</v>
      </c>
      <c r="F3614" s="68">
        <f>precio_reno_porta!E22</f>
        <v>1519</v>
      </c>
      <c r="G3614" t="str">
        <f>precio_reno_porta!F22</f>
        <v>Android</v>
      </c>
      <c r="H3614" t="s">
        <v>188</v>
      </c>
      <c r="I3614" t="s">
        <v>197</v>
      </c>
      <c r="J3614" s="68">
        <f>precio_reno_porta!T22</f>
        <v>1643</v>
      </c>
    </row>
    <row r="3615" spans="1:10" x14ac:dyDescent="0.3">
      <c r="A3615" t="str">
        <f t="shared" si="56"/>
        <v>HONOR 400 PRO 512GB 5GMax Negocios + Ilimitado 69.90CUOTA</v>
      </c>
      <c r="B3615" t="str">
        <f>precio_reno_porta!A23</f>
        <v>Corriente</v>
      </c>
      <c r="C3615" t="str">
        <f>precio_reno_porta!B23</f>
        <v>5G</v>
      </c>
      <c r="D3615" t="str">
        <f>precio_reno_porta!C23</f>
        <v>HONOR</v>
      </c>
      <c r="E3615" t="str">
        <f>precio_reno_porta!D23</f>
        <v>HONOR 400 PRO 512GB 5G</v>
      </c>
      <c r="F3615" s="68">
        <f>precio_reno_porta!E23</f>
        <v>3349</v>
      </c>
      <c r="G3615" t="str">
        <f>precio_reno_porta!F23</f>
        <v>Android</v>
      </c>
      <c r="H3615" t="s">
        <v>188</v>
      </c>
      <c r="I3615" t="s">
        <v>197</v>
      </c>
      <c r="J3615" s="68">
        <f>precio_reno_porta!T23</f>
        <v>3635</v>
      </c>
    </row>
    <row r="3616" spans="1:10" x14ac:dyDescent="0.3">
      <c r="A3616" t="str">
        <f t="shared" si="56"/>
        <v>HONOR 600 512GB 5GMax Negocios + Ilimitado 69.90CUOTA</v>
      </c>
      <c r="B3616" t="str">
        <f>precio_reno_porta!A24</f>
        <v>Corriente</v>
      </c>
      <c r="C3616" t="str">
        <f>precio_reno_porta!B24</f>
        <v>5G</v>
      </c>
      <c r="D3616" t="str">
        <f>precio_reno_porta!C24</f>
        <v>HONOR</v>
      </c>
      <c r="E3616" t="str">
        <f>precio_reno_porta!D24</f>
        <v>HONOR 600 512GB 5G</v>
      </c>
      <c r="F3616">
        <f>precio_reno_porta!E24</f>
        <v>2959</v>
      </c>
      <c r="G3616" t="str">
        <f>precio_reno_porta!F24</f>
        <v>Android</v>
      </c>
      <c r="H3616" t="s">
        <v>188</v>
      </c>
      <c r="I3616" t="s">
        <v>197</v>
      </c>
      <c r="J3616" s="68">
        <f>precio_reno_porta!T24</f>
        <v>3215</v>
      </c>
    </row>
    <row r="3617" spans="1:10" x14ac:dyDescent="0.3">
      <c r="A3617" t="str">
        <f t="shared" si="56"/>
        <v>HONOR 600 PRO 512GB 5GMax Negocios + Ilimitado 69.90CUOTA</v>
      </c>
      <c r="B3617" t="str">
        <f>precio_reno_porta!A25</f>
        <v>Corriente</v>
      </c>
      <c r="C3617" t="str">
        <f>precio_reno_porta!B25</f>
        <v>5G</v>
      </c>
      <c r="D3617" t="str">
        <f>precio_reno_porta!C25</f>
        <v>HONOR</v>
      </c>
      <c r="E3617" t="str">
        <f>precio_reno_porta!D25</f>
        <v>HONOR 600 PRO 512GB 5G</v>
      </c>
      <c r="F3617">
        <f>precio_reno_porta!E25</f>
        <v>3909</v>
      </c>
      <c r="G3617" t="str">
        <f>precio_reno_porta!F25</f>
        <v>Android</v>
      </c>
      <c r="H3617" t="s">
        <v>188</v>
      </c>
      <c r="I3617" t="s">
        <v>197</v>
      </c>
      <c r="J3617" s="68">
        <f>precio_reno_porta!T25</f>
        <v>4247</v>
      </c>
    </row>
    <row r="3618" spans="1:10" x14ac:dyDescent="0.3">
      <c r="A3618" t="str">
        <f t="shared" si="56"/>
        <v>HONOR 600 SMART 256GB 5GMax Negocios + Ilimitado 69.90CUOTA</v>
      </c>
      <c r="B3618" t="str">
        <f>precio_reno_porta!A26</f>
        <v>Corriente</v>
      </c>
      <c r="C3618" t="str">
        <f>precio_reno_porta!B26</f>
        <v>5G</v>
      </c>
      <c r="D3618" t="str">
        <f>precio_reno_porta!C26</f>
        <v>HONOR</v>
      </c>
      <c r="E3618" t="str">
        <f>precio_reno_porta!D26</f>
        <v>HONOR 600 SMART 256GB 5G</v>
      </c>
      <c r="F3618" s="68">
        <f>precio_reno_porta!E26</f>
        <v>1659</v>
      </c>
      <c r="G3618" t="str">
        <f>precio_reno_porta!F26</f>
        <v>Android</v>
      </c>
      <c r="H3618" t="s">
        <v>188</v>
      </c>
      <c r="I3618" t="s">
        <v>197</v>
      </c>
      <c r="J3618" s="68">
        <f>precio_reno_porta!T26</f>
        <v>1799</v>
      </c>
    </row>
    <row r="3619" spans="1:10" x14ac:dyDescent="0.3">
      <c r="A3619" t="str">
        <f t="shared" si="56"/>
        <v>HONOR 600E 512GB 5GMax Negocios + Ilimitado 69.90CUOTA</v>
      </c>
      <c r="B3619" t="str">
        <f>precio_reno_porta!A27</f>
        <v>Corriente</v>
      </c>
      <c r="C3619" t="str">
        <f>precio_reno_porta!B27</f>
        <v>5G</v>
      </c>
      <c r="D3619" t="str">
        <f>precio_reno_porta!C27</f>
        <v>HONOR</v>
      </c>
      <c r="E3619" t="str">
        <f>precio_reno_porta!D27</f>
        <v>HONOR 600E 512GB 5G</v>
      </c>
      <c r="F3619" s="68">
        <f>precio_reno_porta!E27</f>
        <v>2149</v>
      </c>
      <c r="G3619" t="str">
        <f>precio_reno_porta!F27</f>
        <v>Android</v>
      </c>
      <c r="H3619" t="s">
        <v>188</v>
      </c>
      <c r="I3619" t="s">
        <v>197</v>
      </c>
      <c r="J3619" s="68">
        <f>precio_reno_porta!T27</f>
        <v>2327</v>
      </c>
    </row>
    <row r="3620" spans="1:10" x14ac:dyDescent="0.3">
      <c r="A3620" t="str">
        <f t="shared" si="56"/>
        <v>HONOR 70 256GBMax Negocios + Ilimitado 69.90CUOTA</v>
      </c>
      <c r="B3620" t="str">
        <f>precio_reno_porta!A28</f>
        <v>Corriente</v>
      </c>
      <c r="C3620" t="str">
        <f>precio_reno_porta!B28</f>
        <v>5G</v>
      </c>
      <c r="D3620" t="str">
        <f>precio_reno_porta!C28</f>
        <v>HONOR</v>
      </c>
      <c r="E3620" t="str">
        <f>precio_reno_porta!D28</f>
        <v>HONOR 70 256GB</v>
      </c>
      <c r="F3620" s="68">
        <f>precio_reno_porta!E28</f>
        <v>2859</v>
      </c>
      <c r="G3620" t="str">
        <f>precio_reno_porta!F28</f>
        <v>Android</v>
      </c>
      <c r="H3620" t="s">
        <v>188</v>
      </c>
      <c r="I3620" t="s">
        <v>197</v>
      </c>
      <c r="J3620" s="68">
        <f>precio_reno_porta!T28</f>
        <v>3107</v>
      </c>
    </row>
    <row r="3621" spans="1:10" x14ac:dyDescent="0.3">
      <c r="A3621" t="str">
        <f t="shared" si="56"/>
        <v>HONOR MAGIC 7 LITE 512GB 5GMax Negocios + Ilimitado 69.90CUOTA</v>
      </c>
      <c r="B3621" t="str">
        <f>precio_reno_porta!A29</f>
        <v>Corriente</v>
      </c>
      <c r="C3621" t="str">
        <f>precio_reno_porta!B29</f>
        <v>5G</v>
      </c>
      <c r="D3621" t="str">
        <f>precio_reno_porta!C29</f>
        <v>HONOR</v>
      </c>
      <c r="E3621" t="str">
        <f>precio_reno_porta!D29</f>
        <v>HONOR MAGIC 7 LITE 512GB 5G</v>
      </c>
      <c r="F3621" s="68">
        <f>precio_reno_porta!E29</f>
        <v>1849</v>
      </c>
      <c r="G3621" t="str">
        <f>precio_reno_porta!F29</f>
        <v>Android</v>
      </c>
      <c r="H3621" t="s">
        <v>188</v>
      </c>
      <c r="I3621" t="s">
        <v>197</v>
      </c>
      <c r="J3621" s="68">
        <f>precio_reno_porta!T29</f>
        <v>2015</v>
      </c>
    </row>
    <row r="3622" spans="1:10" x14ac:dyDescent="0.3">
      <c r="A3622" t="str">
        <f t="shared" si="56"/>
        <v>HONOR MAGIC 8 LITE 512GB 5GMax Negocios + Ilimitado 69.90CUOTA</v>
      </c>
      <c r="B3622" t="str">
        <f>precio_reno_porta!A30</f>
        <v>Corriente</v>
      </c>
      <c r="C3622" t="str">
        <f>precio_reno_porta!B30</f>
        <v>5G</v>
      </c>
      <c r="D3622" t="str">
        <f>precio_reno_porta!C30</f>
        <v>HONOR</v>
      </c>
      <c r="E3622" t="str">
        <f>precio_reno_porta!D30</f>
        <v>HONOR MAGIC 8 LITE 512GB 5G</v>
      </c>
      <c r="F3622" s="68">
        <f>precio_reno_porta!E30</f>
        <v>1779</v>
      </c>
      <c r="G3622" t="str">
        <f>precio_reno_porta!F30</f>
        <v>Android</v>
      </c>
      <c r="H3622" t="s">
        <v>188</v>
      </c>
      <c r="I3622" t="s">
        <v>197</v>
      </c>
      <c r="J3622" s="68">
        <f>precio_reno_porta!T30</f>
        <v>1931</v>
      </c>
    </row>
    <row r="3623" spans="1:10" x14ac:dyDescent="0.3">
      <c r="A3623" t="str">
        <f t="shared" si="56"/>
        <v>HONOR MAGIC 8 PRO 512GB 5GMax Negocios + Ilimitado 69.90CUOTA</v>
      </c>
      <c r="B3623" t="str">
        <f>precio_reno_porta!A31</f>
        <v>Corriente</v>
      </c>
      <c r="C3623" t="str">
        <f>precio_reno_porta!B31</f>
        <v>5G</v>
      </c>
      <c r="D3623" t="str">
        <f>precio_reno_porta!C31</f>
        <v>HONOR</v>
      </c>
      <c r="E3623" t="str">
        <f>precio_reno_porta!D31</f>
        <v>HONOR MAGIC 8 PRO 512GB 5G</v>
      </c>
      <c r="F3623" s="68">
        <f>precio_reno_porta!E31</f>
        <v>5789</v>
      </c>
      <c r="G3623" t="str">
        <f>precio_reno_porta!F31</f>
        <v>Android</v>
      </c>
      <c r="H3623" t="s">
        <v>188</v>
      </c>
      <c r="I3623" t="s">
        <v>197</v>
      </c>
      <c r="J3623" s="68">
        <f>precio_reno_porta!T31</f>
        <v>6287</v>
      </c>
    </row>
    <row r="3624" spans="1:10" x14ac:dyDescent="0.3">
      <c r="A3624" t="str">
        <f t="shared" si="56"/>
        <v>HONOR X5C 128GBMax Negocios + Ilimitado 69.90CUOTA</v>
      </c>
      <c r="B3624" t="str">
        <f>precio_reno_porta!A32</f>
        <v>Corriente</v>
      </c>
      <c r="C3624" t="str">
        <f>precio_reno_porta!B32</f>
        <v>4G</v>
      </c>
      <c r="D3624" t="str">
        <f>precio_reno_porta!C32</f>
        <v>HONOR</v>
      </c>
      <c r="E3624" t="str">
        <f>precio_reno_porta!D32</f>
        <v>HONOR X5C 128GB</v>
      </c>
      <c r="F3624" s="68">
        <f>precio_reno_porta!E32</f>
        <v>399</v>
      </c>
      <c r="G3624" t="str">
        <f>precio_reno_porta!F32</f>
        <v>Android</v>
      </c>
      <c r="H3624" t="s">
        <v>188</v>
      </c>
      <c r="I3624" t="s">
        <v>197</v>
      </c>
      <c r="J3624" s="68">
        <f>precio_reno_porta!T32</f>
        <v>431</v>
      </c>
    </row>
    <row r="3625" spans="1:10" x14ac:dyDescent="0.3">
      <c r="A3625" t="str">
        <f t="shared" si="56"/>
        <v>HONOR X5C PLUS 256GBMax Negocios + Ilimitado 69.90CUOTA</v>
      </c>
      <c r="B3625" t="str">
        <f>precio_reno_porta!A33</f>
        <v>Corriente</v>
      </c>
      <c r="C3625" t="str">
        <f>precio_reno_porta!B33</f>
        <v>4G</v>
      </c>
      <c r="D3625" t="str">
        <f>precio_reno_porta!C33</f>
        <v>HONOR</v>
      </c>
      <c r="E3625" t="str">
        <f>precio_reno_porta!D33</f>
        <v>HONOR X5C PLUS 256GB</v>
      </c>
      <c r="F3625" s="68">
        <f>precio_reno_porta!E33</f>
        <v>499</v>
      </c>
      <c r="G3625" t="str">
        <f>precio_reno_porta!F33</f>
        <v>Android</v>
      </c>
      <c r="H3625" t="s">
        <v>188</v>
      </c>
      <c r="I3625" t="s">
        <v>197</v>
      </c>
      <c r="J3625" s="68">
        <f>precio_reno_porta!T33</f>
        <v>539</v>
      </c>
    </row>
    <row r="3626" spans="1:10" x14ac:dyDescent="0.3">
      <c r="A3626" t="str">
        <f t="shared" si="56"/>
        <v>HONOR X5D 128GBMax Negocios + Ilimitado 69.90CUOTA</v>
      </c>
      <c r="B3626" t="str">
        <f>precio_reno_porta!A34</f>
        <v>Corriente</v>
      </c>
      <c r="C3626" t="str">
        <f>precio_reno_porta!B34</f>
        <v>4G</v>
      </c>
      <c r="D3626" t="str">
        <f>precio_reno_porta!C34</f>
        <v>HONOR</v>
      </c>
      <c r="E3626" t="str">
        <f>precio_reno_porta!D34</f>
        <v>HONOR X5D 128GB</v>
      </c>
      <c r="F3626" s="68">
        <f>precio_reno_porta!E34</f>
        <v>449</v>
      </c>
      <c r="G3626" t="str">
        <f>precio_reno_porta!F34</f>
        <v>Android</v>
      </c>
      <c r="H3626" t="s">
        <v>188</v>
      </c>
      <c r="I3626" t="s">
        <v>197</v>
      </c>
      <c r="J3626" s="68">
        <f>precio_reno_porta!T34</f>
        <v>491</v>
      </c>
    </row>
    <row r="3627" spans="1:10" x14ac:dyDescent="0.3">
      <c r="A3627" t="str">
        <f t="shared" si="56"/>
        <v>HONOR X5D 256GBMax Negocios + Ilimitado 69.90CUOTA</v>
      </c>
      <c r="B3627" t="str">
        <f>precio_reno_porta!A35</f>
        <v>Corriente</v>
      </c>
      <c r="C3627" t="str">
        <f>precio_reno_porta!B35</f>
        <v>4G</v>
      </c>
      <c r="D3627" t="str">
        <f>precio_reno_porta!C35</f>
        <v>HONOR</v>
      </c>
      <c r="E3627" t="str">
        <f>precio_reno_porta!D35</f>
        <v>HONOR X5D 256GB</v>
      </c>
      <c r="F3627" s="68">
        <f>precio_reno_porta!E35</f>
        <v>589</v>
      </c>
      <c r="G3627" t="str">
        <f>precio_reno_porta!F35</f>
        <v>Android</v>
      </c>
      <c r="H3627" t="s">
        <v>188</v>
      </c>
      <c r="I3627" t="s">
        <v>197</v>
      </c>
      <c r="J3627" s="68">
        <f>precio_reno_porta!T35</f>
        <v>635</v>
      </c>
    </row>
    <row r="3628" spans="1:10" x14ac:dyDescent="0.3">
      <c r="A3628" t="str">
        <f t="shared" si="56"/>
        <v>HONOR X6C 256GBMax Negocios + Ilimitado 69.90CUOTA</v>
      </c>
      <c r="B3628" t="str">
        <f>precio_reno_porta!A36</f>
        <v>Corriente</v>
      </c>
      <c r="C3628" t="str">
        <f>precio_reno_porta!B36</f>
        <v>4G</v>
      </c>
      <c r="D3628" t="str">
        <f>precio_reno_porta!C36</f>
        <v>HONOR</v>
      </c>
      <c r="E3628" t="str">
        <f>precio_reno_porta!D36</f>
        <v>HONOR X6C 256GB</v>
      </c>
      <c r="F3628" s="68">
        <f>precio_reno_porta!E36</f>
        <v>699</v>
      </c>
      <c r="G3628" t="str">
        <f>precio_reno_porta!F36</f>
        <v>Android</v>
      </c>
      <c r="H3628" t="s">
        <v>188</v>
      </c>
      <c r="I3628" t="s">
        <v>197</v>
      </c>
      <c r="J3628" s="68">
        <f>precio_reno_porta!T36</f>
        <v>755</v>
      </c>
    </row>
    <row r="3629" spans="1:10" x14ac:dyDescent="0.3">
      <c r="A3629" t="str">
        <f t="shared" si="56"/>
        <v>HONOR X6D 256GB 5GMax Negocios + Ilimitado 69.90CUOTA</v>
      </c>
      <c r="B3629" t="str">
        <f>precio_reno_porta!A37</f>
        <v>Corriente</v>
      </c>
      <c r="C3629" t="str">
        <f>precio_reno_porta!B37</f>
        <v>5G</v>
      </c>
      <c r="D3629" t="str">
        <f>precio_reno_porta!C37</f>
        <v>HONOR</v>
      </c>
      <c r="E3629" t="str">
        <f>precio_reno_porta!D37</f>
        <v>HONOR X6D 256GB 5G</v>
      </c>
      <c r="F3629" s="68">
        <f>precio_reno_porta!E37</f>
        <v>829</v>
      </c>
      <c r="G3629" t="str">
        <f>precio_reno_porta!F37</f>
        <v>Android</v>
      </c>
      <c r="H3629" t="s">
        <v>188</v>
      </c>
      <c r="I3629" t="s">
        <v>197</v>
      </c>
      <c r="J3629" s="68">
        <f>precio_reno_porta!T37</f>
        <v>899</v>
      </c>
    </row>
    <row r="3630" spans="1:10" x14ac:dyDescent="0.3">
      <c r="A3630" t="str">
        <f t="shared" si="56"/>
        <v>HONOR X7D 256GB 5GMax Negocios + Ilimitado 69.90CUOTA</v>
      </c>
      <c r="B3630" t="str">
        <f>precio_reno_porta!A38</f>
        <v>Corriente</v>
      </c>
      <c r="C3630" t="str">
        <f>precio_reno_porta!B38</f>
        <v>5G</v>
      </c>
      <c r="D3630" t="str">
        <f>precio_reno_porta!C38</f>
        <v>HONOR</v>
      </c>
      <c r="E3630" t="str">
        <f>precio_reno_porta!D38</f>
        <v>HONOR X7D 256GB 5G</v>
      </c>
      <c r="F3630" s="68">
        <f>precio_reno_porta!E38</f>
        <v>879</v>
      </c>
      <c r="G3630" t="str">
        <f>precio_reno_porta!F38</f>
        <v>Android</v>
      </c>
      <c r="H3630" t="s">
        <v>188</v>
      </c>
      <c r="I3630" t="s">
        <v>197</v>
      </c>
      <c r="J3630" s="68">
        <f>precio_reno_porta!T38</f>
        <v>959</v>
      </c>
    </row>
    <row r="3631" spans="1:10" x14ac:dyDescent="0.3">
      <c r="A3631" t="str">
        <f t="shared" si="56"/>
        <v>HONOR X7E PLUS 256GB 5GMax Negocios + Ilimitado 69.90CUOTA</v>
      </c>
      <c r="B3631" t="str">
        <f>precio_reno_porta!A39</f>
        <v>Corriente</v>
      </c>
      <c r="C3631" t="str">
        <f>precio_reno_porta!B39</f>
        <v>5G</v>
      </c>
      <c r="D3631" t="str">
        <f>precio_reno_porta!C39</f>
        <v>HONOR</v>
      </c>
      <c r="E3631" t="str">
        <f>precio_reno_porta!D39</f>
        <v>HONOR X7E PLUS 256GB 5G</v>
      </c>
      <c r="F3631" s="68">
        <f>precio_reno_porta!E39</f>
        <v>1179</v>
      </c>
      <c r="G3631" t="str">
        <f>precio_reno_porta!F39</f>
        <v>Android</v>
      </c>
      <c r="H3631" t="s">
        <v>188</v>
      </c>
      <c r="I3631" t="s">
        <v>197</v>
      </c>
      <c r="J3631" s="68">
        <f>precio_reno_porta!T39</f>
        <v>1283</v>
      </c>
    </row>
    <row r="3632" spans="1:10" x14ac:dyDescent="0.3">
      <c r="A3632" t="str">
        <f t="shared" si="56"/>
        <v>HONOR X8C 256GB 5GMax Negocios + Ilimitado 69.90CUOTA</v>
      </c>
      <c r="B3632" t="str">
        <f>precio_reno_porta!A40</f>
        <v>Corriente</v>
      </c>
      <c r="C3632" t="str">
        <f>precio_reno_porta!B40</f>
        <v>5G</v>
      </c>
      <c r="D3632" t="str">
        <f>precio_reno_porta!C40</f>
        <v>HONOR</v>
      </c>
      <c r="E3632" t="str">
        <f>precio_reno_porta!D40</f>
        <v>HONOR X8C 256GB 5G</v>
      </c>
      <c r="F3632" s="68">
        <f>precio_reno_porta!E40</f>
        <v>1189</v>
      </c>
      <c r="G3632" t="str">
        <f>precio_reno_porta!F40</f>
        <v>Android</v>
      </c>
      <c r="H3632" t="s">
        <v>188</v>
      </c>
      <c r="I3632" t="s">
        <v>197</v>
      </c>
      <c r="J3632" s="68">
        <f>precio_reno_porta!T40</f>
        <v>1295</v>
      </c>
    </row>
    <row r="3633" spans="1:10" x14ac:dyDescent="0.3">
      <c r="A3633" t="str">
        <f t="shared" si="56"/>
        <v>HUAWEI WATCH KIDS 4 PROMax Negocios + Ilimitado 69.90CUOTA</v>
      </c>
      <c r="B3633" t="str">
        <f>precio_reno_porta!A41</f>
        <v>Corriente</v>
      </c>
      <c r="C3633" t="str">
        <f>precio_reno_porta!B41</f>
        <v>4G</v>
      </c>
      <c r="D3633" t="str">
        <f>precio_reno_porta!C41</f>
        <v>HUAWEI</v>
      </c>
      <c r="E3633" t="str">
        <f>precio_reno_porta!D41</f>
        <v>HUAWEI WATCH KIDS 4 PRO</v>
      </c>
      <c r="F3633" s="68">
        <f>precio_reno_porta!E41</f>
        <v>649</v>
      </c>
      <c r="G3633" t="str">
        <f>precio_reno_porta!F41</f>
        <v>Android</v>
      </c>
      <c r="H3633" t="s">
        <v>188</v>
      </c>
      <c r="I3633" t="s">
        <v>197</v>
      </c>
      <c r="J3633" s="68">
        <f>precio_reno_porta!T41</f>
        <v>707</v>
      </c>
    </row>
    <row r="3634" spans="1:10" x14ac:dyDescent="0.3">
      <c r="A3634" t="str">
        <f t="shared" si="56"/>
        <v>MOTOROLA MOTO EDGE 60 512GB 5GMax Negocios + Ilimitado 69.90CUOTA</v>
      </c>
      <c r="B3634" t="str">
        <f>precio_reno_porta!A42</f>
        <v>Corriente</v>
      </c>
      <c r="C3634" t="str">
        <f>precio_reno_porta!B42</f>
        <v>5G</v>
      </c>
      <c r="D3634" t="str">
        <f>precio_reno_porta!C42</f>
        <v>MOTOROLA</v>
      </c>
      <c r="E3634" t="str">
        <f>precio_reno_porta!D42</f>
        <v>MOTOROLA MOTO EDGE 60 512GB 5G</v>
      </c>
      <c r="F3634" s="68">
        <f>precio_reno_porta!E42</f>
        <v>1989</v>
      </c>
      <c r="G3634" t="str">
        <f>precio_reno_porta!F42</f>
        <v>Android</v>
      </c>
      <c r="H3634" t="s">
        <v>188</v>
      </c>
      <c r="I3634" t="s">
        <v>197</v>
      </c>
      <c r="J3634" s="68">
        <f>precio_reno_porta!T42</f>
        <v>2159</v>
      </c>
    </row>
    <row r="3635" spans="1:10" x14ac:dyDescent="0.3">
      <c r="A3635" t="str">
        <f t="shared" si="56"/>
        <v>MOTOROLA MOTO EDGE 60 FUSION 256GB 5GMax Negocios + Ilimitado 69.90CUOTA</v>
      </c>
      <c r="B3635" t="str">
        <f>precio_reno_porta!A43</f>
        <v>Corriente</v>
      </c>
      <c r="C3635" t="str">
        <f>precio_reno_porta!B43</f>
        <v>5G</v>
      </c>
      <c r="D3635" t="str">
        <f>precio_reno_porta!C43</f>
        <v>MOTOROLA</v>
      </c>
      <c r="E3635" t="str">
        <f>precio_reno_porta!D43</f>
        <v>MOTOROLA MOTO EDGE 60 FUSION 256GB 5G</v>
      </c>
      <c r="F3635" s="68">
        <f>precio_reno_porta!E43</f>
        <v>1439</v>
      </c>
      <c r="G3635" t="str">
        <f>precio_reno_porta!F43</f>
        <v>Android</v>
      </c>
      <c r="H3635" t="s">
        <v>188</v>
      </c>
      <c r="I3635" t="s">
        <v>197</v>
      </c>
      <c r="J3635" s="68">
        <f>precio_reno_porta!T43</f>
        <v>1559</v>
      </c>
    </row>
    <row r="3636" spans="1:10" x14ac:dyDescent="0.3">
      <c r="A3636" t="str">
        <f t="shared" si="56"/>
        <v>MOTOROLA MOTO EDGE 60 PRO 512GB 5GMax Negocios + Ilimitado 69.90CUOTA</v>
      </c>
      <c r="B3636" t="str">
        <f>precio_reno_porta!A44</f>
        <v>Corriente</v>
      </c>
      <c r="C3636" t="str">
        <f>precio_reno_porta!B44</f>
        <v>5G</v>
      </c>
      <c r="D3636" t="str">
        <f>precio_reno_porta!C44</f>
        <v>MOTOROLA</v>
      </c>
      <c r="E3636" t="str">
        <f>precio_reno_porta!D44</f>
        <v>MOTOROLA MOTO EDGE 60 PRO 512GB 5G</v>
      </c>
      <c r="F3636" s="68">
        <f>precio_reno_porta!E44</f>
        <v>2649</v>
      </c>
      <c r="G3636" t="str">
        <f>precio_reno_porta!F44</f>
        <v>Android</v>
      </c>
      <c r="H3636" t="s">
        <v>188</v>
      </c>
      <c r="I3636" t="s">
        <v>197</v>
      </c>
      <c r="J3636" s="68">
        <f>precio_reno_porta!T44</f>
        <v>2879</v>
      </c>
    </row>
    <row r="3637" spans="1:10" x14ac:dyDescent="0.3">
      <c r="A3637" t="str">
        <f t="shared" si="56"/>
        <v>MOTOROLA MOTO EDGE 70 512GB 5GMax Negocios + Ilimitado 69.90CUOTA</v>
      </c>
      <c r="B3637" t="str">
        <f>precio_reno_porta!A45</f>
        <v>Corriente</v>
      </c>
      <c r="C3637" t="str">
        <f>precio_reno_porta!B45</f>
        <v>5G</v>
      </c>
      <c r="D3637" t="str">
        <f>precio_reno_porta!C45</f>
        <v>MOTOROLA</v>
      </c>
      <c r="E3637" t="str">
        <f>precio_reno_porta!D45</f>
        <v>MOTOROLA MOTO EDGE 70 512GB 5G</v>
      </c>
      <c r="F3637" s="68">
        <f>precio_reno_porta!E45</f>
        <v>2549</v>
      </c>
      <c r="G3637" t="str">
        <f>precio_reno_porta!F45</f>
        <v>Android</v>
      </c>
      <c r="H3637" t="s">
        <v>188</v>
      </c>
      <c r="I3637" t="s">
        <v>197</v>
      </c>
      <c r="J3637" s="68">
        <f>precio_reno_porta!T45</f>
        <v>2759</v>
      </c>
    </row>
    <row r="3638" spans="1:10" x14ac:dyDescent="0.3">
      <c r="A3638" t="str">
        <f t="shared" si="56"/>
        <v>MOTOROLA MOTO EDGE 70 FUSION 256GB 5GMax Negocios + Ilimitado 69.90CUOTA</v>
      </c>
      <c r="B3638" t="str">
        <f>precio_reno_porta!A46</f>
        <v>Corriente</v>
      </c>
      <c r="C3638" t="str">
        <f>precio_reno_porta!B46</f>
        <v>5G</v>
      </c>
      <c r="D3638" t="str">
        <f>precio_reno_porta!C46</f>
        <v>MOTOROLA</v>
      </c>
      <c r="E3638" t="str">
        <f>precio_reno_porta!D46</f>
        <v>MOTOROLA MOTO EDGE 70 FUSION 256GB 5G</v>
      </c>
      <c r="F3638" s="68">
        <f>precio_reno_porta!E46</f>
        <v>1899</v>
      </c>
      <c r="G3638" t="str">
        <f>precio_reno_porta!F46</f>
        <v>Android</v>
      </c>
      <c r="H3638" t="s">
        <v>188</v>
      </c>
      <c r="I3638" t="s">
        <v>197</v>
      </c>
      <c r="J3638" s="68">
        <f>precio_reno_porta!T46</f>
        <v>2063</v>
      </c>
    </row>
    <row r="3639" spans="1:10" x14ac:dyDescent="0.3">
      <c r="A3639" t="str">
        <f t="shared" si="56"/>
        <v>MOTOROLA MOTO EDGE 70 PRO 512GB 5GMax Negocios + Ilimitado 69.90CUOTA</v>
      </c>
      <c r="B3639" t="str">
        <f>precio_reno_porta!A47</f>
        <v>Corriente</v>
      </c>
      <c r="C3639" t="str">
        <f>precio_reno_porta!B47</f>
        <v>5G</v>
      </c>
      <c r="D3639" t="str">
        <f>precio_reno_porta!C47</f>
        <v>MOTOROLA</v>
      </c>
      <c r="E3639" t="str">
        <f>precio_reno_porta!D47</f>
        <v>MOTOROLA MOTO EDGE 70 PRO 512GB 5G</v>
      </c>
      <c r="F3639" s="68">
        <f>precio_reno_porta!E47</f>
        <v>3619</v>
      </c>
      <c r="G3639" t="str">
        <f>precio_reno_porta!F47</f>
        <v>Android</v>
      </c>
      <c r="H3639" t="s">
        <v>188</v>
      </c>
      <c r="I3639" t="s">
        <v>197</v>
      </c>
      <c r="J3639" s="68">
        <f>precio_reno_porta!T47</f>
        <v>3935</v>
      </c>
    </row>
    <row r="3640" spans="1:10" x14ac:dyDescent="0.3">
      <c r="A3640" t="str">
        <f t="shared" si="56"/>
        <v>MOTOROLA MOTO G06 128GBMax Negocios + Ilimitado 69.90CUOTA</v>
      </c>
      <c r="B3640" t="str">
        <f>precio_reno_porta!A48</f>
        <v>Corriente</v>
      </c>
      <c r="C3640" t="str">
        <f>precio_reno_porta!B48</f>
        <v>4G</v>
      </c>
      <c r="D3640" t="str">
        <f>precio_reno_porta!C48</f>
        <v>MOTOROLA</v>
      </c>
      <c r="E3640" t="str">
        <f>precio_reno_porta!D48</f>
        <v>MOTOROLA MOTO G06 128GB</v>
      </c>
      <c r="F3640" s="68">
        <f>precio_reno_porta!E48</f>
        <v>619</v>
      </c>
      <c r="G3640" t="str">
        <f>precio_reno_porta!F48</f>
        <v>Android</v>
      </c>
      <c r="H3640" t="s">
        <v>188</v>
      </c>
      <c r="I3640" t="s">
        <v>197</v>
      </c>
      <c r="J3640" s="68">
        <f>precio_reno_porta!T48</f>
        <v>671</v>
      </c>
    </row>
    <row r="3641" spans="1:10" x14ac:dyDescent="0.3">
      <c r="A3641" t="str">
        <f t="shared" si="56"/>
        <v>MOTOROLA MOTO G06 256GBMax Negocios + Ilimitado 69.90CUOTA</v>
      </c>
      <c r="B3641" t="str">
        <f>precio_reno_porta!A49</f>
        <v>Corriente</v>
      </c>
      <c r="C3641" t="str">
        <f>precio_reno_porta!B49</f>
        <v>4G</v>
      </c>
      <c r="D3641" t="str">
        <f>precio_reno_porta!C49</f>
        <v>MOTOROLA</v>
      </c>
      <c r="E3641" t="str">
        <f>precio_reno_porta!D49</f>
        <v>MOTOROLA MOTO G06 256GB</v>
      </c>
      <c r="F3641" s="68">
        <f>precio_reno_porta!E49</f>
        <v>649</v>
      </c>
      <c r="G3641" t="str">
        <f>precio_reno_porta!F49</f>
        <v>Android</v>
      </c>
      <c r="H3641" t="s">
        <v>188</v>
      </c>
      <c r="I3641" t="s">
        <v>197</v>
      </c>
      <c r="J3641" s="68">
        <f>precio_reno_porta!T49</f>
        <v>707</v>
      </c>
    </row>
    <row r="3642" spans="1:10" x14ac:dyDescent="0.3">
      <c r="A3642" t="str">
        <f t="shared" si="56"/>
        <v>MOTOROLA MOTO G15 256GBMax Negocios + Ilimitado 69.90CUOTA</v>
      </c>
      <c r="B3642" t="str">
        <f>precio_reno_porta!A50</f>
        <v>Corriente</v>
      </c>
      <c r="C3642" t="str">
        <f>precio_reno_porta!B50</f>
        <v>4G</v>
      </c>
      <c r="D3642" t="str">
        <f>precio_reno_porta!C50</f>
        <v>MOTOROLA</v>
      </c>
      <c r="E3642" t="str">
        <f>precio_reno_porta!D50</f>
        <v>MOTOROLA MOTO G15 256GB</v>
      </c>
      <c r="F3642" s="68">
        <f>precio_reno_porta!E50</f>
        <v>719</v>
      </c>
      <c r="G3642" t="str">
        <f>precio_reno_porta!F50</f>
        <v>Android</v>
      </c>
      <c r="H3642" t="s">
        <v>188</v>
      </c>
      <c r="I3642" t="s">
        <v>197</v>
      </c>
      <c r="J3642" s="68">
        <f>precio_reno_porta!T50</f>
        <v>779</v>
      </c>
    </row>
    <row r="3643" spans="1:10" x14ac:dyDescent="0.3">
      <c r="A3643" t="str">
        <f t="shared" si="56"/>
        <v>MOTOROLA MOTO G17 256GBMax Negocios + Ilimitado 69.90CUOTA</v>
      </c>
      <c r="B3643" t="str">
        <f>precio_reno_porta!A51</f>
        <v>Corriente</v>
      </c>
      <c r="C3643" t="str">
        <f>precio_reno_porta!B51</f>
        <v>4G</v>
      </c>
      <c r="D3643" t="str">
        <f>precio_reno_porta!C51</f>
        <v>MOTOROLA</v>
      </c>
      <c r="E3643" t="str">
        <f>precio_reno_porta!D51</f>
        <v>MOTOROLA MOTO G17 256GB</v>
      </c>
      <c r="F3643" s="68">
        <f>precio_reno_porta!E51</f>
        <v>779</v>
      </c>
      <c r="G3643" t="str">
        <f>precio_reno_porta!F51</f>
        <v>Android</v>
      </c>
      <c r="H3643" t="s">
        <v>188</v>
      </c>
      <c r="I3643" t="s">
        <v>197</v>
      </c>
      <c r="J3643" s="68">
        <f>precio_reno_porta!T51</f>
        <v>851</v>
      </c>
    </row>
    <row r="3644" spans="1:10" x14ac:dyDescent="0.3">
      <c r="A3644" t="str">
        <f t="shared" si="56"/>
        <v>MOTOROLA MOTO G47 128GB 5GMax Negocios + Ilimitado 69.90CUOTA</v>
      </c>
      <c r="B3644" t="str">
        <f>precio_reno_porta!A52</f>
        <v>Corriente</v>
      </c>
      <c r="C3644" t="str">
        <f>precio_reno_porta!B52</f>
        <v>5G</v>
      </c>
      <c r="D3644" t="str">
        <f>precio_reno_porta!C52</f>
        <v>MOTOROLA</v>
      </c>
      <c r="E3644" t="str">
        <f>precio_reno_porta!D52</f>
        <v>MOTOROLA MOTO G47 128GB 5G</v>
      </c>
      <c r="F3644" s="68">
        <f>precio_reno_porta!E52</f>
        <v>949</v>
      </c>
      <c r="G3644" t="str">
        <f>precio_reno_porta!F52</f>
        <v>Android</v>
      </c>
      <c r="H3644" t="s">
        <v>188</v>
      </c>
      <c r="I3644" t="s">
        <v>197</v>
      </c>
      <c r="J3644" s="68">
        <f>precio_reno_porta!T52</f>
        <v>1031</v>
      </c>
    </row>
    <row r="3645" spans="1:10" x14ac:dyDescent="0.3">
      <c r="A3645" t="str">
        <f t="shared" si="56"/>
        <v>MOTOROLA MOTO G56 256GB 5GMax Negocios + Ilimitado 69.90CUOTA</v>
      </c>
      <c r="B3645" t="str">
        <f>precio_reno_porta!A53</f>
        <v>Corriente</v>
      </c>
      <c r="C3645" t="str">
        <f>precio_reno_porta!B53</f>
        <v>5G</v>
      </c>
      <c r="D3645" t="str">
        <f>precio_reno_porta!C53</f>
        <v>MOTOROLA</v>
      </c>
      <c r="E3645" t="str">
        <f>precio_reno_porta!D53</f>
        <v>MOTOROLA MOTO G56 256GB 5G</v>
      </c>
      <c r="F3645" s="68">
        <f>precio_reno_porta!E53</f>
        <v>969</v>
      </c>
      <c r="G3645" t="str">
        <f>precio_reno_porta!F53</f>
        <v>Android</v>
      </c>
      <c r="H3645" t="s">
        <v>188</v>
      </c>
      <c r="I3645" t="s">
        <v>197</v>
      </c>
      <c r="J3645" s="68">
        <f>precio_reno_porta!T53</f>
        <v>1055</v>
      </c>
    </row>
    <row r="3646" spans="1:10" x14ac:dyDescent="0.3">
      <c r="A3646" t="str">
        <f t="shared" si="56"/>
        <v>MOTOROLA MOTO G67 256GB 5GMax Negocios + Ilimitado 69.90CUOTA</v>
      </c>
      <c r="B3646" t="str">
        <f>precio_reno_porta!A54</f>
        <v>Corriente</v>
      </c>
      <c r="C3646" t="str">
        <f>precio_reno_porta!B54</f>
        <v>5G</v>
      </c>
      <c r="D3646" t="str">
        <f>precio_reno_porta!C54</f>
        <v>MOTOROLA</v>
      </c>
      <c r="E3646" t="str">
        <f>precio_reno_porta!D54</f>
        <v>MOTOROLA MOTO G67 256GB 5G</v>
      </c>
      <c r="F3646" s="68">
        <f>precio_reno_porta!E54</f>
        <v>1269</v>
      </c>
      <c r="G3646" t="str">
        <f>precio_reno_porta!F54</f>
        <v>Android</v>
      </c>
      <c r="H3646" t="s">
        <v>188</v>
      </c>
      <c r="I3646" t="s">
        <v>197</v>
      </c>
      <c r="J3646" s="68">
        <f>precio_reno_porta!T54</f>
        <v>1379</v>
      </c>
    </row>
    <row r="3647" spans="1:10" x14ac:dyDescent="0.3">
      <c r="A3647" t="str">
        <f t="shared" si="56"/>
        <v>MOTOROLA MOTO G77 256GB 5GMax Negocios + Ilimitado 69.90CUOTA</v>
      </c>
      <c r="B3647" t="str">
        <f>precio_reno_porta!A55</f>
        <v>Corriente</v>
      </c>
      <c r="C3647" t="str">
        <f>precio_reno_porta!B55</f>
        <v>5G</v>
      </c>
      <c r="D3647" t="str">
        <f>precio_reno_porta!C55</f>
        <v>MOTOROLA</v>
      </c>
      <c r="E3647" t="str">
        <f>precio_reno_porta!D55</f>
        <v>MOTOROLA MOTO G77 256GB 5G</v>
      </c>
      <c r="F3647" s="68">
        <f>precio_reno_porta!E55</f>
        <v>1519</v>
      </c>
      <c r="G3647" t="str">
        <f>precio_reno_porta!F55</f>
        <v>Android</v>
      </c>
      <c r="H3647" t="s">
        <v>188</v>
      </c>
      <c r="I3647" t="s">
        <v>197</v>
      </c>
      <c r="J3647" s="68">
        <f>precio_reno_porta!T55</f>
        <v>1643</v>
      </c>
    </row>
    <row r="3648" spans="1:10" x14ac:dyDescent="0.3">
      <c r="A3648" t="str">
        <f t="shared" si="56"/>
        <v>MOTOROLA MOTO RAZR 60 512GB 5GMax Negocios + Ilimitado 69.90CUOTA</v>
      </c>
      <c r="B3648" t="str">
        <f>precio_reno_porta!A56</f>
        <v>Corriente</v>
      </c>
      <c r="C3648" t="str">
        <f>precio_reno_porta!B56</f>
        <v>5G</v>
      </c>
      <c r="D3648" t="str">
        <f>precio_reno_porta!C56</f>
        <v>MOTOROLA</v>
      </c>
      <c r="E3648" t="str">
        <f>precio_reno_porta!D56</f>
        <v>MOTOROLA MOTO RAZR 60 512GB 5G</v>
      </c>
      <c r="F3648" s="68">
        <f>precio_reno_porta!E56</f>
        <v>3789</v>
      </c>
      <c r="G3648" t="str">
        <f>precio_reno_porta!F56</f>
        <v>Android</v>
      </c>
      <c r="H3648" t="s">
        <v>188</v>
      </c>
      <c r="I3648" t="s">
        <v>197</v>
      </c>
      <c r="J3648" s="68">
        <f>precio_reno_porta!T56</f>
        <v>4127</v>
      </c>
    </row>
    <row r="3649" spans="1:10" x14ac:dyDescent="0.3">
      <c r="A3649" t="str">
        <f t="shared" si="56"/>
        <v>MOTOROLA MOTO RAZR 70 512GB 5GMax Negocios + Ilimitado 69.90CUOTA</v>
      </c>
      <c r="B3649" t="str">
        <f>precio_reno_porta!A57</f>
        <v>Corriente</v>
      </c>
      <c r="C3649" t="str">
        <f>precio_reno_porta!B57</f>
        <v>5G</v>
      </c>
      <c r="D3649" t="str">
        <f>precio_reno_porta!C57</f>
        <v>MOTOROLA</v>
      </c>
      <c r="E3649" t="str">
        <f>precio_reno_porta!D57</f>
        <v>MOTOROLA MOTO RAZR 70 512GB 5G</v>
      </c>
      <c r="F3649" s="68">
        <f>precio_reno_porta!E57</f>
        <v>4089</v>
      </c>
      <c r="G3649" t="str">
        <f>precio_reno_porta!F57</f>
        <v>Android</v>
      </c>
      <c r="H3649" t="s">
        <v>188</v>
      </c>
      <c r="I3649" t="s">
        <v>197</v>
      </c>
      <c r="J3649" s="68">
        <f>precio_reno_porta!T57</f>
        <v>4439</v>
      </c>
    </row>
    <row r="3650" spans="1:10" x14ac:dyDescent="0.3">
      <c r="A3650" t="str">
        <f t="shared" si="56"/>
        <v>OPPO A5 256GBMax Negocios + Ilimitado 69.90CUOTA</v>
      </c>
      <c r="B3650" t="str">
        <f>precio_reno_porta!A58</f>
        <v>Corriente</v>
      </c>
      <c r="C3650" t="str">
        <f>precio_reno_porta!B58</f>
        <v>4G</v>
      </c>
      <c r="D3650" t="str">
        <f>precio_reno_porta!C58</f>
        <v>OPPO</v>
      </c>
      <c r="E3650" t="str">
        <f>precio_reno_porta!D58</f>
        <v>OPPO A5 256GB</v>
      </c>
      <c r="F3650" s="68">
        <f>precio_reno_porta!E58</f>
        <v>849</v>
      </c>
      <c r="G3650" t="str">
        <f>precio_reno_porta!F58</f>
        <v>Android</v>
      </c>
      <c r="H3650" t="s">
        <v>188</v>
      </c>
      <c r="I3650" t="s">
        <v>197</v>
      </c>
      <c r="J3650" s="68">
        <f>precio_reno_porta!T58</f>
        <v>923</v>
      </c>
    </row>
    <row r="3651" spans="1:10" x14ac:dyDescent="0.3">
      <c r="A3651" t="str">
        <f t="shared" ref="A3651:A3714" si="57">CONCATENATE(E3651,I3651,H3651)</f>
        <v>OPPO A5 256GB 5GMax Negocios + Ilimitado 69.90CUOTA</v>
      </c>
      <c r="B3651" t="str">
        <f>precio_reno_porta!A59</f>
        <v>Corriente</v>
      </c>
      <c r="C3651" t="str">
        <f>precio_reno_porta!B59</f>
        <v>5G</v>
      </c>
      <c r="D3651" t="str">
        <f>precio_reno_porta!C59</f>
        <v>OPPO</v>
      </c>
      <c r="E3651" t="str">
        <f>precio_reno_porta!D59</f>
        <v>OPPO A5 256GB 5G</v>
      </c>
      <c r="F3651" s="68">
        <f>precio_reno_porta!E59</f>
        <v>1319</v>
      </c>
      <c r="G3651" t="str">
        <f>precio_reno_porta!F59</f>
        <v>Android</v>
      </c>
      <c r="H3651" t="s">
        <v>188</v>
      </c>
      <c r="I3651" t="s">
        <v>197</v>
      </c>
      <c r="J3651" s="68">
        <f>precio_reno_porta!T59</f>
        <v>1427</v>
      </c>
    </row>
    <row r="3652" spans="1:10" x14ac:dyDescent="0.3">
      <c r="A3652" t="str">
        <f t="shared" si="57"/>
        <v>OPPO A5X 128GBMax Negocios + Ilimitado 69.90CUOTA</v>
      </c>
      <c r="B3652" t="str">
        <f>precio_reno_porta!A60</f>
        <v>Corriente</v>
      </c>
      <c r="C3652" t="str">
        <f>precio_reno_porta!B60</f>
        <v>4G</v>
      </c>
      <c r="D3652" t="str">
        <f>precio_reno_porta!C60</f>
        <v>OPPO</v>
      </c>
      <c r="E3652" t="str">
        <f>precio_reno_porta!D60</f>
        <v>OPPO A5X 128GB</v>
      </c>
      <c r="F3652" s="68">
        <f>precio_reno_porta!E60</f>
        <v>659</v>
      </c>
      <c r="G3652" t="str">
        <f>precio_reno_porta!F60</f>
        <v>Android</v>
      </c>
      <c r="H3652" t="s">
        <v>188</v>
      </c>
      <c r="I3652" t="s">
        <v>197</v>
      </c>
      <c r="J3652" s="68">
        <f>precio_reno_porta!T60</f>
        <v>719</v>
      </c>
    </row>
    <row r="3653" spans="1:10" x14ac:dyDescent="0.3">
      <c r="A3653" t="str">
        <f t="shared" si="57"/>
        <v>OPPO A6 PRO 256GB 5GMax Negocios + Ilimitado 69.90CUOTA</v>
      </c>
      <c r="B3653" t="str">
        <f>precio_reno_porta!A61</f>
        <v>Corriente</v>
      </c>
      <c r="C3653" t="str">
        <f>precio_reno_porta!B61</f>
        <v>5G</v>
      </c>
      <c r="D3653" t="str">
        <f>precio_reno_porta!C61</f>
        <v>OPPO</v>
      </c>
      <c r="E3653" t="str">
        <f>precio_reno_porta!D61</f>
        <v>OPPO A6 PRO 256GB 5G</v>
      </c>
      <c r="F3653" s="68">
        <f>precio_reno_porta!E61</f>
        <v>1779</v>
      </c>
      <c r="G3653" t="str">
        <f>precio_reno_porta!F61</f>
        <v>Android</v>
      </c>
      <c r="H3653" t="s">
        <v>188</v>
      </c>
      <c r="I3653" t="s">
        <v>197</v>
      </c>
      <c r="J3653" s="68">
        <f>precio_reno_porta!T61</f>
        <v>1931</v>
      </c>
    </row>
    <row r="3654" spans="1:10" x14ac:dyDescent="0.3">
      <c r="A3654" t="str">
        <f t="shared" si="57"/>
        <v>OPPO A6T 128GBMax Negocios + Ilimitado 69.90CUOTA</v>
      </c>
      <c r="B3654" t="str">
        <f>precio_reno_porta!A62</f>
        <v>Corriente</v>
      </c>
      <c r="C3654" t="str">
        <f>precio_reno_porta!B62</f>
        <v>4G</v>
      </c>
      <c r="D3654" t="str">
        <f>precio_reno_porta!C62</f>
        <v>OPPO</v>
      </c>
      <c r="E3654" t="str">
        <f>precio_reno_porta!D62</f>
        <v>OPPO A6T 128GB</v>
      </c>
      <c r="F3654" s="68">
        <f>precio_reno_porta!E62</f>
        <v>789</v>
      </c>
      <c r="G3654" t="str">
        <f>precio_reno_porta!F62</f>
        <v>Android</v>
      </c>
      <c r="H3654" t="s">
        <v>188</v>
      </c>
      <c r="I3654" t="s">
        <v>197</v>
      </c>
      <c r="J3654" s="68">
        <f>precio_reno_porta!T62</f>
        <v>851</v>
      </c>
    </row>
    <row r="3655" spans="1:10" x14ac:dyDescent="0.3">
      <c r="A3655" t="str">
        <f t="shared" si="57"/>
        <v>OPPO A6X 256GB 5GMax Negocios + Ilimitado 69.90CUOTA</v>
      </c>
      <c r="B3655" t="str">
        <f>precio_reno_porta!A63</f>
        <v>Corriente</v>
      </c>
      <c r="C3655" t="str">
        <f>precio_reno_porta!B63</f>
        <v>5G</v>
      </c>
      <c r="D3655" t="str">
        <f>precio_reno_porta!C63</f>
        <v>OPPO</v>
      </c>
      <c r="E3655" t="str">
        <f>precio_reno_porta!D63</f>
        <v>OPPO A6X 256GB 5G</v>
      </c>
      <c r="F3655" s="68">
        <f>precio_reno_porta!E63</f>
        <v>1159</v>
      </c>
      <c r="G3655" t="str">
        <f>precio_reno_porta!F63</f>
        <v>Android</v>
      </c>
      <c r="H3655" t="s">
        <v>188</v>
      </c>
      <c r="I3655" t="s">
        <v>197</v>
      </c>
      <c r="J3655" s="68">
        <f>precio_reno_porta!T63</f>
        <v>1259</v>
      </c>
    </row>
    <row r="3656" spans="1:10" x14ac:dyDescent="0.3">
      <c r="A3656" t="str">
        <f t="shared" si="57"/>
        <v>OPPO RENO 14F 256GB 5GMax Negocios + Ilimitado 69.90CUOTA</v>
      </c>
      <c r="B3656" t="str">
        <f>precio_reno_porta!A64</f>
        <v>Corriente</v>
      </c>
      <c r="C3656" t="str">
        <f>precio_reno_porta!B64</f>
        <v>4G</v>
      </c>
      <c r="D3656" t="str">
        <f>precio_reno_porta!C64</f>
        <v>OPPO</v>
      </c>
      <c r="E3656" t="str">
        <f>precio_reno_porta!D64</f>
        <v>OPPO RENO 14F 256GB 5G</v>
      </c>
      <c r="F3656" s="68">
        <f>precio_reno_porta!E64</f>
        <v>2229</v>
      </c>
      <c r="G3656" t="str">
        <f>precio_reno_porta!F64</f>
        <v>Android</v>
      </c>
      <c r="H3656" t="s">
        <v>188</v>
      </c>
      <c r="I3656" t="s">
        <v>197</v>
      </c>
      <c r="J3656" s="68">
        <f>precio_reno_porta!T64</f>
        <v>2423</v>
      </c>
    </row>
    <row r="3657" spans="1:10" x14ac:dyDescent="0.3">
      <c r="A3657" t="str">
        <f t="shared" si="57"/>
        <v>OPPO RENO 14F 512GB 5GMax Negocios + Ilimitado 69.90CUOTA</v>
      </c>
      <c r="B3657" t="str">
        <f>precio_reno_porta!A65</f>
        <v>Corriente</v>
      </c>
      <c r="C3657" t="str">
        <f>precio_reno_porta!B65</f>
        <v>5G</v>
      </c>
      <c r="D3657" t="str">
        <f>precio_reno_porta!C65</f>
        <v>OPPO</v>
      </c>
      <c r="E3657" t="str">
        <f>precio_reno_porta!D65</f>
        <v>OPPO RENO 14F 512GB 5G</v>
      </c>
      <c r="F3657" s="68">
        <f>precio_reno_porta!E65</f>
        <v>2439</v>
      </c>
      <c r="G3657" t="str">
        <f>precio_reno_porta!F65</f>
        <v>Android</v>
      </c>
      <c r="H3657" t="s">
        <v>188</v>
      </c>
      <c r="I3657" t="s">
        <v>197</v>
      </c>
      <c r="J3657" s="68">
        <f>precio_reno_porta!T65</f>
        <v>2651</v>
      </c>
    </row>
    <row r="3658" spans="1:10" x14ac:dyDescent="0.3">
      <c r="A3658" t="str">
        <f t="shared" si="57"/>
        <v>OPPO RENO 16 256GB 5GMax Negocios + Ilimitado 69.90CUOTA</v>
      </c>
      <c r="B3658" t="str">
        <f>precio_reno_porta!A66</f>
        <v>Corriente</v>
      </c>
      <c r="C3658" t="str">
        <f>precio_reno_porta!B66</f>
        <v>5G</v>
      </c>
      <c r="D3658" t="str">
        <f>precio_reno_porta!C66</f>
        <v>OPPO</v>
      </c>
      <c r="E3658" t="str">
        <f>precio_reno_porta!D66</f>
        <v>OPPO RENO 16 256GB 5G</v>
      </c>
      <c r="F3658" s="68">
        <f>precio_reno_porta!E66</f>
        <v>3839</v>
      </c>
      <c r="G3658" t="str">
        <f>precio_reno_porta!F66</f>
        <v>Android</v>
      </c>
      <c r="H3658" t="s">
        <v>188</v>
      </c>
      <c r="I3658" t="s">
        <v>197</v>
      </c>
      <c r="J3658" s="68">
        <f>precio_reno_porta!T66</f>
        <v>4175</v>
      </c>
    </row>
    <row r="3659" spans="1:10" x14ac:dyDescent="0.3">
      <c r="A3659" t="str">
        <f t="shared" si="57"/>
        <v>OPPO RENO 16F 256GB 5GMax Negocios + Ilimitado 69.90CUOTA</v>
      </c>
      <c r="B3659" t="str">
        <f>precio_reno_porta!A67</f>
        <v>Corriente</v>
      </c>
      <c r="C3659" t="str">
        <f>precio_reno_porta!B67</f>
        <v>5G</v>
      </c>
      <c r="D3659" t="str">
        <f>precio_reno_porta!C67</f>
        <v>OPPO</v>
      </c>
      <c r="E3659" t="str">
        <f>precio_reno_porta!D67</f>
        <v>OPPO RENO 16F 256GB 5G</v>
      </c>
      <c r="F3659" s="68">
        <f>precio_reno_porta!E67</f>
        <v>3129</v>
      </c>
      <c r="G3659" t="str">
        <f>precio_reno_porta!F67</f>
        <v>Android</v>
      </c>
      <c r="H3659" t="s">
        <v>188</v>
      </c>
      <c r="I3659" t="s">
        <v>197</v>
      </c>
      <c r="J3659" s="68">
        <f>precio_reno_porta!T67</f>
        <v>3395</v>
      </c>
    </row>
    <row r="3660" spans="1:10" x14ac:dyDescent="0.3">
      <c r="A3660" t="str">
        <f t="shared" si="57"/>
        <v>SAMSUNG GALAXY A07 128GBMax Negocios + Ilimitado 69.90CUOTA</v>
      </c>
      <c r="B3660" t="str">
        <f>precio_reno_porta!A68</f>
        <v>Corriente</v>
      </c>
      <c r="C3660" t="str">
        <f>precio_reno_porta!B68</f>
        <v>4G</v>
      </c>
      <c r="D3660" t="str">
        <f>precio_reno_porta!C68</f>
        <v>SAMSUNG</v>
      </c>
      <c r="E3660" t="str">
        <f>precio_reno_porta!D68</f>
        <v>SAMSUNG GALAXY A07 128GB</v>
      </c>
      <c r="F3660" s="68">
        <f>precio_reno_porta!E68</f>
        <v>599</v>
      </c>
      <c r="G3660" t="str">
        <f>precio_reno_porta!F68</f>
        <v>Android</v>
      </c>
      <c r="H3660" t="s">
        <v>188</v>
      </c>
      <c r="I3660" t="s">
        <v>197</v>
      </c>
      <c r="J3660" s="68">
        <f>precio_reno_porta!T68</f>
        <v>647</v>
      </c>
    </row>
    <row r="3661" spans="1:10" x14ac:dyDescent="0.3">
      <c r="A3661" t="str">
        <f t="shared" si="57"/>
        <v>SAMSUNG GALAXY A16 128GBMax Negocios + Ilimitado 69.90CUOTA</v>
      </c>
      <c r="B3661" t="str">
        <f>precio_reno_porta!A69</f>
        <v>Corriente</v>
      </c>
      <c r="C3661" t="str">
        <f>precio_reno_porta!B69</f>
        <v>4G</v>
      </c>
      <c r="D3661" t="str">
        <f>precio_reno_porta!C69</f>
        <v>SAMSUNG</v>
      </c>
      <c r="E3661" t="str">
        <f>precio_reno_porta!D69</f>
        <v>SAMSUNG GALAXY A16 128GB</v>
      </c>
      <c r="F3661" s="68">
        <f>precio_reno_porta!E69</f>
        <v>659</v>
      </c>
      <c r="G3661" t="str">
        <f>precio_reno_porta!F69</f>
        <v>Android</v>
      </c>
      <c r="H3661" t="s">
        <v>188</v>
      </c>
      <c r="I3661" t="s">
        <v>197</v>
      </c>
      <c r="J3661" s="68">
        <f>precio_reno_porta!T69</f>
        <v>719</v>
      </c>
    </row>
    <row r="3662" spans="1:10" x14ac:dyDescent="0.3">
      <c r="A3662" t="str">
        <f t="shared" si="57"/>
        <v>SAMSUNG GALAXY A17 128GB 5GMax Negocios + Ilimitado 69.90CUOTA</v>
      </c>
      <c r="B3662" t="str">
        <f>precio_reno_porta!A70</f>
        <v>Corriente</v>
      </c>
      <c r="C3662" t="str">
        <f>precio_reno_porta!B70</f>
        <v>5G</v>
      </c>
      <c r="D3662" t="str">
        <f>precio_reno_porta!C70</f>
        <v>SAMSUNG</v>
      </c>
      <c r="E3662" t="str">
        <f>precio_reno_porta!D70</f>
        <v>SAMSUNG GALAXY A17 128GB 5G</v>
      </c>
      <c r="F3662" s="68">
        <f>precio_reno_porta!E70</f>
        <v>1179</v>
      </c>
      <c r="G3662" t="str">
        <f>precio_reno_porta!F70</f>
        <v>Android</v>
      </c>
      <c r="H3662" t="s">
        <v>188</v>
      </c>
      <c r="I3662" t="s">
        <v>197</v>
      </c>
      <c r="J3662" s="68">
        <f>precio_reno_porta!T70</f>
        <v>1283</v>
      </c>
    </row>
    <row r="3663" spans="1:10" x14ac:dyDescent="0.3">
      <c r="A3663" t="str">
        <f t="shared" si="57"/>
        <v>SAMSUNG GALAXY A17 256GB 5GMax Negocios + Ilimitado 69.90CUOTA</v>
      </c>
      <c r="B3663" t="str">
        <f>precio_reno_porta!A71</f>
        <v>Corriente</v>
      </c>
      <c r="C3663" t="str">
        <f>precio_reno_porta!B71</f>
        <v>5G</v>
      </c>
      <c r="D3663" t="str">
        <f>precio_reno_porta!C71</f>
        <v>SAMSUNG</v>
      </c>
      <c r="E3663" t="str">
        <f>precio_reno_porta!D71</f>
        <v>SAMSUNG GALAXY A17 256GB 5G</v>
      </c>
      <c r="F3663" s="68">
        <f>precio_reno_porta!E71</f>
        <v>1309</v>
      </c>
      <c r="G3663" t="str">
        <f>precio_reno_porta!F71</f>
        <v>Android</v>
      </c>
      <c r="H3663" t="s">
        <v>188</v>
      </c>
      <c r="I3663" t="s">
        <v>197</v>
      </c>
      <c r="J3663" s="68">
        <f>precio_reno_porta!T71</f>
        <v>1451</v>
      </c>
    </row>
    <row r="3664" spans="1:10" x14ac:dyDescent="0.3">
      <c r="A3664" t="str">
        <f t="shared" si="57"/>
        <v>SAMSUNG GALAXY A26 128GB 5GMax Negocios + Ilimitado 69.90CUOTA</v>
      </c>
      <c r="B3664" t="str">
        <f>precio_reno_porta!A72</f>
        <v>Corriente</v>
      </c>
      <c r="C3664" t="str">
        <f>precio_reno_porta!B72</f>
        <v>5G</v>
      </c>
      <c r="D3664" t="str">
        <f>precio_reno_porta!C72</f>
        <v>SAMSUNG</v>
      </c>
      <c r="E3664" t="str">
        <f>precio_reno_porta!D72</f>
        <v>SAMSUNG GALAXY A26 128GB 5G</v>
      </c>
      <c r="F3664" s="68">
        <f>precio_reno_porta!E72</f>
        <v>1169</v>
      </c>
      <c r="G3664" t="str">
        <f>precio_reno_porta!F72</f>
        <v>Android</v>
      </c>
      <c r="H3664" t="s">
        <v>188</v>
      </c>
      <c r="I3664" t="s">
        <v>197</v>
      </c>
      <c r="J3664" s="68">
        <f>precio_reno_porta!T72</f>
        <v>1271</v>
      </c>
    </row>
    <row r="3665" spans="1:10" x14ac:dyDescent="0.3">
      <c r="A3665" t="str">
        <f t="shared" si="57"/>
        <v>SAMSUNG GALAXY A27 256GB 5GMax Negocios + Ilimitado 69.90CUOTA</v>
      </c>
      <c r="B3665" t="str">
        <f>precio_reno_porta!A73</f>
        <v>Corriente</v>
      </c>
      <c r="C3665" t="str">
        <f>precio_reno_porta!B73</f>
        <v>5G</v>
      </c>
      <c r="D3665" t="str">
        <f>precio_reno_porta!C73</f>
        <v>SAMSUNG</v>
      </c>
      <c r="E3665" t="str">
        <f>precio_reno_porta!D73</f>
        <v>SAMSUNG GALAXY A27 256GB 5G</v>
      </c>
      <c r="F3665" s="68">
        <f>precio_reno_porta!E73</f>
        <v>2009</v>
      </c>
      <c r="G3665" t="str">
        <f>precio_reno_porta!F73</f>
        <v>Android</v>
      </c>
      <c r="H3665" t="s">
        <v>188</v>
      </c>
      <c r="I3665" t="s">
        <v>197</v>
      </c>
      <c r="J3665" s="68">
        <f>precio_reno_porta!T73</f>
        <v>2183</v>
      </c>
    </row>
    <row r="3666" spans="1:10" x14ac:dyDescent="0.3">
      <c r="A3666" t="str">
        <f t="shared" si="57"/>
        <v>SAMSUNG GALAXY A36 128GB 5GMax Negocios + Ilimitado 69.90CUOTA</v>
      </c>
      <c r="B3666" t="str">
        <f>precio_reno_porta!A74</f>
        <v>Corriente</v>
      </c>
      <c r="C3666" t="str">
        <f>precio_reno_porta!B74</f>
        <v>5G</v>
      </c>
      <c r="D3666" t="str">
        <f>precio_reno_porta!C74</f>
        <v>SAMSUNG</v>
      </c>
      <c r="E3666" t="str">
        <f>precio_reno_porta!D74</f>
        <v>SAMSUNG GALAXY A36 128GB 5G</v>
      </c>
      <c r="F3666" s="68">
        <f>precio_reno_porta!E74</f>
        <v>1519</v>
      </c>
      <c r="G3666" t="str">
        <f>precio_reno_porta!F74</f>
        <v>Android</v>
      </c>
      <c r="H3666" t="s">
        <v>188</v>
      </c>
      <c r="I3666" t="s">
        <v>197</v>
      </c>
      <c r="J3666" s="68">
        <f>precio_reno_porta!T74</f>
        <v>1655</v>
      </c>
    </row>
    <row r="3667" spans="1:10" x14ac:dyDescent="0.3">
      <c r="A3667" t="str">
        <f t="shared" si="57"/>
        <v>SAMSUNG GALAXY A37 256GB 5GMax Negocios + Ilimitado 69.90CUOTA</v>
      </c>
      <c r="B3667" t="str">
        <f>precio_reno_porta!A75</f>
        <v>Corriente</v>
      </c>
      <c r="C3667" t="str">
        <f>precio_reno_porta!B75</f>
        <v>5G</v>
      </c>
      <c r="D3667" t="str">
        <f>precio_reno_porta!C75</f>
        <v>SAMSUNG</v>
      </c>
      <c r="E3667" t="str">
        <f>precio_reno_porta!D75</f>
        <v>SAMSUNG GALAXY A37 256GB 5G</v>
      </c>
      <c r="F3667" s="68">
        <f>precio_reno_porta!E75</f>
        <v>2249</v>
      </c>
      <c r="G3667" t="str">
        <f>precio_reno_porta!F75</f>
        <v>Android</v>
      </c>
      <c r="H3667" t="s">
        <v>188</v>
      </c>
      <c r="I3667" t="s">
        <v>197</v>
      </c>
      <c r="J3667" s="68">
        <f>precio_reno_porta!T75</f>
        <v>2435</v>
      </c>
    </row>
    <row r="3668" spans="1:10" x14ac:dyDescent="0.3">
      <c r="A3668" t="str">
        <f t="shared" si="57"/>
        <v>SAMSUNG GALAXY A56 256GB 5GMax Negocios + Ilimitado 69.90CUOTA</v>
      </c>
      <c r="B3668" t="str">
        <f>precio_reno_porta!A76</f>
        <v>Corriente</v>
      </c>
      <c r="C3668" t="str">
        <f>precio_reno_porta!B76</f>
        <v>5G</v>
      </c>
      <c r="D3668" t="str">
        <f>precio_reno_porta!C76</f>
        <v>SAMSUNG</v>
      </c>
      <c r="E3668" t="str">
        <f>precio_reno_porta!D76</f>
        <v>SAMSUNG GALAXY A56 256GB 5G</v>
      </c>
      <c r="F3668" s="68">
        <f>precio_reno_porta!E76</f>
        <v>2109</v>
      </c>
      <c r="G3668" t="str">
        <f>precio_reno_porta!F76</f>
        <v>Android</v>
      </c>
      <c r="H3668" t="s">
        <v>188</v>
      </c>
      <c r="I3668" t="s">
        <v>197</v>
      </c>
      <c r="J3668" s="68">
        <f>precio_reno_porta!T76</f>
        <v>2291</v>
      </c>
    </row>
    <row r="3669" spans="1:10" x14ac:dyDescent="0.3">
      <c r="A3669" t="str">
        <f t="shared" si="57"/>
        <v>SAMSUNG GALAXY A57 256GB 5GMax Negocios + Ilimitado 69.90CUOTA</v>
      </c>
      <c r="B3669" t="str">
        <f>precio_reno_porta!A77</f>
        <v>Corriente</v>
      </c>
      <c r="C3669" t="str">
        <f>precio_reno_porta!B77</f>
        <v>5G</v>
      </c>
      <c r="D3669" t="str">
        <f>precio_reno_porta!C77</f>
        <v>SAMSUNG</v>
      </c>
      <c r="E3669" t="str">
        <f>precio_reno_porta!D77</f>
        <v>SAMSUNG GALAXY A57 256GB 5G</v>
      </c>
      <c r="F3669" s="68">
        <f>precio_reno_porta!E77</f>
        <v>2509</v>
      </c>
      <c r="G3669" t="str">
        <f>precio_reno_porta!F77</f>
        <v>Android</v>
      </c>
      <c r="H3669" t="s">
        <v>188</v>
      </c>
      <c r="I3669" t="s">
        <v>197</v>
      </c>
      <c r="J3669" s="68">
        <f>precio_reno_porta!T77</f>
        <v>2723</v>
      </c>
    </row>
    <row r="3670" spans="1:10" x14ac:dyDescent="0.3">
      <c r="A3670" t="str">
        <f t="shared" si="57"/>
        <v>SAMSUNG GALAXY A57 512GB 5GMax Negocios + Ilimitado 69.90CUOTA</v>
      </c>
      <c r="B3670" t="str">
        <f>precio_reno_porta!A78</f>
        <v>Corriente</v>
      </c>
      <c r="C3670" t="str">
        <f>precio_reno_porta!B78</f>
        <v>5G</v>
      </c>
      <c r="D3670" t="str">
        <f>precio_reno_porta!C78</f>
        <v>SAMSUNG</v>
      </c>
      <c r="E3670" t="str">
        <f>precio_reno_porta!D78</f>
        <v>SAMSUNG GALAXY A57 512GB 5G</v>
      </c>
      <c r="F3670" s="68">
        <f>precio_reno_porta!E78</f>
        <v>3449</v>
      </c>
      <c r="G3670" t="str">
        <f>precio_reno_porta!F78</f>
        <v>Android</v>
      </c>
      <c r="H3670" t="s">
        <v>188</v>
      </c>
      <c r="I3670" t="s">
        <v>197</v>
      </c>
      <c r="J3670" s="68">
        <f>precio_reno_porta!T78</f>
        <v>3743</v>
      </c>
    </row>
    <row r="3671" spans="1:10" x14ac:dyDescent="0.3">
      <c r="A3671" t="str">
        <f t="shared" si="57"/>
        <v>SAMSUNG GALAXY S25 128GBMax Negocios + Ilimitado 69.90CUOTA</v>
      </c>
      <c r="B3671" t="str">
        <f>precio_reno_porta!A79</f>
        <v>Corriente</v>
      </c>
      <c r="C3671" t="str">
        <f>precio_reno_porta!B79</f>
        <v>5G</v>
      </c>
      <c r="D3671" t="str">
        <f>precio_reno_porta!C79</f>
        <v>SAMSUNG</v>
      </c>
      <c r="E3671" t="str">
        <f>precio_reno_porta!D79</f>
        <v>SAMSUNG GALAXY S25 128GB</v>
      </c>
      <c r="F3671" s="68">
        <f>precio_reno_porta!E79</f>
        <v>4529</v>
      </c>
      <c r="G3671" t="str">
        <f>precio_reno_porta!F79</f>
        <v>Android</v>
      </c>
      <c r="H3671" t="s">
        <v>188</v>
      </c>
      <c r="I3671" t="s">
        <v>197</v>
      </c>
      <c r="J3671" s="68">
        <f>precio_reno_porta!T79</f>
        <v>4919</v>
      </c>
    </row>
    <row r="3672" spans="1:10" x14ac:dyDescent="0.3">
      <c r="A3672" t="str">
        <f t="shared" si="57"/>
        <v>SAMSUNG GALAXY S25 FE 256GB 5GMax Negocios + Ilimitado 69.90CUOTA</v>
      </c>
      <c r="B3672" t="str">
        <f>precio_reno_porta!A80</f>
        <v>Corriente</v>
      </c>
      <c r="C3672" t="str">
        <f>precio_reno_porta!B80</f>
        <v>5G</v>
      </c>
      <c r="D3672" t="str">
        <f>precio_reno_porta!C80</f>
        <v>SAMSUNG</v>
      </c>
      <c r="E3672" t="str">
        <f>precio_reno_porta!D80</f>
        <v>SAMSUNG GALAXY S25 FE 256GB 5G</v>
      </c>
      <c r="F3672" s="68">
        <f>precio_reno_porta!E80</f>
        <v>3429</v>
      </c>
      <c r="G3672" t="str">
        <f>precio_reno_porta!F80</f>
        <v>Android</v>
      </c>
      <c r="H3672" t="s">
        <v>188</v>
      </c>
      <c r="I3672" t="s">
        <v>197</v>
      </c>
      <c r="J3672" s="68">
        <f>precio_reno_porta!T80</f>
        <v>3731</v>
      </c>
    </row>
    <row r="3673" spans="1:10" x14ac:dyDescent="0.3">
      <c r="A3673" t="str">
        <f t="shared" si="57"/>
        <v>SAMSUNG GALAXY S25 ULTRA 256GBMax Negocios + Ilimitado 69.90CUOTA</v>
      </c>
      <c r="B3673" t="str">
        <f>precio_reno_porta!A81</f>
        <v>Corriente</v>
      </c>
      <c r="C3673" t="str">
        <f>precio_reno_porta!B81</f>
        <v>5G</v>
      </c>
      <c r="D3673" t="str">
        <f>precio_reno_porta!C81</f>
        <v>SAMSUNG</v>
      </c>
      <c r="E3673" t="str">
        <f>precio_reno_porta!D81</f>
        <v>SAMSUNG GALAXY S25 ULTRA 256GB</v>
      </c>
      <c r="F3673" s="68">
        <f>precio_reno_porta!E81</f>
        <v>6219</v>
      </c>
      <c r="G3673" t="str">
        <f>precio_reno_porta!F81</f>
        <v>Android</v>
      </c>
      <c r="H3673" t="s">
        <v>188</v>
      </c>
      <c r="I3673" t="s">
        <v>197</v>
      </c>
      <c r="J3673" s="68">
        <f>precio_reno_porta!T81</f>
        <v>6755</v>
      </c>
    </row>
    <row r="3674" spans="1:10" x14ac:dyDescent="0.3">
      <c r="A3674" t="str">
        <f t="shared" si="57"/>
        <v>SAMSUNG GALAXY S26 256GB 5GMax Negocios + Ilimitado 69.90CUOTA</v>
      </c>
      <c r="B3674" t="str">
        <f>precio_reno_porta!A82</f>
        <v>Corriente</v>
      </c>
      <c r="C3674" t="str">
        <f>precio_reno_porta!B82</f>
        <v>5G</v>
      </c>
      <c r="D3674" t="str">
        <f>precio_reno_porta!C82</f>
        <v>SAMSUNG</v>
      </c>
      <c r="E3674" t="str">
        <f>precio_reno_porta!D82</f>
        <v>SAMSUNG GALAXY S26 256GB 5G</v>
      </c>
      <c r="F3674" s="68">
        <f>precio_reno_porta!E82</f>
        <v>5029</v>
      </c>
      <c r="G3674" t="str">
        <f>precio_reno_porta!F82</f>
        <v>Android</v>
      </c>
      <c r="H3674" t="s">
        <v>188</v>
      </c>
      <c r="I3674" t="s">
        <v>197</v>
      </c>
      <c r="J3674" s="68">
        <f>precio_reno_porta!T82</f>
        <v>5471</v>
      </c>
    </row>
    <row r="3675" spans="1:10" x14ac:dyDescent="0.3">
      <c r="A3675" t="str">
        <f t="shared" si="57"/>
        <v>SAMSUNG GALAXY S26 PLUS 256GB 5GMax Negocios + Ilimitado 69.90CUOTA</v>
      </c>
      <c r="B3675" t="str">
        <f>precio_reno_porta!A83</f>
        <v>Corriente</v>
      </c>
      <c r="C3675" t="str">
        <f>precio_reno_porta!B83</f>
        <v>5G</v>
      </c>
      <c r="D3675" t="str">
        <f>precio_reno_porta!C83</f>
        <v>SAMSUNG</v>
      </c>
      <c r="E3675" t="str">
        <f>precio_reno_porta!D83</f>
        <v>SAMSUNG GALAXY S26 PLUS 256GB 5G</v>
      </c>
      <c r="F3675" s="68">
        <f>precio_reno_porta!E83</f>
        <v>6039</v>
      </c>
      <c r="G3675" t="str">
        <f>precio_reno_porta!F83</f>
        <v>Android</v>
      </c>
      <c r="H3675" t="s">
        <v>188</v>
      </c>
      <c r="I3675" t="s">
        <v>197</v>
      </c>
      <c r="J3675" s="68">
        <f>precio_reno_porta!T83</f>
        <v>6563</v>
      </c>
    </row>
    <row r="3676" spans="1:10" x14ac:dyDescent="0.3">
      <c r="A3676" t="str">
        <f t="shared" si="57"/>
        <v>SAMSUNG GALAXY S26 ULTRA 256GB 5GMax Negocios + Ilimitado 69.90CUOTA</v>
      </c>
      <c r="B3676" t="str">
        <f>precio_reno_porta!A84</f>
        <v>Corriente</v>
      </c>
      <c r="C3676" t="str">
        <f>precio_reno_porta!B84</f>
        <v>5G</v>
      </c>
      <c r="D3676" t="str">
        <f>precio_reno_porta!C84</f>
        <v>SAMSUNG</v>
      </c>
      <c r="E3676" t="str">
        <f>precio_reno_porta!D84</f>
        <v>SAMSUNG GALAXY S26 ULTRA 256GB 5G</v>
      </c>
      <c r="F3676" s="68">
        <f>precio_reno_porta!E84</f>
        <v>7039</v>
      </c>
      <c r="G3676" t="str">
        <f>precio_reno_porta!F84</f>
        <v>Android</v>
      </c>
      <c r="H3676" t="s">
        <v>188</v>
      </c>
      <c r="I3676" t="s">
        <v>197</v>
      </c>
      <c r="J3676" s="68">
        <f>precio_reno_porta!T84</f>
        <v>7655</v>
      </c>
    </row>
    <row r="3677" spans="1:10" x14ac:dyDescent="0.3">
      <c r="A3677" t="str">
        <f t="shared" si="57"/>
        <v>SAMSUNG GALAXY S26FE 256GB 5GMax Negocios + Ilimitado 69.90CUOTA</v>
      </c>
      <c r="B3677" t="str">
        <f>precio_reno_porta!A85</f>
        <v>Corriente</v>
      </c>
      <c r="C3677" t="str">
        <f>precio_reno_porta!B85</f>
        <v>5G</v>
      </c>
      <c r="D3677" t="str">
        <f>precio_reno_porta!C85</f>
        <v>SAMSUNG</v>
      </c>
      <c r="E3677" t="str">
        <f>precio_reno_porta!D85</f>
        <v>SAMSUNG GALAXY S26FE 256GB 5G</v>
      </c>
      <c r="F3677" s="68">
        <f>precio_reno_porta!E85</f>
        <v>3999</v>
      </c>
      <c r="G3677" t="str">
        <f>precio_reno_porta!F85</f>
        <v>Android</v>
      </c>
      <c r="H3677" t="s">
        <v>188</v>
      </c>
      <c r="I3677" t="s">
        <v>197</v>
      </c>
      <c r="J3677" s="68">
        <f>precio_reno_porta!T85</f>
        <v>4343</v>
      </c>
    </row>
    <row r="3678" spans="1:10" x14ac:dyDescent="0.3">
      <c r="A3678" t="str">
        <f t="shared" si="57"/>
        <v>SAMSUNG GALAXY Z FLIP 7 256GB 5GMax Negocios + Ilimitado 69.90CUOTA</v>
      </c>
      <c r="B3678" t="str">
        <f>precio_reno_porta!A86</f>
        <v>Corriente</v>
      </c>
      <c r="C3678" t="str">
        <f>precio_reno_porta!B86</f>
        <v>5G</v>
      </c>
      <c r="D3678" t="str">
        <f>precio_reno_porta!C86</f>
        <v>SAMSUNG</v>
      </c>
      <c r="E3678" t="str">
        <f>precio_reno_porta!D86</f>
        <v>SAMSUNG GALAXY Z FLIP 7 256GB 5G</v>
      </c>
      <c r="F3678" s="68">
        <f>precio_reno_porta!E86</f>
        <v>5279</v>
      </c>
      <c r="G3678" t="str">
        <f>precio_reno_porta!F86</f>
        <v>Android</v>
      </c>
      <c r="H3678" t="s">
        <v>188</v>
      </c>
      <c r="I3678" t="s">
        <v>197</v>
      </c>
      <c r="J3678" s="68">
        <f>precio_reno_porta!T86</f>
        <v>5735</v>
      </c>
    </row>
    <row r="3679" spans="1:10" x14ac:dyDescent="0.3">
      <c r="A3679" t="str">
        <f t="shared" si="57"/>
        <v>SAMSUNG GALAXY Z FLIP 7 FE 128GB 5GMax Negocios + Ilimitado 69.90CUOTA</v>
      </c>
      <c r="B3679" t="str">
        <f>precio_reno_porta!A87</f>
        <v>Corriente</v>
      </c>
      <c r="C3679" t="str">
        <f>precio_reno_porta!B87</f>
        <v>5G</v>
      </c>
      <c r="D3679" t="str">
        <f>precio_reno_porta!C87</f>
        <v>SAMSUNG</v>
      </c>
      <c r="E3679" t="str">
        <f>precio_reno_porta!D87</f>
        <v>SAMSUNG GALAXY Z FLIP 7 FE 128GB 5G</v>
      </c>
      <c r="F3679" s="68">
        <f>precio_reno_porta!E87</f>
        <v>3929</v>
      </c>
      <c r="G3679" t="str">
        <f>precio_reno_porta!F87</f>
        <v>Android</v>
      </c>
      <c r="H3679" t="s">
        <v>188</v>
      </c>
      <c r="I3679" t="s">
        <v>197</v>
      </c>
      <c r="J3679" s="68">
        <f>precio_reno_porta!T87</f>
        <v>4271</v>
      </c>
    </row>
    <row r="3680" spans="1:10" x14ac:dyDescent="0.3">
      <c r="A3680" t="str">
        <f t="shared" si="57"/>
        <v>SAMSUNG GALAXY Z FOLD 5 256GBMax Negocios + Ilimitado 69.90CUOTA</v>
      </c>
      <c r="B3680" t="str">
        <f>precio_reno_porta!A88</f>
        <v>Corriente</v>
      </c>
      <c r="C3680" t="str">
        <f>precio_reno_porta!B88</f>
        <v>5G</v>
      </c>
      <c r="D3680" t="str">
        <f>precio_reno_porta!C88</f>
        <v>SAMSUNG</v>
      </c>
      <c r="E3680" t="str">
        <f>precio_reno_porta!D88</f>
        <v>SAMSUNG GALAXY Z FOLD 5 256GB</v>
      </c>
      <c r="F3680" s="68">
        <f>precio_reno_porta!E88</f>
        <v>9299</v>
      </c>
      <c r="G3680" t="str">
        <f>precio_reno_porta!F88</f>
        <v>Android</v>
      </c>
      <c r="H3680" t="s">
        <v>188</v>
      </c>
      <c r="I3680" t="s">
        <v>197</v>
      </c>
      <c r="J3680" s="68">
        <f>precio_reno_porta!T88</f>
        <v>10103</v>
      </c>
    </row>
    <row r="3681" spans="1:10" x14ac:dyDescent="0.3">
      <c r="A3681" t="str">
        <f t="shared" si="57"/>
        <v>SAMSUNG GALAXY Z FOLD 7 512GB 5GMax Negocios + Ilimitado 69.90CUOTA</v>
      </c>
      <c r="B3681" t="str">
        <f>precio_reno_porta!A89</f>
        <v>Corriente</v>
      </c>
      <c r="C3681" t="str">
        <f>precio_reno_porta!B89</f>
        <v>5G</v>
      </c>
      <c r="D3681" t="str">
        <f>precio_reno_porta!C89</f>
        <v>SAMSUNG</v>
      </c>
      <c r="E3681" t="str">
        <f>precio_reno_porta!D89</f>
        <v>SAMSUNG GALAXY Z FOLD 7 512GB 5G</v>
      </c>
      <c r="F3681" s="68">
        <f>precio_reno_porta!E89</f>
        <v>9739</v>
      </c>
      <c r="G3681" t="str">
        <f>precio_reno_porta!F89</f>
        <v>Android</v>
      </c>
      <c r="H3681" t="s">
        <v>188</v>
      </c>
      <c r="I3681" t="s">
        <v>197</v>
      </c>
      <c r="J3681" s="68">
        <f>precio_reno_porta!T89</f>
        <v>10583</v>
      </c>
    </row>
    <row r="3682" spans="1:10" x14ac:dyDescent="0.3">
      <c r="A3682" t="str">
        <f t="shared" si="57"/>
        <v>VIVO V60 LITE 256GB 5GMax Negocios + Ilimitado 69.90CUOTA</v>
      </c>
      <c r="B3682" t="str">
        <f>precio_reno_porta!A90</f>
        <v>Corriente</v>
      </c>
      <c r="C3682" t="str">
        <f>precio_reno_porta!B90</f>
        <v>5G</v>
      </c>
      <c r="D3682" t="str">
        <f>precio_reno_porta!C90</f>
        <v>VIVO</v>
      </c>
      <c r="E3682" t="str">
        <f>precio_reno_porta!D90</f>
        <v>VIVO V60 LITE 256GB 5G</v>
      </c>
      <c r="F3682" s="68">
        <f>precio_reno_porta!E90</f>
        <v>1729</v>
      </c>
      <c r="G3682" t="str">
        <f>precio_reno_porta!F90</f>
        <v>Android</v>
      </c>
      <c r="H3682" t="s">
        <v>188</v>
      </c>
      <c r="I3682" t="s">
        <v>197</v>
      </c>
      <c r="J3682" s="68">
        <f>precio_reno_porta!T90</f>
        <v>1871</v>
      </c>
    </row>
    <row r="3683" spans="1:10" x14ac:dyDescent="0.3">
      <c r="A3683" t="str">
        <f t="shared" si="57"/>
        <v>VIVO V70 512GB 5GMax Negocios + Ilimitado 69.90CUOTA</v>
      </c>
      <c r="B3683" t="str">
        <f>precio_reno_porta!A91</f>
        <v>Corriente</v>
      </c>
      <c r="C3683" t="str">
        <f>precio_reno_porta!B91</f>
        <v>5G</v>
      </c>
      <c r="D3683" t="str">
        <f>precio_reno_porta!C91</f>
        <v>VIVO</v>
      </c>
      <c r="E3683" t="str">
        <f>precio_reno_porta!D91</f>
        <v>VIVO V70 512GB 5G</v>
      </c>
      <c r="F3683" s="68">
        <f>precio_reno_porta!E91</f>
        <v>3069</v>
      </c>
      <c r="G3683" t="str">
        <f>precio_reno_porta!F91</f>
        <v>Android</v>
      </c>
      <c r="H3683" t="s">
        <v>188</v>
      </c>
      <c r="I3683" t="s">
        <v>197</v>
      </c>
      <c r="J3683" s="68">
        <f>precio_reno_porta!T91</f>
        <v>3335</v>
      </c>
    </row>
    <row r="3684" spans="1:10" x14ac:dyDescent="0.3">
      <c r="A3684" t="str">
        <f t="shared" si="57"/>
        <v>VIVO V70FE 256GB 5GMax Negocios + Ilimitado 69.90CUOTA</v>
      </c>
      <c r="B3684" t="str">
        <f>precio_reno_porta!A92</f>
        <v>Corriente</v>
      </c>
      <c r="C3684" t="str">
        <f>precio_reno_porta!B92</f>
        <v>5G</v>
      </c>
      <c r="D3684" t="str">
        <f>precio_reno_porta!C92</f>
        <v>VIVO</v>
      </c>
      <c r="E3684" t="str">
        <f>precio_reno_porta!D92</f>
        <v>VIVO V70FE 256GB 5G</v>
      </c>
      <c r="F3684" s="68">
        <f>precio_reno_porta!E92</f>
        <v>2609</v>
      </c>
      <c r="G3684" t="str">
        <f>precio_reno_porta!F92</f>
        <v>Android</v>
      </c>
      <c r="H3684" t="s">
        <v>188</v>
      </c>
      <c r="I3684" t="s">
        <v>197</v>
      </c>
      <c r="J3684" s="68">
        <f>precio_reno_porta!T92</f>
        <v>2831</v>
      </c>
    </row>
    <row r="3685" spans="1:10" x14ac:dyDescent="0.3">
      <c r="A3685" t="str">
        <f t="shared" si="57"/>
        <v>VIVO X300 PRO 512GB 5GMax Negocios + Ilimitado 69.90CUOTA</v>
      </c>
      <c r="B3685" t="str">
        <f>precio_reno_porta!A93</f>
        <v>Corriente</v>
      </c>
      <c r="C3685" t="str">
        <f>precio_reno_porta!B93</f>
        <v>5G</v>
      </c>
      <c r="D3685" t="str">
        <f>precio_reno_porta!C93</f>
        <v>VIVO</v>
      </c>
      <c r="E3685" t="str">
        <f>precio_reno_porta!D93</f>
        <v>VIVO X300 PRO 512GB 5G</v>
      </c>
      <c r="F3685" s="68">
        <f>precio_reno_porta!E93</f>
        <v>6219</v>
      </c>
      <c r="G3685" t="str">
        <f>precio_reno_porta!F93</f>
        <v>Android</v>
      </c>
      <c r="H3685" t="s">
        <v>188</v>
      </c>
      <c r="I3685" t="s">
        <v>197</v>
      </c>
      <c r="J3685" s="68">
        <f>precio_reno_porta!T93</f>
        <v>6755</v>
      </c>
    </row>
    <row r="3686" spans="1:10" x14ac:dyDescent="0.3">
      <c r="A3686" t="str">
        <f t="shared" si="57"/>
        <v>VIVO Y04 128GBMax Negocios + Ilimitado 69.90CUOTA</v>
      </c>
      <c r="B3686" t="str">
        <f>precio_reno_porta!A94</f>
        <v>Corriente</v>
      </c>
      <c r="C3686" t="str">
        <f>precio_reno_porta!B94</f>
        <v>4G</v>
      </c>
      <c r="D3686" t="str">
        <f>precio_reno_porta!C94</f>
        <v>VIVO</v>
      </c>
      <c r="E3686" t="str">
        <f>precio_reno_porta!D94</f>
        <v>VIVO Y04 128GB</v>
      </c>
      <c r="F3686" s="68">
        <f>precio_reno_porta!E94</f>
        <v>489</v>
      </c>
      <c r="G3686" t="str">
        <f>precio_reno_porta!F94</f>
        <v>Android</v>
      </c>
      <c r="H3686" t="s">
        <v>188</v>
      </c>
      <c r="I3686" t="s">
        <v>197</v>
      </c>
      <c r="J3686" s="68">
        <f>precio_reno_porta!T94</f>
        <v>527</v>
      </c>
    </row>
    <row r="3687" spans="1:10" x14ac:dyDescent="0.3">
      <c r="A3687" t="str">
        <f t="shared" si="57"/>
        <v>VIVO Y11 128GB 5GMax Negocios + Ilimitado 69.90CUOTA</v>
      </c>
      <c r="B3687" t="str">
        <f>precio_reno_porta!A95</f>
        <v>Corriente</v>
      </c>
      <c r="C3687" t="str">
        <f>precio_reno_porta!B95</f>
        <v>5G</v>
      </c>
      <c r="D3687" t="str">
        <f>precio_reno_porta!C95</f>
        <v>VIVO</v>
      </c>
      <c r="E3687" t="str">
        <f>precio_reno_porta!D95</f>
        <v>VIVO Y11 128GB 5G</v>
      </c>
      <c r="F3687" s="68">
        <f>precio_reno_porta!E95</f>
        <v>819</v>
      </c>
      <c r="G3687" t="str">
        <f>precio_reno_porta!F95</f>
        <v>Android</v>
      </c>
      <c r="H3687" t="s">
        <v>188</v>
      </c>
      <c r="I3687" t="s">
        <v>197</v>
      </c>
      <c r="J3687" s="68">
        <f>precio_reno_porta!T95</f>
        <v>887</v>
      </c>
    </row>
    <row r="3688" spans="1:10" x14ac:dyDescent="0.3">
      <c r="A3688" t="str">
        <f t="shared" si="57"/>
        <v>VIVO Y21 256GB 5GMax Negocios + Ilimitado 69.90CUOTA</v>
      </c>
      <c r="B3688" t="str">
        <f>precio_reno_porta!A96</f>
        <v>Corriente</v>
      </c>
      <c r="C3688" t="str">
        <f>precio_reno_porta!B96</f>
        <v>5G</v>
      </c>
      <c r="D3688" t="str">
        <f>precio_reno_porta!C96</f>
        <v>VIVO</v>
      </c>
      <c r="E3688" t="str">
        <f>precio_reno_porta!D96</f>
        <v>VIVO Y21 256GB 5G</v>
      </c>
      <c r="F3688" s="68">
        <f>precio_reno_porta!E96</f>
        <v>1029</v>
      </c>
      <c r="G3688" t="str">
        <f>precio_reno_porta!F96</f>
        <v>Android</v>
      </c>
      <c r="H3688" t="s">
        <v>188</v>
      </c>
      <c r="I3688" t="s">
        <v>197</v>
      </c>
      <c r="J3688" s="68">
        <f>precio_reno_porta!T96</f>
        <v>1127</v>
      </c>
    </row>
    <row r="3689" spans="1:10" x14ac:dyDescent="0.3">
      <c r="A3689" t="str">
        <f t="shared" si="57"/>
        <v>VIVO Y21D 256GBMax Negocios + Ilimitado 69.90CUOTA</v>
      </c>
      <c r="B3689" t="str">
        <f>precio_reno_porta!A97</f>
        <v>Corriente</v>
      </c>
      <c r="C3689" t="str">
        <f>precio_reno_porta!B97</f>
        <v>4G</v>
      </c>
      <c r="D3689" t="str">
        <f>precio_reno_porta!C97</f>
        <v>VIVO</v>
      </c>
      <c r="E3689" t="str">
        <f>precio_reno_porta!D97</f>
        <v>VIVO Y21D 256GB</v>
      </c>
      <c r="F3689" s="68">
        <f>precio_reno_porta!E97</f>
        <v>849</v>
      </c>
      <c r="G3689" t="str">
        <f>precio_reno_porta!F97</f>
        <v>Android</v>
      </c>
      <c r="H3689" t="s">
        <v>188</v>
      </c>
      <c r="I3689" t="s">
        <v>197</v>
      </c>
      <c r="J3689" s="68">
        <f>precio_reno_porta!T97</f>
        <v>923</v>
      </c>
    </row>
    <row r="3690" spans="1:10" x14ac:dyDescent="0.3">
      <c r="A3690" t="str">
        <f t="shared" si="57"/>
        <v>VIVO Y31 256GB 5GMax Negocios + Ilimitado 69.90CUOTA</v>
      </c>
      <c r="B3690" t="str">
        <f>precio_reno_porta!A98</f>
        <v>Corriente</v>
      </c>
      <c r="C3690" t="str">
        <f>precio_reno_porta!B98</f>
        <v>5G</v>
      </c>
      <c r="D3690" t="str">
        <f>precio_reno_porta!C98</f>
        <v>VIVO</v>
      </c>
      <c r="E3690" t="str">
        <f>precio_reno_porta!D98</f>
        <v>VIVO Y31 256GB 5G</v>
      </c>
      <c r="F3690" s="68">
        <f>precio_reno_porta!E98</f>
        <v>1309</v>
      </c>
      <c r="G3690" t="str">
        <f>precio_reno_porta!F98</f>
        <v>Android</v>
      </c>
      <c r="H3690" t="s">
        <v>188</v>
      </c>
      <c r="I3690" t="s">
        <v>197</v>
      </c>
      <c r="J3690" s="68">
        <f>precio_reno_porta!T98</f>
        <v>1427</v>
      </c>
    </row>
    <row r="3691" spans="1:10" x14ac:dyDescent="0.3">
      <c r="A3691" t="str">
        <f t="shared" si="57"/>
        <v>VIVO Y31 256GB 5G NEWMax Negocios + Ilimitado 69.90CUOTA</v>
      </c>
      <c r="B3691" t="str">
        <f>precio_reno_porta!A99</f>
        <v>Corriente</v>
      </c>
      <c r="C3691" t="str">
        <f>precio_reno_porta!B99</f>
        <v>5G</v>
      </c>
      <c r="D3691" t="str">
        <f>precio_reno_porta!C99</f>
        <v>VIVO</v>
      </c>
      <c r="E3691" t="str">
        <f>precio_reno_porta!D99</f>
        <v>VIVO Y31 256GB 5G NEW</v>
      </c>
      <c r="F3691" s="68">
        <f>precio_reno_porta!E99</f>
        <v>1289</v>
      </c>
      <c r="G3691" t="str">
        <f>precio_reno_porta!F99</f>
        <v>Android</v>
      </c>
      <c r="H3691" t="s">
        <v>188</v>
      </c>
      <c r="I3691" t="s">
        <v>197</v>
      </c>
      <c r="J3691" s="68">
        <f>precio_reno_porta!T99</f>
        <v>1403</v>
      </c>
    </row>
    <row r="3692" spans="1:10" x14ac:dyDescent="0.3">
      <c r="A3692" t="str">
        <f t="shared" si="57"/>
        <v>XIAOMI 14T 512GB 5GMax Negocios + Ilimitado 69.90CUOTA</v>
      </c>
      <c r="B3692" t="str">
        <f>precio_reno_porta!A100</f>
        <v>Corriente</v>
      </c>
      <c r="C3692" t="str">
        <f>precio_reno_porta!B100</f>
        <v>5G</v>
      </c>
      <c r="D3692" t="str">
        <f>precio_reno_porta!C100</f>
        <v>XIAOMI</v>
      </c>
      <c r="E3692" t="str">
        <f>precio_reno_porta!D100</f>
        <v>XIAOMI 14T 512GB 5G</v>
      </c>
      <c r="F3692" s="68">
        <f>precio_reno_porta!E100</f>
        <v>2659</v>
      </c>
      <c r="G3692" t="str">
        <f>precio_reno_porta!F100</f>
        <v>Android</v>
      </c>
      <c r="H3692" t="s">
        <v>188</v>
      </c>
      <c r="I3692" t="s">
        <v>197</v>
      </c>
      <c r="J3692" s="68">
        <f>precio_reno_porta!T100</f>
        <v>2879</v>
      </c>
    </row>
    <row r="3693" spans="1:10" x14ac:dyDescent="0.3">
      <c r="A3693" t="str">
        <f t="shared" si="57"/>
        <v>XIAOMI 15T 512GB 5GMax Negocios + Ilimitado 69.90CUOTA</v>
      </c>
      <c r="B3693" t="str">
        <f>precio_reno_porta!A101</f>
        <v>Corriente</v>
      </c>
      <c r="C3693" t="str">
        <f>precio_reno_porta!B101</f>
        <v>5G</v>
      </c>
      <c r="D3693" t="str">
        <f>precio_reno_porta!C101</f>
        <v>XIAOMI</v>
      </c>
      <c r="E3693" t="str">
        <f>precio_reno_porta!D101</f>
        <v>XIAOMI 15T 512GB 5G</v>
      </c>
      <c r="F3693" s="68">
        <f>precio_reno_porta!E101</f>
        <v>2569</v>
      </c>
      <c r="G3693" t="str">
        <f>precio_reno_porta!F101</f>
        <v>Android</v>
      </c>
      <c r="H3693" t="s">
        <v>188</v>
      </c>
      <c r="I3693" t="s">
        <v>197</v>
      </c>
      <c r="J3693" s="68">
        <f>precio_reno_porta!T101</f>
        <v>2795</v>
      </c>
    </row>
    <row r="3694" spans="1:10" x14ac:dyDescent="0.3">
      <c r="A3694" t="str">
        <f t="shared" si="57"/>
        <v>XIAOMI 15T PRO 512GB 5GMax Negocios + Ilimitado 69.90CUOTA</v>
      </c>
      <c r="B3694" t="str">
        <f>precio_reno_porta!A102</f>
        <v>Corriente</v>
      </c>
      <c r="C3694" t="str">
        <f>precio_reno_porta!B102</f>
        <v>5G</v>
      </c>
      <c r="D3694" t="str">
        <f>precio_reno_porta!C102</f>
        <v>XIAOMI</v>
      </c>
      <c r="E3694" t="str">
        <f>precio_reno_porta!D102</f>
        <v>XIAOMI 15T PRO 512GB 5G</v>
      </c>
      <c r="F3694" s="68">
        <f>precio_reno_porta!E102</f>
        <v>3619</v>
      </c>
      <c r="G3694" t="str">
        <f>precio_reno_porta!F102</f>
        <v>Android</v>
      </c>
      <c r="H3694" t="s">
        <v>188</v>
      </c>
      <c r="I3694" t="s">
        <v>197</v>
      </c>
      <c r="J3694" s="68">
        <f>precio_reno_porta!T102</f>
        <v>3935</v>
      </c>
    </row>
    <row r="3695" spans="1:10" x14ac:dyDescent="0.3">
      <c r="A3695" t="str">
        <f t="shared" si="57"/>
        <v>XIAOMI 17 ULTRA 512GB 5GMax Negocios + Ilimitado 69.90CUOTA</v>
      </c>
      <c r="B3695" t="str">
        <f>precio_reno_porta!A103</f>
        <v>Corriente</v>
      </c>
      <c r="C3695" t="str">
        <f>precio_reno_porta!B103</f>
        <v>5G</v>
      </c>
      <c r="D3695" t="str">
        <f>precio_reno_porta!C103</f>
        <v>XIAOMI</v>
      </c>
      <c r="E3695" t="str">
        <f>precio_reno_porta!D103</f>
        <v>XIAOMI 17 ULTRA 512GB 5G</v>
      </c>
      <c r="F3695" s="68">
        <f>precio_reno_porta!E103</f>
        <v>6169</v>
      </c>
      <c r="G3695" t="str">
        <f>precio_reno_porta!F103</f>
        <v>Android</v>
      </c>
      <c r="H3695" t="s">
        <v>188</v>
      </c>
      <c r="I3695" t="s">
        <v>197</v>
      </c>
      <c r="J3695" s="68">
        <f>precio_reno_porta!T103</f>
        <v>6707</v>
      </c>
    </row>
    <row r="3696" spans="1:10" x14ac:dyDescent="0.3">
      <c r="A3696" t="str">
        <f t="shared" si="57"/>
        <v>XIAOMI 17T 512GB 5GMax Negocios + Ilimitado 69.90CUOTA</v>
      </c>
      <c r="B3696" t="str">
        <f>precio_reno_porta!A104</f>
        <v>Corriente</v>
      </c>
      <c r="C3696" t="str">
        <f>precio_reno_porta!B104</f>
        <v>5G</v>
      </c>
      <c r="D3696" t="str">
        <f>precio_reno_porta!C104</f>
        <v>XIAOMI</v>
      </c>
      <c r="E3696" t="str">
        <f>precio_reno_porta!D104</f>
        <v>XIAOMI 17T 512GB 5G</v>
      </c>
      <c r="F3696" s="68">
        <f>precio_reno_porta!E104</f>
        <v>3089</v>
      </c>
      <c r="G3696" t="str">
        <f>precio_reno_porta!F104</f>
        <v>Android</v>
      </c>
      <c r="H3696" t="s">
        <v>188</v>
      </c>
      <c r="I3696" t="s">
        <v>197</v>
      </c>
      <c r="J3696" s="68">
        <f>precio_reno_porta!T104</f>
        <v>3359</v>
      </c>
    </row>
    <row r="3697" spans="1:10" x14ac:dyDescent="0.3">
      <c r="A3697" t="str">
        <f t="shared" si="57"/>
        <v>XIAOMI 17T PRO 512GB 5GMax Negocios + Ilimitado 69.90CUOTA</v>
      </c>
      <c r="B3697" t="str">
        <f>precio_reno_porta!A105</f>
        <v>Corriente</v>
      </c>
      <c r="C3697" t="str">
        <f>precio_reno_porta!B105</f>
        <v>5G</v>
      </c>
      <c r="D3697" t="str">
        <f>precio_reno_porta!C105</f>
        <v>XIAOMI</v>
      </c>
      <c r="E3697" t="str">
        <f>precio_reno_porta!D105</f>
        <v>XIAOMI 17T PRO 512GB 5G</v>
      </c>
      <c r="F3697" s="68">
        <f>precio_reno_porta!E105</f>
        <v>3929</v>
      </c>
      <c r="G3697" t="str">
        <f>precio_reno_porta!F105</f>
        <v>Android</v>
      </c>
      <c r="H3697" t="s">
        <v>188</v>
      </c>
      <c r="I3697" t="s">
        <v>197</v>
      </c>
      <c r="J3697" s="68">
        <f>precio_reno_porta!T105</f>
        <v>4271</v>
      </c>
    </row>
    <row r="3698" spans="1:10" x14ac:dyDescent="0.3">
      <c r="A3698" t="str">
        <f t="shared" si="57"/>
        <v>XIAOMI REDMI 15 256GBMax Negocios + Ilimitado 69.90CUOTA</v>
      </c>
      <c r="B3698" t="str">
        <f>precio_reno_porta!A106</f>
        <v>Corriente</v>
      </c>
      <c r="C3698" t="str">
        <f>precio_reno_porta!B106</f>
        <v>4G</v>
      </c>
      <c r="D3698" t="str">
        <f>precio_reno_porta!C106</f>
        <v>XIAOMI</v>
      </c>
      <c r="E3698" t="str">
        <f>precio_reno_porta!D106</f>
        <v>XIAOMI REDMI 15 256GB</v>
      </c>
      <c r="F3698" s="68">
        <f>precio_reno_porta!E106</f>
        <v>939</v>
      </c>
      <c r="G3698" t="str">
        <f>precio_reno_porta!F106</f>
        <v>Android</v>
      </c>
      <c r="H3698" t="s">
        <v>188</v>
      </c>
      <c r="I3698" t="s">
        <v>197</v>
      </c>
      <c r="J3698" s="68">
        <f>precio_reno_porta!T106</f>
        <v>1019</v>
      </c>
    </row>
    <row r="3699" spans="1:10" x14ac:dyDescent="0.3">
      <c r="A3699" t="str">
        <f t="shared" si="57"/>
        <v>XIAOMI REDMI 15C 256GBMax Negocios + Ilimitado 69.90CUOTA</v>
      </c>
      <c r="B3699" t="str">
        <f>precio_reno_porta!A107</f>
        <v>Corriente</v>
      </c>
      <c r="C3699" t="str">
        <f>precio_reno_porta!B107</f>
        <v>4G</v>
      </c>
      <c r="D3699" t="str">
        <f>precio_reno_porta!C107</f>
        <v>XIAOMI</v>
      </c>
      <c r="E3699" t="str">
        <f>precio_reno_porta!D107</f>
        <v>XIAOMI REDMI 15C 256GB</v>
      </c>
      <c r="F3699" s="68">
        <f>precio_reno_porta!E107</f>
        <v>709</v>
      </c>
      <c r="G3699" t="str">
        <f>precio_reno_porta!F107</f>
        <v>Android</v>
      </c>
      <c r="H3699" t="s">
        <v>188</v>
      </c>
      <c r="I3699" t="s">
        <v>197</v>
      </c>
      <c r="J3699" s="68">
        <f>precio_reno_porta!T107</f>
        <v>767</v>
      </c>
    </row>
    <row r="3700" spans="1:10" x14ac:dyDescent="0.3">
      <c r="A3700" t="str">
        <f t="shared" si="57"/>
        <v>XIAOMI REDMI A5 128GBMax Negocios + Ilimitado 69.90CUOTA</v>
      </c>
      <c r="B3700" t="str">
        <f>precio_reno_porta!A108</f>
        <v>Corriente</v>
      </c>
      <c r="C3700" t="str">
        <f>precio_reno_porta!B108</f>
        <v>4G</v>
      </c>
      <c r="D3700" t="str">
        <f>precio_reno_porta!C108</f>
        <v>XIAOMI</v>
      </c>
      <c r="E3700" t="str">
        <f>precio_reno_porta!D108</f>
        <v>XIAOMI REDMI A5 128GB</v>
      </c>
      <c r="F3700" s="68">
        <f>precio_reno_porta!E108</f>
        <v>379</v>
      </c>
      <c r="G3700" t="str">
        <f>precio_reno_porta!F108</f>
        <v>Android</v>
      </c>
      <c r="H3700" t="s">
        <v>188</v>
      </c>
      <c r="I3700" t="s">
        <v>197</v>
      </c>
      <c r="J3700" s="68">
        <f>precio_reno_porta!T108</f>
        <v>407</v>
      </c>
    </row>
    <row r="3701" spans="1:10" x14ac:dyDescent="0.3">
      <c r="A3701" t="str">
        <f t="shared" si="57"/>
        <v>XIAOMI REDMI A7 PRO 128GBMax Negocios + Ilimitado 69.90CUOTA</v>
      </c>
      <c r="B3701" t="str">
        <f>precio_reno_porta!A109</f>
        <v>Corriente</v>
      </c>
      <c r="C3701" t="str">
        <f>precio_reno_porta!B109</f>
        <v>4G</v>
      </c>
      <c r="D3701" t="str">
        <f>precio_reno_porta!C109</f>
        <v>XIAOMI</v>
      </c>
      <c r="E3701" t="str">
        <f>precio_reno_porta!D109</f>
        <v>XIAOMI REDMI A7 PRO 128GB</v>
      </c>
      <c r="F3701" s="68">
        <f>precio_reno_porta!E109</f>
        <v>489</v>
      </c>
      <c r="G3701" t="str">
        <f>precio_reno_porta!F109</f>
        <v>Android</v>
      </c>
      <c r="H3701" t="s">
        <v>188</v>
      </c>
      <c r="I3701" t="s">
        <v>197</v>
      </c>
      <c r="J3701" s="68">
        <f>precio_reno_porta!T109</f>
        <v>527</v>
      </c>
    </row>
    <row r="3702" spans="1:10" x14ac:dyDescent="0.3">
      <c r="A3702" t="str">
        <f t="shared" si="57"/>
        <v>XIAOMI REDMI NOTE 10 PRO 128GB SEMax Negocios + Ilimitado 69.90CUOTA</v>
      </c>
      <c r="B3702" t="str">
        <f>precio_reno_porta!A110</f>
        <v>Corriente</v>
      </c>
      <c r="C3702" t="str">
        <f>precio_reno_porta!B110</f>
        <v>4.5G</v>
      </c>
      <c r="D3702" t="str">
        <f>precio_reno_porta!C110</f>
        <v>XIAOMI</v>
      </c>
      <c r="E3702" t="str">
        <f>precio_reno_porta!D110</f>
        <v>XIAOMI REDMI NOTE 10 PRO 128GB SE</v>
      </c>
      <c r="F3702" s="68">
        <f>precio_reno_porta!E110</f>
        <v>1369</v>
      </c>
      <c r="G3702" t="str">
        <f>precio_reno_porta!F110</f>
        <v>Android</v>
      </c>
      <c r="H3702" t="s">
        <v>188</v>
      </c>
      <c r="I3702" t="s">
        <v>197</v>
      </c>
      <c r="J3702" s="68">
        <f>precio_reno_porta!T110</f>
        <v>1487</v>
      </c>
    </row>
    <row r="3703" spans="1:10" x14ac:dyDescent="0.3">
      <c r="A3703" t="str">
        <f t="shared" si="57"/>
        <v>XIAOMI REDMI NOTE 12 PRO PLUS 256GB 5GMax Negocios + Ilimitado 69.90CUOTA</v>
      </c>
      <c r="B3703" t="str">
        <f>precio_reno_porta!A111</f>
        <v>Corriente</v>
      </c>
      <c r="C3703" t="str">
        <f>precio_reno_porta!B111</f>
        <v>5G</v>
      </c>
      <c r="D3703" t="str">
        <f>precio_reno_porta!C111</f>
        <v>XIAOMI</v>
      </c>
      <c r="E3703" t="str">
        <f>precio_reno_porta!D111</f>
        <v>XIAOMI REDMI NOTE 12 PRO PLUS 256GB 5G</v>
      </c>
      <c r="F3703" s="68">
        <f>precio_reno_porta!E111</f>
        <v>2039</v>
      </c>
      <c r="G3703" t="str">
        <f>precio_reno_porta!F111</f>
        <v>Android</v>
      </c>
      <c r="H3703" t="s">
        <v>188</v>
      </c>
      <c r="I3703" t="s">
        <v>197</v>
      </c>
      <c r="J3703" s="68">
        <f>precio_reno_porta!T111</f>
        <v>2219</v>
      </c>
    </row>
    <row r="3704" spans="1:10" x14ac:dyDescent="0.3">
      <c r="A3704" t="str">
        <f t="shared" si="57"/>
        <v>XIAOMI REDMI NOTE 15 256GB 5GMax Negocios + Ilimitado 69.90CUOTA</v>
      </c>
      <c r="B3704" t="str">
        <f>precio_reno_porta!A112</f>
        <v>Corriente</v>
      </c>
      <c r="C3704" t="str">
        <f>precio_reno_porta!B112</f>
        <v>5G</v>
      </c>
      <c r="D3704" t="str">
        <f>precio_reno_porta!C112</f>
        <v>XIAOMI</v>
      </c>
      <c r="E3704" t="str">
        <f>precio_reno_porta!D112</f>
        <v>XIAOMI REDMI NOTE 15 256GB 5G</v>
      </c>
      <c r="F3704" s="68">
        <f>precio_reno_porta!E112</f>
        <v>1109</v>
      </c>
      <c r="G3704" t="str">
        <f>precio_reno_porta!F112</f>
        <v>Android</v>
      </c>
      <c r="H3704" t="s">
        <v>188</v>
      </c>
      <c r="I3704" t="s">
        <v>197</v>
      </c>
      <c r="J3704" s="68">
        <f>precio_reno_porta!T112</f>
        <v>1199</v>
      </c>
    </row>
    <row r="3705" spans="1:10" x14ac:dyDescent="0.3">
      <c r="A3705" t="str">
        <f t="shared" si="57"/>
        <v>XIAOMI REDMI NOTE 15 PRO 512GB 5GMax Negocios + Ilimitado 69.90CUOTA</v>
      </c>
      <c r="B3705" t="str">
        <f>precio_reno_porta!A113</f>
        <v>Corriente</v>
      </c>
      <c r="C3705" t="str">
        <f>precio_reno_porta!B113</f>
        <v>5G</v>
      </c>
      <c r="D3705" t="str">
        <f>precio_reno_porta!C113</f>
        <v>XIAOMI</v>
      </c>
      <c r="E3705" t="str">
        <f>precio_reno_porta!D113</f>
        <v>XIAOMI REDMI NOTE 15 PRO 512GB 5G</v>
      </c>
      <c r="F3705" s="68">
        <f>precio_reno_porta!E113</f>
        <v>1659</v>
      </c>
      <c r="G3705" t="str">
        <f>precio_reno_porta!F113</f>
        <v>Android</v>
      </c>
      <c r="H3705" t="s">
        <v>188</v>
      </c>
      <c r="I3705" t="s">
        <v>197</v>
      </c>
      <c r="J3705" s="68">
        <f>precio_reno_porta!T113</f>
        <v>1799</v>
      </c>
    </row>
    <row r="3706" spans="1:10" x14ac:dyDescent="0.3">
      <c r="A3706" t="str">
        <f t="shared" si="57"/>
        <v>XIAOMI REDMI NOTE 15 PRO PLUS 512GB 5GMax Negocios + Ilimitado 69.90CUOTA</v>
      </c>
      <c r="B3706" t="str">
        <f>precio_reno_porta!A114</f>
        <v>Corriente</v>
      </c>
      <c r="C3706" t="str">
        <f>precio_reno_porta!B114</f>
        <v>5G</v>
      </c>
      <c r="D3706" t="str">
        <f>precio_reno_porta!C114</f>
        <v>XIAOMI</v>
      </c>
      <c r="E3706" t="str">
        <f>precio_reno_porta!D114</f>
        <v>XIAOMI REDMI NOTE 15 PRO PLUS 512GB 5G</v>
      </c>
      <c r="F3706" s="68">
        <f>precio_reno_porta!E114</f>
        <v>1879</v>
      </c>
      <c r="G3706" t="str">
        <f>precio_reno_porta!F114</f>
        <v>Android</v>
      </c>
      <c r="H3706" t="s">
        <v>188</v>
      </c>
      <c r="I3706" t="s">
        <v>197</v>
      </c>
      <c r="J3706" s="68">
        <f>precio_reno_porta!T114</f>
        <v>2039</v>
      </c>
    </row>
    <row r="3707" spans="1:10" x14ac:dyDescent="0.3">
      <c r="A3707" t="str">
        <f t="shared" si="57"/>
        <v>ZTE BLADE A36 64GBMax Negocios + Ilimitado 69.90CUOTA</v>
      </c>
      <c r="B3707" t="str">
        <f>precio_reno_porta!A115</f>
        <v>Corriente</v>
      </c>
      <c r="C3707" t="str">
        <f>precio_reno_porta!B115</f>
        <v>4G</v>
      </c>
      <c r="D3707" t="str">
        <f>precio_reno_porta!C115</f>
        <v>ZTE</v>
      </c>
      <c r="E3707" t="str">
        <f>precio_reno_porta!D115</f>
        <v>ZTE BLADE A36 64GB</v>
      </c>
      <c r="F3707" s="68">
        <f>precio_reno_porta!E115</f>
        <v>439</v>
      </c>
      <c r="G3707" t="str">
        <f>precio_reno_porta!F115</f>
        <v>Android</v>
      </c>
      <c r="H3707" t="s">
        <v>188</v>
      </c>
      <c r="I3707" t="s">
        <v>197</v>
      </c>
      <c r="J3707" s="68">
        <f>precio_reno_porta!T115</f>
        <v>479</v>
      </c>
    </row>
    <row r="3708" spans="1:10" x14ac:dyDescent="0.3">
      <c r="A3708" t="str">
        <f t="shared" si="57"/>
        <v>ZTE BLADE A56 PRO 128GBMax Negocios + Ilimitado 69.90CUOTA</v>
      </c>
      <c r="B3708" t="str">
        <f>precio_reno_porta!A116</f>
        <v>Corriente</v>
      </c>
      <c r="C3708" t="str">
        <f>precio_reno_porta!B116</f>
        <v>4G</v>
      </c>
      <c r="D3708" t="str">
        <f>precio_reno_porta!C116</f>
        <v>ZTE</v>
      </c>
      <c r="E3708" t="str">
        <f>precio_reno_porta!D116</f>
        <v>ZTE BLADE A56 PRO 128GB</v>
      </c>
      <c r="F3708" s="68">
        <f>precio_reno_porta!E116</f>
        <v>439</v>
      </c>
      <c r="G3708" t="str">
        <f>precio_reno_porta!F116</f>
        <v>Android</v>
      </c>
      <c r="H3708" t="s">
        <v>188</v>
      </c>
      <c r="I3708" t="s">
        <v>197</v>
      </c>
      <c r="J3708" s="68">
        <f>precio_reno_porta!T116</f>
        <v>479</v>
      </c>
    </row>
    <row r="3709" spans="1:10" x14ac:dyDescent="0.3">
      <c r="A3709" t="str">
        <f t="shared" si="57"/>
        <v>ZTE BLADE A57 PRO 128GBMax Negocios + Ilimitado 69.90CUOTA</v>
      </c>
      <c r="B3709" t="str">
        <f>precio_reno_porta!A117</f>
        <v>Corriente</v>
      </c>
      <c r="C3709" t="str">
        <f>precio_reno_porta!B117</f>
        <v>4G</v>
      </c>
      <c r="D3709" t="str">
        <f>precio_reno_porta!C117</f>
        <v>ZTE</v>
      </c>
      <c r="E3709" t="str">
        <f>precio_reno_porta!D117</f>
        <v>ZTE BLADE A57 PRO 128GB</v>
      </c>
      <c r="F3709" s="68">
        <f>precio_reno_porta!E117</f>
        <v>559</v>
      </c>
      <c r="G3709" t="str">
        <f>precio_reno_porta!F117</f>
        <v>Android</v>
      </c>
      <c r="H3709" t="s">
        <v>188</v>
      </c>
      <c r="I3709" t="s">
        <v>197</v>
      </c>
      <c r="J3709" s="68">
        <f>precio_reno_porta!T117</f>
        <v>599</v>
      </c>
    </row>
    <row r="3710" spans="1:10" x14ac:dyDescent="0.3">
      <c r="A3710" t="str">
        <f t="shared" si="57"/>
        <v>ZTE BLADE A76 256GB 5GMax Negocios + Ilimitado 69.90CUOTA</v>
      </c>
      <c r="B3710" t="str">
        <f>precio_reno_porta!A118</f>
        <v>Corriente</v>
      </c>
      <c r="C3710" t="str">
        <f>precio_reno_porta!B118</f>
        <v>5G</v>
      </c>
      <c r="D3710" t="str">
        <f>precio_reno_porta!C118</f>
        <v>ZTE</v>
      </c>
      <c r="E3710" t="str">
        <f>precio_reno_porta!D118</f>
        <v>ZTE BLADE A76 256GB 5G</v>
      </c>
      <c r="F3710" s="68">
        <f>precio_reno_porta!E118</f>
        <v>709</v>
      </c>
      <c r="G3710" t="str">
        <f>precio_reno_porta!F118</f>
        <v>Android</v>
      </c>
      <c r="H3710" t="s">
        <v>188</v>
      </c>
      <c r="I3710" t="s">
        <v>197</v>
      </c>
      <c r="J3710" s="68">
        <f>precio_reno_porta!T118</f>
        <v>767</v>
      </c>
    </row>
    <row r="3711" spans="1:10" x14ac:dyDescent="0.3">
      <c r="A3711" t="str">
        <f t="shared" si="57"/>
        <v>ZTE BLADE V70 MAX 256GBMax Negocios + Ilimitado 69.90CUOTA</v>
      </c>
      <c r="B3711" t="str">
        <f>precio_reno_porta!A119</f>
        <v>Corriente</v>
      </c>
      <c r="C3711" t="str">
        <f>precio_reno_porta!B119</f>
        <v>4G</v>
      </c>
      <c r="D3711" t="str">
        <f>precio_reno_porta!C119</f>
        <v>ZTE</v>
      </c>
      <c r="E3711" t="str">
        <f>precio_reno_porta!D119</f>
        <v>ZTE BLADE V70 MAX 256GB</v>
      </c>
      <c r="F3711" s="68">
        <f>precio_reno_porta!E119</f>
        <v>599</v>
      </c>
      <c r="G3711" t="str">
        <f>precio_reno_porta!F119</f>
        <v>Android</v>
      </c>
      <c r="H3711" t="s">
        <v>188</v>
      </c>
      <c r="I3711" t="s">
        <v>197</v>
      </c>
      <c r="J3711" s="68">
        <f>precio_reno_porta!T119</f>
        <v>647</v>
      </c>
    </row>
    <row r="3712" spans="1:10" x14ac:dyDescent="0.3">
      <c r="A3712" t="str">
        <f t="shared" si="57"/>
        <v>ZTE NUBIA AIR 256GB 5GMax Negocios + Ilimitado 69.90CUOTA</v>
      </c>
      <c r="B3712" t="str">
        <f>precio_reno_porta!A120</f>
        <v>Corriente</v>
      </c>
      <c r="C3712" t="str">
        <f>precio_reno_porta!B120</f>
        <v>5G</v>
      </c>
      <c r="D3712" t="str">
        <f>precio_reno_porta!C120</f>
        <v>ZTE</v>
      </c>
      <c r="E3712" t="str">
        <f>precio_reno_porta!D120</f>
        <v>ZTE NUBIA AIR 256GB 5G</v>
      </c>
      <c r="F3712" s="68">
        <f>precio_reno_porta!E120</f>
        <v>1069</v>
      </c>
      <c r="G3712" t="str">
        <f>precio_reno_porta!F120</f>
        <v>Android</v>
      </c>
      <c r="H3712" t="s">
        <v>188</v>
      </c>
      <c r="I3712" t="s">
        <v>197</v>
      </c>
      <c r="J3712" s="68">
        <f>precio_reno_porta!T120</f>
        <v>1151</v>
      </c>
    </row>
    <row r="3713" spans="1:10" x14ac:dyDescent="0.3">
      <c r="A3713" t="str">
        <f t="shared" si="57"/>
        <v>ZTE NUBIA AIR 512GB 5GMax Negocios + Ilimitado 69.90CUOTA</v>
      </c>
      <c r="B3713" t="str">
        <f>precio_reno_porta!A121</f>
        <v>Corriente</v>
      </c>
      <c r="C3713" t="str">
        <f>precio_reno_porta!B121</f>
        <v>5G</v>
      </c>
      <c r="D3713" t="str">
        <f>precio_reno_porta!C121</f>
        <v>ZTE</v>
      </c>
      <c r="E3713" t="str">
        <f>precio_reno_porta!D121</f>
        <v>ZTE NUBIA AIR 512GB 5G</v>
      </c>
      <c r="F3713" s="68">
        <f>precio_reno_porta!E121</f>
        <v>1369</v>
      </c>
      <c r="G3713" t="str">
        <f>precio_reno_porta!F121</f>
        <v>Android</v>
      </c>
      <c r="H3713" t="s">
        <v>188</v>
      </c>
      <c r="I3713" t="s">
        <v>197</v>
      </c>
      <c r="J3713" s="68">
        <f>precio_reno_porta!T121</f>
        <v>1487</v>
      </c>
    </row>
    <row r="3714" spans="1:10" x14ac:dyDescent="0.3">
      <c r="A3714" t="str">
        <f t="shared" si="57"/>
        <v>ZTE NUBIA NEO3 256GB 5GMax Negocios + Ilimitado 69.90CUOTA</v>
      </c>
      <c r="B3714" t="str">
        <f>precio_reno_porta!A122</f>
        <v>Corriente</v>
      </c>
      <c r="C3714" t="str">
        <f>precio_reno_porta!B122</f>
        <v>5G</v>
      </c>
      <c r="D3714" t="str">
        <f>precio_reno_porta!C122</f>
        <v>ZTE</v>
      </c>
      <c r="E3714" t="str">
        <f>precio_reno_porta!D122</f>
        <v>ZTE NUBIA NEO3 256GB 5G</v>
      </c>
      <c r="F3714" s="68">
        <f>precio_reno_porta!E122</f>
        <v>919</v>
      </c>
      <c r="G3714" t="str">
        <f>precio_reno_porta!F122</f>
        <v>Android</v>
      </c>
      <c r="H3714" t="s">
        <v>188</v>
      </c>
      <c r="I3714" t="s">
        <v>197</v>
      </c>
      <c r="J3714" s="68">
        <f>precio_reno_porta!T122</f>
        <v>1007</v>
      </c>
    </row>
    <row r="3715" spans="1:10" x14ac:dyDescent="0.3">
      <c r="A3715" t="str">
        <f t="shared" ref="A3715:A3778" si="58">CONCATENATE(E3715,I3715,H3715)</f>
        <v>ZTE NUBIA NEO5 256GB 5GMax Negocios + Ilimitado 69.90CUOTA</v>
      </c>
      <c r="B3715" t="str">
        <f>precio_reno_porta!A123</f>
        <v>Corriente</v>
      </c>
      <c r="C3715" t="str">
        <f>precio_reno_porta!B123</f>
        <v>5G</v>
      </c>
      <c r="D3715" t="str">
        <f>precio_reno_porta!C123</f>
        <v>ZTE</v>
      </c>
      <c r="E3715" t="str">
        <f>precio_reno_porta!D123</f>
        <v>ZTE NUBIA NEO5 256GB 5G</v>
      </c>
      <c r="F3715" s="68">
        <f>precio_reno_porta!E123</f>
        <v>1109</v>
      </c>
      <c r="G3715" t="str">
        <f>precio_reno_porta!F123</f>
        <v>Android</v>
      </c>
      <c r="H3715" t="s">
        <v>188</v>
      </c>
      <c r="I3715" t="s">
        <v>197</v>
      </c>
      <c r="J3715" s="68">
        <f>precio_reno_porta!T123</f>
        <v>1199</v>
      </c>
    </row>
    <row r="3716" spans="1:10" x14ac:dyDescent="0.3">
      <c r="A3716" t="str">
        <f t="shared" si="58"/>
        <v>ZTE NUBIA V80 MAX 256GBMax Negocios + Ilimitado 69.90CUOTA</v>
      </c>
      <c r="B3716" t="str">
        <f>precio_reno_porta!A124</f>
        <v>Corriente</v>
      </c>
      <c r="C3716" t="str">
        <f>precio_reno_porta!B124</f>
        <v>4G</v>
      </c>
      <c r="D3716" t="str">
        <f>precio_reno_porta!C124</f>
        <v>ZTE</v>
      </c>
      <c r="E3716" t="str">
        <f>precio_reno_porta!D124</f>
        <v>ZTE NUBIA V80 MAX 256GB</v>
      </c>
      <c r="F3716" s="68">
        <f>precio_reno_porta!E124</f>
        <v>629</v>
      </c>
      <c r="G3716" t="str">
        <f>precio_reno_porta!F124</f>
        <v>Android</v>
      </c>
      <c r="H3716" t="s">
        <v>188</v>
      </c>
      <c r="I3716" t="s">
        <v>197</v>
      </c>
      <c r="J3716" s="68">
        <f>precio_reno_porta!T124</f>
        <v>683</v>
      </c>
    </row>
    <row r="3717" spans="1:10" x14ac:dyDescent="0.3">
      <c r="A3717" t="str">
        <f t="shared" si="58"/>
        <v>ZTE NUBIA V80 PRO 256GBMax Negocios + Ilimitado 69.90CUOTA</v>
      </c>
      <c r="B3717" t="str">
        <f>precio_reno_porta!A125</f>
        <v>Corriente</v>
      </c>
      <c r="C3717" t="str">
        <f>precio_reno_porta!B125</f>
        <v>4G</v>
      </c>
      <c r="D3717" t="str">
        <f>precio_reno_porta!C125</f>
        <v>ZTE</v>
      </c>
      <c r="E3717" t="str">
        <f>precio_reno_porta!D125</f>
        <v>ZTE NUBIA V80 PRO 256GB</v>
      </c>
      <c r="F3717" s="68">
        <f>precio_reno_porta!E125</f>
        <v>659</v>
      </c>
      <c r="G3717" t="str">
        <f>precio_reno_porta!F125</f>
        <v>Android</v>
      </c>
      <c r="H3717" t="s">
        <v>188</v>
      </c>
      <c r="I3717" t="s">
        <v>197</v>
      </c>
      <c r="J3717" s="68">
        <f>precio_reno_porta!T125</f>
        <v>719</v>
      </c>
    </row>
    <row r="3718" spans="1:10" x14ac:dyDescent="0.3">
      <c r="A3718" t="str">
        <f t="shared" si="58"/>
        <v>0Max Negocios + Ilimitado 69.90CUOTA</v>
      </c>
      <c r="B3718">
        <f>precio_reno_porta!A126</f>
        <v>0</v>
      </c>
      <c r="C3718">
        <f>precio_reno_porta!B126</f>
        <v>0</v>
      </c>
      <c r="D3718">
        <f>precio_reno_porta!C126</f>
        <v>0</v>
      </c>
      <c r="E3718">
        <f>precio_reno_porta!D126</f>
        <v>0</v>
      </c>
      <c r="F3718" s="68">
        <f>precio_reno_porta!E126</f>
        <v>0</v>
      </c>
      <c r="G3718">
        <f>precio_reno_porta!F126</f>
        <v>0</v>
      </c>
      <c r="H3718" t="s">
        <v>188</v>
      </c>
      <c r="I3718" t="s">
        <v>197</v>
      </c>
      <c r="J3718" s="68">
        <f>precio_reno_porta!T126</f>
        <v>0</v>
      </c>
    </row>
    <row r="3719" spans="1:10" x14ac:dyDescent="0.3">
      <c r="A3719" t="str">
        <f t="shared" si="58"/>
        <v>0Max Negocios + Ilimitado 69.90CUOTA</v>
      </c>
      <c r="B3719">
        <f>precio_reno_porta!A127</f>
        <v>0</v>
      </c>
      <c r="C3719">
        <f>precio_reno_porta!B127</f>
        <v>0</v>
      </c>
      <c r="D3719">
        <f>precio_reno_porta!C127</f>
        <v>0</v>
      </c>
      <c r="E3719">
        <f>precio_reno_porta!D127</f>
        <v>0</v>
      </c>
      <c r="F3719" s="68">
        <f>precio_reno_porta!E127</f>
        <v>0</v>
      </c>
      <c r="G3719">
        <f>precio_reno_porta!F127</f>
        <v>0</v>
      </c>
      <c r="H3719" t="s">
        <v>188</v>
      </c>
      <c r="I3719" t="s">
        <v>197</v>
      </c>
      <c r="J3719" s="68">
        <f>precio_reno_porta!T127</f>
        <v>0</v>
      </c>
    </row>
    <row r="3720" spans="1:10" x14ac:dyDescent="0.3">
      <c r="A3720" t="str">
        <f t="shared" si="58"/>
        <v>0Max Negocios + Ilimitado 69.90CUOTA</v>
      </c>
      <c r="B3720">
        <f>precio_reno_porta!A128</f>
        <v>0</v>
      </c>
      <c r="C3720">
        <f>precio_reno_porta!B128</f>
        <v>0</v>
      </c>
      <c r="D3720">
        <f>precio_reno_porta!C128</f>
        <v>0</v>
      </c>
      <c r="E3720">
        <f>precio_reno_porta!D128</f>
        <v>0</v>
      </c>
      <c r="F3720" s="68">
        <f>precio_reno_porta!E128</f>
        <v>0</v>
      </c>
      <c r="G3720">
        <f>precio_reno_porta!F128</f>
        <v>0</v>
      </c>
      <c r="H3720" t="s">
        <v>188</v>
      </c>
      <c r="I3720" t="s">
        <v>197</v>
      </c>
      <c r="J3720" s="68">
        <f>precio_reno_porta!T128</f>
        <v>0</v>
      </c>
    </row>
    <row r="3721" spans="1:10" x14ac:dyDescent="0.3">
      <c r="A3721" t="e">
        <f t="shared" si="58"/>
        <v>#REF!</v>
      </c>
      <c r="B3721" t="e">
        <f>precio_reno_porta!#REF!</f>
        <v>#REF!</v>
      </c>
      <c r="C3721" t="e">
        <f>precio_reno_porta!#REF!</f>
        <v>#REF!</v>
      </c>
      <c r="D3721" t="e">
        <f>precio_reno_porta!#REF!</f>
        <v>#REF!</v>
      </c>
      <c r="E3721" t="e">
        <f>precio_reno_porta!#REF!</f>
        <v>#REF!</v>
      </c>
      <c r="F3721" s="68" t="e">
        <f>precio_reno_porta!#REF!</f>
        <v>#REF!</v>
      </c>
      <c r="G3721" t="e">
        <f>precio_reno_porta!#REF!</f>
        <v>#REF!</v>
      </c>
      <c r="H3721" t="s">
        <v>188</v>
      </c>
      <c r="I3721" t="s">
        <v>197</v>
      </c>
      <c r="J3721" s="68" t="e">
        <f>precio_reno_porta!#REF!</f>
        <v>#REF!</v>
      </c>
    </row>
    <row r="3722" spans="1:10" x14ac:dyDescent="0.3">
      <c r="A3722" t="e">
        <f t="shared" si="58"/>
        <v>#REF!</v>
      </c>
      <c r="B3722" t="e">
        <f>precio_reno_porta!#REF!</f>
        <v>#REF!</v>
      </c>
      <c r="C3722" t="e">
        <f>precio_reno_porta!#REF!</f>
        <v>#REF!</v>
      </c>
      <c r="D3722" t="e">
        <f>precio_reno_porta!#REF!</f>
        <v>#REF!</v>
      </c>
      <c r="E3722" t="e">
        <f>precio_reno_porta!#REF!</f>
        <v>#REF!</v>
      </c>
      <c r="F3722" s="68" t="e">
        <f>precio_reno_porta!#REF!</f>
        <v>#REF!</v>
      </c>
      <c r="G3722" t="e">
        <f>precio_reno_porta!#REF!</f>
        <v>#REF!</v>
      </c>
      <c r="H3722" t="s">
        <v>188</v>
      </c>
      <c r="I3722" t="s">
        <v>197</v>
      </c>
      <c r="J3722" s="68" t="e">
        <f>precio_reno_porta!#REF!</f>
        <v>#REF!</v>
      </c>
    </row>
    <row r="3723" spans="1:10" x14ac:dyDescent="0.3">
      <c r="A3723" t="e">
        <f t="shared" si="58"/>
        <v>#REF!</v>
      </c>
      <c r="B3723" t="e">
        <f>precio_reno_porta!#REF!</f>
        <v>#REF!</v>
      </c>
      <c r="C3723" t="e">
        <f>precio_reno_porta!#REF!</f>
        <v>#REF!</v>
      </c>
      <c r="D3723" t="e">
        <f>precio_reno_porta!#REF!</f>
        <v>#REF!</v>
      </c>
      <c r="E3723" t="e">
        <f>precio_reno_porta!#REF!</f>
        <v>#REF!</v>
      </c>
      <c r="F3723" s="68" t="e">
        <f>precio_reno_porta!#REF!</f>
        <v>#REF!</v>
      </c>
      <c r="G3723" t="e">
        <f>precio_reno_porta!#REF!</f>
        <v>#REF!</v>
      </c>
      <c r="H3723" t="s">
        <v>188</v>
      </c>
      <c r="I3723" t="s">
        <v>197</v>
      </c>
      <c r="J3723" s="68" t="e">
        <f>precio_reno_porta!#REF!</f>
        <v>#REF!</v>
      </c>
    </row>
    <row r="3724" spans="1:10" x14ac:dyDescent="0.3">
      <c r="A3724" t="e">
        <f t="shared" si="58"/>
        <v>#REF!</v>
      </c>
      <c r="B3724" t="e">
        <f>precio_reno_porta!#REF!</f>
        <v>#REF!</v>
      </c>
      <c r="C3724" t="e">
        <f>precio_reno_porta!#REF!</f>
        <v>#REF!</v>
      </c>
      <c r="D3724" t="e">
        <f>precio_reno_porta!#REF!</f>
        <v>#REF!</v>
      </c>
      <c r="E3724" t="e">
        <f>precio_reno_porta!#REF!</f>
        <v>#REF!</v>
      </c>
      <c r="F3724" s="68" t="e">
        <f>precio_reno_porta!#REF!</f>
        <v>#REF!</v>
      </c>
      <c r="G3724" t="e">
        <f>precio_reno_porta!#REF!</f>
        <v>#REF!</v>
      </c>
      <c r="H3724" t="s">
        <v>188</v>
      </c>
      <c r="I3724" t="s">
        <v>197</v>
      </c>
      <c r="J3724" s="68" t="e">
        <f>precio_reno_porta!#REF!</f>
        <v>#REF!</v>
      </c>
    </row>
    <row r="3725" spans="1:10" x14ac:dyDescent="0.3">
      <c r="A3725" t="e">
        <f t="shared" si="58"/>
        <v>#REF!</v>
      </c>
      <c r="B3725" t="e">
        <f>precio_reno_porta!#REF!</f>
        <v>#REF!</v>
      </c>
      <c r="C3725" t="e">
        <f>precio_reno_porta!#REF!</f>
        <v>#REF!</v>
      </c>
      <c r="D3725" t="e">
        <f>precio_reno_porta!#REF!</f>
        <v>#REF!</v>
      </c>
      <c r="E3725" t="e">
        <f>precio_reno_porta!#REF!</f>
        <v>#REF!</v>
      </c>
      <c r="F3725" s="68" t="e">
        <f>precio_reno_porta!#REF!</f>
        <v>#REF!</v>
      </c>
      <c r="G3725" t="e">
        <f>precio_reno_porta!#REF!</f>
        <v>#REF!</v>
      </c>
      <c r="H3725" t="s">
        <v>188</v>
      </c>
      <c r="I3725" t="s">
        <v>197</v>
      </c>
      <c r="J3725" s="68" t="e">
        <f>precio_reno_porta!#REF!</f>
        <v>#REF!</v>
      </c>
    </row>
    <row r="3726" spans="1:10" x14ac:dyDescent="0.3">
      <c r="A3726" t="e">
        <f t="shared" si="58"/>
        <v>#REF!</v>
      </c>
      <c r="B3726" t="e">
        <f>precio_reno_porta!#REF!</f>
        <v>#REF!</v>
      </c>
      <c r="C3726" t="e">
        <f>precio_reno_porta!#REF!</f>
        <v>#REF!</v>
      </c>
      <c r="D3726" t="e">
        <f>precio_reno_porta!#REF!</f>
        <v>#REF!</v>
      </c>
      <c r="E3726" t="e">
        <f>precio_reno_porta!#REF!</f>
        <v>#REF!</v>
      </c>
      <c r="F3726" s="68" t="e">
        <f>precio_reno_porta!#REF!</f>
        <v>#REF!</v>
      </c>
      <c r="G3726" t="e">
        <f>precio_reno_porta!#REF!</f>
        <v>#REF!</v>
      </c>
      <c r="H3726" t="s">
        <v>188</v>
      </c>
      <c r="I3726" t="s">
        <v>197</v>
      </c>
      <c r="J3726" s="68" t="e">
        <f>precio_reno_porta!#REF!</f>
        <v>#REF!</v>
      </c>
    </row>
    <row r="3727" spans="1:10" x14ac:dyDescent="0.3">
      <c r="A3727" t="e">
        <f t="shared" si="58"/>
        <v>#REF!</v>
      </c>
      <c r="B3727" t="e">
        <f>precio_reno_porta!#REF!</f>
        <v>#REF!</v>
      </c>
      <c r="C3727" t="e">
        <f>precio_reno_porta!#REF!</f>
        <v>#REF!</v>
      </c>
      <c r="D3727" t="e">
        <f>precio_reno_porta!#REF!</f>
        <v>#REF!</v>
      </c>
      <c r="E3727" t="e">
        <f>precio_reno_porta!#REF!</f>
        <v>#REF!</v>
      </c>
      <c r="F3727" s="68" t="e">
        <f>precio_reno_porta!#REF!</f>
        <v>#REF!</v>
      </c>
      <c r="G3727" t="e">
        <f>precio_reno_porta!#REF!</f>
        <v>#REF!</v>
      </c>
      <c r="H3727" t="s">
        <v>188</v>
      </c>
      <c r="I3727" t="s">
        <v>197</v>
      </c>
      <c r="J3727" s="68" t="e">
        <f>precio_reno_porta!#REF!</f>
        <v>#REF!</v>
      </c>
    </row>
    <row r="3728" spans="1:10" x14ac:dyDescent="0.3">
      <c r="A3728" t="e">
        <f t="shared" si="58"/>
        <v>#REF!</v>
      </c>
      <c r="B3728" t="e">
        <f>precio_reno_porta!#REF!</f>
        <v>#REF!</v>
      </c>
      <c r="C3728" t="e">
        <f>precio_reno_porta!#REF!</f>
        <v>#REF!</v>
      </c>
      <c r="D3728" t="e">
        <f>precio_reno_porta!#REF!</f>
        <v>#REF!</v>
      </c>
      <c r="E3728" t="e">
        <f>precio_reno_porta!#REF!</f>
        <v>#REF!</v>
      </c>
      <c r="F3728" s="68" t="e">
        <f>precio_reno_porta!#REF!</f>
        <v>#REF!</v>
      </c>
      <c r="G3728" t="e">
        <f>precio_reno_porta!#REF!</f>
        <v>#REF!</v>
      </c>
      <c r="H3728" t="s">
        <v>188</v>
      </c>
      <c r="I3728" t="s">
        <v>197</v>
      </c>
      <c r="J3728" s="68" t="e">
        <f>precio_reno_porta!#REF!</f>
        <v>#REF!</v>
      </c>
    </row>
    <row r="3729" spans="1:10" x14ac:dyDescent="0.3">
      <c r="A3729" t="e">
        <f t="shared" si="58"/>
        <v>#REF!</v>
      </c>
      <c r="B3729" t="e">
        <f>precio_reno_porta!#REF!</f>
        <v>#REF!</v>
      </c>
      <c r="C3729" t="e">
        <f>precio_reno_porta!#REF!</f>
        <v>#REF!</v>
      </c>
      <c r="D3729" t="e">
        <f>precio_reno_porta!#REF!</f>
        <v>#REF!</v>
      </c>
      <c r="E3729" t="e">
        <f>precio_reno_porta!#REF!</f>
        <v>#REF!</v>
      </c>
      <c r="F3729" s="68" t="e">
        <f>precio_reno_porta!#REF!</f>
        <v>#REF!</v>
      </c>
      <c r="G3729" t="e">
        <f>precio_reno_porta!#REF!</f>
        <v>#REF!</v>
      </c>
      <c r="H3729" t="s">
        <v>188</v>
      </c>
      <c r="I3729" t="s">
        <v>197</v>
      </c>
      <c r="J3729" s="68" t="e">
        <f>precio_reno_porta!#REF!</f>
        <v>#REF!</v>
      </c>
    </row>
    <row r="3730" spans="1:10" x14ac:dyDescent="0.3">
      <c r="A3730" t="e">
        <f t="shared" si="58"/>
        <v>#REF!</v>
      </c>
      <c r="B3730" t="e">
        <f>precio_reno_porta!#REF!</f>
        <v>#REF!</v>
      </c>
      <c r="C3730" t="e">
        <f>precio_reno_porta!#REF!</f>
        <v>#REF!</v>
      </c>
      <c r="D3730" t="e">
        <f>precio_reno_porta!#REF!</f>
        <v>#REF!</v>
      </c>
      <c r="E3730" t="e">
        <f>precio_reno_porta!#REF!</f>
        <v>#REF!</v>
      </c>
      <c r="F3730" s="68" t="e">
        <f>precio_reno_porta!#REF!</f>
        <v>#REF!</v>
      </c>
      <c r="G3730" t="e">
        <f>precio_reno_porta!#REF!</f>
        <v>#REF!</v>
      </c>
      <c r="H3730" t="s">
        <v>188</v>
      </c>
      <c r="I3730" t="s">
        <v>197</v>
      </c>
      <c r="J3730" s="68" t="e">
        <f>precio_reno_porta!#REF!</f>
        <v>#REF!</v>
      </c>
    </row>
    <row r="3731" spans="1:10" x14ac:dyDescent="0.3">
      <c r="A3731" t="str">
        <f t="shared" si="58"/>
        <v>0Max Negocios + Ilimitado 69.90CUOTA</v>
      </c>
      <c r="B3731">
        <f>precio_reno_porta!A132</f>
        <v>0</v>
      </c>
      <c r="C3731">
        <f>precio_reno_porta!B132</f>
        <v>0</v>
      </c>
      <c r="D3731">
        <f>precio_reno_porta!C132</f>
        <v>0</v>
      </c>
      <c r="E3731">
        <f>precio_reno_porta!D132</f>
        <v>0</v>
      </c>
      <c r="F3731" s="68">
        <f>precio_reno_porta!E132</f>
        <v>0</v>
      </c>
      <c r="G3731">
        <f>precio_reno_porta!F132</f>
        <v>0</v>
      </c>
      <c r="H3731" t="s">
        <v>188</v>
      </c>
      <c r="I3731" t="s">
        <v>197</v>
      </c>
      <c r="J3731" s="68">
        <f>precio_reno_porta!T132</f>
        <v>0</v>
      </c>
    </row>
    <row r="3732" spans="1:10" x14ac:dyDescent="0.3">
      <c r="A3732" t="str">
        <f t="shared" si="58"/>
        <v>0Max Negocios + Ilimitado 69.90CUOTA</v>
      </c>
      <c r="B3732">
        <f>precio_reno_porta!A133</f>
        <v>0</v>
      </c>
      <c r="C3732">
        <f>precio_reno_porta!B133</f>
        <v>0</v>
      </c>
      <c r="D3732">
        <f>precio_reno_porta!C133</f>
        <v>0</v>
      </c>
      <c r="E3732">
        <f>precio_reno_porta!D133</f>
        <v>0</v>
      </c>
      <c r="F3732" s="68">
        <f>precio_reno_porta!E133</f>
        <v>0</v>
      </c>
      <c r="G3732">
        <f>precio_reno_porta!F133</f>
        <v>0</v>
      </c>
      <c r="H3732" t="s">
        <v>188</v>
      </c>
      <c r="I3732" t="s">
        <v>197</v>
      </c>
      <c r="J3732" s="68">
        <f>precio_reno_porta!T133</f>
        <v>0</v>
      </c>
    </row>
    <row r="3733" spans="1:10" x14ac:dyDescent="0.3">
      <c r="A3733" t="str">
        <f t="shared" si="58"/>
        <v>0Max Negocios + Ilimitado 69.90CUOTA</v>
      </c>
      <c r="B3733">
        <f>precio_reno_porta!A134</f>
        <v>0</v>
      </c>
      <c r="C3733">
        <f>precio_reno_porta!B134</f>
        <v>0</v>
      </c>
      <c r="D3733">
        <f>precio_reno_porta!C134</f>
        <v>0</v>
      </c>
      <c r="E3733">
        <f>precio_reno_porta!D134</f>
        <v>0</v>
      </c>
      <c r="F3733" s="68">
        <f>precio_reno_porta!E134</f>
        <v>0</v>
      </c>
      <c r="G3733">
        <f>precio_reno_porta!F134</f>
        <v>0</v>
      </c>
      <c r="H3733" t="s">
        <v>188</v>
      </c>
      <c r="I3733" t="s">
        <v>197</v>
      </c>
      <c r="J3733" s="68">
        <f>precio_reno_porta!T134</f>
        <v>0</v>
      </c>
    </row>
    <row r="3734" spans="1:10" x14ac:dyDescent="0.3">
      <c r="A3734" t="str">
        <f t="shared" si="58"/>
        <v>0Max Negocios + Ilimitado 69.90CUOTA</v>
      </c>
      <c r="B3734">
        <f>precio_reno_porta!A135</f>
        <v>0</v>
      </c>
      <c r="C3734">
        <f>precio_reno_porta!B135</f>
        <v>0</v>
      </c>
      <c r="D3734">
        <f>precio_reno_porta!C135</f>
        <v>0</v>
      </c>
      <c r="E3734">
        <f>precio_reno_porta!D135</f>
        <v>0</v>
      </c>
      <c r="F3734" s="68">
        <f>precio_reno_porta!E135</f>
        <v>0</v>
      </c>
      <c r="G3734">
        <f>precio_reno_porta!F135</f>
        <v>0</v>
      </c>
      <c r="H3734" t="s">
        <v>188</v>
      </c>
      <c r="I3734" t="s">
        <v>197</v>
      </c>
      <c r="J3734" s="68">
        <f>precio_reno_porta!T135</f>
        <v>0</v>
      </c>
    </row>
    <row r="3735" spans="1:10" x14ac:dyDescent="0.3">
      <c r="A3735" t="str">
        <f t="shared" si="58"/>
        <v>0Max Negocios + Ilimitado 69.90CUOTA</v>
      </c>
      <c r="B3735">
        <f>precio_reno_porta!A136</f>
        <v>0</v>
      </c>
      <c r="C3735">
        <f>precio_reno_porta!B136</f>
        <v>0</v>
      </c>
      <c r="D3735">
        <f>precio_reno_porta!C136</f>
        <v>0</v>
      </c>
      <c r="E3735">
        <f>precio_reno_porta!D136</f>
        <v>0</v>
      </c>
      <c r="F3735" s="68">
        <f>precio_reno_porta!E136</f>
        <v>0</v>
      </c>
      <c r="G3735">
        <f>precio_reno_porta!F136</f>
        <v>0</v>
      </c>
      <c r="H3735" t="s">
        <v>188</v>
      </c>
      <c r="I3735" t="s">
        <v>197</v>
      </c>
      <c r="J3735" s="68">
        <f>precio_reno_porta!T136</f>
        <v>0</v>
      </c>
    </row>
    <row r="3736" spans="1:10" x14ac:dyDescent="0.3">
      <c r="A3736" t="str">
        <f t="shared" si="58"/>
        <v>0Max Negocios + Ilimitado 69.90CUOTA</v>
      </c>
      <c r="B3736">
        <f>precio_reno_porta!A137</f>
        <v>0</v>
      </c>
      <c r="C3736">
        <f>precio_reno_porta!B137</f>
        <v>0</v>
      </c>
      <c r="D3736">
        <f>precio_reno_porta!C137</f>
        <v>0</v>
      </c>
      <c r="E3736">
        <f>precio_reno_porta!D137</f>
        <v>0</v>
      </c>
      <c r="F3736" s="68">
        <f>precio_reno_porta!E137</f>
        <v>0</v>
      </c>
      <c r="G3736">
        <f>precio_reno_porta!F137</f>
        <v>0</v>
      </c>
      <c r="H3736" t="s">
        <v>188</v>
      </c>
      <c r="I3736" t="s">
        <v>197</v>
      </c>
      <c r="J3736" s="68">
        <f>precio_reno_porta!T137</f>
        <v>0</v>
      </c>
    </row>
    <row r="3737" spans="1:10" x14ac:dyDescent="0.3">
      <c r="A3737" t="str">
        <f t="shared" si="58"/>
        <v>0Max Negocios + Ilimitado 69.90CUOTA</v>
      </c>
      <c r="B3737">
        <f>precio_reno_porta!A138</f>
        <v>0</v>
      </c>
      <c r="C3737">
        <f>precio_reno_porta!B138</f>
        <v>0</v>
      </c>
      <c r="D3737">
        <f>precio_reno_porta!C138</f>
        <v>0</v>
      </c>
      <c r="E3737">
        <f>precio_reno_porta!D138</f>
        <v>0</v>
      </c>
      <c r="F3737" s="68">
        <f>precio_reno_porta!E138</f>
        <v>0</v>
      </c>
      <c r="G3737">
        <f>precio_reno_porta!F138</f>
        <v>0</v>
      </c>
      <c r="H3737" t="s">
        <v>188</v>
      </c>
      <c r="I3737" t="s">
        <v>197</v>
      </c>
      <c r="J3737" s="68">
        <f>precio_reno_porta!T138</f>
        <v>0</v>
      </c>
    </row>
    <row r="3738" spans="1:10" x14ac:dyDescent="0.3">
      <c r="A3738" t="str">
        <f t="shared" si="58"/>
        <v>0Max Negocios + Ilimitado 69.90CUOTA</v>
      </c>
      <c r="B3738">
        <f>precio_reno_porta!A139</f>
        <v>0</v>
      </c>
      <c r="C3738">
        <f>precio_reno_porta!B139</f>
        <v>0</v>
      </c>
      <c r="D3738">
        <f>precio_reno_porta!C139</f>
        <v>0</v>
      </c>
      <c r="E3738">
        <f>precio_reno_porta!D139</f>
        <v>0</v>
      </c>
      <c r="F3738" s="68">
        <f>precio_reno_porta!E139</f>
        <v>0</v>
      </c>
      <c r="G3738">
        <f>precio_reno_porta!F139</f>
        <v>0</v>
      </c>
      <c r="H3738" t="s">
        <v>188</v>
      </c>
      <c r="I3738" t="s">
        <v>197</v>
      </c>
      <c r="J3738" s="68">
        <f>precio_reno_porta!T139</f>
        <v>0</v>
      </c>
    </row>
    <row r="3739" spans="1:10" x14ac:dyDescent="0.3">
      <c r="A3739" t="str">
        <f t="shared" si="58"/>
        <v>0Max Negocios + Ilimitado 69.90CUOTA</v>
      </c>
      <c r="B3739">
        <f>precio_reno_porta!A140</f>
        <v>0</v>
      </c>
      <c r="C3739">
        <f>precio_reno_porta!B140</f>
        <v>0</v>
      </c>
      <c r="D3739">
        <f>precio_reno_porta!C140</f>
        <v>0</v>
      </c>
      <c r="E3739">
        <f>precio_reno_porta!D140</f>
        <v>0</v>
      </c>
      <c r="F3739" s="68">
        <f>precio_reno_porta!E140</f>
        <v>0</v>
      </c>
      <c r="G3739">
        <f>precio_reno_porta!F140</f>
        <v>0</v>
      </c>
      <c r="H3739" t="s">
        <v>188</v>
      </c>
      <c r="I3739" t="s">
        <v>197</v>
      </c>
      <c r="J3739" s="68">
        <f>precio_reno_porta!T140</f>
        <v>0</v>
      </c>
    </row>
    <row r="3740" spans="1:10" x14ac:dyDescent="0.3">
      <c r="A3740" t="str">
        <f t="shared" si="58"/>
        <v>0Max Negocios + Ilimitado 69.90CUOTA</v>
      </c>
      <c r="B3740">
        <f>precio_reno_porta!A141</f>
        <v>0</v>
      </c>
      <c r="C3740">
        <f>precio_reno_porta!B141</f>
        <v>0</v>
      </c>
      <c r="D3740">
        <f>precio_reno_porta!C141</f>
        <v>0</v>
      </c>
      <c r="E3740">
        <f>precio_reno_porta!D141</f>
        <v>0</v>
      </c>
      <c r="F3740" s="68">
        <f>precio_reno_porta!E141</f>
        <v>0</v>
      </c>
      <c r="G3740">
        <f>precio_reno_porta!F141</f>
        <v>0</v>
      </c>
      <c r="H3740" t="s">
        <v>188</v>
      </c>
      <c r="I3740" t="s">
        <v>197</v>
      </c>
      <c r="J3740" s="68">
        <f>precio_reno_porta!T141</f>
        <v>0</v>
      </c>
    </row>
    <row r="3741" spans="1:10" x14ac:dyDescent="0.3">
      <c r="A3741" t="str">
        <f t="shared" si="58"/>
        <v>0Max Negocios + Ilimitado 69.90CUOTA</v>
      </c>
      <c r="B3741">
        <f>precio_reno_porta!A142</f>
        <v>0</v>
      </c>
      <c r="C3741">
        <f>precio_reno_porta!B142</f>
        <v>0</v>
      </c>
      <c r="D3741">
        <f>precio_reno_porta!C142</f>
        <v>0</v>
      </c>
      <c r="E3741">
        <f>precio_reno_porta!D142</f>
        <v>0</v>
      </c>
      <c r="F3741" s="68">
        <f>precio_reno_porta!E142</f>
        <v>0</v>
      </c>
      <c r="G3741">
        <f>precio_reno_porta!F142</f>
        <v>0</v>
      </c>
      <c r="H3741" t="s">
        <v>188</v>
      </c>
      <c r="I3741" t="s">
        <v>197</v>
      </c>
      <c r="J3741" s="68">
        <f>precio_reno_porta!T142</f>
        <v>0</v>
      </c>
    </row>
    <row r="3742" spans="1:10" x14ac:dyDescent="0.3">
      <c r="A3742" t="str">
        <f t="shared" si="58"/>
        <v>0Max Negocios + Ilimitado 69.90CUOTA</v>
      </c>
      <c r="B3742">
        <f>precio_reno_porta!A143</f>
        <v>0</v>
      </c>
      <c r="C3742">
        <f>precio_reno_porta!B143</f>
        <v>0</v>
      </c>
      <c r="D3742">
        <f>precio_reno_porta!C143</f>
        <v>0</v>
      </c>
      <c r="E3742">
        <f>precio_reno_porta!D143</f>
        <v>0</v>
      </c>
      <c r="F3742" s="68">
        <f>precio_reno_porta!E143</f>
        <v>0</v>
      </c>
      <c r="G3742">
        <f>precio_reno_porta!F143</f>
        <v>0</v>
      </c>
      <c r="H3742" t="s">
        <v>188</v>
      </c>
      <c r="I3742" t="s">
        <v>197</v>
      </c>
      <c r="J3742" s="68">
        <f>precio_reno_porta!T143</f>
        <v>0</v>
      </c>
    </row>
    <row r="3743" spans="1:10" x14ac:dyDescent="0.3">
      <c r="A3743" t="str">
        <f t="shared" si="58"/>
        <v>0Max Negocios + Ilimitado 69.90CUOTA</v>
      </c>
      <c r="B3743">
        <f>precio_reno_porta!A144</f>
        <v>0</v>
      </c>
      <c r="C3743">
        <f>precio_reno_porta!B144</f>
        <v>0</v>
      </c>
      <c r="D3743">
        <f>precio_reno_porta!C144</f>
        <v>0</v>
      </c>
      <c r="E3743">
        <f>precio_reno_porta!D144</f>
        <v>0</v>
      </c>
      <c r="F3743" s="68">
        <f>precio_reno_porta!E144</f>
        <v>0</v>
      </c>
      <c r="G3743">
        <f>precio_reno_porta!F144</f>
        <v>0</v>
      </c>
      <c r="H3743" t="s">
        <v>188</v>
      </c>
      <c r="I3743" t="s">
        <v>197</v>
      </c>
      <c r="J3743" s="68">
        <f>precio_reno_porta!T144</f>
        <v>0</v>
      </c>
    </row>
    <row r="3744" spans="1:10" x14ac:dyDescent="0.3">
      <c r="A3744" t="str">
        <f t="shared" si="58"/>
        <v>0Max Negocios + Ilimitado 69.90CUOTA</v>
      </c>
      <c r="B3744">
        <f>precio_reno_porta!A145</f>
        <v>0</v>
      </c>
      <c r="C3744">
        <f>precio_reno_porta!B145</f>
        <v>0</v>
      </c>
      <c r="D3744">
        <f>precio_reno_porta!C145</f>
        <v>0</v>
      </c>
      <c r="E3744">
        <f>precio_reno_porta!D145</f>
        <v>0</v>
      </c>
      <c r="F3744" s="68">
        <f>precio_reno_porta!E145</f>
        <v>0</v>
      </c>
      <c r="G3744">
        <f>precio_reno_porta!F145</f>
        <v>0</v>
      </c>
      <c r="H3744" t="s">
        <v>188</v>
      </c>
      <c r="I3744" t="s">
        <v>197</v>
      </c>
      <c r="J3744" s="68">
        <f>precio_reno_porta!T145</f>
        <v>0</v>
      </c>
    </row>
    <row r="3745" spans="1:10" x14ac:dyDescent="0.3">
      <c r="A3745" t="str">
        <f t="shared" si="58"/>
        <v>0Max Negocios + Ilimitado 69.90CUOTA</v>
      </c>
      <c r="B3745">
        <f>precio_reno_porta!A146</f>
        <v>0</v>
      </c>
      <c r="C3745">
        <f>precio_reno_porta!B146</f>
        <v>0</v>
      </c>
      <c r="D3745">
        <f>precio_reno_porta!C146</f>
        <v>0</v>
      </c>
      <c r="E3745">
        <f>precio_reno_porta!D146</f>
        <v>0</v>
      </c>
      <c r="F3745" s="68">
        <f>precio_reno_porta!E146</f>
        <v>0</v>
      </c>
      <c r="G3745">
        <f>precio_reno_porta!F146</f>
        <v>0</v>
      </c>
      <c r="H3745" t="s">
        <v>188</v>
      </c>
      <c r="I3745" t="s">
        <v>197</v>
      </c>
      <c r="J3745" s="68">
        <f>precio_reno_porta!T146</f>
        <v>0</v>
      </c>
    </row>
    <row r="3746" spans="1:10" x14ac:dyDescent="0.3">
      <c r="A3746" t="str">
        <f t="shared" si="58"/>
        <v>0Max Negocios + Ilimitado 69.90CUOTA</v>
      </c>
      <c r="B3746">
        <f>precio_reno_porta!A147</f>
        <v>0</v>
      </c>
      <c r="C3746">
        <f>precio_reno_porta!B147</f>
        <v>0</v>
      </c>
      <c r="D3746">
        <f>precio_reno_porta!C147</f>
        <v>0</v>
      </c>
      <c r="E3746">
        <f>precio_reno_porta!D147</f>
        <v>0</v>
      </c>
      <c r="F3746" s="68">
        <f>precio_reno_porta!E147</f>
        <v>0</v>
      </c>
      <c r="G3746">
        <f>precio_reno_porta!F147</f>
        <v>0</v>
      </c>
      <c r="H3746" t="s">
        <v>188</v>
      </c>
      <c r="I3746" t="s">
        <v>197</v>
      </c>
      <c r="J3746" s="68">
        <f>precio_reno_porta!T147</f>
        <v>0</v>
      </c>
    </row>
    <row r="3747" spans="1:10" x14ac:dyDescent="0.3">
      <c r="A3747" t="str">
        <f t="shared" si="58"/>
        <v>0Max Negocios + Ilimitado 69.90CUOTA</v>
      </c>
      <c r="B3747">
        <f>precio_reno_porta!A148</f>
        <v>0</v>
      </c>
      <c r="C3747">
        <f>precio_reno_porta!B148</f>
        <v>0</v>
      </c>
      <c r="D3747">
        <f>precio_reno_porta!C148</f>
        <v>0</v>
      </c>
      <c r="E3747">
        <f>precio_reno_porta!D148</f>
        <v>0</v>
      </c>
      <c r="F3747" s="68">
        <f>precio_reno_porta!E148</f>
        <v>0</v>
      </c>
      <c r="G3747">
        <f>precio_reno_porta!F148</f>
        <v>0</v>
      </c>
      <c r="H3747" t="s">
        <v>188</v>
      </c>
      <c r="I3747" t="s">
        <v>197</v>
      </c>
      <c r="J3747" s="68">
        <f>precio_reno_porta!T148</f>
        <v>0</v>
      </c>
    </row>
    <row r="3748" spans="1:10" x14ac:dyDescent="0.3">
      <c r="A3748" t="str">
        <f t="shared" si="58"/>
        <v>0Max Negocios + Ilimitado 69.90CUOTA</v>
      </c>
      <c r="B3748">
        <f>precio_reno_porta!A149</f>
        <v>0</v>
      </c>
      <c r="C3748">
        <f>precio_reno_porta!B149</f>
        <v>0</v>
      </c>
      <c r="D3748">
        <f>precio_reno_porta!C149</f>
        <v>0</v>
      </c>
      <c r="E3748">
        <f>precio_reno_porta!D149</f>
        <v>0</v>
      </c>
      <c r="F3748" s="68">
        <f>precio_reno_porta!E149</f>
        <v>0</v>
      </c>
      <c r="G3748">
        <f>precio_reno_porta!F149</f>
        <v>0</v>
      </c>
      <c r="H3748" t="s">
        <v>188</v>
      </c>
      <c r="I3748" t="s">
        <v>197</v>
      </c>
      <c r="J3748" s="68">
        <f>precio_reno_porta!T149</f>
        <v>0</v>
      </c>
    </row>
    <row r="3749" spans="1:10" x14ac:dyDescent="0.3">
      <c r="A3749" t="str">
        <f t="shared" si="58"/>
        <v>0Max Negocios + Ilimitado 69.90CUOTA</v>
      </c>
      <c r="B3749">
        <f>precio_reno_porta!A150</f>
        <v>0</v>
      </c>
      <c r="C3749">
        <f>precio_reno_porta!B150</f>
        <v>0</v>
      </c>
      <c r="D3749">
        <f>precio_reno_porta!C150</f>
        <v>0</v>
      </c>
      <c r="E3749">
        <f>precio_reno_porta!D150</f>
        <v>0</v>
      </c>
      <c r="F3749" s="68">
        <f>precio_reno_porta!E150</f>
        <v>0</v>
      </c>
      <c r="G3749">
        <f>precio_reno_porta!F150</f>
        <v>0</v>
      </c>
      <c r="H3749" t="s">
        <v>188</v>
      </c>
      <c r="I3749" t="s">
        <v>197</v>
      </c>
      <c r="J3749" s="68">
        <f>precio_reno_porta!T150</f>
        <v>0</v>
      </c>
    </row>
    <row r="3750" spans="1:10" x14ac:dyDescent="0.3">
      <c r="A3750" t="str">
        <f t="shared" si="58"/>
        <v>0Max Negocios + Ilimitado 69.90CUOTA</v>
      </c>
      <c r="B3750">
        <f>precio_reno_porta!A151</f>
        <v>0</v>
      </c>
      <c r="C3750">
        <f>precio_reno_porta!B151</f>
        <v>0</v>
      </c>
      <c r="D3750">
        <f>precio_reno_porta!C151</f>
        <v>0</v>
      </c>
      <c r="E3750">
        <f>precio_reno_porta!D151</f>
        <v>0</v>
      </c>
      <c r="F3750" s="68">
        <f>precio_reno_porta!E151</f>
        <v>0</v>
      </c>
      <c r="G3750">
        <f>precio_reno_porta!F151</f>
        <v>0</v>
      </c>
      <c r="H3750" t="s">
        <v>188</v>
      </c>
      <c r="I3750" t="s">
        <v>197</v>
      </c>
      <c r="J3750" s="68">
        <f>precio_reno_porta!T151</f>
        <v>0</v>
      </c>
    </row>
    <row r="3751" spans="1:10" x14ac:dyDescent="0.3">
      <c r="A3751" t="str">
        <f t="shared" si="58"/>
        <v>0Max Negocios + Ilimitado 69.90CUOTA</v>
      </c>
      <c r="B3751">
        <f>precio_reno_porta!A152</f>
        <v>0</v>
      </c>
      <c r="C3751">
        <f>precio_reno_porta!B152</f>
        <v>0</v>
      </c>
      <c r="D3751">
        <f>precio_reno_porta!C152</f>
        <v>0</v>
      </c>
      <c r="E3751">
        <f>precio_reno_porta!D152</f>
        <v>0</v>
      </c>
      <c r="F3751" s="68">
        <f>precio_reno_porta!E152</f>
        <v>0</v>
      </c>
      <c r="G3751">
        <f>precio_reno_porta!F152</f>
        <v>0</v>
      </c>
      <c r="H3751" t="s">
        <v>188</v>
      </c>
      <c r="I3751" t="s">
        <v>197</v>
      </c>
      <c r="J3751" s="68">
        <f>precio_reno_porta!T152</f>
        <v>0</v>
      </c>
    </row>
    <row r="3752" spans="1:10" x14ac:dyDescent="0.3">
      <c r="A3752" t="str">
        <f t="shared" si="58"/>
        <v>0Max Negocios + Ilimitado 69.90CUOTA</v>
      </c>
      <c r="B3752">
        <f>precio_reno_porta!A153</f>
        <v>0</v>
      </c>
      <c r="C3752">
        <f>precio_reno_porta!B153</f>
        <v>0</v>
      </c>
      <c r="D3752">
        <f>precio_reno_porta!C153</f>
        <v>0</v>
      </c>
      <c r="E3752">
        <f>precio_reno_porta!D153</f>
        <v>0</v>
      </c>
      <c r="F3752" s="68">
        <f>precio_reno_porta!E153</f>
        <v>0</v>
      </c>
      <c r="G3752">
        <f>precio_reno_porta!F153</f>
        <v>0</v>
      </c>
      <c r="H3752" t="s">
        <v>188</v>
      </c>
      <c r="I3752" t="s">
        <v>197</v>
      </c>
      <c r="J3752" s="68">
        <f>precio_reno_porta!T153</f>
        <v>0</v>
      </c>
    </row>
    <row r="3753" spans="1:10" x14ac:dyDescent="0.3">
      <c r="A3753" t="str">
        <f t="shared" si="58"/>
        <v>0Max Negocios + Ilimitado 69.90CUOTA</v>
      </c>
      <c r="B3753">
        <f>precio_reno_porta!A154</f>
        <v>0</v>
      </c>
      <c r="C3753">
        <f>precio_reno_porta!B154</f>
        <v>0</v>
      </c>
      <c r="D3753">
        <f>precio_reno_porta!C154</f>
        <v>0</v>
      </c>
      <c r="E3753">
        <f>precio_reno_porta!D154</f>
        <v>0</v>
      </c>
      <c r="F3753" s="68">
        <f>precio_reno_porta!E154</f>
        <v>0</v>
      </c>
      <c r="G3753">
        <f>precio_reno_porta!F154</f>
        <v>0</v>
      </c>
      <c r="H3753" t="s">
        <v>188</v>
      </c>
      <c r="I3753" t="s">
        <v>197</v>
      </c>
      <c r="J3753" s="68">
        <f>precio_reno_porta!T154</f>
        <v>0</v>
      </c>
    </row>
    <row r="3754" spans="1:10" x14ac:dyDescent="0.3">
      <c r="A3754" t="str">
        <f t="shared" si="58"/>
        <v>0Max Negocios + Ilimitado 69.90CUOTA</v>
      </c>
      <c r="B3754">
        <f>precio_reno_porta!A155</f>
        <v>0</v>
      </c>
      <c r="C3754">
        <f>precio_reno_porta!B155</f>
        <v>0</v>
      </c>
      <c r="D3754">
        <f>precio_reno_porta!C155</f>
        <v>0</v>
      </c>
      <c r="E3754">
        <f>precio_reno_porta!D155</f>
        <v>0</v>
      </c>
      <c r="F3754" s="68">
        <f>precio_reno_porta!E155</f>
        <v>0</v>
      </c>
      <c r="G3754">
        <f>precio_reno_porta!F155</f>
        <v>0</v>
      </c>
      <c r="H3754" t="s">
        <v>188</v>
      </c>
      <c r="I3754" t="s">
        <v>197</v>
      </c>
      <c r="J3754" s="68">
        <f>precio_reno_porta!T155</f>
        <v>0</v>
      </c>
    </row>
    <row r="3755" spans="1:10" x14ac:dyDescent="0.3">
      <c r="A3755" t="str">
        <f t="shared" si="58"/>
        <v>0Max Negocios + Ilimitado 69.90CUOTA</v>
      </c>
      <c r="B3755">
        <f>precio_reno_porta!A156</f>
        <v>0</v>
      </c>
      <c r="C3755">
        <f>precio_reno_porta!B156</f>
        <v>0</v>
      </c>
      <c r="D3755">
        <f>precio_reno_porta!C156</f>
        <v>0</v>
      </c>
      <c r="E3755">
        <f>precio_reno_porta!D156</f>
        <v>0</v>
      </c>
      <c r="F3755" s="68">
        <f>precio_reno_porta!E156</f>
        <v>0</v>
      </c>
      <c r="G3755">
        <f>precio_reno_porta!F156</f>
        <v>0</v>
      </c>
      <c r="H3755" t="s">
        <v>188</v>
      </c>
      <c r="I3755" t="s">
        <v>197</v>
      </c>
      <c r="J3755" s="68">
        <f>precio_reno_porta!T156</f>
        <v>0</v>
      </c>
    </row>
    <row r="3756" spans="1:10" x14ac:dyDescent="0.3">
      <c r="A3756" t="str">
        <f t="shared" si="58"/>
        <v>0Max Negocios + Ilimitado 69.90CUOTA</v>
      </c>
      <c r="B3756">
        <f>precio_reno_porta!A157</f>
        <v>0</v>
      </c>
      <c r="C3756">
        <f>precio_reno_porta!B157</f>
        <v>0</v>
      </c>
      <c r="D3756">
        <f>precio_reno_porta!C157</f>
        <v>0</v>
      </c>
      <c r="E3756">
        <f>precio_reno_porta!D157</f>
        <v>0</v>
      </c>
      <c r="F3756" s="68">
        <f>precio_reno_porta!E157</f>
        <v>0</v>
      </c>
      <c r="G3756">
        <f>precio_reno_porta!F157</f>
        <v>0</v>
      </c>
      <c r="H3756" t="s">
        <v>188</v>
      </c>
      <c r="I3756" t="s">
        <v>197</v>
      </c>
      <c r="J3756" s="68">
        <f>precio_reno_porta!T157</f>
        <v>0</v>
      </c>
    </row>
    <row r="3757" spans="1:10" x14ac:dyDescent="0.3">
      <c r="A3757" t="str">
        <f t="shared" si="58"/>
        <v>0Max Negocios + Ilimitado 69.90CUOTA</v>
      </c>
      <c r="B3757">
        <f>precio_reno_porta!A158</f>
        <v>0</v>
      </c>
      <c r="C3757">
        <f>precio_reno_porta!B158</f>
        <v>0</v>
      </c>
      <c r="D3757">
        <f>precio_reno_porta!C158</f>
        <v>0</v>
      </c>
      <c r="E3757">
        <f>precio_reno_porta!D158</f>
        <v>0</v>
      </c>
      <c r="F3757" s="68">
        <f>precio_reno_porta!E158</f>
        <v>0</v>
      </c>
      <c r="G3757">
        <f>precio_reno_porta!F158</f>
        <v>0</v>
      </c>
      <c r="H3757" t="s">
        <v>188</v>
      </c>
      <c r="I3757" t="s">
        <v>197</v>
      </c>
      <c r="J3757" s="68">
        <f>precio_reno_porta!T158</f>
        <v>0</v>
      </c>
    </row>
    <row r="3758" spans="1:10" x14ac:dyDescent="0.3">
      <c r="A3758" t="str">
        <f t="shared" si="58"/>
        <v>0Max Negocios + Ilimitado 69.90CUOTA</v>
      </c>
      <c r="B3758">
        <f>precio_reno_porta!A159</f>
        <v>0</v>
      </c>
      <c r="C3758">
        <f>precio_reno_porta!B159</f>
        <v>0</v>
      </c>
      <c r="D3758">
        <f>precio_reno_porta!C159</f>
        <v>0</v>
      </c>
      <c r="E3758">
        <f>precio_reno_porta!D159</f>
        <v>0</v>
      </c>
      <c r="F3758" s="68">
        <f>precio_reno_porta!E159</f>
        <v>0</v>
      </c>
      <c r="G3758">
        <f>precio_reno_porta!F159</f>
        <v>0</v>
      </c>
      <c r="H3758" t="s">
        <v>188</v>
      </c>
      <c r="I3758" t="s">
        <v>197</v>
      </c>
      <c r="J3758" s="68">
        <f>precio_reno_porta!T159</f>
        <v>0</v>
      </c>
    </row>
    <row r="3759" spans="1:10" x14ac:dyDescent="0.3">
      <c r="A3759" t="str">
        <f t="shared" si="58"/>
        <v>0Max Negocios + Ilimitado 69.90CUOTA</v>
      </c>
      <c r="B3759">
        <f>precio_reno_porta!A160</f>
        <v>0</v>
      </c>
      <c r="C3759">
        <f>precio_reno_porta!B160</f>
        <v>0</v>
      </c>
      <c r="D3759">
        <f>precio_reno_porta!C160</f>
        <v>0</v>
      </c>
      <c r="E3759">
        <f>precio_reno_porta!D160</f>
        <v>0</v>
      </c>
      <c r="F3759" s="68">
        <f>precio_reno_porta!E160</f>
        <v>0</v>
      </c>
      <c r="G3759">
        <f>precio_reno_porta!F160</f>
        <v>0</v>
      </c>
      <c r="H3759" t="s">
        <v>188</v>
      </c>
      <c r="I3759" t="s">
        <v>197</v>
      </c>
      <c r="J3759" s="68">
        <f>precio_reno_porta!T160</f>
        <v>0</v>
      </c>
    </row>
    <row r="3760" spans="1:10" x14ac:dyDescent="0.3">
      <c r="A3760" t="str">
        <f t="shared" si="58"/>
        <v>0Max Negocios + Ilimitado 69.90CUOTA</v>
      </c>
      <c r="B3760">
        <f>precio_reno_porta!A161</f>
        <v>0</v>
      </c>
      <c r="C3760">
        <f>precio_reno_porta!B161</f>
        <v>0</v>
      </c>
      <c r="D3760">
        <f>precio_reno_porta!C161</f>
        <v>0</v>
      </c>
      <c r="E3760">
        <f>precio_reno_porta!D161</f>
        <v>0</v>
      </c>
      <c r="F3760" s="68">
        <f>precio_reno_porta!E161</f>
        <v>0</v>
      </c>
      <c r="G3760">
        <f>precio_reno_porta!F161</f>
        <v>0</v>
      </c>
      <c r="H3760" t="s">
        <v>188</v>
      </c>
      <c r="I3760" t="s">
        <v>197</v>
      </c>
      <c r="J3760" s="68">
        <f>precio_reno_porta!T161</f>
        <v>0</v>
      </c>
    </row>
    <row r="3761" spans="1:10" x14ac:dyDescent="0.3">
      <c r="A3761" t="str">
        <f t="shared" si="58"/>
        <v>0Max Negocios + Ilimitado 69.90CUOTA</v>
      </c>
      <c r="B3761">
        <f>precio_reno_porta!A162</f>
        <v>0</v>
      </c>
      <c r="C3761">
        <f>precio_reno_porta!B162</f>
        <v>0</v>
      </c>
      <c r="D3761">
        <f>precio_reno_porta!C162</f>
        <v>0</v>
      </c>
      <c r="E3761">
        <f>precio_reno_porta!D162</f>
        <v>0</v>
      </c>
      <c r="F3761" s="68">
        <f>precio_reno_porta!E162</f>
        <v>0</v>
      </c>
      <c r="G3761">
        <f>precio_reno_porta!F162</f>
        <v>0</v>
      </c>
      <c r="H3761" t="s">
        <v>188</v>
      </c>
      <c r="I3761" t="s">
        <v>197</v>
      </c>
      <c r="J3761" s="68">
        <f>precio_reno_porta!T162</f>
        <v>0</v>
      </c>
    </row>
    <row r="3762" spans="1:10" x14ac:dyDescent="0.3">
      <c r="A3762" t="str">
        <f t="shared" si="58"/>
        <v>0Max Negocios + Ilimitado 69.90CUOTA</v>
      </c>
      <c r="B3762">
        <f>precio_reno_porta!A163</f>
        <v>0</v>
      </c>
      <c r="C3762">
        <f>precio_reno_porta!B163</f>
        <v>0</v>
      </c>
      <c r="D3762">
        <f>precio_reno_porta!C163</f>
        <v>0</v>
      </c>
      <c r="E3762">
        <f>precio_reno_porta!D163</f>
        <v>0</v>
      </c>
      <c r="F3762" s="68">
        <f>precio_reno_porta!E163</f>
        <v>0</v>
      </c>
      <c r="G3762">
        <f>precio_reno_porta!F163</f>
        <v>0</v>
      </c>
      <c r="H3762" t="s">
        <v>188</v>
      </c>
      <c r="I3762" t="s">
        <v>197</v>
      </c>
      <c r="J3762" s="68">
        <f>precio_reno_porta!T163</f>
        <v>0</v>
      </c>
    </row>
    <row r="3763" spans="1:10" x14ac:dyDescent="0.3">
      <c r="A3763" t="str">
        <f t="shared" si="58"/>
        <v>0Max Negocios + Ilimitado 69.90CUOTA</v>
      </c>
      <c r="B3763">
        <f>precio_reno_porta!A164</f>
        <v>0</v>
      </c>
      <c r="C3763">
        <f>precio_reno_porta!B164</f>
        <v>0</v>
      </c>
      <c r="D3763">
        <f>precio_reno_porta!C164</f>
        <v>0</v>
      </c>
      <c r="E3763">
        <f>precio_reno_porta!D164</f>
        <v>0</v>
      </c>
      <c r="F3763" s="68">
        <f>precio_reno_porta!E164</f>
        <v>0</v>
      </c>
      <c r="G3763">
        <f>precio_reno_porta!F164</f>
        <v>0</v>
      </c>
      <c r="H3763" t="s">
        <v>188</v>
      </c>
      <c r="I3763" t="s">
        <v>197</v>
      </c>
      <c r="J3763" s="68">
        <f>precio_reno_porta!T164</f>
        <v>0</v>
      </c>
    </row>
    <row r="3764" spans="1:10" x14ac:dyDescent="0.3">
      <c r="A3764" t="str">
        <f t="shared" si="58"/>
        <v>0Max Negocios + Ilimitado 69.90CUOTA</v>
      </c>
      <c r="B3764">
        <f>precio_reno_porta!A165</f>
        <v>0</v>
      </c>
      <c r="C3764">
        <f>precio_reno_porta!B165</f>
        <v>0</v>
      </c>
      <c r="D3764">
        <f>precio_reno_porta!C165</f>
        <v>0</v>
      </c>
      <c r="E3764">
        <f>precio_reno_porta!D165</f>
        <v>0</v>
      </c>
      <c r="F3764" s="68">
        <f>precio_reno_porta!E165</f>
        <v>0</v>
      </c>
      <c r="G3764">
        <f>precio_reno_porta!F165</f>
        <v>0</v>
      </c>
      <c r="H3764" t="s">
        <v>188</v>
      </c>
      <c r="I3764" t="s">
        <v>197</v>
      </c>
      <c r="J3764" s="68">
        <f>precio_reno_porta!T165</f>
        <v>0</v>
      </c>
    </row>
    <row r="3765" spans="1:10" x14ac:dyDescent="0.3">
      <c r="A3765" t="str">
        <f t="shared" si="58"/>
        <v>0Max Negocios + Ilimitado 69.90CUOTA</v>
      </c>
      <c r="B3765">
        <f>precio_reno_porta!A166</f>
        <v>0</v>
      </c>
      <c r="C3765">
        <f>precio_reno_porta!B166</f>
        <v>0</v>
      </c>
      <c r="D3765">
        <f>precio_reno_porta!C166</f>
        <v>0</v>
      </c>
      <c r="E3765">
        <f>precio_reno_porta!D166</f>
        <v>0</v>
      </c>
      <c r="F3765" s="68">
        <f>precio_reno_porta!E166</f>
        <v>0</v>
      </c>
      <c r="G3765">
        <f>precio_reno_porta!F166</f>
        <v>0</v>
      </c>
      <c r="H3765" t="s">
        <v>188</v>
      </c>
      <c r="I3765" t="s">
        <v>197</v>
      </c>
      <c r="J3765" s="68">
        <f>precio_reno_porta!T166</f>
        <v>0</v>
      </c>
    </row>
    <row r="3766" spans="1:10" x14ac:dyDescent="0.3">
      <c r="A3766" t="str">
        <f t="shared" si="58"/>
        <v>0Max Negocios + Ilimitado 69.90CUOTA</v>
      </c>
      <c r="B3766">
        <f>precio_reno_porta!A167</f>
        <v>0</v>
      </c>
      <c r="C3766">
        <f>precio_reno_porta!B167</f>
        <v>0</v>
      </c>
      <c r="D3766">
        <f>precio_reno_porta!C167</f>
        <v>0</v>
      </c>
      <c r="E3766">
        <f>precio_reno_porta!D167</f>
        <v>0</v>
      </c>
      <c r="F3766" s="68">
        <f>precio_reno_porta!E167</f>
        <v>0</v>
      </c>
      <c r="G3766">
        <f>precio_reno_porta!F167</f>
        <v>0</v>
      </c>
      <c r="H3766" t="s">
        <v>188</v>
      </c>
      <c r="I3766" t="s">
        <v>197</v>
      </c>
      <c r="J3766" s="68">
        <f>precio_reno_porta!T167</f>
        <v>0</v>
      </c>
    </row>
    <row r="3767" spans="1:10" x14ac:dyDescent="0.3">
      <c r="A3767" t="str">
        <f t="shared" si="58"/>
        <v>0Max Negocios + Ilimitado 69.90CUOTA</v>
      </c>
      <c r="B3767">
        <f>precio_reno_porta!A168</f>
        <v>0</v>
      </c>
      <c r="C3767">
        <f>precio_reno_porta!B168</f>
        <v>0</v>
      </c>
      <c r="D3767">
        <f>precio_reno_porta!C168</f>
        <v>0</v>
      </c>
      <c r="E3767">
        <f>precio_reno_porta!D168</f>
        <v>0</v>
      </c>
      <c r="F3767" s="68">
        <f>precio_reno_porta!E168</f>
        <v>0</v>
      </c>
      <c r="G3767">
        <f>precio_reno_porta!F168</f>
        <v>0</v>
      </c>
      <c r="H3767" t="s">
        <v>188</v>
      </c>
      <c r="I3767" t="s">
        <v>197</v>
      </c>
      <c r="J3767" s="68">
        <f>precio_reno_porta!T168</f>
        <v>0</v>
      </c>
    </row>
    <row r="3768" spans="1:10" x14ac:dyDescent="0.3">
      <c r="A3768" t="str">
        <f t="shared" si="58"/>
        <v>0Max Negocios + Ilimitado 69.90CUOTA</v>
      </c>
      <c r="B3768">
        <f>precio_reno_porta!A169</f>
        <v>0</v>
      </c>
      <c r="C3768">
        <f>precio_reno_porta!B169</f>
        <v>0</v>
      </c>
      <c r="D3768">
        <f>precio_reno_porta!C169</f>
        <v>0</v>
      </c>
      <c r="E3768">
        <f>precio_reno_porta!D169</f>
        <v>0</v>
      </c>
      <c r="F3768" s="68">
        <f>precio_reno_porta!E169</f>
        <v>0</v>
      </c>
      <c r="G3768">
        <f>precio_reno_porta!F169</f>
        <v>0</v>
      </c>
      <c r="H3768" t="s">
        <v>188</v>
      </c>
      <c r="I3768" t="s">
        <v>197</v>
      </c>
      <c r="J3768" s="68">
        <f>precio_reno_porta!T169</f>
        <v>0</v>
      </c>
    </row>
    <row r="3769" spans="1:10" x14ac:dyDescent="0.3">
      <c r="A3769" t="str">
        <f t="shared" si="58"/>
        <v>0Max Negocios + Ilimitado 69.90CUOTA</v>
      </c>
      <c r="B3769">
        <f>precio_reno_porta!A170</f>
        <v>0</v>
      </c>
      <c r="C3769">
        <f>precio_reno_porta!B170</f>
        <v>0</v>
      </c>
      <c r="D3769">
        <f>precio_reno_porta!C170</f>
        <v>0</v>
      </c>
      <c r="E3769">
        <f>precio_reno_porta!D170</f>
        <v>0</v>
      </c>
      <c r="F3769" s="68">
        <f>precio_reno_porta!E170</f>
        <v>0</v>
      </c>
      <c r="G3769">
        <f>precio_reno_porta!F170</f>
        <v>0</v>
      </c>
      <c r="H3769" t="s">
        <v>188</v>
      </c>
      <c r="I3769" t="s">
        <v>197</v>
      </c>
      <c r="J3769" s="68">
        <f>precio_reno_porta!T170</f>
        <v>0</v>
      </c>
    </row>
    <row r="3770" spans="1:10" x14ac:dyDescent="0.3">
      <c r="A3770" t="str">
        <f t="shared" si="58"/>
        <v>0Max Negocios + Ilimitado 69.90CUOTA</v>
      </c>
      <c r="B3770">
        <f>precio_reno_porta!A171</f>
        <v>0</v>
      </c>
      <c r="C3770">
        <f>precio_reno_porta!B171</f>
        <v>0</v>
      </c>
      <c r="D3770">
        <f>precio_reno_porta!C171</f>
        <v>0</v>
      </c>
      <c r="E3770">
        <f>precio_reno_porta!D171</f>
        <v>0</v>
      </c>
      <c r="F3770" s="68">
        <f>precio_reno_porta!E171</f>
        <v>0</v>
      </c>
      <c r="G3770">
        <f>precio_reno_porta!F171</f>
        <v>0</v>
      </c>
      <c r="H3770" t="s">
        <v>188</v>
      </c>
      <c r="I3770" t="s">
        <v>197</v>
      </c>
      <c r="J3770" s="68">
        <f>precio_reno_porta!T171</f>
        <v>0</v>
      </c>
    </row>
    <row r="3771" spans="1:10" x14ac:dyDescent="0.3">
      <c r="A3771" t="str">
        <f t="shared" si="58"/>
        <v>0Max Negocios + Ilimitado 69.90CUOTA</v>
      </c>
      <c r="B3771">
        <f>precio_reno_porta!A172</f>
        <v>0</v>
      </c>
      <c r="C3771">
        <f>precio_reno_porta!B172</f>
        <v>0</v>
      </c>
      <c r="D3771">
        <f>precio_reno_porta!C172</f>
        <v>0</v>
      </c>
      <c r="E3771">
        <f>precio_reno_porta!D172</f>
        <v>0</v>
      </c>
      <c r="F3771" s="68">
        <f>precio_reno_porta!E172</f>
        <v>0</v>
      </c>
      <c r="G3771">
        <f>precio_reno_porta!F172</f>
        <v>0</v>
      </c>
      <c r="H3771" t="s">
        <v>188</v>
      </c>
      <c r="I3771" t="s">
        <v>197</v>
      </c>
      <c r="J3771" s="68">
        <f>precio_reno_porta!T172</f>
        <v>0</v>
      </c>
    </row>
    <row r="3772" spans="1:10" x14ac:dyDescent="0.3">
      <c r="A3772" t="str">
        <f t="shared" si="58"/>
        <v>0Max Negocios + Ilimitado 69.90CUOTA</v>
      </c>
      <c r="B3772">
        <f>precio_reno_porta!A173</f>
        <v>0</v>
      </c>
      <c r="C3772">
        <f>precio_reno_porta!B173</f>
        <v>0</v>
      </c>
      <c r="D3772">
        <f>precio_reno_porta!C173</f>
        <v>0</v>
      </c>
      <c r="E3772">
        <f>precio_reno_porta!D173</f>
        <v>0</v>
      </c>
      <c r="F3772" s="68">
        <f>precio_reno_porta!E173</f>
        <v>0</v>
      </c>
      <c r="G3772">
        <f>precio_reno_porta!F173</f>
        <v>0</v>
      </c>
      <c r="H3772" t="s">
        <v>188</v>
      </c>
      <c r="I3772" t="s">
        <v>197</v>
      </c>
      <c r="J3772" s="68">
        <f>precio_reno_porta!T173</f>
        <v>0</v>
      </c>
    </row>
    <row r="3773" spans="1:10" x14ac:dyDescent="0.3">
      <c r="A3773" t="str">
        <f t="shared" si="58"/>
        <v>0Max Negocios + Ilimitado 69.90CUOTA</v>
      </c>
      <c r="B3773">
        <f>precio_reno_porta!A174</f>
        <v>0</v>
      </c>
      <c r="C3773">
        <f>precio_reno_porta!B174</f>
        <v>0</v>
      </c>
      <c r="D3773">
        <f>precio_reno_porta!C174</f>
        <v>0</v>
      </c>
      <c r="E3773">
        <f>precio_reno_porta!D174</f>
        <v>0</v>
      </c>
      <c r="F3773" s="68">
        <f>precio_reno_porta!E174</f>
        <v>0</v>
      </c>
      <c r="G3773">
        <f>precio_reno_porta!F174</f>
        <v>0</v>
      </c>
      <c r="H3773" t="s">
        <v>188</v>
      </c>
      <c r="I3773" t="s">
        <v>197</v>
      </c>
      <c r="J3773" s="68">
        <f>precio_reno_porta!T174</f>
        <v>0</v>
      </c>
    </row>
    <row r="3774" spans="1:10" x14ac:dyDescent="0.3">
      <c r="A3774" t="str">
        <f t="shared" si="58"/>
        <v>0Max Negocios + Ilimitado 69.90CUOTA</v>
      </c>
      <c r="B3774">
        <f>precio_reno_porta!A175</f>
        <v>0</v>
      </c>
      <c r="C3774">
        <f>precio_reno_porta!B175</f>
        <v>0</v>
      </c>
      <c r="D3774">
        <f>precio_reno_porta!C175</f>
        <v>0</v>
      </c>
      <c r="E3774">
        <f>precio_reno_porta!D175</f>
        <v>0</v>
      </c>
      <c r="F3774" s="68">
        <f>precio_reno_porta!E175</f>
        <v>0</v>
      </c>
      <c r="G3774">
        <f>precio_reno_porta!F175</f>
        <v>0</v>
      </c>
      <c r="H3774" t="s">
        <v>188</v>
      </c>
      <c r="I3774" t="s">
        <v>197</v>
      </c>
      <c r="J3774" s="68">
        <f>precio_reno_porta!T175</f>
        <v>0</v>
      </c>
    </row>
    <row r="3775" spans="1:10" x14ac:dyDescent="0.3">
      <c r="A3775" t="str">
        <f t="shared" si="58"/>
        <v>0Max Negocios + Ilimitado 69.90CUOTA</v>
      </c>
      <c r="B3775">
        <f>precio_reno_porta!A176</f>
        <v>0</v>
      </c>
      <c r="C3775">
        <f>precio_reno_porta!B176</f>
        <v>0</v>
      </c>
      <c r="D3775">
        <f>precio_reno_porta!C176</f>
        <v>0</v>
      </c>
      <c r="E3775">
        <f>precio_reno_porta!D176</f>
        <v>0</v>
      </c>
      <c r="F3775" s="68">
        <f>precio_reno_porta!E176</f>
        <v>0</v>
      </c>
      <c r="G3775">
        <f>precio_reno_porta!F176</f>
        <v>0</v>
      </c>
      <c r="H3775" t="s">
        <v>188</v>
      </c>
      <c r="I3775" t="s">
        <v>197</v>
      </c>
      <c r="J3775" s="68">
        <f>precio_reno_porta!T176</f>
        <v>0</v>
      </c>
    </row>
    <row r="3776" spans="1:10" x14ac:dyDescent="0.3">
      <c r="A3776" t="str">
        <f t="shared" si="58"/>
        <v>0Max Negocios + Ilimitado 69.90CUOTA</v>
      </c>
      <c r="B3776">
        <f>precio_reno_porta!A177</f>
        <v>0</v>
      </c>
      <c r="C3776">
        <f>precio_reno_porta!B177</f>
        <v>0</v>
      </c>
      <c r="D3776">
        <f>precio_reno_porta!C177</f>
        <v>0</v>
      </c>
      <c r="E3776">
        <f>precio_reno_porta!D177</f>
        <v>0</v>
      </c>
      <c r="F3776" s="68">
        <f>precio_reno_porta!E177</f>
        <v>0</v>
      </c>
      <c r="G3776">
        <f>precio_reno_porta!F177</f>
        <v>0</v>
      </c>
      <c r="H3776" t="s">
        <v>188</v>
      </c>
      <c r="I3776" t="s">
        <v>197</v>
      </c>
      <c r="J3776" s="68">
        <f>precio_reno_porta!T177</f>
        <v>0</v>
      </c>
    </row>
    <row r="3777" spans="1:10" x14ac:dyDescent="0.3">
      <c r="A3777" t="str">
        <f t="shared" si="58"/>
        <v>0Max Negocios + Ilimitado 69.90CUOTA</v>
      </c>
      <c r="B3777">
        <f>precio_reno_porta!A178</f>
        <v>0</v>
      </c>
      <c r="C3777">
        <f>precio_reno_porta!B178</f>
        <v>0</v>
      </c>
      <c r="D3777">
        <f>precio_reno_porta!C178</f>
        <v>0</v>
      </c>
      <c r="E3777">
        <f>precio_reno_porta!D178</f>
        <v>0</v>
      </c>
      <c r="F3777" s="68">
        <f>precio_reno_porta!E178</f>
        <v>0</v>
      </c>
      <c r="G3777">
        <f>precio_reno_porta!F178</f>
        <v>0</v>
      </c>
      <c r="H3777" t="s">
        <v>188</v>
      </c>
      <c r="I3777" t="s">
        <v>197</v>
      </c>
      <c r="J3777" s="68">
        <f>precio_reno_porta!T178</f>
        <v>0</v>
      </c>
    </row>
    <row r="3778" spans="1:10" x14ac:dyDescent="0.3">
      <c r="A3778" t="str">
        <f t="shared" si="58"/>
        <v>0Max Negocios + Ilimitado 69.90CUOTA</v>
      </c>
      <c r="B3778">
        <f>precio_reno_porta!A179</f>
        <v>0</v>
      </c>
      <c r="C3778">
        <f>precio_reno_porta!B179</f>
        <v>0</v>
      </c>
      <c r="D3778">
        <f>precio_reno_porta!C179</f>
        <v>0</v>
      </c>
      <c r="E3778">
        <f>precio_reno_porta!D179</f>
        <v>0</v>
      </c>
      <c r="F3778" s="68">
        <f>precio_reno_porta!E179</f>
        <v>0</v>
      </c>
      <c r="G3778">
        <f>precio_reno_porta!F179</f>
        <v>0</v>
      </c>
      <c r="H3778" t="s">
        <v>188</v>
      </c>
      <c r="I3778" t="s">
        <v>197</v>
      </c>
      <c r="J3778" s="68">
        <f>precio_reno_porta!T179</f>
        <v>0</v>
      </c>
    </row>
    <row r="3779" spans="1:10" x14ac:dyDescent="0.3">
      <c r="A3779" t="str">
        <f t="shared" ref="A3779:A3842" si="59">CONCATENATE(E3779,I3779,H3779)</f>
        <v>0Max Negocios + Ilimitado 69.90CUOTA</v>
      </c>
      <c r="B3779">
        <f>precio_reno_porta!A180</f>
        <v>0</v>
      </c>
      <c r="C3779">
        <f>precio_reno_porta!B180</f>
        <v>0</v>
      </c>
      <c r="D3779">
        <f>precio_reno_porta!C180</f>
        <v>0</v>
      </c>
      <c r="E3779">
        <f>precio_reno_porta!D180</f>
        <v>0</v>
      </c>
      <c r="F3779" s="68">
        <f>precio_reno_porta!E180</f>
        <v>0</v>
      </c>
      <c r="G3779">
        <f>precio_reno_porta!F180</f>
        <v>0</v>
      </c>
      <c r="H3779" t="s">
        <v>188</v>
      </c>
      <c r="I3779" t="s">
        <v>197</v>
      </c>
      <c r="J3779" s="68">
        <f>precio_reno_porta!T180</f>
        <v>0</v>
      </c>
    </row>
    <row r="3780" spans="1:10" x14ac:dyDescent="0.3">
      <c r="A3780" t="str">
        <f t="shared" si="59"/>
        <v>0Max Negocios + Ilimitado 69.90CUOTA</v>
      </c>
      <c r="B3780">
        <f>precio_reno_porta!A181</f>
        <v>0</v>
      </c>
      <c r="C3780">
        <f>precio_reno_porta!B181</f>
        <v>0</v>
      </c>
      <c r="D3780">
        <f>precio_reno_porta!C181</f>
        <v>0</v>
      </c>
      <c r="E3780">
        <f>precio_reno_porta!D181</f>
        <v>0</v>
      </c>
      <c r="F3780" s="68">
        <f>precio_reno_porta!E181</f>
        <v>0</v>
      </c>
      <c r="G3780">
        <f>precio_reno_porta!F181</f>
        <v>0</v>
      </c>
      <c r="H3780" t="s">
        <v>188</v>
      </c>
      <c r="I3780" t="s">
        <v>197</v>
      </c>
      <c r="J3780" s="68">
        <f>precio_reno_porta!T181</f>
        <v>0</v>
      </c>
    </row>
    <row r="3781" spans="1:10" x14ac:dyDescent="0.3">
      <c r="A3781" t="str">
        <f t="shared" si="59"/>
        <v>0Max Negocios + Ilimitado 69.90CUOTA</v>
      </c>
      <c r="B3781">
        <f>precio_reno_porta!A182</f>
        <v>0</v>
      </c>
      <c r="C3781">
        <f>precio_reno_porta!B182</f>
        <v>0</v>
      </c>
      <c r="D3781">
        <f>precio_reno_porta!C182</f>
        <v>0</v>
      </c>
      <c r="E3781">
        <f>precio_reno_porta!D182</f>
        <v>0</v>
      </c>
      <c r="F3781" s="68">
        <f>precio_reno_porta!E182</f>
        <v>0</v>
      </c>
      <c r="G3781">
        <f>precio_reno_porta!F182</f>
        <v>0</v>
      </c>
      <c r="H3781" t="s">
        <v>188</v>
      </c>
      <c r="I3781" t="s">
        <v>197</v>
      </c>
      <c r="J3781" s="68">
        <f>precio_reno_porta!T182</f>
        <v>0</v>
      </c>
    </row>
    <row r="3782" spans="1:10" x14ac:dyDescent="0.3">
      <c r="A3782" t="str">
        <f t="shared" si="59"/>
        <v>0Max Negocios + Ilimitado 69.90CUOTA</v>
      </c>
      <c r="B3782">
        <f>precio_reno_porta!A183</f>
        <v>0</v>
      </c>
      <c r="C3782">
        <f>precio_reno_porta!B183</f>
        <v>0</v>
      </c>
      <c r="D3782">
        <f>precio_reno_porta!C183</f>
        <v>0</v>
      </c>
      <c r="E3782">
        <f>precio_reno_porta!D183</f>
        <v>0</v>
      </c>
      <c r="F3782" s="68">
        <f>precio_reno_porta!E183</f>
        <v>0</v>
      </c>
      <c r="G3782">
        <f>precio_reno_porta!F183</f>
        <v>0</v>
      </c>
      <c r="H3782" t="s">
        <v>188</v>
      </c>
      <c r="I3782" t="s">
        <v>197</v>
      </c>
      <c r="J3782" s="68">
        <f>precio_reno_porta!T183</f>
        <v>0</v>
      </c>
    </row>
    <row r="3783" spans="1:10" x14ac:dyDescent="0.3">
      <c r="A3783" t="str">
        <f t="shared" si="59"/>
        <v>0Max Negocios + Ilimitado 69.90CUOTA</v>
      </c>
      <c r="B3783">
        <f>precio_reno_porta!A184</f>
        <v>0</v>
      </c>
      <c r="C3783">
        <f>precio_reno_porta!B184</f>
        <v>0</v>
      </c>
      <c r="D3783">
        <f>precio_reno_porta!C184</f>
        <v>0</v>
      </c>
      <c r="E3783">
        <f>precio_reno_porta!D184</f>
        <v>0</v>
      </c>
      <c r="F3783" s="68">
        <f>precio_reno_porta!E184</f>
        <v>0</v>
      </c>
      <c r="G3783">
        <f>precio_reno_porta!F184</f>
        <v>0</v>
      </c>
      <c r="H3783" t="s">
        <v>188</v>
      </c>
      <c r="I3783" t="s">
        <v>197</v>
      </c>
      <c r="J3783" s="68">
        <f>precio_reno_porta!T184</f>
        <v>0</v>
      </c>
    </row>
    <row r="3784" spans="1:10" x14ac:dyDescent="0.3">
      <c r="A3784" t="str">
        <f t="shared" si="59"/>
        <v>0Max Negocios + Ilimitado 69.90CUOTA</v>
      </c>
      <c r="B3784">
        <f>precio_reno_porta!A185</f>
        <v>0</v>
      </c>
      <c r="C3784">
        <f>precio_reno_porta!B185</f>
        <v>0</v>
      </c>
      <c r="D3784">
        <f>precio_reno_porta!C185</f>
        <v>0</v>
      </c>
      <c r="E3784">
        <f>precio_reno_porta!D185</f>
        <v>0</v>
      </c>
      <c r="F3784" s="68">
        <f>precio_reno_porta!E185</f>
        <v>0</v>
      </c>
      <c r="G3784">
        <f>precio_reno_porta!F185</f>
        <v>0</v>
      </c>
      <c r="H3784" t="s">
        <v>188</v>
      </c>
      <c r="I3784" t="s">
        <v>197</v>
      </c>
      <c r="J3784" s="68">
        <f>precio_reno_porta!T185</f>
        <v>0</v>
      </c>
    </row>
    <row r="3785" spans="1:10" x14ac:dyDescent="0.3">
      <c r="A3785" t="str">
        <f t="shared" si="59"/>
        <v>0Max Negocios + Ilimitado 69.90CUOTA</v>
      </c>
      <c r="B3785">
        <f>precio_reno_porta!A186</f>
        <v>0</v>
      </c>
      <c r="C3785">
        <f>precio_reno_porta!B186</f>
        <v>0</v>
      </c>
      <c r="D3785">
        <f>precio_reno_porta!C186</f>
        <v>0</v>
      </c>
      <c r="E3785">
        <f>precio_reno_porta!D186</f>
        <v>0</v>
      </c>
      <c r="F3785" s="68">
        <f>precio_reno_porta!E186</f>
        <v>0</v>
      </c>
      <c r="G3785">
        <f>precio_reno_porta!F186</f>
        <v>0</v>
      </c>
      <c r="H3785" t="s">
        <v>188</v>
      </c>
      <c r="I3785" t="s">
        <v>197</v>
      </c>
      <c r="J3785" s="68">
        <f>precio_reno_porta!T186</f>
        <v>0</v>
      </c>
    </row>
    <row r="3786" spans="1:10" x14ac:dyDescent="0.3">
      <c r="A3786" t="str">
        <f t="shared" si="59"/>
        <v>0Max Negocios + Ilimitado 69.90CUOTA</v>
      </c>
      <c r="B3786">
        <f>precio_reno_porta!A187</f>
        <v>0</v>
      </c>
      <c r="C3786">
        <f>precio_reno_porta!B187</f>
        <v>0</v>
      </c>
      <c r="D3786">
        <f>precio_reno_porta!C187</f>
        <v>0</v>
      </c>
      <c r="E3786">
        <f>precio_reno_porta!D187</f>
        <v>0</v>
      </c>
      <c r="F3786" s="68">
        <f>precio_reno_porta!E187</f>
        <v>0</v>
      </c>
      <c r="G3786">
        <f>precio_reno_porta!F187</f>
        <v>0</v>
      </c>
      <c r="H3786" t="s">
        <v>188</v>
      </c>
      <c r="I3786" t="s">
        <v>197</v>
      </c>
      <c r="J3786" s="68">
        <f>precio_reno_porta!T187</f>
        <v>0</v>
      </c>
    </row>
    <row r="3787" spans="1:10" x14ac:dyDescent="0.3">
      <c r="A3787" t="str">
        <f t="shared" si="59"/>
        <v>0Max Negocios + Ilimitado 69.90CUOTA</v>
      </c>
      <c r="B3787">
        <f>precio_reno_porta!A188</f>
        <v>0</v>
      </c>
      <c r="C3787">
        <f>precio_reno_porta!B188</f>
        <v>0</v>
      </c>
      <c r="D3787">
        <f>precio_reno_porta!C188</f>
        <v>0</v>
      </c>
      <c r="E3787">
        <f>precio_reno_porta!D188</f>
        <v>0</v>
      </c>
      <c r="F3787" s="68">
        <f>precio_reno_porta!E188</f>
        <v>0</v>
      </c>
      <c r="G3787">
        <f>precio_reno_porta!F188</f>
        <v>0</v>
      </c>
      <c r="H3787" t="s">
        <v>188</v>
      </c>
      <c r="I3787" t="s">
        <v>197</v>
      </c>
      <c r="J3787" s="68">
        <f>precio_reno_porta!T188</f>
        <v>0</v>
      </c>
    </row>
    <row r="3788" spans="1:10" x14ac:dyDescent="0.3">
      <c r="A3788" t="str">
        <f t="shared" si="59"/>
        <v>0Max Negocios + Ilimitado 69.90CUOTA</v>
      </c>
      <c r="B3788">
        <f>precio_reno_porta!A189</f>
        <v>0</v>
      </c>
      <c r="C3788">
        <f>precio_reno_porta!B189</f>
        <v>0</v>
      </c>
      <c r="D3788">
        <f>precio_reno_porta!C189</f>
        <v>0</v>
      </c>
      <c r="E3788">
        <f>precio_reno_porta!D189</f>
        <v>0</v>
      </c>
      <c r="F3788" s="68">
        <f>precio_reno_porta!E189</f>
        <v>0</v>
      </c>
      <c r="G3788">
        <f>precio_reno_porta!F189</f>
        <v>0</v>
      </c>
      <c r="H3788" t="s">
        <v>188</v>
      </c>
      <c r="I3788" t="s">
        <v>197</v>
      </c>
      <c r="J3788" s="68">
        <f>precio_reno_porta!T189</f>
        <v>0</v>
      </c>
    </row>
    <row r="3789" spans="1:10" x14ac:dyDescent="0.3">
      <c r="A3789" t="str">
        <f t="shared" si="59"/>
        <v>0Max Negocios + Ilimitado 69.90CUOTA</v>
      </c>
      <c r="B3789">
        <f>precio_reno_porta!A190</f>
        <v>0</v>
      </c>
      <c r="C3789">
        <f>precio_reno_porta!B190</f>
        <v>0</v>
      </c>
      <c r="D3789">
        <f>precio_reno_porta!C190</f>
        <v>0</v>
      </c>
      <c r="E3789">
        <f>precio_reno_porta!D190</f>
        <v>0</v>
      </c>
      <c r="F3789" s="68">
        <f>precio_reno_porta!E190</f>
        <v>0</v>
      </c>
      <c r="G3789">
        <f>precio_reno_porta!F190</f>
        <v>0</v>
      </c>
      <c r="H3789" t="s">
        <v>188</v>
      </c>
      <c r="I3789" t="s">
        <v>197</v>
      </c>
      <c r="J3789" s="68">
        <f>precio_reno_porta!T190</f>
        <v>0</v>
      </c>
    </row>
    <row r="3790" spans="1:10" x14ac:dyDescent="0.3">
      <c r="A3790" t="str">
        <f t="shared" si="59"/>
        <v>0Max Negocios + Ilimitado 69.90CUOTA</v>
      </c>
      <c r="B3790">
        <f>precio_reno_porta!A191</f>
        <v>0</v>
      </c>
      <c r="C3790">
        <f>precio_reno_porta!B191</f>
        <v>0</v>
      </c>
      <c r="D3790">
        <f>precio_reno_porta!C191</f>
        <v>0</v>
      </c>
      <c r="E3790">
        <f>precio_reno_porta!D191</f>
        <v>0</v>
      </c>
      <c r="F3790" s="68">
        <f>precio_reno_porta!E191</f>
        <v>0</v>
      </c>
      <c r="G3790">
        <f>precio_reno_porta!F191</f>
        <v>0</v>
      </c>
      <c r="H3790" t="s">
        <v>188</v>
      </c>
      <c r="I3790" t="s">
        <v>197</v>
      </c>
      <c r="J3790" s="68">
        <f>precio_reno_porta!T191</f>
        <v>0</v>
      </c>
    </row>
    <row r="3791" spans="1:10" x14ac:dyDescent="0.3">
      <c r="A3791" t="str">
        <f t="shared" si="59"/>
        <v>0Max Negocios + Ilimitado 69.90CUOTA</v>
      </c>
      <c r="B3791">
        <f>precio_reno_porta!A192</f>
        <v>0</v>
      </c>
      <c r="C3791">
        <f>precio_reno_porta!B192</f>
        <v>0</v>
      </c>
      <c r="D3791">
        <f>precio_reno_porta!C192</f>
        <v>0</v>
      </c>
      <c r="E3791">
        <f>precio_reno_porta!D192</f>
        <v>0</v>
      </c>
      <c r="F3791" s="68">
        <f>precio_reno_porta!E192</f>
        <v>0</v>
      </c>
      <c r="G3791">
        <f>precio_reno_porta!F192</f>
        <v>0</v>
      </c>
      <c r="H3791" t="s">
        <v>188</v>
      </c>
      <c r="I3791" t="s">
        <v>197</v>
      </c>
      <c r="J3791" s="68">
        <f>precio_reno_porta!T192</f>
        <v>0</v>
      </c>
    </row>
    <row r="3792" spans="1:10" x14ac:dyDescent="0.3">
      <c r="A3792" t="str">
        <f t="shared" si="59"/>
        <v>0Max Negocios + Ilimitado 69.90CUOTA</v>
      </c>
      <c r="B3792">
        <f>precio_reno_porta!A193</f>
        <v>0</v>
      </c>
      <c r="C3792">
        <f>precio_reno_porta!B193</f>
        <v>0</v>
      </c>
      <c r="D3792">
        <f>precio_reno_porta!C193</f>
        <v>0</v>
      </c>
      <c r="E3792">
        <f>precio_reno_porta!D193</f>
        <v>0</v>
      </c>
      <c r="F3792" s="68">
        <f>precio_reno_porta!E193</f>
        <v>0</v>
      </c>
      <c r="G3792">
        <f>precio_reno_porta!F193</f>
        <v>0</v>
      </c>
      <c r="H3792" t="s">
        <v>188</v>
      </c>
      <c r="I3792" t="s">
        <v>197</v>
      </c>
      <c r="J3792" s="68">
        <f>precio_reno_porta!T193</f>
        <v>0</v>
      </c>
    </row>
    <row r="3793" spans="1:10" x14ac:dyDescent="0.3">
      <c r="A3793" t="str">
        <f t="shared" si="59"/>
        <v>0Max Negocios + Ilimitado 69.90CUOTA</v>
      </c>
      <c r="B3793">
        <f>precio_reno_porta!A194</f>
        <v>0</v>
      </c>
      <c r="C3793">
        <f>precio_reno_porta!B194</f>
        <v>0</v>
      </c>
      <c r="D3793">
        <f>precio_reno_porta!C194</f>
        <v>0</v>
      </c>
      <c r="E3793">
        <f>precio_reno_porta!D194</f>
        <v>0</v>
      </c>
      <c r="F3793" s="68">
        <f>precio_reno_porta!E194</f>
        <v>0</v>
      </c>
      <c r="G3793">
        <f>precio_reno_porta!F194</f>
        <v>0</v>
      </c>
      <c r="H3793" t="s">
        <v>188</v>
      </c>
      <c r="I3793" t="s">
        <v>197</v>
      </c>
      <c r="J3793" s="68">
        <f>precio_reno_porta!T194</f>
        <v>0</v>
      </c>
    </row>
    <row r="3794" spans="1:10" x14ac:dyDescent="0.3">
      <c r="A3794" t="str">
        <f t="shared" si="59"/>
        <v>0Max Negocios + Ilimitado 69.90CUOTA</v>
      </c>
      <c r="B3794">
        <f>precio_reno_porta!A195</f>
        <v>0</v>
      </c>
      <c r="C3794">
        <f>precio_reno_porta!B195</f>
        <v>0</v>
      </c>
      <c r="D3794">
        <f>precio_reno_porta!C195</f>
        <v>0</v>
      </c>
      <c r="E3794">
        <f>precio_reno_porta!D195</f>
        <v>0</v>
      </c>
      <c r="F3794" s="68">
        <f>precio_reno_porta!E195</f>
        <v>0</v>
      </c>
      <c r="G3794">
        <f>precio_reno_porta!F195</f>
        <v>0</v>
      </c>
      <c r="H3794" t="s">
        <v>188</v>
      </c>
      <c r="I3794" t="s">
        <v>197</v>
      </c>
      <c r="J3794" s="68">
        <f>precio_reno_porta!T195</f>
        <v>0</v>
      </c>
    </row>
    <row r="3795" spans="1:10" x14ac:dyDescent="0.3">
      <c r="A3795" t="str">
        <f t="shared" si="59"/>
        <v>0Max Negocios + Ilimitado 69.90CUOTA</v>
      </c>
      <c r="B3795">
        <f>precio_reno_porta!A196</f>
        <v>0</v>
      </c>
      <c r="C3795">
        <f>precio_reno_porta!B196</f>
        <v>0</v>
      </c>
      <c r="D3795">
        <f>precio_reno_porta!C196</f>
        <v>0</v>
      </c>
      <c r="E3795">
        <f>precio_reno_porta!D196</f>
        <v>0</v>
      </c>
      <c r="F3795" s="68">
        <f>precio_reno_porta!E196</f>
        <v>0</v>
      </c>
      <c r="G3795">
        <f>precio_reno_porta!F196</f>
        <v>0</v>
      </c>
      <c r="H3795" t="s">
        <v>188</v>
      </c>
      <c r="I3795" t="s">
        <v>197</v>
      </c>
      <c r="J3795" s="68">
        <f>precio_reno_porta!T196</f>
        <v>0</v>
      </c>
    </row>
    <row r="3796" spans="1:10" x14ac:dyDescent="0.3">
      <c r="A3796" t="str">
        <f t="shared" si="59"/>
        <v>0Max Negocios + Ilimitado 69.90CUOTA</v>
      </c>
      <c r="B3796">
        <f>precio_reno_porta!A197</f>
        <v>0</v>
      </c>
      <c r="C3796">
        <f>precio_reno_porta!B197</f>
        <v>0</v>
      </c>
      <c r="D3796">
        <f>precio_reno_porta!C197</f>
        <v>0</v>
      </c>
      <c r="E3796">
        <f>precio_reno_porta!D197</f>
        <v>0</v>
      </c>
      <c r="F3796" s="68">
        <f>precio_reno_porta!E197</f>
        <v>0</v>
      </c>
      <c r="G3796">
        <f>precio_reno_porta!F197</f>
        <v>0</v>
      </c>
      <c r="H3796" t="s">
        <v>188</v>
      </c>
      <c r="I3796" t="s">
        <v>197</v>
      </c>
      <c r="J3796" s="68">
        <f>precio_reno_porta!T197</f>
        <v>0</v>
      </c>
    </row>
    <row r="3797" spans="1:10" x14ac:dyDescent="0.3">
      <c r="A3797" t="str">
        <f t="shared" si="59"/>
        <v>0Max Negocios + Ilimitado 69.90CUOTA</v>
      </c>
      <c r="B3797">
        <f>precio_reno_porta!A198</f>
        <v>0</v>
      </c>
      <c r="C3797">
        <f>precio_reno_porta!B198</f>
        <v>0</v>
      </c>
      <c r="D3797">
        <f>precio_reno_porta!C198</f>
        <v>0</v>
      </c>
      <c r="E3797">
        <f>precio_reno_porta!D198</f>
        <v>0</v>
      </c>
      <c r="F3797" s="68">
        <f>precio_reno_porta!E198</f>
        <v>0</v>
      </c>
      <c r="G3797">
        <f>precio_reno_porta!F198</f>
        <v>0</v>
      </c>
      <c r="H3797" t="s">
        <v>188</v>
      </c>
      <c r="I3797" t="s">
        <v>197</v>
      </c>
      <c r="J3797" s="68">
        <f>precio_reno_porta!T198</f>
        <v>0</v>
      </c>
    </row>
    <row r="3798" spans="1:10" x14ac:dyDescent="0.3">
      <c r="A3798" t="str">
        <f t="shared" si="59"/>
        <v>0Max Negocios + Ilimitado 69.90CUOTA</v>
      </c>
      <c r="B3798">
        <f>precio_reno_porta!A199</f>
        <v>0</v>
      </c>
      <c r="C3798">
        <f>precio_reno_porta!B199</f>
        <v>0</v>
      </c>
      <c r="D3798">
        <f>precio_reno_porta!C199</f>
        <v>0</v>
      </c>
      <c r="E3798">
        <f>precio_reno_porta!D199</f>
        <v>0</v>
      </c>
      <c r="F3798" s="68">
        <f>precio_reno_porta!E199</f>
        <v>0</v>
      </c>
      <c r="G3798">
        <f>precio_reno_porta!F199</f>
        <v>0</v>
      </c>
      <c r="H3798" t="s">
        <v>188</v>
      </c>
      <c r="I3798" t="s">
        <v>197</v>
      </c>
      <c r="J3798" s="68">
        <f>precio_reno_porta!T199</f>
        <v>0</v>
      </c>
    </row>
    <row r="3799" spans="1:10" x14ac:dyDescent="0.3">
      <c r="A3799" t="str">
        <f t="shared" si="59"/>
        <v>0Max Negocios + Ilimitado 69.90CUOTA</v>
      </c>
      <c r="B3799">
        <f>precio_reno_porta!A200</f>
        <v>0</v>
      </c>
      <c r="C3799">
        <f>precio_reno_porta!B200</f>
        <v>0</v>
      </c>
      <c r="D3799">
        <f>precio_reno_porta!C200</f>
        <v>0</v>
      </c>
      <c r="E3799">
        <f>precio_reno_porta!D200</f>
        <v>0</v>
      </c>
      <c r="F3799" s="68">
        <f>precio_reno_porta!E200</f>
        <v>0</v>
      </c>
      <c r="G3799">
        <f>precio_reno_porta!F200</f>
        <v>0</v>
      </c>
      <c r="H3799" t="s">
        <v>188</v>
      </c>
      <c r="I3799" t="s">
        <v>197</v>
      </c>
      <c r="J3799" s="68">
        <f>precio_reno_porta!T200</f>
        <v>0</v>
      </c>
    </row>
    <row r="3800" spans="1:10" x14ac:dyDescent="0.3">
      <c r="A3800" t="str">
        <f t="shared" si="59"/>
        <v>0Max Negocios + Ilimitado 69.90CUOTA</v>
      </c>
      <c r="B3800">
        <f>precio_reno_porta!A201</f>
        <v>0</v>
      </c>
      <c r="C3800">
        <f>precio_reno_porta!B201</f>
        <v>0</v>
      </c>
      <c r="D3800">
        <f>precio_reno_porta!C201</f>
        <v>0</v>
      </c>
      <c r="E3800">
        <f>precio_reno_porta!D201</f>
        <v>0</v>
      </c>
      <c r="F3800" s="68">
        <f>precio_reno_porta!E201</f>
        <v>0</v>
      </c>
      <c r="G3800">
        <f>precio_reno_porta!F201</f>
        <v>0</v>
      </c>
      <c r="H3800" t="s">
        <v>188</v>
      </c>
      <c r="I3800" t="s">
        <v>197</v>
      </c>
      <c r="J3800" s="68">
        <f>precio_reno_porta!T201</f>
        <v>0</v>
      </c>
    </row>
    <row r="3801" spans="1:10" x14ac:dyDescent="0.3">
      <c r="A3801" t="str">
        <f t="shared" si="59"/>
        <v>0Max Negocios + Ilimitado 69.90CUOTA</v>
      </c>
      <c r="B3801">
        <f>precio_reno_porta!A202</f>
        <v>0</v>
      </c>
      <c r="C3801">
        <f>precio_reno_porta!B202</f>
        <v>0</v>
      </c>
      <c r="D3801">
        <f>precio_reno_porta!C202</f>
        <v>0</v>
      </c>
      <c r="E3801">
        <f>precio_reno_porta!D202</f>
        <v>0</v>
      </c>
      <c r="F3801" s="68">
        <f>precio_reno_porta!E202</f>
        <v>0</v>
      </c>
      <c r="G3801">
        <f>precio_reno_porta!F202</f>
        <v>0</v>
      </c>
      <c r="H3801" t="s">
        <v>188</v>
      </c>
      <c r="I3801" t="s">
        <v>197</v>
      </c>
      <c r="J3801" s="68">
        <f>precio_reno_porta!T202</f>
        <v>0</v>
      </c>
    </row>
    <row r="3802" spans="1:10" x14ac:dyDescent="0.3">
      <c r="A3802" t="str">
        <f t="shared" si="59"/>
        <v>0Max Negocios + Ilimitado 69.90CUOTA</v>
      </c>
      <c r="B3802">
        <f>precio_reno_porta!A203</f>
        <v>0</v>
      </c>
      <c r="C3802">
        <f>precio_reno_porta!B203</f>
        <v>0</v>
      </c>
      <c r="D3802">
        <f>precio_reno_porta!C203</f>
        <v>0</v>
      </c>
      <c r="E3802">
        <f>precio_reno_porta!D203</f>
        <v>0</v>
      </c>
      <c r="F3802" s="68">
        <f>precio_reno_porta!E203</f>
        <v>0</v>
      </c>
      <c r="G3802">
        <f>precio_reno_porta!F203</f>
        <v>0</v>
      </c>
      <c r="H3802" t="s">
        <v>188</v>
      </c>
      <c r="I3802" t="s">
        <v>197</v>
      </c>
      <c r="J3802" s="68">
        <f>precio_reno_porta!T203</f>
        <v>0</v>
      </c>
    </row>
    <row r="3803" spans="1:10" x14ac:dyDescent="0.3">
      <c r="A3803" t="str">
        <f t="shared" si="59"/>
        <v>0Max Negocios + Ilimitado 69.90CUOTA</v>
      </c>
      <c r="B3803">
        <f>precio_reno_porta!A204</f>
        <v>0</v>
      </c>
      <c r="C3803">
        <f>precio_reno_porta!B204</f>
        <v>0</v>
      </c>
      <c r="D3803">
        <f>precio_reno_porta!C204</f>
        <v>0</v>
      </c>
      <c r="E3803">
        <f>precio_reno_porta!D204</f>
        <v>0</v>
      </c>
      <c r="F3803" s="68">
        <f>precio_reno_porta!E204</f>
        <v>0</v>
      </c>
      <c r="G3803">
        <f>precio_reno_porta!F204</f>
        <v>0</v>
      </c>
      <c r="H3803" t="s">
        <v>188</v>
      </c>
      <c r="I3803" t="s">
        <v>197</v>
      </c>
      <c r="J3803" s="68">
        <f>precio_reno_porta!T204</f>
        <v>0</v>
      </c>
    </row>
    <row r="3804" spans="1:10" x14ac:dyDescent="0.3">
      <c r="A3804" t="str">
        <f t="shared" si="59"/>
        <v>0Max Negocios + Ilimitado 69.90CUOTA</v>
      </c>
      <c r="B3804">
        <f>precio_reno_porta!A205</f>
        <v>0</v>
      </c>
      <c r="C3804">
        <f>precio_reno_porta!B205</f>
        <v>0</v>
      </c>
      <c r="D3804">
        <f>precio_reno_porta!C205</f>
        <v>0</v>
      </c>
      <c r="E3804">
        <f>precio_reno_porta!D205</f>
        <v>0</v>
      </c>
      <c r="F3804" s="68">
        <f>precio_reno_porta!E205</f>
        <v>0</v>
      </c>
      <c r="G3804">
        <f>precio_reno_porta!F205</f>
        <v>0</v>
      </c>
      <c r="H3804" t="s">
        <v>188</v>
      </c>
      <c r="I3804" t="s">
        <v>197</v>
      </c>
      <c r="J3804" s="68">
        <f>precio_reno_porta!T205</f>
        <v>0</v>
      </c>
    </row>
    <row r="3805" spans="1:10" x14ac:dyDescent="0.3">
      <c r="A3805" t="str">
        <f t="shared" si="59"/>
        <v>0Max Negocios + Ilimitado 69.90CUOTA</v>
      </c>
      <c r="B3805">
        <f>precio_reno_porta!A206</f>
        <v>0</v>
      </c>
      <c r="C3805">
        <f>precio_reno_porta!B206</f>
        <v>0</v>
      </c>
      <c r="D3805">
        <f>precio_reno_porta!C206</f>
        <v>0</v>
      </c>
      <c r="E3805">
        <f>precio_reno_porta!D206</f>
        <v>0</v>
      </c>
      <c r="F3805" s="68">
        <f>precio_reno_porta!E206</f>
        <v>0</v>
      </c>
      <c r="G3805">
        <f>precio_reno_porta!F206</f>
        <v>0</v>
      </c>
      <c r="H3805" t="s">
        <v>188</v>
      </c>
      <c r="I3805" t="s">
        <v>197</v>
      </c>
      <c r="J3805" s="68">
        <f>precio_reno_porta!T206</f>
        <v>0</v>
      </c>
    </row>
    <row r="3806" spans="1:10" x14ac:dyDescent="0.3">
      <c r="A3806" t="str">
        <f t="shared" si="59"/>
        <v>0Max Negocios + Ilimitado 69.90CUOTA</v>
      </c>
      <c r="B3806">
        <f>precio_reno_porta!A207</f>
        <v>0</v>
      </c>
      <c r="C3806">
        <f>precio_reno_porta!B207</f>
        <v>0</v>
      </c>
      <c r="D3806">
        <f>precio_reno_porta!C207</f>
        <v>0</v>
      </c>
      <c r="E3806">
        <f>precio_reno_porta!D207</f>
        <v>0</v>
      </c>
      <c r="F3806" s="68">
        <f>precio_reno_porta!E207</f>
        <v>0</v>
      </c>
      <c r="G3806">
        <f>precio_reno_porta!F207</f>
        <v>0</v>
      </c>
      <c r="H3806" t="s">
        <v>188</v>
      </c>
      <c r="I3806" t="s">
        <v>197</v>
      </c>
      <c r="J3806" s="68">
        <f>precio_reno_porta!T207</f>
        <v>0</v>
      </c>
    </row>
    <row r="3807" spans="1:10" x14ac:dyDescent="0.3">
      <c r="A3807" t="str">
        <f t="shared" si="59"/>
        <v>0Max Negocios + Ilimitado 69.90CUOTA</v>
      </c>
      <c r="B3807">
        <f>precio_reno_porta!A208</f>
        <v>0</v>
      </c>
      <c r="C3807">
        <f>precio_reno_porta!B208</f>
        <v>0</v>
      </c>
      <c r="D3807">
        <f>precio_reno_porta!C208</f>
        <v>0</v>
      </c>
      <c r="E3807">
        <f>precio_reno_porta!D208</f>
        <v>0</v>
      </c>
      <c r="F3807" s="68">
        <f>precio_reno_porta!E208</f>
        <v>0</v>
      </c>
      <c r="G3807">
        <f>precio_reno_porta!F208</f>
        <v>0</v>
      </c>
      <c r="H3807" t="s">
        <v>188</v>
      </c>
      <c r="I3807" t="s">
        <v>197</v>
      </c>
      <c r="J3807" s="68">
        <f>precio_reno_porta!T208</f>
        <v>0</v>
      </c>
    </row>
    <row r="3808" spans="1:10" x14ac:dyDescent="0.3">
      <c r="A3808" t="str">
        <f t="shared" si="59"/>
        <v>0Max Negocios + Ilimitado 69.90CUOTA</v>
      </c>
      <c r="B3808">
        <f>precio_reno_porta!A209</f>
        <v>0</v>
      </c>
      <c r="C3808">
        <f>precio_reno_porta!B209</f>
        <v>0</v>
      </c>
      <c r="D3808">
        <f>precio_reno_porta!C209</f>
        <v>0</v>
      </c>
      <c r="E3808">
        <f>precio_reno_porta!D209</f>
        <v>0</v>
      </c>
      <c r="F3808" s="68">
        <f>precio_reno_porta!E209</f>
        <v>0</v>
      </c>
      <c r="G3808">
        <f>precio_reno_porta!F209</f>
        <v>0</v>
      </c>
      <c r="H3808" t="s">
        <v>188</v>
      </c>
      <c r="I3808" t="s">
        <v>197</v>
      </c>
      <c r="J3808" s="68">
        <f>precio_reno_porta!T209</f>
        <v>0</v>
      </c>
    </row>
    <row r="3809" spans="1:10" x14ac:dyDescent="0.3">
      <c r="A3809" t="str">
        <f t="shared" si="59"/>
        <v>0Max Negocios + Ilimitado 69.90CUOTA</v>
      </c>
      <c r="B3809">
        <f>precio_reno_porta!A210</f>
        <v>0</v>
      </c>
      <c r="C3809">
        <f>precio_reno_porta!B210</f>
        <v>0</v>
      </c>
      <c r="D3809">
        <f>precio_reno_porta!C210</f>
        <v>0</v>
      </c>
      <c r="E3809">
        <f>precio_reno_porta!D210</f>
        <v>0</v>
      </c>
      <c r="F3809" s="68">
        <f>precio_reno_porta!E210</f>
        <v>0</v>
      </c>
      <c r="G3809">
        <f>precio_reno_porta!F210</f>
        <v>0</v>
      </c>
      <c r="H3809" t="s">
        <v>188</v>
      </c>
      <c r="I3809" t="s">
        <v>197</v>
      </c>
      <c r="J3809" s="68">
        <f>precio_reno_porta!T210</f>
        <v>0</v>
      </c>
    </row>
    <row r="3810" spans="1:10" x14ac:dyDescent="0.3">
      <c r="A3810" t="str">
        <f t="shared" si="59"/>
        <v>0Max Negocios + Ilimitado 69.90CUOTA</v>
      </c>
      <c r="B3810">
        <f>precio_reno_porta!A211</f>
        <v>0</v>
      </c>
      <c r="C3810">
        <f>precio_reno_porta!B211</f>
        <v>0</v>
      </c>
      <c r="D3810">
        <f>precio_reno_porta!C211</f>
        <v>0</v>
      </c>
      <c r="E3810">
        <f>precio_reno_porta!D211</f>
        <v>0</v>
      </c>
      <c r="F3810" s="68">
        <f>precio_reno_porta!E211</f>
        <v>0</v>
      </c>
      <c r="G3810">
        <f>precio_reno_porta!F211</f>
        <v>0</v>
      </c>
      <c r="H3810" t="s">
        <v>188</v>
      </c>
      <c r="I3810" t="s">
        <v>197</v>
      </c>
      <c r="J3810" s="68">
        <f>precio_reno_porta!T211</f>
        <v>0</v>
      </c>
    </row>
    <row r="3811" spans="1:10" x14ac:dyDescent="0.3">
      <c r="A3811" t="str">
        <f t="shared" si="59"/>
        <v>0Max Negocios + Ilimitado 69.90CUOTA</v>
      </c>
      <c r="B3811">
        <f>precio_reno_porta!A212</f>
        <v>0</v>
      </c>
      <c r="C3811">
        <f>precio_reno_porta!B212</f>
        <v>0</v>
      </c>
      <c r="D3811">
        <f>precio_reno_porta!C212</f>
        <v>0</v>
      </c>
      <c r="E3811">
        <f>precio_reno_porta!D212</f>
        <v>0</v>
      </c>
      <c r="F3811" s="68">
        <f>precio_reno_porta!E212</f>
        <v>0</v>
      </c>
      <c r="G3811">
        <f>precio_reno_porta!F212</f>
        <v>0</v>
      </c>
      <c r="H3811" t="s">
        <v>188</v>
      </c>
      <c r="I3811" t="s">
        <v>197</v>
      </c>
      <c r="J3811" s="68">
        <f>precio_reno_porta!T212</f>
        <v>0</v>
      </c>
    </row>
    <row r="3812" spans="1:10" x14ac:dyDescent="0.3">
      <c r="A3812" t="str">
        <f t="shared" si="59"/>
        <v>0Max Negocios + Ilimitado 69.90CUOTA</v>
      </c>
      <c r="B3812">
        <f>precio_reno_porta!A213</f>
        <v>0</v>
      </c>
      <c r="C3812">
        <f>precio_reno_porta!B213</f>
        <v>0</v>
      </c>
      <c r="D3812">
        <f>precio_reno_porta!C213</f>
        <v>0</v>
      </c>
      <c r="E3812">
        <f>precio_reno_porta!D213</f>
        <v>0</v>
      </c>
      <c r="F3812" s="68">
        <f>precio_reno_porta!E213</f>
        <v>0</v>
      </c>
      <c r="G3812">
        <f>precio_reno_porta!F213</f>
        <v>0</v>
      </c>
      <c r="H3812" t="s">
        <v>188</v>
      </c>
      <c r="I3812" t="s">
        <v>197</v>
      </c>
      <c r="J3812" s="68">
        <f>precio_reno_porta!T213</f>
        <v>0</v>
      </c>
    </row>
    <row r="3813" spans="1:10" x14ac:dyDescent="0.3">
      <c r="A3813" t="str">
        <f t="shared" si="59"/>
        <v>0Max Negocios + Ilimitado 69.90CUOTA</v>
      </c>
      <c r="B3813">
        <f>precio_reno_porta!A214</f>
        <v>0</v>
      </c>
      <c r="C3813">
        <f>precio_reno_porta!B214</f>
        <v>0</v>
      </c>
      <c r="D3813">
        <f>precio_reno_porta!C214</f>
        <v>0</v>
      </c>
      <c r="E3813">
        <f>precio_reno_porta!D214</f>
        <v>0</v>
      </c>
      <c r="F3813" s="68">
        <f>precio_reno_porta!E214</f>
        <v>0</v>
      </c>
      <c r="G3813">
        <f>precio_reno_porta!F214</f>
        <v>0</v>
      </c>
      <c r="H3813" t="s">
        <v>188</v>
      </c>
      <c r="I3813" t="s">
        <v>197</v>
      </c>
      <c r="J3813" s="68">
        <f>precio_reno_porta!T214</f>
        <v>0</v>
      </c>
    </row>
    <row r="3814" spans="1:10" x14ac:dyDescent="0.3">
      <c r="A3814" t="str">
        <f t="shared" si="59"/>
        <v>0Max Negocios + Ilimitado 69.90CUOTA</v>
      </c>
      <c r="B3814">
        <f>precio_reno_porta!A215</f>
        <v>0</v>
      </c>
      <c r="C3814">
        <f>precio_reno_porta!B215</f>
        <v>0</v>
      </c>
      <c r="D3814">
        <f>precio_reno_porta!C215</f>
        <v>0</v>
      </c>
      <c r="E3814">
        <f>precio_reno_porta!D215</f>
        <v>0</v>
      </c>
      <c r="F3814" s="68">
        <f>precio_reno_porta!E215</f>
        <v>0</v>
      </c>
      <c r="G3814">
        <f>precio_reno_porta!F215</f>
        <v>0</v>
      </c>
      <c r="H3814" t="s">
        <v>188</v>
      </c>
      <c r="I3814" t="s">
        <v>197</v>
      </c>
      <c r="J3814" s="68">
        <f>precio_reno_porta!T215</f>
        <v>0</v>
      </c>
    </row>
    <row r="3815" spans="1:10" x14ac:dyDescent="0.3">
      <c r="A3815" t="str">
        <f t="shared" si="59"/>
        <v>0Max Negocios + Ilimitado 69.90CUOTA</v>
      </c>
      <c r="B3815">
        <f>precio_reno_porta!A216</f>
        <v>0</v>
      </c>
      <c r="C3815">
        <f>precio_reno_porta!B216</f>
        <v>0</v>
      </c>
      <c r="D3815">
        <f>precio_reno_porta!C216</f>
        <v>0</v>
      </c>
      <c r="E3815">
        <f>precio_reno_porta!D216</f>
        <v>0</v>
      </c>
      <c r="F3815" s="68">
        <f>precio_reno_porta!E216</f>
        <v>0</v>
      </c>
      <c r="G3815">
        <f>precio_reno_porta!F216</f>
        <v>0</v>
      </c>
      <c r="H3815" t="s">
        <v>188</v>
      </c>
      <c r="I3815" t="s">
        <v>197</v>
      </c>
      <c r="J3815" s="68">
        <f>precio_reno_porta!T216</f>
        <v>0</v>
      </c>
    </row>
    <row r="3816" spans="1:10" x14ac:dyDescent="0.3">
      <c r="A3816" t="str">
        <f t="shared" si="59"/>
        <v>0Max Negocios + Ilimitado 69.90CUOTA</v>
      </c>
      <c r="B3816">
        <f>precio_reno_porta!A217</f>
        <v>0</v>
      </c>
      <c r="C3816">
        <f>precio_reno_porta!B217</f>
        <v>0</v>
      </c>
      <c r="D3816">
        <f>precio_reno_porta!C217</f>
        <v>0</v>
      </c>
      <c r="E3816">
        <f>precio_reno_porta!D217</f>
        <v>0</v>
      </c>
      <c r="F3816" s="68">
        <f>precio_reno_porta!E217</f>
        <v>0</v>
      </c>
      <c r="G3816">
        <f>precio_reno_porta!F217</f>
        <v>0</v>
      </c>
      <c r="H3816" t="s">
        <v>188</v>
      </c>
      <c r="I3816" t="s">
        <v>197</v>
      </c>
      <c r="J3816" s="68">
        <f>precio_reno_porta!T217</f>
        <v>0</v>
      </c>
    </row>
    <row r="3817" spans="1:10" x14ac:dyDescent="0.3">
      <c r="A3817" t="str">
        <f t="shared" si="59"/>
        <v>0Max Negocios + Ilimitado 69.90CUOTA</v>
      </c>
      <c r="B3817">
        <f>precio_reno_porta!A218</f>
        <v>0</v>
      </c>
      <c r="C3817">
        <f>precio_reno_porta!B218</f>
        <v>0</v>
      </c>
      <c r="D3817">
        <f>precio_reno_porta!C218</f>
        <v>0</v>
      </c>
      <c r="E3817">
        <f>precio_reno_porta!D218</f>
        <v>0</v>
      </c>
      <c r="F3817" s="68">
        <f>precio_reno_porta!E218</f>
        <v>0</v>
      </c>
      <c r="G3817">
        <f>precio_reno_porta!F218</f>
        <v>0</v>
      </c>
      <c r="H3817" t="s">
        <v>188</v>
      </c>
      <c r="I3817" t="s">
        <v>197</v>
      </c>
      <c r="J3817" s="68">
        <f>precio_reno_porta!T218</f>
        <v>0</v>
      </c>
    </row>
    <row r="3818" spans="1:10" x14ac:dyDescent="0.3">
      <c r="A3818" t="str">
        <f t="shared" si="59"/>
        <v>0Max Negocios + Ilimitado 69.90CUOTA</v>
      </c>
      <c r="B3818">
        <f>precio_reno_porta!A219</f>
        <v>0</v>
      </c>
      <c r="C3818">
        <f>precio_reno_porta!B219</f>
        <v>0</v>
      </c>
      <c r="D3818">
        <f>precio_reno_porta!C219</f>
        <v>0</v>
      </c>
      <c r="E3818">
        <f>precio_reno_porta!D219</f>
        <v>0</v>
      </c>
      <c r="F3818" s="68">
        <f>precio_reno_porta!E219</f>
        <v>0</v>
      </c>
      <c r="G3818">
        <f>precio_reno_porta!F219</f>
        <v>0</v>
      </c>
      <c r="H3818" t="s">
        <v>188</v>
      </c>
      <c r="I3818" t="s">
        <v>197</v>
      </c>
      <c r="J3818" s="68">
        <f>precio_reno_porta!T219</f>
        <v>0</v>
      </c>
    </row>
    <row r="3819" spans="1:10" x14ac:dyDescent="0.3">
      <c r="A3819" t="str">
        <f t="shared" si="59"/>
        <v>0Max Negocios + Ilimitado 69.90CUOTA</v>
      </c>
      <c r="B3819">
        <f>precio_reno_porta!A220</f>
        <v>0</v>
      </c>
      <c r="C3819">
        <f>precio_reno_porta!B220</f>
        <v>0</v>
      </c>
      <c r="D3819">
        <f>precio_reno_porta!C220</f>
        <v>0</v>
      </c>
      <c r="E3819">
        <f>precio_reno_porta!D220</f>
        <v>0</v>
      </c>
      <c r="F3819" s="68">
        <f>precio_reno_porta!E220</f>
        <v>0</v>
      </c>
      <c r="G3819">
        <f>precio_reno_porta!F220</f>
        <v>0</v>
      </c>
      <c r="H3819" t="s">
        <v>188</v>
      </c>
      <c r="I3819" t="s">
        <v>197</v>
      </c>
      <c r="J3819" s="68">
        <f>precio_reno_porta!T220</f>
        <v>0</v>
      </c>
    </row>
    <row r="3820" spans="1:10" x14ac:dyDescent="0.3">
      <c r="A3820" t="str">
        <f t="shared" si="59"/>
        <v>0Max Negocios + Ilimitado 69.90CUOTA</v>
      </c>
      <c r="B3820">
        <f>precio_reno_porta!A221</f>
        <v>0</v>
      </c>
      <c r="C3820">
        <f>precio_reno_porta!B221</f>
        <v>0</v>
      </c>
      <c r="D3820">
        <f>precio_reno_porta!C221</f>
        <v>0</v>
      </c>
      <c r="E3820">
        <f>precio_reno_porta!D221</f>
        <v>0</v>
      </c>
      <c r="F3820" s="68">
        <f>precio_reno_porta!E221</f>
        <v>0</v>
      </c>
      <c r="G3820">
        <f>precio_reno_porta!F221</f>
        <v>0</v>
      </c>
      <c r="H3820" t="s">
        <v>188</v>
      </c>
      <c r="I3820" t="s">
        <v>197</v>
      </c>
      <c r="J3820" s="68">
        <f>precio_reno_porta!T221</f>
        <v>0</v>
      </c>
    </row>
    <row r="3821" spans="1:10" x14ac:dyDescent="0.3">
      <c r="A3821" t="str">
        <f t="shared" si="59"/>
        <v>0Max Negocios + Ilimitado 69.90CUOTA</v>
      </c>
      <c r="B3821">
        <f>precio_reno_porta!A222</f>
        <v>0</v>
      </c>
      <c r="C3821">
        <f>precio_reno_porta!B222</f>
        <v>0</v>
      </c>
      <c r="D3821">
        <f>precio_reno_porta!C222</f>
        <v>0</v>
      </c>
      <c r="E3821">
        <f>precio_reno_porta!D222</f>
        <v>0</v>
      </c>
      <c r="F3821" s="68">
        <f>precio_reno_porta!E222</f>
        <v>0</v>
      </c>
      <c r="G3821">
        <f>precio_reno_porta!F222</f>
        <v>0</v>
      </c>
      <c r="H3821" t="s">
        <v>188</v>
      </c>
      <c r="I3821" t="s">
        <v>197</v>
      </c>
      <c r="J3821" s="68">
        <f>precio_reno_porta!T222</f>
        <v>0</v>
      </c>
    </row>
    <row r="3822" spans="1:10" x14ac:dyDescent="0.3">
      <c r="A3822" t="str">
        <f t="shared" si="59"/>
        <v>0Max Negocios + Ilimitado 69.90CUOTA</v>
      </c>
      <c r="B3822">
        <f>precio_reno_porta!A223</f>
        <v>0</v>
      </c>
      <c r="C3822">
        <f>precio_reno_porta!B223</f>
        <v>0</v>
      </c>
      <c r="D3822">
        <f>precio_reno_porta!C223</f>
        <v>0</v>
      </c>
      <c r="E3822">
        <f>precio_reno_porta!D223</f>
        <v>0</v>
      </c>
      <c r="F3822" s="68">
        <f>precio_reno_porta!E223</f>
        <v>0</v>
      </c>
      <c r="G3822">
        <f>precio_reno_porta!F223</f>
        <v>0</v>
      </c>
      <c r="H3822" t="s">
        <v>188</v>
      </c>
      <c r="I3822" t="s">
        <v>197</v>
      </c>
      <c r="J3822" s="68">
        <f>precio_reno_porta!T223</f>
        <v>0</v>
      </c>
    </row>
    <row r="3823" spans="1:10" x14ac:dyDescent="0.3">
      <c r="A3823" t="str">
        <f t="shared" si="59"/>
        <v>0Max Negocios + Ilimitado 69.90CUOTA</v>
      </c>
      <c r="B3823">
        <f>precio_reno_porta!A224</f>
        <v>0</v>
      </c>
      <c r="C3823">
        <f>precio_reno_porta!B224</f>
        <v>0</v>
      </c>
      <c r="D3823">
        <f>precio_reno_porta!C224</f>
        <v>0</v>
      </c>
      <c r="E3823">
        <f>precio_reno_porta!D224</f>
        <v>0</v>
      </c>
      <c r="F3823" s="68">
        <f>precio_reno_porta!E224</f>
        <v>0</v>
      </c>
      <c r="G3823">
        <f>precio_reno_porta!F224</f>
        <v>0</v>
      </c>
      <c r="H3823" t="s">
        <v>188</v>
      </c>
      <c r="I3823" t="s">
        <v>197</v>
      </c>
      <c r="J3823" s="68">
        <f>precio_reno_porta!T224</f>
        <v>0</v>
      </c>
    </row>
    <row r="3824" spans="1:10" x14ac:dyDescent="0.3">
      <c r="A3824" t="str">
        <f t="shared" si="59"/>
        <v>0Max Negocios + Ilimitado 69.90CUOTA</v>
      </c>
      <c r="B3824">
        <f>precio_reno_porta!A225</f>
        <v>0</v>
      </c>
      <c r="C3824">
        <f>precio_reno_porta!B225</f>
        <v>0</v>
      </c>
      <c r="D3824">
        <f>precio_reno_porta!C225</f>
        <v>0</v>
      </c>
      <c r="E3824">
        <f>precio_reno_porta!D225</f>
        <v>0</v>
      </c>
      <c r="F3824" s="68">
        <f>precio_reno_porta!E225</f>
        <v>0</v>
      </c>
      <c r="G3824">
        <f>precio_reno_porta!F225</f>
        <v>0</v>
      </c>
      <c r="H3824" t="s">
        <v>188</v>
      </c>
      <c r="I3824" t="s">
        <v>197</v>
      </c>
      <c r="J3824" s="68">
        <f>precio_reno_porta!T225</f>
        <v>0</v>
      </c>
    </row>
    <row r="3825" spans="1:10" x14ac:dyDescent="0.3">
      <c r="A3825" t="str">
        <f t="shared" si="59"/>
        <v>0Max Negocios + Ilimitado 69.90CUOTA</v>
      </c>
      <c r="B3825">
        <f>precio_reno_porta!A226</f>
        <v>0</v>
      </c>
      <c r="C3825">
        <f>precio_reno_porta!B226</f>
        <v>0</v>
      </c>
      <c r="D3825">
        <f>precio_reno_porta!C226</f>
        <v>0</v>
      </c>
      <c r="E3825">
        <f>precio_reno_porta!D226</f>
        <v>0</v>
      </c>
      <c r="F3825" s="68">
        <f>precio_reno_porta!E226</f>
        <v>0</v>
      </c>
      <c r="G3825">
        <f>precio_reno_porta!F226</f>
        <v>0</v>
      </c>
      <c r="H3825" t="s">
        <v>188</v>
      </c>
      <c r="I3825" t="s">
        <v>197</v>
      </c>
      <c r="J3825" s="68">
        <f>precio_reno_porta!T226</f>
        <v>0</v>
      </c>
    </row>
    <row r="3826" spans="1:10" x14ac:dyDescent="0.3">
      <c r="A3826" t="str">
        <f t="shared" si="59"/>
        <v>0Max Negocios + Ilimitado 69.90CUOTA</v>
      </c>
      <c r="B3826">
        <f>precio_reno_porta!A227</f>
        <v>0</v>
      </c>
      <c r="C3826">
        <f>precio_reno_porta!B227</f>
        <v>0</v>
      </c>
      <c r="D3826">
        <f>precio_reno_porta!C227</f>
        <v>0</v>
      </c>
      <c r="E3826">
        <f>precio_reno_porta!D227</f>
        <v>0</v>
      </c>
      <c r="F3826" s="68">
        <f>precio_reno_porta!E227</f>
        <v>0</v>
      </c>
      <c r="G3826">
        <f>precio_reno_porta!F227</f>
        <v>0</v>
      </c>
      <c r="H3826" t="s">
        <v>188</v>
      </c>
      <c r="I3826" t="s">
        <v>197</v>
      </c>
      <c r="J3826" s="68">
        <f>precio_reno_porta!T227</f>
        <v>0</v>
      </c>
    </row>
    <row r="3827" spans="1:10" x14ac:dyDescent="0.3">
      <c r="A3827" t="str">
        <f t="shared" si="59"/>
        <v>0Max Negocios + Ilimitado 69.90CUOTA</v>
      </c>
      <c r="B3827">
        <f>precio_reno_porta!A228</f>
        <v>0</v>
      </c>
      <c r="C3827">
        <f>precio_reno_porta!B228</f>
        <v>0</v>
      </c>
      <c r="D3827">
        <f>precio_reno_porta!C228</f>
        <v>0</v>
      </c>
      <c r="E3827">
        <f>precio_reno_porta!D228</f>
        <v>0</v>
      </c>
      <c r="F3827" s="68">
        <f>precio_reno_porta!E228</f>
        <v>0</v>
      </c>
      <c r="G3827">
        <f>precio_reno_porta!F228</f>
        <v>0</v>
      </c>
      <c r="H3827" t="s">
        <v>188</v>
      </c>
      <c r="I3827" t="s">
        <v>197</v>
      </c>
      <c r="J3827" s="68">
        <f>precio_reno_porta!T228</f>
        <v>0</v>
      </c>
    </row>
    <row r="3828" spans="1:10" x14ac:dyDescent="0.3">
      <c r="A3828" t="str">
        <f t="shared" si="59"/>
        <v>0Max Negocios + Ilimitado 69.90CUOTA</v>
      </c>
      <c r="B3828">
        <f>precio_reno_porta!A229</f>
        <v>0</v>
      </c>
      <c r="C3828">
        <f>precio_reno_porta!B229</f>
        <v>0</v>
      </c>
      <c r="D3828">
        <f>precio_reno_porta!C229</f>
        <v>0</v>
      </c>
      <c r="E3828">
        <f>precio_reno_porta!D229</f>
        <v>0</v>
      </c>
      <c r="F3828" s="68">
        <f>precio_reno_porta!E229</f>
        <v>0</v>
      </c>
      <c r="G3828">
        <f>precio_reno_porta!F229</f>
        <v>0</v>
      </c>
      <c r="H3828" t="s">
        <v>188</v>
      </c>
      <c r="I3828" t="s">
        <v>197</v>
      </c>
      <c r="J3828" s="68">
        <f>precio_reno_porta!T229</f>
        <v>0</v>
      </c>
    </row>
    <row r="3829" spans="1:10" x14ac:dyDescent="0.3">
      <c r="A3829" t="str">
        <f t="shared" si="59"/>
        <v>0Max Negocios + Ilimitado 69.90CUOTA</v>
      </c>
      <c r="B3829">
        <f>precio_reno_porta!A230</f>
        <v>0</v>
      </c>
      <c r="C3829">
        <f>precio_reno_porta!B230</f>
        <v>0</v>
      </c>
      <c r="D3829">
        <f>precio_reno_porta!C230</f>
        <v>0</v>
      </c>
      <c r="E3829">
        <f>precio_reno_porta!D230</f>
        <v>0</v>
      </c>
      <c r="F3829" s="68">
        <f>precio_reno_porta!E230</f>
        <v>0</v>
      </c>
      <c r="G3829">
        <f>precio_reno_porta!F230</f>
        <v>0</v>
      </c>
      <c r="H3829" t="s">
        <v>188</v>
      </c>
      <c r="I3829" t="s">
        <v>197</v>
      </c>
      <c r="J3829" s="68">
        <f>precio_reno_porta!T230</f>
        <v>0</v>
      </c>
    </row>
    <row r="3830" spans="1:10" x14ac:dyDescent="0.3">
      <c r="A3830" t="str">
        <f t="shared" si="59"/>
        <v>0Max Negocios + Ilimitado 69.90CUOTA</v>
      </c>
      <c r="B3830">
        <f>precio_reno_porta!A231</f>
        <v>0</v>
      </c>
      <c r="C3830">
        <f>precio_reno_porta!B231</f>
        <v>0</v>
      </c>
      <c r="D3830">
        <f>precio_reno_porta!C231</f>
        <v>0</v>
      </c>
      <c r="E3830">
        <f>precio_reno_porta!D231</f>
        <v>0</v>
      </c>
      <c r="F3830" s="68">
        <f>precio_reno_porta!E231</f>
        <v>0</v>
      </c>
      <c r="G3830">
        <f>precio_reno_porta!F231</f>
        <v>0</v>
      </c>
      <c r="H3830" t="s">
        <v>188</v>
      </c>
      <c r="I3830" t="s">
        <v>197</v>
      </c>
      <c r="J3830" s="68">
        <f>precio_reno_porta!T231</f>
        <v>0</v>
      </c>
    </row>
    <row r="3831" spans="1:10" x14ac:dyDescent="0.3">
      <c r="A3831" t="str">
        <f t="shared" si="59"/>
        <v>0Max Negocios + Ilimitado 69.90CUOTA</v>
      </c>
      <c r="B3831">
        <f>precio_reno_porta!A232</f>
        <v>0</v>
      </c>
      <c r="C3831">
        <f>precio_reno_porta!B232</f>
        <v>0</v>
      </c>
      <c r="D3831">
        <f>precio_reno_porta!C232</f>
        <v>0</v>
      </c>
      <c r="E3831">
        <f>precio_reno_porta!D232</f>
        <v>0</v>
      </c>
      <c r="F3831" s="68">
        <f>precio_reno_porta!E232</f>
        <v>0</v>
      </c>
      <c r="G3831">
        <f>precio_reno_porta!F232</f>
        <v>0</v>
      </c>
      <c r="H3831" t="s">
        <v>188</v>
      </c>
      <c r="I3831" t="s">
        <v>197</v>
      </c>
      <c r="J3831" s="68">
        <f>precio_reno_porta!T232</f>
        <v>0</v>
      </c>
    </row>
    <row r="3832" spans="1:10" x14ac:dyDescent="0.3">
      <c r="A3832" t="str">
        <f t="shared" si="59"/>
        <v>0Max Negocios + Ilimitado 69.90CUOTA</v>
      </c>
      <c r="B3832">
        <f>precio_reno_porta!A233</f>
        <v>0</v>
      </c>
      <c r="C3832">
        <f>precio_reno_porta!B233</f>
        <v>0</v>
      </c>
      <c r="D3832">
        <f>precio_reno_porta!C233</f>
        <v>0</v>
      </c>
      <c r="E3832">
        <f>precio_reno_porta!D233</f>
        <v>0</v>
      </c>
      <c r="F3832" s="68">
        <f>precio_reno_porta!E233</f>
        <v>0</v>
      </c>
      <c r="G3832">
        <f>precio_reno_porta!F233</f>
        <v>0</v>
      </c>
      <c r="H3832" t="s">
        <v>188</v>
      </c>
      <c r="I3832" t="s">
        <v>197</v>
      </c>
      <c r="J3832" s="68">
        <f>precio_reno_porta!T233</f>
        <v>0</v>
      </c>
    </row>
    <row r="3833" spans="1:10" x14ac:dyDescent="0.3">
      <c r="A3833" t="str">
        <f t="shared" si="59"/>
        <v>0Max Negocios + Ilimitado 69.90CUOTA</v>
      </c>
      <c r="B3833">
        <f>precio_reno_porta!A234</f>
        <v>0</v>
      </c>
      <c r="C3833">
        <f>precio_reno_porta!B234</f>
        <v>0</v>
      </c>
      <c r="D3833">
        <f>precio_reno_porta!C234</f>
        <v>0</v>
      </c>
      <c r="E3833">
        <f>precio_reno_porta!D234</f>
        <v>0</v>
      </c>
      <c r="F3833" s="68">
        <f>precio_reno_porta!E234</f>
        <v>0</v>
      </c>
      <c r="G3833">
        <f>precio_reno_porta!F234</f>
        <v>0</v>
      </c>
      <c r="H3833" t="s">
        <v>188</v>
      </c>
      <c r="I3833" t="s">
        <v>197</v>
      </c>
      <c r="J3833" s="68">
        <f>precio_reno_porta!T234</f>
        <v>0</v>
      </c>
    </row>
    <row r="3834" spans="1:10" x14ac:dyDescent="0.3">
      <c r="A3834" t="str">
        <f t="shared" si="59"/>
        <v>0Max Negocios + Ilimitado 69.90CUOTA</v>
      </c>
      <c r="B3834">
        <f>precio_reno_porta!A235</f>
        <v>0</v>
      </c>
      <c r="C3834">
        <f>precio_reno_porta!B235</f>
        <v>0</v>
      </c>
      <c r="D3834">
        <f>precio_reno_porta!C235</f>
        <v>0</v>
      </c>
      <c r="E3834">
        <f>precio_reno_porta!D235</f>
        <v>0</v>
      </c>
      <c r="F3834" s="68">
        <f>precio_reno_porta!E235</f>
        <v>0</v>
      </c>
      <c r="G3834">
        <f>precio_reno_porta!F235</f>
        <v>0</v>
      </c>
      <c r="H3834" t="s">
        <v>188</v>
      </c>
      <c r="I3834" t="s">
        <v>197</v>
      </c>
      <c r="J3834" s="68">
        <f>precio_reno_porta!T235</f>
        <v>0</v>
      </c>
    </row>
    <row r="3835" spans="1:10" x14ac:dyDescent="0.3">
      <c r="A3835" t="str">
        <f t="shared" si="59"/>
        <v>0Max Negocios + Ilimitado 69.90CUOTA</v>
      </c>
      <c r="B3835">
        <f>precio_reno_porta!A236</f>
        <v>0</v>
      </c>
      <c r="C3835">
        <f>precio_reno_porta!B236</f>
        <v>0</v>
      </c>
      <c r="D3835">
        <f>precio_reno_porta!C236</f>
        <v>0</v>
      </c>
      <c r="E3835">
        <f>precio_reno_porta!D236</f>
        <v>0</v>
      </c>
      <c r="F3835" s="68">
        <f>precio_reno_porta!E236</f>
        <v>0</v>
      </c>
      <c r="G3835">
        <f>precio_reno_porta!F236</f>
        <v>0</v>
      </c>
      <c r="H3835" t="s">
        <v>188</v>
      </c>
      <c r="I3835" t="s">
        <v>197</v>
      </c>
      <c r="J3835" s="68">
        <f>precio_reno_porta!T236</f>
        <v>0</v>
      </c>
    </row>
    <row r="3836" spans="1:10" x14ac:dyDescent="0.3">
      <c r="A3836" t="str">
        <f t="shared" si="59"/>
        <v>0Max Negocios + Ilimitado 69.90CUOTA</v>
      </c>
      <c r="B3836">
        <f>precio_reno_porta!A237</f>
        <v>0</v>
      </c>
      <c r="C3836">
        <f>precio_reno_porta!B237</f>
        <v>0</v>
      </c>
      <c r="D3836">
        <f>precio_reno_porta!C237</f>
        <v>0</v>
      </c>
      <c r="E3836">
        <f>precio_reno_porta!D237</f>
        <v>0</v>
      </c>
      <c r="F3836" s="68">
        <f>precio_reno_porta!E237</f>
        <v>0</v>
      </c>
      <c r="G3836">
        <f>precio_reno_porta!F237</f>
        <v>0</v>
      </c>
      <c r="H3836" t="s">
        <v>188</v>
      </c>
      <c r="I3836" t="s">
        <v>197</v>
      </c>
      <c r="J3836" s="68">
        <f>precio_reno_porta!T237</f>
        <v>0</v>
      </c>
    </row>
    <row r="3837" spans="1:10" x14ac:dyDescent="0.3">
      <c r="A3837" t="str">
        <f t="shared" si="59"/>
        <v>0Max Negocios + Ilimitado 69.90CUOTA</v>
      </c>
      <c r="B3837">
        <f>precio_reno_porta!A238</f>
        <v>0</v>
      </c>
      <c r="C3837">
        <f>precio_reno_porta!B238</f>
        <v>0</v>
      </c>
      <c r="D3837">
        <f>precio_reno_porta!C238</f>
        <v>0</v>
      </c>
      <c r="E3837">
        <f>precio_reno_porta!D238</f>
        <v>0</v>
      </c>
      <c r="F3837" s="68">
        <f>precio_reno_porta!E238</f>
        <v>0</v>
      </c>
      <c r="G3837">
        <f>precio_reno_porta!F238</f>
        <v>0</v>
      </c>
      <c r="H3837" t="s">
        <v>188</v>
      </c>
      <c r="I3837" t="s">
        <v>197</v>
      </c>
      <c r="J3837" s="68">
        <f>precio_reno_porta!T238</f>
        <v>0</v>
      </c>
    </row>
    <row r="3838" spans="1:10" x14ac:dyDescent="0.3">
      <c r="A3838" t="str">
        <f t="shared" si="59"/>
        <v>0Max Negocios + Ilimitado 69.90CUOTA</v>
      </c>
      <c r="B3838">
        <f>precio_reno_porta!A239</f>
        <v>0</v>
      </c>
      <c r="C3838">
        <f>precio_reno_porta!B239</f>
        <v>0</v>
      </c>
      <c r="D3838">
        <f>precio_reno_porta!C239</f>
        <v>0</v>
      </c>
      <c r="E3838">
        <f>precio_reno_porta!D239</f>
        <v>0</v>
      </c>
      <c r="F3838" s="68">
        <f>precio_reno_porta!E239</f>
        <v>0</v>
      </c>
      <c r="G3838">
        <f>precio_reno_porta!F239</f>
        <v>0</v>
      </c>
      <c r="H3838" t="s">
        <v>188</v>
      </c>
      <c r="I3838" t="s">
        <v>197</v>
      </c>
      <c r="J3838" s="68">
        <f>precio_reno_porta!T239</f>
        <v>0</v>
      </c>
    </row>
    <row r="3839" spans="1:10" x14ac:dyDescent="0.3">
      <c r="A3839" t="str">
        <f t="shared" si="59"/>
        <v>0Max Negocios + Ilimitado 69.90CUOTA</v>
      </c>
      <c r="B3839">
        <f>precio_reno_porta!A240</f>
        <v>0</v>
      </c>
      <c r="C3839">
        <f>precio_reno_porta!B240</f>
        <v>0</v>
      </c>
      <c r="D3839">
        <f>precio_reno_porta!C240</f>
        <v>0</v>
      </c>
      <c r="E3839">
        <f>precio_reno_porta!D240</f>
        <v>0</v>
      </c>
      <c r="F3839" s="68">
        <f>precio_reno_porta!E240</f>
        <v>0</v>
      </c>
      <c r="G3839">
        <f>precio_reno_porta!F240</f>
        <v>0</v>
      </c>
      <c r="H3839" t="s">
        <v>188</v>
      </c>
      <c r="I3839" t="s">
        <v>197</v>
      </c>
      <c r="J3839" s="68">
        <f>precio_reno_porta!T240</f>
        <v>0</v>
      </c>
    </row>
    <row r="3840" spans="1:10" x14ac:dyDescent="0.3">
      <c r="A3840" t="str">
        <f t="shared" si="59"/>
        <v>0Max Negocios + Ilimitado 69.90CUOTA</v>
      </c>
      <c r="B3840">
        <f>precio_reno_porta!A241</f>
        <v>0</v>
      </c>
      <c r="C3840">
        <f>precio_reno_porta!B241</f>
        <v>0</v>
      </c>
      <c r="D3840">
        <f>precio_reno_porta!C241</f>
        <v>0</v>
      </c>
      <c r="E3840">
        <f>precio_reno_porta!D241</f>
        <v>0</v>
      </c>
      <c r="F3840" s="68">
        <f>precio_reno_porta!E241</f>
        <v>0</v>
      </c>
      <c r="G3840">
        <f>precio_reno_porta!F241</f>
        <v>0</v>
      </c>
      <c r="H3840" t="s">
        <v>188</v>
      </c>
      <c r="I3840" t="s">
        <v>197</v>
      </c>
      <c r="J3840" s="68">
        <f>precio_reno_porta!T241</f>
        <v>0</v>
      </c>
    </row>
    <row r="3841" spans="1:10" x14ac:dyDescent="0.3">
      <c r="A3841" t="str">
        <f t="shared" si="59"/>
        <v>0Max Negocios + Ilimitado 69.90CUOTA</v>
      </c>
      <c r="B3841">
        <f>precio_reno_porta!A242</f>
        <v>0</v>
      </c>
      <c r="C3841">
        <f>precio_reno_porta!B242</f>
        <v>0</v>
      </c>
      <c r="D3841">
        <f>precio_reno_porta!C242</f>
        <v>0</v>
      </c>
      <c r="E3841">
        <f>precio_reno_porta!D242</f>
        <v>0</v>
      </c>
      <c r="F3841" s="68">
        <f>precio_reno_porta!E242</f>
        <v>0</v>
      </c>
      <c r="G3841">
        <f>precio_reno_porta!F242</f>
        <v>0</v>
      </c>
      <c r="H3841" t="s">
        <v>188</v>
      </c>
      <c r="I3841" t="s">
        <v>197</v>
      </c>
      <c r="J3841" s="68">
        <f>precio_reno_porta!T242</f>
        <v>0</v>
      </c>
    </row>
    <row r="3842" spans="1:10" x14ac:dyDescent="0.3">
      <c r="A3842" t="str">
        <f t="shared" si="59"/>
        <v>0Max Negocios + Ilimitado 69.90CUOTA</v>
      </c>
      <c r="B3842">
        <f>precio_reno_porta!A243</f>
        <v>0</v>
      </c>
      <c r="C3842">
        <f>precio_reno_porta!B243</f>
        <v>0</v>
      </c>
      <c r="D3842">
        <f>precio_reno_porta!C243</f>
        <v>0</v>
      </c>
      <c r="E3842">
        <f>precio_reno_porta!D243</f>
        <v>0</v>
      </c>
      <c r="F3842" s="68">
        <f>precio_reno_porta!E243</f>
        <v>0</v>
      </c>
      <c r="G3842">
        <f>precio_reno_porta!F243</f>
        <v>0</v>
      </c>
      <c r="H3842" t="s">
        <v>188</v>
      </c>
      <c r="I3842" t="s">
        <v>197</v>
      </c>
      <c r="J3842" s="68">
        <f>precio_reno_porta!T243</f>
        <v>0</v>
      </c>
    </row>
    <row r="3843" spans="1:10" x14ac:dyDescent="0.3">
      <c r="A3843" t="str">
        <f t="shared" ref="A3843:A3906" si="60">CONCATENATE(E3843,I3843,H3843)</f>
        <v>0Max Negocios + Ilimitado 69.90CUOTA</v>
      </c>
      <c r="B3843">
        <f>precio_reno_porta!A244</f>
        <v>0</v>
      </c>
      <c r="C3843">
        <f>precio_reno_porta!B244</f>
        <v>0</v>
      </c>
      <c r="D3843">
        <f>precio_reno_porta!C244</f>
        <v>0</v>
      </c>
      <c r="E3843">
        <f>precio_reno_porta!D244</f>
        <v>0</v>
      </c>
      <c r="F3843" s="68">
        <f>precio_reno_porta!E244</f>
        <v>0</v>
      </c>
      <c r="G3843">
        <f>precio_reno_porta!F244</f>
        <v>0</v>
      </c>
      <c r="H3843" t="s">
        <v>188</v>
      </c>
      <c r="I3843" t="s">
        <v>197</v>
      </c>
      <c r="J3843" s="68">
        <f>precio_reno_porta!T244</f>
        <v>0</v>
      </c>
    </row>
    <row r="3844" spans="1:10" x14ac:dyDescent="0.3">
      <c r="A3844" t="str">
        <f t="shared" si="60"/>
        <v>APPLE IPHONE 15 128GBMax Negocios + Ilimitado 79.90CUOTA</v>
      </c>
      <c r="B3844" t="str">
        <f>precio_reno_porta!A3</f>
        <v>Corriente</v>
      </c>
      <c r="C3844" t="str">
        <f>precio_reno_porta!B3</f>
        <v>5G</v>
      </c>
      <c r="D3844" t="str">
        <f>precio_reno_porta!C3</f>
        <v>APPLE</v>
      </c>
      <c r="E3844" t="str">
        <f>precio_reno_porta!D3</f>
        <v>APPLE IPHONE 15 128GB</v>
      </c>
      <c r="F3844" s="68">
        <f>precio_reno_porta!E3</f>
        <v>3769</v>
      </c>
      <c r="G3844" t="str">
        <f>precio_reno_porta!F3</f>
        <v>iOS</v>
      </c>
      <c r="H3844" t="s">
        <v>188</v>
      </c>
      <c r="I3844" t="s">
        <v>41</v>
      </c>
      <c r="J3844" s="68">
        <f>precio_reno_porta!U3</f>
        <v>3395</v>
      </c>
    </row>
    <row r="3845" spans="1:10" x14ac:dyDescent="0.3">
      <c r="A3845" t="str">
        <f t="shared" si="60"/>
        <v>APPLE IPHONE 15 256GBMax Negocios + Ilimitado 79.90CUOTA</v>
      </c>
      <c r="B3845" t="str">
        <f>precio_reno_porta!A4</f>
        <v>Corriente</v>
      </c>
      <c r="C3845" t="str">
        <f>precio_reno_porta!B4</f>
        <v>5G</v>
      </c>
      <c r="D3845" t="str">
        <f>precio_reno_porta!C4</f>
        <v>APPLE</v>
      </c>
      <c r="E3845" t="str">
        <f>precio_reno_porta!D4</f>
        <v>APPLE IPHONE 15 256GB</v>
      </c>
      <c r="F3845" s="68">
        <f>precio_reno_porta!E4</f>
        <v>5029</v>
      </c>
      <c r="G3845" t="str">
        <f>precio_reno_porta!F4</f>
        <v>iOS</v>
      </c>
      <c r="H3845" t="s">
        <v>188</v>
      </c>
      <c r="I3845" t="s">
        <v>41</v>
      </c>
      <c r="J3845" s="68">
        <f>precio_reno_porta!U4</f>
        <v>4415</v>
      </c>
    </row>
    <row r="3846" spans="1:10" x14ac:dyDescent="0.3">
      <c r="A3846" t="str">
        <f t="shared" si="60"/>
        <v>APPLE IPHONE 16 128GBMax Negocios + Ilimitado 79.90CUOTA</v>
      </c>
      <c r="B3846" t="str">
        <f>precio_reno_porta!A5</f>
        <v>Corriente</v>
      </c>
      <c r="C3846" t="str">
        <f>precio_reno_porta!B5</f>
        <v>5G</v>
      </c>
      <c r="D3846" t="str">
        <f>precio_reno_porta!C5</f>
        <v>APPLE</v>
      </c>
      <c r="E3846" t="str">
        <f>precio_reno_porta!D5</f>
        <v>APPLE IPHONE 16 128GB</v>
      </c>
      <c r="F3846" s="68">
        <f>precio_reno_porta!E5</f>
        <v>4399</v>
      </c>
      <c r="G3846" t="str">
        <f>precio_reno_porta!F5</f>
        <v>iOS</v>
      </c>
      <c r="H3846" t="s">
        <v>188</v>
      </c>
      <c r="I3846" t="s">
        <v>41</v>
      </c>
      <c r="J3846" s="68">
        <f>precio_reno_porta!U5</f>
        <v>3899</v>
      </c>
    </row>
    <row r="3847" spans="1:10" x14ac:dyDescent="0.3">
      <c r="A3847" t="str">
        <f t="shared" si="60"/>
        <v>APPLE IPHONE 16 PRO 1TBMax Negocios + Ilimitado 79.90CUOTA</v>
      </c>
      <c r="B3847" t="str">
        <f>precio_reno_porta!A6</f>
        <v>Corriente</v>
      </c>
      <c r="C3847" t="str">
        <f>precio_reno_porta!B6</f>
        <v>5G</v>
      </c>
      <c r="D3847" t="str">
        <f>precio_reno_porta!C6</f>
        <v>APPLE</v>
      </c>
      <c r="E3847" t="str">
        <f>precio_reno_porta!D6</f>
        <v>APPLE IPHONE 16 PRO 1TB</v>
      </c>
      <c r="F3847" s="68">
        <f>precio_reno_porta!E6</f>
        <v>9419</v>
      </c>
      <c r="G3847" t="str">
        <f>precio_reno_porta!F6</f>
        <v>iOS</v>
      </c>
      <c r="H3847" t="s">
        <v>188</v>
      </c>
      <c r="I3847" t="s">
        <v>41</v>
      </c>
      <c r="J3847" s="68">
        <f>precio_reno_porta!U6</f>
        <v>7979</v>
      </c>
    </row>
    <row r="3848" spans="1:10" x14ac:dyDescent="0.3">
      <c r="A3848" t="str">
        <f t="shared" si="60"/>
        <v>APPLE IPHONE 16 PRO 512GBMax Negocios + Ilimitado 79.90CUOTA</v>
      </c>
      <c r="B3848" t="str">
        <f>precio_reno_porta!A7</f>
        <v>Corriente</v>
      </c>
      <c r="C3848" t="str">
        <f>precio_reno_porta!B7</f>
        <v>5G</v>
      </c>
      <c r="D3848" t="str">
        <f>precio_reno_porta!C7</f>
        <v>APPLE</v>
      </c>
      <c r="E3848" t="str">
        <f>precio_reno_porta!D7</f>
        <v>APPLE IPHONE 16 PRO 512GB</v>
      </c>
      <c r="F3848" s="68">
        <f>precio_reno_porta!E7</f>
        <v>8169</v>
      </c>
      <c r="G3848" t="str">
        <f>precio_reno_porta!F7</f>
        <v>iOS</v>
      </c>
      <c r="H3848" t="s">
        <v>188</v>
      </c>
      <c r="I3848" t="s">
        <v>41</v>
      </c>
      <c r="J3848" s="68">
        <f>precio_reno_porta!U7</f>
        <v>6959</v>
      </c>
    </row>
    <row r="3849" spans="1:10" x14ac:dyDescent="0.3">
      <c r="A3849" t="str">
        <f t="shared" si="60"/>
        <v>APPLE IPHONE 16 PRO MAX 1TBMax Negocios + Ilimitado 79.90CUOTA</v>
      </c>
      <c r="B3849" t="str">
        <f>precio_reno_porta!A8</f>
        <v>Corriente</v>
      </c>
      <c r="C3849" t="str">
        <f>precio_reno_porta!B8</f>
        <v>5G</v>
      </c>
      <c r="D3849" t="str">
        <f>precio_reno_porta!C8</f>
        <v>APPLE</v>
      </c>
      <c r="E3849" t="str">
        <f>precio_reno_porta!D8</f>
        <v>APPLE IPHONE 16 PRO MAX 1TB</v>
      </c>
      <c r="F3849" s="68">
        <f>precio_reno_porta!E8</f>
        <v>10049</v>
      </c>
      <c r="G3849" t="str">
        <f>precio_reno_porta!F8</f>
        <v>iOS</v>
      </c>
      <c r="H3849" t="s">
        <v>188</v>
      </c>
      <c r="I3849" t="s">
        <v>41</v>
      </c>
      <c r="J3849" s="68">
        <f>precio_reno_porta!U8</f>
        <v>8483</v>
      </c>
    </row>
    <row r="3850" spans="1:10" x14ac:dyDescent="0.3">
      <c r="A3850" t="str">
        <f t="shared" si="60"/>
        <v>APPLE IPHONE 16 PRO MAX 512GBMax Negocios + Ilimitado 79.90CUOTA</v>
      </c>
      <c r="B3850" t="str">
        <f>precio_reno_porta!A9</f>
        <v>Corriente</v>
      </c>
      <c r="C3850" t="str">
        <f>precio_reno_porta!B9</f>
        <v>5G</v>
      </c>
      <c r="D3850" t="str">
        <f>precio_reno_porta!C9</f>
        <v>APPLE</v>
      </c>
      <c r="E3850" t="str">
        <f>precio_reno_porta!D9</f>
        <v>APPLE IPHONE 16 PRO MAX 512GB</v>
      </c>
      <c r="F3850" s="68">
        <f>precio_reno_porta!E9</f>
        <v>8799</v>
      </c>
      <c r="G3850" t="str">
        <f>precio_reno_porta!F9</f>
        <v>iOS</v>
      </c>
      <c r="H3850" t="s">
        <v>188</v>
      </c>
      <c r="I3850" t="s">
        <v>41</v>
      </c>
      <c r="J3850" s="68">
        <f>precio_reno_porta!U9</f>
        <v>7463</v>
      </c>
    </row>
    <row r="3851" spans="1:10" x14ac:dyDescent="0.3">
      <c r="A3851" t="str">
        <f t="shared" si="60"/>
        <v>APPLE IPHONE 16e 128GBMax Negocios + Ilimitado 79.90CUOTA</v>
      </c>
      <c r="B3851" t="str">
        <f>precio_reno_porta!A10</f>
        <v>Corriente</v>
      </c>
      <c r="C3851" t="str">
        <f>precio_reno_porta!B10</f>
        <v>5G</v>
      </c>
      <c r="D3851" t="str">
        <f>precio_reno_porta!C10</f>
        <v>APPLE</v>
      </c>
      <c r="E3851" t="str">
        <f>precio_reno_porta!D10</f>
        <v>APPLE IPHONE 16e 128GB</v>
      </c>
      <c r="F3851" s="68">
        <f>precio_reno_porta!E10</f>
        <v>3119</v>
      </c>
      <c r="G3851" t="str">
        <f>precio_reno_porta!F10</f>
        <v>iOS</v>
      </c>
      <c r="H3851" t="s">
        <v>188</v>
      </c>
      <c r="I3851" t="s">
        <v>41</v>
      </c>
      <c r="J3851" s="68">
        <f>precio_reno_porta!U10</f>
        <v>2879</v>
      </c>
    </row>
    <row r="3852" spans="1:10" x14ac:dyDescent="0.3">
      <c r="A3852" t="str">
        <f t="shared" si="60"/>
        <v>APPLE IPHONE 17 256GBMax Negocios + Ilimitado 79.90CUOTA</v>
      </c>
      <c r="B3852" t="str">
        <f>precio_reno_porta!A11</f>
        <v>Corriente</v>
      </c>
      <c r="C3852" t="str">
        <f>precio_reno_porta!B11</f>
        <v>5G</v>
      </c>
      <c r="D3852" t="str">
        <f>precio_reno_porta!C11</f>
        <v>APPLE</v>
      </c>
      <c r="E3852" t="str">
        <f>precio_reno_porta!D11</f>
        <v>APPLE IPHONE 17 256GB</v>
      </c>
      <c r="F3852" s="68">
        <f>precio_reno_porta!E11</f>
        <v>5029</v>
      </c>
      <c r="G3852" t="str">
        <f>precio_reno_porta!F11</f>
        <v>iOS</v>
      </c>
      <c r="H3852" t="s">
        <v>188</v>
      </c>
      <c r="I3852" t="s">
        <v>41</v>
      </c>
      <c r="J3852" s="68">
        <f>precio_reno_porta!U11</f>
        <v>4415</v>
      </c>
    </row>
    <row r="3853" spans="1:10" x14ac:dyDescent="0.3">
      <c r="A3853" t="str">
        <f t="shared" si="60"/>
        <v>APPLE IPHONE 17 512GBMax Negocios + Ilimitado 79.90CUOTA</v>
      </c>
      <c r="B3853" t="str">
        <f>precio_reno_porta!A12</f>
        <v>Corriente</v>
      </c>
      <c r="C3853" t="str">
        <f>precio_reno_porta!B12</f>
        <v>5G</v>
      </c>
      <c r="D3853" t="str">
        <f>precio_reno_porta!C12</f>
        <v>APPLE</v>
      </c>
      <c r="E3853" t="str">
        <f>precio_reno_porta!D12</f>
        <v>APPLE IPHONE 17 512GB</v>
      </c>
      <c r="F3853" s="68">
        <f>precio_reno_porta!E12</f>
        <v>6279</v>
      </c>
      <c r="G3853" t="str">
        <f>precio_reno_porta!F12</f>
        <v>iOS</v>
      </c>
      <c r="H3853" t="s">
        <v>188</v>
      </c>
      <c r="I3853" t="s">
        <v>41</v>
      </c>
      <c r="J3853" s="68">
        <f>precio_reno_porta!U12</f>
        <v>5435</v>
      </c>
    </row>
    <row r="3854" spans="1:10" x14ac:dyDescent="0.3">
      <c r="A3854" t="str">
        <f t="shared" si="60"/>
        <v>APPLE IPHONE 17 PRO 1TBMax Negocios + Ilimitado 79.90CUOTA</v>
      </c>
      <c r="B3854" t="str">
        <f>precio_reno_porta!A13</f>
        <v>Corriente</v>
      </c>
      <c r="C3854" t="str">
        <f>precio_reno_porta!B13</f>
        <v>5G</v>
      </c>
      <c r="D3854" t="str">
        <f>precio_reno_porta!C13</f>
        <v>APPLE</v>
      </c>
      <c r="E3854" t="str">
        <f>precio_reno_porta!D13</f>
        <v>APPLE IPHONE 17 PRO 1TB</v>
      </c>
      <c r="F3854" s="68">
        <f>precio_reno_porta!E13</f>
        <v>9419</v>
      </c>
      <c r="G3854" t="str">
        <f>precio_reno_porta!F13</f>
        <v>iOS</v>
      </c>
      <c r="H3854" t="s">
        <v>188</v>
      </c>
      <c r="I3854" t="s">
        <v>41</v>
      </c>
      <c r="J3854" s="68">
        <f>precio_reno_porta!U13</f>
        <v>7979</v>
      </c>
    </row>
    <row r="3855" spans="1:10" x14ac:dyDescent="0.3">
      <c r="A3855" t="str">
        <f t="shared" si="60"/>
        <v>APPLE IPHONE 17 PRO 256GBMax Negocios + Ilimitado 79.90CUOTA</v>
      </c>
      <c r="B3855" t="str">
        <f>precio_reno_porta!A14</f>
        <v>Corriente</v>
      </c>
      <c r="C3855" t="str">
        <f>precio_reno_porta!B14</f>
        <v>5G</v>
      </c>
      <c r="D3855" t="str">
        <f>precio_reno_porta!C14</f>
        <v>APPLE</v>
      </c>
      <c r="E3855" t="str">
        <f>precio_reno_porta!D14</f>
        <v>APPLE IPHONE 17 PRO 256GB</v>
      </c>
      <c r="F3855" s="68">
        <f>precio_reno_porta!E14</f>
        <v>6909</v>
      </c>
      <c r="G3855" t="str">
        <f>precio_reno_porta!F14</f>
        <v>iOS</v>
      </c>
      <c r="H3855" t="s">
        <v>188</v>
      </c>
      <c r="I3855" t="s">
        <v>41</v>
      </c>
      <c r="J3855" s="68">
        <f>precio_reno_porta!U14</f>
        <v>5939</v>
      </c>
    </row>
    <row r="3856" spans="1:10" x14ac:dyDescent="0.3">
      <c r="A3856" t="str">
        <f t="shared" si="60"/>
        <v>APPLE IPHONE 17 PRO 512GBMax Negocios + Ilimitado 79.90CUOTA</v>
      </c>
      <c r="B3856" t="str">
        <f>precio_reno_porta!A15</f>
        <v>Corriente</v>
      </c>
      <c r="C3856" t="str">
        <f>precio_reno_porta!B15</f>
        <v>5G</v>
      </c>
      <c r="D3856" t="str">
        <f>precio_reno_porta!C15</f>
        <v>APPLE</v>
      </c>
      <c r="E3856" t="str">
        <f>precio_reno_porta!D15</f>
        <v>APPLE IPHONE 17 PRO 512GB</v>
      </c>
      <c r="F3856" s="68">
        <f>precio_reno_porta!E15</f>
        <v>8169</v>
      </c>
      <c r="G3856" t="str">
        <f>precio_reno_porta!F15</f>
        <v>iOS</v>
      </c>
      <c r="H3856" t="s">
        <v>188</v>
      </c>
      <c r="I3856" t="s">
        <v>41</v>
      </c>
      <c r="J3856" s="68">
        <f>precio_reno_porta!U15</f>
        <v>6959</v>
      </c>
    </row>
    <row r="3857" spans="1:10" x14ac:dyDescent="0.3">
      <c r="A3857" t="str">
        <f t="shared" si="60"/>
        <v>APPLE IPHONE 17 PRO MAX 1TBMax Negocios + Ilimitado 79.90CUOTA</v>
      </c>
      <c r="B3857" t="str">
        <f>precio_reno_porta!A16</f>
        <v>Corriente</v>
      </c>
      <c r="C3857" t="str">
        <f>precio_reno_porta!B16</f>
        <v>5G</v>
      </c>
      <c r="D3857" t="str">
        <f>precio_reno_porta!C16</f>
        <v>APPLE</v>
      </c>
      <c r="E3857" t="str">
        <f>precio_reno_porta!D16</f>
        <v>APPLE IPHONE 17 PRO MAX 1TB</v>
      </c>
      <c r="F3857" s="68">
        <f>precio_reno_porta!E16</f>
        <v>10049</v>
      </c>
      <c r="G3857" t="str">
        <f>precio_reno_porta!F16</f>
        <v>iOS</v>
      </c>
      <c r="H3857" t="s">
        <v>188</v>
      </c>
      <c r="I3857" t="s">
        <v>41</v>
      </c>
      <c r="J3857" s="68">
        <f>precio_reno_porta!U16</f>
        <v>8483</v>
      </c>
    </row>
    <row r="3858" spans="1:10" x14ac:dyDescent="0.3">
      <c r="A3858" t="str">
        <f t="shared" si="60"/>
        <v>APPLE IPHONE 17 PRO MAX 256GBMax Negocios + Ilimitado 79.90CUOTA</v>
      </c>
      <c r="B3858" t="str">
        <f>precio_reno_porta!A17</f>
        <v>Corriente</v>
      </c>
      <c r="C3858" t="str">
        <f>precio_reno_porta!B17</f>
        <v>5G</v>
      </c>
      <c r="D3858" t="str">
        <f>precio_reno_porta!C17</f>
        <v>APPLE</v>
      </c>
      <c r="E3858" t="str">
        <f>precio_reno_porta!D17</f>
        <v>APPLE IPHONE 17 PRO MAX 256GB</v>
      </c>
      <c r="F3858" s="68">
        <f>precio_reno_porta!E17</f>
        <v>7539</v>
      </c>
      <c r="G3858" t="str">
        <f>precio_reno_porta!F17</f>
        <v>iOS</v>
      </c>
      <c r="H3858" t="s">
        <v>188</v>
      </c>
      <c r="I3858" t="s">
        <v>41</v>
      </c>
      <c r="J3858" s="68">
        <f>precio_reno_porta!U17</f>
        <v>6455</v>
      </c>
    </row>
    <row r="3859" spans="1:10" x14ac:dyDescent="0.3">
      <c r="A3859" t="str">
        <f t="shared" si="60"/>
        <v>APPLE IPHONE 17 PRO MAX 2TBMax Negocios + Ilimitado 79.90CUOTA</v>
      </c>
      <c r="B3859" t="str">
        <f>precio_reno_porta!A18</f>
        <v>Corriente</v>
      </c>
      <c r="C3859" t="str">
        <f>precio_reno_porta!B18</f>
        <v>5G</v>
      </c>
      <c r="D3859" t="str">
        <f>precio_reno_porta!C18</f>
        <v>APPLE</v>
      </c>
      <c r="E3859" t="str">
        <f>precio_reno_porta!D18</f>
        <v>APPLE IPHONE 17 PRO MAX 2TB</v>
      </c>
      <c r="F3859" s="68">
        <f>precio_reno_porta!E18</f>
        <v>12569</v>
      </c>
      <c r="G3859" t="str">
        <f>precio_reno_porta!F18</f>
        <v>iOS</v>
      </c>
      <c r="H3859" t="s">
        <v>188</v>
      </c>
      <c r="I3859" t="s">
        <v>41</v>
      </c>
      <c r="J3859" s="68">
        <f>precio_reno_porta!U18</f>
        <v>10523</v>
      </c>
    </row>
    <row r="3860" spans="1:10" x14ac:dyDescent="0.3">
      <c r="A3860" t="str">
        <f t="shared" si="60"/>
        <v>APPLE IPHONE 17 PRO MAX 512GBMax Negocios + Ilimitado 79.90CUOTA</v>
      </c>
      <c r="B3860" t="str">
        <f>precio_reno_porta!A19</f>
        <v>Corriente</v>
      </c>
      <c r="C3860" t="str">
        <f>precio_reno_porta!B19</f>
        <v>5G</v>
      </c>
      <c r="D3860" t="str">
        <f>precio_reno_porta!C19</f>
        <v>APPLE</v>
      </c>
      <c r="E3860" t="str">
        <f>precio_reno_porta!D19</f>
        <v>APPLE IPHONE 17 PRO MAX 512GB</v>
      </c>
      <c r="F3860" s="68">
        <f>precio_reno_porta!E19</f>
        <v>8799</v>
      </c>
      <c r="G3860" t="str">
        <f>precio_reno_porta!F19</f>
        <v>iOS</v>
      </c>
      <c r="H3860" t="s">
        <v>188</v>
      </c>
      <c r="I3860" t="s">
        <v>41</v>
      </c>
      <c r="J3860" s="68">
        <f>precio_reno_porta!U19</f>
        <v>7463</v>
      </c>
    </row>
    <row r="3861" spans="1:10" x14ac:dyDescent="0.3">
      <c r="A3861" t="str">
        <f t="shared" si="60"/>
        <v>APPLE IPHONE 17E 256GBMax Negocios + Ilimitado 79.90CUOTA</v>
      </c>
      <c r="B3861" t="str">
        <f>precio_reno_porta!A20</f>
        <v>Corriente</v>
      </c>
      <c r="C3861" t="str">
        <f>precio_reno_porta!B20</f>
        <v>5G</v>
      </c>
      <c r="D3861" t="str">
        <f>precio_reno_porta!C20</f>
        <v>APPLE</v>
      </c>
      <c r="E3861" t="str">
        <f>precio_reno_porta!D20</f>
        <v>APPLE IPHONE 17E 256GB</v>
      </c>
      <c r="F3861" s="68">
        <f>precio_reno_porta!E20</f>
        <v>3769</v>
      </c>
      <c r="G3861" t="str">
        <f>precio_reno_porta!F20</f>
        <v>iOS</v>
      </c>
      <c r="H3861" t="s">
        <v>188</v>
      </c>
      <c r="I3861" t="s">
        <v>41</v>
      </c>
      <c r="J3861" s="68">
        <f>precio_reno_porta!U20</f>
        <v>3395</v>
      </c>
    </row>
    <row r="3862" spans="1:10" x14ac:dyDescent="0.3">
      <c r="A3862" t="str">
        <f t="shared" si="60"/>
        <v>HONOR 400 512GB 5GMax Negocios + Ilimitado 79.90CUOTA</v>
      </c>
      <c r="B3862" t="str">
        <f>precio_reno_porta!A21</f>
        <v>Corriente</v>
      </c>
      <c r="C3862" t="str">
        <f>precio_reno_porta!B21</f>
        <v>5G</v>
      </c>
      <c r="D3862" t="str">
        <f>precio_reno_porta!C21</f>
        <v>HONOR</v>
      </c>
      <c r="E3862" t="str">
        <f>precio_reno_porta!D21</f>
        <v>HONOR 400 512GB 5G</v>
      </c>
      <c r="F3862" s="68">
        <f>precio_reno_porta!E21</f>
        <v>2099</v>
      </c>
      <c r="G3862" t="str">
        <f>precio_reno_porta!F21</f>
        <v>Android</v>
      </c>
      <c r="H3862" t="s">
        <v>188</v>
      </c>
      <c r="I3862" t="s">
        <v>41</v>
      </c>
      <c r="J3862" s="68">
        <f>precio_reno_porta!U21</f>
        <v>2243</v>
      </c>
    </row>
    <row r="3863" spans="1:10" x14ac:dyDescent="0.3">
      <c r="A3863" t="str">
        <f t="shared" si="60"/>
        <v>HONOR 400 LITE 256GB 5GMax Negocios + Ilimitado 79.90CUOTA</v>
      </c>
      <c r="B3863" t="str">
        <f>precio_reno_porta!A22</f>
        <v>Corriente</v>
      </c>
      <c r="C3863" t="str">
        <f>precio_reno_porta!B22</f>
        <v>5G</v>
      </c>
      <c r="D3863" t="str">
        <f>precio_reno_porta!C22</f>
        <v>HONOR</v>
      </c>
      <c r="E3863" t="str">
        <f>precio_reno_porta!D22</f>
        <v>HONOR 400 LITE 256GB 5G</v>
      </c>
      <c r="F3863" s="68">
        <f>precio_reno_porta!E22</f>
        <v>1519</v>
      </c>
      <c r="G3863" t="str">
        <f>precio_reno_porta!F22</f>
        <v>Android</v>
      </c>
      <c r="H3863" t="s">
        <v>188</v>
      </c>
      <c r="I3863" t="s">
        <v>41</v>
      </c>
      <c r="J3863" s="68">
        <f>precio_reno_porta!U22</f>
        <v>1619</v>
      </c>
    </row>
    <row r="3864" spans="1:10" x14ac:dyDescent="0.3">
      <c r="A3864" t="str">
        <f t="shared" si="60"/>
        <v>HONOR 400 PRO 512GB 5GMax Negocios + Ilimitado 79.90CUOTA</v>
      </c>
      <c r="B3864" t="str">
        <f>precio_reno_porta!A23</f>
        <v>Corriente</v>
      </c>
      <c r="C3864" t="str">
        <f>precio_reno_porta!B23</f>
        <v>5G</v>
      </c>
      <c r="D3864" t="str">
        <f>precio_reno_porta!C23</f>
        <v>HONOR</v>
      </c>
      <c r="E3864" t="str">
        <f>precio_reno_porta!D23</f>
        <v>HONOR 400 PRO 512GB 5G</v>
      </c>
      <c r="F3864" s="68">
        <f>precio_reno_porta!E23</f>
        <v>3349</v>
      </c>
      <c r="G3864" t="str">
        <f>precio_reno_porta!F23</f>
        <v>Android</v>
      </c>
      <c r="H3864" t="s">
        <v>188</v>
      </c>
      <c r="I3864" t="s">
        <v>41</v>
      </c>
      <c r="J3864" s="68">
        <f>precio_reno_porta!U23</f>
        <v>3587</v>
      </c>
    </row>
    <row r="3865" spans="1:10" x14ac:dyDescent="0.3">
      <c r="A3865" t="str">
        <f t="shared" si="60"/>
        <v>HONOR 600 512GB 5GMax Negocios + Ilimitado 79.90CUOTA</v>
      </c>
      <c r="B3865" t="str">
        <f>precio_reno_porta!A24</f>
        <v>Corriente</v>
      </c>
      <c r="C3865" t="str">
        <f>precio_reno_porta!B24</f>
        <v>5G</v>
      </c>
      <c r="D3865" t="str">
        <f>precio_reno_porta!C24</f>
        <v>HONOR</v>
      </c>
      <c r="E3865" t="str">
        <f>precio_reno_porta!D24</f>
        <v>HONOR 600 512GB 5G</v>
      </c>
      <c r="F3865">
        <f>precio_reno_porta!E24</f>
        <v>2959</v>
      </c>
      <c r="G3865" t="str">
        <f>precio_reno_porta!F24</f>
        <v>Android</v>
      </c>
      <c r="H3865" t="s">
        <v>188</v>
      </c>
      <c r="I3865" t="s">
        <v>41</v>
      </c>
      <c r="J3865" s="68">
        <f>precio_reno_porta!U24</f>
        <v>3167</v>
      </c>
    </row>
    <row r="3866" spans="1:10" x14ac:dyDescent="0.3">
      <c r="A3866" t="str">
        <f t="shared" si="60"/>
        <v>HONOR 600 PRO 512GB 5GMax Negocios + Ilimitado 79.90CUOTA</v>
      </c>
      <c r="B3866" t="str">
        <f>precio_reno_porta!A25</f>
        <v>Corriente</v>
      </c>
      <c r="C3866" t="str">
        <f>precio_reno_porta!B25</f>
        <v>5G</v>
      </c>
      <c r="D3866" t="str">
        <f>precio_reno_porta!C25</f>
        <v>HONOR</v>
      </c>
      <c r="E3866" t="str">
        <f>precio_reno_porta!D25</f>
        <v>HONOR 600 PRO 512GB 5G</v>
      </c>
      <c r="F3866">
        <f>precio_reno_porta!E25</f>
        <v>3909</v>
      </c>
      <c r="G3866" t="str">
        <f>precio_reno_porta!F25</f>
        <v>Android</v>
      </c>
      <c r="H3866" t="s">
        <v>188</v>
      </c>
      <c r="I3866" t="s">
        <v>41</v>
      </c>
      <c r="J3866" s="68">
        <f>precio_reno_porta!U25</f>
        <v>4187</v>
      </c>
    </row>
    <row r="3867" spans="1:10" x14ac:dyDescent="0.3">
      <c r="A3867" t="str">
        <f t="shared" si="60"/>
        <v>HONOR 600 SMART 256GB 5GMax Negocios + Ilimitado 79.90CUOTA</v>
      </c>
      <c r="B3867" t="str">
        <f>precio_reno_porta!A26</f>
        <v>Corriente</v>
      </c>
      <c r="C3867" t="str">
        <f>precio_reno_porta!B26</f>
        <v>5G</v>
      </c>
      <c r="D3867" t="str">
        <f>precio_reno_porta!C26</f>
        <v>HONOR</v>
      </c>
      <c r="E3867" t="str">
        <f>precio_reno_porta!D26</f>
        <v>HONOR 600 SMART 256GB 5G</v>
      </c>
      <c r="F3867" s="68">
        <f>precio_reno_porta!E26</f>
        <v>1659</v>
      </c>
      <c r="G3867" t="str">
        <f>precio_reno_porta!F26</f>
        <v>Android</v>
      </c>
      <c r="H3867" t="s">
        <v>188</v>
      </c>
      <c r="I3867" t="s">
        <v>41</v>
      </c>
      <c r="J3867" s="68">
        <f>precio_reno_porta!U26</f>
        <v>1775</v>
      </c>
    </row>
    <row r="3868" spans="1:10" x14ac:dyDescent="0.3">
      <c r="A3868" t="str">
        <f t="shared" si="60"/>
        <v>HONOR 600E 512GB 5GMax Negocios + Ilimitado 79.90CUOTA</v>
      </c>
      <c r="B3868" t="str">
        <f>precio_reno_porta!A27</f>
        <v>Corriente</v>
      </c>
      <c r="C3868" t="str">
        <f>precio_reno_porta!B27</f>
        <v>5G</v>
      </c>
      <c r="D3868" t="str">
        <f>precio_reno_porta!C27</f>
        <v>HONOR</v>
      </c>
      <c r="E3868" t="str">
        <f>precio_reno_porta!D27</f>
        <v>HONOR 600E 512GB 5G</v>
      </c>
      <c r="F3868" s="68">
        <f>precio_reno_porta!E27</f>
        <v>2149</v>
      </c>
      <c r="G3868" t="str">
        <f>precio_reno_porta!F27</f>
        <v>Android</v>
      </c>
      <c r="H3868" t="s">
        <v>188</v>
      </c>
      <c r="I3868" t="s">
        <v>41</v>
      </c>
      <c r="J3868" s="68">
        <f>precio_reno_porta!U27</f>
        <v>2291</v>
      </c>
    </row>
    <row r="3869" spans="1:10" x14ac:dyDescent="0.3">
      <c r="A3869" t="str">
        <f t="shared" si="60"/>
        <v>HONOR 70 256GBMax Negocios + Ilimitado 79.90CUOTA</v>
      </c>
      <c r="B3869" t="str">
        <f>precio_reno_porta!A28</f>
        <v>Corriente</v>
      </c>
      <c r="C3869" t="str">
        <f>precio_reno_porta!B28</f>
        <v>5G</v>
      </c>
      <c r="D3869" t="str">
        <f>precio_reno_porta!C28</f>
        <v>HONOR</v>
      </c>
      <c r="E3869" t="str">
        <f>precio_reno_porta!D28</f>
        <v>HONOR 70 256GB</v>
      </c>
      <c r="F3869" s="68">
        <f>precio_reno_porta!E28</f>
        <v>2859</v>
      </c>
      <c r="G3869" t="str">
        <f>precio_reno_porta!F28</f>
        <v>Android</v>
      </c>
      <c r="H3869" t="s">
        <v>188</v>
      </c>
      <c r="I3869" t="s">
        <v>41</v>
      </c>
      <c r="J3869" s="68">
        <f>precio_reno_porta!U28</f>
        <v>3059</v>
      </c>
    </row>
    <row r="3870" spans="1:10" x14ac:dyDescent="0.3">
      <c r="A3870" t="str">
        <f t="shared" si="60"/>
        <v>HONOR MAGIC 7 LITE 512GB 5GMax Negocios + Ilimitado 79.90CUOTA</v>
      </c>
      <c r="B3870" t="str">
        <f>precio_reno_porta!A29</f>
        <v>Corriente</v>
      </c>
      <c r="C3870" t="str">
        <f>precio_reno_porta!B29</f>
        <v>5G</v>
      </c>
      <c r="D3870" t="str">
        <f>precio_reno_porta!C29</f>
        <v>HONOR</v>
      </c>
      <c r="E3870" t="str">
        <f>precio_reno_porta!D29</f>
        <v>HONOR MAGIC 7 LITE 512GB 5G</v>
      </c>
      <c r="F3870" s="68">
        <f>precio_reno_porta!E29</f>
        <v>1849</v>
      </c>
      <c r="G3870" t="str">
        <f>precio_reno_porta!F29</f>
        <v>Android</v>
      </c>
      <c r="H3870" t="s">
        <v>188</v>
      </c>
      <c r="I3870" t="s">
        <v>41</v>
      </c>
      <c r="J3870" s="68">
        <f>precio_reno_porta!U29</f>
        <v>1979</v>
      </c>
    </row>
    <row r="3871" spans="1:10" x14ac:dyDescent="0.3">
      <c r="A3871" t="str">
        <f t="shared" si="60"/>
        <v>HONOR MAGIC 8 LITE 512GB 5GMax Negocios + Ilimitado 79.90CUOTA</v>
      </c>
      <c r="B3871" t="str">
        <f>precio_reno_porta!A30</f>
        <v>Corriente</v>
      </c>
      <c r="C3871" t="str">
        <f>precio_reno_porta!B30</f>
        <v>5G</v>
      </c>
      <c r="D3871" t="str">
        <f>precio_reno_porta!C30</f>
        <v>HONOR</v>
      </c>
      <c r="E3871" t="str">
        <f>precio_reno_porta!D30</f>
        <v>HONOR MAGIC 8 LITE 512GB 5G</v>
      </c>
      <c r="F3871" s="68">
        <f>precio_reno_porta!E30</f>
        <v>1779</v>
      </c>
      <c r="G3871" t="str">
        <f>precio_reno_porta!F30</f>
        <v>Android</v>
      </c>
      <c r="H3871" t="s">
        <v>188</v>
      </c>
      <c r="I3871" t="s">
        <v>41</v>
      </c>
      <c r="J3871" s="68">
        <f>precio_reno_porta!U30</f>
        <v>1895</v>
      </c>
    </row>
    <row r="3872" spans="1:10" x14ac:dyDescent="0.3">
      <c r="A3872" t="str">
        <f t="shared" si="60"/>
        <v>HONOR MAGIC 8 PRO 512GB 5GMax Negocios + Ilimitado 79.90CUOTA</v>
      </c>
      <c r="B3872" t="str">
        <f>precio_reno_porta!A31</f>
        <v>Corriente</v>
      </c>
      <c r="C3872" t="str">
        <f>precio_reno_porta!B31</f>
        <v>5G</v>
      </c>
      <c r="D3872" t="str">
        <f>precio_reno_porta!C31</f>
        <v>HONOR</v>
      </c>
      <c r="E3872" t="str">
        <f>precio_reno_porta!D31</f>
        <v>HONOR MAGIC 8 PRO 512GB 5G</v>
      </c>
      <c r="F3872" s="68">
        <f>precio_reno_porta!E31</f>
        <v>5789</v>
      </c>
      <c r="G3872" t="str">
        <f>precio_reno_porta!F31</f>
        <v>Android</v>
      </c>
      <c r="H3872" t="s">
        <v>188</v>
      </c>
      <c r="I3872" t="s">
        <v>41</v>
      </c>
      <c r="J3872" s="68">
        <f>precio_reno_porta!U31</f>
        <v>6191</v>
      </c>
    </row>
    <row r="3873" spans="1:10" x14ac:dyDescent="0.3">
      <c r="A3873" t="str">
        <f t="shared" si="60"/>
        <v>HONOR X5C 128GBMax Negocios + Ilimitado 79.90CUOTA</v>
      </c>
      <c r="B3873" t="str">
        <f>precio_reno_porta!A32</f>
        <v>Corriente</v>
      </c>
      <c r="C3873" t="str">
        <f>precio_reno_porta!B32</f>
        <v>4G</v>
      </c>
      <c r="D3873" t="str">
        <f>precio_reno_porta!C32</f>
        <v>HONOR</v>
      </c>
      <c r="E3873" t="str">
        <f>precio_reno_porta!D32</f>
        <v>HONOR X5C 128GB</v>
      </c>
      <c r="F3873" s="68">
        <f>precio_reno_porta!E32</f>
        <v>399</v>
      </c>
      <c r="G3873" t="str">
        <f>precio_reno_porta!F32</f>
        <v>Android</v>
      </c>
      <c r="H3873" t="s">
        <v>188</v>
      </c>
      <c r="I3873" t="s">
        <v>41</v>
      </c>
      <c r="J3873" s="68">
        <f>precio_reno_porta!U32</f>
        <v>419</v>
      </c>
    </row>
    <row r="3874" spans="1:10" x14ac:dyDescent="0.3">
      <c r="A3874" t="str">
        <f t="shared" si="60"/>
        <v>HONOR X5C PLUS 256GBMax Negocios + Ilimitado 79.90CUOTA</v>
      </c>
      <c r="B3874" t="str">
        <f>precio_reno_porta!A33</f>
        <v>Corriente</v>
      </c>
      <c r="C3874" t="str">
        <f>precio_reno_porta!B33</f>
        <v>4G</v>
      </c>
      <c r="D3874" t="str">
        <f>precio_reno_porta!C33</f>
        <v>HONOR</v>
      </c>
      <c r="E3874" t="str">
        <f>precio_reno_porta!D33</f>
        <v>HONOR X5C PLUS 256GB</v>
      </c>
      <c r="F3874" s="68">
        <f>precio_reno_porta!E33</f>
        <v>499</v>
      </c>
      <c r="G3874" t="str">
        <f>precio_reno_porta!F33</f>
        <v>Android</v>
      </c>
      <c r="H3874" t="s">
        <v>188</v>
      </c>
      <c r="I3874" t="s">
        <v>41</v>
      </c>
      <c r="J3874" s="68">
        <f>precio_reno_porta!U33</f>
        <v>539</v>
      </c>
    </row>
    <row r="3875" spans="1:10" x14ac:dyDescent="0.3">
      <c r="A3875" t="str">
        <f t="shared" si="60"/>
        <v>HONOR X5D 128GBMax Negocios + Ilimitado 79.90CUOTA</v>
      </c>
      <c r="B3875" t="str">
        <f>precio_reno_porta!A34</f>
        <v>Corriente</v>
      </c>
      <c r="C3875" t="str">
        <f>precio_reno_porta!B34</f>
        <v>4G</v>
      </c>
      <c r="D3875" t="str">
        <f>precio_reno_porta!C34</f>
        <v>HONOR</v>
      </c>
      <c r="E3875" t="str">
        <f>precio_reno_porta!D34</f>
        <v>HONOR X5D 128GB</v>
      </c>
      <c r="F3875" s="68">
        <f>precio_reno_porta!E34</f>
        <v>449</v>
      </c>
      <c r="G3875" t="str">
        <f>precio_reno_porta!F34</f>
        <v>Android</v>
      </c>
      <c r="H3875" t="s">
        <v>188</v>
      </c>
      <c r="I3875" t="s">
        <v>41</v>
      </c>
      <c r="J3875" s="68">
        <f>precio_reno_porta!U34</f>
        <v>479</v>
      </c>
    </row>
    <row r="3876" spans="1:10" x14ac:dyDescent="0.3">
      <c r="A3876" t="str">
        <f t="shared" si="60"/>
        <v>HONOR X5D 256GBMax Negocios + Ilimitado 79.90CUOTA</v>
      </c>
      <c r="B3876" t="str">
        <f>precio_reno_porta!A35</f>
        <v>Corriente</v>
      </c>
      <c r="C3876" t="str">
        <f>precio_reno_porta!B35</f>
        <v>4G</v>
      </c>
      <c r="D3876" t="str">
        <f>precio_reno_porta!C35</f>
        <v>HONOR</v>
      </c>
      <c r="E3876" t="str">
        <f>precio_reno_porta!D35</f>
        <v>HONOR X5D 256GB</v>
      </c>
      <c r="F3876" s="68">
        <f>precio_reno_porta!E35</f>
        <v>589</v>
      </c>
      <c r="G3876" t="str">
        <f>precio_reno_porta!F35</f>
        <v>Android</v>
      </c>
      <c r="H3876" t="s">
        <v>188</v>
      </c>
      <c r="I3876" t="s">
        <v>41</v>
      </c>
      <c r="J3876" s="68">
        <f>precio_reno_porta!U35</f>
        <v>623</v>
      </c>
    </row>
    <row r="3877" spans="1:10" x14ac:dyDescent="0.3">
      <c r="A3877" t="str">
        <f t="shared" si="60"/>
        <v>HONOR X6C 256GBMax Negocios + Ilimitado 79.90CUOTA</v>
      </c>
      <c r="B3877" t="str">
        <f>precio_reno_porta!A36</f>
        <v>Corriente</v>
      </c>
      <c r="C3877" t="str">
        <f>precio_reno_porta!B36</f>
        <v>4G</v>
      </c>
      <c r="D3877" t="str">
        <f>precio_reno_porta!C36</f>
        <v>HONOR</v>
      </c>
      <c r="E3877" t="str">
        <f>precio_reno_porta!D36</f>
        <v>HONOR X6C 256GB</v>
      </c>
      <c r="F3877" s="68">
        <f>precio_reno_porta!E36</f>
        <v>699</v>
      </c>
      <c r="G3877" t="str">
        <f>precio_reno_porta!F36</f>
        <v>Android</v>
      </c>
      <c r="H3877" t="s">
        <v>188</v>
      </c>
      <c r="I3877" t="s">
        <v>41</v>
      </c>
      <c r="J3877" s="68">
        <f>precio_reno_porta!U36</f>
        <v>743</v>
      </c>
    </row>
    <row r="3878" spans="1:10" x14ac:dyDescent="0.3">
      <c r="A3878" t="str">
        <f t="shared" si="60"/>
        <v>HONOR X6D 256GB 5GMax Negocios + Ilimitado 79.90CUOTA</v>
      </c>
      <c r="B3878" t="str">
        <f>precio_reno_porta!A37</f>
        <v>Corriente</v>
      </c>
      <c r="C3878" t="str">
        <f>precio_reno_porta!B37</f>
        <v>5G</v>
      </c>
      <c r="D3878" t="str">
        <f>precio_reno_porta!C37</f>
        <v>HONOR</v>
      </c>
      <c r="E3878" t="str">
        <f>precio_reno_porta!D37</f>
        <v>HONOR X6D 256GB 5G</v>
      </c>
      <c r="F3878" s="68">
        <f>precio_reno_porta!E37</f>
        <v>829</v>
      </c>
      <c r="G3878" t="str">
        <f>precio_reno_porta!F37</f>
        <v>Android</v>
      </c>
      <c r="H3878" t="s">
        <v>188</v>
      </c>
      <c r="I3878" t="s">
        <v>41</v>
      </c>
      <c r="J3878" s="68">
        <f>precio_reno_porta!U37</f>
        <v>887</v>
      </c>
    </row>
    <row r="3879" spans="1:10" x14ac:dyDescent="0.3">
      <c r="A3879" t="str">
        <f t="shared" si="60"/>
        <v>HONOR X7D 256GB 5GMax Negocios + Ilimitado 79.90CUOTA</v>
      </c>
      <c r="B3879" t="str">
        <f>precio_reno_porta!A38</f>
        <v>Corriente</v>
      </c>
      <c r="C3879" t="str">
        <f>precio_reno_porta!B38</f>
        <v>5G</v>
      </c>
      <c r="D3879" t="str">
        <f>precio_reno_porta!C38</f>
        <v>HONOR</v>
      </c>
      <c r="E3879" t="str">
        <f>precio_reno_porta!D38</f>
        <v>HONOR X7D 256GB 5G</v>
      </c>
      <c r="F3879" s="68">
        <f>precio_reno_porta!E38</f>
        <v>879</v>
      </c>
      <c r="G3879" t="str">
        <f>precio_reno_porta!F38</f>
        <v>Android</v>
      </c>
      <c r="H3879" t="s">
        <v>188</v>
      </c>
      <c r="I3879" t="s">
        <v>41</v>
      </c>
      <c r="J3879" s="68">
        <f>precio_reno_porta!U38</f>
        <v>947</v>
      </c>
    </row>
    <row r="3880" spans="1:10" x14ac:dyDescent="0.3">
      <c r="A3880" t="str">
        <f t="shared" si="60"/>
        <v>HONOR X7E PLUS 256GB 5GMax Negocios + Ilimitado 79.90CUOTA</v>
      </c>
      <c r="B3880" t="str">
        <f>precio_reno_porta!A39</f>
        <v>Corriente</v>
      </c>
      <c r="C3880" t="str">
        <f>precio_reno_porta!B39</f>
        <v>5G</v>
      </c>
      <c r="D3880" t="str">
        <f>precio_reno_porta!C39</f>
        <v>HONOR</v>
      </c>
      <c r="E3880" t="str">
        <f>precio_reno_porta!D39</f>
        <v>HONOR X7E PLUS 256GB 5G</v>
      </c>
      <c r="F3880" s="68">
        <f>precio_reno_porta!E39</f>
        <v>1179</v>
      </c>
      <c r="G3880" t="str">
        <f>precio_reno_porta!F39</f>
        <v>Android</v>
      </c>
      <c r="H3880" t="s">
        <v>188</v>
      </c>
      <c r="I3880" t="s">
        <v>41</v>
      </c>
      <c r="J3880" s="68">
        <f>precio_reno_porta!U39</f>
        <v>1271</v>
      </c>
    </row>
    <row r="3881" spans="1:10" x14ac:dyDescent="0.3">
      <c r="A3881" t="str">
        <f t="shared" si="60"/>
        <v>HONOR X8C 256GB 5GMax Negocios + Ilimitado 79.90CUOTA</v>
      </c>
      <c r="B3881" t="str">
        <f>precio_reno_porta!A40</f>
        <v>Corriente</v>
      </c>
      <c r="C3881" t="str">
        <f>precio_reno_porta!B40</f>
        <v>5G</v>
      </c>
      <c r="D3881" t="str">
        <f>precio_reno_porta!C40</f>
        <v>HONOR</v>
      </c>
      <c r="E3881" t="str">
        <f>precio_reno_porta!D40</f>
        <v>HONOR X8C 256GB 5G</v>
      </c>
      <c r="F3881" s="68">
        <f>precio_reno_porta!E40</f>
        <v>1189</v>
      </c>
      <c r="G3881" t="str">
        <f>precio_reno_porta!F40</f>
        <v>Android</v>
      </c>
      <c r="H3881" t="s">
        <v>188</v>
      </c>
      <c r="I3881" t="s">
        <v>41</v>
      </c>
      <c r="J3881" s="68">
        <f>precio_reno_porta!U40</f>
        <v>1271</v>
      </c>
    </row>
    <row r="3882" spans="1:10" x14ac:dyDescent="0.3">
      <c r="A3882" t="str">
        <f t="shared" si="60"/>
        <v>HUAWEI WATCH KIDS 4 PROMax Negocios + Ilimitado 79.90CUOTA</v>
      </c>
      <c r="B3882" t="str">
        <f>precio_reno_porta!A41</f>
        <v>Corriente</v>
      </c>
      <c r="C3882" t="str">
        <f>precio_reno_porta!B41</f>
        <v>4G</v>
      </c>
      <c r="D3882" t="str">
        <f>precio_reno_porta!C41</f>
        <v>HUAWEI</v>
      </c>
      <c r="E3882" t="str">
        <f>precio_reno_porta!D41</f>
        <v>HUAWEI WATCH KIDS 4 PRO</v>
      </c>
      <c r="F3882" s="68">
        <f>precio_reno_porta!E41</f>
        <v>649</v>
      </c>
      <c r="G3882" t="str">
        <f>precio_reno_porta!F41</f>
        <v>Android</v>
      </c>
      <c r="H3882" t="s">
        <v>188</v>
      </c>
      <c r="I3882" t="s">
        <v>41</v>
      </c>
      <c r="J3882" s="68">
        <f>precio_reno_porta!U41</f>
        <v>695</v>
      </c>
    </row>
    <row r="3883" spans="1:10" x14ac:dyDescent="0.3">
      <c r="A3883" t="str">
        <f t="shared" si="60"/>
        <v>MOTOROLA MOTO EDGE 60 512GB 5GMax Negocios + Ilimitado 79.90CUOTA</v>
      </c>
      <c r="B3883" t="str">
        <f>precio_reno_porta!A42</f>
        <v>Corriente</v>
      </c>
      <c r="C3883" t="str">
        <f>precio_reno_porta!B42</f>
        <v>5G</v>
      </c>
      <c r="D3883" t="str">
        <f>precio_reno_porta!C42</f>
        <v>MOTOROLA</v>
      </c>
      <c r="E3883" t="str">
        <f>precio_reno_porta!D42</f>
        <v>MOTOROLA MOTO EDGE 60 512GB 5G</v>
      </c>
      <c r="F3883" s="68">
        <f>precio_reno_porta!E42</f>
        <v>1989</v>
      </c>
      <c r="G3883" t="str">
        <f>precio_reno_porta!F42</f>
        <v>Android</v>
      </c>
      <c r="H3883" t="s">
        <v>188</v>
      </c>
      <c r="I3883" t="s">
        <v>41</v>
      </c>
      <c r="J3883" s="68">
        <f>precio_reno_porta!U42</f>
        <v>2123</v>
      </c>
    </row>
    <row r="3884" spans="1:10" x14ac:dyDescent="0.3">
      <c r="A3884" t="str">
        <f t="shared" si="60"/>
        <v>MOTOROLA MOTO EDGE 60 FUSION 256GB 5GMax Negocios + Ilimitado 79.90CUOTA</v>
      </c>
      <c r="B3884" t="str">
        <f>precio_reno_porta!A43</f>
        <v>Corriente</v>
      </c>
      <c r="C3884" t="str">
        <f>precio_reno_porta!B43</f>
        <v>5G</v>
      </c>
      <c r="D3884" t="str">
        <f>precio_reno_porta!C43</f>
        <v>MOTOROLA</v>
      </c>
      <c r="E3884" t="str">
        <f>precio_reno_porta!D43</f>
        <v>MOTOROLA MOTO EDGE 60 FUSION 256GB 5G</v>
      </c>
      <c r="F3884" s="68">
        <f>precio_reno_porta!E43</f>
        <v>1439</v>
      </c>
      <c r="G3884" t="str">
        <f>precio_reno_porta!F43</f>
        <v>Android</v>
      </c>
      <c r="H3884" t="s">
        <v>188</v>
      </c>
      <c r="I3884" t="s">
        <v>41</v>
      </c>
      <c r="J3884" s="68">
        <f>precio_reno_porta!U43</f>
        <v>1535</v>
      </c>
    </row>
    <row r="3885" spans="1:10" x14ac:dyDescent="0.3">
      <c r="A3885" t="str">
        <f t="shared" si="60"/>
        <v>MOTOROLA MOTO EDGE 60 PRO 512GB 5GMax Negocios + Ilimitado 79.90CUOTA</v>
      </c>
      <c r="B3885" t="str">
        <f>precio_reno_porta!A44</f>
        <v>Corriente</v>
      </c>
      <c r="C3885" t="str">
        <f>precio_reno_porta!B44</f>
        <v>5G</v>
      </c>
      <c r="D3885" t="str">
        <f>precio_reno_porta!C44</f>
        <v>MOTOROLA</v>
      </c>
      <c r="E3885" t="str">
        <f>precio_reno_porta!D44</f>
        <v>MOTOROLA MOTO EDGE 60 PRO 512GB 5G</v>
      </c>
      <c r="F3885" s="68">
        <f>precio_reno_porta!E44</f>
        <v>2649</v>
      </c>
      <c r="G3885" t="str">
        <f>precio_reno_porta!F44</f>
        <v>Android</v>
      </c>
      <c r="H3885" t="s">
        <v>188</v>
      </c>
      <c r="I3885" t="s">
        <v>41</v>
      </c>
      <c r="J3885" s="68">
        <f>precio_reno_porta!U44</f>
        <v>2831</v>
      </c>
    </row>
    <row r="3886" spans="1:10" x14ac:dyDescent="0.3">
      <c r="A3886" t="str">
        <f t="shared" si="60"/>
        <v>MOTOROLA MOTO EDGE 70 512GB 5GMax Negocios + Ilimitado 79.90CUOTA</v>
      </c>
      <c r="B3886" t="str">
        <f>precio_reno_porta!A45</f>
        <v>Corriente</v>
      </c>
      <c r="C3886" t="str">
        <f>precio_reno_porta!B45</f>
        <v>5G</v>
      </c>
      <c r="D3886" t="str">
        <f>precio_reno_porta!C45</f>
        <v>MOTOROLA</v>
      </c>
      <c r="E3886" t="str">
        <f>precio_reno_porta!D45</f>
        <v>MOTOROLA MOTO EDGE 70 512GB 5G</v>
      </c>
      <c r="F3886" s="68">
        <f>precio_reno_porta!E45</f>
        <v>2549</v>
      </c>
      <c r="G3886" t="str">
        <f>precio_reno_porta!F45</f>
        <v>Android</v>
      </c>
      <c r="H3886" t="s">
        <v>188</v>
      </c>
      <c r="I3886" t="s">
        <v>41</v>
      </c>
      <c r="J3886" s="68">
        <f>precio_reno_porta!U45</f>
        <v>2723</v>
      </c>
    </row>
    <row r="3887" spans="1:10" x14ac:dyDescent="0.3">
      <c r="A3887" t="str">
        <f t="shared" si="60"/>
        <v>MOTOROLA MOTO EDGE 70 FUSION 256GB 5GMax Negocios + Ilimitado 79.90CUOTA</v>
      </c>
      <c r="B3887" t="str">
        <f>precio_reno_porta!A46</f>
        <v>Corriente</v>
      </c>
      <c r="C3887" t="str">
        <f>precio_reno_porta!B46</f>
        <v>5G</v>
      </c>
      <c r="D3887" t="str">
        <f>precio_reno_porta!C46</f>
        <v>MOTOROLA</v>
      </c>
      <c r="E3887" t="str">
        <f>precio_reno_porta!D46</f>
        <v>MOTOROLA MOTO EDGE 70 FUSION 256GB 5G</v>
      </c>
      <c r="F3887" s="68">
        <f>precio_reno_porta!E46</f>
        <v>1899</v>
      </c>
      <c r="G3887" t="str">
        <f>precio_reno_porta!F46</f>
        <v>Android</v>
      </c>
      <c r="H3887" t="s">
        <v>188</v>
      </c>
      <c r="I3887" t="s">
        <v>41</v>
      </c>
      <c r="J3887" s="68">
        <f>precio_reno_porta!U46</f>
        <v>2027</v>
      </c>
    </row>
    <row r="3888" spans="1:10" x14ac:dyDescent="0.3">
      <c r="A3888" t="str">
        <f t="shared" si="60"/>
        <v>MOTOROLA MOTO EDGE 70 PRO 512GB 5GMax Negocios + Ilimitado 79.90CUOTA</v>
      </c>
      <c r="B3888" t="str">
        <f>precio_reno_porta!A47</f>
        <v>Corriente</v>
      </c>
      <c r="C3888" t="str">
        <f>precio_reno_porta!B47</f>
        <v>5G</v>
      </c>
      <c r="D3888" t="str">
        <f>precio_reno_porta!C47</f>
        <v>MOTOROLA</v>
      </c>
      <c r="E3888" t="str">
        <f>precio_reno_porta!D47</f>
        <v>MOTOROLA MOTO EDGE 70 PRO 512GB 5G</v>
      </c>
      <c r="F3888" s="68">
        <f>precio_reno_porta!E47</f>
        <v>3619</v>
      </c>
      <c r="G3888" t="str">
        <f>precio_reno_porta!F47</f>
        <v>Android</v>
      </c>
      <c r="H3888" t="s">
        <v>188</v>
      </c>
      <c r="I3888" t="s">
        <v>41</v>
      </c>
      <c r="J3888" s="68">
        <f>precio_reno_porta!U47</f>
        <v>3875</v>
      </c>
    </row>
    <row r="3889" spans="1:10" x14ac:dyDescent="0.3">
      <c r="A3889" t="str">
        <f t="shared" si="60"/>
        <v>MOTOROLA MOTO G06 128GBMax Negocios + Ilimitado 79.90CUOTA</v>
      </c>
      <c r="B3889" t="str">
        <f>precio_reno_porta!A48</f>
        <v>Corriente</v>
      </c>
      <c r="C3889" t="str">
        <f>precio_reno_porta!B48</f>
        <v>4G</v>
      </c>
      <c r="D3889" t="str">
        <f>precio_reno_porta!C48</f>
        <v>MOTOROLA</v>
      </c>
      <c r="E3889" t="str">
        <f>precio_reno_porta!D48</f>
        <v>MOTOROLA MOTO G06 128GB</v>
      </c>
      <c r="F3889" s="68">
        <f>precio_reno_porta!E48</f>
        <v>619</v>
      </c>
      <c r="G3889" t="str">
        <f>precio_reno_porta!F48</f>
        <v>Android</v>
      </c>
      <c r="H3889" t="s">
        <v>188</v>
      </c>
      <c r="I3889" t="s">
        <v>41</v>
      </c>
      <c r="J3889" s="68">
        <f>precio_reno_porta!U48</f>
        <v>671</v>
      </c>
    </row>
    <row r="3890" spans="1:10" x14ac:dyDescent="0.3">
      <c r="A3890" t="str">
        <f t="shared" si="60"/>
        <v>MOTOROLA MOTO G06 256GBMax Negocios + Ilimitado 79.90CUOTA</v>
      </c>
      <c r="B3890" t="str">
        <f>precio_reno_porta!A49</f>
        <v>Corriente</v>
      </c>
      <c r="C3890" t="str">
        <f>precio_reno_porta!B49</f>
        <v>4G</v>
      </c>
      <c r="D3890" t="str">
        <f>precio_reno_porta!C49</f>
        <v>MOTOROLA</v>
      </c>
      <c r="E3890" t="str">
        <f>precio_reno_porta!D49</f>
        <v>MOTOROLA MOTO G06 256GB</v>
      </c>
      <c r="F3890" s="68">
        <f>precio_reno_porta!E49</f>
        <v>649</v>
      </c>
      <c r="G3890" t="str">
        <f>precio_reno_porta!F49</f>
        <v>Android</v>
      </c>
      <c r="H3890" t="s">
        <v>188</v>
      </c>
      <c r="I3890" t="s">
        <v>41</v>
      </c>
      <c r="J3890" s="68">
        <f>precio_reno_porta!U49</f>
        <v>695</v>
      </c>
    </row>
    <row r="3891" spans="1:10" x14ac:dyDescent="0.3">
      <c r="A3891" t="str">
        <f t="shared" si="60"/>
        <v>MOTOROLA MOTO G15 256GBMax Negocios + Ilimitado 79.90CUOTA</v>
      </c>
      <c r="B3891" t="str">
        <f>precio_reno_porta!A50</f>
        <v>Corriente</v>
      </c>
      <c r="C3891" t="str">
        <f>precio_reno_porta!B50</f>
        <v>4G</v>
      </c>
      <c r="D3891" t="str">
        <f>precio_reno_porta!C50</f>
        <v>MOTOROLA</v>
      </c>
      <c r="E3891" t="str">
        <f>precio_reno_porta!D50</f>
        <v>MOTOROLA MOTO G15 256GB</v>
      </c>
      <c r="F3891" s="68">
        <f>precio_reno_porta!E50</f>
        <v>719</v>
      </c>
      <c r="G3891" t="str">
        <f>precio_reno_porta!F50</f>
        <v>Android</v>
      </c>
      <c r="H3891" t="s">
        <v>188</v>
      </c>
      <c r="I3891" t="s">
        <v>41</v>
      </c>
      <c r="J3891" s="68">
        <f>precio_reno_porta!U50</f>
        <v>767</v>
      </c>
    </row>
    <row r="3892" spans="1:10" x14ac:dyDescent="0.3">
      <c r="A3892" t="str">
        <f t="shared" si="60"/>
        <v>MOTOROLA MOTO G17 256GBMax Negocios + Ilimitado 79.90CUOTA</v>
      </c>
      <c r="B3892" t="str">
        <f>precio_reno_porta!A51</f>
        <v>Corriente</v>
      </c>
      <c r="C3892" t="str">
        <f>precio_reno_porta!B51</f>
        <v>4G</v>
      </c>
      <c r="D3892" t="str">
        <f>precio_reno_porta!C51</f>
        <v>MOTOROLA</v>
      </c>
      <c r="E3892" t="str">
        <f>precio_reno_porta!D51</f>
        <v>MOTOROLA MOTO G17 256GB</v>
      </c>
      <c r="F3892" s="68">
        <f>precio_reno_porta!E51</f>
        <v>779</v>
      </c>
      <c r="G3892" t="str">
        <f>precio_reno_porta!F51</f>
        <v>Android</v>
      </c>
      <c r="H3892" t="s">
        <v>188</v>
      </c>
      <c r="I3892" t="s">
        <v>41</v>
      </c>
      <c r="J3892" s="68">
        <f>precio_reno_porta!U51</f>
        <v>839</v>
      </c>
    </row>
    <row r="3893" spans="1:10" x14ac:dyDescent="0.3">
      <c r="A3893" t="str">
        <f t="shared" si="60"/>
        <v>MOTOROLA MOTO G47 128GB 5GMax Negocios + Ilimitado 79.90CUOTA</v>
      </c>
      <c r="B3893" t="str">
        <f>precio_reno_porta!A52</f>
        <v>Corriente</v>
      </c>
      <c r="C3893" t="str">
        <f>precio_reno_porta!B52</f>
        <v>5G</v>
      </c>
      <c r="D3893" t="str">
        <f>precio_reno_porta!C52</f>
        <v>MOTOROLA</v>
      </c>
      <c r="E3893" t="str">
        <f>precio_reno_porta!D52</f>
        <v>MOTOROLA MOTO G47 128GB 5G</v>
      </c>
      <c r="F3893" s="68">
        <f>precio_reno_porta!E52</f>
        <v>949</v>
      </c>
      <c r="G3893" t="str">
        <f>precio_reno_porta!F52</f>
        <v>Android</v>
      </c>
      <c r="H3893" t="s">
        <v>188</v>
      </c>
      <c r="I3893" t="s">
        <v>41</v>
      </c>
      <c r="J3893" s="68">
        <f>precio_reno_porta!U52</f>
        <v>1019</v>
      </c>
    </row>
    <row r="3894" spans="1:10" x14ac:dyDescent="0.3">
      <c r="A3894" t="str">
        <f t="shared" si="60"/>
        <v>MOTOROLA MOTO G56 256GB 5GMax Negocios + Ilimitado 79.90CUOTA</v>
      </c>
      <c r="B3894" t="str">
        <f>precio_reno_porta!A53</f>
        <v>Corriente</v>
      </c>
      <c r="C3894" t="str">
        <f>precio_reno_porta!B53</f>
        <v>5G</v>
      </c>
      <c r="D3894" t="str">
        <f>precio_reno_porta!C53</f>
        <v>MOTOROLA</v>
      </c>
      <c r="E3894" t="str">
        <f>precio_reno_porta!D53</f>
        <v>MOTOROLA MOTO G56 256GB 5G</v>
      </c>
      <c r="F3894" s="68">
        <f>precio_reno_porta!E53</f>
        <v>969</v>
      </c>
      <c r="G3894" t="str">
        <f>precio_reno_porta!F53</f>
        <v>Android</v>
      </c>
      <c r="H3894" t="s">
        <v>188</v>
      </c>
      <c r="I3894" t="s">
        <v>41</v>
      </c>
      <c r="J3894" s="68">
        <f>precio_reno_porta!U53</f>
        <v>1043</v>
      </c>
    </row>
    <row r="3895" spans="1:10" x14ac:dyDescent="0.3">
      <c r="A3895" t="str">
        <f t="shared" si="60"/>
        <v>MOTOROLA MOTO G67 256GB 5GMax Negocios + Ilimitado 79.90CUOTA</v>
      </c>
      <c r="B3895" t="str">
        <f>precio_reno_porta!A54</f>
        <v>Corriente</v>
      </c>
      <c r="C3895" t="str">
        <f>precio_reno_porta!B54</f>
        <v>5G</v>
      </c>
      <c r="D3895" t="str">
        <f>precio_reno_porta!C54</f>
        <v>MOTOROLA</v>
      </c>
      <c r="E3895" t="str">
        <f>precio_reno_porta!D54</f>
        <v>MOTOROLA MOTO G67 256GB 5G</v>
      </c>
      <c r="F3895" s="68">
        <f>precio_reno_porta!E54</f>
        <v>1269</v>
      </c>
      <c r="G3895" t="str">
        <f>precio_reno_porta!F54</f>
        <v>Android</v>
      </c>
      <c r="H3895" t="s">
        <v>188</v>
      </c>
      <c r="I3895" t="s">
        <v>41</v>
      </c>
      <c r="J3895" s="68">
        <f>precio_reno_porta!U54</f>
        <v>1355</v>
      </c>
    </row>
    <row r="3896" spans="1:10" x14ac:dyDescent="0.3">
      <c r="A3896" t="str">
        <f t="shared" si="60"/>
        <v>MOTOROLA MOTO G77 256GB 5GMax Negocios + Ilimitado 79.90CUOTA</v>
      </c>
      <c r="B3896" t="str">
        <f>precio_reno_porta!A55</f>
        <v>Corriente</v>
      </c>
      <c r="C3896" t="str">
        <f>precio_reno_porta!B55</f>
        <v>5G</v>
      </c>
      <c r="D3896" t="str">
        <f>precio_reno_porta!C55</f>
        <v>MOTOROLA</v>
      </c>
      <c r="E3896" t="str">
        <f>precio_reno_porta!D55</f>
        <v>MOTOROLA MOTO G77 256GB 5G</v>
      </c>
      <c r="F3896" s="68">
        <f>precio_reno_porta!E55</f>
        <v>1519</v>
      </c>
      <c r="G3896" t="str">
        <f>precio_reno_porta!F55</f>
        <v>Android</v>
      </c>
      <c r="H3896" t="s">
        <v>188</v>
      </c>
      <c r="I3896" t="s">
        <v>41</v>
      </c>
      <c r="J3896" s="68">
        <f>precio_reno_porta!U55</f>
        <v>1619</v>
      </c>
    </row>
    <row r="3897" spans="1:10" x14ac:dyDescent="0.3">
      <c r="A3897" t="str">
        <f t="shared" si="60"/>
        <v>MOTOROLA MOTO RAZR 60 512GB 5GMax Negocios + Ilimitado 79.90CUOTA</v>
      </c>
      <c r="B3897" t="str">
        <f>precio_reno_porta!A56</f>
        <v>Corriente</v>
      </c>
      <c r="C3897" t="str">
        <f>precio_reno_porta!B56</f>
        <v>5G</v>
      </c>
      <c r="D3897" t="str">
        <f>precio_reno_porta!C56</f>
        <v>MOTOROLA</v>
      </c>
      <c r="E3897" t="str">
        <f>precio_reno_porta!D56</f>
        <v>MOTOROLA MOTO RAZR 60 512GB 5G</v>
      </c>
      <c r="F3897" s="68">
        <f>precio_reno_porta!E56</f>
        <v>3789</v>
      </c>
      <c r="G3897" t="str">
        <f>precio_reno_porta!F56</f>
        <v>Android</v>
      </c>
      <c r="H3897" t="s">
        <v>188</v>
      </c>
      <c r="I3897" t="s">
        <v>41</v>
      </c>
      <c r="J3897" s="68">
        <f>precio_reno_porta!U56</f>
        <v>4055</v>
      </c>
    </row>
    <row r="3898" spans="1:10" x14ac:dyDescent="0.3">
      <c r="A3898" t="str">
        <f t="shared" si="60"/>
        <v>MOTOROLA MOTO RAZR 70 512GB 5GMax Negocios + Ilimitado 79.90CUOTA</v>
      </c>
      <c r="B3898" t="str">
        <f>precio_reno_porta!A57</f>
        <v>Corriente</v>
      </c>
      <c r="C3898" t="str">
        <f>precio_reno_porta!B57</f>
        <v>5G</v>
      </c>
      <c r="D3898" t="str">
        <f>precio_reno_porta!C57</f>
        <v>MOTOROLA</v>
      </c>
      <c r="E3898" t="str">
        <f>precio_reno_porta!D57</f>
        <v>MOTOROLA MOTO RAZR 70 512GB 5G</v>
      </c>
      <c r="F3898" s="68">
        <f>precio_reno_porta!E57</f>
        <v>4089</v>
      </c>
      <c r="G3898" t="str">
        <f>precio_reno_porta!F57</f>
        <v>Android</v>
      </c>
      <c r="H3898" t="s">
        <v>188</v>
      </c>
      <c r="I3898" t="s">
        <v>41</v>
      </c>
      <c r="J3898" s="68">
        <f>precio_reno_porta!U57</f>
        <v>4379</v>
      </c>
    </row>
    <row r="3899" spans="1:10" x14ac:dyDescent="0.3">
      <c r="A3899" t="str">
        <f t="shared" si="60"/>
        <v>OPPO A5 256GBMax Negocios + Ilimitado 79.90CUOTA</v>
      </c>
      <c r="B3899" t="str">
        <f>precio_reno_porta!A58</f>
        <v>Corriente</v>
      </c>
      <c r="C3899" t="str">
        <f>precio_reno_porta!B58</f>
        <v>4G</v>
      </c>
      <c r="D3899" t="str">
        <f>precio_reno_porta!C58</f>
        <v>OPPO</v>
      </c>
      <c r="E3899" t="str">
        <f>precio_reno_porta!D58</f>
        <v>OPPO A5 256GB</v>
      </c>
      <c r="F3899" s="68">
        <f>precio_reno_porta!E58</f>
        <v>849</v>
      </c>
      <c r="G3899" t="str">
        <f>precio_reno_porta!F58</f>
        <v>Android</v>
      </c>
      <c r="H3899" t="s">
        <v>188</v>
      </c>
      <c r="I3899" t="s">
        <v>41</v>
      </c>
      <c r="J3899" s="68">
        <f>precio_reno_porta!U58</f>
        <v>911</v>
      </c>
    </row>
    <row r="3900" spans="1:10" x14ac:dyDescent="0.3">
      <c r="A3900" t="str">
        <f t="shared" si="60"/>
        <v>OPPO A5 256GB 5GMax Negocios + Ilimitado 79.90CUOTA</v>
      </c>
      <c r="B3900" t="str">
        <f>precio_reno_porta!A59</f>
        <v>Corriente</v>
      </c>
      <c r="C3900" t="str">
        <f>precio_reno_porta!B59</f>
        <v>5G</v>
      </c>
      <c r="D3900" t="str">
        <f>precio_reno_porta!C59</f>
        <v>OPPO</v>
      </c>
      <c r="E3900" t="str">
        <f>precio_reno_porta!D59</f>
        <v>OPPO A5 256GB 5G</v>
      </c>
      <c r="F3900" s="68">
        <f>precio_reno_porta!E59</f>
        <v>1319</v>
      </c>
      <c r="G3900" t="str">
        <f>precio_reno_porta!F59</f>
        <v>Android</v>
      </c>
      <c r="H3900" t="s">
        <v>188</v>
      </c>
      <c r="I3900" t="s">
        <v>41</v>
      </c>
      <c r="J3900" s="68">
        <f>precio_reno_porta!U59</f>
        <v>1403</v>
      </c>
    </row>
    <row r="3901" spans="1:10" x14ac:dyDescent="0.3">
      <c r="A3901" t="str">
        <f t="shared" si="60"/>
        <v>OPPO A5X 128GBMax Negocios + Ilimitado 79.90CUOTA</v>
      </c>
      <c r="B3901" t="str">
        <f>precio_reno_porta!A60</f>
        <v>Corriente</v>
      </c>
      <c r="C3901" t="str">
        <f>precio_reno_porta!B60</f>
        <v>4G</v>
      </c>
      <c r="D3901" t="str">
        <f>precio_reno_porta!C60</f>
        <v>OPPO</v>
      </c>
      <c r="E3901" t="str">
        <f>precio_reno_porta!D60</f>
        <v>OPPO A5X 128GB</v>
      </c>
      <c r="F3901" s="68">
        <f>precio_reno_porta!E60</f>
        <v>659</v>
      </c>
      <c r="G3901" t="str">
        <f>precio_reno_porta!F60</f>
        <v>Android</v>
      </c>
      <c r="H3901" t="s">
        <v>188</v>
      </c>
      <c r="I3901" t="s">
        <v>41</v>
      </c>
      <c r="J3901" s="68">
        <f>precio_reno_porta!U60</f>
        <v>707</v>
      </c>
    </row>
    <row r="3902" spans="1:10" x14ac:dyDescent="0.3">
      <c r="A3902" t="str">
        <f t="shared" si="60"/>
        <v>OPPO A6 PRO 256GB 5GMax Negocios + Ilimitado 79.90CUOTA</v>
      </c>
      <c r="B3902" t="str">
        <f>precio_reno_porta!A61</f>
        <v>Corriente</v>
      </c>
      <c r="C3902" t="str">
        <f>precio_reno_porta!B61</f>
        <v>5G</v>
      </c>
      <c r="D3902" t="str">
        <f>precio_reno_porta!C61</f>
        <v>OPPO</v>
      </c>
      <c r="E3902" t="str">
        <f>precio_reno_porta!D61</f>
        <v>OPPO A6 PRO 256GB 5G</v>
      </c>
      <c r="F3902" s="68">
        <f>precio_reno_porta!E61</f>
        <v>1779</v>
      </c>
      <c r="G3902" t="str">
        <f>precio_reno_porta!F61</f>
        <v>Android</v>
      </c>
      <c r="H3902" t="s">
        <v>188</v>
      </c>
      <c r="I3902" t="s">
        <v>41</v>
      </c>
      <c r="J3902" s="68">
        <f>precio_reno_porta!U61</f>
        <v>1895</v>
      </c>
    </row>
    <row r="3903" spans="1:10" x14ac:dyDescent="0.3">
      <c r="A3903" t="str">
        <f t="shared" si="60"/>
        <v>OPPO A6T 128GBMax Negocios + Ilimitado 79.90CUOTA</v>
      </c>
      <c r="B3903" t="str">
        <f>precio_reno_porta!A62</f>
        <v>Corriente</v>
      </c>
      <c r="C3903" t="str">
        <f>precio_reno_porta!B62</f>
        <v>4G</v>
      </c>
      <c r="D3903" t="str">
        <f>precio_reno_porta!C62</f>
        <v>OPPO</v>
      </c>
      <c r="E3903" t="str">
        <f>precio_reno_porta!D62</f>
        <v>OPPO A6T 128GB</v>
      </c>
      <c r="F3903" s="68">
        <f>precio_reno_porta!E62</f>
        <v>789</v>
      </c>
      <c r="G3903" t="str">
        <f>precio_reno_porta!F62</f>
        <v>Android</v>
      </c>
      <c r="H3903" t="s">
        <v>188</v>
      </c>
      <c r="I3903" t="s">
        <v>41</v>
      </c>
      <c r="J3903" s="68">
        <f>precio_reno_porta!U62</f>
        <v>839</v>
      </c>
    </row>
    <row r="3904" spans="1:10" x14ac:dyDescent="0.3">
      <c r="A3904" t="str">
        <f t="shared" si="60"/>
        <v>OPPO A6X 256GB 5GMax Negocios + Ilimitado 79.90CUOTA</v>
      </c>
      <c r="B3904" t="str">
        <f>precio_reno_porta!A63</f>
        <v>Corriente</v>
      </c>
      <c r="C3904" t="str">
        <f>precio_reno_porta!B63</f>
        <v>5G</v>
      </c>
      <c r="D3904" t="str">
        <f>precio_reno_porta!C63</f>
        <v>OPPO</v>
      </c>
      <c r="E3904" t="str">
        <f>precio_reno_porta!D63</f>
        <v>OPPO A6X 256GB 5G</v>
      </c>
      <c r="F3904" s="68">
        <f>precio_reno_porta!E63</f>
        <v>1159</v>
      </c>
      <c r="G3904" t="str">
        <f>precio_reno_porta!F63</f>
        <v>Android</v>
      </c>
      <c r="H3904" t="s">
        <v>188</v>
      </c>
      <c r="I3904" t="s">
        <v>41</v>
      </c>
      <c r="J3904" s="68">
        <f>precio_reno_porta!U63</f>
        <v>1235</v>
      </c>
    </row>
    <row r="3905" spans="1:10" x14ac:dyDescent="0.3">
      <c r="A3905" t="str">
        <f t="shared" si="60"/>
        <v>OPPO RENO 14F 256GB 5GMax Negocios + Ilimitado 79.90CUOTA</v>
      </c>
      <c r="B3905" t="str">
        <f>precio_reno_porta!A64</f>
        <v>Corriente</v>
      </c>
      <c r="C3905" t="str">
        <f>precio_reno_porta!B64</f>
        <v>4G</v>
      </c>
      <c r="D3905" t="str">
        <f>precio_reno_porta!C64</f>
        <v>OPPO</v>
      </c>
      <c r="E3905" t="str">
        <f>precio_reno_porta!D64</f>
        <v>OPPO RENO 14F 256GB 5G</v>
      </c>
      <c r="F3905" s="68">
        <f>precio_reno_porta!E64</f>
        <v>2229</v>
      </c>
      <c r="G3905" t="str">
        <f>precio_reno_porta!F64</f>
        <v>Android</v>
      </c>
      <c r="H3905" t="s">
        <v>188</v>
      </c>
      <c r="I3905" t="s">
        <v>41</v>
      </c>
      <c r="J3905" s="68">
        <f>precio_reno_porta!U64</f>
        <v>2375</v>
      </c>
    </row>
    <row r="3906" spans="1:10" x14ac:dyDescent="0.3">
      <c r="A3906" t="str">
        <f t="shared" si="60"/>
        <v>OPPO RENO 14F 512GB 5GMax Negocios + Ilimitado 79.90CUOTA</v>
      </c>
      <c r="B3906" t="str">
        <f>precio_reno_porta!A65</f>
        <v>Corriente</v>
      </c>
      <c r="C3906" t="str">
        <f>precio_reno_porta!B65</f>
        <v>5G</v>
      </c>
      <c r="D3906" t="str">
        <f>precio_reno_porta!C65</f>
        <v>OPPO</v>
      </c>
      <c r="E3906" t="str">
        <f>precio_reno_porta!D65</f>
        <v>OPPO RENO 14F 512GB 5G</v>
      </c>
      <c r="F3906" s="68">
        <f>precio_reno_porta!E65</f>
        <v>2439</v>
      </c>
      <c r="G3906" t="str">
        <f>precio_reno_porta!F65</f>
        <v>Android</v>
      </c>
      <c r="H3906" t="s">
        <v>188</v>
      </c>
      <c r="I3906" t="s">
        <v>41</v>
      </c>
      <c r="J3906" s="68">
        <f>precio_reno_porta!U65</f>
        <v>2603</v>
      </c>
    </row>
    <row r="3907" spans="1:10" x14ac:dyDescent="0.3">
      <c r="A3907" t="str">
        <f t="shared" ref="A3907:A3970" si="61">CONCATENATE(E3907,I3907,H3907)</f>
        <v>OPPO RENO 16 256GB 5GMax Negocios + Ilimitado 79.90CUOTA</v>
      </c>
      <c r="B3907" t="str">
        <f>precio_reno_porta!A66</f>
        <v>Corriente</v>
      </c>
      <c r="C3907" t="str">
        <f>precio_reno_porta!B66</f>
        <v>5G</v>
      </c>
      <c r="D3907" t="str">
        <f>precio_reno_porta!C66</f>
        <v>OPPO</v>
      </c>
      <c r="E3907" t="str">
        <f>precio_reno_porta!D66</f>
        <v>OPPO RENO 16 256GB 5G</v>
      </c>
      <c r="F3907" s="68">
        <f>precio_reno_porta!E66</f>
        <v>3839</v>
      </c>
      <c r="G3907" t="str">
        <f>precio_reno_porta!F66</f>
        <v>Android</v>
      </c>
      <c r="H3907" t="s">
        <v>188</v>
      </c>
      <c r="I3907" t="s">
        <v>41</v>
      </c>
      <c r="J3907" s="68">
        <f>precio_reno_porta!U66</f>
        <v>4103</v>
      </c>
    </row>
    <row r="3908" spans="1:10" x14ac:dyDescent="0.3">
      <c r="A3908" t="str">
        <f t="shared" si="61"/>
        <v>OPPO RENO 16F 256GB 5GMax Negocios + Ilimitado 79.90CUOTA</v>
      </c>
      <c r="B3908" t="str">
        <f>precio_reno_porta!A67</f>
        <v>Corriente</v>
      </c>
      <c r="C3908" t="str">
        <f>precio_reno_porta!B67</f>
        <v>5G</v>
      </c>
      <c r="D3908" t="str">
        <f>precio_reno_porta!C67</f>
        <v>OPPO</v>
      </c>
      <c r="E3908" t="str">
        <f>precio_reno_porta!D67</f>
        <v>OPPO RENO 16F 256GB 5G</v>
      </c>
      <c r="F3908" s="68">
        <f>precio_reno_porta!E67</f>
        <v>3129</v>
      </c>
      <c r="G3908" t="str">
        <f>precio_reno_porta!F67</f>
        <v>Android</v>
      </c>
      <c r="H3908" t="s">
        <v>188</v>
      </c>
      <c r="I3908" t="s">
        <v>41</v>
      </c>
      <c r="J3908" s="68">
        <f>precio_reno_porta!U67</f>
        <v>3347</v>
      </c>
    </row>
    <row r="3909" spans="1:10" x14ac:dyDescent="0.3">
      <c r="A3909" t="str">
        <f t="shared" si="61"/>
        <v>SAMSUNG GALAXY A07 128GBMax Negocios + Ilimitado 79.90CUOTA</v>
      </c>
      <c r="B3909" t="str">
        <f>precio_reno_porta!A68</f>
        <v>Corriente</v>
      </c>
      <c r="C3909" t="str">
        <f>precio_reno_porta!B68</f>
        <v>4G</v>
      </c>
      <c r="D3909" t="str">
        <f>precio_reno_porta!C68</f>
        <v>SAMSUNG</v>
      </c>
      <c r="E3909" t="str">
        <f>precio_reno_porta!D68</f>
        <v>SAMSUNG GALAXY A07 128GB</v>
      </c>
      <c r="F3909" s="68">
        <f>precio_reno_porta!E68</f>
        <v>599</v>
      </c>
      <c r="G3909" t="str">
        <f>precio_reno_porta!F68</f>
        <v>Android</v>
      </c>
      <c r="H3909" t="s">
        <v>188</v>
      </c>
      <c r="I3909" t="s">
        <v>41</v>
      </c>
      <c r="J3909" s="68">
        <f>precio_reno_porta!U68</f>
        <v>635</v>
      </c>
    </row>
    <row r="3910" spans="1:10" x14ac:dyDescent="0.3">
      <c r="A3910" t="str">
        <f t="shared" si="61"/>
        <v>SAMSUNG GALAXY A16 128GBMax Negocios + Ilimitado 79.90CUOTA</v>
      </c>
      <c r="B3910" t="str">
        <f>precio_reno_porta!A69</f>
        <v>Corriente</v>
      </c>
      <c r="C3910" t="str">
        <f>precio_reno_porta!B69</f>
        <v>4G</v>
      </c>
      <c r="D3910" t="str">
        <f>precio_reno_porta!C69</f>
        <v>SAMSUNG</v>
      </c>
      <c r="E3910" t="str">
        <f>precio_reno_porta!D69</f>
        <v>SAMSUNG GALAXY A16 128GB</v>
      </c>
      <c r="F3910" s="68">
        <f>precio_reno_porta!E69</f>
        <v>659</v>
      </c>
      <c r="G3910" t="str">
        <f>precio_reno_porta!F69</f>
        <v>Android</v>
      </c>
      <c r="H3910" t="s">
        <v>188</v>
      </c>
      <c r="I3910" t="s">
        <v>41</v>
      </c>
      <c r="J3910" s="68">
        <f>precio_reno_porta!U69</f>
        <v>707</v>
      </c>
    </row>
    <row r="3911" spans="1:10" x14ac:dyDescent="0.3">
      <c r="A3911" t="str">
        <f t="shared" si="61"/>
        <v>SAMSUNG GALAXY A17 128GB 5GMax Negocios + Ilimitado 79.90CUOTA</v>
      </c>
      <c r="B3911" t="str">
        <f>precio_reno_porta!A70</f>
        <v>Corriente</v>
      </c>
      <c r="C3911" t="str">
        <f>precio_reno_porta!B70</f>
        <v>5G</v>
      </c>
      <c r="D3911" t="str">
        <f>precio_reno_porta!C70</f>
        <v>SAMSUNG</v>
      </c>
      <c r="E3911" t="str">
        <f>precio_reno_porta!D70</f>
        <v>SAMSUNG GALAXY A17 128GB 5G</v>
      </c>
      <c r="F3911" s="68">
        <f>precio_reno_porta!E70</f>
        <v>1179</v>
      </c>
      <c r="G3911" t="str">
        <f>precio_reno_porta!F70</f>
        <v>Android</v>
      </c>
      <c r="H3911" t="s">
        <v>188</v>
      </c>
      <c r="I3911" t="s">
        <v>41</v>
      </c>
      <c r="J3911" s="68">
        <f>precio_reno_porta!U70</f>
        <v>1259</v>
      </c>
    </row>
    <row r="3912" spans="1:10" x14ac:dyDescent="0.3">
      <c r="A3912" t="str">
        <f t="shared" si="61"/>
        <v>SAMSUNG GALAXY A17 256GB 5GMax Negocios + Ilimitado 79.90CUOTA</v>
      </c>
      <c r="B3912" t="str">
        <f>precio_reno_porta!A71</f>
        <v>Corriente</v>
      </c>
      <c r="C3912" t="str">
        <f>precio_reno_porta!B71</f>
        <v>5G</v>
      </c>
      <c r="D3912" t="str">
        <f>precio_reno_porta!C71</f>
        <v>SAMSUNG</v>
      </c>
      <c r="E3912" t="str">
        <f>precio_reno_porta!D71</f>
        <v>SAMSUNG GALAXY A17 256GB 5G</v>
      </c>
      <c r="F3912" s="68">
        <f>precio_reno_porta!E71</f>
        <v>1309</v>
      </c>
      <c r="G3912" t="str">
        <f>precio_reno_porta!F71</f>
        <v>Android</v>
      </c>
      <c r="H3912" t="s">
        <v>188</v>
      </c>
      <c r="I3912" t="s">
        <v>41</v>
      </c>
      <c r="J3912" s="68">
        <f>precio_reno_porta!U71</f>
        <v>1427</v>
      </c>
    </row>
    <row r="3913" spans="1:10" x14ac:dyDescent="0.3">
      <c r="A3913" t="str">
        <f t="shared" si="61"/>
        <v>SAMSUNG GALAXY A26 128GB 5GMax Negocios + Ilimitado 79.90CUOTA</v>
      </c>
      <c r="B3913" t="str">
        <f>precio_reno_porta!A72</f>
        <v>Corriente</v>
      </c>
      <c r="C3913" t="str">
        <f>precio_reno_porta!B72</f>
        <v>5G</v>
      </c>
      <c r="D3913" t="str">
        <f>precio_reno_porta!C72</f>
        <v>SAMSUNG</v>
      </c>
      <c r="E3913" t="str">
        <f>precio_reno_porta!D72</f>
        <v>SAMSUNG GALAXY A26 128GB 5G</v>
      </c>
      <c r="F3913" s="68">
        <f>precio_reno_porta!E72</f>
        <v>1169</v>
      </c>
      <c r="G3913" t="str">
        <f>precio_reno_porta!F72</f>
        <v>Android</v>
      </c>
      <c r="H3913" t="s">
        <v>188</v>
      </c>
      <c r="I3913" t="s">
        <v>41</v>
      </c>
      <c r="J3913" s="68">
        <f>precio_reno_porta!U72</f>
        <v>1259</v>
      </c>
    </row>
    <row r="3914" spans="1:10" x14ac:dyDescent="0.3">
      <c r="A3914" t="str">
        <f t="shared" si="61"/>
        <v>SAMSUNG GALAXY A27 256GB 5GMax Negocios + Ilimitado 79.90CUOTA</v>
      </c>
      <c r="B3914" t="str">
        <f>precio_reno_porta!A73</f>
        <v>Corriente</v>
      </c>
      <c r="C3914" t="str">
        <f>precio_reno_porta!B73</f>
        <v>5G</v>
      </c>
      <c r="D3914" t="str">
        <f>precio_reno_porta!C73</f>
        <v>SAMSUNG</v>
      </c>
      <c r="E3914" t="str">
        <f>precio_reno_porta!D73</f>
        <v>SAMSUNG GALAXY A27 256GB 5G</v>
      </c>
      <c r="F3914" s="68">
        <f>precio_reno_porta!E73</f>
        <v>2009</v>
      </c>
      <c r="G3914" t="str">
        <f>precio_reno_porta!F73</f>
        <v>Android</v>
      </c>
      <c r="H3914" t="s">
        <v>188</v>
      </c>
      <c r="I3914" t="s">
        <v>41</v>
      </c>
      <c r="J3914" s="68">
        <f>precio_reno_porta!U73</f>
        <v>2159</v>
      </c>
    </row>
    <row r="3915" spans="1:10" x14ac:dyDescent="0.3">
      <c r="A3915" t="str">
        <f t="shared" si="61"/>
        <v>SAMSUNG GALAXY A36 128GB 5GMax Negocios + Ilimitado 79.90CUOTA</v>
      </c>
      <c r="B3915" t="str">
        <f>precio_reno_porta!A74</f>
        <v>Corriente</v>
      </c>
      <c r="C3915" t="str">
        <f>precio_reno_porta!B74</f>
        <v>5G</v>
      </c>
      <c r="D3915" t="str">
        <f>precio_reno_porta!C74</f>
        <v>SAMSUNG</v>
      </c>
      <c r="E3915" t="str">
        <f>precio_reno_porta!D74</f>
        <v>SAMSUNG GALAXY A36 128GB 5G</v>
      </c>
      <c r="F3915" s="68">
        <f>precio_reno_porta!E74</f>
        <v>1519</v>
      </c>
      <c r="G3915" t="str">
        <f>precio_reno_porta!F74</f>
        <v>Android</v>
      </c>
      <c r="H3915" t="s">
        <v>188</v>
      </c>
      <c r="I3915" t="s">
        <v>41</v>
      </c>
      <c r="J3915" s="68">
        <f>precio_reno_porta!U74</f>
        <v>1631</v>
      </c>
    </row>
    <row r="3916" spans="1:10" x14ac:dyDescent="0.3">
      <c r="A3916" t="str">
        <f t="shared" si="61"/>
        <v>SAMSUNG GALAXY A37 256GB 5GMax Negocios + Ilimitado 79.90CUOTA</v>
      </c>
      <c r="B3916" t="str">
        <f>precio_reno_porta!A75</f>
        <v>Corriente</v>
      </c>
      <c r="C3916" t="str">
        <f>precio_reno_porta!B75</f>
        <v>5G</v>
      </c>
      <c r="D3916" t="str">
        <f>precio_reno_porta!C75</f>
        <v>SAMSUNG</v>
      </c>
      <c r="E3916" t="str">
        <f>precio_reno_porta!D75</f>
        <v>SAMSUNG GALAXY A37 256GB 5G</v>
      </c>
      <c r="F3916" s="68">
        <f>precio_reno_porta!E75</f>
        <v>2249</v>
      </c>
      <c r="G3916" t="str">
        <f>precio_reno_porta!F75</f>
        <v>Android</v>
      </c>
      <c r="H3916" t="s">
        <v>188</v>
      </c>
      <c r="I3916" t="s">
        <v>41</v>
      </c>
      <c r="J3916" s="68">
        <f>precio_reno_porta!U75</f>
        <v>2399</v>
      </c>
    </row>
    <row r="3917" spans="1:10" x14ac:dyDescent="0.3">
      <c r="A3917" t="str">
        <f t="shared" si="61"/>
        <v>SAMSUNG GALAXY A56 256GB 5GMax Negocios + Ilimitado 79.90CUOTA</v>
      </c>
      <c r="B3917" t="str">
        <f>precio_reno_porta!A76</f>
        <v>Corriente</v>
      </c>
      <c r="C3917" t="str">
        <f>precio_reno_porta!B76</f>
        <v>5G</v>
      </c>
      <c r="D3917" t="str">
        <f>precio_reno_porta!C76</f>
        <v>SAMSUNG</v>
      </c>
      <c r="E3917" t="str">
        <f>precio_reno_porta!D76</f>
        <v>SAMSUNG GALAXY A56 256GB 5G</v>
      </c>
      <c r="F3917" s="68">
        <f>precio_reno_porta!E76</f>
        <v>2109</v>
      </c>
      <c r="G3917" t="str">
        <f>precio_reno_porta!F76</f>
        <v>Android</v>
      </c>
      <c r="H3917" t="s">
        <v>188</v>
      </c>
      <c r="I3917" t="s">
        <v>41</v>
      </c>
      <c r="J3917" s="68">
        <f>precio_reno_porta!U76</f>
        <v>2255</v>
      </c>
    </row>
    <row r="3918" spans="1:10" x14ac:dyDescent="0.3">
      <c r="A3918" t="str">
        <f t="shared" si="61"/>
        <v>SAMSUNG GALAXY A57 256GB 5GMax Negocios + Ilimitado 79.90CUOTA</v>
      </c>
      <c r="B3918" t="str">
        <f>precio_reno_porta!A77</f>
        <v>Corriente</v>
      </c>
      <c r="C3918" t="str">
        <f>precio_reno_porta!B77</f>
        <v>5G</v>
      </c>
      <c r="D3918" t="str">
        <f>precio_reno_porta!C77</f>
        <v>SAMSUNG</v>
      </c>
      <c r="E3918" t="str">
        <f>precio_reno_porta!D77</f>
        <v>SAMSUNG GALAXY A57 256GB 5G</v>
      </c>
      <c r="F3918" s="68">
        <f>precio_reno_porta!E77</f>
        <v>2509</v>
      </c>
      <c r="G3918" t="str">
        <f>precio_reno_porta!F77</f>
        <v>Android</v>
      </c>
      <c r="H3918" t="s">
        <v>188</v>
      </c>
      <c r="I3918" t="s">
        <v>41</v>
      </c>
      <c r="J3918" s="68">
        <f>precio_reno_porta!U77</f>
        <v>2687</v>
      </c>
    </row>
    <row r="3919" spans="1:10" x14ac:dyDescent="0.3">
      <c r="A3919" t="str">
        <f t="shared" si="61"/>
        <v>SAMSUNG GALAXY A57 512GB 5GMax Negocios + Ilimitado 79.90CUOTA</v>
      </c>
      <c r="B3919" t="str">
        <f>precio_reno_porta!A78</f>
        <v>Corriente</v>
      </c>
      <c r="C3919" t="str">
        <f>precio_reno_porta!B78</f>
        <v>5G</v>
      </c>
      <c r="D3919" t="str">
        <f>precio_reno_porta!C78</f>
        <v>SAMSUNG</v>
      </c>
      <c r="E3919" t="str">
        <f>precio_reno_porta!D78</f>
        <v>SAMSUNG GALAXY A57 512GB 5G</v>
      </c>
      <c r="F3919" s="68">
        <f>precio_reno_porta!E78</f>
        <v>3449</v>
      </c>
      <c r="G3919" t="str">
        <f>precio_reno_porta!F78</f>
        <v>Android</v>
      </c>
      <c r="H3919" t="s">
        <v>188</v>
      </c>
      <c r="I3919" t="s">
        <v>41</v>
      </c>
      <c r="J3919" s="68">
        <f>precio_reno_porta!U78</f>
        <v>3695</v>
      </c>
    </row>
    <row r="3920" spans="1:10" x14ac:dyDescent="0.3">
      <c r="A3920" t="str">
        <f t="shared" si="61"/>
        <v>SAMSUNG GALAXY S25 128GBMax Negocios + Ilimitado 79.90CUOTA</v>
      </c>
      <c r="B3920" t="str">
        <f>precio_reno_porta!A79</f>
        <v>Corriente</v>
      </c>
      <c r="C3920" t="str">
        <f>precio_reno_porta!B79</f>
        <v>5G</v>
      </c>
      <c r="D3920" t="str">
        <f>precio_reno_porta!C79</f>
        <v>SAMSUNG</v>
      </c>
      <c r="E3920" t="str">
        <f>precio_reno_porta!D79</f>
        <v>SAMSUNG GALAXY S25 128GB</v>
      </c>
      <c r="F3920" s="68">
        <f>precio_reno_porta!E79</f>
        <v>4529</v>
      </c>
      <c r="G3920" t="str">
        <f>precio_reno_porta!F79</f>
        <v>Android</v>
      </c>
      <c r="H3920" t="s">
        <v>188</v>
      </c>
      <c r="I3920" t="s">
        <v>41</v>
      </c>
      <c r="J3920" s="68">
        <f>precio_reno_porta!U79</f>
        <v>4847</v>
      </c>
    </row>
    <row r="3921" spans="1:10" x14ac:dyDescent="0.3">
      <c r="A3921" t="str">
        <f t="shared" si="61"/>
        <v>SAMSUNG GALAXY S25 FE 256GB 5GMax Negocios + Ilimitado 79.90CUOTA</v>
      </c>
      <c r="B3921" t="str">
        <f>precio_reno_porta!A80</f>
        <v>Corriente</v>
      </c>
      <c r="C3921" t="str">
        <f>precio_reno_porta!B80</f>
        <v>5G</v>
      </c>
      <c r="D3921" t="str">
        <f>precio_reno_porta!C80</f>
        <v>SAMSUNG</v>
      </c>
      <c r="E3921" t="str">
        <f>precio_reno_porta!D80</f>
        <v>SAMSUNG GALAXY S25 FE 256GB 5G</v>
      </c>
      <c r="F3921" s="68">
        <f>precio_reno_porta!E80</f>
        <v>3429</v>
      </c>
      <c r="G3921" t="str">
        <f>precio_reno_porta!F80</f>
        <v>Android</v>
      </c>
      <c r="H3921" t="s">
        <v>188</v>
      </c>
      <c r="I3921" t="s">
        <v>41</v>
      </c>
      <c r="J3921" s="68">
        <f>precio_reno_porta!U80</f>
        <v>3671</v>
      </c>
    </row>
    <row r="3922" spans="1:10" x14ac:dyDescent="0.3">
      <c r="A3922" t="str">
        <f t="shared" si="61"/>
        <v>SAMSUNG GALAXY S25 ULTRA 256GBMax Negocios + Ilimitado 79.90CUOTA</v>
      </c>
      <c r="B3922" t="str">
        <f>precio_reno_porta!A81</f>
        <v>Corriente</v>
      </c>
      <c r="C3922" t="str">
        <f>precio_reno_porta!B81</f>
        <v>5G</v>
      </c>
      <c r="D3922" t="str">
        <f>precio_reno_porta!C81</f>
        <v>SAMSUNG</v>
      </c>
      <c r="E3922" t="str">
        <f>precio_reno_porta!D81</f>
        <v>SAMSUNG GALAXY S25 ULTRA 256GB</v>
      </c>
      <c r="F3922" s="68">
        <f>precio_reno_porta!E81</f>
        <v>6219</v>
      </c>
      <c r="G3922" t="str">
        <f>precio_reno_porta!F81</f>
        <v>Android</v>
      </c>
      <c r="H3922" t="s">
        <v>188</v>
      </c>
      <c r="I3922" t="s">
        <v>41</v>
      </c>
      <c r="J3922" s="68">
        <f>precio_reno_porta!U81</f>
        <v>6659</v>
      </c>
    </row>
    <row r="3923" spans="1:10" x14ac:dyDescent="0.3">
      <c r="A3923" t="str">
        <f t="shared" si="61"/>
        <v>SAMSUNG GALAXY S26 256GB 5GMax Negocios + Ilimitado 79.90CUOTA</v>
      </c>
      <c r="B3923" t="str">
        <f>precio_reno_porta!A82</f>
        <v>Corriente</v>
      </c>
      <c r="C3923" t="str">
        <f>precio_reno_porta!B82</f>
        <v>5G</v>
      </c>
      <c r="D3923" t="str">
        <f>precio_reno_porta!C82</f>
        <v>SAMSUNG</v>
      </c>
      <c r="E3923" t="str">
        <f>precio_reno_porta!D82</f>
        <v>SAMSUNG GALAXY S26 256GB 5G</v>
      </c>
      <c r="F3923" s="68">
        <f>precio_reno_porta!E82</f>
        <v>5029</v>
      </c>
      <c r="G3923" t="str">
        <f>precio_reno_porta!F82</f>
        <v>Android</v>
      </c>
      <c r="H3923" t="s">
        <v>188</v>
      </c>
      <c r="I3923" t="s">
        <v>41</v>
      </c>
      <c r="J3923" s="68">
        <f>precio_reno_porta!U82</f>
        <v>5387</v>
      </c>
    </row>
    <row r="3924" spans="1:10" x14ac:dyDescent="0.3">
      <c r="A3924" t="str">
        <f t="shared" si="61"/>
        <v>SAMSUNG GALAXY S26 PLUS 256GB 5GMax Negocios + Ilimitado 79.90CUOTA</v>
      </c>
      <c r="B3924" t="str">
        <f>precio_reno_porta!A83</f>
        <v>Corriente</v>
      </c>
      <c r="C3924" t="str">
        <f>precio_reno_porta!B83</f>
        <v>5G</v>
      </c>
      <c r="D3924" t="str">
        <f>precio_reno_porta!C83</f>
        <v>SAMSUNG</v>
      </c>
      <c r="E3924" t="str">
        <f>precio_reno_porta!D83</f>
        <v>SAMSUNG GALAXY S26 PLUS 256GB 5G</v>
      </c>
      <c r="F3924" s="68">
        <f>precio_reno_porta!E83</f>
        <v>6039</v>
      </c>
      <c r="G3924" t="str">
        <f>precio_reno_porta!F83</f>
        <v>Android</v>
      </c>
      <c r="H3924" t="s">
        <v>188</v>
      </c>
      <c r="I3924" t="s">
        <v>41</v>
      </c>
      <c r="J3924" s="68">
        <f>precio_reno_porta!U83</f>
        <v>6467</v>
      </c>
    </row>
    <row r="3925" spans="1:10" x14ac:dyDescent="0.3">
      <c r="A3925" t="str">
        <f t="shared" si="61"/>
        <v>SAMSUNG GALAXY S26 ULTRA 256GB 5GMax Negocios + Ilimitado 79.90CUOTA</v>
      </c>
      <c r="B3925" t="str">
        <f>precio_reno_porta!A84</f>
        <v>Corriente</v>
      </c>
      <c r="C3925" t="str">
        <f>precio_reno_porta!B84</f>
        <v>5G</v>
      </c>
      <c r="D3925" t="str">
        <f>precio_reno_porta!C84</f>
        <v>SAMSUNG</v>
      </c>
      <c r="E3925" t="str">
        <f>precio_reno_porta!D84</f>
        <v>SAMSUNG GALAXY S26 ULTRA 256GB 5G</v>
      </c>
      <c r="F3925" s="68">
        <f>precio_reno_porta!E84</f>
        <v>7039</v>
      </c>
      <c r="G3925" t="str">
        <f>precio_reno_porta!F84</f>
        <v>Android</v>
      </c>
      <c r="H3925" t="s">
        <v>188</v>
      </c>
      <c r="I3925" t="s">
        <v>41</v>
      </c>
      <c r="J3925" s="68">
        <f>precio_reno_porta!U84</f>
        <v>7535</v>
      </c>
    </row>
    <row r="3926" spans="1:10" x14ac:dyDescent="0.3">
      <c r="A3926" t="str">
        <f t="shared" si="61"/>
        <v>SAMSUNG GALAXY S26FE 256GB 5GMax Negocios + Ilimitado 79.90CUOTA</v>
      </c>
      <c r="B3926" t="str">
        <f>precio_reno_porta!A85</f>
        <v>Corriente</v>
      </c>
      <c r="C3926" t="str">
        <f>precio_reno_porta!B85</f>
        <v>5G</v>
      </c>
      <c r="D3926" t="str">
        <f>precio_reno_porta!C85</f>
        <v>SAMSUNG</v>
      </c>
      <c r="E3926" t="str">
        <f>precio_reno_porta!D85</f>
        <v>SAMSUNG GALAXY S26FE 256GB 5G</v>
      </c>
      <c r="F3926" s="68">
        <f>precio_reno_porta!E85</f>
        <v>3999</v>
      </c>
      <c r="G3926" t="str">
        <f>precio_reno_porta!F85</f>
        <v>Android</v>
      </c>
      <c r="H3926" t="s">
        <v>188</v>
      </c>
      <c r="I3926" t="s">
        <v>41</v>
      </c>
      <c r="J3926" s="68">
        <f>precio_reno_porta!U85</f>
        <v>4019</v>
      </c>
    </row>
    <row r="3927" spans="1:10" x14ac:dyDescent="0.3">
      <c r="A3927" t="str">
        <f t="shared" si="61"/>
        <v>SAMSUNG GALAXY Z FLIP 7 256GB 5GMax Negocios + Ilimitado 79.90CUOTA</v>
      </c>
      <c r="B3927" t="str">
        <f>precio_reno_porta!A86</f>
        <v>Corriente</v>
      </c>
      <c r="C3927" t="str">
        <f>precio_reno_porta!B86</f>
        <v>5G</v>
      </c>
      <c r="D3927" t="str">
        <f>precio_reno_porta!C86</f>
        <v>SAMSUNG</v>
      </c>
      <c r="E3927" t="str">
        <f>precio_reno_porta!D86</f>
        <v>SAMSUNG GALAXY Z FLIP 7 256GB 5G</v>
      </c>
      <c r="F3927" s="68">
        <f>precio_reno_porta!E86</f>
        <v>5279</v>
      </c>
      <c r="G3927" t="str">
        <f>precio_reno_porta!F86</f>
        <v>Android</v>
      </c>
      <c r="H3927" t="s">
        <v>188</v>
      </c>
      <c r="I3927" t="s">
        <v>41</v>
      </c>
      <c r="J3927" s="68">
        <f>precio_reno_porta!U86</f>
        <v>5651</v>
      </c>
    </row>
    <row r="3928" spans="1:10" x14ac:dyDescent="0.3">
      <c r="A3928" t="str">
        <f t="shared" si="61"/>
        <v>SAMSUNG GALAXY Z FLIP 7 FE 128GB 5GMax Negocios + Ilimitado 79.90CUOTA</v>
      </c>
      <c r="B3928" t="str">
        <f>precio_reno_porta!A87</f>
        <v>Corriente</v>
      </c>
      <c r="C3928" t="str">
        <f>precio_reno_porta!B87</f>
        <v>5G</v>
      </c>
      <c r="D3928" t="str">
        <f>precio_reno_porta!C87</f>
        <v>SAMSUNG</v>
      </c>
      <c r="E3928" t="str">
        <f>precio_reno_porta!D87</f>
        <v>SAMSUNG GALAXY Z FLIP 7 FE 128GB 5G</v>
      </c>
      <c r="F3928" s="68">
        <f>precio_reno_porta!E87</f>
        <v>3929</v>
      </c>
      <c r="G3928" t="str">
        <f>precio_reno_porta!F87</f>
        <v>Android</v>
      </c>
      <c r="H3928" t="s">
        <v>188</v>
      </c>
      <c r="I3928" t="s">
        <v>41</v>
      </c>
      <c r="J3928" s="68">
        <f>precio_reno_porta!U87</f>
        <v>4211</v>
      </c>
    </row>
    <row r="3929" spans="1:10" x14ac:dyDescent="0.3">
      <c r="A3929" t="str">
        <f t="shared" si="61"/>
        <v>SAMSUNG GALAXY Z FOLD 5 256GBMax Negocios + Ilimitado 79.90CUOTA</v>
      </c>
      <c r="B3929" t="str">
        <f>precio_reno_porta!A88</f>
        <v>Corriente</v>
      </c>
      <c r="C3929" t="str">
        <f>precio_reno_porta!B88</f>
        <v>5G</v>
      </c>
      <c r="D3929" t="str">
        <f>precio_reno_porta!C88</f>
        <v>SAMSUNG</v>
      </c>
      <c r="E3929" t="str">
        <f>precio_reno_porta!D88</f>
        <v>SAMSUNG GALAXY Z FOLD 5 256GB</v>
      </c>
      <c r="F3929" s="68">
        <f>precio_reno_porta!E88</f>
        <v>9299</v>
      </c>
      <c r="G3929" t="str">
        <f>precio_reno_porta!F88</f>
        <v>Android</v>
      </c>
      <c r="H3929" t="s">
        <v>188</v>
      </c>
      <c r="I3929" t="s">
        <v>41</v>
      </c>
      <c r="J3929" s="68">
        <f>precio_reno_porta!U88</f>
        <v>9959</v>
      </c>
    </row>
    <row r="3930" spans="1:10" x14ac:dyDescent="0.3">
      <c r="A3930" t="str">
        <f t="shared" si="61"/>
        <v>SAMSUNG GALAXY Z FOLD 7 512GB 5GMax Negocios + Ilimitado 79.90CUOTA</v>
      </c>
      <c r="B3930" t="str">
        <f>precio_reno_porta!A89</f>
        <v>Corriente</v>
      </c>
      <c r="C3930" t="str">
        <f>precio_reno_porta!B89</f>
        <v>5G</v>
      </c>
      <c r="D3930" t="str">
        <f>precio_reno_porta!C89</f>
        <v>SAMSUNG</v>
      </c>
      <c r="E3930" t="str">
        <f>precio_reno_porta!D89</f>
        <v>SAMSUNG GALAXY Z FOLD 7 512GB 5G</v>
      </c>
      <c r="F3930" s="68">
        <f>precio_reno_porta!E89</f>
        <v>9739</v>
      </c>
      <c r="G3930" t="str">
        <f>precio_reno_porta!F89</f>
        <v>Android</v>
      </c>
      <c r="H3930" t="s">
        <v>188</v>
      </c>
      <c r="I3930" t="s">
        <v>41</v>
      </c>
      <c r="J3930" s="68">
        <f>precio_reno_porta!U89</f>
        <v>10427</v>
      </c>
    </row>
    <row r="3931" spans="1:10" x14ac:dyDescent="0.3">
      <c r="A3931" t="str">
        <f t="shared" si="61"/>
        <v>VIVO V60 LITE 256GB 5GMax Negocios + Ilimitado 79.90CUOTA</v>
      </c>
      <c r="B3931" t="str">
        <f>precio_reno_porta!A90</f>
        <v>Corriente</v>
      </c>
      <c r="C3931" t="str">
        <f>precio_reno_porta!B90</f>
        <v>5G</v>
      </c>
      <c r="D3931" t="str">
        <f>precio_reno_porta!C90</f>
        <v>VIVO</v>
      </c>
      <c r="E3931" t="str">
        <f>precio_reno_porta!D90</f>
        <v>VIVO V60 LITE 256GB 5G</v>
      </c>
      <c r="F3931" s="68">
        <f>precio_reno_porta!E90</f>
        <v>1729</v>
      </c>
      <c r="G3931" t="str">
        <f>precio_reno_porta!F90</f>
        <v>Android</v>
      </c>
      <c r="H3931" t="s">
        <v>188</v>
      </c>
      <c r="I3931" t="s">
        <v>41</v>
      </c>
      <c r="J3931" s="68">
        <f>precio_reno_porta!U90</f>
        <v>1847</v>
      </c>
    </row>
    <row r="3932" spans="1:10" x14ac:dyDescent="0.3">
      <c r="A3932" t="str">
        <f t="shared" si="61"/>
        <v>VIVO V70 512GB 5GMax Negocios + Ilimitado 79.90CUOTA</v>
      </c>
      <c r="B3932" t="str">
        <f>precio_reno_porta!A91</f>
        <v>Corriente</v>
      </c>
      <c r="C3932" t="str">
        <f>precio_reno_porta!B91</f>
        <v>5G</v>
      </c>
      <c r="D3932" t="str">
        <f>precio_reno_porta!C91</f>
        <v>VIVO</v>
      </c>
      <c r="E3932" t="str">
        <f>precio_reno_porta!D91</f>
        <v>VIVO V70 512GB 5G</v>
      </c>
      <c r="F3932" s="68">
        <f>precio_reno_porta!E91</f>
        <v>3069</v>
      </c>
      <c r="G3932" t="str">
        <f>precio_reno_porta!F91</f>
        <v>Android</v>
      </c>
      <c r="H3932" t="s">
        <v>188</v>
      </c>
      <c r="I3932" t="s">
        <v>41</v>
      </c>
      <c r="J3932" s="68">
        <f>precio_reno_porta!U91</f>
        <v>3287</v>
      </c>
    </row>
    <row r="3933" spans="1:10" x14ac:dyDescent="0.3">
      <c r="A3933" t="str">
        <f t="shared" si="61"/>
        <v>VIVO V70FE 256GB 5GMax Negocios + Ilimitado 79.90CUOTA</v>
      </c>
      <c r="B3933" t="str">
        <f>precio_reno_porta!A92</f>
        <v>Corriente</v>
      </c>
      <c r="C3933" t="str">
        <f>precio_reno_porta!B92</f>
        <v>5G</v>
      </c>
      <c r="D3933" t="str">
        <f>precio_reno_porta!C92</f>
        <v>VIVO</v>
      </c>
      <c r="E3933" t="str">
        <f>precio_reno_porta!D92</f>
        <v>VIVO V70FE 256GB 5G</v>
      </c>
      <c r="F3933" s="68">
        <f>precio_reno_porta!E92</f>
        <v>2609</v>
      </c>
      <c r="G3933" t="str">
        <f>precio_reno_porta!F92</f>
        <v>Android</v>
      </c>
      <c r="H3933" t="s">
        <v>188</v>
      </c>
      <c r="I3933" t="s">
        <v>41</v>
      </c>
      <c r="J3933" s="68">
        <f>precio_reno_porta!U92</f>
        <v>2783</v>
      </c>
    </row>
    <row r="3934" spans="1:10" x14ac:dyDescent="0.3">
      <c r="A3934" t="str">
        <f t="shared" si="61"/>
        <v>VIVO X300 PRO 512GB 5GMax Negocios + Ilimitado 79.90CUOTA</v>
      </c>
      <c r="B3934" t="str">
        <f>precio_reno_porta!A93</f>
        <v>Corriente</v>
      </c>
      <c r="C3934" t="str">
        <f>precio_reno_porta!B93</f>
        <v>5G</v>
      </c>
      <c r="D3934" t="str">
        <f>precio_reno_porta!C93</f>
        <v>VIVO</v>
      </c>
      <c r="E3934" t="str">
        <f>precio_reno_porta!D93</f>
        <v>VIVO X300 PRO 512GB 5G</v>
      </c>
      <c r="F3934" s="68">
        <f>precio_reno_porta!E93</f>
        <v>6219</v>
      </c>
      <c r="G3934" t="str">
        <f>precio_reno_porta!F93</f>
        <v>Android</v>
      </c>
      <c r="H3934" t="s">
        <v>188</v>
      </c>
      <c r="I3934" t="s">
        <v>41</v>
      </c>
      <c r="J3934" s="68">
        <f>precio_reno_porta!U93</f>
        <v>6659</v>
      </c>
    </row>
    <row r="3935" spans="1:10" x14ac:dyDescent="0.3">
      <c r="A3935" t="str">
        <f t="shared" si="61"/>
        <v>VIVO Y04 128GBMax Negocios + Ilimitado 79.90CUOTA</v>
      </c>
      <c r="B3935" t="str">
        <f>precio_reno_porta!A94</f>
        <v>Corriente</v>
      </c>
      <c r="C3935" t="str">
        <f>precio_reno_porta!B94</f>
        <v>4G</v>
      </c>
      <c r="D3935" t="str">
        <f>precio_reno_porta!C94</f>
        <v>VIVO</v>
      </c>
      <c r="E3935" t="str">
        <f>precio_reno_porta!D94</f>
        <v>VIVO Y04 128GB</v>
      </c>
      <c r="F3935" s="68">
        <f>precio_reno_porta!E94</f>
        <v>489</v>
      </c>
      <c r="G3935" t="str">
        <f>precio_reno_porta!F94</f>
        <v>Android</v>
      </c>
      <c r="H3935" t="s">
        <v>188</v>
      </c>
      <c r="I3935" t="s">
        <v>41</v>
      </c>
      <c r="J3935" s="68">
        <f>precio_reno_porta!U94</f>
        <v>515</v>
      </c>
    </row>
    <row r="3936" spans="1:10" x14ac:dyDescent="0.3">
      <c r="A3936" t="str">
        <f t="shared" si="61"/>
        <v>VIVO Y11 128GB 5GMax Negocios + Ilimitado 79.90CUOTA</v>
      </c>
      <c r="B3936" t="str">
        <f>precio_reno_porta!A95</f>
        <v>Corriente</v>
      </c>
      <c r="C3936" t="str">
        <f>precio_reno_porta!B95</f>
        <v>5G</v>
      </c>
      <c r="D3936" t="str">
        <f>precio_reno_porta!C95</f>
        <v>VIVO</v>
      </c>
      <c r="E3936" t="str">
        <f>precio_reno_porta!D95</f>
        <v>VIVO Y11 128GB 5G</v>
      </c>
      <c r="F3936" s="68">
        <f>precio_reno_porta!E95</f>
        <v>819</v>
      </c>
      <c r="G3936" t="str">
        <f>precio_reno_porta!F95</f>
        <v>Android</v>
      </c>
      <c r="H3936" t="s">
        <v>188</v>
      </c>
      <c r="I3936" t="s">
        <v>41</v>
      </c>
      <c r="J3936" s="68">
        <f>precio_reno_porta!U95</f>
        <v>875</v>
      </c>
    </row>
    <row r="3937" spans="1:10" x14ac:dyDescent="0.3">
      <c r="A3937" t="str">
        <f t="shared" si="61"/>
        <v>VIVO Y21 256GB 5GMax Negocios + Ilimitado 79.90CUOTA</v>
      </c>
      <c r="B3937" t="str">
        <f>precio_reno_porta!A96</f>
        <v>Corriente</v>
      </c>
      <c r="C3937" t="str">
        <f>precio_reno_porta!B96</f>
        <v>5G</v>
      </c>
      <c r="D3937" t="str">
        <f>precio_reno_porta!C96</f>
        <v>VIVO</v>
      </c>
      <c r="E3937" t="str">
        <f>precio_reno_porta!D96</f>
        <v>VIVO Y21 256GB 5G</v>
      </c>
      <c r="F3937" s="68">
        <f>precio_reno_porta!E96</f>
        <v>1029</v>
      </c>
      <c r="G3937" t="str">
        <f>precio_reno_porta!F96</f>
        <v>Android</v>
      </c>
      <c r="H3937" t="s">
        <v>188</v>
      </c>
      <c r="I3937" t="s">
        <v>41</v>
      </c>
      <c r="J3937" s="68">
        <f>precio_reno_porta!U96</f>
        <v>1103</v>
      </c>
    </row>
    <row r="3938" spans="1:10" x14ac:dyDescent="0.3">
      <c r="A3938" t="str">
        <f t="shared" si="61"/>
        <v>VIVO Y21D 256GBMax Negocios + Ilimitado 79.90CUOTA</v>
      </c>
      <c r="B3938" t="str">
        <f>precio_reno_porta!A97</f>
        <v>Corriente</v>
      </c>
      <c r="C3938" t="str">
        <f>precio_reno_porta!B97</f>
        <v>4G</v>
      </c>
      <c r="D3938" t="str">
        <f>precio_reno_porta!C97</f>
        <v>VIVO</v>
      </c>
      <c r="E3938" t="str">
        <f>precio_reno_porta!D97</f>
        <v>VIVO Y21D 256GB</v>
      </c>
      <c r="F3938" s="68">
        <f>precio_reno_porta!E97</f>
        <v>849</v>
      </c>
      <c r="G3938" t="str">
        <f>precio_reno_porta!F97</f>
        <v>Android</v>
      </c>
      <c r="H3938" t="s">
        <v>188</v>
      </c>
      <c r="I3938" t="s">
        <v>41</v>
      </c>
      <c r="J3938" s="68">
        <f>precio_reno_porta!U97</f>
        <v>911</v>
      </c>
    </row>
    <row r="3939" spans="1:10" x14ac:dyDescent="0.3">
      <c r="A3939" t="str">
        <f t="shared" si="61"/>
        <v>VIVO Y31 256GB 5GMax Negocios + Ilimitado 79.90CUOTA</v>
      </c>
      <c r="B3939" t="str">
        <f>precio_reno_porta!A98</f>
        <v>Corriente</v>
      </c>
      <c r="C3939" t="str">
        <f>precio_reno_porta!B98</f>
        <v>5G</v>
      </c>
      <c r="D3939" t="str">
        <f>precio_reno_porta!C98</f>
        <v>VIVO</v>
      </c>
      <c r="E3939" t="str">
        <f>precio_reno_porta!D98</f>
        <v>VIVO Y31 256GB 5G</v>
      </c>
      <c r="F3939" s="68">
        <f>precio_reno_porta!E98</f>
        <v>1309</v>
      </c>
      <c r="G3939" t="str">
        <f>precio_reno_porta!F98</f>
        <v>Android</v>
      </c>
      <c r="H3939" t="s">
        <v>188</v>
      </c>
      <c r="I3939" t="s">
        <v>41</v>
      </c>
      <c r="J3939" s="68">
        <f>precio_reno_porta!U98</f>
        <v>1403</v>
      </c>
    </row>
    <row r="3940" spans="1:10" x14ac:dyDescent="0.3">
      <c r="A3940" t="str">
        <f t="shared" si="61"/>
        <v>VIVO Y31 256GB 5G NEWMax Negocios + Ilimitado 79.90CUOTA</v>
      </c>
      <c r="B3940" t="str">
        <f>precio_reno_porta!A99</f>
        <v>Corriente</v>
      </c>
      <c r="C3940" t="str">
        <f>precio_reno_porta!B99</f>
        <v>5G</v>
      </c>
      <c r="D3940" t="str">
        <f>precio_reno_porta!C99</f>
        <v>VIVO</v>
      </c>
      <c r="E3940" t="str">
        <f>precio_reno_porta!D99</f>
        <v>VIVO Y31 256GB 5G NEW</v>
      </c>
      <c r="F3940" s="68">
        <f>precio_reno_porta!E99</f>
        <v>1289</v>
      </c>
      <c r="G3940" t="str">
        <f>precio_reno_porta!F99</f>
        <v>Android</v>
      </c>
      <c r="H3940" t="s">
        <v>188</v>
      </c>
      <c r="I3940" t="s">
        <v>41</v>
      </c>
      <c r="J3940" s="68">
        <f>precio_reno_porta!U99</f>
        <v>1379</v>
      </c>
    </row>
    <row r="3941" spans="1:10" x14ac:dyDescent="0.3">
      <c r="A3941" t="str">
        <f t="shared" si="61"/>
        <v>XIAOMI 14T 512GB 5GMax Negocios + Ilimitado 79.90CUOTA</v>
      </c>
      <c r="B3941" t="str">
        <f>precio_reno_porta!A100</f>
        <v>Corriente</v>
      </c>
      <c r="C3941" t="str">
        <f>precio_reno_porta!B100</f>
        <v>5G</v>
      </c>
      <c r="D3941" t="str">
        <f>precio_reno_porta!C100</f>
        <v>XIAOMI</v>
      </c>
      <c r="E3941" t="str">
        <f>precio_reno_porta!D100</f>
        <v>XIAOMI 14T 512GB 5G</v>
      </c>
      <c r="F3941" s="68">
        <f>precio_reno_porta!E100</f>
        <v>2659</v>
      </c>
      <c r="G3941" t="str">
        <f>precio_reno_porta!F100</f>
        <v>Android</v>
      </c>
      <c r="H3941" t="s">
        <v>188</v>
      </c>
      <c r="I3941" t="s">
        <v>41</v>
      </c>
      <c r="J3941" s="68">
        <f>precio_reno_porta!U100</f>
        <v>2843</v>
      </c>
    </row>
    <row r="3942" spans="1:10" x14ac:dyDescent="0.3">
      <c r="A3942" t="str">
        <f t="shared" si="61"/>
        <v>XIAOMI 15T 512GB 5GMax Negocios + Ilimitado 79.90CUOTA</v>
      </c>
      <c r="B3942" t="str">
        <f>precio_reno_porta!A101</f>
        <v>Corriente</v>
      </c>
      <c r="C3942" t="str">
        <f>precio_reno_porta!B101</f>
        <v>5G</v>
      </c>
      <c r="D3942" t="str">
        <f>precio_reno_porta!C101</f>
        <v>XIAOMI</v>
      </c>
      <c r="E3942" t="str">
        <f>precio_reno_porta!D101</f>
        <v>XIAOMI 15T 512GB 5G</v>
      </c>
      <c r="F3942" s="68">
        <f>precio_reno_porta!E101</f>
        <v>2569</v>
      </c>
      <c r="G3942" t="str">
        <f>precio_reno_porta!F101</f>
        <v>Android</v>
      </c>
      <c r="H3942" t="s">
        <v>188</v>
      </c>
      <c r="I3942" t="s">
        <v>41</v>
      </c>
      <c r="J3942" s="68">
        <f>precio_reno_porta!U101</f>
        <v>2747</v>
      </c>
    </row>
    <row r="3943" spans="1:10" x14ac:dyDescent="0.3">
      <c r="A3943" t="str">
        <f t="shared" si="61"/>
        <v>XIAOMI 15T PRO 512GB 5GMax Negocios + Ilimitado 79.90CUOTA</v>
      </c>
      <c r="B3943" t="str">
        <f>precio_reno_porta!A102</f>
        <v>Corriente</v>
      </c>
      <c r="C3943" t="str">
        <f>precio_reno_porta!B102</f>
        <v>5G</v>
      </c>
      <c r="D3943" t="str">
        <f>precio_reno_porta!C102</f>
        <v>XIAOMI</v>
      </c>
      <c r="E3943" t="str">
        <f>precio_reno_porta!D102</f>
        <v>XIAOMI 15T PRO 512GB 5G</v>
      </c>
      <c r="F3943" s="68">
        <f>precio_reno_porta!E102</f>
        <v>3619</v>
      </c>
      <c r="G3943" t="str">
        <f>precio_reno_porta!F102</f>
        <v>Android</v>
      </c>
      <c r="H3943" t="s">
        <v>188</v>
      </c>
      <c r="I3943" t="s">
        <v>41</v>
      </c>
      <c r="J3943" s="68">
        <f>precio_reno_porta!U102</f>
        <v>3875</v>
      </c>
    </row>
    <row r="3944" spans="1:10" x14ac:dyDescent="0.3">
      <c r="A3944" t="str">
        <f t="shared" si="61"/>
        <v>XIAOMI 17 ULTRA 512GB 5GMax Negocios + Ilimitado 79.90CUOTA</v>
      </c>
      <c r="B3944" t="str">
        <f>precio_reno_porta!A103</f>
        <v>Corriente</v>
      </c>
      <c r="C3944" t="str">
        <f>precio_reno_porta!B103</f>
        <v>5G</v>
      </c>
      <c r="D3944" t="str">
        <f>precio_reno_porta!C103</f>
        <v>XIAOMI</v>
      </c>
      <c r="E3944" t="str">
        <f>precio_reno_porta!D103</f>
        <v>XIAOMI 17 ULTRA 512GB 5G</v>
      </c>
      <c r="F3944" s="68">
        <f>precio_reno_porta!E103</f>
        <v>6169</v>
      </c>
      <c r="G3944" t="str">
        <f>precio_reno_porta!F103</f>
        <v>Android</v>
      </c>
      <c r="H3944" t="s">
        <v>188</v>
      </c>
      <c r="I3944" t="s">
        <v>41</v>
      </c>
      <c r="J3944" s="68">
        <f>precio_reno_porta!U103</f>
        <v>6599</v>
      </c>
    </row>
    <row r="3945" spans="1:10" x14ac:dyDescent="0.3">
      <c r="A3945" t="str">
        <f t="shared" si="61"/>
        <v>XIAOMI 17T 512GB 5GMax Negocios + Ilimitado 79.90CUOTA</v>
      </c>
      <c r="B3945" t="str">
        <f>precio_reno_porta!A104</f>
        <v>Corriente</v>
      </c>
      <c r="C3945" t="str">
        <f>precio_reno_porta!B104</f>
        <v>5G</v>
      </c>
      <c r="D3945" t="str">
        <f>precio_reno_porta!C104</f>
        <v>XIAOMI</v>
      </c>
      <c r="E3945" t="str">
        <f>precio_reno_porta!D104</f>
        <v>XIAOMI 17T 512GB 5G</v>
      </c>
      <c r="F3945" s="68">
        <f>precio_reno_porta!E104</f>
        <v>3089</v>
      </c>
      <c r="G3945" t="str">
        <f>precio_reno_porta!F104</f>
        <v>Android</v>
      </c>
      <c r="H3945" t="s">
        <v>188</v>
      </c>
      <c r="I3945" t="s">
        <v>41</v>
      </c>
      <c r="J3945" s="68">
        <f>precio_reno_porta!U104</f>
        <v>3311</v>
      </c>
    </row>
    <row r="3946" spans="1:10" x14ac:dyDescent="0.3">
      <c r="A3946" t="str">
        <f t="shared" si="61"/>
        <v>XIAOMI 17T PRO 512GB 5GMax Negocios + Ilimitado 79.90CUOTA</v>
      </c>
      <c r="B3946" t="str">
        <f>precio_reno_porta!A105</f>
        <v>Corriente</v>
      </c>
      <c r="C3946" t="str">
        <f>precio_reno_porta!B105</f>
        <v>5G</v>
      </c>
      <c r="D3946" t="str">
        <f>precio_reno_porta!C105</f>
        <v>XIAOMI</v>
      </c>
      <c r="E3946" t="str">
        <f>precio_reno_porta!D105</f>
        <v>XIAOMI 17T PRO 512GB 5G</v>
      </c>
      <c r="F3946" s="68">
        <f>precio_reno_porta!E105</f>
        <v>3929</v>
      </c>
      <c r="G3946" t="str">
        <f>precio_reno_porta!F105</f>
        <v>Android</v>
      </c>
      <c r="H3946" t="s">
        <v>188</v>
      </c>
      <c r="I3946" t="s">
        <v>41</v>
      </c>
      <c r="J3946" s="68">
        <f>precio_reno_porta!U105</f>
        <v>4199</v>
      </c>
    </row>
    <row r="3947" spans="1:10" x14ac:dyDescent="0.3">
      <c r="A3947" t="str">
        <f t="shared" si="61"/>
        <v>XIAOMI REDMI 15 256GBMax Negocios + Ilimitado 79.90CUOTA</v>
      </c>
      <c r="B3947" t="str">
        <f>precio_reno_porta!A106</f>
        <v>Corriente</v>
      </c>
      <c r="C3947" t="str">
        <f>precio_reno_porta!B106</f>
        <v>4G</v>
      </c>
      <c r="D3947" t="str">
        <f>precio_reno_porta!C106</f>
        <v>XIAOMI</v>
      </c>
      <c r="E3947" t="str">
        <f>precio_reno_porta!D106</f>
        <v>XIAOMI REDMI 15 256GB</v>
      </c>
      <c r="F3947" s="68">
        <f>precio_reno_porta!E106</f>
        <v>939</v>
      </c>
      <c r="G3947" t="str">
        <f>precio_reno_porta!F106</f>
        <v>Android</v>
      </c>
      <c r="H3947" t="s">
        <v>188</v>
      </c>
      <c r="I3947" t="s">
        <v>41</v>
      </c>
      <c r="J3947" s="68">
        <f>precio_reno_porta!U106</f>
        <v>1007</v>
      </c>
    </row>
    <row r="3948" spans="1:10" x14ac:dyDescent="0.3">
      <c r="A3948" t="str">
        <f t="shared" si="61"/>
        <v>XIAOMI REDMI 15C 256GBMax Negocios + Ilimitado 79.90CUOTA</v>
      </c>
      <c r="B3948" t="str">
        <f>precio_reno_porta!A107</f>
        <v>Corriente</v>
      </c>
      <c r="C3948" t="str">
        <f>precio_reno_porta!B107</f>
        <v>4G</v>
      </c>
      <c r="D3948" t="str">
        <f>precio_reno_porta!C107</f>
        <v>XIAOMI</v>
      </c>
      <c r="E3948" t="str">
        <f>precio_reno_porta!D107</f>
        <v>XIAOMI REDMI 15C 256GB</v>
      </c>
      <c r="F3948" s="68">
        <f>precio_reno_porta!E107</f>
        <v>709</v>
      </c>
      <c r="G3948" t="str">
        <f>precio_reno_porta!F107</f>
        <v>Android</v>
      </c>
      <c r="H3948" t="s">
        <v>188</v>
      </c>
      <c r="I3948" t="s">
        <v>41</v>
      </c>
      <c r="J3948" s="68">
        <f>precio_reno_porta!U107</f>
        <v>755</v>
      </c>
    </row>
    <row r="3949" spans="1:10" x14ac:dyDescent="0.3">
      <c r="A3949" t="str">
        <f t="shared" si="61"/>
        <v>XIAOMI REDMI A5 128GBMax Negocios + Ilimitado 79.90CUOTA</v>
      </c>
      <c r="B3949" t="str">
        <f>precio_reno_porta!A108</f>
        <v>Corriente</v>
      </c>
      <c r="C3949" t="str">
        <f>precio_reno_porta!B108</f>
        <v>4G</v>
      </c>
      <c r="D3949" t="str">
        <f>precio_reno_porta!C108</f>
        <v>XIAOMI</v>
      </c>
      <c r="E3949" t="str">
        <f>precio_reno_porta!D108</f>
        <v>XIAOMI REDMI A5 128GB</v>
      </c>
      <c r="F3949" s="68">
        <f>precio_reno_porta!E108</f>
        <v>379</v>
      </c>
      <c r="G3949" t="str">
        <f>precio_reno_porta!F108</f>
        <v>Android</v>
      </c>
      <c r="H3949" t="s">
        <v>188</v>
      </c>
      <c r="I3949" t="s">
        <v>41</v>
      </c>
      <c r="J3949" s="68">
        <f>precio_reno_porta!U108</f>
        <v>407</v>
      </c>
    </row>
    <row r="3950" spans="1:10" x14ac:dyDescent="0.3">
      <c r="A3950" t="str">
        <f t="shared" si="61"/>
        <v>XIAOMI REDMI A7 PRO 128GBMax Negocios + Ilimitado 79.90CUOTA</v>
      </c>
      <c r="B3950" t="str">
        <f>precio_reno_porta!A109</f>
        <v>Corriente</v>
      </c>
      <c r="C3950" t="str">
        <f>precio_reno_porta!B109</f>
        <v>4G</v>
      </c>
      <c r="D3950" t="str">
        <f>precio_reno_porta!C109</f>
        <v>XIAOMI</v>
      </c>
      <c r="E3950" t="str">
        <f>precio_reno_porta!D109</f>
        <v>XIAOMI REDMI A7 PRO 128GB</v>
      </c>
      <c r="F3950" s="68">
        <f>precio_reno_porta!E109</f>
        <v>489</v>
      </c>
      <c r="G3950" t="str">
        <f>precio_reno_porta!F109</f>
        <v>Android</v>
      </c>
      <c r="H3950" t="s">
        <v>188</v>
      </c>
      <c r="I3950" t="s">
        <v>41</v>
      </c>
      <c r="J3950" s="68">
        <f>precio_reno_porta!U109</f>
        <v>515</v>
      </c>
    </row>
    <row r="3951" spans="1:10" x14ac:dyDescent="0.3">
      <c r="A3951" t="str">
        <f t="shared" si="61"/>
        <v>XIAOMI REDMI NOTE 10 PRO 128GB SEMax Negocios + Ilimitado 79.90CUOTA</v>
      </c>
      <c r="B3951" t="str">
        <f>precio_reno_porta!A110</f>
        <v>Corriente</v>
      </c>
      <c r="C3951" t="str">
        <f>precio_reno_porta!B110</f>
        <v>4.5G</v>
      </c>
      <c r="D3951" t="str">
        <f>precio_reno_porta!C110</f>
        <v>XIAOMI</v>
      </c>
      <c r="E3951" t="str">
        <f>precio_reno_porta!D110</f>
        <v>XIAOMI REDMI NOTE 10 PRO 128GB SE</v>
      </c>
      <c r="F3951" s="68">
        <f>precio_reno_porta!E110</f>
        <v>1369</v>
      </c>
      <c r="G3951" t="str">
        <f>precio_reno_porta!F110</f>
        <v>Android</v>
      </c>
      <c r="H3951" t="s">
        <v>188</v>
      </c>
      <c r="I3951" t="s">
        <v>41</v>
      </c>
      <c r="J3951" s="68">
        <f>precio_reno_porta!U110</f>
        <v>1463</v>
      </c>
    </row>
    <row r="3952" spans="1:10" x14ac:dyDescent="0.3">
      <c r="A3952" t="str">
        <f t="shared" si="61"/>
        <v>XIAOMI REDMI NOTE 12 PRO PLUS 256GB 5GMax Negocios + Ilimitado 79.90CUOTA</v>
      </c>
      <c r="B3952" t="str">
        <f>precio_reno_porta!A111</f>
        <v>Corriente</v>
      </c>
      <c r="C3952" t="str">
        <f>precio_reno_porta!B111</f>
        <v>5G</v>
      </c>
      <c r="D3952" t="str">
        <f>precio_reno_porta!C111</f>
        <v>XIAOMI</v>
      </c>
      <c r="E3952" t="str">
        <f>precio_reno_porta!D111</f>
        <v>XIAOMI REDMI NOTE 12 PRO PLUS 256GB 5G</v>
      </c>
      <c r="F3952" s="68">
        <f>precio_reno_porta!E111</f>
        <v>2039</v>
      </c>
      <c r="G3952" t="str">
        <f>precio_reno_porta!F111</f>
        <v>Android</v>
      </c>
      <c r="H3952" t="s">
        <v>188</v>
      </c>
      <c r="I3952" t="s">
        <v>41</v>
      </c>
      <c r="J3952" s="68">
        <f>precio_reno_porta!U111</f>
        <v>2183</v>
      </c>
    </row>
    <row r="3953" spans="1:10" x14ac:dyDescent="0.3">
      <c r="A3953" t="str">
        <f t="shared" si="61"/>
        <v>XIAOMI REDMI NOTE 15 256GB 5GMax Negocios + Ilimitado 79.90CUOTA</v>
      </c>
      <c r="B3953" t="str">
        <f>precio_reno_porta!A112</f>
        <v>Corriente</v>
      </c>
      <c r="C3953" t="str">
        <f>precio_reno_porta!B112</f>
        <v>5G</v>
      </c>
      <c r="D3953" t="str">
        <f>precio_reno_porta!C112</f>
        <v>XIAOMI</v>
      </c>
      <c r="E3953" t="str">
        <f>precio_reno_porta!D112</f>
        <v>XIAOMI REDMI NOTE 15 256GB 5G</v>
      </c>
      <c r="F3953" s="68">
        <f>precio_reno_porta!E112</f>
        <v>1109</v>
      </c>
      <c r="G3953" t="str">
        <f>precio_reno_porta!F112</f>
        <v>Android</v>
      </c>
      <c r="H3953" t="s">
        <v>188</v>
      </c>
      <c r="I3953" t="s">
        <v>41</v>
      </c>
      <c r="J3953" s="68">
        <f>precio_reno_porta!U112</f>
        <v>1187</v>
      </c>
    </row>
    <row r="3954" spans="1:10" x14ac:dyDescent="0.3">
      <c r="A3954" t="str">
        <f t="shared" si="61"/>
        <v>XIAOMI REDMI NOTE 15 PRO 512GB 5GMax Negocios + Ilimitado 79.90CUOTA</v>
      </c>
      <c r="B3954" t="str">
        <f>precio_reno_porta!A113</f>
        <v>Corriente</v>
      </c>
      <c r="C3954" t="str">
        <f>precio_reno_porta!B113</f>
        <v>5G</v>
      </c>
      <c r="D3954" t="str">
        <f>precio_reno_porta!C113</f>
        <v>XIAOMI</v>
      </c>
      <c r="E3954" t="str">
        <f>precio_reno_porta!D113</f>
        <v>XIAOMI REDMI NOTE 15 PRO 512GB 5G</v>
      </c>
      <c r="F3954" s="68">
        <f>precio_reno_porta!E113</f>
        <v>1659</v>
      </c>
      <c r="G3954" t="str">
        <f>precio_reno_porta!F113</f>
        <v>Android</v>
      </c>
      <c r="H3954" t="s">
        <v>188</v>
      </c>
      <c r="I3954" t="s">
        <v>41</v>
      </c>
      <c r="J3954" s="68">
        <f>precio_reno_porta!U113</f>
        <v>1775</v>
      </c>
    </row>
    <row r="3955" spans="1:10" x14ac:dyDescent="0.3">
      <c r="A3955" t="str">
        <f t="shared" si="61"/>
        <v>XIAOMI REDMI NOTE 15 PRO PLUS 512GB 5GMax Negocios + Ilimitado 79.90CUOTA</v>
      </c>
      <c r="B3955" t="str">
        <f>precio_reno_porta!A114</f>
        <v>Corriente</v>
      </c>
      <c r="C3955" t="str">
        <f>precio_reno_porta!B114</f>
        <v>5G</v>
      </c>
      <c r="D3955" t="str">
        <f>precio_reno_porta!C114</f>
        <v>XIAOMI</v>
      </c>
      <c r="E3955" t="str">
        <f>precio_reno_porta!D114</f>
        <v>XIAOMI REDMI NOTE 15 PRO PLUS 512GB 5G</v>
      </c>
      <c r="F3955" s="68">
        <f>precio_reno_porta!E114</f>
        <v>1879</v>
      </c>
      <c r="G3955" t="str">
        <f>precio_reno_porta!F114</f>
        <v>Android</v>
      </c>
      <c r="H3955" t="s">
        <v>188</v>
      </c>
      <c r="I3955" t="s">
        <v>41</v>
      </c>
      <c r="J3955" s="68">
        <f>precio_reno_porta!U114</f>
        <v>2015</v>
      </c>
    </row>
    <row r="3956" spans="1:10" x14ac:dyDescent="0.3">
      <c r="A3956" t="str">
        <f t="shared" si="61"/>
        <v>ZTE BLADE A36 64GBMax Negocios + Ilimitado 79.90CUOTA</v>
      </c>
      <c r="B3956" t="str">
        <f>precio_reno_porta!A115</f>
        <v>Corriente</v>
      </c>
      <c r="C3956" t="str">
        <f>precio_reno_porta!B115</f>
        <v>4G</v>
      </c>
      <c r="D3956" t="str">
        <f>precio_reno_porta!C115</f>
        <v>ZTE</v>
      </c>
      <c r="E3956" t="str">
        <f>precio_reno_porta!D115</f>
        <v>ZTE BLADE A36 64GB</v>
      </c>
      <c r="F3956" s="68">
        <f>precio_reno_porta!E115</f>
        <v>439</v>
      </c>
      <c r="G3956" t="str">
        <f>precio_reno_porta!F115</f>
        <v>Android</v>
      </c>
      <c r="H3956" t="s">
        <v>188</v>
      </c>
      <c r="I3956" t="s">
        <v>41</v>
      </c>
      <c r="J3956" s="68">
        <f>precio_reno_porta!U115</f>
        <v>467</v>
      </c>
    </row>
    <row r="3957" spans="1:10" x14ac:dyDescent="0.3">
      <c r="A3957" t="str">
        <f t="shared" si="61"/>
        <v>ZTE BLADE A56 PRO 128GBMax Negocios + Ilimitado 79.90CUOTA</v>
      </c>
      <c r="B3957" t="str">
        <f>precio_reno_porta!A116</f>
        <v>Corriente</v>
      </c>
      <c r="C3957" t="str">
        <f>precio_reno_porta!B116</f>
        <v>4G</v>
      </c>
      <c r="D3957" t="str">
        <f>precio_reno_porta!C116</f>
        <v>ZTE</v>
      </c>
      <c r="E3957" t="str">
        <f>precio_reno_porta!D116</f>
        <v>ZTE BLADE A56 PRO 128GB</v>
      </c>
      <c r="F3957" s="68">
        <f>precio_reno_porta!E116</f>
        <v>439</v>
      </c>
      <c r="G3957" t="str">
        <f>precio_reno_porta!F116</f>
        <v>Android</v>
      </c>
      <c r="H3957" t="s">
        <v>188</v>
      </c>
      <c r="I3957" t="s">
        <v>41</v>
      </c>
      <c r="J3957" s="68">
        <f>precio_reno_porta!U116</f>
        <v>467</v>
      </c>
    </row>
    <row r="3958" spans="1:10" x14ac:dyDescent="0.3">
      <c r="A3958" t="str">
        <f t="shared" si="61"/>
        <v>ZTE BLADE A57 PRO 128GBMax Negocios + Ilimitado 79.90CUOTA</v>
      </c>
      <c r="B3958" t="str">
        <f>precio_reno_porta!A117</f>
        <v>Corriente</v>
      </c>
      <c r="C3958" t="str">
        <f>precio_reno_porta!B117</f>
        <v>4G</v>
      </c>
      <c r="D3958" t="str">
        <f>precio_reno_porta!C117</f>
        <v>ZTE</v>
      </c>
      <c r="E3958" t="str">
        <f>precio_reno_porta!D117</f>
        <v>ZTE BLADE A57 PRO 128GB</v>
      </c>
      <c r="F3958" s="68">
        <f>precio_reno_porta!E117</f>
        <v>559</v>
      </c>
      <c r="G3958" t="str">
        <f>precio_reno_porta!F117</f>
        <v>Android</v>
      </c>
      <c r="H3958" t="s">
        <v>188</v>
      </c>
      <c r="I3958" t="s">
        <v>41</v>
      </c>
      <c r="J3958" s="68">
        <f>precio_reno_porta!U117</f>
        <v>599</v>
      </c>
    </row>
    <row r="3959" spans="1:10" x14ac:dyDescent="0.3">
      <c r="A3959" t="str">
        <f t="shared" si="61"/>
        <v>ZTE BLADE A76 256GB 5GMax Negocios + Ilimitado 79.90CUOTA</v>
      </c>
      <c r="B3959" t="str">
        <f>precio_reno_porta!A118</f>
        <v>Corriente</v>
      </c>
      <c r="C3959" t="str">
        <f>precio_reno_porta!B118</f>
        <v>5G</v>
      </c>
      <c r="D3959" t="str">
        <f>precio_reno_porta!C118</f>
        <v>ZTE</v>
      </c>
      <c r="E3959" t="str">
        <f>precio_reno_porta!D118</f>
        <v>ZTE BLADE A76 256GB 5G</v>
      </c>
      <c r="F3959" s="68">
        <f>precio_reno_porta!E118</f>
        <v>709</v>
      </c>
      <c r="G3959" t="str">
        <f>precio_reno_porta!F118</f>
        <v>Android</v>
      </c>
      <c r="H3959" t="s">
        <v>188</v>
      </c>
      <c r="I3959" t="s">
        <v>41</v>
      </c>
      <c r="J3959" s="68">
        <f>precio_reno_porta!U118</f>
        <v>755</v>
      </c>
    </row>
    <row r="3960" spans="1:10" x14ac:dyDescent="0.3">
      <c r="A3960" t="str">
        <f t="shared" si="61"/>
        <v>ZTE BLADE V70 MAX 256GBMax Negocios + Ilimitado 79.90CUOTA</v>
      </c>
      <c r="B3960" t="str">
        <f>precio_reno_porta!A119</f>
        <v>Corriente</v>
      </c>
      <c r="C3960" t="str">
        <f>precio_reno_porta!B119</f>
        <v>4G</v>
      </c>
      <c r="D3960" t="str">
        <f>precio_reno_porta!C119</f>
        <v>ZTE</v>
      </c>
      <c r="E3960" t="str">
        <f>precio_reno_porta!D119</f>
        <v>ZTE BLADE V70 MAX 256GB</v>
      </c>
      <c r="F3960" s="68">
        <f>precio_reno_porta!E119</f>
        <v>599</v>
      </c>
      <c r="G3960" t="str">
        <f>precio_reno_porta!F119</f>
        <v>Android</v>
      </c>
      <c r="H3960" t="s">
        <v>188</v>
      </c>
      <c r="I3960" t="s">
        <v>41</v>
      </c>
      <c r="J3960" s="68">
        <f>precio_reno_porta!U119</f>
        <v>635</v>
      </c>
    </row>
    <row r="3961" spans="1:10" x14ac:dyDescent="0.3">
      <c r="A3961" t="str">
        <f t="shared" si="61"/>
        <v>ZTE NUBIA AIR 256GB 5GMax Negocios + Ilimitado 79.90CUOTA</v>
      </c>
      <c r="B3961" t="str">
        <f>precio_reno_porta!A120</f>
        <v>Corriente</v>
      </c>
      <c r="C3961" t="str">
        <f>precio_reno_porta!B120</f>
        <v>5G</v>
      </c>
      <c r="D3961" t="str">
        <f>precio_reno_porta!C120</f>
        <v>ZTE</v>
      </c>
      <c r="E3961" t="str">
        <f>precio_reno_porta!D120</f>
        <v>ZTE NUBIA AIR 256GB 5G</v>
      </c>
      <c r="F3961" s="68">
        <f>precio_reno_porta!E120</f>
        <v>1069</v>
      </c>
      <c r="G3961" t="str">
        <f>precio_reno_porta!F120</f>
        <v>Android</v>
      </c>
      <c r="H3961" t="s">
        <v>188</v>
      </c>
      <c r="I3961" t="s">
        <v>41</v>
      </c>
      <c r="J3961" s="68">
        <f>precio_reno_porta!U120</f>
        <v>1139</v>
      </c>
    </row>
    <row r="3962" spans="1:10" x14ac:dyDescent="0.3">
      <c r="A3962" t="str">
        <f t="shared" si="61"/>
        <v>ZTE NUBIA AIR 512GB 5GMax Negocios + Ilimitado 79.90CUOTA</v>
      </c>
      <c r="B3962" t="str">
        <f>precio_reno_porta!A121</f>
        <v>Corriente</v>
      </c>
      <c r="C3962" t="str">
        <f>precio_reno_porta!B121</f>
        <v>5G</v>
      </c>
      <c r="D3962" t="str">
        <f>precio_reno_porta!C121</f>
        <v>ZTE</v>
      </c>
      <c r="E3962" t="str">
        <f>precio_reno_porta!D121</f>
        <v>ZTE NUBIA AIR 512GB 5G</v>
      </c>
      <c r="F3962" s="68">
        <f>precio_reno_porta!E121</f>
        <v>1369</v>
      </c>
      <c r="G3962" t="str">
        <f>precio_reno_porta!F121</f>
        <v>Android</v>
      </c>
      <c r="H3962" t="s">
        <v>188</v>
      </c>
      <c r="I3962" t="s">
        <v>41</v>
      </c>
      <c r="J3962" s="68">
        <f>precio_reno_porta!U121</f>
        <v>1463</v>
      </c>
    </row>
    <row r="3963" spans="1:10" x14ac:dyDescent="0.3">
      <c r="A3963" t="str">
        <f t="shared" si="61"/>
        <v>ZTE NUBIA NEO3 256GB 5GMax Negocios + Ilimitado 79.90CUOTA</v>
      </c>
      <c r="B3963" t="str">
        <f>precio_reno_porta!A122</f>
        <v>Corriente</v>
      </c>
      <c r="C3963" t="str">
        <f>precio_reno_porta!B122</f>
        <v>5G</v>
      </c>
      <c r="D3963" t="str">
        <f>precio_reno_porta!C122</f>
        <v>ZTE</v>
      </c>
      <c r="E3963" t="str">
        <f>precio_reno_porta!D122</f>
        <v>ZTE NUBIA NEO3 256GB 5G</v>
      </c>
      <c r="F3963" s="68">
        <f>precio_reno_porta!E122</f>
        <v>919</v>
      </c>
      <c r="G3963" t="str">
        <f>precio_reno_porta!F122</f>
        <v>Android</v>
      </c>
      <c r="H3963" t="s">
        <v>188</v>
      </c>
      <c r="I3963" t="s">
        <v>41</v>
      </c>
      <c r="J3963" s="68">
        <f>precio_reno_porta!U122</f>
        <v>983</v>
      </c>
    </row>
    <row r="3964" spans="1:10" x14ac:dyDescent="0.3">
      <c r="A3964" t="str">
        <f t="shared" si="61"/>
        <v>ZTE NUBIA NEO5 256GB 5GMax Negocios + Ilimitado 79.90CUOTA</v>
      </c>
      <c r="B3964" t="str">
        <f>precio_reno_porta!A123</f>
        <v>Corriente</v>
      </c>
      <c r="C3964" t="str">
        <f>precio_reno_porta!B123</f>
        <v>5G</v>
      </c>
      <c r="D3964" t="str">
        <f>precio_reno_porta!C123</f>
        <v>ZTE</v>
      </c>
      <c r="E3964" t="str">
        <f>precio_reno_porta!D123</f>
        <v>ZTE NUBIA NEO5 256GB 5G</v>
      </c>
      <c r="F3964" s="68">
        <f>precio_reno_porta!E123</f>
        <v>1109</v>
      </c>
      <c r="G3964" t="str">
        <f>precio_reno_porta!F123</f>
        <v>Android</v>
      </c>
      <c r="H3964" t="s">
        <v>188</v>
      </c>
      <c r="I3964" t="s">
        <v>41</v>
      </c>
      <c r="J3964" s="68">
        <f>precio_reno_porta!U123</f>
        <v>1187</v>
      </c>
    </row>
    <row r="3965" spans="1:10" x14ac:dyDescent="0.3">
      <c r="A3965" t="str">
        <f t="shared" si="61"/>
        <v>ZTE NUBIA V80 MAX 256GBMax Negocios + Ilimitado 79.90CUOTA</v>
      </c>
      <c r="B3965" t="str">
        <f>precio_reno_porta!A124</f>
        <v>Corriente</v>
      </c>
      <c r="C3965" t="str">
        <f>precio_reno_porta!B124</f>
        <v>4G</v>
      </c>
      <c r="D3965" t="str">
        <f>precio_reno_porta!C124</f>
        <v>ZTE</v>
      </c>
      <c r="E3965" t="str">
        <f>precio_reno_porta!D124</f>
        <v>ZTE NUBIA V80 MAX 256GB</v>
      </c>
      <c r="F3965" s="68">
        <f>precio_reno_porta!E124</f>
        <v>629</v>
      </c>
      <c r="G3965" t="str">
        <f>precio_reno_porta!F124</f>
        <v>Android</v>
      </c>
      <c r="H3965" t="s">
        <v>188</v>
      </c>
      <c r="I3965" t="s">
        <v>41</v>
      </c>
      <c r="J3965" s="68">
        <f>precio_reno_porta!U124</f>
        <v>671</v>
      </c>
    </row>
    <row r="3966" spans="1:10" x14ac:dyDescent="0.3">
      <c r="A3966" t="str">
        <f t="shared" si="61"/>
        <v>ZTE NUBIA V80 PRO 256GBMax Negocios + Ilimitado 79.90CUOTA</v>
      </c>
      <c r="B3966" t="str">
        <f>precio_reno_porta!A125</f>
        <v>Corriente</v>
      </c>
      <c r="C3966" t="str">
        <f>precio_reno_porta!B125</f>
        <v>4G</v>
      </c>
      <c r="D3966" t="str">
        <f>precio_reno_porta!C125</f>
        <v>ZTE</v>
      </c>
      <c r="E3966" t="str">
        <f>precio_reno_porta!D125</f>
        <v>ZTE NUBIA V80 PRO 256GB</v>
      </c>
      <c r="F3966" s="68">
        <f>precio_reno_porta!E125</f>
        <v>659</v>
      </c>
      <c r="G3966" t="str">
        <f>precio_reno_porta!F125</f>
        <v>Android</v>
      </c>
      <c r="H3966" t="s">
        <v>188</v>
      </c>
      <c r="I3966" t="s">
        <v>41</v>
      </c>
      <c r="J3966" s="68">
        <f>precio_reno_porta!U125</f>
        <v>707</v>
      </c>
    </row>
    <row r="3967" spans="1:10" x14ac:dyDescent="0.3">
      <c r="A3967" t="str">
        <f t="shared" si="61"/>
        <v>0Max Negocios + Ilimitado 79.90CUOTA</v>
      </c>
      <c r="B3967">
        <f>precio_reno_porta!A126</f>
        <v>0</v>
      </c>
      <c r="C3967">
        <f>precio_reno_porta!B126</f>
        <v>0</v>
      </c>
      <c r="D3967">
        <f>precio_reno_porta!C126</f>
        <v>0</v>
      </c>
      <c r="E3967">
        <f>precio_reno_porta!D126</f>
        <v>0</v>
      </c>
      <c r="F3967" s="68">
        <f>precio_reno_porta!E126</f>
        <v>0</v>
      </c>
      <c r="G3967">
        <f>precio_reno_porta!F126</f>
        <v>0</v>
      </c>
      <c r="H3967" t="s">
        <v>188</v>
      </c>
      <c r="I3967" t="s">
        <v>41</v>
      </c>
      <c r="J3967" s="68">
        <f>precio_reno_porta!U126</f>
        <v>0</v>
      </c>
    </row>
    <row r="3968" spans="1:10" x14ac:dyDescent="0.3">
      <c r="A3968" t="str">
        <f t="shared" si="61"/>
        <v>0Max Negocios + Ilimitado 79.90CUOTA</v>
      </c>
      <c r="B3968">
        <f>precio_reno_porta!A127</f>
        <v>0</v>
      </c>
      <c r="C3968">
        <f>precio_reno_porta!B127</f>
        <v>0</v>
      </c>
      <c r="D3968">
        <f>precio_reno_porta!C127</f>
        <v>0</v>
      </c>
      <c r="E3968">
        <f>precio_reno_porta!D127</f>
        <v>0</v>
      </c>
      <c r="F3968" s="68">
        <f>precio_reno_porta!E127</f>
        <v>0</v>
      </c>
      <c r="G3968">
        <f>precio_reno_porta!F127</f>
        <v>0</v>
      </c>
      <c r="H3968" t="s">
        <v>188</v>
      </c>
      <c r="I3968" t="s">
        <v>41</v>
      </c>
      <c r="J3968" s="68">
        <f>precio_reno_porta!U127</f>
        <v>0</v>
      </c>
    </row>
    <row r="3969" spans="1:10" x14ac:dyDescent="0.3">
      <c r="A3969" t="str">
        <f t="shared" si="61"/>
        <v>0Max Negocios + Ilimitado 79.90CUOTA</v>
      </c>
      <c r="B3969">
        <f>precio_reno_porta!A128</f>
        <v>0</v>
      </c>
      <c r="C3969">
        <f>precio_reno_porta!B128</f>
        <v>0</v>
      </c>
      <c r="D3969">
        <f>precio_reno_porta!C128</f>
        <v>0</v>
      </c>
      <c r="E3969">
        <f>precio_reno_porta!D128</f>
        <v>0</v>
      </c>
      <c r="F3969" s="68">
        <f>precio_reno_porta!E128</f>
        <v>0</v>
      </c>
      <c r="G3969">
        <f>precio_reno_porta!F128</f>
        <v>0</v>
      </c>
      <c r="H3969" t="s">
        <v>188</v>
      </c>
      <c r="I3969" t="s">
        <v>41</v>
      </c>
      <c r="J3969" s="68">
        <f>precio_reno_porta!U128</f>
        <v>0</v>
      </c>
    </row>
    <row r="3970" spans="1:10" x14ac:dyDescent="0.3">
      <c r="A3970" t="e">
        <f t="shared" si="61"/>
        <v>#REF!</v>
      </c>
      <c r="B3970" t="e">
        <f>precio_reno_porta!#REF!</f>
        <v>#REF!</v>
      </c>
      <c r="C3970" t="e">
        <f>precio_reno_porta!#REF!</f>
        <v>#REF!</v>
      </c>
      <c r="D3970" t="e">
        <f>precio_reno_porta!#REF!</f>
        <v>#REF!</v>
      </c>
      <c r="E3970" t="e">
        <f>precio_reno_porta!#REF!</f>
        <v>#REF!</v>
      </c>
      <c r="F3970" s="68" t="e">
        <f>precio_reno_porta!#REF!</f>
        <v>#REF!</v>
      </c>
      <c r="G3970" t="e">
        <f>precio_reno_porta!#REF!</f>
        <v>#REF!</v>
      </c>
      <c r="H3970" t="s">
        <v>188</v>
      </c>
      <c r="I3970" t="s">
        <v>41</v>
      </c>
      <c r="J3970" s="68" t="e">
        <f>precio_reno_porta!#REF!</f>
        <v>#REF!</v>
      </c>
    </row>
    <row r="3971" spans="1:10" x14ac:dyDescent="0.3">
      <c r="A3971" t="e">
        <f t="shared" ref="A3971:A4034" si="62">CONCATENATE(E3971,I3971,H3971)</f>
        <v>#REF!</v>
      </c>
      <c r="B3971" t="e">
        <f>precio_reno_porta!#REF!</f>
        <v>#REF!</v>
      </c>
      <c r="C3971" t="e">
        <f>precio_reno_porta!#REF!</f>
        <v>#REF!</v>
      </c>
      <c r="D3971" t="e">
        <f>precio_reno_porta!#REF!</f>
        <v>#REF!</v>
      </c>
      <c r="E3971" t="e">
        <f>precio_reno_porta!#REF!</f>
        <v>#REF!</v>
      </c>
      <c r="F3971" s="68" t="e">
        <f>precio_reno_porta!#REF!</f>
        <v>#REF!</v>
      </c>
      <c r="G3971" t="e">
        <f>precio_reno_porta!#REF!</f>
        <v>#REF!</v>
      </c>
      <c r="H3971" t="s">
        <v>188</v>
      </c>
      <c r="I3971" t="s">
        <v>41</v>
      </c>
      <c r="J3971" s="68" t="e">
        <f>precio_reno_porta!#REF!</f>
        <v>#REF!</v>
      </c>
    </row>
    <row r="3972" spans="1:10" x14ac:dyDescent="0.3">
      <c r="A3972" t="e">
        <f t="shared" si="62"/>
        <v>#REF!</v>
      </c>
      <c r="B3972" t="e">
        <f>precio_reno_porta!#REF!</f>
        <v>#REF!</v>
      </c>
      <c r="C3972" t="e">
        <f>precio_reno_porta!#REF!</f>
        <v>#REF!</v>
      </c>
      <c r="D3972" t="e">
        <f>precio_reno_porta!#REF!</f>
        <v>#REF!</v>
      </c>
      <c r="E3972" t="e">
        <f>precio_reno_porta!#REF!</f>
        <v>#REF!</v>
      </c>
      <c r="F3972" s="68" t="e">
        <f>precio_reno_porta!#REF!</f>
        <v>#REF!</v>
      </c>
      <c r="G3972" t="e">
        <f>precio_reno_porta!#REF!</f>
        <v>#REF!</v>
      </c>
      <c r="H3972" t="s">
        <v>188</v>
      </c>
      <c r="I3972" t="s">
        <v>41</v>
      </c>
      <c r="J3972" s="68" t="e">
        <f>precio_reno_porta!#REF!</f>
        <v>#REF!</v>
      </c>
    </row>
    <row r="3973" spans="1:10" x14ac:dyDescent="0.3">
      <c r="A3973" t="e">
        <f t="shared" si="62"/>
        <v>#REF!</v>
      </c>
      <c r="B3973" t="e">
        <f>precio_reno_porta!#REF!</f>
        <v>#REF!</v>
      </c>
      <c r="C3973" t="e">
        <f>precio_reno_porta!#REF!</f>
        <v>#REF!</v>
      </c>
      <c r="D3973" t="e">
        <f>precio_reno_porta!#REF!</f>
        <v>#REF!</v>
      </c>
      <c r="E3973" t="e">
        <f>precio_reno_porta!#REF!</f>
        <v>#REF!</v>
      </c>
      <c r="F3973" s="68" t="e">
        <f>precio_reno_porta!#REF!</f>
        <v>#REF!</v>
      </c>
      <c r="G3973" t="e">
        <f>precio_reno_porta!#REF!</f>
        <v>#REF!</v>
      </c>
      <c r="H3973" t="s">
        <v>188</v>
      </c>
      <c r="I3973" t="s">
        <v>41</v>
      </c>
      <c r="J3973" s="68" t="e">
        <f>precio_reno_porta!#REF!</f>
        <v>#REF!</v>
      </c>
    </row>
    <row r="3974" spans="1:10" x14ac:dyDescent="0.3">
      <c r="A3974" t="e">
        <f t="shared" si="62"/>
        <v>#REF!</v>
      </c>
      <c r="B3974" t="e">
        <f>precio_reno_porta!#REF!</f>
        <v>#REF!</v>
      </c>
      <c r="C3974" t="e">
        <f>precio_reno_porta!#REF!</f>
        <v>#REF!</v>
      </c>
      <c r="D3974" t="e">
        <f>precio_reno_porta!#REF!</f>
        <v>#REF!</v>
      </c>
      <c r="E3974" t="e">
        <f>precio_reno_porta!#REF!</f>
        <v>#REF!</v>
      </c>
      <c r="F3974" s="68" t="e">
        <f>precio_reno_porta!#REF!</f>
        <v>#REF!</v>
      </c>
      <c r="G3974" t="e">
        <f>precio_reno_porta!#REF!</f>
        <v>#REF!</v>
      </c>
      <c r="H3974" t="s">
        <v>188</v>
      </c>
      <c r="I3974" t="s">
        <v>41</v>
      </c>
      <c r="J3974" s="68" t="e">
        <f>precio_reno_porta!#REF!</f>
        <v>#REF!</v>
      </c>
    </row>
    <row r="3975" spans="1:10" x14ac:dyDescent="0.3">
      <c r="A3975" t="e">
        <f t="shared" si="62"/>
        <v>#REF!</v>
      </c>
      <c r="B3975" t="e">
        <f>precio_reno_porta!#REF!</f>
        <v>#REF!</v>
      </c>
      <c r="C3975" t="e">
        <f>precio_reno_porta!#REF!</f>
        <v>#REF!</v>
      </c>
      <c r="D3975" t="e">
        <f>precio_reno_porta!#REF!</f>
        <v>#REF!</v>
      </c>
      <c r="E3975" t="e">
        <f>precio_reno_porta!#REF!</f>
        <v>#REF!</v>
      </c>
      <c r="F3975" s="68" t="e">
        <f>precio_reno_porta!#REF!</f>
        <v>#REF!</v>
      </c>
      <c r="G3975" t="e">
        <f>precio_reno_porta!#REF!</f>
        <v>#REF!</v>
      </c>
      <c r="H3975" t="s">
        <v>188</v>
      </c>
      <c r="I3975" t="s">
        <v>41</v>
      </c>
      <c r="J3975" s="68" t="e">
        <f>precio_reno_porta!#REF!</f>
        <v>#REF!</v>
      </c>
    </row>
    <row r="3976" spans="1:10" x14ac:dyDescent="0.3">
      <c r="A3976" t="e">
        <f t="shared" si="62"/>
        <v>#REF!</v>
      </c>
      <c r="B3976" t="e">
        <f>precio_reno_porta!#REF!</f>
        <v>#REF!</v>
      </c>
      <c r="C3976" t="e">
        <f>precio_reno_porta!#REF!</f>
        <v>#REF!</v>
      </c>
      <c r="D3976" t="e">
        <f>precio_reno_porta!#REF!</f>
        <v>#REF!</v>
      </c>
      <c r="E3976" t="e">
        <f>precio_reno_porta!#REF!</f>
        <v>#REF!</v>
      </c>
      <c r="F3976" s="68" t="e">
        <f>precio_reno_porta!#REF!</f>
        <v>#REF!</v>
      </c>
      <c r="G3976" t="e">
        <f>precio_reno_porta!#REF!</f>
        <v>#REF!</v>
      </c>
      <c r="H3976" t="s">
        <v>188</v>
      </c>
      <c r="I3976" t="s">
        <v>41</v>
      </c>
      <c r="J3976" s="68" t="e">
        <f>precio_reno_porta!#REF!</f>
        <v>#REF!</v>
      </c>
    </row>
    <row r="3977" spans="1:10" x14ac:dyDescent="0.3">
      <c r="A3977" t="e">
        <f t="shared" si="62"/>
        <v>#REF!</v>
      </c>
      <c r="B3977" t="e">
        <f>precio_reno_porta!#REF!</f>
        <v>#REF!</v>
      </c>
      <c r="C3977" t="e">
        <f>precio_reno_porta!#REF!</f>
        <v>#REF!</v>
      </c>
      <c r="D3977" t="e">
        <f>precio_reno_porta!#REF!</f>
        <v>#REF!</v>
      </c>
      <c r="E3977" t="e">
        <f>precio_reno_porta!#REF!</f>
        <v>#REF!</v>
      </c>
      <c r="F3977" s="68" t="e">
        <f>precio_reno_porta!#REF!</f>
        <v>#REF!</v>
      </c>
      <c r="G3977" t="e">
        <f>precio_reno_porta!#REF!</f>
        <v>#REF!</v>
      </c>
      <c r="H3977" t="s">
        <v>188</v>
      </c>
      <c r="I3977" t="s">
        <v>41</v>
      </c>
      <c r="J3977" s="68" t="e">
        <f>precio_reno_porta!#REF!</f>
        <v>#REF!</v>
      </c>
    </row>
    <row r="3978" spans="1:10" x14ac:dyDescent="0.3">
      <c r="A3978" t="e">
        <f t="shared" si="62"/>
        <v>#REF!</v>
      </c>
      <c r="B3978" t="e">
        <f>precio_reno_porta!#REF!</f>
        <v>#REF!</v>
      </c>
      <c r="C3978" t="e">
        <f>precio_reno_porta!#REF!</f>
        <v>#REF!</v>
      </c>
      <c r="D3978" t="e">
        <f>precio_reno_porta!#REF!</f>
        <v>#REF!</v>
      </c>
      <c r="E3978" t="e">
        <f>precio_reno_porta!#REF!</f>
        <v>#REF!</v>
      </c>
      <c r="F3978" s="68" t="e">
        <f>precio_reno_porta!#REF!</f>
        <v>#REF!</v>
      </c>
      <c r="G3978" t="e">
        <f>precio_reno_porta!#REF!</f>
        <v>#REF!</v>
      </c>
      <c r="H3978" t="s">
        <v>188</v>
      </c>
      <c r="I3978" t="s">
        <v>41</v>
      </c>
      <c r="J3978" s="68" t="e">
        <f>precio_reno_porta!#REF!</f>
        <v>#REF!</v>
      </c>
    </row>
    <row r="3979" spans="1:10" x14ac:dyDescent="0.3">
      <c r="A3979" t="e">
        <f t="shared" si="62"/>
        <v>#REF!</v>
      </c>
      <c r="B3979" t="e">
        <f>precio_reno_porta!#REF!</f>
        <v>#REF!</v>
      </c>
      <c r="C3979" t="e">
        <f>precio_reno_porta!#REF!</f>
        <v>#REF!</v>
      </c>
      <c r="D3979" t="e">
        <f>precio_reno_porta!#REF!</f>
        <v>#REF!</v>
      </c>
      <c r="E3979" t="e">
        <f>precio_reno_porta!#REF!</f>
        <v>#REF!</v>
      </c>
      <c r="F3979" s="68" t="e">
        <f>precio_reno_porta!#REF!</f>
        <v>#REF!</v>
      </c>
      <c r="G3979" t="e">
        <f>precio_reno_porta!#REF!</f>
        <v>#REF!</v>
      </c>
      <c r="H3979" t="s">
        <v>188</v>
      </c>
      <c r="I3979" t="s">
        <v>41</v>
      </c>
      <c r="J3979" s="68" t="e">
        <f>precio_reno_porta!#REF!</f>
        <v>#REF!</v>
      </c>
    </row>
    <row r="3980" spans="1:10" x14ac:dyDescent="0.3">
      <c r="A3980" t="str">
        <f t="shared" si="62"/>
        <v>0Max Negocios + Ilimitado 79.90CUOTA</v>
      </c>
      <c r="B3980">
        <f>precio_reno_porta!A132</f>
        <v>0</v>
      </c>
      <c r="C3980">
        <f>precio_reno_porta!B132</f>
        <v>0</v>
      </c>
      <c r="D3980">
        <f>precio_reno_porta!C132</f>
        <v>0</v>
      </c>
      <c r="E3980">
        <f>precio_reno_porta!D132</f>
        <v>0</v>
      </c>
      <c r="F3980" s="68">
        <f>precio_reno_porta!E132</f>
        <v>0</v>
      </c>
      <c r="G3980">
        <f>precio_reno_porta!F132</f>
        <v>0</v>
      </c>
      <c r="H3980" t="s">
        <v>188</v>
      </c>
      <c r="I3980" t="s">
        <v>41</v>
      </c>
      <c r="J3980" s="68">
        <f>precio_reno_porta!U132</f>
        <v>0</v>
      </c>
    </row>
    <row r="3981" spans="1:10" x14ac:dyDescent="0.3">
      <c r="A3981" t="str">
        <f t="shared" si="62"/>
        <v>0Max Negocios + Ilimitado 79.90CUOTA</v>
      </c>
      <c r="B3981">
        <f>precio_reno_porta!A133</f>
        <v>0</v>
      </c>
      <c r="C3981">
        <f>precio_reno_porta!B133</f>
        <v>0</v>
      </c>
      <c r="D3981">
        <f>precio_reno_porta!C133</f>
        <v>0</v>
      </c>
      <c r="E3981">
        <f>precio_reno_porta!D133</f>
        <v>0</v>
      </c>
      <c r="F3981" s="68">
        <f>precio_reno_porta!E133</f>
        <v>0</v>
      </c>
      <c r="G3981">
        <f>precio_reno_porta!F133</f>
        <v>0</v>
      </c>
      <c r="H3981" t="s">
        <v>188</v>
      </c>
      <c r="I3981" t="s">
        <v>41</v>
      </c>
      <c r="J3981" s="68">
        <f>precio_reno_porta!U133</f>
        <v>0</v>
      </c>
    </row>
    <row r="3982" spans="1:10" x14ac:dyDescent="0.3">
      <c r="A3982" t="str">
        <f t="shared" si="62"/>
        <v>0Max Negocios + Ilimitado 79.90CUOTA</v>
      </c>
      <c r="B3982">
        <f>precio_reno_porta!A134</f>
        <v>0</v>
      </c>
      <c r="C3982">
        <f>precio_reno_porta!B134</f>
        <v>0</v>
      </c>
      <c r="D3982">
        <f>precio_reno_porta!C134</f>
        <v>0</v>
      </c>
      <c r="E3982">
        <f>precio_reno_porta!D134</f>
        <v>0</v>
      </c>
      <c r="F3982" s="68">
        <f>precio_reno_porta!E134</f>
        <v>0</v>
      </c>
      <c r="G3982">
        <f>precio_reno_porta!F134</f>
        <v>0</v>
      </c>
      <c r="H3982" t="s">
        <v>188</v>
      </c>
      <c r="I3982" t="s">
        <v>41</v>
      </c>
      <c r="J3982" s="68">
        <f>precio_reno_porta!U134</f>
        <v>0</v>
      </c>
    </row>
    <row r="3983" spans="1:10" x14ac:dyDescent="0.3">
      <c r="A3983" t="str">
        <f t="shared" si="62"/>
        <v>0Max Negocios + Ilimitado 79.90CUOTA</v>
      </c>
      <c r="B3983">
        <f>precio_reno_porta!A135</f>
        <v>0</v>
      </c>
      <c r="C3983">
        <f>precio_reno_porta!B135</f>
        <v>0</v>
      </c>
      <c r="D3983">
        <f>precio_reno_porta!C135</f>
        <v>0</v>
      </c>
      <c r="E3983">
        <f>precio_reno_porta!D135</f>
        <v>0</v>
      </c>
      <c r="F3983" s="68">
        <f>precio_reno_porta!E135</f>
        <v>0</v>
      </c>
      <c r="G3983">
        <f>precio_reno_porta!F135</f>
        <v>0</v>
      </c>
      <c r="H3983" t="s">
        <v>188</v>
      </c>
      <c r="I3983" t="s">
        <v>41</v>
      </c>
      <c r="J3983" s="68">
        <f>precio_reno_porta!U135</f>
        <v>0</v>
      </c>
    </row>
    <row r="3984" spans="1:10" x14ac:dyDescent="0.3">
      <c r="A3984" t="str">
        <f t="shared" si="62"/>
        <v>0Max Negocios + Ilimitado 79.90CUOTA</v>
      </c>
      <c r="B3984">
        <f>precio_reno_porta!A136</f>
        <v>0</v>
      </c>
      <c r="C3984">
        <f>precio_reno_porta!B136</f>
        <v>0</v>
      </c>
      <c r="D3984">
        <f>precio_reno_porta!C136</f>
        <v>0</v>
      </c>
      <c r="E3984">
        <f>precio_reno_porta!D136</f>
        <v>0</v>
      </c>
      <c r="F3984" s="68">
        <f>precio_reno_porta!E136</f>
        <v>0</v>
      </c>
      <c r="G3984">
        <f>precio_reno_porta!F136</f>
        <v>0</v>
      </c>
      <c r="H3984" t="s">
        <v>188</v>
      </c>
      <c r="I3984" t="s">
        <v>41</v>
      </c>
      <c r="J3984" s="68">
        <f>precio_reno_porta!U136</f>
        <v>0</v>
      </c>
    </row>
    <row r="3985" spans="1:10" x14ac:dyDescent="0.3">
      <c r="A3985" t="str">
        <f t="shared" si="62"/>
        <v>0Max Negocios + Ilimitado 79.90CUOTA</v>
      </c>
      <c r="B3985">
        <f>precio_reno_porta!A137</f>
        <v>0</v>
      </c>
      <c r="C3985">
        <f>precio_reno_porta!B137</f>
        <v>0</v>
      </c>
      <c r="D3985">
        <f>precio_reno_porta!C137</f>
        <v>0</v>
      </c>
      <c r="E3985">
        <f>precio_reno_porta!D137</f>
        <v>0</v>
      </c>
      <c r="F3985" s="68">
        <f>precio_reno_porta!E137</f>
        <v>0</v>
      </c>
      <c r="G3985">
        <f>precio_reno_porta!F137</f>
        <v>0</v>
      </c>
      <c r="H3985" t="s">
        <v>188</v>
      </c>
      <c r="I3985" t="s">
        <v>41</v>
      </c>
      <c r="J3985" s="68">
        <f>precio_reno_porta!U137</f>
        <v>0</v>
      </c>
    </row>
    <row r="3986" spans="1:10" x14ac:dyDescent="0.3">
      <c r="A3986" t="str">
        <f t="shared" si="62"/>
        <v>0Max Negocios + Ilimitado 79.90CUOTA</v>
      </c>
      <c r="B3986">
        <f>precio_reno_porta!A138</f>
        <v>0</v>
      </c>
      <c r="C3986">
        <f>precio_reno_porta!B138</f>
        <v>0</v>
      </c>
      <c r="D3986">
        <f>precio_reno_porta!C138</f>
        <v>0</v>
      </c>
      <c r="E3986">
        <f>precio_reno_porta!D138</f>
        <v>0</v>
      </c>
      <c r="F3986" s="68">
        <f>precio_reno_porta!E138</f>
        <v>0</v>
      </c>
      <c r="G3986">
        <f>precio_reno_porta!F138</f>
        <v>0</v>
      </c>
      <c r="H3986" t="s">
        <v>188</v>
      </c>
      <c r="I3986" t="s">
        <v>41</v>
      </c>
      <c r="J3986" s="68">
        <f>precio_reno_porta!U138</f>
        <v>0</v>
      </c>
    </row>
    <row r="3987" spans="1:10" x14ac:dyDescent="0.3">
      <c r="A3987" t="str">
        <f t="shared" si="62"/>
        <v>0Max Negocios + Ilimitado 79.90CUOTA</v>
      </c>
      <c r="B3987">
        <f>precio_reno_porta!A139</f>
        <v>0</v>
      </c>
      <c r="C3987">
        <f>precio_reno_porta!B139</f>
        <v>0</v>
      </c>
      <c r="D3987">
        <f>precio_reno_porta!C139</f>
        <v>0</v>
      </c>
      <c r="E3987">
        <f>precio_reno_porta!D139</f>
        <v>0</v>
      </c>
      <c r="F3987" s="68">
        <f>precio_reno_porta!E139</f>
        <v>0</v>
      </c>
      <c r="G3987">
        <f>precio_reno_porta!F139</f>
        <v>0</v>
      </c>
      <c r="H3987" t="s">
        <v>188</v>
      </c>
      <c r="I3987" t="s">
        <v>41</v>
      </c>
      <c r="J3987" s="68">
        <f>precio_reno_porta!U139</f>
        <v>0</v>
      </c>
    </row>
    <row r="3988" spans="1:10" x14ac:dyDescent="0.3">
      <c r="A3988" t="str">
        <f t="shared" si="62"/>
        <v>0Max Negocios + Ilimitado 79.90CUOTA</v>
      </c>
      <c r="B3988">
        <f>precio_reno_porta!A140</f>
        <v>0</v>
      </c>
      <c r="C3988">
        <f>precio_reno_porta!B140</f>
        <v>0</v>
      </c>
      <c r="D3988">
        <f>precio_reno_porta!C140</f>
        <v>0</v>
      </c>
      <c r="E3988">
        <f>precio_reno_porta!D140</f>
        <v>0</v>
      </c>
      <c r="F3988" s="68">
        <f>precio_reno_porta!E140</f>
        <v>0</v>
      </c>
      <c r="G3988">
        <f>precio_reno_porta!F140</f>
        <v>0</v>
      </c>
      <c r="H3988" t="s">
        <v>188</v>
      </c>
      <c r="I3988" t="s">
        <v>41</v>
      </c>
      <c r="J3988" s="68">
        <f>precio_reno_porta!U140</f>
        <v>0</v>
      </c>
    </row>
    <row r="3989" spans="1:10" x14ac:dyDescent="0.3">
      <c r="A3989" t="str">
        <f t="shared" si="62"/>
        <v>0Max Negocios + Ilimitado 79.90CUOTA</v>
      </c>
      <c r="B3989">
        <f>precio_reno_porta!A141</f>
        <v>0</v>
      </c>
      <c r="C3989">
        <f>precio_reno_porta!B141</f>
        <v>0</v>
      </c>
      <c r="D3989">
        <f>precio_reno_porta!C141</f>
        <v>0</v>
      </c>
      <c r="E3989">
        <f>precio_reno_porta!D141</f>
        <v>0</v>
      </c>
      <c r="F3989" s="68">
        <f>precio_reno_porta!E141</f>
        <v>0</v>
      </c>
      <c r="G3989">
        <f>precio_reno_porta!F141</f>
        <v>0</v>
      </c>
      <c r="H3989" t="s">
        <v>188</v>
      </c>
      <c r="I3989" t="s">
        <v>41</v>
      </c>
      <c r="J3989" s="68">
        <f>precio_reno_porta!U141</f>
        <v>0</v>
      </c>
    </row>
    <row r="3990" spans="1:10" x14ac:dyDescent="0.3">
      <c r="A3990" t="str">
        <f t="shared" si="62"/>
        <v>0Max Negocios + Ilimitado 79.90CUOTA</v>
      </c>
      <c r="B3990">
        <f>precio_reno_porta!A142</f>
        <v>0</v>
      </c>
      <c r="C3990">
        <f>precio_reno_porta!B142</f>
        <v>0</v>
      </c>
      <c r="D3990">
        <f>precio_reno_porta!C142</f>
        <v>0</v>
      </c>
      <c r="E3990">
        <f>precio_reno_porta!D142</f>
        <v>0</v>
      </c>
      <c r="F3990" s="68">
        <f>precio_reno_porta!E142</f>
        <v>0</v>
      </c>
      <c r="G3990">
        <f>precio_reno_porta!F142</f>
        <v>0</v>
      </c>
      <c r="H3990" t="s">
        <v>188</v>
      </c>
      <c r="I3990" t="s">
        <v>41</v>
      </c>
      <c r="J3990" s="68">
        <f>precio_reno_porta!U142</f>
        <v>0</v>
      </c>
    </row>
    <row r="3991" spans="1:10" x14ac:dyDescent="0.3">
      <c r="A3991" t="str">
        <f t="shared" si="62"/>
        <v>0Max Negocios + Ilimitado 79.90CUOTA</v>
      </c>
      <c r="B3991">
        <f>precio_reno_porta!A143</f>
        <v>0</v>
      </c>
      <c r="C3991">
        <f>precio_reno_porta!B143</f>
        <v>0</v>
      </c>
      <c r="D3991">
        <f>precio_reno_porta!C143</f>
        <v>0</v>
      </c>
      <c r="E3991">
        <f>precio_reno_porta!D143</f>
        <v>0</v>
      </c>
      <c r="F3991" s="68">
        <f>precio_reno_porta!E143</f>
        <v>0</v>
      </c>
      <c r="G3991">
        <f>precio_reno_porta!F143</f>
        <v>0</v>
      </c>
      <c r="H3991" t="s">
        <v>188</v>
      </c>
      <c r="I3991" t="s">
        <v>41</v>
      </c>
      <c r="J3991" s="68">
        <f>precio_reno_porta!U143</f>
        <v>0</v>
      </c>
    </row>
    <row r="3992" spans="1:10" x14ac:dyDescent="0.3">
      <c r="A3992" t="str">
        <f t="shared" si="62"/>
        <v>0Max Negocios + Ilimitado 79.90CUOTA</v>
      </c>
      <c r="B3992">
        <f>precio_reno_porta!A144</f>
        <v>0</v>
      </c>
      <c r="C3992">
        <f>precio_reno_porta!B144</f>
        <v>0</v>
      </c>
      <c r="D3992">
        <f>precio_reno_porta!C144</f>
        <v>0</v>
      </c>
      <c r="E3992">
        <f>precio_reno_porta!D144</f>
        <v>0</v>
      </c>
      <c r="F3992" s="68">
        <f>precio_reno_porta!E144</f>
        <v>0</v>
      </c>
      <c r="G3992">
        <f>precio_reno_porta!F144</f>
        <v>0</v>
      </c>
      <c r="H3992" t="s">
        <v>188</v>
      </c>
      <c r="I3992" t="s">
        <v>41</v>
      </c>
      <c r="J3992" s="68">
        <f>precio_reno_porta!U144</f>
        <v>0</v>
      </c>
    </row>
    <row r="3993" spans="1:10" x14ac:dyDescent="0.3">
      <c r="A3993" t="str">
        <f t="shared" si="62"/>
        <v>0Max Negocios + Ilimitado 79.90CUOTA</v>
      </c>
      <c r="B3993">
        <f>precio_reno_porta!A145</f>
        <v>0</v>
      </c>
      <c r="C3993">
        <f>precio_reno_porta!B145</f>
        <v>0</v>
      </c>
      <c r="D3993">
        <f>precio_reno_porta!C145</f>
        <v>0</v>
      </c>
      <c r="E3993">
        <f>precio_reno_porta!D145</f>
        <v>0</v>
      </c>
      <c r="F3993" s="68">
        <f>precio_reno_porta!E145</f>
        <v>0</v>
      </c>
      <c r="G3993">
        <f>precio_reno_porta!F145</f>
        <v>0</v>
      </c>
      <c r="H3993" t="s">
        <v>188</v>
      </c>
      <c r="I3993" t="s">
        <v>41</v>
      </c>
      <c r="J3993" s="68">
        <f>precio_reno_porta!U145</f>
        <v>0</v>
      </c>
    </row>
    <row r="3994" spans="1:10" x14ac:dyDescent="0.3">
      <c r="A3994" t="str">
        <f t="shared" si="62"/>
        <v>0Max Negocios + Ilimitado 79.90CUOTA</v>
      </c>
      <c r="B3994">
        <f>precio_reno_porta!A146</f>
        <v>0</v>
      </c>
      <c r="C3994">
        <f>precio_reno_porta!B146</f>
        <v>0</v>
      </c>
      <c r="D3994">
        <f>precio_reno_porta!C146</f>
        <v>0</v>
      </c>
      <c r="E3994">
        <f>precio_reno_porta!D146</f>
        <v>0</v>
      </c>
      <c r="F3994" s="68">
        <f>precio_reno_porta!E146</f>
        <v>0</v>
      </c>
      <c r="G3994">
        <f>precio_reno_porta!F146</f>
        <v>0</v>
      </c>
      <c r="H3994" t="s">
        <v>188</v>
      </c>
      <c r="I3994" t="s">
        <v>41</v>
      </c>
      <c r="J3994" s="68">
        <f>precio_reno_porta!U146</f>
        <v>0</v>
      </c>
    </row>
    <row r="3995" spans="1:10" x14ac:dyDescent="0.3">
      <c r="A3995" t="str">
        <f t="shared" si="62"/>
        <v>0Max Negocios + Ilimitado 79.90CUOTA</v>
      </c>
      <c r="B3995">
        <f>precio_reno_porta!A147</f>
        <v>0</v>
      </c>
      <c r="C3995">
        <f>precio_reno_porta!B147</f>
        <v>0</v>
      </c>
      <c r="D3995">
        <f>precio_reno_porta!C147</f>
        <v>0</v>
      </c>
      <c r="E3995">
        <f>precio_reno_porta!D147</f>
        <v>0</v>
      </c>
      <c r="F3995" s="68">
        <f>precio_reno_porta!E147</f>
        <v>0</v>
      </c>
      <c r="G3995">
        <f>precio_reno_porta!F147</f>
        <v>0</v>
      </c>
      <c r="H3995" t="s">
        <v>188</v>
      </c>
      <c r="I3995" t="s">
        <v>41</v>
      </c>
      <c r="J3995" s="68">
        <f>precio_reno_porta!U147</f>
        <v>0</v>
      </c>
    </row>
    <row r="3996" spans="1:10" x14ac:dyDescent="0.3">
      <c r="A3996" t="str">
        <f t="shared" si="62"/>
        <v>0Max Negocios + Ilimitado 79.90CUOTA</v>
      </c>
      <c r="B3996">
        <f>precio_reno_porta!A148</f>
        <v>0</v>
      </c>
      <c r="C3996">
        <f>precio_reno_porta!B148</f>
        <v>0</v>
      </c>
      <c r="D3996">
        <f>precio_reno_porta!C148</f>
        <v>0</v>
      </c>
      <c r="E3996">
        <f>precio_reno_porta!D148</f>
        <v>0</v>
      </c>
      <c r="F3996" s="68">
        <f>precio_reno_porta!E148</f>
        <v>0</v>
      </c>
      <c r="G3996">
        <f>precio_reno_porta!F148</f>
        <v>0</v>
      </c>
      <c r="H3996" t="s">
        <v>188</v>
      </c>
      <c r="I3996" t="s">
        <v>41</v>
      </c>
      <c r="J3996" s="68">
        <f>precio_reno_porta!U148</f>
        <v>0</v>
      </c>
    </row>
    <row r="3997" spans="1:10" x14ac:dyDescent="0.3">
      <c r="A3997" t="str">
        <f t="shared" si="62"/>
        <v>0Max Negocios + Ilimitado 79.90CUOTA</v>
      </c>
      <c r="B3997">
        <f>precio_reno_porta!A149</f>
        <v>0</v>
      </c>
      <c r="C3997">
        <f>precio_reno_porta!B149</f>
        <v>0</v>
      </c>
      <c r="D3997">
        <f>precio_reno_porta!C149</f>
        <v>0</v>
      </c>
      <c r="E3997">
        <f>precio_reno_porta!D149</f>
        <v>0</v>
      </c>
      <c r="F3997" s="68">
        <f>precio_reno_porta!E149</f>
        <v>0</v>
      </c>
      <c r="G3997">
        <f>precio_reno_porta!F149</f>
        <v>0</v>
      </c>
      <c r="H3997" t="s">
        <v>188</v>
      </c>
      <c r="I3997" t="s">
        <v>41</v>
      </c>
      <c r="J3997" s="68">
        <f>precio_reno_porta!U149</f>
        <v>0</v>
      </c>
    </row>
    <row r="3998" spans="1:10" x14ac:dyDescent="0.3">
      <c r="A3998" t="str">
        <f t="shared" si="62"/>
        <v>0Max Negocios + Ilimitado 79.90CUOTA</v>
      </c>
      <c r="B3998">
        <f>precio_reno_porta!A150</f>
        <v>0</v>
      </c>
      <c r="C3998">
        <f>precio_reno_porta!B150</f>
        <v>0</v>
      </c>
      <c r="D3998">
        <f>precio_reno_porta!C150</f>
        <v>0</v>
      </c>
      <c r="E3998">
        <f>precio_reno_porta!D150</f>
        <v>0</v>
      </c>
      <c r="F3998" s="68">
        <f>precio_reno_porta!E150</f>
        <v>0</v>
      </c>
      <c r="G3998">
        <f>precio_reno_porta!F150</f>
        <v>0</v>
      </c>
      <c r="H3998" t="s">
        <v>188</v>
      </c>
      <c r="I3998" t="s">
        <v>41</v>
      </c>
      <c r="J3998" s="68">
        <f>precio_reno_porta!U150</f>
        <v>0</v>
      </c>
    </row>
    <row r="3999" spans="1:10" x14ac:dyDescent="0.3">
      <c r="A3999" t="str">
        <f t="shared" si="62"/>
        <v>0Max Negocios + Ilimitado 79.90CUOTA</v>
      </c>
      <c r="B3999">
        <f>precio_reno_porta!A151</f>
        <v>0</v>
      </c>
      <c r="C3999">
        <f>precio_reno_porta!B151</f>
        <v>0</v>
      </c>
      <c r="D3999">
        <f>precio_reno_porta!C151</f>
        <v>0</v>
      </c>
      <c r="E3999">
        <f>precio_reno_porta!D151</f>
        <v>0</v>
      </c>
      <c r="F3999" s="68">
        <f>precio_reno_porta!E151</f>
        <v>0</v>
      </c>
      <c r="G3999">
        <f>precio_reno_porta!F151</f>
        <v>0</v>
      </c>
      <c r="H3999" t="s">
        <v>188</v>
      </c>
      <c r="I3999" t="s">
        <v>41</v>
      </c>
      <c r="J3999" s="68">
        <f>precio_reno_porta!U151</f>
        <v>0</v>
      </c>
    </row>
    <row r="4000" spans="1:10" x14ac:dyDescent="0.3">
      <c r="A4000" t="str">
        <f t="shared" si="62"/>
        <v>0Max Negocios + Ilimitado 79.90CUOTA</v>
      </c>
      <c r="B4000">
        <f>precio_reno_porta!A152</f>
        <v>0</v>
      </c>
      <c r="C4000">
        <f>precio_reno_porta!B152</f>
        <v>0</v>
      </c>
      <c r="D4000">
        <f>precio_reno_porta!C152</f>
        <v>0</v>
      </c>
      <c r="E4000">
        <f>precio_reno_porta!D152</f>
        <v>0</v>
      </c>
      <c r="F4000" s="68">
        <f>precio_reno_porta!E152</f>
        <v>0</v>
      </c>
      <c r="G4000">
        <f>precio_reno_porta!F152</f>
        <v>0</v>
      </c>
      <c r="H4000" t="s">
        <v>188</v>
      </c>
      <c r="I4000" t="s">
        <v>41</v>
      </c>
      <c r="J4000" s="68">
        <f>precio_reno_porta!U152</f>
        <v>0</v>
      </c>
    </row>
    <row r="4001" spans="1:10" x14ac:dyDescent="0.3">
      <c r="A4001" t="str">
        <f t="shared" si="62"/>
        <v>0Max Negocios + Ilimitado 79.90CUOTA</v>
      </c>
      <c r="B4001">
        <f>precio_reno_porta!A153</f>
        <v>0</v>
      </c>
      <c r="C4001">
        <f>precio_reno_porta!B153</f>
        <v>0</v>
      </c>
      <c r="D4001">
        <f>precio_reno_porta!C153</f>
        <v>0</v>
      </c>
      <c r="E4001">
        <f>precio_reno_porta!D153</f>
        <v>0</v>
      </c>
      <c r="F4001" s="68">
        <f>precio_reno_porta!E153</f>
        <v>0</v>
      </c>
      <c r="G4001">
        <f>precio_reno_porta!F153</f>
        <v>0</v>
      </c>
      <c r="H4001" t="s">
        <v>188</v>
      </c>
      <c r="I4001" t="s">
        <v>41</v>
      </c>
      <c r="J4001" s="68">
        <f>precio_reno_porta!U153</f>
        <v>0</v>
      </c>
    </row>
    <row r="4002" spans="1:10" x14ac:dyDescent="0.3">
      <c r="A4002" t="str">
        <f t="shared" si="62"/>
        <v>0Max Negocios + Ilimitado 79.90CUOTA</v>
      </c>
      <c r="B4002">
        <f>precio_reno_porta!A154</f>
        <v>0</v>
      </c>
      <c r="C4002">
        <f>precio_reno_porta!B154</f>
        <v>0</v>
      </c>
      <c r="D4002">
        <f>precio_reno_porta!C154</f>
        <v>0</v>
      </c>
      <c r="E4002">
        <f>precio_reno_porta!D154</f>
        <v>0</v>
      </c>
      <c r="F4002" s="68">
        <f>precio_reno_porta!E154</f>
        <v>0</v>
      </c>
      <c r="G4002">
        <f>precio_reno_porta!F154</f>
        <v>0</v>
      </c>
      <c r="H4002" t="s">
        <v>188</v>
      </c>
      <c r="I4002" t="s">
        <v>41</v>
      </c>
      <c r="J4002" s="68">
        <f>precio_reno_porta!U154</f>
        <v>0</v>
      </c>
    </row>
    <row r="4003" spans="1:10" x14ac:dyDescent="0.3">
      <c r="A4003" t="str">
        <f t="shared" si="62"/>
        <v>0Max Negocios + Ilimitado 79.90CUOTA</v>
      </c>
      <c r="B4003">
        <f>precio_reno_porta!A155</f>
        <v>0</v>
      </c>
      <c r="C4003">
        <f>precio_reno_porta!B155</f>
        <v>0</v>
      </c>
      <c r="D4003">
        <f>precio_reno_porta!C155</f>
        <v>0</v>
      </c>
      <c r="E4003">
        <f>precio_reno_porta!D155</f>
        <v>0</v>
      </c>
      <c r="F4003" s="68">
        <f>precio_reno_porta!E155</f>
        <v>0</v>
      </c>
      <c r="G4003">
        <f>precio_reno_porta!F155</f>
        <v>0</v>
      </c>
      <c r="H4003" t="s">
        <v>188</v>
      </c>
      <c r="I4003" t="s">
        <v>41</v>
      </c>
      <c r="J4003" s="68">
        <f>precio_reno_porta!U155</f>
        <v>0</v>
      </c>
    </row>
    <row r="4004" spans="1:10" x14ac:dyDescent="0.3">
      <c r="A4004" t="str">
        <f t="shared" si="62"/>
        <v>0Max Negocios + Ilimitado 79.90CUOTA</v>
      </c>
      <c r="B4004">
        <f>precio_reno_porta!A156</f>
        <v>0</v>
      </c>
      <c r="C4004">
        <f>precio_reno_porta!B156</f>
        <v>0</v>
      </c>
      <c r="D4004">
        <f>precio_reno_porta!C156</f>
        <v>0</v>
      </c>
      <c r="E4004">
        <f>precio_reno_porta!D156</f>
        <v>0</v>
      </c>
      <c r="F4004" s="68">
        <f>precio_reno_porta!E156</f>
        <v>0</v>
      </c>
      <c r="G4004">
        <f>precio_reno_porta!F156</f>
        <v>0</v>
      </c>
      <c r="H4004" t="s">
        <v>188</v>
      </c>
      <c r="I4004" t="s">
        <v>41</v>
      </c>
      <c r="J4004" s="68">
        <f>precio_reno_porta!U156</f>
        <v>0</v>
      </c>
    </row>
    <row r="4005" spans="1:10" x14ac:dyDescent="0.3">
      <c r="A4005" t="str">
        <f t="shared" si="62"/>
        <v>0Max Negocios + Ilimitado 79.90CUOTA</v>
      </c>
      <c r="B4005">
        <f>precio_reno_porta!A157</f>
        <v>0</v>
      </c>
      <c r="C4005">
        <f>precio_reno_porta!B157</f>
        <v>0</v>
      </c>
      <c r="D4005">
        <f>precio_reno_porta!C157</f>
        <v>0</v>
      </c>
      <c r="E4005">
        <f>precio_reno_porta!D157</f>
        <v>0</v>
      </c>
      <c r="F4005" s="68">
        <f>precio_reno_porta!E157</f>
        <v>0</v>
      </c>
      <c r="G4005">
        <f>precio_reno_porta!F157</f>
        <v>0</v>
      </c>
      <c r="H4005" t="s">
        <v>188</v>
      </c>
      <c r="I4005" t="s">
        <v>41</v>
      </c>
      <c r="J4005" s="68">
        <f>precio_reno_porta!U157</f>
        <v>0</v>
      </c>
    </row>
    <row r="4006" spans="1:10" x14ac:dyDescent="0.3">
      <c r="A4006" t="str">
        <f t="shared" si="62"/>
        <v>0Max Negocios + Ilimitado 79.90CUOTA</v>
      </c>
      <c r="B4006">
        <f>precio_reno_porta!A158</f>
        <v>0</v>
      </c>
      <c r="C4006">
        <f>precio_reno_porta!B158</f>
        <v>0</v>
      </c>
      <c r="D4006">
        <f>precio_reno_porta!C158</f>
        <v>0</v>
      </c>
      <c r="E4006">
        <f>precio_reno_porta!D158</f>
        <v>0</v>
      </c>
      <c r="F4006" s="68">
        <f>precio_reno_porta!E158</f>
        <v>0</v>
      </c>
      <c r="G4006">
        <f>precio_reno_porta!F158</f>
        <v>0</v>
      </c>
      <c r="H4006" t="s">
        <v>188</v>
      </c>
      <c r="I4006" t="s">
        <v>41</v>
      </c>
      <c r="J4006" s="68">
        <f>precio_reno_porta!U158</f>
        <v>0</v>
      </c>
    </row>
    <row r="4007" spans="1:10" x14ac:dyDescent="0.3">
      <c r="A4007" t="str">
        <f t="shared" si="62"/>
        <v>0Max Negocios + Ilimitado 79.90CUOTA</v>
      </c>
      <c r="B4007">
        <f>precio_reno_porta!A159</f>
        <v>0</v>
      </c>
      <c r="C4007">
        <f>precio_reno_porta!B159</f>
        <v>0</v>
      </c>
      <c r="D4007">
        <f>precio_reno_porta!C159</f>
        <v>0</v>
      </c>
      <c r="E4007">
        <f>precio_reno_porta!D159</f>
        <v>0</v>
      </c>
      <c r="F4007" s="68">
        <f>precio_reno_porta!E159</f>
        <v>0</v>
      </c>
      <c r="G4007">
        <f>precio_reno_porta!F159</f>
        <v>0</v>
      </c>
      <c r="H4007" t="s">
        <v>188</v>
      </c>
      <c r="I4007" t="s">
        <v>41</v>
      </c>
      <c r="J4007" s="68">
        <f>precio_reno_porta!U159</f>
        <v>0</v>
      </c>
    </row>
    <row r="4008" spans="1:10" x14ac:dyDescent="0.3">
      <c r="A4008" t="str">
        <f t="shared" si="62"/>
        <v>0Max Negocios + Ilimitado 79.90CUOTA</v>
      </c>
      <c r="B4008">
        <f>precio_reno_porta!A160</f>
        <v>0</v>
      </c>
      <c r="C4008">
        <f>precio_reno_porta!B160</f>
        <v>0</v>
      </c>
      <c r="D4008">
        <f>precio_reno_porta!C160</f>
        <v>0</v>
      </c>
      <c r="E4008">
        <f>precio_reno_porta!D160</f>
        <v>0</v>
      </c>
      <c r="F4008" s="68">
        <f>precio_reno_porta!E160</f>
        <v>0</v>
      </c>
      <c r="G4008">
        <f>precio_reno_porta!F160</f>
        <v>0</v>
      </c>
      <c r="H4008" t="s">
        <v>188</v>
      </c>
      <c r="I4008" t="s">
        <v>41</v>
      </c>
      <c r="J4008" s="68">
        <f>precio_reno_porta!U160</f>
        <v>0</v>
      </c>
    </row>
    <row r="4009" spans="1:10" x14ac:dyDescent="0.3">
      <c r="A4009" t="str">
        <f t="shared" si="62"/>
        <v>0Max Negocios + Ilimitado 79.90CUOTA</v>
      </c>
      <c r="B4009">
        <f>precio_reno_porta!A161</f>
        <v>0</v>
      </c>
      <c r="C4009">
        <f>precio_reno_porta!B161</f>
        <v>0</v>
      </c>
      <c r="D4009">
        <f>precio_reno_porta!C161</f>
        <v>0</v>
      </c>
      <c r="E4009">
        <f>precio_reno_porta!D161</f>
        <v>0</v>
      </c>
      <c r="F4009" s="68">
        <f>precio_reno_porta!E161</f>
        <v>0</v>
      </c>
      <c r="G4009">
        <f>precio_reno_porta!F161</f>
        <v>0</v>
      </c>
      <c r="H4009" t="s">
        <v>188</v>
      </c>
      <c r="I4009" t="s">
        <v>41</v>
      </c>
      <c r="J4009" s="68">
        <f>precio_reno_porta!U161</f>
        <v>0</v>
      </c>
    </row>
    <row r="4010" spans="1:10" x14ac:dyDescent="0.3">
      <c r="A4010" t="str">
        <f t="shared" si="62"/>
        <v>0Max Negocios + Ilimitado 79.90CUOTA</v>
      </c>
      <c r="B4010">
        <f>precio_reno_porta!A162</f>
        <v>0</v>
      </c>
      <c r="C4010">
        <f>precio_reno_porta!B162</f>
        <v>0</v>
      </c>
      <c r="D4010">
        <f>precio_reno_porta!C162</f>
        <v>0</v>
      </c>
      <c r="E4010">
        <f>precio_reno_porta!D162</f>
        <v>0</v>
      </c>
      <c r="F4010" s="68">
        <f>precio_reno_porta!E162</f>
        <v>0</v>
      </c>
      <c r="G4010">
        <f>precio_reno_porta!F162</f>
        <v>0</v>
      </c>
      <c r="H4010" t="s">
        <v>188</v>
      </c>
      <c r="I4010" t="s">
        <v>41</v>
      </c>
      <c r="J4010" s="68">
        <f>precio_reno_porta!U162</f>
        <v>0</v>
      </c>
    </row>
    <row r="4011" spans="1:10" x14ac:dyDescent="0.3">
      <c r="A4011" t="str">
        <f t="shared" si="62"/>
        <v>0Max Negocios + Ilimitado 79.90CUOTA</v>
      </c>
      <c r="B4011">
        <f>precio_reno_porta!A163</f>
        <v>0</v>
      </c>
      <c r="C4011">
        <f>precio_reno_porta!B163</f>
        <v>0</v>
      </c>
      <c r="D4011">
        <f>precio_reno_porta!C163</f>
        <v>0</v>
      </c>
      <c r="E4011">
        <f>precio_reno_porta!D163</f>
        <v>0</v>
      </c>
      <c r="F4011" s="68">
        <f>precio_reno_porta!E163</f>
        <v>0</v>
      </c>
      <c r="G4011">
        <f>precio_reno_porta!F163</f>
        <v>0</v>
      </c>
      <c r="H4011" t="s">
        <v>188</v>
      </c>
      <c r="I4011" t="s">
        <v>41</v>
      </c>
      <c r="J4011" s="68">
        <f>precio_reno_porta!U163</f>
        <v>0</v>
      </c>
    </row>
    <row r="4012" spans="1:10" x14ac:dyDescent="0.3">
      <c r="A4012" t="str">
        <f t="shared" si="62"/>
        <v>0Max Negocios + Ilimitado 79.90CUOTA</v>
      </c>
      <c r="B4012">
        <f>precio_reno_porta!A164</f>
        <v>0</v>
      </c>
      <c r="C4012">
        <f>precio_reno_porta!B164</f>
        <v>0</v>
      </c>
      <c r="D4012">
        <f>precio_reno_porta!C164</f>
        <v>0</v>
      </c>
      <c r="E4012">
        <f>precio_reno_porta!D164</f>
        <v>0</v>
      </c>
      <c r="F4012" s="68">
        <f>precio_reno_porta!E164</f>
        <v>0</v>
      </c>
      <c r="G4012">
        <f>precio_reno_porta!F164</f>
        <v>0</v>
      </c>
      <c r="H4012" t="s">
        <v>188</v>
      </c>
      <c r="I4012" t="s">
        <v>41</v>
      </c>
      <c r="J4012" s="68">
        <f>precio_reno_porta!U164</f>
        <v>0</v>
      </c>
    </row>
    <row r="4013" spans="1:10" x14ac:dyDescent="0.3">
      <c r="A4013" t="str">
        <f t="shared" si="62"/>
        <v>0Max Negocios + Ilimitado 79.90CUOTA</v>
      </c>
      <c r="B4013">
        <f>precio_reno_porta!A165</f>
        <v>0</v>
      </c>
      <c r="C4013">
        <f>precio_reno_porta!B165</f>
        <v>0</v>
      </c>
      <c r="D4013">
        <f>precio_reno_porta!C165</f>
        <v>0</v>
      </c>
      <c r="E4013">
        <f>precio_reno_porta!D165</f>
        <v>0</v>
      </c>
      <c r="F4013" s="68">
        <f>precio_reno_porta!E165</f>
        <v>0</v>
      </c>
      <c r="G4013">
        <f>precio_reno_porta!F165</f>
        <v>0</v>
      </c>
      <c r="H4013" t="s">
        <v>188</v>
      </c>
      <c r="I4013" t="s">
        <v>41</v>
      </c>
      <c r="J4013" s="68">
        <f>precio_reno_porta!U165</f>
        <v>0</v>
      </c>
    </row>
    <row r="4014" spans="1:10" x14ac:dyDescent="0.3">
      <c r="A4014" t="str">
        <f t="shared" si="62"/>
        <v>0Max Negocios + Ilimitado 79.90CUOTA</v>
      </c>
      <c r="B4014">
        <f>precio_reno_porta!A166</f>
        <v>0</v>
      </c>
      <c r="C4014">
        <f>precio_reno_porta!B166</f>
        <v>0</v>
      </c>
      <c r="D4014">
        <f>precio_reno_porta!C166</f>
        <v>0</v>
      </c>
      <c r="E4014">
        <f>precio_reno_porta!D166</f>
        <v>0</v>
      </c>
      <c r="F4014" s="68">
        <f>precio_reno_porta!E166</f>
        <v>0</v>
      </c>
      <c r="G4014">
        <f>precio_reno_porta!F166</f>
        <v>0</v>
      </c>
      <c r="H4014" t="s">
        <v>188</v>
      </c>
      <c r="I4014" t="s">
        <v>41</v>
      </c>
      <c r="J4014" s="68">
        <f>precio_reno_porta!U166</f>
        <v>0</v>
      </c>
    </row>
    <row r="4015" spans="1:10" x14ac:dyDescent="0.3">
      <c r="A4015" t="str">
        <f t="shared" si="62"/>
        <v>0Max Negocios + Ilimitado 79.90CUOTA</v>
      </c>
      <c r="B4015">
        <f>precio_reno_porta!A167</f>
        <v>0</v>
      </c>
      <c r="C4015">
        <f>precio_reno_porta!B167</f>
        <v>0</v>
      </c>
      <c r="D4015">
        <f>precio_reno_porta!C167</f>
        <v>0</v>
      </c>
      <c r="E4015">
        <f>precio_reno_porta!D167</f>
        <v>0</v>
      </c>
      <c r="F4015" s="68">
        <f>precio_reno_porta!E167</f>
        <v>0</v>
      </c>
      <c r="G4015">
        <f>precio_reno_porta!F167</f>
        <v>0</v>
      </c>
      <c r="H4015" t="s">
        <v>188</v>
      </c>
      <c r="I4015" t="s">
        <v>41</v>
      </c>
      <c r="J4015" s="68">
        <f>precio_reno_porta!U167</f>
        <v>0</v>
      </c>
    </row>
    <row r="4016" spans="1:10" x14ac:dyDescent="0.3">
      <c r="A4016" t="str">
        <f t="shared" si="62"/>
        <v>0Max Negocios + Ilimitado 79.90CUOTA</v>
      </c>
      <c r="B4016">
        <f>precio_reno_porta!A168</f>
        <v>0</v>
      </c>
      <c r="C4016">
        <f>precio_reno_porta!B168</f>
        <v>0</v>
      </c>
      <c r="D4016">
        <f>precio_reno_porta!C168</f>
        <v>0</v>
      </c>
      <c r="E4016">
        <f>precio_reno_porta!D168</f>
        <v>0</v>
      </c>
      <c r="F4016" s="68">
        <f>precio_reno_porta!E168</f>
        <v>0</v>
      </c>
      <c r="G4016">
        <f>precio_reno_porta!F168</f>
        <v>0</v>
      </c>
      <c r="H4016" t="s">
        <v>188</v>
      </c>
      <c r="I4016" t="s">
        <v>41</v>
      </c>
      <c r="J4016" s="68">
        <f>precio_reno_porta!U168</f>
        <v>0</v>
      </c>
    </row>
    <row r="4017" spans="1:10" x14ac:dyDescent="0.3">
      <c r="A4017" t="str">
        <f t="shared" si="62"/>
        <v>0Max Negocios + Ilimitado 79.90CUOTA</v>
      </c>
      <c r="B4017">
        <f>precio_reno_porta!A169</f>
        <v>0</v>
      </c>
      <c r="C4017">
        <f>precio_reno_porta!B169</f>
        <v>0</v>
      </c>
      <c r="D4017">
        <f>precio_reno_porta!C169</f>
        <v>0</v>
      </c>
      <c r="E4017">
        <f>precio_reno_porta!D169</f>
        <v>0</v>
      </c>
      <c r="F4017" s="68">
        <f>precio_reno_porta!E169</f>
        <v>0</v>
      </c>
      <c r="G4017">
        <f>precio_reno_porta!F169</f>
        <v>0</v>
      </c>
      <c r="H4017" t="s">
        <v>188</v>
      </c>
      <c r="I4017" t="s">
        <v>41</v>
      </c>
      <c r="J4017" s="68">
        <f>precio_reno_porta!U169</f>
        <v>0</v>
      </c>
    </row>
    <row r="4018" spans="1:10" x14ac:dyDescent="0.3">
      <c r="A4018" t="str">
        <f t="shared" si="62"/>
        <v>0Max Negocios + Ilimitado 79.90CUOTA</v>
      </c>
      <c r="B4018">
        <f>precio_reno_porta!A170</f>
        <v>0</v>
      </c>
      <c r="C4018">
        <f>precio_reno_porta!B170</f>
        <v>0</v>
      </c>
      <c r="D4018">
        <f>precio_reno_porta!C170</f>
        <v>0</v>
      </c>
      <c r="E4018">
        <f>precio_reno_porta!D170</f>
        <v>0</v>
      </c>
      <c r="F4018" s="68">
        <f>precio_reno_porta!E170</f>
        <v>0</v>
      </c>
      <c r="G4018">
        <f>precio_reno_porta!F170</f>
        <v>0</v>
      </c>
      <c r="H4018" t="s">
        <v>188</v>
      </c>
      <c r="I4018" t="s">
        <v>41</v>
      </c>
      <c r="J4018" s="68">
        <f>precio_reno_porta!U170</f>
        <v>0</v>
      </c>
    </row>
    <row r="4019" spans="1:10" x14ac:dyDescent="0.3">
      <c r="A4019" t="str">
        <f t="shared" si="62"/>
        <v>0Max Negocios + Ilimitado 79.90CUOTA</v>
      </c>
      <c r="B4019">
        <f>precio_reno_porta!A171</f>
        <v>0</v>
      </c>
      <c r="C4019">
        <f>precio_reno_porta!B171</f>
        <v>0</v>
      </c>
      <c r="D4019">
        <f>precio_reno_porta!C171</f>
        <v>0</v>
      </c>
      <c r="E4019">
        <f>precio_reno_porta!D171</f>
        <v>0</v>
      </c>
      <c r="F4019" s="68">
        <f>precio_reno_porta!E171</f>
        <v>0</v>
      </c>
      <c r="G4019">
        <f>precio_reno_porta!F171</f>
        <v>0</v>
      </c>
      <c r="H4019" t="s">
        <v>188</v>
      </c>
      <c r="I4019" t="s">
        <v>41</v>
      </c>
      <c r="J4019" s="68">
        <f>precio_reno_porta!U171</f>
        <v>0</v>
      </c>
    </row>
    <row r="4020" spans="1:10" x14ac:dyDescent="0.3">
      <c r="A4020" t="str">
        <f t="shared" si="62"/>
        <v>0Max Negocios + Ilimitado 79.90CUOTA</v>
      </c>
      <c r="B4020">
        <f>precio_reno_porta!A172</f>
        <v>0</v>
      </c>
      <c r="C4020">
        <f>precio_reno_porta!B172</f>
        <v>0</v>
      </c>
      <c r="D4020">
        <f>precio_reno_porta!C172</f>
        <v>0</v>
      </c>
      <c r="E4020">
        <f>precio_reno_porta!D172</f>
        <v>0</v>
      </c>
      <c r="F4020" s="68">
        <f>precio_reno_porta!E172</f>
        <v>0</v>
      </c>
      <c r="G4020">
        <f>precio_reno_porta!F172</f>
        <v>0</v>
      </c>
      <c r="H4020" t="s">
        <v>188</v>
      </c>
      <c r="I4020" t="s">
        <v>41</v>
      </c>
      <c r="J4020" s="68">
        <f>precio_reno_porta!U172</f>
        <v>0</v>
      </c>
    </row>
    <row r="4021" spans="1:10" x14ac:dyDescent="0.3">
      <c r="A4021" t="str">
        <f t="shared" si="62"/>
        <v>0Max Negocios + Ilimitado 79.90CUOTA</v>
      </c>
      <c r="B4021">
        <f>precio_reno_porta!A173</f>
        <v>0</v>
      </c>
      <c r="C4021">
        <f>precio_reno_porta!B173</f>
        <v>0</v>
      </c>
      <c r="D4021">
        <f>precio_reno_porta!C173</f>
        <v>0</v>
      </c>
      <c r="E4021">
        <f>precio_reno_porta!D173</f>
        <v>0</v>
      </c>
      <c r="F4021" s="68">
        <f>precio_reno_porta!E173</f>
        <v>0</v>
      </c>
      <c r="G4021">
        <f>precio_reno_porta!F173</f>
        <v>0</v>
      </c>
      <c r="H4021" t="s">
        <v>188</v>
      </c>
      <c r="I4021" t="s">
        <v>41</v>
      </c>
      <c r="J4021" s="68">
        <f>precio_reno_porta!U173</f>
        <v>0</v>
      </c>
    </row>
    <row r="4022" spans="1:10" x14ac:dyDescent="0.3">
      <c r="A4022" t="str">
        <f t="shared" si="62"/>
        <v>0Max Negocios + Ilimitado 79.90CUOTA</v>
      </c>
      <c r="B4022">
        <f>precio_reno_porta!A174</f>
        <v>0</v>
      </c>
      <c r="C4022">
        <f>precio_reno_porta!B174</f>
        <v>0</v>
      </c>
      <c r="D4022">
        <f>precio_reno_porta!C174</f>
        <v>0</v>
      </c>
      <c r="E4022">
        <f>precio_reno_porta!D174</f>
        <v>0</v>
      </c>
      <c r="F4022" s="68">
        <f>precio_reno_porta!E174</f>
        <v>0</v>
      </c>
      <c r="G4022">
        <f>precio_reno_porta!F174</f>
        <v>0</v>
      </c>
      <c r="H4022" t="s">
        <v>188</v>
      </c>
      <c r="I4022" t="s">
        <v>41</v>
      </c>
      <c r="J4022" s="68">
        <f>precio_reno_porta!U174</f>
        <v>0</v>
      </c>
    </row>
    <row r="4023" spans="1:10" x14ac:dyDescent="0.3">
      <c r="A4023" t="str">
        <f t="shared" si="62"/>
        <v>0Max Negocios + Ilimitado 79.90CUOTA</v>
      </c>
      <c r="B4023">
        <f>precio_reno_porta!A175</f>
        <v>0</v>
      </c>
      <c r="C4023">
        <f>precio_reno_porta!B175</f>
        <v>0</v>
      </c>
      <c r="D4023">
        <f>precio_reno_porta!C175</f>
        <v>0</v>
      </c>
      <c r="E4023">
        <f>precio_reno_porta!D175</f>
        <v>0</v>
      </c>
      <c r="F4023" s="68">
        <f>precio_reno_porta!E175</f>
        <v>0</v>
      </c>
      <c r="G4023">
        <f>precio_reno_porta!F175</f>
        <v>0</v>
      </c>
      <c r="H4023" t="s">
        <v>188</v>
      </c>
      <c r="I4023" t="s">
        <v>41</v>
      </c>
      <c r="J4023" s="68">
        <f>precio_reno_porta!U175</f>
        <v>0</v>
      </c>
    </row>
    <row r="4024" spans="1:10" x14ac:dyDescent="0.3">
      <c r="A4024" t="str">
        <f t="shared" si="62"/>
        <v>0Max Negocios + Ilimitado 79.90CUOTA</v>
      </c>
      <c r="B4024">
        <f>precio_reno_porta!A176</f>
        <v>0</v>
      </c>
      <c r="C4024">
        <f>precio_reno_porta!B176</f>
        <v>0</v>
      </c>
      <c r="D4024">
        <f>precio_reno_porta!C176</f>
        <v>0</v>
      </c>
      <c r="E4024">
        <f>precio_reno_porta!D176</f>
        <v>0</v>
      </c>
      <c r="F4024" s="68">
        <f>precio_reno_porta!E176</f>
        <v>0</v>
      </c>
      <c r="G4024">
        <f>precio_reno_porta!F176</f>
        <v>0</v>
      </c>
      <c r="H4024" t="s">
        <v>188</v>
      </c>
      <c r="I4024" t="s">
        <v>41</v>
      </c>
      <c r="J4024" s="68">
        <f>precio_reno_porta!U176</f>
        <v>0</v>
      </c>
    </row>
    <row r="4025" spans="1:10" x14ac:dyDescent="0.3">
      <c r="A4025" t="str">
        <f t="shared" si="62"/>
        <v>0Max Negocios + Ilimitado 79.90CUOTA</v>
      </c>
      <c r="B4025">
        <f>precio_reno_porta!A177</f>
        <v>0</v>
      </c>
      <c r="C4025">
        <f>precio_reno_porta!B177</f>
        <v>0</v>
      </c>
      <c r="D4025">
        <f>precio_reno_porta!C177</f>
        <v>0</v>
      </c>
      <c r="E4025">
        <f>precio_reno_porta!D177</f>
        <v>0</v>
      </c>
      <c r="F4025" s="68">
        <f>precio_reno_porta!E177</f>
        <v>0</v>
      </c>
      <c r="G4025">
        <f>precio_reno_porta!F177</f>
        <v>0</v>
      </c>
      <c r="H4025" t="s">
        <v>188</v>
      </c>
      <c r="I4025" t="s">
        <v>41</v>
      </c>
      <c r="J4025" s="68">
        <f>precio_reno_porta!U177</f>
        <v>0</v>
      </c>
    </row>
    <row r="4026" spans="1:10" x14ac:dyDescent="0.3">
      <c r="A4026" t="str">
        <f t="shared" si="62"/>
        <v>0Max Negocios + Ilimitado 79.90CUOTA</v>
      </c>
      <c r="B4026">
        <f>precio_reno_porta!A178</f>
        <v>0</v>
      </c>
      <c r="C4026">
        <f>precio_reno_porta!B178</f>
        <v>0</v>
      </c>
      <c r="D4026">
        <f>precio_reno_porta!C178</f>
        <v>0</v>
      </c>
      <c r="E4026">
        <f>precio_reno_porta!D178</f>
        <v>0</v>
      </c>
      <c r="F4026" s="68">
        <f>precio_reno_porta!E178</f>
        <v>0</v>
      </c>
      <c r="G4026">
        <f>precio_reno_porta!F178</f>
        <v>0</v>
      </c>
      <c r="H4026" t="s">
        <v>188</v>
      </c>
      <c r="I4026" t="s">
        <v>41</v>
      </c>
      <c r="J4026" s="68">
        <f>precio_reno_porta!U178</f>
        <v>0</v>
      </c>
    </row>
    <row r="4027" spans="1:10" x14ac:dyDescent="0.3">
      <c r="A4027" t="str">
        <f t="shared" si="62"/>
        <v>0Max Negocios + Ilimitado 79.90CUOTA</v>
      </c>
      <c r="B4027">
        <f>precio_reno_porta!A179</f>
        <v>0</v>
      </c>
      <c r="C4027">
        <f>precio_reno_porta!B179</f>
        <v>0</v>
      </c>
      <c r="D4027">
        <f>precio_reno_porta!C179</f>
        <v>0</v>
      </c>
      <c r="E4027">
        <f>precio_reno_porta!D179</f>
        <v>0</v>
      </c>
      <c r="F4027" s="68">
        <f>precio_reno_porta!E179</f>
        <v>0</v>
      </c>
      <c r="G4027">
        <f>precio_reno_porta!F179</f>
        <v>0</v>
      </c>
      <c r="H4027" t="s">
        <v>188</v>
      </c>
      <c r="I4027" t="s">
        <v>41</v>
      </c>
      <c r="J4027" s="68">
        <f>precio_reno_porta!U179</f>
        <v>0</v>
      </c>
    </row>
    <row r="4028" spans="1:10" x14ac:dyDescent="0.3">
      <c r="A4028" t="str">
        <f t="shared" si="62"/>
        <v>0Max Negocios + Ilimitado 79.90CUOTA</v>
      </c>
      <c r="B4028">
        <f>precio_reno_porta!A180</f>
        <v>0</v>
      </c>
      <c r="C4028">
        <f>precio_reno_porta!B180</f>
        <v>0</v>
      </c>
      <c r="D4028">
        <f>precio_reno_porta!C180</f>
        <v>0</v>
      </c>
      <c r="E4028">
        <f>precio_reno_porta!D180</f>
        <v>0</v>
      </c>
      <c r="F4028" s="68">
        <f>precio_reno_porta!E180</f>
        <v>0</v>
      </c>
      <c r="G4028">
        <f>precio_reno_porta!F180</f>
        <v>0</v>
      </c>
      <c r="H4028" t="s">
        <v>188</v>
      </c>
      <c r="I4028" t="s">
        <v>41</v>
      </c>
      <c r="J4028" s="68">
        <f>precio_reno_porta!U180</f>
        <v>0</v>
      </c>
    </row>
    <row r="4029" spans="1:10" x14ac:dyDescent="0.3">
      <c r="A4029" t="str">
        <f t="shared" si="62"/>
        <v>0Max Negocios + Ilimitado 79.90CUOTA</v>
      </c>
      <c r="B4029">
        <f>precio_reno_porta!A181</f>
        <v>0</v>
      </c>
      <c r="C4029">
        <f>precio_reno_porta!B181</f>
        <v>0</v>
      </c>
      <c r="D4029">
        <f>precio_reno_porta!C181</f>
        <v>0</v>
      </c>
      <c r="E4029">
        <f>precio_reno_porta!D181</f>
        <v>0</v>
      </c>
      <c r="F4029" s="68">
        <f>precio_reno_porta!E181</f>
        <v>0</v>
      </c>
      <c r="G4029">
        <f>precio_reno_porta!F181</f>
        <v>0</v>
      </c>
      <c r="H4029" t="s">
        <v>188</v>
      </c>
      <c r="I4029" t="s">
        <v>41</v>
      </c>
      <c r="J4029" s="68">
        <f>precio_reno_porta!U181</f>
        <v>0</v>
      </c>
    </row>
    <row r="4030" spans="1:10" x14ac:dyDescent="0.3">
      <c r="A4030" t="str">
        <f t="shared" si="62"/>
        <v>0Max Negocios + Ilimitado 79.90CUOTA</v>
      </c>
      <c r="B4030">
        <f>precio_reno_porta!A182</f>
        <v>0</v>
      </c>
      <c r="C4030">
        <f>precio_reno_porta!B182</f>
        <v>0</v>
      </c>
      <c r="D4030">
        <f>precio_reno_porta!C182</f>
        <v>0</v>
      </c>
      <c r="E4030">
        <f>precio_reno_porta!D182</f>
        <v>0</v>
      </c>
      <c r="F4030" s="68">
        <f>precio_reno_porta!E182</f>
        <v>0</v>
      </c>
      <c r="G4030">
        <f>precio_reno_porta!F182</f>
        <v>0</v>
      </c>
      <c r="H4030" t="s">
        <v>188</v>
      </c>
      <c r="I4030" t="s">
        <v>41</v>
      </c>
      <c r="J4030" s="68">
        <f>precio_reno_porta!U182</f>
        <v>0</v>
      </c>
    </row>
    <row r="4031" spans="1:10" x14ac:dyDescent="0.3">
      <c r="A4031" t="str">
        <f t="shared" si="62"/>
        <v>0Max Negocios + Ilimitado 79.90CUOTA</v>
      </c>
      <c r="B4031">
        <f>precio_reno_porta!A183</f>
        <v>0</v>
      </c>
      <c r="C4031">
        <f>precio_reno_porta!B183</f>
        <v>0</v>
      </c>
      <c r="D4031">
        <f>precio_reno_porta!C183</f>
        <v>0</v>
      </c>
      <c r="E4031">
        <f>precio_reno_porta!D183</f>
        <v>0</v>
      </c>
      <c r="F4031" s="68">
        <f>precio_reno_porta!E183</f>
        <v>0</v>
      </c>
      <c r="G4031">
        <f>precio_reno_porta!F183</f>
        <v>0</v>
      </c>
      <c r="H4031" t="s">
        <v>188</v>
      </c>
      <c r="I4031" t="s">
        <v>41</v>
      </c>
      <c r="J4031" s="68">
        <f>precio_reno_porta!U183</f>
        <v>0</v>
      </c>
    </row>
    <row r="4032" spans="1:10" x14ac:dyDescent="0.3">
      <c r="A4032" t="str">
        <f t="shared" si="62"/>
        <v>0Max Negocios + Ilimitado 79.90CUOTA</v>
      </c>
      <c r="B4032">
        <f>precio_reno_porta!A184</f>
        <v>0</v>
      </c>
      <c r="C4032">
        <f>precio_reno_porta!B184</f>
        <v>0</v>
      </c>
      <c r="D4032">
        <f>precio_reno_porta!C184</f>
        <v>0</v>
      </c>
      <c r="E4032">
        <f>precio_reno_porta!D184</f>
        <v>0</v>
      </c>
      <c r="F4032" s="68">
        <f>precio_reno_porta!E184</f>
        <v>0</v>
      </c>
      <c r="G4032">
        <f>precio_reno_porta!F184</f>
        <v>0</v>
      </c>
      <c r="H4032" t="s">
        <v>188</v>
      </c>
      <c r="I4032" t="s">
        <v>41</v>
      </c>
      <c r="J4032" s="68">
        <f>precio_reno_porta!U184</f>
        <v>0</v>
      </c>
    </row>
    <row r="4033" spans="1:10" x14ac:dyDescent="0.3">
      <c r="A4033" t="str">
        <f t="shared" si="62"/>
        <v>0Max Negocios + Ilimitado 79.90CUOTA</v>
      </c>
      <c r="B4033">
        <f>precio_reno_porta!A185</f>
        <v>0</v>
      </c>
      <c r="C4033">
        <f>precio_reno_porta!B185</f>
        <v>0</v>
      </c>
      <c r="D4033">
        <f>precio_reno_porta!C185</f>
        <v>0</v>
      </c>
      <c r="E4033">
        <f>precio_reno_porta!D185</f>
        <v>0</v>
      </c>
      <c r="F4033" s="68">
        <f>precio_reno_porta!E185</f>
        <v>0</v>
      </c>
      <c r="G4033">
        <f>precio_reno_porta!F185</f>
        <v>0</v>
      </c>
      <c r="H4033" t="s">
        <v>188</v>
      </c>
      <c r="I4033" t="s">
        <v>41</v>
      </c>
      <c r="J4033" s="68">
        <f>precio_reno_porta!U185</f>
        <v>0</v>
      </c>
    </row>
    <row r="4034" spans="1:10" x14ac:dyDescent="0.3">
      <c r="A4034" t="str">
        <f t="shared" si="62"/>
        <v>0Max Negocios + Ilimitado 79.90CUOTA</v>
      </c>
      <c r="B4034">
        <f>precio_reno_porta!A186</f>
        <v>0</v>
      </c>
      <c r="C4034">
        <f>precio_reno_porta!B186</f>
        <v>0</v>
      </c>
      <c r="D4034">
        <f>precio_reno_porta!C186</f>
        <v>0</v>
      </c>
      <c r="E4034">
        <f>precio_reno_porta!D186</f>
        <v>0</v>
      </c>
      <c r="F4034" s="68">
        <f>precio_reno_porta!E186</f>
        <v>0</v>
      </c>
      <c r="G4034">
        <f>precio_reno_porta!F186</f>
        <v>0</v>
      </c>
      <c r="H4034" t="s">
        <v>188</v>
      </c>
      <c r="I4034" t="s">
        <v>41</v>
      </c>
      <c r="J4034" s="68">
        <f>precio_reno_porta!U186</f>
        <v>0</v>
      </c>
    </row>
    <row r="4035" spans="1:10" x14ac:dyDescent="0.3">
      <c r="A4035" t="str">
        <f t="shared" ref="A4035:A4098" si="63">CONCATENATE(E4035,I4035,H4035)</f>
        <v>0Max Negocios + Ilimitado 79.90CUOTA</v>
      </c>
      <c r="B4035">
        <f>precio_reno_porta!A187</f>
        <v>0</v>
      </c>
      <c r="C4035">
        <f>precio_reno_porta!B187</f>
        <v>0</v>
      </c>
      <c r="D4035">
        <f>precio_reno_porta!C187</f>
        <v>0</v>
      </c>
      <c r="E4035">
        <f>precio_reno_porta!D187</f>
        <v>0</v>
      </c>
      <c r="F4035" s="68">
        <f>precio_reno_porta!E187</f>
        <v>0</v>
      </c>
      <c r="G4035">
        <f>precio_reno_porta!F187</f>
        <v>0</v>
      </c>
      <c r="H4035" t="s">
        <v>188</v>
      </c>
      <c r="I4035" t="s">
        <v>41</v>
      </c>
      <c r="J4035" s="68">
        <f>precio_reno_porta!U187</f>
        <v>0</v>
      </c>
    </row>
    <row r="4036" spans="1:10" x14ac:dyDescent="0.3">
      <c r="A4036" t="str">
        <f t="shared" si="63"/>
        <v>0Max Negocios + Ilimitado 79.90CUOTA</v>
      </c>
      <c r="B4036">
        <f>precio_reno_porta!A188</f>
        <v>0</v>
      </c>
      <c r="C4036">
        <f>precio_reno_porta!B188</f>
        <v>0</v>
      </c>
      <c r="D4036">
        <f>precio_reno_porta!C188</f>
        <v>0</v>
      </c>
      <c r="E4036">
        <f>precio_reno_porta!D188</f>
        <v>0</v>
      </c>
      <c r="F4036" s="68">
        <f>precio_reno_porta!E188</f>
        <v>0</v>
      </c>
      <c r="G4036">
        <f>precio_reno_porta!F188</f>
        <v>0</v>
      </c>
      <c r="H4036" t="s">
        <v>188</v>
      </c>
      <c r="I4036" t="s">
        <v>41</v>
      </c>
      <c r="J4036" s="68">
        <f>precio_reno_porta!U188</f>
        <v>0</v>
      </c>
    </row>
    <row r="4037" spans="1:10" x14ac:dyDescent="0.3">
      <c r="A4037" t="str">
        <f t="shared" si="63"/>
        <v>0Max Negocios + Ilimitado 79.90CUOTA</v>
      </c>
      <c r="B4037">
        <f>precio_reno_porta!A189</f>
        <v>0</v>
      </c>
      <c r="C4037">
        <f>precio_reno_porta!B189</f>
        <v>0</v>
      </c>
      <c r="D4037">
        <f>precio_reno_porta!C189</f>
        <v>0</v>
      </c>
      <c r="E4037">
        <f>precio_reno_porta!D189</f>
        <v>0</v>
      </c>
      <c r="F4037" s="68">
        <f>precio_reno_porta!E189</f>
        <v>0</v>
      </c>
      <c r="G4037">
        <f>precio_reno_porta!F189</f>
        <v>0</v>
      </c>
      <c r="H4037" t="s">
        <v>188</v>
      </c>
      <c r="I4037" t="s">
        <v>41</v>
      </c>
      <c r="J4037" s="68">
        <f>precio_reno_porta!U189</f>
        <v>0</v>
      </c>
    </row>
    <row r="4038" spans="1:10" x14ac:dyDescent="0.3">
      <c r="A4038" t="str">
        <f t="shared" si="63"/>
        <v>0Max Negocios + Ilimitado 79.90CUOTA</v>
      </c>
      <c r="B4038">
        <f>precio_reno_porta!A190</f>
        <v>0</v>
      </c>
      <c r="C4038">
        <f>precio_reno_porta!B190</f>
        <v>0</v>
      </c>
      <c r="D4038">
        <f>precio_reno_porta!C190</f>
        <v>0</v>
      </c>
      <c r="E4038">
        <f>precio_reno_porta!D190</f>
        <v>0</v>
      </c>
      <c r="F4038" s="68">
        <f>precio_reno_porta!E190</f>
        <v>0</v>
      </c>
      <c r="G4038">
        <f>precio_reno_porta!F190</f>
        <v>0</v>
      </c>
      <c r="H4038" t="s">
        <v>188</v>
      </c>
      <c r="I4038" t="s">
        <v>41</v>
      </c>
      <c r="J4038" s="68">
        <f>precio_reno_porta!U190</f>
        <v>0</v>
      </c>
    </row>
    <row r="4039" spans="1:10" x14ac:dyDescent="0.3">
      <c r="A4039" t="str">
        <f t="shared" si="63"/>
        <v>0Max Negocios + Ilimitado 79.90CUOTA</v>
      </c>
      <c r="B4039">
        <f>precio_reno_porta!A191</f>
        <v>0</v>
      </c>
      <c r="C4039">
        <f>precio_reno_porta!B191</f>
        <v>0</v>
      </c>
      <c r="D4039">
        <f>precio_reno_porta!C191</f>
        <v>0</v>
      </c>
      <c r="E4039">
        <f>precio_reno_porta!D191</f>
        <v>0</v>
      </c>
      <c r="F4039" s="68">
        <f>precio_reno_porta!E191</f>
        <v>0</v>
      </c>
      <c r="G4039">
        <f>precio_reno_porta!F191</f>
        <v>0</v>
      </c>
      <c r="H4039" t="s">
        <v>188</v>
      </c>
      <c r="I4039" t="s">
        <v>41</v>
      </c>
      <c r="J4039" s="68">
        <f>precio_reno_porta!U191</f>
        <v>0</v>
      </c>
    </row>
    <row r="4040" spans="1:10" x14ac:dyDescent="0.3">
      <c r="A4040" t="str">
        <f t="shared" si="63"/>
        <v>0Max Negocios + Ilimitado 79.90CUOTA</v>
      </c>
      <c r="B4040">
        <f>precio_reno_porta!A192</f>
        <v>0</v>
      </c>
      <c r="C4040">
        <f>precio_reno_porta!B192</f>
        <v>0</v>
      </c>
      <c r="D4040">
        <f>precio_reno_porta!C192</f>
        <v>0</v>
      </c>
      <c r="E4040">
        <f>precio_reno_porta!D192</f>
        <v>0</v>
      </c>
      <c r="F4040" s="68">
        <f>precio_reno_porta!E192</f>
        <v>0</v>
      </c>
      <c r="G4040">
        <f>precio_reno_porta!F192</f>
        <v>0</v>
      </c>
      <c r="H4040" t="s">
        <v>188</v>
      </c>
      <c r="I4040" t="s">
        <v>41</v>
      </c>
      <c r="J4040" s="68">
        <f>precio_reno_porta!U192</f>
        <v>0</v>
      </c>
    </row>
    <row r="4041" spans="1:10" x14ac:dyDescent="0.3">
      <c r="A4041" t="str">
        <f t="shared" si="63"/>
        <v>0Max Negocios + Ilimitado 79.90CUOTA</v>
      </c>
      <c r="B4041">
        <f>precio_reno_porta!A193</f>
        <v>0</v>
      </c>
      <c r="C4041">
        <f>precio_reno_porta!B193</f>
        <v>0</v>
      </c>
      <c r="D4041">
        <f>precio_reno_porta!C193</f>
        <v>0</v>
      </c>
      <c r="E4041">
        <f>precio_reno_porta!D193</f>
        <v>0</v>
      </c>
      <c r="F4041" s="68">
        <f>precio_reno_porta!E193</f>
        <v>0</v>
      </c>
      <c r="G4041">
        <f>precio_reno_porta!F193</f>
        <v>0</v>
      </c>
      <c r="H4041" t="s">
        <v>188</v>
      </c>
      <c r="I4041" t="s">
        <v>41</v>
      </c>
      <c r="J4041" s="68">
        <f>precio_reno_porta!U193</f>
        <v>0</v>
      </c>
    </row>
    <row r="4042" spans="1:10" x14ac:dyDescent="0.3">
      <c r="A4042" t="str">
        <f t="shared" si="63"/>
        <v>0Max Negocios + Ilimitado 79.90CUOTA</v>
      </c>
      <c r="B4042">
        <f>precio_reno_porta!A194</f>
        <v>0</v>
      </c>
      <c r="C4042">
        <f>precio_reno_porta!B194</f>
        <v>0</v>
      </c>
      <c r="D4042">
        <f>precio_reno_porta!C194</f>
        <v>0</v>
      </c>
      <c r="E4042">
        <f>precio_reno_porta!D194</f>
        <v>0</v>
      </c>
      <c r="F4042" s="68">
        <f>precio_reno_porta!E194</f>
        <v>0</v>
      </c>
      <c r="G4042">
        <f>precio_reno_porta!F194</f>
        <v>0</v>
      </c>
      <c r="H4042" t="s">
        <v>188</v>
      </c>
      <c r="I4042" t="s">
        <v>41</v>
      </c>
      <c r="J4042" s="68">
        <f>precio_reno_porta!U194</f>
        <v>0</v>
      </c>
    </row>
    <row r="4043" spans="1:10" x14ac:dyDescent="0.3">
      <c r="A4043" t="str">
        <f t="shared" si="63"/>
        <v>0Max Negocios + Ilimitado 79.90CUOTA</v>
      </c>
      <c r="B4043">
        <f>precio_reno_porta!A195</f>
        <v>0</v>
      </c>
      <c r="C4043">
        <f>precio_reno_porta!B195</f>
        <v>0</v>
      </c>
      <c r="D4043">
        <f>precio_reno_porta!C195</f>
        <v>0</v>
      </c>
      <c r="E4043">
        <f>precio_reno_porta!D195</f>
        <v>0</v>
      </c>
      <c r="F4043" s="68">
        <f>precio_reno_porta!E195</f>
        <v>0</v>
      </c>
      <c r="G4043">
        <f>precio_reno_porta!F195</f>
        <v>0</v>
      </c>
      <c r="H4043" t="s">
        <v>188</v>
      </c>
      <c r="I4043" t="s">
        <v>41</v>
      </c>
      <c r="J4043" s="68">
        <f>precio_reno_porta!U195</f>
        <v>0</v>
      </c>
    </row>
    <row r="4044" spans="1:10" x14ac:dyDescent="0.3">
      <c r="A4044" t="str">
        <f t="shared" si="63"/>
        <v>0Max Negocios + Ilimitado 79.90CUOTA</v>
      </c>
      <c r="B4044">
        <f>precio_reno_porta!A196</f>
        <v>0</v>
      </c>
      <c r="C4044">
        <f>precio_reno_porta!B196</f>
        <v>0</v>
      </c>
      <c r="D4044">
        <f>precio_reno_porta!C196</f>
        <v>0</v>
      </c>
      <c r="E4044">
        <f>precio_reno_porta!D196</f>
        <v>0</v>
      </c>
      <c r="F4044" s="68">
        <f>precio_reno_porta!E196</f>
        <v>0</v>
      </c>
      <c r="G4044">
        <f>precio_reno_porta!F196</f>
        <v>0</v>
      </c>
      <c r="H4044" t="s">
        <v>188</v>
      </c>
      <c r="I4044" t="s">
        <v>41</v>
      </c>
      <c r="J4044" s="68">
        <f>precio_reno_porta!U196</f>
        <v>0</v>
      </c>
    </row>
    <row r="4045" spans="1:10" x14ac:dyDescent="0.3">
      <c r="A4045" t="str">
        <f t="shared" si="63"/>
        <v>0Max Negocios + Ilimitado 79.90CUOTA</v>
      </c>
      <c r="B4045">
        <f>precio_reno_porta!A197</f>
        <v>0</v>
      </c>
      <c r="C4045">
        <f>precio_reno_porta!B197</f>
        <v>0</v>
      </c>
      <c r="D4045">
        <f>precio_reno_porta!C197</f>
        <v>0</v>
      </c>
      <c r="E4045">
        <f>precio_reno_porta!D197</f>
        <v>0</v>
      </c>
      <c r="F4045" s="68">
        <f>precio_reno_porta!E197</f>
        <v>0</v>
      </c>
      <c r="G4045">
        <f>precio_reno_porta!F197</f>
        <v>0</v>
      </c>
      <c r="H4045" t="s">
        <v>188</v>
      </c>
      <c r="I4045" t="s">
        <v>41</v>
      </c>
      <c r="J4045" s="68">
        <f>precio_reno_porta!U197</f>
        <v>0</v>
      </c>
    </row>
    <row r="4046" spans="1:10" x14ac:dyDescent="0.3">
      <c r="A4046" t="str">
        <f t="shared" si="63"/>
        <v>0Max Negocios + Ilimitado 79.90CUOTA</v>
      </c>
      <c r="B4046">
        <f>precio_reno_porta!A198</f>
        <v>0</v>
      </c>
      <c r="C4046">
        <f>precio_reno_porta!B198</f>
        <v>0</v>
      </c>
      <c r="D4046">
        <f>precio_reno_porta!C198</f>
        <v>0</v>
      </c>
      <c r="E4046">
        <f>precio_reno_porta!D198</f>
        <v>0</v>
      </c>
      <c r="F4046" s="68">
        <f>precio_reno_porta!E198</f>
        <v>0</v>
      </c>
      <c r="G4046">
        <f>precio_reno_porta!F198</f>
        <v>0</v>
      </c>
      <c r="H4046" t="s">
        <v>188</v>
      </c>
      <c r="I4046" t="s">
        <v>41</v>
      </c>
      <c r="J4046" s="68">
        <f>precio_reno_porta!U198</f>
        <v>0</v>
      </c>
    </row>
    <row r="4047" spans="1:10" x14ac:dyDescent="0.3">
      <c r="A4047" t="str">
        <f t="shared" si="63"/>
        <v>0Max Negocios + Ilimitado 79.90CUOTA</v>
      </c>
      <c r="B4047">
        <f>precio_reno_porta!A199</f>
        <v>0</v>
      </c>
      <c r="C4047">
        <f>precio_reno_porta!B199</f>
        <v>0</v>
      </c>
      <c r="D4047">
        <f>precio_reno_porta!C199</f>
        <v>0</v>
      </c>
      <c r="E4047">
        <f>precio_reno_porta!D199</f>
        <v>0</v>
      </c>
      <c r="F4047" s="68">
        <f>precio_reno_porta!E199</f>
        <v>0</v>
      </c>
      <c r="G4047">
        <f>precio_reno_porta!F199</f>
        <v>0</v>
      </c>
      <c r="H4047" t="s">
        <v>188</v>
      </c>
      <c r="I4047" t="s">
        <v>41</v>
      </c>
      <c r="J4047" s="68">
        <f>precio_reno_porta!U199</f>
        <v>0</v>
      </c>
    </row>
    <row r="4048" spans="1:10" x14ac:dyDescent="0.3">
      <c r="A4048" t="str">
        <f t="shared" si="63"/>
        <v>0Max Negocios + Ilimitado 79.90CUOTA</v>
      </c>
      <c r="B4048">
        <f>precio_reno_porta!A200</f>
        <v>0</v>
      </c>
      <c r="C4048">
        <f>precio_reno_porta!B200</f>
        <v>0</v>
      </c>
      <c r="D4048">
        <f>precio_reno_porta!C200</f>
        <v>0</v>
      </c>
      <c r="E4048">
        <f>precio_reno_porta!D200</f>
        <v>0</v>
      </c>
      <c r="F4048" s="68">
        <f>precio_reno_porta!E200</f>
        <v>0</v>
      </c>
      <c r="G4048">
        <f>precio_reno_porta!F200</f>
        <v>0</v>
      </c>
      <c r="H4048" t="s">
        <v>188</v>
      </c>
      <c r="I4048" t="s">
        <v>41</v>
      </c>
      <c r="J4048" s="68">
        <f>precio_reno_porta!U200</f>
        <v>0</v>
      </c>
    </row>
    <row r="4049" spans="1:10" x14ac:dyDescent="0.3">
      <c r="A4049" t="str">
        <f t="shared" si="63"/>
        <v>0Max Negocios + Ilimitado 79.90CUOTA</v>
      </c>
      <c r="B4049">
        <f>precio_reno_porta!A201</f>
        <v>0</v>
      </c>
      <c r="C4049">
        <f>precio_reno_porta!B201</f>
        <v>0</v>
      </c>
      <c r="D4049">
        <f>precio_reno_porta!C201</f>
        <v>0</v>
      </c>
      <c r="E4049">
        <f>precio_reno_porta!D201</f>
        <v>0</v>
      </c>
      <c r="F4049" s="68">
        <f>precio_reno_porta!E201</f>
        <v>0</v>
      </c>
      <c r="G4049">
        <f>precio_reno_porta!F201</f>
        <v>0</v>
      </c>
      <c r="H4049" t="s">
        <v>188</v>
      </c>
      <c r="I4049" t="s">
        <v>41</v>
      </c>
      <c r="J4049" s="68">
        <f>precio_reno_porta!U201</f>
        <v>0</v>
      </c>
    </row>
    <row r="4050" spans="1:10" x14ac:dyDescent="0.3">
      <c r="A4050" t="str">
        <f t="shared" si="63"/>
        <v>0Max Negocios + Ilimitado 79.90CUOTA</v>
      </c>
      <c r="B4050">
        <f>precio_reno_porta!A202</f>
        <v>0</v>
      </c>
      <c r="C4050">
        <f>precio_reno_porta!B202</f>
        <v>0</v>
      </c>
      <c r="D4050">
        <f>precio_reno_porta!C202</f>
        <v>0</v>
      </c>
      <c r="E4050">
        <f>precio_reno_porta!D202</f>
        <v>0</v>
      </c>
      <c r="F4050" s="68">
        <f>precio_reno_porta!E202</f>
        <v>0</v>
      </c>
      <c r="G4050">
        <f>precio_reno_porta!F202</f>
        <v>0</v>
      </c>
      <c r="H4050" t="s">
        <v>188</v>
      </c>
      <c r="I4050" t="s">
        <v>41</v>
      </c>
      <c r="J4050" s="68">
        <f>precio_reno_porta!U202</f>
        <v>0</v>
      </c>
    </row>
    <row r="4051" spans="1:10" x14ac:dyDescent="0.3">
      <c r="A4051" t="str">
        <f t="shared" si="63"/>
        <v>0Max Negocios + Ilimitado 79.90CUOTA</v>
      </c>
      <c r="B4051">
        <f>precio_reno_porta!A203</f>
        <v>0</v>
      </c>
      <c r="C4051">
        <f>precio_reno_porta!B203</f>
        <v>0</v>
      </c>
      <c r="D4051">
        <f>precio_reno_porta!C203</f>
        <v>0</v>
      </c>
      <c r="E4051">
        <f>precio_reno_porta!D203</f>
        <v>0</v>
      </c>
      <c r="F4051" s="68">
        <f>precio_reno_porta!E203</f>
        <v>0</v>
      </c>
      <c r="G4051">
        <f>precio_reno_porta!F203</f>
        <v>0</v>
      </c>
      <c r="H4051" t="s">
        <v>188</v>
      </c>
      <c r="I4051" t="s">
        <v>41</v>
      </c>
      <c r="J4051" s="68">
        <f>precio_reno_porta!U203</f>
        <v>0</v>
      </c>
    </row>
    <row r="4052" spans="1:10" x14ac:dyDescent="0.3">
      <c r="A4052" t="str">
        <f t="shared" si="63"/>
        <v>0Max Negocios + Ilimitado 79.90CUOTA</v>
      </c>
      <c r="B4052">
        <f>precio_reno_porta!A204</f>
        <v>0</v>
      </c>
      <c r="C4052">
        <f>precio_reno_porta!B204</f>
        <v>0</v>
      </c>
      <c r="D4052">
        <f>precio_reno_porta!C204</f>
        <v>0</v>
      </c>
      <c r="E4052">
        <f>precio_reno_porta!D204</f>
        <v>0</v>
      </c>
      <c r="F4052" s="68">
        <f>precio_reno_porta!E204</f>
        <v>0</v>
      </c>
      <c r="G4052">
        <f>precio_reno_porta!F204</f>
        <v>0</v>
      </c>
      <c r="H4052" t="s">
        <v>188</v>
      </c>
      <c r="I4052" t="s">
        <v>41</v>
      </c>
      <c r="J4052" s="68">
        <f>precio_reno_porta!U204</f>
        <v>0</v>
      </c>
    </row>
    <row r="4053" spans="1:10" x14ac:dyDescent="0.3">
      <c r="A4053" t="str">
        <f t="shared" si="63"/>
        <v>0Max Negocios + Ilimitado 79.90CUOTA</v>
      </c>
      <c r="B4053">
        <f>precio_reno_porta!A205</f>
        <v>0</v>
      </c>
      <c r="C4053">
        <f>precio_reno_porta!B205</f>
        <v>0</v>
      </c>
      <c r="D4053">
        <f>precio_reno_porta!C205</f>
        <v>0</v>
      </c>
      <c r="E4053">
        <f>precio_reno_porta!D205</f>
        <v>0</v>
      </c>
      <c r="F4053" s="68">
        <f>precio_reno_porta!E205</f>
        <v>0</v>
      </c>
      <c r="G4053">
        <f>precio_reno_porta!F205</f>
        <v>0</v>
      </c>
      <c r="H4053" t="s">
        <v>188</v>
      </c>
      <c r="I4053" t="s">
        <v>41</v>
      </c>
      <c r="J4053" s="68">
        <f>precio_reno_porta!U205</f>
        <v>0</v>
      </c>
    </row>
    <row r="4054" spans="1:10" x14ac:dyDescent="0.3">
      <c r="A4054" t="str">
        <f t="shared" si="63"/>
        <v>0Max Negocios + Ilimitado 79.90CUOTA</v>
      </c>
      <c r="B4054">
        <f>precio_reno_porta!A206</f>
        <v>0</v>
      </c>
      <c r="C4054">
        <f>precio_reno_porta!B206</f>
        <v>0</v>
      </c>
      <c r="D4054">
        <f>precio_reno_porta!C206</f>
        <v>0</v>
      </c>
      <c r="E4054">
        <f>precio_reno_porta!D206</f>
        <v>0</v>
      </c>
      <c r="F4054" s="68">
        <f>precio_reno_porta!E206</f>
        <v>0</v>
      </c>
      <c r="G4054">
        <f>precio_reno_porta!F206</f>
        <v>0</v>
      </c>
      <c r="H4054" t="s">
        <v>188</v>
      </c>
      <c r="I4054" t="s">
        <v>41</v>
      </c>
      <c r="J4054" s="68">
        <f>precio_reno_porta!U206</f>
        <v>0</v>
      </c>
    </row>
    <row r="4055" spans="1:10" x14ac:dyDescent="0.3">
      <c r="A4055" t="str">
        <f t="shared" si="63"/>
        <v>0Max Negocios + Ilimitado 79.90CUOTA</v>
      </c>
      <c r="B4055">
        <f>precio_reno_porta!A207</f>
        <v>0</v>
      </c>
      <c r="C4055">
        <f>precio_reno_porta!B207</f>
        <v>0</v>
      </c>
      <c r="D4055">
        <f>precio_reno_porta!C207</f>
        <v>0</v>
      </c>
      <c r="E4055">
        <f>precio_reno_porta!D207</f>
        <v>0</v>
      </c>
      <c r="F4055" s="68">
        <f>precio_reno_porta!E207</f>
        <v>0</v>
      </c>
      <c r="G4055">
        <f>precio_reno_porta!F207</f>
        <v>0</v>
      </c>
      <c r="H4055" t="s">
        <v>188</v>
      </c>
      <c r="I4055" t="s">
        <v>41</v>
      </c>
      <c r="J4055" s="68">
        <f>precio_reno_porta!U207</f>
        <v>0</v>
      </c>
    </row>
    <row r="4056" spans="1:10" x14ac:dyDescent="0.3">
      <c r="A4056" t="str">
        <f t="shared" si="63"/>
        <v>0Max Negocios + Ilimitado 79.90CUOTA</v>
      </c>
      <c r="B4056">
        <f>precio_reno_porta!A208</f>
        <v>0</v>
      </c>
      <c r="C4056">
        <f>precio_reno_porta!B208</f>
        <v>0</v>
      </c>
      <c r="D4056">
        <f>precio_reno_porta!C208</f>
        <v>0</v>
      </c>
      <c r="E4056">
        <f>precio_reno_porta!D208</f>
        <v>0</v>
      </c>
      <c r="F4056" s="68">
        <f>precio_reno_porta!E208</f>
        <v>0</v>
      </c>
      <c r="G4056">
        <f>precio_reno_porta!F208</f>
        <v>0</v>
      </c>
      <c r="H4056" t="s">
        <v>188</v>
      </c>
      <c r="I4056" t="s">
        <v>41</v>
      </c>
      <c r="J4056" s="68">
        <f>precio_reno_porta!U208</f>
        <v>0</v>
      </c>
    </row>
    <row r="4057" spans="1:10" x14ac:dyDescent="0.3">
      <c r="A4057" t="str">
        <f t="shared" si="63"/>
        <v>0Max Negocios + Ilimitado 79.90CUOTA</v>
      </c>
      <c r="B4057">
        <f>precio_reno_porta!A209</f>
        <v>0</v>
      </c>
      <c r="C4057">
        <f>precio_reno_porta!B209</f>
        <v>0</v>
      </c>
      <c r="D4057">
        <f>precio_reno_porta!C209</f>
        <v>0</v>
      </c>
      <c r="E4057">
        <f>precio_reno_porta!D209</f>
        <v>0</v>
      </c>
      <c r="F4057" s="68">
        <f>precio_reno_porta!E209</f>
        <v>0</v>
      </c>
      <c r="G4057">
        <f>precio_reno_porta!F209</f>
        <v>0</v>
      </c>
      <c r="H4057" t="s">
        <v>188</v>
      </c>
      <c r="I4057" t="s">
        <v>41</v>
      </c>
      <c r="J4057" s="68">
        <f>precio_reno_porta!U209</f>
        <v>0</v>
      </c>
    </row>
    <row r="4058" spans="1:10" x14ac:dyDescent="0.3">
      <c r="A4058" t="str">
        <f t="shared" si="63"/>
        <v>0Max Negocios + Ilimitado 79.90CUOTA</v>
      </c>
      <c r="B4058">
        <f>precio_reno_porta!A210</f>
        <v>0</v>
      </c>
      <c r="C4058">
        <f>precio_reno_porta!B210</f>
        <v>0</v>
      </c>
      <c r="D4058">
        <f>precio_reno_porta!C210</f>
        <v>0</v>
      </c>
      <c r="E4058">
        <f>precio_reno_porta!D210</f>
        <v>0</v>
      </c>
      <c r="F4058" s="68">
        <f>precio_reno_porta!E210</f>
        <v>0</v>
      </c>
      <c r="G4058">
        <f>precio_reno_porta!F210</f>
        <v>0</v>
      </c>
      <c r="H4058" t="s">
        <v>188</v>
      </c>
      <c r="I4058" t="s">
        <v>41</v>
      </c>
      <c r="J4058" s="68">
        <f>precio_reno_porta!U210</f>
        <v>0</v>
      </c>
    </row>
    <row r="4059" spans="1:10" x14ac:dyDescent="0.3">
      <c r="A4059" t="str">
        <f t="shared" si="63"/>
        <v>0Max Negocios + Ilimitado 79.90CUOTA</v>
      </c>
      <c r="B4059">
        <f>precio_reno_porta!A211</f>
        <v>0</v>
      </c>
      <c r="C4059">
        <f>precio_reno_porta!B211</f>
        <v>0</v>
      </c>
      <c r="D4059">
        <f>precio_reno_porta!C211</f>
        <v>0</v>
      </c>
      <c r="E4059">
        <f>precio_reno_porta!D211</f>
        <v>0</v>
      </c>
      <c r="F4059" s="68">
        <f>precio_reno_porta!E211</f>
        <v>0</v>
      </c>
      <c r="G4059">
        <f>precio_reno_porta!F211</f>
        <v>0</v>
      </c>
      <c r="H4059" t="s">
        <v>188</v>
      </c>
      <c r="I4059" t="s">
        <v>41</v>
      </c>
      <c r="J4059" s="68">
        <f>precio_reno_porta!U211</f>
        <v>0</v>
      </c>
    </row>
    <row r="4060" spans="1:10" x14ac:dyDescent="0.3">
      <c r="A4060" t="str">
        <f t="shared" si="63"/>
        <v>0Max Negocios + Ilimitado 79.90CUOTA</v>
      </c>
      <c r="B4060">
        <f>precio_reno_porta!A212</f>
        <v>0</v>
      </c>
      <c r="C4060">
        <f>precio_reno_porta!B212</f>
        <v>0</v>
      </c>
      <c r="D4060">
        <f>precio_reno_porta!C212</f>
        <v>0</v>
      </c>
      <c r="E4060">
        <f>precio_reno_porta!D212</f>
        <v>0</v>
      </c>
      <c r="F4060" s="68">
        <f>precio_reno_porta!E212</f>
        <v>0</v>
      </c>
      <c r="G4060">
        <f>precio_reno_porta!F212</f>
        <v>0</v>
      </c>
      <c r="H4060" t="s">
        <v>188</v>
      </c>
      <c r="I4060" t="s">
        <v>41</v>
      </c>
      <c r="J4060" s="68">
        <f>precio_reno_porta!U212</f>
        <v>0</v>
      </c>
    </row>
    <row r="4061" spans="1:10" x14ac:dyDescent="0.3">
      <c r="A4061" t="str">
        <f t="shared" si="63"/>
        <v>0Max Negocios + Ilimitado 79.90CUOTA</v>
      </c>
      <c r="B4061">
        <f>precio_reno_porta!A213</f>
        <v>0</v>
      </c>
      <c r="C4061">
        <f>precio_reno_porta!B213</f>
        <v>0</v>
      </c>
      <c r="D4061">
        <f>precio_reno_porta!C213</f>
        <v>0</v>
      </c>
      <c r="E4061">
        <f>precio_reno_porta!D213</f>
        <v>0</v>
      </c>
      <c r="F4061" s="68">
        <f>precio_reno_porta!E213</f>
        <v>0</v>
      </c>
      <c r="G4061">
        <f>precio_reno_porta!F213</f>
        <v>0</v>
      </c>
      <c r="H4061" t="s">
        <v>188</v>
      </c>
      <c r="I4061" t="s">
        <v>41</v>
      </c>
      <c r="J4061" s="68">
        <f>precio_reno_porta!U213</f>
        <v>0</v>
      </c>
    </row>
    <row r="4062" spans="1:10" x14ac:dyDescent="0.3">
      <c r="A4062" t="str">
        <f t="shared" si="63"/>
        <v>0Max Negocios + Ilimitado 79.90CUOTA</v>
      </c>
      <c r="B4062">
        <f>precio_reno_porta!A214</f>
        <v>0</v>
      </c>
      <c r="C4062">
        <f>precio_reno_porta!B214</f>
        <v>0</v>
      </c>
      <c r="D4062">
        <f>precio_reno_porta!C214</f>
        <v>0</v>
      </c>
      <c r="E4062">
        <f>precio_reno_porta!D214</f>
        <v>0</v>
      </c>
      <c r="F4062" s="68">
        <f>precio_reno_porta!E214</f>
        <v>0</v>
      </c>
      <c r="G4062">
        <f>precio_reno_porta!F214</f>
        <v>0</v>
      </c>
      <c r="H4062" t="s">
        <v>188</v>
      </c>
      <c r="I4062" t="s">
        <v>41</v>
      </c>
      <c r="J4062" s="68">
        <f>precio_reno_porta!U214</f>
        <v>0</v>
      </c>
    </row>
    <row r="4063" spans="1:10" x14ac:dyDescent="0.3">
      <c r="A4063" t="str">
        <f t="shared" si="63"/>
        <v>0Max Negocios + Ilimitado 79.90CUOTA</v>
      </c>
      <c r="B4063">
        <f>precio_reno_porta!A215</f>
        <v>0</v>
      </c>
      <c r="C4063">
        <f>precio_reno_porta!B215</f>
        <v>0</v>
      </c>
      <c r="D4063">
        <f>precio_reno_porta!C215</f>
        <v>0</v>
      </c>
      <c r="E4063">
        <f>precio_reno_porta!D215</f>
        <v>0</v>
      </c>
      <c r="F4063" s="68">
        <f>precio_reno_porta!E215</f>
        <v>0</v>
      </c>
      <c r="G4063">
        <f>precio_reno_porta!F215</f>
        <v>0</v>
      </c>
      <c r="H4063" t="s">
        <v>188</v>
      </c>
      <c r="I4063" t="s">
        <v>41</v>
      </c>
      <c r="J4063" s="68">
        <f>precio_reno_porta!U215</f>
        <v>0</v>
      </c>
    </row>
    <row r="4064" spans="1:10" x14ac:dyDescent="0.3">
      <c r="A4064" t="str">
        <f t="shared" si="63"/>
        <v>0Max Negocios + Ilimitado 79.90CUOTA</v>
      </c>
      <c r="B4064">
        <f>precio_reno_porta!A216</f>
        <v>0</v>
      </c>
      <c r="C4064">
        <f>precio_reno_porta!B216</f>
        <v>0</v>
      </c>
      <c r="D4064">
        <f>precio_reno_porta!C216</f>
        <v>0</v>
      </c>
      <c r="E4064">
        <f>precio_reno_porta!D216</f>
        <v>0</v>
      </c>
      <c r="F4064" s="68">
        <f>precio_reno_porta!E216</f>
        <v>0</v>
      </c>
      <c r="G4064">
        <f>precio_reno_porta!F216</f>
        <v>0</v>
      </c>
      <c r="H4064" t="s">
        <v>188</v>
      </c>
      <c r="I4064" t="s">
        <v>41</v>
      </c>
      <c r="J4064" s="68">
        <f>precio_reno_porta!U216</f>
        <v>0</v>
      </c>
    </row>
    <row r="4065" spans="1:10" x14ac:dyDescent="0.3">
      <c r="A4065" t="str">
        <f t="shared" si="63"/>
        <v>0Max Negocios + Ilimitado 79.90CUOTA</v>
      </c>
      <c r="B4065">
        <f>precio_reno_porta!A217</f>
        <v>0</v>
      </c>
      <c r="C4065">
        <f>precio_reno_porta!B217</f>
        <v>0</v>
      </c>
      <c r="D4065">
        <f>precio_reno_porta!C217</f>
        <v>0</v>
      </c>
      <c r="E4065">
        <f>precio_reno_porta!D217</f>
        <v>0</v>
      </c>
      <c r="F4065" s="68">
        <f>precio_reno_porta!E217</f>
        <v>0</v>
      </c>
      <c r="G4065">
        <f>precio_reno_porta!F217</f>
        <v>0</v>
      </c>
      <c r="H4065" t="s">
        <v>188</v>
      </c>
      <c r="I4065" t="s">
        <v>41</v>
      </c>
      <c r="J4065" s="68">
        <f>precio_reno_porta!U217</f>
        <v>0</v>
      </c>
    </row>
    <row r="4066" spans="1:10" x14ac:dyDescent="0.3">
      <c r="A4066" t="str">
        <f t="shared" si="63"/>
        <v>0Max Negocios + Ilimitado 79.90CUOTA</v>
      </c>
      <c r="B4066">
        <f>precio_reno_porta!A218</f>
        <v>0</v>
      </c>
      <c r="C4066">
        <f>precio_reno_porta!B218</f>
        <v>0</v>
      </c>
      <c r="D4066">
        <f>precio_reno_porta!C218</f>
        <v>0</v>
      </c>
      <c r="E4066">
        <f>precio_reno_porta!D218</f>
        <v>0</v>
      </c>
      <c r="F4066" s="68">
        <f>precio_reno_porta!E218</f>
        <v>0</v>
      </c>
      <c r="G4066">
        <f>precio_reno_porta!F218</f>
        <v>0</v>
      </c>
      <c r="H4066" t="s">
        <v>188</v>
      </c>
      <c r="I4066" t="s">
        <v>41</v>
      </c>
      <c r="J4066" s="68">
        <f>precio_reno_porta!U218</f>
        <v>0</v>
      </c>
    </row>
    <row r="4067" spans="1:10" x14ac:dyDescent="0.3">
      <c r="A4067" t="str">
        <f t="shared" si="63"/>
        <v>0Max Negocios + Ilimitado 79.90CUOTA</v>
      </c>
      <c r="B4067">
        <f>precio_reno_porta!A219</f>
        <v>0</v>
      </c>
      <c r="C4067">
        <f>precio_reno_porta!B219</f>
        <v>0</v>
      </c>
      <c r="D4067">
        <f>precio_reno_porta!C219</f>
        <v>0</v>
      </c>
      <c r="E4067">
        <f>precio_reno_porta!D219</f>
        <v>0</v>
      </c>
      <c r="F4067" s="68">
        <f>precio_reno_porta!E219</f>
        <v>0</v>
      </c>
      <c r="G4067">
        <f>precio_reno_porta!F219</f>
        <v>0</v>
      </c>
      <c r="H4067" t="s">
        <v>188</v>
      </c>
      <c r="I4067" t="s">
        <v>41</v>
      </c>
      <c r="J4067" s="68">
        <f>precio_reno_porta!U219</f>
        <v>0</v>
      </c>
    </row>
    <row r="4068" spans="1:10" x14ac:dyDescent="0.3">
      <c r="A4068" t="str">
        <f t="shared" si="63"/>
        <v>0Max Negocios + Ilimitado 79.90CUOTA</v>
      </c>
      <c r="B4068">
        <f>precio_reno_porta!A220</f>
        <v>0</v>
      </c>
      <c r="C4068">
        <f>precio_reno_porta!B220</f>
        <v>0</v>
      </c>
      <c r="D4068">
        <f>precio_reno_porta!C220</f>
        <v>0</v>
      </c>
      <c r="E4068">
        <f>precio_reno_porta!D220</f>
        <v>0</v>
      </c>
      <c r="F4068" s="68">
        <f>precio_reno_porta!E220</f>
        <v>0</v>
      </c>
      <c r="G4068">
        <f>precio_reno_porta!F220</f>
        <v>0</v>
      </c>
      <c r="H4068" t="s">
        <v>188</v>
      </c>
      <c r="I4068" t="s">
        <v>41</v>
      </c>
      <c r="J4068" s="68">
        <f>precio_reno_porta!U220</f>
        <v>0</v>
      </c>
    </row>
    <row r="4069" spans="1:10" x14ac:dyDescent="0.3">
      <c r="A4069" t="str">
        <f t="shared" si="63"/>
        <v>0Max Negocios + Ilimitado 79.90CUOTA</v>
      </c>
      <c r="B4069">
        <f>precio_reno_porta!A221</f>
        <v>0</v>
      </c>
      <c r="C4069">
        <f>precio_reno_porta!B221</f>
        <v>0</v>
      </c>
      <c r="D4069">
        <f>precio_reno_porta!C221</f>
        <v>0</v>
      </c>
      <c r="E4069">
        <f>precio_reno_porta!D221</f>
        <v>0</v>
      </c>
      <c r="F4069" s="68">
        <f>precio_reno_porta!E221</f>
        <v>0</v>
      </c>
      <c r="G4069">
        <f>precio_reno_porta!F221</f>
        <v>0</v>
      </c>
      <c r="H4069" t="s">
        <v>188</v>
      </c>
      <c r="I4069" t="s">
        <v>41</v>
      </c>
      <c r="J4069" s="68">
        <f>precio_reno_porta!U221</f>
        <v>0</v>
      </c>
    </row>
    <row r="4070" spans="1:10" x14ac:dyDescent="0.3">
      <c r="A4070" t="str">
        <f t="shared" si="63"/>
        <v>0Max Negocios + Ilimitado 79.90CUOTA</v>
      </c>
      <c r="B4070">
        <f>precio_reno_porta!A222</f>
        <v>0</v>
      </c>
      <c r="C4070">
        <f>precio_reno_porta!B222</f>
        <v>0</v>
      </c>
      <c r="D4070">
        <f>precio_reno_porta!C222</f>
        <v>0</v>
      </c>
      <c r="E4070">
        <f>precio_reno_porta!D222</f>
        <v>0</v>
      </c>
      <c r="F4070" s="68">
        <f>precio_reno_porta!E222</f>
        <v>0</v>
      </c>
      <c r="G4070">
        <f>precio_reno_porta!F222</f>
        <v>0</v>
      </c>
      <c r="H4070" t="s">
        <v>188</v>
      </c>
      <c r="I4070" t="s">
        <v>41</v>
      </c>
      <c r="J4070" s="68">
        <f>precio_reno_porta!U222</f>
        <v>0</v>
      </c>
    </row>
    <row r="4071" spans="1:10" x14ac:dyDescent="0.3">
      <c r="A4071" t="str">
        <f t="shared" si="63"/>
        <v>0Max Negocios + Ilimitado 79.90CUOTA</v>
      </c>
      <c r="B4071">
        <f>precio_reno_porta!A223</f>
        <v>0</v>
      </c>
      <c r="C4071">
        <f>precio_reno_porta!B223</f>
        <v>0</v>
      </c>
      <c r="D4071">
        <f>precio_reno_porta!C223</f>
        <v>0</v>
      </c>
      <c r="E4071">
        <f>precio_reno_porta!D223</f>
        <v>0</v>
      </c>
      <c r="F4071" s="68">
        <f>precio_reno_porta!E223</f>
        <v>0</v>
      </c>
      <c r="G4071">
        <f>precio_reno_porta!F223</f>
        <v>0</v>
      </c>
      <c r="H4071" t="s">
        <v>188</v>
      </c>
      <c r="I4071" t="s">
        <v>41</v>
      </c>
      <c r="J4071" s="68">
        <f>precio_reno_porta!U223</f>
        <v>0</v>
      </c>
    </row>
    <row r="4072" spans="1:10" x14ac:dyDescent="0.3">
      <c r="A4072" t="str">
        <f t="shared" si="63"/>
        <v>0Max Negocios + Ilimitado 79.90CUOTA</v>
      </c>
      <c r="B4072">
        <f>precio_reno_porta!A224</f>
        <v>0</v>
      </c>
      <c r="C4072">
        <f>precio_reno_porta!B224</f>
        <v>0</v>
      </c>
      <c r="D4072">
        <f>precio_reno_porta!C224</f>
        <v>0</v>
      </c>
      <c r="E4072">
        <f>precio_reno_porta!D224</f>
        <v>0</v>
      </c>
      <c r="F4072" s="68">
        <f>precio_reno_porta!E224</f>
        <v>0</v>
      </c>
      <c r="G4072">
        <f>precio_reno_porta!F224</f>
        <v>0</v>
      </c>
      <c r="H4072" t="s">
        <v>188</v>
      </c>
      <c r="I4072" t="s">
        <v>41</v>
      </c>
      <c r="J4072" s="68">
        <f>precio_reno_porta!U224</f>
        <v>0</v>
      </c>
    </row>
    <row r="4073" spans="1:10" x14ac:dyDescent="0.3">
      <c r="A4073" t="str">
        <f t="shared" si="63"/>
        <v>0Max Negocios + Ilimitado 79.90CUOTA</v>
      </c>
      <c r="B4073">
        <f>precio_reno_porta!A225</f>
        <v>0</v>
      </c>
      <c r="C4073">
        <f>precio_reno_porta!B225</f>
        <v>0</v>
      </c>
      <c r="D4073">
        <f>precio_reno_porta!C225</f>
        <v>0</v>
      </c>
      <c r="E4073">
        <f>precio_reno_porta!D225</f>
        <v>0</v>
      </c>
      <c r="F4073" s="68">
        <f>precio_reno_porta!E225</f>
        <v>0</v>
      </c>
      <c r="G4073">
        <f>precio_reno_porta!F225</f>
        <v>0</v>
      </c>
      <c r="H4073" t="s">
        <v>188</v>
      </c>
      <c r="I4073" t="s">
        <v>41</v>
      </c>
      <c r="J4073" s="68">
        <f>precio_reno_porta!U225</f>
        <v>0</v>
      </c>
    </row>
    <row r="4074" spans="1:10" x14ac:dyDescent="0.3">
      <c r="A4074" t="str">
        <f t="shared" si="63"/>
        <v>0Max Negocios + Ilimitado 79.90CUOTA</v>
      </c>
      <c r="B4074">
        <f>precio_reno_porta!A226</f>
        <v>0</v>
      </c>
      <c r="C4074">
        <f>precio_reno_porta!B226</f>
        <v>0</v>
      </c>
      <c r="D4074">
        <f>precio_reno_porta!C226</f>
        <v>0</v>
      </c>
      <c r="E4074">
        <f>precio_reno_porta!D226</f>
        <v>0</v>
      </c>
      <c r="F4074" s="68">
        <f>precio_reno_porta!E226</f>
        <v>0</v>
      </c>
      <c r="G4074">
        <f>precio_reno_porta!F226</f>
        <v>0</v>
      </c>
      <c r="H4074" t="s">
        <v>188</v>
      </c>
      <c r="I4074" t="s">
        <v>41</v>
      </c>
      <c r="J4074" s="68">
        <f>precio_reno_porta!U226</f>
        <v>0</v>
      </c>
    </row>
    <row r="4075" spans="1:10" x14ac:dyDescent="0.3">
      <c r="A4075" t="str">
        <f t="shared" si="63"/>
        <v>0Max Negocios + Ilimitado 79.90CUOTA</v>
      </c>
      <c r="B4075">
        <f>precio_reno_porta!A227</f>
        <v>0</v>
      </c>
      <c r="C4075">
        <f>precio_reno_porta!B227</f>
        <v>0</v>
      </c>
      <c r="D4075">
        <f>precio_reno_porta!C227</f>
        <v>0</v>
      </c>
      <c r="E4075">
        <f>precio_reno_porta!D227</f>
        <v>0</v>
      </c>
      <c r="F4075" s="68">
        <f>precio_reno_porta!E227</f>
        <v>0</v>
      </c>
      <c r="G4075">
        <f>precio_reno_porta!F227</f>
        <v>0</v>
      </c>
      <c r="H4075" t="s">
        <v>188</v>
      </c>
      <c r="I4075" t="s">
        <v>41</v>
      </c>
      <c r="J4075" s="68">
        <f>precio_reno_porta!U227</f>
        <v>0</v>
      </c>
    </row>
    <row r="4076" spans="1:10" x14ac:dyDescent="0.3">
      <c r="A4076" t="str">
        <f t="shared" si="63"/>
        <v>0Max Negocios + Ilimitado 79.90CUOTA</v>
      </c>
      <c r="B4076">
        <f>precio_reno_porta!A228</f>
        <v>0</v>
      </c>
      <c r="C4076">
        <f>precio_reno_porta!B228</f>
        <v>0</v>
      </c>
      <c r="D4076">
        <f>precio_reno_porta!C228</f>
        <v>0</v>
      </c>
      <c r="E4076">
        <f>precio_reno_porta!D228</f>
        <v>0</v>
      </c>
      <c r="F4076" s="68">
        <f>precio_reno_porta!E228</f>
        <v>0</v>
      </c>
      <c r="G4076">
        <f>precio_reno_porta!F228</f>
        <v>0</v>
      </c>
      <c r="H4076" t="s">
        <v>188</v>
      </c>
      <c r="I4076" t="s">
        <v>41</v>
      </c>
      <c r="J4076" s="68">
        <f>precio_reno_porta!U228</f>
        <v>0</v>
      </c>
    </row>
    <row r="4077" spans="1:10" x14ac:dyDescent="0.3">
      <c r="A4077" t="str">
        <f t="shared" si="63"/>
        <v>0Max Negocios + Ilimitado 79.90CUOTA</v>
      </c>
      <c r="B4077">
        <f>precio_reno_porta!A229</f>
        <v>0</v>
      </c>
      <c r="C4077">
        <f>precio_reno_porta!B229</f>
        <v>0</v>
      </c>
      <c r="D4077">
        <f>precio_reno_porta!C229</f>
        <v>0</v>
      </c>
      <c r="E4077">
        <f>precio_reno_porta!D229</f>
        <v>0</v>
      </c>
      <c r="F4077" s="68">
        <f>precio_reno_porta!E229</f>
        <v>0</v>
      </c>
      <c r="G4077">
        <f>precio_reno_porta!F229</f>
        <v>0</v>
      </c>
      <c r="H4077" t="s">
        <v>188</v>
      </c>
      <c r="I4077" t="s">
        <v>41</v>
      </c>
      <c r="J4077" s="68">
        <f>precio_reno_porta!U229</f>
        <v>0</v>
      </c>
    </row>
    <row r="4078" spans="1:10" x14ac:dyDescent="0.3">
      <c r="A4078" t="str">
        <f t="shared" si="63"/>
        <v>0Max Negocios + Ilimitado 79.90CUOTA</v>
      </c>
      <c r="B4078">
        <f>precio_reno_porta!A230</f>
        <v>0</v>
      </c>
      <c r="C4078">
        <f>precio_reno_porta!B230</f>
        <v>0</v>
      </c>
      <c r="D4078">
        <f>precio_reno_porta!C230</f>
        <v>0</v>
      </c>
      <c r="E4078">
        <f>precio_reno_porta!D230</f>
        <v>0</v>
      </c>
      <c r="F4078" s="68">
        <f>precio_reno_porta!E230</f>
        <v>0</v>
      </c>
      <c r="G4078">
        <f>precio_reno_porta!F230</f>
        <v>0</v>
      </c>
      <c r="H4078" t="s">
        <v>188</v>
      </c>
      <c r="I4078" t="s">
        <v>41</v>
      </c>
      <c r="J4078" s="68">
        <f>precio_reno_porta!U230</f>
        <v>0</v>
      </c>
    </row>
    <row r="4079" spans="1:10" x14ac:dyDescent="0.3">
      <c r="A4079" t="str">
        <f t="shared" si="63"/>
        <v>0Max Negocios + Ilimitado 79.90CUOTA</v>
      </c>
      <c r="B4079">
        <f>precio_reno_porta!A231</f>
        <v>0</v>
      </c>
      <c r="C4079">
        <f>precio_reno_porta!B231</f>
        <v>0</v>
      </c>
      <c r="D4079">
        <f>precio_reno_porta!C231</f>
        <v>0</v>
      </c>
      <c r="E4079">
        <f>precio_reno_porta!D231</f>
        <v>0</v>
      </c>
      <c r="F4079" s="68">
        <f>precio_reno_porta!E231</f>
        <v>0</v>
      </c>
      <c r="G4079">
        <f>precio_reno_porta!F231</f>
        <v>0</v>
      </c>
      <c r="H4079" t="s">
        <v>188</v>
      </c>
      <c r="I4079" t="s">
        <v>41</v>
      </c>
      <c r="J4079" s="68">
        <f>precio_reno_porta!U231</f>
        <v>0</v>
      </c>
    </row>
    <row r="4080" spans="1:10" x14ac:dyDescent="0.3">
      <c r="A4080" t="str">
        <f t="shared" si="63"/>
        <v>0Max Negocios + Ilimitado 79.90CUOTA</v>
      </c>
      <c r="B4080">
        <f>precio_reno_porta!A232</f>
        <v>0</v>
      </c>
      <c r="C4080">
        <f>precio_reno_porta!B232</f>
        <v>0</v>
      </c>
      <c r="D4080">
        <f>precio_reno_porta!C232</f>
        <v>0</v>
      </c>
      <c r="E4080">
        <f>precio_reno_porta!D232</f>
        <v>0</v>
      </c>
      <c r="F4080" s="68">
        <f>precio_reno_porta!E232</f>
        <v>0</v>
      </c>
      <c r="G4080">
        <f>precio_reno_porta!F232</f>
        <v>0</v>
      </c>
      <c r="H4080" t="s">
        <v>188</v>
      </c>
      <c r="I4080" t="s">
        <v>41</v>
      </c>
      <c r="J4080" s="68">
        <f>precio_reno_porta!U232</f>
        <v>0</v>
      </c>
    </row>
    <row r="4081" spans="1:10" x14ac:dyDescent="0.3">
      <c r="A4081" t="str">
        <f t="shared" si="63"/>
        <v>0Max Negocios + Ilimitado 79.90CUOTA</v>
      </c>
      <c r="B4081">
        <f>precio_reno_porta!A233</f>
        <v>0</v>
      </c>
      <c r="C4081">
        <f>precio_reno_porta!B233</f>
        <v>0</v>
      </c>
      <c r="D4081">
        <f>precio_reno_porta!C233</f>
        <v>0</v>
      </c>
      <c r="E4081">
        <f>precio_reno_porta!D233</f>
        <v>0</v>
      </c>
      <c r="F4081" s="68">
        <f>precio_reno_porta!E233</f>
        <v>0</v>
      </c>
      <c r="G4081">
        <f>precio_reno_porta!F233</f>
        <v>0</v>
      </c>
      <c r="H4081" t="s">
        <v>188</v>
      </c>
      <c r="I4081" t="s">
        <v>41</v>
      </c>
      <c r="J4081" s="68">
        <f>precio_reno_porta!U233</f>
        <v>0</v>
      </c>
    </row>
    <row r="4082" spans="1:10" x14ac:dyDescent="0.3">
      <c r="A4082" t="str">
        <f t="shared" si="63"/>
        <v>0Max Negocios + Ilimitado 79.90CUOTA</v>
      </c>
      <c r="B4082">
        <f>precio_reno_porta!A234</f>
        <v>0</v>
      </c>
      <c r="C4082">
        <f>precio_reno_porta!B234</f>
        <v>0</v>
      </c>
      <c r="D4082">
        <f>precio_reno_porta!C234</f>
        <v>0</v>
      </c>
      <c r="E4082">
        <f>precio_reno_porta!D234</f>
        <v>0</v>
      </c>
      <c r="F4082" s="68">
        <f>precio_reno_porta!E234</f>
        <v>0</v>
      </c>
      <c r="G4082">
        <f>precio_reno_porta!F234</f>
        <v>0</v>
      </c>
      <c r="H4082" t="s">
        <v>188</v>
      </c>
      <c r="I4082" t="s">
        <v>41</v>
      </c>
      <c r="J4082" s="68">
        <f>precio_reno_porta!U234</f>
        <v>0</v>
      </c>
    </row>
    <row r="4083" spans="1:10" x14ac:dyDescent="0.3">
      <c r="A4083" t="str">
        <f t="shared" si="63"/>
        <v>0Max Negocios + Ilimitado 79.90CUOTA</v>
      </c>
      <c r="B4083">
        <f>precio_reno_porta!A235</f>
        <v>0</v>
      </c>
      <c r="C4083">
        <f>precio_reno_porta!B235</f>
        <v>0</v>
      </c>
      <c r="D4083">
        <f>precio_reno_porta!C235</f>
        <v>0</v>
      </c>
      <c r="E4083">
        <f>precio_reno_porta!D235</f>
        <v>0</v>
      </c>
      <c r="F4083" s="68">
        <f>precio_reno_porta!E235</f>
        <v>0</v>
      </c>
      <c r="G4083">
        <f>precio_reno_porta!F235</f>
        <v>0</v>
      </c>
      <c r="H4083" t="s">
        <v>188</v>
      </c>
      <c r="I4083" t="s">
        <v>41</v>
      </c>
      <c r="J4083" s="68">
        <f>precio_reno_porta!U235</f>
        <v>0</v>
      </c>
    </row>
    <row r="4084" spans="1:10" x14ac:dyDescent="0.3">
      <c r="A4084" t="str">
        <f t="shared" si="63"/>
        <v>0Max Negocios + Ilimitado 79.90CUOTA</v>
      </c>
      <c r="B4084">
        <f>precio_reno_porta!A236</f>
        <v>0</v>
      </c>
      <c r="C4084">
        <f>precio_reno_porta!B236</f>
        <v>0</v>
      </c>
      <c r="D4084">
        <f>precio_reno_porta!C236</f>
        <v>0</v>
      </c>
      <c r="E4084">
        <f>precio_reno_porta!D236</f>
        <v>0</v>
      </c>
      <c r="F4084" s="68">
        <f>precio_reno_porta!E236</f>
        <v>0</v>
      </c>
      <c r="G4084">
        <f>precio_reno_porta!F236</f>
        <v>0</v>
      </c>
      <c r="H4084" t="s">
        <v>188</v>
      </c>
      <c r="I4084" t="s">
        <v>41</v>
      </c>
      <c r="J4084" s="68">
        <f>precio_reno_porta!U236</f>
        <v>0</v>
      </c>
    </row>
    <row r="4085" spans="1:10" x14ac:dyDescent="0.3">
      <c r="A4085" t="str">
        <f t="shared" si="63"/>
        <v>0Max Negocios + Ilimitado 79.90CUOTA</v>
      </c>
      <c r="B4085">
        <f>precio_reno_porta!A237</f>
        <v>0</v>
      </c>
      <c r="C4085">
        <f>precio_reno_porta!B237</f>
        <v>0</v>
      </c>
      <c r="D4085">
        <f>precio_reno_porta!C237</f>
        <v>0</v>
      </c>
      <c r="E4085">
        <f>precio_reno_porta!D237</f>
        <v>0</v>
      </c>
      <c r="F4085" s="68">
        <f>precio_reno_porta!E237</f>
        <v>0</v>
      </c>
      <c r="G4085">
        <f>precio_reno_porta!F237</f>
        <v>0</v>
      </c>
      <c r="H4085" t="s">
        <v>188</v>
      </c>
      <c r="I4085" t="s">
        <v>41</v>
      </c>
      <c r="J4085" s="68">
        <f>precio_reno_porta!U237</f>
        <v>0</v>
      </c>
    </row>
    <row r="4086" spans="1:10" x14ac:dyDescent="0.3">
      <c r="A4086" t="str">
        <f t="shared" si="63"/>
        <v>0Max Negocios + Ilimitado 79.90CUOTA</v>
      </c>
      <c r="B4086">
        <f>precio_reno_porta!A238</f>
        <v>0</v>
      </c>
      <c r="C4086">
        <f>precio_reno_porta!B238</f>
        <v>0</v>
      </c>
      <c r="D4086">
        <f>precio_reno_porta!C238</f>
        <v>0</v>
      </c>
      <c r="E4086">
        <f>precio_reno_porta!D238</f>
        <v>0</v>
      </c>
      <c r="F4086" s="68">
        <f>precio_reno_porta!E238</f>
        <v>0</v>
      </c>
      <c r="G4086">
        <f>precio_reno_porta!F238</f>
        <v>0</v>
      </c>
      <c r="H4086" t="s">
        <v>188</v>
      </c>
      <c r="I4086" t="s">
        <v>41</v>
      </c>
      <c r="J4086" s="68">
        <f>precio_reno_porta!U238</f>
        <v>0</v>
      </c>
    </row>
    <row r="4087" spans="1:10" x14ac:dyDescent="0.3">
      <c r="A4087" t="str">
        <f t="shared" si="63"/>
        <v>0Max Negocios + Ilimitado 79.90CUOTA</v>
      </c>
      <c r="B4087">
        <f>precio_reno_porta!A239</f>
        <v>0</v>
      </c>
      <c r="C4087">
        <f>precio_reno_porta!B239</f>
        <v>0</v>
      </c>
      <c r="D4087">
        <f>precio_reno_porta!C239</f>
        <v>0</v>
      </c>
      <c r="E4087">
        <f>precio_reno_porta!D239</f>
        <v>0</v>
      </c>
      <c r="F4087" s="68">
        <f>precio_reno_porta!E239</f>
        <v>0</v>
      </c>
      <c r="G4087">
        <f>precio_reno_porta!F239</f>
        <v>0</v>
      </c>
      <c r="H4087" t="s">
        <v>188</v>
      </c>
      <c r="I4087" t="s">
        <v>41</v>
      </c>
      <c r="J4087" s="68">
        <f>precio_reno_porta!U239</f>
        <v>0</v>
      </c>
    </row>
    <row r="4088" spans="1:10" x14ac:dyDescent="0.3">
      <c r="A4088" t="str">
        <f t="shared" si="63"/>
        <v>0Max Negocios + Ilimitado 79.90CUOTA</v>
      </c>
      <c r="B4088">
        <f>precio_reno_porta!A240</f>
        <v>0</v>
      </c>
      <c r="C4088">
        <f>precio_reno_porta!B240</f>
        <v>0</v>
      </c>
      <c r="D4088">
        <f>precio_reno_porta!C240</f>
        <v>0</v>
      </c>
      <c r="E4088">
        <f>precio_reno_porta!D240</f>
        <v>0</v>
      </c>
      <c r="F4088" s="68">
        <f>precio_reno_porta!E240</f>
        <v>0</v>
      </c>
      <c r="G4088">
        <f>precio_reno_porta!F240</f>
        <v>0</v>
      </c>
      <c r="H4088" t="s">
        <v>188</v>
      </c>
      <c r="I4088" t="s">
        <v>41</v>
      </c>
      <c r="J4088" s="68">
        <f>precio_reno_porta!U240</f>
        <v>0</v>
      </c>
    </row>
    <row r="4089" spans="1:10" x14ac:dyDescent="0.3">
      <c r="A4089" t="str">
        <f t="shared" si="63"/>
        <v>0Max Negocios + Ilimitado 79.90CUOTA</v>
      </c>
      <c r="B4089">
        <f>precio_reno_porta!A241</f>
        <v>0</v>
      </c>
      <c r="C4089">
        <f>precio_reno_porta!B241</f>
        <v>0</v>
      </c>
      <c r="D4089">
        <f>precio_reno_porta!C241</f>
        <v>0</v>
      </c>
      <c r="E4089">
        <f>precio_reno_porta!D241</f>
        <v>0</v>
      </c>
      <c r="F4089" s="68">
        <f>precio_reno_porta!E241</f>
        <v>0</v>
      </c>
      <c r="G4089">
        <f>precio_reno_porta!F241</f>
        <v>0</v>
      </c>
      <c r="H4089" t="s">
        <v>188</v>
      </c>
      <c r="I4089" t="s">
        <v>41</v>
      </c>
      <c r="J4089" s="68">
        <f>precio_reno_porta!U241</f>
        <v>0</v>
      </c>
    </row>
    <row r="4090" spans="1:10" x14ac:dyDescent="0.3">
      <c r="A4090" t="str">
        <f t="shared" si="63"/>
        <v>0Max Negocios + Ilimitado 79.90CUOTA</v>
      </c>
      <c r="B4090">
        <f>precio_reno_porta!A242</f>
        <v>0</v>
      </c>
      <c r="C4090">
        <f>precio_reno_porta!B242</f>
        <v>0</v>
      </c>
      <c r="D4090">
        <f>precio_reno_porta!C242</f>
        <v>0</v>
      </c>
      <c r="E4090">
        <f>precio_reno_porta!D242</f>
        <v>0</v>
      </c>
      <c r="F4090" s="68">
        <f>precio_reno_porta!E242</f>
        <v>0</v>
      </c>
      <c r="G4090">
        <f>precio_reno_porta!F242</f>
        <v>0</v>
      </c>
      <c r="H4090" t="s">
        <v>188</v>
      </c>
      <c r="I4090" t="s">
        <v>41</v>
      </c>
      <c r="J4090" s="68">
        <f>precio_reno_porta!U242</f>
        <v>0</v>
      </c>
    </row>
    <row r="4091" spans="1:10" x14ac:dyDescent="0.3">
      <c r="A4091" t="str">
        <f t="shared" si="63"/>
        <v>0Max Negocios + Ilimitado 79.90CUOTA</v>
      </c>
      <c r="B4091">
        <f>precio_reno_porta!A243</f>
        <v>0</v>
      </c>
      <c r="C4091">
        <f>precio_reno_porta!B243</f>
        <v>0</v>
      </c>
      <c r="D4091">
        <f>precio_reno_porta!C243</f>
        <v>0</v>
      </c>
      <c r="E4091">
        <f>precio_reno_porta!D243</f>
        <v>0</v>
      </c>
      <c r="F4091" s="68">
        <f>precio_reno_porta!E243</f>
        <v>0</v>
      </c>
      <c r="G4091">
        <f>precio_reno_porta!F243</f>
        <v>0</v>
      </c>
      <c r="H4091" t="s">
        <v>188</v>
      </c>
      <c r="I4091" t="s">
        <v>41</v>
      </c>
      <c r="J4091" s="68">
        <f>precio_reno_porta!U243</f>
        <v>0</v>
      </c>
    </row>
    <row r="4092" spans="1:10" x14ac:dyDescent="0.3">
      <c r="A4092" t="str">
        <f t="shared" si="63"/>
        <v>0Max Negocios + Ilimitado 79.90CUOTA</v>
      </c>
      <c r="B4092">
        <f>precio_reno_porta!A244</f>
        <v>0</v>
      </c>
      <c r="C4092">
        <f>precio_reno_porta!B244</f>
        <v>0</v>
      </c>
      <c r="D4092">
        <f>precio_reno_porta!C244</f>
        <v>0</v>
      </c>
      <c r="E4092">
        <f>precio_reno_porta!D244</f>
        <v>0</v>
      </c>
      <c r="F4092" s="68">
        <f>precio_reno_porta!E244</f>
        <v>0</v>
      </c>
      <c r="G4092">
        <f>precio_reno_porta!F244</f>
        <v>0</v>
      </c>
      <c r="H4092" t="s">
        <v>188</v>
      </c>
      <c r="I4092" t="s">
        <v>41</v>
      </c>
      <c r="J4092" s="68">
        <f>precio_reno_porta!U244</f>
        <v>0</v>
      </c>
    </row>
    <row r="4093" spans="1:10" x14ac:dyDescent="0.3">
      <c r="A4093" t="str">
        <f t="shared" si="63"/>
        <v>0Max Negocios + Ilimitado 79.90CUOTA</v>
      </c>
      <c r="B4093">
        <f>precio_reno_porta!A245</f>
        <v>0</v>
      </c>
      <c r="C4093">
        <f>precio_reno_porta!B245</f>
        <v>0</v>
      </c>
      <c r="D4093">
        <f>precio_reno_porta!C245</f>
        <v>0</v>
      </c>
      <c r="E4093">
        <f>precio_reno_porta!D245</f>
        <v>0</v>
      </c>
      <c r="F4093" s="68">
        <f>precio_reno_porta!E245</f>
        <v>0</v>
      </c>
      <c r="G4093">
        <f>precio_reno_porta!F245</f>
        <v>0</v>
      </c>
      <c r="H4093" t="s">
        <v>188</v>
      </c>
      <c r="I4093" t="s">
        <v>41</v>
      </c>
      <c r="J4093" s="68">
        <f>precio_reno_porta!U245</f>
        <v>0</v>
      </c>
    </row>
    <row r="4094" spans="1:10" x14ac:dyDescent="0.3">
      <c r="A4094" t="str">
        <f t="shared" si="63"/>
        <v>0Max Negocios + Ilimitado 79.90CUOTA</v>
      </c>
      <c r="B4094">
        <f>precio_reno_porta!A246</f>
        <v>0</v>
      </c>
      <c r="C4094">
        <f>precio_reno_porta!B246</f>
        <v>0</v>
      </c>
      <c r="D4094">
        <f>precio_reno_porta!C246</f>
        <v>0</v>
      </c>
      <c r="E4094">
        <f>precio_reno_porta!D246</f>
        <v>0</v>
      </c>
      <c r="F4094" s="68">
        <f>precio_reno_porta!E246</f>
        <v>0</v>
      </c>
      <c r="G4094">
        <f>precio_reno_porta!F246</f>
        <v>0</v>
      </c>
      <c r="H4094" t="s">
        <v>188</v>
      </c>
      <c r="I4094" t="s">
        <v>41</v>
      </c>
      <c r="J4094" s="68">
        <f>precio_reno_porta!U246</f>
        <v>0</v>
      </c>
    </row>
    <row r="4095" spans="1:10" x14ac:dyDescent="0.3">
      <c r="A4095" t="str">
        <f t="shared" si="63"/>
        <v>0Max Negocios + Ilimitado 79.90CUOTA</v>
      </c>
      <c r="B4095">
        <f>precio_reno_porta!A247</f>
        <v>0</v>
      </c>
      <c r="C4095">
        <f>precio_reno_porta!B247</f>
        <v>0</v>
      </c>
      <c r="D4095">
        <f>precio_reno_porta!C247</f>
        <v>0</v>
      </c>
      <c r="E4095">
        <f>precio_reno_porta!D247</f>
        <v>0</v>
      </c>
      <c r="F4095" s="68">
        <f>precio_reno_porta!E247</f>
        <v>0</v>
      </c>
      <c r="G4095">
        <f>precio_reno_porta!F247</f>
        <v>0</v>
      </c>
      <c r="H4095" t="s">
        <v>188</v>
      </c>
      <c r="I4095" t="s">
        <v>41</v>
      </c>
      <c r="J4095" s="68">
        <f>precio_reno_porta!U247</f>
        <v>0</v>
      </c>
    </row>
    <row r="4096" spans="1:10" x14ac:dyDescent="0.3">
      <c r="A4096" t="str">
        <f t="shared" si="63"/>
        <v>0Max Negocios + Ilimitado 79.90CUOTA</v>
      </c>
      <c r="B4096">
        <f>precio_reno_porta!A248</f>
        <v>0</v>
      </c>
      <c r="C4096">
        <f>precio_reno_porta!B248</f>
        <v>0</v>
      </c>
      <c r="D4096">
        <f>precio_reno_porta!C248</f>
        <v>0</v>
      </c>
      <c r="E4096">
        <f>precio_reno_porta!D248</f>
        <v>0</v>
      </c>
      <c r="F4096" s="68">
        <f>precio_reno_porta!E248</f>
        <v>0</v>
      </c>
      <c r="G4096">
        <f>precio_reno_porta!F248</f>
        <v>0</v>
      </c>
      <c r="H4096" t="s">
        <v>188</v>
      </c>
      <c r="I4096" t="s">
        <v>41</v>
      </c>
      <c r="J4096" s="68">
        <f>precio_reno_porta!U248</f>
        <v>0</v>
      </c>
    </row>
    <row r="4097" spans="1:10" x14ac:dyDescent="0.3">
      <c r="A4097" t="str">
        <f t="shared" si="63"/>
        <v>0Max Negocios + Ilimitado 79.90CUOTA</v>
      </c>
      <c r="B4097">
        <f>precio_reno_porta!A249</f>
        <v>0</v>
      </c>
      <c r="C4097">
        <f>precio_reno_porta!B249</f>
        <v>0</v>
      </c>
      <c r="D4097">
        <f>precio_reno_porta!C249</f>
        <v>0</v>
      </c>
      <c r="E4097">
        <f>precio_reno_porta!D249</f>
        <v>0</v>
      </c>
      <c r="F4097" s="68">
        <f>precio_reno_porta!E249</f>
        <v>0</v>
      </c>
      <c r="G4097">
        <f>precio_reno_porta!F249</f>
        <v>0</v>
      </c>
      <c r="H4097" t="s">
        <v>188</v>
      </c>
      <c r="I4097" t="s">
        <v>41</v>
      </c>
      <c r="J4097" s="68">
        <f>precio_reno_porta!U249</f>
        <v>0</v>
      </c>
    </row>
    <row r="4098" spans="1:10" x14ac:dyDescent="0.3">
      <c r="A4098" t="str">
        <f t="shared" si="63"/>
        <v>0Max Negocios + Ilimitado 79.90CUOTA</v>
      </c>
      <c r="B4098">
        <f>precio_reno_porta!A250</f>
        <v>0</v>
      </c>
      <c r="C4098">
        <f>precio_reno_porta!B250</f>
        <v>0</v>
      </c>
      <c r="D4098">
        <f>precio_reno_porta!C250</f>
        <v>0</v>
      </c>
      <c r="E4098">
        <f>precio_reno_porta!D250</f>
        <v>0</v>
      </c>
      <c r="F4098" s="68">
        <f>precio_reno_porta!E250</f>
        <v>0</v>
      </c>
      <c r="G4098">
        <f>precio_reno_porta!F250</f>
        <v>0</v>
      </c>
      <c r="H4098" t="s">
        <v>188</v>
      </c>
      <c r="I4098" t="s">
        <v>41</v>
      </c>
      <c r="J4098" s="68">
        <f>precio_reno_porta!U250</f>
        <v>0</v>
      </c>
    </row>
    <row r="4099" spans="1:10" x14ac:dyDescent="0.3">
      <c r="A4099" t="str">
        <f t="shared" ref="A4099:A4162" si="64">CONCATENATE(E4099,I4099,H4099)</f>
        <v>0Max Negocios + Ilimitado 79.90CUOTA</v>
      </c>
      <c r="B4099">
        <f>precio_reno_porta!A251</f>
        <v>0</v>
      </c>
      <c r="C4099">
        <f>precio_reno_porta!B251</f>
        <v>0</v>
      </c>
      <c r="D4099">
        <f>precio_reno_porta!C251</f>
        <v>0</v>
      </c>
      <c r="E4099">
        <f>precio_reno_porta!D251</f>
        <v>0</v>
      </c>
      <c r="F4099" s="68">
        <f>precio_reno_porta!E251</f>
        <v>0</v>
      </c>
      <c r="G4099">
        <f>precio_reno_porta!F251</f>
        <v>0</v>
      </c>
      <c r="H4099" t="s">
        <v>188</v>
      </c>
      <c r="I4099" t="s">
        <v>41</v>
      </c>
      <c r="J4099" s="68">
        <f>precio_reno_porta!U251</f>
        <v>0</v>
      </c>
    </row>
    <row r="4100" spans="1:10" x14ac:dyDescent="0.3">
      <c r="A4100" t="str">
        <f t="shared" si="64"/>
        <v>0Max Negocios + Ilimitado 79.90CUOTA</v>
      </c>
      <c r="B4100">
        <f>precio_reno_porta!A252</f>
        <v>0</v>
      </c>
      <c r="C4100">
        <f>precio_reno_porta!B252</f>
        <v>0</v>
      </c>
      <c r="D4100">
        <f>precio_reno_porta!C252</f>
        <v>0</v>
      </c>
      <c r="E4100">
        <f>precio_reno_porta!D252</f>
        <v>0</v>
      </c>
      <c r="F4100" s="68">
        <f>precio_reno_porta!E252</f>
        <v>0</v>
      </c>
      <c r="G4100">
        <f>precio_reno_porta!F252</f>
        <v>0</v>
      </c>
      <c r="H4100" t="s">
        <v>188</v>
      </c>
      <c r="I4100" t="s">
        <v>41</v>
      </c>
      <c r="J4100" s="68">
        <f>precio_reno_porta!U252</f>
        <v>0</v>
      </c>
    </row>
    <row r="4101" spans="1:10" x14ac:dyDescent="0.3">
      <c r="A4101" t="str">
        <f t="shared" si="64"/>
        <v>0Max Negocios + Ilimitado 79.90CUOTA</v>
      </c>
      <c r="B4101">
        <f>precio_reno_porta!A253</f>
        <v>0</v>
      </c>
      <c r="C4101">
        <f>precio_reno_porta!B253</f>
        <v>0</v>
      </c>
      <c r="D4101">
        <f>precio_reno_porta!C253</f>
        <v>0</v>
      </c>
      <c r="E4101">
        <f>precio_reno_porta!D253</f>
        <v>0</v>
      </c>
      <c r="F4101" s="68">
        <f>precio_reno_porta!E253</f>
        <v>0</v>
      </c>
      <c r="G4101">
        <f>precio_reno_porta!F253</f>
        <v>0</v>
      </c>
      <c r="H4101" t="s">
        <v>188</v>
      </c>
      <c r="I4101" t="s">
        <v>41</v>
      </c>
      <c r="J4101" s="68">
        <f>precio_reno_porta!U253</f>
        <v>0</v>
      </c>
    </row>
    <row r="4102" spans="1:10" x14ac:dyDescent="0.3">
      <c r="A4102" t="str">
        <f t="shared" si="64"/>
        <v>0Max Negocios + Ilimitado 79.90CUOTA</v>
      </c>
      <c r="B4102">
        <f>precio_reno_porta!A254</f>
        <v>0</v>
      </c>
      <c r="C4102">
        <f>precio_reno_porta!B254</f>
        <v>0</v>
      </c>
      <c r="D4102">
        <f>precio_reno_porta!C254</f>
        <v>0</v>
      </c>
      <c r="E4102">
        <f>precio_reno_porta!D254</f>
        <v>0</v>
      </c>
      <c r="F4102" s="68">
        <f>precio_reno_porta!E254</f>
        <v>0</v>
      </c>
      <c r="G4102">
        <f>precio_reno_porta!F254</f>
        <v>0</v>
      </c>
      <c r="H4102" t="s">
        <v>188</v>
      </c>
      <c r="I4102" t="s">
        <v>41</v>
      </c>
      <c r="J4102" s="68">
        <f>precio_reno_porta!U254</f>
        <v>0</v>
      </c>
    </row>
    <row r="4103" spans="1:10" x14ac:dyDescent="0.3">
      <c r="A4103" t="str">
        <f t="shared" si="64"/>
        <v>0Max Negocios + Ilimitado 79.90CUOTA</v>
      </c>
      <c r="B4103">
        <f>precio_reno_porta!A255</f>
        <v>0</v>
      </c>
      <c r="C4103">
        <f>precio_reno_porta!B255</f>
        <v>0</v>
      </c>
      <c r="D4103">
        <f>precio_reno_porta!C255</f>
        <v>0</v>
      </c>
      <c r="E4103">
        <f>precio_reno_porta!D255</f>
        <v>0</v>
      </c>
      <c r="F4103" s="68">
        <f>precio_reno_porta!E255</f>
        <v>0</v>
      </c>
      <c r="G4103">
        <f>precio_reno_porta!F255</f>
        <v>0</v>
      </c>
      <c r="H4103" t="s">
        <v>188</v>
      </c>
      <c r="I4103" t="s">
        <v>41</v>
      </c>
      <c r="J4103" s="68">
        <f>precio_reno_porta!U255</f>
        <v>0</v>
      </c>
    </row>
    <row r="4104" spans="1:10" x14ac:dyDescent="0.3">
      <c r="A4104" t="str">
        <f t="shared" si="64"/>
        <v>0Max Negocios + Ilimitado 79.90CUOTA</v>
      </c>
      <c r="B4104">
        <f>precio_reno_porta!A256</f>
        <v>0</v>
      </c>
      <c r="C4104">
        <f>precio_reno_porta!B256</f>
        <v>0</v>
      </c>
      <c r="D4104">
        <f>precio_reno_porta!C256</f>
        <v>0</v>
      </c>
      <c r="E4104">
        <f>precio_reno_porta!D256</f>
        <v>0</v>
      </c>
      <c r="F4104" s="68">
        <f>precio_reno_porta!E256</f>
        <v>0</v>
      </c>
      <c r="G4104">
        <f>precio_reno_porta!F256</f>
        <v>0</v>
      </c>
      <c r="H4104" t="s">
        <v>188</v>
      </c>
      <c r="I4104" t="s">
        <v>41</v>
      </c>
      <c r="J4104" s="68">
        <f>precio_reno_porta!U256</f>
        <v>0</v>
      </c>
    </row>
    <row r="4105" spans="1:10" x14ac:dyDescent="0.3">
      <c r="A4105" t="str">
        <f t="shared" si="64"/>
        <v>0Max Negocios + Ilimitado 79.90CUOTA</v>
      </c>
      <c r="B4105">
        <f>precio_reno_porta!A257</f>
        <v>0</v>
      </c>
      <c r="C4105">
        <f>precio_reno_porta!B257</f>
        <v>0</v>
      </c>
      <c r="D4105">
        <f>precio_reno_porta!C257</f>
        <v>0</v>
      </c>
      <c r="E4105">
        <f>precio_reno_porta!D257</f>
        <v>0</v>
      </c>
      <c r="F4105" s="68">
        <f>precio_reno_porta!E257</f>
        <v>0</v>
      </c>
      <c r="G4105">
        <f>precio_reno_porta!F257</f>
        <v>0</v>
      </c>
      <c r="H4105" t="s">
        <v>188</v>
      </c>
      <c r="I4105" t="s">
        <v>41</v>
      </c>
      <c r="J4105" s="68">
        <f>precio_reno_porta!U257</f>
        <v>0</v>
      </c>
    </row>
    <row r="4106" spans="1:10" x14ac:dyDescent="0.3">
      <c r="A4106" t="str">
        <f t="shared" si="64"/>
        <v>APPLE IPHONE 15 128GBMax Negocios + Ilimitado 95.90CUOTA</v>
      </c>
      <c r="B4106" s="19" t="str">
        <f>precio_reno_porta!A3</f>
        <v>Corriente</v>
      </c>
      <c r="C4106" s="19" t="str">
        <f>precio_reno_porta!B3</f>
        <v>5G</v>
      </c>
      <c r="D4106" s="19" t="str">
        <f>precio_reno_porta!C3</f>
        <v>APPLE</v>
      </c>
      <c r="E4106" s="19" t="str">
        <f>precio_reno_porta!D3</f>
        <v>APPLE IPHONE 15 128GB</v>
      </c>
      <c r="F4106" s="75">
        <f>precio_reno_porta!E3</f>
        <v>3769</v>
      </c>
      <c r="G4106" s="19" t="str">
        <f>precio_reno_porta!F3</f>
        <v>iOS</v>
      </c>
      <c r="H4106" t="s">
        <v>188</v>
      </c>
      <c r="I4106" t="s">
        <v>8</v>
      </c>
      <c r="J4106" s="68">
        <f>precio_reno_porta!V3</f>
        <v>3347</v>
      </c>
    </row>
    <row r="4107" spans="1:10" x14ac:dyDescent="0.3">
      <c r="A4107" t="str">
        <f t="shared" si="64"/>
        <v>APPLE IPHONE 15 256GBMax Negocios + Ilimitado 95.90CUOTA</v>
      </c>
      <c r="B4107" s="19" t="str">
        <f>precio_reno_porta!A4</f>
        <v>Corriente</v>
      </c>
      <c r="C4107" s="19" t="str">
        <f>precio_reno_porta!B4</f>
        <v>5G</v>
      </c>
      <c r="D4107" s="19" t="str">
        <f>precio_reno_porta!C4</f>
        <v>APPLE</v>
      </c>
      <c r="E4107" s="19" t="str">
        <f>precio_reno_porta!D4</f>
        <v>APPLE IPHONE 15 256GB</v>
      </c>
      <c r="F4107" s="75">
        <f>precio_reno_porta!E4</f>
        <v>5029</v>
      </c>
      <c r="G4107" s="19" t="str">
        <f>precio_reno_porta!F4</f>
        <v>iOS</v>
      </c>
      <c r="H4107" t="s">
        <v>188</v>
      </c>
      <c r="I4107" t="s">
        <v>8</v>
      </c>
      <c r="J4107" s="68">
        <f>precio_reno_porta!V4</f>
        <v>4367</v>
      </c>
    </row>
    <row r="4108" spans="1:10" x14ac:dyDescent="0.3">
      <c r="A4108" t="str">
        <f t="shared" si="64"/>
        <v>APPLE IPHONE 16 128GBMax Negocios + Ilimitado 95.90CUOTA</v>
      </c>
      <c r="B4108" s="19" t="str">
        <f>precio_reno_porta!A5</f>
        <v>Corriente</v>
      </c>
      <c r="C4108" s="19" t="str">
        <f>precio_reno_porta!B5</f>
        <v>5G</v>
      </c>
      <c r="D4108" s="19" t="str">
        <f>precio_reno_porta!C5</f>
        <v>APPLE</v>
      </c>
      <c r="E4108" s="19" t="str">
        <f>precio_reno_porta!D5</f>
        <v>APPLE IPHONE 16 128GB</v>
      </c>
      <c r="F4108" s="75">
        <f>precio_reno_porta!E5</f>
        <v>4399</v>
      </c>
      <c r="G4108" s="19" t="str">
        <f>precio_reno_porta!F5</f>
        <v>iOS</v>
      </c>
      <c r="H4108" t="s">
        <v>188</v>
      </c>
      <c r="I4108" t="s">
        <v>8</v>
      </c>
      <c r="J4108" s="68">
        <f>precio_reno_porta!V5</f>
        <v>3851</v>
      </c>
    </row>
    <row r="4109" spans="1:10" x14ac:dyDescent="0.3">
      <c r="A4109" t="str">
        <f t="shared" si="64"/>
        <v>APPLE IPHONE 16 PRO 1TBMax Negocios + Ilimitado 95.90CUOTA</v>
      </c>
      <c r="B4109" s="19" t="str">
        <f>precio_reno_porta!A6</f>
        <v>Corriente</v>
      </c>
      <c r="C4109" s="19" t="str">
        <f>precio_reno_porta!B6</f>
        <v>5G</v>
      </c>
      <c r="D4109" s="19" t="str">
        <f>precio_reno_porta!C6</f>
        <v>APPLE</v>
      </c>
      <c r="E4109" s="19" t="str">
        <f>precio_reno_porta!D6</f>
        <v>APPLE IPHONE 16 PRO 1TB</v>
      </c>
      <c r="F4109" s="75">
        <f>precio_reno_porta!E6</f>
        <v>9419</v>
      </c>
      <c r="G4109" s="19" t="str">
        <f>precio_reno_porta!F6</f>
        <v>iOS</v>
      </c>
      <c r="H4109" t="s">
        <v>188</v>
      </c>
      <c r="I4109" t="s">
        <v>8</v>
      </c>
      <c r="J4109" s="68">
        <f>precio_reno_porta!V6</f>
        <v>7931</v>
      </c>
    </row>
    <row r="4110" spans="1:10" x14ac:dyDescent="0.3">
      <c r="A4110" t="str">
        <f t="shared" si="64"/>
        <v>APPLE IPHONE 16 PRO 512GBMax Negocios + Ilimitado 95.90CUOTA</v>
      </c>
      <c r="B4110" s="19" t="str">
        <f>precio_reno_porta!A7</f>
        <v>Corriente</v>
      </c>
      <c r="C4110" s="19" t="str">
        <f>precio_reno_porta!B7</f>
        <v>5G</v>
      </c>
      <c r="D4110" s="19" t="str">
        <f>precio_reno_porta!C7</f>
        <v>APPLE</v>
      </c>
      <c r="E4110" s="19" t="str">
        <f>precio_reno_porta!D7</f>
        <v>APPLE IPHONE 16 PRO 512GB</v>
      </c>
      <c r="F4110" s="75">
        <f>precio_reno_porta!E7</f>
        <v>8169</v>
      </c>
      <c r="G4110" s="19" t="str">
        <f>precio_reno_porta!F7</f>
        <v>iOS</v>
      </c>
      <c r="H4110" t="s">
        <v>188</v>
      </c>
      <c r="I4110" t="s">
        <v>8</v>
      </c>
      <c r="J4110" s="68">
        <f>precio_reno_porta!V7</f>
        <v>6911</v>
      </c>
    </row>
    <row r="4111" spans="1:10" x14ac:dyDescent="0.3">
      <c r="A4111" t="str">
        <f t="shared" si="64"/>
        <v>APPLE IPHONE 16 PRO MAX 1TBMax Negocios + Ilimitado 95.90CUOTA</v>
      </c>
      <c r="B4111" s="19" t="str">
        <f>precio_reno_porta!A8</f>
        <v>Corriente</v>
      </c>
      <c r="C4111" s="19" t="str">
        <f>precio_reno_porta!B8</f>
        <v>5G</v>
      </c>
      <c r="D4111" s="19" t="str">
        <f>precio_reno_porta!C8</f>
        <v>APPLE</v>
      </c>
      <c r="E4111" s="19" t="str">
        <f>precio_reno_porta!D8</f>
        <v>APPLE IPHONE 16 PRO MAX 1TB</v>
      </c>
      <c r="F4111" s="75">
        <f>precio_reno_porta!E8</f>
        <v>10049</v>
      </c>
      <c r="G4111" s="19" t="str">
        <f>precio_reno_porta!F8</f>
        <v>iOS</v>
      </c>
      <c r="H4111" t="s">
        <v>188</v>
      </c>
      <c r="I4111" t="s">
        <v>8</v>
      </c>
      <c r="J4111" s="68">
        <f>precio_reno_porta!V8</f>
        <v>8435</v>
      </c>
    </row>
    <row r="4112" spans="1:10" x14ac:dyDescent="0.3">
      <c r="A4112" t="str">
        <f t="shared" si="64"/>
        <v>APPLE IPHONE 16 PRO MAX 512GBMax Negocios + Ilimitado 95.90CUOTA</v>
      </c>
      <c r="B4112" s="19" t="str">
        <f>precio_reno_porta!A9</f>
        <v>Corriente</v>
      </c>
      <c r="C4112" s="19" t="str">
        <f>precio_reno_porta!B9</f>
        <v>5G</v>
      </c>
      <c r="D4112" s="19" t="str">
        <f>precio_reno_porta!C9</f>
        <v>APPLE</v>
      </c>
      <c r="E4112" s="19" t="str">
        <f>precio_reno_porta!D9</f>
        <v>APPLE IPHONE 16 PRO MAX 512GB</v>
      </c>
      <c r="F4112" s="75">
        <f>precio_reno_porta!E9</f>
        <v>8799</v>
      </c>
      <c r="G4112" s="19" t="str">
        <f>precio_reno_porta!F9</f>
        <v>iOS</v>
      </c>
      <c r="H4112" t="s">
        <v>188</v>
      </c>
      <c r="I4112" t="s">
        <v>8</v>
      </c>
      <c r="J4112" s="68">
        <f>precio_reno_porta!V9</f>
        <v>7415</v>
      </c>
    </row>
    <row r="4113" spans="1:10" x14ac:dyDescent="0.3">
      <c r="A4113" t="str">
        <f t="shared" si="64"/>
        <v>APPLE IPHONE 16e 128GBMax Negocios + Ilimitado 95.90CUOTA</v>
      </c>
      <c r="B4113" s="19" t="str">
        <f>precio_reno_porta!A10</f>
        <v>Corriente</v>
      </c>
      <c r="C4113" s="19" t="str">
        <f>precio_reno_porta!B10</f>
        <v>5G</v>
      </c>
      <c r="D4113" s="19" t="str">
        <f>precio_reno_porta!C10</f>
        <v>APPLE</v>
      </c>
      <c r="E4113" s="19" t="str">
        <f>precio_reno_porta!D10</f>
        <v>APPLE IPHONE 16e 128GB</v>
      </c>
      <c r="F4113" s="75">
        <f>precio_reno_porta!E10</f>
        <v>3119</v>
      </c>
      <c r="G4113" s="19" t="str">
        <f>precio_reno_porta!F10</f>
        <v>iOS</v>
      </c>
      <c r="H4113" t="s">
        <v>188</v>
      </c>
      <c r="I4113" t="s">
        <v>8</v>
      </c>
      <c r="J4113" s="68">
        <f>precio_reno_porta!V10</f>
        <v>2831</v>
      </c>
    </row>
    <row r="4114" spans="1:10" x14ac:dyDescent="0.3">
      <c r="A4114" t="str">
        <f t="shared" si="64"/>
        <v>APPLE IPHONE 17 256GBMax Negocios + Ilimitado 95.90CUOTA</v>
      </c>
      <c r="B4114" s="19" t="str">
        <f>precio_reno_porta!A11</f>
        <v>Corriente</v>
      </c>
      <c r="C4114" s="19" t="str">
        <f>precio_reno_porta!B11</f>
        <v>5G</v>
      </c>
      <c r="D4114" s="19" t="str">
        <f>precio_reno_porta!C11</f>
        <v>APPLE</v>
      </c>
      <c r="E4114" s="19" t="str">
        <f>precio_reno_porta!D11</f>
        <v>APPLE IPHONE 17 256GB</v>
      </c>
      <c r="F4114" s="75">
        <f>precio_reno_porta!E11</f>
        <v>5029</v>
      </c>
      <c r="G4114" s="19" t="str">
        <f>precio_reno_porta!F11</f>
        <v>iOS</v>
      </c>
      <c r="H4114" t="s">
        <v>188</v>
      </c>
      <c r="I4114" t="s">
        <v>8</v>
      </c>
      <c r="J4114" s="68">
        <f>precio_reno_porta!V11</f>
        <v>4367</v>
      </c>
    </row>
    <row r="4115" spans="1:10" x14ac:dyDescent="0.3">
      <c r="A4115" t="str">
        <f t="shared" si="64"/>
        <v>APPLE IPHONE 17 512GBMax Negocios + Ilimitado 95.90CUOTA</v>
      </c>
      <c r="B4115" s="19" t="str">
        <f>precio_reno_porta!A12</f>
        <v>Corriente</v>
      </c>
      <c r="C4115" s="19" t="str">
        <f>precio_reno_porta!B12</f>
        <v>5G</v>
      </c>
      <c r="D4115" s="19" t="str">
        <f>precio_reno_porta!C12</f>
        <v>APPLE</v>
      </c>
      <c r="E4115" s="19" t="str">
        <f>precio_reno_porta!D12</f>
        <v>APPLE IPHONE 17 512GB</v>
      </c>
      <c r="F4115" s="75">
        <f>precio_reno_porta!E12</f>
        <v>6279</v>
      </c>
      <c r="G4115" s="19" t="str">
        <f>precio_reno_porta!F12</f>
        <v>iOS</v>
      </c>
      <c r="H4115" t="s">
        <v>188</v>
      </c>
      <c r="I4115" t="s">
        <v>8</v>
      </c>
      <c r="J4115" s="68">
        <f>precio_reno_porta!V12</f>
        <v>5387</v>
      </c>
    </row>
    <row r="4116" spans="1:10" x14ac:dyDescent="0.3">
      <c r="A4116" t="str">
        <f t="shared" si="64"/>
        <v>APPLE IPHONE 17 PRO 1TBMax Negocios + Ilimitado 95.90CUOTA</v>
      </c>
      <c r="B4116" s="19" t="str">
        <f>precio_reno_porta!A13</f>
        <v>Corriente</v>
      </c>
      <c r="C4116" s="19" t="str">
        <f>precio_reno_porta!B13</f>
        <v>5G</v>
      </c>
      <c r="D4116" s="19" t="str">
        <f>precio_reno_porta!C13</f>
        <v>APPLE</v>
      </c>
      <c r="E4116" s="19" t="str">
        <f>precio_reno_porta!D13</f>
        <v>APPLE IPHONE 17 PRO 1TB</v>
      </c>
      <c r="F4116" s="75">
        <f>precio_reno_porta!E13</f>
        <v>9419</v>
      </c>
      <c r="G4116" s="19" t="str">
        <f>precio_reno_porta!F13</f>
        <v>iOS</v>
      </c>
      <c r="H4116" t="s">
        <v>188</v>
      </c>
      <c r="I4116" t="s">
        <v>8</v>
      </c>
      <c r="J4116" s="68">
        <f>precio_reno_porta!V13</f>
        <v>7931</v>
      </c>
    </row>
    <row r="4117" spans="1:10" x14ac:dyDescent="0.3">
      <c r="A4117" t="str">
        <f t="shared" si="64"/>
        <v>APPLE IPHONE 17 PRO 256GBMax Negocios + Ilimitado 95.90CUOTA</v>
      </c>
      <c r="B4117" s="19" t="str">
        <f>precio_reno_porta!A14</f>
        <v>Corriente</v>
      </c>
      <c r="C4117" s="19" t="str">
        <f>precio_reno_porta!B14</f>
        <v>5G</v>
      </c>
      <c r="D4117" s="19" t="str">
        <f>precio_reno_porta!C14</f>
        <v>APPLE</v>
      </c>
      <c r="E4117" s="19" t="str">
        <f>precio_reno_porta!D14</f>
        <v>APPLE IPHONE 17 PRO 256GB</v>
      </c>
      <c r="F4117" s="75">
        <f>precio_reno_porta!E14</f>
        <v>6909</v>
      </c>
      <c r="G4117" s="19" t="str">
        <f>precio_reno_porta!F14</f>
        <v>iOS</v>
      </c>
      <c r="H4117" t="s">
        <v>188</v>
      </c>
      <c r="I4117" t="s">
        <v>8</v>
      </c>
      <c r="J4117" s="68">
        <f>precio_reno_porta!V14</f>
        <v>5891</v>
      </c>
    </row>
    <row r="4118" spans="1:10" x14ac:dyDescent="0.3">
      <c r="A4118" t="str">
        <f t="shared" si="64"/>
        <v>APPLE IPHONE 17 PRO 512GBMax Negocios + Ilimitado 95.90CUOTA</v>
      </c>
      <c r="B4118" s="19" t="str">
        <f>precio_reno_porta!A15</f>
        <v>Corriente</v>
      </c>
      <c r="C4118" s="19" t="str">
        <f>precio_reno_porta!B15</f>
        <v>5G</v>
      </c>
      <c r="D4118" s="19" t="str">
        <f>precio_reno_porta!C15</f>
        <v>APPLE</v>
      </c>
      <c r="E4118" s="19" t="str">
        <f>precio_reno_porta!D15</f>
        <v>APPLE IPHONE 17 PRO 512GB</v>
      </c>
      <c r="F4118" s="75">
        <f>precio_reno_porta!E15</f>
        <v>8169</v>
      </c>
      <c r="G4118" s="19" t="str">
        <f>precio_reno_porta!F15</f>
        <v>iOS</v>
      </c>
      <c r="H4118" t="s">
        <v>188</v>
      </c>
      <c r="I4118" t="s">
        <v>8</v>
      </c>
      <c r="J4118" s="68">
        <f>precio_reno_porta!V15</f>
        <v>6911</v>
      </c>
    </row>
    <row r="4119" spans="1:10" x14ac:dyDescent="0.3">
      <c r="A4119" t="str">
        <f t="shared" si="64"/>
        <v>APPLE IPHONE 17 PRO MAX 1TBMax Negocios + Ilimitado 95.90CUOTA</v>
      </c>
      <c r="B4119" s="19" t="str">
        <f>precio_reno_porta!A16</f>
        <v>Corriente</v>
      </c>
      <c r="C4119" s="19" t="str">
        <f>precio_reno_porta!B16</f>
        <v>5G</v>
      </c>
      <c r="D4119" s="19" t="str">
        <f>precio_reno_porta!C16</f>
        <v>APPLE</v>
      </c>
      <c r="E4119" s="19" t="str">
        <f>precio_reno_porta!D16</f>
        <v>APPLE IPHONE 17 PRO MAX 1TB</v>
      </c>
      <c r="F4119" s="75">
        <f>precio_reno_porta!E16</f>
        <v>10049</v>
      </c>
      <c r="G4119" s="19" t="str">
        <f>precio_reno_porta!F16</f>
        <v>iOS</v>
      </c>
      <c r="H4119" t="s">
        <v>188</v>
      </c>
      <c r="I4119" t="s">
        <v>8</v>
      </c>
      <c r="J4119" s="68">
        <f>precio_reno_porta!V16</f>
        <v>8435</v>
      </c>
    </row>
    <row r="4120" spans="1:10" x14ac:dyDescent="0.3">
      <c r="A4120" t="str">
        <f t="shared" si="64"/>
        <v>APPLE IPHONE 17 PRO MAX 256GBMax Negocios + Ilimitado 95.90CUOTA</v>
      </c>
      <c r="B4120" s="19" t="str">
        <f>precio_reno_porta!A17</f>
        <v>Corriente</v>
      </c>
      <c r="C4120" s="19" t="str">
        <f>precio_reno_porta!B17</f>
        <v>5G</v>
      </c>
      <c r="D4120" s="19" t="str">
        <f>precio_reno_porta!C17</f>
        <v>APPLE</v>
      </c>
      <c r="E4120" s="19" t="str">
        <f>precio_reno_porta!D17</f>
        <v>APPLE IPHONE 17 PRO MAX 256GB</v>
      </c>
      <c r="F4120" s="75">
        <f>precio_reno_porta!E17</f>
        <v>7539</v>
      </c>
      <c r="G4120" s="19" t="str">
        <f>precio_reno_porta!F17</f>
        <v>iOS</v>
      </c>
      <c r="H4120" t="s">
        <v>188</v>
      </c>
      <c r="I4120" t="s">
        <v>8</v>
      </c>
      <c r="J4120" s="68">
        <f>precio_reno_porta!V17</f>
        <v>6407</v>
      </c>
    </row>
    <row r="4121" spans="1:10" x14ac:dyDescent="0.3">
      <c r="A4121" t="str">
        <f t="shared" si="64"/>
        <v>APPLE IPHONE 17 PRO MAX 2TBMax Negocios + Ilimitado 95.90CUOTA</v>
      </c>
      <c r="B4121" s="19" t="str">
        <f>precio_reno_porta!A18</f>
        <v>Corriente</v>
      </c>
      <c r="C4121" s="19" t="str">
        <f>precio_reno_porta!B18</f>
        <v>5G</v>
      </c>
      <c r="D4121" s="19" t="str">
        <f>precio_reno_porta!C18</f>
        <v>APPLE</v>
      </c>
      <c r="E4121" s="19" t="str">
        <f>precio_reno_porta!D18</f>
        <v>APPLE IPHONE 17 PRO MAX 2TB</v>
      </c>
      <c r="F4121" s="75">
        <f>precio_reno_porta!E18</f>
        <v>12569</v>
      </c>
      <c r="G4121" s="19" t="str">
        <f>precio_reno_porta!F18</f>
        <v>iOS</v>
      </c>
      <c r="H4121" t="s">
        <v>188</v>
      </c>
      <c r="I4121" t="s">
        <v>8</v>
      </c>
      <c r="J4121" s="68">
        <f>precio_reno_porta!V18</f>
        <v>10475</v>
      </c>
    </row>
    <row r="4122" spans="1:10" x14ac:dyDescent="0.3">
      <c r="A4122" t="str">
        <f t="shared" si="64"/>
        <v>APPLE IPHONE 17 PRO MAX 512GBMax Negocios + Ilimitado 95.90CUOTA</v>
      </c>
      <c r="B4122" s="19" t="str">
        <f>precio_reno_porta!A19</f>
        <v>Corriente</v>
      </c>
      <c r="C4122" s="19" t="str">
        <f>precio_reno_porta!B19</f>
        <v>5G</v>
      </c>
      <c r="D4122" s="19" t="str">
        <f>precio_reno_porta!C19</f>
        <v>APPLE</v>
      </c>
      <c r="E4122" s="19" t="str">
        <f>precio_reno_porta!D19</f>
        <v>APPLE IPHONE 17 PRO MAX 512GB</v>
      </c>
      <c r="F4122" s="75">
        <f>precio_reno_porta!E19</f>
        <v>8799</v>
      </c>
      <c r="G4122" s="19" t="str">
        <f>precio_reno_porta!F19</f>
        <v>iOS</v>
      </c>
      <c r="H4122" t="s">
        <v>188</v>
      </c>
      <c r="I4122" t="s">
        <v>8</v>
      </c>
      <c r="J4122" s="68">
        <f>precio_reno_porta!V19</f>
        <v>7415</v>
      </c>
    </row>
    <row r="4123" spans="1:10" x14ac:dyDescent="0.3">
      <c r="A4123" t="str">
        <f t="shared" si="64"/>
        <v>APPLE IPHONE 17E 256GBMax Negocios + Ilimitado 95.90CUOTA</v>
      </c>
      <c r="B4123" s="19" t="str">
        <f>precio_reno_porta!A20</f>
        <v>Corriente</v>
      </c>
      <c r="C4123" s="19" t="str">
        <f>precio_reno_porta!B20</f>
        <v>5G</v>
      </c>
      <c r="D4123" s="19" t="str">
        <f>precio_reno_porta!C20</f>
        <v>APPLE</v>
      </c>
      <c r="E4123" s="19" t="str">
        <f>precio_reno_porta!D20</f>
        <v>APPLE IPHONE 17E 256GB</v>
      </c>
      <c r="F4123" s="75">
        <f>precio_reno_porta!E20</f>
        <v>3769</v>
      </c>
      <c r="G4123" s="19" t="str">
        <f>precio_reno_porta!F20</f>
        <v>iOS</v>
      </c>
      <c r="H4123" t="s">
        <v>188</v>
      </c>
      <c r="I4123" t="s">
        <v>8</v>
      </c>
      <c r="J4123" s="68">
        <f>precio_reno_porta!V20</f>
        <v>3347</v>
      </c>
    </row>
    <row r="4124" spans="1:10" x14ac:dyDescent="0.3">
      <c r="A4124" t="str">
        <f t="shared" si="64"/>
        <v>HONOR 400 512GB 5GMax Negocios + Ilimitado 95.90CUOTA</v>
      </c>
      <c r="B4124" s="19" t="str">
        <f>precio_reno_porta!A21</f>
        <v>Corriente</v>
      </c>
      <c r="C4124" s="19" t="str">
        <f>precio_reno_porta!B21</f>
        <v>5G</v>
      </c>
      <c r="D4124" s="19" t="str">
        <f>precio_reno_porta!C21</f>
        <v>HONOR</v>
      </c>
      <c r="E4124" s="19" t="str">
        <f>precio_reno_porta!D21</f>
        <v>HONOR 400 512GB 5G</v>
      </c>
      <c r="F4124" s="75">
        <f>precio_reno_porta!E21</f>
        <v>2099</v>
      </c>
      <c r="G4124" s="19" t="str">
        <f>precio_reno_porta!F21</f>
        <v>Android</v>
      </c>
      <c r="H4124" t="s">
        <v>188</v>
      </c>
      <c r="I4124" t="s">
        <v>8</v>
      </c>
      <c r="J4124" s="68">
        <f>precio_reno_porta!V21</f>
        <v>2195</v>
      </c>
    </row>
    <row r="4125" spans="1:10" x14ac:dyDescent="0.3">
      <c r="A4125" t="str">
        <f t="shared" si="64"/>
        <v>HONOR 400 LITE 256GB 5GMax Negocios + Ilimitado 95.90CUOTA</v>
      </c>
      <c r="B4125" s="19" t="str">
        <f>precio_reno_porta!A22</f>
        <v>Corriente</v>
      </c>
      <c r="C4125" s="19" t="str">
        <f>precio_reno_porta!B22</f>
        <v>5G</v>
      </c>
      <c r="D4125" s="19" t="str">
        <f>precio_reno_porta!C22</f>
        <v>HONOR</v>
      </c>
      <c r="E4125" s="19" t="str">
        <f>precio_reno_porta!D22</f>
        <v>HONOR 400 LITE 256GB 5G</v>
      </c>
      <c r="F4125" s="75">
        <f>precio_reno_porta!E22</f>
        <v>1519</v>
      </c>
      <c r="G4125" s="19" t="str">
        <f>precio_reno_porta!F22</f>
        <v>Android</v>
      </c>
      <c r="H4125" t="s">
        <v>188</v>
      </c>
      <c r="I4125" t="s">
        <v>8</v>
      </c>
      <c r="J4125" s="68">
        <f>precio_reno_porta!V22</f>
        <v>1583</v>
      </c>
    </row>
    <row r="4126" spans="1:10" x14ac:dyDescent="0.3">
      <c r="A4126" t="str">
        <f t="shared" si="64"/>
        <v>HONOR 400 PRO 512GB 5GMax Negocios + Ilimitado 95.90CUOTA</v>
      </c>
      <c r="B4126" s="19" t="str">
        <f>precio_reno_porta!A23</f>
        <v>Corriente</v>
      </c>
      <c r="C4126" s="19" t="str">
        <f>precio_reno_porta!B23</f>
        <v>5G</v>
      </c>
      <c r="D4126" s="19" t="str">
        <f>precio_reno_porta!C23</f>
        <v>HONOR</v>
      </c>
      <c r="E4126" s="19" t="str">
        <f>precio_reno_porta!D23</f>
        <v>HONOR 400 PRO 512GB 5G</v>
      </c>
      <c r="F4126" s="75">
        <f>precio_reno_porta!E23</f>
        <v>3349</v>
      </c>
      <c r="G4126" s="19" t="str">
        <f>precio_reno_porta!F23</f>
        <v>Android</v>
      </c>
      <c r="H4126" t="s">
        <v>188</v>
      </c>
      <c r="I4126" t="s">
        <v>8</v>
      </c>
      <c r="J4126" s="68">
        <f>precio_reno_porta!V23</f>
        <v>3503</v>
      </c>
    </row>
    <row r="4127" spans="1:10" x14ac:dyDescent="0.3">
      <c r="A4127" t="str">
        <f t="shared" si="64"/>
        <v>HONOR 600 512GB 5GMax Negocios + Ilimitado 95.90CUOTA</v>
      </c>
      <c r="B4127" s="19" t="str">
        <f>precio_reno_porta!A24</f>
        <v>Corriente</v>
      </c>
      <c r="C4127" s="19" t="str">
        <f>precio_reno_porta!B24</f>
        <v>5G</v>
      </c>
      <c r="D4127" s="19" t="str">
        <f>precio_reno_porta!C24</f>
        <v>HONOR</v>
      </c>
      <c r="E4127" s="19" t="str">
        <f>precio_reno_porta!D24</f>
        <v>HONOR 600 512GB 5G</v>
      </c>
      <c r="F4127" s="19">
        <f>precio_reno_porta!E24</f>
        <v>2959</v>
      </c>
      <c r="G4127" s="19" t="str">
        <f>precio_reno_porta!F24</f>
        <v>Android</v>
      </c>
      <c r="H4127" t="s">
        <v>188</v>
      </c>
      <c r="I4127" t="s">
        <v>8</v>
      </c>
      <c r="J4127" s="68">
        <f>precio_reno_porta!V24</f>
        <v>3095</v>
      </c>
    </row>
    <row r="4128" spans="1:10" x14ac:dyDescent="0.3">
      <c r="A4128" t="str">
        <f t="shared" si="64"/>
        <v>HONOR 600 PRO 512GB 5GMax Negocios + Ilimitado 95.90CUOTA</v>
      </c>
      <c r="B4128" s="19" t="str">
        <f>precio_reno_porta!A25</f>
        <v>Corriente</v>
      </c>
      <c r="C4128" s="19" t="str">
        <f>precio_reno_porta!B25</f>
        <v>5G</v>
      </c>
      <c r="D4128" s="19" t="str">
        <f>precio_reno_porta!C25</f>
        <v>HONOR</v>
      </c>
      <c r="E4128" s="19" t="str">
        <f>precio_reno_porta!D25</f>
        <v>HONOR 600 PRO 512GB 5G</v>
      </c>
      <c r="F4128" s="19">
        <f>precio_reno_porta!E25</f>
        <v>3909</v>
      </c>
      <c r="G4128" s="19" t="str">
        <f>precio_reno_porta!F25</f>
        <v>Android</v>
      </c>
      <c r="H4128" t="s">
        <v>188</v>
      </c>
      <c r="I4128" t="s">
        <v>8</v>
      </c>
      <c r="J4128" s="68">
        <f>precio_reno_porta!V25</f>
        <v>4091</v>
      </c>
    </row>
    <row r="4129" spans="1:10" x14ac:dyDescent="0.3">
      <c r="A4129" t="str">
        <f t="shared" si="64"/>
        <v>HONOR 600 SMART 256GB 5GMax Negocios + Ilimitado 95.90CUOTA</v>
      </c>
      <c r="B4129" s="19" t="str">
        <f>precio_reno_porta!A26</f>
        <v>Corriente</v>
      </c>
      <c r="C4129" s="19" t="str">
        <f>precio_reno_porta!B26</f>
        <v>5G</v>
      </c>
      <c r="D4129" s="19" t="str">
        <f>precio_reno_porta!C26</f>
        <v>HONOR</v>
      </c>
      <c r="E4129" s="19" t="str">
        <f>precio_reno_porta!D26</f>
        <v>HONOR 600 SMART 256GB 5G</v>
      </c>
      <c r="F4129" s="75">
        <f>precio_reno_porta!E26</f>
        <v>1659</v>
      </c>
      <c r="G4129" s="19" t="str">
        <f>precio_reno_porta!F26</f>
        <v>Android</v>
      </c>
      <c r="H4129" t="s">
        <v>188</v>
      </c>
      <c r="I4129" t="s">
        <v>8</v>
      </c>
      <c r="J4129" s="68">
        <f>precio_reno_porta!V26</f>
        <v>1739</v>
      </c>
    </row>
    <row r="4130" spans="1:10" x14ac:dyDescent="0.3">
      <c r="A4130" t="str">
        <f t="shared" si="64"/>
        <v>HONOR 600E 512GB 5GMax Negocios + Ilimitado 95.90CUOTA</v>
      </c>
      <c r="B4130" s="19" t="str">
        <f>precio_reno_porta!A27</f>
        <v>Corriente</v>
      </c>
      <c r="C4130" s="19" t="str">
        <f>precio_reno_porta!B27</f>
        <v>5G</v>
      </c>
      <c r="D4130" s="19" t="str">
        <f>precio_reno_porta!C27</f>
        <v>HONOR</v>
      </c>
      <c r="E4130" s="19" t="str">
        <f>precio_reno_porta!D27</f>
        <v>HONOR 600E 512GB 5G</v>
      </c>
      <c r="F4130" s="75">
        <f>precio_reno_porta!E27</f>
        <v>2149</v>
      </c>
      <c r="G4130" s="19" t="str">
        <f>precio_reno_porta!F27</f>
        <v>Android</v>
      </c>
      <c r="H4130" t="s">
        <v>188</v>
      </c>
      <c r="I4130" t="s">
        <v>8</v>
      </c>
      <c r="J4130" s="68">
        <f>precio_reno_porta!V27</f>
        <v>2243</v>
      </c>
    </row>
    <row r="4131" spans="1:10" x14ac:dyDescent="0.3">
      <c r="A4131" t="str">
        <f t="shared" si="64"/>
        <v>HONOR 70 256GBMax Negocios + Ilimitado 95.90CUOTA</v>
      </c>
      <c r="B4131" s="19" t="str">
        <f>precio_reno_porta!A28</f>
        <v>Corriente</v>
      </c>
      <c r="C4131" s="19" t="str">
        <f>precio_reno_porta!B28</f>
        <v>5G</v>
      </c>
      <c r="D4131" s="19" t="str">
        <f>precio_reno_porta!C28</f>
        <v>HONOR</v>
      </c>
      <c r="E4131" s="19" t="str">
        <f>precio_reno_porta!D28</f>
        <v>HONOR 70 256GB</v>
      </c>
      <c r="F4131" s="75">
        <f>precio_reno_porta!E28</f>
        <v>2859</v>
      </c>
      <c r="G4131" s="19" t="str">
        <f>precio_reno_porta!F28</f>
        <v>Android</v>
      </c>
      <c r="H4131" t="s">
        <v>188</v>
      </c>
      <c r="I4131" t="s">
        <v>8</v>
      </c>
      <c r="J4131" s="68">
        <f>precio_reno_porta!V28</f>
        <v>2987</v>
      </c>
    </row>
    <row r="4132" spans="1:10" x14ac:dyDescent="0.3">
      <c r="A4132" t="str">
        <f t="shared" si="64"/>
        <v>HONOR MAGIC 7 LITE 512GB 5GMax Negocios + Ilimitado 95.90CUOTA</v>
      </c>
      <c r="B4132" s="19" t="str">
        <f>precio_reno_porta!A29</f>
        <v>Corriente</v>
      </c>
      <c r="C4132" s="19" t="str">
        <f>precio_reno_porta!B29</f>
        <v>5G</v>
      </c>
      <c r="D4132" s="19" t="str">
        <f>precio_reno_porta!C29</f>
        <v>HONOR</v>
      </c>
      <c r="E4132" s="19" t="str">
        <f>precio_reno_porta!D29</f>
        <v>HONOR MAGIC 7 LITE 512GB 5G</v>
      </c>
      <c r="F4132" s="75">
        <f>precio_reno_porta!E29</f>
        <v>1849</v>
      </c>
      <c r="G4132" s="19" t="str">
        <f>precio_reno_porta!F29</f>
        <v>Android</v>
      </c>
      <c r="H4132" t="s">
        <v>188</v>
      </c>
      <c r="I4132" t="s">
        <v>8</v>
      </c>
      <c r="J4132" s="68">
        <f>precio_reno_porta!V29</f>
        <v>1931</v>
      </c>
    </row>
    <row r="4133" spans="1:10" x14ac:dyDescent="0.3">
      <c r="A4133" t="str">
        <f t="shared" si="64"/>
        <v>HONOR MAGIC 8 LITE 512GB 5GMax Negocios + Ilimitado 95.90CUOTA</v>
      </c>
      <c r="B4133" s="19" t="str">
        <f>precio_reno_porta!A30</f>
        <v>Corriente</v>
      </c>
      <c r="C4133" s="19" t="str">
        <f>precio_reno_porta!B30</f>
        <v>5G</v>
      </c>
      <c r="D4133" s="19" t="str">
        <f>precio_reno_porta!C30</f>
        <v>HONOR</v>
      </c>
      <c r="E4133" s="19" t="str">
        <f>precio_reno_porta!D30</f>
        <v>HONOR MAGIC 8 LITE 512GB 5G</v>
      </c>
      <c r="F4133" s="75">
        <f>precio_reno_porta!E30</f>
        <v>1779</v>
      </c>
      <c r="G4133" s="19" t="str">
        <f>precio_reno_porta!F30</f>
        <v>Android</v>
      </c>
      <c r="H4133" t="s">
        <v>188</v>
      </c>
      <c r="I4133" t="s">
        <v>8</v>
      </c>
      <c r="J4133" s="68">
        <f>precio_reno_porta!V30</f>
        <v>1859</v>
      </c>
    </row>
    <row r="4134" spans="1:10" x14ac:dyDescent="0.3">
      <c r="A4134" t="str">
        <f t="shared" si="64"/>
        <v>HONOR MAGIC 8 PRO 512GB 5GMax Negocios + Ilimitado 95.90CUOTA</v>
      </c>
      <c r="B4134" s="19" t="str">
        <f>precio_reno_porta!A31</f>
        <v>Corriente</v>
      </c>
      <c r="C4134" s="19" t="str">
        <f>precio_reno_porta!B31</f>
        <v>5G</v>
      </c>
      <c r="D4134" s="19" t="str">
        <f>precio_reno_porta!C31</f>
        <v>HONOR</v>
      </c>
      <c r="E4134" s="19" t="str">
        <f>precio_reno_porta!D31</f>
        <v>HONOR MAGIC 8 PRO 512GB 5G</v>
      </c>
      <c r="F4134" s="75">
        <f>precio_reno_porta!E31</f>
        <v>5789</v>
      </c>
      <c r="G4134" s="19" t="str">
        <f>precio_reno_porta!F31</f>
        <v>Android</v>
      </c>
      <c r="H4134" t="s">
        <v>188</v>
      </c>
      <c r="I4134" t="s">
        <v>8</v>
      </c>
      <c r="J4134" s="68">
        <f>precio_reno_porta!V31</f>
        <v>6047</v>
      </c>
    </row>
    <row r="4135" spans="1:10" x14ac:dyDescent="0.3">
      <c r="A4135" t="str">
        <f t="shared" si="64"/>
        <v>HONOR X5C 128GBMax Negocios + Ilimitado 95.90CUOTA</v>
      </c>
      <c r="B4135" s="19" t="str">
        <f>precio_reno_porta!A32</f>
        <v>Corriente</v>
      </c>
      <c r="C4135" s="19" t="str">
        <f>precio_reno_porta!B32</f>
        <v>4G</v>
      </c>
      <c r="D4135" s="19" t="str">
        <f>precio_reno_porta!C32</f>
        <v>HONOR</v>
      </c>
      <c r="E4135" s="19" t="str">
        <f>precio_reno_porta!D32</f>
        <v>HONOR X5C 128GB</v>
      </c>
      <c r="F4135" s="75">
        <f>precio_reno_porta!E32</f>
        <v>399</v>
      </c>
      <c r="G4135" s="19" t="str">
        <f>precio_reno_porta!F32</f>
        <v>Android</v>
      </c>
      <c r="H4135" t="s">
        <v>188</v>
      </c>
      <c r="I4135" t="s">
        <v>8</v>
      </c>
      <c r="J4135" s="68">
        <f>precio_reno_porta!V32</f>
        <v>407</v>
      </c>
    </row>
    <row r="4136" spans="1:10" x14ac:dyDescent="0.3">
      <c r="A4136" t="str">
        <f t="shared" si="64"/>
        <v>HONOR X5C PLUS 256GBMax Negocios + Ilimitado 95.90CUOTA</v>
      </c>
      <c r="B4136" s="19" t="str">
        <f>precio_reno_porta!A33</f>
        <v>Corriente</v>
      </c>
      <c r="C4136" s="19" t="str">
        <f>precio_reno_porta!B33</f>
        <v>4G</v>
      </c>
      <c r="D4136" s="19" t="str">
        <f>precio_reno_porta!C33</f>
        <v>HONOR</v>
      </c>
      <c r="E4136" s="19" t="str">
        <f>precio_reno_porta!D33</f>
        <v>HONOR X5C PLUS 256GB</v>
      </c>
      <c r="F4136" s="75">
        <f>precio_reno_porta!E33</f>
        <v>499</v>
      </c>
      <c r="G4136" s="19" t="str">
        <f>precio_reno_porta!F33</f>
        <v>Android</v>
      </c>
      <c r="H4136" t="s">
        <v>188</v>
      </c>
      <c r="I4136" t="s">
        <v>8</v>
      </c>
      <c r="J4136" s="68">
        <f>precio_reno_porta!V33</f>
        <v>515</v>
      </c>
    </row>
    <row r="4137" spans="1:10" x14ac:dyDescent="0.3">
      <c r="A4137" t="str">
        <f t="shared" si="64"/>
        <v>HONOR X5D 128GBMax Negocios + Ilimitado 95.90CUOTA</v>
      </c>
      <c r="B4137" s="19" t="str">
        <f>precio_reno_porta!A34</f>
        <v>Corriente</v>
      </c>
      <c r="C4137" s="19" t="str">
        <f>precio_reno_porta!B34</f>
        <v>4G</v>
      </c>
      <c r="D4137" s="19" t="str">
        <f>precio_reno_porta!C34</f>
        <v>HONOR</v>
      </c>
      <c r="E4137" s="19" t="str">
        <f>precio_reno_porta!D34</f>
        <v>HONOR X5D 128GB</v>
      </c>
      <c r="F4137" s="75">
        <f>precio_reno_porta!E34</f>
        <v>449</v>
      </c>
      <c r="G4137" s="19" t="str">
        <f>precio_reno_porta!F34</f>
        <v>Android</v>
      </c>
      <c r="H4137" t="s">
        <v>188</v>
      </c>
      <c r="I4137" t="s">
        <v>8</v>
      </c>
      <c r="J4137" s="68">
        <f>precio_reno_porta!V34</f>
        <v>467</v>
      </c>
    </row>
    <row r="4138" spans="1:10" x14ac:dyDescent="0.3">
      <c r="A4138" t="str">
        <f t="shared" si="64"/>
        <v>HONOR X5D 256GBMax Negocios + Ilimitado 95.90CUOTA</v>
      </c>
      <c r="B4138" s="19" t="str">
        <f>precio_reno_porta!A35</f>
        <v>Corriente</v>
      </c>
      <c r="C4138" s="19" t="str">
        <f>precio_reno_porta!B35</f>
        <v>4G</v>
      </c>
      <c r="D4138" s="19" t="str">
        <f>precio_reno_porta!C35</f>
        <v>HONOR</v>
      </c>
      <c r="E4138" s="19" t="str">
        <f>precio_reno_porta!D35</f>
        <v>HONOR X5D 256GB</v>
      </c>
      <c r="F4138" s="75">
        <f>precio_reno_porta!E35</f>
        <v>589</v>
      </c>
      <c r="G4138" s="19" t="str">
        <f>precio_reno_porta!F35</f>
        <v>Android</v>
      </c>
      <c r="H4138" t="s">
        <v>188</v>
      </c>
      <c r="I4138" t="s">
        <v>8</v>
      </c>
      <c r="J4138" s="68">
        <f>precio_reno_porta!V35</f>
        <v>611</v>
      </c>
    </row>
    <row r="4139" spans="1:10" x14ac:dyDescent="0.3">
      <c r="A4139" t="str">
        <f t="shared" si="64"/>
        <v>HONOR X6C 256GBMax Negocios + Ilimitado 95.90CUOTA</v>
      </c>
      <c r="B4139" s="19" t="str">
        <f>precio_reno_porta!A36</f>
        <v>Corriente</v>
      </c>
      <c r="C4139" s="19" t="str">
        <f>precio_reno_porta!B36</f>
        <v>4G</v>
      </c>
      <c r="D4139" s="19" t="str">
        <f>precio_reno_porta!C36</f>
        <v>HONOR</v>
      </c>
      <c r="E4139" s="19" t="str">
        <f>precio_reno_porta!D36</f>
        <v>HONOR X6C 256GB</v>
      </c>
      <c r="F4139" s="75">
        <f>precio_reno_porta!E36</f>
        <v>699</v>
      </c>
      <c r="G4139" s="19" t="str">
        <f>precio_reno_porta!F36</f>
        <v>Android</v>
      </c>
      <c r="H4139" t="s">
        <v>188</v>
      </c>
      <c r="I4139" t="s">
        <v>8</v>
      </c>
      <c r="J4139" s="68">
        <f>precio_reno_porta!V36</f>
        <v>731</v>
      </c>
    </row>
    <row r="4140" spans="1:10" x14ac:dyDescent="0.3">
      <c r="A4140" t="str">
        <f t="shared" si="64"/>
        <v>HONOR X6D 256GB 5GMax Negocios + Ilimitado 95.90CUOTA</v>
      </c>
      <c r="B4140" s="19" t="str">
        <f>precio_reno_porta!A37</f>
        <v>Corriente</v>
      </c>
      <c r="C4140" s="19" t="str">
        <f>precio_reno_porta!B37</f>
        <v>5G</v>
      </c>
      <c r="D4140" s="19" t="str">
        <f>precio_reno_porta!C37</f>
        <v>HONOR</v>
      </c>
      <c r="E4140" s="19" t="str">
        <f>precio_reno_porta!D37</f>
        <v>HONOR X6D 256GB 5G</v>
      </c>
      <c r="F4140" s="75">
        <f>precio_reno_porta!E37</f>
        <v>829</v>
      </c>
      <c r="G4140" s="19" t="str">
        <f>precio_reno_porta!F37</f>
        <v>Android</v>
      </c>
      <c r="H4140" t="s">
        <v>188</v>
      </c>
      <c r="I4140" t="s">
        <v>8</v>
      </c>
      <c r="J4140" s="68">
        <f>precio_reno_porta!V37</f>
        <v>863</v>
      </c>
    </row>
    <row r="4141" spans="1:10" x14ac:dyDescent="0.3">
      <c r="A4141" t="str">
        <f t="shared" si="64"/>
        <v>HONOR X7D 256GB 5GMax Negocios + Ilimitado 95.90CUOTA</v>
      </c>
      <c r="B4141" s="19" t="str">
        <f>precio_reno_porta!A38</f>
        <v>Corriente</v>
      </c>
      <c r="C4141" s="19" t="str">
        <f>precio_reno_porta!B38</f>
        <v>5G</v>
      </c>
      <c r="D4141" s="19" t="str">
        <f>precio_reno_porta!C38</f>
        <v>HONOR</v>
      </c>
      <c r="E4141" s="19" t="str">
        <f>precio_reno_porta!D38</f>
        <v>HONOR X7D 256GB 5G</v>
      </c>
      <c r="F4141" s="75">
        <f>precio_reno_porta!E38</f>
        <v>879</v>
      </c>
      <c r="G4141" s="19" t="str">
        <f>precio_reno_porta!F38</f>
        <v>Android</v>
      </c>
      <c r="H4141" t="s">
        <v>188</v>
      </c>
      <c r="I4141" t="s">
        <v>8</v>
      </c>
      <c r="J4141" s="68">
        <f>precio_reno_porta!V38</f>
        <v>923</v>
      </c>
    </row>
    <row r="4142" spans="1:10" x14ac:dyDescent="0.3">
      <c r="A4142" t="str">
        <f t="shared" si="64"/>
        <v>HONOR X7E PLUS 256GB 5GMax Negocios + Ilimitado 95.90CUOTA</v>
      </c>
      <c r="B4142" s="19" t="str">
        <f>precio_reno_porta!A39</f>
        <v>Corriente</v>
      </c>
      <c r="C4142" s="19" t="str">
        <f>precio_reno_porta!B39</f>
        <v>5G</v>
      </c>
      <c r="D4142" s="19" t="str">
        <f>precio_reno_porta!C39</f>
        <v>HONOR</v>
      </c>
      <c r="E4142" s="19" t="str">
        <f>precio_reno_porta!D39</f>
        <v>HONOR X7E PLUS 256GB 5G</v>
      </c>
      <c r="F4142" s="75">
        <f>precio_reno_porta!E39</f>
        <v>1179</v>
      </c>
      <c r="G4142" s="19" t="str">
        <f>precio_reno_porta!F39</f>
        <v>Android</v>
      </c>
      <c r="H4142" t="s">
        <v>188</v>
      </c>
      <c r="I4142" t="s">
        <v>8</v>
      </c>
      <c r="J4142" s="68">
        <f>precio_reno_porta!V39</f>
        <v>1235</v>
      </c>
    </row>
    <row r="4143" spans="1:10" x14ac:dyDescent="0.3">
      <c r="A4143" t="str">
        <f t="shared" si="64"/>
        <v>HONOR X8C 256GB 5GMax Negocios + Ilimitado 95.90CUOTA</v>
      </c>
      <c r="B4143" s="19" t="str">
        <f>precio_reno_porta!A40</f>
        <v>Corriente</v>
      </c>
      <c r="C4143" s="19" t="str">
        <f>precio_reno_porta!B40</f>
        <v>5G</v>
      </c>
      <c r="D4143" s="19" t="str">
        <f>precio_reno_porta!C40</f>
        <v>HONOR</v>
      </c>
      <c r="E4143" s="19" t="str">
        <f>precio_reno_porta!D40</f>
        <v>HONOR X8C 256GB 5G</v>
      </c>
      <c r="F4143" s="75">
        <f>precio_reno_porta!E40</f>
        <v>1189</v>
      </c>
      <c r="G4143" s="19" t="str">
        <f>precio_reno_porta!F40</f>
        <v>Android</v>
      </c>
      <c r="H4143" t="s">
        <v>188</v>
      </c>
      <c r="I4143" t="s">
        <v>8</v>
      </c>
      <c r="J4143" s="68">
        <f>precio_reno_porta!V40</f>
        <v>1247</v>
      </c>
    </row>
    <row r="4144" spans="1:10" x14ac:dyDescent="0.3">
      <c r="A4144" t="str">
        <f t="shared" si="64"/>
        <v>HUAWEI WATCH KIDS 4 PROMax Negocios + Ilimitado 95.90CUOTA</v>
      </c>
      <c r="B4144" s="19" t="str">
        <f>precio_reno_porta!A41</f>
        <v>Corriente</v>
      </c>
      <c r="C4144" s="19" t="str">
        <f>precio_reno_porta!B41</f>
        <v>4G</v>
      </c>
      <c r="D4144" s="19" t="str">
        <f>precio_reno_porta!C41</f>
        <v>HUAWEI</v>
      </c>
      <c r="E4144" s="19" t="str">
        <f>precio_reno_porta!D41</f>
        <v>HUAWEI WATCH KIDS 4 PRO</v>
      </c>
      <c r="F4144" s="75">
        <f>precio_reno_porta!E41</f>
        <v>649</v>
      </c>
      <c r="G4144" s="19" t="str">
        <f>precio_reno_porta!F41</f>
        <v>Android</v>
      </c>
      <c r="H4144" t="s">
        <v>188</v>
      </c>
      <c r="I4144" t="s">
        <v>8</v>
      </c>
      <c r="J4144" s="68">
        <f>precio_reno_porta!V41</f>
        <v>671</v>
      </c>
    </row>
    <row r="4145" spans="1:10" x14ac:dyDescent="0.3">
      <c r="A4145" t="str">
        <f t="shared" si="64"/>
        <v>MOTOROLA MOTO EDGE 60 512GB 5GMax Negocios + Ilimitado 95.90CUOTA</v>
      </c>
      <c r="B4145" s="19" t="str">
        <f>precio_reno_porta!A42</f>
        <v>Corriente</v>
      </c>
      <c r="C4145" s="19" t="str">
        <f>precio_reno_porta!B42</f>
        <v>5G</v>
      </c>
      <c r="D4145" s="19" t="str">
        <f>precio_reno_porta!C42</f>
        <v>MOTOROLA</v>
      </c>
      <c r="E4145" s="19" t="str">
        <f>precio_reno_porta!D42</f>
        <v>MOTOROLA MOTO EDGE 60 512GB 5G</v>
      </c>
      <c r="F4145" s="75">
        <f>precio_reno_porta!E42</f>
        <v>1989</v>
      </c>
      <c r="G4145" s="19" t="str">
        <f>precio_reno_porta!F42</f>
        <v>Android</v>
      </c>
      <c r="H4145" t="s">
        <v>188</v>
      </c>
      <c r="I4145" t="s">
        <v>8</v>
      </c>
      <c r="J4145" s="68">
        <f>precio_reno_porta!V42</f>
        <v>2075</v>
      </c>
    </row>
    <row r="4146" spans="1:10" x14ac:dyDescent="0.3">
      <c r="A4146" t="str">
        <f t="shared" si="64"/>
        <v>MOTOROLA MOTO EDGE 60 FUSION 256GB 5GMax Negocios + Ilimitado 95.90CUOTA</v>
      </c>
      <c r="B4146" s="19" t="str">
        <f>precio_reno_porta!A43</f>
        <v>Corriente</v>
      </c>
      <c r="C4146" s="19" t="str">
        <f>precio_reno_porta!B43</f>
        <v>5G</v>
      </c>
      <c r="D4146" s="19" t="str">
        <f>precio_reno_porta!C43</f>
        <v>MOTOROLA</v>
      </c>
      <c r="E4146" s="19" t="str">
        <f>precio_reno_porta!D43</f>
        <v>MOTOROLA MOTO EDGE 60 FUSION 256GB 5G</v>
      </c>
      <c r="F4146" s="75">
        <f>precio_reno_porta!E43</f>
        <v>1439</v>
      </c>
      <c r="G4146" s="19" t="str">
        <f>precio_reno_porta!F43</f>
        <v>Android</v>
      </c>
      <c r="H4146" t="s">
        <v>188</v>
      </c>
      <c r="I4146" t="s">
        <v>8</v>
      </c>
      <c r="J4146" s="68">
        <f>precio_reno_porta!V43</f>
        <v>1499</v>
      </c>
    </row>
    <row r="4147" spans="1:10" x14ac:dyDescent="0.3">
      <c r="A4147" t="str">
        <f t="shared" si="64"/>
        <v>MOTOROLA MOTO EDGE 60 PRO 512GB 5GMax Negocios + Ilimitado 95.90CUOTA</v>
      </c>
      <c r="B4147" s="19" t="str">
        <f>precio_reno_porta!A44</f>
        <v>Corriente</v>
      </c>
      <c r="C4147" s="19" t="str">
        <f>precio_reno_porta!B44</f>
        <v>5G</v>
      </c>
      <c r="D4147" s="19" t="str">
        <f>precio_reno_porta!C44</f>
        <v>MOTOROLA</v>
      </c>
      <c r="E4147" s="19" t="str">
        <f>precio_reno_porta!D44</f>
        <v>MOTOROLA MOTO EDGE 60 PRO 512GB 5G</v>
      </c>
      <c r="F4147" s="75">
        <f>precio_reno_porta!E44</f>
        <v>2649</v>
      </c>
      <c r="G4147" s="19" t="str">
        <f>precio_reno_porta!F44</f>
        <v>Android</v>
      </c>
      <c r="H4147" t="s">
        <v>188</v>
      </c>
      <c r="I4147" t="s">
        <v>8</v>
      </c>
      <c r="J4147" s="68">
        <f>precio_reno_porta!V44</f>
        <v>2771</v>
      </c>
    </row>
    <row r="4148" spans="1:10" x14ac:dyDescent="0.3">
      <c r="A4148" t="str">
        <f t="shared" si="64"/>
        <v>MOTOROLA MOTO EDGE 70 512GB 5GMax Negocios + Ilimitado 95.90CUOTA</v>
      </c>
      <c r="B4148" s="19" t="str">
        <f>precio_reno_porta!A45</f>
        <v>Corriente</v>
      </c>
      <c r="C4148" s="19" t="str">
        <f>precio_reno_porta!B45</f>
        <v>5G</v>
      </c>
      <c r="D4148" s="19" t="str">
        <f>precio_reno_porta!C45</f>
        <v>MOTOROLA</v>
      </c>
      <c r="E4148" s="19" t="str">
        <f>precio_reno_porta!D45</f>
        <v>MOTOROLA MOTO EDGE 70 512GB 5G</v>
      </c>
      <c r="F4148" s="75">
        <f>precio_reno_porta!E45</f>
        <v>2549</v>
      </c>
      <c r="G4148" s="19" t="str">
        <f>precio_reno_porta!F45</f>
        <v>Android</v>
      </c>
      <c r="H4148" t="s">
        <v>188</v>
      </c>
      <c r="I4148" t="s">
        <v>8</v>
      </c>
      <c r="J4148" s="68">
        <f>precio_reno_porta!V45</f>
        <v>2663</v>
      </c>
    </row>
    <row r="4149" spans="1:10" x14ac:dyDescent="0.3">
      <c r="A4149" t="str">
        <f t="shared" si="64"/>
        <v>MOTOROLA MOTO EDGE 70 FUSION 256GB 5GMax Negocios + Ilimitado 95.90CUOTA</v>
      </c>
      <c r="B4149" s="19" t="str">
        <f>precio_reno_porta!A46</f>
        <v>Corriente</v>
      </c>
      <c r="C4149" s="19" t="str">
        <f>precio_reno_porta!B46</f>
        <v>5G</v>
      </c>
      <c r="D4149" s="19" t="str">
        <f>precio_reno_porta!C46</f>
        <v>MOTOROLA</v>
      </c>
      <c r="E4149" s="19" t="str">
        <f>precio_reno_porta!D46</f>
        <v>MOTOROLA MOTO EDGE 70 FUSION 256GB 5G</v>
      </c>
      <c r="F4149" s="75">
        <f>precio_reno_porta!E46</f>
        <v>1899</v>
      </c>
      <c r="G4149" s="19" t="str">
        <f>precio_reno_porta!F46</f>
        <v>Android</v>
      </c>
      <c r="H4149" t="s">
        <v>188</v>
      </c>
      <c r="I4149" t="s">
        <v>8</v>
      </c>
      <c r="J4149" s="68">
        <f>precio_reno_porta!V46</f>
        <v>1979</v>
      </c>
    </row>
    <row r="4150" spans="1:10" x14ac:dyDescent="0.3">
      <c r="A4150" t="str">
        <f t="shared" si="64"/>
        <v>MOTOROLA MOTO EDGE 70 PRO 512GB 5GMax Negocios + Ilimitado 95.90CUOTA</v>
      </c>
      <c r="B4150" s="19" t="str">
        <f>precio_reno_porta!A47</f>
        <v>Corriente</v>
      </c>
      <c r="C4150" s="19" t="str">
        <f>precio_reno_porta!B47</f>
        <v>5G</v>
      </c>
      <c r="D4150" s="19" t="str">
        <f>precio_reno_porta!C47</f>
        <v>MOTOROLA</v>
      </c>
      <c r="E4150" s="19" t="str">
        <f>precio_reno_porta!D47</f>
        <v>MOTOROLA MOTO EDGE 70 PRO 512GB 5G</v>
      </c>
      <c r="F4150" s="75">
        <f>precio_reno_porta!E47</f>
        <v>3619</v>
      </c>
      <c r="G4150" s="19" t="str">
        <f>precio_reno_porta!F47</f>
        <v>Android</v>
      </c>
      <c r="H4150" t="s">
        <v>188</v>
      </c>
      <c r="I4150" t="s">
        <v>8</v>
      </c>
      <c r="J4150" s="68">
        <f>precio_reno_porta!V47</f>
        <v>3779</v>
      </c>
    </row>
    <row r="4151" spans="1:10" x14ac:dyDescent="0.3">
      <c r="A4151" t="str">
        <f t="shared" si="64"/>
        <v>MOTOROLA MOTO G06 128GBMax Negocios + Ilimitado 95.90CUOTA</v>
      </c>
      <c r="B4151" s="19" t="str">
        <f>precio_reno_porta!A48</f>
        <v>Corriente</v>
      </c>
      <c r="C4151" s="19" t="str">
        <f>precio_reno_porta!B48</f>
        <v>4G</v>
      </c>
      <c r="D4151" s="19" t="str">
        <f>precio_reno_porta!C48</f>
        <v>MOTOROLA</v>
      </c>
      <c r="E4151" s="19" t="str">
        <f>precio_reno_porta!D48</f>
        <v>MOTOROLA MOTO G06 128GB</v>
      </c>
      <c r="F4151" s="75">
        <f>precio_reno_porta!E48</f>
        <v>619</v>
      </c>
      <c r="G4151" s="19" t="str">
        <f>precio_reno_porta!F48</f>
        <v>Android</v>
      </c>
      <c r="H4151" t="s">
        <v>188</v>
      </c>
      <c r="I4151" t="s">
        <v>8</v>
      </c>
      <c r="J4151" s="68">
        <f>precio_reno_porta!V48</f>
        <v>647</v>
      </c>
    </row>
    <row r="4152" spans="1:10" x14ac:dyDescent="0.3">
      <c r="A4152" t="str">
        <f t="shared" si="64"/>
        <v>MOTOROLA MOTO G06 256GBMax Negocios + Ilimitado 95.90CUOTA</v>
      </c>
      <c r="B4152" s="19" t="str">
        <f>precio_reno_porta!A49</f>
        <v>Corriente</v>
      </c>
      <c r="C4152" s="19" t="str">
        <f>precio_reno_porta!B49</f>
        <v>4G</v>
      </c>
      <c r="D4152" s="19" t="str">
        <f>precio_reno_porta!C49</f>
        <v>MOTOROLA</v>
      </c>
      <c r="E4152" s="19" t="str">
        <f>precio_reno_porta!D49</f>
        <v>MOTOROLA MOTO G06 256GB</v>
      </c>
      <c r="F4152" s="75">
        <f>precio_reno_porta!E49</f>
        <v>649</v>
      </c>
      <c r="G4152" s="19" t="str">
        <f>precio_reno_porta!F49</f>
        <v>Android</v>
      </c>
      <c r="H4152" t="s">
        <v>188</v>
      </c>
      <c r="I4152" t="s">
        <v>8</v>
      </c>
      <c r="J4152" s="68">
        <f>precio_reno_porta!V49</f>
        <v>671</v>
      </c>
    </row>
    <row r="4153" spans="1:10" x14ac:dyDescent="0.3">
      <c r="A4153" t="str">
        <f t="shared" si="64"/>
        <v>MOTOROLA MOTO G15 256GBMax Negocios + Ilimitado 95.90CUOTA</v>
      </c>
      <c r="B4153" s="19" t="str">
        <f>precio_reno_porta!A50</f>
        <v>Corriente</v>
      </c>
      <c r="C4153" s="19" t="str">
        <f>precio_reno_porta!B50</f>
        <v>4G</v>
      </c>
      <c r="D4153" s="19" t="str">
        <f>precio_reno_porta!C50</f>
        <v>MOTOROLA</v>
      </c>
      <c r="E4153" s="19" t="str">
        <f>precio_reno_porta!D50</f>
        <v>MOTOROLA MOTO G15 256GB</v>
      </c>
      <c r="F4153" s="75">
        <f>precio_reno_porta!E50</f>
        <v>719</v>
      </c>
      <c r="G4153" s="19" t="str">
        <f>precio_reno_porta!F50</f>
        <v>Android</v>
      </c>
      <c r="H4153" t="s">
        <v>188</v>
      </c>
      <c r="I4153" t="s">
        <v>8</v>
      </c>
      <c r="J4153" s="68">
        <f>precio_reno_porta!V50</f>
        <v>743</v>
      </c>
    </row>
    <row r="4154" spans="1:10" x14ac:dyDescent="0.3">
      <c r="A4154" t="str">
        <f t="shared" si="64"/>
        <v>MOTOROLA MOTO G17 256GBMax Negocios + Ilimitado 95.90CUOTA</v>
      </c>
      <c r="B4154" s="19" t="str">
        <f>precio_reno_porta!A51</f>
        <v>Corriente</v>
      </c>
      <c r="C4154" s="19" t="str">
        <f>precio_reno_porta!B51</f>
        <v>4G</v>
      </c>
      <c r="D4154" s="19" t="str">
        <f>precio_reno_porta!C51</f>
        <v>MOTOROLA</v>
      </c>
      <c r="E4154" s="19" t="str">
        <f>precio_reno_porta!D51</f>
        <v>MOTOROLA MOTO G17 256GB</v>
      </c>
      <c r="F4154" s="75">
        <f>precio_reno_porta!E51</f>
        <v>779</v>
      </c>
      <c r="G4154" s="19" t="str">
        <f>precio_reno_porta!F51</f>
        <v>Android</v>
      </c>
      <c r="H4154" t="s">
        <v>188</v>
      </c>
      <c r="I4154" t="s">
        <v>8</v>
      </c>
      <c r="J4154" s="68">
        <f>precio_reno_porta!V51</f>
        <v>815</v>
      </c>
    </row>
    <row r="4155" spans="1:10" x14ac:dyDescent="0.3">
      <c r="A4155" t="str">
        <f t="shared" si="64"/>
        <v>MOTOROLA MOTO G47 128GB 5GMax Negocios + Ilimitado 95.90CUOTA</v>
      </c>
      <c r="B4155" s="19" t="str">
        <f>precio_reno_porta!A52</f>
        <v>Corriente</v>
      </c>
      <c r="C4155" s="19" t="str">
        <f>precio_reno_porta!B52</f>
        <v>5G</v>
      </c>
      <c r="D4155" s="19" t="str">
        <f>precio_reno_porta!C52</f>
        <v>MOTOROLA</v>
      </c>
      <c r="E4155" s="19" t="str">
        <f>precio_reno_porta!D52</f>
        <v>MOTOROLA MOTO G47 128GB 5G</v>
      </c>
      <c r="F4155" s="75">
        <f>precio_reno_porta!E52</f>
        <v>949</v>
      </c>
      <c r="G4155" s="19" t="str">
        <f>precio_reno_porta!F52</f>
        <v>Android</v>
      </c>
      <c r="H4155" t="s">
        <v>188</v>
      </c>
      <c r="I4155" t="s">
        <v>8</v>
      </c>
      <c r="J4155" s="68">
        <f>precio_reno_porta!V52</f>
        <v>995</v>
      </c>
    </row>
    <row r="4156" spans="1:10" x14ac:dyDescent="0.3">
      <c r="A4156" t="str">
        <f t="shared" si="64"/>
        <v>MOTOROLA MOTO G56 256GB 5GMax Negocios + Ilimitado 95.90CUOTA</v>
      </c>
      <c r="B4156" s="19" t="str">
        <f>precio_reno_porta!A53</f>
        <v>Corriente</v>
      </c>
      <c r="C4156" s="19" t="str">
        <f>precio_reno_porta!B53</f>
        <v>5G</v>
      </c>
      <c r="D4156" s="19" t="str">
        <f>precio_reno_porta!C53</f>
        <v>MOTOROLA</v>
      </c>
      <c r="E4156" s="19" t="str">
        <f>precio_reno_porta!D53</f>
        <v>MOTOROLA MOTO G56 256GB 5G</v>
      </c>
      <c r="F4156" s="75">
        <f>precio_reno_porta!E53</f>
        <v>969</v>
      </c>
      <c r="G4156" s="19" t="str">
        <f>precio_reno_porta!F53</f>
        <v>Android</v>
      </c>
      <c r="H4156" t="s">
        <v>188</v>
      </c>
      <c r="I4156" t="s">
        <v>8</v>
      </c>
      <c r="J4156" s="68">
        <f>precio_reno_porta!V53</f>
        <v>1019</v>
      </c>
    </row>
    <row r="4157" spans="1:10" x14ac:dyDescent="0.3">
      <c r="A4157" t="str">
        <f t="shared" si="64"/>
        <v>MOTOROLA MOTO G67 256GB 5GMax Negocios + Ilimitado 95.90CUOTA</v>
      </c>
      <c r="B4157" s="19" t="str">
        <f>precio_reno_porta!A54</f>
        <v>Corriente</v>
      </c>
      <c r="C4157" s="19" t="str">
        <f>precio_reno_porta!B54</f>
        <v>5G</v>
      </c>
      <c r="D4157" s="19" t="str">
        <f>precio_reno_porta!C54</f>
        <v>MOTOROLA</v>
      </c>
      <c r="E4157" s="19" t="str">
        <f>precio_reno_porta!D54</f>
        <v>MOTOROLA MOTO G67 256GB 5G</v>
      </c>
      <c r="F4157" s="75">
        <f>precio_reno_porta!E54</f>
        <v>1269</v>
      </c>
      <c r="G4157" s="19" t="str">
        <f>precio_reno_porta!F54</f>
        <v>Android</v>
      </c>
      <c r="H4157" t="s">
        <v>188</v>
      </c>
      <c r="I4157" t="s">
        <v>8</v>
      </c>
      <c r="J4157" s="68">
        <f>precio_reno_porta!V54</f>
        <v>1331</v>
      </c>
    </row>
    <row r="4158" spans="1:10" x14ac:dyDescent="0.3">
      <c r="A4158" t="str">
        <f t="shared" si="64"/>
        <v>MOTOROLA MOTO G77 256GB 5GMax Negocios + Ilimitado 95.90CUOTA</v>
      </c>
      <c r="B4158" s="19" t="str">
        <f>precio_reno_porta!A55</f>
        <v>Corriente</v>
      </c>
      <c r="C4158" s="19" t="str">
        <f>precio_reno_porta!B55</f>
        <v>5G</v>
      </c>
      <c r="D4158" s="19" t="str">
        <f>precio_reno_porta!C55</f>
        <v>MOTOROLA</v>
      </c>
      <c r="E4158" s="19" t="str">
        <f>precio_reno_porta!D55</f>
        <v>MOTOROLA MOTO G77 256GB 5G</v>
      </c>
      <c r="F4158" s="75">
        <f>precio_reno_porta!E55</f>
        <v>1519</v>
      </c>
      <c r="G4158" s="19" t="str">
        <f>precio_reno_porta!F55</f>
        <v>Android</v>
      </c>
      <c r="H4158" t="s">
        <v>188</v>
      </c>
      <c r="I4158" t="s">
        <v>8</v>
      </c>
      <c r="J4158" s="68">
        <f>precio_reno_porta!V55</f>
        <v>1583</v>
      </c>
    </row>
    <row r="4159" spans="1:10" x14ac:dyDescent="0.3">
      <c r="A4159" t="str">
        <f t="shared" si="64"/>
        <v>MOTOROLA MOTO RAZR 60 512GB 5GMax Negocios + Ilimitado 95.90CUOTA</v>
      </c>
      <c r="B4159" s="19" t="str">
        <f>precio_reno_porta!A56</f>
        <v>Corriente</v>
      </c>
      <c r="C4159" s="19" t="str">
        <f>precio_reno_porta!B56</f>
        <v>5G</v>
      </c>
      <c r="D4159" s="19" t="str">
        <f>precio_reno_porta!C56</f>
        <v>MOTOROLA</v>
      </c>
      <c r="E4159" s="19" t="str">
        <f>precio_reno_porta!D56</f>
        <v>MOTOROLA MOTO RAZR 60 512GB 5G</v>
      </c>
      <c r="F4159" s="75">
        <f>precio_reno_porta!E56</f>
        <v>3789</v>
      </c>
      <c r="G4159" s="19" t="str">
        <f>precio_reno_porta!F56</f>
        <v>Android</v>
      </c>
      <c r="H4159" t="s">
        <v>188</v>
      </c>
      <c r="I4159" t="s">
        <v>8</v>
      </c>
      <c r="J4159" s="68">
        <f>precio_reno_porta!V56</f>
        <v>3971</v>
      </c>
    </row>
    <row r="4160" spans="1:10" x14ac:dyDescent="0.3">
      <c r="A4160" t="str">
        <f t="shared" si="64"/>
        <v>MOTOROLA MOTO RAZR 70 512GB 5GMax Negocios + Ilimitado 95.90CUOTA</v>
      </c>
      <c r="B4160" s="19" t="str">
        <f>precio_reno_porta!A57</f>
        <v>Corriente</v>
      </c>
      <c r="C4160" s="19" t="str">
        <f>precio_reno_porta!B57</f>
        <v>5G</v>
      </c>
      <c r="D4160" s="19" t="str">
        <f>precio_reno_porta!C57</f>
        <v>MOTOROLA</v>
      </c>
      <c r="E4160" s="19" t="str">
        <f>precio_reno_porta!D57</f>
        <v>MOTOROLA MOTO RAZR 70 512GB 5G</v>
      </c>
      <c r="F4160" s="75">
        <f>precio_reno_porta!E57</f>
        <v>4089</v>
      </c>
      <c r="G4160" s="19" t="str">
        <f>precio_reno_porta!F57</f>
        <v>Android</v>
      </c>
      <c r="H4160" t="s">
        <v>188</v>
      </c>
      <c r="I4160" t="s">
        <v>8</v>
      </c>
      <c r="J4160" s="68">
        <f>precio_reno_porta!V57</f>
        <v>4271</v>
      </c>
    </row>
    <row r="4161" spans="1:10" x14ac:dyDescent="0.3">
      <c r="A4161" t="str">
        <f t="shared" si="64"/>
        <v>OPPO A5 256GBMax Negocios + Ilimitado 95.90CUOTA</v>
      </c>
      <c r="B4161" s="19" t="str">
        <f>precio_reno_porta!A58</f>
        <v>Corriente</v>
      </c>
      <c r="C4161" s="19" t="str">
        <f>precio_reno_porta!B58</f>
        <v>4G</v>
      </c>
      <c r="D4161" s="19" t="str">
        <f>precio_reno_porta!C58</f>
        <v>OPPO</v>
      </c>
      <c r="E4161" s="19" t="str">
        <f>precio_reno_porta!D58</f>
        <v>OPPO A5 256GB</v>
      </c>
      <c r="F4161" s="75">
        <f>precio_reno_porta!E58</f>
        <v>849</v>
      </c>
      <c r="G4161" s="19" t="str">
        <f>precio_reno_porta!F58</f>
        <v>Android</v>
      </c>
      <c r="H4161" t="s">
        <v>188</v>
      </c>
      <c r="I4161" t="s">
        <v>8</v>
      </c>
      <c r="J4161" s="68">
        <f>precio_reno_porta!V58</f>
        <v>887</v>
      </c>
    </row>
    <row r="4162" spans="1:10" x14ac:dyDescent="0.3">
      <c r="A4162" t="str">
        <f t="shared" si="64"/>
        <v>OPPO A5 256GB 5GMax Negocios + Ilimitado 95.90CUOTA</v>
      </c>
      <c r="B4162" s="19" t="str">
        <f>precio_reno_porta!A59</f>
        <v>Corriente</v>
      </c>
      <c r="C4162" s="19" t="str">
        <f>precio_reno_porta!B59</f>
        <v>5G</v>
      </c>
      <c r="D4162" s="19" t="str">
        <f>precio_reno_porta!C59</f>
        <v>OPPO</v>
      </c>
      <c r="E4162" s="19" t="str">
        <f>precio_reno_porta!D59</f>
        <v>OPPO A5 256GB 5G</v>
      </c>
      <c r="F4162" s="75">
        <f>precio_reno_porta!E59</f>
        <v>1319</v>
      </c>
      <c r="G4162" s="19" t="str">
        <f>precio_reno_porta!F59</f>
        <v>Android</v>
      </c>
      <c r="H4162" t="s">
        <v>188</v>
      </c>
      <c r="I4162" t="s">
        <v>8</v>
      </c>
      <c r="J4162" s="68">
        <f>precio_reno_porta!V59</f>
        <v>1379</v>
      </c>
    </row>
    <row r="4163" spans="1:10" x14ac:dyDescent="0.3">
      <c r="A4163" t="str">
        <f t="shared" ref="A4163:A4226" si="65">CONCATENATE(E4163,I4163,H4163)</f>
        <v>OPPO A5X 128GBMax Negocios + Ilimitado 95.90CUOTA</v>
      </c>
      <c r="B4163" s="19" t="str">
        <f>precio_reno_porta!A60</f>
        <v>Corriente</v>
      </c>
      <c r="C4163" s="19" t="str">
        <f>precio_reno_porta!B60</f>
        <v>4G</v>
      </c>
      <c r="D4163" s="19" t="str">
        <f>precio_reno_porta!C60</f>
        <v>OPPO</v>
      </c>
      <c r="E4163" s="19" t="str">
        <f>precio_reno_porta!D60</f>
        <v>OPPO A5X 128GB</v>
      </c>
      <c r="F4163" s="75">
        <f>precio_reno_porta!E60</f>
        <v>659</v>
      </c>
      <c r="G4163" s="19" t="str">
        <f>precio_reno_porta!F60</f>
        <v>Android</v>
      </c>
      <c r="H4163" t="s">
        <v>188</v>
      </c>
      <c r="I4163" t="s">
        <v>8</v>
      </c>
      <c r="J4163" s="68">
        <f>precio_reno_porta!V60</f>
        <v>695</v>
      </c>
    </row>
    <row r="4164" spans="1:10" x14ac:dyDescent="0.3">
      <c r="A4164" t="str">
        <f t="shared" si="65"/>
        <v>OPPO A6 PRO 256GB 5GMax Negocios + Ilimitado 95.90CUOTA</v>
      </c>
      <c r="B4164" s="19" t="str">
        <f>precio_reno_porta!A61</f>
        <v>Corriente</v>
      </c>
      <c r="C4164" s="19" t="str">
        <f>precio_reno_porta!B61</f>
        <v>5G</v>
      </c>
      <c r="D4164" s="19" t="str">
        <f>precio_reno_porta!C61</f>
        <v>OPPO</v>
      </c>
      <c r="E4164" s="19" t="str">
        <f>precio_reno_porta!D61</f>
        <v>OPPO A6 PRO 256GB 5G</v>
      </c>
      <c r="F4164" s="75">
        <f>precio_reno_porta!E61</f>
        <v>1779</v>
      </c>
      <c r="G4164" s="19" t="str">
        <f>precio_reno_porta!F61</f>
        <v>Android</v>
      </c>
      <c r="H4164" t="s">
        <v>188</v>
      </c>
      <c r="I4164" t="s">
        <v>8</v>
      </c>
      <c r="J4164" s="68">
        <f>precio_reno_porta!V61</f>
        <v>1859</v>
      </c>
    </row>
    <row r="4165" spans="1:10" x14ac:dyDescent="0.3">
      <c r="A4165" t="str">
        <f t="shared" si="65"/>
        <v>OPPO A6T 128GBMax Negocios + Ilimitado 95.90CUOTA</v>
      </c>
      <c r="B4165" s="19" t="str">
        <f>precio_reno_porta!A62</f>
        <v>Corriente</v>
      </c>
      <c r="C4165" s="19" t="str">
        <f>precio_reno_porta!B62</f>
        <v>4G</v>
      </c>
      <c r="D4165" s="19" t="str">
        <f>precio_reno_porta!C62</f>
        <v>OPPO</v>
      </c>
      <c r="E4165" s="19" t="str">
        <f>precio_reno_porta!D62</f>
        <v>OPPO A6T 128GB</v>
      </c>
      <c r="F4165" s="75">
        <f>precio_reno_porta!E62</f>
        <v>789</v>
      </c>
      <c r="G4165" s="19" t="str">
        <f>precio_reno_porta!F62</f>
        <v>Android</v>
      </c>
      <c r="H4165" t="s">
        <v>188</v>
      </c>
      <c r="I4165" t="s">
        <v>8</v>
      </c>
      <c r="J4165" s="68">
        <f>precio_reno_porta!V62</f>
        <v>815</v>
      </c>
    </row>
    <row r="4166" spans="1:10" x14ac:dyDescent="0.3">
      <c r="A4166" t="str">
        <f t="shared" si="65"/>
        <v>OPPO A6X 256GB 5GMax Negocios + Ilimitado 95.90CUOTA</v>
      </c>
      <c r="B4166" s="19" t="str">
        <f>precio_reno_porta!A63</f>
        <v>Corriente</v>
      </c>
      <c r="C4166" s="19" t="str">
        <f>precio_reno_porta!B63</f>
        <v>5G</v>
      </c>
      <c r="D4166" s="19" t="str">
        <f>precio_reno_porta!C63</f>
        <v>OPPO</v>
      </c>
      <c r="E4166" s="19" t="str">
        <f>precio_reno_porta!D63</f>
        <v>OPPO A6X 256GB 5G</v>
      </c>
      <c r="F4166" s="75">
        <f>precio_reno_porta!E63</f>
        <v>1159</v>
      </c>
      <c r="G4166" s="19" t="str">
        <f>precio_reno_porta!F63</f>
        <v>Android</v>
      </c>
      <c r="H4166" t="s">
        <v>188</v>
      </c>
      <c r="I4166" t="s">
        <v>8</v>
      </c>
      <c r="J4166" s="68">
        <f>precio_reno_porta!V63</f>
        <v>1211</v>
      </c>
    </row>
    <row r="4167" spans="1:10" x14ac:dyDescent="0.3">
      <c r="A4167" t="str">
        <f t="shared" si="65"/>
        <v>OPPO RENO 14F 256GB 5GMax Negocios + Ilimitado 95.90CUOTA</v>
      </c>
      <c r="B4167" s="19" t="str">
        <f>precio_reno_porta!A64</f>
        <v>Corriente</v>
      </c>
      <c r="C4167" s="19" t="str">
        <f>precio_reno_porta!B64</f>
        <v>4G</v>
      </c>
      <c r="D4167" s="19" t="str">
        <f>precio_reno_porta!C64</f>
        <v>OPPO</v>
      </c>
      <c r="E4167" s="19" t="str">
        <f>precio_reno_porta!D64</f>
        <v>OPPO RENO 14F 256GB 5G</v>
      </c>
      <c r="F4167" s="75">
        <f>precio_reno_porta!E64</f>
        <v>2229</v>
      </c>
      <c r="G4167" s="19" t="str">
        <f>precio_reno_porta!F64</f>
        <v>Android</v>
      </c>
      <c r="H4167" t="s">
        <v>188</v>
      </c>
      <c r="I4167" t="s">
        <v>8</v>
      </c>
      <c r="J4167" s="68">
        <f>precio_reno_porta!V64</f>
        <v>2327</v>
      </c>
    </row>
    <row r="4168" spans="1:10" x14ac:dyDescent="0.3">
      <c r="A4168" t="str">
        <f t="shared" si="65"/>
        <v>OPPO RENO 14F 512GB 5GMax Negocios + Ilimitado 95.90CUOTA</v>
      </c>
      <c r="B4168" s="19" t="str">
        <f>precio_reno_porta!A65</f>
        <v>Corriente</v>
      </c>
      <c r="C4168" s="19" t="str">
        <f>precio_reno_porta!B65</f>
        <v>5G</v>
      </c>
      <c r="D4168" s="19" t="str">
        <f>precio_reno_porta!C65</f>
        <v>OPPO</v>
      </c>
      <c r="E4168" s="19" t="str">
        <f>precio_reno_porta!D65</f>
        <v>OPPO RENO 14F 512GB 5G</v>
      </c>
      <c r="F4168" s="75">
        <f>precio_reno_porta!E65</f>
        <v>2439</v>
      </c>
      <c r="G4168" s="19" t="str">
        <f>precio_reno_porta!F65</f>
        <v>Android</v>
      </c>
      <c r="H4168" t="s">
        <v>188</v>
      </c>
      <c r="I4168" t="s">
        <v>8</v>
      </c>
      <c r="J4168" s="68">
        <f>precio_reno_porta!V65</f>
        <v>2543</v>
      </c>
    </row>
    <row r="4169" spans="1:10" x14ac:dyDescent="0.3">
      <c r="A4169" t="str">
        <f t="shared" si="65"/>
        <v>OPPO RENO 16 256GB 5GMax Negocios + Ilimitado 95.90CUOTA</v>
      </c>
      <c r="B4169" s="19" t="str">
        <f>precio_reno_porta!A66</f>
        <v>Corriente</v>
      </c>
      <c r="C4169" s="19" t="str">
        <f>precio_reno_porta!B66</f>
        <v>5G</v>
      </c>
      <c r="D4169" s="19" t="str">
        <f>precio_reno_porta!C66</f>
        <v>OPPO</v>
      </c>
      <c r="E4169" s="19" t="str">
        <f>precio_reno_porta!D66</f>
        <v>OPPO RENO 16 256GB 5G</v>
      </c>
      <c r="F4169" s="75">
        <f>precio_reno_porta!E66</f>
        <v>3839</v>
      </c>
      <c r="G4169" s="19" t="str">
        <f>precio_reno_porta!F66</f>
        <v>Android</v>
      </c>
      <c r="H4169" t="s">
        <v>188</v>
      </c>
      <c r="I4169" t="s">
        <v>8</v>
      </c>
      <c r="J4169" s="68">
        <f>precio_reno_porta!V66</f>
        <v>4019</v>
      </c>
    </row>
    <row r="4170" spans="1:10" x14ac:dyDescent="0.3">
      <c r="A4170" t="str">
        <f t="shared" si="65"/>
        <v>OPPO RENO 16F 256GB 5GMax Negocios + Ilimitado 95.90CUOTA</v>
      </c>
      <c r="B4170" s="19" t="str">
        <f>precio_reno_porta!A67</f>
        <v>Corriente</v>
      </c>
      <c r="C4170" s="19" t="str">
        <f>precio_reno_porta!B67</f>
        <v>5G</v>
      </c>
      <c r="D4170" s="19" t="str">
        <f>precio_reno_porta!C67</f>
        <v>OPPO</v>
      </c>
      <c r="E4170" s="19" t="str">
        <f>precio_reno_porta!D67</f>
        <v>OPPO RENO 16F 256GB 5G</v>
      </c>
      <c r="F4170" s="75">
        <f>precio_reno_porta!E67</f>
        <v>3129</v>
      </c>
      <c r="G4170" s="19" t="str">
        <f>precio_reno_porta!F67</f>
        <v>Android</v>
      </c>
      <c r="H4170" t="s">
        <v>188</v>
      </c>
      <c r="I4170" t="s">
        <v>8</v>
      </c>
      <c r="J4170" s="68">
        <f>precio_reno_porta!V67</f>
        <v>3263</v>
      </c>
    </row>
    <row r="4171" spans="1:10" x14ac:dyDescent="0.3">
      <c r="A4171" t="str">
        <f t="shared" si="65"/>
        <v>SAMSUNG GALAXY A07 128GBMax Negocios + Ilimitado 95.90CUOTA</v>
      </c>
      <c r="B4171" s="19" t="str">
        <f>precio_reno_porta!A68</f>
        <v>Corriente</v>
      </c>
      <c r="C4171" s="19" t="str">
        <f>precio_reno_porta!B68</f>
        <v>4G</v>
      </c>
      <c r="D4171" s="19" t="str">
        <f>precio_reno_porta!C68</f>
        <v>SAMSUNG</v>
      </c>
      <c r="E4171" s="19" t="str">
        <f>precio_reno_porta!D68</f>
        <v>SAMSUNG GALAXY A07 128GB</v>
      </c>
      <c r="F4171" s="75">
        <f>precio_reno_porta!E68</f>
        <v>599</v>
      </c>
      <c r="G4171" s="19" t="str">
        <f>precio_reno_porta!F68</f>
        <v>Android</v>
      </c>
      <c r="H4171" t="s">
        <v>188</v>
      </c>
      <c r="I4171" t="s">
        <v>8</v>
      </c>
      <c r="J4171" s="68">
        <f>precio_reno_porta!V68</f>
        <v>623</v>
      </c>
    </row>
    <row r="4172" spans="1:10" x14ac:dyDescent="0.3">
      <c r="A4172" t="str">
        <f t="shared" si="65"/>
        <v>SAMSUNG GALAXY A16 128GBMax Negocios + Ilimitado 95.90CUOTA</v>
      </c>
      <c r="B4172" s="19" t="str">
        <f>precio_reno_porta!A69</f>
        <v>Corriente</v>
      </c>
      <c r="C4172" s="19" t="str">
        <f>precio_reno_porta!B69</f>
        <v>4G</v>
      </c>
      <c r="D4172" s="19" t="str">
        <f>precio_reno_porta!C69</f>
        <v>SAMSUNG</v>
      </c>
      <c r="E4172" s="19" t="str">
        <f>precio_reno_porta!D69</f>
        <v>SAMSUNG GALAXY A16 128GB</v>
      </c>
      <c r="F4172" s="75">
        <f>precio_reno_porta!E69</f>
        <v>659</v>
      </c>
      <c r="G4172" s="19" t="str">
        <f>precio_reno_porta!F69</f>
        <v>Android</v>
      </c>
      <c r="H4172" t="s">
        <v>188</v>
      </c>
      <c r="I4172" t="s">
        <v>8</v>
      </c>
      <c r="J4172" s="68">
        <f>precio_reno_porta!V69</f>
        <v>695</v>
      </c>
    </row>
    <row r="4173" spans="1:10" x14ac:dyDescent="0.3">
      <c r="A4173" t="str">
        <f t="shared" si="65"/>
        <v>SAMSUNG GALAXY A17 128GB 5GMax Negocios + Ilimitado 95.90CUOTA</v>
      </c>
      <c r="B4173" s="19" t="str">
        <f>precio_reno_porta!A70</f>
        <v>Corriente</v>
      </c>
      <c r="C4173" s="19" t="str">
        <f>precio_reno_porta!B70</f>
        <v>5G</v>
      </c>
      <c r="D4173" s="19" t="str">
        <f>precio_reno_porta!C70</f>
        <v>SAMSUNG</v>
      </c>
      <c r="E4173" s="19" t="str">
        <f>precio_reno_porta!D70</f>
        <v>SAMSUNG GALAXY A17 128GB 5G</v>
      </c>
      <c r="F4173" s="75">
        <f>precio_reno_porta!E70</f>
        <v>1179</v>
      </c>
      <c r="G4173" s="19" t="str">
        <f>precio_reno_porta!F70</f>
        <v>Android</v>
      </c>
      <c r="H4173" t="s">
        <v>188</v>
      </c>
      <c r="I4173" t="s">
        <v>8</v>
      </c>
      <c r="J4173" s="68">
        <f>precio_reno_porta!V70</f>
        <v>1235</v>
      </c>
    </row>
    <row r="4174" spans="1:10" x14ac:dyDescent="0.3">
      <c r="A4174" t="str">
        <f t="shared" si="65"/>
        <v>SAMSUNG GALAXY A17 256GB 5GMax Negocios + Ilimitado 95.90CUOTA</v>
      </c>
      <c r="B4174" s="19" t="str">
        <f>precio_reno_porta!A71</f>
        <v>Corriente</v>
      </c>
      <c r="C4174" s="19" t="str">
        <f>precio_reno_porta!B71</f>
        <v>5G</v>
      </c>
      <c r="D4174" s="19" t="str">
        <f>precio_reno_porta!C71</f>
        <v>SAMSUNG</v>
      </c>
      <c r="E4174" s="19" t="str">
        <f>precio_reno_porta!D71</f>
        <v>SAMSUNG GALAXY A17 256GB 5G</v>
      </c>
      <c r="F4174" s="75">
        <f>precio_reno_porta!E71</f>
        <v>1309</v>
      </c>
      <c r="G4174" s="19" t="str">
        <f>precio_reno_porta!F71</f>
        <v>Android</v>
      </c>
      <c r="H4174" t="s">
        <v>188</v>
      </c>
      <c r="I4174" t="s">
        <v>8</v>
      </c>
      <c r="J4174" s="68">
        <f>precio_reno_porta!V71</f>
        <v>1391</v>
      </c>
    </row>
    <row r="4175" spans="1:10" x14ac:dyDescent="0.3">
      <c r="A4175" t="str">
        <f t="shared" si="65"/>
        <v>SAMSUNG GALAXY A26 128GB 5GMax Negocios + Ilimitado 95.90CUOTA</v>
      </c>
      <c r="B4175" s="19" t="str">
        <f>precio_reno_porta!A72</f>
        <v>Corriente</v>
      </c>
      <c r="C4175" s="19" t="str">
        <f>precio_reno_porta!B72</f>
        <v>5G</v>
      </c>
      <c r="D4175" s="19" t="str">
        <f>precio_reno_porta!C72</f>
        <v>SAMSUNG</v>
      </c>
      <c r="E4175" s="19" t="str">
        <f>precio_reno_porta!D72</f>
        <v>SAMSUNG GALAXY A26 128GB 5G</v>
      </c>
      <c r="F4175" s="75">
        <f>precio_reno_porta!E72</f>
        <v>1169</v>
      </c>
      <c r="G4175" s="19" t="str">
        <f>precio_reno_porta!F72</f>
        <v>Android</v>
      </c>
      <c r="H4175" t="s">
        <v>188</v>
      </c>
      <c r="I4175" t="s">
        <v>8</v>
      </c>
      <c r="J4175" s="68">
        <f>precio_reno_porta!V72</f>
        <v>1223</v>
      </c>
    </row>
    <row r="4176" spans="1:10" x14ac:dyDescent="0.3">
      <c r="A4176" t="str">
        <f t="shared" si="65"/>
        <v>SAMSUNG GALAXY A27 256GB 5GMax Negocios + Ilimitado 95.90CUOTA</v>
      </c>
      <c r="B4176" s="19" t="str">
        <f>precio_reno_porta!A73</f>
        <v>Corriente</v>
      </c>
      <c r="C4176" s="19" t="str">
        <f>precio_reno_porta!B73</f>
        <v>5G</v>
      </c>
      <c r="D4176" s="19" t="str">
        <f>precio_reno_porta!C73</f>
        <v>SAMSUNG</v>
      </c>
      <c r="E4176" s="19" t="str">
        <f>precio_reno_porta!D73</f>
        <v>SAMSUNG GALAXY A27 256GB 5G</v>
      </c>
      <c r="F4176" s="75">
        <f>precio_reno_porta!E73</f>
        <v>2009</v>
      </c>
      <c r="G4176" s="19" t="str">
        <f>precio_reno_porta!F73</f>
        <v>Android</v>
      </c>
      <c r="H4176" t="s">
        <v>188</v>
      </c>
      <c r="I4176" t="s">
        <v>8</v>
      </c>
      <c r="J4176" s="68">
        <f>precio_reno_porta!V73</f>
        <v>2099</v>
      </c>
    </row>
    <row r="4177" spans="1:10" x14ac:dyDescent="0.3">
      <c r="A4177" t="str">
        <f t="shared" si="65"/>
        <v>SAMSUNG GALAXY A36 128GB 5GMax Negocios + Ilimitado 95.90CUOTA</v>
      </c>
      <c r="B4177" s="19" t="str">
        <f>precio_reno_porta!A74</f>
        <v>Corriente</v>
      </c>
      <c r="C4177" s="19" t="str">
        <f>precio_reno_porta!B74</f>
        <v>5G</v>
      </c>
      <c r="D4177" s="19" t="str">
        <f>precio_reno_porta!C74</f>
        <v>SAMSUNG</v>
      </c>
      <c r="E4177" s="19" t="str">
        <f>precio_reno_porta!D74</f>
        <v>SAMSUNG GALAXY A36 128GB 5G</v>
      </c>
      <c r="F4177" s="75">
        <f>precio_reno_porta!E74</f>
        <v>1519</v>
      </c>
      <c r="G4177" s="19" t="str">
        <f>precio_reno_porta!F74</f>
        <v>Android</v>
      </c>
      <c r="H4177" t="s">
        <v>188</v>
      </c>
      <c r="I4177" t="s">
        <v>8</v>
      </c>
      <c r="J4177" s="68">
        <f>precio_reno_porta!V74</f>
        <v>1595</v>
      </c>
    </row>
    <row r="4178" spans="1:10" x14ac:dyDescent="0.3">
      <c r="A4178" t="str">
        <f t="shared" si="65"/>
        <v>SAMSUNG GALAXY A37 256GB 5GMax Negocios + Ilimitado 95.90CUOTA</v>
      </c>
      <c r="B4178" s="19" t="str">
        <f>precio_reno_porta!A75</f>
        <v>Corriente</v>
      </c>
      <c r="C4178" s="19" t="str">
        <f>precio_reno_porta!B75</f>
        <v>5G</v>
      </c>
      <c r="D4178" s="19" t="str">
        <f>precio_reno_porta!C75</f>
        <v>SAMSUNG</v>
      </c>
      <c r="E4178" s="19" t="str">
        <f>precio_reno_porta!D75</f>
        <v>SAMSUNG GALAXY A37 256GB 5G</v>
      </c>
      <c r="F4178" s="75">
        <f>precio_reno_porta!E75</f>
        <v>2249</v>
      </c>
      <c r="G4178" s="19" t="str">
        <f>precio_reno_porta!F75</f>
        <v>Android</v>
      </c>
      <c r="H4178" t="s">
        <v>188</v>
      </c>
      <c r="I4178" t="s">
        <v>8</v>
      </c>
      <c r="J4178" s="68">
        <f>precio_reno_porta!V75</f>
        <v>2351</v>
      </c>
    </row>
    <row r="4179" spans="1:10" x14ac:dyDescent="0.3">
      <c r="A4179" t="str">
        <f t="shared" si="65"/>
        <v>SAMSUNG GALAXY A56 256GB 5GMax Negocios + Ilimitado 95.90CUOTA</v>
      </c>
      <c r="B4179" s="19" t="str">
        <f>precio_reno_porta!A76</f>
        <v>Corriente</v>
      </c>
      <c r="C4179" s="19" t="str">
        <f>precio_reno_porta!B76</f>
        <v>5G</v>
      </c>
      <c r="D4179" s="19" t="str">
        <f>precio_reno_porta!C76</f>
        <v>SAMSUNG</v>
      </c>
      <c r="E4179" s="19" t="str">
        <f>precio_reno_porta!D76</f>
        <v>SAMSUNG GALAXY A56 256GB 5G</v>
      </c>
      <c r="F4179" s="75">
        <f>precio_reno_porta!E76</f>
        <v>2109</v>
      </c>
      <c r="G4179" s="19" t="str">
        <f>precio_reno_porta!F76</f>
        <v>Android</v>
      </c>
      <c r="H4179" t="s">
        <v>188</v>
      </c>
      <c r="I4179" t="s">
        <v>8</v>
      </c>
      <c r="J4179" s="68">
        <f>precio_reno_porta!V76</f>
        <v>2207</v>
      </c>
    </row>
    <row r="4180" spans="1:10" x14ac:dyDescent="0.3">
      <c r="A4180" t="str">
        <f t="shared" si="65"/>
        <v>SAMSUNG GALAXY A57 256GB 5GMax Negocios + Ilimitado 95.90CUOTA</v>
      </c>
      <c r="B4180" s="19" t="str">
        <f>precio_reno_porta!A77</f>
        <v>Corriente</v>
      </c>
      <c r="C4180" s="19" t="str">
        <f>precio_reno_porta!B77</f>
        <v>5G</v>
      </c>
      <c r="D4180" s="19" t="str">
        <f>precio_reno_porta!C77</f>
        <v>SAMSUNG</v>
      </c>
      <c r="E4180" s="19" t="str">
        <f>precio_reno_porta!D77</f>
        <v>SAMSUNG GALAXY A57 256GB 5G</v>
      </c>
      <c r="F4180" s="75">
        <f>precio_reno_porta!E77</f>
        <v>2509</v>
      </c>
      <c r="G4180" s="19" t="str">
        <f>precio_reno_porta!F77</f>
        <v>Android</v>
      </c>
      <c r="H4180" t="s">
        <v>188</v>
      </c>
      <c r="I4180" t="s">
        <v>8</v>
      </c>
      <c r="J4180" s="68">
        <f>precio_reno_porta!V77</f>
        <v>2615</v>
      </c>
    </row>
    <row r="4181" spans="1:10" x14ac:dyDescent="0.3">
      <c r="A4181" t="str">
        <f t="shared" si="65"/>
        <v>SAMSUNG GALAXY A57 512GB 5GMax Negocios + Ilimitado 95.90CUOTA</v>
      </c>
      <c r="B4181" s="19" t="str">
        <f>precio_reno_porta!A78</f>
        <v>Corriente</v>
      </c>
      <c r="C4181" s="19" t="str">
        <f>precio_reno_porta!B78</f>
        <v>5G</v>
      </c>
      <c r="D4181" s="19" t="str">
        <f>precio_reno_porta!C78</f>
        <v>SAMSUNG</v>
      </c>
      <c r="E4181" s="19" t="str">
        <f>precio_reno_porta!D78</f>
        <v>SAMSUNG GALAXY A57 512GB 5G</v>
      </c>
      <c r="F4181" s="75">
        <f>precio_reno_porta!E78</f>
        <v>3449</v>
      </c>
      <c r="G4181" s="19" t="str">
        <f>precio_reno_porta!F78</f>
        <v>Android</v>
      </c>
      <c r="H4181" t="s">
        <v>188</v>
      </c>
      <c r="I4181" t="s">
        <v>8</v>
      </c>
      <c r="J4181" s="68">
        <f>precio_reno_porta!V78</f>
        <v>3599</v>
      </c>
    </row>
    <row r="4182" spans="1:10" x14ac:dyDescent="0.3">
      <c r="A4182" t="str">
        <f t="shared" si="65"/>
        <v>SAMSUNG GALAXY S25 128GBMax Negocios + Ilimitado 95.90CUOTA</v>
      </c>
      <c r="B4182" s="19" t="str">
        <f>precio_reno_porta!A79</f>
        <v>Corriente</v>
      </c>
      <c r="C4182" s="19" t="str">
        <f>precio_reno_porta!B79</f>
        <v>5G</v>
      </c>
      <c r="D4182" s="19" t="str">
        <f>precio_reno_porta!C79</f>
        <v>SAMSUNG</v>
      </c>
      <c r="E4182" s="19" t="str">
        <f>precio_reno_porta!D79</f>
        <v>SAMSUNG GALAXY S25 128GB</v>
      </c>
      <c r="F4182" s="75">
        <f>precio_reno_porta!E79</f>
        <v>4529</v>
      </c>
      <c r="G4182" s="19" t="str">
        <f>precio_reno_porta!F79</f>
        <v>Android</v>
      </c>
      <c r="H4182" t="s">
        <v>188</v>
      </c>
      <c r="I4182" t="s">
        <v>8</v>
      </c>
      <c r="J4182" s="68">
        <f>precio_reno_porta!V79</f>
        <v>4739</v>
      </c>
    </row>
    <row r="4183" spans="1:10" x14ac:dyDescent="0.3">
      <c r="A4183" t="str">
        <f t="shared" si="65"/>
        <v>SAMSUNG GALAXY S25 FE 256GB 5GMax Negocios + Ilimitado 95.90CUOTA</v>
      </c>
      <c r="B4183" s="19" t="str">
        <f>precio_reno_porta!A80</f>
        <v>Corriente</v>
      </c>
      <c r="C4183" s="19" t="str">
        <f>precio_reno_porta!B80</f>
        <v>5G</v>
      </c>
      <c r="D4183" s="19" t="str">
        <f>precio_reno_porta!C80</f>
        <v>SAMSUNG</v>
      </c>
      <c r="E4183" s="19" t="str">
        <f>precio_reno_porta!D80</f>
        <v>SAMSUNG GALAXY S25 FE 256GB 5G</v>
      </c>
      <c r="F4183" s="75">
        <f>precio_reno_porta!E80</f>
        <v>3429</v>
      </c>
      <c r="G4183" s="19" t="str">
        <f>precio_reno_porta!F80</f>
        <v>Android</v>
      </c>
      <c r="H4183" t="s">
        <v>188</v>
      </c>
      <c r="I4183" t="s">
        <v>8</v>
      </c>
      <c r="J4183" s="68">
        <f>precio_reno_porta!V80</f>
        <v>3587</v>
      </c>
    </row>
    <row r="4184" spans="1:10" x14ac:dyDescent="0.3">
      <c r="A4184" t="str">
        <f t="shared" si="65"/>
        <v>SAMSUNG GALAXY S25 ULTRA 256GBMax Negocios + Ilimitado 95.90CUOTA</v>
      </c>
      <c r="B4184" s="19" t="str">
        <f>precio_reno_porta!A81</f>
        <v>Corriente</v>
      </c>
      <c r="C4184" s="19" t="str">
        <f>precio_reno_porta!B81</f>
        <v>5G</v>
      </c>
      <c r="D4184" s="19" t="str">
        <f>precio_reno_porta!C81</f>
        <v>SAMSUNG</v>
      </c>
      <c r="E4184" s="19" t="str">
        <f>precio_reno_porta!D81</f>
        <v>SAMSUNG GALAXY S25 ULTRA 256GB</v>
      </c>
      <c r="F4184" s="75">
        <f>precio_reno_porta!E81</f>
        <v>6219</v>
      </c>
      <c r="G4184" s="19" t="str">
        <f>precio_reno_porta!F81</f>
        <v>Android</v>
      </c>
      <c r="H4184" t="s">
        <v>188</v>
      </c>
      <c r="I4184" t="s">
        <v>8</v>
      </c>
      <c r="J4184" s="68">
        <f>precio_reno_porta!V81</f>
        <v>6503</v>
      </c>
    </row>
    <row r="4185" spans="1:10" x14ac:dyDescent="0.3">
      <c r="A4185" t="str">
        <f t="shared" si="65"/>
        <v>SAMSUNG GALAXY S26 256GB 5GMax Negocios + Ilimitado 95.90CUOTA</v>
      </c>
      <c r="B4185" s="19" t="str">
        <f>precio_reno_porta!A82</f>
        <v>Corriente</v>
      </c>
      <c r="C4185" s="19" t="str">
        <f>precio_reno_porta!B82</f>
        <v>5G</v>
      </c>
      <c r="D4185" s="19" t="str">
        <f>precio_reno_porta!C82</f>
        <v>SAMSUNG</v>
      </c>
      <c r="E4185" s="19" t="str">
        <f>precio_reno_porta!D82</f>
        <v>SAMSUNG GALAXY S26 256GB 5G</v>
      </c>
      <c r="F4185" s="75">
        <f>precio_reno_porta!E82</f>
        <v>5029</v>
      </c>
      <c r="G4185" s="19" t="str">
        <f>precio_reno_porta!F82</f>
        <v>Android</v>
      </c>
      <c r="H4185" t="s">
        <v>188</v>
      </c>
      <c r="I4185" t="s">
        <v>8</v>
      </c>
      <c r="J4185" s="68">
        <f>precio_reno_porta!V82</f>
        <v>5267</v>
      </c>
    </row>
    <row r="4186" spans="1:10" x14ac:dyDescent="0.3">
      <c r="A4186" t="str">
        <f t="shared" si="65"/>
        <v>SAMSUNG GALAXY S26 PLUS 256GB 5GMax Negocios + Ilimitado 95.90CUOTA</v>
      </c>
      <c r="B4186" s="19" t="str">
        <f>precio_reno_porta!A83</f>
        <v>Corriente</v>
      </c>
      <c r="C4186" s="19" t="str">
        <f>precio_reno_porta!B83</f>
        <v>5G</v>
      </c>
      <c r="D4186" s="19" t="str">
        <f>precio_reno_porta!C83</f>
        <v>SAMSUNG</v>
      </c>
      <c r="E4186" s="19" t="str">
        <f>precio_reno_porta!D83</f>
        <v>SAMSUNG GALAXY S26 PLUS 256GB 5G</v>
      </c>
      <c r="F4186" s="75">
        <f>precio_reno_porta!E83</f>
        <v>6039</v>
      </c>
      <c r="G4186" s="19" t="str">
        <f>precio_reno_porta!F83</f>
        <v>Android</v>
      </c>
      <c r="H4186" t="s">
        <v>188</v>
      </c>
      <c r="I4186" t="s">
        <v>8</v>
      </c>
      <c r="J4186" s="68">
        <f>precio_reno_porta!V83</f>
        <v>6311</v>
      </c>
    </row>
    <row r="4187" spans="1:10" x14ac:dyDescent="0.3">
      <c r="A4187" t="str">
        <f t="shared" si="65"/>
        <v>SAMSUNG GALAXY S26 ULTRA 256GB 5GMax Negocios + Ilimitado 95.90CUOTA</v>
      </c>
      <c r="B4187" s="19" t="str">
        <f>precio_reno_porta!A84</f>
        <v>Corriente</v>
      </c>
      <c r="C4187" s="19" t="str">
        <f>precio_reno_porta!B84</f>
        <v>5G</v>
      </c>
      <c r="D4187" s="19" t="str">
        <f>precio_reno_porta!C84</f>
        <v>SAMSUNG</v>
      </c>
      <c r="E4187" s="19" t="str">
        <f>precio_reno_porta!D84</f>
        <v>SAMSUNG GALAXY S26 ULTRA 256GB 5G</v>
      </c>
      <c r="F4187" s="75">
        <f>precio_reno_porta!E84</f>
        <v>7039</v>
      </c>
      <c r="G4187" s="19" t="str">
        <f>precio_reno_porta!F84</f>
        <v>Android</v>
      </c>
      <c r="H4187" t="s">
        <v>188</v>
      </c>
      <c r="I4187" t="s">
        <v>8</v>
      </c>
      <c r="J4187" s="68">
        <f>precio_reno_porta!V84</f>
        <v>7367</v>
      </c>
    </row>
    <row r="4188" spans="1:10" x14ac:dyDescent="0.3">
      <c r="A4188" t="str">
        <f t="shared" si="65"/>
        <v>SAMSUNG GALAXY S26FE 256GB 5GMax Negocios + Ilimitado 95.90CUOTA</v>
      </c>
      <c r="B4188" s="19" t="str">
        <f>precio_reno_porta!A85</f>
        <v>Corriente</v>
      </c>
      <c r="C4188" s="19" t="str">
        <f>precio_reno_porta!B85</f>
        <v>5G</v>
      </c>
      <c r="D4188" s="19" t="str">
        <f>precio_reno_porta!C85</f>
        <v>SAMSUNG</v>
      </c>
      <c r="E4188" s="19" t="str">
        <f>precio_reno_porta!D85</f>
        <v>SAMSUNG GALAXY S26FE 256GB 5G</v>
      </c>
      <c r="F4188" s="75">
        <f>precio_reno_porta!E85</f>
        <v>3999</v>
      </c>
      <c r="G4188" s="19" t="str">
        <f>precio_reno_porta!F85</f>
        <v>Android</v>
      </c>
      <c r="H4188" t="s">
        <v>188</v>
      </c>
      <c r="I4188" t="s">
        <v>8</v>
      </c>
      <c r="J4188" s="68">
        <f>precio_reno_porta!V85</f>
        <v>3827</v>
      </c>
    </row>
    <row r="4189" spans="1:10" x14ac:dyDescent="0.3">
      <c r="A4189" t="str">
        <f t="shared" si="65"/>
        <v>SAMSUNG GALAXY Z FLIP 7 256GB 5GMax Negocios + Ilimitado 95.90CUOTA</v>
      </c>
      <c r="B4189" s="19" t="str">
        <f>precio_reno_porta!A86</f>
        <v>Corriente</v>
      </c>
      <c r="C4189" s="19" t="str">
        <f>precio_reno_porta!B86</f>
        <v>5G</v>
      </c>
      <c r="D4189" s="19" t="str">
        <f>precio_reno_porta!C86</f>
        <v>SAMSUNG</v>
      </c>
      <c r="E4189" s="19" t="str">
        <f>precio_reno_porta!D86</f>
        <v>SAMSUNG GALAXY Z FLIP 7 256GB 5G</v>
      </c>
      <c r="F4189" s="75">
        <f>precio_reno_porta!E86</f>
        <v>5279</v>
      </c>
      <c r="G4189" s="19" t="str">
        <f>precio_reno_porta!F86</f>
        <v>Android</v>
      </c>
      <c r="H4189" t="s">
        <v>188</v>
      </c>
      <c r="I4189" t="s">
        <v>8</v>
      </c>
      <c r="J4189" s="68">
        <f>precio_reno_porta!V86</f>
        <v>5531</v>
      </c>
    </row>
    <row r="4190" spans="1:10" x14ac:dyDescent="0.3">
      <c r="A4190" t="str">
        <f t="shared" si="65"/>
        <v>SAMSUNG GALAXY Z FLIP 7 FE 128GB 5GMax Negocios + Ilimitado 95.90CUOTA</v>
      </c>
      <c r="B4190" s="19" t="str">
        <f>precio_reno_porta!A87</f>
        <v>Corriente</v>
      </c>
      <c r="C4190" s="19" t="str">
        <f>precio_reno_porta!B87</f>
        <v>5G</v>
      </c>
      <c r="D4190" s="19" t="str">
        <f>precio_reno_porta!C87</f>
        <v>SAMSUNG</v>
      </c>
      <c r="E4190" s="19" t="str">
        <f>precio_reno_porta!D87</f>
        <v>SAMSUNG GALAXY Z FLIP 7 FE 128GB 5G</v>
      </c>
      <c r="F4190" s="75">
        <f>precio_reno_porta!E87</f>
        <v>3929</v>
      </c>
      <c r="G4190" s="19" t="str">
        <f>precio_reno_porta!F87</f>
        <v>Android</v>
      </c>
      <c r="H4190" t="s">
        <v>188</v>
      </c>
      <c r="I4190" t="s">
        <v>8</v>
      </c>
      <c r="J4190" s="68">
        <f>precio_reno_porta!V87</f>
        <v>4115</v>
      </c>
    </row>
    <row r="4191" spans="1:10" x14ac:dyDescent="0.3">
      <c r="A4191" t="str">
        <f t="shared" si="65"/>
        <v>SAMSUNG GALAXY Z FOLD 5 256GBMax Negocios + Ilimitado 95.90CUOTA</v>
      </c>
      <c r="B4191" s="19" t="str">
        <f>precio_reno_porta!A88</f>
        <v>Corriente</v>
      </c>
      <c r="C4191" s="19" t="str">
        <f>precio_reno_porta!B88</f>
        <v>5G</v>
      </c>
      <c r="D4191" s="19" t="str">
        <f>precio_reno_porta!C88</f>
        <v>SAMSUNG</v>
      </c>
      <c r="E4191" s="19" t="str">
        <f>precio_reno_porta!D88</f>
        <v>SAMSUNG GALAXY Z FOLD 5 256GB</v>
      </c>
      <c r="F4191" s="75">
        <f>precio_reno_porta!E88</f>
        <v>9299</v>
      </c>
      <c r="G4191" s="19" t="str">
        <f>precio_reno_porta!F88</f>
        <v>Android</v>
      </c>
      <c r="H4191" t="s">
        <v>188</v>
      </c>
      <c r="I4191" t="s">
        <v>8</v>
      </c>
      <c r="J4191" s="68">
        <f>precio_reno_porta!V88</f>
        <v>9731</v>
      </c>
    </row>
    <row r="4192" spans="1:10" x14ac:dyDescent="0.3">
      <c r="A4192" t="str">
        <f t="shared" si="65"/>
        <v>SAMSUNG GALAXY Z FOLD 7 512GB 5GMax Negocios + Ilimitado 95.90CUOTA</v>
      </c>
      <c r="B4192" s="19" t="str">
        <f>precio_reno_porta!A89</f>
        <v>Corriente</v>
      </c>
      <c r="C4192" s="19" t="str">
        <f>precio_reno_porta!B89</f>
        <v>5G</v>
      </c>
      <c r="D4192" s="19" t="str">
        <f>precio_reno_porta!C89</f>
        <v>SAMSUNG</v>
      </c>
      <c r="E4192" s="19" t="str">
        <f>precio_reno_porta!D89</f>
        <v>SAMSUNG GALAXY Z FOLD 7 512GB 5G</v>
      </c>
      <c r="F4192" s="75">
        <f>precio_reno_porta!E89</f>
        <v>9739</v>
      </c>
      <c r="G4192" s="19" t="str">
        <f>precio_reno_porta!F89</f>
        <v>Android</v>
      </c>
      <c r="H4192" t="s">
        <v>188</v>
      </c>
      <c r="I4192" t="s">
        <v>8</v>
      </c>
      <c r="J4192" s="68">
        <f>precio_reno_porta!V89</f>
        <v>10187</v>
      </c>
    </row>
    <row r="4193" spans="1:10" x14ac:dyDescent="0.3">
      <c r="A4193" t="str">
        <f t="shared" si="65"/>
        <v>VIVO V60 LITE 256GB 5GMax Negocios + Ilimitado 95.90CUOTA</v>
      </c>
      <c r="B4193" s="19" t="str">
        <f>precio_reno_porta!A90</f>
        <v>Corriente</v>
      </c>
      <c r="C4193" s="19" t="str">
        <f>precio_reno_porta!B90</f>
        <v>5G</v>
      </c>
      <c r="D4193" s="19" t="str">
        <f>precio_reno_porta!C90</f>
        <v>VIVO</v>
      </c>
      <c r="E4193" s="19" t="str">
        <f>precio_reno_porta!D90</f>
        <v>VIVO V60 LITE 256GB 5G</v>
      </c>
      <c r="F4193" s="75">
        <f>precio_reno_porta!E90</f>
        <v>1729</v>
      </c>
      <c r="G4193" s="19" t="str">
        <f>precio_reno_porta!F90</f>
        <v>Android</v>
      </c>
      <c r="H4193" t="s">
        <v>188</v>
      </c>
      <c r="I4193" t="s">
        <v>8</v>
      </c>
      <c r="J4193" s="68">
        <f>precio_reno_porta!V90</f>
        <v>1799</v>
      </c>
    </row>
    <row r="4194" spans="1:10" x14ac:dyDescent="0.3">
      <c r="A4194" t="str">
        <f t="shared" si="65"/>
        <v>VIVO V70 512GB 5GMax Negocios + Ilimitado 95.90CUOTA</v>
      </c>
      <c r="B4194" s="19" t="str">
        <f>precio_reno_porta!A91</f>
        <v>Corriente</v>
      </c>
      <c r="C4194" s="19" t="str">
        <f>precio_reno_porta!B91</f>
        <v>5G</v>
      </c>
      <c r="D4194" s="19" t="str">
        <f>precio_reno_porta!C91</f>
        <v>VIVO</v>
      </c>
      <c r="E4194" s="19" t="str">
        <f>precio_reno_porta!D91</f>
        <v>VIVO V70 512GB 5G</v>
      </c>
      <c r="F4194" s="75">
        <f>precio_reno_porta!E91</f>
        <v>3069</v>
      </c>
      <c r="G4194" s="19" t="str">
        <f>precio_reno_porta!F91</f>
        <v>Android</v>
      </c>
      <c r="H4194" t="s">
        <v>188</v>
      </c>
      <c r="I4194" t="s">
        <v>8</v>
      </c>
      <c r="J4194" s="68">
        <f>precio_reno_porta!V91</f>
        <v>3203</v>
      </c>
    </row>
    <row r="4195" spans="1:10" x14ac:dyDescent="0.3">
      <c r="A4195" t="str">
        <f t="shared" si="65"/>
        <v>VIVO V70FE 256GB 5GMax Negocios + Ilimitado 95.90CUOTA</v>
      </c>
      <c r="B4195" s="19" t="str">
        <f>precio_reno_porta!A92</f>
        <v>Corriente</v>
      </c>
      <c r="C4195" s="19" t="str">
        <f>precio_reno_porta!B92</f>
        <v>5G</v>
      </c>
      <c r="D4195" s="19" t="str">
        <f>precio_reno_porta!C92</f>
        <v>VIVO</v>
      </c>
      <c r="E4195" s="19" t="str">
        <f>precio_reno_porta!D92</f>
        <v>VIVO V70FE 256GB 5G</v>
      </c>
      <c r="F4195" s="75">
        <f>precio_reno_porta!E92</f>
        <v>2609</v>
      </c>
      <c r="G4195" s="19" t="str">
        <f>precio_reno_porta!F92</f>
        <v>Android</v>
      </c>
      <c r="H4195" t="s">
        <v>188</v>
      </c>
      <c r="I4195" t="s">
        <v>8</v>
      </c>
      <c r="J4195" s="68">
        <f>precio_reno_porta!V92</f>
        <v>2723</v>
      </c>
    </row>
    <row r="4196" spans="1:10" x14ac:dyDescent="0.3">
      <c r="A4196" t="str">
        <f t="shared" si="65"/>
        <v>VIVO X300 PRO 512GB 5GMax Negocios + Ilimitado 95.90CUOTA</v>
      </c>
      <c r="B4196" s="19" t="str">
        <f>precio_reno_porta!A93</f>
        <v>Corriente</v>
      </c>
      <c r="C4196" s="19" t="str">
        <f>precio_reno_porta!B93</f>
        <v>5G</v>
      </c>
      <c r="D4196" s="19" t="str">
        <f>precio_reno_porta!C93</f>
        <v>VIVO</v>
      </c>
      <c r="E4196" s="19" t="str">
        <f>precio_reno_porta!D93</f>
        <v>VIVO X300 PRO 512GB 5G</v>
      </c>
      <c r="F4196" s="75">
        <f>precio_reno_porta!E93</f>
        <v>6219</v>
      </c>
      <c r="G4196" s="19" t="str">
        <f>precio_reno_porta!F93</f>
        <v>Android</v>
      </c>
      <c r="H4196" t="s">
        <v>188</v>
      </c>
      <c r="I4196" t="s">
        <v>8</v>
      </c>
      <c r="J4196" s="68">
        <f>precio_reno_porta!V93</f>
        <v>6503</v>
      </c>
    </row>
    <row r="4197" spans="1:10" x14ac:dyDescent="0.3">
      <c r="A4197" t="str">
        <f t="shared" si="65"/>
        <v>VIVO Y04 128GBMax Negocios + Ilimitado 95.90CUOTA</v>
      </c>
      <c r="B4197" s="19" t="str">
        <f>precio_reno_porta!A94</f>
        <v>Corriente</v>
      </c>
      <c r="C4197" s="19" t="str">
        <f>precio_reno_porta!B94</f>
        <v>4G</v>
      </c>
      <c r="D4197" s="19" t="str">
        <f>precio_reno_porta!C94</f>
        <v>VIVO</v>
      </c>
      <c r="E4197" s="19" t="str">
        <f>precio_reno_porta!D94</f>
        <v>VIVO Y04 128GB</v>
      </c>
      <c r="F4197" s="75">
        <f>precio_reno_porta!E94</f>
        <v>489</v>
      </c>
      <c r="G4197" s="19" t="str">
        <f>precio_reno_porta!F94</f>
        <v>Android</v>
      </c>
      <c r="H4197" t="s">
        <v>188</v>
      </c>
      <c r="I4197" t="s">
        <v>8</v>
      </c>
      <c r="J4197" s="68">
        <f>precio_reno_porta!V94</f>
        <v>503</v>
      </c>
    </row>
    <row r="4198" spans="1:10" x14ac:dyDescent="0.3">
      <c r="A4198" t="str">
        <f t="shared" si="65"/>
        <v>VIVO Y11 128GB 5GMax Negocios + Ilimitado 95.90CUOTA</v>
      </c>
      <c r="B4198" s="19" t="str">
        <f>precio_reno_porta!A95</f>
        <v>Corriente</v>
      </c>
      <c r="C4198" s="19" t="str">
        <f>precio_reno_porta!B95</f>
        <v>5G</v>
      </c>
      <c r="D4198" s="19" t="str">
        <f>precio_reno_porta!C95</f>
        <v>VIVO</v>
      </c>
      <c r="E4198" s="19" t="str">
        <f>precio_reno_porta!D95</f>
        <v>VIVO Y11 128GB 5G</v>
      </c>
      <c r="F4198" s="75">
        <f>precio_reno_porta!E95</f>
        <v>819</v>
      </c>
      <c r="G4198" s="19" t="str">
        <f>precio_reno_porta!F95</f>
        <v>Android</v>
      </c>
      <c r="H4198" t="s">
        <v>188</v>
      </c>
      <c r="I4198" t="s">
        <v>8</v>
      </c>
      <c r="J4198" s="68">
        <f>precio_reno_porta!V95</f>
        <v>863</v>
      </c>
    </row>
    <row r="4199" spans="1:10" x14ac:dyDescent="0.3">
      <c r="A4199" t="str">
        <f t="shared" si="65"/>
        <v>VIVO Y21 256GB 5GMax Negocios + Ilimitado 95.90CUOTA</v>
      </c>
      <c r="B4199" s="19" t="str">
        <f>precio_reno_porta!A96</f>
        <v>Corriente</v>
      </c>
      <c r="C4199" s="19" t="str">
        <f>precio_reno_porta!B96</f>
        <v>5G</v>
      </c>
      <c r="D4199" s="19" t="str">
        <f>precio_reno_porta!C96</f>
        <v>VIVO</v>
      </c>
      <c r="E4199" s="19" t="str">
        <f>precio_reno_porta!D96</f>
        <v>VIVO Y21 256GB 5G</v>
      </c>
      <c r="F4199" s="75">
        <f>precio_reno_porta!E96</f>
        <v>1029</v>
      </c>
      <c r="G4199" s="19" t="str">
        <f>precio_reno_porta!F96</f>
        <v>Android</v>
      </c>
      <c r="H4199" t="s">
        <v>188</v>
      </c>
      <c r="I4199" t="s">
        <v>8</v>
      </c>
      <c r="J4199" s="68">
        <f>precio_reno_porta!V96</f>
        <v>1079</v>
      </c>
    </row>
    <row r="4200" spans="1:10" x14ac:dyDescent="0.3">
      <c r="A4200" t="str">
        <f t="shared" si="65"/>
        <v>VIVO Y21D 256GBMax Negocios + Ilimitado 95.90CUOTA</v>
      </c>
      <c r="B4200" s="19" t="str">
        <f>precio_reno_porta!A97</f>
        <v>Corriente</v>
      </c>
      <c r="C4200" s="19" t="str">
        <f>precio_reno_porta!B97</f>
        <v>4G</v>
      </c>
      <c r="D4200" s="19" t="str">
        <f>precio_reno_porta!C97</f>
        <v>VIVO</v>
      </c>
      <c r="E4200" s="19" t="str">
        <f>precio_reno_porta!D97</f>
        <v>VIVO Y21D 256GB</v>
      </c>
      <c r="F4200" s="75">
        <f>precio_reno_porta!E97</f>
        <v>849</v>
      </c>
      <c r="G4200" s="19" t="str">
        <f>precio_reno_porta!F97</f>
        <v>Android</v>
      </c>
      <c r="H4200" t="s">
        <v>188</v>
      </c>
      <c r="I4200" t="s">
        <v>8</v>
      </c>
      <c r="J4200" s="68">
        <f>precio_reno_porta!V97</f>
        <v>887</v>
      </c>
    </row>
    <row r="4201" spans="1:10" x14ac:dyDescent="0.3">
      <c r="A4201" t="str">
        <f t="shared" si="65"/>
        <v>VIVO Y31 256GB 5GMax Negocios + Ilimitado 95.90CUOTA</v>
      </c>
      <c r="B4201" s="19" t="str">
        <f>precio_reno_porta!A98</f>
        <v>Corriente</v>
      </c>
      <c r="C4201" s="19" t="str">
        <f>precio_reno_porta!B98</f>
        <v>5G</v>
      </c>
      <c r="D4201" s="19" t="str">
        <f>precio_reno_porta!C98</f>
        <v>VIVO</v>
      </c>
      <c r="E4201" s="19" t="str">
        <f>precio_reno_porta!D98</f>
        <v>VIVO Y31 256GB 5G</v>
      </c>
      <c r="F4201" s="75">
        <f>precio_reno_porta!E98</f>
        <v>1309</v>
      </c>
      <c r="G4201" s="19" t="str">
        <f>precio_reno_porta!F98</f>
        <v>Android</v>
      </c>
      <c r="H4201" t="s">
        <v>188</v>
      </c>
      <c r="I4201" t="s">
        <v>8</v>
      </c>
      <c r="J4201" s="68">
        <f>precio_reno_porta!V98</f>
        <v>1367</v>
      </c>
    </row>
    <row r="4202" spans="1:10" x14ac:dyDescent="0.3">
      <c r="A4202" t="str">
        <f t="shared" si="65"/>
        <v>VIVO Y31 256GB 5G NEWMax Negocios + Ilimitado 95.90CUOTA</v>
      </c>
      <c r="B4202" s="19" t="str">
        <f>precio_reno_porta!A99</f>
        <v>Corriente</v>
      </c>
      <c r="C4202" s="19" t="str">
        <f>precio_reno_porta!B99</f>
        <v>5G</v>
      </c>
      <c r="D4202" s="19" t="str">
        <f>precio_reno_porta!C99</f>
        <v>VIVO</v>
      </c>
      <c r="E4202" s="19" t="str">
        <f>precio_reno_porta!D99</f>
        <v>VIVO Y31 256GB 5G NEW</v>
      </c>
      <c r="F4202" s="75">
        <f>precio_reno_porta!E99</f>
        <v>1289</v>
      </c>
      <c r="G4202" s="19" t="str">
        <f>precio_reno_porta!F99</f>
        <v>Android</v>
      </c>
      <c r="H4202" t="s">
        <v>188</v>
      </c>
      <c r="I4202" t="s">
        <v>8</v>
      </c>
      <c r="J4202" s="68">
        <f>precio_reno_porta!V99</f>
        <v>1343</v>
      </c>
    </row>
    <row r="4203" spans="1:10" x14ac:dyDescent="0.3">
      <c r="A4203" t="str">
        <f t="shared" si="65"/>
        <v>XIAOMI 14T 512GB 5GMax Negocios + Ilimitado 95.90CUOTA</v>
      </c>
      <c r="B4203" s="19" t="str">
        <f>precio_reno_porta!A100</f>
        <v>Corriente</v>
      </c>
      <c r="C4203" s="19" t="str">
        <f>precio_reno_porta!B100</f>
        <v>5G</v>
      </c>
      <c r="D4203" s="19" t="str">
        <f>precio_reno_porta!C100</f>
        <v>XIAOMI</v>
      </c>
      <c r="E4203" s="19" t="str">
        <f>precio_reno_porta!D100</f>
        <v>XIAOMI 14T 512GB 5G</v>
      </c>
      <c r="F4203" s="75">
        <f>precio_reno_porta!E100</f>
        <v>2659</v>
      </c>
      <c r="G4203" s="19" t="str">
        <f>precio_reno_porta!F100</f>
        <v>Android</v>
      </c>
      <c r="H4203" t="s">
        <v>188</v>
      </c>
      <c r="I4203" t="s">
        <v>8</v>
      </c>
      <c r="J4203" s="68">
        <f>precio_reno_porta!V100</f>
        <v>2771</v>
      </c>
    </row>
    <row r="4204" spans="1:10" x14ac:dyDescent="0.3">
      <c r="A4204" t="str">
        <f t="shared" si="65"/>
        <v>XIAOMI 15T 512GB 5GMax Negocios + Ilimitado 95.90CUOTA</v>
      </c>
      <c r="B4204" s="19" t="str">
        <f>precio_reno_porta!A101</f>
        <v>Corriente</v>
      </c>
      <c r="C4204" s="19" t="str">
        <f>precio_reno_porta!B101</f>
        <v>5G</v>
      </c>
      <c r="D4204" s="19" t="str">
        <f>precio_reno_porta!C101</f>
        <v>XIAOMI</v>
      </c>
      <c r="E4204" s="19" t="str">
        <f>precio_reno_porta!D101</f>
        <v>XIAOMI 15T 512GB 5G</v>
      </c>
      <c r="F4204" s="75">
        <f>precio_reno_porta!E101</f>
        <v>2569</v>
      </c>
      <c r="G4204" s="19" t="str">
        <f>precio_reno_porta!F101</f>
        <v>Android</v>
      </c>
      <c r="H4204" t="s">
        <v>188</v>
      </c>
      <c r="I4204" t="s">
        <v>8</v>
      </c>
      <c r="J4204" s="68">
        <f>precio_reno_porta!V101</f>
        <v>2687</v>
      </c>
    </row>
    <row r="4205" spans="1:10" x14ac:dyDescent="0.3">
      <c r="A4205" t="str">
        <f t="shared" si="65"/>
        <v>XIAOMI 15T PRO 512GB 5GMax Negocios + Ilimitado 95.90CUOTA</v>
      </c>
      <c r="B4205" s="19" t="str">
        <f>precio_reno_porta!A102</f>
        <v>Corriente</v>
      </c>
      <c r="C4205" s="19" t="str">
        <f>precio_reno_porta!B102</f>
        <v>5G</v>
      </c>
      <c r="D4205" s="19" t="str">
        <f>precio_reno_porta!C102</f>
        <v>XIAOMI</v>
      </c>
      <c r="E4205" s="19" t="str">
        <f>precio_reno_porta!D102</f>
        <v>XIAOMI 15T PRO 512GB 5G</v>
      </c>
      <c r="F4205" s="75">
        <f>precio_reno_porta!E102</f>
        <v>3619</v>
      </c>
      <c r="G4205" s="19" t="str">
        <f>precio_reno_porta!F102</f>
        <v>Android</v>
      </c>
      <c r="H4205" t="s">
        <v>188</v>
      </c>
      <c r="I4205" t="s">
        <v>8</v>
      </c>
      <c r="J4205" s="68">
        <f>precio_reno_porta!V102</f>
        <v>3779</v>
      </c>
    </row>
    <row r="4206" spans="1:10" x14ac:dyDescent="0.3">
      <c r="A4206" t="str">
        <f t="shared" si="65"/>
        <v>XIAOMI 17 ULTRA 512GB 5GMax Negocios + Ilimitado 95.90CUOTA</v>
      </c>
      <c r="B4206" s="19" t="str">
        <f>precio_reno_porta!A103</f>
        <v>Corriente</v>
      </c>
      <c r="C4206" s="19" t="str">
        <f>precio_reno_porta!B103</f>
        <v>5G</v>
      </c>
      <c r="D4206" s="19" t="str">
        <f>precio_reno_porta!C103</f>
        <v>XIAOMI</v>
      </c>
      <c r="E4206" s="19" t="str">
        <f>precio_reno_porta!D103</f>
        <v>XIAOMI 17 ULTRA 512GB 5G</v>
      </c>
      <c r="F4206" s="75">
        <f>precio_reno_porta!E103</f>
        <v>6169</v>
      </c>
      <c r="G4206" s="19" t="str">
        <f>precio_reno_porta!F103</f>
        <v>Android</v>
      </c>
      <c r="H4206" t="s">
        <v>188</v>
      </c>
      <c r="I4206" t="s">
        <v>8</v>
      </c>
      <c r="J4206" s="68">
        <f>precio_reno_porta!V103</f>
        <v>6455</v>
      </c>
    </row>
    <row r="4207" spans="1:10" x14ac:dyDescent="0.3">
      <c r="A4207" t="str">
        <f t="shared" si="65"/>
        <v>XIAOMI 17T 512GB 5GMax Negocios + Ilimitado 95.90CUOTA</v>
      </c>
      <c r="B4207" s="19" t="str">
        <f>precio_reno_porta!A104</f>
        <v>Corriente</v>
      </c>
      <c r="C4207" s="19" t="str">
        <f>precio_reno_porta!B104</f>
        <v>5G</v>
      </c>
      <c r="D4207" s="19" t="str">
        <f>precio_reno_porta!C104</f>
        <v>XIAOMI</v>
      </c>
      <c r="E4207" s="19" t="str">
        <f>precio_reno_porta!D104</f>
        <v>XIAOMI 17T 512GB 5G</v>
      </c>
      <c r="F4207" s="75">
        <f>precio_reno_porta!E104</f>
        <v>3089</v>
      </c>
      <c r="G4207" s="19" t="str">
        <f>precio_reno_porta!F104</f>
        <v>Android</v>
      </c>
      <c r="H4207" t="s">
        <v>188</v>
      </c>
      <c r="I4207" t="s">
        <v>8</v>
      </c>
      <c r="J4207" s="68">
        <f>precio_reno_porta!V104</f>
        <v>3239</v>
      </c>
    </row>
    <row r="4208" spans="1:10" x14ac:dyDescent="0.3">
      <c r="A4208" t="str">
        <f t="shared" si="65"/>
        <v>XIAOMI 17T PRO 512GB 5GMax Negocios + Ilimitado 95.90CUOTA</v>
      </c>
      <c r="B4208" s="19" t="str">
        <f>precio_reno_porta!A105</f>
        <v>Corriente</v>
      </c>
      <c r="C4208" s="19" t="str">
        <f>precio_reno_porta!B105</f>
        <v>5G</v>
      </c>
      <c r="D4208" s="19" t="str">
        <f>precio_reno_porta!C105</f>
        <v>XIAOMI</v>
      </c>
      <c r="E4208" s="19" t="str">
        <f>precio_reno_porta!D105</f>
        <v>XIAOMI 17T PRO 512GB 5G</v>
      </c>
      <c r="F4208" s="75">
        <f>precio_reno_porta!E105</f>
        <v>3929</v>
      </c>
      <c r="G4208" s="19" t="str">
        <f>precio_reno_porta!F105</f>
        <v>Android</v>
      </c>
      <c r="H4208" t="s">
        <v>188</v>
      </c>
      <c r="I4208" t="s">
        <v>8</v>
      </c>
      <c r="J4208" s="68">
        <f>precio_reno_porta!V105</f>
        <v>4103</v>
      </c>
    </row>
    <row r="4209" spans="1:10" x14ac:dyDescent="0.3">
      <c r="A4209" t="str">
        <f t="shared" si="65"/>
        <v>XIAOMI REDMI 15 256GBMax Negocios + Ilimitado 95.90CUOTA</v>
      </c>
      <c r="B4209" s="19" t="str">
        <f>precio_reno_porta!A106</f>
        <v>Corriente</v>
      </c>
      <c r="C4209" s="19" t="str">
        <f>precio_reno_porta!B106</f>
        <v>4G</v>
      </c>
      <c r="D4209" s="19" t="str">
        <f>precio_reno_porta!C106</f>
        <v>XIAOMI</v>
      </c>
      <c r="E4209" s="19" t="str">
        <f>precio_reno_porta!D106</f>
        <v>XIAOMI REDMI 15 256GB</v>
      </c>
      <c r="F4209" s="75">
        <f>precio_reno_porta!E106</f>
        <v>939</v>
      </c>
      <c r="G4209" s="19" t="str">
        <f>precio_reno_porta!F106</f>
        <v>Android</v>
      </c>
      <c r="H4209" t="s">
        <v>188</v>
      </c>
      <c r="I4209" t="s">
        <v>8</v>
      </c>
      <c r="J4209" s="68">
        <f>precio_reno_porta!V106</f>
        <v>983</v>
      </c>
    </row>
    <row r="4210" spans="1:10" x14ac:dyDescent="0.3">
      <c r="A4210" t="str">
        <f t="shared" si="65"/>
        <v>XIAOMI REDMI 15C 256GBMax Negocios + Ilimitado 95.90CUOTA</v>
      </c>
      <c r="B4210" s="19" t="str">
        <f>precio_reno_porta!A107</f>
        <v>Corriente</v>
      </c>
      <c r="C4210" s="19" t="str">
        <f>precio_reno_porta!B107</f>
        <v>4G</v>
      </c>
      <c r="D4210" s="19" t="str">
        <f>precio_reno_porta!C107</f>
        <v>XIAOMI</v>
      </c>
      <c r="E4210" s="19" t="str">
        <f>precio_reno_porta!D107</f>
        <v>XIAOMI REDMI 15C 256GB</v>
      </c>
      <c r="F4210" s="75">
        <f>precio_reno_porta!E107</f>
        <v>709</v>
      </c>
      <c r="G4210" s="19" t="str">
        <f>precio_reno_porta!F107</f>
        <v>Android</v>
      </c>
      <c r="H4210" t="s">
        <v>188</v>
      </c>
      <c r="I4210" t="s">
        <v>8</v>
      </c>
      <c r="J4210" s="68">
        <f>precio_reno_porta!V107</f>
        <v>743</v>
      </c>
    </row>
    <row r="4211" spans="1:10" x14ac:dyDescent="0.3">
      <c r="A4211" t="str">
        <f t="shared" si="65"/>
        <v>XIAOMI REDMI A5 128GBMax Negocios + Ilimitado 95.90CUOTA</v>
      </c>
      <c r="B4211" s="19" t="str">
        <f>precio_reno_porta!A108</f>
        <v>Corriente</v>
      </c>
      <c r="C4211" s="19" t="str">
        <f>precio_reno_porta!B108</f>
        <v>4G</v>
      </c>
      <c r="D4211" s="19" t="str">
        <f>precio_reno_porta!C108</f>
        <v>XIAOMI</v>
      </c>
      <c r="E4211" s="19" t="str">
        <f>precio_reno_porta!D108</f>
        <v>XIAOMI REDMI A5 128GB</v>
      </c>
      <c r="F4211" s="75">
        <f>precio_reno_porta!E108</f>
        <v>379</v>
      </c>
      <c r="G4211" s="19" t="str">
        <f>precio_reno_porta!F108</f>
        <v>Android</v>
      </c>
      <c r="H4211" t="s">
        <v>188</v>
      </c>
      <c r="I4211" t="s">
        <v>8</v>
      </c>
      <c r="J4211" s="68">
        <f>precio_reno_porta!V108</f>
        <v>395</v>
      </c>
    </row>
    <row r="4212" spans="1:10" x14ac:dyDescent="0.3">
      <c r="A4212" t="str">
        <f t="shared" si="65"/>
        <v>XIAOMI REDMI A7 PRO 128GBMax Negocios + Ilimitado 95.90CUOTA</v>
      </c>
      <c r="B4212" s="19" t="str">
        <f>precio_reno_porta!A109</f>
        <v>Corriente</v>
      </c>
      <c r="C4212" s="19" t="str">
        <f>precio_reno_porta!B109</f>
        <v>4G</v>
      </c>
      <c r="D4212" s="19" t="str">
        <f>precio_reno_porta!C109</f>
        <v>XIAOMI</v>
      </c>
      <c r="E4212" s="19" t="str">
        <f>precio_reno_porta!D109</f>
        <v>XIAOMI REDMI A7 PRO 128GB</v>
      </c>
      <c r="F4212" s="75">
        <f>precio_reno_porta!E109</f>
        <v>489</v>
      </c>
      <c r="G4212" s="19" t="str">
        <f>precio_reno_porta!F109</f>
        <v>Android</v>
      </c>
      <c r="H4212" t="s">
        <v>188</v>
      </c>
      <c r="I4212" t="s">
        <v>8</v>
      </c>
      <c r="J4212" s="68">
        <f>precio_reno_porta!V109</f>
        <v>503</v>
      </c>
    </row>
    <row r="4213" spans="1:10" x14ac:dyDescent="0.3">
      <c r="A4213" t="str">
        <f t="shared" si="65"/>
        <v>XIAOMI REDMI NOTE 10 PRO 128GB SEMax Negocios + Ilimitado 95.90CUOTA</v>
      </c>
      <c r="B4213" s="19" t="str">
        <f>precio_reno_porta!A110</f>
        <v>Corriente</v>
      </c>
      <c r="C4213" s="19" t="str">
        <f>precio_reno_porta!B110</f>
        <v>4.5G</v>
      </c>
      <c r="D4213" s="19" t="str">
        <f>precio_reno_porta!C110</f>
        <v>XIAOMI</v>
      </c>
      <c r="E4213" s="19" t="str">
        <f>precio_reno_porta!D110</f>
        <v>XIAOMI REDMI NOTE 10 PRO 128GB SE</v>
      </c>
      <c r="F4213" s="75">
        <f>precio_reno_porta!E110</f>
        <v>1369</v>
      </c>
      <c r="G4213" s="19" t="str">
        <f>precio_reno_porta!F110</f>
        <v>Android</v>
      </c>
      <c r="H4213" t="s">
        <v>188</v>
      </c>
      <c r="I4213" t="s">
        <v>8</v>
      </c>
      <c r="J4213" s="68">
        <f>precio_reno_porta!V110</f>
        <v>1439</v>
      </c>
    </row>
    <row r="4214" spans="1:10" x14ac:dyDescent="0.3">
      <c r="A4214" t="str">
        <f t="shared" si="65"/>
        <v>XIAOMI REDMI NOTE 12 PRO PLUS 256GB 5GMax Negocios + Ilimitado 95.90CUOTA</v>
      </c>
      <c r="B4214" s="19" t="str">
        <f>precio_reno_porta!A111</f>
        <v>Corriente</v>
      </c>
      <c r="C4214" s="19" t="str">
        <f>precio_reno_porta!B111</f>
        <v>5G</v>
      </c>
      <c r="D4214" s="19" t="str">
        <f>precio_reno_porta!C111</f>
        <v>XIAOMI</v>
      </c>
      <c r="E4214" s="19" t="str">
        <f>precio_reno_porta!D111</f>
        <v>XIAOMI REDMI NOTE 12 PRO PLUS 256GB 5G</v>
      </c>
      <c r="F4214" s="75">
        <f>precio_reno_porta!E111</f>
        <v>2039</v>
      </c>
      <c r="G4214" s="19" t="str">
        <f>precio_reno_porta!F111</f>
        <v>Android</v>
      </c>
      <c r="H4214" t="s">
        <v>188</v>
      </c>
      <c r="I4214" t="s">
        <v>8</v>
      </c>
      <c r="J4214" s="68">
        <f>precio_reno_porta!V111</f>
        <v>2135</v>
      </c>
    </row>
    <row r="4215" spans="1:10" x14ac:dyDescent="0.3">
      <c r="A4215" t="str">
        <f t="shared" si="65"/>
        <v>XIAOMI REDMI NOTE 15 256GB 5GMax Negocios + Ilimitado 95.90CUOTA</v>
      </c>
      <c r="B4215" s="19" t="str">
        <f>precio_reno_porta!A112</f>
        <v>Corriente</v>
      </c>
      <c r="C4215" s="19" t="str">
        <f>precio_reno_porta!B112</f>
        <v>5G</v>
      </c>
      <c r="D4215" s="19" t="str">
        <f>precio_reno_porta!C112</f>
        <v>XIAOMI</v>
      </c>
      <c r="E4215" s="19" t="str">
        <f>precio_reno_porta!D112</f>
        <v>XIAOMI REDMI NOTE 15 256GB 5G</v>
      </c>
      <c r="F4215" s="75">
        <f>precio_reno_porta!E112</f>
        <v>1109</v>
      </c>
      <c r="G4215" s="19" t="str">
        <f>precio_reno_porta!F112</f>
        <v>Android</v>
      </c>
      <c r="H4215" t="s">
        <v>188</v>
      </c>
      <c r="I4215" t="s">
        <v>8</v>
      </c>
      <c r="J4215" s="68">
        <f>precio_reno_porta!V112</f>
        <v>1163</v>
      </c>
    </row>
    <row r="4216" spans="1:10" x14ac:dyDescent="0.3">
      <c r="A4216" t="str">
        <f t="shared" si="65"/>
        <v>XIAOMI REDMI NOTE 15 PRO 512GB 5GMax Negocios + Ilimitado 95.90CUOTA</v>
      </c>
      <c r="B4216" s="19" t="str">
        <f>precio_reno_porta!A113</f>
        <v>Corriente</v>
      </c>
      <c r="C4216" s="19" t="str">
        <f>precio_reno_porta!B113</f>
        <v>5G</v>
      </c>
      <c r="D4216" s="19" t="str">
        <f>precio_reno_porta!C113</f>
        <v>XIAOMI</v>
      </c>
      <c r="E4216" s="19" t="str">
        <f>precio_reno_porta!D113</f>
        <v>XIAOMI REDMI NOTE 15 PRO 512GB 5G</v>
      </c>
      <c r="F4216" s="75">
        <f>precio_reno_porta!E113</f>
        <v>1659</v>
      </c>
      <c r="G4216" s="19" t="str">
        <f>precio_reno_porta!F113</f>
        <v>Android</v>
      </c>
      <c r="H4216" t="s">
        <v>188</v>
      </c>
      <c r="I4216" t="s">
        <v>8</v>
      </c>
      <c r="J4216" s="68">
        <f>precio_reno_porta!V113</f>
        <v>1739</v>
      </c>
    </row>
    <row r="4217" spans="1:10" x14ac:dyDescent="0.3">
      <c r="A4217" t="str">
        <f t="shared" si="65"/>
        <v>XIAOMI REDMI NOTE 15 PRO PLUS 512GB 5GMax Negocios + Ilimitado 95.90CUOTA</v>
      </c>
      <c r="B4217" s="19" t="str">
        <f>precio_reno_porta!A114</f>
        <v>Corriente</v>
      </c>
      <c r="C4217" s="19" t="str">
        <f>precio_reno_porta!B114</f>
        <v>5G</v>
      </c>
      <c r="D4217" s="19" t="str">
        <f>precio_reno_porta!C114</f>
        <v>XIAOMI</v>
      </c>
      <c r="E4217" s="19" t="str">
        <f>precio_reno_porta!D114</f>
        <v>XIAOMI REDMI NOTE 15 PRO PLUS 512GB 5G</v>
      </c>
      <c r="F4217" s="75">
        <f>precio_reno_porta!E114</f>
        <v>1879</v>
      </c>
      <c r="G4217" s="19" t="str">
        <f>precio_reno_porta!F114</f>
        <v>Android</v>
      </c>
      <c r="H4217" t="s">
        <v>188</v>
      </c>
      <c r="I4217" t="s">
        <v>8</v>
      </c>
      <c r="J4217" s="68">
        <f>precio_reno_porta!V114</f>
        <v>1967</v>
      </c>
    </row>
    <row r="4218" spans="1:10" x14ac:dyDescent="0.3">
      <c r="A4218" t="str">
        <f t="shared" si="65"/>
        <v>ZTE BLADE A36 64GBMax Negocios + Ilimitado 95.90CUOTA</v>
      </c>
      <c r="B4218" s="19" t="str">
        <f>precio_reno_porta!A115</f>
        <v>Corriente</v>
      </c>
      <c r="C4218" s="19" t="str">
        <f>precio_reno_porta!B115</f>
        <v>4G</v>
      </c>
      <c r="D4218" s="19" t="str">
        <f>precio_reno_porta!C115</f>
        <v>ZTE</v>
      </c>
      <c r="E4218" s="19" t="str">
        <f>precio_reno_porta!D115</f>
        <v>ZTE BLADE A36 64GB</v>
      </c>
      <c r="F4218" s="75">
        <f>precio_reno_porta!E115</f>
        <v>439</v>
      </c>
      <c r="G4218" s="19" t="str">
        <f>precio_reno_porta!F115</f>
        <v>Android</v>
      </c>
      <c r="H4218" t="s">
        <v>188</v>
      </c>
      <c r="I4218" t="s">
        <v>8</v>
      </c>
      <c r="J4218" s="68">
        <f>precio_reno_porta!V115</f>
        <v>455</v>
      </c>
    </row>
    <row r="4219" spans="1:10" x14ac:dyDescent="0.3">
      <c r="A4219" t="str">
        <f t="shared" si="65"/>
        <v>ZTE BLADE A56 PRO 128GBMax Negocios + Ilimitado 95.90CUOTA</v>
      </c>
      <c r="B4219" s="19" t="str">
        <f>precio_reno_porta!A116</f>
        <v>Corriente</v>
      </c>
      <c r="C4219" s="19" t="str">
        <f>precio_reno_porta!B116</f>
        <v>4G</v>
      </c>
      <c r="D4219" s="19" t="str">
        <f>precio_reno_porta!C116</f>
        <v>ZTE</v>
      </c>
      <c r="E4219" s="19" t="str">
        <f>precio_reno_porta!D116</f>
        <v>ZTE BLADE A56 PRO 128GB</v>
      </c>
      <c r="F4219" s="75">
        <f>precio_reno_porta!E116</f>
        <v>439</v>
      </c>
      <c r="G4219" s="19" t="str">
        <f>precio_reno_porta!F116</f>
        <v>Android</v>
      </c>
      <c r="H4219" t="s">
        <v>188</v>
      </c>
      <c r="I4219" t="s">
        <v>8</v>
      </c>
      <c r="J4219" s="68">
        <f>precio_reno_porta!V116</f>
        <v>455</v>
      </c>
    </row>
    <row r="4220" spans="1:10" x14ac:dyDescent="0.3">
      <c r="A4220" t="str">
        <f t="shared" si="65"/>
        <v>ZTE BLADE A57 PRO 128GBMax Negocios + Ilimitado 95.90CUOTA</v>
      </c>
      <c r="B4220" s="19" t="str">
        <f>precio_reno_porta!A117</f>
        <v>Corriente</v>
      </c>
      <c r="C4220" s="19" t="str">
        <f>precio_reno_porta!B117</f>
        <v>4G</v>
      </c>
      <c r="D4220" s="19" t="str">
        <f>precio_reno_porta!C117</f>
        <v>ZTE</v>
      </c>
      <c r="E4220" s="19" t="str">
        <f>precio_reno_porta!D117</f>
        <v>ZTE BLADE A57 PRO 128GB</v>
      </c>
      <c r="F4220" s="75">
        <f>precio_reno_porta!E117</f>
        <v>559</v>
      </c>
      <c r="G4220" s="19" t="str">
        <f>precio_reno_porta!F117</f>
        <v>Android</v>
      </c>
      <c r="H4220" t="s">
        <v>188</v>
      </c>
      <c r="I4220" t="s">
        <v>8</v>
      </c>
      <c r="J4220" s="68">
        <f>precio_reno_porta!V117</f>
        <v>587</v>
      </c>
    </row>
    <row r="4221" spans="1:10" x14ac:dyDescent="0.3">
      <c r="A4221" t="str">
        <f t="shared" si="65"/>
        <v>ZTE BLADE A76 256GB 5GMax Negocios + Ilimitado 95.90CUOTA</v>
      </c>
      <c r="B4221" s="19" t="str">
        <f>precio_reno_porta!A118</f>
        <v>Corriente</v>
      </c>
      <c r="C4221" s="19" t="str">
        <f>precio_reno_porta!B118</f>
        <v>5G</v>
      </c>
      <c r="D4221" s="19" t="str">
        <f>precio_reno_porta!C118</f>
        <v>ZTE</v>
      </c>
      <c r="E4221" s="19" t="str">
        <f>precio_reno_porta!D118</f>
        <v>ZTE BLADE A76 256GB 5G</v>
      </c>
      <c r="F4221" s="75">
        <f>precio_reno_porta!E118</f>
        <v>709</v>
      </c>
      <c r="G4221" s="19" t="str">
        <f>precio_reno_porta!F118</f>
        <v>Android</v>
      </c>
      <c r="H4221" t="s">
        <v>188</v>
      </c>
      <c r="I4221" t="s">
        <v>8</v>
      </c>
      <c r="J4221" s="68">
        <f>precio_reno_porta!V118</f>
        <v>743</v>
      </c>
    </row>
    <row r="4222" spans="1:10" x14ac:dyDescent="0.3">
      <c r="A4222" t="str">
        <f t="shared" si="65"/>
        <v>ZTE BLADE V70 MAX 256GBMax Negocios + Ilimitado 95.90CUOTA</v>
      </c>
      <c r="B4222" s="19" t="str">
        <f>precio_reno_porta!A119</f>
        <v>Corriente</v>
      </c>
      <c r="C4222" s="19" t="str">
        <f>precio_reno_porta!B119</f>
        <v>4G</v>
      </c>
      <c r="D4222" s="19" t="str">
        <f>precio_reno_porta!C119</f>
        <v>ZTE</v>
      </c>
      <c r="E4222" s="19" t="str">
        <f>precio_reno_porta!D119</f>
        <v>ZTE BLADE V70 MAX 256GB</v>
      </c>
      <c r="F4222" s="75">
        <f>precio_reno_porta!E119</f>
        <v>599</v>
      </c>
      <c r="G4222" s="19" t="str">
        <f>precio_reno_porta!F119</f>
        <v>Android</v>
      </c>
      <c r="H4222" t="s">
        <v>188</v>
      </c>
      <c r="I4222" t="s">
        <v>8</v>
      </c>
      <c r="J4222" s="68">
        <f>precio_reno_porta!V119</f>
        <v>623</v>
      </c>
    </row>
    <row r="4223" spans="1:10" x14ac:dyDescent="0.3">
      <c r="A4223" t="str">
        <f t="shared" si="65"/>
        <v>ZTE NUBIA AIR 256GB 5GMax Negocios + Ilimitado 95.90CUOTA</v>
      </c>
      <c r="B4223" s="19" t="str">
        <f>precio_reno_porta!A120</f>
        <v>Corriente</v>
      </c>
      <c r="C4223" s="19" t="str">
        <f>precio_reno_porta!B120</f>
        <v>5G</v>
      </c>
      <c r="D4223" s="19" t="str">
        <f>precio_reno_porta!C120</f>
        <v>ZTE</v>
      </c>
      <c r="E4223" s="19" t="str">
        <f>precio_reno_porta!D120</f>
        <v>ZTE NUBIA AIR 256GB 5G</v>
      </c>
      <c r="F4223" s="75">
        <f>precio_reno_porta!E120</f>
        <v>1069</v>
      </c>
      <c r="G4223" s="19" t="str">
        <f>precio_reno_porta!F120</f>
        <v>Android</v>
      </c>
      <c r="H4223" t="s">
        <v>188</v>
      </c>
      <c r="I4223" t="s">
        <v>8</v>
      </c>
      <c r="J4223" s="68">
        <f>precio_reno_porta!V120</f>
        <v>1115</v>
      </c>
    </row>
    <row r="4224" spans="1:10" x14ac:dyDescent="0.3">
      <c r="A4224" t="str">
        <f t="shared" si="65"/>
        <v>ZTE NUBIA AIR 512GB 5GMax Negocios + Ilimitado 95.90CUOTA</v>
      </c>
      <c r="B4224" s="19" t="str">
        <f>precio_reno_porta!A121</f>
        <v>Corriente</v>
      </c>
      <c r="C4224" s="19" t="str">
        <f>precio_reno_porta!B121</f>
        <v>5G</v>
      </c>
      <c r="D4224" s="19" t="str">
        <f>precio_reno_porta!C121</f>
        <v>ZTE</v>
      </c>
      <c r="E4224" s="19" t="str">
        <f>precio_reno_porta!D121</f>
        <v>ZTE NUBIA AIR 512GB 5G</v>
      </c>
      <c r="F4224" s="75">
        <f>precio_reno_porta!E121</f>
        <v>1369</v>
      </c>
      <c r="G4224" s="19" t="str">
        <f>precio_reno_porta!F121</f>
        <v>Android</v>
      </c>
      <c r="H4224" t="s">
        <v>188</v>
      </c>
      <c r="I4224" t="s">
        <v>8</v>
      </c>
      <c r="J4224" s="68">
        <f>precio_reno_porta!V121</f>
        <v>1427</v>
      </c>
    </row>
    <row r="4225" spans="1:10" x14ac:dyDescent="0.3">
      <c r="A4225" t="str">
        <f t="shared" si="65"/>
        <v>ZTE NUBIA NEO3 256GB 5GMax Negocios + Ilimitado 95.90CUOTA</v>
      </c>
      <c r="B4225" s="19" t="str">
        <f>precio_reno_porta!A122</f>
        <v>Corriente</v>
      </c>
      <c r="C4225" s="19" t="str">
        <f>precio_reno_porta!B122</f>
        <v>5G</v>
      </c>
      <c r="D4225" s="19" t="str">
        <f>precio_reno_porta!C122</f>
        <v>ZTE</v>
      </c>
      <c r="E4225" s="19" t="str">
        <f>precio_reno_porta!D122</f>
        <v>ZTE NUBIA NEO3 256GB 5G</v>
      </c>
      <c r="F4225" s="75">
        <f>precio_reno_porta!E122</f>
        <v>919</v>
      </c>
      <c r="G4225" s="19" t="str">
        <f>precio_reno_porta!F122</f>
        <v>Android</v>
      </c>
      <c r="H4225" t="s">
        <v>188</v>
      </c>
      <c r="I4225" t="s">
        <v>8</v>
      </c>
      <c r="J4225" s="68">
        <f>precio_reno_porta!V122</f>
        <v>959</v>
      </c>
    </row>
    <row r="4226" spans="1:10" x14ac:dyDescent="0.3">
      <c r="A4226" t="str">
        <f t="shared" si="65"/>
        <v>ZTE NUBIA NEO5 256GB 5GMax Negocios + Ilimitado 95.90CUOTA</v>
      </c>
      <c r="B4226" s="19" t="str">
        <f>precio_reno_porta!A123</f>
        <v>Corriente</v>
      </c>
      <c r="C4226" s="19" t="str">
        <f>precio_reno_porta!B123</f>
        <v>5G</v>
      </c>
      <c r="D4226" s="19" t="str">
        <f>precio_reno_porta!C123</f>
        <v>ZTE</v>
      </c>
      <c r="E4226" s="19" t="str">
        <f>precio_reno_porta!D123</f>
        <v>ZTE NUBIA NEO5 256GB 5G</v>
      </c>
      <c r="F4226" s="75">
        <f>precio_reno_porta!E123</f>
        <v>1109</v>
      </c>
      <c r="G4226" s="19" t="str">
        <f>precio_reno_porta!F123</f>
        <v>Android</v>
      </c>
      <c r="H4226" t="s">
        <v>188</v>
      </c>
      <c r="I4226" t="s">
        <v>8</v>
      </c>
      <c r="J4226" s="68">
        <f>precio_reno_porta!V123</f>
        <v>1163</v>
      </c>
    </row>
    <row r="4227" spans="1:10" x14ac:dyDescent="0.3">
      <c r="A4227" t="str">
        <f t="shared" ref="A4227:A4290" si="66">CONCATENATE(E4227,I4227,H4227)</f>
        <v>ZTE NUBIA V80 MAX 256GBMax Negocios + Ilimitado 95.90CUOTA</v>
      </c>
      <c r="B4227" s="19" t="str">
        <f>precio_reno_porta!A124</f>
        <v>Corriente</v>
      </c>
      <c r="C4227" s="19" t="str">
        <f>precio_reno_porta!B124</f>
        <v>4G</v>
      </c>
      <c r="D4227" s="19" t="str">
        <f>precio_reno_porta!C124</f>
        <v>ZTE</v>
      </c>
      <c r="E4227" s="19" t="str">
        <f>precio_reno_porta!D124</f>
        <v>ZTE NUBIA V80 MAX 256GB</v>
      </c>
      <c r="F4227" s="75">
        <f>precio_reno_porta!E124</f>
        <v>629</v>
      </c>
      <c r="G4227" s="19" t="str">
        <f>precio_reno_porta!F124</f>
        <v>Android</v>
      </c>
      <c r="H4227" t="s">
        <v>188</v>
      </c>
      <c r="I4227" t="s">
        <v>8</v>
      </c>
      <c r="J4227" s="68">
        <f>precio_reno_porta!V124</f>
        <v>659</v>
      </c>
    </row>
    <row r="4228" spans="1:10" x14ac:dyDescent="0.3">
      <c r="A4228" t="str">
        <f t="shared" si="66"/>
        <v>ZTE NUBIA V80 PRO 256GBMax Negocios + Ilimitado 95.90CUOTA</v>
      </c>
      <c r="B4228" s="19" t="str">
        <f>precio_reno_porta!A125</f>
        <v>Corriente</v>
      </c>
      <c r="C4228" s="19" t="str">
        <f>precio_reno_porta!B125</f>
        <v>4G</v>
      </c>
      <c r="D4228" s="19" t="str">
        <f>precio_reno_porta!C125</f>
        <v>ZTE</v>
      </c>
      <c r="E4228" s="19" t="str">
        <f>precio_reno_porta!D125</f>
        <v>ZTE NUBIA V80 PRO 256GB</v>
      </c>
      <c r="F4228" s="75">
        <f>precio_reno_porta!E125</f>
        <v>659</v>
      </c>
      <c r="G4228" s="19" t="str">
        <f>precio_reno_porta!F125</f>
        <v>Android</v>
      </c>
      <c r="H4228" t="s">
        <v>188</v>
      </c>
      <c r="I4228" t="s">
        <v>8</v>
      </c>
      <c r="J4228" s="68">
        <f>precio_reno_porta!V125</f>
        <v>695</v>
      </c>
    </row>
    <row r="4229" spans="1:10" x14ac:dyDescent="0.3">
      <c r="A4229" t="str">
        <f t="shared" si="66"/>
        <v>0Max Negocios + Ilimitado 95.90CUOTA</v>
      </c>
      <c r="B4229" s="19">
        <f>precio_reno_porta!A126</f>
        <v>0</v>
      </c>
      <c r="C4229" s="19">
        <f>precio_reno_porta!B126</f>
        <v>0</v>
      </c>
      <c r="D4229" s="19">
        <f>precio_reno_porta!C126</f>
        <v>0</v>
      </c>
      <c r="E4229" s="19">
        <f>precio_reno_porta!D126</f>
        <v>0</v>
      </c>
      <c r="F4229" s="75">
        <f>precio_reno_porta!E126</f>
        <v>0</v>
      </c>
      <c r="G4229" s="19">
        <f>precio_reno_porta!F126</f>
        <v>0</v>
      </c>
      <c r="H4229" t="s">
        <v>188</v>
      </c>
      <c r="I4229" t="s">
        <v>8</v>
      </c>
      <c r="J4229" s="68">
        <f>precio_reno_porta!V126</f>
        <v>0</v>
      </c>
    </row>
    <row r="4230" spans="1:10" x14ac:dyDescent="0.3">
      <c r="A4230" t="str">
        <f t="shared" si="66"/>
        <v>0Max Negocios + Ilimitado 95.90CUOTA</v>
      </c>
      <c r="B4230" s="19">
        <f>precio_reno_porta!A127</f>
        <v>0</v>
      </c>
      <c r="C4230" s="19">
        <f>precio_reno_porta!B127</f>
        <v>0</v>
      </c>
      <c r="D4230" s="19">
        <f>precio_reno_porta!C127</f>
        <v>0</v>
      </c>
      <c r="E4230" s="19">
        <f>precio_reno_porta!D127</f>
        <v>0</v>
      </c>
      <c r="F4230" s="75">
        <f>precio_reno_porta!E127</f>
        <v>0</v>
      </c>
      <c r="G4230" s="19">
        <f>precio_reno_porta!F127</f>
        <v>0</v>
      </c>
      <c r="H4230" t="s">
        <v>188</v>
      </c>
      <c r="I4230" t="s">
        <v>8</v>
      </c>
      <c r="J4230" s="68">
        <f>precio_reno_porta!V127</f>
        <v>0</v>
      </c>
    </row>
    <row r="4231" spans="1:10" x14ac:dyDescent="0.3">
      <c r="A4231" t="str">
        <f t="shared" si="66"/>
        <v>0Max Negocios + Ilimitado 95.90CUOTA</v>
      </c>
      <c r="B4231" s="19">
        <f>precio_reno_porta!A128</f>
        <v>0</v>
      </c>
      <c r="C4231" s="19">
        <f>precio_reno_porta!B128</f>
        <v>0</v>
      </c>
      <c r="D4231" s="19">
        <f>precio_reno_porta!C128</f>
        <v>0</v>
      </c>
      <c r="E4231" s="19">
        <f>precio_reno_porta!D128</f>
        <v>0</v>
      </c>
      <c r="F4231" s="75">
        <f>precio_reno_porta!E128</f>
        <v>0</v>
      </c>
      <c r="G4231" s="19">
        <f>precio_reno_porta!F128</f>
        <v>0</v>
      </c>
      <c r="H4231" t="s">
        <v>188</v>
      </c>
      <c r="I4231" t="s">
        <v>8</v>
      </c>
      <c r="J4231" s="68">
        <f>precio_reno_porta!V128</f>
        <v>0</v>
      </c>
    </row>
    <row r="4232" spans="1:10" x14ac:dyDescent="0.3">
      <c r="A4232" t="e">
        <f t="shared" si="66"/>
        <v>#REF!</v>
      </c>
      <c r="B4232" s="19" t="e">
        <f>precio_reno_porta!#REF!</f>
        <v>#REF!</v>
      </c>
      <c r="C4232" s="19" t="e">
        <f>precio_reno_porta!#REF!</f>
        <v>#REF!</v>
      </c>
      <c r="D4232" s="19" t="e">
        <f>precio_reno_porta!#REF!</f>
        <v>#REF!</v>
      </c>
      <c r="E4232" s="19" t="e">
        <f>precio_reno_porta!#REF!</f>
        <v>#REF!</v>
      </c>
      <c r="F4232" s="75" t="e">
        <f>precio_reno_porta!#REF!</f>
        <v>#REF!</v>
      </c>
      <c r="G4232" s="19" t="e">
        <f>precio_reno_porta!#REF!</f>
        <v>#REF!</v>
      </c>
      <c r="H4232" t="s">
        <v>188</v>
      </c>
      <c r="I4232" t="s">
        <v>8</v>
      </c>
      <c r="J4232" s="68" t="e">
        <f>precio_reno_porta!#REF!</f>
        <v>#REF!</v>
      </c>
    </row>
    <row r="4233" spans="1:10" x14ac:dyDescent="0.3">
      <c r="A4233" t="e">
        <f t="shared" si="66"/>
        <v>#REF!</v>
      </c>
      <c r="B4233" s="19" t="e">
        <f>precio_reno_porta!#REF!</f>
        <v>#REF!</v>
      </c>
      <c r="C4233" s="19" t="e">
        <f>precio_reno_porta!#REF!</f>
        <v>#REF!</v>
      </c>
      <c r="D4233" s="19" t="e">
        <f>precio_reno_porta!#REF!</f>
        <v>#REF!</v>
      </c>
      <c r="E4233" s="19" t="e">
        <f>precio_reno_porta!#REF!</f>
        <v>#REF!</v>
      </c>
      <c r="F4233" s="75" t="e">
        <f>precio_reno_porta!#REF!</f>
        <v>#REF!</v>
      </c>
      <c r="G4233" s="19" t="e">
        <f>precio_reno_porta!#REF!</f>
        <v>#REF!</v>
      </c>
      <c r="H4233" t="s">
        <v>188</v>
      </c>
      <c r="I4233" t="s">
        <v>8</v>
      </c>
      <c r="J4233" s="68" t="e">
        <f>precio_reno_porta!#REF!</f>
        <v>#REF!</v>
      </c>
    </row>
    <row r="4234" spans="1:10" x14ac:dyDescent="0.3">
      <c r="A4234" t="e">
        <f t="shared" si="66"/>
        <v>#REF!</v>
      </c>
      <c r="B4234" s="19" t="e">
        <f>precio_reno_porta!#REF!</f>
        <v>#REF!</v>
      </c>
      <c r="C4234" s="19" t="e">
        <f>precio_reno_porta!#REF!</f>
        <v>#REF!</v>
      </c>
      <c r="D4234" s="19" t="e">
        <f>precio_reno_porta!#REF!</f>
        <v>#REF!</v>
      </c>
      <c r="E4234" s="19" t="e">
        <f>precio_reno_porta!#REF!</f>
        <v>#REF!</v>
      </c>
      <c r="F4234" s="75" t="e">
        <f>precio_reno_porta!#REF!</f>
        <v>#REF!</v>
      </c>
      <c r="G4234" s="19" t="e">
        <f>precio_reno_porta!#REF!</f>
        <v>#REF!</v>
      </c>
      <c r="H4234" t="s">
        <v>188</v>
      </c>
      <c r="I4234" t="s">
        <v>8</v>
      </c>
      <c r="J4234" s="68" t="e">
        <f>precio_reno_porta!#REF!</f>
        <v>#REF!</v>
      </c>
    </row>
    <row r="4235" spans="1:10" x14ac:dyDescent="0.3">
      <c r="A4235" t="e">
        <f t="shared" si="66"/>
        <v>#REF!</v>
      </c>
      <c r="B4235" s="19" t="e">
        <f>precio_reno_porta!#REF!</f>
        <v>#REF!</v>
      </c>
      <c r="C4235" s="19" t="e">
        <f>precio_reno_porta!#REF!</f>
        <v>#REF!</v>
      </c>
      <c r="D4235" s="19" t="e">
        <f>precio_reno_porta!#REF!</f>
        <v>#REF!</v>
      </c>
      <c r="E4235" s="19" t="e">
        <f>precio_reno_porta!#REF!</f>
        <v>#REF!</v>
      </c>
      <c r="F4235" s="75" t="e">
        <f>precio_reno_porta!#REF!</f>
        <v>#REF!</v>
      </c>
      <c r="G4235" s="19" t="e">
        <f>precio_reno_porta!#REF!</f>
        <v>#REF!</v>
      </c>
      <c r="H4235" t="s">
        <v>188</v>
      </c>
      <c r="I4235" t="s">
        <v>8</v>
      </c>
      <c r="J4235" s="68" t="e">
        <f>precio_reno_porta!#REF!</f>
        <v>#REF!</v>
      </c>
    </row>
    <row r="4236" spans="1:10" x14ac:dyDescent="0.3">
      <c r="A4236" t="e">
        <f t="shared" si="66"/>
        <v>#REF!</v>
      </c>
      <c r="B4236" s="19" t="e">
        <f>precio_reno_porta!#REF!</f>
        <v>#REF!</v>
      </c>
      <c r="C4236" s="19" t="e">
        <f>precio_reno_porta!#REF!</f>
        <v>#REF!</v>
      </c>
      <c r="D4236" s="19" t="e">
        <f>precio_reno_porta!#REF!</f>
        <v>#REF!</v>
      </c>
      <c r="E4236" s="19" t="e">
        <f>precio_reno_porta!#REF!</f>
        <v>#REF!</v>
      </c>
      <c r="F4236" s="75" t="e">
        <f>precio_reno_porta!#REF!</f>
        <v>#REF!</v>
      </c>
      <c r="G4236" s="19" t="e">
        <f>precio_reno_porta!#REF!</f>
        <v>#REF!</v>
      </c>
      <c r="H4236" t="s">
        <v>188</v>
      </c>
      <c r="I4236" t="s">
        <v>8</v>
      </c>
      <c r="J4236" s="68" t="e">
        <f>precio_reno_porta!#REF!</f>
        <v>#REF!</v>
      </c>
    </row>
    <row r="4237" spans="1:10" x14ac:dyDescent="0.3">
      <c r="A4237" t="e">
        <f t="shared" si="66"/>
        <v>#REF!</v>
      </c>
      <c r="B4237" s="19" t="e">
        <f>precio_reno_porta!#REF!</f>
        <v>#REF!</v>
      </c>
      <c r="C4237" s="19" t="e">
        <f>precio_reno_porta!#REF!</f>
        <v>#REF!</v>
      </c>
      <c r="D4237" s="19" t="e">
        <f>precio_reno_porta!#REF!</f>
        <v>#REF!</v>
      </c>
      <c r="E4237" s="19" t="e">
        <f>precio_reno_porta!#REF!</f>
        <v>#REF!</v>
      </c>
      <c r="F4237" s="75" t="e">
        <f>precio_reno_porta!#REF!</f>
        <v>#REF!</v>
      </c>
      <c r="G4237" s="19" t="e">
        <f>precio_reno_porta!#REF!</f>
        <v>#REF!</v>
      </c>
      <c r="H4237" t="s">
        <v>188</v>
      </c>
      <c r="I4237" t="s">
        <v>8</v>
      </c>
      <c r="J4237" s="68" t="e">
        <f>precio_reno_porta!#REF!</f>
        <v>#REF!</v>
      </c>
    </row>
    <row r="4238" spans="1:10" x14ac:dyDescent="0.3">
      <c r="A4238" t="e">
        <f t="shared" si="66"/>
        <v>#REF!</v>
      </c>
      <c r="B4238" s="19" t="e">
        <f>precio_reno_porta!#REF!</f>
        <v>#REF!</v>
      </c>
      <c r="C4238" s="19" t="e">
        <f>precio_reno_porta!#REF!</f>
        <v>#REF!</v>
      </c>
      <c r="D4238" s="19" t="e">
        <f>precio_reno_porta!#REF!</f>
        <v>#REF!</v>
      </c>
      <c r="E4238" s="19" t="e">
        <f>precio_reno_porta!#REF!</f>
        <v>#REF!</v>
      </c>
      <c r="F4238" s="75" t="e">
        <f>precio_reno_porta!#REF!</f>
        <v>#REF!</v>
      </c>
      <c r="G4238" s="19" t="e">
        <f>precio_reno_porta!#REF!</f>
        <v>#REF!</v>
      </c>
      <c r="H4238" t="s">
        <v>188</v>
      </c>
      <c r="I4238" t="s">
        <v>8</v>
      </c>
      <c r="J4238" s="68" t="e">
        <f>precio_reno_porta!#REF!</f>
        <v>#REF!</v>
      </c>
    </row>
    <row r="4239" spans="1:10" x14ac:dyDescent="0.3">
      <c r="A4239" t="e">
        <f t="shared" si="66"/>
        <v>#REF!</v>
      </c>
      <c r="B4239" s="19" t="e">
        <f>precio_reno_porta!#REF!</f>
        <v>#REF!</v>
      </c>
      <c r="C4239" s="19" t="e">
        <f>precio_reno_porta!#REF!</f>
        <v>#REF!</v>
      </c>
      <c r="D4239" s="19" t="e">
        <f>precio_reno_porta!#REF!</f>
        <v>#REF!</v>
      </c>
      <c r="E4239" s="19" t="e">
        <f>precio_reno_porta!#REF!</f>
        <v>#REF!</v>
      </c>
      <c r="F4239" s="75" t="e">
        <f>precio_reno_porta!#REF!</f>
        <v>#REF!</v>
      </c>
      <c r="G4239" s="19" t="e">
        <f>precio_reno_porta!#REF!</f>
        <v>#REF!</v>
      </c>
      <c r="H4239" t="s">
        <v>188</v>
      </c>
      <c r="I4239" t="s">
        <v>8</v>
      </c>
      <c r="J4239" s="68" t="e">
        <f>precio_reno_porta!#REF!</f>
        <v>#REF!</v>
      </c>
    </row>
    <row r="4240" spans="1:10" x14ac:dyDescent="0.3">
      <c r="A4240" t="e">
        <f t="shared" si="66"/>
        <v>#REF!</v>
      </c>
      <c r="B4240" s="19" t="e">
        <f>precio_reno_porta!#REF!</f>
        <v>#REF!</v>
      </c>
      <c r="C4240" s="19" t="e">
        <f>precio_reno_porta!#REF!</f>
        <v>#REF!</v>
      </c>
      <c r="D4240" s="19" t="e">
        <f>precio_reno_porta!#REF!</f>
        <v>#REF!</v>
      </c>
      <c r="E4240" s="19" t="e">
        <f>precio_reno_porta!#REF!</f>
        <v>#REF!</v>
      </c>
      <c r="F4240" s="75" t="e">
        <f>precio_reno_porta!#REF!</f>
        <v>#REF!</v>
      </c>
      <c r="G4240" s="19" t="e">
        <f>precio_reno_porta!#REF!</f>
        <v>#REF!</v>
      </c>
      <c r="H4240" t="s">
        <v>188</v>
      </c>
      <c r="I4240" t="s">
        <v>8</v>
      </c>
      <c r="J4240" s="68" t="e">
        <f>precio_reno_porta!#REF!</f>
        <v>#REF!</v>
      </c>
    </row>
    <row r="4241" spans="1:10" x14ac:dyDescent="0.3">
      <c r="A4241" t="e">
        <f t="shared" si="66"/>
        <v>#REF!</v>
      </c>
      <c r="B4241" s="19" t="e">
        <f>precio_reno_porta!#REF!</f>
        <v>#REF!</v>
      </c>
      <c r="C4241" s="19" t="e">
        <f>precio_reno_porta!#REF!</f>
        <v>#REF!</v>
      </c>
      <c r="D4241" s="19" t="e">
        <f>precio_reno_porta!#REF!</f>
        <v>#REF!</v>
      </c>
      <c r="E4241" s="19" t="e">
        <f>precio_reno_porta!#REF!</f>
        <v>#REF!</v>
      </c>
      <c r="F4241" s="75" t="e">
        <f>precio_reno_porta!#REF!</f>
        <v>#REF!</v>
      </c>
      <c r="G4241" s="19" t="e">
        <f>precio_reno_porta!#REF!</f>
        <v>#REF!</v>
      </c>
      <c r="H4241" t="s">
        <v>188</v>
      </c>
      <c r="I4241" t="s">
        <v>8</v>
      </c>
      <c r="J4241" s="68" t="e">
        <f>precio_reno_porta!#REF!</f>
        <v>#REF!</v>
      </c>
    </row>
    <row r="4242" spans="1:10" x14ac:dyDescent="0.3">
      <c r="A4242" t="str">
        <f t="shared" si="66"/>
        <v>0Max Negocios + Ilimitado 95.90CUOTA</v>
      </c>
      <c r="B4242" s="19">
        <f>precio_reno_porta!A132</f>
        <v>0</v>
      </c>
      <c r="C4242" s="19">
        <f>precio_reno_porta!B132</f>
        <v>0</v>
      </c>
      <c r="D4242" s="19">
        <f>precio_reno_porta!C132</f>
        <v>0</v>
      </c>
      <c r="E4242" s="19">
        <f>precio_reno_porta!D132</f>
        <v>0</v>
      </c>
      <c r="F4242" s="75">
        <f>precio_reno_porta!E132</f>
        <v>0</v>
      </c>
      <c r="G4242" s="19">
        <f>precio_reno_porta!F132</f>
        <v>0</v>
      </c>
      <c r="H4242" t="s">
        <v>188</v>
      </c>
      <c r="I4242" t="s">
        <v>8</v>
      </c>
      <c r="J4242" s="68">
        <f>precio_reno_porta!V132</f>
        <v>0</v>
      </c>
    </row>
    <row r="4243" spans="1:10" x14ac:dyDescent="0.3">
      <c r="A4243" t="str">
        <f t="shared" si="66"/>
        <v>0Max Negocios + Ilimitado 95.90CUOTA</v>
      </c>
      <c r="B4243" s="19">
        <f>precio_reno_porta!A133</f>
        <v>0</v>
      </c>
      <c r="C4243" s="19">
        <f>precio_reno_porta!B133</f>
        <v>0</v>
      </c>
      <c r="D4243" s="19">
        <f>precio_reno_porta!C133</f>
        <v>0</v>
      </c>
      <c r="E4243" s="19">
        <f>precio_reno_porta!D133</f>
        <v>0</v>
      </c>
      <c r="F4243" s="75">
        <f>precio_reno_porta!E133</f>
        <v>0</v>
      </c>
      <c r="G4243" s="19">
        <f>precio_reno_porta!F133</f>
        <v>0</v>
      </c>
      <c r="H4243" t="s">
        <v>188</v>
      </c>
      <c r="I4243" t="s">
        <v>8</v>
      </c>
      <c r="J4243" s="68">
        <f>precio_reno_porta!V133</f>
        <v>0</v>
      </c>
    </row>
    <row r="4244" spans="1:10" x14ac:dyDescent="0.3">
      <c r="A4244" t="str">
        <f t="shared" si="66"/>
        <v>0Max Negocios + Ilimitado 95.90CUOTA</v>
      </c>
      <c r="B4244" s="19">
        <f>precio_reno_porta!A134</f>
        <v>0</v>
      </c>
      <c r="C4244" s="19">
        <f>precio_reno_porta!B134</f>
        <v>0</v>
      </c>
      <c r="D4244" s="19">
        <f>precio_reno_porta!C134</f>
        <v>0</v>
      </c>
      <c r="E4244" s="19">
        <f>precio_reno_porta!D134</f>
        <v>0</v>
      </c>
      <c r="F4244" s="75">
        <f>precio_reno_porta!E134</f>
        <v>0</v>
      </c>
      <c r="G4244" s="19">
        <f>precio_reno_porta!F134</f>
        <v>0</v>
      </c>
      <c r="H4244" t="s">
        <v>188</v>
      </c>
      <c r="I4244" t="s">
        <v>8</v>
      </c>
      <c r="J4244" s="68">
        <f>precio_reno_porta!V134</f>
        <v>0</v>
      </c>
    </row>
    <row r="4245" spans="1:10" x14ac:dyDescent="0.3">
      <c r="A4245" t="str">
        <f t="shared" si="66"/>
        <v>0Max Negocios + Ilimitado 95.90CUOTA</v>
      </c>
      <c r="B4245" s="19">
        <f>precio_reno_porta!A135</f>
        <v>0</v>
      </c>
      <c r="C4245" s="19">
        <f>precio_reno_porta!B135</f>
        <v>0</v>
      </c>
      <c r="D4245" s="19">
        <f>precio_reno_porta!C135</f>
        <v>0</v>
      </c>
      <c r="E4245" s="19">
        <f>precio_reno_porta!D135</f>
        <v>0</v>
      </c>
      <c r="F4245" s="75">
        <f>precio_reno_porta!E135</f>
        <v>0</v>
      </c>
      <c r="G4245" s="19">
        <f>precio_reno_porta!F135</f>
        <v>0</v>
      </c>
      <c r="H4245" t="s">
        <v>188</v>
      </c>
      <c r="I4245" t="s">
        <v>8</v>
      </c>
      <c r="J4245" s="68">
        <f>precio_reno_porta!V135</f>
        <v>0</v>
      </c>
    </row>
    <row r="4246" spans="1:10" x14ac:dyDescent="0.3">
      <c r="A4246" t="str">
        <f t="shared" si="66"/>
        <v>0Max Negocios + Ilimitado 95.90CUOTA</v>
      </c>
      <c r="B4246" s="19">
        <f>precio_reno_porta!A136</f>
        <v>0</v>
      </c>
      <c r="C4246" s="19">
        <f>precio_reno_porta!B136</f>
        <v>0</v>
      </c>
      <c r="D4246" s="19">
        <f>precio_reno_porta!C136</f>
        <v>0</v>
      </c>
      <c r="E4246" s="19">
        <f>precio_reno_porta!D136</f>
        <v>0</v>
      </c>
      <c r="F4246" s="75">
        <f>precio_reno_porta!E136</f>
        <v>0</v>
      </c>
      <c r="G4246" s="19">
        <f>precio_reno_porta!F136</f>
        <v>0</v>
      </c>
      <c r="H4246" t="s">
        <v>188</v>
      </c>
      <c r="I4246" t="s">
        <v>8</v>
      </c>
      <c r="J4246" s="68">
        <f>precio_reno_porta!V136</f>
        <v>0</v>
      </c>
    </row>
    <row r="4247" spans="1:10" x14ac:dyDescent="0.3">
      <c r="A4247" t="str">
        <f t="shared" si="66"/>
        <v>0Max Negocios + Ilimitado 95.90CUOTA</v>
      </c>
      <c r="B4247" s="19">
        <f>precio_reno_porta!A137</f>
        <v>0</v>
      </c>
      <c r="C4247" s="19">
        <f>precio_reno_porta!B137</f>
        <v>0</v>
      </c>
      <c r="D4247" s="19">
        <f>precio_reno_porta!C137</f>
        <v>0</v>
      </c>
      <c r="E4247" s="19">
        <f>precio_reno_porta!D137</f>
        <v>0</v>
      </c>
      <c r="F4247" s="75">
        <f>precio_reno_porta!E137</f>
        <v>0</v>
      </c>
      <c r="G4247" s="19">
        <f>precio_reno_porta!F137</f>
        <v>0</v>
      </c>
      <c r="H4247" t="s">
        <v>188</v>
      </c>
      <c r="I4247" t="s">
        <v>8</v>
      </c>
      <c r="J4247" s="68">
        <f>precio_reno_porta!V137</f>
        <v>0</v>
      </c>
    </row>
    <row r="4248" spans="1:10" x14ac:dyDescent="0.3">
      <c r="A4248" t="str">
        <f t="shared" si="66"/>
        <v>0Max Negocios + Ilimitado 95.90CUOTA</v>
      </c>
      <c r="B4248" s="19">
        <f>precio_reno_porta!A138</f>
        <v>0</v>
      </c>
      <c r="C4248" s="19">
        <f>precio_reno_porta!B138</f>
        <v>0</v>
      </c>
      <c r="D4248" s="19">
        <f>precio_reno_porta!C138</f>
        <v>0</v>
      </c>
      <c r="E4248" s="19">
        <f>precio_reno_porta!D138</f>
        <v>0</v>
      </c>
      <c r="F4248" s="75">
        <f>precio_reno_porta!E138</f>
        <v>0</v>
      </c>
      <c r="G4248" s="19">
        <f>precio_reno_porta!F138</f>
        <v>0</v>
      </c>
      <c r="H4248" t="s">
        <v>188</v>
      </c>
      <c r="I4248" t="s">
        <v>8</v>
      </c>
      <c r="J4248" s="68">
        <f>precio_reno_porta!V138</f>
        <v>0</v>
      </c>
    </row>
    <row r="4249" spans="1:10" x14ac:dyDescent="0.3">
      <c r="A4249" t="str">
        <f t="shared" si="66"/>
        <v>0Max Negocios + Ilimitado 95.90CUOTA</v>
      </c>
      <c r="B4249" s="19">
        <f>precio_reno_porta!A139</f>
        <v>0</v>
      </c>
      <c r="C4249" s="19">
        <f>precio_reno_porta!B139</f>
        <v>0</v>
      </c>
      <c r="D4249" s="19">
        <f>precio_reno_porta!C139</f>
        <v>0</v>
      </c>
      <c r="E4249" s="19">
        <f>precio_reno_porta!D139</f>
        <v>0</v>
      </c>
      <c r="F4249" s="75">
        <f>precio_reno_porta!E139</f>
        <v>0</v>
      </c>
      <c r="G4249" s="19">
        <f>precio_reno_porta!F139</f>
        <v>0</v>
      </c>
      <c r="H4249" t="s">
        <v>188</v>
      </c>
      <c r="I4249" t="s">
        <v>8</v>
      </c>
      <c r="J4249" s="68">
        <f>precio_reno_porta!V139</f>
        <v>0</v>
      </c>
    </row>
    <row r="4250" spans="1:10" x14ac:dyDescent="0.3">
      <c r="A4250" t="str">
        <f t="shared" si="66"/>
        <v>0Max Negocios + Ilimitado 95.90CUOTA</v>
      </c>
      <c r="B4250" s="19">
        <f>precio_reno_porta!A140</f>
        <v>0</v>
      </c>
      <c r="C4250" s="19">
        <f>precio_reno_porta!B140</f>
        <v>0</v>
      </c>
      <c r="D4250" s="19">
        <f>precio_reno_porta!C140</f>
        <v>0</v>
      </c>
      <c r="E4250" s="19">
        <f>precio_reno_porta!D140</f>
        <v>0</v>
      </c>
      <c r="F4250" s="75">
        <f>precio_reno_porta!E140</f>
        <v>0</v>
      </c>
      <c r="G4250" s="19">
        <f>precio_reno_porta!F140</f>
        <v>0</v>
      </c>
      <c r="H4250" t="s">
        <v>188</v>
      </c>
      <c r="I4250" t="s">
        <v>8</v>
      </c>
      <c r="J4250" s="68">
        <f>precio_reno_porta!V140</f>
        <v>0</v>
      </c>
    </row>
    <row r="4251" spans="1:10" x14ac:dyDescent="0.3">
      <c r="A4251" t="str">
        <f t="shared" si="66"/>
        <v>0Max Negocios + Ilimitado 95.90CUOTA</v>
      </c>
      <c r="B4251" s="19">
        <f>precio_reno_porta!A141</f>
        <v>0</v>
      </c>
      <c r="C4251" s="19">
        <f>precio_reno_porta!B141</f>
        <v>0</v>
      </c>
      <c r="D4251" s="19">
        <f>precio_reno_porta!C141</f>
        <v>0</v>
      </c>
      <c r="E4251" s="19">
        <f>precio_reno_porta!D141</f>
        <v>0</v>
      </c>
      <c r="F4251" s="75">
        <f>precio_reno_porta!E141</f>
        <v>0</v>
      </c>
      <c r="G4251" s="19">
        <f>precio_reno_porta!F141</f>
        <v>0</v>
      </c>
      <c r="H4251" t="s">
        <v>188</v>
      </c>
      <c r="I4251" t="s">
        <v>8</v>
      </c>
      <c r="J4251" s="68">
        <f>precio_reno_porta!V141</f>
        <v>0</v>
      </c>
    </row>
    <row r="4252" spans="1:10" x14ac:dyDescent="0.3">
      <c r="A4252" t="str">
        <f t="shared" si="66"/>
        <v>0Max Negocios + Ilimitado 95.90CUOTA</v>
      </c>
      <c r="B4252" s="19">
        <f>precio_reno_porta!A142</f>
        <v>0</v>
      </c>
      <c r="C4252" s="19">
        <f>precio_reno_porta!B142</f>
        <v>0</v>
      </c>
      <c r="D4252" s="19">
        <f>precio_reno_porta!C142</f>
        <v>0</v>
      </c>
      <c r="E4252" s="19">
        <f>precio_reno_porta!D142</f>
        <v>0</v>
      </c>
      <c r="F4252" s="75">
        <f>precio_reno_porta!E142</f>
        <v>0</v>
      </c>
      <c r="G4252" s="19">
        <f>precio_reno_porta!F142</f>
        <v>0</v>
      </c>
      <c r="H4252" t="s">
        <v>188</v>
      </c>
      <c r="I4252" t="s">
        <v>8</v>
      </c>
      <c r="J4252" s="68">
        <f>precio_reno_porta!V142</f>
        <v>0</v>
      </c>
    </row>
    <row r="4253" spans="1:10" x14ac:dyDescent="0.3">
      <c r="A4253" t="str">
        <f t="shared" si="66"/>
        <v>0Max Negocios + Ilimitado 95.90CUOTA</v>
      </c>
      <c r="B4253" s="19">
        <f>precio_reno_porta!A143</f>
        <v>0</v>
      </c>
      <c r="C4253" s="19">
        <f>precio_reno_porta!B143</f>
        <v>0</v>
      </c>
      <c r="D4253" s="19">
        <f>precio_reno_porta!C143</f>
        <v>0</v>
      </c>
      <c r="E4253" s="19">
        <f>precio_reno_porta!D143</f>
        <v>0</v>
      </c>
      <c r="F4253" s="75">
        <f>precio_reno_porta!E143</f>
        <v>0</v>
      </c>
      <c r="G4253" s="19">
        <f>precio_reno_porta!F143</f>
        <v>0</v>
      </c>
      <c r="H4253" t="s">
        <v>188</v>
      </c>
      <c r="I4253" t="s">
        <v>8</v>
      </c>
      <c r="J4253" s="68">
        <f>precio_reno_porta!V143</f>
        <v>0</v>
      </c>
    </row>
    <row r="4254" spans="1:10" x14ac:dyDescent="0.3">
      <c r="A4254" t="str">
        <f t="shared" si="66"/>
        <v>0Max Negocios + Ilimitado 95.90CUOTA</v>
      </c>
      <c r="B4254" s="19">
        <f>precio_reno_porta!A144</f>
        <v>0</v>
      </c>
      <c r="C4254" s="19">
        <f>precio_reno_porta!B144</f>
        <v>0</v>
      </c>
      <c r="D4254" s="19">
        <f>precio_reno_porta!C144</f>
        <v>0</v>
      </c>
      <c r="E4254" s="19">
        <f>precio_reno_porta!D144</f>
        <v>0</v>
      </c>
      <c r="F4254" s="75">
        <f>precio_reno_porta!E144</f>
        <v>0</v>
      </c>
      <c r="G4254" s="19">
        <f>precio_reno_porta!F144</f>
        <v>0</v>
      </c>
      <c r="H4254" t="s">
        <v>188</v>
      </c>
      <c r="I4254" t="s">
        <v>8</v>
      </c>
      <c r="J4254" s="68">
        <f>precio_reno_porta!V144</f>
        <v>0</v>
      </c>
    </row>
    <row r="4255" spans="1:10" x14ac:dyDescent="0.3">
      <c r="A4255" t="str">
        <f t="shared" si="66"/>
        <v>0Max Negocios + Ilimitado 95.90CUOTA</v>
      </c>
      <c r="B4255" s="19">
        <f>precio_reno_porta!A145</f>
        <v>0</v>
      </c>
      <c r="C4255" s="19">
        <f>precio_reno_porta!B145</f>
        <v>0</v>
      </c>
      <c r="D4255" s="19">
        <f>precio_reno_porta!C145</f>
        <v>0</v>
      </c>
      <c r="E4255" s="19">
        <f>precio_reno_porta!D145</f>
        <v>0</v>
      </c>
      <c r="F4255" s="75">
        <f>precio_reno_porta!E145</f>
        <v>0</v>
      </c>
      <c r="G4255" s="19">
        <f>precio_reno_porta!F145</f>
        <v>0</v>
      </c>
      <c r="H4255" t="s">
        <v>188</v>
      </c>
      <c r="I4255" t="s">
        <v>8</v>
      </c>
      <c r="J4255" s="68">
        <f>precio_reno_porta!V145</f>
        <v>0</v>
      </c>
    </row>
    <row r="4256" spans="1:10" x14ac:dyDescent="0.3">
      <c r="A4256" t="str">
        <f t="shared" si="66"/>
        <v>0Max Negocios + Ilimitado 95.90CUOTA</v>
      </c>
      <c r="B4256" s="19">
        <f>precio_reno_porta!A146</f>
        <v>0</v>
      </c>
      <c r="C4256" s="19">
        <f>precio_reno_porta!B146</f>
        <v>0</v>
      </c>
      <c r="D4256" s="19">
        <f>precio_reno_porta!C146</f>
        <v>0</v>
      </c>
      <c r="E4256" s="19">
        <f>precio_reno_porta!D146</f>
        <v>0</v>
      </c>
      <c r="F4256" s="75">
        <f>precio_reno_porta!E146</f>
        <v>0</v>
      </c>
      <c r="G4256" s="19">
        <f>precio_reno_porta!F146</f>
        <v>0</v>
      </c>
      <c r="H4256" t="s">
        <v>188</v>
      </c>
      <c r="I4256" t="s">
        <v>8</v>
      </c>
      <c r="J4256" s="68">
        <f>precio_reno_porta!V146</f>
        <v>0</v>
      </c>
    </row>
    <row r="4257" spans="1:10" x14ac:dyDescent="0.3">
      <c r="A4257" t="str">
        <f t="shared" si="66"/>
        <v>0Max Negocios + Ilimitado 95.90CUOTA</v>
      </c>
      <c r="B4257" s="19">
        <f>precio_reno_porta!A147</f>
        <v>0</v>
      </c>
      <c r="C4257" s="19">
        <f>precio_reno_porta!B147</f>
        <v>0</v>
      </c>
      <c r="D4257" s="19">
        <f>precio_reno_porta!C147</f>
        <v>0</v>
      </c>
      <c r="E4257" s="19">
        <f>precio_reno_porta!D147</f>
        <v>0</v>
      </c>
      <c r="F4257" s="75">
        <f>precio_reno_porta!E147</f>
        <v>0</v>
      </c>
      <c r="G4257" s="19">
        <f>precio_reno_porta!F147</f>
        <v>0</v>
      </c>
      <c r="H4257" t="s">
        <v>188</v>
      </c>
      <c r="I4257" t="s">
        <v>8</v>
      </c>
      <c r="J4257" s="68">
        <f>precio_reno_porta!V147</f>
        <v>0</v>
      </c>
    </row>
    <row r="4258" spans="1:10" x14ac:dyDescent="0.3">
      <c r="A4258" t="str">
        <f t="shared" si="66"/>
        <v>0Max Negocios + Ilimitado 95.90CUOTA</v>
      </c>
      <c r="B4258" s="19">
        <f>precio_reno_porta!A148</f>
        <v>0</v>
      </c>
      <c r="C4258" s="19">
        <f>precio_reno_porta!B148</f>
        <v>0</v>
      </c>
      <c r="D4258" s="19">
        <f>precio_reno_porta!C148</f>
        <v>0</v>
      </c>
      <c r="E4258" s="19">
        <f>precio_reno_porta!D148</f>
        <v>0</v>
      </c>
      <c r="F4258" s="75">
        <f>precio_reno_porta!E148</f>
        <v>0</v>
      </c>
      <c r="G4258" s="19">
        <f>precio_reno_porta!F148</f>
        <v>0</v>
      </c>
      <c r="H4258" t="s">
        <v>188</v>
      </c>
      <c r="I4258" t="s">
        <v>8</v>
      </c>
      <c r="J4258" s="68">
        <f>precio_reno_porta!V148</f>
        <v>0</v>
      </c>
    </row>
    <row r="4259" spans="1:10" x14ac:dyDescent="0.3">
      <c r="A4259" t="str">
        <f t="shared" si="66"/>
        <v>0Max Negocios + Ilimitado 95.90CUOTA</v>
      </c>
      <c r="B4259" s="19">
        <f>precio_reno_porta!A149</f>
        <v>0</v>
      </c>
      <c r="C4259" s="19">
        <f>precio_reno_porta!B149</f>
        <v>0</v>
      </c>
      <c r="D4259" s="19">
        <f>precio_reno_porta!C149</f>
        <v>0</v>
      </c>
      <c r="E4259" s="19">
        <f>precio_reno_porta!D149</f>
        <v>0</v>
      </c>
      <c r="F4259" s="75">
        <f>precio_reno_porta!E149</f>
        <v>0</v>
      </c>
      <c r="G4259" s="19">
        <f>precio_reno_porta!F149</f>
        <v>0</v>
      </c>
      <c r="H4259" t="s">
        <v>188</v>
      </c>
      <c r="I4259" t="s">
        <v>8</v>
      </c>
      <c r="J4259" s="68">
        <f>precio_reno_porta!V149</f>
        <v>0</v>
      </c>
    </row>
    <row r="4260" spans="1:10" x14ac:dyDescent="0.3">
      <c r="A4260" t="str">
        <f t="shared" si="66"/>
        <v>0Max Negocios + Ilimitado 95.90CUOTA</v>
      </c>
      <c r="B4260" s="19">
        <f>precio_reno_porta!A150</f>
        <v>0</v>
      </c>
      <c r="C4260" s="19">
        <f>precio_reno_porta!B150</f>
        <v>0</v>
      </c>
      <c r="D4260" s="19">
        <f>precio_reno_porta!C150</f>
        <v>0</v>
      </c>
      <c r="E4260" s="19">
        <f>precio_reno_porta!D150</f>
        <v>0</v>
      </c>
      <c r="F4260" s="75">
        <f>precio_reno_porta!E150</f>
        <v>0</v>
      </c>
      <c r="G4260" s="19">
        <f>precio_reno_porta!F150</f>
        <v>0</v>
      </c>
      <c r="H4260" t="s">
        <v>188</v>
      </c>
      <c r="I4260" t="s">
        <v>8</v>
      </c>
      <c r="J4260" s="68">
        <f>precio_reno_porta!V150</f>
        <v>0</v>
      </c>
    </row>
    <row r="4261" spans="1:10" x14ac:dyDescent="0.3">
      <c r="A4261" t="str">
        <f t="shared" si="66"/>
        <v>0Max Negocios + Ilimitado 95.90CUOTA</v>
      </c>
      <c r="B4261" s="19">
        <f>precio_reno_porta!A151</f>
        <v>0</v>
      </c>
      <c r="C4261" s="19">
        <f>precio_reno_porta!B151</f>
        <v>0</v>
      </c>
      <c r="D4261" s="19">
        <f>precio_reno_porta!C151</f>
        <v>0</v>
      </c>
      <c r="E4261" s="19">
        <f>precio_reno_porta!D151</f>
        <v>0</v>
      </c>
      <c r="F4261" s="75">
        <f>precio_reno_porta!E151</f>
        <v>0</v>
      </c>
      <c r="G4261" s="19">
        <f>precio_reno_porta!F151</f>
        <v>0</v>
      </c>
      <c r="H4261" t="s">
        <v>188</v>
      </c>
      <c r="I4261" t="s">
        <v>8</v>
      </c>
      <c r="J4261" s="68">
        <f>precio_reno_porta!V151</f>
        <v>0</v>
      </c>
    </row>
    <row r="4262" spans="1:10" x14ac:dyDescent="0.3">
      <c r="A4262" t="str">
        <f t="shared" si="66"/>
        <v>0Max Negocios + Ilimitado 95.90CUOTA</v>
      </c>
      <c r="B4262" s="19">
        <f>precio_reno_porta!A152</f>
        <v>0</v>
      </c>
      <c r="C4262" s="19">
        <f>precio_reno_porta!B152</f>
        <v>0</v>
      </c>
      <c r="D4262" s="19">
        <f>precio_reno_porta!C152</f>
        <v>0</v>
      </c>
      <c r="E4262" s="19">
        <f>precio_reno_porta!D152</f>
        <v>0</v>
      </c>
      <c r="F4262" s="75">
        <f>precio_reno_porta!E152</f>
        <v>0</v>
      </c>
      <c r="G4262" s="19">
        <f>precio_reno_porta!F152</f>
        <v>0</v>
      </c>
      <c r="H4262" t="s">
        <v>188</v>
      </c>
      <c r="I4262" t="s">
        <v>8</v>
      </c>
      <c r="J4262" s="68">
        <f>precio_reno_porta!V152</f>
        <v>0</v>
      </c>
    </row>
    <row r="4263" spans="1:10" x14ac:dyDescent="0.3">
      <c r="A4263" t="str">
        <f t="shared" si="66"/>
        <v>0Max Negocios + Ilimitado 95.90CUOTA</v>
      </c>
      <c r="B4263" s="19">
        <f>precio_reno_porta!A153</f>
        <v>0</v>
      </c>
      <c r="C4263" s="19">
        <f>precio_reno_porta!B153</f>
        <v>0</v>
      </c>
      <c r="D4263" s="19">
        <f>precio_reno_porta!C153</f>
        <v>0</v>
      </c>
      <c r="E4263" s="19">
        <f>precio_reno_porta!D153</f>
        <v>0</v>
      </c>
      <c r="F4263" s="75">
        <f>precio_reno_porta!E153</f>
        <v>0</v>
      </c>
      <c r="G4263" s="19">
        <f>precio_reno_porta!F153</f>
        <v>0</v>
      </c>
      <c r="H4263" t="s">
        <v>188</v>
      </c>
      <c r="I4263" t="s">
        <v>8</v>
      </c>
      <c r="J4263" s="68">
        <f>precio_reno_porta!V153</f>
        <v>0</v>
      </c>
    </row>
    <row r="4264" spans="1:10" x14ac:dyDescent="0.3">
      <c r="A4264" t="str">
        <f t="shared" si="66"/>
        <v>0Max Negocios + Ilimitado 95.90CUOTA</v>
      </c>
      <c r="B4264" s="19">
        <f>precio_reno_porta!A154</f>
        <v>0</v>
      </c>
      <c r="C4264" s="19">
        <f>precio_reno_porta!B154</f>
        <v>0</v>
      </c>
      <c r="D4264" s="19">
        <f>precio_reno_porta!C154</f>
        <v>0</v>
      </c>
      <c r="E4264" s="19">
        <f>precio_reno_porta!D154</f>
        <v>0</v>
      </c>
      <c r="F4264" s="75">
        <f>precio_reno_porta!E154</f>
        <v>0</v>
      </c>
      <c r="G4264" s="19">
        <f>precio_reno_porta!F154</f>
        <v>0</v>
      </c>
      <c r="H4264" t="s">
        <v>188</v>
      </c>
      <c r="I4264" t="s">
        <v>8</v>
      </c>
      <c r="J4264" s="68">
        <f>precio_reno_porta!V154</f>
        <v>0</v>
      </c>
    </row>
    <row r="4265" spans="1:10" x14ac:dyDescent="0.3">
      <c r="A4265" t="str">
        <f t="shared" si="66"/>
        <v>0Max Negocios + Ilimitado 95.90CUOTA</v>
      </c>
      <c r="B4265" s="19">
        <f>precio_reno_porta!A155</f>
        <v>0</v>
      </c>
      <c r="C4265" s="19">
        <f>precio_reno_porta!B155</f>
        <v>0</v>
      </c>
      <c r="D4265" s="19">
        <f>precio_reno_porta!C155</f>
        <v>0</v>
      </c>
      <c r="E4265" s="19">
        <f>precio_reno_porta!D155</f>
        <v>0</v>
      </c>
      <c r="F4265" s="75">
        <f>precio_reno_porta!E155</f>
        <v>0</v>
      </c>
      <c r="G4265" s="19">
        <f>precio_reno_porta!F155</f>
        <v>0</v>
      </c>
      <c r="H4265" t="s">
        <v>188</v>
      </c>
      <c r="I4265" t="s">
        <v>8</v>
      </c>
      <c r="J4265" s="68">
        <f>precio_reno_porta!V155</f>
        <v>0</v>
      </c>
    </row>
    <row r="4266" spans="1:10" x14ac:dyDescent="0.3">
      <c r="A4266" t="str">
        <f t="shared" si="66"/>
        <v>0Max Negocios + Ilimitado 95.90CUOTA</v>
      </c>
      <c r="B4266" s="19">
        <f>precio_reno_porta!A156</f>
        <v>0</v>
      </c>
      <c r="C4266" s="19">
        <f>precio_reno_porta!B156</f>
        <v>0</v>
      </c>
      <c r="D4266" s="19">
        <f>precio_reno_porta!C156</f>
        <v>0</v>
      </c>
      <c r="E4266" s="19">
        <f>precio_reno_porta!D156</f>
        <v>0</v>
      </c>
      <c r="F4266" s="75">
        <f>precio_reno_porta!E156</f>
        <v>0</v>
      </c>
      <c r="G4266" s="19">
        <f>precio_reno_porta!F156</f>
        <v>0</v>
      </c>
      <c r="H4266" t="s">
        <v>188</v>
      </c>
      <c r="I4266" t="s">
        <v>8</v>
      </c>
      <c r="J4266" s="68">
        <f>precio_reno_porta!V156</f>
        <v>0</v>
      </c>
    </row>
    <row r="4267" spans="1:10" x14ac:dyDescent="0.3">
      <c r="A4267" t="str">
        <f t="shared" si="66"/>
        <v>0Max Negocios + Ilimitado 95.90CUOTA</v>
      </c>
      <c r="B4267" s="19">
        <f>precio_reno_porta!A157</f>
        <v>0</v>
      </c>
      <c r="C4267" s="19">
        <f>precio_reno_porta!B157</f>
        <v>0</v>
      </c>
      <c r="D4267" s="19">
        <f>precio_reno_porta!C157</f>
        <v>0</v>
      </c>
      <c r="E4267" s="19">
        <f>precio_reno_porta!D157</f>
        <v>0</v>
      </c>
      <c r="F4267" s="75">
        <f>precio_reno_porta!E157</f>
        <v>0</v>
      </c>
      <c r="G4267" s="19">
        <f>precio_reno_porta!F157</f>
        <v>0</v>
      </c>
      <c r="H4267" t="s">
        <v>188</v>
      </c>
      <c r="I4267" t="s">
        <v>8</v>
      </c>
      <c r="J4267" s="68">
        <f>precio_reno_porta!V157</f>
        <v>0</v>
      </c>
    </row>
    <row r="4268" spans="1:10" x14ac:dyDescent="0.3">
      <c r="A4268" t="str">
        <f t="shared" si="66"/>
        <v>0Max Negocios + Ilimitado 95.90CUOTA</v>
      </c>
      <c r="B4268" s="19">
        <f>precio_reno_porta!A158</f>
        <v>0</v>
      </c>
      <c r="C4268" s="19">
        <f>precio_reno_porta!B158</f>
        <v>0</v>
      </c>
      <c r="D4268" s="19">
        <f>precio_reno_porta!C158</f>
        <v>0</v>
      </c>
      <c r="E4268" s="19">
        <f>precio_reno_porta!D158</f>
        <v>0</v>
      </c>
      <c r="F4268" s="75">
        <f>precio_reno_porta!E158</f>
        <v>0</v>
      </c>
      <c r="G4268" s="19">
        <f>precio_reno_porta!F158</f>
        <v>0</v>
      </c>
      <c r="H4268" t="s">
        <v>188</v>
      </c>
      <c r="I4268" t="s">
        <v>8</v>
      </c>
      <c r="J4268" s="68">
        <f>precio_reno_porta!V158</f>
        <v>0</v>
      </c>
    </row>
    <row r="4269" spans="1:10" x14ac:dyDescent="0.3">
      <c r="A4269" t="str">
        <f t="shared" si="66"/>
        <v>0Max Negocios + Ilimitado 95.90CUOTA</v>
      </c>
      <c r="B4269" s="19">
        <f>precio_reno_porta!A159</f>
        <v>0</v>
      </c>
      <c r="C4269" s="19">
        <f>precio_reno_porta!B159</f>
        <v>0</v>
      </c>
      <c r="D4269" s="19">
        <f>precio_reno_porta!C159</f>
        <v>0</v>
      </c>
      <c r="E4269" s="19">
        <f>precio_reno_porta!D159</f>
        <v>0</v>
      </c>
      <c r="F4269" s="75">
        <f>precio_reno_porta!E159</f>
        <v>0</v>
      </c>
      <c r="G4269" s="19">
        <f>precio_reno_porta!F159</f>
        <v>0</v>
      </c>
      <c r="H4269" t="s">
        <v>188</v>
      </c>
      <c r="I4269" t="s">
        <v>8</v>
      </c>
      <c r="J4269" s="68">
        <f>precio_reno_porta!V159</f>
        <v>0</v>
      </c>
    </row>
    <row r="4270" spans="1:10" x14ac:dyDescent="0.3">
      <c r="A4270" t="str">
        <f t="shared" si="66"/>
        <v>0Max Negocios + Ilimitado 95.90CUOTA</v>
      </c>
      <c r="B4270" s="19">
        <f>precio_reno_porta!A160</f>
        <v>0</v>
      </c>
      <c r="C4270" s="19">
        <f>precio_reno_porta!B160</f>
        <v>0</v>
      </c>
      <c r="D4270" s="19">
        <f>precio_reno_porta!C160</f>
        <v>0</v>
      </c>
      <c r="E4270" s="19">
        <f>precio_reno_porta!D160</f>
        <v>0</v>
      </c>
      <c r="F4270" s="75">
        <f>precio_reno_porta!E160</f>
        <v>0</v>
      </c>
      <c r="G4270" s="19">
        <f>precio_reno_porta!F160</f>
        <v>0</v>
      </c>
      <c r="H4270" t="s">
        <v>188</v>
      </c>
      <c r="I4270" t="s">
        <v>8</v>
      </c>
      <c r="J4270" s="68">
        <f>precio_reno_porta!V160</f>
        <v>0</v>
      </c>
    </row>
    <row r="4271" spans="1:10" x14ac:dyDescent="0.3">
      <c r="A4271" t="str">
        <f t="shared" si="66"/>
        <v>0Max Negocios + Ilimitado 95.90CUOTA</v>
      </c>
      <c r="B4271" s="19">
        <f>precio_reno_porta!A161</f>
        <v>0</v>
      </c>
      <c r="C4271" s="19">
        <f>precio_reno_porta!B161</f>
        <v>0</v>
      </c>
      <c r="D4271" s="19">
        <f>precio_reno_porta!C161</f>
        <v>0</v>
      </c>
      <c r="E4271" s="19">
        <f>precio_reno_porta!D161</f>
        <v>0</v>
      </c>
      <c r="F4271" s="75">
        <f>precio_reno_porta!E161</f>
        <v>0</v>
      </c>
      <c r="G4271" s="19">
        <f>precio_reno_porta!F161</f>
        <v>0</v>
      </c>
      <c r="H4271" t="s">
        <v>188</v>
      </c>
      <c r="I4271" t="s">
        <v>8</v>
      </c>
      <c r="J4271" s="68">
        <f>precio_reno_porta!V161</f>
        <v>0</v>
      </c>
    </row>
    <row r="4272" spans="1:10" x14ac:dyDescent="0.3">
      <c r="A4272" t="str">
        <f t="shared" si="66"/>
        <v>0Max Negocios + Ilimitado 95.90CUOTA</v>
      </c>
      <c r="B4272" s="19">
        <f>precio_reno_porta!A162</f>
        <v>0</v>
      </c>
      <c r="C4272" s="19">
        <f>precio_reno_porta!B162</f>
        <v>0</v>
      </c>
      <c r="D4272" s="19">
        <f>precio_reno_porta!C162</f>
        <v>0</v>
      </c>
      <c r="E4272" s="19">
        <f>precio_reno_porta!D162</f>
        <v>0</v>
      </c>
      <c r="F4272" s="75">
        <f>precio_reno_porta!E162</f>
        <v>0</v>
      </c>
      <c r="G4272" s="19">
        <f>precio_reno_porta!F162</f>
        <v>0</v>
      </c>
      <c r="H4272" t="s">
        <v>188</v>
      </c>
      <c r="I4272" t="s">
        <v>8</v>
      </c>
      <c r="J4272" s="68">
        <f>precio_reno_porta!V162</f>
        <v>0</v>
      </c>
    </row>
    <row r="4273" spans="1:10" x14ac:dyDescent="0.3">
      <c r="A4273" t="str">
        <f t="shared" si="66"/>
        <v>0Max Negocios + Ilimitado 95.90CUOTA</v>
      </c>
      <c r="B4273" s="19">
        <f>precio_reno_porta!A163</f>
        <v>0</v>
      </c>
      <c r="C4273" s="19">
        <f>precio_reno_porta!B163</f>
        <v>0</v>
      </c>
      <c r="D4273" s="19">
        <f>precio_reno_porta!C163</f>
        <v>0</v>
      </c>
      <c r="E4273" s="19">
        <f>precio_reno_porta!D163</f>
        <v>0</v>
      </c>
      <c r="F4273" s="75">
        <f>precio_reno_porta!E163</f>
        <v>0</v>
      </c>
      <c r="G4273" s="19">
        <f>precio_reno_porta!F163</f>
        <v>0</v>
      </c>
      <c r="H4273" t="s">
        <v>188</v>
      </c>
      <c r="I4273" t="s">
        <v>8</v>
      </c>
      <c r="J4273" s="68">
        <f>precio_reno_porta!V163</f>
        <v>0</v>
      </c>
    </row>
    <row r="4274" spans="1:10" x14ac:dyDescent="0.3">
      <c r="A4274" t="str">
        <f t="shared" si="66"/>
        <v>0Max Negocios + Ilimitado 95.90CUOTA</v>
      </c>
      <c r="B4274" s="19">
        <f>precio_reno_porta!A164</f>
        <v>0</v>
      </c>
      <c r="C4274" s="19">
        <f>precio_reno_porta!B164</f>
        <v>0</v>
      </c>
      <c r="D4274" s="19">
        <f>precio_reno_porta!C164</f>
        <v>0</v>
      </c>
      <c r="E4274" s="19">
        <f>precio_reno_porta!D164</f>
        <v>0</v>
      </c>
      <c r="F4274" s="75">
        <f>precio_reno_porta!E164</f>
        <v>0</v>
      </c>
      <c r="G4274" s="19">
        <f>precio_reno_porta!F164</f>
        <v>0</v>
      </c>
      <c r="H4274" t="s">
        <v>188</v>
      </c>
      <c r="I4274" t="s">
        <v>8</v>
      </c>
      <c r="J4274" s="68">
        <f>precio_reno_porta!V164</f>
        <v>0</v>
      </c>
    </row>
    <row r="4275" spans="1:10" x14ac:dyDescent="0.3">
      <c r="A4275" t="str">
        <f t="shared" si="66"/>
        <v>0Max Negocios + Ilimitado 95.90CUOTA</v>
      </c>
      <c r="B4275" s="19">
        <f>precio_reno_porta!A165</f>
        <v>0</v>
      </c>
      <c r="C4275" s="19">
        <f>precio_reno_porta!B165</f>
        <v>0</v>
      </c>
      <c r="D4275" s="19">
        <f>precio_reno_porta!C165</f>
        <v>0</v>
      </c>
      <c r="E4275" s="19">
        <f>precio_reno_porta!D165</f>
        <v>0</v>
      </c>
      <c r="F4275" s="75">
        <f>precio_reno_porta!E165</f>
        <v>0</v>
      </c>
      <c r="G4275" s="19">
        <f>precio_reno_porta!F165</f>
        <v>0</v>
      </c>
      <c r="H4275" t="s">
        <v>188</v>
      </c>
      <c r="I4275" t="s">
        <v>8</v>
      </c>
      <c r="J4275" s="68">
        <f>precio_reno_porta!V165</f>
        <v>0</v>
      </c>
    </row>
    <row r="4276" spans="1:10" x14ac:dyDescent="0.3">
      <c r="A4276" t="str">
        <f t="shared" si="66"/>
        <v>0Max Negocios + Ilimitado 95.90CUOTA</v>
      </c>
      <c r="B4276" s="19">
        <f>precio_reno_porta!A166</f>
        <v>0</v>
      </c>
      <c r="C4276" s="19">
        <f>precio_reno_porta!B166</f>
        <v>0</v>
      </c>
      <c r="D4276" s="19">
        <f>precio_reno_porta!C166</f>
        <v>0</v>
      </c>
      <c r="E4276" s="19">
        <f>precio_reno_porta!D166</f>
        <v>0</v>
      </c>
      <c r="F4276" s="75">
        <f>precio_reno_porta!E166</f>
        <v>0</v>
      </c>
      <c r="G4276" s="19">
        <f>precio_reno_porta!F166</f>
        <v>0</v>
      </c>
      <c r="H4276" t="s">
        <v>188</v>
      </c>
      <c r="I4276" t="s">
        <v>8</v>
      </c>
      <c r="J4276" s="68">
        <f>precio_reno_porta!V166</f>
        <v>0</v>
      </c>
    </row>
    <row r="4277" spans="1:10" x14ac:dyDescent="0.3">
      <c r="A4277" t="str">
        <f t="shared" si="66"/>
        <v>0Max Negocios + Ilimitado 95.90CUOTA</v>
      </c>
      <c r="B4277" s="19">
        <f>precio_reno_porta!A167</f>
        <v>0</v>
      </c>
      <c r="C4277" s="19">
        <f>precio_reno_porta!B167</f>
        <v>0</v>
      </c>
      <c r="D4277" s="19">
        <f>precio_reno_porta!C167</f>
        <v>0</v>
      </c>
      <c r="E4277" s="19">
        <f>precio_reno_porta!D167</f>
        <v>0</v>
      </c>
      <c r="F4277" s="75">
        <f>precio_reno_porta!E167</f>
        <v>0</v>
      </c>
      <c r="G4277" s="19">
        <f>precio_reno_porta!F167</f>
        <v>0</v>
      </c>
      <c r="H4277" t="s">
        <v>188</v>
      </c>
      <c r="I4277" t="s">
        <v>8</v>
      </c>
      <c r="J4277" s="68">
        <f>precio_reno_porta!V167</f>
        <v>0</v>
      </c>
    </row>
    <row r="4278" spans="1:10" x14ac:dyDescent="0.3">
      <c r="A4278" t="str">
        <f t="shared" si="66"/>
        <v>0Max Negocios + Ilimitado 95.90CUOTA</v>
      </c>
      <c r="B4278" s="19">
        <f>precio_reno_porta!A168</f>
        <v>0</v>
      </c>
      <c r="C4278" s="19">
        <f>precio_reno_porta!B168</f>
        <v>0</v>
      </c>
      <c r="D4278" s="19">
        <f>precio_reno_porta!C168</f>
        <v>0</v>
      </c>
      <c r="E4278" s="19">
        <f>precio_reno_porta!D168</f>
        <v>0</v>
      </c>
      <c r="F4278" s="75">
        <f>precio_reno_porta!E168</f>
        <v>0</v>
      </c>
      <c r="G4278" s="19">
        <f>precio_reno_porta!F168</f>
        <v>0</v>
      </c>
      <c r="H4278" t="s">
        <v>188</v>
      </c>
      <c r="I4278" t="s">
        <v>8</v>
      </c>
      <c r="J4278" s="68">
        <f>precio_reno_porta!V168</f>
        <v>0</v>
      </c>
    </row>
    <row r="4279" spans="1:10" x14ac:dyDescent="0.3">
      <c r="A4279" t="str">
        <f t="shared" si="66"/>
        <v>0Max Negocios + Ilimitado 95.90CUOTA</v>
      </c>
      <c r="B4279" s="19">
        <f>precio_reno_porta!A169</f>
        <v>0</v>
      </c>
      <c r="C4279" s="19">
        <f>precio_reno_porta!B169</f>
        <v>0</v>
      </c>
      <c r="D4279" s="19">
        <f>precio_reno_porta!C169</f>
        <v>0</v>
      </c>
      <c r="E4279" s="19">
        <f>precio_reno_porta!D169</f>
        <v>0</v>
      </c>
      <c r="F4279" s="75">
        <f>precio_reno_porta!E169</f>
        <v>0</v>
      </c>
      <c r="G4279" s="19">
        <f>precio_reno_porta!F169</f>
        <v>0</v>
      </c>
      <c r="H4279" t="s">
        <v>188</v>
      </c>
      <c r="I4279" t="s">
        <v>8</v>
      </c>
      <c r="J4279" s="68">
        <f>precio_reno_porta!V169</f>
        <v>0</v>
      </c>
    </row>
    <row r="4280" spans="1:10" x14ac:dyDescent="0.3">
      <c r="A4280" t="str">
        <f t="shared" si="66"/>
        <v>0Max Negocios + Ilimitado 95.90CUOTA</v>
      </c>
      <c r="B4280" s="19">
        <f>precio_reno_porta!A170</f>
        <v>0</v>
      </c>
      <c r="C4280" s="19">
        <f>precio_reno_porta!B170</f>
        <v>0</v>
      </c>
      <c r="D4280" s="19">
        <f>precio_reno_porta!C170</f>
        <v>0</v>
      </c>
      <c r="E4280" s="19">
        <f>precio_reno_porta!D170</f>
        <v>0</v>
      </c>
      <c r="F4280" s="75">
        <f>precio_reno_porta!E170</f>
        <v>0</v>
      </c>
      <c r="G4280" s="19">
        <f>precio_reno_porta!F170</f>
        <v>0</v>
      </c>
      <c r="H4280" t="s">
        <v>188</v>
      </c>
      <c r="I4280" t="s">
        <v>8</v>
      </c>
      <c r="J4280" s="68">
        <f>precio_reno_porta!V170</f>
        <v>0</v>
      </c>
    </row>
    <row r="4281" spans="1:10" x14ac:dyDescent="0.3">
      <c r="A4281" t="str">
        <f t="shared" si="66"/>
        <v>0Max Negocios + Ilimitado 95.90CUOTA</v>
      </c>
      <c r="B4281" s="19">
        <f>precio_reno_porta!A171</f>
        <v>0</v>
      </c>
      <c r="C4281" s="19">
        <f>precio_reno_porta!B171</f>
        <v>0</v>
      </c>
      <c r="D4281" s="19">
        <f>precio_reno_porta!C171</f>
        <v>0</v>
      </c>
      <c r="E4281" s="19">
        <f>precio_reno_porta!D171</f>
        <v>0</v>
      </c>
      <c r="F4281" s="75">
        <f>precio_reno_porta!E171</f>
        <v>0</v>
      </c>
      <c r="G4281" s="19">
        <f>precio_reno_porta!F171</f>
        <v>0</v>
      </c>
      <c r="H4281" t="s">
        <v>188</v>
      </c>
      <c r="I4281" t="s">
        <v>8</v>
      </c>
      <c r="J4281" s="68">
        <f>precio_reno_porta!V171</f>
        <v>0</v>
      </c>
    </row>
    <row r="4282" spans="1:10" x14ac:dyDescent="0.3">
      <c r="A4282" t="str">
        <f t="shared" si="66"/>
        <v>0Max Negocios + Ilimitado 95.90CUOTA</v>
      </c>
      <c r="B4282" s="19">
        <f>precio_reno_porta!A172</f>
        <v>0</v>
      </c>
      <c r="C4282" s="19">
        <f>precio_reno_porta!B172</f>
        <v>0</v>
      </c>
      <c r="D4282" s="19">
        <f>precio_reno_porta!C172</f>
        <v>0</v>
      </c>
      <c r="E4282" s="19">
        <f>precio_reno_porta!D172</f>
        <v>0</v>
      </c>
      <c r="F4282" s="75">
        <f>precio_reno_porta!E172</f>
        <v>0</v>
      </c>
      <c r="G4282" s="19">
        <f>precio_reno_porta!F172</f>
        <v>0</v>
      </c>
      <c r="H4282" t="s">
        <v>188</v>
      </c>
      <c r="I4282" t="s">
        <v>8</v>
      </c>
      <c r="J4282" s="68">
        <f>precio_reno_porta!V172</f>
        <v>0</v>
      </c>
    </row>
    <row r="4283" spans="1:10" x14ac:dyDescent="0.3">
      <c r="A4283" t="str">
        <f t="shared" si="66"/>
        <v>0Max Negocios + Ilimitado 95.90CUOTA</v>
      </c>
      <c r="B4283" s="19">
        <f>precio_reno_porta!A173</f>
        <v>0</v>
      </c>
      <c r="C4283" s="19">
        <f>precio_reno_porta!B173</f>
        <v>0</v>
      </c>
      <c r="D4283" s="19">
        <f>precio_reno_porta!C173</f>
        <v>0</v>
      </c>
      <c r="E4283" s="19">
        <f>precio_reno_porta!D173</f>
        <v>0</v>
      </c>
      <c r="F4283" s="75">
        <f>precio_reno_porta!E173</f>
        <v>0</v>
      </c>
      <c r="G4283" s="19">
        <f>precio_reno_porta!F173</f>
        <v>0</v>
      </c>
      <c r="H4283" t="s">
        <v>188</v>
      </c>
      <c r="I4283" t="s">
        <v>8</v>
      </c>
      <c r="J4283" s="68">
        <f>precio_reno_porta!V173</f>
        <v>0</v>
      </c>
    </row>
    <row r="4284" spans="1:10" x14ac:dyDescent="0.3">
      <c r="A4284" t="str">
        <f t="shared" si="66"/>
        <v>0Max Negocios + Ilimitado 95.90CUOTA</v>
      </c>
      <c r="B4284" s="19">
        <f>precio_reno_porta!A174</f>
        <v>0</v>
      </c>
      <c r="C4284" s="19">
        <f>precio_reno_porta!B174</f>
        <v>0</v>
      </c>
      <c r="D4284" s="19">
        <f>precio_reno_porta!C174</f>
        <v>0</v>
      </c>
      <c r="E4284" s="19">
        <f>precio_reno_porta!D174</f>
        <v>0</v>
      </c>
      <c r="F4284" s="75">
        <f>precio_reno_porta!E174</f>
        <v>0</v>
      </c>
      <c r="G4284" s="19">
        <f>precio_reno_porta!F174</f>
        <v>0</v>
      </c>
      <c r="H4284" t="s">
        <v>188</v>
      </c>
      <c r="I4284" t="s">
        <v>8</v>
      </c>
      <c r="J4284" s="68">
        <f>precio_reno_porta!V174</f>
        <v>0</v>
      </c>
    </row>
    <row r="4285" spans="1:10" x14ac:dyDescent="0.3">
      <c r="A4285" t="str">
        <f t="shared" si="66"/>
        <v>0Max Negocios + Ilimitado 95.90CUOTA</v>
      </c>
      <c r="B4285" s="19">
        <f>precio_reno_porta!A175</f>
        <v>0</v>
      </c>
      <c r="C4285" s="19">
        <f>precio_reno_porta!B175</f>
        <v>0</v>
      </c>
      <c r="D4285" s="19">
        <f>precio_reno_porta!C175</f>
        <v>0</v>
      </c>
      <c r="E4285" s="19">
        <f>precio_reno_porta!D175</f>
        <v>0</v>
      </c>
      <c r="F4285" s="75">
        <f>precio_reno_porta!E175</f>
        <v>0</v>
      </c>
      <c r="G4285" s="19">
        <f>precio_reno_porta!F175</f>
        <v>0</v>
      </c>
      <c r="H4285" t="s">
        <v>188</v>
      </c>
      <c r="I4285" t="s">
        <v>8</v>
      </c>
      <c r="J4285" s="68">
        <f>precio_reno_porta!V175</f>
        <v>0</v>
      </c>
    </row>
    <row r="4286" spans="1:10" x14ac:dyDescent="0.3">
      <c r="A4286" t="str">
        <f t="shared" si="66"/>
        <v>0Max Negocios + Ilimitado 95.90CUOTA</v>
      </c>
      <c r="B4286" s="19">
        <f>precio_reno_porta!A176</f>
        <v>0</v>
      </c>
      <c r="C4286" s="19">
        <f>precio_reno_porta!B176</f>
        <v>0</v>
      </c>
      <c r="D4286" s="19">
        <f>precio_reno_porta!C176</f>
        <v>0</v>
      </c>
      <c r="E4286" s="19">
        <f>precio_reno_porta!D176</f>
        <v>0</v>
      </c>
      <c r="F4286" s="75">
        <f>precio_reno_porta!E176</f>
        <v>0</v>
      </c>
      <c r="G4286" s="19">
        <f>precio_reno_porta!F176</f>
        <v>0</v>
      </c>
      <c r="H4286" t="s">
        <v>188</v>
      </c>
      <c r="I4286" t="s">
        <v>8</v>
      </c>
      <c r="J4286" s="68">
        <f>precio_reno_porta!V176</f>
        <v>0</v>
      </c>
    </row>
    <row r="4287" spans="1:10" x14ac:dyDescent="0.3">
      <c r="A4287" t="str">
        <f t="shared" si="66"/>
        <v>0Max Negocios + Ilimitado 95.90CUOTA</v>
      </c>
      <c r="B4287" s="19">
        <f>precio_reno_porta!A177</f>
        <v>0</v>
      </c>
      <c r="C4287" s="19">
        <f>precio_reno_porta!B177</f>
        <v>0</v>
      </c>
      <c r="D4287" s="19">
        <f>precio_reno_porta!C177</f>
        <v>0</v>
      </c>
      <c r="E4287" s="19">
        <f>precio_reno_porta!D177</f>
        <v>0</v>
      </c>
      <c r="F4287" s="75">
        <f>precio_reno_porta!E177</f>
        <v>0</v>
      </c>
      <c r="G4287" s="19">
        <f>precio_reno_porta!F177</f>
        <v>0</v>
      </c>
      <c r="H4287" t="s">
        <v>188</v>
      </c>
      <c r="I4287" t="s">
        <v>8</v>
      </c>
      <c r="J4287" s="68">
        <f>precio_reno_porta!V177</f>
        <v>0</v>
      </c>
    </row>
    <row r="4288" spans="1:10" x14ac:dyDescent="0.3">
      <c r="A4288" t="str">
        <f t="shared" si="66"/>
        <v>0Max Negocios + Ilimitado 95.90CUOTA</v>
      </c>
      <c r="B4288" s="19">
        <f>precio_reno_porta!A178</f>
        <v>0</v>
      </c>
      <c r="C4288" s="19">
        <f>precio_reno_porta!B178</f>
        <v>0</v>
      </c>
      <c r="D4288" s="19">
        <f>precio_reno_porta!C178</f>
        <v>0</v>
      </c>
      <c r="E4288" s="19">
        <f>precio_reno_porta!D178</f>
        <v>0</v>
      </c>
      <c r="F4288" s="75">
        <f>precio_reno_porta!E178</f>
        <v>0</v>
      </c>
      <c r="G4288" s="19">
        <f>precio_reno_porta!F178</f>
        <v>0</v>
      </c>
      <c r="H4288" t="s">
        <v>188</v>
      </c>
      <c r="I4288" t="s">
        <v>8</v>
      </c>
      <c r="J4288" s="68">
        <f>precio_reno_porta!V178</f>
        <v>0</v>
      </c>
    </row>
    <row r="4289" spans="1:10" x14ac:dyDescent="0.3">
      <c r="A4289" t="str">
        <f t="shared" si="66"/>
        <v>0Max Negocios + Ilimitado 95.90CUOTA</v>
      </c>
      <c r="B4289" s="19">
        <f>precio_reno_porta!A179</f>
        <v>0</v>
      </c>
      <c r="C4289" s="19">
        <f>precio_reno_porta!B179</f>
        <v>0</v>
      </c>
      <c r="D4289" s="19">
        <f>precio_reno_porta!C179</f>
        <v>0</v>
      </c>
      <c r="E4289" s="19">
        <f>precio_reno_porta!D179</f>
        <v>0</v>
      </c>
      <c r="F4289" s="75">
        <f>precio_reno_porta!E179</f>
        <v>0</v>
      </c>
      <c r="G4289" s="19">
        <f>precio_reno_porta!F179</f>
        <v>0</v>
      </c>
      <c r="H4289" t="s">
        <v>188</v>
      </c>
      <c r="I4289" t="s">
        <v>8</v>
      </c>
      <c r="J4289" s="68">
        <f>precio_reno_porta!V179</f>
        <v>0</v>
      </c>
    </row>
    <row r="4290" spans="1:10" x14ac:dyDescent="0.3">
      <c r="A4290" t="str">
        <f t="shared" si="66"/>
        <v>0Max Negocios + Ilimitado 95.90CUOTA</v>
      </c>
      <c r="B4290" s="19">
        <f>precio_reno_porta!A180</f>
        <v>0</v>
      </c>
      <c r="C4290" s="19">
        <f>precio_reno_porta!B180</f>
        <v>0</v>
      </c>
      <c r="D4290" s="19">
        <f>precio_reno_porta!C180</f>
        <v>0</v>
      </c>
      <c r="E4290" s="19">
        <f>precio_reno_porta!D180</f>
        <v>0</v>
      </c>
      <c r="F4290" s="75">
        <f>precio_reno_porta!E180</f>
        <v>0</v>
      </c>
      <c r="G4290" s="19">
        <f>precio_reno_porta!F180</f>
        <v>0</v>
      </c>
      <c r="H4290" t="s">
        <v>188</v>
      </c>
      <c r="I4290" t="s">
        <v>8</v>
      </c>
      <c r="J4290" s="68">
        <f>precio_reno_porta!V180</f>
        <v>0</v>
      </c>
    </row>
    <row r="4291" spans="1:10" x14ac:dyDescent="0.3">
      <c r="A4291" t="str">
        <f t="shared" ref="A4291:A4354" si="67">CONCATENATE(E4291,I4291,H4291)</f>
        <v>0Max Negocios + Ilimitado 95.90CUOTA</v>
      </c>
      <c r="B4291" s="19">
        <f>precio_reno_porta!A181</f>
        <v>0</v>
      </c>
      <c r="C4291" s="19">
        <f>precio_reno_porta!B181</f>
        <v>0</v>
      </c>
      <c r="D4291" s="19">
        <f>precio_reno_porta!C181</f>
        <v>0</v>
      </c>
      <c r="E4291" s="19">
        <f>precio_reno_porta!D181</f>
        <v>0</v>
      </c>
      <c r="F4291" s="75">
        <f>precio_reno_porta!E181</f>
        <v>0</v>
      </c>
      <c r="G4291" s="19">
        <f>precio_reno_porta!F181</f>
        <v>0</v>
      </c>
      <c r="H4291" t="s">
        <v>188</v>
      </c>
      <c r="I4291" t="s">
        <v>8</v>
      </c>
      <c r="J4291" s="68">
        <f>precio_reno_porta!V181</f>
        <v>0</v>
      </c>
    </row>
    <row r="4292" spans="1:10" x14ac:dyDescent="0.3">
      <c r="A4292" t="str">
        <f t="shared" si="67"/>
        <v>0Max Negocios + Ilimitado 95.90CUOTA</v>
      </c>
      <c r="B4292" s="19">
        <f>precio_reno_porta!A182</f>
        <v>0</v>
      </c>
      <c r="C4292" s="19">
        <f>precio_reno_porta!B182</f>
        <v>0</v>
      </c>
      <c r="D4292" s="19">
        <f>precio_reno_porta!C182</f>
        <v>0</v>
      </c>
      <c r="E4292" s="19">
        <f>precio_reno_porta!D182</f>
        <v>0</v>
      </c>
      <c r="F4292" s="75">
        <f>precio_reno_porta!E182</f>
        <v>0</v>
      </c>
      <c r="G4292" s="19">
        <f>precio_reno_porta!F182</f>
        <v>0</v>
      </c>
      <c r="H4292" t="s">
        <v>188</v>
      </c>
      <c r="I4292" t="s">
        <v>8</v>
      </c>
      <c r="J4292" s="68">
        <f>precio_reno_porta!V182</f>
        <v>0</v>
      </c>
    </row>
    <row r="4293" spans="1:10" x14ac:dyDescent="0.3">
      <c r="A4293" t="str">
        <f t="shared" si="67"/>
        <v>0Max Negocios + Ilimitado 95.90CUOTA</v>
      </c>
      <c r="B4293" s="19">
        <f>precio_reno_porta!A183</f>
        <v>0</v>
      </c>
      <c r="C4293" s="19">
        <f>precio_reno_porta!B183</f>
        <v>0</v>
      </c>
      <c r="D4293" s="19">
        <f>precio_reno_porta!C183</f>
        <v>0</v>
      </c>
      <c r="E4293" s="19">
        <f>precio_reno_porta!D183</f>
        <v>0</v>
      </c>
      <c r="F4293" s="75">
        <f>precio_reno_porta!E183</f>
        <v>0</v>
      </c>
      <c r="G4293" s="19">
        <f>precio_reno_porta!F183</f>
        <v>0</v>
      </c>
      <c r="H4293" t="s">
        <v>188</v>
      </c>
      <c r="I4293" t="s">
        <v>8</v>
      </c>
      <c r="J4293" s="68">
        <f>precio_reno_porta!V183</f>
        <v>0</v>
      </c>
    </row>
    <row r="4294" spans="1:10" x14ac:dyDescent="0.3">
      <c r="A4294" t="str">
        <f t="shared" si="67"/>
        <v>0Max Negocios + Ilimitado 95.90CUOTA</v>
      </c>
      <c r="B4294" s="19">
        <f>precio_reno_porta!A184</f>
        <v>0</v>
      </c>
      <c r="C4294" s="19">
        <f>precio_reno_porta!B184</f>
        <v>0</v>
      </c>
      <c r="D4294" s="19">
        <f>precio_reno_porta!C184</f>
        <v>0</v>
      </c>
      <c r="E4294" s="19">
        <f>precio_reno_porta!D184</f>
        <v>0</v>
      </c>
      <c r="F4294" s="75">
        <f>precio_reno_porta!E184</f>
        <v>0</v>
      </c>
      <c r="G4294" s="19">
        <f>precio_reno_porta!F184</f>
        <v>0</v>
      </c>
      <c r="H4294" t="s">
        <v>188</v>
      </c>
      <c r="I4294" t="s">
        <v>8</v>
      </c>
      <c r="J4294" s="68">
        <f>precio_reno_porta!V184</f>
        <v>0</v>
      </c>
    </row>
    <row r="4295" spans="1:10" x14ac:dyDescent="0.3">
      <c r="A4295" t="str">
        <f t="shared" si="67"/>
        <v>0Max Negocios + Ilimitado 95.90CUOTA</v>
      </c>
      <c r="B4295" s="19">
        <f>precio_reno_porta!A185</f>
        <v>0</v>
      </c>
      <c r="C4295" s="19">
        <f>precio_reno_porta!B185</f>
        <v>0</v>
      </c>
      <c r="D4295" s="19">
        <f>precio_reno_porta!C185</f>
        <v>0</v>
      </c>
      <c r="E4295" s="19">
        <f>precio_reno_porta!D185</f>
        <v>0</v>
      </c>
      <c r="F4295" s="75">
        <f>precio_reno_porta!E185</f>
        <v>0</v>
      </c>
      <c r="G4295" s="19">
        <f>precio_reno_porta!F185</f>
        <v>0</v>
      </c>
      <c r="H4295" t="s">
        <v>188</v>
      </c>
      <c r="I4295" t="s">
        <v>8</v>
      </c>
      <c r="J4295" s="68">
        <f>precio_reno_porta!V185</f>
        <v>0</v>
      </c>
    </row>
    <row r="4296" spans="1:10" x14ac:dyDescent="0.3">
      <c r="A4296" t="str">
        <f t="shared" si="67"/>
        <v>0Max Negocios + Ilimitado 95.90CUOTA</v>
      </c>
      <c r="B4296" s="19">
        <f>precio_reno_porta!A186</f>
        <v>0</v>
      </c>
      <c r="C4296" s="19">
        <f>precio_reno_porta!B186</f>
        <v>0</v>
      </c>
      <c r="D4296" s="19">
        <f>precio_reno_porta!C186</f>
        <v>0</v>
      </c>
      <c r="E4296" s="19">
        <f>precio_reno_porta!D186</f>
        <v>0</v>
      </c>
      <c r="F4296" s="75">
        <f>precio_reno_porta!E186</f>
        <v>0</v>
      </c>
      <c r="G4296" s="19">
        <f>precio_reno_porta!F186</f>
        <v>0</v>
      </c>
      <c r="H4296" t="s">
        <v>188</v>
      </c>
      <c r="I4296" t="s">
        <v>8</v>
      </c>
      <c r="J4296" s="68">
        <f>precio_reno_porta!V186</f>
        <v>0</v>
      </c>
    </row>
    <row r="4297" spans="1:10" x14ac:dyDescent="0.3">
      <c r="A4297" t="str">
        <f t="shared" si="67"/>
        <v>0Max Negocios + Ilimitado 95.90CUOTA</v>
      </c>
      <c r="B4297" s="19">
        <f>precio_reno_porta!A187</f>
        <v>0</v>
      </c>
      <c r="C4297" s="19">
        <f>precio_reno_porta!B187</f>
        <v>0</v>
      </c>
      <c r="D4297" s="19">
        <f>precio_reno_porta!C187</f>
        <v>0</v>
      </c>
      <c r="E4297" s="19">
        <f>precio_reno_porta!D187</f>
        <v>0</v>
      </c>
      <c r="F4297" s="75">
        <f>precio_reno_porta!E187</f>
        <v>0</v>
      </c>
      <c r="G4297" s="19">
        <f>precio_reno_porta!F187</f>
        <v>0</v>
      </c>
      <c r="H4297" t="s">
        <v>188</v>
      </c>
      <c r="I4297" t="s">
        <v>8</v>
      </c>
      <c r="J4297" s="68">
        <f>precio_reno_porta!V187</f>
        <v>0</v>
      </c>
    </row>
    <row r="4298" spans="1:10" x14ac:dyDescent="0.3">
      <c r="A4298" t="str">
        <f t="shared" si="67"/>
        <v>0Max Negocios + Ilimitado 95.90CUOTA</v>
      </c>
      <c r="B4298" s="19">
        <f>precio_reno_porta!A188</f>
        <v>0</v>
      </c>
      <c r="C4298" s="19">
        <f>precio_reno_porta!B188</f>
        <v>0</v>
      </c>
      <c r="D4298" s="19">
        <f>precio_reno_porta!C188</f>
        <v>0</v>
      </c>
      <c r="E4298" s="19">
        <f>precio_reno_porta!D188</f>
        <v>0</v>
      </c>
      <c r="F4298" s="75">
        <f>precio_reno_porta!E188</f>
        <v>0</v>
      </c>
      <c r="G4298" s="19">
        <f>precio_reno_porta!F188</f>
        <v>0</v>
      </c>
      <c r="H4298" t="s">
        <v>188</v>
      </c>
      <c r="I4298" t="s">
        <v>8</v>
      </c>
      <c r="J4298" s="68">
        <f>precio_reno_porta!V188</f>
        <v>0</v>
      </c>
    </row>
    <row r="4299" spans="1:10" x14ac:dyDescent="0.3">
      <c r="A4299" t="str">
        <f t="shared" si="67"/>
        <v>0Max Negocios + Ilimitado 95.90CUOTA</v>
      </c>
      <c r="B4299" s="19">
        <f>precio_reno_porta!A189</f>
        <v>0</v>
      </c>
      <c r="C4299" s="19">
        <f>precio_reno_porta!B189</f>
        <v>0</v>
      </c>
      <c r="D4299" s="19">
        <f>precio_reno_porta!C189</f>
        <v>0</v>
      </c>
      <c r="E4299" s="19">
        <f>precio_reno_porta!D189</f>
        <v>0</v>
      </c>
      <c r="F4299" s="75">
        <f>precio_reno_porta!E189</f>
        <v>0</v>
      </c>
      <c r="G4299" s="19">
        <f>precio_reno_porta!F189</f>
        <v>0</v>
      </c>
      <c r="H4299" t="s">
        <v>188</v>
      </c>
      <c r="I4299" t="s">
        <v>8</v>
      </c>
      <c r="J4299" s="68">
        <f>precio_reno_porta!V189</f>
        <v>0</v>
      </c>
    </row>
    <row r="4300" spans="1:10" x14ac:dyDescent="0.3">
      <c r="A4300" t="str">
        <f t="shared" si="67"/>
        <v>0Max Negocios + Ilimitado 95.90CUOTA</v>
      </c>
      <c r="B4300" s="19">
        <f>precio_reno_porta!A190</f>
        <v>0</v>
      </c>
      <c r="C4300" s="19">
        <f>precio_reno_porta!B190</f>
        <v>0</v>
      </c>
      <c r="D4300" s="19">
        <f>precio_reno_porta!C190</f>
        <v>0</v>
      </c>
      <c r="E4300" s="19">
        <f>precio_reno_porta!D190</f>
        <v>0</v>
      </c>
      <c r="F4300" s="75">
        <f>precio_reno_porta!E190</f>
        <v>0</v>
      </c>
      <c r="G4300" s="19">
        <f>precio_reno_porta!F190</f>
        <v>0</v>
      </c>
      <c r="H4300" t="s">
        <v>188</v>
      </c>
      <c r="I4300" t="s">
        <v>8</v>
      </c>
      <c r="J4300" s="68">
        <f>precio_reno_porta!V190</f>
        <v>0</v>
      </c>
    </row>
    <row r="4301" spans="1:10" x14ac:dyDescent="0.3">
      <c r="A4301" t="str">
        <f t="shared" si="67"/>
        <v>0Max Negocios + Ilimitado 95.90CUOTA</v>
      </c>
      <c r="B4301" s="19">
        <f>precio_reno_porta!A191</f>
        <v>0</v>
      </c>
      <c r="C4301" s="19">
        <f>precio_reno_porta!B191</f>
        <v>0</v>
      </c>
      <c r="D4301" s="19">
        <f>precio_reno_porta!C191</f>
        <v>0</v>
      </c>
      <c r="E4301" s="19">
        <f>precio_reno_porta!D191</f>
        <v>0</v>
      </c>
      <c r="F4301" s="75">
        <f>precio_reno_porta!E191</f>
        <v>0</v>
      </c>
      <c r="G4301" s="19">
        <f>precio_reno_porta!F191</f>
        <v>0</v>
      </c>
      <c r="H4301" t="s">
        <v>188</v>
      </c>
      <c r="I4301" t="s">
        <v>8</v>
      </c>
      <c r="J4301" s="68">
        <f>precio_reno_porta!V191</f>
        <v>0</v>
      </c>
    </row>
    <row r="4302" spans="1:10" x14ac:dyDescent="0.3">
      <c r="A4302" t="str">
        <f t="shared" si="67"/>
        <v>0Max Negocios + Ilimitado 95.90CUOTA</v>
      </c>
      <c r="B4302" s="19">
        <f>precio_reno_porta!A192</f>
        <v>0</v>
      </c>
      <c r="C4302" s="19">
        <f>precio_reno_porta!B192</f>
        <v>0</v>
      </c>
      <c r="D4302" s="19">
        <f>precio_reno_porta!C192</f>
        <v>0</v>
      </c>
      <c r="E4302" s="19">
        <f>precio_reno_porta!D192</f>
        <v>0</v>
      </c>
      <c r="F4302" s="75">
        <f>precio_reno_porta!E192</f>
        <v>0</v>
      </c>
      <c r="G4302" s="19">
        <f>precio_reno_porta!F192</f>
        <v>0</v>
      </c>
      <c r="H4302" t="s">
        <v>188</v>
      </c>
      <c r="I4302" t="s">
        <v>8</v>
      </c>
      <c r="J4302" s="68">
        <f>precio_reno_porta!V192</f>
        <v>0</v>
      </c>
    </row>
    <row r="4303" spans="1:10" x14ac:dyDescent="0.3">
      <c r="A4303" t="str">
        <f t="shared" si="67"/>
        <v>0Max Negocios + Ilimitado 95.90CUOTA</v>
      </c>
      <c r="B4303" s="19">
        <f>precio_reno_porta!A193</f>
        <v>0</v>
      </c>
      <c r="C4303" s="19">
        <f>precio_reno_porta!B193</f>
        <v>0</v>
      </c>
      <c r="D4303" s="19">
        <f>precio_reno_porta!C193</f>
        <v>0</v>
      </c>
      <c r="E4303" s="19">
        <f>precio_reno_porta!D193</f>
        <v>0</v>
      </c>
      <c r="F4303" s="75">
        <f>precio_reno_porta!E193</f>
        <v>0</v>
      </c>
      <c r="G4303" s="19">
        <f>precio_reno_porta!F193</f>
        <v>0</v>
      </c>
      <c r="H4303" t="s">
        <v>188</v>
      </c>
      <c r="I4303" t="s">
        <v>8</v>
      </c>
      <c r="J4303" s="68">
        <f>precio_reno_porta!V193</f>
        <v>0</v>
      </c>
    </row>
    <row r="4304" spans="1:10" x14ac:dyDescent="0.3">
      <c r="A4304" t="str">
        <f t="shared" si="67"/>
        <v>0Max Negocios + Ilimitado 95.90CUOTA</v>
      </c>
      <c r="B4304" s="19">
        <f>precio_reno_porta!A194</f>
        <v>0</v>
      </c>
      <c r="C4304" s="19">
        <f>precio_reno_porta!B194</f>
        <v>0</v>
      </c>
      <c r="D4304" s="19">
        <f>precio_reno_porta!C194</f>
        <v>0</v>
      </c>
      <c r="E4304" s="19">
        <f>precio_reno_porta!D194</f>
        <v>0</v>
      </c>
      <c r="F4304" s="75">
        <f>precio_reno_porta!E194</f>
        <v>0</v>
      </c>
      <c r="G4304" s="19">
        <f>precio_reno_porta!F194</f>
        <v>0</v>
      </c>
      <c r="H4304" t="s">
        <v>188</v>
      </c>
      <c r="I4304" t="s">
        <v>8</v>
      </c>
      <c r="J4304" s="68">
        <f>precio_reno_porta!V194</f>
        <v>0</v>
      </c>
    </row>
    <row r="4305" spans="1:10" x14ac:dyDescent="0.3">
      <c r="A4305" t="str">
        <f t="shared" si="67"/>
        <v>0Max Negocios + Ilimitado 95.90CUOTA</v>
      </c>
      <c r="B4305" s="19">
        <f>precio_reno_porta!A195</f>
        <v>0</v>
      </c>
      <c r="C4305" s="19">
        <f>precio_reno_porta!B195</f>
        <v>0</v>
      </c>
      <c r="D4305" s="19">
        <f>precio_reno_porta!C195</f>
        <v>0</v>
      </c>
      <c r="E4305" s="19">
        <f>precio_reno_porta!D195</f>
        <v>0</v>
      </c>
      <c r="F4305" s="75">
        <f>precio_reno_porta!E195</f>
        <v>0</v>
      </c>
      <c r="G4305" s="19">
        <f>precio_reno_porta!F195</f>
        <v>0</v>
      </c>
      <c r="H4305" t="s">
        <v>188</v>
      </c>
      <c r="I4305" t="s">
        <v>8</v>
      </c>
      <c r="J4305" s="68">
        <f>precio_reno_porta!V195</f>
        <v>0</v>
      </c>
    </row>
    <row r="4306" spans="1:10" x14ac:dyDescent="0.3">
      <c r="A4306" t="str">
        <f t="shared" si="67"/>
        <v>0Max Negocios + Ilimitado 95.90CUOTA</v>
      </c>
      <c r="B4306" s="19">
        <f>precio_reno_porta!A196</f>
        <v>0</v>
      </c>
      <c r="C4306" s="19">
        <f>precio_reno_porta!B196</f>
        <v>0</v>
      </c>
      <c r="D4306" s="19">
        <f>precio_reno_porta!C196</f>
        <v>0</v>
      </c>
      <c r="E4306" s="19">
        <f>precio_reno_porta!D196</f>
        <v>0</v>
      </c>
      <c r="F4306" s="75">
        <f>precio_reno_porta!E196</f>
        <v>0</v>
      </c>
      <c r="G4306" s="19">
        <f>precio_reno_porta!F196</f>
        <v>0</v>
      </c>
      <c r="H4306" t="s">
        <v>188</v>
      </c>
      <c r="I4306" t="s">
        <v>8</v>
      </c>
      <c r="J4306" s="68">
        <f>precio_reno_porta!V196</f>
        <v>0</v>
      </c>
    </row>
    <row r="4307" spans="1:10" x14ac:dyDescent="0.3">
      <c r="A4307" t="str">
        <f t="shared" si="67"/>
        <v>0Max Negocios + Ilimitado 95.90CUOTA</v>
      </c>
      <c r="B4307" s="19">
        <f>precio_reno_porta!A197</f>
        <v>0</v>
      </c>
      <c r="C4307" s="19">
        <f>precio_reno_porta!B197</f>
        <v>0</v>
      </c>
      <c r="D4307" s="19">
        <f>precio_reno_porta!C197</f>
        <v>0</v>
      </c>
      <c r="E4307" s="19">
        <f>precio_reno_porta!D197</f>
        <v>0</v>
      </c>
      <c r="F4307" s="75">
        <f>precio_reno_porta!E197</f>
        <v>0</v>
      </c>
      <c r="G4307" s="19">
        <f>precio_reno_porta!F197</f>
        <v>0</v>
      </c>
      <c r="H4307" t="s">
        <v>188</v>
      </c>
      <c r="I4307" t="s">
        <v>8</v>
      </c>
      <c r="J4307" s="68">
        <f>precio_reno_porta!V197</f>
        <v>0</v>
      </c>
    </row>
    <row r="4308" spans="1:10" x14ac:dyDescent="0.3">
      <c r="A4308" t="str">
        <f t="shared" si="67"/>
        <v>0Max Negocios + Ilimitado 95.90CUOTA</v>
      </c>
      <c r="B4308" s="19">
        <f>precio_reno_porta!A198</f>
        <v>0</v>
      </c>
      <c r="C4308" s="19">
        <f>precio_reno_porta!B198</f>
        <v>0</v>
      </c>
      <c r="D4308" s="19">
        <f>precio_reno_porta!C198</f>
        <v>0</v>
      </c>
      <c r="E4308" s="19">
        <f>precio_reno_porta!D198</f>
        <v>0</v>
      </c>
      <c r="F4308" s="75">
        <f>precio_reno_porta!E198</f>
        <v>0</v>
      </c>
      <c r="G4308" s="19">
        <f>precio_reno_porta!F198</f>
        <v>0</v>
      </c>
      <c r="H4308" t="s">
        <v>188</v>
      </c>
      <c r="I4308" t="s">
        <v>8</v>
      </c>
      <c r="J4308" s="68">
        <f>precio_reno_porta!V198</f>
        <v>0</v>
      </c>
    </row>
    <row r="4309" spans="1:10" x14ac:dyDescent="0.3">
      <c r="A4309" t="str">
        <f t="shared" si="67"/>
        <v>0Max Negocios + Ilimitado 95.90CUOTA</v>
      </c>
      <c r="B4309" s="19">
        <f>precio_reno_porta!A199</f>
        <v>0</v>
      </c>
      <c r="C4309" s="19">
        <f>precio_reno_porta!B199</f>
        <v>0</v>
      </c>
      <c r="D4309" s="19">
        <f>precio_reno_porta!C199</f>
        <v>0</v>
      </c>
      <c r="E4309" s="19">
        <f>precio_reno_porta!D199</f>
        <v>0</v>
      </c>
      <c r="F4309" s="75">
        <f>precio_reno_porta!E199</f>
        <v>0</v>
      </c>
      <c r="G4309" s="19">
        <f>precio_reno_porta!F199</f>
        <v>0</v>
      </c>
      <c r="H4309" t="s">
        <v>188</v>
      </c>
      <c r="I4309" t="s">
        <v>8</v>
      </c>
      <c r="J4309" s="68">
        <f>precio_reno_porta!V199</f>
        <v>0</v>
      </c>
    </row>
    <row r="4310" spans="1:10" x14ac:dyDescent="0.3">
      <c r="A4310" t="str">
        <f t="shared" si="67"/>
        <v>0Max Negocios + Ilimitado 95.90CUOTA</v>
      </c>
      <c r="B4310" s="19">
        <f>precio_reno_porta!A200</f>
        <v>0</v>
      </c>
      <c r="C4310" s="19">
        <f>precio_reno_porta!B200</f>
        <v>0</v>
      </c>
      <c r="D4310" s="19">
        <f>precio_reno_porta!C200</f>
        <v>0</v>
      </c>
      <c r="E4310" s="19">
        <f>precio_reno_porta!D200</f>
        <v>0</v>
      </c>
      <c r="F4310" s="75">
        <f>precio_reno_porta!E200</f>
        <v>0</v>
      </c>
      <c r="G4310" s="19">
        <f>precio_reno_porta!F200</f>
        <v>0</v>
      </c>
      <c r="H4310" t="s">
        <v>188</v>
      </c>
      <c r="I4310" t="s">
        <v>8</v>
      </c>
      <c r="J4310" s="68">
        <f>precio_reno_porta!V200</f>
        <v>0</v>
      </c>
    </row>
    <row r="4311" spans="1:10" x14ac:dyDescent="0.3">
      <c r="A4311" t="str">
        <f t="shared" si="67"/>
        <v>0Max Negocios + Ilimitado 95.90CUOTA</v>
      </c>
      <c r="B4311" s="19">
        <f>precio_reno_porta!A201</f>
        <v>0</v>
      </c>
      <c r="C4311" s="19">
        <f>precio_reno_porta!B201</f>
        <v>0</v>
      </c>
      <c r="D4311" s="19">
        <f>precio_reno_porta!C201</f>
        <v>0</v>
      </c>
      <c r="E4311" s="19">
        <f>precio_reno_porta!D201</f>
        <v>0</v>
      </c>
      <c r="F4311" s="75">
        <f>precio_reno_porta!E201</f>
        <v>0</v>
      </c>
      <c r="G4311" s="19">
        <f>precio_reno_porta!F201</f>
        <v>0</v>
      </c>
      <c r="H4311" t="s">
        <v>188</v>
      </c>
      <c r="I4311" t="s">
        <v>8</v>
      </c>
      <c r="J4311" s="68">
        <f>precio_reno_porta!V201</f>
        <v>0</v>
      </c>
    </row>
    <row r="4312" spans="1:10" x14ac:dyDescent="0.3">
      <c r="A4312" t="str">
        <f t="shared" si="67"/>
        <v>0Max Negocios + Ilimitado 95.90CUOTA</v>
      </c>
      <c r="B4312" s="19">
        <f>precio_reno_porta!A202</f>
        <v>0</v>
      </c>
      <c r="C4312" s="19">
        <f>precio_reno_porta!B202</f>
        <v>0</v>
      </c>
      <c r="D4312" s="19">
        <f>precio_reno_porta!C202</f>
        <v>0</v>
      </c>
      <c r="E4312" s="19">
        <f>precio_reno_porta!D202</f>
        <v>0</v>
      </c>
      <c r="F4312" s="75">
        <f>precio_reno_porta!E202</f>
        <v>0</v>
      </c>
      <c r="G4312" s="19">
        <f>precio_reno_porta!F202</f>
        <v>0</v>
      </c>
      <c r="H4312" t="s">
        <v>188</v>
      </c>
      <c r="I4312" t="s">
        <v>8</v>
      </c>
      <c r="J4312" s="68">
        <f>precio_reno_porta!V202</f>
        <v>0</v>
      </c>
    </row>
    <row r="4313" spans="1:10" x14ac:dyDescent="0.3">
      <c r="A4313" t="str">
        <f t="shared" si="67"/>
        <v>0Max Negocios + Ilimitado 95.90CUOTA</v>
      </c>
      <c r="B4313" s="19">
        <f>precio_reno_porta!A203</f>
        <v>0</v>
      </c>
      <c r="C4313" s="19">
        <f>precio_reno_porta!B203</f>
        <v>0</v>
      </c>
      <c r="D4313" s="19">
        <f>precio_reno_porta!C203</f>
        <v>0</v>
      </c>
      <c r="E4313" s="19">
        <f>precio_reno_porta!D203</f>
        <v>0</v>
      </c>
      <c r="F4313" s="75">
        <f>precio_reno_porta!E203</f>
        <v>0</v>
      </c>
      <c r="G4313" s="19">
        <f>precio_reno_porta!F203</f>
        <v>0</v>
      </c>
      <c r="H4313" t="s">
        <v>188</v>
      </c>
      <c r="I4313" t="s">
        <v>8</v>
      </c>
      <c r="J4313" s="68">
        <f>precio_reno_porta!V203</f>
        <v>0</v>
      </c>
    </row>
    <row r="4314" spans="1:10" x14ac:dyDescent="0.3">
      <c r="A4314" t="str">
        <f t="shared" si="67"/>
        <v>0Max Negocios + Ilimitado 95.90CUOTA</v>
      </c>
      <c r="B4314" s="19">
        <f>precio_reno_porta!A204</f>
        <v>0</v>
      </c>
      <c r="C4314" s="19">
        <f>precio_reno_porta!B204</f>
        <v>0</v>
      </c>
      <c r="D4314" s="19">
        <f>precio_reno_porta!C204</f>
        <v>0</v>
      </c>
      <c r="E4314" s="19">
        <f>precio_reno_porta!D204</f>
        <v>0</v>
      </c>
      <c r="F4314" s="75">
        <f>precio_reno_porta!E204</f>
        <v>0</v>
      </c>
      <c r="G4314" s="19">
        <f>precio_reno_porta!F204</f>
        <v>0</v>
      </c>
      <c r="H4314" t="s">
        <v>188</v>
      </c>
      <c r="I4314" t="s">
        <v>8</v>
      </c>
      <c r="J4314" s="68">
        <f>precio_reno_porta!V204</f>
        <v>0</v>
      </c>
    </row>
    <row r="4315" spans="1:10" x14ac:dyDescent="0.3">
      <c r="A4315" t="str">
        <f t="shared" si="67"/>
        <v>0Max Negocios + Ilimitado 95.90CUOTA</v>
      </c>
      <c r="B4315" s="19">
        <f>precio_reno_porta!A205</f>
        <v>0</v>
      </c>
      <c r="C4315" s="19">
        <f>precio_reno_porta!B205</f>
        <v>0</v>
      </c>
      <c r="D4315" s="19">
        <f>precio_reno_porta!C205</f>
        <v>0</v>
      </c>
      <c r="E4315" s="19">
        <f>precio_reno_porta!D205</f>
        <v>0</v>
      </c>
      <c r="F4315" s="75">
        <f>precio_reno_porta!E205</f>
        <v>0</v>
      </c>
      <c r="G4315" s="19">
        <f>precio_reno_porta!F205</f>
        <v>0</v>
      </c>
      <c r="H4315" t="s">
        <v>188</v>
      </c>
      <c r="I4315" t="s">
        <v>8</v>
      </c>
      <c r="J4315" s="68">
        <f>precio_reno_porta!V205</f>
        <v>0</v>
      </c>
    </row>
    <row r="4316" spans="1:10" x14ac:dyDescent="0.3">
      <c r="A4316" t="str">
        <f t="shared" si="67"/>
        <v>0Max Negocios + Ilimitado 95.90CUOTA</v>
      </c>
      <c r="B4316" s="19">
        <f>precio_reno_porta!A206</f>
        <v>0</v>
      </c>
      <c r="C4316" s="19">
        <f>precio_reno_porta!B206</f>
        <v>0</v>
      </c>
      <c r="D4316" s="19">
        <f>precio_reno_porta!C206</f>
        <v>0</v>
      </c>
      <c r="E4316" s="19">
        <f>precio_reno_porta!D206</f>
        <v>0</v>
      </c>
      <c r="F4316" s="75">
        <f>precio_reno_porta!E206</f>
        <v>0</v>
      </c>
      <c r="G4316" s="19">
        <f>precio_reno_porta!F206</f>
        <v>0</v>
      </c>
      <c r="H4316" t="s">
        <v>188</v>
      </c>
      <c r="I4316" t="s">
        <v>8</v>
      </c>
      <c r="J4316" s="68">
        <f>precio_reno_porta!V206</f>
        <v>0</v>
      </c>
    </row>
    <row r="4317" spans="1:10" x14ac:dyDescent="0.3">
      <c r="A4317" t="str">
        <f t="shared" si="67"/>
        <v>0Max Negocios + Ilimitado 95.90CUOTA</v>
      </c>
      <c r="B4317" s="19">
        <f>precio_reno_porta!A207</f>
        <v>0</v>
      </c>
      <c r="C4317" s="19">
        <f>precio_reno_porta!B207</f>
        <v>0</v>
      </c>
      <c r="D4317" s="19">
        <f>precio_reno_porta!C207</f>
        <v>0</v>
      </c>
      <c r="E4317" s="19">
        <f>precio_reno_porta!D207</f>
        <v>0</v>
      </c>
      <c r="F4317" s="75">
        <f>precio_reno_porta!E207</f>
        <v>0</v>
      </c>
      <c r="G4317" s="19">
        <f>precio_reno_porta!F207</f>
        <v>0</v>
      </c>
      <c r="H4317" t="s">
        <v>188</v>
      </c>
      <c r="I4317" t="s">
        <v>8</v>
      </c>
      <c r="J4317" s="68">
        <f>precio_reno_porta!V207</f>
        <v>0</v>
      </c>
    </row>
    <row r="4318" spans="1:10" x14ac:dyDescent="0.3">
      <c r="A4318" t="str">
        <f t="shared" si="67"/>
        <v>0Max Negocios + Ilimitado 95.90CUOTA</v>
      </c>
      <c r="B4318" s="19">
        <f>precio_reno_porta!A208</f>
        <v>0</v>
      </c>
      <c r="C4318" s="19">
        <f>precio_reno_porta!B208</f>
        <v>0</v>
      </c>
      <c r="D4318" s="19">
        <f>precio_reno_porta!C208</f>
        <v>0</v>
      </c>
      <c r="E4318" s="19">
        <f>precio_reno_porta!D208</f>
        <v>0</v>
      </c>
      <c r="F4318" s="75">
        <f>precio_reno_porta!E208</f>
        <v>0</v>
      </c>
      <c r="G4318" s="19">
        <f>precio_reno_porta!F208</f>
        <v>0</v>
      </c>
      <c r="H4318" t="s">
        <v>188</v>
      </c>
      <c r="I4318" t="s">
        <v>8</v>
      </c>
      <c r="J4318" s="68">
        <f>precio_reno_porta!V208</f>
        <v>0</v>
      </c>
    </row>
    <row r="4319" spans="1:10" x14ac:dyDescent="0.3">
      <c r="A4319" t="str">
        <f t="shared" si="67"/>
        <v>0Max Negocios + Ilimitado 95.90CUOTA</v>
      </c>
      <c r="B4319" s="19">
        <f>precio_reno_porta!A209</f>
        <v>0</v>
      </c>
      <c r="C4319" s="19">
        <f>precio_reno_porta!B209</f>
        <v>0</v>
      </c>
      <c r="D4319" s="19">
        <f>precio_reno_porta!C209</f>
        <v>0</v>
      </c>
      <c r="E4319" s="19">
        <f>precio_reno_porta!D209</f>
        <v>0</v>
      </c>
      <c r="F4319" s="75">
        <f>precio_reno_porta!E209</f>
        <v>0</v>
      </c>
      <c r="G4319" s="19">
        <f>precio_reno_porta!F209</f>
        <v>0</v>
      </c>
      <c r="H4319" t="s">
        <v>188</v>
      </c>
      <c r="I4319" t="s">
        <v>8</v>
      </c>
      <c r="J4319" s="68">
        <f>precio_reno_porta!V209</f>
        <v>0</v>
      </c>
    </row>
    <row r="4320" spans="1:10" x14ac:dyDescent="0.3">
      <c r="A4320" t="str">
        <f t="shared" si="67"/>
        <v>0Max Negocios + Ilimitado 95.90CUOTA</v>
      </c>
      <c r="B4320" s="19">
        <f>precio_reno_porta!A210</f>
        <v>0</v>
      </c>
      <c r="C4320" s="19">
        <f>precio_reno_porta!B210</f>
        <v>0</v>
      </c>
      <c r="D4320" s="19">
        <f>precio_reno_porta!C210</f>
        <v>0</v>
      </c>
      <c r="E4320" s="19">
        <f>precio_reno_porta!D210</f>
        <v>0</v>
      </c>
      <c r="F4320" s="75">
        <f>precio_reno_porta!E210</f>
        <v>0</v>
      </c>
      <c r="G4320" s="19">
        <f>precio_reno_porta!F210</f>
        <v>0</v>
      </c>
      <c r="H4320" t="s">
        <v>188</v>
      </c>
      <c r="I4320" t="s">
        <v>8</v>
      </c>
      <c r="J4320" s="68">
        <f>precio_reno_porta!V210</f>
        <v>0</v>
      </c>
    </row>
    <row r="4321" spans="1:10" x14ac:dyDescent="0.3">
      <c r="A4321" t="str">
        <f t="shared" si="67"/>
        <v>0Max Negocios + Ilimitado 95.90CUOTA</v>
      </c>
      <c r="B4321" s="19">
        <f>precio_reno_porta!A211</f>
        <v>0</v>
      </c>
      <c r="C4321" s="19">
        <f>precio_reno_porta!B211</f>
        <v>0</v>
      </c>
      <c r="D4321" s="19">
        <f>precio_reno_porta!C211</f>
        <v>0</v>
      </c>
      <c r="E4321" s="19">
        <f>precio_reno_porta!D211</f>
        <v>0</v>
      </c>
      <c r="F4321" s="75">
        <f>precio_reno_porta!E211</f>
        <v>0</v>
      </c>
      <c r="G4321" s="19">
        <f>precio_reno_porta!F211</f>
        <v>0</v>
      </c>
      <c r="H4321" t="s">
        <v>188</v>
      </c>
      <c r="I4321" t="s">
        <v>8</v>
      </c>
      <c r="J4321" s="68">
        <f>precio_reno_porta!V211</f>
        <v>0</v>
      </c>
    </row>
    <row r="4322" spans="1:10" x14ac:dyDescent="0.3">
      <c r="A4322" t="str">
        <f t="shared" si="67"/>
        <v>0Max Negocios + Ilimitado 95.90CUOTA</v>
      </c>
      <c r="B4322" s="19">
        <f>precio_reno_porta!A212</f>
        <v>0</v>
      </c>
      <c r="C4322" s="19">
        <f>precio_reno_porta!B212</f>
        <v>0</v>
      </c>
      <c r="D4322" s="19">
        <f>precio_reno_porta!C212</f>
        <v>0</v>
      </c>
      <c r="E4322" s="19">
        <f>precio_reno_porta!D212</f>
        <v>0</v>
      </c>
      <c r="F4322" s="75">
        <f>precio_reno_porta!E212</f>
        <v>0</v>
      </c>
      <c r="G4322" s="19">
        <f>precio_reno_porta!F212</f>
        <v>0</v>
      </c>
      <c r="H4322" t="s">
        <v>188</v>
      </c>
      <c r="I4322" t="s">
        <v>8</v>
      </c>
      <c r="J4322" s="68">
        <f>precio_reno_porta!V212</f>
        <v>0</v>
      </c>
    </row>
    <row r="4323" spans="1:10" x14ac:dyDescent="0.3">
      <c r="A4323" t="str">
        <f t="shared" si="67"/>
        <v>0Max Negocios + Ilimitado 95.90CUOTA</v>
      </c>
      <c r="B4323" s="19">
        <f>precio_reno_porta!A213</f>
        <v>0</v>
      </c>
      <c r="C4323" s="19">
        <f>precio_reno_porta!B213</f>
        <v>0</v>
      </c>
      <c r="D4323" s="19">
        <f>precio_reno_porta!C213</f>
        <v>0</v>
      </c>
      <c r="E4323" s="19">
        <f>precio_reno_porta!D213</f>
        <v>0</v>
      </c>
      <c r="F4323" s="75">
        <f>precio_reno_porta!E213</f>
        <v>0</v>
      </c>
      <c r="G4323" s="19">
        <f>precio_reno_porta!F213</f>
        <v>0</v>
      </c>
      <c r="H4323" t="s">
        <v>188</v>
      </c>
      <c r="I4323" t="s">
        <v>8</v>
      </c>
      <c r="J4323" s="68">
        <f>precio_reno_porta!V213</f>
        <v>0</v>
      </c>
    </row>
    <row r="4324" spans="1:10" x14ac:dyDescent="0.3">
      <c r="A4324" t="str">
        <f t="shared" si="67"/>
        <v>0Max Negocios + Ilimitado 95.90CUOTA</v>
      </c>
      <c r="B4324" s="19">
        <f>precio_reno_porta!A214</f>
        <v>0</v>
      </c>
      <c r="C4324" s="19">
        <f>precio_reno_porta!B214</f>
        <v>0</v>
      </c>
      <c r="D4324" s="19">
        <f>precio_reno_porta!C214</f>
        <v>0</v>
      </c>
      <c r="E4324" s="19">
        <f>precio_reno_porta!D214</f>
        <v>0</v>
      </c>
      <c r="F4324" s="75">
        <f>precio_reno_porta!E214</f>
        <v>0</v>
      </c>
      <c r="G4324" s="19">
        <f>precio_reno_porta!F214</f>
        <v>0</v>
      </c>
      <c r="H4324" t="s">
        <v>188</v>
      </c>
      <c r="I4324" t="s">
        <v>8</v>
      </c>
      <c r="J4324" s="68">
        <f>precio_reno_porta!V214</f>
        <v>0</v>
      </c>
    </row>
    <row r="4325" spans="1:10" x14ac:dyDescent="0.3">
      <c r="A4325" t="str">
        <f t="shared" si="67"/>
        <v>0Max Negocios + Ilimitado 95.90CUOTA</v>
      </c>
      <c r="B4325" s="19">
        <f>precio_reno_porta!A215</f>
        <v>0</v>
      </c>
      <c r="C4325" s="19">
        <f>precio_reno_porta!B215</f>
        <v>0</v>
      </c>
      <c r="D4325" s="19">
        <f>precio_reno_porta!C215</f>
        <v>0</v>
      </c>
      <c r="E4325" s="19">
        <f>precio_reno_porta!D215</f>
        <v>0</v>
      </c>
      <c r="F4325" s="75">
        <f>precio_reno_porta!E215</f>
        <v>0</v>
      </c>
      <c r="G4325" s="19">
        <f>precio_reno_porta!F215</f>
        <v>0</v>
      </c>
      <c r="H4325" t="s">
        <v>188</v>
      </c>
      <c r="I4325" t="s">
        <v>8</v>
      </c>
      <c r="J4325" s="68">
        <f>precio_reno_porta!V215</f>
        <v>0</v>
      </c>
    </row>
    <row r="4326" spans="1:10" x14ac:dyDescent="0.3">
      <c r="A4326" t="str">
        <f t="shared" si="67"/>
        <v>0Max Negocios + Ilimitado 95.90CUOTA</v>
      </c>
      <c r="B4326" s="19">
        <f>precio_reno_porta!A216</f>
        <v>0</v>
      </c>
      <c r="C4326" s="19">
        <f>precio_reno_porta!B216</f>
        <v>0</v>
      </c>
      <c r="D4326" s="19">
        <f>precio_reno_porta!C216</f>
        <v>0</v>
      </c>
      <c r="E4326" s="19">
        <f>precio_reno_porta!D216</f>
        <v>0</v>
      </c>
      <c r="F4326" s="75">
        <f>precio_reno_porta!E216</f>
        <v>0</v>
      </c>
      <c r="G4326" s="19">
        <f>precio_reno_porta!F216</f>
        <v>0</v>
      </c>
      <c r="H4326" t="s">
        <v>188</v>
      </c>
      <c r="I4326" t="s">
        <v>8</v>
      </c>
      <c r="J4326" s="68">
        <f>precio_reno_porta!V216</f>
        <v>0</v>
      </c>
    </row>
    <row r="4327" spans="1:10" x14ac:dyDescent="0.3">
      <c r="A4327" t="str">
        <f t="shared" si="67"/>
        <v>0Max Negocios + Ilimitado 95.90CUOTA</v>
      </c>
      <c r="B4327" s="19">
        <f>precio_reno_porta!A217</f>
        <v>0</v>
      </c>
      <c r="C4327" s="19">
        <f>precio_reno_porta!B217</f>
        <v>0</v>
      </c>
      <c r="D4327" s="19">
        <f>precio_reno_porta!C217</f>
        <v>0</v>
      </c>
      <c r="E4327" s="19">
        <f>precio_reno_porta!D217</f>
        <v>0</v>
      </c>
      <c r="F4327" s="75">
        <f>precio_reno_porta!E217</f>
        <v>0</v>
      </c>
      <c r="G4327" s="19">
        <f>precio_reno_porta!F217</f>
        <v>0</v>
      </c>
      <c r="H4327" t="s">
        <v>188</v>
      </c>
      <c r="I4327" t="s">
        <v>8</v>
      </c>
      <c r="J4327" s="68">
        <f>precio_reno_porta!V217</f>
        <v>0</v>
      </c>
    </row>
    <row r="4328" spans="1:10" x14ac:dyDescent="0.3">
      <c r="A4328" t="str">
        <f t="shared" si="67"/>
        <v>0Max Negocios + Ilimitado 95.90CUOTA</v>
      </c>
      <c r="B4328" s="19">
        <f>precio_reno_porta!A218</f>
        <v>0</v>
      </c>
      <c r="C4328" s="19">
        <f>precio_reno_porta!B218</f>
        <v>0</v>
      </c>
      <c r="D4328" s="19">
        <f>precio_reno_porta!C218</f>
        <v>0</v>
      </c>
      <c r="E4328" s="19">
        <f>precio_reno_porta!D218</f>
        <v>0</v>
      </c>
      <c r="F4328" s="75">
        <f>precio_reno_porta!E218</f>
        <v>0</v>
      </c>
      <c r="G4328" s="19">
        <f>precio_reno_porta!F218</f>
        <v>0</v>
      </c>
      <c r="H4328" t="s">
        <v>188</v>
      </c>
      <c r="I4328" t="s">
        <v>8</v>
      </c>
      <c r="J4328" s="68">
        <f>precio_reno_porta!V218</f>
        <v>0</v>
      </c>
    </row>
    <row r="4329" spans="1:10" x14ac:dyDescent="0.3">
      <c r="A4329" t="str">
        <f t="shared" si="67"/>
        <v>0Max Negocios + Ilimitado 95.90CUOTA</v>
      </c>
      <c r="B4329" s="19">
        <f>precio_reno_porta!A219</f>
        <v>0</v>
      </c>
      <c r="C4329" s="19">
        <f>precio_reno_porta!B219</f>
        <v>0</v>
      </c>
      <c r="D4329" s="19">
        <f>precio_reno_porta!C219</f>
        <v>0</v>
      </c>
      <c r="E4329" s="19">
        <f>precio_reno_porta!D219</f>
        <v>0</v>
      </c>
      <c r="F4329" s="75">
        <f>precio_reno_porta!E219</f>
        <v>0</v>
      </c>
      <c r="G4329" s="19">
        <f>precio_reno_porta!F219</f>
        <v>0</v>
      </c>
      <c r="H4329" t="s">
        <v>188</v>
      </c>
      <c r="I4329" t="s">
        <v>8</v>
      </c>
      <c r="J4329" s="68">
        <f>precio_reno_porta!V219</f>
        <v>0</v>
      </c>
    </row>
    <row r="4330" spans="1:10" x14ac:dyDescent="0.3">
      <c r="A4330" t="str">
        <f t="shared" si="67"/>
        <v>0Max Negocios + Ilimitado 95.90CUOTA</v>
      </c>
      <c r="B4330" s="19">
        <f>precio_reno_porta!A220</f>
        <v>0</v>
      </c>
      <c r="C4330" s="19">
        <f>precio_reno_porta!B220</f>
        <v>0</v>
      </c>
      <c r="D4330" s="19">
        <f>precio_reno_porta!C220</f>
        <v>0</v>
      </c>
      <c r="E4330" s="19">
        <f>precio_reno_porta!D220</f>
        <v>0</v>
      </c>
      <c r="F4330" s="75">
        <f>precio_reno_porta!E220</f>
        <v>0</v>
      </c>
      <c r="G4330" s="19">
        <f>precio_reno_porta!F220</f>
        <v>0</v>
      </c>
      <c r="H4330" t="s">
        <v>188</v>
      </c>
      <c r="I4330" t="s">
        <v>8</v>
      </c>
      <c r="J4330" s="68">
        <f>precio_reno_porta!V220</f>
        <v>0</v>
      </c>
    </row>
    <row r="4331" spans="1:10" x14ac:dyDescent="0.3">
      <c r="A4331" t="str">
        <f t="shared" si="67"/>
        <v>0Max Negocios + Ilimitado 95.90CUOTA</v>
      </c>
      <c r="B4331" s="19">
        <f>precio_reno_porta!A221</f>
        <v>0</v>
      </c>
      <c r="C4331" s="19">
        <f>precio_reno_porta!B221</f>
        <v>0</v>
      </c>
      <c r="D4331" s="19">
        <f>precio_reno_porta!C221</f>
        <v>0</v>
      </c>
      <c r="E4331" s="19">
        <f>precio_reno_porta!D221</f>
        <v>0</v>
      </c>
      <c r="F4331" s="75">
        <f>precio_reno_porta!E221</f>
        <v>0</v>
      </c>
      <c r="G4331" s="19">
        <f>precio_reno_porta!F221</f>
        <v>0</v>
      </c>
      <c r="H4331" t="s">
        <v>188</v>
      </c>
      <c r="I4331" t="s">
        <v>8</v>
      </c>
      <c r="J4331" s="68">
        <f>precio_reno_porta!V221</f>
        <v>0</v>
      </c>
    </row>
    <row r="4332" spans="1:10" x14ac:dyDescent="0.3">
      <c r="A4332" t="str">
        <f t="shared" si="67"/>
        <v>0Max Negocios + Ilimitado 95.90CUOTA</v>
      </c>
      <c r="B4332" s="19">
        <f>precio_reno_porta!A222</f>
        <v>0</v>
      </c>
      <c r="C4332" s="19">
        <f>precio_reno_porta!B222</f>
        <v>0</v>
      </c>
      <c r="D4332" s="19">
        <f>precio_reno_porta!C222</f>
        <v>0</v>
      </c>
      <c r="E4332" s="19">
        <f>precio_reno_porta!D222</f>
        <v>0</v>
      </c>
      <c r="F4332" s="75">
        <f>precio_reno_porta!E222</f>
        <v>0</v>
      </c>
      <c r="G4332" s="19">
        <f>precio_reno_porta!F222</f>
        <v>0</v>
      </c>
      <c r="H4332" t="s">
        <v>188</v>
      </c>
      <c r="I4332" t="s">
        <v>8</v>
      </c>
      <c r="J4332" s="68">
        <f>precio_reno_porta!V222</f>
        <v>0</v>
      </c>
    </row>
    <row r="4333" spans="1:10" x14ac:dyDescent="0.3">
      <c r="A4333" t="str">
        <f t="shared" si="67"/>
        <v>0Max Negocios + Ilimitado 95.90CUOTA</v>
      </c>
      <c r="B4333" s="19">
        <f>precio_reno_porta!A223</f>
        <v>0</v>
      </c>
      <c r="C4333" s="19">
        <f>precio_reno_porta!B223</f>
        <v>0</v>
      </c>
      <c r="D4333" s="19">
        <f>precio_reno_porta!C223</f>
        <v>0</v>
      </c>
      <c r="E4333" s="19">
        <f>precio_reno_porta!D223</f>
        <v>0</v>
      </c>
      <c r="F4333" s="75">
        <f>precio_reno_porta!E223</f>
        <v>0</v>
      </c>
      <c r="G4333" s="19">
        <f>precio_reno_porta!F223</f>
        <v>0</v>
      </c>
      <c r="H4333" t="s">
        <v>188</v>
      </c>
      <c r="I4333" t="s">
        <v>8</v>
      </c>
      <c r="J4333" s="68">
        <f>precio_reno_porta!V223</f>
        <v>0</v>
      </c>
    </row>
    <row r="4334" spans="1:10" x14ac:dyDescent="0.3">
      <c r="A4334" t="str">
        <f t="shared" si="67"/>
        <v>0Max Negocios + Ilimitado 95.90CUOTA</v>
      </c>
      <c r="B4334" s="19">
        <f>precio_reno_porta!A224</f>
        <v>0</v>
      </c>
      <c r="C4334" s="19">
        <f>precio_reno_porta!B224</f>
        <v>0</v>
      </c>
      <c r="D4334" s="19">
        <f>precio_reno_porta!C224</f>
        <v>0</v>
      </c>
      <c r="E4334" s="19">
        <f>precio_reno_porta!D224</f>
        <v>0</v>
      </c>
      <c r="F4334" s="75">
        <f>precio_reno_porta!E224</f>
        <v>0</v>
      </c>
      <c r="G4334" s="19">
        <f>precio_reno_porta!F224</f>
        <v>0</v>
      </c>
      <c r="H4334" t="s">
        <v>188</v>
      </c>
      <c r="I4334" t="s">
        <v>8</v>
      </c>
      <c r="J4334" s="68">
        <f>precio_reno_porta!V224</f>
        <v>0</v>
      </c>
    </row>
    <row r="4335" spans="1:10" x14ac:dyDescent="0.3">
      <c r="A4335" t="str">
        <f t="shared" si="67"/>
        <v>0Max Negocios + Ilimitado 95.90CUOTA</v>
      </c>
      <c r="B4335" s="19">
        <f>precio_reno_porta!A225</f>
        <v>0</v>
      </c>
      <c r="C4335" s="19">
        <f>precio_reno_porta!B225</f>
        <v>0</v>
      </c>
      <c r="D4335" s="19">
        <f>precio_reno_porta!C225</f>
        <v>0</v>
      </c>
      <c r="E4335" s="19">
        <f>precio_reno_porta!D225</f>
        <v>0</v>
      </c>
      <c r="F4335" s="75">
        <f>precio_reno_porta!E225</f>
        <v>0</v>
      </c>
      <c r="G4335" s="19">
        <f>precio_reno_porta!F225</f>
        <v>0</v>
      </c>
      <c r="H4335" t="s">
        <v>188</v>
      </c>
      <c r="I4335" t="s">
        <v>8</v>
      </c>
      <c r="J4335" s="68">
        <f>precio_reno_porta!V225</f>
        <v>0</v>
      </c>
    </row>
    <row r="4336" spans="1:10" x14ac:dyDescent="0.3">
      <c r="A4336" t="str">
        <f t="shared" si="67"/>
        <v>0Max Negocios + Ilimitado 95.90CUOTA</v>
      </c>
      <c r="B4336" s="19">
        <f>precio_reno_porta!A226</f>
        <v>0</v>
      </c>
      <c r="C4336" s="19">
        <f>precio_reno_porta!B226</f>
        <v>0</v>
      </c>
      <c r="D4336" s="19">
        <f>precio_reno_porta!C226</f>
        <v>0</v>
      </c>
      <c r="E4336" s="19">
        <f>precio_reno_porta!D226</f>
        <v>0</v>
      </c>
      <c r="F4336" s="75">
        <f>precio_reno_porta!E226</f>
        <v>0</v>
      </c>
      <c r="G4336" s="19">
        <f>precio_reno_porta!F226</f>
        <v>0</v>
      </c>
      <c r="H4336" t="s">
        <v>188</v>
      </c>
      <c r="I4336" t="s">
        <v>8</v>
      </c>
      <c r="J4336" s="68">
        <f>precio_reno_porta!V226</f>
        <v>0</v>
      </c>
    </row>
    <row r="4337" spans="1:10" x14ac:dyDescent="0.3">
      <c r="A4337" t="str">
        <f t="shared" si="67"/>
        <v>0Max Negocios + Ilimitado 95.90CUOTA</v>
      </c>
      <c r="B4337" s="19">
        <f>precio_reno_porta!A227</f>
        <v>0</v>
      </c>
      <c r="C4337" s="19">
        <f>precio_reno_porta!B227</f>
        <v>0</v>
      </c>
      <c r="D4337" s="19">
        <f>precio_reno_porta!C227</f>
        <v>0</v>
      </c>
      <c r="E4337" s="19">
        <f>precio_reno_porta!D227</f>
        <v>0</v>
      </c>
      <c r="F4337" s="75">
        <f>precio_reno_porta!E227</f>
        <v>0</v>
      </c>
      <c r="G4337" s="19">
        <f>precio_reno_porta!F227</f>
        <v>0</v>
      </c>
      <c r="H4337" t="s">
        <v>188</v>
      </c>
      <c r="I4337" t="s">
        <v>8</v>
      </c>
      <c r="J4337" s="68">
        <f>precio_reno_porta!V227</f>
        <v>0</v>
      </c>
    </row>
    <row r="4338" spans="1:10" x14ac:dyDescent="0.3">
      <c r="A4338" t="str">
        <f t="shared" si="67"/>
        <v>0Max Negocios + Ilimitado 95.90CUOTA</v>
      </c>
      <c r="B4338" s="19">
        <f>precio_reno_porta!A228</f>
        <v>0</v>
      </c>
      <c r="C4338" s="19">
        <f>precio_reno_porta!B228</f>
        <v>0</v>
      </c>
      <c r="D4338" s="19">
        <f>precio_reno_porta!C228</f>
        <v>0</v>
      </c>
      <c r="E4338" s="19">
        <f>precio_reno_porta!D228</f>
        <v>0</v>
      </c>
      <c r="F4338" s="75">
        <f>precio_reno_porta!E228</f>
        <v>0</v>
      </c>
      <c r="G4338" s="19">
        <f>precio_reno_porta!F228</f>
        <v>0</v>
      </c>
      <c r="H4338" t="s">
        <v>188</v>
      </c>
      <c r="I4338" t="s">
        <v>8</v>
      </c>
      <c r="J4338" s="68">
        <f>precio_reno_porta!V228</f>
        <v>0</v>
      </c>
    </row>
    <row r="4339" spans="1:10" x14ac:dyDescent="0.3">
      <c r="A4339" t="str">
        <f t="shared" si="67"/>
        <v>0Max Negocios + Ilimitado 95.90CUOTA</v>
      </c>
      <c r="B4339" s="19">
        <f>precio_reno_porta!A229</f>
        <v>0</v>
      </c>
      <c r="C4339" s="19">
        <f>precio_reno_porta!B229</f>
        <v>0</v>
      </c>
      <c r="D4339" s="19">
        <f>precio_reno_porta!C229</f>
        <v>0</v>
      </c>
      <c r="E4339" s="19">
        <f>precio_reno_porta!D229</f>
        <v>0</v>
      </c>
      <c r="F4339" s="75">
        <f>precio_reno_porta!E229</f>
        <v>0</v>
      </c>
      <c r="G4339" s="19">
        <f>precio_reno_porta!F229</f>
        <v>0</v>
      </c>
      <c r="H4339" t="s">
        <v>188</v>
      </c>
      <c r="I4339" t="s">
        <v>8</v>
      </c>
      <c r="J4339" s="68">
        <f>precio_reno_porta!V229</f>
        <v>0</v>
      </c>
    </row>
    <row r="4340" spans="1:10" x14ac:dyDescent="0.3">
      <c r="A4340" t="str">
        <f t="shared" si="67"/>
        <v>0Max Negocios + Ilimitado 95.90CUOTA</v>
      </c>
      <c r="B4340" s="19">
        <f>precio_reno_porta!A230</f>
        <v>0</v>
      </c>
      <c r="C4340" s="19">
        <f>precio_reno_porta!B230</f>
        <v>0</v>
      </c>
      <c r="D4340" s="19">
        <f>precio_reno_porta!C230</f>
        <v>0</v>
      </c>
      <c r="E4340" s="19">
        <f>precio_reno_porta!D230</f>
        <v>0</v>
      </c>
      <c r="F4340" s="75">
        <f>precio_reno_porta!E230</f>
        <v>0</v>
      </c>
      <c r="G4340" s="19">
        <f>precio_reno_porta!F230</f>
        <v>0</v>
      </c>
      <c r="H4340" t="s">
        <v>188</v>
      </c>
      <c r="I4340" t="s">
        <v>8</v>
      </c>
      <c r="J4340" s="68">
        <f>precio_reno_porta!V230</f>
        <v>0</v>
      </c>
    </row>
    <row r="4341" spans="1:10" x14ac:dyDescent="0.3">
      <c r="A4341" t="str">
        <f t="shared" si="67"/>
        <v>0Max Negocios + Ilimitado 95.90CUOTA</v>
      </c>
      <c r="B4341" s="19">
        <f>precio_reno_porta!A231</f>
        <v>0</v>
      </c>
      <c r="C4341" s="19">
        <f>precio_reno_porta!B231</f>
        <v>0</v>
      </c>
      <c r="D4341" s="19">
        <f>precio_reno_porta!C231</f>
        <v>0</v>
      </c>
      <c r="E4341" s="19">
        <f>precio_reno_porta!D231</f>
        <v>0</v>
      </c>
      <c r="F4341" s="75">
        <f>precio_reno_porta!E231</f>
        <v>0</v>
      </c>
      <c r="G4341" s="19">
        <f>precio_reno_porta!F231</f>
        <v>0</v>
      </c>
      <c r="H4341" t="s">
        <v>188</v>
      </c>
      <c r="I4341" t="s">
        <v>8</v>
      </c>
      <c r="J4341" s="68">
        <f>precio_reno_porta!V231</f>
        <v>0</v>
      </c>
    </row>
    <row r="4342" spans="1:10" x14ac:dyDescent="0.3">
      <c r="A4342" t="str">
        <f t="shared" si="67"/>
        <v>0Max Negocios + Ilimitado 95.90CUOTA</v>
      </c>
      <c r="B4342" s="19">
        <f>precio_reno_porta!A232</f>
        <v>0</v>
      </c>
      <c r="C4342" s="19">
        <f>precio_reno_porta!B232</f>
        <v>0</v>
      </c>
      <c r="D4342" s="19">
        <f>precio_reno_porta!C232</f>
        <v>0</v>
      </c>
      <c r="E4342" s="19">
        <f>precio_reno_porta!D232</f>
        <v>0</v>
      </c>
      <c r="F4342" s="75">
        <f>precio_reno_porta!E232</f>
        <v>0</v>
      </c>
      <c r="G4342" s="19">
        <f>precio_reno_porta!F232</f>
        <v>0</v>
      </c>
      <c r="H4342" t="s">
        <v>188</v>
      </c>
      <c r="I4342" t="s">
        <v>8</v>
      </c>
      <c r="J4342" s="68">
        <f>precio_reno_porta!V232</f>
        <v>0</v>
      </c>
    </row>
    <row r="4343" spans="1:10" x14ac:dyDescent="0.3">
      <c r="A4343" t="str">
        <f t="shared" si="67"/>
        <v>0Max Negocios + Ilimitado 95.90CUOTA</v>
      </c>
      <c r="B4343" s="19">
        <f>precio_reno_porta!A233</f>
        <v>0</v>
      </c>
      <c r="C4343" s="19">
        <f>precio_reno_porta!B233</f>
        <v>0</v>
      </c>
      <c r="D4343" s="19">
        <f>precio_reno_porta!C233</f>
        <v>0</v>
      </c>
      <c r="E4343" s="19">
        <f>precio_reno_porta!D233</f>
        <v>0</v>
      </c>
      <c r="F4343" s="75">
        <f>precio_reno_porta!E233</f>
        <v>0</v>
      </c>
      <c r="G4343" s="19">
        <f>precio_reno_porta!F233</f>
        <v>0</v>
      </c>
      <c r="H4343" t="s">
        <v>188</v>
      </c>
      <c r="I4343" t="s">
        <v>8</v>
      </c>
      <c r="J4343" s="68">
        <f>precio_reno_porta!V233</f>
        <v>0</v>
      </c>
    </row>
    <row r="4344" spans="1:10" x14ac:dyDescent="0.3">
      <c r="A4344" t="str">
        <f t="shared" si="67"/>
        <v>0Max Negocios + Ilimitado 95.90CUOTA</v>
      </c>
      <c r="B4344" s="19">
        <f>precio_reno_porta!A234</f>
        <v>0</v>
      </c>
      <c r="C4344" s="19">
        <f>precio_reno_porta!B234</f>
        <v>0</v>
      </c>
      <c r="D4344" s="19">
        <f>precio_reno_porta!C234</f>
        <v>0</v>
      </c>
      <c r="E4344" s="19">
        <f>precio_reno_porta!D234</f>
        <v>0</v>
      </c>
      <c r="F4344" s="75">
        <f>precio_reno_porta!E234</f>
        <v>0</v>
      </c>
      <c r="G4344" s="19">
        <f>precio_reno_porta!F234</f>
        <v>0</v>
      </c>
      <c r="H4344" t="s">
        <v>188</v>
      </c>
      <c r="I4344" t="s">
        <v>8</v>
      </c>
      <c r="J4344" s="68">
        <f>precio_reno_porta!V234</f>
        <v>0</v>
      </c>
    </row>
    <row r="4345" spans="1:10" x14ac:dyDescent="0.3">
      <c r="A4345" t="str">
        <f t="shared" si="67"/>
        <v>0Max Negocios + Ilimitado 95.90CUOTA</v>
      </c>
      <c r="B4345" s="19">
        <f>precio_reno_porta!A235</f>
        <v>0</v>
      </c>
      <c r="C4345" s="19">
        <f>precio_reno_porta!B235</f>
        <v>0</v>
      </c>
      <c r="D4345" s="19">
        <f>precio_reno_porta!C235</f>
        <v>0</v>
      </c>
      <c r="E4345" s="19">
        <f>precio_reno_porta!D235</f>
        <v>0</v>
      </c>
      <c r="F4345" s="75">
        <f>precio_reno_porta!E235</f>
        <v>0</v>
      </c>
      <c r="G4345" s="19">
        <f>precio_reno_porta!F235</f>
        <v>0</v>
      </c>
      <c r="H4345" t="s">
        <v>188</v>
      </c>
      <c r="I4345" t="s">
        <v>8</v>
      </c>
      <c r="J4345" s="68">
        <f>precio_reno_porta!V235</f>
        <v>0</v>
      </c>
    </row>
    <row r="4346" spans="1:10" x14ac:dyDescent="0.3">
      <c r="A4346" t="str">
        <f t="shared" si="67"/>
        <v>0Max Negocios + Ilimitado 95.90CUOTA</v>
      </c>
      <c r="B4346" s="19">
        <f>precio_reno_porta!A236</f>
        <v>0</v>
      </c>
      <c r="C4346" s="19">
        <f>precio_reno_porta!B236</f>
        <v>0</v>
      </c>
      <c r="D4346" s="19">
        <f>precio_reno_porta!C236</f>
        <v>0</v>
      </c>
      <c r="E4346" s="19">
        <f>precio_reno_porta!D236</f>
        <v>0</v>
      </c>
      <c r="F4346" s="75">
        <f>precio_reno_porta!E236</f>
        <v>0</v>
      </c>
      <c r="G4346" s="19">
        <f>precio_reno_porta!F236</f>
        <v>0</v>
      </c>
      <c r="H4346" t="s">
        <v>188</v>
      </c>
      <c r="I4346" t="s">
        <v>8</v>
      </c>
      <c r="J4346" s="68">
        <f>precio_reno_porta!V236</f>
        <v>0</v>
      </c>
    </row>
    <row r="4347" spans="1:10" x14ac:dyDescent="0.3">
      <c r="A4347" t="str">
        <f t="shared" si="67"/>
        <v>0Max Negocios + Ilimitado 95.90CUOTA</v>
      </c>
      <c r="B4347" s="19">
        <f>precio_reno_porta!A237</f>
        <v>0</v>
      </c>
      <c r="C4347" s="19">
        <f>precio_reno_porta!B237</f>
        <v>0</v>
      </c>
      <c r="D4347" s="19">
        <f>precio_reno_porta!C237</f>
        <v>0</v>
      </c>
      <c r="E4347" s="19">
        <f>precio_reno_porta!D237</f>
        <v>0</v>
      </c>
      <c r="F4347" s="75">
        <f>precio_reno_porta!E237</f>
        <v>0</v>
      </c>
      <c r="G4347" s="19">
        <f>precio_reno_porta!F237</f>
        <v>0</v>
      </c>
      <c r="H4347" t="s">
        <v>188</v>
      </c>
      <c r="I4347" t="s">
        <v>8</v>
      </c>
      <c r="J4347" s="68">
        <f>precio_reno_porta!V237</f>
        <v>0</v>
      </c>
    </row>
    <row r="4348" spans="1:10" x14ac:dyDescent="0.3">
      <c r="A4348" t="str">
        <f t="shared" si="67"/>
        <v>0Max Negocios + Ilimitado 95.90CUOTA</v>
      </c>
      <c r="B4348" s="19">
        <f>precio_reno_porta!A238</f>
        <v>0</v>
      </c>
      <c r="C4348" s="19">
        <f>precio_reno_porta!B238</f>
        <v>0</v>
      </c>
      <c r="D4348" s="19">
        <f>precio_reno_porta!C238</f>
        <v>0</v>
      </c>
      <c r="E4348" s="19">
        <f>precio_reno_porta!D238</f>
        <v>0</v>
      </c>
      <c r="F4348" s="75">
        <f>precio_reno_porta!E238</f>
        <v>0</v>
      </c>
      <c r="G4348" s="19">
        <f>precio_reno_porta!F238</f>
        <v>0</v>
      </c>
      <c r="H4348" t="s">
        <v>188</v>
      </c>
      <c r="I4348" t="s">
        <v>8</v>
      </c>
      <c r="J4348" s="68">
        <f>precio_reno_porta!V238</f>
        <v>0</v>
      </c>
    </row>
    <row r="4349" spans="1:10" x14ac:dyDescent="0.3">
      <c r="A4349" t="str">
        <f t="shared" si="67"/>
        <v>0Max Negocios + Ilimitado 95.90CUOTA</v>
      </c>
      <c r="B4349" s="19">
        <f>precio_reno_porta!A239</f>
        <v>0</v>
      </c>
      <c r="C4349" s="19">
        <f>precio_reno_porta!B239</f>
        <v>0</v>
      </c>
      <c r="D4349" s="19">
        <f>precio_reno_porta!C239</f>
        <v>0</v>
      </c>
      <c r="E4349" s="19">
        <f>precio_reno_porta!D239</f>
        <v>0</v>
      </c>
      <c r="F4349" s="75">
        <f>precio_reno_porta!E239</f>
        <v>0</v>
      </c>
      <c r="G4349" s="19">
        <f>precio_reno_porta!F239</f>
        <v>0</v>
      </c>
      <c r="H4349" t="s">
        <v>188</v>
      </c>
      <c r="I4349" t="s">
        <v>8</v>
      </c>
      <c r="J4349" s="68">
        <f>precio_reno_porta!V239</f>
        <v>0</v>
      </c>
    </row>
    <row r="4350" spans="1:10" x14ac:dyDescent="0.3">
      <c r="A4350" t="str">
        <f t="shared" si="67"/>
        <v>0Max Negocios + Ilimitado 95.90CUOTA</v>
      </c>
      <c r="B4350" s="19">
        <f>precio_reno_porta!A240</f>
        <v>0</v>
      </c>
      <c r="C4350" s="19">
        <f>precio_reno_porta!B240</f>
        <v>0</v>
      </c>
      <c r="D4350" s="19">
        <f>precio_reno_porta!C240</f>
        <v>0</v>
      </c>
      <c r="E4350" s="19">
        <f>precio_reno_porta!D240</f>
        <v>0</v>
      </c>
      <c r="F4350" s="75">
        <f>precio_reno_porta!E240</f>
        <v>0</v>
      </c>
      <c r="G4350" s="19">
        <f>precio_reno_porta!F240</f>
        <v>0</v>
      </c>
      <c r="H4350" t="s">
        <v>188</v>
      </c>
      <c r="I4350" t="s">
        <v>8</v>
      </c>
      <c r="J4350" s="68">
        <f>precio_reno_porta!V240</f>
        <v>0</v>
      </c>
    </row>
    <row r="4351" spans="1:10" x14ac:dyDescent="0.3">
      <c r="A4351" t="str">
        <f t="shared" si="67"/>
        <v>0Max Negocios + Ilimitado 95.90CUOTA</v>
      </c>
      <c r="B4351" s="19">
        <f>precio_reno_porta!A241</f>
        <v>0</v>
      </c>
      <c r="C4351" s="19">
        <f>precio_reno_porta!B241</f>
        <v>0</v>
      </c>
      <c r="D4351" s="19">
        <f>precio_reno_porta!C241</f>
        <v>0</v>
      </c>
      <c r="E4351" s="19">
        <f>precio_reno_porta!D241</f>
        <v>0</v>
      </c>
      <c r="F4351" s="75">
        <f>precio_reno_porta!E241</f>
        <v>0</v>
      </c>
      <c r="G4351" s="19">
        <f>precio_reno_porta!F241</f>
        <v>0</v>
      </c>
      <c r="H4351" t="s">
        <v>188</v>
      </c>
      <c r="I4351" t="s">
        <v>8</v>
      </c>
      <c r="J4351" s="68">
        <f>precio_reno_porta!V241</f>
        <v>0</v>
      </c>
    </row>
    <row r="4352" spans="1:10" x14ac:dyDescent="0.3">
      <c r="A4352" t="str">
        <f t="shared" si="67"/>
        <v>0Max Negocios + Ilimitado 95.90CUOTA</v>
      </c>
      <c r="B4352" s="19">
        <f>precio_reno_porta!A242</f>
        <v>0</v>
      </c>
      <c r="C4352" s="19">
        <f>precio_reno_porta!B242</f>
        <v>0</v>
      </c>
      <c r="D4352" s="19">
        <f>precio_reno_porta!C242</f>
        <v>0</v>
      </c>
      <c r="E4352" s="19">
        <f>precio_reno_porta!D242</f>
        <v>0</v>
      </c>
      <c r="F4352" s="75">
        <f>precio_reno_porta!E242</f>
        <v>0</v>
      </c>
      <c r="G4352" s="19">
        <f>precio_reno_porta!F242</f>
        <v>0</v>
      </c>
      <c r="H4352" t="s">
        <v>188</v>
      </c>
      <c r="I4352" t="s">
        <v>8</v>
      </c>
      <c r="J4352" s="68">
        <f>precio_reno_porta!V242</f>
        <v>0</v>
      </c>
    </row>
    <row r="4353" spans="1:10" x14ac:dyDescent="0.3">
      <c r="A4353" t="str">
        <f t="shared" si="67"/>
        <v>0Max Negocios + Ilimitado 95.90CUOTA</v>
      </c>
      <c r="B4353" s="19">
        <f>precio_reno_porta!A243</f>
        <v>0</v>
      </c>
      <c r="C4353" s="19">
        <f>precio_reno_porta!B243</f>
        <v>0</v>
      </c>
      <c r="D4353" s="19">
        <f>precio_reno_porta!C243</f>
        <v>0</v>
      </c>
      <c r="E4353" s="19">
        <f>precio_reno_porta!D243</f>
        <v>0</v>
      </c>
      <c r="F4353" s="75">
        <f>precio_reno_porta!E243</f>
        <v>0</v>
      </c>
      <c r="G4353" s="19">
        <f>precio_reno_porta!F243</f>
        <v>0</v>
      </c>
      <c r="H4353" t="s">
        <v>188</v>
      </c>
      <c r="I4353" t="s">
        <v>8</v>
      </c>
      <c r="J4353" s="68">
        <f>precio_reno_porta!V243</f>
        <v>0</v>
      </c>
    </row>
    <row r="4354" spans="1:10" x14ac:dyDescent="0.3">
      <c r="A4354" t="str">
        <f t="shared" si="67"/>
        <v>0Max Negocios + Ilimitado 95.90CUOTA</v>
      </c>
      <c r="B4354" s="19">
        <f>precio_reno_porta!A244</f>
        <v>0</v>
      </c>
      <c r="C4354" s="19">
        <f>precio_reno_porta!B244</f>
        <v>0</v>
      </c>
      <c r="D4354" s="19">
        <f>precio_reno_porta!C244</f>
        <v>0</v>
      </c>
      <c r="E4354" s="19">
        <f>precio_reno_porta!D244</f>
        <v>0</v>
      </c>
      <c r="F4354" s="75">
        <f>precio_reno_porta!E244</f>
        <v>0</v>
      </c>
      <c r="G4354" s="19">
        <f>precio_reno_porta!F244</f>
        <v>0</v>
      </c>
      <c r="H4354" t="s">
        <v>188</v>
      </c>
      <c r="I4354" t="s">
        <v>8</v>
      </c>
      <c r="J4354" s="68">
        <f>precio_reno_porta!V244</f>
        <v>0</v>
      </c>
    </row>
    <row r="4355" spans="1:10" x14ac:dyDescent="0.3">
      <c r="A4355" t="str">
        <f t="shared" ref="A4355:A4418" si="68">CONCATENATE(E4355,I4355,H4355)</f>
        <v>0Max Negocios + Ilimitado 95.90CUOTA</v>
      </c>
      <c r="B4355" s="19">
        <f>precio_reno_porta!A245</f>
        <v>0</v>
      </c>
      <c r="C4355" s="19">
        <f>precio_reno_porta!B245</f>
        <v>0</v>
      </c>
      <c r="D4355" s="19">
        <f>precio_reno_porta!C245</f>
        <v>0</v>
      </c>
      <c r="E4355" s="19">
        <f>precio_reno_porta!D245</f>
        <v>0</v>
      </c>
      <c r="F4355" s="75">
        <f>precio_reno_porta!E245</f>
        <v>0</v>
      </c>
      <c r="G4355" s="19">
        <f>precio_reno_porta!F245</f>
        <v>0</v>
      </c>
      <c r="H4355" t="s">
        <v>188</v>
      </c>
      <c r="I4355" t="s">
        <v>8</v>
      </c>
      <c r="J4355" s="68">
        <f>precio_reno_porta!V245</f>
        <v>0</v>
      </c>
    </row>
    <row r="4356" spans="1:10" x14ac:dyDescent="0.3">
      <c r="A4356" t="str">
        <f t="shared" si="68"/>
        <v>0Max Negocios + Ilimitado 95.90CUOTA</v>
      </c>
      <c r="B4356" s="19">
        <f>precio_reno_porta!A246</f>
        <v>0</v>
      </c>
      <c r="C4356" s="19">
        <f>precio_reno_porta!B246</f>
        <v>0</v>
      </c>
      <c r="D4356" s="19">
        <f>precio_reno_porta!C246</f>
        <v>0</v>
      </c>
      <c r="E4356" s="19">
        <f>precio_reno_porta!D246</f>
        <v>0</v>
      </c>
      <c r="F4356" s="75">
        <f>precio_reno_porta!E246</f>
        <v>0</v>
      </c>
      <c r="G4356" s="19">
        <f>precio_reno_porta!F246</f>
        <v>0</v>
      </c>
      <c r="H4356" t="s">
        <v>188</v>
      </c>
      <c r="I4356" t="s">
        <v>8</v>
      </c>
      <c r="J4356" s="68">
        <f>precio_reno_porta!V246</f>
        <v>0</v>
      </c>
    </row>
    <row r="4357" spans="1:10" x14ac:dyDescent="0.3">
      <c r="A4357" t="str">
        <f t="shared" si="68"/>
        <v>0Max Negocios + Ilimitado 95.90CUOTA</v>
      </c>
      <c r="B4357" s="19">
        <f>precio_reno_porta!A247</f>
        <v>0</v>
      </c>
      <c r="C4357" s="19">
        <f>precio_reno_porta!B247</f>
        <v>0</v>
      </c>
      <c r="D4357" s="19">
        <f>precio_reno_porta!C247</f>
        <v>0</v>
      </c>
      <c r="E4357" s="19">
        <f>precio_reno_porta!D247</f>
        <v>0</v>
      </c>
      <c r="F4357" s="75">
        <f>precio_reno_porta!E247</f>
        <v>0</v>
      </c>
      <c r="G4357" s="19">
        <f>precio_reno_porta!F247</f>
        <v>0</v>
      </c>
      <c r="H4357" t="s">
        <v>188</v>
      </c>
      <c r="I4357" t="s">
        <v>8</v>
      </c>
      <c r="J4357" s="68">
        <f>precio_reno_porta!V247</f>
        <v>0</v>
      </c>
    </row>
    <row r="4358" spans="1:10" x14ac:dyDescent="0.3">
      <c r="A4358" t="str">
        <f t="shared" si="68"/>
        <v>0Max Negocios + Ilimitado 95.90CUOTA</v>
      </c>
      <c r="B4358" s="19">
        <f>precio_reno_porta!A248</f>
        <v>0</v>
      </c>
      <c r="C4358" s="19">
        <f>precio_reno_porta!B248</f>
        <v>0</v>
      </c>
      <c r="D4358" s="19">
        <f>precio_reno_porta!C248</f>
        <v>0</v>
      </c>
      <c r="E4358" s="19">
        <f>precio_reno_porta!D248</f>
        <v>0</v>
      </c>
      <c r="F4358" s="75">
        <f>precio_reno_porta!E248</f>
        <v>0</v>
      </c>
      <c r="G4358" s="19">
        <f>precio_reno_porta!F248</f>
        <v>0</v>
      </c>
      <c r="H4358" t="s">
        <v>188</v>
      </c>
      <c r="I4358" t="s">
        <v>8</v>
      </c>
      <c r="J4358" s="68">
        <f>precio_reno_porta!V248</f>
        <v>0</v>
      </c>
    </row>
    <row r="4359" spans="1:10" x14ac:dyDescent="0.3">
      <c r="A4359" t="str">
        <f t="shared" si="68"/>
        <v>0Max Negocios + Ilimitado 95.90CUOTA</v>
      </c>
      <c r="B4359" s="19">
        <f>precio_reno_porta!A249</f>
        <v>0</v>
      </c>
      <c r="C4359" s="19">
        <f>precio_reno_porta!B249</f>
        <v>0</v>
      </c>
      <c r="D4359" s="19">
        <f>precio_reno_porta!C249</f>
        <v>0</v>
      </c>
      <c r="E4359" s="19">
        <f>precio_reno_porta!D249</f>
        <v>0</v>
      </c>
      <c r="F4359" s="75">
        <f>precio_reno_porta!E249</f>
        <v>0</v>
      </c>
      <c r="G4359" s="19">
        <f>precio_reno_porta!F249</f>
        <v>0</v>
      </c>
      <c r="H4359" t="s">
        <v>188</v>
      </c>
      <c r="I4359" t="s">
        <v>8</v>
      </c>
      <c r="J4359" s="68">
        <f>precio_reno_porta!V249</f>
        <v>0</v>
      </c>
    </row>
    <row r="4360" spans="1:10" x14ac:dyDescent="0.3">
      <c r="A4360" t="str">
        <f t="shared" si="68"/>
        <v>0Max Negocios + Ilimitado 95.90CUOTA</v>
      </c>
      <c r="B4360" s="19">
        <f>precio_reno_porta!A250</f>
        <v>0</v>
      </c>
      <c r="C4360" s="19">
        <f>precio_reno_porta!B250</f>
        <v>0</v>
      </c>
      <c r="D4360" s="19">
        <f>precio_reno_porta!C250</f>
        <v>0</v>
      </c>
      <c r="E4360" s="19">
        <f>precio_reno_porta!D250</f>
        <v>0</v>
      </c>
      <c r="F4360" s="75">
        <f>precio_reno_porta!E250</f>
        <v>0</v>
      </c>
      <c r="G4360" s="19">
        <f>precio_reno_porta!F250</f>
        <v>0</v>
      </c>
      <c r="H4360" t="s">
        <v>188</v>
      </c>
      <c r="I4360" t="s">
        <v>8</v>
      </c>
      <c r="J4360" s="68">
        <f>precio_reno_porta!V250</f>
        <v>0</v>
      </c>
    </row>
    <row r="4361" spans="1:10" x14ac:dyDescent="0.3">
      <c r="A4361" t="str">
        <f t="shared" si="68"/>
        <v>0Max Negocios + Ilimitado 95.90CUOTA</v>
      </c>
      <c r="B4361" s="19">
        <f>precio_reno_porta!A251</f>
        <v>0</v>
      </c>
      <c r="C4361" s="19">
        <f>precio_reno_porta!B251</f>
        <v>0</v>
      </c>
      <c r="D4361" s="19">
        <f>precio_reno_porta!C251</f>
        <v>0</v>
      </c>
      <c r="E4361" s="19">
        <f>precio_reno_porta!D251</f>
        <v>0</v>
      </c>
      <c r="F4361" s="75">
        <f>precio_reno_porta!E251</f>
        <v>0</v>
      </c>
      <c r="G4361" s="19">
        <f>precio_reno_porta!F251</f>
        <v>0</v>
      </c>
      <c r="H4361" t="s">
        <v>188</v>
      </c>
      <c r="I4361" t="s">
        <v>8</v>
      </c>
      <c r="J4361" s="68">
        <f>precio_reno_porta!V251</f>
        <v>0</v>
      </c>
    </row>
    <row r="4362" spans="1:10" x14ac:dyDescent="0.3">
      <c r="A4362" t="str">
        <f t="shared" si="68"/>
        <v>0Max Negocios + Ilimitado 95.90CUOTA</v>
      </c>
      <c r="B4362" s="19">
        <f>precio_reno_porta!A252</f>
        <v>0</v>
      </c>
      <c r="C4362" s="19">
        <f>precio_reno_porta!B252</f>
        <v>0</v>
      </c>
      <c r="D4362" s="19">
        <f>precio_reno_porta!C252</f>
        <v>0</v>
      </c>
      <c r="E4362" s="19">
        <f>precio_reno_porta!D252</f>
        <v>0</v>
      </c>
      <c r="F4362" s="75">
        <f>precio_reno_porta!E252</f>
        <v>0</v>
      </c>
      <c r="G4362" s="19">
        <f>precio_reno_porta!F252</f>
        <v>0</v>
      </c>
      <c r="H4362" t="s">
        <v>188</v>
      </c>
      <c r="I4362" t="s">
        <v>8</v>
      </c>
      <c r="J4362" s="68">
        <f>precio_reno_porta!V252</f>
        <v>0</v>
      </c>
    </row>
    <row r="4363" spans="1:10" x14ac:dyDescent="0.3">
      <c r="A4363" t="str">
        <f t="shared" si="68"/>
        <v>APPLE IPHONE 15 128GBMax Negocios + Ilimitado 109.90CUOTA</v>
      </c>
      <c r="B4363" t="str">
        <f>precio_reno_porta!A3</f>
        <v>Corriente</v>
      </c>
      <c r="C4363" t="str">
        <f>precio_reno_porta!B3</f>
        <v>5G</v>
      </c>
      <c r="D4363" t="str">
        <f>precio_reno_porta!C3</f>
        <v>APPLE</v>
      </c>
      <c r="E4363" t="str">
        <f>precio_reno_porta!D3</f>
        <v>APPLE IPHONE 15 128GB</v>
      </c>
      <c r="F4363" s="68">
        <f>precio_reno_porta!E3</f>
        <v>3769</v>
      </c>
      <c r="G4363" t="str">
        <f>precio_reno_porta!F3</f>
        <v>iOS</v>
      </c>
      <c r="H4363" t="s">
        <v>188</v>
      </c>
      <c r="I4363" t="s">
        <v>42</v>
      </c>
      <c r="J4363" s="68">
        <f>precio_reno_porta!W3</f>
        <v>3287</v>
      </c>
    </row>
    <row r="4364" spans="1:10" x14ac:dyDescent="0.3">
      <c r="A4364" t="str">
        <f t="shared" si="68"/>
        <v>APPLE IPHONE 15 256GBMax Negocios + Ilimitado 109.90CUOTA</v>
      </c>
      <c r="B4364" t="str">
        <f>precio_reno_porta!A4</f>
        <v>Corriente</v>
      </c>
      <c r="C4364" t="str">
        <f>precio_reno_porta!B4</f>
        <v>5G</v>
      </c>
      <c r="D4364" t="str">
        <f>precio_reno_porta!C4</f>
        <v>APPLE</v>
      </c>
      <c r="E4364" t="str">
        <f>precio_reno_porta!D4</f>
        <v>APPLE IPHONE 15 256GB</v>
      </c>
      <c r="F4364" s="68">
        <f>precio_reno_porta!E4</f>
        <v>5029</v>
      </c>
      <c r="G4364" t="str">
        <f>precio_reno_porta!F4</f>
        <v>iOS</v>
      </c>
      <c r="H4364" t="s">
        <v>188</v>
      </c>
      <c r="I4364" t="s">
        <v>42</v>
      </c>
      <c r="J4364" s="68">
        <f>precio_reno_porta!W4</f>
        <v>4307</v>
      </c>
    </row>
    <row r="4365" spans="1:10" x14ac:dyDescent="0.3">
      <c r="A4365" t="str">
        <f t="shared" si="68"/>
        <v>APPLE IPHONE 16 128GBMax Negocios + Ilimitado 109.90CUOTA</v>
      </c>
      <c r="B4365" t="str">
        <f>precio_reno_porta!A5</f>
        <v>Corriente</v>
      </c>
      <c r="C4365" t="str">
        <f>precio_reno_porta!B5</f>
        <v>5G</v>
      </c>
      <c r="D4365" t="str">
        <f>precio_reno_porta!C5</f>
        <v>APPLE</v>
      </c>
      <c r="E4365" t="str">
        <f>precio_reno_porta!D5</f>
        <v>APPLE IPHONE 16 128GB</v>
      </c>
      <c r="F4365" s="68">
        <f>precio_reno_porta!E5</f>
        <v>4399</v>
      </c>
      <c r="G4365" t="str">
        <f>precio_reno_porta!F5</f>
        <v>iOS</v>
      </c>
      <c r="H4365" t="s">
        <v>188</v>
      </c>
      <c r="I4365" t="s">
        <v>42</v>
      </c>
      <c r="J4365" s="68">
        <f>precio_reno_porta!W5</f>
        <v>3791</v>
      </c>
    </row>
    <row r="4366" spans="1:10" x14ac:dyDescent="0.3">
      <c r="A4366" t="str">
        <f t="shared" si="68"/>
        <v>APPLE IPHONE 16 PRO 1TBMax Negocios + Ilimitado 109.90CUOTA</v>
      </c>
      <c r="B4366" t="str">
        <f>precio_reno_porta!A6</f>
        <v>Corriente</v>
      </c>
      <c r="C4366" t="str">
        <f>precio_reno_porta!B6</f>
        <v>5G</v>
      </c>
      <c r="D4366" t="str">
        <f>precio_reno_porta!C6</f>
        <v>APPLE</v>
      </c>
      <c r="E4366" t="str">
        <f>precio_reno_porta!D6</f>
        <v>APPLE IPHONE 16 PRO 1TB</v>
      </c>
      <c r="F4366" s="68">
        <f>precio_reno_porta!E6</f>
        <v>9419</v>
      </c>
      <c r="G4366" t="str">
        <f>precio_reno_porta!F6</f>
        <v>iOS</v>
      </c>
      <c r="H4366" t="s">
        <v>188</v>
      </c>
      <c r="I4366" t="s">
        <v>42</v>
      </c>
      <c r="J4366" s="68">
        <f>precio_reno_porta!W6</f>
        <v>7871</v>
      </c>
    </row>
    <row r="4367" spans="1:10" x14ac:dyDescent="0.3">
      <c r="A4367" t="str">
        <f t="shared" si="68"/>
        <v>APPLE IPHONE 16 PRO 512GBMax Negocios + Ilimitado 109.90CUOTA</v>
      </c>
      <c r="B4367" t="str">
        <f>precio_reno_porta!A7</f>
        <v>Corriente</v>
      </c>
      <c r="C4367" t="str">
        <f>precio_reno_porta!B7</f>
        <v>5G</v>
      </c>
      <c r="D4367" t="str">
        <f>precio_reno_porta!C7</f>
        <v>APPLE</v>
      </c>
      <c r="E4367" t="str">
        <f>precio_reno_porta!D7</f>
        <v>APPLE IPHONE 16 PRO 512GB</v>
      </c>
      <c r="F4367" s="68">
        <f>precio_reno_porta!E7</f>
        <v>8169</v>
      </c>
      <c r="G4367" t="str">
        <f>precio_reno_porta!F7</f>
        <v>iOS</v>
      </c>
      <c r="H4367" t="s">
        <v>188</v>
      </c>
      <c r="I4367" t="s">
        <v>42</v>
      </c>
      <c r="J4367" s="68">
        <f>precio_reno_porta!W7</f>
        <v>6851</v>
      </c>
    </row>
    <row r="4368" spans="1:10" x14ac:dyDescent="0.3">
      <c r="A4368" t="str">
        <f t="shared" si="68"/>
        <v>APPLE IPHONE 16 PRO MAX 1TBMax Negocios + Ilimitado 109.90CUOTA</v>
      </c>
      <c r="B4368" t="str">
        <f>precio_reno_porta!A8</f>
        <v>Corriente</v>
      </c>
      <c r="C4368" t="str">
        <f>precio_reno_porta!B8</f>
        <v>5G</v>
      </c>
      <c r="D4368" t="str">
        <f>precio_reno_porta!C8</f>
        <v>APPLE</v>
      </c>
      <c r="E4368" t="str">
        <f>precio_reno_porta!D8</f>
        <v>APPLE IPHONE 16 PRO MAX 1TB</v>
      </c>
      <c r="F4368" s="68">
        <f>precio_reno_porta!E8</f>
        <v>10049</v>
      </c>
      <c r="G4368" t="str">
        <f>precio_reno_porta!F8</f>
        <v>iOS</v>
      </c>
      <c r="H4368" t="s">
        <v>188</v>
      </c>
      <c r="I4368" t="s">
        <v>42</v>
      </c>
      <c r="J4368" s="68">
        <f>precio_reno_porta!W8</f>
        <v>8387</v>
      </c>
    </row>
    <row r="4369" spans="1:10" x14ac:dyDescent="0.3">
      <c r="A4369" t="str">
        <f t="shared" si="68"/>
        <v>APPLE IPHONE 16 PRO MAX 512GBMax Negocios + Ilimitado 109.90CUOTA</v>
      </c>
      <c r="B4369" t="str">
        <f>precio_reno_porta!A9</f>
        <v>Corriente</v>
      </c>
      <c r="C4369" t="str">
        <f>precio_reno_porta!B9</f>
        <v>5G</v>
      </c>
      <c r="D4369" t="str">
        <f>precio_reno_porta!C9</f>
        <v>APPLE</v>
      </c>
      <c r="E4369" t="str">
        <f>precio_reno_porta!D9</f>
        <v>APPLE IPHONE 16 PRO MAX 512GB</v>
      </c>
      <c r="F4369" s="68">
        <f>precio_reno_porta!E9</f>
        <v>8799</v>
      </c>
      <c r="G4369" t="str">
        <f>precio_reno_porta!F9</f>
        <v>iOS</v>
      </c>
      <c r="H4369" t="s">
        <v>188</v>
      </c>
      <c r="I4369" t="s">
        <v>42</v>
      </c>
      <c r="J4369" s="68">
        <f>precio_reno_porta!W9</f>
        <v>7367</v>
      </c>
    </row>
    <row r="4370" spans="1:10" x14ac:dyDescent="0.3">
      <c r="A4370" t="str">
        <f t="shared" si="68"/>
        <v>APPLE IPHONE 16e 128GBMax Negocios + Ilimitado 109.90CUOTA</v>
      </c>
      <c r="B4370" t="str">
        <f>precio_reno_porta!A10</f>
        <v>Corriente</v>
      </c>
      <c r="C4370" t="str">
        <f>precio_reno_porta!B10</f>
        <v>5G</v>
      </c>
      <c r="D4370" t="str">
        <f>precio_reno_porta!C10</f>
        <v>APPLE</v>
      </c>
      <c r="E4370" t="str">
        <f>precio_reno_porta!D10</f>
        <v>APPLE IPHONE 16e 128GB</v>
      </c>
      <c r="F4370" s="68">
        <f>precio_reno_porta!E10</f>
        <v>3119</v>
      </c>
      <c r="G4370" t="str">
        <f>precio_reno_porta!F10</f>
        <v>iOS</v>
      </c>
      <c r="H4370" t="s">
        <v>188</v>
      </c>
      <c r="I4370" t="s">
        <v>42</v>
      </c>
      <c r="J4370" s="68">
        <f>precio_reno_porta!W10</f>
        <v>2783</v>
      </c>
    </row>
    <row r="4371" spans="1:10" x14ac:dyDescent="0.3">
      <c r="A4371" t="str">
        <f t="shared" si="68"/>
        <v>APPLE IPHONE 17 256GBMax Negocios + Ilimitado 109.90CUOTA</v>
      </c>
      <c r="B4371" t="str">
        <f>precio_reno_porta!A11</f>
        <v>Corriente</v>
      </c>
      <c r="C4371" t="str">
        <f>precio_reno_porta!B11</f>
        <v>5G</v>
      </c>
      <c r="D4371" t="str">
        <f>precio_reno_porta!C11</f>
        <v>APPLE</v>
      </c>
      <c r="E4371" t="str">
        <f>precio_reno_porta!D11</f>
        <v>APPLE IPHONE 17 256GB</v>
      </c>
      <c r="F4371" s="68">
        <f>precio_reno_porta!E11</f>
        <v>5029</v>
      </c>
      <c r="G4371" t="str">
        <f>precio_reno_porta!F11</f>
        <v>iOS</v>
      </c>
      <c r="H4371" t="s">
        <v>188</v>
      </c>
      <c r="I4371" t="s">
        <v>42</v>
      </c>
      <c r="J4371" s="68">
        <f>precio_reno_porta!W11</f>
        <v>4307</v>
      </c>
    </row>
    <row r="4372" spans="1:10" x14ac:dyDescent="0.3">
      <c r="A4372" t="str">
        <f t="shared" si="68"/>
        <v>APPLE IPHONE 17 512GBMax Negocios + Ilimitado 109.90CUOTA</v>
      </c>
      <c r="B4372" t="str">
        <f>precio_reno_porta!A12</f>
        <v>Corriente</v>
      </c>
      <c r="C4372" t="str">
        <f>precio_reno_porta!B12</f>
        <v>5G</v>
      </c>
      <c r="D4372" t="str">
        <f>precio_reno_porta!C12</f>
        <v>APPLE</v>
      </c>
      <c r="E4372" t="str">
        <f>precio_reno_porta!D12</f>
        <v>APPLE IPHONE 17 512GB</v>
      </c>
      <c r="F4372" s="68">
        <f>precio_reno_porta!E12</f>
        <v>6279</v>
      </c>
      <c r="G4372" t="str">
        <f>precio_reno_porta!F12</f>
        <v>iOS</v>
      </c>
      <c r="H4372" t="s">
        <v>188</v>
      </c>
      <c r="I4372" t="s">
        <v>42</v>
      </c>
      <c r="J4372" s="68">
        <f>precio_reno_porta!W12</f>
        <v>5327</v>
      </c>
    </row>
    <row r="4373" spans="1:10" x14ac:dyDescent="0.3">
      <c r="A4373" t="str">
        <f t="shared" si="68"/>
        <v>APPLE IPHONE 17 PRO 1TBMax Negocios + Ilimitado 109.90CUOTA</v>
      </c>
      <c r="B4373" t="str">
        <f>precio_reno_porta!A13</f>
        <v>Corriente</v>
      </c>
      <c r="C4373" t="str">
        <f>precio_reno_porta!B13</f>
        <v>5G</v>
      </c>
      <c r="D4373" t="str">
        <f>precio_reno_porta!C13</f>
        <v>APPLE</v>
      </c>
      <c r="E4373" t="str">
        <f>precio_reno_porta!D13</f>
        <v>APPLE IPHONE 17 PRO 1TB</v>
      </c>
      <c r="F4373" s="68">
        <f>precio_reno_porta!E13</f>
        <v>9419</v>
      </c>
      <c r="G4373" t="str">
        <f>precio_reno_porta!F13</f>
        <v>iOS</v>
      </c>
      <c r="H4373" t="s">
        <v>188</v>
      </c>
      <c r="I4373" t="s">
        <v>42</v>
      </c>
      <c r="J4373" s="68">
        <f>precio_reno_porta!W13</f>
        <v>7871</v>
      </c>
    </row>
    <row r="4374" spans="1:10" x14ac:dyDescent="0.3">
      <c r="A4374" t="str">
        <f t="shared" si="68"/>
        <v>APPLE IPHONE 17 PRO 256GBMax Negocios + Ilimitado 109.90CUOTA</v>
      </c>
      <c r="B4374" t="str">
        <f>precio_reno_porta!A14</f>
        <v>Corriente</v>
      </c>
      <c r="C4374" t="str">
        <f>precio_reno_porta!B14</f>
        <v>5G</v>
      </c>
      <c r="D4374" t="str">
        <f>precio_reno_porta!C14</f>
        <v>APPLE</v>
      </c>
      <c r="E4374" t="str">
        <f>precio_reno_porta!D14</f>
        <v>APPLE IPHONE 17 PRO 256GB</v>
      </c>
      <c r="F4374" s="68">
        <f>precio_reno_porta!E14</f>
        <v>6909</v>
      </c>
      <c r="G4374" t="str">
        <f>precio_reno_porta!F14</f>
        <v>iOS</v>
      </c>
      <c r="H4374" t="s">
        <v>188</v>
      </c>
      <c r="I4374" t="s">
        <v>42</v>
      </c>
      <c r="J4374" s="68">
        <f>precio_reno_porta!W14</f>
        <v>5831</v>
      </c>
    </row>
    <row r="4375" spans="1:10" x14ac:dyDescent="0.3">
      <c r="A4375" t="str">
        <f t="shared" si="68"/>
        <v>APPLE IPHONE 17 PRO 512GBMax Negocios + Ilimitado 109.90CUOTA</v>
      </c>
      <c r="B4375" t="str">
        <f>precio_reno_porta!A15</f>
        <v>Corriente</v>
      </c>
      <c r="C4375" t="str">
        <f>precio_reno_porta!B15</f>
        <v>5G</v>
      </c>
      <c r="D4375" t="str">
        <f>precio_reno_porta!C15</f>
        <v>APPLE</v>
      </c>
      <c r="E4375" t="str">
        <f>precio_reno_porta!D15</f>
        <v>APPLE IPHONE 17 PRO 512GB</v>
      </c>
      <c r="F4375" s="68">
        <f>precio_reno_porta!E15</f>
        <v>8169</v>
      </c>
      <c r="G4375" t="str">
        <f>precio_reno_porta!F15</f>
        <v>iOS</v>
      </c>
      <c r="H4375" t="s">
        <v>188</v>
      </c>
      <c r="I4375" t="s">
        <v>42</v>
      </c>
      <c r="J4375" s="68">
        <f>precio_reno_porta!W15</f>
        <v>6851</v>
      </c>
    </row>
    <row r="4376" spans="1:10" x14ac:dyDescent="0.3">
      <c r="A4376" t="str">
        <f t="shared" si="68"/>
        <v>APPLE IPHONE 17 PRO MAX 1TBMax Negocios + Ilimitado 109.90CUOTA</v>
      </c>
      <c r="B4376" t="str">
        <f>precio_reno_porta!A16</f>
        <v>Corriente</v>
      </c>
      <c r="C4376" t="str">
        <f>precio_reno_porta!B16</f>
        <v>5G</v>
      </c>
      <c r="D4376" t="str">
        <f>precio_reno_porta!C16</f>
        <v>APPLE</v>
      </c>
      <c r="E4376" t="str">
        <f>precio_reno_porta!D16</f>
        <v>APPLE IPHONE 17 PRO MAX 1TB</v>
      </c>
      <c r="F4376" s="68">
        <f>precio_reno_porta!E16</f>
        <v>10049</v>
      </c>
      <c r="G4376" t="str">
        <f>precio_reno_porta!F16</f>
        <v>iOS</v>
      </c>
      <c r="H4376" t="s">
        <v>188</v>
      </c>
      <c r="I4376" t="s">
        <v>42</v>
      </c>
      <c r="J4376" s="68">
        <f>precio_reno_porta!W16</f>
        <v>8387</v>
      </c>
    </row>
    <row r="4377" spans="1:10" x14ac:dyDescent="0.3">
      <c r="A4377" t="str">
        <f t="shared" si="68"/>
        <v>APPLE IPHONE 17 PRO MAX 256GBMax Negocios + Ilimitado 109.90CUOTA</v>
      </c>
      <c r="B4377" t="str">
        <f>precio_reno_porta!A17</f>
        <v>Corriente</v>
      </c>
      <c r="C4377" t="str">
        <f>precio_reno_porta!B17</f>
        <v>5G</v>
      </c>
      <c r="D4377" t="str">
        <f>precio_reno_porta!C17</f>
        <v>APPLE</v>
      </c>
      <c r="E4377" t="str">
        <f>precio_reno_porta!D17</f>
        <v>APPLE IPHONE 17 PRO MAX 256GB</v>
      </c>
      <c r="F4377" s="68">
        <f>precio_reno_porta!E17</f>
        <v>7539</v>
      </c>
      <c r="G4377" t="str">
        <f>precio_reno_porta!F17</f>
        <v>iOS</v>
      </c>
      <c r="H4377" t="s">
        <v>188</v>
      </c>
      <c r="I4377" t="s">
        <v>42</v>
      </c>
      <c r="J4377" s="68">
        <f>precio_reno_porta!W17</f>
        <v>6347</v>
      </c>
    </row>
    <row r="4378" spans="1:10" x14ac:dyDescent="0.3">
      <c r="A4378" t="str">
        <f t="shared" si="68"/>
        <v>APPLE IPHONE 17 PRO MAX 2TBMax Negocios + Ilimitado 109.90CUOTA</v>
      </c>
      <c r="B4378" t="str">
        <f>precio_reno_porta!A18</f>
        <v>Corriente</v>
      </c>
      <c r="C4378" t="str">
        <f>precio_reno_porta!B18</f>
        <v>5G</v>
      </c>
      <c r="D4378" t="str">
        <f>precio_reno_porta!C18</f>
        <v>APPLE</v>
      </c>
      <c r="E4378" t="str">
        <f>precio_reno_porta!D18</f>
        <v>APPLE IPHONE 17 PRO MAX 2TB</v>
      </c>
      <c r="F4378" s="68">
        <f>precio_reno_porta!E18</f>
        <v>12569</v>
      </c>
      <c r="G4378" t="str">
        <f>precio_reno_porta!F18</f>
        <v>iOS</v>
      </c>
      <c r="H4378" t="s">
        <v>188</v>
      </c>
      <c r="I4378" t="s">
        <v>42</v>
      </c>
      <c r="J4378" s="68">
        <f>precio_reno_porta!W18</f>
        <v>10415</v>
      </c>
    </row>
    <row r="4379" spans="1:10" x14ac:dyDescent="0.3">
      <c r="A4379" t="str">
        <f t="shared" si="68"/>
        <v>APPLE IPHONE 17 PRO MAX 512GBMax Negocios + Ilimitado 109.90CUOTA</v>
      </c>
      <c r="B4379" t="str">
        <f>precio_reno_porta!A19</f>
        <v>Corriente</v>
      </c>
      <c r="C4379" t="str">
        <f>precio_reno_porta!B19</f>
        <v>5G</v>
      </c>
      <c r="D4379" t="str">
        <f>precio_reno_porta!C19</f>
        <v>APPLE</v>
      </c>
      <c r="E4379" t="str">
        <f>precio_reno_porta!D19</f>
        <v>APPLE IPHONE 17 PRO MAX 512GB</v>
      </c>
      <c r="F4379" s="68">
        <f>precio_reno_porta!E19</f>
        <v>8799</v>
      </c>
      <c r="G4379" t="str">
        <f>precio_reno_porta!F19</f>
        <v>iOS</v>
      </c>
      <c r="H4379" t="s">
        <v>188</v>
      </c>
      <c r="I4379" t="s">
        <v>42</v>
      </c>
      <c r="J4379" s="68">
        <f>precio_reno_porta!W19</f>
        <v>7367</v>
      </c>
    </row>
    <row r="4380" spans="1:10" x14ac:dyDescent="0.3">
      <c r="A4380" t="str">
        <f t="shared" si="68"/>
        <v>APPLE IPHONE 17E 256GBMax Negocios + Ilimitado 109.90CUOTA</v>
      </c>
      <c r="B4380" t="str">
        <f>precio_reno_porta!A20</f>
        <v>Corriente</v>
      </c>
      <c r="C4380" t="str">
        <f>precio_reno_porta!B20</f>
        <v>5G</v>
      </c>
      <c r="D4380" t="str">
        <f>precio_reno_porta!C20</f>
        <v>APPLE</v>
      </c>
      <c r="E4380" t="str">
        <f>precio_reno_porta!D20</f>
        <v>APPLE IPHONE 17E 256GB</v>
      </c>
      <c r="F4380" s="68">
        <f>precio_reno_porta!E20</f>
        <v>3769</v>
      </c>
      <c r="G4380" t="str">
        <f>precio_reno_porta!F20</f>
        <v>iOS</v>
      </c>
      <c r="H4380" t="s">
        <v>188</v>
      </c>
      <c r="I4380" t="s">
        <v>42</v>
      </c>
      <c r="J4380" s="68">
        <f>precio_reno_porta!W20</f>
        <v>3287</v>
      </c>
    </row>
    <row r="4381" spans="1:10" x14ac:dyDescent="0.3">
      <c r="A4381" t="str">
        <f t="shared" si="68"/>
        <v>HONOR 400 512GB 5GMax Negocios + Ilimitado 109.90CUOTA</v>
      </c>
      <c r="B4381" t="str">
        <f>precio_reno_porta!A21</f>
        <v>Corriente</v>
      </c>
      <c r="C4381" t="str">
        <f>precio_reno_porta!B21</f>
        <v>5G</v>
      </c>
      <c r="D4381" t="str">
        <f>precio_reno_porta!C21</f>
        <v>HONOR</v>
      </c>
      <c r="E4381" t="str">
        <f>precio_reno_porta!D21</f>
        <v>HONOR 400 512GB 5G</v>
      </c>
      <c r="F4381" s="68">
        <f>precio_reno_porta!E21</f>
        <v>2099</v>
      </c>
      <c r="G4381" t="str">
        <f>precio_reno_porta!F21</f>
        <v>Android</v>
      </c>
      <c r="H4381" t="s">
        <v>188</v>
      </c>
      <c r="I4381" t="s">
        <v>42</v>
      </c>
      <c r="J4381" s="68">
        <f>precio_reno_porta!W21</f>
        <v>2147</v>
      </c>
    </row>
    <row r="4382" spans="1:10" x14ac:dyDescent="0.3">
      <c r="A4382" t="str">
        <f t="shared" si="68"/>
        <v>HONOR 400 LITE 256GB 5GMax Negocios + Ilimitado 109.90CUOTA</v>
      </c>
      <c r="B4382" t="str">
        <f>precio_reno_porta!A22</f>
        <v>Corriente</v>
      </c>
      <c r="C4382" t="str">
        <f>precio_reno_porta!B22</f>
        <v>5G</v>
      </c>
      <c r="D4382" t="str">
        <f>precio_reno_porta!C22</f>
        <v>HONOR</v>
      </c>
      <c r="E4382" t="str">
        <f>precio_reno_porta!D22</f>
        <v>HONOR 400 LITE 256GB 5G</v>
      </c>
      <c r="F4382" s="68">
        <f>precio_reno_porta!E22</f>
        <v>1519</v>
      </c>
      <c r="G4382" t="str">
        <f>precio_reno_porta!F22</f>
        <v>Android</v>
      </c>
      <c r="H4382" t="s">
        <v>188</v>
      </c>
      <c r="I4382" t="s">
        <v>42</v>
      </c>
      <c r="J4382" s="68">
        <f>precio_reno_porta!W22</f>
        <v>1547</v>
      </c>
    </row>
    <row r="4383" spans="1:10" x14ac:dyDescent="0.3">
      <c r="A4383" t="str">
        <f t="shared" si="68"/>
        <v>HONOR 400 PRO 512GB 5GMax Negocios + Ilimitado 109.90CUOTA</v>
      </c>
      <c r="B4383" t="str">
        <f>precio_reno_porta!A23</f>
        <v>Corriente</v>
      </c>
      <c r="C4383" t="str">
        <f>precio_reno_porta!B23</f>
        <v>5G</v>
      </c>
      <c r="D4383" t="str">
        <f>precio_reno_porta!C23</f>
        <v>HONOR</v>
      </c>
      <c r="E4383" t="str">
        <f>precio_reno_porta!D23</f>
        <v>HONOR 400 PRO 512GB 5G</v>
      </c>
      <c r="F4383" s="68">
        <f>precio_reno_porta!E23</f>
        <v>3349</v>
      </c>
      <c r="G4383" t="str">
        <f>precio_reno_porta!F23</f>
        <v>Android</v>
      </c>
      <c r="H4383" t="s">
        <v>188</v>
      </c>
      <c r="I4383" t="s">
        <v>42</v>
      </c>
      <c r="J4383" s="68">
        <f>precio_reno_porta!W23</f>
        <v>3419</v>
      </c>
    </row>
    <row r="4384" spans="1:10" x14ac:dyDescent="0.3">
      <c r="A4384" t="str">
        <f t="shared" si="68"/>
        <v>HONOR 600 512GB 5GMax Negocios + Ilimitado 109.90CUOTA</v>
      </c>
      <c r="B4384" t="str">
        <f>precio_reno_porta!A24</f>
        <v>Corriente</v>
      </c>
      <c r="C4384" t="str">
        <f>precio_reno_porta!B24</f>
        <v>5G</v>
      </c>
      <c r="D4384" t="str">
        <f>precio_reno_porta!C24</f>
        <v>HONOR</v>
      </c>
      <c r="E4384" t="str">
        <f>precio_reno_porta!D24</f>
        <v>HONOR 600 512GB 5G</v>
      </c>
      <c r="F4384">
        <f>precio_reno_porta!E24</f>
        <v>2959</v>
      </c>
      <c r="G4384" t="str">
        <f>precio_reno_porta!F24</f>
        <v>Android</v>
      </c>
      <c r="H4384" t="s">
        <v>188</v>
      </c>
      <c r="I4384" t="s">
        <v>42</v>
      </c>
      <c r="J4384" s="68">
        <f>precio_reno_porta!W24</f>
        <v>3023</v>
      </c>
    </row>
    <row r="4385" spans="1:10" x14ac:dyDescent="0.3">
      <c r="A4385" t="str">
        <f t="shared" si="68"/>
        <v>HONOR 600 PRO 512GB 5GMax Negocios + Ilimitado 109.90CUOTA</v>
      </c>
      <c r="B4385" t="str">
        <f>precio_reno_porta!A25</f>
        <v>Corriente</v>
      </c>
      <c r="C4385" t="str">
        <f>precio_reno_porta!B25</f>
        <v>5G</v>
      </c>
      <c r="D4385" t="str">
        <f>precio_reno_porta!C25</f>
        <v>HONOR</v>
      </c>
      <c r="E4385" t="str">
        <f>precio_reno_porta!D25</f>
        <v>HONOR 600 PRO 512GB 5G</v>
      </c>
      <c r="F4385">
        <f>precio_reno_porta!E25</f>
        <v>3909</v>
      </c>
      <c r="G4385" t="str">
        <f>precio_reno_porta!F25</f>
        <v>Android</v>
      </c>
      <c r="H4385" t="s">
        <v>188</v>
      </c>
      <c r="I4385" t="s">
        <v>42</v>
      </c>
      <c r="J4385" s="68">
        <f>precio_reno_porta!W25</f>
        <v>3995</v>
      </c>
    </row>
    <row r="4386" spans="1:10" x14ac:dyDescent="0.3">
      <c r="A4386" t="str">
        <f t="shared" si="68"/>
        <v>HONOR 600 SMART 256GB 5GMax Negocios + Ilimitado 109.90CUOTA</v>
      </c>
      <c r="B4386" t="str">
        <f>precio_reno_porta!A26</f>
        <v>Corriente</v>
      </c>
      <c r="C4386" t="str">
        <f>precio_reno_porta!B26</f>
        <v>5G</v>
      </c>
      <c r="D4386" t="str">
        <f>precio_reno_porta!C26</f>
        <v>HONOR</v>
      </c>
      <c r="E4386" t="str">
        <f>precio_reno_porta!D26</f>
        <v>HONOR 600 SMART 256GB 5G</v>
      </c>
      <c r="F4386" s="68">
        <f>precio_reno_porta!E26</f>
        <v>1659</v>
      </c>
      <c r="G4386" t="str">
        <f>precio_reno_porta!F26</f>
        <v>Android</v>
      </c>
      <c r="H4386" t="s">
        <v>188</v>
      </c>
      <c r="I4386" t="s">
        <v>42</v>
      </c>
      <c r="J4386" s="68">
        <f>precio_reno_porta!W26</f>
        <v>1691</v>
      </c>
    </row>
    <row r="4387" spans="1:10" x14ac:dyDescent="0.3">
      <c r="A4387" t="str">
        <f t="shared" si="68"/>
        <v>HONOR 600E 512GB 5GMax Negocios + Ilimitado 109.90CUOTA</v>
      </c>
      <c r="B4387" t="str">
        <f>precio_reno_porta!A27</f>
        <v>Corriente</v>
      </c>
      <c r="C4387" t="str">
        <f>precio_reno_porta!B27</f>
        <v>5G</v>
      </c>
      <c r="D4387" t="str">
        <f>precio_reno_porta!C27</f>
        <v>HONOR</v>
      </c>
      <c r="E4387" t="str">
        <f>precio_reno_porta!D27</f>
        <v>HONOR 600E 512GB 5G</v>
      </c>
      <c r="F4387" s="68">
        <f>precio_reno_porta!E27</f>
        <v>2149</v>
      </c>
      <c r="G4387" t="str">
        <f>precio_reno_porta!F27</f>
        <v>Android</v>
      </c>
      <c r="H4387" t="s">
        <v>188</v>
      </c>
      <c r="I4387" t="s">
        <v>42</v>
      </c>
      <c r="J4387" s="68">
        <f>precio_reno_porta!W27</f>
        <v>2195</v>
      </c>
    </row>
    <row r="4388" spans="1:10" x14ac:dyDescent="0.3">
      <c r="A4388" t="str">
        <f t="shared" si="68"/>
        <v>HONOR 70 256GBMax Negocios + Ilimitado 109.90CUOTA</v>
      </c>
      <c r="B4388" t="str">
        <f>precio_reno_porta!A28</f>
        <v>Corriente</v>
      </c>
      <c r="C4388" t="str">
        <f>precio_reno_porta!B28</f>
        <v>5G</v>
      </c>
      <c r="D4388" t="str">
        <f>precio_reno_porta!C28</f>
        <v>HONOR</v>
      </c>
      <c r="E4388" t="str">
        <f>precio_reno_porta!D28</f>
        <v>HONOR 70 256GB</v>
      </c>
      <c r="F4388" s="68">
        <f>precio_reno_porta!E28</f>
        <v>2859</v>
      </c>
      <c r="G4388" t="str">
        <f>precio_reno_porta!F28</f>
        <v>Android</v>
      </c>
      <c r="H4388" t="s">
        <v>188</v>
      </c>
      <c r="I4388" t="s">
        <v>42</v>
      </c>
      <c r="J4388" s="68">
        <f>precio_reno_porta!W28</f>
        <v>2927</v>
      </c>
    </row>
    <row r="4389" spans="1:10" x14ac:dyDescent="0.3">
      <c r="A4389" t="str">
        <f t="shared" si="68"/>
        <v>HONOR MAGIC 7 LITE 512GB 5GMax Negocios + Ilimitado 109.90CUOTA</v>
      </c>
      <c r="B4389" t="str">
        <f>precio_reno_porta!A29</f>
        <v>Corriente</v>
      </c>
      <c r="C4389" t="str">
        <f>precio_reno_porta!B29</f>
        <v>5G</v>
      </c>
      <c r="D4389" t="str">
        <f>precio_reno_porta!C29</f>
        <v>HONOR</v>
      </c>
      <c r="E4389" t="str">
        <f>precio_reno_porta!D29</f>
        <v>HONOR MAGIC 7 LITE 512GB 5G</v>
      </c>
      <c r="F4389" s="68">
        <f>precio_reno_porta!E29</f>
        <v>1849</v>
      </c>
      <c r="G4389" t="str">
        <f>precio_reno_porta!F29</f>
        <v>Android</v>
      </c>
      <c r="H4389" t="s">
        <v>188</v>
      </c>
      <c r="I4389" t="s">
        <v>42</v>
      </c>
      <c r="J4389" s="68">
        <f>precio_reno_porta!W29</f>
        <v>1895</v>
      </c>
    </row>
    <row r="4390" spans="1:10" x14ac:dyDescent="0.3">
      <c r="A4390" t="str">
        <f t="shared" si="68"/>
        <v>HONOR MAGIC 8 LITE 512GB 5GMax Negocios + Ilimitado 109.90CUOTA</v>
      </c>
      <c r="B4390" t="str">
        <f>precio_reno_porta!A30</f>
        <v>Corriente</v>
      </c>
      <c r="C4390" t="str">
        <f>precio_reno_porta!B30</f>
        <v>5G</v>
      </c>
      <c r="D4390" t="str">
        <f>precio_reno_porta!C30</f>
        <v>HONOR</v>
      </c>
      <c r="E4390" t="str">
        <f>precio_reno_porta!D30</f>
        <v>HONOR MAGIC 8 LITE 512GB 5G</v>
      </c>
      <c r="F4390" s="68">
        <f>precio_reno_porta!E30</f>
        <v>1779</v>
      </c>
      <c r="G4390" t="str">
        <f>precio_reno_porta!F30</f>
        <v>Android</v>
      </c>
      <c r="H4390" t="s">
        <v>188</v>
      </c>
      <c r="I4390" t="s">
        <v>42</v>
      </c>
      <c r="J4390" s="68">
        <f>precio_reno_porta!W30</f>
        <v>1811</v>
      </c>
    </row>
    <row r="4391" spans="1:10" x14ac:dyDescent="0.3">
      <c r="A4391" t="str">
        <f t="shared" si="68"/>
        <v>HONOR MAGIC 8 PRO 512GB 5GMax Negocios + Ilimitado 109.90CUOTA</v>
      </c>
      <c r="B4391" t="str">
        <f>precio_reno_porta!A31</f>
        <v>Corriente</v>
      </c>
      <c r="C4391" t="str">
        <f>precio_reno_porta!B31</f>
        <v>5G</v>
      </c>
      <c r="D4391" t="str">
        <f>precio_reno_porta!C31</f>
        <v>HONOR</v>
      </c>
      <c r="E4391" t="str">
        <f>precio_reno_porta!D31</f>
        <v>HONOR MAGIC 8 PRO 512GB 5G</v>
      </c>
      <c r="F4391" s="68">
        <f>precio_reno_porta!E31</f>
        <v>5789</v>
      </c>
      <c r="G4391" t="str">
        <f>precio_reno_porta!F31</f>
        <v>Android</v>
      </c>
      <c r="H4391" t="s">
        <v>188</v>
      </c>
      <c r="I4391" t="s">
        <v>42</v>
      </c>
      <c r="J4391" s="68">
        <f>precio_reno_porta!W31</f>
        <v>5915</v>
      </c>
    </row>
    <row r="4392" spans="1:10" x14ac:dyDescent="0.3">
      <c r="A4392" t="str">
        <f t="shared" si="68"/>
        <v>HONOR X5C 128GBMax Negocios + Ilimitado 109.90CUOTA</v>
      </c>
      <c r="B4392" t="str">
        <f>precio_reno_porta!A32</f>
        <v>Corriente</v>
      </c>
      <c r="C4392" t="str">
        <f>precio_reno_porta!B32</f>
        <v>4G</v>
      </c>
      <c r="D4392" t="str">
        <f>precio_reno_porta!C32</f>
        <v>HONOR</v>
      </c>
      <c r="E4392" t="str">
        <f>precio_reno_porta!D32</f>
        <v>HONOR X5C 128GB</v>
      </c>
      <c r="F4392" s="68">
        <f>precio_reno_porta!E32</f>
        <v>399</v>
      </c>
      <c r="G4392" t="str">
        <f>precio_reno_porta!F32</f>
        <v>Android</v>
      </c>
      <c r="H4392" t="s">
        <v>188</v>
      </c>
      <c r="I4392" t="s">
        <v>42</v>
      </c>
      <c r="J4392" s="68">
        <f>precio_reno_porta!W32</f>
        <v>407</v>
      </c>
    </row>
    <row r="4393" spans="1:10" x14ac:dyDescent="0.3">
      <c r="A4393" t="str">
        <f t="shared" si="68"/>
        <v>HONOR X5C PLUS 256GBMax Negocios + Ilimitado 109.90CUOTA</v>
      </c>
      <c r="B4393" t="str">
        <f>precio_reno_porta!A33</f>
        <v>Corriente</v>
      </c>
      <c r="C4393" t="str">
        <f>precio_reno_porta!B33</f>
        <v>4G</v>
      </c>
      <c r="D4393" t="str">
        <f>precio_reno_porta!C33</f>
        <v>HONOR</v>
      </c>
      <c r="E4393" t="str">
        <f>precio_reno_porta!D33</f>
        <v>HONOR X5C PLUS 256GB</v>
      </c>
      <c r="F4393" s="68">
        <f>precio_reno_porta!E33</f>
        <v>499</v>
      </c>
      <c r="G4393" t="str">
        <f>precio_reno_porta!F33</f>
        <v>Android</v>
      </c>
      <c r="H4393" t="s">
        <v>188</v>
      </c>
      <c r="I4393" t="s">
        <v>42</v>
      </c>
      <c r="J4393" s="68">
        <f>precio_reno_porta!W33</f>
        <v>503</v>
      </c>
    </row>
    <row r="4394" spans="1:10" x14ac:dyDescent="0.3">
      <c r="A4394" t="str">
        <f t="shared" si="68"/>
        <v>HONOR X5D 128GBMax Negocios + Ilimitado 109.90CUOTA</v>
      </c>
      <c r="B4394" t="str">
        <f>precio_reno_porta!A34</f>
        <v>Corriente</v>
      </c>
      <c r="C4394" t="str">
        <f>precio_reno_porta!B34</f>
        <v>4G</v>
      </c>
      <c r="D4394" t="str">
        <f>precio_reno_porta!C34</f>
        <v>HONOR</v>
      </c>
      <c r="E4394" t="str">
        <f>precio_reno_porta!D34</f>
        <v>HONOR X5D 128GB</v>
      </c>
      <c r="F4394" s="68">
        <f>precio_reno_porta!E34</f>
        <v>449</v>
      </c>
      <c r="G4394" t="str">
        <f>precio_reno_porta!F34</f>
        <v>Android</v>
      </c>
      <c r="H4394" t="s">
        <v>188</v>
      </c>
      <c r="I4394" t="s">
        <v>42</v>
      </c>
      <c r="J4394" s="68">
        <f>precio_reno_porta!W34</f>
        <v>455</v>
      </c>
    </row>
    <row r="4395" spans="1:10" x14ac:dyDescent="0.3">
      <c r="A4395" t="str">
        <f t="shared" si="68"/>
        <v>HONOR X5D 256GBMax Negocios + Ilimitado 109.90CUOTA</v>
      </c>
      <c r="B4395" t="str">
        <f>precio_reno_porta!A35</f>
        <v>Corriente</v>
      </c>
      <c r="C4395" t="str">
        <f>precio_reno_porta!B35</f>
        <v>4G</v>
      </c>
      <c r="D4395" t="str">
        <f>precio_reno_porta!C35</f>
        <v>HONOR</v>
      </c>
      <c r="E4395" t="str">
        <f>precio_reno_porta!D35</f>
        <v>HONOR X5D 256GB</v>
      </c>
      <c r="F4395" s="68">
        <f>precio_reno_porta!E35</f>
        <v>589</v>
      </c>
      <c r="G4395" t="str">
        <f>precio_reno_porta!F35</f>
        <v>Android</v>
      </c>
      <c r="H4395" t="s">
        <v>188</v>
      </c>
      <c r="I4395" t="s">
        <v>42</v>
      </c>
      <c r="J4395" s="68">
        <f>precio_reno_porta!W35</f>
        <v>599</v>
      </c>
    </row>
    <row r="4396" spans="1:10" x14ac:dyDescent="0.3">
      <c r="A4396" t="str">
        <f t="shared" si="68"/>
        <v>HONOR X6C 256GBMax Negocios + Ilimitado 109.90CUOTA</v>
      </c>
      <c r="B4396" t="str">
        <f>precio_reno_porta!A36</f>
        <v>Corriente</v>
      </c>
      <c r="C4396" t="str">
        <f>precio_reno_porta!B36</f>
        <v>4G</v>
      </c>
      <c r="D4396" t="str">
        <f>precio_reno_porta!C36</f>
        <v>HONOR</v>
      </c>
      <c r="E4396" t="str">
        <f>precio_reno_porta!D36</f>
        <v>HONOR X6C 256GB</v>
      </c>
      <c r="F4396" s="68">
        <f>precio_reno_porta!E36</f>
        <v>699</v>
      </c>
      <c r="G4396" t="str">
        <f>precio_reno_porta!F36</f>
        <v>Android</v>
      </c>
      <c r="H4396" t="s">
        <v>188</v>
      </c>
      <c r="I4396" t="s">
        <v>42</v>
      </c>
      <c r="J4396" s="68">
        <f>precio_reno_porta!W36</f>
        <v>707</v>
      </c>
    </row>
    <row r="4397" spans="1:10" x14ac:dyDescent="0.3">
      <c r="A4397" t="str">
        <f t="shared" si="68"/>
        <v>HONOR X6D 256GB 5GMax Negocios + Ilimitado 109.90CUOTA</v>
      </c>
      <c r="B4397" t="str">
        <f>precio_reno_porta!A37</f>
        <v>Corriente</v>
      </c>
      <c r="C4397" t="str">
        <f>precio_reno_porta!B37</f>
        <v>5G</v>
      </c>
      <c r="D4397" t="str">
        <f>precio_reno_porta!C37</f>
        <v>HONOR</v>
      </c>
      <c r="E4397" t="str">
        <f>precio_reno_porta!D37</f>
        <v>HONOR X6D 256GB 5G</v>
      </c>
      <c r="F4397" s="68">
        <f>precio_reno_porta!E37</f>
        <v>829</v>
      </c>
      <c r="G4397" t="str">
        <f>precio_reno_porta!F37</f>
        <v>Android</v>
      </c>
      <c r="H4397" t="s">
        <v>188</v>
      </c>
      <c r="I4397" t="s">
        <v>42</v>
      </c>
      <c r="J4397" s="68">
        <f>precio_reno_porta!W37</f>
        <v>851</v>
      </c>
    </row>
    <row r="4398" spans="1:10" x14ac:dyDescent="0.3">
      <c r="A4398" t="str">
        <f t="shared" si="68"/>
        <v>HONOR X7D 256GB 5GMax Negocios + Ilimitado 109.90CUOTA</v>
      </c>
      <c r="B4398" t="str">
        <f>precio_reno_porta!A38</f>
        <v>Corriente</v>
      </c>
      <c r="C4398" t="str">
        <f>precio_reno_porta!B38</f>
        <v>5G</v>
      </c>
      <c r="D4398" t="str">
        <f>precio_reno_porta!C38</f>
        <v>HONOR</v>
      </c>
      <c r="E4398" t="str">
        <f>precio_reno_porta!D38</f>
        <v>HONOR X7D 256GB 5G</v>
      </c>
      <c r="F4398" s="68">
        <f>precio_reno_porta!E38</f>
        <v>879</v>
      </c>
      <c r="G4398" t="str">
        <f>precio_reno_porta!F38</f>
        <v>Android</v>
      </c>
      <c r="H4398" t="s">
        <v>188</v>
      </c>
      <c r="I4398" t="s">
        <v>42</v>
      </c>
      <c r="J4398" s="68">
        <f>precio_reno_porta!W38</f>
        <v>899</v>
      </c>
    </row>
    <row r="4399" spans="1:10" x14ac:dyDescent="0.3">
      <c r="A4399" t="str">
        <f t="shared" si="68"/>
        <v>HONOR X7E PLUS 256GB 5GMax Negocios + Ilimitado 109.90CUOTA</v>
      </c>
      <c r="B4399" t="str">
        <f>precio_reno_porta!A39</f>
        <v>Corriente</v>
      </c>
      <c r="C4399" t="str">
        <f>precio_reno_porta!B39</f>
        <v>5G</v>
      </c>
      <c r="D4399" t="str">
        <f>precio_reno_porta!C39</f>
        <v>HONOR</v>
      </c>
      <c r="E4399" t="str">
        <f>precio_reno_porta!D39</f>
        <v>HONOR X7E PLUS 256GB 5G</v>
      </c>
      <c r="F4399" s="68">
        <f>precio_reno_porta!E39</f>
        <v>1179</v>
      </c>
      <c r="G4399" t="str">
        <f>precio_reno_porta!F39</f>
        <v>Android</v>
      </c>
      <c r="H4399" t="s">
        <v>188</v>
      </c>
      <c r="I4399" t="s">
        <v>42</v>
      </c>
      <c r="J4399" s="68">
        <f>precio_reno_porta!W39</f>
        <v>1211</v>
      </c>
    </row>
    <row r="4400" spans="1:10" x14ac:dyDescent="0.3">
      <c r="A4400" t="str">
        <f t="shared" si="68"/>
        <v>HONOR X8C 256GB 5GMax Negocios + Ilimitado 109.90CUOTA</v>
      </c>
      <c r="B4400" t="str">
        <f>precio_reno_porta!A40</f>
        <v>Corriente</v>
      </c>
      <c r="C4400" t="str">
        <f>precio_reno_porta!B40</f>
        <v>5G</v>
      </c>
      <c r="D4400" t="str">
        <f>precio_reno_porta!C40</f>
        <v>HONOR</v>
      </c>
      <c r="E4400" t="str">
        <f>precio_reno_porta!D40</f>
        <v>HONOR X8C 256GB 5G</v>
      </c>
      <c r="F4400" s="68">
        <f>precio_reno_porta!E40</f>
        <v>1189</v>
      </c>
      <c r="G4400" t="str">
        <f>precio_reno_porta!F40</f>
        <v>Android</v>
      </c>
      <c r="H4400" t="s">
        <v>188</v>
      </c>
      <c r="I4400" t="s">
        <v>42</v>
      </c>
      <c r="J4400" s="68">
        <f>precio_reno_porta!W40</f>
        <v>1211</v>
      </c>
    </row>
    <row r="4401" spans="1:10" x14ac:dyDescent="0.3">
      <c r="A4401" t="str">
        <f t="shared" si="68"/>
        <v>HUAWEI WATCH KIDS 4 PROMax Negocios + Ilimitado 109.90CUOTA</v>
      </c>
      <c r="B4401" t="str">
        <f>precio_reno_porta!A41</f>
        <v>Corriente</v>
      </c>
      <c r="C4401" t="str">
        <f>precio_reno_porta!B41</f>
        <v>4G</v>
      </c>
      <c r="D4401" t="str">
        <f>precio_reno_porta!C41</f>
        <v>HUAWEI</v>
      </c>
      <c r="E4401" t="str">
        <f>precio_reno_porta!D41</f>
        <v>HUAWEI WATCH KIDS 4 PRO</v>
      </c>
      <c r="F4401" s="68">
        <f>precio_reno_porta!E41</f>
        <v>649</v>
      </c>
      <c r="G4401" t="str">
        <f>precio_reno_porta!F41</f>
        <v>Android</v>
      </c>
      <c r="H4401" t="s">
        <v>188</v>
      </c>
      <c r="I4401" t="s">
        <v>42</v>
      </c>
      <c r="J4401" s="68">
        <f>precio_reno_porta!W41</f>
        <v>659</v>
      </c>
    </row>
    <row r="4402" spans="1:10" x14ac:dyDescent="0.3">
      <c r="A4402" t="str">
        <f t="shared" si="68"/>
        <v>MOTOROLA MOTO EDGE 60 512GB 5GMax Negocios + Ilimitado 109.90CUOTA</v>
      </c>
      <c r="B4402" t="str">
        <f>precio_reno_porta!A42</f>
        <v>Corriente</v>
      </c>
      <c r="C4402" t="str">
        <f>precio_reno_porta!B42</f>
        <v>5G</v>
      </c>
      <c r="D4402" t="str">
        <f>precio_reno_porta!C42</f>
        <v>MOTOROLA</v>
      </c>
      <c r="E4402" t="str">
        <f>precio_reno_porta!D42</f>
        <v>MOTOROLA MOTO EDGE 60 512GB 5G</v>
      </c>
      <c r="F4402" s="68">
        <f>precio_reno_porta!E42</f>
        <v>1989</v>
      </c>
      <c r="G4402" t="str">
        <f>precio_reno_porta!F42</f>
        <v>Android</v>
      </c>
      <c r="H4402" t="s">
        <v>188</v>
      </c>
      <c r="I4402" t="s">
        <v>42</v>
      </c>
      <c r="J4402" s="68">
        <f>precio_reno_porta!W42</f>
        <v>2027</v>
      </c>
    </row>
    <row r="4403" spans="1:10" x14ac:dyDescent="0.3">
      <c r="A4403" t="str">
        <f t="shared" si="68"/>
        <v>MOTOROLA MOTO EDGE 60 FUSION 256GB 5GMax Negocios + Ilimitado 109.90CUOTA</v>
      </c>
      <c r="B4403" t="str">
        <f>precio_reno_porta!A43</f>
        <v>Corriente</v>
      </c>
      <c r="C4403" t="str">
        <f>precio_reno_porta!B43</f>
        <v>5G</v>
      </c>
      <c r="D4403" t="str">
        <f>precio_reno_porta!C43</f>
        <v>MOTOROLA</v>
      </c>
      <c r="E4403" t="str">
        <f>precio_reno_porta!D43</f>
        <v>MOTOROLA MOTO EDGE 60 FUSION 256GB 5G</v>
      </c>
      <c r="F4403" s="68">
        <f>precio_reno_porta!E43</f>
        <v>1439</v>
      </c>
      <c r="G4403" t="str">
        <f>precio_reno_porta!F43</f>
        <v>Android</v>
      </c>
      <c r="H4403" t="s">
        <v>188</v>
      </c>
      <c r="I4403" t="s">
        <v>42</v>
      </c>
      <c r="J4403" s="68">
        <f>precio_reno_porta!W43</f>
        <v>1475</v>
      </c>
    </row>
    <row r="4404" spans="1:10" x14ac:dyDescent="0.3">
      <c r="A4404" t="str">
        <f t="shared" si="68"/>
        <v>MOTOROLA MOTO EDGE 60 PRO 512GB 5GMax Negocios + Ilimitado 109.90CUOTA</v>
      </c>
      <c r="B4404" t="str">
        <f>precio_reno_porta!A44</f>
        <v>Corriente</v>
      </c>
      <c r="C4404" t="str">
        <f>precio_reno_porta!B44</f>
        <v>5G</v>
      </c>
      <c r="D4404" t="str">
        <f>precio_reno_porta!C44</f>
        <v>MOTOROLA</v>
      </c>
      <c r="E4404" t="str">
        <f>precio_reno_porta!D44</f>
        <v>MOTOROLA MOTO EDGE 60 PRO 512GB 5G</v>
      </c>
      <c r="F4404" s="68">
        <f>precio_reno_porta!E44</f>
        <v>2649</v>
      </c>
      <c r="G4404" t="str">
        <f>precio_reno_porta!F44</f>
        <v>Android</v>
      </c>
      <c r="H4404" t="s">
        <v>188</v>
      </c>
      <c r="I4404" t="s">
        <v>42</v>
      </c>
      <c r="J4404" s="68">
        <f>precio_reno_porta!W44</f>
        <v>2711</v>
      </c>
    </row>
    <row r="4405" spans="1:10" x14ac:dyDescent="0.3">
      <c r="A4405" t="str">
        <f t="shared" si="68"/>
        <v>MOTOROLA MOTO EDGE 70 512GB 5GMax Negocios + Ilimitado 109.90CUOTA</v>
      </c>
      <c r="B4405" t="str">
        <f>precio_reno_porta!A45</f>
        <v>Corriente</v>
      </c>
      <c r="C4405" t="str">
        <f>precio_reno_porta!B45</f>
        <v>5G</v>
      </c>
      <c r="D4405" t="str">
        <f>precio_reno_porta!C45</f>
        <v>MOTOROLA</v>
      </c>
      <c r="E4405" t="str">
        <f>precio_reno_porta!D45</f>
        <v>MOTOROLA MOTO EDGE 70 512GB 5G</v>
      </c>
      <c r="F4405" s="68">
        <f>precio_reno_porta!E45</f>
        <v>2549</v>
      </c>
      <c r="G4405" t="str">
        <f>precio_reno_porta!F45</f>
        <v>Android</v>
      </c>
      <c r="H4405" t="s">
        <v>188</v>
      </c>
      <c r="I4405" t="s">
        <v>42</v>
      </c>
      <c r="J4405" s="68">
        <f>precio_reno_porta!W45</f>
        <v>2591</v>
      </c>
    </row>
    <row r="4406" spans="1:10" x14ac:dyDescent="0.3">
      <c r="A4406" t="str">
        <f t="shared" si="68"/>
        <v>MOTOROLA MOTO EDGE 70 FUSION 256GB 5GMax Negocios + Ilimitado 109.90CUOTA</v>
      </c>
      <c r="B4406" t="str">
        <f>precio_reno_porta!A46</f>
        <v>Corriente</v>
      </c>
      <c r="C4406" t="str">
        <f>precio_reno_porta!B46</f>
        <v>5G</v>
      </c>
      <c r="D4406" t="str">
        <f>precio_reno_porta!C46</f>
        <v>MOTOROLA</v>
      </c>
      <c r="E4406" t="str">
        <f>precio_reno_porta!D46</f>
        <v>MOTOROLA MOTO EDGE 70 FUSION 256GB 5G</v>
      </c>
      <c r="F4406" s="68">
        <f>precio_reno_porta!E46</f>
        <v>1899</v>
      </c>
      <c r="G4406" t="str">
        <f>precio_reno_porta!F46</f>
        <v>Android</v>
      </c>
      <c r="H4406" t="s">
        <v>188</v>
      </c>
      <c r="I4406" t="s">
        <v>42</v>
      </c>
      <c r="J4406" s="68">
        <f>precio_reno_porta!W46</f>
        <v>1931</v>
      </c>
    </row>
    <row r="4407" spans="1:10" x14ac:dyDescent="0.3">
      <c r="A4407" t="str">
        <f t="shared" si="68"/>
        <v>MOTOROLA MOTO EDGE 70 PRO 512GB 5GMax Negocios + Ilimitado 109.90CUOTA</v>
      </c>
      <c r="B4407" t="str">
        <f>precio_reno_porta!A47</f>
        <v>Corriente</v>
      </c>
      <c r="C4407" t="str">
        <f>precio_reno_porta!B47</f>
        <v>5G</v>
      </c>
      <c r="D4407" t="str">
        <f>precio_reno_porta!C47</f>
        <v>MOTOROLA</v>
      </c>
      <c r="E4407" t="str">
        <f>precio_reno_porta!D47</f>
        <v>MOTOROLA MOTO EDGE 70 PRO 512GB 5G</v>
      </c>
      <c r="F4407" s="68">
        <f>precio_reno_porta!E47</f>
        <v>3619</v>
      </c>
      <c r="G4407" t="str">
        <f>precio_reno_porta!F47</f>
        <v>Android</v>
      </c>
      <c r="H4407" t="s">
        <v>188</v>
      </c>
      <c r="I4407" t="s">
        <v>42</v>
      </c>
      <c r="J4407" s="68">
        <f>precio_reno_porta!W47</f>
        <v>3695</v>
      </c>
    </row>
    <row r="4408" spans="1:10" x14ac:dyDescent="0.3">
      <c r="A4408" t="str">
        <f t="shared" si="68"/>
        <v>MOTOROLA MOTO G06 128GBMax Negocios + Ilimitado 109.90CUOTA</v>
      </c>
      <c r="B4408" t="str">
        <f>precio_reno_porta!A48</f>
        <v>Corriente</v>
      </c>
      <c r="C4408" t="str">
        <f>precio_reno_porta!B48</f>
        <v>4G</v>
      </c>
      <c r="D4408" t="str">
        <f>precio_reno_porta!C48</f>
        <v>MOTOROLA</v>
      </c>
      <c r="E4408" t="str">
        <f>precio_reno_porta!D48</f>
        <v>MOTOROLA MOTO G06 128GB</v>
      </c>
      <c r="F4408" s="68">
        <f>precio_reno_porta!E48</f>
        <v>619</v>
      </c>
      <c r="G4408" t="str">
        <f>precio_reno_porta!F48</f>
        <v>Android</v>
      </c>
      <c r="H4408" t="s">
        <v>188</v>
      </c>
      <c r="I4408" t="s">
        <v>42</v>
      </c>
      <c r="J4408" s="68">
        <f>precio_reno_porta!W48</f>
        <v>635</v>
      </c>
    </row>
    <row r="4409" spans="1:10" x14ac:dyDescent="0.3">
      <c r="A4409" t="str">
        <f t="shared" si="68"/>
        <v>MOTOROLA MOTO G06 256GBMax Negocios + Ilimitado 109.90CUOTA</v>
      </c>
      <c r="B4409" t="str">
        <f>precio_reno_porta!A49</f>
        <v>Corriente</v>
      </c>
      <c r="C4409" t="str">
        <f>precio_reno_porta!B49</f>
        <v>4G</v>
      </c>
      <c r="D4409" t="str">
        <f>precio_reno_porta!C49</f>
        <v>MOTOROLA</v>
      </c>
      <c r="E4409" t="str">
        <f>precio_reno_porta!D49</f>
        <v>MOTOROLA MOTO G06 256GB</v>
      </c>
      <c r="F4409" s="68">
        <f>precio_reno_porta!E49</f>
        <v>649</v>
      </c>
      <c r="G4409" t="str">
        <f>precio_reno_porta!F49</f>
        <v>Android</v>
      </c>
      <c r="H4409" t="s">
        <v>188</v>
      </c>
      <c r="I4409" t="s">
        <v>42</v>
      </c>
      <c r="J4409" s="68">
        <f>precio_reno_porta!W49</f>
        <v>659</v>
      </c>
    </row>
    <row r="4410" spans="1:10" x14ac:dyDescent="0.3">
      <c r="A4410" t="str">
        <f t="shared" si="68"/>
        <v>MOTOROLA MOTO G15 256GBMax Negocios + Ilimitado 109.90CUOTA</v>
      </c>
      <c r="B4410" t="str">
        <f>precio_reno_porta!A50</f>
        <v>Corriente</v>
      </c>
      <c r="C4410" t="str">
        <f>precio_reno_porta!B50</f>
        <v>4G</v>
      </c>
      <c r="D4410" t="str">
        <f>precio_reno_porta!C50</f>
        <v>MOTOROLA</v>
      </c>
      <c r="E4410" t="str">
        <f>precio_reno_porta!D50</f>
        <v>MOTOROLA MOTO G15 256GB</v>
      </c>
      <c r="F4410" s="68">
        <f>precio_reno_porta!E50</f>
        <v>719</v>
      </c>
      <c r="G4410" t="str">
        <f>precio_reno_porta!F50</f>
        <v>Android</v>
      </c>
      <c r="H4410" t="s">
        <v>188</v>
      </c>
      <c r="I4410" t="s">
        <v>42</v>
      </c>
      <c r="J4410" s="68">
        <f>precio_reno_porta!W50</f>
        <v>731</v>
      </c>
    </row>
    <row r="4411" spans="1:10" x14ac:dyDescent="0.3">
      <c r="A4411" t="str">
        <f t="shared" si="68"/>
        <v>MOTOROLA MOTO G17 256GBMax Negocios + Ilimitado 109.90CUOTA</v>
      </c>
      <c r="B4411" t="str">
        <f>precio_reno_porta!A51</f>
        <v>Corriente</v>
      </c>
      <c r="C4411" t="str">
        <f>precio_reno_porta!B51</f>
        <v>4G</v>
      </c>
      <c r="D4411" t="str">
        <f>precio_reno_porta!C51</f>
        <v>MOTOROLA</v>
      </c>
      <c r="E4411" t="str">
        <f>precio_reno_porta!D51</f>
        <v>MOTOROLA MOTO G17 256GB</v>
      </c>
      <c r="F4411" s="68">
        <f>precio_reno_porta!E51</f>
        <v>779</v>
      </c>
      <c r="G4411" t="str">
        <f>precio_reno_porta!F51</f>
        <v>Android</v>
      </c>
      <c r="H4411" t="s">
        <v>188</v>
      </c>
      <c r="I4411" t="s">
        <v>42</v>
      </c>
      <c r="J4411" s="68">
        <f>precio_reno_porta!W51</f>
        <v>803</v>
      </c>
    </row>
    <row r="4412" spans="1:10" x14ac:dyDescent="0.3">
      <c r="A4412" t="str">
        <f t="shared" si="68"/>
        <v>MOTOROLA MOTO G47 128GB 5GMax Negocios + Ilimitado 109.90CUOTA</v>
      </c>
      <c r="B4412" t="str">
        <f>precio_reno_porta!A52</f>
        <v>Corriente</v>
      </c>
      <c r="C4412" t="str">
        <f>precio_reno_porta!B52</f>
        <v>5G</v>
      </c>
      <c r="D4412" t="str">
        <f>precio_reno_porta!C52</f>
        <v>MOTOROLA</v>
      </c>
      <c r="E4412" t="str">
        <f>precio_reno_porta!D52</f>
        <v>MOTOROLA MOTO G47 128GB 5G</v>
      </c>
      <c r="F4412" s="68">
        <f>precio_reno_porta!E52</f>
        <v>949</v>
      </c>
      <c r="G4412" t="str">
        <f>precio_reno_porta!F52</f>
        <v>Android</v>
      </c>
      <c r="H4412" t="s">
        <v>188</v>
      </c>
      <c r="I4412" t="s">
        <v>42</v>
      </c>
      <c r="J4412" s="68">
        <f>precio_reno_porta!W52</f>
        <v>971</v>
      </c>
    </row>
    <row r="4413" spans="1:10" x14ac:dyDescent="0.3">
      <c r="A4413" t="str">
        <f t="shared" si="68"/>
        <v>MOTOROLA MOTO G56 256GB 5GMax Negocios + Ilimitado 109.90CUOTA</v>
      </c>
      <c r="B4413" t="str">
        <f>precio_reno_porta!A53</f>
        <v>Corriente</v>
      </c>
      <c r="C4413" t="str">
        <f>precio_reno_porta!B53</f>
        <v>5G</v>
      </c>
      <c r="D4413" t="str">
        <f>precio_reno_porta!C53</f>
        <v>MOTOROLA</v>
      </c>
      <c r="E4413" t="str">
        <f>precio_reno_porta!D53</f>
        <v>MOTOROLA MOTO G56 256GB 5G</v>
      </c>
      <c r="F4413" s="68">
        <f>precio_reno_porta!E53</f>
        <v>969</v>
      </c>
      <c r="G4413" t="str">
        <f>precio_reno_porta!F53</f>
        <v>Android</v>
      </c>
      <c r="H4413" t="s">
        <v>188</v>
      </c>
      <c r="I4413" t="s">
        <v>42</v>
      </c>
      <c r="J4413" s="68">
        <f>precio_reno_porta!W53</f>
        <v>995</v>
      </c>
    </row>
    <row r="4414" spans="1:10" x14ac:dyDescent="0.3">
      <c r="A4414" t="str">
        <f t="shared" si="68"/>
        <v>MOTOROLA MOTO G67 256GB 5GMax Negocios + Ilimitado 109.90CUOTA</v>
      </c>
      <c r="B4414" t="str">
        <f>precio_reno_porta!A54</f>
        <v>Corriente</v>
      </c>
      <c r="C4414" t="str">
        <f>precio_reno_porta!B54</f>
        <v>5G</v>
      </c>
      <c r="D4414" t="str">
        <f>precio_reno_porta!C54</f>
        <v>MOTOROLA</v>
      </c>
      <c r="E4414" t="str">
        <f>precio_reno_porta!D54</f>
        <v>MOTOROLA MOTO G67 256GB 5G</v>
      </c>
      <c r="F4414" s="68">
        <f>precio_reno_porta!E54</f>
        <v>1269</v>
      </c>
      <c r="G4414" t="str">
        <f>precio_reno_porta!F54</f>
        <v>Android</v>
      </c>
      <c r="H4414" t="s">
        <v>188</v>
      </c>
      <c r="I4414" t="s">
        <v>42</v>
      </c>
      <c r="J4414" s="68">
        <f>precio_reno_porta!W54</f>
        <v>1295</v>
      </c>
    </row>
    <row r="4415" spans="1:10" x14ac:dyDescent="0.3">
      <c r="A4415" t="str">
        <f t="shared" si="68"/>
        <v>MOTOROLA MOTO G77 256GB 5GMax Negocios + Ilimitado 109.90CUOTA</v>
      </c>
      <c r="B4415" t="str">
        <f>precio_reno_porta!A55</f>
        <v>Corriente</v>
      </c>
      <c r="C4415" t="str">
        <f>precio_reno_porta!B55</f>
        <v>5G</v>
      </c>
      <c r="D4415" t="str">
        <f>precio_reno_porta!C55</f>
        <v>MOTOROLA</v>
      </c>
      <c r="E4415" t="str">
        <f>precio_reno_porta!D55</f>
        <v>MOTOROLA MOTO G77 256GB 5G</v>
      </c>
      <c r="F4415" s="68">
        <f>precio_reno_porta!E55</f>
        <v>1519</v>
      </c>
      <c r="G4415" t="str">
        <f>precio_reno_porta!F55</f>
        <v>Android</v>
      </c>
      <c r="H4415" t="s">
        <v>188</v>
      </c>
      <c r="I4415" t="s">
        <v>42</v>
      </c>
      <c r="J4415" s="68">
        <f>precio_reno_porta!W55</f>
        <v>1547</v>
      </c>
    </row>
    <row r="4416" spans="1:10" x14ac:dyDescent="0.3">
      <c r="A4416" t="str">
        <f t="shared" si="68"/>
        <v>MOTOROLA MOTO RAZR 60 512GB 5GMax Negocios + Ilimitado 109.90CUOTA</v>
      </c>
      <c r="B4416" t="str">
        <f>precio_reno_porta!A56</f>
        <v>Corriente</v>
      </c>
      <c r="C4416" t="str">
        <f>precio_reno_porta!B56</f>
        <v>5G</v>
      </c>
      <c r="D4416" t="str">
        <f>precio_reno_porta!C56</f>
        <v>MOTOROLA</v>
      </c>
      <c r="E4416" t="str">
        <f>precio_reno_porta!D56</f>
        <v>MOTOROLA MOTO RAZR 60 512GB 5G</v>
      </c>
      <c r="F4416" s="68">
        <f>precio_reno_porta!E56</f>
        <v>3789</v>
      </c>
      <c r="G4416" t="str">
        <f>precio_reno_porta!F56</f>
        <v>Android</v>
      </c>
      <c r="H4416" t="s">
        <v>188</v>
      </c>
      <c r="I4416" t="s">
        <v>42</v>
      </c>
      <c r="J4416" s="68">
        <f>precio_reno_porta!W56</f>
        <v>3875</v>
      </c>
    </row>
    <row r="4417" spans="1:10" x14ac:dyDescent="0.3">
      <c r="A4417" t="str">
        <f t="shared" si="68"/>
        <v>MOTOROLA MOTO RAZR 70 512GB 5GMax Negocios + Ilimitado 109.90CUOTA</v>
      </c>
      <c r="B4417" t="str">
        <f>precio_reno_porta!A57</f>
        <v>Corriente</v>
      </c>
      <c r="C4417" t="str">
        <f>precio_reno_porta!B57</f>
        <v>5G</v>
      </c>
      <c r="D4417" t="str">
        <f>precio_reno_porta!C57</f>
        <v>MOTOROLA</v>
      </c>
      <c r="E4417" t="str">
        <f>precio_reno_porta!D57</f>
        <v>MOTOROLA MOTO RAZR 70 512GB 5G</v>
      </c>
      <c r="F4417" s="68">
        <f>precio_reno_porta!E57</f>
        <v>4089</v>
      </c>
      <c r="G4417" t="str">
        <f>precio_reno_porta!F57</f>
        <v>Android</v>
      </c>
      <c r="H4417" t="s">
        <v>188</v>
      </c>
      <c r="I4417" t="s">
        <v>42</v>
      </c>
      <c r="J4417" s="68">
        <f>precio_reno_porta!W57</f>
        <v>4175</v>
      </c>
    </row>
    <row r="4418" spans="1:10" x14ac:dyDescent="0.3">
      <c r="A4418" t="str">
        <f t="shared" si="68"/>
        <v>OPPO A5 256GBMax Negocios + Ilimitado 109.90CUOTA</v>
      </c>
      <c r="B4418" t="str">
        <f>precio_reno_porta!A58</f>
        <v>Corriente</v>
      </c>
      <c r="C4418" t="str">
        <f>precio_reno_porta!B58</f>
        <v>4G</v>
      </c>
      <c r="D4418" t="str">
        <f>precio_reno_porta!C58</f>
        <v>OPPO</v>
      </c>
      <c r="E4418" t="str">
        <f>precio_reno_porta!D58</f>
        <v>OPPO A5 256GB</v>
      </c>
      <c r="F4418" s="68">
        <f>precio_reno_porta!E58</f>
        <v>849</v>
      </c>
      <c r="G4418" t="str">
        <f>precio_reno_porta!F58</f>
        <v>Android</v>
      </c>
      <c r="H4418" t="s">
        <v>188</v>
      </c>
      <c r="I4418" t="s">
        <v>42</v>
      </c>
      <c r="J4418" s="68">
        <f>precio_reno_porta!W58</f>
        <v>863</v>
      </c>
    </row>
    <row r="4419" spans="1:10" x14ac:dyDescent="0.3">
      <c r="A4419" t="str">
        <f t="shared" ref="A4419:A4482" si="69">CONCATENATE(E4419,I4419,H4419)</f>
        <v>OPPO A5 256GB 5GMax Negocios + Ilimitado 109.90CUOTA</v>
      </c>
      <c r="B4419" t="str">
        <f>precio_reno_porta!A59</f>
        <v>Corriente</v>
      </c>
      <c r="C4419" t="str">
        <f>precio_reno_porta!B59</f>
        <v>5G</v>
      </c>
      <c r="D4419" t="str">
        <f>precio_reno_porta!C59</f>
        <v>OPPO</v>
      </c>
      <c r="E4419" t="str">
        <f>precio_reno_porta!D59</f>
        <v>OPPO A5 256GB 5G</v>
      </c>
      <c r="F4419" s="68">
        <f>precio_reno_porta!E59</f>
        <v>1319</v>
      </c>
      <c r="G4419" t="str">
        <f>precio_reno_porta!F59</f>
        <v>Android</v>
      </c>
      <c r="H4419" t="s">
        <v>188</v>
      </c>
      <c r="I4419" t="s">
        <v>42</v>
      </c>
      <c r="J4419" s="68">
        <f>precio_reno_porta!W59</f>
        <v>1343</v>
      </c>
    </row>
    <row r="4420" spans="1:10" x14ac:dyDescent="0.3">
      <c r="A4420" t="str">
        <f t="shared" si="69"/>
        <v>OPPO A5X 128GBMax Negocios + Ilimitado 109.90CUOTA</v>
      </c>
      <c r="B4420" t="str">
        <f>precio_reno_porta!A60</f>
        <v>Corriente</v>
      </c>
      <c r="C4420" t="str">
        <f>precio_reno_porta!B60</f>
        <v>4G</v>
      </c>
      <c r="D4420" t="str">
        <f>precio_reno_porta!C60</f>
        <v>OPPO</v>
      </c>
      <c r="E4420" t="str">
        <f>precio_reno_porta!D60</f>
        <v>OPPO A5X 128GB</v>
      </c>
      <c r="F4420" s="68">
        <f>precio_reno_porta!E60</f>
        <v>659</v>
      </c>
      <c r="G4420" t="str">
        <f>precio_reno_porta!F60</f>
        <v>Android</v>
      </c>
      <c r="H4420" t="s">
        <v>188</v>
      </c>
      <c r="I4420" t="s">
        <v>42</v>
      </c>
      <c r="J4420" s="68">
        <f>precio_reno_porta!W60</f>
        <v>671</v>
      </c>
    </row>
    <row r="4421" spans="1:10" x14ac:dyDescent="0.3">
      <c r="A4421" t="str">
        <f t="shared" si="69"/>
        <v>OPPO A6 PRO 256GB 5GMax Negocios + Ilimitado 109.90CUOTA</v>
      </c>
      <c r="B4421" t="str">
        <f>precio_reno_porta!A61</f>
        <v>Corriente</v>
      </c>
      <c r="C4421" t="str">
        <f>precio_reno_porta!B61</f>
        <v>5G</v>
      </c>
      <c r="D4421" t="str">
        <f>precio_reno_porta!C61</f>
        <v>OPPO</v>
      </c>
      <c r="E4421" t="str">
        <f>precio_reno_porta!D61</f>
        <v>OPPO A6 PRO 256GB 5G</v>
      </c>
      <c r="F4421" s="68">
        <f>precio_reno_porta!E61</f>
        <v>1779</v>
      </c>
      <c r="G4421" t="str">
        <f>precio_reno_porta!F61</f>
        <v>Android</v>
      </c>
      <c r="H4421" t="s">
        <v>188</v>
      </c>
      <c r="I4421" t="s">
        <v>42</v>
      </c>
      <c r="J4421" s="68">
        <f>precio_reno_porta!W61</f>
        <v>1811</v>
      </c>
    </row>
    <row r="4422" spans="1:10" x14ac:dyDescent="0.3">
      <c r="A4422" t="str">
        <f t="shared" si="69"/>
        <v>OPPO A6T 128GBMax Negocios + Ilimitado 109.90CUOTA</v>
      </c>
      <c r="B4422" t="str">
        <f>precio_reno_porta!A62</f>
        <v>Corriente</v>
      </c>
      <c r="C4422" t="str">
        <f>precio_reno_porta!B62</f>
        <v>4G</v>
      </c>
      <c r="D4422" t="str">
        <f>precio_reno_porta!C62</f>
        <v>OPPO</v>
      </c>
      <c r="E4422" t="str">
        <f>precio_reno_porta!D62</f>
        <v>OPPO A6T 128GB</v>
      </c>
      <c r="F4422" s="68">
        <f>precio_reno_porta!E62</f>
        <v>789</v>
      </c>
      <c r="G4422" t="str">
        <f>precio_reno_porta!F62</f>
        <v>Android</v>
      </c>
      <c r="H4422" t="s">
        <v>188</v>
      </c>
      <c r="I4422" t="s">
        <v>42</v>
      </c>
      <c r="J4422" s="68">
        <f>precio_reno_porta!W62</f>
        <v>803</v>
      </c>
    </row>
    <row r="4423" spans="1:10" x14ac:dyDescent="0.3">
      <c r="A4423" t="str">
        <f t="shared" si="69"/>
        <v>OPPO A6X 256GB 5GMax Negocios + Ilimitado 109.90CUOTA</v>
      </c>
      <c r="B4423" t="str">
        <f>precio_reno_porta!A63</f>
        <v>Corriente</v>
      </c>
      <c r="C4423" t="str">
        <f>precio_reno_porta!B63</f>
        <v>5G</v>
      </c>
      <c r="D4423" t="str">
        <f>precio_reno_porta!C63</f>
        <v>OPPO</v>
      </c>
      <c r="E4423" t="str">
        <f>precio_reno_porta!D63</f>
        <v>OPPO A6X 256GB 5G</v>
      </c>
      <c r="F4423" s="68">
        <f>precio_reno_porta!E63</f>
        <v>1159</v>
      </c>
      <c r="G4423" t="str">
        <f>precio_reno_porta!F63</f>
        <v>Android</v>
      </c>
      <c r="H4423" t="s">
        <v>188</v>
      </c>
      <c r="I4423" t="s">
        <v>42</v>
      </c>
      <c r="J4423" s="68">
        <f>precio_reno_porta!W63</f>
        <v>1187</v>
      </c>
    </row>
    <row r="4424" spans="1:10" x14ac:dyDescent="0.3">
      <c r="A4424" t="str">
        <f t="shared" si="69"/>
        <v>OPPO RENO 14F 256GB 5GMax Negocios + Ilimitado 109.90CUOTA</v>
      </c>
      <c r="B4424" t="str">
        <f>precio_reno_porta!A64</f>
        <v>Corriente</v>
      </c>
      <c r="C4424" t="str">
        <f>precio_reno_porta!B64</f>
        <v>4G</v>
      </c>
      <c r="D4424" t="str">
        <f>precio_reno_porta!C64</f>
        <v>OPPO</v>
      </c>
      <c r="E4424" t="str">
        <f>precio_reno_porta!D64</f>
        <v>OPPO RENO 14F 256GB 5G</v>
      </c>
      <c r="F4424" s="68">
        <f>precio_reno_porta!E64</f>
        <v>2229</v>
      </c>
      <c r="G4424" t="str">
        <f>precio_reno_porta!F64</f>
        <v>Android</v>
      </c>
      <c r="H4424" t="s">
        <v>188</v>
      </c>
      <c r="I4424" t="s">
        <v>42</v>
      </c>
      <c r="J4424" s="68">
        <f>precio_reno_porta!W64</f>
        <v>2267</v>
      </c>
    </row>
    <row r="4425" spans="1:10" x14ac:dyDescent="0.3">
      <c r="A4425" t="str">
        <f t="shared" si="69"/>
        <v>OPPO RENO 14F 512GB 5GMax Negocios + Ilimitado 109.90CUOTA</v>
      </c>
      <c r="B4425" t="str">
        <f>precio_reno_porta!A65</f>
        <v>Corriente</v>
      </c>
      <c r="C4425" t="str">
        <f>precio_reno_porta!B65</f>
        <v>5G</v>
      </c>
      <c r="D4425" t="str">
        <f>precio_reno_porta!C65</f>
        <v>OPPO</v>
      </c>
      <c r="E4425" t="str">
        <f>precio_reno_porta!D65</f>
        <v>OPPO RENO 14F 512GB 5G</v>
      </c>
      <c r="F4425" s="68">
        <f>precio_reno_porta!E65</f>
        <v>2439</v>
      </c>
      <c r="G4425" t="str">
        <f>precio_reno_porta!F65</f>
        <v>Android</v>
      </c>
      <c r="H4425" t="s">
        <v>188</v>
      </c>
      <c r="I4425" t="s">
        <v>42</v>
      </c>
      <c r="J4425" s="68">
        <f>precio_reno_porta!W65</f>
        <v>2483</v>
      </c>
    </row>
    <row r="4426" spans="1:10" x14ac:dyDescent="0.3">
      <c r="A4426" t="str">
        <f t="shared" si="69"/>
        <v>OPPO RENO 16 256GB 5GMax Negocios + Ilimitado 109.90CUOTA</v>
      </c>
      <c r="B4426" t="str">
        <f>precio_reno_porta!A66</f>
        <v>Corriente</v>
      </c>
      <c r="C4426" t="str">
        <f>precio_reno_porta!B66</f>
        <v>5G</v>
      </c>
      <c r="D4426" t="str">
        <f>precio_reno_porta!C66</f>
        <v>OPPO</v>
      </c>
      <c r="E4426" t="str">
        <f>precio_reno_porta!D66</f>
        <v>OPPO RENO 16 256GB 5G</v>
      </c>
      <c r="F4426" s="68">
        <f>precio_reno_porta!E66</f>
        <v>3839</v>
      </c>
      <c r="G4426" t="str">
        <f>precio_reno_porta!F66</f>
        <v>Android</v>
      </c>
      <c r="H4426" t="s">
        <v>188</v>
      </c>
      <c r="I4426" t="s">
        <v>42</v>
      </c>
      <c r="J4426" s="68">
        <f>precio_reno_porta!W66</f>
        <v>3923</v>
      </c>
    </row>
    <row r="4427" spans="1:10" x14ac:dyDescent="0.3">
      <c r="A4427" t="str">
        <f t="shared" si="69"/>
        <v>OPPO RENO 16F 256GB 5GMax Negocios + Ilimitado 109.90CUOTA</v>
      </c>
      <c r="B4427" t="str">
        <f>precio_reno_porta!A67</f>
        <v>Corriente</v>
      </c>
      <c r="C4427" t="str">
        <f>precio_reno_porta!B67</f>
        <v>5G</v>
      </c>
      <c r="D4427" t="str">
        <f>precio_reno_porta!C67</f>
        <v>OPPO</v>
      </c>
      <c r="E4427" t="str">
        <f>precio_reno_porta!D67</f>
        <v>OPPO RENO 16F 256GB 5G</v>
      </c>
      <c r="F4427" s="68">
        <f>precio_reno_porta!E67</f>
        <v>3129</v>
      </c>
      <c r="G4427" t="str">
        <f>precio_reno_porta!F67</f>
        <v>Android</v>
      </c>
      <c r="H4427" t="s">
        <v>188</v>
      </c>
      <c r="I4427" t="s">
        <v>42</v>
      </c>
      <c r="J4427" s="68">
        <f>precio_reno_porta!W67</f>
        <v>3191</v>
      </c>
    </row>
    <row r="4428" spans="1:10" x14ac:dyDescent="0.3">
      <c r="A4428" t="str">
        <f t="shared" si="69"/>
        <v>SAMSUNG GALAXY A07 128GBMax Negocios + Ilimitado 109.90CUOTA</v>
      </c>
      <c r="B4428" t="str">
        <f>precio_reno_porta!A68</f>
        <v>Corriente</v>
      </c>
      <c r="C4428" t="str">
        <f>precio_reno_porta!B68</f>
        <v>4G</v>
      </c>
      <c r="D4428" t="str">
        <f>precio_reno_porta!C68</f>
        <v>SAMSUNG</v>
      </c>
      <c r="E4428" t="str">
        <f>precio_reno_porta!D68</f>
        <v>SAMSUNG GALAXY A07 128GB</v>
      </c>
      <c r="F4428" s="68">
        <f>precio_reno_porta!E68</f>
        <v>599</v>
      </c>
      <c r="G4428" t="str">
        <f>precio_reno_porta!F68</f>
        <v>Android</v>
      </c>
      <c r="H4428" t="s">
        <v>188</v>
      </c>
      <c r="I4428" t="s">
        <v>42</v>
      </c>
      <c r="J4428" s="68">
        <f>precio_reno_porta!W68</f>
        <v>611</v>
      </c>
    </row>
    <row r="4429" spans="1:10" x14ac:dyDescent="0.3">
      <c r="A4429" t="str">
        <f t="shared" si="69"/>
        <v>SAMSUNG GALAXY A16 128GBMax Negocios + Ilimitado 109.90CUOTA</v>
      </c>
      <c r="B4429" t="str">
        <f>precio_reno_porta!A69</f>
        <v>Corriente</v>
      </c>
      <c r="C4429" t="str">
        <f>precio_reno_porta!B69</f>
        <v>4G</v>
      </c>
      <c r="D4429" t="str">
        <f>precio_reno_porta!C69</f>
        <v>SAMSUNG</v>
      </c>
      <c r="E4429" t="str">
        <f>precio_reno_porta!D69</f>
        <v>SAMSUNG GALAXY A16 128GB</v>
      </c>
      <c r="F4429" s="68">
        <f>precio_reno_porta!E69</f>
        <v>659</v>
      </c>
      <c r="G4429" t="str">
        <f>precio_reno_porta!F69</f>
        <v>Android</v>
      </c>
      <c r="H4429" t="s">
        <v>188</v>
      </c>
      <c r="I4429" t="s">
        <v>42</v>
      </c>
      <c r="J4429" s="68">
        <f>precio_reno_porta!W69</f>
        <v>671</v>
      </c>
    </row>
    <row r="4430" spans="1:10" x14ac:dyDescent="0.3">
      <c r="A4430" t="str">
        <f t="shared" si="69"/>
        <v>SAMSUNG GALAXY A17 128GB 5GMax Negocios + Ilimitado 109.90CUOTA</v>
      </c>
      <c r="B4430" t="str">
        <f>precio_reno_porta!A70</f>
        <v>Corriente</v>
      </c>
      <c r="C4430" t="str">
        <f>precio_reno_porta!B70</f>
        <v>5G</v>
      </c>
      <c r="D4430" t="str">
        <f>precio_reno_porta!C70</f>
        <v>SAMSUNG</v>
      </c>
      <c r="E4430" t="str">
        <f>precio_reno_porta!D70</f>
        <v>SAMSUNG GALAXY A17 128GB 5G</v>
      </c>
      <c r="F4430" s="68">
        <f>precio_reno_porta!E70</f>
        <v>1179</v>
      </c>
      <c r="G4430" t="str">
        <f>precio_reno_porta!F70</f>
        <v>Android</v>
      </c>
      <c r="H4430" t="s">
        <v>188</v>
      </c>
      <c r="I4430" t="s">
        <v>42</v>
      </c>
      <c r="J4430" s="68">
        <f>precio_reno_porta!W70</f>
        <v>1199</v>
      </c>
    </row>
    <row r="4431" spans="1:10" x14ac:dyDescent="0.3">
      <c r="A4431" t="str">
        <f t="shared" si="69"/>
        <v>SAMSUNG GALAXY A17 256GB 5GMax Negocios + Ilimitado 109.90CUOTA</v>
      </c>
      <c r="B4431" t="str">
        <f>precio_reno_porta!A71</f>
        <v>Corriente</v>
      </c>
      <c r="C4431" t="str">
        <f>precio_reno_porta!B71</f>
        <v>5G</v>
      </c>
      <c r="D4431" t="str">
        <f>precio_reno_porta!C71</f>
        <v>SAMSUNG</v>
      </c>
      <c r="E4431" t="str">
        <f>precio_reno_porta!D71</f>
        <v>SAMSUNG GALAXY A17 256GB 5G</v>
      </c>
      <c r="F4431" s="68">
        <f>precio_reno_porta!E71</f>
        <v>1309</v>
      </c>
      <c r="G4431" t="str">
        <f>precio_reno_porta!F71</f>
        <v>Android</v>
      </c>
      <c r="H4431" t="s">
        <v>188</v>
      </c>
      <c r="I4431" t="s">
        <v>42</v>
      </c>
      <c r="J4431" s="68">
        <f>precio_reno_porta!W71</f>
        <v>1331</v>
      </c>
    </row>
    <row r="4432" spans="1:10" x14ac:dyDescent="0.3">
      <c r="A4432" t="str">
        <f t="shared" si="69"/>
        <v>SAMSUNG GALAXY A26 128GB 5GMax Negocios + Ilimitado 109.90CUOTA</v>
      </c>
      <c r="B4432" t="str">
        <f>precio_reno_porta!A72</f>
        <v>Corriente</v>
      </c>
      <c r="C4432" t="str">
        <f>precio_reno_porta!B72</f>
        <v>5G</v>
      </c>
      <c r="D4432" t="str">
        <f>precio_reno_porta!C72</f>
        <v>SAMSUNG</v>
      </c>
      <c r="E4432" t="str">
        <f>precio_reno_porta!D72</f>
        <v>SAMSUNG GALAXY A26 128GB 5G</v>
      </c>
      <c r="F4432" s="68">
        <f>precio_reno_porta!E72</f>
        <v>1169</v>
      </c>
      <c r="G4432" t="str">
        <f>precio_reno_porta!F72</f>
        <v>Android</v>
      </c>
      <c r="H4432" t="s">
        <v>188</v>
      </c>
      <c r="I4432" t="s">
        <v>42</v>
      </c>
      <c r="J4432" s="68">
        <f>precio_reno_porta!W72</f>
        <v>1199</v>
      </c>
    </row>
    <row r="4433" spans="1:10" x14ac:dyDescent="0.3">
      <c r="A4433" t="str">
        <f t="shared" si="69"/>
        <v>SAMSUNG GALAXY A27 256GB 5GMax Negocios + Ilimitado 109.90CUOTA</v>
      </c>
      <c r="B4433" t="str">
        <f>precio_reno_porta!A73</f>
        <v>Corriente</v>
      </c>
      <c r="C4433" t="str">
        <f>precio_reno_porta!B73</f>
        <v>5G</v>
      </c>
      <c r="D4433" t="str">
        <f>precio_reno_porta!C73</f>
        <v>SAMSUNG</v>
      </c>
      <c r="E4433" t="str">
        <f>precio_reno_porta!D73</f>
        <v>SAMSUNG GALAXY A27 256GB 5G</v>
      </c>
      <c r="F4433" s="68">
        <f>precio_reno_porta!E73</f>
        <v>2009</v>
      </c>
      <c r="G4433" t="str">
        <f>precio_reno_porta!F73</f>
        <v>Android</v>
      </c>
      <c r="H4433" t="s">
        <v>188</v>
      </c>
      <c r="I4433" t="s">
        <v>42</v>
      </c>
      <c r="J4433" s="68">
        <f>precio_reno_porta!W73</f>
        <v>2051</v>
      </c>
    </row>
    <row r="4434" spans="1:10" x14ac:dyDescent="0.3">
      <c r="A4434" t="str">
        <f t="shared" si="69"/>
        <v>SAMSUNG GALAXY A36 128GB 5GMax Negocios + Ilimitado 109.90CUOTA</v>
      </c>
      <c r="B4434" t="str">
        <f>precio_reno_porta!A74</f>
        <v>Corriente</v>
      </c>
      <c r="C4434" t="str">
        <f>precio_reno_porta!B74</f>
        <v>5G</v>
      </c>
      <c r="D4434" t="str">
        <f>precio_reno_porta!C74</f>
        <v>SAMSUNG</v>
      </c>
      <c r="E4434" t="str">
        <f>precio_reno_porta!D74</f>
        <v>SAMSUNG GALAXY A36 128GB 5G</v>
      </c>
      <c r="F4434" s="68">
        <f>precio_reno_porta!E74</f>
        <v>1519</v>
      </c>
      <c r="G4434" t="str">
        <f>precio_reno_porta!F74</f>
        <v>Android</v>
      </c>
      <c r="H4434" t="s">
        <v>188</v>
      </c>
      <c r="I4434" t="s">
        <v>42</v>
      </c>
      <c r="J4434" s="68">
        <f>precio_reno_porta!W74</f>
        <v>1547</v>
      </c>
    </row>
    <row r="4435" spans="1:10" x14ac:dyDescent="0.3">
      <c r="A4435" t="str">
        <f t="shared" si="69"/>
        <v>SAMSUNG GALAXY A37 256GB 5GMax Negocios + Ilimitado 109.90CUOTA</v>
      </c>
      <c r="B4435" t="str">
        <f>precio_reno_porta!A75</f>
        <v>Corriente</v>
      </c>
      <c r="C4435" t="str">
        <f>precio_reno_porta!B75</f>
        <v>5G</v>
      </c>
      <c r="D4435" t="str">
        <f>precio_reno_porta!C75</f>
        <v>SAMSUNG</v>
      </c>
      <c r="E4435" t="str">
        <f>precio_reno_porta!D75</f>
        <v>SAMSUNG GALAXY A37 256GB 5G</v>
      </c>
      <c r="F4435" s="68">
        <f>precio_reno_porta!E75</f>
        <v>2249</v>
      </c>
      <c r="G4435" t="str">
        <f>precio_reno_porta!F75</f>
        <v>Android</v>
      </c>
      <c r="H4435" t="s">
        <v>188</v>
      </c>
      <c r="I4435" t="s">
        <v>42</v>
      </c>
      <c r="J4435" s="68">
        <f>precio_reno_porta!W75</f>
        <v>2291</v>
      </c>
    </row>
    <row r="4436" spans="1:10" x14ac:dyDescent="0.3">
      <c r="A4436" t="str">
        <f t="shared" si="69"/>
        <v>SAMSUNG GALAXY A56 256GB 5GMax Negocios + Ilimitado 109.90CUOTA</v>
      </c>
      <c r="B4436" t="str">
        <f>precio_reno_porta!A76</f>
        <v>Corriente</v>
      </c>
      <c r="C4436" t="str">
        <f>precio_reno_porta!B76</f>
        <v>5G</v>
      </c>
      <c r="D4436" t="str">
        <f>precio_reno_porta!C76</f>
        <v>SAMSUNG</v>
      </c>
      <c r="E4436" t="str">
        <f>precio_reno_porta!D76</f>
        <v>SAMSUNG GALAXY A56 256GB 5G</v>
      </c>
      <c r="F4436" s="68">
        <f>precio_reno_porta!E76</f>
        <v>2109</v>
      </c>
      <c r="G4436" t="str">
        <f>precio_reno_porta!F76</f>
        <v>Android</v>
      </c>
      <c r="H4436" t="s">
        <v>188</v>
      </c>
      <c r="I4436" t="s">
        <v>42</v>
      </c>
      <c r="J4436" s="68">
        <f>precio_reno_porta!W76</f>
        <v>2147</v>
      </c>
    </row>
    <row r="4437" spans="1:10" x14ac:dyDescent="0.3">
      <c r="A4437" t="str">
        <f t="shared" si="69"/>
        <v>SAMSUNG GALAXY A57 256GB 5GMax Negocios + Ilimitado 109.90CUOTA</v>
      </c>
      <c r="B4437" t="str">
        <f>precio_reno_porta!A77</f>
        <v>Corriente</v>
      </c>
      <c r="C4437" t="str">
        <f>precio_reno_porta!B77</f>
        <v>5G</v>
      </c>
      <c r="D4437" t="str">
        <f>precio_reno_porta!C77</f>
        <v>SAMSUNG</v>
      </c>
      <c r="E4437" t="str">
        <f>precio_reno_porta!D77</f>
        <v>SAMSUNG GALAXY A57 256GB 5G</v>
      </c>
      <c r="F4437" s="68">
        <f>precio_reno_porta!E77</f>
        <v>2509</v>
      </c>
      <c r="G4437" t="str">
        <f>precio_reno_porta!F77</f>
        <v>Android</v>
      </c>
      <c r="H4437" t="s">
        <v>188</v>
      </c>
      <c r="I4437" t="s">
        <v>42</v>
      </c>
      <c r="J4437" s="68">
        <f>precio_reno_porta!W77</f>
        <v>2555</v>
      </c>
    </row>
    <row r="4438" spans="1:10" x14ac:dyDescent="0.3">
      <c r="A4438" t="str">
        <f t="shared" si="69"/>
        <v>SAMSUNG GALAXY A57 512GB 5GMax Negocios + Ilimitado 109.90CUOTA</v>
      </c>
      <c r="B4438" t="str">
        <f>precio_reno_porta!A78</f>
        <v>Corriente</v>
      </c>
      <c r="C4438" t="str">
        <f>precio_reno_porta!B78</f>
        <v>5G</v>
      </c>
      <c r="D4438" t="str">
        <f>precio_reno_porta!C78</f>
        <v>SAMSUNG</v>
      </c>
      <c r="E4438" t="str">
        <f>precio_reno_porta!D78</f>
        <v>SAMSUNG GALAXY A57 512GB 5G</v>
      </c>
      <c r="F4438" s="68">
        <f>precio_reno_porta!E78</f>
        <v>3449</v>
      </c>
      <c r="G4438" t="str">
        <f>precio_reno_porta!F78</f>
        <v>Android</v>
      </c>
      <c r="H4438" t="s">
        <v>188</v>
      </c>
      <c r="I4438" t="s">
        <v>42</v>
      </c>
      <c r="J4438" s="68">
        <f>precio_reno_porta!W78</f>
        <v>3515</v>
      </c>
    </row>
    <row r="4439" spans="1:10" x14ac:dyDescent="0.3">
      <c r="A4439" t="str">
        <f t="shared" si="69"/>
        <v>SAMSUNG GALAXY S25 128GBMax Negocios + Ilimitado 109.90CUOTA</v>
      </c>
      <c r="B4439" t="str">
        <f>precio_reno_porta!A79</f>
        <v>Corriente</v>
      </c>
      <c r="C4439" t="str">
        <f>precio_reno_porta!B79</f>
        <v>5G</v>
      </c>
      <c r="D4439" t="str">
        <f>precio_reno_porta!C79</f>
        <v>SAMSUNG</v>
      </c>
      <c r="E4439" t="str">
        <f>precio_reno_porta!D79</f>
        <v>SAMSUNG GALAXY S25 128GB</v>
      </c>
      <c r="F4439" s="68">
        <f>precio_reno_porta!E79</f>
        <v>4529</v>
      </c>
      <c r="G4439" t="str">
        <f>precio_reno_porta!F79</f>
        <v>Android</v>
      </c>
      <c r="H4439" t="s">
        <v>188</v>
      </c>
      <c r="I4439" t="s">
        <v>42</v>
      </c>
      <c r="J4439" s="68">
        <f>precio_reno_porta!W79</f>
        <v>4631</v>
      </c>
    </row>
    <row r="4440" spans="1:10" x14ac:dyDescent="0.3">
      <c r="A4440" t="str">
        <f t="shared" si="69"/>
        <v>SAMSUNG GALAXY S25 FE 256GB 5GMax Negocios + Ilimitado 109.90CUOTA</v>
      </c>
      <c r="B4440" t="str">
        <f>precio_reno_porta!A80</f>
        <v>Corriente</v>
      </c>
      <c r="C4440" t="str">
        <f>precio_reno_porta!B80</f>
        <v>5G</v>
      </c>
      <c r="D4440" t="str">
        <f>precio_reno_porta!C80</f>
        <v>SAMSUNG</v>
      </c>
      <c r="E4440" t="str">
        <f>precio_reno_porta!D80</f>
        <v>SAMSUNG GALAXY S25 FE 256GB 5G</v>
      </c>
      <c r="F4440" s="68">
        <f>precio_reno_porta!E80</f>
        <v>3429</v>
      </c>
      <c r="G4440" t="str">
        <f>precio_reno_porta!F80</f>
        <v>Android</v>
      </c>
      <c r="H4440" t="s">
        <v>188</v>
      </c>
      <c r="I4440" t="s">
        <v>42</v>
      </c>
      <c r="J4440" s="68">
        <f>precio_reno_porta!W80</f>
        <v>3503</v>
      </c>
    </row>
    <row r="4441" spans="1:10" x14ac:dyDescent="0.3">
      <c r="A4441" t="str">
        <f t="shared" si="69"/>
        <v>SAMSUNG GALAXY S25 ULTRA 256GBMax Negocios + Ilimitado 109.90CUOTA</v>
      </c>
      <c r="B4441" t="str">
        <f>precio_reno_porta!A81</f>
        <v>Corriente</v>
      </c>
      <c r="C4441" t="str">
        <f>precio_reno_porta!B81</f>
        <v>5G</v>
      </c>
      <c r="D4441" t="str">
        <f>precio_reno_porta!C81</f>
        <v>SAMSUNG</v>
      </c>
      <c r="E4441" t="str">
        <f>precio_reno_porta!D81</f>
        <v>SAMSUNG GALAXY S25 ULTRA 256GB</v>
      </c>
      <c r="F4441" s="68">
        <f>precio_reno_porta!E81</f>
        <v>6219</v>
      </c>
      <c r="G4441" t="str">
        <f>precio_reno_porta!F81</f>
        <v>Android</v>
      </c>
      <c r="H4441" t="s">
        <v>188</v>
      </c>
      <c r="I4441" t="s">
        <v>42</v>
      </c>
      <c r="J4441" s="68">
        <f>precio_reno_porta!W81</f>
        <v>6359</v>
      </c>
    </row>
    <row r="4442" spans="1:10" x14ac:dyDescent="0.3">
      <c r="A4442" t="str">
        <f t="shared" si="69"/>
        <v>SAMSUNG GALAXY S26 256GB 5GMax Negocios + Ilimitado 109.90CUOTA</v>
      </c>
      <c r="B4442" t="str">
        <f>precio_reno_porta!A82</f>
        <v>Corriente</v>
      </c>
      <c r="C4442" t="str">
        <f>precio_reno_porta!B82</f>
        <v>5G</v>
      </c>
      <c r="D4442" t="str">
        <f>precio_reno_porta!C82</f>
        <v>SAMSUNG</v>
      </c>
      <c r="E4442" t="str">
        <f>precio_reno_porta!D82</f>
        <v>SAMSUNG GALAXY S26 256GB 5G</v>
      </c>
      <c r="F4442" s="68">
        <f>precio_reno_porta!E82</f>
        <v>5029</v>
      </c>
      <c r="G4442" t="str">
        <f>precio_reno_porta!F82</f>
        <v>Android</v>
      </c>
      <c r="H4442" t="s">
        <v>188</v>
      </c>
      <c r="I4442" t="s">
        <v>42</v>
      </c>
      <c r="J4442" s="68">
        <f>precio_reno_porta!W82</f>
        <v>5135</v>
      </c>
    </row>
    <row r="4443" spans="1:10" x14ac:dyDescent="0.3">
      <c r="A4443" t="str">
        <f t="shared" si="69"/>
        <v>SAMSUNG GALAXY S26 PLUS 256GB 5GMax Negocios + Ilimitado 109.90CUOTA</v>
      </c>
      <c r="B4443" t="str">
        <f>precio_reno_porta!A83</f>
        <v>Corriente</v>
      </c>
      <c r="C4443" t="str">
        <f>precio_reno_porta!B83</f>
        <v>5G</v>
      </c>
      <c r="D4443" t="str">
        <f>precio_reno_porta!C83</f>
        <v>SAMSUNG</v>
      </c>
      <c r="E4443" t="str">
        <f>precio_reno_porta!D83</f>
        <v>SAMSUNG GALAXY S26 PLUS 256GB 5G</v>
      </c>
      <c r="F4443" s="68">
        <f>precio_reno_porta!E83</f>
        <v>6039</v>
      </c>
      <c r="G4443" t="str">
        <f>precio_reno_porta!F83</f>
        <v>Android</v>
      </c>
      <c r="H4443" t="s">
        <v>188</v>
      </c>
      <c r="I4443" t="s">
        <v>42</v>
      </c>
      <c r="J4443" s="68">
        <f>precio_reno_porta!W83</f>
        <v>6167</v>
      </c>
    </row>
    <row r="4444" spans="1:10" x14ac:dyDescent="0.3">
      <c r="A4444" t="str">
        <f t="shared" si="69"/>
        <v>SAMSUNG GALAXY S26 ULTRA 256GB 5GMax Negocios + Ilimitado 109.90CUOTA</v>
      </c>
      <c r="B4444" t="str">
        <f>precio_reno_porta!A84</f>
        <v>Corriente</v>
      </c>
      <c r="C4444" t="str">
        <f>precio_reno_porta!B84</f>
        <v>5G</v>
      </c>
      <c r="D4444" t="str">
        <f>precio_reno_porta!C84</f>
        <v>SAMSUNG</v>
      </c>
      <c r="E4444" t="str">
        <f>precio_reno_porta!D84</f>
        <v>SAMSUNG GALAXY S26 ULTRA 256GB 5G</v>
      </c>
      <c r="F4444" s="68">
        <f>precio_reno_porta!E84</f>
        <v>7039</v>
      </c>
      <c r="G4444" t="str">
        <f>precio_reno_porta!F84</f>
        <v>Android</v>
      </c>
      <c r="H4444" t="s">
        <v>188</v>
      </c>
      <c r="I4444" t="s">
        <v>42</v>
      </c>
      <c r="J4444" s="68">
        <f>precio_reno_porta!W84</f>
        <v>7199</v>
      </c>
    </row>
    <row r="4445" spans="1:10" x14ac:dyDescent="0.3">
      <c r="A4445" t="str">
        <f t="shared" si="69"/>
        <v>SAMSUNG GALAXY S26FE 256GB 5GMax Negocios + Ilimitado 109.90CUOTA</v>
      </c>
      <c r="B4445" t="str">
        <f>precio_reno_porta!A85</f>
        <v>Corriente</v>
      </c>
      <c r="C4445" t="str">
        <f>precio_reno_porta!B85</f>
        <v>5G</v>
      </c>
      <c r="D4445" t="str">
        <f>precio_reno_porta!C85</f>
        <v>SAMSUNG</v>
      </c>
      <c r="E4445" t="str">
        <f>precio_reno_porta!D85</f>
        <v>SAMSUNG GALAXY S26FE 256GB 5G</v>
      </c>
      <c r="F4445" s="68">
        <f>precio_reno_porta!E85</f>
        <v>3999</v>
      </c>
      <c r="G4445" t="str">
        <f>precio_reno_porta!F85</f>
        <v>Android</v>
      </c>
      <c r="H4445" t="s">
        <v>188</v>
      </c>
      <c r="I4445" t="s">
        <v>42</v>
      </c>
      <c r="J4445" s="68">
        <f>precio_reno_porta!W85</f>
        <v>3755</v>
      </c>
    </row>
    <row r="4446" spans="1:10" x14ac:dyDescent="0.3">
      <c r="A4446" t="str">
        <f t="shared" si="69"/>
        <v>SAMSUNG GALAXY Z FLIP 7 256GB 5GMax Negocios + Ilimitado 109.90CUOTA</v>
      </c>
      <c r="B4446" t="str">
        <f>precio_reno_porta!A86</f>
        <v>Corriente</v>
      </c>
      <c r="C4446" t="str">
        <f>precio_reno_porta!B86</f>
        <v>5G</v>
      </c>
      <c r="D4446" t="str">
        <f>precio_reno_porta!C86</f>
        <v>SAMSUNG</v>
      </c>
      <c r="E4446" t="str">
        <f>precio_reno_porta!D86</f>
        <v>SAMSUNG GALAXY Z FLIP 7 256GB 5G</v>
      </c>
      <c r="F4446" s="68">
        <f>precio_reno_porta!E86</f>
        <v>5279</v>
      </c>
      <c r="G4446" t="str">
        <f>precio_reno_porta!F86</f>
        <v>Android</v>
      </c>
      <c r="H4446" t="s">
        <v>188</v>
      </c>
      <c r="I4446" t="s">
        <v>42</v>
      </c>
      <c r="J4446" s="68">
        <f>precio_reno_porta!W86</f>
        <v>5399</v>
      </c>
    </row>
    <row r="4447" spans="1:10" x14ac:dyDescent="0.3">
      <c r="A4447" t="str">
        <f t="shared" si="69"/>
        <v>SAMSUNG GALAXY Z FLIP 7 FE 128GB 5GMax Negocios + Ilimitado 109.90CUOTA</v>
      </c>
      <c r="B4447" t="str">
        <f>precio_reno_porta!A87</f>
        <v>Corriente</v>
      </c>
      <c r="C4447" t="str">
        <f>precio_reno_porta!B87</f>
        <v>5G</v>
      </c>
      <c r="D4447" t="str">
        <f>precio_reno_porta!C87</f>
        <v>SAMSUNG</v>
      </c>
      <c r="E4447" t="str">
        <f>precio_reno_porta!D87</f>
        <v>SAMSUNG GALAXY Z FLIP 7 FE 128GB 5G</v>
      </c>
      <c r="F4447" s="68">
        <f>precio_reno_porta!E87</f>
        <v>3929</v>
      </c>
      <c r="G4447" t="str">
        <f>precio_reno_porta!F87</f>
        <v>Android</v>
      </c>
      <c r="H4447" t="s">
        <v>188</v>
      </c>
      <c r="I4447" t="s">
        <v>42</v>
      </c>
      <c r="J4447" s="68">
        <f>precio_reno_porta!W87</f>
        <v>4019</v>
      </c>
    </row>
    <row r="4448" spans="1:10" x14ac:dyDescent="0.3">
      <c r="A4448" t="str">
        <f t="shared" si="69"/>
        <v>SAMSUNG GALAXY Z FOLD 5 256GBMax Negocios + Ilimitado 109.90CUOTA</v>
      </c>
      <c r="B4448" t="str">
        <f>precio_reno_porta!A88</f>
        <v>Corriente</v>
      </c>
      <c r="C4448" t="str">
        <f>precio_reno_porta!B88</f>
        <v>5G</v>
      </c>
      <c r="D4448" t="str">
        <f>precio_reno_porta!C88</f>
        <v>SAMSUNG</v>
      </c>
      <c r="E4448" t="str">
        <f>precio_reno_porta!D88</f>
        <v>SAMSUNG GALAXY Z FOLD 5 256GB</v>
      </c>
      <c r="F4448" s="68">
        <f>precio_reno_porta!E88</f>
        <v>9299</v>
      </c>
      <c r="G4448" t="str">
        <f>precio_reno_porta!F88</f>
        <v>Android</v>
      </c>
      <c r="H4448" t="s">
        <v>188</v>
      </c>
      <c r="I4448" t="s">
        <v>42</v>
      </c>
      <c r="J4448" s="68">
        <f>precio_reno_porta!W88</f>
        <v>9503</v>
      </c>
    </row>
    <row r="4449" spans="1:10" x14ac:dyDescent="0.3">
      <c r="A4449" t="str">
        <f t="shared" si="69"/>
        <v>SAMSUNG GALAXY Z FOLD 7 512GB 5GMax Negocios + Ilimitado 109.90CUOTA</v>
      </c>
      <c r="B4449" t="str">
        <f>precio_reno_porta!A89</f>
        <v>Corriente</v>
      </c>
      <c r="C4449" t="str">
        <f>precio_reno_porta!B89</f>
        <v>5G</v>
      </c>
      <c r="D4449" t="str">
        <f>precio_reno_porta!C89</f>
        <v>SAMSUNG</v>
      </c>
      <c r="E4449" t="str">
        <f>precio_reno_porta!D89</f>
        <v>SAMSUNG GALAXY Z FOLD 7 512GB 5G</v>
      </c>
      <c r="F4449" s="68">
        <f>precio_reno_porta!E89</f>
        <v>9739</v>
      </c>
      <c r="G4449" t="str">
        <f>precio_reno_porta!F89</f>
        <v>Android</v>
      </c>
      <c r="H4449" t="s">
        <v>188</v>
      </c>
      <c r="I4449" t="s">
        <v>42</v>
      </c>
      <c r="J4449" s="68">
        <f>precio_reno_porta!W89</f>
        <v>9959</v>
      </c>
    </row>
    <row r="4450" spans="1:10" x14ac:dyDescent="0.3">
      <c r="A4450" t="str">
        <f t="shared" si="69"/>
        <v>VIVO V60 LITE 256GB 5GMax Negocios + Ilimitado 109.90CUOTA</v>
      </c>
      <c r="B4450" t="str">
        <f>precio_reno_porta!A90</f>
        <v>Corriente</v>
      </c>
      <c r="C4450" t="str">
        <f>precio_reno_porta!B90</f>
        <v>5G</v>
      </c>
      <c r="D4450" t="str">
        <f>precio_reno_porta!C90</f>
        <v>VIVO</v>
      </c>
      <c r="E4450" t="str">
        <f>precio_reno_porta!D90</f>
        <v>VIVO V60 LITE 256GB 5G</v>
      </c>
      <c r="F4450" s="68">
        <f>precio_reno_porta!E90</f>
        <v>1729</v>
      </c>
      <c r="G4450" t="str">
        <f>precio_reno_porta!F90</f>
        <v>Android</v>
      </c>
      <c r="H4450" t="s">
        <v>188</v>
      </c>
      <c r="I4450" t="s">
        <v>42</v>
      </c>
      <c r="J4450" s="68">
        <f>precio_reno_porta!W90</f>
        <v>1763</v>
      </c>
    </row>
    <row r="4451" spans="1:10" x14ac:dyDescent="0.3">
      <c r="A4451" t="str">
        <f t="shared" si="69"/>
        <v>VIVO V70 512GB 5GMax Negocios + Ilimitado 109.90CUOTA</v>
      </c>
      <c r="B4451" t="str">
        <f>precio_reno_porta!A91</f>
        <v>Corriente</v>
      </c>
      <c r="C4451" t="str">
        <f>precio_reno_porta!B91</f>
        <v>5G</v>
      </c>
      <c r="D4451" t="str">
        <f>precio_reno_porta!C91</f>
        <v>VIVO</v>
      </c>
      <c r="E4451" t="str">
        <f>precio_reno_porta!D91</f>
        <v>VIVO V70 512GB 5G</v>
      </c>
      <c r="F4451" s="68">
        <f>precio_reno_porta!E91</f>
        <v>3069</v>
      </c>
      <c r="G4451" t="str">
        <f>precio_reno_porta!F91</f>
        <v>Android</v>
      </c>
      <c r="H4451" t="s">
        <v>188</v>
      </c>
      <c r="I4451" t="s">
        <v>42</v>
      </c>
      <c r="J4451" s="68">
        <f>precio_reno_porta!W91</f>
        <v>3131</v>
      </c>
    </row>
    <row r="4452" spans="1:10" x14ac:dyDescent="0.3">
      <c r="A4452" t="str">
        <f t="shared" si="69"/>
        <v>VIVO V70FE 256GB 5GMax Negocios + Ilimitado 109.90CUOTA</v>
      </c>
      <c r="B4452" t="str">
        <f>precio_reno_porta!A92</f>
        <v>Corriente</v>
      </c>
      <c r="C4452" t="str">
        <f>precio_reno_porta!B92</f>
        <v>5G</v>
      </c>
      <c r="D4452" t="str">
        <f>precio_reno_porta!C92</f>
        <v>VIVO</v>
      </c>
      <c r="E4452" t="str">
        <f>precio_reno_porta!D92</f>
        <v>VIVO V70FE 256GB 5G</v>
      </c>
      <c r="F4452" s="68">
        <f>precio_reno_porta!E92</f>
        <v>2609</v>
      </c>
      <c r="G4452" t="str">
        <f>precio_reno_porta!F92</f>
        <v>Android</v>
      </c>
      <c r="H4452" t="s">
        <v>188</v>
      </c>
      <c r="I4452" t="s">
        <v>42</v>
      </c>
      <c r="J4452" s="68">
        <f>precio_reno_porta!W92</f>
        <v>2663</v>
      </c>
    </row>
    <row r="4453" spans="1:10" x14ac:dyDescent="0.3">
      <c r="A4453" t="str">
        <f t="shared" si="69"/>
        <v>VIVO X300 PRO 512GB 5GMax Negocios + Ilimitado 109.90CUOTA</v>
      </c>
      <c r="B4453" t="str">
        <f>precio_reno_porta!A93</f>
        <v>Corriente</v>
      </c>
      <c r="C4453" t="str">
        <f>precio_reno_porta!B93</f>
        <v>5G</v>
      </c>
      <c r="D4453" t="str">
        <f>precio_reno_porta!C93</f>
        <v>VIVO</v>
      </c>
      <c r="E4453" t="str">
        <f>precio_reno_porta!D93</f>
        <v>VIVO X300 PRO 512GB 5G</v>
      </c>
      <c r="F4453" s="68">
        <f>precio_reno_porta!E93</f>
        <v>6219</v>
      </c>
      <c r="G4453" t="str">
        <f>precio_reno_porta!F93</f>
        <v>Android</v>
      </c>
      <c r="H4453" t="s">
        <v>188</v>
      </c>
      <c r="I4453" t="s">
        <v>42</v>
      </c>
      <c r="J4453" s="68">
        <f>precio_reno_porta!W93</f>
        <v>6359</v>
      </c>
    </row>
    <row r="4454" spans="1:10" x14ac:dyDescent="0.3">
      <c r="A4454" t="str">
        <f t="shared" si="69"/>
        <v>VIVO Y04 128GBMax Negocios + Ilimitado 109.90CUOTA</v>
      </c>
      <c r="B4454" t="str">
        <f>precio_reno_porta!A94</f>
        <v>Corriente</v>
      </c>
      <c r="C4454" t="str">
        <f>precio_reno_porta!B94</f>
        <v>4G</v>
      </c>
      <c r="D4454" t="str">
        <f>precio_reno_porta!C94</f>
        <v>VIVO</v>
      </c>
      <c r="E4454" t="str">
        <f>precio_reno_porta!D94</f>
        <v>VIVO Y04 128GB</v>
      </c>
      <c r="F4454" s="68">
        <f>precio_reno_porta!E94</f>
        <v>489</v>
      </c>
      <c r="G4454" t="str">
        <f>precio_reno_porta!F94</f>
        <v>Android</v>
      </c>
      <c r="H4454" t="s">
        <v>188</v>
      </c>
      <c r="I4454" t="s">
        <v>42</v>
      </c>
      <c r="J4454" s="68">
        <f>precio_reno_porta!W94</f>
        <v>491</v>
      </c>
    </row>
    <row r="4455" spans="1:10" x14ac:dyDescent="0.3">
      <c r="A4455" t="str">
        <f t="shared" si="69"/>
        <v>VIVO Y11 128GB 5GMax Negocios + Ilimitado 109.90CUOTA</v>
      </c>
      <c r="B4455" t="str">
        <f>precio_reno_porta!A95</f>
        <v>Corriente</v>
      </c>
      <c r="C4455" t="str">
        <f>precio_reno_porta!B95</f>
        <v>5G</v>
      </c>
      <c r="D4455" t="str">
        <f>precio_reno_porta!C95</f>
        <v>VIVO</v>
      </c>
      <c r="E4455" t="str">
        <f>precio_reno_porta!D95</f>
        <v>VIVO Y11 128GB 5G</v>
      </c>
      <c r="F4455" s="68">
        <f>precio_reno_porta!E95</f>
        <v>819</v>
      </c>
      <c r="G4455" t="str">
        <f>precio_reno_porta!F95</f>
        <v>Android</v>
      </c>
      <c r="H4455" t="s">
        <v>188</v>
      </c>
      <c r="I4455" t="s">
        <v>42</v>
      </c>
      <c r="J4455" s="68">
        <f>precio_reno_porta!W95</f>
        <v>839</v>
      </c>
    </row>
    <row r="4456" spans="1:10" x14ac:dyDescent="0.3">
      <c r="A4456" t="str">
        <f t="shared" si="69"/>
        <v>VIVO Y21 256GB 5GMax Negocios + Ilimitado 109.90CUOTA</v>
      </c>
      <c r="B4456" t="str">
        <f>precio_reno_porta!A96</f>
        <v>Corriente</v>
      </c>
      <c r="C4456" t="str">
        <f>precio_reno_porta!B96</f>
        <v>5G</v>
      </c>
      <c r="D4456" t="str">
        <f>precio_reno_porta!C96</f>
        <v>VIVO</v>
      </c>
      <c r="E4456" t="str">
        <f>precio_reno_porta!D96</f>
        <v>VIVO Y21 256GB 5G</v>
      </c>
      <c r="F4456" s="68">
        <f>precio_reno_porta!E96</f>
        <v>1029</v>
      </c>
      <c r="G4456" t="str">
        <f>precio_reno_porta!F96</f>
        <v>Android</v>
      </c>
      <c r="H4456" t="s">
        <v>188</v>
      </c>
      <c r="I4456" t="s">
        <v>42</v>
      </c>
      <c r="J4456" s="68">
        <f>precio_reno_porta!W96</f>
        <v>1055</v>
      </c>
    </row>
    <row r="4457" spans="1:10" x14ac:dyDescent="0.3">
      <c r="A4457" t="str">
        <f t="shared" si="69"/>
        <v>VIVO Y21D 256GBMax Negocios + Ilimitado 109.90CUOTA</v>
      </c>
      <c r="B4457" t="str">
        <f>precio_reno_porta!A97</f>
        <v>Corriente</v>
      </c>
      <c r="C4457" t="str">
        <f>precio_reno_porta!B97</f>
        <v>4G</v>
      </c>
      <c r="D4457" t="str">
        <f>precio_reno_porta!C97</f>
        <v>VIVO</v>
      </c>
      <c r="E4457" t="str">
        <f>precio_reno_porta!D97</f>
        <v>VIVO Y21D 256GB</v>
      </c>
      <c r="F4457" s="68">
        <f>precio_reno_porta!E97</f>
        <v>849</v>
      </c>
      <c r="G4457" t="str">
        <f>precio_reno_porta!F97</f>
        <v>Android</v>
      </c>
      <c r="H4457" t="s">
        <v>188</v>
      </c>
      <c r="I4457" t="s">
        <v>42</v>
      </c>
      <c r="J4457" s="68">
        <f>precio_reno_porta!W97</f>
        <v>863</v>
      </c>
    </row>
    <row r="4458" spans="1:10" x14ac:dyDescent="0.3">
      <c r="A4458" t="str">
        <f t="shared" si="69"/>
        <v>VIVO Y31 256GB 5GMax Negocios + Ilimitado 109.90CUOTA</v>
      </c>
      <c r="B4458" t="str">
        <f>precio_reno_porta!A98</f>
        <v>Corriente</v>
      </c>
      <c r="C4458" t="str">
        <f>precio_reno_porta!B98</f>
        <v>5G</v>
      </c>
      <c r="D4458" t="str">
        <f>precio_reno_porta!C98</f>
        <v>VIVO</v>
      </c>
      <c r="E4458" t="str">
        <f>precio_reno_porta!D98</f>
        <v>VIVO Y31 256GB 5G</v>
      </c>
      <c r="F4458" s="68">
        <f>precio_reno_porta!E98</f>
        <v>1309</v>
      </c>
      <c r="G4458" t="str">
        <f>precio_reno_porta!F98</f>
        <v>Android</v>
      </c>
      <c r="H4458" t="s">
        <v>188</v>
      </c>
      <c r="I4458" t="s">
        <v>42</v>
      </c>
      <c r="J4458" s="68">
        <f>precio_reno_porta!W98</f>
        <v>1331</v>
      </c>
    </row>
    <row r="4459" spans="1:10" x14ac:dyDescent="0.3">
      <c r="A4459" t="str">
        <f t="shared" si="69"/>
        <v>VIVO Y31 256GB 5G NEWMax Negocios + Ilimitado 109.90CUOTA</v>
      </c>
      <c r="B4459" t="str">
        <f>precio_reno_porta!A99</f>
        <v>Corriente</v>
      </c>
      <c r="C4459" t="str">
        <f>precio_reno_porta!B99</f>
        <v>5G</v>
      </c>
      <c r="D4459" t="str">
        <f>precio_reno_porta!C99</f>
        <v>VIVO</v>
      </c>
      <c r="E4459" t="str">
        <f>precio_reno_porta!D99</f>
        <v>VIVO Y31 256GB 5G NEW</v>
      </c>
      <c r="F4459" s="68">
        <f>precio_reno_porta!E99</f>
        <v>1289</v>
      </c>
      <c r="G4459" t="str">
        <f>precio_reno_porta!F99</f>
        <v>Android</v>
      </c>
      <c r="H4459" t="s">
        <v>188</v>
      </c>
      <c r="I4459" t="s">
        <v>42</v>
      </c>
      <c r="J4459" s="68">
        <f>precio_reno_porta!W99</f>
        <v>1319</v>
      </c>
    </row>
    <row r="4460" spans="1:10" x14ac:dyDescent="0.3">
      <c r="A4460" t="str">
        <f t="shared" si="69"/>
        <v>XIAOMI 14T 512GB 5GMax Negocios + Ilimitado 109.90CUOTA</v>
      </c>
      <c r="B4460" t="str">
        <f>precio_reno_porta!A100</f>
        <v>Corriente</v>
      </c>
      <c r="C4460" t="str">
        <f>precio_reno_porta!B100</f>
        <v>5G</v>
      </c>
      <c r="D4460" t="str">
        <f>precio_reno_porta!C100</f>
        <v>XIAOMI</v>
      </c>
      <c r="E4460" t="str">
        <f>precio_reno_porta!D100</f>
        <v>XIAOMI 14T 512GB 5G</v>
      </c>
      <c r="F4460" s="68">
        <f>precio_reno_porta!E100</f>
        <v>2659</v>
      </c>
      <c r="G4460" t="str">
        <f>precio_reno_porta!F100</f>
        <v>Android</v>
      </c>
      <c r="H4460" t="s">
        <v>188</v>
      </c>
      <c r="I4460" t="s">
        <v>42</v>
      </c>
      <c r="J4460" s="68">
        <f>precio_reno_porta!W100</f>
        <v>2711</v>
      </c>
    </row>
    <row r="4461" spans="1:10" x14ac:dyDescent="0.3">
      <c r="A4461" t="str">
        <f t="shared" si="69"/>
        <v>XIAOMI 15T 512GB 5GMax Negocios + Ilimitado 109.90CUOTA</v>
      </c>
      <c r="B4461" t="str">
        <f>precio_reno_porta!A101</f>
        <v>Corriente</v>
      </c>
      <c r="C4461" t="str">
        <f>precio_reno_porta!B101</f>
        <v>5G</v>
      </c>
      <c r="D4461" t="str">
        <f>precio_reno_porta!C101</f>
        <v>XIAOMI</v>
      </c>
      <c r="E4461" t="str">
        <f>precio_reno_porta!D101</f>
        <v>XIAOMI 15T 512GB 5G</v>
      </c>
      <c r="F4461" s="68">
        <f>precio_reno_porta!E101</f>
        <v>2569</v>
      </c>
      <c r="G4461" t="str">
        <f>precio_reno_porta!F101</f>
        <v>Android</v>
      </c>
      <c r="H4461" t="s">
        <v>188</v>
      </c>
      <c r="I4461" t="s">
        <v>42</v>
      </c>
      <c r="J4461" s="68">
        <f>precio_reno_porta!W101</f>
        <v>2627</v>
      </c>
    </row>
    <row r="4462" spans="1:10" x14ac:dyDescent="0.3">
      <c r="A4462" t="str">
        <f t="shared" si="69"/>
        <v>XIAOMI 15T PRO 512GB 5GMax Negocios + Ilimitado 109.90CUOTA</v>
      </c>
      <c r="B4462" t="str">
        <f>precio_reno_porta!A102</f>
        <v>Corriente</v>
      </c>
      <c r="C4462" t="str">
        <f>precio_reno_porta!B102</f>
        <v>5G</v>
      </c>
      <c r="D4462" t="str">
        <f>precio_reno_porta!C102</f>
        <v>XIAOMI</v>
      </c>
      <c r="E4462" t="str">
        <f>precio_reno_porta!D102</f>
        <v>XIAOMI 15T PRO 512GB 5G</v>
      </c>
      <c r="F4462" s="68">
        <f>precio_reno_porta!E102</f>
        <v>3619</v>
      </c>
      <c r="G4462" t="str">
        <f>precio_reno_porta!F102</f>
        <v>Android</v>
      </c>
      <c r="H4462" t="s">
        <v>188</v>
      </c>
      <c r="I4462" t="s">
        <v>42</v>
      </c>
      <c r="J4462" s="68">
        <f>precio_reno_porta!W102</f>
        <v>3695</v>
      </c>
    </row>
    <row r="4463" spans="1:10" x14ac:dyDescent="0.3">
      <c r="A4463" t="str">
        <f t="shared" si="69"/>
        <v>XIAOMI 17 ULTRA 512GB 5GMax Negocios + Ilimitado 109.90CUOTA</v>
      </c>
      <c r="B4463" t="str">
        <f>precio_reno_porta!A103</f>
        <v>Corriente</v>
      </c>
      <c r="C4463" t="str">
        <f>precio_reno_porta!B103</f>
        <v>5G</v>
      </c>
      <c r="D4463" t="str">
        <f>precio_reno_porta!C103</f>
        <v>XIAOMI</v>
      </c>
      <c r="E4463" t="str">
        <f>precio_reno_porta!D103</f>
        <v>XIAOMI 17 ULTRA 512GB 5G</v>
      </c>
      <c r="F4463" s="68">
        <f>precio_reno_porta!E103</f>
        <v>6169</v>
      </c>
      <c r="G4463" t="str">
        <f>precio_reno_porta!F103</f>
        <v>Android</v>
      </c>
      <c r="H4463" t="s">
        <v>188</v>
      </c>
      <c r="I4463" t="s">
        <v>42</v>
      </c>
      <c r="J4463" s="68">
        <f>precio_reno_porta!W103</f>
        <v>6299</v>
      </c>
    </row>
    <row r="4464" spans="1:10" x14ac:dyDescent="0.3">
      <c r="A4464" t="str">
        <f t="shared" si="69"/>
        <v>XIAOMI 17T 512GB 5GMax Negocios + Ilimitado 109.90CUOTA</v>
      </c>
      <c r="B4464" t="str">
        <f>precio_reno_porta!A104</f>
        <v>Corriente</v>
      </c>
      <c r="C4464" t="str">
        <f>precio_reno_porta!B104</f>
        <v>5G</v>
      </c>
      <c r="D4464" t="str">
        <f>precio_reno_porta!C104</f>
        <v>XIAOMI</v>
      </c>
      <c r="E4464" t="str">
        <f>precio_reno_porta!D104</f>
        <v>XIAOMI 17T 512GB 5G</v>
      </c>
      <c r="F4464" s="68">
        <f>precio_reno_porta!E104</f>
        <v>3089</v>
      </c>
      <c r="G4464" t="str">
        <f>precio_reno_porta!F104</f>
        <v>Android</v>
      </c>
      <c r="H4464" t="s">
        <v>188</v>
      </c>
      <c r="I4464" t="s">
        <v>42</v>
      </c>
      <c r="J4464" s="68">
        <f>precio_reno_porta!W104</f>
        <v>3155</v>
      </c>
    </row>
    <row r="4465" spans="1:10" x14ac:dyDescent="0.3">
      <c r="A4465" t="str">
        <f t="shared" si="69"/>
        <v>XIAOMI 17T PRO 512GB 5GMax Negocios + Ilimitado 109.90CUOTA</v>
      </c>
      <c r="B4465" t="str">
        <f>precio_reno_porta!A105</f>
        <v>Corriente</v>
      </c>
      <c r="C4465" t="str">
        <f>precio_reno_porta!B105</f>
        <v>5G</v>
      </c>
      <c r="D4465" t="str">
        <f>precio_reno_porta!C105</f>
        <v>XIAOMI</v>
      </c>
      <c r="E4465" t="str">
        <f>precio_reno_porta!D105</f>
        <v>XIAOMI 17T PRO 512GB 5G</v>
      </c>
      <c r="F4465" s="68">
        <f>precio_reno_porta!E105</f>
        <v>3929</v>
      </c>
      <c r="G4465" t="str">
        <f>precio_reno_porta!F105</f>
        <v>Android</v>
      </c>
      <c r="H4465" t="s">
        <v>188</v>
      </c>
      <c r="I4465" t="s">
        <v>42</v>
      </c>
      <c r="J4465" s="68">
        <f>precio_reno_porta!W105</f>
        <v>4007</v>
      </c>
    </row>
    <row r="4466" spans="1:10" x14ac:dyDescent="0.3">
      <c r="A4466" t="str">
        <f t="shared" si="69"/>
        <v>XIAOMI REDMI 15 256GBMax Negocios + Ilimitado 109.90CUOTA</v>
      </c>
      <c r="B4466" t="str">
        <f>precio_reno_porta!A106</f>
        <v>Corriente</v>
      </c>
      <c r="C4466" t="str">
        <f>precio_reno_porta!B106</f>
        <v>4G</v>
      </c>
      <c r="D4466" t="str">
        <f>precio_reno_porta!C106</f>
        <v>XIAOMI</v>
      </c>
      <c r="E4466" t="str">
        <f>precio_reno_porta!D106</f>
        <v>XIAOMI REDMI 15 256GB</v>
      </c>
      <c r="F4466" s="68">
        <f>precio_reno_porta!E106</f>
        <v>939</v>
      </c>
      <c r="G4466" t="str">
        <f>precio_reno_porta!F106</f>
        <v>Android</v>
      </c>
      <c r="H4466" t="s">
        <v>188</v>
      </c>
      <c r="I4466" t="s">
        <v>42</v>
      </c>
      <c r="J4466" s="68">
        <f>precio_reno_porta!W106</f>
        <v>959</v>
      </c>
    </row>
    <row r="4467" spans="1:10" x14ac:dyDescent="0.3">
      <c r="A4467" t="str">
        <f t="shared" si="69"/>
        <v>XIAOMI REDMI 15C 256GBMax Negocios + Ilimitado 109.90CUOTA</v>
      </c>
      <c r="B4467" t="str">
        <f>precio_reno_porta!A107</f>
        <v>Corriente</v>
      </c>
      <c r="C4467" t="str">
        <f>precio_reno_porta!B107</f>
        <v>4G</v>
      </c>
      <c r="D4467" t="str">
        <f>precio_reno_porta!C107</f>
        <v>XIAOMI</v>
      </c>
      <c r="E4467" t="str">
        <f>precio_reno_porta!D107</f>
        <v>XIAOMI REDMI 15C 256GB</v>
      </c>
      <c r="F4467" s="68">
        <f>precio_reno_porta!E107</f>
        <v>709</v>
      </c>
      <c r="G4467" t="str">
        <f>precio_reno_porta!F107</f>
        <v>Android</v>
      </c>
      <c r="H4467" t="s">
        <v>188</v>
      </c>
      <c r="I4467" t="s">
        <v>42</v>
      </c>
      <c r="J4467" s="68">
        <f>precio_reno_porta!W107</f>
        <v>719</v>
      </c>
    </row>
    <row r="4468" spans="1:10" x14ac:dyDescent="0.3">
      <c r="A4468" t="str">
        <f t="shared" si="69"/>
        <v>XIAOMI REDMI A5 128GBMax Negocios + Ilimitado 109.90CUOTA</v>
      </c>
      <c r="B4468" t="str">
        <f>precio_reno_porta!A108</f>
        <v>Corriente</v>
      </c>
      <c r="C4468" t="str">
        <f>precio_reno_porta!B108</f>
        <v>4G</v>
      </c>
      <c r="D4468" t="str">
        <f>precio_reno_porta!C108</f>
        <v>XIAOMI</v>
      </c>
      <c r="E4468" t="str">
        <f>precio_reno_porta!D108</f>
        <v>XIAOMI REDMI A5 128GB</v>
      </c>
      <c r="F4468" s="68">
        <f>precio_reno_porta!E108</f>
        <v>379</v>
      </c>
      <c r="G4468" t="str">
        <f>precio_reno_porta!F108</f>
        <v>Android</v>
      </c>
      <c r="H4468" t="s">
        <v>188</v>
      </c>
      <c r="I4468" t="s">
        <v>42</v>
      </c>
      <c r="J4468" s="68">
        <f>precio_reno_porta!W108</f>
        <v>383</v>
      </c>
    </row>
    <row r="4469" spans="1:10" x14ac:dyDescent="0.3">
      <c r="A4469" t="str">
        <f t="shared" si="69"/>
        <v>XIAOMI REDMI A7 PRO 128GBMax Negocios + Ilimitado 109.90CUOTA</v>
      </c>
      <c r="B4469" t="str">
        <f>precio_reno_porta!A109</f>
        <v>Corriente</v>
      </c>
      <c r="C4469" t="str">
        <f>precio_reno_porta!B109</f>
        <v>4G</v>
      </c>
      <c r="D4469" t="str">
        <f>precio_reno_porta!C109</f>
        <v>XIAOMI</v>
      </c>
      <c r="E4469" t="str">
        <f>precio_reno_porta!D109</f>
        <v>XIAOMI REDMI A7 PRO 128GB</v>
      </c>
      <c r="F4469" s="68">
        <f>precio_reno_porta!E109</f>
        <v>489</v>
      </c>
      <c r="G4469" t="str">
        <f>precio_reno_porta!F109</f>
        <v>Android</v>
      </c>
      <c r="H4469" t="s">
        <v>188</v>
      </c>
      <c r="I4469" t="s">
        <v>42</v>
      </c>
      <c r="J4469" s="68">
        <f>precio_reno_porta!W109</f>
        <v>491</v>
      </c>
    </row>
    <row r="4470" spans="1:10" x14ac:dyDescent="0.3">
      <c r="A4470" t="str">
        <f t="shared" si="69"/>
        <v>XIAOMI REDMI NOTE 10 PRO 128GB SEMax Negocios + Ilimitado 109.90CUOTA</v>
      </c>
      <c r="B4470" t="str">
        <f>precio_reno_porta!A110</f>
        <v>Corriente</v>
      </c>
      <c r="C4470" t="str">
        <f>precio_reno_porta!B110</f>
        <v>4.5G</v>
      </c>
      <c r="D4470" t="str">
        <f>precio_reno_porta!C110</f>
        <v>XIAOMI</v>
      </c>
      <c r="E4470" t="str">
        <f>precio_reno_porta!D110</f>
        <v>XIAOMI REDMI NOTE 10 PRO 128GB SE</v>
      </c>
      <c r="F4470" s="68">
        <f>precio_reno_porta!E110</f>
        <v>1369</v>
      </c>
      <c r="G4470" t="str">
        <f>precio_reno_porta!F110</f>
        <v>Android</v>
      </c>
      <c r="H4470" t="s">
        <v>188</v>
      </c>
      <c r="I4470" t="s">
        <v>42</v>
      </c>
      <c r="J4470" s="68">
        <f>precio_reno_porta!W110</f>
        <v>1403</v>
      </c>
    </row>
    <row r="4471" spans="1:10" x14ac:dyDescent="0.3">
      <c r="A4471" t="str">
        <f t="shared" si="69"/>
        <v>XIAOMI REDMI NOTE 12 PRO PLUS 256GB 5GMax Negocios + Ilimitado 109.90CUOTA</v>
      </c>
      <c r="B4471" t="str">
        <f>precio_reno_porta!A111</f>
        <v>Corriente</v>
      </c>
      <c r="C4471" t="str">
        <f>precio_reno_porta!B111</f>
        <v>5G</v>
      </c>
      <c r="D4471" t="str">
        <f>precio_reno_porta!C111</f>
        <v>XIAOMI</v>
      </c>
      <c r="E4471" t="str">
        <f>precio_reno_porta!D111</f>
        <v>XIAOMI REDMI NOTE 12 PRO PLUS 256GB 5G</v>
      </c>
      <c r="F4471" s="68">
        <f>precio_reno_porta!E111</f>
        <v>2039</v>
      </c>
      <c r="G4471" t="str">
        <f>precio_reno_porta!F111</f>
        <v>Android</v>
      </c>
      <c r="H4471" t="s">
        <v>188</v>
      </c>
      <c r="I4471" t="s">
        <v>42</v>
      </c>
      <c r="J4471" s="68">
        <f>precio_reno_porta!W111</f>
        <v>2087</v>
      </c>
    </row>
    <row r="4472" spans="1:10" x14ac:dyDescent="0.3">
      <c r="A4472" t="str">
        <f t="shared" si="69"/>
        <v>XIAOMI REDMI NOTE 15 256GB 5GMax Negocios + Ilimitado 109.90CUOTA</v>
      </c>
      <c r="B4472" t="str">
        <f>precio_reno_porta!A112</f>
        <v>Corriente</v>
      </c>
      <c r="C4472" t="str">
        <f>precio_reno_porta!B112</f>
        <v>5G</v>
      </c>
      <c r="D4472" t="str">
        <f>precio_reno_porta!C112</f>
        <v>XIAOMI</v>
      </c>
      <c r="E4472" t="str">
        <f>precio_reno_porta!D112</f>
        <v>XIAOMI REDMI NOTE 15 256GB 5G</v>
      </c>
      <c r="F4472" s="68">
        <f>precio_reno_porta!E112</f>
        <v>1109</v>
      </c>
      <c r="G4472" t="str">
        <f>precio_reno_porta!F112</f>
        <v>Android</v>
      </c>
      <c r="H4472" t="s">
        <v>188</v>
      </c>
      <c r="I4472" t="s">
        <v>42</v>
      </c>
      <c r="J4472" s="68">
        <f>precio_reno_porta!W112</f>
        <v>1127</v>
      </c>
    </row>
    <row r="4473" spans="1:10" x14ac:dyDescent="0.3">
      <c r="A4473" t="str">
        <f t="shared" si="69"/>
        <v>XIAOMI REDMI NOTE 15 PRO 512GB 5GMax Negocios + Ilimitado 109.90CUOTA</v>
      </c>
      <c r="B4473" t="str">
        <f>precio_reno_porta!A113</f>
        <v>Corriente</v>
      </c>
      <c r="C4473" t="str">
        <f>precio_reno_porta!B113</f>
        <v>5G</v>
      </c>
      <c r="D4473" t="str">
        <f>precio_reno_porta!C113</f>
        <v>XIAOMI</v>
      </c>
      <c r="E4473" t="str">
        <f>precio_reno_porta!D113</f>
        <v>XIAOMI REDMI NOTE 15 PRO 512GB 5G</v>
      </c>
      <c r="F4473" s="68">
        <f>precio_reno_porta!E113</f>
        <v>1659</v>
      </c>
      <c r="G4473" t="str">
        <f>precio_reno_porta!F113</f>
        <v>Android</v>
      </c>
      <c r="H4473" t="s">
        <v>188</v>
      </c>
      <c r="I4473" t="s">
        <v>42</v>
      </c>
      <c r="J4473" s="68">
        <f>precio_reno_porta!W113</f>
        <v>1691</v>
      </c>
    </row>
    <row r="4474" spans="1:10" x14ac:dyDescent="0.3">
      <c r="A4474" t="str">
        <f t="shared" si="69"/>
        <v>XIAOMI REDMI NOTE 15 PRO PLUS 512GB 5GMax Negocios + Ilimitado 109.90CUOTA</v>
      </c>
      <c r="B4474" t="str">
        <f>precio_reno_porta!A114</f>
        <v>Corriente</v>
      </c>
      <c r="C4474" t="str">
        <f>precio_reno_porta!B114</f>
        <v>5G</v>
      </c>
      <c r="D4474" t="str">
        <f>precio_reno_porta!C114</f>
        <v>XIAOMI</v>
      </c>
      <c r="E4474" t="str">
        <f>precio_reno_porta!D114</f>
        <v>XIAOMI REDMI NOTE 15 PRO PLUS 512GB 5G</v>
      </c>
      <c r="F4474" s="68">
        <f>precio_reno_porta!E114</f>
        <v>1879</v>
      </c>
      <c r="G4474" t="str">
        <f>precio_reno_porta!F114</f>
        <v>Android</v>
      </c>
      <c r="H4474" t="s">
        <v>188</v>
      </c>
      <c r="I4474" t="s">
        <v>42</v>
      </c>
      <c r="J4474" s="68">
        <f>precio_reno_porta!W114</f>
        <v>1919</v>
      </c>
    </row>
    <row r="4475" spans="1:10" x14ac:dyDescent="0.3">
      <c r="A4475" t="str">
        <f t="shared" si="69"/>
        <v>ZTE BLADE A36 64GBMax Negocios + Ilimitado 109.90CUOTA</v>
      </c>
      <c r="B4475" t="str">
        <f>precio_reno_porta!A115</f>
        <v>Corriente</v>
      </c>
      <c r="C4475" t="str">
        <f>precio_reno_porta!B115</f>
        <v>4G</v>
      </c>
      <c r="D4475" t="str">
        <f>precio_reno_porta!C115</f>
        <v>ZTE</v>
      </c>
      <c r="E4475" t="str">
        <f>precio_reno_porta!D115</f>
        <v>ZTE BLADE A36 64GB</v>
      </c>
      <c r="F4475" s="68">
        <f>precio_reno_porta!E115</f>
        <v>439</v>
      </c>
      <c r="G4475" t="str">
        <f>precio_reno_porta!F115</f>
        <v>Android</v>
      </c>
      <c r="H4475" t="s">
        <v>188</v>
      </c>
      <c r="I4475" t="s">
        <v>42</v>
      </c>
      <c r="J4475" s="68">
        <f>precio_reno_porta!W115</f>
        <v>455</v>
      </c>
    </row>
    <row r="4476" spans="1:10" x14ac:dyDescent="0.3">
      <c r="A4476" t="str">
        <f t="shared" si="69"/>
        <v>ZTE BLADE A56 PRO 128GBMax Negocios + Ilimitado 109.90CUOTA</v>
      </c>
      <c r="B4476" t="str">
        <f>precio_reno_porta!A116</f>
        <v>Corriente</v>
      </c>
      <c r="C4476" t="str">
        <f>precio_reno_porta!B116</f>
        <v>4G</v>
      </c>
      <c r="D4476" t="str">
        <f>precio_reno_porta!C116</f>
        <v>ZTE</v>
      </c>
      <c r="E4476" t="str">
        <f>precio_reno_porta!D116</f>
        <v>ZTE BLADE A56 PRO 128GB</v>
      </c>
      <c r="F4476" s="68">
        <f>precio_reno_porta!E116</f>
        <v>439</v>
      </c>
      <c r="G4476" t="str">
        <f>precio_reno_porta!F116</f>
        <v>Android</v>
      </c>
      <c r="H4476" t="s">
        <v>188</v>
      </c>
      <c r="I4476" t="s">
        <v>42</v>
      </c>
      <c r="J4476" s="68">
        <f>precio_reno_porta!W116</f>
        <v>443</v>
      </c>
    </row>
    <row r="4477" spans="1:10" x14ac:dyDescent="0.3">
      <c r="A4477" t="str">
        <f t="shared" si="69"/>
        <v>ZTE BLADE A57 PRO 128GBMax Negocios + Ilimitado 109.90CUOTA</v>
      </c>
      <c r="B4477" t="str">
        <f>precio_reno_porta!A117</f>
        <v>Corriente</v>
      </c>
      <c r="C4477" t="str">
        <f>precio_reno_porta!B117</f>
        <v>4G</v>
      </c>
      <c r="D4477" t="str">
        <f>precio_reno_porta!C117</f>
        <v>ZTE</v>
      </c>
      <c r="E4477" t="str">
        <f>precio_reno_porta!D117</f>
        <v>ZTE BLADE A57 PRO 128GB</v>
      </c>
      <c r="F4477" s="68">
        <f>precio_reno_porta!E117</f>
        <v>559</v>
      </c>
      <c r="G4477" t="str">
        <f>precio_reno_porta!F117</f>
        <v>Android</v>
      </c>
      <c r="H4477" t="s">
        <v>188</v>
      </c>
      <c r="I4477" t="s">
        <v>42</v>
      </c>
      <c r="J4477" s="68">
        <f>precio_reno_porta!W117</f>
        <v>563</v>
      </c>
    </row>
    <row r="4478" spans="1:10" x14ac:dyDescent="0.3">
      <c r="A4478" t="str">
        <f t="shared" si="69"/>
        <v>ZTE BLADE A76 256GB 5GMax Negocios + Ilimitado 109.90CUOTA</v>
      </c>
      <c r="B4478" t="str">
        <f>precio_reno_porta!A118</f>
        <v>Corriente</v>
      </c>
      <c r="C4478" t="str">
        <f>precio_reno_porta!B118</f>
        <v>5G</v>
      </c>
      <c r="D4478" t="str">
        <f>precio_reno_porta!C118</f>
        <v>ZTE</v>
      </c>
      <c r="E4478" t="str">
        <f>precio_reno_porta!D118</f>
        <v>ZTE BLADE A76 256GB 5G</v>
      </c>
      <c r="F4478" s="68">
        <f>precio_reno_porta!E118</f>
        <v>709</v>
      </c>
      <c r="G4478" t="str">
        <f>precio_reno_porta!F118</f>
        <v>Android</v>
      </c>
      <c r="H4478" t="s">
        <v>188</v>
      </c>
      <c r="I4478" t="s">
        <v>42</v>
      </c>
      <c r="J4478" s="68">
        <f>precio_reno_porta!W118</f>
        <v>719</v>
      </c>
    </row>
    <row r="4479" spans="1:10" x14ac:dyDescent="0.3">
      <c r="A4479" t="str">
        <f t="shared" si="69"/>
        <v>ZTE BLADE V70 MAX 256GBMax Negocios + Ilimitado 109.90CUOTA</v>
      </c>
      <c r="B4479" t="str">
        <f>precio_reno_porta!A119</f>
        <v>Corriente</v>
      </c>
      <c r="C4479" t="str">
        <f>precio_reno_porta!B119</f>
        <v>4G</v>
      </c>
      <c r="D4479" t="str">
        <f>precio_reno_porta!C119</f>
        <v>ZTE</v>
      </c>
      <c r="E4479" t="str">
        <f>precio_reno_porta!D119</f>
        <v>ZTE BLADE V70 MAX 256GB</v>
      </c>
      <c r="F4479" s="68">
        <f>precio_reno_porta!E119</f>
        <v>599</v>
      </c>
      <c r="G4479" t="str">
        <f>precio_reno_porta!F119</f>
        <v>Android</v>
      </c>
      <c r="H4479" t="s">
        <v>188</v>
      </c>
      <c r="I4479" t="s">
        <v>42</v>
      </c>
      <c r="J4479" s="68">
        <f>precio_reno_porta!W119</f>
        <v>611</v>
      </c>
    </row>
    <row r="4480" spans="1:10" x14ac:dyDescent="0.3">
      <c r="A4480" t="str">
        <f t="shared" si="69"/>
        <v>ZTE NUBIA AIR 256GB 5GMax Negocios + Ilimitado 109.90CUOTA</v>
      </c>
      <c r="B4480" t="str">
        <f>precio_reno_porta!A120</f>
        <v>Corriente</v>
      </c>
      <c r="C4480" t="str">
        <f>precio_reno_porta!B120</f>
        <v>5G</v>
      </c>
      <c r="D4480" t="str">
        <f>precio_reno_porta!C120</f>
        <v>ZTE</v>
      </c>
      <c r="E4480" t="str">
        <f>precio_reno_porta!D120</f>
        <v>ZTE NUBIA AIR 256GB 5G</v>
      </c>
      <c r="F4480" s="68">
        <f>precio_reno_porta!E120</f>
        <v>1069</v>
      </c>
      <c r="G4480" t="str">
        <f>precio_reno_porta!F120</f>
        <v>Android</v>
      </c>
      <c r="H4480" t="s">
        <v>188</v>
      </c>
      <c r="I4480" t="s">
        <v>42</v>
      </c>
      <c r="J4480" s="68">
        <f>precio_reno_porta!W120</f>
        <v>1091</v>
      </c>
    </row>
    <row r="4481" spans="1:10" x14ac:dyDescent="0.3">
      <c r="A4481" t="str">
        <f t="shared" si="69"/>
        <v>ZTE NUBIA AIR 512GB 5GMax Negocios + Ilimitado 109.90CUOTA</v>
      </c>
      <c r="B4481" t="str">
        <f>precio_reno_porta!A121</f>
        <v>Corriente</v>
      </c>
      <c r="C4481" t="str">
        <f>precio_reno_porta!B121</f>
        <v>5G</v>
      </c>
      <c r="D4481" t="str">
        <f>precio_reno_porta!C121</f>
        <v>ZTE</v>
      </c>
      <c r="E4481" t="str">
        <f>precio_reno_porta!D121</f>
        <v>ZTE NUBIA AIR 512GB 5G</v>
      </c>
      <c r="F4481" s="68">
        <f>precio_reno_porta!E121</f>
        <v>1369</v>
      </c>
      <c r="G4481" t="str">
        <f>precio_reno_porta!F121</f>
        <v>Android</v>
      </c>
      <c r="H4481" t="s">
        <v>188</v>
      </c>
      <c r="I4481" t="s">
        <v>42</v>
      </c>
      <c r="J4481" s="68">
        <f>precio_reno_porta!W121</f>
        <v>1391</v>
      </c>
    </row>
    <row r="4482" spans="1:10" x14ac:dyDescent="0.3">
      <c r="A4482" t="str">
        <f t="shared" si="69"/>
        <v>ZTE NUBIA NEO3 256GB 5GMax Negocios + Ilimitado 109.90CUOTA</v>
      </c>
      <c r="B4482" t="str">
        <f>precio_reno_porta!A122</f>
        <v>Corriente</v>
      </c>
      <c r="C4482" t="str">
        <f>precio_reno_porta!B122</f>
        <v>5G</v>
      </c>
      <c r="D4482" t="str">
        <f>precio_reno_porta!C122</f>
        <v>ZTE</v>
      </c>
      <c r="E4482" t="str">
        <f>precio_reno_porta!D122</f>
        <v>ZTE NUBIA NEO3 256GB 5G</v>
      </c>
      <c r="F4482" s="68">
        <f>precio_reno_porta!E122</f>
        <v>919</v>
      </c>
      <c r="G4482" t="str">
        <f>precio_reno_porta!F122</f>
        <v>Android</v>
      </c>
      <c r="H4482" t="s">
        <v>188</v>
      </c>
      <c r="I4482" t="s">
        <v>42</v>
      </c>
      <c r="J4482" s="68">
        <f>precio_reno_porta!W122</f>
        <v>947</v>
      </c>
    </row>
    <row r="4483" spans="1:10" x14ac:dyDescent="0.3">
      <c r="A4483" t="str">
        <f t="shared" ref="A4483:A4546" si="70">CONCATENATE(E4483,I4483,H4483)</f>
        <v>ZTE NUBIA NEO5 256GB 5GMax Negocios + Ilimitado 109.90CUOTA</v>
      </c>
      <c r="B4483" t="str">
        <f>precio_reno_porta!A123</f>
        <v>Corriente</v>
      </c>
      <c r="C4483" t="str">
        <f>precio_reno_porta!B123</f>
        <v>5G</v>
      </c>
      <c r="D4483" t="str">
        <f>precio_reno_porta!C123</f>
        <v>ZTE</v>
      </c>
      <c r="E4483" t="str">
        <f>precio_reno_porta!D123</f>
        <v>ZTE NUBIA NEO5 256GB 5G</v>
      </c>
      <c r="F4483" s="68">
        <f>precio_reno_porta!E123</f>
        <v>1109</v>
      </c>
      <c r="G4483" t="str">
        <f>precio_reno_porta!F123</f>
        <v>Android</v>
      </c>
      <c r="H4483" t="s">
        <v>188</v>
      </c>
      <c r="I4483" t="s">
        <v>42</v>
      </c>
      <c r="J4483" s="68">
        <f>precio_reno_porta!W123</f>
        <v>1127</v>
      </c>
    </row>
    <row r="4484" spans="1:10" x14ac:dyDescent="0.3">
      <c r="A4484" t="str">
        <f t="shared" si="70"/>
        <v>ZTE NUBIA V80 MAX 256GBMax Negocios + Ilimitado 109.90CUOTA</v>
      </c>
      <c r="B4484" t="str">
        <f>precio_reno_porta!A124</f>
        <v>Corriente</v>
      </c>
      <c r="C4484" t="str">
        <f>precio_reno_porta!B124</f>
        <v>4G</v>
      </c>
      <c r="D4484" t="str">
        <f>precio_reno_porta!C124</f>
        <v>ZTE</v>
      </c>
      <c r="E4484" t="str">
        <f>precio_reno_porta!D124</f>
        <v>ZTE NUBIA V80 MAX 256GB</v>
      </c>
      <c r="F4484" s="68">
        <f>precio_reno_porta!E124</f>
        <v>629</v>
      </c>
      <c r="G4484" t="str">
        <f>precio_reno_porta!F124</f>
        <v>Android</v>
      </c>
      <c r="H4484" t="s">
        <v>188</v>
      </c>
      <c r="I4484" t="s">
        <v>42</v>
      </c>
      <c r="J4484" s="68">
        <f>precio_reno_porta!W124</f>
        <v>647</v>
      </c>
    </row>
    <row r="4485" spans="1:10" x14ac:dyDescent="0.3">
      <c r="A4485" t="str">
        <f t="shared" si="70"/>
        <v>ZTE NUBIA V80 PRO 256GBMax Negocios + Ilimitado 109.90CUOTA</v>
      </c>
      <c r="B4485" t="str">
        <f>precio_reno_porta!A125</f>
        <v>Corriente</v>
      </c>
      <c r="C4485" t="str">
        <f>precio_reno_porta!B125</f>
        <v>4G</v>
      </c>
      <c r="D4485" t="str">
        <f>precio_reno_porta!C125</f>
        <v>ZTE</v>
      </c>
      <c r="E4485" t="str">
        <f>precio_reno_porta!D125</f>
        <v>ZTE NUBIA V80 PRO 256GB</v>
      </c>
      <c r="F4485" s="68">
        <f>precio_reno_porta!E125</f>
        <v>659</v>
      </c>
      <c r="G4485" t="str">
        <f>precio_reno_porta!F125</f>
        <v>Android</v>
      </c>
      <c r="H4485" t="s">
        <v>188</v>
      </c>
      <c r="I4485" t="s">
        <v>42</v>
      </c>
      <c r="J4485" s="68">
        <f>precio_reno_porta!W125</f>
        <v>671</v>
      </c>
    </row>
    <row r="4486" spans="1:10" x14ac:dyDescent="0.3">
      <c r="A4486" t="str">
        <f t="shared" si="70"/>
        <v>0Max Negocios + Ilimitado 109.90CUOTA</v>
      </c>
      <c r="B4486">
        <f>precio_reno_porta!A126</f>
        <v>0</v>
      </c>
      <c r="C4486">
        <f>precio_reno_porta!B126</f>
        <v>0</v>
      </c>
      <c r="D4486">
        <f>precio_reno_porta!C126</f>
        <v>0</v>
      </c>
      <c r="E4486">
        <f>precio_reno_porta!D126</f>
        <v>0</v>
      </c>
      <c r="F4486" s="68">
        <f>precio_reno_porta!E126</f>
        <v>0</v>
      </c>
      <c r="G4486">
        <f>precio_reno_porta!F126</f>
        <v>0</v>
      </c>
      <c r="H4486" t="s">
        <v>188</v>
      </c>
      <c r="I4486" t="s">
        <v>42</v>
      </c>
      <c r="J4486" s="68">
        <f>precio_reno_porta!W126</f>
        <v>0</v>
      </c>
    </row>
    <row r="4487" spans="1:10" x14ac:dyDescent="0.3">
      <c r="A4487" t="str">
        <f t="shared" si="70"/>
        <v>0Max Negocios + Ilimitado 109.90CUOTA</v>
      </c>
      <c r="B4487">
        <f>precio_reno_porta!A127</f>
        <v>0</v>
      </c>
      <c r="C4487">
        <f>precio_reno_porta!B127</f>
        <v>0</v>
      </c>
      <c r="D4487">
        <f>precio_reno_porta!C127</f>
        <v>0</v>
      </c>
      <c r="E4487">
        <f>precio_reno_porta!D127</f>
        <v>0</v>
      </c>
      <c r="F4487" s="68">
        <f>precio_reno_porta!E127</f>
        <v>0</v>
      </c>
      <c r="G4487">
        <f>precio_reno_porta!F127</f>
        <v>0</v>
      </c>
      <c r="H4487" t="s">
        <v>188</v>
      </c>
      <c r="I4487" t="s">
        <v>42</v>
      </c>
      <c r="J4487" s="68">
        <f>precio_reno_porta!W127</f>
        <v>0</v>
      </c>
    </row>
    <row r="4488" spans="1:10" x14ac:dyDescent="0.3">
      <c r="A4488" t="str">
        <f t="shared" si="70"/>
        <v>0Max Negocios + Ilimitado 109.90CUOTA</v>
      </c>
      <c r="B4488">
        <f>precio_reno_porta!A128</f>
        <v>0</v>
      </c>
      <c r="C4488">
        <f>precio_reno_porta!B128</f>
        <v>0</v>
      </c>
      <c r="D4488">
        <f>precio_reno_porta!C128</f>
        <v>0</v>
      </c>
      <c r="E4488">
        <f>precio_reno_porta!D128</f>
        <v>0</v>
      </c>
      <c r="F4488" s="68">
        <f>precio_reno_porta!E128</f>
        <v>0</v>
      </c>
      <c r="G4488">
        <f>precio_reno_porta!F128</f>
        <v>0</v>
      </c>
      <c r="H4488" t="s">
        <v>188</v>
      </c>
      <c r="I4488" t="s">
        <v>42</v>
      </c>
      <c r="J4488" s="68">
        <f>precio_reno_porta!W128</f>
        <v>0</v>
      </c>
    </row>
    <row r="4489" spans="1:10" x14ac:dyDescent="0.3">
      <c r="A4489" t="e">
        <f t="shared" si="70"/>
        <v>#REF!</v>
      </c>
      <c r="B4489" t="e">
        <f>precio_reno_porta!#REF!</f>
        <v>#REF!</v>
      </c>
      <c r="C4489" t="e">
        <f>precio_reno_porta!#REF!</f>
        <v>#REF!</v>
      </c>
      <c r="D4489" t="e">
        <f>precio_reno_porta!#REF!</f>
        <v>#REF!</v>
      </c>
      <c r="E4489" t="e">
        <f>precio_reno_porta!#REF!</f>
        <v>#REF!</v>
      </c>
      <c r="F4489" s="68" t="e">
        <f>precio_reno_porta!#REF!</f>
        <v>#REF!</v>
      </c>
      <c r="G4489" t="e">
        <f>precio_reno_porta!#REF!</f>
        <v>#REF!</v>
      </c>
      <c r="H4489" t="s">
        <v>188</v>
      </c>
      <c r="I4489" t="s">
        <v>42</v>
      </c>
      <c r="J4489" s="68" t="e">
        <f>precio_reno_porta!#REF!</f>
        <v>#REF!</v>
      </c>
    </row>
    <row r="4490" spans="1:10" x14ac:dyDescent="0.3">
      <c r="A4490" t="e">
        <f t="shared" si="70"/>
        <v>#REF!</v>
      </c>
      <c r="B4490" t="e">
        <f>precio_reno_porta!#REF!</f>
        <v>#REF!</v>
      </c>
      <c r="C4490" t="e">
        <f>precio_reno_porta!#REF!</f>
        <v>#REF!</v>
      </c>
      <c r="D4490" t="e">
        <f>precio_reno_porta!#REF!</f>
        <v>#REF!</v>
      </c>
      <c r="E4490" t="e">
        <f>precio_reno_porta!#REF!</f>
        <v>#REF!</v>
      </c>
      <c r="F4490" s="68" t="e">
        <f>precio_reno_porta!#REF!</f>
        <v>#REF!</v>
      </c>
      <c r="G4490" t="e">
        <f>precio_reno_porta!#REF!</f>
        <v>#REF!</v>
      </c>
      <c r="H4490" t="s">
        <v>188</v>
      </c>
      <c r="I4490" t="s">
        <v>42</v>
      </c>
      <c r="J4490" s="68" t="e">
        <f>precio_reno_porta!#REF!</f>
        <v>#REF!</v>
      </c>
    </row>
    <row r="4491" spans="1:10" x14ac:dyDescent="0.3">
      <c r="A4491" t="e">
        <f t="shared" si="70"/>
        <v>#REF!</v>
      </c>
      <c r="B4491" t="e">
        <f>precio_reno_porta!#REF!</f>
        <v>#REF!</v>
      </c>
      <c r="C4491" t="e">
        <f>precio_reno_porta!#REF!</f>
        <v>#REF!</v>
      </c>
      <c r="D4491" t="e">
        <f>precio_reno_porta!#REF!</f>
        <v>#REF!</v>
      </c>
      <c r="E4491" t="e">
        <f>precio_reno_porta!#REF!</f>
        <v>#REF!</v>
      </c>
      <c r="F4491" s="68" t="e">
        <f>precio_reno_porta!#REF!</f>
        <v>#REF!</v>
      </c>
      <c r="G4491" t="e">
        <f>precio_reno_porta!#REF!</f>
        <v>#REF!</v>
      </c>
      <c r="H4491" t="s">
        <v>188</v>
      </c>
      <c r="I4491" t="s">
        <v>42</v>
      </c>
      <c r="J4491" s="68" t="e">
        <f>precio_reno_porta!#REF!</f>
        <v>#REF!</v>
      </c>
    </row>
    <row r="4492" spans="1:10" x14ac:dyDescent="0.3">
      <c r="A4492" t="e">
        <f t="shared" si="70"/>
        <v>#REF!</v>
      </c>
      <c r="B4492" t="e">
        <f>precio_reno_porta!#REF!</f>
        <v>#REF!</v>
      </c>
      <c r="C4492" t="e">
        <f>precio_reno_porta!#REF!</f>
        <v>#REF!</v>
      </c>
      <c r="D4492" t="e">
        <f>precio_reno_porta!#REF!</f>
        <v>#REF!</v>
      </c>
      <c r="E4492" t="e">
        <f>precio_reno_porta!#REF!</f>
        <v>#REF!</v>
      </c>
      <c r="F4492" s="68" t="e">
        <f>precio_reno_porta!#REF!</f>
        <v>#REF!</v>
      </c>
      <c r="G4492" t="e">
        <f>precio_reno_porta!#REF!</f>
        <v>#REF!</v>
      </c>
      <c r="H4492" t="s">
        <v>188</v>
      </c>
      <c r="I4492" t="s">
        <v>42</v>
      </c>
      <c r="J4492" s="68" t="e">
        <f>precio_reno_porta!#REF!</f>
        <v>#REF!</v>
      </c>
    </row>
    <row r="4493" spans="1:10" x14ac:dyDescent="0.3">
      <c r="A4493" t="e">
        <f t="shared" si="70"/>
        <v>#REF!</v>
      </c>
      <c r="B4493" t="e">
        <f>precio_reno_porta!#REF!</f>
        <v>#REF!</v>
      </c>
      <c r="C4493" t="e">
        <f>precio_reno_porta!#REF!</f>
        <v>#REF!</v>
      </c>
      <c r="D4493" t="e">
        <f>precio_reno_porta!#REF!</f>
        <v>#REF!</v>
      </c>
      <c r="E4493" t="e">
        <f>precio_reno_porta!#REF!</f>
        <v>#REF!</v>
      </c>
      <c r="F4493" s="68" t="e">
        <f>precio_reno_porta!#REF!</f>
        <v>#REF!</v>
      </c>
      <c r="G4493" t="e">
        <f>precio_reno_porta!#REF!</f>
        <v>#REF!</v>
      </c>
      <c r="H4493" t="s">
        <v>188</v>
      </c>
      <c r="I4493" t="s">
        <v>42</v>
      </c>
      <c r="J4493" s="68" t="e">
        <f>precio_reno_porta!#REF!</f>
        <v>#REF!</v>
      </c>
    </row>
    <row r="4494" spans="1:10" x14ac:dyDescent="0.3">
      <c r="A4494" t="e">
        <f t="shared" si="70"/>
        <v>#REF!</v>
      </c>
      <c r="B4494" t="e">
        <f>precio_reno_porta!#REF!</f>
        <v>#REF!</v>
      </c>
      <c r="C4494" t="e">
        <f>precio_reno_porta!#REF!</f>
        <v>#REF!</v>
      </c>
      <c r="D4494" t="e">
        <f>precio_reno_porta!#REF!</f>
        <v>#REF!</v>
      </c>
      <c r="E4494" t="e">
        <f>precio_reno_porta!#REF!</f>
        <v>#REF!</v>
      </c>
      <c r="F4494" s="68" t="e">
        <f>precio_reno_porta!#REF!</f>
        <v>#REF!</v>
      </c>
      <c r="G4494" t="e">
        <f>precio_reno_porta!#REF!</f>
        <v>#REF!</v>
      </c>
      <c r="H4494" t="s">
        <v>188</v>
      </c>
      <c r="I4494" t="s">
        <v>42</v>
      </c>
      <c r="J4494" s="68" t="e">
        <f>precio_reno_porta!#REF!</f>
        <v>#REF!</v>
      </c>
    </row>
    <row r="4495" spans="1:10" x14ac:dyDescent="0.3">
      <c r="A4495" t="e">
        <f t="shared" si="70"/>
        <v>#REF!</v>
      </c>
      <c r="B4495" t="e">
        <f>precio_reno_porta!#REF!</f>
        <v>#REF!</v>
      </c>
      <c r="C4495" t="e">
        <f>precio_reno_porta!#REF!</f>
        <v>#REF!</v>
      </c>
      <c r="D4495" t="e">
        <f>precio_reno_porta!#REF!</f>
        <v>#REF!</v>
      </c>
      <c r="E4495" t="e">
        <f>precio_reno_porta!#REF!</f>
        <v>#REF!</v>
      </c>
      <c r="F4495" s="68" t="e">
        <f>precio_reno_porta!#REF!</f>
        <v>#REF!</v>
      </c>
      <c r="G4495" t="e">
        <f>precio_reno_porta!#REF!</f>
        <v>#REF!</v>
      </c>
      <c r="H4495" t="s">
        <v>188</v>
      </c>
      <c r="I4495" t="s">
        <v>42</v>
      </c>
      <c r="J4495" s="68" t="e">
        <f>precio_reno_porta!#REF!</f>
        <v>#REF!</v>
      </c>
    </row>
    <row r="4496" spans="1:10" x14ac:dyDescent="0.3">
      <c r="A4496" t="e">
        <f t="shared" si="70"/>
        <v>#REF!</v>
      </c>
      <c r="B4496" t="e">
        <f>precio_reno_porta!#REF!</f>
        <v>#REF!</v>
      </c>
      <c r="C4496" t="e">
        <f>precio_reno_porta!#REF!</f>
        <v>#REF!</v>
      </c>
      <c r="D4496" t="e">
        <f>precio_reno_porta!#REF!</f>
        <v>#REF!</v>
      </c>
      <c r="E4496" t="e">
        <f>precio_reno_porta!#REF!</f>
        <v>#REF!</v>
      </c>
      <c r="F4496" s="68" t="e">
        <f>precio_reno_porta!#REF!</f>
        <v>#REF!</v>
      </c>
      <c r="G4496" t="e">
        <f>precio_reno_porta!#REF!</f>
        <v>#REF!</v>
      </c>
      <c r="H4496" t="s">
        <v>188</v>
      </c>
      <c r="I4496" t="s">
        <v>42</v>
      </c>
      <c r="J4496" s="68" t="e">
        <f>precio_reno_porta!#REF!</f>
        <v>#REF!</v>
      </c>
    </row>
    <row r="4497" spans="1:10" x14ac:dyDescent="0.3">
      <c r="A4497" t="e">
        <f t="shared" si="70"/>
        <v>#REF!</v>
      </c>
      <c r="B4497" t="e">
        <f>precio_reno_porta!#REF!</f>
        <v>#REF!</v>
      </c>
      <c r="C4497" t="e">
        <f>precio_reno_porta!#REF!</f>
        <v>#REF!</v>
      </c>
      <c r="D4497" t="e">
        <f>precio_reno_porta!#REF!</f>
        <v>#REF!</v>
      </c>
      <c r="E4497" t="e">
        <f>precio_reno_porta!#REF!</f>
        <v>#REF!</v>
      </c>
      <c r="F4497" s="68" t="e">
        <f>precio_reno_porta!#REF!</f>
        <v>#REF!</v>
      </c>
      <c r="G4497" t="e">
        <f>precio_reno_porta!#REF!</f>
        <v>#REF!</v>
      </c>
      <c r="H4497" t="s">
        <v>188</v>
      </c>
      <c r="I4497" t="s">
        <v>42</v>
      </c>
      <c r="J4497" s="68" t="e">
        <f>precio_reno_porta!#REF!</f>
        <v>#REF!</v>
      </c>
    </row>
    <row r="4498" spans="1:10" x14ac:dyDescent="0.3">
      <c r="A4498" t="e">
        <f t="shared" si="70"/>
        <v>#REF!</v>
      </c>
      <c r="B4498" t="e">
        <f>precio_reno_porta!#REF!</f>
        <v>#REF!</v>
      </c>
      <c r="C4498" t="e">
        <f>precio_reno_porta!#REF!</f>
        <v>#REF!</v>
      </c>
      <c r="D4498" t="e">
        <f>precio_reno_porta!#REF!</f>
        <v>#REF!</v>
      </c>
      <c r="E4498" t="e">
        <f>precio_reno_porta!#REF!</f>
        <v>#REF!</v>
      </c>
      <c r="F4498" s="68" t="e">
        <f>precio_reno_porta!#REF!</f>
        <v>#REF!</v>
      </c>
      <c r="G4498" t="e">
        <f>precio_reno_porta!#REF!</f>
        <v>#REF!</v>
      </c>
      <c r="H4498" t="s">
        <v>188</v>
      </c>
      <c r="I4498" t="s">
        <v>42</v>
      </c>
      <c r="J4498" s="68" t="e">
        <f>precio_reno_porta!#REF!</f>
        <v>#REF!</v>
      </c>
    </row>
    <row r="4499" spans="1:10" x14ac:dyDescent="0.3">
      <c r="A4499" t="str">
        <f t="shared" si="70"/>
        <v>0Max Negocios + Ilimitado 109.90CUOTA</v>
      </c>
      <c r="B4499">
        <f>precio_reno_porta!A132</f>
        <v>0</v>
      </c>
      <c r="C4499">
        <f>precio_reno_porta!B132</f>
        <v>0</v>
      </c>
      <c r="D4499">
        <f>precio_reno_porta!C132</f>
        <v>0</v>
      </c>
      <c r="E4499">
        <f>precio_reno_porta!D132</f>
        <v>0</v>
      </c>
      <c r="F4499" s="68">
        <f>precio_reno_porta!E132</f>
        <v>0</v>
      </c>
      <c r="G4499">
        <f>precio_reno_porta!F132</f>
        <v>0</v>
      </c>
      <c r="H4499" t="s">
        <v>188</v>
      </c>
      <c r="I4499" t="s">
        <v>42</v>
      </c>
      <c r="J4499" s="68">
        <f>precio_reno_porta!W132</f>
        <v>0</v>
      </c>
    </row>
    <row r="4500" spans="1:10" x14ac:dyDescent="0.3">
      <c r="A4500" t="str">
        <f t="shared" si="70"/>
        <v>0Max Negocios + Ilimitado 109.90CUOTA</v>
      </c>
      <c r="B4500">
        <f>precio_reno_porta!A133</f>
        <v>0</v>
      </c>
      <c r="C4500">
        <f>precio_reno_porta!B133</f>
        <v>0</v>
      </c>
      <c r="D4500">
        <f>precio_reno_porta!C133</f>
        <v>0</v>
      </c>
      <c r="E4500">
        <f>precio_reno_porta!D133</f>
        <v>0</v>
      </c>
      <c r="F4500" s="68">
        <f>precio_reno_porta!E133</f>
        <v>0</v>
      </c>
      <c r="G4500">
        <f>precio_reno_porta!F133</f>
        <v>0</v>
      </c>
      <c r="H4500" t="s">
        <v>188</v>
      </c>
      <c r="I4500" t="s">
        <v>42</v>
      </c>
      <c r="J4500" s="68">
        <f>precio_reno_porta!W133</f>
        <v>0</v>
      </c>
    </row>
    <row r="4501" spans="1:10" x14ac:dyDescent="0.3">
      <c r="A4501" t="str">
        <f t="shared" si="70"/>
        <v>0Max Negocios + Ilimitado 109.90CUOTA</v>
      </c>
      <c r="B4501">
        <f>precio_reno_porta!A134</f>
        <v>0</v>
      </c>
      <c r="C4501">
        <f>precio_reno_porta!B134</f>
        <v>0</v>
      </c>
      <c r="D4501">
        <f>precio_reno_porta!C134</f>
        <v>0</v>
      </c>
      <c r="E4501">
        <f>precio_reno_porta!D134</f>
        <v>0</v>
      </c>
      <c r="F4501" s="68">
        <f>precio_reno_porta!E134</f>
        <v>0</v>
      </c>
      <c r="G4501">
        <f>precio_reno_porta!F134</f>
        <v>0</v>
      </c>
      <c r="H4501" t="s">
        <v>188</v>
      </c>
      <c r="I4501" t="s">
        <v>42</v>
      </c>
      <c r="J4501" s="68">
        <f>precio_reno_porta!W134</f>
        <v>0</v>
      </c>
    </row>
    <row r="4502" spans="1:10" x14ac:dyDescent="0.3">
      <c r="A4502" t="str">
        <f t="shared" si="70"/>
        <v>0Max Negocios + Ilimitado 109.90CUOTA</v>
      </c>
      <c r="B4502">
        <f>precio_reno_porta!A135</f>
        <v>0</v>
      </c>
      <c r="C4502">
        <f>precio_reno_porta!B135</f>
        <v>0</v>
      </c>
      <c r="D4502">
        <f>precio_reno_porta!C135</f>
        <v>0</v>
      </c>
      <c r="E4502">
        <f>precio_reno_porta!D135</f>
        <v>0</v>
      </c>
      <c r="F4502" s="68">
        <f>precio_reno_porta!E135</f>
        <v>0</v>
      </c>
      <c r="G4502">
        <f>precio_reno_porta!F135</f>
        <v>0</v>
      </c>
      <c r="H4502" t="s">
        <v>188</v>
      </c>
      <c r="I4502" t="s">
        <v>42</v>
      </c>
      <c r="J4502" s="68">
        <f>precio_reno_porta!W135</f>
        <v>0</v>
      </c>
    </row>
    <row r="4503" spans="1:10" x14ac:dyDescent="0.3">
      <c r="A4503" t="str">
        <f t="shared" si="70"/>
        <v>0Max Negocios + Ilimitado 109.90CUOTA</v>
      </c>
      <c r="B4503">
        <f>precio_reno_porta!A136</f>
        <v>0</v>
      </c>
      <c r="C4503">
        <f>precio_reno_porta!B136</f>
        <v>0</v>
      </c>
      <c r="D4503">
        <f>precio_reno_porta!C136</f>
        <v>0</v>
      </c>
      <c r="E4503">
        <f>precio_reno_porta!D136</f>
        <v>0</v>
      </c>
      <c r="F4503" s="68">
        <f>precio_reno_porta!E136</f>
        <v>0</v>
      </c>
      <c r="G4503">
        <f>precio_reno_porta!F136</f>
        <v>0</v>
      </c>
      <c r="H4503" t="s">
        <v>188</v>
      </c>
      <c r="I4503" t="s">
        <v>42</v>
      </c>
      <c r="J4503" s="68">
        <f>precio_reno_porta!W136</f>
        <v>0</v>
      </c>
    </row>
    <row r="4504" spans="1:10" x14ac:dyDescent="0.3">
      <c r="A4504" t="str">
        <f t="shared" si="70"/>
        <v>0Max Negocios + Ilimitado 109.90CUOTA</v>
      </c>
      <c r="B4504">
        <f>precio_reno_porta!A137</f>
        <v>0</v>
      </c>
      <c r="C4504">
        <f>precio_reno_porta!B137</f>
        <v>0</v>
      </c>
      <c r="D4504">
        <f>precio_reno_porta!C137</f>
        <v>0</v>
      </c>
      <c r="E4504">
        <f>precio_reno_porta!D137</f>
        <v>0</v>
      </c>
      <c r="F4504" s="68">
        <f>precio_reno_porta!E137</f>
        <v>0</v>
      </c>
      <c r="G4504">
        <f>precio_reno_porta!F137</f>
        <v>0</v>
      </c>
      <c r="H4504" t="s">
        <v>188</v>
      </c>
      <c r="I4504" t="s">
        <v>42</v>
      </c>
      <c r="J4504" s="68">
        <f>precio_reno_porta!W137</f>
        <v>0</v>
      </c>
    </row>
    <row r="4505" spans="1:10" x14ac:dyDescent="0.3">
      <c r="A4505" t="str">
        <f t="shared" si="70"/>
        <v>0Max Negocios + Ilimitado 109.90CUOTA</v>
      </c>
      <c r="B4505">
        <f>precio_reno_porta!A138</f>
        <v>0</v>
      </c>
      <c r="C4505">
        <f>precio_reno_porta!B138</f>
        <v>0</v>
      </c>
      <c r="D4505">
        <f>precio_reno_porta!C138</f>
        <v>0</v>
      </c>
      <c r="E4505">
        <f>precio_reno_porta!D138</f>
        <v>0</v>
      </c>
      <c r="F4505" s="68">
        <f>precio_reno_porta!E138</f>
        <v>0</v>
      </c>
      <c r="G4505">
        <f>precio_reno_porta!F138</f>
        <v>0</v>
      </c>
      <c r="H4505" t="s">
        <v>188</v>
      </c>
      <c r="I4505" t="s">
        <v>42</v>
      </c>
      <c r="J4505" s="68">
        <f>precio_reno_porta!W138</f>
        <v>0</v>
      </c>
    </row>
    <row r="4506" spans="1:10" x14ac:dyDescent="0.3">
      <c r="A4506" t="str">
        <f t="shared" si="70"/>
        <v>0Max Negocios + Ilimitado 109.90CUOTA</v>
      </c>
      <c r="B4506">
        <f>precio_reno_porta!A139</f>
        <v>0</v>
      </c>
      <c r="C4506">
        <f>precio_reno_porta!B139</f>
        <v>0</v>
      </c>
      <c r="D4506">
        <f>precio_reno_porta!C139</f>
        <v>0</v>
      </c>
      <c r="E4506">
        <f>precio_reno_porta!D139</f>
        <v>0</v>
      </c>
      <c r="F4506" s="68">
        <f>precio_reno_porta!E139</f>
        <v>0</v>
      </c>
      <c r="G4506">
        <f>precio_reno_porta!F139</f>
        <v>0</v>
      </c>
      <c r="H4506" t="s">
        <v>188</v>
      </c>
      <c r="I4506" t="s">
        <v>42</v>
      </c>
      <c r="J4506" s="68">
        <f>precio_reno_porta!W139</f>
        <v>0</v>
      </c>
    </row>
    <row r="4507" spans="1:10" x14ac:dyDescent="0.3">
      <c r="A4507" t="str">
        <f t="shared" si="70"/>
        <v>0Max Negocios + Ilimitado 109.90CUOTA</v>
      </c>
      <c r="B4507">
        <f>precio_reno_porta!A140</f>
        <v>0</v>
      </c>
      <c r="C4507">
        <f>precio_reno_porta!B140</f>
        <v>0</v>
      </c>
      <c r="D4507">
        <f>precio_reno_porta!C140</f>
        <v>0</v>
      </c>
      <c r="E4507">
        <f>precio_reno_porta!D140</f>
        <v>0</v>
      </c>
      <c r="F4507" s="68">
        <f>precio_reno_porta!E140</f>
        <v>0</v>
      </c>
      <c r="G4507">
        <f>precio_reno_porta!F140</f>
        <v>0</v>
      </c>
      <c r="H4507" t="s">
        <v>188</v>
      </c>
      <c r="I4507" t="s">
        <v>42</v>
      </c>
      <c r="J4507" s="68">
        <f>precio_reno_porta!W140</f>
        <v>0</v>
      </c>
    </row>
    <row r="4508" spans="1:10" x14ac:dyDescent="0.3">
      <c r="A4508" t="str">
        <f t="shared" si="70"/>
        <v>0Max Negocios + Ilimitado 109.90CUOTA</v>
      </c>
      <c r="B4508">
        <f>precio_reno_porta!A141</f>
        <v>0</v>
      </c>
      <c r="C4508">
        <f>precio_reno_porta!B141</f>
        <v>0</v>
      </c>
      <c r="D4508">
        <f>precio_reno_porta!C141</f>
        <v>0</v>
      </c>
      <c r="E4508">
        <f>precio_reno_porta!D141</f>
        <v>0</v>
      </c>
      <c r="F4508" s="68">
        <f>precio_reno_porta!E141</f>
        <v>0</v>
      </c>
      <c r="G4508">
        <f>precio_reno_porta!F141</f>
        <v>0</v>
      </c>
      <c r="H4508" t="s">
        <v>188</v>
      </c>
      <c r="I4508" t="s">
        <v>42</v>
      </c>
      <c r="J4508" s="68">
        <f>precio_reno_porta!W141</f>
        <v>0</v>
      </c>
    </row>
    <row r="4509" spans="1:10" x14ac:dyDescent="0.3">
      <c r="A4509" t="str">
        <f t="shared" si="70"/>
        <v>0Max Negocios + Ilimitado 109.90CUOTA</v>
      </c>
      <c r="B4509">
        <f>precio_reno_porta!A142</f>
        <v>0</v>
      </c>
      <c r="C4509">
        <f>precio_reno_porta!B142</f>
        <v>0</v>
      </c>
      <c r="D4509">
        <f>precio_reno_porta!C142</f>
        <v>0</v>
      </c>
      <c r="E4509">
        <f>precio_reno_porta!D142</f>
        <v>0</v>
      </c>
      <c r="F4509" s="68">
        <f>precio_reno_porta!E142</f>
        <v>0</v>
      </c>
      <c r="G4509">
        <f>precio_reno_porta!F142</f>
        <v>0</v>
      </c>
      <c r="H4509" t="s">
        <v>188</v>
      </c>
      <c r="I4509" t="s">
        <v>42</v>
      </c>
      <c r="J4509" s="68">
        <f>precio_reno_porta!W142</f>
        <v>0</v>
      </c>
    </row>
    <row r="4510" spans="1:10" x14ac:dyDescent="0.3">
      <c r="A4510" t="str">
        <f t="shared" si="70"/>
        <v>0Max Negocios + Ilimitado 109.90CUOTA</v>
      </c>
      <c r="B4510">
        <f>precio_reno_porta!A143</f>
        <v>0</v>
      </c>
      <c r="C4510">
        <f>precio_reno_porta!B143</f>
        <v>0</v>
      </c>
      <c r="D4510">
        <f>precio_reno_porta!C143</f>
        <v>0</v>
      </c>
      <c r="E4510">
        <f>precio_reno_porta!D143</f>
        <v>0</v>
      </c>
      <c r="F4510" s="68">
        <f>precio_reno_porta!E143</f>
        <v>0</v>
      </c>
      <c r="G4510">
        <f>precio_reno_porta!F143</f>
        <v>0</v>
      </c>
      <c r="H4510" t="s">
        <v>188</v>
      </c>
      <c r="I4510" t="s">
        <v>42</v>
      </c>
      <c r="J4510" s="68">
        <f>precio_reno_porta!W143</f>
        <v>0</v>
      </c>
    </row>
    <row r="4511" spans="1:10" x14ac:dyDescent="0.3">
      <c r="A4511" t="str">
        <f t="shared" si="70"/>
        <v>0Max Negocios + Ilimitado 109.90CUOTA</v>
      </c>
      <c r="B4511">
        <f>precio_reno_porta!A144</f>
        <v>0</v>
      </c>
      <c r="C4511">
        <f>precio_reno_porta!B144</f>
        <v>0</v>
      </c>
      <c r="D4511">
        <f>precio_reno_porta!C144</f>
        <v>0</v>
      </c>
      <c r="E4511">
        <f>precio_reno_porta!D144</f>
        <v>0</v>
      </c>
      <c r="F4511" s="68">
        <f>precio_reno_porta!E144</f>
        <v>0</v>
      </c>
      <c r="G4511">
        <f>precio_reno_porta!F144</f>
        <v>0</v>
      </c>
      <c r="H4511" t="s">
        <v>188</v>
      </c>
      <c r="I4511" t="s">
        <v>42</v>
      </c>
      <c r="J4511" s="68">
        <f>precio_reno_porta!W144</f>
        <v>0</v>
      </c>
    </row>
    <row r="4512" spans="1:10" x14ac:dyDescent="0.3">
      <c r="A4512" t="str">
        <f t="shared" si="70"/>
        <v>0Max Negocios + Ilimitado 109.90CUOTA</v>
      </c>
      <c r="B4512">
        <f>precio_reno_porta!A145</f>
        <v>0</v>
      </c>
      <c r="C4512">
        <f>precio_reno_porta!B145</f>
        <v>0</v>
      </c>
      <c r="D4512">
        <f>precio_reno_porta!C145</f>
        <v>0</v>
      </c>
      <c r="E4512">
        <f>precio_reno_porta!D145</f>
        <v>0</v>
      </c>
      <c r="F4512" s="68">
        <f>precio_reno_porta!E145</f>
        <v>0</v>
      </c>
      <c r="G4512">
        <f>precio_reno_porta!F145</f>
        <v>0</v>
      </c>
      <c r="H4512" t="s">
        <v>188</v>
      </c>
      <c r="I4512" t="s">
        <v>42</v>
      </c>
      <c r="J4512" s="68">
        <f>precio_reno_porta!W145</f>
        <v>0</v>
      </c>
    </row>
    <row r="4513" spans="1:10" x14ac:dyDescent="0.3">
      <c r="A4513" t="str">
        <f t="shared" si="70"/>
        <v>0Max Negocios + Ilimitado 109.90CUOTA</v>
      </c>
      <c r="B4513">
        <f>precio_reno_porta!A146</f>
        <v>0</v>
      </c>
      <c r="C4513">
        <f>precio_reno_porta!B146</f>
        <v>0</v>
      </c>
      <c r="D4513">
        <f>precio_reno_porta!C146</f>
        <v>0</v>
      </c>
      <c r="E4513">
        <f>precio_reno_porta!D146</f>
        <v>0</v>
      </c>
      <c r="F4513" s="68">
        <f>precio_reno_porta!E146</f>
        <v>0</v>
      </c>
      <c r="G4513">
        <f>precio_reno_porta!F146</f>
        <v>0</v>
      </c>
      <c r="H4513" t="s">
        <v>188</v>
      </c>
      <c r="I4513" t="s">
        <v>42</v>
      </c>
      <c r="J4513" s="68">
        <f>precio_reno_porta!W146</f>
        <v>0</v>
      </c>
    </row>
    <row r="4514" spans="1:10" x14ac:dyDescent="0.3">
      <c r="A4514" t="str">
        <f t="shared" si="70"/>
        <v>0Max Negocios + Ilimitado 109.90CUOTA</v>
      </c>
      <c r="B4514">
        <f>precio_reno_porta!A147</f>
        <v>0</v>
      </c>
      <c r="C4514">
        <f>precio_reno_porta!B147</f>
        <v>0</v>
      </c>
      <c r="D4514">
        <f>precio_reno_porta!C147</f>
        <v>0</v>
      </c>
      <c r="E4514">
        <f>precio_reno_porta!D147</f>
        <v>0</v>
      </c>
      <c r="F4514" s="68">
        <f>precio_reno_porta!E147</f>
        <v>0</v>
      </c>
      <c r="G4514">
        <f>precio_reno_porta!F147</f>
        <v>0</v>
      </c>
      <c r="H4514" t="s">
        <v>188</v>
      </c>
      <c r="I4514" t="s">
        <v>42</v>
      </c>
      <c r="J4514" s="68">
        <f>precio_reno_porta!W147</f>
        <v>0</v>
      </c>
    </row>
    <row r="4515" spans="1:10" x14ac:dyDescent="0.3">
      <c r="A4515" t="str">
        <f t="shared" si="70"/>
        <v>0Max Negocios + Ilimitado 109.90CUOTA</v>
      </c>
      <c r="B4515">
        <f>precio_reno_porta!A148</f>
        <v>0</v>
      </c>
      <c r="C4515">
        <f>precio_reno_porta!B148</f>
        <v>0</v>
      </c>
      <c r="D4515">
        <f>precio_reno_porta!C148</f>
        <v>0</v>
      </c>
      <c r="E4515">
        <f>precio_reno_porta!D148</f>
        <v>0</v>
      </c>
      <c r="F4515" s="68">
        <f>precio_reno_porta!E148</f>
        <v>0</v>
      </c>
      <c r="G4515">
        <f>precio_reno_porta!F148</f>
        <v>0</v>
      </c>
      <c r="H4515" t="s">
        <v>188</v>
      </c>
      <c r="I4515" t="s">
        <v>42</v>
      </c>
      <c r="J4515" s="68">
        <f>precio_reno_porta!W148</f>
        <v>0</v>
      </c>
    </row>
    <row r="4516" spans="1:10" x14ac:dyDescent="0.3">
      <c r="A4516" t="str">
        <f t="shared" si="70"/>
        <v>0Max Negocios + Ilimitado 109.90CUOTA</v>
      </c>
      <c r="B4516">
        <f>precio_reno_porta!A149</f>
        <v>0</v>
      </c>
      <c r="C4516">
        <f>precio_reno_porta!B149</f>
        <v>0</v>
      </c>
      <c r="D4516">
        <f>precio_reno_porta!C149</f>
        <v>0</v>
      </c>
      <c r="E4516">
        <f>precio_reno_porta!D149</f>
        <v>0</v>
      </c>
      <c r="F4516" s="68">
        <f>precio_reno_porta!E149</f>
        <v>0</v>
      </c>
      <c r="G4516">
        <f>precio_reno_porta!F149</f>
        <v>0</v>
      </c>
      <c r="H4516" t="s">
        <v>188</v>
      </c>
      <c r="I4516" t="s">
        <v>42</v>
      </c>
      <c r="J4516" s="68">
        <f>precio_reno_porta!W149</f>
        <v>0</v>
      </c>
    </row>
    <row r="4517" spans="1:10" x14ac:dyDescent="0.3">
      <c r="A4517" t="str">
        <f t="shared" si="70"/>
        <v>0Max Negocios + Ilimitado 109.90CUOTA</v>
      </c>
      <c r="B4517">
        <f>precio_reno_porta!A150</f>
        <v>0</v>
      </c>
      <c r="C4517">
        <f>precio_reno_porta!B150</f>
        <v>0</v>
      </c>
      <c r="D4517">
        <f>precio_reno_porta!C150</f>
        <v>0</v>
      </c>
      <c r="E4517">
        <f>precio_reno_porta!D150</f>
        <v>0</v>
      </c>
      <c r="F4517" s="68">
        <f>precio_reno_porta!E150</f>
        <v>0</v>
      </c>
      <c r="G4517">
        <f>precio_reno_porta!F150</f>
        <v>0</v>
      </c>
      <c r="H4517" t="s">
        <v>188</v>
      </c>
      <c r="I4517" t="s">
        <v>42</v>
      </c>
      <c r="J4517" s="68">
        <f>precio_reno_porta!W150</f>
        <v>0</v>
      </c>
    </row>
    <row r="4518" spans="1:10" x14ac:dyDescent="0.3">
      <c r="A4518" t="str">
        <f t="shared" si="70"/>
        <v>0Max Negocios + Ilimitado 109.90CUOTA</v>
      </c>
      <c r="B4518">
        <f>precio_reno_porta!A151</f>
        <v>0</v>
      </c>
      <c r="C4518">
        <f>precio_reno_porta!B151</f>
        <v>0</v>
      </c>
      <c r="D4518">
        <f>precio_reno_porta!C151</f>
        <v>0</v>
      </c>
      <c r="E4518">
        <f>precio_reno_porta!D151</f>
        <v>0</v>
      </c>
      <c r="F4518" s="68">
        <f>precio_reno_porta!E151</f>
        <v>0</v>
      </c>
      <c r="G4518">
        <f>precio_reno_porta!F151</f>
        <v>0</v>
      </c>
      <c r="H4518" t="s">
        <v>188</v>
      </c>
      <c r="I4518" t="s">
        <v>42</v>
      </c>
      <c r="J4518" s="68">
        <f>precio_reno_porta!W151</f>
        <v>0</v>
      </c>
    </row>
    <row r="4519" spans="1:10" x14ac:dyDescent="0.3">
      <c r="A4519" t="str">
        <f t="shared" si="70"/>
        <v>0Max Negocios + Ilimitado 109.90CUOTA</v>
      </c>
      <c r="B4519">
        <f>precio_reno_porta!A152</f>
        <v>0</v>
      </c>
      <c r="C4519">
        <f>precio_reno_porta!B152</f>
        <v>0</v>
      </c>
      <c r="D4519">
        <f>precio_reno_porta!C152</f>
        <v>0</v>
      </c>
      <c r="E4519">
        <f>precio_reno_porta!D152</f>
        <v>0</v>
      </c>
      <c r="F4519" s="68">
        <f>precio_reno_porta!E152</f>
        <v>0</v>
      </c>
      <c r="G4519">
        <f>precio_reno_porta!F152</f>
        <v>0</v>
      </c>
      <c r="H4519" t="s">
        <v>188</v>
      </c>
      <c r="I4519" t="s">
        <v>42</v>
      </c>
      <c r="J4519" s="68">
        <f>precio_reno_porta!W152</f>
        <v>0</v>
      </c>
    </row>
    <row r="4520" spans="1:10" x14ac:dyDescent="0.3">
      <c r="A4520" t="str">
        <f t="shared" si="70"/>
        <v>0Max Negocios + Ilimitado 109.90CUOTA</v>
      </c>
      <c r="B4520">
        <f>precio_reno_porta!A153</f>
        <v>0</v>
      </c>
      <c r="C4520">
        <f>precio_reno_porta!B153</f>
        <v>0</v>
      </c>
      <c r="D4520">
        <f>precio_reno_porta!C153</f>
        <v>0</v>
      </c>
      <c r="E4520">
        <f>precio_reno_porta!D153</f>
        <v>0</v>
      </c>
      <c r="F4520" s="68">
        <f>precio_reno_porta!E153</f>
        <v>0</v>
      </c>
      <c r="G4520">
        <f>precio_reno_porta!F153</f>
        <v>0</v>
      </c>
      <c r="H4520" t="s">
        <v>188</v>
      </c>
      <c r="I4520" t="s">
        <v>42</v>
      </c>
      <c r="J4520" s="68">
        <f>precio_reno_porta!W153</f>
        <v>0</v>
      </c>
    </row>
    <row r="4521" spans="1:10" x14ac:dyDescent="0.3">
      <c r="A4521" t="str">
        <f t="shared" si="70"/>
        <v>0Max Negocios + Ilimitado 109.90CUOTA</v>
      </c>
      <c r="B4521">
        <f>precio_reno_porta!A154</f>
        <v>0</v>
      </c>
      <c r="C4521">
        <f>precio_reno_porta!B154</f>
        <v>0</v>
      </c>
      <c r="D4521">
        <f>precio_reno_porta!C154</f>
        <v>0</v>
      </c>
      <c r="E4521">
        <f>precio_reno_porta!D154</f>
        <v>0</v>
      </c>
      <c r="F4521" s="68">
        <f>precio_reno_porta!E154</f>
        <v>0</v>
      </c>
      <c r="G4521">
        <f>precio_reno_porta!F154</f>
        <v>0</v>
      </c>
      <c r="H4521" t="s">
        <v>188</v>
      </c>
      <c r="I4521" t="s">
        <v>42</v>
      </c>
      <c r="J4521" s="68">
        <f>precio_reno_porta!W154</f>
        <v>0</v>
      </c>
    </row>
    <row r="4522" spans="1:10" x14ac:dyDescent="0.3">
      <c r="A4522" t="str">
        <f t="shared" si="70"/>
        <v>0Max Negocios + Ilimitado 109.90CUOTA</v>
      </c>
      <c r="B4522">
        <f>precio_reno_porta!A155</f>
        <v>0</v>
      </c>
      <c r="C4522">
        <f>precio_reno_porta!B155</f>
        <v>0</v>
      </c>
      <c r="D4522">
        <f>precio_reno_porta!C155</f>
        <v>0</v>
      </c>
      <c r="E4522">
        <f>precio_reno_porta!D155</f>
        <v>0</v>
      </c>
      <c r="F4522" s="68">
        <f>precio_reno_porta!E155</f>
        <v>0</v>
      </c>
      <c r="G4522">
        <f>precio_reno_porta!F155</f>
        <v>0</v>
      </c>
      <c r="H4522" t="s">
        <v>188</v>
      </c>
      <c r="I4522" t="s">
        <v>42</v>
      </c>
      <c r="J4522" s="68">
        <f>precio_reno_porta!W155</f>
        <v>0</v>
      </c>
    </row>
    <row r="4523" spans="1:10" x14ac:dyDescent="0.3">
      <c r="A4523" t="str">
        <f t="shared" si="70"/>
        <v>0Max Negocios + Ilimitado 109.90CUOTA</v>
      </c>
      <c r="B4523">
        <f>precio_reno_porta!A156</f>
        <v>0</v>
      </c>
      <c r="C4523">
        <f>precio_reno_porta!B156</f>
        <v>0</v>
      </c>
      <c r="D4523">
        <f>precio_reno_porta!C156</f>
        <v>0</v>
      </c>
      <c r="E4523">
        <f>precio_reno_porta!D156</f>
        <v>0</v>
      </c>
      <c r="F4523" s="68">
        <f>precio_reno_porta!E156</f>
        <v>0</v>
      </c>
      <c r="G4523">
        <f>precio_reno_porta!F156</f>
        <v>0</v>
      </c>
      <c r="H4523" t="s">
        <v>188</v>
      </c>
      <c r="I4523" t="s">
        <v>42</v>
      </c>
      <c r="J4523" s="68">
        <f>precio_reno_porta!W156</f>
        <v>0</v>
      </c>
    </row>
    <row r="4524" spans="1:10" x14ac:dyDescent="0.3">
      <c r="A4524" t="str">
        <f t="shared" si="70"/>
        <v>0Max Negocios + Ilimitado 109.90CUOTA</v>
      </c>
      <c r="B4524">
        <f>precio_reno_porta!A157</f>
        <v>0</v>
      </c>
      <c r="C4524">
        <f>precio_reno_porta!B157</f>
        <v>0</v>
      </c>
      <c r="D4524">
        <f>precio_reno_porta!C157</f>
        <v>0</v>
      </c>
      <c r="E4524">
        <f>precio_reno_porta!D157</f>
        <v>0</v>
      </c>
      <c r="F4524" s="68">
        <f>precio_reno_porta!E157</f>
        <v>0</v>
      </c>
      <c r="G4524">
        <f>precio_reno_porta!F157</f>
        <v>0</v>
      </c>
      <c r="H4524" t="s">
        <v>188</v>
      </c>
      <c r="I4524" t="s">
        <v>42</v>
      </c>
      <c r="J4524" s="68">
        <f>precio_reno_porta!W157</f>
        <v>0</v>
      </c>
    </row>
    <row r="4525" spans="1:10" x14ac:dyDescent="0.3">
      <c r="A4525" t="str">
        <f t="shared" si="70"/>
        <v>0Max Negocios + Ilimitado 109.90CUOTA</v>
      </c>
      <c r="B4525">
        <f>precio_reno_porta!A158</f>
        <v>0</v>
      </c>
      <c r="C4525">
        <f>precio_reno_porta!B158</f>
        <v>0</v>
      </c>
      <c r="D4525">
        <f>precio_reno_porta!C158</f>
        <v>0</v>
      </c>
      <c r="E4525">
        <f>precio_reno_porta!D158</f>
        <v>0</v>
      </c>
      <c r="F4525" s="68">
        <f>precio_reno_porta!E158</f>
        <v>0</v>
      </c>
      <c r="G4525">
        <f>precio_reno_porta!F158</f>
        <v>0</v>
      </c>
      <c r="H4525" t="s">
        <v>188</v>
      </c>
      <c r="I4525" t="s">
        <v>42</v>
      </c>
      <c r="J4525" s="68">
        <f>precio_reno_porta!W158</f>
        <v>0</v>
      </c>
    </row>
    <row r="4526" spans="1:10" x14ac:dyDescent="0.3">
      <c r="A4526" t="str">
        <f t="shared" si="70"/>
        <v>0Max Negocios + Ilimitado 109.90CUOTA</v>
      </c>
      <c r="B4526">
        <f>precio_reno_porta!A159</f>
        <v>0</v>
      </c>
      <c r="C4526">
        <f>precio_reno_porta!B159</f>
        <v>0</v>
      </c>
      <c r="D4526">
        <f>precio_reno_porta!C159</f>
        <v>0</v>
      </c>
      <c r="E4526">
        <f>precio_reno_porta!D159</f>
        <v>0</v>
      </c>
      <c r="F4526" s="68">
        <f>precio_reno_porta!E159</f>
        <v>0</v>
      </c>
      <c r="G4526">
        <f>precio_reno_porta!F159</f>
        <v>0</v>
      </c>
      <c r="H4526" t="s">
        <v>188</v>
      </c>
      <c r="I4526" t="s">
        <v>42</v>
      </c>
      <c r="J4526" s="68">
        <f>precio_reno_porta!W159</f>
        <v>0</v>
      </c>
    </row>
    <row r="4527" spans="1:10" x14ac:dyDescent="0.3">
      <c r="A4527" t="str">
        <f t="shared" si="70"/>
        <v>0Max Negocios + Ilimitado 109.90CUOTA</v>
      </c>
      <c r="B4527">
        <f>precio_reno_porta!A160</f>
        <v>0</v>
      </c>
      <c r="C4527">
        <f>precio_reno_porta!B160</f>
        <v>0</v>
      </c>
      <c r="D4527">
        <f>precio_reno_porta!C160</f>
        <v>0</v>
      </c>
      <c r="E4527">
        <f>precio_reno_porta!D160</f>
        <v>0</v>
      </c>
      <c r="F4527" s="68">
        <f>precio_reno_porta!E160</f>
        <v>0</v>
      </c>
      <c r="G4527">
        <f>precio_reno_porta!F160</f>
        <v>0</v>
      </c>
      <c r="H4527" t="s">
        <v>188</v>
      </c>
      <c r="I4527" t="s">
        <v>42</v>
      </c>
      <c r="J4527" s="68">
        <f>precio_reno_porta!W160</f>
        <v>0</v>
      </c>
    </row>
    <row r="4528" spans="1:10" x14ac:dyDescent="0.3">
      <c r="A4528" t="str">
        <f t="shared" si="70"/>
        <v>0Max Negocios + Ilimitado 109.90CUOTA</v>
      </c>
      <c r="B4528">
        <f>precio_reno_porta!A161</f>
        <v>0</v>
      </c>
      <c r="C4528">
        <f>precio_reno_porta!B161</f>
        <v>0</v>
      </c>
      <c r="D4528">
        <f>precio_reno_porta!C161</f>
        <v>0</v>
      </c>
      <c r="E4528">
        <f>precio_reno_porta!D161</f>
        <v>0</v>
      </c>
      <c r="F4528" s="68">
        <f>precio_reno_porta!E161</f>
        <v>0</v>
      </c>
      <c r="G4528">
        <f>precio_reno_porta!F161</f>
        <v>0</v>
      </c>
      <c r="H4528" t="s">
        <v>188</v>
      </c>
      <c r="I4528" t="s">
        <v>42</v>
      </c>
      <c r="J4528" s="68">
        <f>precio_reno_porta!W161</f>
        <v>0</v>
      </c>
    </row>
    <row r="4529" spans="1:10" x14ac:dyDescent="0.3">
      <c r="A4529" t="str">
        <f t="shared" si="70"/>
        <v>0Max Negocios + Ilimitado 109.90CUOTA</v>
      </c>
      <c r="B4529">
        <f>precio_reno_porta!A162</f>
        <v>0</v>
      </c>
      <c r="C4529">
        <f>precio_reno_porta!B162</f>
        <v>0</v>
      </c>
      <c r="D4529">
        <f>precio_reno_porta!C162</f>
        <v>0</v>
      </c>
      <c r="E4529">
        <f>precio_reno_porta!D162</f>
        <v>0</v>
      </c>
      <c r="F4529" s="68">
        <f>precio_reno_porta!E162</f>
        <v>0</v>
      </c>
      <c r="G4529">
        <f>precio_reno_porta!F162</f>
        <v>0</v>
      </c>
      <c r="H4529" t="s">
        <v>188</v>
      </c>
      <c r="I4529" t="s">
        <v>42</v>
      </c>
      <c r="J4529" s="68">
        <f>precio_reno_porta!W162</f>
        <v>0</v>
      </c>
    </row>
    <row r="4530" spans="1:10" x14ac:dyDescent="0.3">
      <c r="A4530" t="str">
        <f t="shared" si="70"/>
        <v>0Max Negocios + Ilimitado 109.90CUOTA</v>
      </c>
      <c r="B4530">
        <f>precio_reno_porta!A163</f>
        <v>0</v>
      </c>
      <c r="C4530">
        <f>precio_reno_porta!B163</f>
        <v>0</v>
      </c>
      <c r="D4530">
        <f>precio_reno_porta!C163</f>
        <v>0</v>
      </c>
      <c r="E4530">
        <f>precio_reno_porta!D163</f>
        <v>0</v>
      </c>
      <c r="F4530" s="68">
        <f>precio_reno_porta!E163</f>
        <v>0</v>
      </c>
      <c r="G4530">
        <f>precio_reno_porta!F163</f>
        <v>0</v>
      </c>
      <c r="H4530" t="s">
        <v>188</v>
      </c>
      <c r="I4530" t="s">
        <v>42</v>
      </c>
      <c r="J4530" s="68">
        <f>precio_reno_porta!W163</f>
        <v>0</v>
      </c>
    </row>
    <row r="4531" spans="1:10" x14ac:dyDescent="0.3">
      <c r="A4531" t="str">
        <f t="shared" si="70"/>
        <v>0Max Negocios + Ilimitado 109.90CUOTA</v>
      </c>
      <c r="B4531">
        <f>precio_reno_porta!A164</f>
        <v>0</v>
      </c>
      <c r="C4531">
        <f>precio_reno_porta!B164</f>
        <v>0</v>
      </c>
      <c r="D4531">
        <f>precio_reno_porta!C164</f>
        <v>0</v>
      </c>
      <c r="E4531">
        <f>precio_reno_porta!D164</f>
        <v>0</v>
      </c>
      <c r="F4531" s="68">
        <f>precio_reno_porta!E164</f>
        <v>0</v>
      </c>
      <c r="G4531">
        <f>precio_reno_porta!F164</f>
        <v>0</v>
      </c>
      <c r="H4531" t="s">
        <v>188</v>
      </c>
      <c r="I4531" t="s">
        <v>42</v>
      </c>
      <c r="J4531" s="68">
        <f>precio_reno_porta!W164</f>
        <v>0</v>
      </c>
    </row>
    <row r="4532" spans="1:10" x14ac:dyDescent="0.3">
      <c r="A4532" t="str">
        <f t="shared" si="70"/>
        <v>0Max Negocios + Ilimitado 109.90CUOTA</v>
      </c>
      <c r="B4532">
        <f>precio_reno_porta!A165</f>
        <v>0</v>
      </c>
      <c r="C4532">
        <f>precio_reno_porta!B165</f>
        <v>0</v>
      </c>
      <c r="D4532">
        <f>precio_reno_porta!C165</f>
        <v>0</v>
      </c>
      <c r="E4532">
        <f>precio_reno_porta!D165</f>
        <v>0</v>
      </c>
      <c r="F4532" s="68">
        <f>precio_reno_porta!E165</f>
        <v>0</v>
      </c>
      <c r="G4532">
        <f>precio_reno_porta!F165</f>
        <v>0</v>
      </c>
      <c r="H4532" t="s">
        <v>188</v>
      </c>
      <c r="I4532" t="s">
        <v>42</v>
      </c>
      <c r="J4532" s="68">
        <f>precio_reno_porta!W165</f>
        <v>0</v>
      </c>
    </row>
    <row r="4533" spans="1:10" x14ac:dyDescent="0.3">
      <c r="A4533" t="str">
        <f t="shared" si="70"/>
        <v>0Max Negocios + Ilimitado 109.90CUOTA</v>
      </c>
      <c r="B4533">
        <f>precio_reno_porta!A166</f>
        <v>0</v>
      </c>
      <c r="C4533">
        <f>precio_reno_porta!B166</f>
        <v>0</v>
      </c>
      <c r="D4533">
        <f>precio_reno_porta!C166</f>
        <v>0</v>
      </c>
      <c r="E4533">
        <f>precio_reno_porta!D166</f>
        <v>0</v>
      </c>
      <c r="F4533" s="68">
        <f>precio_reno_porta!E166</f>
        <v>0</v>
      </c>
      <c r="G4533">
        <f>precio_reno_porta!F166</f>
        <v>0</v>
      </c>
      <c r="H4533" t="s">
        <v>188</v>
      </c>
      <c r="I4533" t="s">
        <v>42</v>
      </c>
      <c r="J4533" s="68">
        <f>precio_reno_porta!W166</f>
        <v>0</v>
      </c>
    </row>
    <row r="4534" spans="1:10" x14ac:dyDescent="0.3">
      <c r="A4534" t="str">
        <f t="shared" si="70"/>
        <v>0Max Negocios + Ilimitado 109.90CUOTA</v>
      </c>
      <c r="B4534">
        <f>precio_reno_porta!A167</f>
        <v>0</v>
      </c>
      <c r="C4534">
        <f>precio_reno_porta!B167</f>
        <v>0</v>
      </c>
      <c r="D4534">
        <f>precio_reno_porta!C167</f>
        <v>0</v>
      </c>
      <c r="E4534">
        <f>precio_reno_porta!D167</f>
        <v>0</v>
      </c>
      <c r="F4534" s="68">
        <f>precio_reno_porta!E167</f>
        <v>0</v>
      </c>
      <c r="G4534">
        <f>precio_reno_porta!F167</f>
        <v>0</v>
      </c>
      <c r="H4534" t="s">
        <v>188</v>
      </c>
      <c r="I4534" t="s">
        <v>42</v>
      </c>
      <c r="J4534" s="68">
        <f>precio_reno_porta!W167</f>
        <v>0</v>
      </c>
    </row>
    <row r="4535" spans="1:10" x14ac:dyDescent="0.3">
      <c r="A4535" t="str">
        <f t="shared" si="70"/>
        <v>0Max Negocios + Ilimitado 109.90CUOTA</v>
      </c>
      <c r="B4535">
        <f>precio_reno_porta!A168</f>
        <v>0</v>
      </c>
      <c r="C4535">
        <f>precio_reno_porta!B168</f>
        <v>0</v>
      </c>
      <c r="D4535">
        <f>precio_reno_porta!C168</f>
        <v>0</v>
      </c>
      <c r="E4535">
        <f>precio_reno_porta!D168</f>
        <v>0</v>
      </c>
      <c r="F4535" s="68">
        <f>precio_reno_porta!E168</f>
        <v>0</v>
      </c>
      <c r="G4535">
        <f>precio_reno_porta!F168</f>
        <v>0</v>
      </c>
      <c r="H4535" t="s">
        <v>188</v>
      </c>
      <c r="I4535" t="s">
        <v>42</v>
      </c>
      <c r="J4535" s="68">
        <f>precio_reno_porta!W168</f>
        <v>0</v>
      </c>
    </row>
    <row r="4536" spans="1:10" x14ac:dyDescent="0.3">
      <c r="A4536" t="str">
        <f t="shared" si="70"/>
        <v>0Max Negocios + Ilimitado 109.90CUOTA</v>
      </c>
      <c r="B4536">
        <f>precio_reno_porta!A169</f>
        <v>0</v>
      </c>
      <c r="C4536">
        <f>precio_reno_porta!B169</f>
        <v>0</v>
      </c>
      <c r="D4536">
        <f>precio_reno_porta!C169</f>
        <v>0</v>
      </c>
      <c r="E4536">
        <f>precio_reno_porta!D169</f>
        <v>0</v>
      </c>
      <c r="F4536" s="68">
        <f>precio_reno_porta!E169</f>
        <v>0</v>
      </c>
      <c r="G4536">
        <f>precio_reno_porta!F169</f>
        <v>0</v>
      </c>
      <c r="H4536" t="s">
        <v>188</v>
      </c>
      <c r="I4536" t="s">
        <v>42</v>
      </c>
      <c r="J4536" s="68">
        <f>precio_reno_porta!W169</f>
        <v>0</v>
      </c>
    </row>
    <row r="4537" spans="1:10" x14ac:dyDescent="0.3">
      <c r="A4537" t="str">
        <f t="shared" si="70"/>
        <v>0Max Negocios + Ilimitado 109.90CUOTA</v>
      </c>
      <c r="B4537">
        <f>precio_reno_porta!A170</f>
        <v>0</v>
      </c>
      <c r="C4537">
        <f>precio_reno_porta!B170</f>
        <v>0</v>
      </c>
      <c r="D4537">
        <f>precio_reno_porta!C170</f>
        <v>0</v>
      </c>
      <c r="E4537">
        <f>precio_reno_porta!D170</f>
        <v>0</v>
      </c>
      <c r="F4537" s="68">
        <f>precio_reno_porta!E170</f>
        <v>0</v>
      </c>
      <c r="G4537">
        <f>precio_reno_porta!F170</f>
        <v>0</v>
      </c>
      <c r="H4537" t="s">
        <v>188</v>
      </c>
      <c r="I4537" t="s">
        <v>42</v>
      </c>
      <c r="J4537" s="68">
        <f>precio_reno_porta!W170</f>
        <v>0</v>
      </c>
    </row>
    <row r="4538" spans="1:10" x14ac:dyDescent="0.3">
      <c r="A4538" t="str">
        <f t="shared" si="70"/>
        <v>0Max Negocios + Ilimitado 109.90CUOTA</v>
      </c>
      <c r="B4538">
        <f>precio_reno_porta!A171</f>
        <v>0</v>
      </c>
      <c r="C4538">
        <f>precio_reno_porta!B171</f>
        <v>0</v>
      </c>
      <c r="D4538">
        <f>precio_reno_porta!C171</f>
        <v>0</v>
      </c>
      <c r="E4538">
        <f>precio_reno_porta!D171</f>
        <v>0</v>
      </c>
      <c r="F4538" s="68">
        <f>precio_reno_porta!E171</f>
        <v>0</v>
      </c>
      <c r="G4538">
        <f>precio_reno_porta!F171</f>
        <v>0</v>
      </c>
      <c r="H4538" t="s">
        <v>188</v>
      </c>
      <c r="I4538" t="s">
        <v>42</v>
      </c>
      <c r="J4538" s="68">
        <f>precio_reno_porta!W171</f>
        <v>0</v>
      </c>
    </row>
    <row r="4539" spans="1:10" x14ac:dyDescent="0.3">
      <c r="A4539" t="str">
        <f t="shared" si="70"/>
        <v>0Max Negocios + Ilimitado 109.90CUOTA</v>
      </c>
      <c r="B4539">
        <f>precio_reno_porta!A172</f>
        <v>0</v>
      </c>
      <c r="C4539">
        <f>precio_reno_porta!B172</f>
        <v>0</v>
      </c>
      <c r="D4539">
        <f>precio_reno_porta!C172</f>
        <v>0</v>
      </c>
      <c r="E4539">
        <f>precio_reno_porta!D172</f>
        <v>0</v>
      </c>
      <c r="F4539" s="68">
        <f>precio_reno_porta!E172</f>
        <v>0</v>
      </c>
      <c r="G4539">
        <f>precio_reno_porta!F172</f>
        <v>0</v>
      </c>
      <c r="H4539" t="s">
        <v>188</v>
      </c>
      <c r="I4539" t="s">
        <v>42</v>
      </c>
      <c r="J4539" s="68">
        <f>precio_reno_porta!W172</f>
        <v>0</v>
      </c>
    </row>
    <row r="4540" spans="1:10" x14ac:dyDescent="0.3">
      <c r="A4540" t="str">
        <f t="shared" si="70"/>
        <v>0Max Negocios + Ilimitado 109.90CUOTA</v>
      </c>
      <c r="B4540">
        <f>precio_reno_porta!A173</f>
        <v>0</v>
      </c>
      <c r="C4540">
        <f>precio_reno_porta!B173</f>
        <v>0</v>
      </c>
      <c r="D4540">
        <f>precio_reno_porta!C173</f>
        <v>0</v>
      </c>
      <c r="E4540">
        <f>precio_reno_porta!D173</f>
        <v>0</v>
      </c>
      <c r="F4540" s="68">
        <f>precio_reno_porta!E173</f>
        <v>0</v>
      </c>
      <c r="G4540">
        <f>precio_reno_porta!F173</f>
        <v>0</v>
      </c>
      <c r="H4540" t="s">
        <v>188</v>
      </c>
      <c r="I4540" t="s">
        <v>42</v>
      </c>
      <c r="J4540" s="68">
        <f>precio_reno_porta!W173</f>
        <v>0</v>
      </c>
    </row>
    <row r="4541" spans="1:10" x14ac:dyDescent="0.3">
      <c r="A4541" t="str">
        <f t="shared" si="70"/>
        <v>0Max Negocios + Ilimitado 109.90CUOTA</v>
      </c>
      <c r="B4541">
        <f>precio_reno_porta!A174</f>
        <v>0</v>
      </c>
      <c r="C4541">
        <f>precio_reno_porta!B174</f>
        <v>0</v>
      </c>
      <c r="D4541">
        <f>precio_reno_porta!C174</f>
        <v>0</v>
      </c>
      <c r="E4541">
        <f>precio_reno_porta!D174</f>
        <v>0</v>
      </c>
      <c r="F4541" s="68">
        <f>precio_reno_porta!E174</f>
        <v>0</v>
      </c>
      <c r="G4541">
        <f>precio_reno_porta!F174</f>
        <v>0</v>
      </c>
      <c r="H4541" t="s">
        <v>188</v>
      </c>
      <c r="I4541" t="s">
        <v>42</v>
      </c>
      <c r="J4541" s="68">
        <f>precio_reno_porta!W174</f>
        <v>0</v>
      </c>
    </row>
    <row r="4542" spans="1:10" x14ac:dyDescent="0.3">
      <c r="A4542" t="str">
        <f t="shared" si="70"/>
        <v>0Max Negocios + Ilimitado 109.90CUOTA</v>
      </c>
      <c r="B4542">
        <f>precio_reno_porta!A175</f>
        <v>0</v>
      </c>
      <c r="C4542">
        <f>precio_reno_porta!B175</f>
        <v>0</v>
      </c>
      <c r="D4542">
        <f>precio_reno_porta!C175</f>
        <v>0</v>
      </c>
      <c r="E4542">
        <f>precio_reno_porta!D175</f>
        <v>0</v>
      </c>
      <c r="F4542" s="68">
        <f>precio_reno_porta!E175</f>
        <v>0</v>
      </c>
      <c r="G4542">
        <f>precio_reno_porta!F175</f>
        <v>0</v>
      </c>
      <c r="H4542" t="s">
        <v>188</v>
      </c>
      <c r="I4542" t="s">
        <v>42</v>
      </c>
      <c r="J4542" s="68">
        <f>precio_reno_porta!W175</f>
        <v>0</v>
      </c>
    </row>
    <row r="4543" spans="1:10" x14ac:dyDescent="0.3">
      <c r="A4543" t="str">
        <f t="shared" si="70"/>
        <v>0Max Negocios + Ilimitado 109.90CUOTA</v>
      </c>
      <c r="B4543">
        <f>precio_reno_porta!A176</f>
        <v>0</v>
      </c>
      <c r="C4543">
        <f>precio_reno_porta!B176</f>
        <v>0</v>
      </c>
      <c r="D4543">
        <f>precio_reno_porta!C176</f>
        <v>0</v>
      </c>
      <c r="E4543">
        <f>precio_reno_porta!D176</f>
        <v>0</v>
      </c>
      <c r="F4543" s="68">
        <f>precio_reno_porta!E176</f>
        <v>0</v>
      </c>
      <c r="G4543">
        <f>precio_reno_porta!F176</f>
        <v>0</v>
      </c>
      <c r="H4543" t="s">
        <v>188</v>
      </c>
      <c r="I4543" t="s">
        <v>42</v>
      </c>
      <c r="J4543" s="68">
        <f>precio_reno_porta!W176</f>
        <v>0</v>
      </c>
    </row>
    <row r="4544" spans="1:10" x14ac:dyDescent="0.3">
      <c r="A4544" t="str">
        <f t="shared" si="70"/>
        <v>0Max Negocios + Ilimitado 109.90CUOTA</v>
      </c>
      <c r="B4544">
        <f>precio_reno_porta!A177</f>
        <v>0</v>
      </c>
      <c r="C4544">
        <f>precio_reno_porta!B177</f>
        <v>0</v>
      </c>
      <c r="D4544">
        <f>precio_reno_porta!C177</f>
        <v>0</v>
      </c>
      <c r="E4544">
        <f>precio_reno_porta!D177</f>
        <v>0</v>
      </c>
      <c r="F4544" s="68">
        <f>precio_reno_porta!E177</f>
        <v>0</v>
      </c>
      <c r="G4544">
        <f>precio_reno_porta!F177</f>
        <v>0</v>
      </c>
      <c r="H4544" t="s">
        <v>188</v>
      </c>
      <c r="I4544" t="s">
        <v>42</v>
      </c>
      <c r="J4544" s="68">
        <f>precio_reno_porta!W177</f>
        <v>0</v>
      </c>
    </row>
    <row r="4545" spans="1:10" x14ac:dyDescent="0.3">
      <c r="A4545" t="str">
        <f t="shared" si="70"/>
        <v>0Max Negocios + Ilimitado 109.90CUOTA</v>
      </c>
      <c r="B4545">
        <f>precio_reno_porta!A178</f>
        <v>0</v>
      </c>
      <c r="C4545">
        <f>precio_reno_porta!B178</f>
        <v>0</v>
      </c>
      <c r="D4545">
        <f>precio_reno_porta!C178</f>
        <v>0</v>
      </c>
      <c r="E4545">
        <f>precio_reno_porta!D178</f>
        <v>0</v>
      </c>
      <c r="F4545" s="68">
        <f>precio_reno_porta!E178</f>
        <v>0</v>
      </c>
      <c r="G4545">
        <f>precio_reno_porta!F178</f>
        <v>0</v>
      </c>
      <c r="H4545" t="s">
        <v>188</v>
      </c>
      <c r="I4545" t="s">
        <v>42</v>
      </c>
      <c r="J4545" s="68">
        <f>precio_reno_porta!W178</f>
        <v>0</v>
      </c>
    </row>
    <row r="4546" spans="1:10" x14ac:dyDescent="0.3">
      <c r="A4546" t="str">
        <f t="shared" si="70"/>
        <v>0Max Negocios + Ilimitado 109.90CUOTA</v>
      </c>
      <c r="B4546">
        <f>precio_reno_porta!A179</f>
        <v>0</v>
      </c>
      <c r="C4546">
        <f>precio_reno_porta!B179</f>
        <v>0</v>
      </c>
      <c r="D4546">
        <f>precio_reno_porta!C179</f>
        <v>0</v>
      </c>
      <c r="E4546">
        <f>precio_reno_porta!D179</f>
        <v>0</v>
      </c>
      <c r="F4546" s="68">
        <f>precio_reno_porta!E179</f>
        <v>0</v>
      </c>
      <c r="G4546">
        <f>precio_reno_porta!F179</f>
        <v>0</v>
      </c>
      <c r="H4546" t="s">
        <v>188</v>
      </c>
      <c r="I4546" t="s">
        <v>42</v>
      </c>
      <c r="J4546" s="68">
        <f>precio_reno_porta!W179</f>
        <v>0</v>
      </c>
    </row>
    <row r="4547" spans="1:10" x14ac:dyDescent="0.3">
      <c r="A4547" t="str">
        <f t="shared" ref="A4547:A4610" si="71">CONCATENATE(E4547,I4547,H4547)</f>
        <v>0Max Negocios + Ilimitado 109.90CUOTA</v>
      </c>
      <c r="B4547">
        <f>precio_reno_porta!A180</f>
        <v>0</v>
      </c>
      <c r="C4547">
        <f>precio_reno_porta!B180</f>
        <v>0</v>
      </c>
      <c r="D4547">
        <f>precio_reno_porta!C180</f>
        <v>0</v>
      </c>
      <c r="E4547">
        <f>precio_reno_porta!D180</f>
        <v>0</v>
      </c>
      <c r="F4547" s="68">
        <f>precio_reno_porta!E180</f>
        <v>0</v>
      </c>
      <c r="G4547">
        <f>precio_reno_porta!F180</f>
        <v>0</v>
      </c>
      <c r="H4547" t="s">
        <v>188</v>
      </c>
      <c r="I4547" t="s">
        <v>42</v>
      </c>
      <c r="J4547" s="68">
        <f>precio_reno_porta!W180</f>
        <v>0</v>
      </c>
    </row>
    <row r="4548" spans="1:10" x14ac:dyDescent="0.3">
      <c r="A4548" t="str">
        <f t="shared" si="71"/>
        <v>0Max Negocios + Ilimitado 109.90CUOTA</v>
      </c>
      <c r="B4548">
        <f>precio_reno_porta!A181</f>
        <v>0</v>
      </c>
      <c r="C4548">
        <f>precio_reno_porta!B181</f>
        <v>0</v>
      </c>
      <c r="D4548">
        <f>precio_reno_porta!C181</f>
        <v>0</v>
      </c>
      <c r="E4548">
        <f>precio_reno_porta!D181</f>
        <v>0</v>
      </c>
      <c r="F4548" s="68">
        <f>precio_reno_porta!E181</f>
        <v>0</v>
      </c>
      <c r="G4548">
        <f>precio_reno_porta!F181</f>
        <v>0</v>
      </c>
      <c r="H4548" t="s">
        <v>188</v>
      </c>
      <c r="I4548" t="s">
        <v>42</v>
      </c>
      <c r="J4548" s="68">
        <f>precio_reno_porta!W181</f>
        <v>0</v>
      </c>
    </row>
    <row r="4549" spans="1:10" x14ac:dyDescent="0.3">
      <c r="A4549" t="str">
        <f t="shared" si="71"/>
        <v>0Max Negocios + Ilimitado 109.90CUOTA</v>
      </c>
      <c r="B4549">
        <f>precio_reno_porta!A182</f>
        <v>0</v>
      </c>
      <c r="C4549">
        <f>precio_reno_porta!B182</f>
        <v>0</v>
      </c>
      <c r="D4549">
        <f>precio_reno_porta!C182</f>
        <v>0</v>
      </c>
      <c r="E4549">
        <f>precio_reno_porta!D182</f>
        <v>0</v>
      </c>
      <c r="F4549" s="68">
        <f>precio_reno_porta!E182</f>
        <v>0</v>
      </c>
      <c r="G4549">
        <f>precio_reno_porta!F182</f>
        <v>0</v>
      </c>
      <c r="H4549" t="s">
        <v>188</v>
      </c>
      <c r="I4549" t="s">
        <v>42</v>
      </c>
      <c r="J4549" s="68">
        <f>precio_reno_porta!W182</f>
        <v>0</v>
      </c>
    </row>
    <row r="4550" spans="1:10" x14ac:dyDescent="0.3">
      <c r="A4550" t="str">
        <f t="shared" si="71"/>
        <v>0Max Negocios + Ilimitado 109.90CUOTA</v>
      </c>
      <c r="B4550">
        <f>precio_reno_porta!A183</f>
        <v>0</v>
      </c>
      <c r="C4550">
        <f>precio_reno_porta!B183</f>
        <v>0</v>
      </c>
      <c r="D4550">
        <f>precio_reno_porta!C183</f>
        <v>0</v>
      </c>
      <c r="E4550">
        <f>precio_reno_porta!D183</f>
        <v>0</v>
      </c>
      <c r="F4550" s="68">
        <f>precio_reno_porta!E183</f>
        <v>0</v>
      </c>
      <c r="G4550">
        <f>precio_reno_porta!F183</f>
        <v>0</v>
      </c>
      <c r="H4550" t="s">
        <v>188</v>
      </c>
      <c r="I4550" t="s">
        <v>42</v>
      </c>
      <c r="J4550" s="68">
        <f>precio_reno_porta!W183</f>
        <v>0</v>
      </c>
    </row>
    <row r="4551" spans="1:10" x14ac:dyDescent="0.3">
      <c r="A4551" t="str">
        <f t="shared" si="71"/>
        <v>0Max Negocios + Ilimitado 109.90CUOTA</v>
      </c>
      <c r="B4551">
        <f>precio_reno_porta!A184</f>
        <v>0</v>
      </c>
      <c r="C4551">
        <f>precio_reno_porta!B184</f>
        <v>0</v>
      </c>
      <c r="D4551">
        <f>precio_reno_porta!C184</f>
        <v>0</v>
      </c>
      <c r="E4551">
        <f>precio_reno_porta!D184</f>
        <v>0</v>
      </c>
      <c r="F4551" s="68">
        <f>precio_reno_porta!E184</f>
        <v>0</v>
      </c>
      <c r="G4551">
        <f>precio_reno_porta!F184</f>
        <v>0</v>
      </c>
      <c r="H4551" t="s">
        <v>188</v>
      </c>
      <c r="I4551" t="s">
        <v>42</v>
      </c>
      <c r="J4551" s="68">
        <f>precio_reno_porta!W184</f>
        <v>0</v>
      </c>
    </row>
    <row r="4552" spans="1:10" x14ac:dyDescent="0.3">
      <c r="A4552" t="str">
        <f t="shared" si="71"/>
        <v>0Max Negocios + Ilimitado 109.90CUOTA</v>
      </c>
      <c r="B4552">
        <f>precio_reno_porta!A185</f>
        <v>0</v>
      </c>
      <c r="C4552">
        <f>precio_reno_porta!B185</f>
        <v>0</v>
      </c>
      <c r="D4552">
        <f>precio_reno_porta!C185</f>
        <v>0</v>
      </c>
      <c r="E4552">
        <f>precio_reno_porta!D185</f>
        <v>0</v>
      </c>
      <c r="F4552" s="68">
        <f>precio_reno_porta!E185</f>
        <v>0</v>
      </c>
      <c r="G4552">
        <f>precio_reno_porta!F185</f>
        <v>0</v>
      </c>
      <c r="H4552" t="s">
        <v>188</v>
      </c>
      <c r="I4552" t="s">
        <v>42</v>
      </c>
      <c r="J4552" s="68">
        <f>precio_reno_porta!W185</f>
        <v>0</v>
      </c>
    </row>
    <row r="4553" spans="1:10" x14ac:dyDescent="0.3">
      <c r="A4553" t="str">
        <f t="shared" si="71"/>
        <v>0Max Negocios + Ilimitado 109.90CUOTA</v>
      </c>
      <c r="B4553">
        <f>precio_reno_porta!A186</f>
        <v>0</v>
      </c>
      <c r="C4553">
        <f>precio_reno_porta!B186</f>
        <v>0</v>
      </c>
      <c r="D4553">
        <f>precio_reno_porta!C186</f>
        <v>0</v>
      </c>
      <c r="E4553">
        <f>precio_reno_porta!D186</f>
        <v>0</v>
      </c>
      <c r="F4553" s="68">
        <f>precio_reno_porta!E186</f>
        <v>0</v>
      </c>
      <c r="G4553">
        <f>precio_reno_porta!F186</f>
        <v>0</v>
      </c>
      <c r="H4553" t="s">
        <v>188</v>
      </c>
      <c r="I4553" t="s">
        <v>42</v>
      </c>
      <c r="J4553" s="68">
        <f>precio_reno_porta!W186</f>
        <v>0</v>
      </c>
    </row>
    <row r="4554" spans="1:10" x14ac:dyDescent="0.3">
      <c r="A4554" t="str">
        <f t="shared" si="71"/>
        <v>0Max Negocios + Ilimitado 109.90CUOTA</v>
      </c>
      <c r="B4554">
        <f>precio_reno_porta!A187</f>
        <v>0</v>
      </c>
      <c r="C4554">
        <f>precio_reno_porta!B187</f>
        <v>0</v>
      </c>
      <c r="D4554">
        <f>precio_reno_porta!C187</f>
        <v>0</v>
      </c>
      <c r="E4554">
        <f>precio_reno_porta!D187</f>
        <v>0</v>
      </c>
      <c r="F4554" s="68">
        <f>precio_reno_porta!E187</f>
        <v>0</v>
      </c>
      <c r="G4554">
        <f>precio_reno_porta!F187</f>
        <v>0</v>
      </c>
      <c r="H4554" t="s">
        <v>188</v>
      </c>
      <c r="I4554" t="s">
        <v>42</v>
      </c>
      <c r="J4554" s="68">
        <f>precio_reno_porta!W187</f>
        <v>0</v>
      </c>
    </row>
    <row r="4555" spans="1:10" x14ac:dyDescent="0.3">
      <c r="A4555" t="str">
        <f t="shared" si="71"/>
        <v>0Max Negocios + Ilimitado 109.90CUOTA</v>
      </c>
      <c r="B4555">
        <f>precio_reno_porta!A188</f>
        <v>0</v>
      </c>
      <c r="C4555">
        <f>precio_reno_porta!B188</f>
        <v>0</v>
      </c>
      <c r="D4555">
        <f>precio_reno_porta!C188</f>
        <v>0</v>
      </c>
      <c r="E4555">
        <f>precio_reno_porta!D188</f>
        <v>0</v>
      </c>
      <c r="F4555" s="68">
        <f>precio_reno_porta!E188</f>
        <v>0</v>
      </c>
      <c r="G4555">
        <f>precio_reno_porta!F188</f>
        <v>0</v>
      </c>
      <c r="H4555" t="s">
        <v>188</v>
      </c>
      <c r="I4555" t="s">
        <v>42</v>
      </c>
      <c r="J4555" s="68">
        <f>precio_reno_porta!W188</f>
        <v>0</v>
      </c>
    </row>
    <row r="4556" spans="1:10" x14ac:dyDescent="0.3">
      <c r="A4556" t="str">
        <f t="shared" si="71"/>
        <v>0Max Negocios + Ilimitado 109.90CUOTA</v>
      </c>
      <c r="B4556">
        <f>precio_reno_porta!A189</f>
        <v>0</v>
      </c>
      <c r="C4556">
        <f>precio_reno_porta!B189</f>
        <v>0</v>
      </c>
      <c r="D4556">
        <f>precio_reno_porta!C189</f>
        <v>0</v>
      </c>
      <c r="E4556">
        <f>precio_reno_porta!D189</f>
        <v>0</v>
      </c>
      <c r="F4556" s="68">
        <f>precio_reno_porta!E189</f>
        <v>0</v>
      </c>
      <c r="G4556">
        <f>precio_reno_porta!F189</f>
        <v>0</v>
      </c>
      <c r="H4556" t="s">
        <v>188</v>
      </c>
      <c r="I4556" t="s">
        <v>42</v>
      </c>
      <c r="J4556" s="68">
        <f>precio_reno_porta!W189</f>
        <v>0</v>
      </c>
    </row>
    <row r="4557" spans="1:10" x14ac:dyDescent="0.3">
      <c r="A4557" t="str">
        <f t="shared" si="71"/>
        <v>0Max Negocios + Ilimitado 109.90CUOTA</v>
      </c>
      <c r="B4557">
        <f>precio_reno_porta!A190</f>
        <v>0</v>
      </c>
      <c r="C4557">
        <f>precio_reno_porta!B190</f>
        <v>0</v>
      </c>
      <c r="D4557">
        <f>precio_reno_porta!C190</f>
        <v>0</v>
      </c>
      <c r="E4557">
        <f>precio_reno_porta!D190</f>
        <v>0</v>
      </c>
      <c r="F4557" s="68">
        <f>precio_reno_porta!E190</f>
        <v>0</v>
      </c>
      <c r="G4557">
        <f>precio_reno_porta!F190</f>
        <v>0</v>
      </c>
      <c r="H4557" t="s">
        <v>188</v>
      </c>
      <c r="I4557" t="s">
        <v>42</v>
      </c>
      <c r="J4557" s="68">
        <f>precio_reno_porta!W190</f>
        <v>0</v>
      </c>
    </row>
    <row r="4558" spans="1:10" x14ac:dyDescent="0.3">
      <c r="A4558" t="str">
        <f t="shared" si="71"/>
        <v>0Max Negocios + Ilimitado 109.90CUOTA</v>
      </c>
      <c r="B4558">
        <f>precio_reno_porta!A191</f>
        <v>0</v>
      </c>
      <c r="C4558">
        <f>precio_reno_porta!B191</f>
        <v>0</v>
      </c>
      <c r="D4558">
        <f>precio_reno_porta!C191</f>
        <v>0</v>
      </c>
      <c r="E4558">
        <f>precio_reno_porta!D191</f>
        <v>0</v>
      </c>
      <c r="F4558" s="68">
        <f>precio_reno_porta!E191</f>
        <v>0</v>
      </c>
      <c r="G4558">
        <f>precio_reno_porta!F191</f>
        <v>0</v>
      </c>
      <c r="H4558" t="s">
        <v>188</v>
      </c>
      <c r="I4558" t="s">
        <v>42</v>
      </c>
      <c r="J4558" s="68">
        <f>precio_reno_porta!W191</f>
        <v>0</v>
      </c>
    </row>
    <row r="4559" spans="1:10" x14ac:dyDescent="0.3">
      <c r="A4559" t="str">
        <f t="shared" si="71"/>
        <v>0Max Negocios + Ilimitado 109.90CUOTA</v>
      </c>
      <c r="B4559">
        <f>precio_reno_porta!A192</f>
        <v>0</v>
      </c>
      <c r="C4559">
        <f>precio_reno_porta!B192</f>
        <v>0</v>
      </c>
      <c r="D4559">
        <f>precio_reno_porta!C192</f>
        <v>0</v>
      </c>
      <c r="E4559">
        <f>precio_reno_porta!D192</f>
        <v>0</v>
      </c>
      <c r="F4559" s="68">
        <f>precio_reno_porta!E192</f>
        <v>0</v>
      </c>
      <c r="G4559">
        <f>precio_reno_porta!F192</f>
        <v>0</v>
      </c>
      <c r="H4559" t="s">
        <v>188</v>
      </c>
      <c r="I4559" t="s">
        <v>42</v>
      </c>
      <c r="J4559" s="68">
        <f>precio_reno_porta!W192</f>
        <v>0</v>
      </c>
    </row>
    <row r="4560" spans="1:10" x14ac:dyDescent="0.3">
      <c r="A4560" t="str">
        <f t="shared" si="71"/>
        <v>0Max Negocios + Ilimitado 109.90CUOTA</v>
      </c>
      <c r="B4560">
        <f>precio_reno_porta!A193</f>
        <v>0</v>
      </c>
      <c r="C4560">
        <f>precio_reno_porta!B193</f>
        <v>0</v>
      </c>
      <c r="D4560">
        <f>precio_reno_porta!C193</f>
        <v>0</v>
      </c>
      <c r="E4560">
        <f>precio_reno_porta!D193</f>
        <v>0</v>
      </c>
      <c r="F4560" s="68">
        <f>precio_reno_porta!E193</f>
        <v>0</v>
      </c>
      <c r="G4560">
        <f>precio_reno_porta!F193</f>
        <v>0</v>
      </c>
      <c r="H4560" t="s">
        <v>188</v>
      </c>
      <c r="I4560" t="s">
        <v>42</v>
      </c>
      <c r="J4560" s="68">
        <f>precio_reno_porta!W193</f>
        <v>0</v>
      </c>
    </row>
    <row r="4561" spans="1:10" x14ac:dyDescent="0.3">
      <c r="A4561" t="str">
        <f t="shared" si="71"/>
        <v>0Max Negocios + Ilimitado 109.90CUOTA</v>
      </c>
      <c r="B4561">
        <f>precio_reno_porta!A194</f>
        <v>0</v>
      </c>
      <c r="C4561">
        <f>precio_reno_porta!B194</f>
        <v>0</v>
      </c>
      <c r="D4561">
        <f>precio_reno_porta!C194</f>
        <v>0</v>
      </c>
      <c r="E4561">
        <f>precio_reno_porta!D194</f>
        <v>0</v>
      </c>
      <c r="F4561" s="68">
        <f>precio_reno_porta!E194</f>
        <v>0</v>
      </c>
      <c r="G4561">
        <f>precio_reno_porta!F194</f>
        <v>0</v>
      </c>
      <c r="H4561" t="s">
        <v>188</v>
      </c>
      <c r="I4561" t="s">
        <v>42</v>
      </c>
      <c r="J4561" s="68">
        <f>precio_reno_porta!W194</f>
        <v>0</v>
      </c>
    </row>
    <row r="4562" spans="1:10" x14ac:dyDescent="0.3">
      <c r="A4562" t="str">
        <f t="shared" si="71"/>
        <v>0Max Negocios + Ilimitado 109.90CUOTA</v>
      </c>
      <c r="B4562">
        <f>precio_reno_porta!A195</f>
        <v>0</v>
      </c>
      <c r="C4562">
        <f>precio_reno_porta!B195</f>
        <v>0</v>
      </c>
      <c r="D4562">
        <f>precio_reno_porta!C195</f>
        <v>0</v>
      </c>
      <c r="E4562">
        <f>precio_reno_porta!D195</f>
        <v>0</v>
      </c>
      <c r="F4562" s="68">
        <f>precio_reno_porta!E195</f>
        <v>0</v>
      </c>
      <c r="G4562">
        <f>precio_reno_porta!F195</f>
        <v>0</v>
      </c>
      <c r="H4562" t="s">
        <v>188</v>
      </c>
      <c r="I4562" t="s">
        <v>42</v>
      </c>
      <c r="J4562" s="68">
        <f>precio_reno_porta!W195</f>
        <v>0</v>
      </c>
    </row>
    <row r="4563" spans="1:10" x14ac:dyDescent="0.3">
      <c r="A4563" t="str">
        <f t="shared" si="71"/>
        <v>0Max Negocios + Ilimitado 109.90CUOTA</v>
      </c>
      <c r="B4563">
        <f>precio_reno_porta!A196</f>
        <v>0</v>
      </c>
      <c r="C4563">
        <f>precio_reno_porta!B196</f>
        <v>0</v>
      </c>
      <c r="D4563">
        <f>precio_reno_porta!C196</f>
        <v>0</v>
      </c>
      <c r="E4563">
        <f>precio_reno_porta!D196</f>
        <v>0</v>
      </c>
      <c r="F4563" s="68">
        <f>precio_reno_porta!E196</f>
        <v>0</v>
      </c>
      <c r="G4563">
        <f>precio_reno_porta!F196</f>
        <v>0</v>
      </c>
      <c r="H4563" t="s">
        <v>188</v>
      </c>
      <c r="I4563" t="s">
        <v>42</v>
      </c>
      <c r="J4563" s="68">
        <f>precio_reno_porta!W196</f>
        <v>0</v>
      </c>
    </row>
    <row r="4564" spans="1:10" x14ac:dyDescent="0.3">
      <c r="A4564" t="str">
        <f t="shared" si="71"/>
        <v>0Max Negocios + Ilimitado 109.90CUOTA</v>
      </c>
      <c r="B4564">
        <f>precio_reno_porta!A197</f>
        <v>0</v>
      </c>
      <c r="C4564">
        <f>precio_reno_porta!B197</f>
        <v>0</v>
      </c>
      <c r="D4564">
        <f>precio_reno_porta!C197</f>
        <v>0</v>
      </c>
      <c r="E4564">
        <f>precio_reno_porta!D197</f>
        <v>0</v>
      </c>
      <c r="F4564" s="68">
        <f>precio_reno_porta!E197</f>
        <v>0</v>
      </c>
      <c r="G4564">
        <f>precio_reno_porta!F197</f>
        <v>0</v>
      </c>
      <c r="H4564" t="s">
        <v>188</v>
      </c>
      <c r="I4564" t="s">
        <v>42</v>
      </c>
      <c r="J4564" s="68">
        <f>precio_reno_porta!W197</f>
        <v>0</v>
      </c>
    </row>
    <row r="4565" spans="1:10" x14ac:dyDescent="0.3">
      <c r="A4565" t="str">
        <f t="shared" si="71"/>
        <v>0Max Negocios + Ilimitado 109.90CUOTA</v>
      </c>
      <c r="B4565">
        <f>precio_reno_porta!A198</f>
        <v>0</v>
      </c>
      <c r="C4565">
        <f>precio_reno_porta!B198</f>
        <v>0</v>
      </c>
      <c r="D4565">
        <f>precio_reno_porta!C198</f>
        <v>0</v>
      </c>
      <c r="E4565">
        <f>precio_reno_porta!D198</f>
        <v>0</v>
      </c>
      <c r="F4565" s="68">
        <f>precio_reno_porta!E198</f>
        <v>0</v>
      </c>
      <c r="G4565">
        <f>precio_reno_porta!F198</f>
        <v>0</v>
      </c>
      <c r="H4565" t="s">
        <v>188</v>
      </c>
      <c r="I4565" t="s">
        <v>42</v>
      </c>
      <c r="J4565" s="68">
        <f>precio_reno_porta!W198</f>
        <v>0</v>
      </c>
    </row>
    <row r="4566" spans="1:10" x14ac:dyDescent="0.3">
      <c r="A4566" t="str">
        <f t="shared" si="71"/>
        <v>0Max Negocios + Ilimitado 109.90CUOTA</v>
      </c>
      <c r="B4566">
        <f>precio_reno_porta!A199</f>
        <v>0</v>
      </c>
      <c r="C4566">
        <f>precio_reno_porta!B199</f>
        <v>0</v>
      </c>
      <c r="D4566">
        <f>precio_reno_porta!C199</f>
        <v>0</v>
      </c>
      <c r="E4566">
        <f>precio_reno_porta!D199</f>
        <v>0</v>
      </c>
      <c r="F4566" s="68">
        <f>precio_reno_porta!E199</f>
        <v>0</v>
      </c>
      <c r="G4566">
        <f>precio_reno_porta!F199</f>
        <v>0</v>
      </c>
      <c r="H4566" t="s">
        <v>188</v>
      </c>
      <c r="I4566" t="s">
        <v>42</v>
      </c>
      <c r="J4566" s="68">
        <f>precio_reno_porta!W199</f>
        <v>0</v>
      </c>
    </row>
    <row r="4567" spans="1:10" x14ac:dyDescent="0.3">
      <c r="A4567" t="str">
        <f t="shared" si="71"/>
        <v>0Max Negocios + Ilimitado 109.90CUOTA</v>
      </c>
      <c r="B4567">
        <f>precio_reno_porta!A200</f>
        <v>0</v>
      </c>
      <c r="C4567">
        <f>precio_reno_porta!B200</f>
        <v>0</v>
      </c>
      <c r="D4567">
        <f>precio_reno_porta!C200</f>
        <v>0</v>
      </c>
      <c r="E4567">
        <f>precio_reno_porta!D200</f>
        <v>0</v>
      </c>
      <c r="F4567" s="68">
        <f>precio_reno_porta!E200</f>
        <v>0</v>
      </c>
      <c r="G4567">
        <f>precio_reno_porta!F200</f>
        <v>0</v>
      </c>
      <c r="H4567" t="s">
        <v>188</v>
      </c>
      <c r="I4567" t="s">
        <v>42</v>
      </c>
      <c r="J4567" s="68">
        <f>precio_reno_porta!W200</f>
        <v>0</v>
      </c>
    </row>
    <row r="4568" spans="1:10" x14ac:dyDescent="0.3">
      <c r="A4568" t="str">
        <f t="shared" si="71"/>
        <v>0Max Negocios + Ilimitado 109.90CUOTA</v>
      </c>
      <c r="B4568">
        <f>precio_reno_porta!A201</f>
        <v>0</v>
      </c>
      <c r="C4568">
        <f>precio_reno_porta!B201</f>
        <v>0</v>
      </c>
      <c r="D4568">
        <f>precio_reno_porta!C201</f>
        <v>0</v>
      </c>
      <c r="E4568">
        <f>precio_reno_porta!D201</f>
        <v>0</v>
      </c>
      <c r="F4568" s="68">
        <f>precio_reno_porta!E201</f>
        <v>0</v>
      </c>
      <c r="G4568">
        <f>precio_reno_porta!F201</f>
        <v>0</v>
      </c>
      <c r="H4568" t="s">
        <v>188</v>
      </c>
      <c r="I4568" t="s">
        <v>42</v>
      </c>
      <c r="J4568" s="68">
        <f>precio_reno_porta!W201</f>
        <v>0</v>
      </c>
    </row>
    <row r="4569" spans="1:10" x14ac:dyDescent="0.3">
      <c r="A4569" t="str">
        <f t="shared" si="71"/>
        <v>0Max Negocios + Ilimitado 109.90CUOTA</v>
      </c>
      <c r="B4569">
        <f>precio_reno_porta!A202</f>
        <v>0</v>
      </c>
      <c r="C4569">
        <f>precio_reno_porta!B202</f>
        <v>0</v>
      </c>
      <c r="D4569">
        <f>precio_reno_porta!C202</f>
        <v>0</v>
      </c>
      <c r="E4569">
        <f>precio_reno_porta!D202</f>
        <v>0</v>
      </c>
      <c r="F4569" s="68">
        <f>precio_reno_porta!E202</f>
        <v>0</v>
      </c>
      <c r="G4569">
        <f>precio_reno_porta!F202</f>
        <v>0</v>
      </c>
      <c r="H4569" t="s">
        <v>188</v>
      </c>
      <c r="I4569" t="s">
        <v>42</v>
      </c>
      <c r="J4569" s="68">
        <f>precio_reno_porta!W202</f>
        <v>0</v>
      </c>
    </row>
    <row r="4570" spans="1:10" x14ac:dyDescent="0.3">
      <c r="A4570" t="str">
        <f t="shared" si="71"/>
        <v>0Max Negocios + Ilimitado 109.90CUOTA</v>
      </c>
      <c r="B4570">
        <f>precio_reno_porta!A203</f>
        <v>0</v>
      </c>
      <c r="C4570">
        <f>precio_reno_porta!B203</f>
        <v>0</v>
      </c>
      <c r="D4570">
        <f>precio_reno_porta!C203</f>
        <v>0</v>
      </c>
      <c r="E4570">
        <f>precio_reno_porta!D203</f>
        <v>0</v>
      </c>
      <c r="F4570" s="68">
        <f>precio_reno_porta!E203</f>
        <v>0</v>
      </c>
      <c r="G4570">
        <f>precio_reno_porta!F203</f>
        <v>0</v>
      </c>
      <c r="H4570" t="s">
        <v>188</v>
      </c>
      <c r="I4570" t="s">
        <v>42</v>
      </c>
      <c r="J4570" s="68">
        <f>precio_reno_porta!W203</f>
        <v>0</v>
      </c>
    </row>
    <row r="4571" spans="1:10" x14ac:dyDescent="0.3">
      <c r="A4571" t="str">
        <f t="shared" si="71"/>
        <v>0Max Negocios + Ilimitado 109.90CUOTA</v>
      </c>
      <c r="B4571">
        <f>precio_reno_porta!A204</f>
        <v>0</v>
      </c>
      <c r="C4571">
        <f>precio_reno_porta!B204</f>
        <v>0</v>
      </c>
      <c r="D4571">
        <f>precio_reno_porta!C204</f>
        <v>0</v>
      </c>
      <c r="E4571">
        <f>precio_reno_porta!D204</f>
        <v>0</v>
      </c>
      <c r="F4571" s="68">
        <f>precio_reno_porta!E204</f>
        <v>0</v>
      </c>
      <c r="G4571">
        <f>precio_reno_porta!F204</f>
        <v>0</v>
      </c>
      <c r="H4571" t="s">
        <v>188</v>
      </c>
      <c r="I4571" t="s">
        <v>42</v>
      </c>
      <c r="J4571" s="68">
        <f>precio_reno_porta!W204</f>
        <v>0</v>
      </c>
    </row>
    <row r="4572" spans="1:10" x14ac:dyDescent="0.3">
      <c r="A4572" t="str">
        <f t="shared" si="71"/>
        <v>0Max Negocios + Ilimitado 109.90CUOTA</v>
      </c>
      <c r="B4572">
        <f>precio_reno_porta!A205</f>
        <v>0</v>
      </c>
      <c r="C4572">
        <f>precio_reno_porta!B205</f>
        <v>0</v>
      </c>
      <c r="D4572">
        <f>precio_reno_porta!C205</f>
        <v>0</v>
      </c>
      <c r="E4572">
        <f>precio_reno_porta!D205</f>
        <v>0</v>
      </c>
      <c r="F4572" s="68">
        <f>precio_reno_porta!E205</f>
        <v>0</v>
      </c>
      <c r="G4572">
        <f>precio_reno_porta!F205</f>
        <v>0</v>
      </c>
      <c r="H4572" t="s">
        <v>188</v>
      </c>
      <c r="I4572" t="s">
        <v>42</v>
      </c>
      <c r="J4572" s="68">
        <f>precio_reno_porta!W205</f>
        <v>0</v>
      </c>
    </row>
    <row r="4573" spans="1:10" x14ac:dyDescent="0.3">
      <c r="A4573" t="str">
        <f t="shared" si="71"/>
        <v>0Max Negocios + Ilimitado 109.90CUOTA</v>
      </c>
      <c r="B4573">
        <f>precio_reno_porta!A206</f>
        <v>0</v>
      </c>
      <c r="C4573">
        <f>precio_reno_porta!B206</f>
        <v>0</v>
      </c>
      <c r="D4573">
        <f>precio_reno_porta!C206</f>
        <v>0</v>
      </c>
      <c r="E4573">
        <f>precio_reno_porta!D206</f>
        <v>0</v>
      </c>
      <c r="F4573" s="68">
        <f>precio_reno_porta!E206</f>
        <v>0</v>
      </c>
      <c r="G4573">
        <f>precio_reno_porta!F206</f>
        <v>0</v>
      </c>
      <c r="H4573" t="s">
        <v>188</v>
      </c>
      <c r="I4573" t="s">
        <v>42</v>
      </c>
      <c r="J4573" s="68">
        <f>precio_reno_porta!W206</f>
        <v>0</v>
      </c>
    </row>
    <row r="4574" spans="1:10" x14ac:dyDescent="0.3">
      <c r="A4574" t="str">
        <f t="shared" si="71"/>
        <v>0Max Negocios + Ilimitado 109.90CUOTA</v>
      </c>
      <c r="B4574">
        <f>precio_reno_porta!A207</f>
        <v>0</v>
      </c>
      <c r="C4574">
        <f>precio_reno_porta!B207</f>
        <v>0</v>
      </c>
      <c r="D4574">
        <f>precio_reno_porta!C207</f>
        <v>0</v>
      </c>
      <c r="E4574">
        <f>precio_reno_porta!D207</f>
        <v>0</v>
      </c>
      <c r="F4574" s="68">
        <f>precio_reno_porta!E207</f>
        <v>0</v>
      </c>
      <c r="G4574">
        <f>precio_reno_porta!F207</f>
        <v>0</v>
      </c>
      <c r="H4574" t="s">
        <v>188</v>
      </c>
      <c r="I4574" t="s">
        <v>42</v>
      </c>
      <c r="J4574" s="68">
        <f>precio_reno_porta!W207</f>
        <v>0</v>
      </c>
    </row>
    <row r="4575" spans="1:10" x14ac:dyDescent="0.3">
      <c r="A4575" t="str">
        <f t="shared" si="71"/>
        <v>0Max Negocios + Ilimitado 109.90CUOTA</v>
      </c>
      <c r="B4575">
        <f>precio_reno_porta!A208</f>
        <v>0</v>
      </c>
      <c r="C4575">
        <f>precio_reno_porta!B208</f>
        <v>0</v>
      </c>
      <c r="D4575">
        <f>precio_reno_porta!C208</f>
        <v>0</v>
      </c>
      <c r="E4575">
        <f>precio_reno_porta!D208</f>
        <v>0</v>
      </c>
      <c r="F4575" s="68">
        <f>precio_reno_porta!E208</f>
        <v>0</v>
      </c>
      <c r="G4575">
        <f>precio_reno_porta!F208</f>
        <v>0</v>
      </c>
      <c r="H4575" t="s">
        <v>188</v>
      </c>
      <c r="I4575" t="s">
        <v>42</v>
      </c>
      <c r="J4575" s="68">
        <f>precio_reno_porta!W208</f>
        <v>0</v>
      </c>
    </row>
    <row r="4576" spans="1:10" x14ac:dyDescent="0.3">
      <c r="A4576" t="str">
        <f t="shared" si="71"/>
        <v>0Max Negocios + Ilimitado 109.90CUOTA</v>
      </c>
      <c r="B4576">
        <f>precio_reno_porta!A209</f>
        <v>0</v>
      </c>
      <c r="C4576">
        <f>precio_reno_porta!B209</f>
        <v>0</v>
      </c>
      <c r="D4576">
        <f>precio_reno_porta!C209</f>
        <v>0</v>
      </c>
      <c r="E4576">
        <f>precio_reno_porta!D209</f>
        <v>0</v>
      </c>
      <c r="F4576" s="68">
        <f>precio_reno_porta!E209</f>
        <v>0</v>
      </c>
      <c r="G4576">
        <f>precio_reno_porta!F209</f>
        <v>0</v>
      </c>
      <c r="H4576" t="s">
        <v>188</v>
      </c>
      <c r="I4576" t="s">
        <v>42</v>
      </c>
      <c r="J4576" s="68">
        <f>precio_reno_porta!W209</f>
        <v>0</v>
      </c>
    </row>
    <row r="4577" spans="1:10" x14ac:dyDescent="0.3">
      <c r="A4577" t="str">
        <f t="shared" si="71"/>
        <v>0Max Negocios + Ilimitado 109.90CUOTA</v>
      </c>
      <c r="B4577">
        <f>precio_reno_porta!A210</f>
        <v>0</v>
      </c>
      <c r="C4577">
        <f>precio_reno_porta!B210</f>
        <v>0</v>
      </c>
      <c r="D4577">
        <f>precio_reno_porta!C210</f>
        <v>0</v>
      </c>
      <c r="E4577">
        <f>precio_reno_porta!D210</f>
        <v>0</v>
      </c>
      <c r="F4577" s="68">
        <f>precio_reno_porta!E210</f>
        <v>0</v>
      </c>
      <c r="G4577">
        <f>precio_reno_porta!F210</f>
        <v>0</v>
      </c>
      <c r="H4577" t="s">
        <v>188</v>
      </c>
      <c r="I4577" t="s">
        <v>42</v>
      </c>
      <c r="J4577" s="68">
        <f>precio_reno_porta!W210</f>
        <v>0</v>
      </c>
    </row>
    <row r="4578" spans="1:10" x14ac:dyDescent="0.3">
      <c r="A4578" t="str">
        <f t="shared" si="71"/>
        <v>0Max Negocios + Ilimitado 109.90CUOTA</v>
      </c>
      <c r="B4578">
        <f>precio_reno_porta!A211</f>
        <v>0</v>
      </c>
      <c r="C4578">
        <f>precio_reno_porta!B211</f>
        <v>0</v>
      </c>
      <c r="D4578">
        <f>precio_reno_porta!C211</f>
        <v>0</v>
      </c>
      <c r="E4578">
        <f>precio_reno_porta!D211</f>
        <v>0</v>
      </c>
      <c r="F4578" s="68">
        <f>precio_reno_porta!E211</f>
        <v>0</v>
      </c>
      <c r="G4578">
        <f>precio_reno_porta!F211</f>
        <v>0</v>
      </c>
      <c r="H4578" t="s">
        <v>188</v>
      </c>
      <c r="I4578" t="s">
        <v>42</v>
      </c>
      <c r="J4578" s="68">
        <f>precio_reno_porta!W211</f>
        <v>0</v>
      </c>
    </row>
    <row r="4579" spans="1:10" x14ac:dyDescent="0.3">
      <c r="A4579" t="str">
        <f t="shared" si="71"/>
        <v>0Max Negocios + Ilimitado 109.90CUOTA</v>
      </c>
      <c r="B4579">
        <f>precio_reno_porta!A212</f>
        <v>0</v>
      </c>
      <c r="C4579">
        <f>precio_reno_porta!B212</f>
        <v>0</v>
      </c>
      <c r="D4579">
        <f>precio_reno_porta!C212</f>
        <v>0</v>
      </c>
      <c r="E4579">
        <f>precio_reno_porta!D212</f>
        <v>0</v>
      </c>
      <c r="F4579" s="68">
        <f>precio_reno_porta!E212</f>
        <v>0</v>
      </c>
      <c r="G4579">
        <f>precio_reno_porta!F212</f>
        <v>0</v>
      </c>
      <c r="H4579" t="s">
        <v>188</v>
      </c>
      <c r="I4579" t="s">
        <v>42</v>
      </c>
      <c r="J4579" s="68">
        <f>precio_reno_porta!W212</f>
        <v>0</v>
      </c>
    </row>
    <row r="4580" spans="1:10" x14ac:dyDescent="0.3">
      <c r="A4580" t="str">
        <f t="shared" si="71"/>
        <v>0Max Negocios + Ilimitado 109.90CUOTA</v>
      </c>
      <c r="B4580">
        <f>precio_reno_porta!A213</f>
        <v>0</v>
      </c>
      <c r="C4580">
        <f>precio_reno_porta!B213</f>
        <v>0</v>
      </c>
      <c r="D4580">
        <f>precio_reno_porta!C213</f>
        <v>0</v>
      </c>
      <c r="E4580">
        <f>precio_reno_porta!D213</f>
        <v>0</v>
      </c>
      <c r="F4580" s="68">
        <f>precio_reno_porta!E213</f>
        <v>0</v>
      </c>
      <c r="G4580">
        <f>precio_reno_porta!F213</f>
        <v>0</v>
      </c>
      <c r="H4580" t="s">
        <v>188</v>
      </c>
      <c r="I4580" t="s">
        <v>42</v>
      </c>
      <c r="J4580" s="68">
        <f>precio_reno_porta!W213</f>
        <v>0</v>
      </c>
    </row>
    <row r="4581" spans="1:10" x14ac:dyDescent="0.3">
      <c r="A4581" t="str">
        <f t="shared" si="71"/>
        <v>0Max Negocios + Ilimitado 109.90CUOTA</v>
      </c>
      <c r="B4581">
        <f>precio_reno_porta!A214</f>
        <v>0</v>
      </c>
      <c r="C4581">
        <f>precio_reno_porta!B214</f>
        <v>0</v>
      </c>
      <c r="D4581">
        <f>precio_reno_porta!C214</f>
        <v>0</v>
      </c>
      <c r="E4581">
        <f>precio_reno_porta!D214</f>
        <v>0</v>
      </c>
      <c r="F4581" s="68">
        <f>precio_reno_porta!E214</f>
        <v>0</v>
      </c>
      <c r="G4581">
        <f>precio_reno_porta!F214</f>
        <v>0</v>
      </c>
      <c r="H4581" t="s">
        <v>188</v>
      </c>
      <c r="I4581" t="s">
        <v>42</v>
      </c>
      <c r="J4581" s="68">
        <f>precio_reno_porta!W214</f>
        <v>0</v>
      </c>
    </row>
    <row r="4582" spans="1:10" x14ac:dyDescent="0.3">
      <c r="A4582" t="str">
        <f t="shared" si="71"/>
        <v>0Max Negocios + Ilimitado 109.90CUOTA</v>
      </c>
      <c r="B4582">
        <f>precio_reno_porta!A215</f>
        <v>0</v>
      </c>
      <c r="C4582">
        <f>precio_reno_porta!B215</f>
        <v>0</v>
      </c>
      <c r="D4582">
        <f>precio_reno_porta!C215</f>
        <v>0</v>
      </c>
      <c r="E4582">
        <f>precio_reno_porta!D215</f>
        <v>0</v>
      </c>
      <c r="F4582" s="68">
        <f>precio_reno_porta!E215</f>
        <v>0</v>
      </c>
      <c r="G4582">
        <f>precio_reno_porta!F215</f>
        <v>0</v>
      </c>
      <c r="H4582" t="s">
        <v>188</v>
      </c>
      <c r="I4582" t="s">
        <v>42</v>
      </c>
      <c r="J4582" s="68">
        <f>precio_reno_porta!W215</f>
        <v>0</v>
      </c>
    </row>
    <row r="4583" spans="1:10" x14ac:dyDescent="0.3">
      <c r="A4583" t="str">
        <f t="shared" si="71"/>
        <v>0Max Negocios + Ilimitado 109.90CUOTA</v>
      </c>
      <c r="B4583">
        <f>precio_reno_porta!A216</f>
        <v>0</v>
      </c>
      <c r="C4583">
        <f>precio_reno_porta!B216</f>
        <v>0</v>
      </c>
      <c r="D4583">
        <f>precio_reno_porta!C216</f>
        <v>0</v>
      </c>
      <c r="E4583">
        <f>precio_reno_porta!D216</f>
        <v>0</v>
      </c>
      <c r="F4583" s="68">
        <f>precio_reno_porta!E216</f>
        <v>0</v>
      </c>
      <c r="G4583">
        <f>precio_reno_porta!F216</f>
        <v>0</v>
      </c>
      <c r="H4583" t="s">
        <v>188</v>
      </c>
      <c r="I4583" t="s">
        <v>42</v>
      </c>
      <c r="J4583" s="68">
        <f>precio_reno_porta!W216</f>
        <v>0</v>
      </c>
    </row>
    <row r="4584" spans="1:10" x14ac:dyDescent="0.3">
      <c r="A4584" t="str">
        <f t="shared" si="71"/>
        <v>0Max Negocios + Ilimitado 109.90CUOTA</v>
      </c>
      <c r="B4584">
        <f>precio_reno_porta!A217</f>
        <v>0</v>
      </c>
      <c r="C4584">
        <f>precio_reno_porta!B217</f>
        <v>0</v>
      </c>
      <c r="D4584">
        <f>precio_reno_porta!C217</f>
        <v>0</v>
      </c>
      <c r="E4584">
        <f>precio_reno_porta!D217</f>
        <v>0</v>
      </c>
      <c r="F4584" s="68">
        <f>precio_reno_porta!E217</f>
        <v>0</v>
      </c>
      <c r="G4584">
        <f>precio_reno_porta!F217</f>
        <v>0</v>
      </c>
      <c r="H4584" t="s">
        <v>188</v>
      </c>
      <c r="I4584" t="s">
        <v>42</v>
      </c>
      <c r="J4584" s="68">
        <f>precio_reno_porta!W217</f>
        <v>0</v>
      </c>
    </row>
    <row r="4585" spans="1:10" x14ac:dyDescent="0.3">
      <c r="A4585" t="str">
        <f t="shared" si="71"/>
        <v>0Max Negocios + Ilimitado 109.90CUOTA</v>
      </c>
      <c r="B4585">
        <f>precio_reno_porta!A218</f>
        <v>0</v>
      </c>
      <c r="C4585">
        <f>precio_reno_porta!B218</f>
        <v>0</v>
      </c>
      <c r="D4585">
        <f>precio_reno_porta!C218</f>
        <v>0</v>
      </c>
      <c r="E4585">
        <f>precio_reno_porta!D218</f>
        <v>0</v>
      </c>
      <c r="F4585" s="68">
        <f>precio_reno_porta!E218</f>
        <v>0</v>
      </c>
      <c r="G4585">
        <f>precio_reno_porta!F218</f>
        <v>0</v>
      </c>
      <c r="H4585" t="s">
        <v>188</v>
      </c>
      <c r="I4585" t="s">
        <v>42</v>
      </c>
      <c r="J4585" s="68">
        <f>precio_reno_porta!W218</f>
        <v>0</v>
      </c>
    </row>
    <row r="4586" spans="1:10" x14ac:dyDescent="0.3">
      <c r="A4586" t="str">
        <f t="shared" si="71"/>
        <v>0Max Negocios + Ilimitado 109.90CUOTA</v>
      </c>
      <c r="B4586">
        <f>precio_reno_porta!A219</f>
        <v>0</v>
      </c>
      <c r="C4586">
        <f>precio_reno_porta!B219</f>
        <v>0</v>
      </c>
      <c r="D4586">
        <f>precio_reno_porta!C219</f>
        <v>0</v>
      </c>
      <c r="E4586">
        <f>precio_reno_porta!D219</f>
        <v>0</v>
      </c>
      <c r="F4586" s="68">
        <f>precio_reno_porta!E219</f>
        <v>0</v>
      </c>
      <c r="G4586">
        <f>precio_reno_porta!F219</f>
        <v>0</v>
      </c>
      <c r="H4586" t="s">
        <v>188</v>
      </c>
      <c r="I4586" t="s">
        <v>42</v>
      </c>
      <c r="J4586" s="68">
        <f>precio_reno_porta!W219</f>
        <v>0</v>
      </c>
    </row>
    <row r="4587" spans="1:10" x14ac:dyDescent="0.3">
      <c r="A4587" t="str">
        <f t="shared" si="71"/>
        <v>0Max Negocios + Ilimitado 109.90CUOTA</v>
      </c>
      <c r="B4587">
        <f>precio_reno_porta!A220</f>
        <v>0</v>
      </c>
      <c r="C4587">
        <f>precio_reno_porta!B220</f>
        <v>0</v>
      </c>
      <c r="D4587">
        <f>precio_reno_porta!C220</f>
        <v>0</v>
      </c>
      <c r="E4587">
        <f>precio_reno_porta!D220</f>
        <v>0</v>
      </c>
      <c r="F4587" s="68">
        <f>precio_reno_porta!E220</f>
        <v>0</v>
      </c>
      <c r="G4587">
        <f>precio_reno_porta!F220</f>
        <v>0</v>
      </c>
      <c r="H4587" t="s">
        <v>188</v>
      </c>
      <c r="I4587" t="s">
        <v>42</v>
      </c>
      <c r="J4587" s="68">
        <f>precio_reno_porta!W220</f>
        <v>0</v>
      </c>
    </row>
    <row r="4588" spans="1:10" x14ac:dyDescent="0.3">
      <c r="A4588" t="str">
        <f t="shared" si="71"/>
        <v>0Max Negocios + Ilimitado 109.90CUOTA</v>
      </c>
      <c r="B4588">
        <f>precio_reno_porta!A221</f>
        <v>0</v>
      </c>
      <c r="C4588">
        <f>precio_reno_porta!B221</f>
        <v>0</v>
      </c>
      <c r="D4588">
        <f>precio_reno_porta!C221</f>
        <v>0</v>
      </c>
      <c r="E4588">
        <f>precio_reno_porta!D221</f>
        <v>0</v>
      </c>
      <c r="F4588" s="68">
        <f>precio_reno_porta!E221</f>
        <v>0</v>
      </c>
      <c r="G4588">
        <f>precio_reno_porta!F221</f>
        <v>0</v>
      </c>
      <c r="H4588" t="s">
        <v>188</v>
      </c>
      <c r="I4588" t="s">
        <v>42</v>
      </c>
      <c r="J4588" s="68">
        <f>precio_reno_porta!W221</f>
        <v>0</v>
      </c>
    </row>
    <row r="4589" spans="1:10" x14ac:dyDescent="0.3">
      <c r="A4589" t="str">
        <f t="shared" si="71"/>
        <v>0Max Negocios + Ilimitado 109.90CUOTA</v>
      </c>
      <c r="B4589">
        <f>precio_reno_porta!A222</f>
        <v>0</v>
      </c>
      <c r="C4589">
        <f>precio_reno_porta!B222</f>
        <v>0</v>
      </c>
      <c r="D4589">
        <f>precio_reno_porta!C222</f>
        <v>0</v>
      </c>
      <c r="E4589">
        <f>precio_reno_porta!D222</f>
        <v>0</v>
      </c>
      <c r="F4589" s="68">
        <f>precio_reno_porta!E222</f>
        <v>0</v>
      </c>
      <c r="G4589">
        <f>precio_reno_porta!F222</f>
        <v>0</v>
      </c>
      <c r="H4589" t="s">
        <v>188</v>
      </c>
      <c r="I4589" t="s">
        <v>42</v>
      </c>
      <c r="J4589" s="68">
        <f>precio_reno_porta!W222</f>
        <v>0</v>
      </c>
    </row>
    <row r="4590" spans="1:10" x14ac:dyDescent="0.3">
      <c r="A4590" t="str">
        <f t="shared" si="71"/>
        <v>0Max Negocios + Ilimitado 109.90CUOTA</v>
      </c>
      <c r="B4590">
        <f>precio_reno_porta!A223</f>
        <v>0</v>
      </c>
      <c r="C4590">
        <f>precio_reno_porta!B223</f>
        <v>0</v>
      </c>
      <c r="D4590">
        <f>precio_reno_porta!C223</f>
        <v>0</v>
      </c>
      <c r="E4590">
        <f>precio_reno_porta!D223</f>
        <v>0</v>
      </c>
      <c r="F4590" s="68">
        <f>precio_reno_porta!E223</f>
        <v>0</v>
      </c>
      <c r="G4590">
        <f>precio_reno_porta!F223</f>
        <v>0</v>
      </c>
      <c r="H4590" t="s">
        <v>188</v>
      </c>
      <c r="I4590" t="s">
        <v>42</v>
      </c>
      <c r="J4590" s="68">
        <f>precio_reno_porta!W223</f>
        <v>0</v>
      </c>
    </row>
    <row r="4591" spans="1:10" x14ac:dyDescent="0.3">
      <c r="A4591" t="str">
        <f t="shared" si="71"/>
        <v>0Max Negocios + Ilimitado 109.90CUOTA</v>
      </c>
      <c r="B4591">
        <f>precio_reno_porta!A224</f>
        <v>0</v>
      </c>
      <c r="C4591">
        <f>precio_reno_porta!B224</f>
        <v>0</v>
      </c>
      <c r="D4591">
        <f>precio_reno_porta!C224</f>
        <v>0</v>
      </c>
      <c r="E4591">
        <f>precio_reno_porta!D224</f>
        <v>0</v>
      </c>
      <c r="F4591" s="68">
        <f>precio_reno_porta!E224</f>
        <v>0</v>
      </c>
      <c r="G4591">
        <f>precio_reno_porta!F224</f>
        <v>0</v>
      </c>
      <c r="H4591" t="s">
        <v>188</v>
      </c>
      <c r="I4591" t="s">
        <v>42</v>
      </c>
      <c r="J4591" s="68">
        <f>precio_reno_porta!W224</f>
        <v>0</v>
      </c>
    </row>
    <row r="4592" spans="1:10" x14ac:dyDescent="0.3">
      <c r="A4592" t="str">
        <f t="shared" si="71"/>
        <v>0Max Negocios + Ilimitado 109.90CUOTA</v>
      </c>
      <c r="B4592">
        <f>precio_reno_porta!A225</f>
        <v>0</v>
      </c>
      <c r="C4592">
        <f>precio_reno_porta!B225</f>
        <v>0</v>
      </c>
      <c r="D4592">
        <f>precio_reno_porta!C225</f>
        <v>0</v>
      </c>
      <c r="E4592">
        <f>precio_reno_porta!D225</f>
        <v>0</v>
      </c>
      <c r="F4592" s="68">
        <f>precio_reno_porta!E225</f>
        <v>0</v>
      </c>
      <c r="G4592">
        <f>precio_reno_porta!F225</f>
        <v>0</v>
      </c>
      <c r="H4592" t="s">
        <v>188</v>
      </c>
      <c r="I4592" t="s">
        <v>42</v>
      </c>
      <c r="J4592" s="68">
        <f>precio_reno_porta!W225</f>
        <v>0</v>
      </c>
    </row>
    <row r="4593" spans="1:10" x14ac:dyDescent="0.3">
      <c r="A4593" t="str">
        <f t="shared" si="71"/>
        <v>0Max Negocios + Ilimitado 109.90CUOTA</v>
      </c>
      <c r="B4593">
        <f>precio_reno_porta!A226</f>
        <v>0</v>
      </c>
      <c r="C4593">
        <f>precio_reno_porta!B226</f>
        <v>0</v>
      </c>
      <c r="D4593">
        <f>precio_reno_porta!C226</f>
        <v>0</v>
      </c>
      <c r="E4593">
        <f>precio_reno_porta!D226</f>
        <v>0</v>
      </c>
      <c r="F4593" s="68">
        <f>precio_reno_porta!E226</f>
        <v>0</v>
      </c>
      <c r="G4593">
        <f>precio_reno_porta!F226</f>
        <v>0</v>
      </c>
      <c r="H4593" t="s">
        <v>188</v>
      </c>
      <c r="I4593" t="s">
        <v>42</v>
      </c>
      <c r="J4593" s="68">
        <f>precio_reno_porta!W226</f>
        <v>0</v>
      </c>
    </row>
    <row r="4594" spans="1:10" x14ac:dyDescent="0.3">
      <c r="A4594" t="str">
        <f t="shared" si="71"/>
        <v>0Max Negocios + Ilimitado 109.90CUOTA</v>
      </c>
      <c r="B4594">
        <f>precio_reno_porta!A227</f>
        <v>0</v>
      </c>
      <c r="C4594">
        <f>precio_reno_porta!B227</f>
        <v>0</v>
      </c>
      <c r="D4594">
        <f>precio_reno_porta!C227</f>
        <v>0</v>
      </c>
      <c r="E4594">
        <f>precio_reno_porta!D227</f>
        <v>0</v>
      </c>
      <c r="F4594" s="68">
        <f>precio_reno_porta!E227</f>
        <v>0</v>
      </c>
      <c r="G4594">
        <f>precio_reno_porta!F227</f>
        <v>0</v>
      </c>
      <c r="H4594" t="s">
        <v>188</v>
      </c>
      <c r="I4594" t="s">
        <v>42</v>
      </c>
      <c r="J4594" s="68">
        <f>precio_reno_porta!W227</f>
        <v>0</v>
      </c>
    </row>
    <row r="4595" spans="1:10" x14ac:dyDescent="0.3">
      <c r="A4595" t="str">
        <f t="shared" si="71"/>
        <v>0Max Negocios + Ilimitado 109.90CUOTA</v>
      </c>
      <c r="B4595">
        <f>precio_reno_porta!A228</f>
        <v>0</v>
      </c>
      <c r="C4595">
        <f>precio_reno_porta!B228</f>
        <v>0</v>
      </c>
      <c r="D4595">
        <f>precio_reno_porta!C228</f>
        <v>0</v>
      </c>
      <c r="E4595">
        <f>precio_reno_porta!D228</f>
        <v>0</v>
      </c>
      <c r="F4595" s="68">
        <f>precio_reno_porta!E228</f>
        <v>0</v>
      </c>
      <c r="G4595">
        <f>precio_reno_porta!F228</f>
        <v>0</v>
      </c>
      <c r="H4595" t="s">
        <v>188</v>
      </c>
      <c r="I4595" t="s">
        <v>42</v>
      </c>
      <c r="J4595" s="68">
        <f>precio_reno_porta!W228</f>
        <v>0</v>
      </c>
    </row>
    <row r="4596" spans="1:10" x14ac:dyDescent="0.3">
      <c r="A4596" t="str">
        <f t="shared" si="71"/>
        <v>0Max Negocios + Ilimitado 109.90CUOTA</v>
      </c>
      <c r="B4596">
        <f>precio_reno_porta!A229</f>
        <v>0</v>
      </c>
      <c r="C4596">
        <f>precio_reno_porta!B229</f>
        <v>0</v>
      </c>
      <c r="D4596">
        <f>precio_reno_porta!C229</f>
        <v>0</v>
      </c>
      <c r="E4596">
        <f>precio_reno_porta!D229</f>
        <v>0</v>
      </c>
      <c r="F4596" s="68">
        <f>precio_reno_porta!E229</f>
        <v>0</v>
      </c>
      <c r="G4596">
        <f>precio_reno_porta!F229</f>
        <v>0</v>
      </c>
      <c r="H4596" t="s">
        <v>188</v>
      </c>
      <c r="I4596" t="s">
        <v>42</v>
      </c>
      <c r="J4596" s="68">
        <f>precio_reno_porta!W229</f>
        <v>0</v>
      </c>
    </row>
    <row r="4597" spans="1:10" x14ac:dyDescent="0.3">
      <c r="A4597" t="str">
        <f t="shared" si="71"/>
        <v>0Max Negocios + Ilimitado 109.90CUOTA</v>
      </c>
      <c r="B4597">
        <f>precio_reno_porta!A230</f>
        <v>0</v>
      </c>
      <c r="C4597">
        <f>precio_reno_porta!B230</f>
        <v>0</v>
      </c>
      <c r="D4597">
        <f>precio_reno_porta!C230</f>
        <v>0</v>
      </c>
      <c r="E4597">
        <f>precio_reno_porta!D230</f>
        <v>0</v>
      </c>
      <c r="F4597" s="68">
        <f>precio_reno_porta!E230</f>
        <v>0</v>
      </c>
      <c r="G4597">
        <f>precio_reno_porta!F230</f>
        <v>0</v>
      </c>
      <c r="H4597" t="s">
        <v>188</v>
      </c>
      <c r="I4597" t="s">
        <v>42</v>
      </c>
      <c r="J4597" s="68">
        <f>precio_reno_porta!W230</f>
        <v>0</v>
      </c>
    </row>
    <row r="4598" spans="1:10" x14ac:dyDescent="0.3">
      <c r="A4598" t="str">
        <f t="shared" si="71"/>
        <v>0Max Negocios + Ilimitado 109.90CUOTA</v>
      </c>
      <c r="B4598">
        <f>precio_reno_porta!A231</f>
        <v>0</v>
      </c>
      <c r="C4598">
        <f>precio_reno_porta!B231</f>
        <v>0</v>
      </c>
      <c r="D4598">
        <f>precio_reno_porta!C231</f>
        <v>0</v>
      </c>
      <c r="E4598">
        <f>precio_reno_porta!D231</f>
        <v>0</v>
      </c>
      <c r="F4598" s="68">
        <f>precio_reno_porta!E231</f>
        <v>0</v>
      </c>
      <c r="G4598">
        <f>precio_reno_porta!F231</f>
        <v>0</v>
      </c>
      <c r="H4598" t="s">
        <v>188</v>
      </c>
      <c r="I4598" t="s">
        <v>42</v>
      </c>
      <c r="J4598" s="68">
        <f>precio_reno_porta!W231</f>
        <v>0</v>
      </c>
    </row>
    <row r="4599" spans="1:10" x14ac:dyDescent="0.3">
      <c r="A4599" t="str">
        <f t="shared" si="71"/>
        <v>0Max Negocios + Ilimitado 109.90CUOTA</v>
      </c>
      <c r="B4599">
        <f>precio_reno_porta!A232</f>
        <v>0</v>
      </c>
      <c r="C4599">
        <f>precio_reno_porta!B232</f>
        <v>0</v>
      </c>
      <c r="D4599">
        <f>precio_reno_porta!C232</f>
        <v>0</v>
      </c>
      <c r="E4599">
        <f>precio_reno_porta!D232</f>
        <v>0</v>
      </c>
      <c r="F4599" s="68">
        <f>precio_reno_porta!E232</f>
        <v>0</v>
      </c>
      <c r="G4599">
        <f>precio_reno_porta!F232</f>
        <v>0</v>
      </c>
      <c r="H4599" t="s">
        <v>188</v>
      </c>
      <c r="I4599" t="s">
        <v>42</v>
      </c>
      <c r="J4599" s="68">
        <f>precio_reno_porta!W232</f>
        <v>0</v>
      </c>
    </row>
    <row r="4600" spans="1:10" x14ac:dyDescent="0.3">
      <c r="A4600" t="str">
        <f t="shared" si="71"/>
        <v>0Max Negocios + Ilimitado 109.90CUOTA</v>
      </c>
      <c r="B4600">
        <f>precio_reno_porta!A233</f>
        <v>0</v>
      </c>
      <c r="C4600">
        <f>precio_reno_porta!B233</f>
        <v>0</v>
      </c>
      <c r="D4600">
        <f>precio_reno_porta!C233</f>
        <v>0</v>
      </c>
      <c r="E4600">
        <f>precio_reno_porta!D233</f>
        <v>0</v>
      </c>
      <c r="F4600" s="68">
        <f>precio_reno_porta!E233</f>
        <v>0</v>
      </c>
      <c r="G4600">
        <f>precio_reno_porta!F233</f>
        <v>0</v>
      </c>
      <c r="H4600" t="s">
        <v>188</v>
      </c>
      <c r="I4600" t="s">
        <v>42</v>
      </c>
      <c r="J4600" s="68">
        <f>precio_reno_porta!W233</f>
        <v>0</v>
      </c>
    </row>
    <row r="4601" spans="1:10" x14ac:dyDescent="0.3">
      <c r="A4601" t="str">
        <f t="shared" si="71"/>
        <v>APPLE IPHONE 15 128GBMax Negocios + Ilimitado 125CUOTA</v>
      </c>
      <c r="B4601" t="str">
        <f>precio_reno_porta!A3</f>
        <v>Corriente</v>
      </c>
      <c r="C4601" t="str">
        <f>precio_reno_porta!B3</f>
        <v>5G</v>
      </c>
      <c r="D4601" t="str">
        <f>precio_reno_porta!C3</f>
        <v>APPLE</v>
      </c>
      <c r="E4601" t="str">
        <f>precio_reno_porta!D3</f>
        <v>APPLE IPHONE 15 128GB</v>
      </c>
      <c r="F4601" s="68">
        <f>precio_reno_porta!E3</f>
        <v>3769</v>
      </c>
      <c r="G4601" t="str">
        <f>precio_reno_porta!F3</f>
        <v>iOS</v>
      </c>
      <c r="H4601" t="s">
        <v>188</v>
      </c>
      <c r="I4601" t="s">
        <v>43</v>
      </c>
      <c r="J4601" s="68">
        <f>precio_reno_porta!X3</f>
        <v>3191</v>
      </c>
    </row>
    <row r="4602" spans="1:10" x14ac:dyDescent="0.3">
      <c r="A4602" t="str">
        <f t="shared" si="71"/>
        <v>APPLE IPHONE 15 256GBMax Negocios + Ilimitado 125CUOTA</v>
      </c>
      <c r="B4602" t="str">
        <f>precio_reno_porta!A4</f>
        <v>Corriente</v>
      </c>
      <c r="C4602" t="str">
        <f>precio_reno_porta!B4</f>
        <v>5G</v>
      </c>
      <c r="D4602" t="str">
        <f>precio_reno_porta!C4</f>
        <v>APPLE</v>
      </c>
      <c r="E4602" t="str">
        <f>precio_reno_porta!D4</f>
        <v>APPLE IPHONE 15 256GB</v>
      </c>
      <c r="F4602" s="68">
        <f>precio_reno_porta!E4</f>
        <v>5029</v>
      </c>
      <c r="G4602" t="str">
        <f>precio_reno_porta!F4</f>
        <v>iOS</v>
      </c>
      <c r="H4602" t="s">
        <v>188</v>
      </c>
      <c r="I4602" t="s">
        <v>43</v>
      </c>
      <c r="J4602" s="68">
        <f>precio_reno_porta!X4</f>
        <v>4211</v>
      </c>
    </row>
    <row r="4603" spans="1:10" x14ac:dyDescent="0.3">
      <c r="A4603" t="str">
        <f t="shared" si="71"/>
        <v>APPLE IPHONE 16 128GBMax Negocios + Ilimitado 125CUOTA</v>
      </c>
      <c r="B4603" t="str">
        <f>precio_reno_porta!A5</f>
        <v>Corriente</v>
      </c>
      <c r="C4603" t="str">
        <f>precio_reno_porta!B5</f>
        <v>5G</v>
      </c>
      <c r="D4603" t="str">
        <f>precio_reno_porta!C5</f>
        <v>APPLE</v>
      </c>
      <c r="E4603" t="str">
        <f>precio_reno_porta!D5</f>
        <v>APPLE IPHONE 16 128GB</v>
      </c>
      <c r="F4603" s="68">
        <f>precio_reno_porta!E5</f>
        <v>4399</v>
      </c>
      <c r="G4603" t="str">
        <f>precio_reno_porta!F5</f>
        <v>iOS</v>
      </c>
      <c r="H4603" t="s">
        <v>188</v>
      </c>
      <c r="I4603" t="s">
        <v>43</v>
      </c>
      <c r="J4603" s="68">
        <f>precio_reno_porta!X5</f>
        <v>3695</v>
      </c>
    </row>
    <row r="4604" spans="1:10" x14ac:dyDescent="0.3">
      <c r="A4604" t="str">
        <f t="shared" si="71"/>
        <v>APPLE IPHONE 16 PRO 1TBMax Negocios + Ilimitado 125CUOTA</v>
      </c>
      <c r="B4604" t="str">
        <f>precio_reno_porta!A6</f>
        <v>Corriente</v>
      </c>
      <c r="C4604" t="str">
        <f>precio_reno_porta!B6</f>
        <v>5G</v>
      </c>
      <c r="D4604" t="str">
        <f>precio_reno_porta!C6</f>
        <v>APPLE</v>
      </c>
      <c r="E4604" t="str">
        <f>precio_reno_porta!D6</f>
        <v>APPLE IPHONE 16 PRO 1TB</v>
      </c>
      <c r="F4604" s="68">
        <f>precio_reno_porta!E6</f>
        <v>9419</v>
      </c>
      <c r="G4604" t="str">
        <f>precio_reno_porta!F6</f>
        <v>iOS</v>
      </c>
      <c r="H4604" t="s">
        <v>188</v>
      </c>
      <c r="I4604" t="s">
        <v>43</v>
      </c>
      <c r="J4604" s="68">
        <f>precio_reno_porta!X6</f>
        <v>7775</v>
      </c>
    </row>
    <row r="4605" spans="1:10" x14ac:dyDescent="0.3">
      <c r="A4605" t="str">
        <f t="shared" si="71"/>
        <v>APPLE IPHONE 16 PRO 512GBMax Negocios + Ilimitado 125CUOTA</v>
      </c>
      <c r="B4605" t="str">
        <f>precio_reno_porta!A7</f>
        <v>Corriente</v>
      </c>
      <c r="C4605" t="str">
        <f>precio_reno_porta!B7</f>
        <v>5G</v>
      </c>
      <c r="D4605" t="str">
        <f>precio_reno_porta!C7</f>
        <v>APPLE</v>
      </c>
      <c r="E4605" t="str">
        <f>precio_reno_porta!D7</f>
        <v>APPLE IPHONE 16 PRO 512GB</v>
      </c>
      <c r="F4605" s="68">
        <f>precio_reno_porta!E7</f>
        <v>8169</v>
      </c>
      <c r="G4605" t="str">
        <f>precio_reno_porta!F7</f>
        <v>iOS</v>
      </c>
      <c r="H4605" t="s">
        <v>188</v>
      </c>
      <c r="I4605" t="s">
        <v>43</v>
      </c>
      <c r="J4605" s="68">
        <f>precio_reno_porta!X7</f>
        <v>6755</v>
      </c>
    </row>
    <row r="4606" spans="1:10" x14ac:dyDescent="0.3">
      <c r="A4606" t="str">
        <f t="shared" si="71"/>
        <v>APPLE IPHONE 16 PRO MAX 1TBMax Negocios + Ilimitado 125CUOTA</v>
      </c>
      <c r="B4606" t="str">
        <f>precio_reno_porta!A8</f>
        <v>Corriente</v>
      </c>
      <c r="C4606" t="str">
        <f>precio_reno_porta!B8</f>
        <v>5G</v>
      </c>
      <c r="D4606" t="str">
        <f>precio_reno_porta!C8</f>
        <v>APPLE</v>
      </c>
      <c r="E4606" t="str">
        <f>precio_reno_porta!D8</f>
        <v>APPLE IPHONE 16 PRO MAX 1TB</v>
      </c>
      <c r="F4606" s="68">
        <f>precio_reno_porta!E8</f>
        <v>10049</v>
      </c>
      <c r="G4606" t="str">
        <f>precio_reno_porta!F8</f>
        <v>iOS</v>
      </c>
      <c r="H4606" t="s">
        <v>188</v>
      </c>
      <c r="I4606" t="s">
        <v>43</v>
      </c>
      <c r="J4606" s="68">
        <f>precio_reno_porta!X8</f>
        <v>8279</v>
      </c>
    </row>
    <row r="4607" spans="1:10" x14ac:dyDescent="0.3">
      <c r="A4607" t="str">
        <f t="shared" si="71"/>
        <v>APPLE IPHONE 16 PRO MAX 512GBMax Negocios + Ilimitado 125CUOTA</v>
      </c>
      <c r="B4607" t="str">
        <f>precio_reno_porta!A9</f>
        <v>Corriente</v>
      </c>
      <c r="C4607" t="str">
        <f>precio_reno_porta!B9</f>
        <v>5G</v>
      </c>
      <c r="D4607" t="str">
        <f>precio_reno_porta!C9</f>
        <v>APPLE</v>
      </c>
      <c r="E4607" t="str">
        <f>precio_reno_porta!D9</f>
        <v>APPLE IPHONE 16 PRO MAX 512GB</v>
      </c>
      <c r="F4607" s="68">
        <f>precio_reno_porta!E9</f>
        <v>8799</v>
      </c>
      <c r="G4607" t="str">
        <f>precio_reno_porta!F9</f>
        <v>iOS</v>
      </c>
      <c r="H4607" t="s">
        <v>188</v>
      </c>
      <c r="I4607" t="s">
        <v>43</v>
      </c>
      <c r="J4607" s="68">
        <f>precio_reno_porta!X9</f>
        <v>7259</v>
      </c>
    </row>
    <row r="4608" spans="1:10" x14ac:dyDescent="0.3">
      <c r="A4608" t="str">
        <f t="shared" si="71"/>
        <v>APPLE IPHONE 16e 128GBMax Negocios + Ilimitado 125CUOTA</v>
      </c>
      <c r="B4608" t="str">
        <f>precio_reno_porta!A10</f>
        <v>Corriente</v>
      </c>
      <c r="C4608" t="str">
        <f>precio_reno_porta!B10</f>
        <v>5G</v>
      </c>
      <c r="D4608" t="str">
        <f>precio_reno_porta!C10</f>
        <v>APPLE</v>
      </c>
      <c r="E4608" t="str">
        <f>precio_reno_porta!D10</f>
        <v>APPLE IPHONE 16e 128GB</v>
      </c>
      <c r="F4608" s="68">
        <f>precio_reno_porta!E10</f>
        <v>3119</v>
      </c>
      <c r="G4608" t="str">
        <f>precio_reno_porta!F10</f>
        <v>iOS</v>
      </c>
      <c r="H4608" t="s">
        <v>188</v>
      </c>
      <c r="I4608" t="s">
        <v>43</v>
      </c>
      <c r="J4608" s="68">
        <f>precio_reno_porta!X10</f>
        <v>2675</v>
      </c>
    </row>
    <row r="4609" spans="1:10" x14ac:dyDescent="0.3">
      <c r="A4609" t="str">
        <f t="shared" si="71"/>
        <v>APPLE IPHONE 17 256GBMax Negocios + Ilimitado 125CUOTA</v>
      </c>
      <c r="B4609" t="str">
        <f>precio_reno_porta!A11</f>
        <v>Corriente</v>
      </c>
      <c r="C4609" t="str">
        <f>precio_reno_porta!B11</f>
        <v>5G</v>
      </c>
      <c r="D4609" t="str">
        <f>precio_reno_porta!C11</f>
        <v>APPLE</v>
      </c>
      <c r="E4609" t="str">
        <f>precio_reno_porta!D11</f>
        <v>APPLE IPHONE 17 256GB</v>
      </c>
      <c r="F4609" s="68">
        <f>precio_reno_porta!E11</f>
        <v>5029</v>
      </c>
      <c r="G4609" t="str">
        <f>precio_reno_porta!F11</f>
        <v>iOS</v>
      </c>
      <c r="H4609" t="s">
        <v>188</v>
      </c>
      <c r="I4609" t="s">
        <v>43</v>
      </c>
      <c r="J4609" s="68">
        <f>precio_reno_porta!X11</f>
        <v>4211</v>
      </c>
    </row>
    <row r="4610" spans="1:10" x14ac:dyDescent="0.3">
      <c r="A4610" t="str">
        <f t="shared" si="71"/>
        <v>APPLE IPHONE 17 512GBMax Negocios + Ilimitado 125CUOTA</v>
      </c>
      <c r="B4610" t="str">
        <f>precio_reno_porta!A12</f>
        <v>Corriente</v>
      </c>
      <c r="C4610" t="str">
        <f>precio_reno_porta!B12</f>
        <v>5G</v>
      </c>
      <c r="D4610" t="str">
        <f>precio_reno_porta!C12</f>
        <v>APPLE</v>
      </c>
      <c r="E4610" t="str">
        <f>precio_reno_porta!D12</f>
        <v>APPLE IPHONE 17 512GB</v>
      </c>
      <c r="F4610" s="68">
        <f>precio_reno_porta!E12</f>
        <v>6279</v>
      </c>
      <c r="G4610" t="str">
        <f>precio_reno_porta!F12</f>
        <v>iOS</v>
      </c>
      <c r="H4610" t="s">
        <v>188</v>
      </c>
      <c r="I4610" t="s">
        <v>43</v>
      </c>
      <c r="J4610" s="68">
        <f>precio_reno_porta!X12</f>
        <v>5231</v>
      </c>
    </row>
    <row r="4611" spans="1:10" x14ac:dyDescent="0.3">
      <c r="A4611" t="str">
        <f t="shared" ref="A4611:A4674" si="72">CONCATENATE(E4611,I4611,H4611)</f>
        <v>APPLE IPHONE 17 PRO 1TBMax Negocios + Ilimitado 125CUOTA</v>
      </c>
      <c r="B4611" t="str">
        <f>precio_reno_porta!A13</f>
        <v>Corriente</v>
      </c>
      <c r="C4611" t="str">
        <f>precio_reno_porta!B13</f>
        <v>5G</v>
      </c>
      <c r="D4611" t="str">
        <f>precio_reno_porta!C13</f>
        <v>APPLE</v>
      </c>
      <c r="E4611" t="str">
        <f>precio_reno_porta!D13</f>
        <v>APPLE IPHONE 17 PRO 1TB</v>
      </c>
      <c r="F4611" s="68">
        <f>precio_reno_porta!E13</f>
        <v>9419</v>
      </c>
      <c r="G4611" t="str">
        <f>precio_reno_porta!F13</f>
        <v>iOS</v>
      </c>
      <c r="H4611" t="s">
        <v>188</v>
      </c>
      <c r="I4611" t="s">
        <v>43</v>
      </c>
      <c r="J4611" s="68">
        <f>precio_reno_porta!X13</f>
        <v>7775</v>
      </c>
    </row>
    <row r="4612" spans="1:10" x14ac:dyDescent="0.3">
      <c r="A4612" t="str">
        <f t="shared" si="72"/>
        <v>APPLE IPHONE 17 PRO 256GBMax Negocios + Ilimitado 125CUOTA</v>
      </c>
      <c r="B4612" t="str">
        <f>precio_reno_porta!A14</f>
        <v>Corriente</v>
      </c>
      <c r="C4612" t="str">
        <f>precio_reno_porta!B14</f>
        <v>5G</v>
      </c>
      <c r="D4612" t="str">
        <f>precio_reno_porta!C14</f>
        <v>APPLE</v>
      </c>
      <c r="E4612" t="str">
        <f>precio_reno_porta!D14</f>
        <v>APPLE IPHONE 17 PRO 256GB</v>
      </c>
      <c r="F4612" s="68">
        <f>precio_reno_porta!E14</f>
        <v>6909</v>
      </c>
      <c r="G4612" t="str">
        <f>precio_reno_porta!F14</f>
        <v>iOS</v>
      </c>
      <c r="H4612" t="s">
        <v>188</v>
      </c>
      <c r="I4612" t="s">
        <v>43</v>
      </c>
      <c r="J4612" s="68">
        <f>precio_reno_porta!X14</f>
        <v>5735</v>
      </c>
    </row>
    <row r="4613" spans="1:10" x14ac:dyDescent="0.3">
      <c r="A4613" t="str">
        <f t="shared" si="72"/>
        <v>APPLE IPHONE 17 PRO 512GBMax Negocios + Ilimitado 125CUOTA</v>
      </c>
      <c r="B4613" t="str">
        <f>precio_reno_porta!A15</f>
        <v>Corriente</v>
      </c>
      <c r="C4613" t="str">
        <f>precio_reno_porta!B15</f>
        <v>5G</v>
      </c>
      <c r="D4613" t="str">
        <f>precio_reno_porta!C15</f>
        <v>APPLE</v>
      </c>
      <c r="E4613" t="str">
        <f>precio_reno_porta!D15</f>
        <v>APPLE IPHONE 17 PRO 512GB</v>
      </c>
      <c r="F4613" s="68">
        <f>precio_reno_porta!E15</f>
        <v>8169</v>
      </c>
      <c r="G4613" t="str">
        <f>precio_reno_porta!F15</f>
        <v>iOS</v>
      </c>
      <c r="H4613" t="s">
        <v>188</v>
      </c>
      <c r="I4613" t="s">
        <v>43</v>
      </c>
      <c r="J4613" s="68">
        <f>precio_reno_porta!X15</f>
        <v>6755</v>
      </c>
    </row>
    <row r="4614" spans="1:10" x14ac:dyDescent="0.3">
      <c r="A4614" t="str">
        <f t="shared" si="72"/>
        <v>APPLE IPHONE 17 PRO MAX 1TBMax Negocios + Ilimitado 125CUOTA</v>
      </c>
      <c r="B4614" t="str">
        <f>precio_reno_porta!A16</f>
        <v>Corriente</v>
      </c>
      <c r="C4614" t="str">
        <f>precio_reno_porta!B16</f>
        <v>5G</v>
      </c>
      <c r="D4614" t="str">
        <f>precio_reno_porta!C16</f>
        <v>APPLE</v>
      </c>
      <c r="E4614" t="str">
        <f>precio_reno_porta!D16</f>
        <v>APPLE IPHONE 17 PRO MAX 1TB</v>
      </c>
      <c r="F4614" s="68">
        <f>precio_reno_porta!E16</f>
        <v>10049</v>
      </c>
      <c r="G4614" t="str">
        <f>precio_reno_porta!F16</f>
        <v>iOS</v>
      </c>
      <c r="H4614" t="s">
        <v>188</v>
      </c>
      <c r="I4614" t="s">
        <v>43</v>
      </c>
      <c r="J4614" s="68">
        <f>precio_reno_porta!X16</f>
        <v>8279</v>
      </c>
    </row>
    <row r="4615" spans="1:10" x14ac:dyDescent="0.3">
      <c r="A4615" t="str">
        <f t="shared" si="72"/>
        <v>APPLE IPHONE 17 PRO MAX 256GBMax Negocios + Ilimitado 125CUOTA</v>
      </c>
      <c r="B4615" t="str">
        <f>precio_reno_porta!A17</f>
        <v>Corriente</v>
      </c>
      <c r="C4615" t="str">
        <f>precio_reno_porta!B17</f>
        <v>5G</v>
      </c>
      <c r="D4615" t="str">
        <f>precio_reno_porta!C17</f>
        <v>APPLE</v>
      </c>
      <c r="E4615" t="str">
        <f>precio_reno_porta!D17</f>
        <v>APPLE IPHONE 17 PRO MAX 256GB</v>
      </c>
      <c r="F4615" s="68">
        <f>precio_reno_porta!E17</f>
        <v>7539</v>
      </c>
      <c r="G4615" t="str">
        <f>precio_reno_porta!F17</f>
        <v>iOS</v>
      </c>
      <c r="H4615" t="s">
        <v>188</v>
      </c>
      <c r="I4615" t="s">
        <v>43</v>
      </c>
      <c r="J4615" s="68">
        <f>precio_reno_porta!X17</f>
        <v>6251</v>
      </c>
    </row>
    <row r="4616" spans="1:10" x14ac:dyDescent="0.3">
      <c r="A4616" t="str">
        <f t="shared" si="72"/>
        <v>APPLE IPHONE 17 PRO MAX 2TBMax Negocios + Ilimitado 125CUOTA</v>
      </c>
      <c r="B4616" t="str">
        <f>precio_reno_porta!A18</f>
        <v>Corriente</v>
      </c>
      <c r="C4616" t="str">
        <f>precio_reno_porta!B18</f>
        <v>5G</v>
      </c>
      <c r="D4616" t="str">
        <f>precio_reno_porta!C18</f>
        <v>APPLE</v>
      </c>
      <c r="E4616" t="str">
        <f>precio_reno_porta!D18</f>
        <v>APPLE IPHONE 17 PRO MAX 2TB</v>
      </c>
      <c r="F4616" s="68">
        <f>precio_reno_porta!E18</f>
        <v>12569</v>
      </c>
      <c r="G4616" t="str">
        <f>precio_reno_porta!F18</f>
        <v>iOS</v>
      </c>
      <c r="H4616" t="s">
        <v>188</v>
      </c>
      <c r="I4616" t="s">
        <v>43</v>
      </c>
      <c r="J4616" s="68">
        <f>precio_reno_porta!X18</f>
        <v>10319</v>
      </c>
    </row>
    <row r="4617" spans="1:10" x14ac:dyDescent="0.3">
      <c r="A4617" t="str">
        <f t="shared" si="72"/>
        <v>APPLE IPHONE 17 PRO MAX 512GBMax Negocios + Ilimitado 125CUOTA</v>
      </c>
      <c r="B4617" t="str">
        <f>precio_reno_porta!A19</f>
        <v>Corriente</v>
      </c>
      <c r="C4617" t="str">
        <f>precio_reno_porta!B19</f>
        <v>5G</v>
      </c>
      <c r="D4617" t="str">
        <f>precio_reno_porta!C19</f>
        <v>APPLE</v>
      </c>
      <c r="E4617" t="str">
        <f>precio_reno_porta!D19</f>
        <v>APPLE IPHONE 17 PRO MAX 512GB</v>
      </c>
      <c r="F4617" s="68">
        <f>precio_reno_porta!E19</f>
        <v>8799</v>
      </c>
      <c r="G4617" t="str">
        <f>precio_reno_porta!F19</f>
        <v>iOS</v>
      </c>
      <c r="H4617" t="s">
        <v>188</v>
      </c>
      <c r="I4617" t="s">
        <v>43</v>
      </c>
      <c r="J4617" s="68">
        <f>precio_reno_porta!X19</f>
        <v>7259</v>
      </c>
    </row>
    <row r="4618" spans="1:10" x14ac:dyDescent="0.3">
      <c r="A4618" t="str">
        <f t="shared" si="72"/>
        <v>APPLE IPHONE 17E 256GBMax Negocios + Ilimitado 125CUOTA</v>
      </c>
      <c r="B4618" t="str">
        <f>precio_reno_porta!A20</f>
        <v>Corriente</v>
      </c>
      <c r="C4618" t="str">
        <f>precio_reno_porta!B20</f>
        <v>5G</v>
      </c>
      <c r="D4618" t="str">
        <f>precio_reno_porta!C20</f>
        <v>APPLE</v>
      </c>
      <c r="E4618" t="str">
        <f>precio_reno_porta!D20</f>
        <v>APPLE IPHONE 17E 256GB</v>
      </c>
      <c r="F4618" s="68">
        <f>precio_reno_porta!E20</f>
        <v>3769</v>
      </c>
      <c r="G4618" t="str">
        <f>precio_reno_porta!F20</f>
        <v>iOS</v>
      </c>
      <c r="H4618" t="s">
        <v>188</v>
      </c>
      <c r="I4618" t="s">
        <v>43</v>
      </c>
      <c r="J4618" s="68">
        <f>precio_reno_porta!X20</f>
        <v>3191</v>
      </c>
    </row>
    <row r="4619" spans="1:10" x14ac:dyDescent="0.3">
      <c r="A4619" t="str">
        <f t="shared" si="72"/>
        <v>HONOR 400 512GB 5GMax Negocios + Ilimitado 125CUOTA</v>
      </c>
      <c r="B4619" t="str">
        <f>precio_reno_porta!A21</f>
        <v>Corriente</v>
      </c>
      <c r="C4619" t="str">
        <f>precio_reno_porta!B21</f>
        <v>5G</v>
      </c>
      <c r="D4619" t="str">
        <f>precio_reno_porta!C21</f>
        <v>HONOR</v>
      </c>
      <c r="E4619" t="str">
        <f>precio_reno_porta!D21</f>
        <v>HONOR 400 512GB 5G</v>
      </c>
      <c r="F4619" s="68">
        <f>precio_reno_porta!E21</f>
        <v>2099</v>
      </c>
      <c r="G4619" t="str">
        <f>precio_reno_porta!F21</f>
        <v>Android</v>
      </c>
      <c r="H4619" t="s">
        <v>188</v>
      </c>
      <c r="I4619" t="s">
        <v>43</v>
      </c>
      <c r="J4619" s="68">
        <f>precio_reno_porta!X21</f>
        <v>2099</v>
      </c>
    </row>
    <row r="4620" spans="1:10" x14ac:dyDescent="0.3">
      <c r="A4620" t="str">
        <f t="shared" si="72"/>
        <v>HONOR 400 LITE 256GB 5GMax Negocios + Ilimitado 125CUOTA</v>
      </c>
      <c r="B4620" t="str">
        <f>precio_reno_porta!A22</f>
        <v>Corriente</v>
      </c>
      <c r="C4620" t="str">
        <f>precio_reno_porta!B22</f>
        <v>5G</v>
      </c>
      <c r="D4620" t="str">
        <f>precio_reno_porta!C22</f>
        <v>HONOR</v>
      </c>
      <c r="E4620" t="str">
        <f>precio_reno_porta!D22</f>
        <v>HONOR 400 LITE 256GB 5G</v>
      </c>
      <c r="F4620" s="68">
        <f>precio_reno_porta!E22</f>
        <v>1519</v>
      </c>
      <c r="G4620" t="str">
        <f>precio_reno_porta!F22</f>
        <v>Android</v>
      </c>
      <c r="H4620" t="s">
        <v>188</v>
      </c>
      <c r="I4620" t="s">
        <v>43</v>
      </c>
      <c r="J4620" s="68">
        <f>precio_reno_porta!X22</f>
        <v>1511</v>
      </c>
    </row>
    <row r="4621" spans="1:10" x14ac:dyDescent="0.3">
      <c r="A4621" t="str">
        <f t="shared" si="72"/>
        <v>HONOR 400 PRO 512GB 5GMax Negocios + Ilimitado 125CUOTA</v>
      </c>
      <c r="B4621" t="str">
        <f>precio_reno_porta!A23</f>
        <v>Corriente</v>
      </c>
      <c r="C4621" t="str">
        <f>precio_reno_porta!B23</f>
        <v>5G</v>
      </c>
      <c r="D4621" t="str">
        <f>precio_reno_porta!C23</f>
        <v>HONOR</v>
      </c>
      <c r="E4621" t="str">
        <f>precio_reno_porta!D23</f>
        <v>HONOR 400 PRO 512GB 5G</v>
      </c>
      <c r="F4621" s="68">
        <f>precio_reno_porta!E23</f>
        <v>3349</v>
      </c>
      <c r="G4621" t="str">
        <f>precio_reno_porta!F23</f>
        <v>Android</v>
      </c>
      <c r="H4621" t="s">
        <v>188</v>
      </c>
      <c r="I4621" t="s">
        <v>43</v>
      </c>
      <c r="J4621" s="68">
        <f>precio_reno_porta!X23</f>
        <v>3335</v>
      </c>
    </row>
    <row r="4622" spans="1:10" x14ac:dyDescent="0.3">
      <c r="A4622" t="str">
        <f t="shared" si="72"/>
        <v>HONOR 600 512GB 5GMax Negocios + Ilimitado 125CUOTA</v>
      </c>
      <c r="B4622" t="str">
        <f>precio_reno_porta!A24</f>
        <v>Corriente</v>
      </c>
      <c r="C4622" t="str">
        <f>precio_reno_porta!B24</f>
        <v>5G</v>
      </c>
      <c r="D4622" t="str">
        <f>precio_reno_porta!C24</f>
        <v>HONOR</v>
      </c>
      <c r="E4622" t="str">
        <f>precio_reno_porta!D24</f>
        <v>HONOR 600 512GB 5G</v>
      </c>
      <c r="F4622">
        <f>precio_reno_porta!E24</f>
        <v>2959</v>
      </c>
      <c r="G4622" t="str">
        <f>precio_reno_porta!F24</f>
        <v>Android</v>
      </c>
      <c r="H4622" t="s">
        <v>188</v>
      </c>
      <c r="I4622" t="s">
        <v>43</v>
      </c>
      <c r="J4622" s="68">
        <f>precio_reno_porta!X24</f>
        <v>2939</v>
      </c>
    </row>
    <row r="4623" spans="1:10" x14ac:dyDescent="0.3">
      <c r="A4623" t="str">
        <f t="shared" si="72"/>
        <v>HONOR 600 PRO 512GB 5GMax Negocios + Ilimitado 125CUOTA</v>
      </c>
      <c r="B4623" t="str">
        <f>precio_reno_porta!A25</f>
        <v>Corriente</v>
      </c>
      <c r="C4623" t="str">
        <f>precio_reno_porta!B25</f>
        <v>5G</v>
      </c>
      <c r="D4623" t="str">
        <f>precio_reno_porta!C25</f>
        <v>HONOR</v>
      </c>
      <c r="E4623" t="str">
        <f>precio_reno_porta!D25</f>
        <v>HONOR 600 PRO 512GB 5G</v>
      </c>
      <c r="F4623">
        <f>precio_reno_porta!E25</f>
        <v>3909</v>
      </c>
      <c r="G4623" t="str">
        <f>precio_reno_porta!F25</f>
        <v>Android</v>
      </c>
      <c r="H4623" t="s">
        <v>188</v>
      </c>
      <c r="I4623" t="s">
        <v>43</v>
      </c>
      <c r="J4623" s="68">
        <f>precio_reno_porta!X25</f>
        <v>3899</v>
      </c>
    </row>
    <row r="4624" spans="1:10" x14ac:dyDescent="0.3">
      <c r="A4624" t="str">
        <f t="shared" si="72"/>
        <v>HONOR 600 SMART 256GB 5GMax Negocios + Ilimitado 125CUOTA</v>
      </c>
      <c r="B4624" t="str">
        <f>precio_reno_porta!A26</f>
        <v>Corriente</v>
      </c>
      <c r="C4624" t="str">
        <f>precio_reno_porta!B26</f>
        <v>5G</v>
      </c>
      <c r="D4624" t="str">
        <f>precio_reno_porta!C26</f>
        <v>HONOR</v>
      </c>
      <c r="E4624" t="str">
        <f>precio_reno_porta!D26</f>
        <v>HONOR 600 SMART 256GB 5G</v>
      </c>
      <c r="F4624" s="68">
        <f>precio_reno_porta!E26</f>
        <v>1659</v>
      </c>
      <c r="G4624" t="str">
        <f>precio_reno_porta!F26</f>
        <v>Android</v>
      </c>
      <c r="H4624" t="s">
        <v>188</v>
      </c>
      <c r="I4624" t="s">
        <v>43</v>
      </c>
      <c r="J4624" s="68">
        <f>precio_reno_porta!X26</f>
        <v>1655</v>
      </c>
    </row>
    <row r="4625" spans="1:10" x14ac:dyDescent="0.3">
      <c r="A4625" t="str">
        <f t="shared" si="72"/>
        <v>HONOR 600E 512GB 5GMax Negocios + Ilimitado 125CUOTA</v>
      </c>
      <c r="B4625" t="str">
        <f>precio_reno_porta!A27</f>
        <v>Corriente</v>
      </c>
      <c r="C4625" t="str">
        <f>precio_reno_porta!B27</f>
        <v>5G</v>
      </c>
      <c r="D4625" t="str">
        <f>precio_reno_porta!C27</f>
        <v>HONOR</v>
      </c>
      <c r="E4625" t="str">
        <f>precio_reno_porta!D27</f>
        <v>HONOR 600E 512GB 5G</v>
      </c>
      <c r="F4625" s="68">
        <f>precio_reno_porta!E27</f>
        <v>2149</v>
      </c>
      <c r="G4625" t="str">
        <f>precio_reno_porta!F27</f>
        <v>Android</v>
      </c>
      <c r="H4625" t="s">
        <v>188</v>
      </c>
      <c r="I4625" t="s">
        <v>43</v>
      </c>
      <c r="J4625" s="68">
        <f>precio_reno_porta!X27</f>
        <v>2135</v>
      </c>
    </row>
    <row r="4626" spans="1:10" x14ac:dyDescent="0.3">
      <c r="A4626" t="str">
        <f t="shared" si="72"/>
        <v>HONOR 70 256GBMax Negocios + Ilimitado 125CUOTA</v>
      </c>
      <c r="B4626" t="str">
        <f>precio_reno_porta!A28</f>
        <v>Corriente</v>
      </c>
      <c r="C4626" t="str">
        <f>precio_reno_porta!B28</f>
        <v>5G</v>
      </c>
      <c r="D4626" t="str">
        <f>precio_reno_porta!C28</f>
        <v>HONOR</v>
      </c>
      <c r="E4626" t="str">
        <f>precio_reno_porta!D28</f>
        <v>HONOR 70 256GB</v>
      </c>
      <c r="F4626" s="68">
        <f>precio_reno_porta!E28</f>
        <v>2859</v>
      </c>
      <c r="G4626" t="str">
        <f>precio_reno_porta!F28</f>
        <v>Android</v>
      </c>
      <c r="H4626" t="s">
        <v>188</v>
      </c>
      <c r="I4626" t="s">
        <v>43</v>
      </c>
      <c r="J4626" s="68">
        <f>precio_reno_porta!X28</f>
        <v>2855</v>
      </c>
    </row>
    <row r="4627" spans="1:10" x14ac:dyDescent="0.3">
      <c r="A4627" t="str">
        <f t="shared" si="72"/>
        <v>HONOR MAGIC 7 LITE 512GB 5GMax Negocios + Ilimitado 125CUOTA</v>
      </c>
      <c r="B4627" t="str">
        <f>precio_reno_porta!A29</f>
        <v>Corriente</v>
      </c>
      <c r="C4627" t="str">
        <f>precio_reno_porta!B29</f>
        <v>5G</v>
      </c>
      <c r="D4627" t="str">
        <f>precio_reno_porta!C29</f>
        <v>HONOR</v>
      </c>
      <c r="E4627" t="str">
        <f>precio_reno_porta!D29</f>
        <v>HONOR MAGIC 7 LITE 512GB 5G</v>
      </c>
      <c r="F4627" s="68">
        <f>precio_reno_porta!E29</f>
        <v>1849</v>
      </c>
      <c r="G4627" t="str">
        <f>precio_reno_porta!F29</f>
        <v>Android</v>
      </c>
      <c r="H4627" t="s">
        <v>188</v>
      </c>
      <c r="I4627" t="s">
        <v>43</v>
      </c>
      <c r="J4627" s="68">
        <f>precio_reno_porta!X29</f>
        <v>1847</v>
      </c>
    </row>
    <row r="4628" spans="1:10" x14ac:dyDescent="0.3">
      <c r="A4628" t="str">
        <f t="shared" si="72"/>
        <v>HONOR MAGIC 8 LITE 512GB 5GMax Negocios + Ilimitado 125CUOTA</v>
      </c>
      <c r="B4628" t="str">
        <f>precio_reno_porta!A30</f>
        <v>Corriente</v>
      </c>
      <c r="C4628" t="str">
        <f>precio_reno_porta!B30</f>
        <v>5G</v>
      </c>
      <c r="D4628" t="str">
        <f>precio_reno_porta!C30</f>
        <v>HONOR</v>
      </c>
      <c r="E4628" t="str">
        <f>precio_reno_porta!D30</f>
        <v>HONOR MAGIC 8 LITE 512GB 5G</v>
      </c>
      <c r="F4628" s="68">
        <f>precio_reno_porta!E30</f>
        <v>1779</v>
      </c>
      <c r="G4628" t="str">
        <f>precio_reno_porta!F30</f>
        <v>Android</v>
      </c>
      <c r="H4628" t="s">
        <v>188</v>
      </c>
      <c r="I4628" t="s">
        <v>43</v>
      </c>
      <c r="J4628" s="68">
        <f>precio_reno_porta!X30</f>
        <v>1775</v>
      </c>
    </row>
    <row r="4629" spans="1:10" x14ac:dyDescent="0.3">
      <c r="A4629" t="str">
        <f t="shared" si="72"/>
        <v>HONOR MAGIC 8 PRO 512GB 5GMax Negocios + Ilimitado 125CUOTA</v>
      </c>
      <c r="B4629" t="str">
        <f>precio_reno_porta!A31</f>
        <v>Corriente</v>
      </c>
      <c r="C4629" t="str">
        <f>precio_reno_porta!B31</f>
        <v>5G</v>
      </c>
      <c r="D4629" t="str">
        <f>precio_reno_porta!C31</f>
        <v>HONOR</v>
      </c>
      <c r="E4629" t="str">
        <f>precio_reno_porta!D31</f>
        <v>HONOR MAGIC 8 PRO 512GB 5G</v>
      </c>
      <c r="F4629" s="68">
        <f>precio_reno_porta!E31</f>
        <v>5789</v>
      </c>
      <c r="G4629" t="str">
        <f>precio_reno_porta!F31</f>
        <v>Android</v>
      </c>
      <c r="H4629" t="s">
        <v>188</v>
      </c>
      <c r="I4629" t="s">
        <v>43</v>
      </c>
      <c r="J4629" s="68">
        <f>precio_reno_porta!X31</f>
        <v>5771</v>
      </c>
    </row>
    <row r="4630" spans="1:10" x14ac:dyDescent="0.3">
      <c r="A4630" t="str">
        <f t="shared" si="72"/>
        <v>HONOR X5C 128GBMax Negocios + Ilimitado 125CUOTA</v>
      </c>
      <c r="B4630" t="str">
        <f>precio_reno_porta!A32</f>
        <v>Corriente</v>
      </c>
      <c r="C4630" t="str">
        <f>precio_reno_porta!B32</f>
        <v>4G</v>
      </c>
      <c r="D4630" t="str">
        <f>precio_reno_porta!C32</f>
        <v>HONOR</v>
      </c>
      <c r="E4630" t="str">
        <f>precio_reno_porta!D32</f>
        <v>HONOR X5C 128GB</v>
      </c>
      <c r="F4630" s="68">
        <f>precio_reno_porta!E32</f>
        <v>399</v>
      </c>
      <c r="G4630" t="str">
        <f>precio_reno_porta!F32</f>
        <v>Android</v>
      </c>
      <c r="H4630" t="s">
        <v>188</v>
      </c>
      <c r="I4630" t="s">
        <v>43</v>
      </c>
      <c r="J4630" s="68">
        <f>precio_reno_porta!X32</f>
        <v>395</v>
      </c>
    </row>
    <row r="4631" spans="1:10" x14ac:dyDescent="0.3">
      <c r="A4631" t="str">
        <f t="shared" si="72"/>
        <v>HONOR X5C PLUS 256GBMax Negocios + Ilimitado 125CUOTA</v>
      </c>
      <c r="B4631" t="str">
        <f>precio_reno_porta!A33</f>
        <v>Corriente</v>
      </c>
      <c r="C4631" t="str">
        <f>precio_reno_porta!B33</f>
        <v>4G</v>
      </c>
      <c r="D4631" t="str">
        <f>precio_reno_porta!C33</f>
        <v>HONOR</v>
      </c>
      <c r="E4631" t="str">
        <f>precio_reno_porta!D33</f>
        <v>HONOR X5C PLUS 256GB</v>
      </c>
      <c r="F4631" s="68">
        <f>precio_reno_porta!E33</f>
        <v>499</v>
      </c>
      <c r="G4631" t="str">
        <f>precio_reno_porta!F33</f>
        <v>Android</v>
      </c>
      <c r="H4631" t="s">
        <v>188</v>
      </c>
      <c r="I4631" t="s">
        <v>43</v>
      </c>
      <c r="J4631" s="68">
        <f>precio_reno_porta!X33</f>
        <v>491</v>
      </c>
    </row>
    <row r="4632" spans="1:10" x14ac:dyDescent="0.3">
      <c r="A4632" t="str">
        <f t="shared" si="72"/>
        <v>HONOR X5D 128GBMax Negocios + Ilimitado 125CUOTA</v>
      </c>
      <c r="B4632" t="str">
        <f>precio_reno_porta!A34</f>
        <v>Corriente</v>
      </c>
      <c r="C4632" t="str">
        <f>precio_reno_porta!B34</f>
        <v>4G</v>
      </c>
      <c r="D4632" t="str">
        <f>precio_reno_porta!C34</f>
        <v>HONOR</v>
      </c>
      <c r="E4632" t="str">
        <f>precio_reno_porta!D34</f>
        <v>HONOR X5D 128GB</v>
      </c>
      <c r="F4632" s="68">
        <f>precio_reno_porta!E34</f>
        <v>449</v>
      </c>
      <c r="G4632" t="str">
        <f>precio_reno_porta!F34</f>
        <v>Android</v>
      </c>
      <c r="H4632" t="s">
        <v>188</v>
      </c>
      <c r="I4632" t="s">
        <v>43</v>
      </c>
      <c r="J4632" s="68">
        <f>precio_reno_porta!X34</f>
        <v>443</v>
      </c>
    </row>
    <row r="4633" spans="1:10" x14ac:dyDescent="0.3">
      <c r="A4633" t="str">
        <f t="shared" si="72"/>
        <v>HONOR X5D 256GBMax Negocios + Ilimitado 125CUOTA</v>
      </c>
      <c r="B4633" t="str">
        <f>precio_reno_porta!A35</f>
        <v>Corriente</v>
      </c>
      <c r="C4633" t="str">
        <f>precio_reno_porta!B35</f>
        <v>4G</v>
      </c>
      <c r="D4633" t="str">
        <f>precio_reno_porta!C35</f>
        <v>HONOR</v>
      </c>
      <c r="E4633" t="str">
        <f>precio_reno_porta!D35</f>
        <v>HONOR X5D 256GB</v>
      </c>
      <c r="F4633" s="68">
        <f>precio_reno_porta!E35</f>
        <v>589</v>
      </c>
      <c r="G4633" t="str">
        <f>precio_reno_porta!F35</f>
        <v>Android</v>
      </c>
      <c r="H4633" t="s">
        <v>188</v>
      </c>
      <c r="I4633" t="s">
        <v>43</v>
      </c>
      <c r="J4633" s="68">
        <f>precio_reno_porta!X35</f>
        <v>587</v>
      </c>
    </row>
    <row r="4634" spans="1:10" x14ac:dyDescent="0.3">
      <c r="A4634" t="str">
        <f t="shared" si="72"/>
        <v>HONOR X6C 256GBMax Negocios + Ilimitado 125CUOTA</v>
      </c>
      <c r="B4634" t="str">
        <f>precio_reno_porta!A36</f>
        <v>Corriente</v>
      </c>
      <c r="C4634" t="str">
        <f>precio_reno_porta!B36</f>
        <v>4G</v>
      </c>
      <c r="D4634" t="str">
        <f>precio_reno_porta!C36</f>
        <v>HONOR</v>
      </c>
      <c r="E4634" t="str">
        <f>precio_reno_porta!D36</f>
        <v>HONOR X6C 256GB</v>
      </c>
      <c r="F4634" s="68">
        <f>precio_reno_porta!E36</f>
        <v>699</v>
      </c>
      <c r="G4634" t="str">
        <f>precio_reno_porta!F36</f>
        <v>Android</v>
      </c>
      <c r="H4634" t="s">
        <v>188</v>
      </c>
      <c r="I4634" t="s">
        <v>43</v>
      </c>
      <c r="J4634" s="68">
        <f>precio_reno_porta!X36</f>
        <v>695</v>
      </c>
    </row>
    <row r="4635" spans="1:10" x14ac:dyDescent="0.3">
      <c r="A4635" t="str">
        <f t="shared" si="72"/>
        <v>HONOR X6D 256GB 5GMax Negocios + Ilimitado 125CUOTA</v>
      </c>
      <c r="B4635" t="str">
        <f>precio_reno_porta!A37</f>
        <v>Corriente</v>
      </c>
      <c r="C4635" t="str">
        <f>precio_reno_porta!B37</f>
        <v>5G</v>
      </c>
      <c r="D4635" t="str">
        <f>precio_reno_porta!C37</f>
        <v>HONOR</v>
      </c>
      <c r="E4635" t="str">
        <f>precio_reno_porta!D37</f>
        <v>HONOR X6D 256GB 5G</v>
      </c>
      <c r="F4635" s="68">
        <f>precio_reno_porta!E37</f>
        <v>829</v>
      </c>
      <c r="G4635" t="str">
        <f>precio_reno_porta!F37</f>
        <v>Android</v>
      </c>
      <c r="H4635" t="s">
        <v>188</v>
      </c>
      <c r="I4635" t="s">
        <v>43</v>
      </c>
      <c r="J4635" s="68">
        <f>precio_reno_porta!X37</f>
        <v>827</v>
      </c>
    </row>
    <row r="4636" spans="1:10" x14ac:dyDescent="0.3">
      <c r="A4636" t="str">
        <f t="shared" si="72"/>
        <v>HONOR X7D 256GB 5GMax Negocios + Ilimitado 125CUOTA</v>
      </c>
      <c r="B4636" t="str">
        <f>precio_reno_porta!A38</f>
        <v>Corriente</v>
      </c>
      <c r="C4636" t="str">
        <f>precio_reno_porta!B38</f>
        <v>5G</v>
      </c>
      <c r="D4636" t="str">
        <f>precio_reno_porta!C38</f>
        <v>HONOR</v>
      </c>
      <c r="E4636" t="str">
        <f>precio_reno_porta!D38</f>
        <v>HONOR X7D 256GB 5G</v>
      </c>
      <c r="F4636" s="68">
        <f>precio_reno_porta!E38</f>
        <v>879</v>
      </c>
      <c r="G4636" t="str">
        <f>precio_reno_porta!F38</f>
        <v>Android</v>
      </c>
      <c r="H4636" t="s">
        <v>188</v>
      </c>
      <c r="I4636" t="s">
        <v>43</v>
      </c>
      <c r="J4636" s="68">
        <f>precio_reno_porta!X38</f>
        <v>887</v>
      </c>
    </row>
    <row r="4637" spans="1:10" x14ac:dyDescent="0.3">
      <c r="A4637" t="str">
        <f t="shared" si="72"/>
        <v>HONOR X7E PLUS 256GB 5GMax Negocios + Ilimitado 125CUOTA</v>
      </c>
      <c r="B4637" t="str">
        <f>precio_reno_porta!A39</f>
        <v>Corriente</v>
      </c>
      <c r="C4637" t="str">
        <f>precio_reno_porta!B39</f>
        <v>5G</v>
      </c>
      <c r="D4637" t="str">
        <f>precio_reno_porta!C39</f>
        <v>HONOR</v>
      </c>
      <c r="E4637" t="str">
        <f>precio_reno_porta!D39</f>
        <v>HONOR X7E PLUS 256GB 5G</v>
      </c>
      <c r="F4637" s="68">
        <f>precio_reno_porta!E39</f>
        <v>1179</v>
      </c>
      <c r="G4637" t="str">
        <f>precio_reno_porta!F39</f>
        <v>Android</v>
      </c>
      <c r="H4637" t="s">
        <v>188</v>
      </c>
      <c r="I4637" t="s">
        <v>43</v>
      </c>
      <c r="J4637" s="68">
        <f>precio_reno_porta!X39</f>
        <v>1175</v>
      </c>
    </row>
    <row r="4638" spans="1:10" x14ac:dyDescent="0.3">
      <c r="A4638" t="str">
        <f t="shared" si="72"/>
        <v>HONOR X8C 256GB 5GMax Negocios + Ilimitado 125CUOTA</v>
      </c>
      <c r="B4638" t="str">
        <f>precio_reno_porta!A40</f>
        <v>Corriente</v>
      </c>
      <c r="C4638" t="str">
        <f>precio_reno_porta!B40</f>
        <v>5G</v>
      </c>
      <c r="D4638" t="str">
        <f>precio_reno_porta!C40</f>
        <v>HONOR</v>
      </c>
      <c r="E4638" t="str">
        <f>precio_reno_porta!D40</f>
        <v>HONOR X8C 256GB 5G</v>
      </c>
      <c r="F4638" s="68">
        <f>precio_reno_porta!E40</f>
        <v>1189</v>
      </c>
      <c r="G4638" t="str">
        <f>precio_reno_porta!F40</f>
        <v>Android</v>
      </c>
      <c r="H4638" t="s">
        <v>188</v>
      </c>
      <c r="I4638" t="s">
        <v>43</v>
      </c>
      <c r="J4638" s="68">
        <f>precio_reno_porta!X40</f>
        <v>1187</v>
      </c>
    </row>
    <row r="4639" spans="1:10" x14ac:dyDescent="0.3">
      <c r="A4639" t="str">
        <f t="shared" si="72"/>
        <v>HUAWEI WATCH KIDS 4 PROMax Negocios + Ilimitado 125CUOTA</v>
      </c>
      <c r="B4639" t="str">
        <f>precio_reno_porta!A41</f>
        <v>Corriente</v>
      </c>
      <c r="C4639" t="str">
        <f>precio_reno_porta!B41</f>
        <v>4G</v>
      </c>
      <c r="D4639" t="str">
        <f>precio_reno_porta!C41</f>
        <v>HUAWEI</v>
      </c>
      <c r="E4639" t="str">
        <f>precio_reno_porta!D41</f>
        <v>HUAWEI WATCH KIDS 4 PRO</v>
      </c>
      <c r="F4639" s="68">
        <f>precio_reno_porta!E41</f>
        <v>649</v>
      </c>
      <c r="G4639" t="str">
        <f>precio_reno_porta!F41</f>
        <v>Android</v>
      </c>
      <c r="H4639" t="s">
        <v>188</v>
      </c>
      <c r="I4639" t="s">
        <v>43</v>
      </c>
      <c r="J4639" s="68">
        <f>precio_reno_porta!X41</f>
        <v>647</v>
      </c>
    </row>
    <row r="4640" spans="1:10" x14ac:dyDescent="0.3">
      <c r="A4640" t="str">
        <f t="shared" si="72"/>
        <v>MOTOROLA MOTO EDGE 60 512GB 5GMax Negocios + Ilimitado 125CUOTA</v>
      </c>
      <c r="B4640" t="str">
        <f>precio_reno_porta!A42</f>
        <v>Corriente</v>
      </c>
      <c r="C4640" t="str">
        <f>precio_reno_porta!B42</f>
        <v>5G</v>
      </c>
      <c r="D4640" t="str">
        <f>precio_reno_porta!C42</f>
        <v>MOTOROLA</v>
      </c>
      <c r="E4640" t="str">
        <f>precio_reno_porta!D42</f>
        <v>MOTOROLA MOTO EDGE 60 512GB 5G</v>
      </c>
      <c r="F4640" s="68">
        <f>precio_reno_porta!E42</f>
        <v>1989</v>
      </c>
      <c r="G4640" t="str">
        <f>precio_reno_porta!F42</f>
        <v>Android</v>
      </c>
      <c r="H4640" t="s">
        <v>188</v>
      </c>
      <c r="I4640" t="s">
        <v>43</v>
      </c>
      <c r="J4640" s="68">
        <f>precio_reno_porta!X42</f>
        <v>1979</v>
      </c>
    </row>
    <row r="4641" spans="1:10" x14ac:dyDescent="0.3">
      <c r="A4641" t="str">
        <f t="shared" si="72"/>
        <v>MOTOROLA MOTO EDGE 60 FUSION 256GB 5GMax Negocios + Ilimitado 125CUOTA</v>
      </c>
      <c r="B4641" t="str">
        <f>precio_reno_porta!A43</f>
        <v>Corriente</v>
      </c>
      <c r="C4641" t="str">
        <f>precio_reno_porta!B43</f>
        <v>5G</v>
      </c>
      <c r="D4641" t="str">
        <f>precio_reno_porta!C43</f>
        <v>MOTOROLA</v>
      </c>
      <c r="E4641" t="str">
        <f>precio_reno_porta!D43</f>
        <v>MOTOROLA MOTO EDGE 60 FUSION 256GB 5G</v>
      </c>
      <c r="F4641" s="68">
        <f>precio_reno_porta!E43</f>
        <v>1439</v>
      </c>
      <c r="G4641" t="str">
        <f>precio_reno_porta!F43</f>
        <v>Android</v>
      </c>
      <c r="H4641" t="s">
        <v>188</v>
      </c>
      <c r="I4641" t="s">
        <v>43</v>
      </c>
      <c r="J4641" s="68">
        <f>precio_reno_porta!X43</f>
        <v>1439</v>
      </c>
    </row>
    <row r="4642" spans="1:10" x14ac:dyDescent="0.3">
      <c r="A4642" t="str">
        <f t="shared" si="72"/>
        <v>MOTOROLA MOTO EDGE 60 PRO 512GB 5GMax Negocios + Ilimitado 125CUOTA</v>
      </c>
      <c r="B4642" t="str">
        <f>precio_reno_porta!A44</f>
        <v>Corriente</v>
      </c>
      <c r="C4642" t="str">
        <f>precio_reno_porta!B44</f>
        <v>5G</v>
      </c>
      <c r="D4642" t="str">
        <f>precio_reno_porta!C44</f>
        <v>MOTOROLA</v>
      </c>
      <c r="E4642" t="str">
        <f>precio_reno_porta!D44</f>
        <v>MOTOROLA MOTO EDGE 60 PRO 512GB 5G</v>
      </c>
      <c r="F4642" s="68">
        <f>precio_reno_porta!E44</f>
        <v>2649</v>
      </c>
      <c r="G4642" t="str">
        <f>precio_reno_porta!F44</f>
        <v>Android</v>
      </c>
      <c r="H4642" t="s">
        <v>188</v>
      </c>
      <c r="I4642" t="s">
        <v>43</v>
      </c>
      <c r="J4642" s="68">
        <f>precio_reno_porta!X44</f>
        <v>2639</v>
      </c>
    </row>
    <row r="4643" spans="1:10" x14ac:dyDescent="0.3">
      <c r="A4643" t="str">
        <f t="shared" si="72"/>
        <v>MOTOROLA MOTO EDGE 70 512GB 5GMax Negocios + Ilimitado 125CUOTA</v>
      </c>
      <c r="B4643" t="str">
        <f>precio_reno_porta!A45</f>
        <v>Corriente</v>
      </c>
      <c r="C4643" t="str">
        <f>precio_reno_porta!B45</f>
        <v>5G</v>
      </c>
      <c r="D4643" t="str">
        <f>precio_reno_porta!C45</f>
        <v>MOTOROLA</v>
      </c>
      <c r="E4643" t="str">
        <f>precio_reno_porta!D45</f>
        <v>MOTOROLA MOTO EDGE 70 512GB 5G</v>
      </c>
      <c r="F4643" s="68">
        <f>precio_reno_porta!E45</f>
        <v>2549</v>
      </c>
      <c r="G4643" t="str">
        <f>precio_reno_porta!F45</f>
        <v>Android</v>
      </c>
      <c r="H4643" t="s">
        <v>188</v>
      </c>
      <c r="I4643" t="s">
        <v>43</v>
      </c>
      <c r="J4643" s="68">
        <f>precio_reno_porta!X45</f>
        <v>2531</v>
      </c>
    </row>
    <row r="4644" spans="1:10" x14ac:dyDescent="0.3">
      <c r="A4644" t="str">
        <f t="shared" si="72"/>
        <v>MOTOROLA MOTO EDGE 70 FUSION 256GB 5GMax Negocios + Ilimitado 125CUOTA</v>
      </c>
      <c r="B4644" t="str">
        <f>precio_reno_porta!A46</f>
        <v>Corriente</v>
      </c>
      <c r="C4644" t="str">
        <f>precio_reno_porta!B46</f>
        <v>5G</v>
      </c>
      <c r="D4644" t="str">
        <f>precio_reno_porta!C46</f>
        <v>MOTOROLA</v>
      </c>
      <c r="E4644" t="str">
        <f>precio_reno_porta!D46</f>
        <v>MOTOROLA MOTO EDGE 70 FUSION 256GB 5G</v>
      </c>
      <c r="F4644" s="68">
        <f>precio_reno_porta!E46</f>
        <v>1899</v>
      </c>
      <c r="G4644" t="str">
        <f>precio_reno_porta!F46</f>
        <v>Android</v>
      </c>
      <c r="H4644" t="s">
        <v>188</v>
      </c>
      <c r="I4644" t="s">
        <v>43</v>
      </c>
      <c r="J4644" s="68">
        <f>precio_reno_porta!X46</f>
        <v>1883</v>
      </c>
    </row>
    <row r="4645" spans="1:10" x14ac:dyDescent="0.3">
      <c r="A4645" t="str">
        <f t="shared" si="72"/>
        <v>MOTOROLA MOTO EDGE 70 PRO 512GB 5GMax Negocios + Ilimitado 125CUOTA</v>
      </c>
      <c r="B4645" t="str">
        <f>precio_reno_porta!A47</f>
        <v>Corriente</v>
      </c>
      <c r="C4645" t="str">
        <f>precio_reno_porta!B47</f>
        <v>5G</v>
      </c>
      <c r="D4645" t="str">
        <f>precio_reno_porta!C47</f>
        <v>MOTOROLA</v>
      </c>
      <c r="E4645" t="str">
        <f>precio_reno_porta!D47</f>
        <v>MOTOROLA MOTO EDGE 70 PRO 512GB 5G</v>
      </c>
      <c r="F4645" s="68">
        <f>precio_reno_porta!E47</f>
        <v>3619</v>
      </c>
      <c r="G4645" t="str">
        <f>precio_reno_porta!F47</f>
        <v>Android</v>
      </c>
      <c r="H4645" t="s">
        <v>188</v>
      </c>
      <c r="I4645" t="s">
        <v>43</v>
      </c>
      <c r="J4645" s="68">
        <f>precio_reno_porta!X47</f>
        <v>3611</v>
      </c>
    </row>
    <row r="4646" spans="1:10" x14ac:dyDescent="0.3">
      <c r="A4646" t="str">
        <f t="shared" si="72"/>
        <v>MOTOROLA MOTO G06 128GBMax Negocios + Ilimitado 125CUOTA</v>
      </c>
      <c r="B4646" t="str">
        <f>precio_reno_porta!A48</f>
        <v>Corriente</v>
      </c>
      <c r="C4646" t="str">
        <f>precio_reno_porta!B48</f>
        <v>4G</v>
      </c>
      <c r="D4646" t="str">
        <f>precio_reno_porta!C48</f>
        <v>MOTOROLA</v>
      </c>
      <c r="E4646" t="str">
        <f>precio_reno_porta!D48</f>
        <v>MOTOROLA MOTO G06 128GB</v>
      </c>
      <c r="F4646" s="68">
        <f>precio_reno_porta!E48</f>
        <v>619</v>
      </c>
      <c r="G4646" t="str">
        <f>precio_reno_porta!F48</f>
        <v>Android</v>
      </c>
      <c r="H4646" t="s">
        <v>188</v>
      </c>
      <c r="I4646" t="s">
        <v>43</v>
      </c>
      <c r="J4646" s="68">
        <f>precio_reno_porta!X48</f>
        <v>623</v>
      </c>
    </row>
    <row r="4647" spans="1:10" x14ac:dyDescent="0.3">
      <c r="A4647" t="str">
        <f t="shared" si="72"/>
        <v>MOTOROLA MOTO G06 256GBMax Negocios + Ilimitado 125CUOTA</v>
      </c>
      <c r="B4647" t="str">
        <f>precio_reno_porta!A49</f>
        <v>Corriente</v>
      </c>
      <c r="C4647" t="str">
        <f>precio_reno_porta!B49</f>
        <v>4G</v>
      </c>
      <c r="D4647" t="str">
        <f>precio_reno_porta!C49</f>
        <v>MOTOROLA</v>
      </c>
      <c r="E4647" t="str">
        <f>precio_reno_porta!D49</f>
        <v>MOTOROLA MOTO G06 256GB</v>
      </c>
      <c r="F4647" s="68">
        <f>precio_reno_porta!E49</f>
        <v>649</v>
      </c>
      <c r="G4647" t="str">
        <f>precio_reno_porta!F49</f>
        <v>Android</v>
      </c>
      <c r="H4647" t="s">
        <v>188</v>
      </c>
      <c r="I4647" t="s">
        <v>43</v>
      </c>
      <c r="J4647" s="68">
        <f>precio_reno_porta!X49</f>
        <v>647</v>
      </c>
    </row>
    <row r="4648" spans="1:10" x14ac:dyDescent="0.3">
      <c r="A4648" t="str">
        <f t="shared" si="72"/>
        <v>MOTOROLA MOTO G15 256GBMax Negocios + Ilimitado 125CUOTA</v>
      </c>
      <c r="B4648" t="str">
        <f>precio_reno_porta!A50</f>
        <v>Corriente</v>
      </c>
      <c r="C4648" t="str">
        <f>precio_reno_porta!B50</f>
        <v>4G</v>
      </c>
      <c r="D4648" t="str">
        <f>precio_reno_porta!C50</f>
        <v>MOTOROLA</v>
      </c>
      <c r="E4648" t="str">
        <f>precio_reno_porta!D50</f>
        <v>MOTOROLA MOTO G15 256GB</v>
      </c>
      <c r="F4648" s="68">
        <f>precio_reno_porta!E50</f>
        <v>719</v>
      </c>
      <c r="G4648" t="str">
        <f>precio_reno_porta!F50</f>
        <v>Android</v>
      </c>
      <c r="H4648" t="s">
        <v>188</v>
      </c>
      <c r="I4648" t="s">
        <v>43</v>
      </c>
      <c r="J4648" s="68">
        <f>precio_reno_porta!X50</f>
        <v>719</v>
      </c>
    </row>
    <row r="4649" spans="1:10" x14ac:dyDescent="0.3">
      <c r="A4649" t="str">
        <f t="shared" si="72"/>
        <v>MOTOROLA MOTO G17 256GBMax Negocios + Ilimitado 125CUOTA</v>
      </c>
      <c r="B4649" t="str">
        <f>precio_reno_porta!A51</f>
        <v>Corriente</v>
      </c>
      <c r="C4649" t="str">
        <f>precio_reno_porta!B51</f>
        <v>4G</v>
      </c>
      <c r="D4649" t="str">
        <f>precio_reno_porta!C51</f>
        <v>MOTOROLA</v>
      </c>
      <c r="E4649" t="str">
        <f>precio_reno_porta!D51</f>
        <v>MOTOROLA MOTO G17 256GB</v>
      </c>
      <c r="F4649" s="68">
        <f>precio_reno_porta!E51</f>
        <v>779</v>
      </c>
      <c r="G4649" t="str">
        <f>precio_reno_porta!F51</f>
        <v>Android</v>
      </c>
      <c r="H4649" t="s">
        <v>188</v>
      </c>
      <c r="I4649" t="s">
        <v>43</v>
      </c>
      <c r="J4649" s="68">
        <f>precio_reno_porta!X51</f>
        <v>779</v>
      </c>
    </row>
    <row r="4650" spans="1:10" x14ac:dyDescent="0.3">
      <c r="A4650" t="str">
        <f t="shared" si="72"/>
        <v>MOTOROLA MOTO G47 128GB 5GMax Negocios + Ilimitado 125CUOTA</v>
      </c>
      <c r="B4650" t="str">
        <f>precio_reno_porta!A52</f>
        <v>Corriente</v>
      </c>
      <c r="C4650" t="str">
        <f>precio_reno_porta!B52</f>
        <v>5G</v>
      </c>
      <c r="D4650" t="str">
        <f>precio_reno_porta!C52</f>
        <v>MOTOROLA</v>
      </c>
      <c r="E4650" t="str">
        <f>precio_reno_porta!D52</f>
        <v>MOTOROLA MOTO G47 128GB 5G</v>
      </c>
      <c r="F4650" s="68">
        <f>precio_reno_porta!E52</f>
        <v>949</v>
      </c>
      <c r="G4650" t="str">
        <f>precio_reno_porta!F52</f>
        <v>Android</v>
      </c>
      <c r="H4650" t="s">
        <v>188</v>
      </c>
      <c r="I4650" t="s">
        <v>43</v>
      </c>
      <c r="J4650" s="68">
        <f>precio_reno_porta!X52</f>
        <v>947</v>
      </c>
    </row>
    <row r="4651" spans="1:10" x14ac:dyDescent="0.3">
      <c r="A4651" t="str">
        <f t="shared" si="72"/>
        <v>MOTOROLA MOTO G56 256GB 5GMax Negocios + Ilimitado 125CUOTA</v>
      </c>
      <c r="B4651" t="str">
        <f>precio_reno_porta!A53</f>
        <v>Corriente</v>
      </c>
      <c r="C4651" t="str">
        <f>precio_reno_porta!B53</f>
        <v>5G</v>
      </c>
      <c r="D4651" t="str">
        <f>precio_reno_porta!C53</f>
        <v>MOTOROLA</v>
      </c>
      <c r="E4651" t="str">
        <f>precio_reno_porta!D53</f>
        <v>MOTOROLA MOTO G56 256GB 5G</v>
      </c>
      <c r="F4651" s="68">
        <f>precio_reno_porta!E53</f>
        <v>969</v>
      </c>
      <c r="G4651" t="str">
        <f>precio_reno_porta!F53</f>
        <v>Android</v>
      </c>
      <c r="H4651" t="s">
        <v>188</v>
      </c>
      <c r="I4651" t="s">
        <v>43</v>
      </c>
      <c r="J4651" s="68">
        <f>precio_reno_porta!X53</f>
        <v>971</v>
      </c>
    </row>
    <row r="4652" spans="1:10" x14ac:dyDescent="0.3">
      <c r="A4652" t="str">
        <f t="shared" si="72"/>
        <v>MOTOROLA MOTO G67 256GB 5GMax Negocios + Ilimitado 125CUOTA</v>
      </c>
      <c r="B4652" t="str">
        <f>precio_reno_porta!A54</f>
        <v>Corriente</v>
      </c>
      <c r="C4652" t="str">
        <f>precio_reno_porta!B54</f>
        <v>5G</v>
      </c>
      <c r="D4652" t="str">
        <f>precio_reno_porta!C54</f>
        <v>MOTOROLA</v>
      </c>
      <c r="E4652" t="str">
        <f>precio_reno_porta!D54</f>
        <v>MOTOROLA MOTO G67 256GB 5G</v>
      </c>
      <c r="F4652" s="68">
        <f>precio_reno_porta!E54</f>
        <v>1269</v>
      </c>
      <c r="G4652" t="str">
        <f>precio_reno_porta!F54</f>
        <v>Android</v>
      </c>
      <c r="H4652" t="s">
        <v>188</v>
      </c>
      <c r="I4652" t="s">
        <v>43</v>
      </c>
      <c r="J4652" s="68">
        <f>precio_reno_porta!X54</f>
        <v>1271</v>
      </c>
    </row>
    <row r="4653" spans="1:10" x14ac:dyDescent="0.3">
      <c r="A4653" t="str">
        <f t="shared" si="72"/>
        <v>MOTOROLA MOTO G77 256GB 5GMax Negocios + Ilimitado 125CUOTA</v>
      </c>
      <c r="B4653" t="str">
        <f>precio_reno_porta!A55</f>
        <v>Corriente</v>
      </c>
      <c r="C4653" t="str">
        <f>precio_reno_porta!B55</f>
        <v>5G</v>
      </c>
      <c r="D4653" t="str">
        <f>precio_reno_porta!C55</f>
        <v>MOTOROLA</v>
      </c>
      <c r="E4653" t="str">
        <f>precio_reno_porta!D55</f>
        <v>MOTOROLA MOTO G77 256GB 5G</v>
      </c>
      <c r="F4653" s="68">
        <f>precio_reno_porta!E55</f>
        <v>1519</v>
      </c>
      <c r="G4653" t="str">
        <f>precio_reno_porta!F55</f>
        <v>Android</v>
      </c>
      <c r="H4653" t="s">
        <v>188</v>
      </c>
      <c r="I4653" t="s">
        <v>43</v>
      </c>
      <c r="J4653" s="68">
        <f>precio_reno_porta!X55</f>
        <v>1511</v>
      </c>
    </row>
    <row r="4654" spans="1:10" x14ac:dyDescent="0.3">
      <c r="A4654" t="str">
        <f t="shared" si="72"/>
        <v>MOTOROLA MOTO RAZR 60 512GB 5GMax Negocios + Ilimitado 125CUOTA</v>
      </c>
      <c r="B4654" t="str">
        <f>precio_reno_porta!A56</f>
        <v>Corriente</v>
      </c>
      <c r="C4654" t="str">
        <f>precio_reno_porta!B56</f>
        <v>5G</v>
      </c>
      <c r="D4654" t="str">
        <f>precio_reno_porta!C56</f>
        <v>MOTOROLA</v>
      </c>
      <c r="E4654" t="str">
        <f>precio_reno_porta!D56</f>
        <v>MOTOROLA MOTO RAZR 60 512GB 5G</v>
      </c>
      <c r="F4654" s="68">
        <f>precio_reno_porta!E56</f>
        <v>3789</v>
      </c>
      <c r="G4654" t="str">
        <f>precio_reno_porta!F56</f>
        <v>Android</v>
      </c>
      <c r="H4654" t="s">
        <v>188</v>
      </c>
      <c r="I4654" t="s">
        <v>43</v>
      </c>
      <c r="J4654" s="68">
        <f>precio_reno_porta!X56</f>
        <v>3779</v>
      </c>
    </row>
    <row r="4655" spans="1:10" x14ac:dyDescent="0.3">
      <c r="A4655" t="str">
        <f t="shared" si="72"/>
        <v>MOTOROLA MOTO RAZR 70 512GB 5GMax Negocios + Ilimitado 125CUOTA</v>
      </c>
      <c r="B4655" t="str">
        <f>precio_reno_porta!A57</f>
        <v>Corriente</v>
      </c>
      <c r="C4655" t="str">
        <f>precio_reno_porta!B57</f>
        <v>5G</v>
      </c>
      <c r="D4655" t="str">
        <f>precio_reno_porta!C57</f>
        <v>MOTOROLA</v>
      </c>
      <c r="E4655" t="str">
        <f>precio_reno_porta!D57</f>
        <v>MOTOROLA MOTO RAZR 70 512GB 5G</v>
      </c>
      <c r="F4655" s="68">
        <f>precio_reno_porta!E57</f>
        <v>4089</v>
      </c>
      <c r="G4655" t="str">
        <f>precio_reno_porta!F57</f>
        <v>Android</v>
      </c>
      <c r="H4655" t="s">
        <v>188</v>
      </c>
      <c r="I4655" t="s">
        <v>43</v>
      </c>
      <c r="J4655" s="68">
        <f>precio_reno_porta!X57</f>
        <v>4079</v>
      </c>
    </row>
    <row r="4656" spans="1:10" x14ac:dyDescent="0.3">
      <c r="A4656" t="str">
        <f t="shared" si="72"/>
        <v>OPPO A5 256GBMax Negocios + Ilimitado 125CUOTA</v>
      </c>
      <c r="B4656" t="str">
        <f>precio_reno_porta!A58</f>
        <v>Corriente</v>
      </c>
      <c r="C4656" t="str">
        <f>precio_reno_porta!B58</f>
        <v>4G</v>
      </c>
      <c r="D4656" t="str">
        <f>precio_reno_porta!C58</f>
        <v>OPPO</v>
      </c>
      <c r="E4656" t="str">
        <f>precio_reno_porta!D58</f>
        <v>OPPO A5 256GB</v>
      </c>
      <c r="F4656" s="68">
        <f>precio_reno_porta!E58</f>
        <v>849</v>
      </c>
      <c r="G4656" t="str">
        <f>precio_reno_porta!F58</f>
        <v>Android</v>
      </c>
      <c r="H4656" t="s">
        <v>188</v>
      </c>
      <c r="I4656" t="s">
        <v>43</v>
      </c>
      <c r="J4656" s="68">
        <f>precio_reno_porta!X58</f>
        <v>839</v>
      </c>
    </row>
    <row r="4657" spans="1:10" x14ac:dyDescent="0.3">
      <c r="A4657" t="str">
        <f t="shared" si="72"/>
        <v>OPPO A5 256GB 5GMax Negocios + Ilimitado 125CUOTA</v>
      </c>
      <c r="B4657" t="str">
        <f>precio_reno_porta!A59</f>
        <v>Corriente</v>
      </c>
      <c r="C4657" t="str">
        <f>precio_reno_porta!B59</f>
        <v>5G</v>
      </c>
      <c r="D4657" t="str">
        <f>precio_reno_porta!C59</f>
        <v>OPPO</v>
      </c>
      <c r="E4657" t="str">
        <f>precio_reno_porta!D59</f>
        <v>OPPO A5 256GB 5G</v>
      </c>
      <c r="F4657" s="68">
        <f>precio_reno_porta!E59</f>
        <v>1319</v>
      </c>
      <c r="G4657" t="str">
        <f>precio_reno_porta!F59</f>
        <v>Android</v>
      </c>
      <c r="H4657" t="s">
        <v>188</v>
      </c>
      <c r="I4657" t="s">
        <v>43</v>
      </c>
      <c r="J4657" s="68">
        <f>precio_reno_porta!X59</f>
        <v>1307</v>
      </c>
    </row>
    <row r="4658" spans="1:10" x14ac:dyDescent="0.3">
      <c r="A4658" t="str">
        <f t="shared" si="72"/>
        <v>OPPO A5X 128GBMax Negocios + Ilimitado 125CUOTA</v>
      </c>
      <c r="B4658" t="str">
        <f>precio_reno_porta!A60</f>
        <v>Corriente</v>
      </c>
      <c r="C4658" t="str">
        <f>precio_reno_porta!B60</f>
        <v>4G</v>
      </c>
      <c r="D4658" t="str">
        <f>precio_reno_porta!C60</f>
        <v>OPPO</v>
      </c>
      <c r="E4658" t="str">
        <f>precio_reno_porta!D60</f>
        <v>OPPO A5X 128GB</v>
      </c>
      <c r="F4658" s="68">
        <f>precio_reno_porta!E60</f>
        <v>659</v>
      </c>
      <c r="G4658" t="str">
        <f>precio_reno_porta!F60</f>
        <v>Android</v>
      </c>
      <c r="H4658" t="s">
        <v>188</v>
      </c>
      <c r="I4658" t="s">
        <v>43</v>
      </c>
      <c r="J4658" s="68">
        <f>precio_reno_porta!X60</f>
        <v>659</v>
      </c>
    </row>
    <row r="4659" spans="1:10" x14ac:dyDescent="0.3">
      <c r="A4659" t="str">
        <f t="shared" si="72"/>
        <v>OPPO A6 PRO 256GB 5GMax Negocios + Ilimitado 125CUOTA</v>
      </c>
      <c r="B4659" t="str">
        <f>precio_reno_porta!A61</f>
        <v>Corriente</v>
      </c>
      <c r="C4659" t="str">
        <f>precio_reno_porta!B61</f>
        <v>5G</v>
      </c>
      <c r="D4659" t="str">
        <f>precio_reno_porta!C61</f>
        <v>OPPO</v>
      </c>
      <c r="E4659" t="str">
        <f>precio_reno_porta!D61</f>
        <v>OPPO A6 PRO 256GB 5G</v>
      </c>
      <c r="F4659" s="68">
        <f>precio_reno_porta!E61</f>
        <v>1779</v>
      </c>
      <c r="G4659" t="str">
        <f>precio_reno_porta!F61</f>
        <v>Android</v>
      </c>
      <c r="H4659" t="s">
        <v>188</v>
      </c>
      <c r="I4659" t="s">
        <v>43</v>
      </c>
      <c r="J4659" s="68">
        <f>precio_reno_porta!X61</f>
        <v>1775</v>
      </c>
    </row>
    <row r="4660" spans="1:10" x14ac:dyDescent="0.3">
      <c r="A4660" t="str">
        <f t="shared" si="72"/>
        <v>OPPO A6T 128GBMax Negocios + Ilimitado 125CUOTA</v>
      </c>
      <c r="B4660" t="str">
        <f>precio_reno_porta!A62</f>
        <v>Corriente</v>
      </c>
      <c r="C4660" t="str">
        <f>precio_reno_porta!B62</f>
        <v>4G</v>
      </c>
      <c r="D4660" t="str">
        <f>precio_reno_porta!C62</f>
        <v>OPPO</v>
      </c>
      <c r="E4660" t="str">
        <f>precio_reno_porta!D62</f>
        <v>OPPO A6T 128GB</v>
      </c>
      <c r="F4660" s="68">
        <f>precio_reno_porta!E62</f>
        <v>789</v>
      </c>
      <c r="G4660" t="str">
        <f>precio_reno_porta!F62</f>
        <v>Android</v>
      </c>
      <c r="H4660" t="s">
        <v>188</v>
      </c>
      <c r="I4660" t="s">
        <v>43</v>
      </c>
      <c r="J4660" s="68">
        <f>precio_reno_porta!X62</f>
        <v>779</v>
      </c>
    </row>
    <row r="4661" spans="1:10" x14ac:dyDescent="0.3">
      <c r="A4661" t="str">
        <f t="shared" si="72"/>
        <v>OPPO A6X 256GB 5GMax Negocios + Ilimitado 125CUOTA</v>
      </c>
      <c r="B4661" t="str">
        <f>precio_reno_porta!A63</f>
        <v>Corriente</v>
      </c>
      <c r="C4661" t="str">
        <f>precio_reno_porta!B63</f>
        <v>5G</v>
      </c>
      <c r="D4661" t="str">
        <f>precio_reno_porta!C63</f>
        <v>OPPO</v>
      </c>
      <c r="E4661" t="str">
        <f>precio_reno_porta!D63</f>
        <v>OPPO A6X 256GB 5G</v>
      </c>
      <c r="F4661" s="68">
        <f>precio_reno_porta!E63</f>
        <v>1159</v>
      </c>
      <c r="G4661" t="str">
        <f>precio_reno_porta!F63</f>
        <v>Android</v>
      </c>
      <c r="H4661" t="s">
        <v>188</v>
      </c>
      <c r="I4661" t="s">
        <v>43</v>
      </c>
      <c r="J4661" s="68">
        <f>precio_reno_porta!X63</f>
        <v>1151</v>
      </c>
    </row>
    <row r="4662" spans="1:10" x14ac:dyDescent="0.3">
      <c r="A4662" t="str">
        <f t="shared" si="72"/>
        <v>OPPO RENO 14F 256GB 5GMax Negocios + Ilimitado 125CUOTA</v>
      </c>
      <c r="B4662" t="str">
        <f>precio_reno_porta!A64</f>
        <v>Corriente</v>
      </c>
      <c r="C4662" t="str">
        <f>precio_reno_porta!B64</f>
        <v>4G</v>
      </c>
      <c r="D4662" t="str">
        <f>precio_reno_porta!C64</f>
        <v>OPPO</v>
      </c>
      <c r="E4662" t="str">
        <f>precio_reno_porta!D64</f>
        <v>OPPO RENO 14F 256GB 5G</v>
      </c>
      <c r="F4662" s="68">
        <f>precio_reno_porta!E64</f>
        <v>2229</v>
      </c>
      <c r="G4662" t="str">
        <f>precio_reno_porta!F64</f>
        <v>Android</v>
      </c>
      <c r="H4662" t="s">
        <v>188</v>
      </c>
      <c r="I4662" t="s">
        <v>43</v>
      </c>
      <c r="J4662" s="68">
        <f>precio_reno_porta!X64</f>
        <v>2219</v>
      </c>
    </row>
    <row r="4663" spans="1:10" x14ac:dyDescent="0.3">
      <c r="A4663" t="str">
        <f t="shared" si="72"/>
        <v>OPPO RENO 14F 512GB 5GMax Negocios + Ilimitado 125CUOTA</v>
      </c>
      <c r="B4663" t="str">
        <f>precio_reno_porta!A65</f>
        <v>Corriente</v>
      </c>
      <c r="C4663" t="str">
        <f>precio_reno_porta!B65</f>
        <v>5G</v>
      </c>
      <c r="D4663" t="str">
        <f>precio_reno_porta!C65</f>
        <v>OPPO</v>
      </c>
      <c r="E4663" t="str">
        <f>precio_reno_porta!D65</f>
        <v>OPPO RENO 14F 512GB 5G</v>
      </c>
      <c r="F4663" s="68">
        <f>precio_reno_porta!E65</f>
        <v>2439</v>
      </c>
      <c r="G4663" t="str">
        <f>precio_reno_porta!F65</f>
        <v>Android</v>
      </c>
      <c r="H4663" t="s">
        <v>188</v>
      </c>
      <c r="I4663" t="s">
        <v>43</v>
      </c>
      <c r="J4663" s="68">
        <f>precio_reno_porta!X65</f>
        <v>2435</v>
      </c>
    </row>
    <row r="4664" spans="1:10" x14ac:dyDescent="0.3">
      <c r="A4664" t="str">
        <f t="shared" si="72"/>
        <v>OPPO RENO 16 256GB 5GMax Negocios + Ilimitado 125CUOTA</v>
      </c>
      <c r="B4664" t="str">
        <f>precio_reno_porta!A66</f>
        <v>Corriente</v>
      </c>
      <c r="C4664" t="str">
        <f>precio_reno_porta!B66</f>
        <v>5G</v>
      </c>
      <c r="D4664" t="str">
        <f>precio_reno_porta!C66</f>
        <v>OPPO</v>
      </c>
      <c r="E4664" t="str">
        <f>precio_reno_porta!D66</f>
        <v>OPPO RENO 16 256GB 5G</v>
      </c>
      <c r="F4664" s="68">
        <f>precio_reno_porta!E66</f>
        <v>3839</v>
      </c>
      <c r="G4664" t="str">
        <f>precio_reno_porta!F66</f>
        <v>Android</v>
      </c>
      <c r="H4664" t="s">
        <v>188</v>
      </c>
      <c r="I4664" t="s">
        <v>43</v>
      </c>
      <c r="J4664" s="68">
        <f>precio_reno_porta!X66</f>
        <v>3827</v>
      </c>
    </row>
    <row r="4665" spans="1:10" x14ac:dyDescent="0.3">
      <c r="A4665" t="str">
        <f t="shared" si="72"/>
        <v>OPPO RENO 16F 256GB 5GMax Negocios + Ilimitado 125CUOTA</v>
      </c>
      <c r="B4665" t="str">
        <f>precio_reno_porta!A67</f>
        <v>Corriente</v>
      </c>
      <c r="C4665" t="str">
        <f>precio_reno_porta!B67</f>
        <v>5G</v>
      </c>
      <c r="D4665" t="str">
        <f>precio_reno_porta!C67</f>
        <v>OPPO</v>
      </c>
      <c r="E4665" t="str">
        <f>precio_reno_porta!D67</f>
        <v>OPPO RENO 16F 256GB 5G</v>
      </c>
      <c r="F4665" s="68">
        <f>precio_reno_porta!E67</f>
        <v>3129</v>
      </c>
      <c r="G4665" t="str">
        <f>precio_reno_porta!F67</f>
        <v>Android</v>
      </c>
      <c r="H4665" t="s">
        <v>188</v>
      </c>
      <c r="I4665" t="s">
        <v>43</v>
      </c>
      <c r="J4665" s="68">
        <f>precio_reno_porta!X67</f>
        <v>3107</v>
      </c>
    </row>
    <row r="4666" spans="1:10" x14ac:dyDescent="0.3">
      <c r="A4666" t="str">
        <f t="shared" si="72"/>
        <v>SAMSUNG GALAXY A07 128GBMax Negocios + Ilimitado 125CUOTA</v>
      </c>
      <c r="B4666" t="str">
        <f>precio_reno_porta!A68</f>
        <v>Corriente</v>
      </c>
      <c r="C4666" t="str">
        <f>precio_reno_porta!B68</f>
        <v>4G</v>
      </c>
      <c r="D4666" t="str">
        <f>precio_reno_porta!C68</f>
        <v>SAMSUNG</v>
      </c>
      <c r="E4666" t="str">
        <f>precio_reno_porta!D68</f>
        <v>SAMSUNG GALAXY A07 128GB</v>
      </c>
      <c r="F4666" s="68">
        <f>precio_reno_porta!E68</f>
        <v>599</v>
      </c>
      <c r="G4666" t="str">
        <f>precio_reno_porta!F68</f>
        <v>Android</v>
      </c>
      <c r="H4666" t="s">
        <v>188</v>
      </c>
      <c r="I4666" t="s">
        <v>43</v>
      </c>
      <c r="J4666" s="68">
        <f>precio_reno_porta!X68</f>
        <v>599</v>
      </c>
    </row>
    <row r="4667" spans="1:10" x14ac:dyDescent="0.3">
      <c r="A4667" t="str">
        <f t="shared" si="72"/>
        <v>SAMSUNG GALAXY A16 128GBMax Negocios + Ilimitado 125CUOTA</v>
      </c>
      <c r="B4667" t="str">
        <f>precio_reno_porta!A69</f>
        <v>Corriente</v>
      </c>
      <c r="C4667" t="str">
        <f>precio_reno_porta!B69</f>
        <v>4G</v>
      </c>
      <c r="D4667" t="str">
        <f>precio_reno_porta!C69</f>
        <v>SAMSUNG</v>
      </c>
      <c r="E4667" t="str">
        <f>precio_reno_porta!D69</f>
        <v>SAMSUNG GALAXY A16 128GB</v>
      </c>
      <c r="F4667" s="68">
        <f>precio_reno_porta!E69</f>
        <v>659</v>
      </c>
      <c r="G4667" t="str">
        <f>precio_reno_porta!F69</f>
        <v>Android</v>
      </c>
      <c r="H4667" t="s">
        <v>188</v>
      </c>
      <c r="I4667" t="s">
        <v>43</v>
      </c>
      <c r="J4667" s="68">
        <f>precio_reno_porta!X69</f>
        <v>659</v>
      </c>
    </row>
    <row r="4668" spans="1:10" x14ac:dyDescent="0.3">
      <c r="A4668" t="str">
        <f t="shared" si="72"/>
        <v>SAMSUNG GALAXY A17 128GB 5GMax Negocios + Ilimitado 125CUOTA</v>
      </c>
      <c r="B4668" t="str">
        <f>precio_reno_porta!A70</f>
        <v>Corriente</v>
      </c>
      <c r="C4668" t="str">
        <f>precio_reno_porta!B70</f>
        <v>5G</v>
      </c>
      <c r="D4668" t="str">
        <f>precio_reno_porta!C70</f>
        <v>SAMSUNG</v>
      </c>
      <c r="E4668" t="str">
        <f>precio_reno_porta!D70</f>
        <v>SAMSUNG GALAXY A17 128GB 5G</v>
      </c>
      <c r="F4668" s="68">
        <f>precio_reno_porta!E70</f>
        <v>1179</v>
      </c>
      <c r="G4668" t="str">
        <f>precio_reno_porta!F70</f>
        <v>Android</v>
      </c>
      <c r="H4668" t="s">
        <v>188</v>
      </c>
      <c r="I4668" t="s">
        <v>43</v>
      </c>
      <c r="J4668" s="68">
        <f>precio_reno_porta!X70</f>
        <v>1175</v>
      </c>
    </row>
    <row r="4669" spans="1:10" x14ac:dyDescent="0.3">
      <c r="A4669" t="str">
        <f t="shared" si="72"/>
        <v>SAMSUNG GALAXY A17 256GB 5GMax Negocios + Ilimitado 125CUOTA</v>
      </c>
      <c r="B4669" t="str">
        <f>precio_reno_porta!A71</f>
        <v>Corriente</v>
      </c>
      <c r="C4669" t="str">
        <f>precio_reno_porta!B71</f>
        <v>5G</v>
      </c>
      <c r="D4669" t="str">
        <f>precio_reno_porta!C71</f>
        <v>SAMSUNG</v>
      </c>
      <c r="E4669" t="str">
        <f>precio_reno_porta!D71</f>
        <v>SAMSUNG GALAXY A17 256GB 5G</v>
      </c>
      <c r="F4669" s="68">
        <f>precio_reno_porta!E71</f>
        <v>1309</v>
      </c>
      <c r="G4669" t="str">
        <f>precio_reno_porta!F71</f>
        <v>Android</v>
      </c>
      <c r="H4669" t="s">
        <v>188</v>
      </c>
      <c r="I4669" t="s">
        <v>43</v>
      </c>
      <c r="J4669" s="68">
        <f>precio_reno_porta!X71</f>
        <v>1331</v>
      </c>
    </row>
    <row r="4670" spans="1:10" x14ac:dyDescent="0.3">
      <c r="A4670" t="str">
        <f t="shared" si="72"/>
        <v>SAMSUNG GALAXY A26 128GB 5GMax Negocios + Ilimitado 125CUOTA</v>
      </c>
      <c r="B4670" t="str">
        <f>precio_reno_porta!A72</f>
        <v>Corriente</v>
      </c>
      <c r="C4670" t="str">
        <f>precio_reno_porta!B72</f>
        <v>5G</v>
      </c>
      <c r="D4670" t="str">
        <f>precio_reno_porta!C72</f>
        <v>SAMSUNG</v>
      </c>
      <c r="E4670" t="str">
        <f>precio_reno_porta!D72</f>
        <v>SAMSUNG GALAXY A26 128GB 5G</v>
      </c>
      <c r="F4670" s="68">
        <f>precio_reno_porta!E72</f>
        <v>1169</v>
      </c>
      <c r="G4670" t="str">
        <f>precio_reno_porta!F72</f>
        <v>Android</v>
      </c>
      <c r="H4670" t="s">
        <v>188</v>
      </c>
      <c r="I4670" t="s">
        <v>43</v>
      </c>
      <c r="J4670" s="68">
        <f>precio_reno_porta!X72</f>
        <v>1163</v>
      </c>
    </row>
    <row r="4671" spans="1:10" x14ac:dyDescent="0.3">
      <c r="A4671" t="str">
        <f t="shared" si="72"/>
        <v>SAMSUNG GALAXY A27 256GB 5GMax Negocios + Ilimitado 125CUOTA</v>
      </c>
      <c r="B4671" t="str">
        <f>precio_reno_porta!A73</f>
        <v>Corriente</v>
      </c>
      <c r="C4671" t="str">
        <f>precio_reno_porta!B73</f>
        <v>5G</v>
      </c>
      <c r="D4671" t="str">
        <f>precio_reno_porta!C73</f>
        <v>SAMSUNG</v>
      </c>
      <c r="E4671" t="str">
        <f>precio_reno_porta!D73</f>
        <v>SAMSUNG GALAXY A27 256GB 5G</v>
      </c>
      <c r="F4671" s="68">
        <f>precio_reno_porta!E73</f>
        <v>2009</v>
      </c>
      <c r="G4671" t="str">
        <f>precio_reno_porta!F73</f>
        <v>Android</v>
      </c>
      <c r="H4671" t="s">
        <v>188</v>
      </c>
      <c r="I4671" t="s">
        <v>43</v>
      </c>
      <c r="J4671" s="68">
        <f>precio_reno_porta!X73</f>
        <v>2003</v>
      </c>
    </row>
    <row r="4672" spans="1:10" x14ac:dyDescent="0.3">
      <c r="A4672" t="str">
        <f t="shared" si="72"/>
        <v>SAMSUNG GALAXY A36 128GB 5GMax Negocios + Ilimitado 125CUOTA</v>
      </c>
      <c r="B4672" t="str">
        <f>precio_reno_porta!A74</f>
        <v>Corriente</v>
      </c>
      <c r="C4672" t="str">
        <f>precio_reno_porta!B74</f>
        <v>5G</v>
      </c>
      <c r="D4672" t="str">
        <f>precio_reno_porta!C74</f>
        <v>SAMSUNG</v>
      </c>
      <c r="E4672" t="str">
        <f>precio_reno_porta!D74</f>
        <v>SAMSUNG GALAXY A36 128GB 5G</v>
      </c>
      <c r="F4672" s="68">
        <f>precio_reno_porta!E74</f>
        <v>1519</v>
      </c>
      <c r="G4672" t="str">
        <f>precio_reno_porta!F74</f>
        <v>Android</v>
      </c>
      <c r="H4672" t="s">
        <v>188</v>
      </c>
      <c r="I4672" t="s">
        <v>43</v>
      </c>
      <c r="J4672" s="68">
        <f>precio_reno_porta!X74</f>
        <v>1511</v>
      </c>
    </row>
    <row r="4673" spans="1:10" x14ac:dyDescent="0.3">
      <c r="A4673" t="str">
        <f t="shared" si="72"/>
        <v>SAMSUNG GALAXY A37 256GB 5GMax Negocios + Ilimitado 125CUOTA</v>
      </c>
      <c r="B4673" t="str">
        <f>precio_reno_porta!A75</f>
        <v>Corriente</v>
      </c>
      <c r="C4673" t="str">
        <f>precio_reno_porta!B75</f>
        <v>5G</v>
      </c>
      <c r="D4673" t="str">
        <f>precio_reno_porta!C75</f>
        <v>SAMSUNG</v>
      </c>
      <c r="E4673" t="str">
        <f>precio_reno_porta!D75</f>
        <v>SAMSUNG GALAXY A37 256GB 5G</v>
      </c>
      <c r="F4673" s="68">
        <f>precio_reno_porta!E75</f>
        <v>2249</v>
      </c>
      <c r="G4673" t="str">
        <f>precio_reno_porta!F75</f>
        <v>Android</v>
      </c>
      <c r="H4673" t="s">
        <v>188</v>
      </c>
      <c r="I4673" t="s">
        <v>43</v>
      </c>
      <c r="J4673" s="68">
        <f>precio_reno_porta!X75</f>
        <v>2231</v>
      </c>
    </row>
    <row r="4674" spans="1:10" x14ac:dyDescent="0.3">
      <c r="A4674" t="str">
        <f t="shared" si="72"/>
        <v>SAMSUNG GALAXY A56 256GB 5GMax Negocios + Ilimitado 125CUOTA</v>
      </c>
      <c r="B4674" t="str">
        <f>precio_reno_porta!A76</f>
        <v>Corriente</v>
      </c>
      <c r="C4674" t="str">
        <f>precio_reno_porta!B76</f>
        <v>5G</v>
      </c>
      <c r="D4674" t="str">
        <f>precio_reno_porta!C76</f>
        <v>SAMSUNG</v>
      </c>
      <c r="E4674" t="str">
        <f>precio_reno_porta!D76</f>
        <v>SAMSUNG GALAXY A56 256GB 5G</v>
      </c>
      <c r="F4674" s="68">
        <f>precio_reno_porta!E76</f>
        <v>2109</v>
      </c>
      <c r="G4674" t="str">
        <f>precio_reno_porta!F76</f>
        <v>Android</v>
      </c>
      <c r="H4674" t="s">
        <v>188</v>
      </c>
      <c r="I4674" t="s">
        <v>43</v>
      </c>
      <c r="J4674" s="68">
        <f>precio_reno_porta!X76</f>
        <v>2099</v>
      </c>
    </row>
    <row r="4675" spans="1:10" x14ac:dyDescent="0.3">
      <c r="A4675" t="str">
        <f t="shared" ref="A4675:A4738" si="73">CONCATENATE(E4675,I4675,H4675)</f>
        <v>SAMSUNG GALAXY A57 256GB 5GMax Negocios + Ilimitado 125CUOTA</v>
      </c>
      <c r="B4675" t="str">
        <f>precio_reno_porta!A77</f>
        <v>Corriente</v>
      </c>
      <c r="C4675" t="str">
        <f>precio_reno_porta!B77</f>
        <v>5G</v>
      </c>
      <c r="D4675" t="str">
        <f>precio_reno_porta!C77</f>
        <v>SAMSUNG</v>
      </c>
      <c r="E4675" t="str">
        <f>precio_reno_porta!D77</f>
        <v>SAMSUNG GALAXY A57 256GB 5G</v>
      </c>
      <c r="F4675" s="68">
        <f>precio_reno_porta!E77</f>
        <v>2509</v>
      </c>
      <c r="G4675" t="str">
        <f>precio_reno_porta!F77</f>
        <v>Android</v>
      </c>
      <c r="H4675" t="s">
        <v>188</v>
      </c>
      <c r="I4675" t="s">
        <v>43</v>
      </c>
      <c r="J4675" s="68">
        <f>precio_reno_porta!X77</f>
        <v>2495</v>
      </c>
    </row>
    <row r="4676" spans="1:10" x14ac:dyDescent="0.3">
      <c r="A4676" t="str">
        <f t="shared" si="73"/>
        <v>SAMSUNG GALAXY A57 512GB 5GMax Negocios + Ilimitado 125CUOTA</v>
      </c>
      <c r="B4676" t="str">
        <f>precio_reno_porta!A78</f>
        <v>Corriente</v>
      </c>
      <c r="C4676" t="str">
        <f>precio_reno_porta!B78</f>
        <v>5G</v>
      </c>
      <c r="D4676" t="str">
        <f>precio_reno_porta!C78</f>
        <v>SAMSUNG</v>
      </c>
      <c r="E4676" t="str">
        <f>precio_reno_porta!D78</f>
        <v>SAMSUNG GALAXY A57 512GB 5G</v>
      </c>
      <c r="F4676" s="68">
        <f>precio_reno_porta!E78</f>
        <v>3449</v>
      </c>
      <c r="G4676" t="str">
        <f>precio_reno_porta!F78</f>
        <v>Android</v>
      </c>
      <c r="H4676" t="s">
        <v>188</v>
      </c>
      <c r="I4676" t="s">
        <v>43</v>
      </c>
      <c r="J4676" s="68">
        <f>precio_reno_porta!X78</f>
        <v>3431</v>
      </c>
    </row>
    <row r="4677" spans="1:10" x14ac:dyDescent="0.3">
      <c r="A4677" t="str">
        <f t="shared" si="73"/>
        <v>SAMSUNG GALAXY S25 128GBMax Negocios + Ilimitado 125CUOTA</v>
      </c>
      <c r="B4677" t="str">
        <f>precio_reno_porta!A79</f>
        <v>Corriente</v>
      </c>
      <c r="C4677" t="str">
        <f>precio_reno_porta!B79</f>
        <v>5G</v>
      </c>
      <c r="D4677" t="str">
        <f>precio_reno_porta!C79</f>
        <v>SAMSUNG</v>
      </c>
      <c r="E4677" t="str">
        <f>precio_reno_porta!D79</f>
        <v>SAMSUNG GALAXY S25 128GB</v>
      </c>
      <c r="F4677" s="68">
        <f>precio_reno_porta!E79</f>
        <v>4529</v>
      </c>
      <c r="G4677" t="str">
        <f>precio_reno_porta!F79</f>
        <v>Android</v>
      </c>
      <c r="H4677" t="s">
        <v>188</v>
      </c>
      <c r="I4677" t="s">
        <v>43</v>
      </c>
      <c r="J4677" s="68">
        <f>precio_reno_porta!X79</f>
        <v>4511</v>
      </c>
    </row>
    <row r="4678" spans="1:10" x14ac:dyDescent="0.3">
      <c r="A4678" t="str">
        <f t="shared" si="73"/>
        <v>SAMSUNG GALAXY S25 FE 256GB 5GMax Negocios + Ilimitado 125CUOTA</v>
      </c>
      <c r="B4678" t="str">
        <f>precio_reno_porta!A80</f>
        <v>Corriente</v>
      </c>
      <c r="C4678" t="str">
        <f>precio_reno_porta!B80</f>
        <v>5G</v>
      </c>
      <c r="D4678" t="str">
        <f>precio_reno_porta!C80</f>
        <v>SAMSUNG</v>
      </c>
      <c r="E4678" t="str">
        <f>precio_reno_porta!D80</f>
        <v>SAMSUNG GALAXY S25 FE 256GB 5G</v>
      </c>
      <c r="F4678" s="68">
        <f>precio_reno_porta!E80</f>
        <v>3429</v>
      </c>
      <c r="G4678" t="str">
        <f>precio_reno_porta!F80</f>
        <v>Android</v>
      </c>
      <c r="H4678" t="s">
        <v>188</v>
      </c>
      <c r="I4678" t="s">
        <v>43</v>
      </c>
      <c r="J4678" s="68">
        <f>precio_reno_porta!X80</f>
        <v>3419</v>
      </c>
    </row>
    <row r="4679" spans="1:10" x14ac:dyDescent="0.3">
      <c r="A4679" t="str">
        <f t="shared" si="73"/>
        <v>SAMSUNG GALAXY S25 ULTRA 256GBMax Negocios + Ilimitado 125CUOTA</v>
      </c>
      <c r="B4679" t="str">
        <f>precio_reno_porta!A81</f>
        <v>Corriente</v>
      </c>
      <c r="C4679" t="str">
        <f>precio_reno_porta!B81</f>
        <v>5G</v>
      </c>
      <c r="D4679" t="str">
        <f>precio_reno_porta!C81</f>
        <v>SAMSUNG</v>
      </c>
      <c r="E4679" t="str">
        <f>precio_reno_porta!D81</f>
        <v>SAMSUNG GALAXY S25 ULTRA 256GB</v>
      </c>
      <c r="F4679" s="68">
        <f>precio_reno_porta!E81</f>
        <v>6219</v>
      </c>
      <c r="G4679" t="str">
        <f>precio_reno_porta!F81</f>
        <v>Android</v>
      </c>
      <c r="H4679" t="s">
        <v>188</v>
      </c>
      <c r="I4679" t="s">
        <v>43</v>
      </c>
      <c r="J4679" s="68">
        <f>precio_reno_porta!X81</f>
        <v>6203</v>
      </c>
    </row>
    <row r="4680" spans="1:10" x14ac:dyDescent="0.3">
      <c r="A4680" t="str">
        <f t="shared" si="73"/>
        <v>SAMSUNG GALAXY S26 256GB 5GMax Negocios + Ilimitado 125CUOTA</v>
      </c>
      <c r="B4680" t="str">
        <f>precio_reno_porta!A82</f>
        <v>Corriente</v>
      </c>
      <c r="C4680" t="str">
        <f>precio_reno_porta!B82</f>
        <v>5G</v>
      </c>
      <c r="D4680" t="str">
        <f>precio_reno_porta!C82</f>
        <v>SAMSUNG</v>
      </c>
      <c r="E4680" t="str">
        <f>precio_reno_porta!D82</f>
        <v>SAMSUNG GALAXY S26 256GB 5G</v>
      </c>
      <c r="F4680" s="68">
        <f>precio_reno_porta!E82</f>
        <v>5029</v>
      </c>
      <c r="G4680" t="str">
        <f>precio_reno_porta!F82</f>
        <v>Android</v>
      </c>
      <c r="H4680" t="s">
        <v>188</v>
      </c>
      <c r="I4680" t="s">
        <v>43</v>
      </c>
      <c r="J4680" s="68">
        <f>precio_reno_porta!X82</f>
        <v>5015</v>
      </c>
    </row>
    <row r="4681" spans="1:10" x14ac:dyDescent="0.3">
      <c r="A4681" t="str">
        <f t="shared" si="73"/>
        <v>SAMSUNG GALAXY S26 PLUS 256GB 5GMax Negocios + Ilimitado 125CUOTA</v>
      </c>
      <c r="B4681" t="str">
        <f>precio_reno_porta!A83</f>
        <v>Corriente</v>
      </c>
      <c r="C4681" t="str">
        <f>precio_reno_porta!B83</f>
        <v>5G</v>
      </c>
      <c r="D4681" t="str">
        <f>precio_reno_porta!C83</f>
        <v>SAMSUNG</v>
      </c>
      <c r="E4681" t="str">
        <f>precio_reno_porta!D83</f>
        <v>SAMSUNG GALAXY S26 PLUS 256GB 5G</v>
      </c>
      <c r="F4681" s="68">
        <f>precio_reno_porta!E83</f>
        <v>6039</v>
      </c>
      <c r="G4681" t="str">
        <f>precio_reno_porta!F83</f>
        <v>Android</v>
      </c>
      <c r="H4681" t="s">
        <v>188</v>
      </c>
      <c r="I4681" t="s">
        <v>43</v>
      </c>
      <c r="J4681" s="68">
        <f>precio_reno_porta!X83</f>
        <v>6023</v>
      </c>
    </row>
    <row r="4682" spans="1:10" x14ac:dyDescent="0.3">
      <c r="A4682" t="str">
        <f t="shared" si="73"/>
        <v>SAMSUNG GALAXY S26 ULTRA 256GB 5GMax Negocios + Ilimitado 125CUOTA</v>
      </c>
      <c r="B4682" t="str">
        <f>precio_reno_porta!A84</f>
        <v>Corriente</v>
      </c>
      <c r="C4682" t="str">
        <f>precio_reno_porta!B84</f>
        <v>5G</v>
      </c>
      <c r="D4682" t="str">
        <f>precio_reno_porta!C84</f>
        <v>SAMSUNG</v>
      </c>
      <c r="E4682" t="str">
        <f>precio_reno_porta!D84</f>
        <v>SAMSUNG GALAXY S26 ULTRA 256GB 5G</v>
      </c>
      <c r="F4682" s="68">
        <f>precio_reno_porta!E84</f>
        <v>7039</v>
      </c>
      <c r="G4682" t="str">
        <f>precio_reno_porta!F84</f>
        <v>Android</v>
      </c>
      <c r="H4682" t="s">
        <v>188</v>
      </c>
      <c r="I4682" t="s">
        <v>43</v>
      </c>
      <c r="J4682" s="68">
        <f>precio_reno_porta!X84</f>
        <v>7019</v>
      </c>
    </row>
    <row r="4683" spans="1:10" x14ac:dyDescent="0.3">
      <c r="A4683" t="str">
        <f t="shared" si="73"/>
        <v>SAMSUNG GALAXY S26FE 256GB 5GMax Negocios + Ilimitado 125CUOTA</v>
      </c>
      <c r="B4683" t="str">
        <f>precio_reno_porta!A85</f>
        <v>Corriente</v>
      </c>
      <c r="C4683" t="str">
        <f>precio_reno_porta!B85</f>
        <v>5G</v>
      </c>
      <c r="D4683" t="str">
        <f>precio_reno_porta!C85</f>
        <v>SAMSUNG</v>
      </c>
      <c r="E4683" t="str">
        <f>precio_reno_porta!D85</f>
        <v>SAMSUNG GALAXY S26FE 256GB 5G</v>
      </c>
      <c r="F4683" s="68">
        <f>precio_reno_porta!E85</f>
        <v>3999</v>
      </c>
      <c r="G4683" t="str">
        <f>precio_reno_porta!F85</f>
        <v>Android</v>
      </c>
      <c r="H4683" t="s">
        <v>188</v>
      </c>
      <c r="I4683" t="s">
        <v>43</v>
      </c>
      <c r="J4683" s="68">
        <f>precio_reno_porta!X85</f>
        <v>3695</v>
      </c>
    </row>
    <row r="4684" spans="1:10" x14ac:dyDescent="0.3">
      <c r="A4684" t="str">
        <f t="shared" si="73"/>
        <v>SAMSUNG GALAXY Z FLIP 7 256GB 5GMax Negocios + Ilimitado 125CUOTA</v>
      </c>
      <c r="B4684" t="str">
        <f>precio_reno_porta!A86</f>
        <v>Corriente</v>
      </c>
      <c r="C4684" t="str">
        <f>precio_reno_porta!B86</f>
        <v>5G</v>
      </c>
      <c r="D4684" t="str">
        <f>precio_reno_porta!C86</f>
        <v>SAMSUNG</v>
      </c>
      <c r="E4684" t="str">
        <f>precio_reno_porta!D86</f>
        <v>SAMSUNG GALAXY Z FLIP 7 256GB 5G</v>
      </c>
      <c r="F4684" s="68">
        <f>precio_reno_porta!E86</f>
        <v>5279</v>
      </c>
      <c r="G4684" t="str">
        <f>precio_reno_porta!F86</f>
        <v>Android</v>
      </c>
      <c r="H4684" t="s">
        <v>188</v>
      </c>
      <c r="I4684" t="s">
        <v>43</v>
      </c>
      <c r="J4684" s="68">
        <f>precio_reno_porta!X86</f>
        <v>5267</v>
      </c>
    </row>
    <row r="4685" spans="1:10" x14ac:dyDescent="0.3">
      <c r="A4685" t="str">
        <f t="shared" si="73"/>
        <v>SAMSUNG GALAXY Z FLIP 7 FE 128GB 5GMax Negocios + Ilimitado 125CUOTA</v>
      </c>
      <c r="B4685" t="str">
        <f>precio_reno_porta!A87</f>
        <v>Corriente</v>
      </c>
      <c r="C4685" t="str">
        <f>precio_reno_porta!B87</f>
        <v>5G</v>
      </c>
      <c r="D4685" t="str">
        <f>precio_reno_porta!C87</f>
        <v>SAMSUNG</v>
      </c>
      <c r="E4685" t="str">
        <f>precio_reno_porta!D87</f>
        <v>SAMSUNG GALAXY Z FLIP 7 FE 128GB 5G</v>
      </c>
      <c r="F4685" s="68">
        <f>precio_reno_porta!E87</f>
        <v>3929</v>
      </c>
      <c r="G4685" t="str">
        <f>precio_reno_porta!F87</f>
        <v>Android</v>
      </c>
      <c r="H4685" t="s">
        <v>188</v>
      </c>
      <c r="I4685" t="s">
        <v>43</v>
      </c>
      <c r="J4685" s="68">
        <f>precio_reno_porta!X87</f>
        <v>3923</v>
      </c>
    </row>
    <row r="4686" spans="1:10" x14ac:dyDescent="0.3">
      <c r="A4686" t="str">
        <f t="shared" si="73"/>
        <v>SAMSUNG GALAXY Z FOLD 5 256GBMax Negocios + Ilimitado 125CUOTA</v>
      </c>
      <c r="B4686" t="str">
        <f>precio_reno_porta!A88</f>
        <v>Corriente</v>
      </c>
      <c r="C4686" t="str">
        <f>precio_reno_porta!B88</f>
        <v>5G</v>
      </c>
      <c r="D4686" t="str">
        <f>precio_reno_porta!C88</f>
        <v>SAMSUNG</v>
      </c>
      <c r="E4686" t="str">
        <f>precio_reno_porta!D88</f>
        <v>SAMSUNG GALAXY Z FOLD 5 256GB</v>
      </c>
      <c r="F4686" s="68">
        <f>precio_reno_porta!E88</f>
        <v>9299</v>
      </c>
      <c r="G4686" t="str">
        <f>precio_reno_porta!F88</f>
        <v>Android</v>
      </c>
      <c r="H4686" t="s">
        <v>188</v>
      </c>
      <c r="I4686" t="s">
        <v>43</v>
      </c>
      <c r="J4686" s="68">
        <f>precio_reno_porta!X88</f>
        <v>9275</v>
      </c>
    </row>
    <row r="4687" spans="1:10" x14ac:dyDescent="0.3">
      <c r="A4687" t="str">
        <f t="shared" si="73"/>
        <v>SAMSUNG GALAXY Z FOLD 7 512GB 5GMax Negocios + Ilimitado 125CUOTA</v>
      </c>
      <c r="B4687" t="str">
        <f>precio_reno_porta!A89</f>
        <v>Corriente</v>
      </c>
      <c r="C4687" t="str">
        <f>precio_reno_porta!B89</f>
        <v>5G</v>
      </c>
      <c r="D4687" t="str">
        <f>precio_reno_porta!C89</f>
        <v>SAMSUNG</v>
      </c>
      <c r="E4687" t="str">
        <f>precio_reno_porta!D89</f>
        <v>SAMSUNG GALAXY Z FOLD 7 512GB 5G</v>
      </c>
      <c r="F4687" s="68">
        <f>precio_reno_porta!E89</f>
        <v>9739</v>
      </c>
      <c r="G4687" t="str">
        <f>precio_reno_porta!F89</f>
        <v>Android</v>
      </c>
      <c r="H4687" t="s">
        <v>188</v>
      </c>
      <c r="I4687" t="s">
        <v>43</v>
      </c>
      <c r="J4687" s="68">
        <f>precio_reno_porta!X89</f>
        <v>9719</v>
      </c>
    </row>
    <row r="4688" spans="1:10" x14ac:dyDescent="0.3">
      <c r="A4688" t="str">
        <f t="shared" si="73"/>
        <v>VIVO V60 LITE 256GB 5GMax Negocios + Ilimitado 125CUOTA</v>
      </c>
      <c r="B4688" t="str">
        <f>precio_reno_porta!A90</f>
        <v>Corriente</v>
      </c>
      <c r="C4688" t="str">
        <f>precio_reno_porta!B90</f>
        <v>5G</v>
      </c>
      <c r="D4688" t="str">
        <f>precio_reno_porta!C90</f>
        <v>VIVO</v>
      </c>
      <c r="E4688" t="str">
        <f>precio_reno_porta!D90</f>
        <v>VIVO V60 LITE 256GB 5G</v>
      </c>
      <c r="F4688" s="68">
        <f>precio_reno_porta!E90</f>
        <v>1729</v>
      </c>
      <c r="G4688" t="str">
        <f>precio_reno_porta!F90</f>
        <v>Android</v>
      </c>
      <c r="H4688" t="s">
        <v>188</v>
      </c>
      <c r="I4688" t="s">
        <v>43</v>
      </c>
      <c r="J4688" s="68">
        <f>precio_reno_porta!X90</f>
        <v>1715</v>
      </c>
    </row>
    <row r="4689" spans="1:10" x14ac:dyDescent="0.3">
      <c r="A4689" t="str">
        <f t="shared" si="73"/>
        <v>VIVO V70 512GB 5GMax Negocios + Ilimitado 125CUOTA</v>
      </c>
      <c r="B4689" t="str">
        <f>precio_reno_porta!A91</f>
        <v>Corriente</v>
      </c>
      <c r="C4689" t="str">
        <f>precio_reno_porta!B91</f>
        <v>5G</v>
      </c>
      <c r="D4689" t="str">
        <f>precio_reno_porta!C91</f>
        <v>VIVO</v>
      </c>
      <c r="E4689" t="str">
        <f>precio_reno_porta!D91</f>
        <v>VIVO V70 512GB 5G</v>
      </c>
      <c r="F4689" s="68">
        <f>precio_reno_porta!E91</f>
        <v>3069</v>
      </c>
      <c r="G4689" t="str">
        <f>precio_reno_porta!F91</f>
        <v>Android</v>
      </c>
      <c r="H4689" t="s">
        <v>188</v>
      </c>
      <c r="I4689" t="s">
        <v>43</v>
      </c>
      <c r="J4689" s="68">
        <f>precio_reno_porta!X91</f>
        <v>3059</v>
      </c>
    </row>
    <row r="4690" spans="1:10" x14ac:dyDescent="0.3">
      <c r="A4690" t="str">
        <f t="shared" si="73"/>
        <v>VIVO V70FE 256GB 5GMax Negocios + Ilimitado 125CUOTA</v>
      </c>
      <c r="B4690" t="str">
        <f>precio_reno_porta!A92</f>
        <v>Corriente</v>
      </c>
      <c r="C4690" t="str">
        <f>precio_reno_porta!B92</f>
        <v>5G</v>
      </c>
      <c r="D4690" t="str">
        <f>precio_reno_porta!C92</f>
        <v>VIVO</v>
      </c>
      <c r="E4690" t="str">
        <f>precio_reno_porta!D92</f>
        <v>VIVO V70FE 256GB 5G</v>
      </c>
      <c r="F4690" s="68">
        <f>precio_reno_porta!E92</f>
        <v>2609</v>
      </c>
      <c r="G4690" t="str">
        <f>precio_reno_porta!F92</f>
        <v>Android</v>
      </c>
      <c r="H4690" t="s">
        <v>188</v>
      </c>
      <c r="I4690" t="s">
        <v>43</v>
      </c>
      <c r="J4690" s="68">
        <f>precio_reno_porta!X92</f>
        <v>2591</v>
      </c>
    </row>
    <row r="4691" spans="1:10" x14ac:dyDescent="0.3">
      <c r="A4691" t="str">
        <f t="shared" si="73"/>
        <v>VIVO X300 PRO 512GB 5GMax Negocios + Ilimitado 125CUOTA</v>
      </c>
      <c r="B4691" t="str">
        <f>precio_reno_porta!A93</f>
        <v>Corriente</v>
      </c>
      <c r="C4691" t="str">
        <f>precio_reno_porta!B93</f>
        <v>5G</v>
      </c>
      <c r="D4691" t="str">
        <f>precio_reno_porta!C93</f>
        <v>VIVO</v>
      </c>
      <c r="E4691" t="str">
        <f>precio_reno_porta!D93</f>
        <v>VIVO X300 PRO 512GB 5G</v>
      </c>
      <c r="F4691" s="68">
        <f>precio_reno_porta!E93</f>
        <v>6219</v>
      </c>
      <c r="G4691" t="str">
        <f>precio_reno_porta!F93</f>
        <v>Android</v>
      </c>
      <c r="H4691" t="s">
        <v>188</v>
      </c>
      <c r="I4691" t="s">
        <v>43</v>
      </c>
      <c r="J4691" s="68">
        <f>precio_reno_porta!X93</f>
        <v>6203</v>
      </c>
    </row>
    <row r="4692" spans="1:10" x14ac:dyDescent="0.3">
      <c r="A4692" t="str">
        <f t="shared" si="73"/>
        <v>VIVO Y04 128GBMax Negocios + Ilimitado 125CUOTA</v>
      </c>
      <c r="B4692" t="str">
        <f>precio_reno_porta!A94</f>
        <v>Corriente</v>
      </c>
      <c r="C4692" t="str">
        <f>precio_reno_porta!B94</f>
        <v>4G</v>
      </c>
      <c r="D4692" t="str">
        <f>precio_reno_porta!C94</f>
        <v>VIVO</v>
      </c>
      <c r="E4692" t="str">
        <f>precio_reno_porta!D94</f>
        <v>VIVO Y04 128GB</v>
      </c>
      <c r="F4692" s="68">
        <f>precio_reno_porta!E94</f>
        <v>489</v>
      </c>
      <c r="G4692" t="str">
        <f>precio_reno_porta!F94</f>
        <v>Android</v>
      </c>
      <c r="H4692" t="s">
        <v>188</v>
      </c>
      <c r="I4692" t="s">
        <v>43</v>
      </c>
      <c r="J4692" s="68">
        <f>precio_reno_porta!X94</f>
        <v>479</v>
      </c>
    </row>
    <row r="4693" spans="1:10" x14ac:dyDescent="0.3">
      <c r="A4693" t="str">
        <f t="shared" si="73"/>
        <v>VIVO Y11 128GB 5GMax Negocios + Ilimitado 125CUOTA</v>
      </c>
      <c r="B4693" t="str">
        <f>precio_reno_porta!A95</f>
        <v>Corriente</v>
      </c>
      <c r="C4693" t="str">
        <f>precio_reno_porta!B95</f>
        <v>5G</v>
      </c>
      <c r="D4693" t="str">
        <f>precio_reno_porta!C95</f>
        <v>VIVO</v>
      </c>
      <c r="E4693" t="str">
        <f>precio_reno_porta!D95</f>
        <v>VIVO Y11 128GB 5G</v>
      </c>
      <c r="F4693" s="68">
        <f>precio_reno_porta!E95</f>
        <v>819</v>
      </c>
      <c r="G4693" t="str">
        <f>precio_reno_porta!F95</f>
        <v>Android</v>
      </c>
      <c r="H4693" t="s">
        <v>188</v>
      </c>
      <c r="I4693" t="s">
        <v>43</v>
      </c>
      <c r="J4693" s="68">
        <f>precio_reno_porta!X95</f>
        <v>815</v>
      </c>
    </row>
    <row r="4694" spans="1:10" x14ac:dyDescent="0.3">
      <c r="A4694" t="str">
        <f t="shared" si="73"/>
        <v>VIVO Y21 256GB 5GMax Negocios + Ilimitado 125CUOTA</v>
      </c>
      <c r="B4694" t="str">
        <f>precio_reno_porta!A96</f>
        <v>Corriente</v>
      </c>
      <c r="C4694" t="str">
        <f>precio_reno_porta!B96</f>
        <v>5G</v>
      </c>
      <c r="D4694" t="str">
        <f>precio_reno_porta!C96</f>
        <v>VIVO</v>
      </c>
      <c r="E4694" t="str">
        <f>precio_reno_porta!D96</f>
        <v>VIVO Y21 256GB 5G</v>
      </c>
      <c r="F4694" s="68">
        <f>precio_reno_porta!E96</f>
        <v>1029</v>
      </c>
      <c r="G4694" t="str">
        <f>precio_reno_porta!F96</f>
        <v>Android</v>
      </c>
      <c r="H4694" t="s">
        <v>188</v>
      </c>
      <c r="I4694" t="s">
        <v>43</v>
      </c>
      <c r="J4694" s="68">
        <f>precio_reno_porta!X96</f>
        <v>1031</v>
      </c>
    </row>
    <row r="4695" spans="1:10" x14ac:dyDescent="0.3">
      <c r="A4695" t="str">
        <f t="shared" si="73"/>
        <v>VIVO Y21D 256GBMax Negocios + Ilimitado 125CUOTA</v>
      </c>
      <c r="B4695" t="str">
        <f>precio_reno_porta!A97</f>
        <v>Corriente</v>
      </c>
      <c r="C4695" t="str">
        <f>precio_reno_porta!B97</f>
        <v>4G</v>
      </c>
      <c r="D4695" t="str">
        <f>precio_reno_porta!C97</f>
        <v>VIVO</v>
      </c>
      <c r="E4695" t="str">
        <f>precio_reno_porta!D97</f>
        <v>VIVO Y21D 256GB</v>
      </c>
      <c r="F4695" s="68">
        <f>precio_reno_porta!E97</f>
        <v>849</v>
      </c>
      <c r="G4695" t="str">
        <f>precio_reno_porta!F97</f>
        <v>Android</v>
      </c>
      <c r="H4695" t="s">
        <v>188</v>
      </c>
      <c r="I4695" t="s">
        <v>43</v>
      </c>
      <c r="J4695" s="68">
        <f>precio_reno_porta!X97</f>
        <v>839</v>
      </c>
    </row>
    <row r="4696" spans="1:10" x14ac:dyDescent="0.3">
      <c r="A4696" t="str">
        <f t="shared" si="73"/>
        <v>VIVO Y31 256GB 5GMax Negocios + Ilimitado 125CUOTA</v>
      </c>
      <c r="B4696" t="str">
        <f>precio_reno_porta!A98</f>
        <v>Corriente</v>
      </c>
      <c r="C4696" t="str">
        <f>precio_reno_porta!B98</f>
        <v>5G</v>
      </c>
      <c r="D4696" t="str">
        <f>precio_reno_porta!C98</f>
        <v>VIVO</v>
      </c>
      <c r="E4696" t="str">
        <f>precio_reno_porta!D98</f>
        <v>VIVO Y31 256GB 5G</v>
      </c>
      <c r="F4696" s="68">
        <f>precio_reno_porta!E98</f>
        <v>1309</v>
      </c>
      <c r="G4696" t="str">
        <f>precio_reno_porta!F98</f>
        <v>Android</v>
      </c>
      <c r="H4696" t="s">
        <v>188</v>
      </c>
      <c r="I4696" t="s">
        <v>43</v>
      </c>
      <c r="J4696" s="68">
        <f>precio_reno_porta!X98</f>
        <v>1307</v>
      </c>
    </row>
    <row r="4697" spans="1:10" x14ac:dyDescent="0.3">
      <c r="A4697" t="str">
        <f t="shared" si="73"/>
        <v>VIVO Y31 256GB 5G NEWMax Negocios + Ilimitado 125CUOTA</v>
      </c>
      <c r="B4697" t="str">
        <f>precio_reno_porta!A99</f>
        <v>Corriente</v>
      </c>
      <c r="C4697" t="str">
        <f>precio_reno_porta!B99</f>
        <v>5G</v>
      </c>
      <c r="D4697" t="str">
        <f>precio_reno_porta!C99</f>
        <v>VIVO</v>
      </c>
      <c r="E4697" t="str">
        <f>precio_reno_porta!D99</f>
        <v>VIVO Y31 256GB 5G NEW</v>
      </c>
      <c r="F4697" s="68">
        <f>precio_reno_porta!E99</f>
        <v>1289</v>
      </c>
      <c r="G4697" t="str">
        <f>precio_reno_porta!F99</f>
        <v>Android</v>
      </c>
      <c r="H4697" t="s">
        <v>188</v>
      </c>
      <c r="I4697" t="s">
        <v>43</v>
      </c>
      <c r="J4697" s="68">
        <f>precio_reno_porta!X99</f>
        <v>1283</v>
      </c>
    </row>
    <row r="4698" spans="1:10" x14ac:dyDescent="0.3">
      <c r="A4698" t="str">
        <f t="shared" si="73"/>
        <v>XIAOMI 14T 512GB 5GMax Negocios + Ilimitado 125CUOTA</v>
      </c>
      <c r="B4698" t="str">
        <f>precio_reno_porta!A100</f>
        <v>Corriente</v>
      </c>
      <c r="C4698" t="str">
        <f>precio_reno_porta!B100</f>
        <v>5G</v>
      </c>
      <c r="D4698" t="str">
        <f>precio_reno_porta!C100</f>
        <v>XIAOMI</v>
      </c>
      <c r="E4698" t="str">
        <f>precio_reno_porta!D100</f>
        <v>XIAOMI 14T 512GB 5G</v>
      </c>
      <c r="F4698" s="68">
        <f>precio_reno_porta!E100</f>
        <v>2659</v>
      </c>
      <c r="G4698" t="str">
        <f>precio_reno_porta!F100</f>
        <v>Android</v>
      </c>
      <c r="H4698" t="s">
        <v>188</v>
      </c>
      <c r="I4698" t="s">
        <v>43</v>
      </c>
      <c r="J4698" s="68">
        <f>precio_reno_porta!X100</f>
        <v>2651</v>
      </c>
    </row>
    <row r="4699" spans="1:10" x14ac:dyDescent="0.3">
      <c r="A4699" t="str">
        <f t="shared" si="73"/>
        <v>XIAOMI 15T 512GB 5GMax Negocios + Ilimitado 125CUOTA</v>
      </c>
      <c r="B4699" t="str">
        <f>precio_reno_porta!A101</f>
        <v>Corriente</v>
      </c>
      <c r="C4699" t="str">
        <f>precio_reno_porta!B101</f>
        <v>5G</v>
      </c>
      <c r="D4699" t="str">
        <f>precio_reno_porta!C101</f>
        <v>XIAOMI</v>
      </c>
      <c r="E4699" t="str">
        <f>precio_reno_porta!D101</f>
        <v>XIAOMI 15T 512GB 5G</v>
      </c>
      <c r="F4699" s="68">
        <f>precio_reno_porta!E101</f>
        <v>2569</v>
      </c>
      <c r="G4699" t="str">
        <f>precio_reno_porta!F101</f>
        <v>Android</v>
      </c>
      <c r="H4699" t="s">
        <v>188</v>
      </c>
      <c r="I4699" t="s">
        <v>43</v>
      </c>
      <c r="J4699" s="68">
        <f>precio_reno_porta!X101</f>
        <v>2555</v>
      </c>
    </row>
    <row r="4700" spans="1:10" x14ac:dyDescent="0.3">
      <c r="A4700" t="str">
        <f t="shared" si="73"/>
        <v>XIAOMI 15T PRO 512GB 5GMax Negocios + Ilimitado 125CUOTA</v>
      </c>
      <c r="B4700" t="str">
        <f>precio_reno_porta!A102</f>
        <v>Corriente</v>
      </c>
      <c r="C4700" t="str">
        <f>precio_reno_porta!B102</f>
        <v>5G</v>
      </c>
      <c r="D4700" t="str">
        <f>precio_reno_porta!C102</f>
        <v>XIAOMI</v>
      </c>
      <c r="E4700" t="str">
        <f>precio_reno_porta!D102</f>
        <v>XIAOMI 15T PRO 512GB 5G</v>
      </c>
      <c r="F4700" s="68">
        <f>precio_reno_porta!E102</f>
        <v>3619</v>
      </c>
      <c r="G4700" t="str">
        <f>precio_reno_porta!F102</f>
        <v>Android</v>
      </c>
      <c r="H4700" t="s">
        <v>188</v>
      </c>
      <c r="I4700" t="s">
        <v>43</v>
      </c>
      <c r="J4700" s="68">
        <f>precio_reno_porta!X102</f>
        <v>3611</v>
      </c>
    </row>
    <row r="4701" spans="1:10" x14ac:dyDescent="0.3">
      <c r="A4701" t="str">
        <f t="shared" si="73"/>
        <v>XIAOMI 17 ULTRA 512GB 5GMax Negocios + Ilimitado 125CUOTA</v>
      </c>
      <c r="B4701" t="str">
        <f>precio_reno_porta!A103</f>
        <v>Corriente</v>
      </c>
      <c r="C4701" t="str">
        <f>precio_reno_porta!B103</f>
        <v>5G</v>
      </c>
      <c r="D4701" t="str">
        <f>precio_reno_porta!C103</f>
        <v>XIAOMI</v>
      </c>
      <c r="E4701" t="str">
        <f>precio_reno_porta!D103</f>
        <v>XIAOMI 17 ULTRA 512GB 5G</v>
      </c>
      <c r="F4701" s="68">
        <f>precio_reno_porta!E103</f>
        <v>6169</v>
      </c>
      <c r="G4701" t="str">
        <f>precio_reno_porta!F103</f>
        <v>Android</v>
      </c>
      <c r="H4701" t="s">
        <v>188</v>
      </c>
      <c r="I4701" t="s">
        <v>43</v>
      </c>
      <c r="J4701" s="68">
        <f>precio_reno_porta!X103</f>
        <v>6155</v>
      </c>
    </row>
    <row r="4702" spans="1:10" x14ac:dyDescent="0.3">
      <c r="A4702" t="str">
        <f t="shared" si="73"/>
        <v>XIAOMI 17T 512GB 5GMax Negocios + Ilimitado 125CUOTA</v>
      </c>
      <c r="B4702" t="str">
        <f>precio_reno_porta!A104</f>
        <v>Corriente</v>
      </c>
      <c r="C4702" t="str">
        <f>precio_reno_porta!B104</f>
        <v>5G</v>
      </c>
      <c r="D4702" t="str">
        <f>precio_reno_porta!C104</f>
        <v>XIAOMI</v>
      </c>
      <c r="E4702" t="str">
        <f>precio_reno_porta!D104</f>
        <v>XIAOMI 17T 512GB 5G</v>
      </c>
      <c r="F4702" s="68">
        <f>precio_reno_porta!E104</f>
        <v>3089</v>
      </c>
      <c r="G4702" t="str">
        <f>precio_reno_porta!F104</f>
        <v>Android</v>
      </c>
      <c r="H4702" t="s">
        <v>188</v>
      </c>
      <c r="I4702" t="s">
        <v>43</v>
      </c>
      <c r="J4702" s="68">
        <f>precio_reno_porta!X104</f>
        <v>3083</v>
      </c>
    </row>
    <row r="4703" spans="1:10" x14ac:dyDescent="0.3">
      <c r="A4703" t="str">
        <f t="shared" si="73"/>
        <v>XIAOMI 17T PRO 512GB 5GMax Negocios + Ilimitado 125CUOTA</v>
      </c>
      <c r="B4703" t="str">
        <f>precio_reno_porta!A105</f>
        <v>Corriente</v>
      </c>
      <c r="C4703" t="str">
        <f>precio_reno_porta!B105</f>
        <v>5G</v>
      </c>
      <c r="D4703" t="str">
        <f>precio_reno_porta!C105</f>
        <v>XIAOMI</v>
      </c>
      <c r="E4703" t="str">
        <f>precio_reno_porta!D105</f>
        <v>XIAOMI 17T PRO 512GB 5G</v>
      </c>
      <c r="F4703" s="68">
        <f>precio_reno_porta!E105</f>
        <v>3929</v>
      </c>
      <c r="G4703" t="str">
        <f>precio_reno_porta!F105</f>
        <v>Android</v>
      </c>
      <c r="H4703" t="s">
        <v>188</v>
      </c>
      <c r="I4703" t="s">
        <v>43</v>
      </c>
      <c r="J4703" s="68">
        <f>precio_reno_porta!X105</f>
        <v>3911</v>
      </c>
    </row>
    <row r="4704" spans="1:10" x14ac:dyDescent="0.3">
      <c r="A4704" t="str">
        <f t="shared" si="73"/>
        <v>XIAOMI REDMI 15 256GBMax Negocios + Ilimitado 125CUOTA</v>
      </c>
      <c r="B4704" t="str">
        <f>precio_reno_porta!A106</f>
        <v>Corriente</v>
      </c>
      <c r="C4704" t="str">
        <f>precio_reno_porta!B106</f>
        <v>4G</v>
      </c>
      <c r="D4704" t="str">
        <f>precio_reno_porta!C106</f>
        <v>XIAOMI</v>
      </c>
      <c r="E4704" t="str">
        <f>precio_reno_porta!D106</f>
        <v>XIAOMI REDMI 15 256GB</v>
      </c>
      <c r="F4704" s="68">
        <f>precio_reno_porta!E106</f>
        <v>939</v>
      </c>
      <c r="G4704" t="str">
        <f>precio_reno_porta!F106</f>
        <v>Android</v>
      </c>
      <c r="H4704" t="s">
        <v>188</v>
      </c>
      <c r="I4704" t="s">
        <v>43</v>
      </c>
      <c r="J4704" s="68">
        <f>precio_reno_porta!X106</f>
        <v>935</v>
      </c>
    </row>
    <row r="4705" spans="1:10" x14ac:dyDescent="0.3">
      <c r="A4705" t="str">
        <f t="shared" si="73"/>
        <v>XIAOMI REDMI 15C 256GBMax Negocios + Ilimitado 125CUOTA</v>
      </c>
      <c r="B4705" t="str">
        <f>precio_reno_porta!A107</f>
        <v>Corriente</v>
      </c>
      <c r="C4705" t="str">
        <f>precio_reno_porta!B107</f>
        <v>4G</v>
      </c>
      <c r="D4705" t="str">
        <f>precio_reno_porta!C107</f>
        <v>XIAOMI</v>
      </c>
      <c r="E4705" t="str">
        <f>precio_reno_porta!D107</f>
        <v>XIAOMI REDMI 15C 256GB</v>
      </c>
      <c r="F4705" s="68">
        <f>precio_reno_porta!E107</f>
        <v>709</v>
      </c>
      <c r="G4705" t="str">
        <f>precio_reno_porta!F107</f>
        <v>Android</v>
      </c>
      <c r="H4705" t="s">
        <v>188</v>
      </c>
      <c r="I4705" t="s">
        <v>43</v>
      </c>
      <c r="J4705" s="68">
        <f>precio_reno_porta!X107</f>
        <v>707</v>
      </c>
    </row>
    <row r="4706" spans="1:10" x14ac:dyDescent="0.3">
      <c r="A4706" t="str">
        <f t="shared" si="73"/>
        <v>XIAOMI REDMI A5 128GBMax Negocios + Ilimitado 125CUOTA</v>
      </c>
      <c r="B4706" t="str">
        <f>precio_reno_porta!A108</f>
        <v>Corriente</v>
      </c>
      <c r="C4706" t="str">
        <f>precio_reno_porta!B108</f>
        <v>4G</v>
      </c>
      <c r="D4706" t="str">
        <f>precio_reno_porta!C108</f>
        <v>XIAOMI</v>
      </c>
      <c r="E4706" t="str">
        <f>precio_reno_porta!D108</f>
        <v>XIAOMI REDMI A5 128GB</v>
      </c>
      <c r="F4706" s="68">
        <f>precio_reno_porta!E108</f>
        <v>379</v>
      </c>
      <c r="G4706" t="str">
        <f>precio_reno_porta!F108</f>
        <v>Android</v>
      </c>
      <c r="H4706" t="s">
        <v>188</v>
      </c>
      <c r="I4706" t="s">
        <v>43</v>
      </c>
      <c r="J4706" s="68">
        <f>precio_reno_porta!X108</f>
        <v>371</v>
      </c>
    </row>
    <row r="4707" spans="1:10" x14ac:dyDescent="0.3">
      <c r="A4707" t="str">
        <f t="shared" si="73"/>
        <v>XIAOMI REDMI A7 PRO 128GBMax Negocios + Ilimitado 125CUOTA</v>
      </c>
      <c r="B4707" t="str">
        <f>precio_reno_porta!A109</f>
        <v>Corriente</v>
      </c>
      <c r="C4707" t="str">
        <f>precio_reno_porta!B109</f>
        <v>4G</v>
      </c>
      <c r="D4707" t="str">
        <f>precio_reno_porta!C109</f>
        <v>XIAOMI</v>
      </c>
      <c r="E4707" t="str">
        <f>precio_reno_porta!D109</f>
        <v>XIAOMI REDMI A7 PRO 128GB</v>
      </c>
      <c r="F4707" s="68">
        <f>precio_reno_porta!E109</f>
        <v>489</v>
      </c>
      <c r="G4707" t="str">
        <f>precio_reno_porta!F109</f>
        <v>Android</v>
      </c>
      <c r="H4707" t="s">
        <v>188</v>
      </c>
      <c r="I4707" t="s">
        <v>43</v>
      </c>
      <c r="J4707" s="68">
        <f>precio_reno_porta!X109</f>
        <v>479</v>
      </c>
    </row>
    <row r="4708" spans="1:10" x14ac:dyDescent="0.3">
      <c r="A4708" t="str">
        <f t="shared" si="73"/>
        <v>XIAOMI REDMI NOTE 10 PRO 128GB SEMax Negocios + Ilimitado 125CUOTA</v>
      </c>
      <c r="B4708" t="str">
        <f>precio_reno_porta!A110</f>
        <v>Corriente</v>
      </c>
      <c r="C4708" t="str">
        <f>precio_reno_porta!B110</f>
        <v>4.5G</v>
      </c>
      <c r="D4708" t="str">
        <f>precio_reno_porta!C110</f>
        <v>XIAOMI</v>
      </c>
      <c r="E4708" t="str">
        <f>precio_reno_porta!D110</f>
        <v>XIAOMI REDMI NOTE 10 PRO 128GB SE</v>
      </c>
      <c r="F4708" s="68">
        <f>precio_reno_porta!E110</f>
        <v>1369</v>
      </c>
      <c r="G4708" t="str">
        <f>precio_reno_porta!F110</f>
        <v>Android</v>
      </c>
      <c r="H4708" t="s">
        <v>188</v>
      </c>
      <c r="I4708" t="s">
        <v>43</v>
      </c>
      <c r="J4708" s="68">
        <f>precio_reno_porta!X110</f>
        <v>1367</v>
      </c>
    </row>
    <row r="4709" spans="1:10" x14ac:dyDescent="0.3">
      <c r="A4709" t="str">
        <f t="shared" si="73"/>
        <v>XIAOMI REDMI NOTE 12 PRO PLUS 256GB 5GMax Negocios + Ilimitado 125CUOTA</v>
      </c>
      <c r="B4709" t="str">
        <f>precio_reno_porta!A111</f>
        <v>Corriente</v>
      </c>
      <c r="C4709" t="str">
        <f>precio_reno_porta!B111</f>
        <v>5G</v>
      </c>
      <c r="D4709" t="str">
        <f>precio_reno_porta!C111</f>
        <v>XIAOMI</v>
      </c>
      <c r="E4709" t="str">
        <f>precio_reno_porta!D111</f>
        <v>XIAOMI REDMI NOTE 12 PRO PLUS 256GB 5G</v>
      </c>
      <c r="F4709" s="68">
        <f>precio_reno_porta!E111</f>
        <v>2039</v>
      </c>
      <c r="G4709" t="str">
        <f>precio_reno_porta!F111</f>
        <v>Android</v>
      </c>
      <c r="H4709" t="s">
        <v>188</v>
      </c>
      <c r="I4709" t="s">
        <v>43</v>
      </c>
      <c r="J4709" s="68">
        <f>precio_reno_porta!X111</f>
        <v>2027</v>
      </c>
    </row>
    <row r="4710" spans="1:10" x14ac:dyDescent="0.3">
      <c r="A4710" t="str">
        <f t="shared" si="73"/>
        <v>XIAOMI REDMI NOTE 15 256GB 5GMax Negocios + Ilimitado 125CUOTA</v>
      </c>
      <c r="B4710" t="str">
        <f>precio_reno_porta!A112</f>
        <v>Corriente</v>
      </c>
      <c r="C4710" t="str">
        <f>precio_reno_porta!B112</f>
        <v>5G</v>
      </c>
      <c r="D4710" t="str">
        <f>precio_reno_porta!C112</f>
        <v>XIAOMI</v>
      </c>
      <c r="E4710" t="str">
        <f>precio_reno_porta!D112</f>
        <v>XIAOMI REDMI NOTE 15 256GB 5G</v>
      </c>
      <c r="F4710" s="68">
        <f>precio_reno_porta!E112</f>
        <v>1109</v>
      </c>
      <c r="G4710" t="str">
        <f>precio_reno_porta!F112</f>
        <v>Android</v>
      </c>
      <c r="H4710" t="s">
        <v>188</v>
      </c>
      <c r="I4710" t="s">
        <v>43</v>
      </c>
      <c r="J4710" s="68">
        <f>precio_reno_porta!X112</f>
        <v>1103</v>
      </c>
    </row>
    <row r="4711" spans="1:10" x14ac:dyDescent="0.3">
      <c r="A4711" t="str">
        <f t="shared" si="73"/>
        <v>XIAOMI REDMI NOTE 15 PRO 512GB 5GMax Negocios + Ilimitado 125CUOTA</v>
      </c>
      <c r="B4711" t="str">
        <f>precio_reno_porta!A113</f>
        <v>Corriente</v>
      </c>
      <c r="C4711" t="str">
        <f>precio_reno_porta!B113</f>
        <v>5G</v>
      </c>
      <c r="D4711" t="str">
        <f>precio_reno_porta!C113</f>
        <v>XIAOMI</v>
      </c>
      <c r="E4711" t="str">
        <f>precio_reno_porta!D113</f>
        <v>XIAOMI REDMI NOTE 15 PRO 512GB 5G</v>
      </c>
      <c r="F4711" s="68">
        <f>precio_reno_porta!E113</f>
        <v>1659</v>
      </c>
      <c r="G4711" t="str">
        <f>precio_reno_porta!F113</f>
        <v>Android</v>
      </c>
      <c r="H4711" t="s">
        <v>188</v>
      </c>
      <c r="I4711" t="s">
        <v>43</v>
      </c>
      <c r="J4711" s="68">
        <f>precio_reno_porta!X113</f>
        <v>1655</v>
      </c>
    </row>
    <row r="4712" spans="1:10" x14ac:dyDescent="0.3">
      <c r="A4712" t="str">
        <f t="shared" si="73"/>
        <v>XIAOMI REDMI NOTE 15 PRO PLUS 512GB 5GMax Negocios + Ilimitado 125CUOTA</v>
      </c>
      <c r="B4712" t="str">
        <f>precio_reno_porta!A114</f>
        <v>Corriente</v>
      </c>
      <c r="C4712" t="str">
        <f>precio_reno_porta!B114</f>
        <v>5G</v>
      </c>
      <c r="D4712" t="str">
        <f>precio_reno_porta!C114</f>
        <v>XIAOMI</v>
      </c>
      <c r="E4712" t="str">
        <f>precio_reno_porta!D114</f>
        <v>XIAOMI REDMI NOTE 15 PRO PLUS 512GB 5G</v>
      </c>
      <c r="F4712" s="68">
        <f>precio_reno_porta!E114</f>
        <v>1879</v>
      </c>
      <c r="G4712" t="str">
        <f>precio_reno_porta!F114</f>
        <v>Android</v>
      </c>
      <c r="H4712" t="s">
        <v>188</v>
      </c>
      <c r="I4712" t="s">
        <v>43</v>
      </c>
      <c r="J4712" s="68">
        <f>precio_reno_porta!X114</f>
        <v>1871</v>
      </c>
    </row>
    <row r="4713" spans="1:10" x14ac:dyDescent="0.3">
      <c r="A4713" t="str">
        <f t="shared" si="73"/>
        <v>ZTE BLADE A36 64GBMax Negocios + Ilimitado 125CUOTA</v>
      </c>
      <c r="B4713" t="str">
        <f>precio_reno_porta!A115</f>
        <v>Corriente</v>
      </c>
      <c r="C4713" t="str">
        <f>precio_reno_porta!B115</f>
        <v>4G</v>
      </c>
      <c r="D4713" t="str">
        <f>precio_reno_porta!C115</f>
        <v>ZTE</v>
      </c>
      <c r="E4713" t="str">
        <f>precio_reno_porta!D115</f>
        <v>ZTE BLADE A36 64GB</v>
      </c>
      <c r="F4713" s="68">
        <f>precio_reno_porta!E115</f>
        <v>439</v>
      </c>
      <c r="G4713" t="str">
        <f>precio_reno_porta!F115</f>
        <v>Android</v>
      </c>
      <c r="H4713" t="s">
        <v>188</v>
      </c>
      <c r="I4713" t="s">
        <v>43</v>
      </c>
      <c r="J4713" s="68">
        <f>precio_reno_porta!X115</f>
        <v>443</v>
      </c>
    </row>
    <row r="4714" spans="1:10" x14ac:dyDescent="0.3">
      <c r="A4714" t="str">
        <f t="shared" si="73"/>
        <v>ZTE BLADE A56 PRO 128GBMax Negocios + Ilimitado 125CUOTA</v>
      </c>
      <c r="B4714" t="str">
        <f>precio_reno_porta!A116</f>
        <v>Corriente</v>
      </c>
      <c r="C4714" t="str">
        <f>precio_reno_porta!B116</f>
        <v>4G</v>
      </c>
      <c r="D4714" t="str">
        <f>precio_reno_porta!C116</f>
        <v>ZTE</v>
      </c>
      <c r="E4714" t="str">
        <f>precio_reno_porta!D116</f>
        <v>ZTE BLADE A56 PRO 128GB</v>
      </c>
      <c r="F4714" s="68">
        <f>precio_reno_porta!E116</f>
        <v>439</v>
      </c>
      <c r="G4714" t="str">
        <f>precio_reno_porta!F116</f>
        <v>Android</v>
      </c>
      <c r="H4714" t="s">
        <v>188</v>
      </c>
      <c r="I4714" t="s">
        <v>43</v>
      </c>
      <c r="J4714" s="68">
        <f>precio_reno_porta!X116</f>
        <v>431</v>
      </c>
    </row>
    <row r="4715" spans="1:10" x14ac:dyDescent="0.3">
      <c r="A4715" t="str">
        <f t="shared" si="73"/>
        <v>ZTE BLADE A57 PRO 128GBMax Negocios + Ilimitado 125CUOTA</v>
      </c>
      <c r="B4715" t="str">
        <f>precio_reno_porta!A117</f>
        <v>Corriente</v>
      </c>
      <c r="C4715" t="str">
        <f>precio_reno_porta!B117</f>
        <v>4G</v>
      </c>
      <c r="D4715" t="str">
        <f>precio_reno_porta!C117</f>
        <v>ZTE</v>
      </c>
      <c r="E4715" t="str">
        <f>precio_reno_porta!D117</f>
        <v>ZTE BLADE A57 PRO 128GB</v>
      </c>
      <c r="F4715" s="68">
        <f>precio_reno_porta!E117</f>
        <v>559</v>
      </c>
      <c r="G4715" t="str">
        <f>precio_reno_porta!F117</f>
        <v>Android</v>
      </c>
      <c r="H4715" t="s">
        <v>188</v>
      </c>
      <c r="I4715" t="s">
        <v>43</v>
      </c>
      <c r="J4715" s="68">
        <f>precio_reno_porta!X117</f>
        <v>551</v>
      </c>
    </row>
    <row r="4716" spans="1:10" x14ac:dyDescent="0.3">
      <c r="A4716" t="str">
        <f t="shared" si="73"/>
        <v>ZTE BLADE A76 256GB 5GMax Negocios + Ilimitado 125CUOTA</v>
      </c>
      <c r="B4716" t="str">
        <f>precio_reno_porta!A118</f>
        <v>Corriente</v>
      </c>
      <c r="C4716" t="str">
        <f>precio_reno_porta!B118</f>
        <v>5G</v>
      </c>
      <c r="D4716" t="str">
        <f>precio_reno_porta!C118</f>
        <v>ZTE</v>
      </c>
      <c r="E4716" t="str">
        <f>precio_reno_porta!D118</f>
        <v>ZTE BLADE A76 256GB 5G</v>
      </c>
      <c r="F4716" s="68">
        <f>precio_reno_porta!E118</f>
        <v>709</v>
      </c>
      <c r="G4716" t="str">
        <f>precio_reno_porta!F118</f>
        <v>Android</v>
      </c>
      <c r="H4716" t="s">
        <v>188</v>
      </c>
      <c r="I4716" t="s">
        <v>43</v>
      </c>
      <c r="J4716" s="68">
        <f>precio_reno_porta!X118</f>
        <v>707</v>
      </c>
    </row>
    <row r="4717" spans="1:10" x14ac:dyDescent="0.3">
      <c r="A4717" t="str">
        <f t="shared" si="73"/>
        <v>ZTE BLADE V70 MAX 256GBMax Negocios + Ilimitado 125CUOTA</v>
      </c>
      <c r="B4717" t="str">
        <f>precio_reno_porta!A119</f>
        <v>Corriente</v>
      </c>
      <c r="C4717" t="str">
        <f>precio_reno_porta!B119</f>
        <v>4G</v>
      </c>
      <c r="D4717" t="str">
        <f>precio_reno_porta!C119</f>
        <v>ZTE</v>
      </c>
      <c r="E4717" t="str">
        <f>precio_reno_porta!D119</f>
        <v>ZTE BLADE V70 MAX 256GB</v>
      </c>
      <c r="F4717" s="68">
        <f>precio_reno_porta!E119</f>
        <v>599</v>
      </c>
      <c r="G4717" t="str">
        <f>precio_reno_porta!F119</f>
        <v>Android</v>
      </c>
      <c r="H4717" t="s">
        <v>188</v>
      </c>
      <c r="I4717" t="s">
        <v>43</v>
      </c>
      <c r="J4717" s="68">
        <f>precio_reno_porta!X119</f>
        <v>599</v>
      </c>
    </row>
    <row r="4718" spans="1:10" x14ac:dyDescent="0.3">
      <c r="A4718" t="str">
        <f t="shared" si="73"/>
        <v>ZTE NUBIA AIR 256GB 5GMax Negocios + Ilimitado 125CUOTA</v>
      </c>
      <c r="B4718" t="str">
        <f>precio_reno_porta!A120</f>
        <v>Corriente</v>
      </c>
      <c r="C4718" t="str">
        <f>precio_reno_porta!B120</f>
        <v>5G</v>
      </c>
      <c r="D4718" t="str">
        <f>precio_reno_porta!C120</f>
        <v>ZTE</v>
      </c>
      <c r="E4718" t="str">
        <f>precio_reno_porta!D120</f>
        <v>ZTE NUBIA AIR 256GB 5G</v>
      </c>
      <c r="F4718" s="68">
        <f>precio_reno_porta!E120</f>
        <v>1069</v>
      </c>
      <c r="G4718" t="str">
        <f>precio_reno_porta!F120</f>
        <v>Android</v>
      </c>
      <c r="H4718" t="s">
        <v>188</v>
      </c>
      <c r="I4718" t="s">
        <v>43</v>
      </c>
      <c r="J4718" s="68">
        <f>precio_reno_porta!X120</f>
        <v>1067</v>
      </c>
    </row>
    <row r="4719" spans="1:10" x14ac:dyDescent="0.3">
      <c r="A4719" t="str">
        <f t="shared" si="73"/>
        <v>ZTE NUBIA AIR 512GB 5GMax Negocios + Ilimitado 125CUOTA</v>
      </c>
      <c r="B4719" t="str">
        <f>precio_reno_porta!A121</f>
        <v>Corriente</v>
      </c>
      <c r="C4719" t="str">
        <f>precio_reno_porta!B121</f>
        <v>5G</v>
      </c>
      <c r="D4719" t="str">
        <f>precio_reno_porta!C121</f>
        <v>ZTE</v>
      </c>
      <c r="E4719" t="str">
        <f>precio_reno_porta!D121</f>
        <v>ZTE NUBIA AIR 512GB 5G</v>
      </c>
      <c r="F4719" s="68">
        <f>precio_reno_porta!E121</f>
        <v>1369</v>
      </c>
      <c r="G4719" t="str">
        <f>precio_reno_porta!F121</f>
        <v>Android</v>
      </c>
      <c r="H4719" t="s">
        <v>188</v>
      </c>
      <c r="I4719" t="s">
        <v>43</v>
      </c>
      <c r="J4719" s="68">
        <f>precio_reno_porta!X121</f>
        <v>1355</v>
      </c>
    </row>
    <row r="4720" spans="1:10" x14ac:dyDescent="0.3">
      <c r="A4720" t="str">
        <f t="shared" si="73"/>
        <v>ZTE NUBIA NEO3 256GB 5GMax Negocios + Ilimitado 125CUOTA</v>
      </c>
      <c r="B4720" t="str">
        <f>precio_reno_porta!A122</f>
        <v>Corriente</v>
      </c>
      <c r="C4720" t="str">
        <f>precio_reno_porta!B122</f>
        <v>5G</v>
      </c>
      <c r="D4720" t="str">
        <f>precio_reno_porta!C122</f>
        <v>ZTE</v>
      </c>
      <c r="E4720" t="str">
        <f>precio_reno_porta!D122</f>
        <v>ZTE NUBIA NEO3 256GB 5G</v>
      </c>
      <c r="F4720" s="68">
        <f>precio_reno_porta!E122</f>
        <v>919</v>
      </c>
      <c r="G4720" t="str">
        <f>precio_reno_porta!F122</f>
        <v>Android</v>
      </c>
      <c r="H4720" t="s">
        <v>188</v>
      </c>
      <c r="I4720" t="s">
        <v>43</v>
      </c>
      <c r="J4720" s="68">
        <f>precio_reno_porta!X122</f>
        <v>923</v>
      </c>
    </row>
    <row r="4721" spans="1:10" x14ac:dyDescent="0.3">
      <c r="A4721" t="str">
        <f t="shared" si="73"/>
        <v>ZTE NUBIA NEO5 256GB 5GMax Negocios + Ilimitado 125CUOTA</v>
      </c>
      <c r="B4721" t="str">
        <f>precio_reno_porta!A123</f>
        <v>Corriente</v>
      </c>
      <c r="C4721" t="str">
        <f>precio_reno_porta!B123</f>
        <v>5G</v>
      </c>
      <c r="D4721" t="str">
        <f>precio_reno_porta!C123</f>
        <v>ZTE</v>
      </c>
      <c r="E4721" t="str">
        <f>precio_reno_porta!D123</f>
        <v>ZTE NUBIA NEO5 256GB 5G</v>
      </c>
      <c r="F4721" s="68">
        <f>precio_reno_porta!E123</f>
        <v>1109</v>
      </c>
      <c r="G4721" t="str">
        <f>precio_reno_porta!F123</f>
        <v>Android</v>
      </c>
      <c r="H4721" t="s">
        <v>188</v>
      </c>
      <c r="I4721" t="s">
        <v>43</v>
      </c>
      <c r="J4721" s="68">
        <f>precio_reno_porta!X123</f>
        <v>1103</v>
      </c>
    </row>
    <row r="4722" spans="1:10" x14ac:dyDescent="0.3">
      <c r="A4722" t="str">
        <f t="shared" si="73"/>
        <v>ZTE NUBIA V80 MAX 256GBMax Negocios + Ilimitado 125CUOTA</v>
      </c>
      <c r="B4722" t="str">
        <f>precio_reno_porta!A124</f>
        <v>Corriente</v>
      </c>
      <c r="C4722" t="str">
        <f>precio_reno_porta!B124</f>
        <v>4G</v>
      </c>
      <c r="D4722" t="str">
        <f>precio_reno_porta!C124</f>
        <v>ZTE</v>
      </c>
      <c r="E4722" t="str">
        <f>precio_reno_porta!D124</f>
        <v>ZTE NUBIA V80 MAX 256GB</v>
      </c>
      <c r="F4722" s="68">
        <f>precio_reno_porta!E124</f>
        <v>629</v>
      </c>
      <c r="G4722" t="str">
        <f>precio_reno_porta!F124</f>
        <v>Android</v>
      </c>
      <c r="H4722" t="s">
        <v>188</v>
      </c>
      <c r="I4722" t="s">
        <v>43</v>
      </c>
      <c r="J4722" s="68">
        <f>precio_reno_porta!X124</f>
        <v>623</v>
      </c>
    </row>
    <row r="4723" spans="1:10" x14ac:dyDescent="0.3">
      <c r="A4723" t="str">
        <f t="shared" si="73"/>
        <v>ZTE NUBIA V80 PRO 256GBMax Negocios + Ilimitado 125CUOTA</v>
      </c>
      <c r="B4723" t="str">
        <f>precio_reno_porta!A125</f>
        <v>Corriente</v>
      </c>
      <c r="C4723" t="str">
        <f>precio_reno_porta!B125</f>
        <v>4G</v>
      </c>
      <c r="D4723" t="str">
        <f>precio_reno_porta!C125</f>
        <v>ZTE</v>
      </c>
      <c r="E4723" t="str">
        <f>precio_reno_porta!D125</f>
        <v>ZTE NUBIA V80 PRO 256GB</v>
      </c>
      <c r="F4723" s="68">
        <f>precio_reno_porta!E125</f>
        <v>659</v>
      </c>
      <c r="G4723" t="str">
        <f>precio_reno_porta!F125</f>
        <v>Android</v>
      </c>
      <c r="H4723" t="s">
        <v>188</v>
      </c>
      <c r="I4723" t="s">
        <v>43</v>
      </c>
      <c r="J4723" s="68">
        <f>precio_reno_porta!X125</f>
        <v>659</v>
      </c>
    </row>
    <row r="4724" spans="1:10" x14ac:dyDescent="0.3">
      <c r="A4724" t="str">
        <f t="shared" si="73"/>
        <v>0Max Negocios + Ilimitado 125CUOTA</v>
      </c>
      <c r="B4724">
        <f>precio_reno_porta!A126</f>
        <v>0</v>
      </c>
      <c r="C4724">
        <f>precio_reno_porta!B126</f>
        <v>0</v>
      </c>
      <c r="D4724">
        <f>precio_reno_porta!C126</f>
        <v>0</v>
      </c>
      <c r="E4724">
        <f>precio_reno_porta!D126</f>
        <v>0</v>
      </c>
      <c r="F4724" s="68">
        <f>precio_reno_porta!E126</f>
        <v>0</v>
      </c>
      <c r="G4724">
        <f>precio_reno_porta!F126</f>
        <v>0</v>
      </c>
      <c r="H4724" t="s">
        <v>188</v>
      </c>
      <c r="I4724" t="s">
        <v>43</v>
      </c>
      <c r="J4724" s="68">
        <f>precio_reno_porta!X126</f>
        <v>0</v>
      </c>
    </row>
    <row r="4725" spans="1:10" x14ac:dyDescent="0.3">
      <c r="A4725" t="str">
        <f t="shared" si="73"/>
        <v>0Max Negocios + Ilimitado 125CUOTA</v>
      </c>
      <c r="B4725">
        <f>precio_reno_porta!A127</f>
        <v>0</v>
      </c>
      <c r="C4725">
        <f>precio_reno_porta!B127</f>
        <v>0</v>
      </c>
      <c r="D4725">
        <f>precio_reno_porta!C127</f>
        <v>0</v>
      </c>
      <c r="E4725">
        <f>precio_reno_porta!D127</f>
        <v>0</v>
      </c>
      <c r="F4725" s="68">
        <f>precio_reno_porta!E127</f>
        <v>0</v>
      </c>
      <c r="G4725">
        <f>precio_reno_porta!F127</f>
        <v>0</v>
      </c>
      <c r="H4725" t="s">
        <v>188</v>
      </c>
      <c r="I4725" t="s">
        <v>43</v>
      </c>
      <c r="J4725" s="68">
        <f>precio_reno_porta!X127</f>
        <v>0</v>
      </c>
    </row>
    <row r="4726" spans="1:10" x14ac:dyDescent="0.3">
      <c r="A4726" t="str">
        <f t="shared" si="73"/>
        <v>0Max Negocios + Ilimitado 125CUOTA</v>
      </c>
      <c r="B4726">
        <f>precio_reno_porta!A128</f>
        <v>0</v>
      </c>
      <c r="C4726">
        <f>precio_reno_porta!B128</f>
        <v>0</v>
      </c>
      <c r="D4726">
        <f>precio_reno_porta!C128</f>
        <v>0</v>
      </c>
      <c r="E4726">
        <f>precio_reno_porta!D128</f>
        <v>0</v>
      </c>
      <c r="F4726" s="68">
        <f>precio_reno_porta!E128</f>
        <v>0</v>
      </c>
      <c r="G4726">
        <f>precio_reno_porta!F128</f>
        <v>0</v>
      </c>
      <c r="H4726" t="s">
        <v>188</v>
      </c>
      <c r="I4726" t="s">
        <v>43</v>
      </c>
      <c r="J4726" s="68">
        <f>precio_reno_porta!X128</f>
        <v>0</v>
      </c>
    </row>
    <row r="4727" spans="1:10" x14ac:dyDescent="0.3">
      <c r="A4727" t="e">
        <f t="shared" si="73"/>
        <v>#REF!</v>
      </c>
      <c r="B4727" t="e">
        <f>precio_reno_porta!#REF!</f>
        <v>#REF!</v>
      </c>
      <c r="C4727" t="e">
        <f>precio_reno_porta!#REF!</f>
        <v>#REF!</v>
      </c>
      <c r="D4727" t="e">
        <f>precio_reno_porta!#REF!</f>
        <v>#REF!</v>
      </c>
      <c r="E4727" t="e">
        <f>precio_reno_porta!#REF!</f>
        <v>#REF!</v>
      </c>
      <c r="F4727" s="68" t="e">
        <f>precio_reno_porta!#REF!</f>
        <v>#REF!</v>
      </c>
      <c r="G4727" t="e">
        <f>precio_reno_porta!#REF!</f>
        <v>#REF!</v>
      </c>
      <c r="H4727" t="s">
        <v>188</v>
      </c>
      <c r="I4727" t="s">
        <v>43</v>
      </c>
      <c r="J4727" s="68" t="e">
        <f>precio_reno_porta!#REF!</f>
        <v>#REF!</v>
      </c>
    </row>
    <row r="4728" spans="1:10" x14ac:dyDescent="0.3">
      <c r="A4728" t="e">
        <f t="shared" si="73"/>
        <v>#REF!</v>
      </c>
      <c r="B4728" t="e">
        <f>precio_reno_porta!#REF!</f>
        <v>#REF!</v>
      </c>
      <c r="C4728" t="e">
        <f>precio_reno_porta!#REF!</f>
        <v>#REF!</v>
      </c>
      <c r="D4728" t="e">
        <f>precio_reno_porta!#REF!</f>
        <v>#REF!</v>
      </c>
      <c r="E4728" t="e">
        <f>precio_reno_porta!#REF!</f>
        <v>#REF!</v>
      </c>
      <c r="F4728" s="68" t="e">
        <f>precio_reno_porta!#REF!</f>
        <v>#REF!</v>
      </c>
      <c r="G4728" t="e">
        <f>precio_reno_porta!#REF!</f>
        <v>#REF!</v>
      </c>
      <c r="H4728" t="s">
        <v>188</v>
      </c>
      <c r="I4728" t="s">
        <v>43</v>
      </c>
      <c r="J4728" s="68" t="e">
        <f>precio_reno_porta!#REF!</f>
        <v>#REF!</v>
      </c>
    </row>
    <row r="4729" spans="1:10" x14ac:dyDescent="0.3">
      <c r="A4729" t="e">
        <f t="shared" si="73"/>
        <v>#REF!</v>
      </c>
      <c r="B4729" t="e">
        <f>precio_reno_porta!#REF!</f>
        <v>#REF!</v>
      </c>
      <c r="C4729" t="e">
        <f>precio_reno_porta!#REF!</f>
        <v>#REF!</v>
      </c>
      <c r="D4729" t="e">
        <f>precio_reno_porta!#REF!</f>
        <v>#REF!</v>
      </c>
      <c r="E4729" t="e">
        <f>precio_reno_porta!#REF!</f>
        <v>#REF!</v>
      </c>
      <c r="F4729" s="68" t="e">
        <f>precio_reno_porta!#REF!</f>
        <v>#REF!</v>
      </c>
      <c r="G4729" t="e">
        <f>precio_reno_porta!#REF!</f>
        <v>#REF!</v>
      </c>
      <c r="H4729" t="s">
        <v>188</v>
      </c>
      <c r="I4729" t="s">
        <v>43</v>
      </c>
      <c r="J4729" s="68" t="e">
        <f>precio_reno_porta!#REF!</f>
        <v>#REF!</v>
      </c>
    </row>
    <row r="4730" spans="1:10" x14ac:dyDescent="0.3">
      <c r="A4730" t="e">
        <f t="shared" si="73"/>
        <v>#REF!</v>
      </c>
      <c r="B4730" t="e">
        <f>precio_reno_porta!#REF!</f>
        <v>#REF!</v>
      </c>
      <c r="C4730" t="e">
        <f>precio_reno_porta!#REF!</f>
        <v>#REF!</v>
      </c>
      <c r="D4730" t="e">
        <f>precio_reno_porta!#REF!</f>
        <v>#REF!</v>
      </c>
      <c r="E4730" t="e">
        <f>precio_reno_porta!#REF!</f>
        <v>#REF!</v>
      </c>
      <c r="F4730" s="68" t="e">
        <f>precio_reno_porta!#REF!</f>
        <v>#REF!</v>
      </c>
      <c r="G4730" t="e">
        <f>precio_reno_porta!#REF!</f>
        <v>#REF!</v>
      </c>
      <c r="H4730" t="s">
        <v>188</v>
      </c>
      <c r="I4730" t="s">
        <v>43</v>
      </c>
      <c r="J4730" s="68" t="e">
        <f>precio_reno_porta!#REF!</f>
        <v>#REF!</v>
      </c>
    </row>
    <row r="4731" spans="1:10" x14ac:dyDescent="0.3">
      <c r="A4731" t="e">
        <f t="shared" si="73"/>
        <v>#REF!</v>
      </c>
      <c r="B4731" t="e">
        <f>precio_reno_porta!#REF!</f>
        <v>#REF!</v>
      </c>
      <c r="C4731" t="e">
        <f>precio_reno_porta!#REF!</f>
        <v>#REF!</v>
      </c>
      <c r="D4731" t="e">
        <f>precio_reno_porta!#REF!</f>
        <v>#REF!</v>
      </c>
      <c r="E4731" t="e">
        <f>precio_reno_porta!#REF!</f>
        <v>#REF!</v>
      </c>
      <c r="F4731" s="68" t="e">
        <f>precio_reno_porta!#REF!</f>
        <v>#REF!</v>
      </c>
      <c r="G4731" t="e">
        <f>precio_reno_porta!#REF!</f>
        <v>#REF!</v>
      </c>
      <c r="H4731" t="s">
        <v>188</v>
      </c>
      <c r="I4731" t="s">
        <v>43</v>
      </c>
      <c r="J4731" s="68" t="e">
        <f>precio_reno_porta!#REF!</f>
        <v>#REF!</v>
      </c>
    </row>
    <row r="4732" spans="1:10" x14ac:dyDescent="0.3">
      <c r="A4732" t="e">
        <f t="shared" si="73"/>
        <v>#REF!</v>
      </c>
      <c r="B4732" t="e">
        <f>precio_reno_porta!#REF!</f>
        <v>#REF!</v>
      </c>
      <c r="C4732" t="e">
        <f>precio_reno_porta!#REF!</f>
        <v>#REF!</v>
      </c>
      <c r="D4732" t="e">
        <f>precio_reno_porta!#REF!</f>
        <v>#REF!</v>
      </c>
      <c r="E4732" t="e">
        <f>precio_reno_porta!#REF!</f>
        <v>#REF!</v>
      </c>
      <c r="F4732" s="68" t="e">
        <f>precio_reno_porta!#REF!</f>
        <v>#REF!</v>
      </c>
      <c r="G4732" t="e">
        <f>precio_reno_porta!#REF!</f>
        <v>#REF!</v>
      </c>
      <c r="H4732" t="s">
        <v>188</v>
      </c>
      <c r="I4732" t="s">
        <v>43</v>
      </c>
      <c r="J4732" s="68" t="e">
        <f>precio_reno_porta!#REF!</f>
        <v>#REF!</v>
      </c>
    </row>
    <row r="4733" spans="1:10" x14ac:dyDescent="0.3">
      <c r="A4733" t="e">
        <f t="shared" si="73"/>
        <v>#REF!</v>
      </c>
      <c r="B4733" t="e">
        <f>precio_reno_porta!#REF!</f>
        <v>#REF!</v>
      </c>
      <c r="C4733" t="e">
        <f>precio_reno_porta!#REF!</f>
        <v>#REF!</v>
      </c>
      <c r="D4733" t="e">
        <f>precio_reno_porta!#REF!</f>
        <v>#REF!</v>
      </c>
      <c r="E4733" t="e">
        <f>precio_reno_porta!#REF!</f>
        <v>#REF!</v>
      </c>
      <c r="F4733" s="68" t="e">
        <f>precio_reno_porta!#REF!</f>
        <v>#REF!</v>
      </c>
      <c r="G4733" t="e">
        <f>precio_reno_porta!#REF!</f>
        <v>#REF!</v>
      </c>
      <c r="H4733" t="s">
        <v>188</v>
      </c>
      <c r="I4733" t="s">
        <v>43</v>
      </c>
      <c r="J4733" s="68" t="e">
        <f>precio_reno_porta!#REF!</f>
        <v>#REF!</v>
      </c>
    </row>
    <row r="4734" spans="1:10" x14ac:dyDescent="0.3">
      <c r="A4734" t="e">
        <f t="shared" si="73"/>
        <v>#REF!</v>
      </c>
      <c r="B4734" t="e">
        <f>precio_reno_porta!#REF!</f>
        <v>#REF!</v>
      </c>
      <c r="C4734" t="e">
        <f>precio_reno_porta!#REF!</f>
        <v>#REF!</v>
      </c>
      <c r="D4734" t="e">
        <f>precio_reno_porta!#REF!</f>
        <v>#REF!</v>
      </c>
      <c r="E4734" t="e">
        <f>precio_reno_porta!#REF!</f>
        <v>#REF!</v>
      </c>
      <c r="F4734" s="68" t="e">
        <f>precio_reno_porta!#REF!</f>
        <v>#REF!</v>
      </c>
      <c r="G4734" t="e">
        <f>precio_reno_porta!#REF!</f>
        <v>#REF!</v>
      </c>
      <c r="H4734" t="s">
        <v>188</v>
      </c>
      <c r="I4734" t="s">
        <v>43</v>
      </c>
      <c r="J4734" s="68" t="e">
        <f>precio_reno_porta!#REF!</f>
        <v>#REF!</v>
      </c>
    </row>
    <row r="4735" spans="1:10" x14ac:dyDescent="0.3">
      <c r="A4735" t="e">
        <f t="shared" si="73"/>
        <v>#REF!</v>
      </c>
      <c r="B4735" t="e">
        <f>precio_reno_porta!#REF!</f>
        <v>#REF!</v>
      </c>
      <c r="C4735" t="e">
        <f>precio_reno_porta!#REF!</f>
        <v>#REF!</v>
      </c>
      <c r="D4735" t="e">
        <f>precio_reno_porta!#REF!</f>
        <v>#REF!</v>
      </c>
      <c r="E4735" t="e">
        <f>precio_reno_porta!#REF!</f>
        <v>#REF!</v>
      </c>
      <c r="F4735" s="68" t="e">
        <f>precio_reno_porta!#REF!</f>
        <v>#REF!</v>
      </c>
      <c r="G4735" t="e">
        <f>precio_reno_porta!#REF!</f>
        <v>#REF!</v>
      </c>
      <c r="H4735" t="s">
        <v>188</v>
      </c>
      <c r="I4735" t="s">
        <v>43</v>
      </c>
      <c r="J4735" s="68" t="e">
        <f>precio_reno_porta!#REF!</f>
        <v>#REF!</v>
      </c>
    </row>
    <row r="4736" spans="1:10" x14ac:dyDescent="0.3">
      <c r="A4736" t="e">
        <f t="shared" si="73"/>
        <v>#REF!</v>
      </c>
      <c r="B4736" t="e">
        <f>precio_reno_porta!#REF!</f>
        <v>#REF!</v>
      </c>
      <c r="C4736" t="e">
        <f>precio_reno_porta!#REF!</f>
        <v>#REF!</v>
      </c>
      <c r="D4736" t="e">
        <f>precio_reno_porta!#REF!</f>
        <v>#REF!</v>
      </c>
      <c r="E4736" t="e">
        <f>precio_reno_porta!#REF!</f>
        <v>#REF!</v>
      </c>
      <c r="F4736" s="68" t="e">
        <f>precio_reno_porta!#REF!</f>
        <v>#REF!</v>
      </c>
      <c r="G4736" t="e">
        <f>precio_reno_porta!#REF!</f>
        <v>#REF!</v>
      </c>
      <c r="H4736" t="s">
        <v>188</v>
      </c>
      <c r="I4736" t="s">
        <v>43</v>
      </c>
      <c r="J4736" s="68" t="e">
        <f>precio_reno_porta!#REF!</f>
        <v>#REF!</v>
      </c>
    </row>
    <row r="4737" spans="1:10" x14ac:dyDescent="0.3">
      <c r="A4737" t="str">
        <f t="shared" si="73"/>
        <v>0Max Negocios + Ilimitado 125CUOTA</v>
      </c>
      <c r="B4737">
        <f>precio_reno_porta!A132</f>
        <v>0</v>
      </c>
      <c r="C4737">
        <f>precio_reno_porta!B132</f>
        <v>0</v>
      </c>
      <c r="D4737">
        <f>precio_reno_porta!C132</f>
        <v>0</v>
      </c>
      <c r="E4737">
        <f>precio_reno_porta!D132</f>
        <v>0</v>
      </c>
      <c r="F4737" s="68">
        <f>precio_reno_porta!E132</f>
        <v>0</v>
      </c>
      <c r="G4737">
        <f>precio_reno_porta!F132</f>
        <v>0</v>
      </c>
      <c r="H4737" t="s">
        <v>188</v>
      </c>
      <c r="I4737" t="s">
        <v>43</v>
      </c>
      <c r="J4737" s="68">
        <f>precio_reno_porta!X132</f>
        <v>0</v>
      </c>
    </row>
    <row r="4738" spans="1:10" x14ac:dyDescent="0.3">
      <c r="A4738" t="str">
        <f t="shared" si="73"/>
        <v>0Max Negocios + Ilimitado 125CUOTA</v>
      </c>
      <c r="B4738">
        <f>precio_reno_porta!A133</f>
        <v>0</v>
      </c>
      <c r="C4738">
        <f>precio_reno_porta!B133</f>
        <v>0</v>
      </c>
      <c r="D4738">
        <f>precio_reno_porta!C133</f>
        <v>0</v>
      </c>
      <c r="E4738">
        <f>precio_reno_porta!D133</f>
        <v>0</v>
      </c>
      <c r="F4738" s="68">
        <f>precio_reno_porta!E133</f>
        <v>0</v>
      </c>
      <c r="G4738">
        <f>precio_reno_porta!F133</f>
        <v>0</v>
      </c>
      <c r="H4738" t="s">
        <v>188</v>
      </c>
      <c r="I4738" t="s">
        <v>43</v>
      </c>
      <c r="J4738" s="68">
        <f>precio_reno_porta!X133</f>
        <v>0</v>
      </c>
    </row>
    <row r="4739" spans="1:10" x14ac:dyDescent="0.3">
      <c r="A4739" t="str">
        <f t="shared" ref="A4739:A4802" si="74">CONCATENATE(E4739,I4739,H4739)</f>
        <v>0Max Negocios + Ilimitado 125CUOTA</v>
      </c>
      <c r="B4739">
        <f>precio_reno_porta!A134</f>
        <v>0</v>
      </c>
      <c r="C4739">
        <f>precio_reno_porta!B134</f>
        <v>0</v>
      </c>
      <c r="D4739">
        <f>precio_reno_porta!C134</f>
        <v>0</v>
      </c>
      <c r="E4739">
        <f>precio_reno_porta!D134</f>
        <v>0</v>
      </c>
      <c r="F4739" s="68">
        <f>precio_reno_porta!E134</f>
        <v>0</v>
      </c>
      <c r="G4739">
        <f>precio_reno_porta!F134</f>
        <v>0</v>
      </c>
      <c r="H4739" t="s">
        <v>188</v>
      </c>
      <c r="I4739" t="s">
        <v>43</v>
      </c>
      <c r="J4739" s="68">
        <f>precio_reno_porta!X134</f>
        <v>0</v>
      </c>
    </row>
    <row r="4740" spans="1:10" x14ac:dyDescent="0.3">
      <c r="A4740" t="str">
        <f t="shared" si="74"/>
        <v>0Max Negocios + Ilimitado 125CUOTA</v>
      </c>
      <c r="B4740">
        <f>precio_reno_porta!A135</f>
        <v>0</v>
      </c>
      <c r="C4740">
        <f>precio_reno_porta!B135</f>
        <v>0</v>
      </c>
      <c r="D4740">
        <f>precio_reno_porta!C135</f>
        <v>0</v>
      </c>
      <c r="E4740">
        <f>precio_reno_porta!D135</f>
        <v>0</v>
      </c>
      <c r="F4740" s="68">
        <f>precio_reno_porta!E135</f>
        <v>0</v>
      </c>
      <c r="G4740">
        <f>precio_reno_porta!F135</f>
        <v>0</v>
      </c>
      <c r="H4740" t="s">
        <v>188</v>
      </c>
      <c r="I4740" t="s">
        <v>43</v>
      </c>
      <c r="J4740" s="68">
        <f>precio_reno_porta!X135</f>
        <v>0</v>
      </c>
    </row>
    <row r="4741" spans="1:10" x14ac:dyDescent="0.3">
      <c r="A4741" t="str">
        <f t="shared" si="74"/>
        <v>0Max Negocios + Ilimitado 125CUOTA</v>
      </c>
      <c r="B4741">
        <f>precio_reno_porta!A136</f>
        <v>0</v>
      </c>
      <c r="C4741">
        <f>precio_reno_porta!B136</f>
        <v>0</v>
      </c>
      <c r="D4741">
        <f>precio_reno_porta!C136</f>
        <v>0</v>
      </c>
      <c r="E4741">
        <f>precio_reno_porta!D136</f>
        <v>0</v>
      </c>
      <c r="F4741" s="68">
        <f>precio_reno_porta!E136</f>
        <v>0</v>
      </c>
      <c r="G4741">
        <f>precio_reno_porta!F136</f>
        <v>0</v>
      </c>
      <c r="H4741" t="s">
        <v>188</v>
      </c>
      <c r="I4741" t="s">
        <v>43</v>
      </c>
      <c r="J4741" s="68">
        <f>precio_reno_porta!X136</f>
        <v>0</v>
      </c>
    </row>
    <row r="4742" spans="1:10" x14ac:dyDescent="0.3">
      <c r="A4742" t="str">
        <f t="shared" si="74"/>
        <v>0Max Negocios + Ilimitado 125CUOTA</v>
      </c>
      <c r="B4742">
        <f>precio_reno_porta!A137</f>
        <v>0</v>
      </c>
      <c r="C4742">
        <f>precio_reno_porta!B137</f>
        <v>0</v>
      </c>
      <c r="D4742">
        <f>precio_reno_porta!C137</f>
        <v>0</v>
      </c>
      <c r="E4742">
        <f>precio_reno_porta!D137</f>
        <v>0</v>
      </c>
      <c r="F4742" s="68">
        <f>precio_reno_porta!E137</f>
        <v>0</v>
      </c>
      <c r="G4742">
        <f>precio_reno_porta!F137</f>
        <v>0</v>
      </c>
      <c r="H4742" t="s">
        <v>188</v>
      </c>
      <c r="I4742" t="s">
        <v>43</v>
      </c>
      <c r="J4742" s="68">
        <f>precio_reno_porta!X137</f>
        <v>0</v>
      </c>
    </row>
    <row r="4743" spans="1:10" x14ac:dyDescent="0.3">
      <c r="A4743" t="str">
        <f t="shared" si="74"/>
        <v>0Max Negocios + Ilimitado 125CUOTA</v>
      </c>
      <c r="B4743">
        <f>precio_reno_porta!A138</f>
        <v>0</v>
      </c>
      <c r="C4743">
        <f>precio_reno_porta!B138</f>
        <v>0</v>
      </c>
      <c r="D4743">
        <f>precio_reno_porta!C138</f>
        <v>0</v>
      </c>
      <c r="E4743">
        <f>precio_reno_porta!D138</f>
        <v>0</v>
      </c>
      <c r="F4743" s="68">
        <f>precio_reno_porta!E138</f>
        <v>0</v>
      </c>
      <c r="G4743">
        <f>precio_reno_porta!F138</f>
        <v>0</v>
      </c>
      <c r="H4743" t="s">
        <v>188</v>
      </c>
      <c r="I4743" t="s">
        <v>43</v>
      </c>
      <c r="J4743" s="68">
        <f>precio_reno_porta!X138</f>
        <v>0</v>
      </c>
    </row>
    <row r="4744" spans="1:10" x14ac:dyDescent="0.3">
      <c r="A4744" t="str">
        <f t="shared" si="74"/>
        <v>0Max Negocios + Ilimitado 125CUOTA</v>
      </c>
      <c r="B4744">
        <f>precio_reno_porta!A139</f>
        <v>0</v>
      </c>
      <c r="C4744">
        <f>precio_reno_porta!B139</f>
        <v>0</v>
      </c>
      <c r="D4744">
        <f>precio_reno_porta!C139</f>
        <v>0</v>
      </c>
      <c r="E4744">
        <f>precio_reno_porta!D139</f>
        <v>0</v>
      </c>
      <c r="F4744" s="68">
        <f>precio_reno_porta!E139</f>
        <v>0</v>
      </c>
      <c r="G4744">
        <f>precio_reno_porta!F139</f>
        <v>0</v>
      </c>
      <c r="H4744" t="s">
        <v>188</v>
      </c>
      <c r="I4744" t="s">
        <v>43</v>
      </c>
      <c r="J4744" s="68">
        <f>precio_reno_porta!X139</f>
        <v>0</v>
      </c>
    </row>
    <row r="4745" spans="1:10" x14ac:dyDescent="0.3">
      <c r="A4745" t="str">
        <f t="shared" si="74"/>
        <v>0Max Negocios + Ilimitado 125CUOTA</v>
      </c>
      <c r="B4745">
        <f>precio_reno_porta!A140</f>
        <v>0</v>
      </c>
      <c r="C4745">
        <f>precio_reno_porta!B140</f>
        <v>0</v>
      </c>
      <c r="D4745">
        <f>precio_reno_porta!C140</f>
        <v>0</v>
      </c>
      <c r="E4745">
        <f>precio_reno_porta!D140</f>
        <v>0</v>
      </c>
      <c r="F4745" s="68">
        <f>precio_reno_porta!E140</f>
        <v>0</v>
      </c>
      <c r="G4745">
        <f>precio_reno_porta!F140</f>
        <v>0</v>
      </c>
      <c r="H4745" t="s">
        <v>188</v>
      </c>
      <c r="I4745" t="s">
        <v>43</v>
      </c>
      <c r="J4745" s="68">
        <f>precio_reno_porta!X140</f>
        <v>0</v>
      </c>
    </row>
    <row r="4746" spans="1:10" x14ac:dyDescent="0.3">
      <c r="A4746" t="str">
        <f t="shared" si="74"/>
        <v>0Max Negocios + Ilimitado 125CUOTA</v>
      </c>
      <c r="B4746">
        <f>precio_reno_porta!A141</f>
        <v>0</v>
      </c>
      <c r="C4746">
        <f>precio_reno_porta!B141</f>
        <v>0</v>
      </c>
      <c r="D4746">
        <f>precio_reno_porta!C141</f>
        <v>0</v>
      </c>
      <c r="E4746">
        <f>precio_reno_porta!D141</f>
        <v>0</v>
      </c>
      <c r="F4746" s="68">
        <f>precio_reno_porta!E141</f>
        <v>0</v>
      </c>
      <c r="G4746">
        <f>precio_reno_porta!F141</f>
        <v>0</v>
      </c>
      <c r="H4746" t="s">
        <v>188</v>
      </c>
      <c r="I4746" t="s">
        <v>43</v>
      </c>
      <c r="J4746" s="68">
        <f>precio_reno_porta!X141</f>
        <v>0</v>
      </c>
    </row>
    <row r="4747" spans="1:10" x14ac:dyDescent="0.3">
      <c r="A4747" t="str">
        <f t="shared" si="74"/>
        <v>0Max Negocios + Ilimitado 125CUOTA</v>
      </c>
      <c r="B4747">
        <f>precio_reno_porta!A142</f>
        <v>0</v>
      </c>
      <c r="C4747">
        <f>precio_reno_porta!B142</f>
        <v>0</v>
      </c>
      <c r="D4747">
        <f>precio_reno_porta!C142</f>
        <v>0</v>
      </c>
      <c r="E4747">
        <f>precio_reno_porta!D142</f>
        <v>0</v>
      </c>
      <c r="F4747" s="68">
        <f>precio_reno_porta!E142</f>
        <v>0</v>
      </c>
      <c r="G4747">
        <f>precio_reno_porta!F142</f>
        <v>0</v>
      </c>
      <c r="H4747" t="s">
        <v>188</v>
      </c>
      <c r="I4747" t="s">
        <v>43</v>
      </c>
      <c r="J4747" s="68">
        <f>precio_reno_porta!X142</f>
        <v>0</v>
      </c>
    </row>
    <row r="4748" spans="1:10" x14ac:dyDescent="0.3">
      <c r="A4748" t="str">
        <f t="shared" si="74"/>
        <v>0Max Negocios + Ilimitado 125CUOTA</v>
      </c>
      <c r="B4748">
        <f>precio_reno_porta!A143</f>
        <v>0</v>
      </c>
      <c r="C4748">
        <f>precio_reno_porta!B143</f>
        <v>0</v>
      </c>
      <c r="D4748">
        <f>precio_reno_porta!C143</f>
        <v>0</v>
      </c>
      <c r="E4748">
        <f>precio_reno_porta!D143</f>
        <v>0</v>
      </c>
      <c r="F4748" s="68">
        <f>precio_reno_porta!E143</f>
        <v>0</v>
      </c>
      <c r="G4748">
        <f>precio_reno_porta!F143</f>
        <v>0</v>
      </c>
      <c r="H4748" t="s">
        <v>188</v>
      </c>
      <c r="I4748" t="s">
        <v>43</v>
      </c>
      <c r="J4748" s="68">
        <f>precio_reno_porta!X143</f>
        <v>0</v>
      </c>
    </row>
    <row r="4749" spans="1:10" x14ac:dyDescent="0.3">
      <c r="A4749" t="str">
        <f t="shared" si="74"/>
        <v>0Max Negocios + Ilimitado 125CUOTA</v>
      </c>
      <c r="B4749">
        <f>precio_reno_porta!A144</f>
        <v>0</v>
      </c>
      <c r="C4749">
        <f>precio_reno_porta!B144</f>
        <v>0</v>
      </c>
      <c r="D4749">
        <f>precio_reno_porta!C144</f>
        <v>0</v>
      </c>
      <c r="E4749">
        <f>precio_reno_porta!D144</f>
        <v>0</v>
      </c>
      <c r="F4749" s="68">
        <f>precio_reno_porta!E144</f>
        <v>0</v>
      </c>
      <c r="G4749">
        <f>precio_reno_porta!F144</f>
        <v>0</v>
      </c>
      <c r="H4749" t="s">
        <v>188</v>
      </c>
      <c r="I4749" t="s">
        <v>43</v>
      </c>
      <c r="J4749" s="68">
        <f>precio_reno_porta!X144</f>
        <v>0</v>
      </c>
    </row>
    <row r="4750" spans="1:10" x14ac:dyDescent="0.3">
      <c r="A4750" t="str">
        <f t="shared" si="74"/>
        <v>0Max Negocios + Ilimitado 125CUOTA</v>
      </c>
      <c r="B4750">
        <f>precio_reno_porta!A145</f>
        <v>0</v>
      </c>
      <c r="C4750">
        <f>precio_reno_porta!B145</f>
        <v>0</v>
      </c>
      <c r="D4750">
        <f>precio_reno_porta!C145</f>
        <v>0</v>
      </c>
      <c r="E4750">
        <f>precio_reno_porta!D145</f>
        <v>0</v>
      </c>
      <c r="F4750" s="68">
        <f>precio_reno_porta!E145</f>
        <v>0</v>
      </c>
      <c r="G4750">
        <f>precio_reno_porta!F145</f>
        <v>0</v>
      </c>
      <c r="H4750" t="s">
        <v>188</v>
      </c>
      <c r="I4750" t="s">
        <v>43</v>
      </c>
      <c r="J4750" s="68">
        <f>precio_reno_porta!X145</f>
        <v>0</v>
      </c>
    </row>
    <row r="4751" spans="1:10" x14ac:dyDescent="0.3">
      <c r="A4751" t="str">
        <f t="shared" si="74"/>
        <v>0Max Negocios + Ilimitado 125CUOTA</v>
      </c>
      <c r="B4751">
        <f>precio_reno_porta!A146</f>
        <v>0</v>
      </c>
      <c r="C4751">
        <f>precio_reno_porta!B146</f>
        <v>0</v>
      </c>
      <c r="D4751">
        <f>precio_reno_porta!C146</f>
        <v>0</v>
      </c>
      <c r="E4751">
        <f>precio_reno_porta!D146</f>
        <v>0</v>
      </c>
      <c r="F4751" s="68">
        <f>precio_reno_porta!E146</f>
        <v>0</v>
      </c>
      <c r="G4751">
        <f>precio_reno_porta!F146</f>
        <v>0</v>
      </c>
      <c r="H4751" t="s">
        <v>188</v>
      </c>
      <c r="I4751" t="s">
        <v>43</v>
      </c>
      <c r="J4751" s="68">
        <f>precio_reno_porta!X146</f>
        <v>0</v>
      </c>
    </row>
    <row r="4752" spans="1:10" x14ac:dyDescent="0.3">
      <c r="A4752" t="str">
        <f t="shared" si="74"/>
        <v>0Max Negocios + Ilimitado 125CUOTA</v>
      </c>
      <c r="B4752">
        <f>precio_reno_porta!A147</f>
        <v>0</v>
      </c>
      <c r="C4752">
        <f>precio_reno_porta!B147</f>
        <v>0</v>
      </c>
      <c r="D4752">
        <f>precio_reno_porta!C147</f>
        <v>0</v>
      </c>
      <c r="E4752">
        <f>precio_reno_porta!D147</f>
        <v>0</v>
      </c>
      <c r="F4752" s="68">
        <f>precio_reno_porta!E147</f>
        <v>0</v>
      </c>
      <c r="G4752">
        <f>precio_reno_porta!F147</f>
        <v>0</v>
      </c>
      <c r="H4752" t="s">
        <v>188</v>
      </c>
      <c r="I4752" t="s">
        <v>43</v>
      </c>
      <c r="J4752" s="68">
        <f>precio_reno_porta!X147</f>
        <v>0</v>
      </c>
    </row>
    <row r="4753" spans="1:10" x14ac:dyDescent="0.3">
      <c r="A4753" t="str">
        <f t="shared" si="74"/>
        <v>0Max Negocios + Ilimitado 125CUOTA</v>
      </c>
      <c r="B4753">
        <f>precio_reno_porta!A148</f>
        <v>0</v>
      </c>
      <c r="C4753">
        <f>precio_reno_porta!B148</f>
        <v>0</v>
      </c>
      <c r="D4753">
        <f>precio_reno_porta!C148</f>
        <v>0</v>
      </c>
      <c r="E4753">
        <f>precio_reno_porta!D148</f>
        <v>0</v>
      </c>
      <c r="F4753" s="68">
        <f>precio_reno_porta!E148</f>
        <v>0</v>
      </c>
      <c r="G4753">
        <f>precio_reno_porta!F148</f>
        <v>0</v>
      </c>
      <c r="H4753" t="s">
        <v>188</v>
      </c>
      <c r="I4753" t="s">
        <v>43</v>
      </c>
      <c r="J4753" s="68">
        <f>precio_reno_porta!X148</f>
        <v>0</v>
      </c>
    </row>
    <row r="4754" spans="1:10" x14ac:dyDescent="0.3">
      <c r="A4754" t="str">
        <f t="shared" si="74"/>
        <v>0Max Negocios + Ilimitado 125CUOTA</v>
      </c>
      <c r="B4754">
        <f>precio_reno_porta!A149</f>
        <v>0</v>
      </c>
      <c r="C4754">
        <f>precio_reno_porta!B149</f>
        <v>0</v>
      </c>
      <c r="D4754">
        <f>precio_reno_porta!C149</f>
        <v>0</v>
      </c>
      <c r="E4754">
        <f>precio_reno_porta!D149</f>
        <v>0</v>
      </c>
      <c r="F4754" s="68">
        <f>precio_reno_porta!E149</f>
        <v>0</v>
      </c>
      <c r="G4754">
        <f>precio_reno_porta!F149</f>
        <v>0</v>
      </c>
      <c r="H4754" t="s">
        <v>188</v>
      </c>
      <c r="I4754" t="s">
        <v>43</v>
      </c>
      <c r="J4754" s="68">
        <f>precio_reno_porta!X149</f>
        <v>0</v>
      </c>
    </row>
    <row r="4755" spans="1:10" x14ac:dyDescent="0.3">
      <c r="A4755" t="str">
        <f t="shared" si="74"/>
        <v>0Max Negocios + Ilimitado 125CUOTA</v>
      </c>
      <c r="B4755">
        <f>precio_reno_porta!A150</f>
        <v>0</v>
      </c>
      <c r="C4755">
        <f>precio_reno_porta!B150</f>
        <v>0</v>
      </c>
      <c r="D4755">
        <f>precio_reno_porta!C150</f>
        <v>0</v>
      </c>
      <c r="E4755">
        <f>precio_reno_porta!D150</f>
        <v>0</v>
      </c>
      <c r="F4755" s="68">
        <f>precio_reno_porta!E150</f>
        <v>0</v>
      </c>
      <c r="G4755">
        <f>precio_reno_porta!F150</f>
        <v>0</v>
      </c>
      <c r="H4755" t="s">
        <v>188</v>
      </c>
      <c r="I4755" t="s">
        <v>43</v>
      </c>
      <c r="J4755" s="68">
        <f>precio_reno_porta!X150</f>
        <v>0</v>
      </c>
    </row>
    <row r="4756" spans="1:10" x14ac:dyDescent="0.3">
      <c r="A4756" t="str">
        <f t="shared" si="74"/>
        <v>0Max Negocios + Ilimitado 125CUOTA</v>
      </c>
      <c r="B4756">
        <f>precio_reno_porta!A151</f>
        <v>0</v>
      </c>
      <c r="C4756">
        <f>precio_reno_porta!B151</f>
        <v>0</v>
      </c>
      <c r="D4756">
        <f>precio_reno_porta!C151</f>
        <v>0</v>
      </c>
      <c r="E4756">
        <f>precio_reno_porta!D151</f>
        <v>0</v>
      </c>
      <c r="F4756" s="68">
        <f>precio_reno_porta!E151</f>
        <v>0</v>
      </c>
      <c r="G4756">
        <f>precio_reno_porta!F151</f>
        <v>0</v>
      </c>
      <c r="H4756" t="s">
        <v>188</v>
      </c>
      <c r="I4756" t="s">
        <v>43</v>
      </c>
      <c r="J4756" s="68">
        <f>precio_reno_porta!X151</f>
        <v>0</v>
      </c>
    </row>
    <row r="4757" spans="1:10" x14ac:dyDescent="0.3">
      <c r="A4757" t="str">
        <f t="shared" si="74"/>
        <v>0Max Negocios + Ilimitado 125CUOTA</v>
      </c>
      <c r="B4757">
        <f>precio_reno_porta!A152</f>
        <v>0</v>
      </c>
      <c r="C4757">
        <f>precio_reno_porta!B152</f>
        <v>0</v>
      </c>
      <c r="D4757">
        <f>precio_reno_porta!C152</f>
        <v>0</v>
      </c>
      <c r="E4757">
        <f>precio_reno_porta!D152</f>
        <v>0</v>
      </c>
      <c r="F4757" s="68">
        <f>precio_reno_porta!E152</f>
        <v>0</v>
      </c>
      <c r="G4757">
        <f>precio_reno_porta!F152</f>
        <v>0</v>
      </c>
      <c r="H4757" t="s">
        <v>188</v>
      </c>
      <c r="I4757" t="s">
        <v>43</v>
      </c>
      <c r="J4757" s="68">
        <f>precio_reno_porta!X152</f>
        <v>0</v>
      </c>
    </row>
    <row r="4758" spans="1:10" x14ac:dyDescent="0.3">
      <c r="A4758" t="str">
        <f t="shared" si="74"/>
        <v>0Max Negocios + Ilimitado 125CUOTA</v>
      </c>
      <c r="B4758">
        <f>precio_reno_porta!A153</f>
        <v>0</v>
      </c>
      <c r="C4758">
        <f>precio_reno_porta!B153</f>
        <v>0</v>
      </c>
      <c r="D4758">
        <f>precio_reno_porta!C153</f>
        <v>0</v>
      </c>
      <c r="E4758">
        <f>precio_reno_porta!D153</f>
        <v>0</v>
      </c>
      <c r="F4758" s="68">
        <f>precio_reno_porta!E153</f>
        <v>0</v>
      </c>
      <c r="G4758">
        <f>precio_reno_porta!F153</f>
        <v>0</v>
      </c>
      <c r="H4758" t="s">
        <v>188</v>
      </c>
      <c r="I4758" t="s">
        <v>43</v>
      </c>
      <c r="J4758" s="68">
        <f>precio_reno_porta!X153</f>
        <v>0</v>
      </c>
    </row>
    <row r="4759" spans="1:10" x14ac:dyDescent="0.3">
      <c r="A4759" t="str">
        <f t="shared" si="74"/>
        <v>0Max Negocios + Ilimitado 125CUOTA</v>
      </c>
      <c r="B4759">
        <f>precio_reno_porta!A154</f>
        <v>0</v>
      </c>
      <c r="C4759">
        <f>precio_reno_porta!B154</f>
        <v>0</v>
      </c>
      <c r="D4759">
        <f>precio_reno_porta!C154</f>
        <v>0</v>
      </c>
      <c r="E4759">
        <f>precio_reno_porta!D154</f>
        <v>0</v>
      </c>
      <c r="F4759" s="68">
        <f>precio_reno_porta!E154</f>
        <v>0</v>
      </c>
      <c r="G4759">
        <f>precio_reno_porta!F154</f>
        <v>0</v>
      </c>
      <c r="H4759" t="s">
        <v>188</v>
      </c>
      <c r="I4759" t="s">
        <v>43</v>
      </c>
      <c r="J4759" s="68">
        <f>precio_reno_porta!X154</f>
        <v>0</v>
      </c>
    </row>
    <row r="4760" spans="1:10" x14ac:dyDescent="0.3">
      <c r="A4760" t="str">
        <f t="shared" si="74"/>
        <v>0Max Negocios + Ilimitado 125CUOTA</v>
      </c>
      <c r="B4760">
        <f>precio_reno_porta!A155</f>
        <v>0</v>
      </c>
      <c r="C4760">
        <f>precio_reno_porta!B155</f>
        <v>0</v>
      </c>
      <c r="D4760">
        <f>precio_reno_porta!C155</f>
        <v>0</v>
      </c>
      <c r="E4760">
        <f>precio_reno_porta!D155</f>
        <v>0</v>
      </c>
      <c r="F4760" s="68">
        <f>precio_reno_porta!E155</f>
        <v>0</v>
      </c>
      <c r="G4760">
        <f>precio_reno_porta!F155</f>
        <v>0</v>
      </c>
      <c r="H4760" t="s">
        <v>188</v>
      </c>
      <c r="I4760" t="s">
        <v>43</v>
      </c>
      <c r="J4760" s="68">
        <f>precio_reno_porta!X155</f>
        <v>0</v>
      </c>
    </row>
    <row r="4761" spans="1:10" x14ac:dyDescent="0.3">
      <c r="A4761" t="str">
        <f t="shared" si="74"/>
        <v>0Max Negocios + Ilimitado 125CUOTA</v>
      </c>
      <c r="B4761">
        <f>precio_reno_porta!A156</f>
        <v>0</v>
      </c>
      <c r="C4761">
        <f>precio_reno_porta!B156</f>
        <v>0</v>
      </c>
      <c r="D4761">
        <f>precio_reno_porta!C156</f>
        <v>0</v>
      </c>
      <c r="E4761">
        <f>precio_reno_porta!D156</f>
        <v>0</v>
      </c>
      <c r="F4761" s="68">
        <f>precio_reno_porta!E156</f>
        <v>0</v>
      </c>
      <c r="G4761">
        <f>precio_reno_porta!F156</f>
        <v>0</v>
      </c>
      <c r="H4761" t="s">
        <v>188</v>
      </c>
      <c r="I4761" t="s">
        <v>43</v>
      </c>
      <c r="J4761" s="68">
        <f>precio_reno_porta!X156</f>
        <v>0</v>
      </c>
    </row>
    <row r="4762" spans="1:10" x14ac:dyDescent="0.3">
      <c r="A4762" t="str">
        <f t="shared" si="74"/>
        <v>0Max Negocios + Ilimitado 125CUOTA</v>
      </c>
      <c r="B4762">
        <f>precio_reno_porta!A157</f>
        <v>0</v>
      </c>
      <c r="C4762">
        <f>precio_reno_porta!B157</f>
        <v>0</v>
      </c>
      <c r="D4762">
        <f>precio_reno_porta!C157</f>
        <v>0</v>
      </c>
      <c r="E4762">
        <f>precio_reno_porta!D157</f>
        <v>0</v>
      </c>
      <c r="F4762" s="68">
        <f>precio_reno_porta!E157</f>
        <v>0</v>
      </c>
      <c r="G4762">
        <f>precio_reno_porta!F157</f>
        <v>0</v>
      </c>
      <c r="H4762" t="s">
        <v>188</v>
      </c>
      <c r="I4762" t="s">
        <v>43</v>
      </c>
      <c r="J4762" s="68">
        <f>precio_reno_porta!X157</f>
        <v>0</v>
      </c>
    </row>
    <row r="4763" spans="1:10" x14ac:dyDescent="0.3">
      <c r="A4763" t="str">
        <f t="shared" si="74"/>
        <v>0Max Negocios + Ilimitado 125CUOTA</v>
      </c>
      <c r="B4763">
        <f>precio_reno_porta!A158</f>
        <v>0</v>
      </c>
      <c r="C4763">
        <f>precio_reno_porta!B158</f>
        <v>0</v>
      </c>
      <c r="D4763">
        <f>precio_reno_porta!C158</f>
        <v>0</v>
      </c>
      <c r="E4763">
        <f>precio_reno_porta!D158</f>
        <v>0</v>
      </c>
      <c r="F4763" s="68">
        <f>precio_reno_porta!E158</f>
        <v>0</v>
      </c>
      <c r="G4763">
        <f>precio_reno_porta!F158</f>
        <v>0</v>
      </c>
      <c r="H4763" t="s">
        <v>188</v>
      </c>
      <c r="I4763" t="s">
        <v>43</v>
      </c>
      <c r="J4763" s="68">
        <f>precio_reno_porta!X158</f>
        <v>0</v>
      </c>
    </row>
    <row r="4764" spans="1:10" x14ac:dyDescent="0.3">
      <c r="A4764" t="str">
        <f t="shared" si="74"/>
        <v>0Max Negocios + Ilimitado 125CUOTA</v>
      </c>
      <c r="B4764">
        <f>precio_reno_porta!A159</f>
        <v>0</v>
      </c>
      <c r="C4764">
        <f>precio_reno_porta!B159</f>
        <v>0</v>
      </c>
      <c r="D4764">
        <f>precio_reno_porta!C159</f>
        <v>0</v>
      </c>
      <c r="E4764">
        <f>precio_reno_porta!D159</f>
        <v>0</v>
      </c>
      <c r="F4764" s="68">
        <f>precio_reno_porta!E159</f>
        <v>0</v>
      </c>
      <c r="G4764">
        <f>precio_reno_porta!F159</f>
        <v>0</v>
      </c>
      <c r="H4764" t="s">
        <v>188</v>
      </c>
      <c r="I4764" t="s">
        <v>43</v>
      </c>
      <c r="J4764" s="68">
        <f>precio_reno_porta!X159</f>
        <v>0</v>
      </c>
    </row>
    <row r="4765" spans="1:10" x14ac:dyDescent="0.3">
      <c r="A4765" t="str">
        <f t="shared" si="74"/>
        <v>0Max Negocios + Ilimitado 125CUOTA</v>
      </c>
      <c r="B4765">
        <f>precio_reno_porta!A160</f>
        <v>0</v>
      </c>
      <c r="C4765">
        <f>precio_reno_porta!B160</f>
        <v>0</v>
      </c>
      <c r="D4765">
        <f>precio_reno_porta!C160</f>
        <v>0</v>
      </c>
      <c r="E4765">
        <f>precio_reno_porta!D160</f>
        <v>0</v>
      </c>
      <c r="F4765" s="68">
        <f>precio_reno_porta!E160</f>
        <v>0</v>
      </c>
      <c r="G4765">
        <f>precio_reno_porta!F160</f>
        <v>0</v>
      </c>
      <c r="H4765" t="s">
        <v>188</v>
      </c>
      <c r="I4765" t="s">
        <v>43</v>
      </c>
      <c r="J4765" s="68">
        <f>precio_reno_porta!X160</f>
        <v>0</v>
      </c>
    </row>
    <row r="4766" spans="1:10" x14ac:dyDescent="0.3">
      <c r="A4766" t="str">
        <f t="shared" si="74"/>
        <v>0Max Negocios + Ilimitado 125CUOTA</v>
      </c>
      <c r="B4766">
        <f>precio_reno_porta!A161</f>
        <v>0</v>
      </c>
      <c r="C4766">
        <f>precio_reno_porta!B161</f>
        <v>0</v>
      </c>
      <c r="D4766">
        <f>precio_reno_porta!C161</f>
        <v>0</v>
      </c>
      <c r="E4766">
        <f>precio_reno_porta!D161</f>
        <v>0</v>
      </c>
      <c r="F4766" s="68">
        <f>precio_reno_porta!E161</f>
        <v>0</v>
      </c>
      <c r="G4766">
        <f>precio_reno_porta!F161</f>
        <v>0</v>
      </c>
      <c r="H4766" t="s">
        <v>188</v>
      </c>
      <c r="I4766" t="s">
        <v>43</v>
      </c>
      <c r="J4766" s="68">
        <f>precio_reno_porta!X161</f>
        <v>0</v>
      </c>
    </row>
    <row r="4767" spans="1:10" x14ac:dyDescent="0.3">
      <c r="A4767" t="str">
        <f t="shared" si="74"/>
        <v>0Max Negocios + Ilimitado 125CUOTA</v>
      </c>
      <c r="B4767">
        <f>precio_reno_porta!A162</f>
        <v>0</v>
      </c>
      <c r="C4767">
        <f>precio_reno_porta!B162</f>
        <v>0</v>
      </c>
      <c r="D4767">
        <f>precio_reno_porta!C162</f>
        <v>0</v>
      </c>
      <c r="E4767">
        <f>precio_reno_porta!D162</f>
        <v>0</v>
      </c>
      <c r="F4767" s="68">
        <f>precio_reno_porta!E162</f>
        <v>0</v>
      </c>
      <c r="G4767">
        <f>precio_reno_porta!F162</f>
        <v>0</v>
      </c>
      <c r="H4767" t="s">
        <v>188</v>
      </c>
      <c r="I4767" t="s">
        <v>43</v>
      </c>
      <c r="J4767" s="68">
        <f>precio_reno_porta!X162</f>
        <v>0</v>
      </c>
    </row>
    <row r="4768" spans="1:10" x14ac:dyDescent="0.3">
      <c r="A4768" t="str">
        <f t="shared" si="74"/>
        <v>0Max Negocios + Ilimitado 125CUOTA</v>
      </c>
      <c r="B4768">
        <f>precio_reno_porta!A163</f>
        <v>0</v>
      </c>
      <c r="C4768">
        <f>precio_reno_porta!B163</f>
        <v>0</v>
      </c>
      <c r="D4768">
        <f>precio_reno_porta!C163</f>
        <v>0</v>
      </c>
      <c r="E4768">
        <f>precio_reno_porta!D163</f>
        <v>0</v>
      </c>
      <c r="F4768" s="68">
        <f>precio_reno_porta!E163</f>
        <v>0</v>
      </c>
      <c r="G4768">
        <f>precio_reno_porta!F163</f>
        <v>0</v>
      </c>
      <c r="H4768" t="s">
        <v>188</v>
      </c>
      <c r="I4768" t="s">
        <v>43</v>
      </c>
      <c r="J4768" s="68">
        <f>precio_reno_porta!X163</f>
        <v>0</v>
      </c>
    </row>
    <row r="4769" spans="1:10" x14ac:dyDescent="0.3">
      <c r="A4769" t="str">
        <f t="shared" si="74"/>
        <v>0Max Negocios + Ilimitado 125CUOTA</v>
      </c>
      <c r="B4769">
        <f>precio_reno_porta!A164</f>
        <v>0</v>
      </c>
      <c r="C4769">
        <f>precio_reno_porta!B164</f>
        <v>0</v>
      </c>
      <c r="D4769">
        <f>precio_reno_porta!C164</f>
        <v>0</v>
      </c>
      <c r="E4769">
        <f>precio_reno_porta!D164</f>
        <v>0</v>
      </c>
      <c r="F4769" s="68">
        <f>precio_reno_porta!E164</f>
        <v>0</v>
      </c>
      <c r="G4769">
        <f>precio_reno_porta!F164</f>
        <v>0</v>
      </c>
      <c r="H4769" t="s">
        <v>188</v>
      </c>
      <c r="I4769" t="s">
        <v>43</v>
      </c>
      <c r="J4769" s="68">
        <f>precio_reno_porta!X164</f>
        <v>0</v>
      </c>
    </row>
    <row r="4770" spans="1:10" x14ac:dyDescent="0.3">
      <c r="A4770" t="str">
        <f t="shared" si="74"/>
        <v>0Max Negocios + Ilimitado 125CUOTA</v>
      </c>
      <c r="B4770">
        <f>precio_reno_porta!A165</f>
        <v>0</v>
      </c>
      <c r="C4770">
        <f>precio_reno_porta!B165</f>
        <v>0</v>
      </c>
      <c r="D4770">
        <f>precio_reno_porta!C165</f>
        <v>0</v>
      </c>
      <c r="E4770">
        <f>precio_reno_porta!D165</f>
        <v>0</v>
      </c>
      <c r="F4770" s="68">
        <f>precio_reno_porta!E165</f>
        <v>0</v>
      </c>
      <c r="G4770">
        <f>precio_reno_porta!F165</f>
        <v>0</v>
      </c>
      <c r="H4770" t="s">
        <v>188</v>
      </c>
      <c r="I4770" t="s">
        <v>43</v>
      </c>
      <c r="J4770" s="68">
        <f>precio_reno_porta!X165</f>
        <v>0</v>
      </c>
    </row>
    <row r="4771" spans="1:10" x14ac:dyDescent="0.3">
      <c r="A4771" t="str">
        <f t="shared" si="74"/>
        <v>0Max Negocios + Ilimitado 125CUOTA</v>
      </c>
      <c r="B4771">
        <f>precio_reno_porta!A166</f>
        <v>0</v>
      </c>
      <c r="C4771">
        <f>precio_reno_porta!B166</f>
        <v>0</v>
      </c>
      <c r="D4771">
        <f>precio_reno_porta!C166</f>
        <v>0</v>
      </c>
      <c r="E4771">
        <f>precio_reno_porta!D166</f>
        <v>0</v>
      </c>
      <c r="F4771" s="68">
        <f>precio_reno_porta!E166</f>
        <v>0</v>
      </c>
      <c r="G4771">
        <f>precio_reno_porta!F166</f>
        <v>0</v>
      </c>
      <c r="H4771" t="s">
        <v>188</v>
      </c>
      <c r="I4771" t="s">
        <v>43</v>
      </c>
      <c r="J4771" s="68">
        <f>precio_reno_porta!X166</f>
        <v>0</v>
      </c>
    </row>
    <row r="4772" spans="1:10" x14ac:dyDescent="0.3">
      <c r="A4772" t="str">
        <f t="shared" si="74"/>
        <v>0Max Negocios + Ilimitado 125CUOTA</v>
      </c>
      <c r="B4772">
        <f>precio_reno_porta!A167</f>
        <v>0</v>
      </c>
      <c r="C4772">
        <f>precio_reno_porta!B167</f>
        <v>0</v>
      </c>
      <c r="D4772">
        <f>precio_reno_porta!C167</f>
        <v>0</v>
      </c>
      <c r="E4772">
        <f>precio_reno_porta!D167</f>
        <v>0</v>
      </c>
      <c r="F4772" s="68">
        <f>precio_reno_porta!E167</f>
        <v>0</v>
      </c>
      <c r="G4772">
        <f>precio_reno_porta!F167</f>
        <v>0</v>
      </c>
      <c r="H4772" t="s">
        <v>188</v>
      </c>
      <c r="I4772" t="s">
        <v>43</v>
      </c>
      <c r="J4772" s="68">
        <f>precio_reno_porta!X167</f>
        <v>0</v>
      </c>
    </row>
    <row r="4773" spans="1:10" x14ac:dyDescent="0.3">
      <c r="A4773" t="str">
        <f t="shared" si="74"/>
        <v>0Max Negocios + Ilimitado 125CUOTA</v>
      </c>
      <c r="B4773">
        <f>precio_reno_porta!A168</f>
        <v>0</v>
      </c>
      <c r="C4773">
        <f>precio_reno_porta!B168</f>
        <v>0</v>
      </c>
      <c r="D4773">
        <f>precio_reno_porta!C168</f>
        <v>0</v>
      </c>
      <c r="E4773">
        <f>precio_reno_porta!D168</f>
        <v>0</v>
      </c>
      <c r="F4773" s="68">
        <f>precio_reno_porta!E168</f>
        <v>0</v>
      </c>
      <c r="G4773">
        <f>precio_reno_porta!F168</f>
        <v>0</v>
      </c>
      <c r="H4773" t="s">
        <v>188</v>
      </c>
      <c r="I4773" t="s">
        <v>43</v>
      </c>
      <c r="J4773" s="68">
        <f>precio_reno_porta!X168</f>
        <v>0</v>
      </c>
    </row>
    <row r="4774" spans="1:10" x14ac:dyDescent="0.3">
      <c r="A4774" t="str">
        <f t="shared" si="74"/>
        <v>0Max Negocios + Ilimitado 125CUOTA</v>
      </c>
      <c r="B4774">
        <f>precio_reno_porta!A169</f>
        <v>0</v>
      </c>
      <c r="C4774">
        <f>precio_reno_porta!B169</f>
        <v>0</v>
      </c>
      <c r="D4774">
        <f>precio_reno_porta!C169</f>
        <v>0</v>
      </c>
      <c r="E4774">
        <f>precio_reno_porta!D169</f>
        <v>0</v>
      </c>
      <c r="F4774" s="68">
        <f>precio_reno_porta!E169</f>
        <v>0</v>
      </c>
      <c r="G4774">
        <f>precio_reno_porta!F169</f>
        <v>0</v>
      </c>
      <c r="H4774" t="s">
        <v>188</v>
      </c>
      <c r="I4774" t="s">
        <v>43</v>
      </c>
      <c r="J4774" s="68">
        <f>precio_reno_porta!X169</f>
        <v>0</v>
      </c>
    </row>
    <row r="4775" spans="1:10" x14ac:dyDescent="0.3">
      <c r="A4775" t="str">
        <f t="shared" si="74"/>
        <v>0Max Negocios + Ilimitado 125CUOTA</v>
      </c>
      <c r="B4775">
        <f>precio_reno_porta!A170</f>
        <v>0</v>
      </c>
      <c r="C4775">
        <f>precio_reno_porta!B170</f>
        <v>0</v>
      </c>
      <c r="D4775">
        <f>precio_reno_porta!C170</f>
        <v>0</v>
      </c>
      <c r="E4775">
        <f>precio_reno_porta!D170</f>
        <v>0</v>
      </c>
      <c r="F4775" s="68">
        <f>precio_reno_porta!E170</f>
        <v>0</v>
      </c>
      <c r="G4775">
        <f>precio_reno_porta!F170</f>
        <v>0</v>
      </c>
      <c r="H4775" t="s">
        <v>188</v>
      </c>
      <c r="I4775" t="s">
        <v>43</v>
      </c>
      <c r="J4775" s="68">
        <f>precio_reno_porta!X170</f>
        <v>0</v>
      </c>
    </row>
    <row r="4776" spans="1:10" x14ac:dyDescent="0.3">
      <c r="A4776" t="str">
        <f t="shared" si="74"/>
        <v>0Max Negocios + Ilimitado 125CUOTA</v>
      </c>
      <c r="B4776">
        <f>precio_reno_porta!A171</f>
        <v>0</v>
      </c>
      <c r="C4776">
        <f>precio_reno_porta!B171</f>
        <v>0</v>
      </c>
      <c r="D4776">
        <f>precio_reno_porta!C171</f>
        <v>0</v>
      </c>
      <c r="E4776">
        <f>precio_reno_porta!D171</f>
        <v>0</v>
      </c>
      <c r="F4776" s="68">
        <f>precio_reno_porta!E171</f>
        <v>0</v>
      </c>
      <c r="G4776">
        <f>precio_reno_porta!F171</f>
        <v>0</v>
      </c>
      <c r="H4776" t="s">
        <v>188</v>
      </c>
      <c r="I4776" t="s">
        <v>43</v>
      </c>
      <c r="J4776" s="68">
        <f>precio_reno_porta!X171</f>
        <v>0</v>
      </c>
    </row>
    <row r="4777" spans="1:10" x14ac:dyDescent="0.3">
      <c r="A4777" t="str">
        <f t="shared" si="74"/>
        <v>0Max Negocios + Ilimitado 125CUOTA</v>
      </c>
      <c r="B4777">
        <f>precio_reno_porta!A172</f>
        <v>0</v>
      </c>
      <c r="C4777">
        <f>precio_reno_porta!B172</f>
        <v>0</v>
      </c>
      <c r="D4777">
        <f>precio_reno_porta!C172</f>
        <v>0</v>
      </c>
      <c r="E4777">
        <f>precio_reno_porta!D172</f>
        <v>0</v>
      </c>
      <c r="F4777" s="68">
        <f>precio_reno_porta!E172</f>
        <v>0</v>
      </c>
      <c r="G4777">
        <f>precio_reno_porta!F172</f>
        <v>0</v>
      </c>
      <c r="H4777" t="s">
        <v>188</v>
      </c>
      <c r="I4777" t="s">
        <v>43</v>
      </c>
      <c r="J4777" s="68">
        <f>precio_reno_porta!X172</f>
        <v>0</v>
      </c>
    </row>
    <row r="4778" spans="1:10" x14ac:dyDescent="0.3">
      <c r="A4778" t="str">
        <f t="shared" si="74"/>
        <v>0Max Negocios + Ilimitado 125CUOTA</v>
      </c>
      <c r="B4778">
        <f>precio_reno_porta!A173</f>
        <v>0</v>
      </c>
      <c r="C4778">
        <f>precio_reno_porta!B173</f>
        <v>0</v>
      </c>
      <c r="D4778">
        <f>precio_reno_porta!C173</f>
        <v>0</v>
      </c>
      <c r="E4778">
        <f>precio_reno_porta!D173</f>
        <v>0</v>
      </c>
      <c r="F4778" s="68">
        <f>precio_reno_porta!E173</f>
        <v>0</v>
      </c>
      <c r="G4778">
        <f>precio_reno_porta!F173</f>
        <v>0</v>
      </c>
      <c r="H4778" t="s">
        <v>188</v>
      </c>
      <c r="I4778" t="s">
        <v>43</v>
      </c>
      <c r="J4778" s="68">
        <f>precio_reno_porta!X173</f>
        <v>0</v>
      </c>
    </row>
    <row r="4779" spans="1:10" x14ac:dyDescent="0.3">
      <c r="A4779" t="str">
        <f t="shared" si="74"/>
        <v>0Max Negocios + Ilimitado 125CUOTA</v>
      </c>
      <c r="B4779">
        <f>precio_reno_porta!A174</f>
        <v>0</v>
      </c>
      <c r="C4779">
        <f>precio_reno_porta!B174</f>
        <v>0</v>
      </c>
      <c r="D4779">
        <f>precio_reno_porta!C174</f>
        <v>0</v>
      </c>
      <c r="E4779">
        <f>precio_reno_porta!D174</f>
        <v>0</v>
      </c>
      <c r="F4779" s="68">
        <f>precio_reno_porta!E174</f>
        <v>0</v>
      </c>
      <c r="G4779">
        <f>precio_reno_porta!F174</f>
        <v>0</v>
      </c>
      <c r="H4779" t="s">
        <v>188</v>
      </c>
      <c r="I4779" t="s">
        <v>43</v>
      </c>
      <c r="J4779" s="68">
        <f>precio_reno_porta!X174</f>
        <v>0</v>
      </c>
    </row>
    <row r="4780" spans="1:10" x14ac:dyDescent="0.3">
      <c r="A4780" t="str">
        <f t="shared" si="74"/>
        <v>0Max Negocios + Ilimitado 125CUOTA</v>
      </c>
      <c r="B4780">
        <f>precio_reno_porta!A175</f>
        <v>0</v>
      </c>
      <c r="C4780">
        <f>precio_reno_porta!B175</f>
        <v>0</v>
      </c>
      <c r="D4780">
        <f>precio_reno_porta!C175</f>
        <v>0</v>
      </c>
      <c r="E4780">
        <f>precio_reno_porta!D175</f>
        <v>0</v>
      </c>
      <c r="F4780" s="68">
        <f>precio_reno_porta!E175</f>
        <v>0</v>
      </c>
      <c r="G4780">
        <f>precio_reno_porta!F175</f>
        <v>0</v>
      </c>
      <c r="H4780" t="s">
        <v>188</v>
      </c>
      <c r="I4780" t="s">
        <v>43</v>
      </c>
      <c r="J4780" s="68">
        <f>precio_reno_porta!X175</f>
        <v>0</v>
      </c>
    </row>
    <row r="4781" spans="1:10" x14ac:dyDescent="0.3">
      <c r="A4781" t="str">
        <f t="shared" si="74"/>
        <v>0Max Negocios + Ilimitado 125CUOTA</v>
      </c>
      <c r="B4781">
        <f>precio_reno_porta!A176</f>
        <v>0</v>
      </c>
      <c r="C4781">
        <f>precio_reno_porta!B176</f>
        <v>0</v>
      </c>
      <c r="D4781">
        <f>precio_reno_porta!C176</f>
        <v>0</v>
      </c>
      <c r="E4781">
        <f>precio_reno_porta!D176</f>
        <v>0</v>
      </c>
      <c r="F4781" s="68">
        <f>precio_reno_porta!E176</f>
        <v>0</v>
      </c>
      <c r="G4781">
        <f>precio_reno_porta!F176</f>
        <v>0</v>
      </c>
      <c r="H4781" t="s">
        <v>188</v>
      </c>
      <c r="I4781" t="s">
        <v>43</v>
      </c>
      <c r="J4781" s="68">
        <f>precio_reno_porta!X176</f>
        <v>0</v>
      </c>
    </row>
    <row r="4782" spans="1:10" x14ac:dyDescent="0.3">
      <c r="A4782" t="str">
        <f t="shared" si="74"/>
        <v>0Max Negocios + Ilimitado 125CUOTA</v>
      </c>
      <c r="B4782">
        <f>precio_reno_porta!A177</f>
        <v>0</v>
      </c>
      <c r="C4782">
        <f>precio_reno_porta!B177</f>
        <v>0</v>
      </c>
      <c r="D4782">
        <f>precio_reno_porta!C177</f>
        <v>0</v>
      </c>
      <c r="E4782">
        <f>precio_reno_porta!D177</f>
        <v>0</v>
      </c>
      <c r="F4782" s="68">
        <f>precio_reno_porta!E177</f>
        <v>0</v>
      </c>
      <c r="G4782">
        <f>precio_reno_porta!F177</f>
        <v>0</v>
      </c>
      <c r="H4782" t="s">
        <v>188</v>
      </c>
      <c r="I4782" t="s">
        <v>43</v>
      </c>
      <c r="J4782" s="68">
        <f>precio_reno_porta!X177</f>
        <v>0</v>
      </c>
    </row>
    <row r="4783" spans="1:10" x14ac:dyDescent="0.3">
      <c r="A4783" t="str">
        <f t="shared" si="74"/>
        <v>0Max Negocios + Ilimitado 125CUOTA</v>
      </c>
      <c r="B4783">
        <f>precio_reno_porta!A178</f>
        <v>0</v>
      </c>
      <c r="C4783">
        <f>precio_reno_porta!B178</f>
        <v>0</v>
      </c>
      <c r="D4783">
        <f>precio_reno_porta!C178</f>
        <v>0</v>
      </c>
      <c r="E4783">
        <f>precio_reno_porta!D178</f>
        <v>0</v>
      </c>
      <c r="F4783" s="68">
        <f>precio_reno_porta!E178</f>
        <v>0</v>
      </c>
      <c r="G4783">
        <f>precio_reno_porta!F178</f>
        <v>0</v>
      </c>
      <c r="H4783" t="s">
        <v>188</v>
      </c>
      <c r="I4783" t="s">
        <v>43</v>
      </c>
      <c r="J4783" s="68">
        <f>precio_reno_porta!X178</f>
        <v>0</v>
      </c>
    </row>
    <row r="4784" spans="1:10" x14ac:dyDescent="0.3">
      <c r="A4784" t="str">
        <f t="shared" si="74"/>
        <v>0Max Negocios + Ilimitado 125CUOTA</v>
      </c>
      <c r="B4784">
        <f>precio_reno_porta!A179</f>
        <v>0</v>
      </c>
      <c r="C4784">
        <f>precio_reno_porta!B179</f>
        <v>0</v>
      </c>
      <c r="D4784">
        <f>precio_reno_porta!C179</f>
        <v>0</v>
      </c>
      <c r="E4784">
        <f>precio_reno_porta!D179</f>
        <v>0</v>
      </c>
      <c r="F4784" s="68">
        <f>precio_reno_porta!E179</f>
        <v>0</v>
      </c>
      <c r="G4784">
        <f>precio_reno_porta!F179</f>
        <v>0</v>
      </c>
      <c r="H4784" t="s">
        <v>188</v>
      </c>
      <c r="I4784" t="s">
        <v>43</v>
      </c>
      <c r="J4784" s="68">
        <f>precio_reno_porta!X179</f>
        <v>0</v>
      </c>
    </row>
    <row r="4785" spans="1:10" x14ac:dyDescent="0.3">
      <c r="A4785" t="str">
        <f t="shared" si="74"/>
        <v>0Max Negocios + Ilimitado 125CUOTA</v>
      </c>
      <c r="B4785">
        <f>precio_reno_porta!A180</f>
        <v>0</v>
      </c>
      <c r="C4785">
        <f>precio_reno_porta!B180</f>
        <v>0</v>
      </c>
      <c r="D4785">
        <f>precio_reno_porta!C180</f>
        <v>0</v>
      </c>
      <c r="E4785">
        <f>precio_reno_porta!D180</f>
        <v>0</v>
      </c>
      <c r="F4785" s="68">
        <f>precio_reno_porta!E180</f>
        <v>0</v>
      </c>
      <c r="G4785">
        <f>precio_reno_porta!F180</f>
        <v>0</v>
      </c>
      <c r="H4785" t="s">
        <v>188</v>
      </c>
      <c r="I4785" t="s">
        <v>43</v>
      </c>
      <c r="J4785" s="68">
        <f>precio_reno_porta!X180</f>
        <v>0</v>
      </c>
    </row>
    <row r="4786" spans="1:10" x14ac:dyDescent="0.3">
      <c r="A4786" t="str">
        <f t="shared" si="74"/>
        <v>0Max Negocios + Ilimitado 125CUOTA</v>
      </c>
      <c r="B4786">
        <f>precio_reno_porta!A181</f>
        <v>0</v>
      </c>
      <c r="C4786">
        <f>precio_reno_porta!B181</f>
        <v>0</v>
      </c>
      <c r="D4786">
        <f>precio_reno_porta!C181</f>
        <v>0</v>
      </c>
      <c r="E4786">
        <f>precio_reno_porta!D181</f>
        <v>0</v>
      </c>
      <c r="F4786" s="68">
        <f>precio_reno_porta!E181</f>
        <v>0</v>
      </c>
      <c r="G4786">
        <f>precio_reno_porta!F181</f>
        <v>0</v>
      </c>
      <c r="H4786" t="s">
        <v>188</v>
      </c>
      <c r="I4786" t="s">
        <v>43</v>
      </c>
      <c r="J4786" s="68">
        <f>precio_reno_porta!X181</f>
        <v>0</v>
      </c>
    </row>
    <row r="4787" spans="1:10" x14ac:dyDescent="0.3">
      <c r="A4787" t="str">
        <f t="shared" si="74"/>
        <v>0Max Negocios + Ilimitado 125CUOTA</v>
      </c>
      <c r="B4787">
        <f>precio_reno_porta!A182</f>
        <v>0</v>
      </c>
      <c r="C4787">
        <f>precio_reno_porta!B182</f>
        <v>0</v>
      </c>
      <c r="D4787">
        <f>precio_reno_porta!C182</f>
        <v>0</v>
      </c>
      <c r="E4787">
        <f>precio_reno_porta!D182</f>
        <v>0</v>
      </c>
      <c r="F4787" s="68">
        <f>precio_reno_porta!E182</f>
        <v>0</v>
      </c>
      <c r="G4787">
        <f>precio_reno_porta!F182</f>
        <v>0</v>
      </c>
      <c r="H4787" t="s">
        <v>188</v>
      </c>
      <c r="I4787" t="s">
        <v>43</v>
      </c>
      <c r="J4787" s="68">
        <f>precio_reno_porta!X182</f>
        <v>0</v>
      </c>
    </row>
    <row r="4788" spans="1:10" x14ac:dyDescent="0.3">
      <c r="A4788" t="str">
        <f t="shared" si="74"/>
        <v>0Max Negocios + Ilimitado 125CUOTA</v>
      </c>
      <c r="B4788">
        <f>precio_reno_porta!A183</f>
        <v>0</v>
      </c>
      <c r="C4788">
        <f>precio_reno_porta!B183</f>
        <v>0</v>
      </c>
      <c r="D4788">
        <f>precio_reno_porta!C183</f>
        <v>0</v>
      </c>
      <c r="E4788">
        <f>precio_reno_porta!D183</f>
        <v>0</v>
      </c>
      <c r="F4788" s="68">
        <f>precio_reno_porta!E183</f>
        <v>0</v>
      </c>
      <c r="G4788">
        <f>precio_reno_porta!F183</f>
        <v>0</v>
      </c>
      <c r="H4788" t="s">
        <v>188</v>
      </c>
      <c r="I4788" t="s">
        <v>43</v>
      </c>
      <c r="J4788" s="68">
        <f>precio_reno_porta!X183</f>
        <v>0</v>
      </c>
    </row>
    <row r="4789" spans="1:10" x14ac:dyDescent="0.3">
      <c r="A4789" t="str">
        <f t="shared" si="74"/>
        <v>0Max Negocios + Ilimitado 125CUOTA</v>
      </c>
      <c r="B4789">
        <f>precio_reno_porta!A184</f>
        <v>0</v>
      </c>
      <c r="C4789">
        <f>precio_reno_porta!B184</f>
        <v>0</v>
      </c>
      <c r="D4789">
        <f>precio_reno_porta!C184</f>
        <v>0</v>
      </c>
      <c r="E4789">
        <f>precio_reno_porta!D184</f>
        <v>0</v>
      </c>
      <c r="F4789" s="68">
        <f>precio_reno_porta!E184</f>
        <v>0</v>
      </c>
      <c r="G4789">
        <f>precio_reno_porta!F184</f>
        <v>0</v>
      </c>
      <c r="H4789" t="s">
        <v>188</v>
      </c>
      <c r="I4789" t="s">
        <v>43</v>
      </c>
      <c r="J4789" s="68">
        <f>precio_reno_porta!X184</f>
        <v>0</v>
      </c>
    </row>
    <row r="4790" spans="1:10" x14ac:dyDescent="0.3">
      <c r="A4790" t="str">
        <f t="shared" si="74"/>
        <v>0Max Negocios + Ilimitado 125CUOTA</v>
      </c>
      <c r="B4790">
        <f>precio_reno_porta!A185</f>
        <v>0</v>
      </c>
      <c r="C4790">
        <f>precio_reno_porta!B185</f>
        <v>0</v>
      </c>
      <c r="D4790">
        <f>precio_reno_porta!C185</f>
        <v>0</v>
      </c>
      <c r="E4790">
        <f>precio_reno_porta!D185</f>
        <v>0</v>
      </c>
      <c r="F4790" s="68">
        <f>precio_reno_porta!E185</f>
        <v>0</v>
      </c>
      <c r="G4790">
        <f>precio_reno_porta!F185</f>
        <v>0</v>
      </c>
      <c r="H4790" t="s">
        <v>188</v>
      </c>
      <c r="I4790" t="s">
        <v>43</v>
      </c>
      <c r="J4790" s="68">
        <f>precio_reno_porta!X185</f>
        <v>0</v>
      </c>
    </row>
    <row r="4791" spans="1:10" x14ac:dyDescent="0.3">
      <c r="A4791" t="str">
        <f t="shared" si="74"/>
        <v>0Max Negocios + Ilimitado 125CUOTA</v>
      </c>
      <c r="B4791">
        <f>precio_reno_porta!A186</f>
        <v>0</v>
      </c>
      <c r="C4791">
        <f>precio_reno_porta!B186</f>
        <v>0</v>
      </c>
      <c r="D4791">
        <f>precio_reno_porta!C186</f>
        <v>0</v>
      </c>
      <c r="E4791">
        <f>precio_reno_porta!D186</f>
        <v>0</v>
      </c>
      <c r="F4791" s="68">
        <f>precio_reno_porta!E186</f>
        <v>0</v>
      </c>
      <c r="G4791">
        <f>precio_reno_porta!F186</f>
        <v>0</v>
      </c>
      <c r="H4791" t="s">
        <v>188</v>
      </c>
      <c r="I4791" t="s">
        <v>43</v>
      </c>
      <c r="J4791" s="68">
        <f>precio_reno_porta!X186</f>
        <v>0</v>
      </c>
    </row>
    <row r="4792" spans="1:10" x14ac:dyDescent="0.3">
      <c r="A4792" t="str">
        <f t="shared" si="74"/>
        <v>0Max Negocios + Ilimitado 125CUOTA</v>
      </c>
      <c r="B4792">
        <f>precio_reno_porta!A187</f>
        <v>0</v>
      </c>
      <c r="C4792">
        <f>precio_reno_porta!B187</f>
        <v>0</v>
      </c>
      <c r="D4792">
        <f>precio_reno_porta!C187</f>
        <v>0</v>
      </c>
      <c r="E4792">
        <f>precio_reno_porta!D187</f>
        <v>0</v>
      </c>
      <c r="F4792" s="68">
        <f>precio_reno_porta!E187</f>
        <v>0</v>
      </c>
      <c r="G4792">
        <f>precio_reno_porta!F187</f>
        <v>0</v>
      </c>
      <c r="H4792" t="s">
        <v>188</v>
      </c>
      <c r="I4792" t="s">
        <v>43</v>
      </c>
      <c r="J4792" s="68">
        <f>precio_reno_porta!X187</f>
        <v>0</v>
      </c>
    </row>
    <row r="4793" spans="1:10" x14ac:dyDescent="0.3">
      <c r="A4793" t="str">
        <f t="shared" si="74"/>
        <v>0Max Negocios + Ilimitado 125CUOTA</v>
      </c>
      <c r="B4793">
        <f>precio_reno_porta!A188</f>
        <v>0</v>
      </c>
      <c r="C4793">
        <f>precio_reno_porta!B188</f>
        <v>0</v>
      </c>
      <c r="D4793">
        <f>precio_reno_porta!C188</f>
        <v>0</v>
      </c>
      <c r="E4793">
        <f>precio_reno_porta!D188</f>
        <v>0</v>
      </c>
      <c r="F4793" s="68">
        <f>precio_reno_porta!E188</f>
        <v>0</v>
      </c>
      <c r="G4793">
        <f>precio_reno_porta!F188</f>
        <v>0</v>
      </c>
      <c r="H4793" t="s">
        <v>188</v>
      </c>
      <c r="I4793" t="s">
        <v>43</v>
      </c>
      <c r="J4793" s="68">
        <f>precio_reno_porta!X188</f>
        <v>0</v>
      </c>
    </row>
    <row r="4794" spans="1:10" x14ac:dyDescent="0.3">
      <c r="A4794" t="str">
        <f t="shared" si="74"/>
        <v>0Max Negocios + Ilimitado 125CUOTA</v>
      </c>
      <c r="B4794">
        <f>precio_reno_porta!A189</f>
        <v>0</v>
      </c>
      <c r="C4794">
        <f>precio_reno_porta!B189</f>
        <v>0</v>
      </c>
      <c r="D4794">
        <f>precio_reno_porta!C189</f>
        <v>0</v>
      </c>
      <c r="E4794">
        <f>precio_reno_porta!D189</f>
        <v>0</v>
      </c>
      <c r="F4794" s="68">
        <f>precio_reno_porta!E189</f>
        <v>0</v>
      </c>
      <c r="G4794">
        <f>precio_reno_porta!F189</f>
        <v>0</v>
      </c>
      <c r="H4794" t="s">
        <v>188</v>
      </c>
      <c r="I4794" t="s">
        <v>43</v>
      </c>
      <c r="J4794" s="68">
        <f>precio_reno_porta!X189</f>
        <v>0</v>
      </c>
    </row>
    <row r="4795" spans="1:10" x14ac:dyDescent="0.3">
      <c r="A4795" t="str">
        <f t="shared" si="74"/>
        <v>0Max Negocios + Ilimitado 125CUOTA</v>
      </c>
      <c r="B4795">
        <f>precio_reno_porta!A190</f>
        <v>0</v>
      </c>
      <c r="C4795">
        <f>precio_reno_porta!B190</f>
        <v>0</v>
      </c>
      <c r="D4795">
        <f>precio_reno_porta!C190</f>
        <v>0</v>
      </c>
      <c r="E4795">
        <f>precio_reno_porta!D190</f>
        <v>0</v>
      </c>
      <c r="F4795" s="68">
        <f>precio_reno_porta!E190</f>
        <v>0</v>
      </c>
      <c r="G4795">
        <f>precio_reno_porta!F190</f>
        <v>0</v>
      </c>
      <c r="H4795" t="s">
        <v>188</v>
      </c>
      <c r="I4795" t="s">
        <v>43</v>
      </c>
      <c r="J4795" s="68">
        <f>precio_reno_porta!X190</f>
        <v>0</v>
      </c>
    </row>
    <row r="4796" spans="1:10" x14ac:dyDescent="0.3">
      <c r="A4796" t="str">
        <f t="shared" si="74"/>
        <v>0Max Negocios + Ilimitado 125CUOTA</v>
      </c>
      <c r="B4796">
        <f>precio_reno_porta!A191</f>
        <v>0</v>
      </c>
      <c r="C4796">
        <f>precio_reno_porta!B191</f>
        <v>0</v>
      </c>
      <c r="D4796">
        <f>precio_reno_porta!C191</f>
        <v>0</v>
      </c>
      <c r="E4796">
        <f>precio_reno_porta!D191</f>
        <v>0</v>
      </c>
      <c r="F4796" s="68">
        <f>precio_reno_porta!E191</f>
        <v>0</v>
      </c>
      <c r="G4796">
        <f>precio_reno_porta!F191</f>
        <v>0</v>
      </c>
      <c r="H4796" t="s">
        <v>188</v>
      </c>
      <c r="I4796" t="s">
        <v>43</v>
      </c>
      <c r="J4796" s="68">
        <f>precio_reno_porta!X191</f>
        <v>0</v>
      </c>
    </row>
    <row r="4797" spans="1:10" x14ac:dyDescent="0.3">
      <c r="A4797" t="str">
        <f t="shared" si="74"/>
        <v>0Max Negocios + Ilimitado 125CUOTA</v>
      </c>
      <c r="B4797">
        <f>precio_reno_porta!A192</f>
        <v>0</v>
      </c>
      <c r="C4797">
        <f>precio_reno_porta!B192</f>
        <v>0</v>
      </c>
      <c r="D4797">
        <f>precio_reno_porta!C192</f>
        <v>0</v>
      </c>
      <c r="E4797">
        <f>precio_reno_porta!D192</f>
        <v>0</v>
      </c>
      <c r="F4797" s="68">
        <f>precio_reno_porta!E192</f>
        <v>0</v>
      </c>
      <c r="G4797">
        <f>precio_reno_porta!F192</f>
        <v>0</v>
      </c>
      <c r="H4797" t="s">
        <v>188</v>
      </c>
      <c r="I4797" t="s">
        <v>43</v>
      </c>
      <c r="J4797" s="68">
        <f>precio_reno_porta!X192</f>
        <v>0</v>
      </c>
    </row>
    <row r="4798" spans="1:10" x14ac:dyDescent="0.3">
      <c r="A4798" t="str">
        <f t="shared" si="74"/>
        <v>0Max Negocios + Ilimitado 125CUOTA</v>
      </c>
      <c r="B4798">
        <f>precio_reno_porta!A193</f>
        <v>0</v>
      </c>
      <c r="C4798">
        <f>precio_reno_porta!B193</f>
        <v>0</v>
      </c>
      <c r="D4798">
        <f>precio_reno_porta!C193</f>
        <v>0</v>
      </c>
      <c r="E4798">
        <f>precio_reno_porta!D193</f>
        <v>0</v>
      </c>
      <c r="F4798" s="68">
        <f>precio_reno_porta!E193</f>
        <v>0</v>
      </c>
      <c r="G4798">
        <f>precio_reno_porta!F193</f>
        <v>0</v>
      </c>
      <c r="H4798" t="s">
        <v>188</v>
      </c>
      <c r="I4798" t="s">
        <v>43</v>
      </c>
      <c r="J4798" s="68">
        <f>precio_reno_porta!X193</f>
        <v>0</v>
      </c>
    </row>
    <row r="4799" spans="1:10" x14ac:dyDescent="0.3">
      <c r="A4799" t="str">
        <f t="shared" si="74"/>
        <v>0Max Negocios + Ilimitado 125CUOTA</v>
      </c>
      <c r="B4799">
        <f>precio_reno_porta!A194</f>
        <v>0</v>
      </c>
      <c r="C4799">
        <f>precio_reno_porta!B194</f>
        <v>0</v>
      </c>
      <c r="D4799">
        <f>precio_reno_porta!C194</f>
        <v>0</v>
      </c>
      <c r="E4799">
        <f>precio_reno_porta!D194</f>
        <v>0</v>
      </c>
      <c r="F4799" s="68">
        <f>precio_reno_porta!E194</f>
        <v>0</v>
      </c>
      <c r="G4799">
        <f>precio_reno_porta!F194</f>
        <v>0</v>
      </c>
      <c r="H4799" t="s">
        <v>188</v>
      </c>
      <c r="I4799" t="s">
        <v>43</v>
      </c>
      <c r="J4799" s="68">
        <f>precio_reno_porta!X194</f>
        <v>0</v>
      </c>
    </row>
    <row r="4800" spans="1:10" x14ac:dyDescent="0.3">
      <c r="A4800" t="str">
        <f t="shared" si="74"/>
        <v>0Max Negocios + Ilimitado 125CUOTA</v>
      </c>
      <c r="B4800">
        <f>precio_reno_porta!A195</f>
        <v>0</v>
      </c>
      <c r="C4800">
        <f>precio_reno_porta!B195</f>
        <v>0</v>
      </c>
      <c r="D4800">
        <f>precio_reno_porta!C195</f>
        <v>0</v>
      </c>
      <c r="E4800">
        <f>precio_reno_porta!D195</f>
        <v>0</v>
      </c>
      <c r="F4800" s="68">
        <f>precio_reno_porta!E195</f>
        <v>0</v>
      </c>
      <c r="G4800">
        <f>precio_reno_porta!F195</f>
        <v>0</v>
      </c>
      <c r="H4800" t="s">
        <v>188</v>
      </c>
      <c r="I4800" t="s">
        <v>43</v>
      </c>
      <c r="J4800" s="68">
        <f>precio_reno_porta!X195</f>
        <v>0</v>
      </c>
    </row>
    <row r="4801" spans="1:10" x14ac:dyDescent="0.3">
      <c r="A4801" t="str">
        <f t="shared" si="74"/>
        <v>0Max Negocios + Ilimitado 125CUOTA</v>
      </c>
      <c r="B4801">
        <f>precio_reno_porta!A196</f>
        <v>0</v>
      </c>
      <c r="C4801">
        <f>precio_reno_porta!B196</f>
        <v>0</v>
      </c>
      <c r="D4801">
        <f>precio_reno_porta!C196</f>
        <v>0</v>
      </c>
      <c r="E4801">
        <f>precio_reno_porta!D196</f>
        <v>0</v>
      </c>
      <c r="F4801" s="68">
        <f>precio_reno_porta!E196</f>
        <v>0</v>
      </c>
      <c r="G4801">
        <f>precio_reno_porta!F196</f>
        <v>0</v>
      </c>
      <c r="H4801" t="s">
        <v>188</v>
      </c>
      <c r="I4801" t="s">
        <v>43</v>
      </c>
      <c r="J4801" s="68">
        <f>precio_reno_porta!X196</f>
        <v>0</v>
      </c>
    </row>
    <row r="4802" spans="1:10" x14ac:dyDescent="0.3">
      <c r="A4802" t="str">
        <f t="shared" si="74"/>
        <v>0Max Negocios + Ilimitado 125CUOTA</v>
      </c>
      <c r="B4802">
        <f>precio_reno_porta!A197</f>
        <v>0</v>
      </c>
      <c r="C4802">
        <f>precio_reno_porta!B197</f>
        <v>0</v>
      </c>
      <c r="D4802">
        <f>precio_reno_porta!C197</f>
        <v>0</v>
      </c>
      <c r="E4802">
        <f>precio_reno_porta!D197</f>
        <v>0</v>
      </c>
      <c r="F4802" s="68">
        <f>precio_reno_porta!E197</f>
        <v>0</v>
      </c>
      <c r="G4802">
        <f>precio_reno_porta!F197</f>
        <v>0</v>
      </c>
      <c r="H4802" t="s">
        <v>188</v>
      </c>
      <c r="I4802" t="s">
        <v>43</v>
      </c>
      <c r="J4802" s="68">
        <f>precio_reno_porta!X197</f>
        <v>0</v>
      </c>
    </row>
    <row r="4803" spans="1:10" x14ac:dyDescent="0.3">
      <c r="A4803" t="str">
        <f t="shared" ref="A4803:A4866" si="75">CONCATENATE(E4803,I4803,H4803)</f>
        <v>0Max Negocios + Ilimitado 125CUOTA</v>
      </c>
      <c r="B4803">
        <f>precio_reno_porta!A198</f>
        <v>0</v>
      </c>
      <c r="C4803">
        <f>precio_reno_porta!B198</f>
        <v>0</v>
      </c>
      <c r="D4803">
        <f>precio_reno_porta!C198</f>
        <v>0</v>
      </c>
      <c r="E4803">
        <f>precio_reno_porta!D198</f>
        <v>0</v>
      </c>
      <c r="F4803" s="68">
        <f>precio_reno_porta!E198</f>
        <v>0</v>
      </c>
      <c r="G4803">
        <f>precio_reno_porta!F198</f>
        <v>0</v>
      </c>
      <c r="H4803" t="s">
        <v>188</v>
      </c>
      <c r="I4803" t="s">
        <v>43</v>
      </c>
      <c r="J4803" s="68">
        <f>precio_reno_porta!X198</f>
        <v>0</v>
      </c>
    </row>
    <row r="4804" spans="1:10" x14ac:dyDescent="0.3">
      <c r="A4804" t="str">
        <f t="shared" si="75"/>
        <v>0Max Negocios + Ilimitado 125CUOTA</v>
      </c>
      <c r="B4804">
        <f>precio_reno_porta!A199</f>
        <v>0</v>
      </c>
      <c r="C4804">
        <f>precio_reno_porta!B199</f>
        <v>0</v>
      </c>
      <c r="D4804">
        <f>precio_reno_porta!C199</f>
        <v>0</v>
      </c>
      <c r="E4804">
        <f>precio_reno_porta!D199</f>
        <v>0</v>
      </c>
      <c r="F4804" s="68">
        <f>precio_reno_porta!E199</f>
        <v>0</v>
      </c>
      <c r="G4804">
        <f>precio_reno_porta!F199</f>
        <v>0</v>
      </c>
      <c r="H4804" t="s">
        <v>188</v>
      </c>
      <c r="I4804" t="s">
        <v>43</v>
      </c>
      <c r="J4804" s="68">
        <f>precio_reno_porta!X199</f>
        <v>0</v>
      </c>
    </row>
    <row r="4805" spans="1:10" x14ac:dyDescent="0.3">
      <c r="A4805" t="str">
        <f t="shared" si="75"/>
        <v>0Max Negocios + Ilimitado 125CUOTA</v>
      </c>
      <c r="B4805">
        <f>precio_reno_porta!A200</f>
        <v>0</v>
      </c>
      <c r="C4805">
        <f>precio_reno_porta!B200</f>
        <v>0</v>
      </c>
      <c r="D4805">
        <f>precio_reno_porta!C200</f>
        <v>0</v>
      </c>
      <c r="E4805">
        <f>precio_reno_porta!D200</f>
        <v>0</v>
      </c>
      <c r="F4805" s="68">
        <f>precio_reno_porta!E200</f>
        <v>0</v>
      </c>
      <c r="G4805">
        <f>precio_reno_porta!F200</f>
        <v>0</v>
      </c>
      <c r="H4805" t="s">
        <v>188</v>
      </c>
      <c r="I4805" t="s">
        <v>43</v>
      </c>
      <c r="J4805" s="68">
        <f>precio_reno_porta!X200</f>
        <v>0</v>
      </c>
    </row>
    <row r="4806" spans="1:10" x14ac:dyDescent="0.3">
      <c r="A4806" t="str">
        <f t="shared" si="75"/>
        <v>0Max Negocios + Ilimitado 125CUOTA</v>
      </c>
      <c r="B4806">
        <f>precio_reno_porta!A201</f>
        <v>0</v>
      </c>
      <c r="C4806">
        <f>precio_reno_porta!B201</f>
        <v>0</v>
      </c>
      <c r="D4806">
        <f>precio_reno_porta!C201</f>
        <v>0</v>
      </c>
      <c r="E4806">
        <f>precio_reno_porta!D201</f>
        <v>0</v>
      </c>
      <c r="F4806" s="68">
        <f>precio_reno_porta!E201</f>
        <v>0</v>
      </c>
      <c r="G4806">
        <f>precio_reno_porta!F201</f>
        <v>0</v>
      </c>
      <c r="H4806" t="s">
        <v>188</v>
      </c>
      <c r="I4806" t="s">
        <v>43</v>
      </c>
      <c r="J4806" s="68">
        <f>precio_reno_porta!X201</f>
        <v>0</v>
      </c>
    </row>
    <row r="4807" spans="1:10" x14ac:dyDescent="0.3">
      <c r="A4807" t="str">
        <f t="shared" si="75"/>
        <v>APPLE IPHONE 15 128GBMax Negocios + Ilimitado 159.90CUOTA</v>
      </c>
      <c r="B4807" t="str">
        <f>precio_reno_porta!A3</f>
        <v>Corriente</v>
      </c>
      <c r="C4807" t="str">
        <f>precio_reno_porta!B3</f>
        <v>5G</v>
      </c>
      <c r="D4807" t="str">
        <f>precio_reno_porta!C3</f>
        <v>APPLE</v>
      </c>
      <c r="E4807" t="str">
        <f>precio_reno_porta!D3</f>
        <v>APPLE IPHONE 15 128GB</v>
      </c>
      <c r="F4807" s="68">
        <f>precio_reno_porta!E3</f>
        <v>3769</v>
      </c>
      <c r="G4807" t="str">
        <f>precio_reno_porta!F3</f>
        <v>iOS</v>
      </c>
      <c r="H4807" t="s">
        <v>188</v>
      </c>
      <c r="I4807" t="s">
        <v>44</v>
      </c>
      <c r="J4807" s="68">
        <f>precio_reno_porta!Y3</f>
        <v>3059</v>
      </c>
    </row>
    <row r="4808" spans="1:10" x14ac:dyDescent="0.3">
      <c r="A4808" t="str">
        <f t="shared" si="75"/>
        <v>APPLE IPHONE 15 256GBMax Negocios + Ilimitado 159.90CUOTA</v>
      </c>
      <c r="B4808" t="str">
        <f>precio_reno_porta!A4</f>
        <v>Corriente</v>
      </c>
      <c r="C4808" t="str">
        <f>precio_reno_porta!B4</f>
        <v>5G</v>
      </c>
      <c r="D4808" t="str">
        <f>precio_reno_porta!C4</f>
        <v>APPLE</v>
      </c>
      <c r="E4808" t="str">
        <f>precio_reno_porta!D4</f>
        <v>APPLE IPHONE 15 256GB</v>
      </c>
      <c r="F4808" s="68">
        <f>precio_reno_porta!E4</f>
        <v>5029</v>
      </c>
      <c r="G4808" t="str">
        <f>precio_reno_porta!F4</f>
        <v>iOS</v>
      </c>
      <c r="H4808" t="s">
        <v>188</v>
      </c>
      <c r="I4808" t="s">
        <v>44</v>
      </c>
      <c r="J4808" s="68">
        <f>precio_reno_porta!Y4</f>
        <v>4079</v>
      </c>
    </row>
    <row r="4809" spans="1:10" x14ac:dyDescent="0.3">
      <c r="A4809" t="str">
        <f t="shared" si="75"/>
        <v>APPLE IPHONE 16 128GBMax Negocios + Ilimitado 159.90CUOTA</v>
      </c>
      <c r="B4809" t="str">
        <f>precio_reno_porta!A5</f>
        <v>Corriente</v>
      </c>
      <c r="C4809" t="str">
        <f>precio_reno_porta!B5</f>
        <v>5G</v>
      </c>
      <c r="D4809" t="str">
        <f>precio_reno_porta!C5</f>
        <v>APPLE</v>
      </c>
      <c r="E4809" t="str">
        <f>precio_reno_porta!D5</f>
        <v>APPLE IPHONE 16 128GB</v>
      </c>
      <c r="F4809" s="68">
        <f>precio_reno_porta!E5</f>
        <v>4399</v>
      </c>
      <c r="G4809" t="str">
        <f>precio_reno_porta!F5</f>
        <v>iOS</v>
      </c>
      <c r="H4809" t="s">
        <v>188</v>
      </c>
      <c r="I4809" t="s">
        <v>44</v>
      </c>
      <c r="J4809" s="68">
        <f>precio_reno_porta!Y5</f>
        <v>3563</v>
      </c>
    </row>
    <row r="4810" spans="1:10" x14ac:dyDescent="0.3">
      <c r="A4810" t="str">
        <f t="shared" si="75"/>
        <v>APPLE IPHONE 16 PRO 1TBMax Negocios + Ilimitado 159.90CUOTA</v>
      </c>
      <c r="B4810" t="str">
        <f>precio_reno_porta!A6</f>
        <v>Corriente</v>
      </c>
      <c r="C4810" t="str">
        <f>precio_reno_porta!B6</f>
        <v>5G</v>
      </c>
      <c r="D4810" t="str">
        <f>precio_reno_porta!C6</f>
        <v>APPLE</v>
      </c>
      <c r="E4810" t="str">
        <f>precio_reno_porta!D6</f>
        <v>APPLE IPHONE 16 PRO 1TB</v>
      </c>
      <c r="F4810" s="68">
        <f>precio_reno_porta!E6</f>
        <v>9419</v>
      </c>
      <c r="G4810" t="str">
        <f>precio_reno_porta!F6</f>
        <v>iOS</v>
      </c>
      <c r="H4810" t="s">
        <v>188</v>
      </c>
      <c r="I4810" t="s">
        <v>44</v>
      </c>
      <c r="J4810" s="68">
        <f>precio_reno_porta!Y6</f>
        <v>7643</v>
      </c>
    </row>
    <row r="4811" spans="1:10" x14ac:dyDescent="0.3">
      <c r="A4811" t="str">
        <f t="shared" si="75"/>
        <v>APPLE IPHONE 16 PRO 512GBMax Negocios + Ilimitado 159.90CUOTA</v>
      </c>
      <c r="B4811" t="str">
        <f>precio_reno_porta!A7</f>
        <v>Corriente</v>
      </c>
      <c r="C4811" t="str">
        <f>precio_reno_porta!B7</f>
        <v>5G</v>
      </c>
      <c r="D4811" t="str">
        <f>precio_reno_porta!C7</f>
        <v>APPLE</v>
      </c>
      <c r="E4811" t="str">
        <f>precio_reno_porta!D7</f>
        <v>APPLE IPHONE 16 PRO 512GB</v>
      </c>
      <c r="F4811" s="68">
        <f>precio_reno_porta!E7</f>
        <v>8169</v>
      </c>
      <c r="G4811" t="str">
        <f>precio_reno_porta!F7</f>
        <v>iOS</v>
      </c>
      <c r="H4811" t="s">
        <v>188</v>
      </c>
      <c r="I4811" t="s">
        <v>44</v>
      </c>
      <c r="J4811" s="68">
        <f>precio_reno_porta!Y7</f>
        <v>6623</v>
      </c>
    </row>
    <row r="4812" spans="1:10" x14ac:dyDescent="0.3">
      <c r="A4812" t="str">
        <f t="shared" si="75"/>
        <v>APPLE IPHONE 16 PRO MAX 1TBMax Negocios + Ilimitado 159.90CUOTA</v>
      </c>
      <c r="B4812" t="str">
        <f>precio_reno_porta!A8</f>
        <v>Corriente</v>
      </c>
      <c r="C4812" t="str">
        <f>precio_reno_porta!B8</f>
        <v>5G</v>
      </c>
      <c r="D4812" t="str">
        <f>precio_reno_porta!C8</f>
        <v>APPLE</v>
      </c>
      <c r="E4812" t="str">
        <f>precio_reno_porta!D8</f>
        <v>APPLE IPHONE 16 PRO MAX 1TB</v>
      </c>
      <c r="F4812" s="68">
        <f>precio_reno_porta!E8</f>
        <v>10049</v>
      </c>
      <c r="G4812" t="str">
        <f>precio_reno_porta!F8</f>
        <v>iOS</v>
      </c>
      <c r="H4812" t="s">
        <v>188</v>
      </c>
      <c r="I4812" t="s">
        <v>44</v>
      </c>
      <c r="J4812" s="68">
        <f>precio_reno_porta!Y8</f>
        <v>8147</v>
      </c>
    </row>
    <row r="4813" spans="1:10" x14ac:dyDescent="0.3">
      <c r="A4813" t="str">
        <f t="shared" si="75"/>
        <v>APPLE IPHONE 16 PRO MAX 512GBMax Negocios + Ilimitado 159.90CUOTA</v>
      </c>
      <c r="B4813" t="str">
        <f>precio_reno_porta!A9</f>
        <v>Corriente</v>
      </c>
      <c r="C4813" t="str">
        <f>precio_reno_porta!B9</f>
        <v>5G</v>
      </c>
      <c r="D4813" t="str">
        <f>precio_reno_porta!C9</f>
        <v>APPLE</v>
      </c>
      <c r="E4813" t="str">
        <f>precio_reno_porta!D9</f>
        <v>APPLE IPHONE 16 PRO MAX 512GB</v>
      </c>
      <c r="F4813" s="68">
        <f>precio_reno_porta!E9</f>
        <v>8799</v>
      </c>
      <c r="G4813" t="str">
        <f>precio_reno_porta!F9</f>
        <v>iOS</v>
      </c>
      <c r="H4813" t="s">
        <v>188</v>
      </c>
      <c r="I4813" t="s">
        <v>44</v>
      </c>
      <c r="J4813" s="68">
        <f>precio_reno_porta!Y9</f>
        <v>7127</v>
      </c>
    </row>
    <row r="4814" spans="1:10" x14ac:dyDescent="0.3">
      <c r="A4814" t="str">
        <f t="shared" si="75"/>
        <v>APPLE IPHONE 16e 128GBMax Negocios + Ilimitado 159.90CUOTA</v>
      </c>
      <c r="B4814" t="str">
        <f>precio_reno_porta!A10</f>
        <v>Corriente</v>
      </c>
      <c r="C4814" t="str">
        <f>precio_reno_porta!B10</f>
        <v>5G</v>
      </c>
      <c r="D4814" t="str">
        <f>precio_reno_porta!C10</f>
        <v>APPLE</v>
      </c>
      <c r="E4814" t="str">
        <f>precio_reno_porta!D10</f>
        <v>APPLE IPHONE 16e 128GB</v>
      </c>
      <c r="F4814" s="68">
        <f>precio_reno_porta!E10</f>
        <v>3119</v>
      </c>
      <c r="G4814" t="str">
        <f>precio_reno_porta!F10</f>
        <v>iOS</v>
      </c>
      <c r="H4814" t="s">
        <v>188</v>
      </c>
      <c r="I4814" t="s">
        <v>44</v>
      </c>
      <c r="J4814" s="68">
        <f>precio_reno_porta!Y10</f>
        <v>2543</v>
      </c>
    </row>
    <row r="4815" spans="1:10" x14ac:dyDescent="0.3">
      <c r="A4815" t="str">
        <f t="shared" si="75"/>
        <v>APPLE IPHONE 17 256GBMax Negocios + Ilimitado 159.90CUOTA</v>
      </c>
      <c r="B4815" t="str">
        <f>precio_reno_porta!A11</f>
        <v>Corriente</v>
      </c>
      <c r="C4815" t="str">
        <f>precio_reno_porta!B11</f>
        <v>5G</v>
      </c>
      <c r="D4815" t="str">
        <f>precio_reno_porta!C11</f>
        <v>APPLE</v>
      </c>
      <c r="E4815" t="str">
        <f>precio_reno_porta!D11</f>
        <v>APPLE IPHONE 17 256GB</v>
      </c>
      <c r="F4815" s="68">
        <f>precio_reno_porta!E11</f>
        <v>5029</v>
      </c>
      <c r="G4815" t="str">
        <f>precio_reno_porta!F11</f>
        <v>iOS</v>
      </c>
      <c r="H4815" t="s">
        <v>188</v>
      </c>
      <c r="I4815" t="s">
        <v>44</v>
      </c>
      <c r="J4815" s="68">
        <f>precio_reno_porta!Y11</f>
        <v>4079</v>
      </c>
    </row>
    <row r="4816" spans="1:10" x14ac:dyDescent="0.3">
      <c r="A4816" t="str">
        <f t="shared" si="75"/>
        <v>APPLE IPHONE 17 512GBMax Negocios + Ilimitado 159.90CUOTA</v>
      </c>
      <c r="B4816" t="str">
        <f>precio_reno_porta!A12</f>
        <v>Corriente</v>
      </c>
      <c r="C4816" t="str">
        <f>precio_reno_porta!B12</f>
        <v>5G</v>
      </c>
      <c r="D4816" t="str">
        <f>precio_reno_porta!C12</f>
        <v>APPLE</v>
      </c>
      <c r="E4816" t="str">
        <f>precio_reno_porta!D12</f>
        <v>APPLE IPHONE 17 512GB</v>
      </c>
      <c r="F4816" s="68">
        <f>precio_reno_porta!E12</f>
        <v>6279</v>
      </c>
      <c r="G4816" t="str">
        <f>precio_reno_porta!F12</f>
        <v>iOS</v>
      </c>
      <c r="H4816" t="s">
        <v>188</v>
      </c>
      <c r="I4816" t="s">
        <v>44</v>
      </c>
      <c r="J4816" s="68">
        <f>precio_reno_porta!Y12</f>
        <v>5099</v>
      </c>
    </row>
    <row r="4817" spans="1:10" x14ac:dyDescent="0.3">
      <c r="A4817" t="str">
        <f t="shared" si="75"/>
        <v>APPLE IPHONE 17 PRO 1TBMax Negocios + Ilimitado 159.90CUOTA</v>
      </c>
      <c r="B4817" t="str">
        <f>precio_reno_porta!A13</f>
        <v>Corriente</v>
      </c>
      <c r="C4817" t="str">
        <f>precio_reno_porta!B13</f>
        <v>5G</v>
      </c>
      <c r="D4817" t="str">
        <f>precio_reno_porta!C13</f>
        <v>APPLE</v>
      </c>
      <c r="E4817" t="str">
        <f>precio_reno_porta!D13</f>
        <v>APPLE IPHONE 17 PRO 1TB</v>
      </c>
      <c r="F4817" s="68">
        <f>precio_reno_porta!E13</f>
        <v>9419</v>
      </c>
      <c r="G4817" t="str">
        <f>precio_reno_porta!F13</f>
        <v>iOS</v>
      </c>
      <c r="H4817" t="s">
        <v>188</v>
      </c>
      <c r="I4817" t="s">
        <v>44</v>
      </c>
      <c r="J4817" s="68">
        <f>precio_reno_porta!Y13</f>
        <v>7643</v>
      </c>
    </row>
    <row r="4818" spans="1:10" x14ac:dyDescent="0.3">
      <c r="A4818" t="str">
        <f t="shared" si="75"/>
        <v>APPLE IPHONE 17 PRO 256GBMax Negocios + Ilimitado 159.90CUOTA</v>
      </c>
      <c r="B4818" t="str">
        <f>precio_reno_porta!A14</f>
        <v>Corriente</v>
      </c>
      <c r="C4818" t="str">
        <f>precio_reno_porta!B14</f>
        <v>5G</v>
      </c>
      <c r="D4818" t="str">
        <f>precio_reno_porta!C14</f>
        <v>APPLE</v>
      </c>
      <c r="E4818" t="str">
        <f>precio_reno_porta!D14</f>
        <v>APPLE IPHONE 17 PRO 256GB</v>
      </c>
      <c r="F4818" s="68">
        <f>precio_reno_porta!E14</f>
        <v>6909</v>
      </c>
      <c r="G4818" t="str">
        <f>precio_reno_porta!F14</f>
        <v>iOS</v>
      </c>
      <c r="H4818" t="s">
        <v>188</v>
      </c>
      <c r="I4818" t="s">
        <v>44</v>
      </c>
      <c r="J4818" s="68">
        <f>precio_reno_porta!Y14</f>
        <v>5603</v>
      </c>
    </row>
    <row r="4819" spans="1:10" x14ac:dyDescent="0.3">
      <c r="A4819" t="str">
        <f t="shared" si="75"/>
        <v>APPLE IPHONE 17 PRO 512GBMax Negocios + Ilimitado 159.90CUOTA</v>
      </c>
      <c r="B4819" t="str">
        <f>precio_reno_porta!A15</f>
        <v>Corriente</v>
      </c>
      <c r="C4819" t="str">
        <f>precio_reno_porta!B15</f>
        <v>5G</v>
      </c>
      <c r="D4819" t="str">
        <f>precio_reno_porta!C15</f>
        <v>APPLE</v>
      </c>
      <c r="E4819" t="str">
        <f>precio_reno_porta!D15</f>
        <v>APPLE IPHONE 17 PRO 512GB</v>
      </c>
      <c r="F4819" s="68">
        <f>precio_reno_porta!E15</f>
        <v>8169</v>
      </c>
      <c r="G4819" t="str">
        <f>precio_reno_porta!F15</f>
        <v>iOS</v>
      </c>
      <c r="H4819" t="s">
        <v>188</v>
      </c>
      <c r="I4819" t="s">
        <v>44</v>
      </c>
      <c r="J4819" s="68">
        <f>precio_reno_porta!Y15</f>
        <v>6623</v>
      </c>
    </row>
    <row r="4820" spans="1:10" x14ac:dyDescent="0.3">
      <c r="A4820" t="str">
        <f t="shared" si="75"/>
        <v>APPLE IPHONE 17 PRO MAX 1TBMax Negocios + Ilimitado 159.90CUOTA</v>
      </c>
      <c r="B4820" t="str">
        <f>precio_reno_porta!A16</f>
        <v>Corriente</v>
      </c>
      <c r="C4820" t="str">
        <f>precio_reno_porta!B16</f>
        <v>5G</v>
      </c>
      <c r="D4820" t="str">
        <f>precio_reno_porta!C16</f>
        <v>APPLE</v>
      </c>
      <c r="E4820" t="str">
        <f>precio_reno_porta!D16</f>
        <v>APPLE IPHONE 17 PRO MAX 1TB</v>
      </c>
      <c r="F4820" s="68">
        <f>precio_reno_porta!E16</f>
        <v>10049</v>
      </c>
      <c r="G4820" t="str">
        <f>precio_reno_porta!F16</f>
        <v>iOS</v>
      </c>
      <c r="H4820" t="s">
        <v>188</v>
      </c>
      <c r="I4820" t="s">
        <v>44</v>
      </c>
      <c r="J4820" s="68">
        <f>precio_reno_porta!Y16</f>
        <v>8147</v>
      </c>
    </row>
    <row r="4821" spans="1:10" x14ac:dyDescent="0.3">
      <c r="A4821" t="str">
        <f t="shared" si="75"/>
        <v>APPLE IPHONE 17 PRO MAX 256GBMax Negocios + Ilimitado 159.90CUOTA</v>
      </c>
      <c r="B4821" t="str">
        <f>precio_reno_porta!A17</f>
        <v>Corriente</v>
      </c>
      <c r="C4821" t="str">
        <f>precio_reno_porta!B17</f>
        <v>5G</v>
      </c>
      <c r="D4821" t="str">
        <f>precio_reno_porta!C17</f>
        <v>APPLE</v>
      </c>
      <c r="E4821" t="str">
        <f>precio_reno_porta!D17</f>
        <v>APPLE IPHONE 17 PRO MAX 256GB</v>
      </c>
      <c r="F4821" s="68">
        <f>precio_reno_porta!E17</f>
        <v>7539</v>
      </c>
      <c r="G4821" t="str">
        <f>precio_reno_porta!F17</f>
        <v>iOS</v>
      </c>
      <c r="H4821" t="s">
        <v>188</v>
      </c>
      <c r="I4821" t="s">
        <v>44</v>
      </c>
      <c r="J4821" s="68">
        <f>precio_reno_porta!Y17</f>
        <v>6119</v>
      </c>
    </row>
    <row r="4822" spans="1:10" x14ac:dyDescent="0.3">
      <c r="A4822" t="str">
        <f t="shared" si="75"/>
        <v>APPLE IPHONE 17 PRO MAX 2TBMax Negocios + Ilimitado 159.90CUOTA</v>
      </c>
      <c r="B4822" t="str">
        <f>precio_reno_porta!A18</f>
        <v>Corriente</v>
      </c>
      <c r="C4822" t="str">
        <f>precio_reno_porta!B18</f>
        <v>5G</v>
      </c>
      <c r="D4822" t="str">
        <f>precio_reno_porta!C18</f>
        <v>APPLE</v>
      </c>
      <c r="E4822" t="str">
        <f>precio_reno_porta!D18</f>
        <v>APPLE IPHONE 17 PRO MAX 2TB</v>
      </c>
      <c r="F4822" s="68">
        <f>precio_reno_porta!E18</f>
        <v>12569</v>
      </c>
      <c r="G4822" t="str">
        <f>precio_reno_porta!F18</f>
        <v>iOS</v>
      </c>
      <c r="H4822" t="s">
        <v>188</v>
      </c>
      <c r="I4822" t="s">
        <v>44</v>
      </c>
      <c r="J4822" s="68">
        <f>precio_reno_porta!Y18</f>
        <v>10187</v>
      </c>
    </row>
    <row r="4823" spans="1:10" x14ac:dyDescent="0.3">
      <c r="A4823" t="str">
        <f t="shared" si="75"/>
        <v>APPLE IPHONE 17 PRO MAX 512GBMax Negocios + Ilimitado 159.90CUOTA</v>
      </c>
      <c r="B4823" t="str">
        <f>precio_reno_porta!A19</f>
        <v>Corriente</v>
      </c>
      <c r="C4823" t="str">
        <f>precio_reno_porta!B19</f>
        <v>5G</v>
      </c>
      <c r="D4823" t="str">
        <f>precio_reno_porta!C19</f>
        <v>APPLE</v>
      </c>
      <c r="E4823" t="str">
        <f>precio_reno_porta!D19</f>
        <v>APPLE IPHONE 17 PRO MAX 512GB</v>
      </c>
      <c r="F4823" s="68">
        <f>precio_reno_porta!E19</f>
        <v>8799</v>
      </c>
      <c r="G4823" t="str">
        <f>precio_reno_porta!F19</f>
        <v>iOS</v>
      </c>
      <c r="H4823" t="s">
        <v>188</v>
      </c>
      <c r="I4823" t="s">
        <v>44</v>
      </c>
      <c r="J4823" s="68">
        <f>precio_reno_porta!Y19</f>
        <v>7127</v>
      </c>
    </row>
    <row r="4824" spans="1:10" x14ac:dyDescent="0.3">
      <c r="A4824" t="str">
        <f t="shared" si="75"/>
        <v>APPLE IPHONE 17E 256GBMax Negocios + Ilimitado 159.90CUOTA</v>
      </c>
      <c r="B4824" t="str">
        <f>precio_reno_porta!A20</f>
        <v>Corriente</v>
      </c>
      <c r="C4824" t="str">
        <f>precio_reno_porta!B20</f>
        <v>5G</v>
      </c>
      <c r="D4824" t="str">
        <f>precio_reno_porta!C20</f>
        <v>APPLE</v>
      </c>
      <c r="E4824" t="str">
        <f>precio_reno_porta!D20</f>
        <v>APPLE IPHONE 17E 256GB</v>
      </c>
      <c r="F4824" s="68">
        <f>precio_reno_porta!E20</f>
        <v>3769</v>
      </c>
      <c r="G4824" t="str">
        <f>precio_reno_porta!F20</f>
        <v>iOS</v>
      </c>
      <c r="H4824" t="s">
        <v>188</v>
      </c>
      <c r="I4824" t="s">
        <v>44</v>
      </c>
      <c r="J4824" s="68">
        <f>precio_reno_porta!Y20</f>
        <v>3059</v>
      </c>
    </row>
    <row r="4825" spans="1:10" x14ac:dyDescent="0.3">
      <c r="A4825" t="str">
        <f t="shared" si="75"/>
        <v>HONOR 400 512GB 5GMax Negocios + Ilimitado 159.90CUOTA</v>
      </c>
      <c r="B4825" t="str">
        <f>precio_reno_porta!A21</f>
        <v>Corriente</v>
      </c>
      <c r="C4825" t="str">
        <f>precio_reno_porta!B21</f>
        <v>5G</v>
      </c>
      <c r="D4825" t="str">
        <f>precio_reno_porta!C21</f>
        <v>HONOR</v>
      </c>
      <c r="E4825" t="str">
        <f>precio_reno_porta!D21</f>
        <v>HONOR 400 512GB 5G</v>
      </c>
      <c r="F4825" s="68">
        <f>precio_reno_porta!E21</f>
        <v>2099</v>
      </c>
      <c r="G4825" t="str">
        <f>precio_reno_porta!F21</f>
        <v>Android</v>
      </c>
      <c r="H4825" t="s">
        <v>188</v>
      </c>
      <c r="I4825" t="s">
        <v>44</v>
      </c>
      <c r="J4825" s="68">
        <f>precio_reno_porta!Y21</f>
        <v>2039</v>
      </c>
    </row>
    <row r="4826" spans="1:10" x14ac:dyDescent="0.3">
      <c r="A4826" t="str">
        <f t="shared" si="75"/>
        <v>HONOR 400 LITE 256GB 5GMax Negocios + Ilimitado 159.90CUOTA</v>
      </c>
      <c r="B4826" t="str">
        <f>precio_reno_porta!A22</f>
        <v>Corriente</v>
      </c>
      <c r="C4826" t="str">
        <f>precio_reno_porta!B22</f>
        <v>5G</v>
      </c>
      <c r="D4826" t="str">
        <f>precio_reno_porta!C22</f>
        <v>HONOR</v>
      </c>
      <c r="E4826" t="str">
        <f>precio_reno_porta!D22</f>
        <v>HONOR 400 LITE 256GB 5G</v>
      </c>
      <c r="F4826" s="68">
        <f>precio_reno_porta!E22</f>
        <v>1519</v>
      </c>
      <c r="G4826" t="str">
        <f>precio_reno_porta!F22</f>
        <v>Android</v>
      </c>
      <c r="H4826" t="s">
        <v>188</v>
      </c>
      <c r="I4826" t="s">
        <v>44</v>
      </c>
      <c r="J4826" s="68">
        <f>precio_reno_porta!Y22</f>
        <v>1475</v>
      </c>
    </row>
    <row r="4827" spans="1:10" x14ac:dyDescent="0.3">
      <c r="A4827" t="str">
        <f t="shared" si="75"/>
        <v>HONOR 400 PRO 512GB 5GMax Negocios + Ilimitado 159.90CUOTA</v>
      </c>
      <c r="B4827" t="str">
        <f>precio_reno_porta!A23</f>
        <v>Corriente</v>
      </c>
      <c r="C4827" t="str">
        <f>precio_reno_porta!B23</f>
        <v>5G</v>
      </c>
      <c r="D4827" t="str">
        <f>precio_reno_porta!C23</f>
        <v>HONOR</v>
      </c>
      <c r="E4827" t="str">
        <f>precio_reno_porta!D23</f>
        <v>HONOR 400 PRO 512GB 5G</v>
      </c>
      <c r="F4827" s="68">
        <f>precio_reno_porta!E23</f>
        <v>3349</v>
      </c>
      <c r="G4827" t="str">
        <f>precio_reno_porta!F23</f>
        <v>Android</v>
      </c>
      <c r="H4827" t="s">
        <v>188</v>
      </c>
      <c r="I4827" t="s">
        <v>44</v>
      </c>
      <c r="J4827" s="68">
        <f>precio_reno_porta!Y23</f>
        <v>3251</v>
      </c>
    </row>
    <row r="4828" spans="1:10" x14ac:dyDescent="0.3">
      <c r="A4828" t="str">
        <f t="shared" si="75"/>
        <v>HONOR 600 512GB 5GMax Negocios + Ilimitado 159.90CUOTA</v>
      </c>
      <c r="B4828" t="str">
        <f>precio_reno_porta!A24</f>
        <v>Corriente</v>
      </c>
      <c r="C4828" t="str">
        <f>precio_reno_porta!B24</f>
        <v>5G</v>
      </c>
      <c r="D4828" t="str">
        <f>precio_reno_porta!C24</f>
        <v>HONOR</v>
      </c>
      <c r="E4828" t="str">
        <f>precio_reno_porta!D24</f>
        <v>HONOR 600 512GB 5G</v>
      </c>
      <c r="F4828">
        <f>precio_reno_porta!E24</f>
        <v>2959</v>
      </c>
      <c r="G4828" t="str">
        <f>precio_reno_porta!F24</f>
        <v>Android</v>
      </c>
      <c r="H4828" t="s">
        <v>188</v>
      </c>
      <c r="I4828" t="s">
        <v>44</v>
      </c>
      <c r="J4828" s="68">
        <f>precio_reno_porta!Y24</f>
        <v>2867</v>
      </c>
    </row>
    <row r="4829" spans="1:10" x14ac:dyDescent="0.3">
      <c r="A4829" t="str">
        <f t="shared" si="75"/>
        <v>HONOR 600 PRO 512GB 5GMax Negocios + Ilimitado 159.90CUOTA</v>
      </c>
      <c r="B4829" t="str">
        <f>precio_reno_porta!A25</f>
        <v>Corriente</v>
      </c>
      <c r="C4829" t="str">
        <f>precio_reno_porta!B25</f>
        <v>5G</v>
      </c>
      <c r="D4829" t="str">
        <f>precio_reno_porta!C25</f>
        <v>HONOR</v>
      </c>
      <c r="E4829" t="str">
        <f>precio_reno_porta!D25</f>
        <v>HONOR 600 PRO 512GB 5G</v>
      </c>
      <c r="F4829">
        <f>precio_reno_porta!E25</f>
        <v>3909</v>
      </c>
      <c r="G4829" t="str">
        <f>precio_reno_porta!F25</f>
        <v>Android</v>
      </c>
      <c r="H4829" t="s">
        <v>188</v>
      </c>
      <c r="I4829" t="s">
        <v>44</v>
      </c>
      <c r="J4829" s="68">
        <f>precio_reno_porta!Y25</f>
        <v>3803</v>
      </c>
    </row>
    <row r="4830" spans="1:10" x14ac:dyDescent="0.3">
      <c r="A4830" t="str">
        <f t="shared" si="75"/>
        <v>HONOR 600 SMART 256GB 5GMax Negocios + Ilimitado 159.90CUOTA</v>
      </c>
      <c r="B4830" t="str">
        <f>precio_reno_porta!A26</f>
        <v>Corriente</v>
      </c>
      <c r="C4830" t="str">
        <f>precio_reno_porta!B26</f>
        <v>5G</v>
      </c>
      <c r="D4830" t="str">
        <f>precio_reno_porta!C26</f>
        <v>HONOR</v>
      </c>
      <c r="E4830" t="str">
        <f>precio_reno_porta!D26</f>
        <v>HONOR 600 SMART 256GB 5G</v>
      </c>
      <c r="F4830" s="68">
        <f>precio_reno_porta!E26</f>
        <v>1659</v>
      </c>
      <c r="G4830" t="str">
        <f>precio_reno_porta!F26</f>
        <v>Android</v>
      </c>
      <c r="H4830" t="s">
        <v>188</v>
      </c>
      <c r="I4830" t="s">
        <v>44</v>
      </c>
      <c r="J4830" s="68">
        <f>precio_reno_porta!Y26</f>
        <v>1607</v>
      </c>
    </row>
    <row r="4831" spans="1:10" x14ac:dyDescent="0.3">
      <c r="A4831" t="str">
        <f t="shared" si="75"/>
        <v>HONOR 600E 512GB 5GMax Negocios + Ilimitado 159.90CUOTA</v>
      </c>
      <c r="B4831" t="str">
        <f>precio_reno_porta!A27</f>
        <v>Corriente</v>
      </c>
      <c r="C4831" t="str">
        <f>precio_reno_porta!B27</f>
        <v>5G</v>
      </c>
      <c r="D4831" t="str">
        <f>precio_reno_porta!C27</f>
        <v>HONOR</v>
      </c>
      <c r="E4831" t="str">
        <f>precio_reno_porta!D27</f>
        <v>HONOR 600E 512GB 5G</v>
      </c>
      <c r="F4831" s="68">
        <f>precio_reno_porta!E27</f>
        <v>2149</v>
      </c>
      <c r="G4831" t="str">
        <f>precio_reno_porta!F27</f>
        <v>Android</v>
      </c>
      <c r="H4831" t="s">
        <v>188</v>
      </c>
      <c r="I4831" t="s">
        <v>44</v>
      </c>
      <c r="J4831" s="68">
        <f>precio_reno_porta!Y27</f>
        <v>2087</v>
      </c>
    </row>
    <row r="4832" spans="1:10" x14ac:dyDescent="0.3">
      <c r="A4832" t="str">
        <f t="shared" si="75"/>
        <v>HONOR 70 256GBMax Negocios + Ilimitado 159.90CUOTA</v>
      </c>
      <c r="B4832" t="str">
        <f>precio_reno_porta!A28</f>
        <v>Corriente</v>
      </c>
      <c r="C4832" t="str">
        <f>precio_reno_porta!B28</f>
        <v>5G</v>
      </c>
      <c r="D4832" t="str">
        <f>precio_reno_porta!C28</f>
        <v>HONOR</v>
      </c>
      <c r="E4832" t="str">
        <f>precio_reno_porta!D28</f>
        <v>HONOR 70 256GB</v>
      </c>
      <c r="F4832" s="68">
        <f>precio_reno_porta!E28</f>
        <v>2859</v>
      </c>
      <c r="G4832" t="str">
        <f>precio_reno_porta!F28</f>
        <v>Android</v>
      </c>
      <c r="H4832" t="s">
        <v>188</v>
      </c>
      <c r="I4832" t="s">
        <v>44</v>
      </c>
      <c r="J4832" s="68">
        <f>precio_reno_porta!Y28</f>
        <v>2783</v>
      </c>
    </row>
    <row r="4833" spans="1:10" x14ac:dyDescent="0.3">
      <c r="A4833" t="str">
        <f t="shared" si="75"/>
        <v>HONOR MAGIC 7 LITE 512GB 5GMax Negocios + Ilimitado 159.90CUOTA</v>
      </c>
      <c r="B4833" t="str">
        <f>precio_reno_porta!A29</f>
        <v>Corriente</v>
      </c>
      <c r="C4833" t="str">
        <f>precio_reno_porta!B29</f>
        <v>5G</v>
      </c>
      <c r="D4833" t="str">
        <f>precio_reno_porta!C29</f>
        <v>HONOR</v>
      </c>
      <c r="E4833" t="str">
        <f>precio_reno_porta!D29</f>
        <v>HONOR MAGIC 7 LITE 512GB 5G</v>
      </c>
      <c r="F4833" s="68">
        <f>precio_reno_porta!E29</f>
        <v>1849</v>
      </c>
      <c r="G4833" t="str">
        <f>precio_reno_porta!F29</f>
        <v>Android</v>
      </c>
      <c r="H4833" t="s">
        <v>188</v>
      </c>
      <c r="I4833" t="s">
        <v>44</v>
      </c>
      <c r="J4833" s="68">
        <f>precio_reno_porta!Y29</f>
        <v>1799</v>
      </c>
    </row>
    <row r="4834" spans="1:10" x14ac:dyDescent="0.3">
      <c r="A4834" t="str">
        <f t="shared" si="75"/>
        <v>HONOR MAGIC 8 LITE 512GB 5GMax Negocios + Ilimitado 159.90CUOTA</v>
      </c>
      <c r="B4834" t="str">
        <f>precio_reno_porta!A30</f>
        <v>Corriente</v>
      </c>
      <c r="C4834" t="str">
        <f>precio_reno_porta!B30</f>
        <v>5G</v>
      </c>
      <c r="D4834" t="str">
        <f>precio_reno_porta!C30</f>
        <v>HONOR</v>
      </c>
      <c r="E4834" t="str">
        <f>precio_reno_porta!D30</f>
        <v>HONOR MAGIC 8 LITE 512GB 5G</v>
      </c>
      <c r="F4834" s="68">
        <f>precio_reno_porta!E30</f>
        <v>1779</v>
      </c>
      <c r="G4834" t="str">
        <f>precio_reno_porta!F30</f>
        <v>Android</v>
      </c>
      <c r="H4834" t="s">
        <v>188</v>
      </c>
      <c r="I4834" t="s">
        <v>44</v>
      </c>
      <c r="J4834" s="68">
        <f>precio_reno_porta!Y30</f>
        <v>1727</v>
      </c>
    </row>
    <row r="4835" spans="1:10" x14ac:dyDescent="0.3">
      <c r="A4835" t="str">
        <f t="shared" si="75"/>
        <v>HONOR MAGIC 8 PRO 512GB 5GMax Negocios + Ilimitado 159.90CUOTA</v>
      </c>
      <c r="B4835" t="str">
        <f>precio_reno_porta!A31</f>
        <v>Corriente</v>
      </c>
      <c r="C4835" t="str">
        <f>precio_reno_porta!B31</f>
        <v>5G</v>
      </c>
      <c r="D4835" t="str">
        <f>precio_reno_porta!C31</f>
        <v>HONOR</v>
      </c>
      <c r="E4835" t="str">
        <f>precio_reno_porta!D31</f>
        <v>HONOR MAGIC 8 PRO 512GB 5G</v>
      </c>
      <c r="F4835" s="68">
        <f>precio_reno_porta!E31</f>
        <v>5789</v>
      </c>
      <c r="G4835" t="str">
        <f>precio_reno_porta!F31</f>
        <v>Android</v>
      </c>
      <c r="H4835" t="s">
        <v>188</v>
      </c>
      <c r="I4835" t="s">
        <v>44</v>
      </c>
      <c r="J4835" s="68">
        <f>precio_reno_porta!Y31</f>
        <v>5627</v>
      </c>
    </row>
    <row r="4836" spans="1:10" x14ac:dyDescent="0.3">
      <c r="A4836" t="str">
        <f t="shared" si="75"/>
        <v>HONOR X5C 128GBMax Negocios + Ilimitado 159.90CUOTA</v>
      </c>
      <c r="B4836" t="str">
        <f>precio_reno_porta!A32</f>
        <v>Corriente</v>
      </c>
      <c r="C4836" t="str">
        <f>precio_reno_porta!B32</f>
        <v>4G</v>
      </c>
      <c r="D4836" t="str">
        <f>precio_reno_porta!C32</f>
        <v>HONOR</v>
      </c>
      <c r="E4836" t="str">
        <f>precio_reno_porta!D32</f>
        <v>HONOR X5C 128GB</v>
      </c>
      <c r="F4836" s="68">
        <f>precio_reno_porta!E32</f>
        <v>399</v>
      </c>
      <c r="G4836" t="str">
        <f>precio_reno_porta!F32</f>
        <v>Android</v>
      </c>
      <c r="H4836" t="s">
        <v>188</v>
      </c>
      <c r="I4836" t="s">
        <v>44</v>
      </c>
      <c r="J4836" s="68">
        <f>precio_reno_porta!Y32</f>
        <v>383</v>
      </c>
    </row>
    <row r="4837" spans="1:10" x14ac:dyDescent="0.3">
      <c r="A4837" t="str">
        <f t="shared" si="75"/>
        <v>HONOR X5C PLUS 256GBMax Negocios + Ilimitado 159.90CUOTA</v>
      </c>
      <c r="B4837" t="str">
        <f>precio_reno_porta!A33</f>
        <v>Corriente</v>
      </c>
      <c r="C4837" t="str">
        <f>precio_reno_porta!B33</f>
        <v>4G</v>
      </c>
      <c r="D4837" t="str">
        <f>precio_reno_porta!C33</f>
        <v>HONOR</v>
      </c>
      <c r="E4837" t="str">
        <f>precio_reno_porta!D33</f>
        <v>HONOR X5C PLUS 256GB</v>
      </c>
      <c r="F4837" s="68">
        <f>precio_reno_porta!E33</f>
        <v>499</v>
      </c>
      <c r="G4837" t="str">
        <f>precio_reno_porta!F33</f>
        <v>Android</v>
      </c>
      <c r="H4837" t="s">
        <v>188</v>
      </c>
      <c r="I4837" t="s">
        <v>44</v>
      </c>
      <c r="J4837" s="68">
        <f>precio_reno_porta!Y33</f>
        <v>479</v>
      </c>
    </row>
    <row r="4838" spans="1:10" x14ac:dyDescent="0.3">
      <c r="A4838" t="str">
        <f t="shared" si="75"/>
        <v>HONOR X5D 128GBMax Negocios + Ilimitado 159.90CUOTA</v>
      </c>
      <c r="B4838" t="str">
        <f>precio_reno_porta!A34</f>
        <v>Corriente</v>
      </c>
      <c r="C4838" t="str">
        <f>precio_reno_porta!B34</f>
        <v>4G</v>
      </c>
      <c r="D4838" t="str">
        <f>precio_reno_porta!C34</f>
        <v>HONOR</v>
      </c>
      <c r="E4838" t="str">
        <f>precio_reno_porta!D34</f>
        <v>HONOR X5D 128GB</v>
      </c>
      <c r="F4838" s="68">
        <f>precio_reno_porta!E34</f>
        <v>449</v>
      </c>
      <c r="G4838" t="str">
        <f>precio_reno_porta!F34</f>
        <v>Android</v>
      </c>
      <c r="H4838" t="s">
        <v>188</v>
      </c>
      <c r="I4838" t="s">
        <v>44</v>
      </c>
      <c r="J4838" s="68">
        <f>precio_reno_porta!Y34</f>
        <v>431</v>
      </c>
    </row>
    <row r="4839" spans="1:10" x14ac:dyDescent="0.3">
      <c r="A4839" t="str">
        <f t="shared" si="75"/>
        <v>HONOR X5D 256GBMax Negocios + Ilimitado 159.90CUOTA</v>
      </c>
      <c r="B4839" t="str">
        <f>precio_reno_porta!A35</f>
        <v>Corriente</v>
      </c>
      <c r="C4839" t="str">
        <f>precio_reno_porta!B35</f>
        <v>4G</v>
      </c>
      <c r="D4839" t="str">
        <f>precio_reno_porta!C35</f>
        <v>HONOR</v>
      </c>
      <c r="E4839" t="str">
        <f>precio_reno_porta!D35</f>
        <v>HONOR X5D 256GB</v>
      </c>
      <c r="F4839" s="68">
        <f>precio_reno_porta!E35</f>
        <v>589</v>
      </c>
      <c r="G4839" t="str">
        <f>precio_reno_porta!F35</f>
        <v>Android</v>
      </c>
      <c r="H4839" t="s">
        <v>188</v>
      </c>
      <c r="I4839" t="s">
        <v>44</v>
      </c>
      <c r="J4839" s="68">
        <f>precio_reno_porta!Y35</f>
        <v>563</v>
      </c>
    </row>
    <row r="4840" spans="1:10" x14ac:dyDescent="0.3">
      <c r="A4840" t="str">
        <f t="shared" si="75"/>
        <v>HONOR X6C 256GBMax Negocios + Ilimitado 159.90CUOTA</v>
      </c>
      <c r="B4840" t="str">
        <f>precio_reno_porta!A36</f>
        <v>Corriente</v>
      </c>
      <c r="C4840" t="str">
        <f>precio_reno_porta!B36</f>
        <v>4G</v>
      </c>
      <c r="D4840" t="str">
        <f>precio_reno_porta!C36</f>
        <v>HONOR</v>
      </c>
      <c r="E4840" t="str">
        <f>precio_reno_porta!D36</f>
        <v>HONOR X6C 256GB</v>
      </c>
      <c r="F4840" s="68">
        <f>precio_reno_porta!E36</f>
        <v>699</v>
      </c>
      <c r="G4840" t="str">
        <f>precio_reno_porta!F36</f>
        <v>Android</v>
      </c>
      <c r="H4840" t="s">
        <v>188</v>
      </c>
      <c r="I4840" t="s">
        <v>44</v>
      </c>
      <c r="J4840" s="68">
        <f>precio_reno_porta!Y36</f>
        <v>683</v>
      </c>
    </row>
    <row r="4841" spans="1:10" x14ac:dyDescent="0.3">
      <c r="A4841" t="str">
        <f t="shared" si="75"/>
        <v>HONOR X6D 256GB 5GMax Negocios + Ilimitado 159.90CUOTA</v>
      </c>
      <c r="B4841" t="str">
        <f>precio_reno_porta!A37</f>
        <v>Corriente</v>
      </c>
      <c r="C4841" t="str">
        <f>precio_reno_porta!B37</f>
        <v>5G</v>
      </c>
      <c r="D4841" t="str">
        <f>precio_reno_porta!C37</f>
        <v>HONOR</v>
      </c>
      <c r="E4841" t="str">
        <f>precio_reno_porta!D37</f>
        <v>HONOR X6D 256GB 5G</v>
      </c>
      <c r="F4841" s="68">
        <f>precio_reno_porta!E37</f>
        <v>829</v>
      </c>
      <c r="G4841" t="str">
        <f>precio_reno_porta!F37</f>
        <v>Android</v>
      </c>
      <c r="H4841" t="s">
        <v>188</v>
      </c>
      <c r="I4841" t="s">
        <v>44</v>
      </c>
      <c r="J4841" s="68">
        <f>precio_reno_porta!Y37</f>
        <v>803</v>
      </c>
    </row>
    <row r="4842" spans="1:10" x14ac:dyDescent="0.3">
      <c r="A4842" t="str">
        <f t="shared" si="75"/>
        <v>HONOR X7D 256GB 5GMax Negocios + Ilimitado 159.90CUOTA</v>
      </c>
      <c r="B4842" t="str">
        <f>precio_reno_porta!A38</f>
        <v>Corriente</v>
      </c>
      <c r="C4842" t="str">
        <f>precio_reno_porta!B38</f>
        <v>5G</v>
      </c>
      <c r="D4842" t="str">
        <f>precio_reno_porta!C38</f>
        <v>HONOR</v>
      </c>
      <c r="E4842" t="str">
        <f>precio_reno_porta!D38</f>
        <v>HONOR X7D 256GB 5G</v>
      </c>
      <c r="F4842" s="68">
        <f>precio_reno_porta!E38</f>
        <v>879</v>
      </c>
      <c r="G4842" t="str">
        <f>precio_reno_porta!F38</f>
        <v>Android</v>
      </c>
      <c r="H4842" t="s">
        <v>188</v>
      </c>
      <c r="I4842" t="s">
        <v>44</v>
      </c>
      <c r="J4842" s="68">
        <f>precio_reno_porta!Y38</f>
        <v>863</v>
      </c>
    </row>
    <row r="4843" spans="1:10" x14ac:dyDescent="0.3">
      <c r="A4843" t="str">
        <f t="shared" si="75"/>
        <v>HONOR X7E PLUS 256GB 5GMax Negocios + Ilimitado 159.90CUOTA</v>
      </c>
      <c r="B4843" t="str">
        <f>precio_reno_porta!A39</f>
        <v>Corriente</v>
      </c>
      <c r="C4843" t="str">
        <f>precio_reno_porta!B39</f>
        <v>5G</v>
      </c>
      <c r="D4843" t="str">
        <f>precio_reno_porta!C39</f>
        <v>HONOR</v>
      </c>
      <c r="E4843" t="str">
        <f>precio_reno_porta!D39</f>
        <v>HONOR X7E PLUS 256GB 5G</v>
      </c>
      <c r="F4843" s="68">
        <f>precio_reno_porta!E39</f>
        <v>1179</v>
      </c>
      <c r="G4843" t="str">
        <f>precio_reno_porta!F39</f>
        <v>Android</v>
      </c>
      <c r="H4843" t="s">
        <v>188</v>
      </c>
      <c r="I4843" t="s">
        <v>44</v>
      </c>
      <c r="J4843" s="68">
        <f>precio_reno_porta!Y39</f>
        <v>1151</v>
      </c>
    </row>
    <row r="4844" spans="1:10" x14ac:dyDescent="0.3">
      <c r="A4844" t="str">
        <f t="shared" si="75"/>
        <v>HONOR X8C 256GB 5GMax Negocios + Ilimitado 159.90CUOTA</v>
      </c>
      <c r="B4844" t="str">
        <f>precio_reno_porta!A40</f>
        <v>Corriente</v>
      </c>
      <c r="C4844" t="str">
        <f>precio_reno_porta!B40</f>
        <v>5G</v>
      </c>
      <c r="D4844" t="str">
        <f>precio_reno_porta!C40</f>
        <v>HONOR</v>
      </c>
      <c r="E4844" t="str">
        <f>precio_reno_porta!D40</f>
        <v>HONOR X8C 256GB 5G</v>
      </c>
      <c r="F4844" s="68">
        <f>precio_reno_porta!E40</f>
        <v>1189</v>
      </c>
      <c r="G4844" t="str">
        <f>precio_reno_porta!F40</f>
        <v>Android</v>
      </c>
      <c r="H4844" t="s">
        <v>188</v>
      </c>
      <c r="I4844" t="s">
        <v>44</v>
      </c>
      <c r="J4844" s="68">
        <f>precio_reno_porta!Y40</f>
        <v>1151</v>
      </c>
    </row>
    <row r="4845" spans="1:10" x14ac:dyDescent="0.3">
      <c r="A4845" t="str">
        <f t="shared" si="75"/>
        <v>HUAWEI WATCH KIDS 4 PROMax Negocios + Ilimitado 159.90CUOTA</v>
      </c>
      <c r="B4845" t="str">
        <f>precio_reno_porta!A41</f>
        <v>Corriente</v>
      </c>
      <c r="C4845" t="str">
        <f>precio_reno_porta!B41</f>
        <v>4G</v>
      </c>
      <c r="D4845" t="str">
        <f>precio_reno_porta!C41</f>
        <v>HUAWEI</v>
      </c>
      <c r="E4845" t="str">
        <f>precio_reno_porta!D41</f>
        <v>HUAWEI WATCH KIDS 4 PRO</v>
      </c>
      <c r="F4845" s="68">
        <f>precio_reno_porta!E41</f>
        <v>649</v>
      </c>
      <c r="G4845" t="str">
        <f>precio_reno_porta!F41</f>
        <v>Android</v>
      </c>
      <c r="H4845" t="s">
        <v>188</v>
      </c>
      <c r="I4845" t="s">
        <v>44</v>
      </c>
      <c r="J4845" s="68">
        <f>precio_reno_porta!Y41</f>
        <v>635</v>
      </c>
    </row>
    <row r="4846" spans="1:10" x14ac:dyDescent="0.3">
      <c r="A4846" t="str">
        <f t="shared" si="75"/>
        <v>MOTOROLA MOTO EDGE 60 512GB 5GMax Negocios + Ilimitado 159.90CUOTA</v>
      </c>
      <c r="B4846" t="str">
        <f>precio_reno_porta!A42</f>
        <v>Corriente</v>
      </c>
      <c r="C4846" t="str">
        <f>precio_reno_porta!B42</f>
        <v>5G</v>
      </c>
      <c r="D4846" t="str">
        <f>precio_reno_porta!C42</f>
        <v>MOTOROLA</v>
      </c>
      <c r="E4846" t="str">
        <f>precio_reno_porta!D42</f>
        <v>MOTOROLA MOTO EDGE 60 512GB 5G</v>
      </c>
      <c r="F4846" s="68">
        <f>precio_reno_porta!E42</f>
        <v>1989</v>
      </c>
      <c r="G4846" t="str">
        <f>precio_reno_porta!F42</f>
        <v>Android</v>
      </c>
      <c r="H4846" t="s">
        <v>188</v>
      </c>
      <c r="I4846" t="s">
        <v>44</v>
      </c>
      <c r="J4846" s="68">
        <f>precio_reno_porta!Y42</f>
        <v>1931</v>
      </c>
    </row>
    <row r="4847" spans="1:10" x14ac:dyDescent="0.3">
      <c r="A4847" t="str">
        <f t="shared" si="75"/>
        <v>MOTOROLA MOTO EDGE 60 FUSION 256GB 5GMax Negocios + Ilimitado 159.90CUOTA</v>
      </c>
      <c r="B4847" t="str">
        <f>precio_reno_porta!A43</f>
        <v>Corriente</v>
      </c>
      <c r="C4847" t="str">
        <f>precio_reno_porta!B43</f>
        <v>5G</v>
      </c>
      <c r="D4847" t="str">
        <f>precio_reno_porta!C43</f>
        <v>MOTOROLA</v>
      </c>
      <c r="E4847" t="str">
        <f>precio_reno_porta!D43</f>
        <v>MOTOROLA MOTO EDGE 60 FUSION 256GB 5G</v>
      </c>
      <c r="F4847" s="68">
        <f>precio_reno_porta!E43</f>
        <v>1439</v>
      </c>
      <c r="G4847" t="str">
        <f>precio_reno_porta!F43</f>
        <v>Android</v>
      </c>
      <c r="H4847" t="s">
        <v>188</v>
      </c>
      <c r="I4847" t="s">
        <v>44</v>
      </c>
      <c r="J4847" s="68">
        <f>precio_reno_porta!Y43</f>
        <v>1403</v>
      </c>
    </row>
    <row r="4848" spans="1:10" x14ac:dyDescent="0.3">
      <c r="A4848" t="str">
        <f t="shared" si="75"/>
        <v>MOTOROLA MOTO EDGE 60 PRO 512GB 5GMax Negocios + Ilimitado 159.90CUOTA</v>
      </c>
      <c r="B4848" t="str">
        <f>precio_reno_porta!A44</f>
        <v>Corriente</v>
      </c>
      <c r="C4848" t="str">
        <f>precio_reno_porta!B44</f>
        <v>5G</v>
      </c>
      <c r="D4848" t="str">
        <f>precio_reno_porta!C44</f>
        <v>MOTOROLA</v>
      </c>
      <c r="E4848" t="str">
        <f>precio_reno_porta!D44</f>
        <v>MOTOROLA MOTO EDGE 60 PRO 512GB 5G</v>
      </c>
      <c r="F4848" s="68">
        <f>precio_reno_porta!E44</f>
        <v>2649</v>
      </c>
      <c r="G4848" t="str">
        <f>precio_reno_porta!F44</f>
        <v>Android</v>
      </c>
      <c r="H4848" t="s">
        <v>188</v>
      </c>
      <c r="I4848" t="s">
        <v>44</v>
      </c>
      <c r="J4848" s="68">
        <f>precio_reno_porta!Y44</f>
        <v>2579</v>
      </c>
    </row>
    <row r="4849" spans="1:10" x14ac:dyDescent="0.3">
      <c r="A4849" t="str">
        <f t="shared" si="75"/>
        <v>MOTOROLA MOTO EDGE 70 512GB 5GMax Negocios + Ilimitado 159.90CUOTA</v>
      </c>
      <c r="B4849" t="str">
        <f>precio_reno_porta!A45</f>
        <v>Corriente</v>
      </c>
      <c r="C4849" t="str">
        <f>precio_reno_porta!B45</f>
        <v>5G</v>
      </c>
      <c r="D4849" t="str">
        <f>precio_reno_porta!C45</f>
        <v>MOTOROLA</v>
      </c>
      <c r="E4849" t="str">
        <f>precio_reno_porta!D45</f>
        <v>MOTOROLA MOTO EDGE 70 512GB 5G</v>
      </c>
      <c r="F4849" s="68">
        <f>precio_reno_porta!E45</f>
        <v>2549</v>
      </c>
      <c r="G4849" t="str">
        <f>precio_reno_porta!F45</f>
        <v>Android</v>
      </c>
      <c r="H4849" t="s">
        <v>188</v>
      </c>
      <c r="I4849" t="s">
        <v>44</v>
      </c>
      <c r="J4849" s="68">
        <f>precio_reno_porta!Y45</f>
        <v>2471</v>
      </c>
    </row>
    <row r="4850" spans="1:10" x14ac:dyDescent="0.3">
      <c r="A4850" t="str">
        <f t="shared" si="75"/>
        <v>MOTOROLA MOTO EDGE 70 FUSION 256GB 5GMax Negocios + Ilimitado 159.90CUOTA</v>
      </c>
      <c r="B4850" t="str">
        <f>precio_reno_porta!A46</f>
        <v>Corriente</v>
      </c>
      <c r="C4850" t="str">
        <f>precio_reno_porta!B46</f>
        <v>5G</v>
      </c>
      <c r="D4850" t="str">
        <f>precio_reno_porta!C46</f>
        <v>MOTOROLA</v>
      </c>
      <c r="E4850" t="str">
        <f>precio_reno_porta!D46</f>
        <v>MOTOROLA MOTO EDGE 70 FUSION 256GB 5G</v>
      </c>
      <c r="F4850" s="68">
        <f>precio_reno_porta!E46</f>
        <v>1899</v>
      </c>
      <c r="G4850" t="str">
        <f>precio_reno_porta!F46</f>
        <v>Android</v>
      </c>
      <c r="H4850" t="s">
        <v>188</v>
      </c>
      <c r="I4850" t="s">
        <v>44</v>
      </c>
      <c r="J4850" s="68">
        <f>precio_reno_porta!Y46</f>
        <v>1847</v>
      </c>
    </row>
    <row r="4851" spans="1:10" x14ac:dyDescent="0.3">
      <c r="A4851" t="str">
        <f t="shared" si="75"/>
        <v>MOTOROLA MOTO EDGE 70 PRO 512GB 5GMax Negocios + Ilimitado 159.90CUOTA</v>
      </c>
      <c r="B4851" t="str">
        <f>precio_reno_porta!A47</f>
        <v>Corriente</v>
      </c>
      <c r="C4851" t="str">
        <f>precio_reno_porta!B47</f>
        <v>5G</v>
      </c>
      <c r="D4851" t="str">
        <f>precio_reno_porta!C47</f>
        <v>MOTOROLA</v>
      </c>
      <c r="E4851" t="str">
        <f>precio_reno_porta!D47</f>
        <v>MOTOROLA MOTO EDGE 70 PRO 512GB 5G</v>
      </c>
      <c r="F4851" s="68">
        <f>precio_reno_porta!E47</f>
        <v>3619</v>
      </c>
      <c r="G4851" t="str">
        <f>precio_reno_porta!F47</f>
        <v>Android</v>
      </c>
      <c r="H4851" t="s">
        <v>188</v>
      </c>
      <c r="I4851" t="s">
        <v>44</v>
      </c>
      <c r="J4851" s="68">
        <f>precio_reno_porta!Y47</f>
        <v>3515</v>
      </c>
    </row>
    <row r="4852" spans="1:10" x14ac:dyDescent="0.3">
      <c r="A4852" t="str">
        <f t="shared" si="75"/>
        <v>MOTOROLA MOTO G06 128GBMax Negocios + Ilimitado 159.90CUOTA</v>
      </c>
      <c r="B4852" t="str">
        <f>precio_reno_porta!A48</f>
        <v>Corriente</v>
      </c>
      <c r="C4852" t="str">
        <f>precio_reno_porta!B48</f>
        <v>4G</v>
      </c>
      <c r="D4852" t="str">
        <f>precio_reno_porta!C48</f>
        <v>MOTOROLA</v>
      </c>
      <c r="E4852" t="str">
        <f>precio_reno_porta!D48</f>
        <v>MOTOROLA MOTO G06 128GB</v>
      </c>
      <c r="F4852" s="68">
        <f>precio_reno_porta!E48</f>
        <v>619</v>
      </c>
      <c r="G4852" t="str">
        <f>precio_reno_porta!F48</f>
        <v>Android</v>
      </c>
      <c r="H4852" t="s">
        <v>188</v>
      </c>
      <c r="I4852" t="s">
        <v>44</v>
      </c>
      <c r="J4852" s="68">
        <f>precio_reno_porta!Y48</f>
        <v>611</v>
      </c>
    </row>
    <row r="4853" spans="1:10" x14ac:dyDescent="0.3">
      <c r="A4853" t="str">
        <f t="shared" si="75"/>
        <v>MOTOROLA MOTO G06 256GBMax Negocios + Ilimitado 159.90CUOTA</v>
      </c>
      <c r="B4853" t="str">
        <f>precio_reno_porta!A49</f>
        <v>Corriente</v>
      </c>
      <c r="C4853" t="str">
        <f>precio_reno_porta!B49</f>
        <v>4G</v>
      </c>
      <c r="D4853" t="str">
        <f>precio_reno_porta!C49</f>
        <v>MOTOROLA</v>
      </c>
      <c r="E4853" t="str">
        <f>precio_reno_porta!D49</f>
        <v>MOTOROLA MOTO G06 256GB</v>
      </c>
      <c r="F4853" s="68">
        <f>precio_reno_porta!E49</f>
        <v>649</v>
      </c>
      <c r="G4853" t="str">
        <f>precio_reno_porta!F49</f>
        <v>Android</v>
      </c>
      <c r="H4853" t="s">
        <v>188</v>
      </c>
      <c r="I4853" t="s">
        <v>44</v>
      </c>
      <c r="J4853" s="68">
        <f>precio_reno_porta!Y49</f>
        <v>635</v>
      </c>
    </row>
    <row r="4854" spans="1:10" x14ac:dyDescent="0.3">
      <c r="A4854" t="str">
        <f t="shared" si="75"/>
        <v>MOTOROLA MOTO G15 256GBMax Negocios + Ilimitado 159.90CUOTA</v>
      </c>
      <c r="B4854" t="str">
        <f>precio_reno_porta!A50</f>
        <v>Corriente</v>
      </c>
      <c r="C4854" t="str">
        <f>precio_reno_porta!B50</f>
        <v>4G</v>
      </c>
      <c r="D4854" t="str">
        <f>precio_reno_porta!C50</f>
        <v>MOTOROLA</v>
      </c>
      <c r="E4854" t="str">
        <f>precio_reno_porta!D50</f>
        <v>MOTOROLA MOTO G15 256GB</v>
      </c>
      <c r="F4854" s="68">
        <f>precio_reno_porta!E50</f>
        <v>719</v>
      </c>
      <c r="G4854" t="str">
        <f>precio_reno_porta!F50</f>
        <v>Android</v>
      </c>
      <c r="H4854" t="s">
        <v>188</v>
      </c>
      <c r="I4854" t="s">
        <v>44</v>
      </c>
      <c r="J4854" s="68">
        <f>precio_reno_porta!Y50</f>
        <v>695</v>
      </c>
    </row>
    <row r="4855" spans="1:10" x14ac:dyDescent="0.3">
      <c r="A4855" t="str">
        <f t="shared" si="75"/>
        <v>MOTOROLA MOTO G17 256GBMax Negocios + Ilimitado 159.90CUOTA</v>
      </c>
      <c r="B4855" t="str">
        <f>precio_reno_porta!A51</f>
        <v>Corriente</v>
      </c>
      <c r="C4855" t="str">
        <f>precio_reno_porta!B51</f>
        <v>4G</v>
      </c>
      <c r="D4855" t="str">
        <f>precio_reno_porta!C51</f>
        <v>MOTOROLA</v>
      </c>
      <c r="E4855" t="str">
        <f>precio_reno_porta!D51</f>
        <v>MOTOROLA MOTO G17 256GB</v>
      </c>
      <c r="F4855" s="68">
        <f>precio_reno_porta!E51</f>
        <v>779</v>
      </c>
      <c r="G4855" t="str">
        <f>precio_reno_porta!F51</f>
        <v>Android</v>
      </c>
      <c r="H4855" t="s">
        <v>188</v>
      </c>
      <c r="I4855" t="s">
        <v>44</v>
      </c>
      <c r="J4855" s="68">
        <f>precio_reno_porta!Y51</f>
        <v>755</v>
      </c>
    </row>
    <row r="4856" spans="1:10" x14ac:dyDescent="0.3">
      <c r="A4856" t="str">
        <f t="shared" si="75"/>
        <v>MOTOROLA MOTO G47 128GB 5GMax Negocios + Ilimitado 159.90CUOTA</v>
      </c>
      <c r="B4856" t="str">
        <f>precio_reno_porta!A52</f>
        <v>Corriente</v>
      </c>
      <c r="C4856" t="str">
        <f>precio_reno_porta!B52</f>
        <v>5G</v>
      </c>
      <c r="D4856" t="str">
        <f>precio_reno_porta!C52</f>
        <v>MOTOROLA</v>
      </c>
      <c r="E4856" t="str">
        <f>precio_reno_porta!D52</f>
        <v>MOTOROLA MOTO G47 128GB 5G</v>
      </c>
      <c r="F4856" s="68">
        <f>precio_reno_porta!E52</f>
        <v>949</v>
      </c>
      <c r="G4856" t="str">
        <f>precio_reno_porta!F52</f>
        <v>Android</v>
      </c>
      <c r="H4856" t="s">
        <v>188</v>
      </c>
      <c r="I4856" t="s">
        <v>44</v>
      </c>
      <c r="J4856" s="68">
        <f>precio_reno_porta!Y52</f>
        <v>923</v>
      </c>
    </row>
    <row r="4857" spans="1:10" x14ac:dyDescent="0.3">
      <c r="A4857" t="str">
        <f t="shared" si="75"/>
        <v>MOTOROLA MOTO G56 256GB 5GMax Negocios + Ilimitado 159.90CUOTA</v>
      </c>
      <c r="B4857" t="str">
        <f>precio_reno_porta!A53</f>
        <v>Corriente</v>
      </c>
      <c r="C4857" t="str">
        <f>precio_reno_porta!B53</f>
        <v>5G</v>
      </c>
      <c r="D4857" t="str">
        <f>precio_reno_porta!C53</f>
        <v>MOTOROLA</v>
      </c>
      <c r="E4857" t="str">
        <f>precio_reno_porta!D53</f>
        <v>MOTOROLA MOTO G56 256GB 5G</v>
      </c>
      <c r="F4857" s="68">
        <f>precio_reno_porta!E53</f>
        <v>969</v>
      </c>
      <c r="G4857" t="str">
        <f>precio_reno_porta!F53</f>
        <v>Android</v>
      </c>
      <c r="H4857" t="s">
        <v>188</v>
      </c>
      <c r="I4857" t="s">
        <v>44</v>
      </c>
      <c r="J4857" s="68">
        <f>precio_reno_porta!Y53</f>
        <v>947</v>
      </c>
    </row>
    <row r="4858" spans="1:10" x14ac:dyDescent="0.3">
      <c r="A4858" t="str">
        <f t="shared" si="75"/>
        <v>MOTOROLA MOTO G67 256GB 5GMax Negocios + Ilimitado 159.90CUOTA</v>
      </c>
      <c r="B4858" t="str">
        <f>precio_reno_porta!A54</f>
        <v>Corriente</v>
      </c>
      <c r="C4858" t="str">
        <f>precio_reno_porta!B54</f>
        <v>5G</v>
      </c>
      <c r="D4858" t="str">
        <f>precio_reno_porta!C54</f>
        <v>MOTOROLA</v>
      </c>
      <c r="E4858" t="str">
        <f>precio_reno_porta!D54</f>
        <v>MOTOROLA MOTO G67 256GB 5G</v>
      </c>
      <c r="F4858" s="68">
        <f>precio_reno_porta!E54</f>
        <v>1269</v>
      </c>
      <c r="G4858" t="str">
        <f>precio_reno_porta!F54</f>
        <v>Android</v>
      </c>
      <c r="H4858" t="s">
        <v>188</v>
      </c>
      <c r="I4858" t="s">
        <v>44</v>
      </c>
      <c r="J4858" s="68">
        <f>precio_reno_porta!Y54</f>
        <v>1235</v>
      </c>
    </row>
    <row r="4859" spans="1:10" x14ac:dyDescent="0.3">
      <c r="A4859" t="str">
        <f t="shared" si="75"/>
        <v>MOTOROLA MOTO G77 256GB 5GMax Negocios + Ilimitado 159.90CUOTA</v>
      </c>
      <c r="B4859" t="str">
        <f>precio_reno_porta!A55</f>
        <v>Corriente</v>
      </c>
      <c r="C4859" t="str">
        <f>precio_reno_porta!B55</f>
        <v>5G</v>
      </c>
      <c r="D4859" t="str">
        <f>precio_reno_porta!C55</f>
        <v>MOTOROLA</v>
      </c>
      <c r="E4859" t="str">
        <f>precio_reno_porta!D55</f>
        <v>MOTOROLA MOTO G77 256GB 5G</v>
      </c>
      <c r="F4859" s="68">
        <f>precio_reno_porta!E55</f>
        <v>1519</v>
      </c>
      <c r="G4859" t="str">
        <f>precio_reno_porta!F55</f>
        <v>Android</v>
      </c>
      <c r="H4859" t="s">
        <v>188</v>
      </c>
      <c r="I4859" t="s">
        <v>44</v>
      </c>
      <c r="J4859" s="68">
        <f>precio_reno_porta!Y55</f>
        <v>1475</v>
      </c>
    </row>
    <row r="4860" spans="1:10" x14ac:dyDescent="0.3">
      <c r="A4860" t="str">
        <f t="shared" si="75"/>
        <v>MOTOROLA MOTO RAZR 60 512GB 5GMax Negocios + Ilimitado 159.90CUOTA</v>
      </c>
      <c r="B4860" t="str">
        <f>precio_reno_porta!A56</f>
        <v>Corriente</v>
      </c>
      <c r="C4860" t="str">
        <f>precio_reno_porta!B56</f>
        <v>5G</v>
      </c>
      <c r="D4860" t="str">
        <f>precio_reno_porta!C56</f>
        <v>MOTOROLA</v>
      </c>
      <c r="E4860" t="str">
        <f>precio_reno_porta!D56</f>
        <v>MOTOROLA MOTO RAZR 60 512GB 5G</v>
      </c>
      <c r="F4860" s="68">
        <f>precio_reno_porta!E56</f>
        <v>3789</v>
      </c>
      <c r="G4860" t="str">
        <f>precio_reno_porta!F56</f>
        <v>Android</v>
      </c>
      <c r="H4860" t="s">
        <v>188</v>
      </c>
      <c r="I4860" t="s">
        <v>44</v>
      </c>
      <c r="J4860" s="68">
        <f>precio_reno_porta!Y56</f>
        <v>3695</v>
      </c>
    </row>
    <row r="4861" spans="1:10" x14ac:dyDescent="0.3">
      <c r="A4861" t="str">
        <f t="shared" si="75"/>
        <v>MOTOROLA MOTO RAZR 70 512GB 5GMax Negocios + Ilimitado 159.90CUOTA</v>
      </c>
      <c r="B4861" t="str">
        <f>precio_reno_porta!A57</f>
        <v>Corriente</v>
      </c>
      <c r="C4861" t="str">
        <f>precio_reno_porta!B57</f>
        <v>5G</v>
      </c>
      <c r="D4861" t="str">
        <f>precio_reno_porta!C57</f>
        <v>MOTOROLA</v>
      </c>
      <c r="E4861" t="str">
        <f>precio_reno_porta!D57</f>
        <v>MOTOROLA MOTO RAZR 70 512GB 5G</v>
      </c>
      <c r="F4861" s="68">
        <f>precio_reno_porta!E57</f>
        <v>4089</v>
      </c>
      <c r="G4861" t="str">
        <f>precio_reno_porta!F57</f>
        <v>Android</v>
      </c>
      <c r="H4861" t="s">
        <v>188</v>
      </c>
      <c r="I4861" t="s">
        <v>44</v>
      </c>
      <c r="J4861" s="68">
        <f>precio_reno_porta!Y57</f>
        <v>3983</v>
      </c>
    </row>
    <row r="4862" spans="1:10" x14ac:dyDescent="0.3">
      <c r="A4862" t="str">
        <f t="shared" si="75"/>
        <v>OPPO A5 256GBMax Negocios + Ilimitado 159.90CUOTA</v>
      </c>
      <c r="B4862" t="str">
        <f>precio_reno_porta!A58</f>
        <v>Corriente</v>
      </c>
      <c r="C4862" t="str">
        <f>precio_reno_porta!B58</f>
        <v>4G</v>
      </c>
      <c r="D4862" t="str">
        <f>precio_reno_porta!C58</f>
        <v>OPPO</v>
      </c>
      <c r="E4862" t="str">
        <f>precio_reno_porta!D58</f>
        <v>OPPO A5 256GB</v>
      </c>
      <c r="F4862" s="68">
        <f>precio_reno_porta!E58</f>
        <v>849</v>
      </c>
      <c r="G4862" t="str">
        <f>precio_reno_porta!F58</f>
        <v>Android</v>
      </c>
      <c r="H4862" t="s">
        <v>188</v>
      </c>
      <c r="I4862" t="s">
        <v>44</v>
      </c>
      <c r="J4862" s="68">
        <f>precio_reno_porta!Y58</f>
        <v>827</v>
      </c>
    </row>
    <row r="4863" spans="1:10" x14ac:dyDescent="0.3">
      <c r="A4863" t="str">
        <f t="shared" si="75"/>
        <v>OPPO A5 256GB 5GMax Negocios + Ilimitado 159.90CUOTA</v>
      </c>
      <c r="B4863" t="str">
        <f>precio_reno_porta!A59</f>
        <v>Corriente</v>
      </c>
      <c r="C4863" t="str">
        <f>precio_reno_porta!B59</f>
        <v>5G</v>
      </c>
      <c r="D4863" t="str">
        <f>precio_reno_porta!C59</f>
        <v>OPPO</v>
      </c>
      <c r="E4863" t="str">
        <f>precio_reno_porta!D59</f>
        <v>OPPO A5 256GB 5G</v>
      </c>
      <c r="F4863" s="68">
        <f>precio_reno_porta!E59</f>
        <v>1319</v>
      </c>
      <c r="G4863" t="str">
        <f>precio_reno_porta!F59</f>
        <v>Android</v>
      </c>
      <c r="H4863" t="s">
        <v>188</v>
      </c>
      <c r="I4863" t="s">
        <v>44</v>
      </c>
      <c r="J4863" s="68">
        <f>precio_reno_porta!Y59</f>
        <v>1283</v>
      </c>
    </row>
    <row r="4864" spans="1:10" x14ac:dyDescent="0.3">
      <c r="A4864" t="str">
        <f t="shared" si="75"/>
        <v>OPPO A5X 128GBMax Negocios + Ilimitado 159.90CUOTA</v>
      </c>
      <c r="B4864" t="str">
        <f>precio_reno_porta!A60</f>
        <v>Corriente</v>
      </c>
      <c r="C4864" t="str">
        <f>precio_reno_porta!B60</f>
        <v>4G</v>
      </c>
      <c r="D4864" t="str">
        <f>precio_reno_porta!C60</f>
        <v>OPPO</v>
      </c>
      <c r="E4864" t="str">
        <f>precio_reno_porta!D60</f>
        <v>OPPO A5X 128GB</v>
      </c>
      <c r="F4864" s="68">
        <f>precio_reno_porta!E60</f>
        <v>659</v>
      </c>
      <c r="G4864" t="str">
        <f>precio_reno_porta!F60</f>
        <v>Android</v>
      </c>
      <c r="H4864" t="s">
        <v>188</v>
      </c>
      <c r="I4864" t="s">
        <v>44</v>
      </c>
      <c r="J4864" s="68">
        <f>precio_reno_porta!Y60</f>
        <v>647</v>
      </c>
    </row>
    <row r="4865" spans="1:10" x14ac:dyDescent="0.3">
      <c r="A4865" t="str">
        <f t="shared" si="75"/>
        <v>OPPO A6 PRO 256GB 5GMax Negocios + Ilimitado 159.90CUOTA</v>
      </c>
      <c r="B4865" t="str">
        <f>precio_reno_porta!A61</f>
        <v>Corriente</v>
      </c>
      <c r="C4865" t="str">
        <f>precio_reno_porta!B61</f>
        <v>5G</v>
      </c>
      <c r="D4865" t="str">
        <f>precio_reno_porta!C61</f>
        <v>OPPO</v>
      </c>
      <c r="E4865" t="str">
        <f>precio_reno_porta!D61</f>
        <v>OPPO A6 PRO 256GB 5G</v>
      </c>
      <c r="F4865" s="68">
        <f>precio_reno_porta!E61</f>
        <v>1779</v>
      </c>
      <c r="G4865" t="str">
        <f>precio_reno_porta!F61</f>
        <v>Android</v>
      </c>
      <c r="H4865" t="s">
        <v>188</v>
      </c>
      <c r="I4865" t="s">
        <v>44</v>
      </c>
      <c r="J4865" s="68">
        <f>precio_reno_porta!Y61</f>
        <v>1727</v>
      </c>
    </row>
    <row r="4866" spans="1:10" x14ac:dyDescent="0.3">
      <c r="A4866" t="str">
        <f t="shared" si="75"/>
        <v>OPPO A6T 128GBMax Negocios + Ilimitado 159.90CUOTA</v>
      </c>
      <c r="B4866" t="str">
        <f>precio_reno_porta!A62</f>
        <v>Corriente</v>
      </c>
      <c r="C4866" t="str">
        <f>precio_reno_porta!B62</f>
        <v>4G</v>
      </c>
      <c r="D4866" t="str">
        <f>precio_reno_porta!C62</f>
        <v>OPPO</v>
      </c>
      <c r="E4866" t="str">
        <f>precio_reno_porta!D62</f>
        <v>OPPO A6T 128GB</v>
      </c>
      <c r="F4866" s="68">
        <f>precio_reno_porta!E62</f>
        <v>789</v>
      </c>
      <c r="G4866" t="str">
        <f>precio_reno_porta!F62</f>
        <v>Android</v>
      </c>
      <c r="H4866" t="s">
        <v>188</v>
      </c>
      <c r="I4866" t="s">
        <v>44</v>
      </c>
      <c r="J4866" s="68">
        <f>precio_reno_porta!Y62</f>
        <v>767</v>
      </c>
    </row>
    <row r="4867" spans="1:10" x14ac:dyDescent="0.3">
      <c r="A4867" t="str">
        <f t="shared" ref="A4867:A4930" si="76">CONCATENATE(E4867,I4867,H4867)</f>
        <v>OPPO A6X 256GB 5GMax Negocios + Ilimitado 159.90CUOTA</v>
      </c>
      <c r="B4867" t="str">
        <f>precio_reno_porta!A63</f>
        <v>Corriente</v>
      </c>
      <c r="C4867" t="str">
        <f>precio_reno_porta!B63</f>
        <v>5G</v>
      </c>
      <c r="D4867" t="str">
        <f>precio_reno_porta!C63</f>
        <v>OPPO</v>
      </c>
      <c r="E4867" t="str">
        <f>precio_reno_porta!D63</f>
        <v>OPPO A6X 256GB 5G</v>
      </c>
      <c r="F4867" s="68">
        <f>precio_reno_porta!E63</f>
        <v>1159</v>
      </c>
      <c r="G4867" t="str">
        <f>precio_reno_porta!F63</f>
        <v>Android</v>
      </c>
      <c r="H4867" t="s">
        <v>188</v>
      </c>
      <c r="I4867" t="s">
        <v>44</v>
      </c>
      <c r="J4867" s="68">
        <f>precio_reno_porta!Y63</f>
        <v>1127</v>
      </c>
    </row>
    <row r="4868" spans="1:10" x14ac:dyDescent="0.3">
      <c r="A4868" t="str">
        <f t="shared" si="76"/>
        <v>OPPO RENO 14F 256GB 5GMax Negocios + Ilimitado 159.90CUOTA</v>
      </c>
      <c r="B4868" t="str">
        <f>precio_reno_porta!A64</f>
        <v>Corriente</v>
      </c>
      <c r="C4868" t="str">
        <f>precio_reno_porta!B64</f>
        <v>4G</v>
      </c>
      <c r="D4868" t="str">
        <f>precio_reno_porta!C64</f>
        <v>OPPO</v>
      </c>
      <c r="E4868" t="str">
        <f>precio_reno_porta!D64</f>
        <v>OPPO RENO 14F 256GB 5G</v>
      </c>
      <c r="F4868" s="68">
        <f>precio_reno_porta!E64</f>
        <v>2229</v>
      </c>
      <c r="G4868" t="str">
        <f>precio_reno_porta!F64</f>
        <v>Android</v>
      </c>
      <c r="H4868" t="s">
        <v>188</v>
      </c>
      <c r="I4868" t="s">
        <v>44</v>
      </c>
      <c r="J4868" s="68">
        <f>precio_reno_porta!Y64</f>
        <v>2159</v>
      </c>
    </row>
    <row r="4869" spans="1:10" x14ac:dyDescent="0.3">
      <c r="A4869" t="str">
        <f t="shared" si="76"/>
        <v>OPPO RENO 14F 512GB 5GMax Negocios + Ilimitado 159.90CUOTA</v>
      </c>
      <c r="B4869" t="str">
        <f>precio_reno_porta!A65</f>
        <v>Corriente</v>
      </c>
      <c r="C4869" t="str">
        <f>precio_reno_porta!B65</f>
        <v>5G</v>
      </c>
      <c r="D4869" t="str">
        <f>precio_reno_porta!C65</f>
        <v>OPPO</v>
      </c>
      <c r="E4869" t="str">
        <f>precio_reno_porta!D65</f>
        <v>OPPO RENO 14F 512GB 5G</v>
      </c>
      <c r="F4869" s="68">
        <f>precio_reno_porta!E65</f>
        <v>2439</v>
      </c>
      <c r="G4869" t="str">
        <f>precio_reno_porta!F65</f>
        <v>Android</v>
      </c>
      <c r="H4869" t="s">
        <v>188</v>
      </c>
      <c r="I4869" t="s">
        <v>44</v>
      </c>
      <c r="J4869" s="68">
        <f>precio_reno_porta!Y65</f>
        <v>2375</v>
      </c>
    </row>
    <row r="4870" spans="1:10" x14ac:dyDescent="0.3">
      <c r="A4870" t="str">
        <f t="shared" si="76"/>
        <v>OPPO RENO 16 256GB 5GMax Negocios + Ilimitado 159.90CUOTA</v>
      </c>
      <c r="B4870" t="str">
        <f>precio_reno_porta!A66</f>
        <v>Corriente</v>
      </c>
      <c r="C4870" t="str">
        <f>precio_reno_porta!B66</f>
        <v>5G</v>
      </c>
      <c r="D4870" t="str">
        <f>precio_reno_porta!C66</f>
        <v>OPPO</v>
      </c>
      <c r="E4870" t="str">
        <f>precio_reno_porta!D66</f>
        <v>OPPO RENO 16 256GB 5G</v>
      </c>
      <c r="F4870" s="68">
        <f>precio_reno_porta!E66</f>
        <v>3839</v>
      </c>
      <c r="G4870" t="str">
        <f>precio_reno_porta!F66</f>
        <v>Android</v>
      </c>
      <c r="H4870" t="s">
        <v>188</v>
      </c>
      <c r="I4870" t="s">
        <v>44</v>
      </c>
      <c r="J4870" s="68">
        <f>precio_reno_porta!Y66</f>
        <v>3731</v>
      </c>
    </row>
    <row r="4871" spans="1:10" x14ac:dyDescent="0.3">
      <c r="A4871" t="str">
        <f t="shared" si="76"/>
        <v>OPPO RENO 16F 256GB 5GMax Negocios + Ilimitado 159.90CUOTA</v>
      </c>
      <c r="B4871" t="str">
        <f>precio_reno_porta!A67</f>
        <v>Corriente</v>
      </c>
      <c r="C4871" t="str">
        <f>precio_reno_porta!B67</f>
        <v>5G</v>
      </c>
      <c r="D4871" t="str">
        <f>precio_reno_porta!C67</f>
        <v>OPPO</v>
      </c>
      <c r="E4871" t="str">
        <f>precio_reno_porta!D67</f>
        <v>OPPO RENO 16F 256GB 5G</v>
      </c>
      <c r="F4871" s="68">
        <f>precio_reno_porta!E67</f>
        <v>3129</v>
      </c>
      <c r="G4871" t="str">
        <f>precio_reno_porta!F67</f>
        <v>Android</v>
      </c>
      <c r="H4871" t="s">
        <v>188</v>
      </c>
      <c r="I4871" t="s">
        <v>44</v>
      </c>
      <c r="J4871" s="68">
        <f>precio_reno_porta!Y67</f>
        <v>3035</v>
      </c>
    </row>
    <row r="4872" spans="1:10" x14ac:dyDescent="0.3">
      <c r="A4872" t="str">
        <f t="shared" si="76"/>
        <v>SAMSUNG GALAXY A07 128GBMax Negocios + Ilimitado 159.90CUOTA</v>
      </c>
      <c r="B4872" t="str">
        <f>precio_reno_porta!A68</f>
        <v>Corriente</v>
      </c>
      <c r="C4872" t="str">
        <f>precio_reno_porta!B68</f>
        <v>4G</v>
      </c>
      <c r="D4872" t="str">
        <f>precio_reno_porta!C68</f>
        <v>SAMSUNG</v>
      </c>
      <c r="E4872" t="str">
        <f>precio_reno_porta!D68</f>
        <v>SAMSUNG GALAXY A07 128GB</v>
      </c>
      <c r="F4872" s="68">
        <f>precio_reno_porta!E68</f>
        <v>599</v>
      </c>
      <c r="G4872" t="str">
        <f>precio_reno_porta!F68</f>
        <v>Android</v>
      </c>
      <c r="H4872" t="s">
        <v>188</v>
      </c>
      <c r="I4872" t="s">
        <v>44</v>
      </c>
      <c r="J4872" s="68">
        <f>precio_reno_porta!Y68</f>
        <v>575</v>
      </c>
    </row>
    <row r="4873" spans="1:10" x14ac:dyDescent="0.3">
      <c r="A4873" t="str">
        <f t="shared" si="76"/>
        <v>SAMSUNG GALAXY A16 128GBMax Negocios + Ilimitado 159.90CUOTA</v>
      </c>
      <c r="B4873" t="str">
        <f>precio_reno_porta!A69</f>
        <v>Corriente</v>
      </c>
      <c r="C4873" t="str">
        <f>precio_reno_porta!B69</f>
        <v>4G</v>
      </c>
      <c r="D4873" t="str">
        <f>precio_reno_porta!C69</f>
        <v>SAMSUNG</v>
      </c>
      <c r="E4873" t="str">
        <f>precio_reno_porta!D69</f>
        <v>SAMSUNG GALAXY A16 128GB</v>
      </c>
      <c r="F4873" s="68">
        <f>precio_reno_porta!E69</f>
        <v>659</v>
      </c>
      <c r="G4873" t="str">
        <f>precio_reno_porta!F69</f>
        <v>Android</v>
      </c>
      <c r="H4873" t="s">
        <v>188</v>
      </c>
      <c r="I4873" t="s">
        <v>44</v>
      </c>
      <c r="J4873" s="68">
        <f>precio_reno_porta!Y69</f>
        <v>647</v>
      </c>
    </row>
    <row r="4874" spans="1:10" x14ac:dyDescent="0.3">
      <c r="A4874" t="str">
        <f t="shared" si="76"/>
        <v>SAMSUNG GALAXY A17 128GB 5GMax Negocios + Ilimitado 159.90CUOTA</v>
      </c>
      <c r="B4874" t="str">
        <f>precio_reno_porta!A70</f>
        <v>Corriente</v>
      </c>
      <c r="C4874" t="str">
        <f>precio_reno_porta!B70</f>
        <v>5G</v>
      </c>
      <c r="D4874" t="str">
        <f>precio_reno_porta!C70</f>
        <v>SAMSUNG</v>
      </c>
      <c r="E4874" t="str">
        <f>precio_reno_porta!D70</f>
        <v>SAMSUNG GALAXY A17 128GB 5G</v>
      </c>
      <c r="F4874" s="68">
        <f>precio_reno_porta!E70</f>
        <v>1179</v>
      </c>
      <c r="G4874" t="str">
        <f>precio_reno_porta!F70</f>
        <v>Android</v>
      </c>
      <c r="H4874" t="s">
        <v>188</v>
      </c>
      <c r="I4874" t="s">
        <v>44</v>
      </c>
      <c r="J4874" s="68">
        <f>precio_reno_porta!Y70</f>
        <v>1139</v>
      </c>
    </row>
    <row r="4875" spans="1:10" x14ac:dyDescent="0.3">
      <c r="A4875" t="str">
        <f t="shared" si="76"/>
        <v>SAMSUNG GALAXY A17 256GB 5GMax Negocios + Ilimitado 159.90CUOTA</v>
      </c>
      <c r="B4875" t="str">
        <f>precio_reno_porta!A71</f>
        <v>Corriente</v>
      </c>
      <c r="C4875" t="str">
        <f>precio_reno_porta!B71</f>
        <v>5G</v>
      </c>
      <c r="D4875" t="str">
        <f>precio_reno_porta!C71</f>
        <v>SAMSUNG</v>
      </c>
      <c r="E4875" t="str">
        <f>precio_reno_porta!D71</f>
        <v>SAMSUNG GALAXY A17 256GB 5G</v>
      </c>
      <c r="F4875" s="68">
        <f>precio_reno_porta!E71</f>
        <v>1309</v>
      </c>
      <c r="G4875" t="str">
        <f>precio_reno_porta!F71</f>
        <v>Android</v>
      </c>
      <c r="H4875" t="s">
        <v>188</v>
      </c>
      <c r="I4875" t="s">
        <v>44</v>
      </c>
      <c r="J4875" s="68">
        <f>precio_reno_porta!Y71</f>
        <v>1223</v>
      </c>
    </row>
    <row r="4876" spans="1:10" x14ac:dyDescent="0.3">
      <c r="A4876" t="str">
        <f t="shared" si="76"/>
        <v>SAMSUNG GALAXY A26 128GB 5GMax Negocios + Ilimitado 159.90CUOTA</v>
      </c>
      <c r="B4876" t="str">
        <f>precio_reno_porta!A72</f>
        <v>Corriente</v>
      </c>
      <c r="C4876" t="str">
        <f>precio_reno_porta!B72</f>
        <v>5G</v>
      </c>
      <c r="D4876" t="str">
        <f>precio_reno_porta!C72</f>
        <v>SAMSUNG</v>
      </c>
      <c r="E4876" t="str">
        <f>precio_reno_porta!D72</f>
        <v>SAMSUNG GALAXY A26 128GB 5G</v>
      </c>
      <c r="F4876" s="68">
        <f>precio_reno_porta!E72</f>
        <v>1169</v>
      </c>
      <c r="G4876" t="str">
        <f>precio_reno_porta!F72</f>
        <v>Android</v>
      </c>
      <c r="H4876" t="s">
        <v>188</v>
      </c>
      <c r="I4876" t="s">
        <v>44</v>
      </c>
      <c r="J4876" s="68">
        <f>precio_reno_porta!Y72</f>
        <v>1139</v>
      </c>
    </row>
    <row r="4877" spans="1:10" x14ac:dyDescent="0.3">
      <c r="A4877" t="str">
        <f t="shared" si="76"/>
        <v>SAMSUNG GALAXY A27 256GB 5GMax Negocios + Ilimitado 159.90CUOTA</v>
      </c>
      <c r="B4877" t="str">
        <f>precio_reno_porta!A73</f>
        <v>Corriente</v>
      </c>
      <c r="C4877" t="str">
        <f>precio_reno_porta!B73</f>
        <v>5G</v>
      </c>
      <c r="D4877" t="str">
        <f>precio_reno_porta!C73</f>
        <v>SAMSUNG</v>
      </c>
      <c r="E4877" t="str">
        <f>precio_reno_porta!D73</f>
        <v>SAMSUNG GALAXY A27 256GB 5G</v>
      </c>
      <c r="F4877" s="68">
        <f>precio_reno_porta!E73</f>
        <v>2009</v>
      </c>
      <c r="G4877" t="str">
        <f>precio_reno_porta!F73</f>
        <v>Android</v>
      </c>
      <c r="H4877" t="s">
        <v>188</v>
      </c>
      <c r="I4877" t="s">
        <v>44</v>
      </c>
      <c r="J4877" s="68">
        <f>precio_reno_porta!Y73</f>
        <v>1955</v>
      </c>
    </row>
    <row r="4878" spans="1:10" x14ac:dyDescent="0.3">
      <c r="A4878" t="str">
        <f t="shared" si="76"/>
        <v>SAMSUNG GALAXY A36 128GB 5GMax Negocios + Ilimitado 159.90CUOTA</v>
      </c>
      <c r="B4878" t="str">
        <f>precio_reno_porta!A74</f>
        <v>Corriente</v>
      </c>
      <c r="C4878" t="str">
        <f>precio_reno_porta!B74</f>
        <v>5G</v>
      </c>
      <c r="D4878" t="str">
        <f>precio_reno_porta!C74</f>
        <v>SAMSUNG</v>
      </c>
      <c r="E4878" t="str">
        <f>precio_reno_porta!D74</f>
        <v>SAMSUNG GALAXY A36 128GB 5G</v>
      </c>
      <c r="F4878" s="68">
        <f>precio_reno_porta!E74</f>
        <v>1519</v>
      </c>
      <c r="G4878" t="str">
        <f>precio_reno_porta!F74</f>
        <v>Android</v>
      </c>
      <c r="H4878" t="s">
        <v>188</v>
      </c>
      <c r="I4878" t="s">
        <v>44</v>
      </c>
      <c r="J4878" s="68">
        <f>precio_reno_porta!Y74</f>
        <v>1475</v>
      </c>
    </row>
    <row r="4879" spans="1:10" x14ac:dyDescent="0.3">
      <c r="A4879" t="str">
        <f t="shared" si="76"/>
        <v>SAMSUNG GALAXY A37 256GB 5GMax Negocios + Ilimitado 159.90CUOTA</v>
      </c>
      <c r="B4879" t="str">
        <f>precio_reno_porta!A75</f>
        <v>Corriente</v>
      </c>
      <c r="C4879" t="str">
        <f>precio_reno_porta!B75</f>
        <v>5G</v>
      </c>
      <c r="D4879" t="str">
        <f>precio_reno_porta!C75</f>
        <v>SAMSUNG</v>
      </c>
      <c r="E4879" t="str">
        <f>precio_reno_porta!D75</f>
        <v>SAMSUNG GALAXY A37 256GB 5G</v>
      </c>
      <c r="F4879" s="68">
        <f>precio_reno_porta!E75</f>
        <v>2249</v>
      </c>
      <c r="G4879" t="str">
        <f>precio_reno_porta!F75</f>
        <v>Android</v>
      </c>
      <c r="H4879" t="s">
        <v>188</v>
      </c>
      <c r="I4879" t="s">
        <v>44</v>
      </c>
      <c r="J4879" s="68">
        <f>precio_reno_porta!Y75</f>
        <v>2183</v>
      </c>
    </row>
    <row r="4880" spans="1:10" x14ac:dyDescent="0.3">
      <c r="A4880" t="str">
        <f t="shared" si="76"/>
        <v>SAMSUNG GALAXY A56 256GB 5GMax Negocios + Ilimitado 159.90CUOTA</v>
      </c>
      <c r="B4880" t="str">
        <f>precio_reno_porta!A76</f>
        <v>Corriente</v>
      </c>
      <c r="C4880" t="str">
        <f>precio_reno_porta!B76</f>
        <v>5G</v>
      </c>
      <c r="D4880" t="str">
        <f>precio_reno_porta!C76</f>
        <v>SAMSUNG</v>
      </c>
      <c r="E4880" t="str">
        <f>precio_reno_porta!D76</f>
        <v>SAMSUNG GALAXY A56 256GB 5G</v>
      </c>
      <c r="F4880" s="68">
        <f>precio_reno_porta!E76</f>
        <v>2109</v>
      </c>
      <c r="G4880" t="str">
        <f>precio_reno_porta!F76</f>
        <v>Android</v>
      </c>
      <c r="H4880" t="s">
        <v>188</v>
      </c>
      <c r="I4880" t="s">
        <v>44</v>
      </c>
      <c r="J4880" s="68">
        <f>precio_reno_porta!Y76</f>
        <v>2051</v>
      </c>
    </row>
    <row r="4881" spans="1:10" x14ac:dyDescent="0.3">
      <c r="A4881" t="str">
        <f t="shared" si="76"/>
        <v>SAMSUNG GALAXY A57 256GB 5GMax Negocios + Ilimitado 159.90CUOTA</v>
      </c>
      <c r="B4881" t="str">
        <f>precio_reno_porta!A77</f>
        <v>Corriente</v>
      </c>
      <c r="C4881" t="str">
        <f>precio_reno_porta!B77</f>
        <v>5G</v>
      </c>
      <c r="D4881" t="str">
        <f>precio_reno_porta!C77</f>
        <v>SAMSUNG</v>
      </c>
      <c r="E4881" t="str">
        <f>precio_reno_porta!D77</f>
        <v>SAMSUNG GALAXY A57 256GB 5G</v>
      </c>
      <c r="F4881" s="68">
        <f>precio_reno_porta!E77</f>
        <v>2509</v>
      </c>
      <c r="G4881" t="str">
        <f>precio_reno_porta!F77</f>
        <v>Android</v>
      </c>
      <c r="H4881" t="s">
        <v>188</v>
      </c>
      <c r="I4881" t="s">
        <v>44</v>
      </c>
      <c r="J4881" s="68">
        <f>precio_reno_porta!Y77</f>
        <v>2435</v>
      </c>
    </row>
    <row r="4882" spans="1:10" x14ac:dyDescent="0.3">
      <c r="A4882" t="str">
        <f t="shared" si="76"/>
        <v>SAMSUNG GALAXY A57 512GB 5GMax Negocios + Ilimitado 159.90CUOTA</v>
      </c>
      <c r="B4882" t="str">
        <f>precio_reno_porta!A78</f>
        <v>Corriente</v>
      </c>
      <c r="C4882" t="str">
        <f>precio_reno_porta!B78</f>
        <v>5G</v>
      </c>
      <c r="D4882" t="str">
        <f>precio_reno_porta!C78</f>
        <v>SAMSUNG</v>
      </c>
      <c r="E4882" t="str">
        <f>precio_reno_porta!D78</f>
        <v>SAMSUNG GALAXY A57 512GB 5G</v>
      </c>
      <c r="F4882" s="68">
        <f>precio_reno_porta!E78</f>
        <v>3449</v>
      </c>
      <c r="G4882" t="str">
        <f>precio_reno_porta!F78</f>
        <v>Android</v>
      </c>
      <c r="H4882" t="s">
        <v>188</v>
      </c>
      <c r="I4882" t="s">
        <v>44</v>
      </c>
      <c r="J4882" s="68">
        <f>precio_reno_porta!Y78</f>
        <v>3347</v>
      </c>
    </row>
    <row r="4883" spans="1:10" x14ac:dyDescent="0.3">
      <c r="A4883" t="str">
        <f t="shared" si="76"/>
        <v>SAMSUNG GALAXY S25 128GBMax Negocios + Ilimitado 159.90CUOTA</v>
      </c>
      <c r="B4883" t="str">
        <f>precio_reno_porta!A79</f>
        <v>Corriente</v>
      </c>
      <c r="C4883" t="str">
        <f>precio_reno_porta!B79</f>
        <v>5G</v>
      </c>
      <c r="D4883" t="str">
        <f>precio_reno_porta!C79</f>
        <v>SAMSUNG</v>
      </c>
      <c r="E4883" t="str">
        <f>precio_reno_porta!D79</f>
        <v>SAMSUNG GALAXY S25 128GB</v>
      </c>
      <c r="F4883" s="68">
        <f>precio_reno_porta!E79</f>
        <v>4529</v>
      </c>
      <c r="G4883" t="str">
        <f>precio_reno_porta!F79</f>
        <v>Android</v>
      </c>
      <c r="H4883" t="s">
        <v>188</v>
      </c>
      <c r="I4883" t="s">
        <v>44</v>
      </c>
      <c r="J4883" s="68">
        <f>precio_reno_porta!Y79</f>
        <v>4403</v>
      </c>
    </row>
    <row r="4884" spans="1:10" x14ac:dyDescent="0.3">
      <c r="A4884" t="str">
        <f t="shared" si="76"/>
        <v>SAMSUNG GALAXY S25 FE 256GB 5GMax Negocios + Ilimitado 159.90CUOTA</v>
      </c>
      <c r="B4884" t="str">
        <f>precio_reno_porta!A80</f>
        <v>Corriente</v>
      </c>
      <c r="C4884" t="str">
        <f>precio_reno_porta!B80</f>
        <v>5G</v>
      </c>
      <c r="D4884" t="str">
        <f>precio_reno_porta!C80</f>
        <v>SAMSUNG</v>
      </c>
      <c r="E4884" t="str">
        <f>precio_reno_porta!D80</f>
        <v>SAMSUNG GALAXY S25 FE 256GB 5G</v>
      </c>
      <c r="F4884" s="68">
        <f>precio_reno_porta!E80</f>
        <v>3429</v>
      </c>
      <c r="G4884" t="str">
        <f>precio_reno_porta!F80</f>
        <v>Android</v>
      </c>
      <c r="H4884" t="s">
        <v>188</v>
      </c>
      <c r="I4884" t="s">
        <v>44</v>
      </c>
      <c r="J4884" s="68">
        <f>precio_reno_porta!Y80</f>
        <v>3335</v>
      </c>
    </row>
    <row r="4885" spans="1:10" x14ac:dyDescent="0.3">
      <c r="A4885" t="str">
        <f t="shared" si="76"/>
        <v>SAMSUNG GALAXY S25 ULTRA 256GBMax Negocios + Ilimitado 159.90CUOTA</v>
      </c>
      <c r="B4885" t="str">
        <f>precio_reno_porta!A81</f>
        <v>Corriente</v>
      </c>
      <c r="C4885" t="str">
        <f>precio_reno_porta!B81</f>
        <v>5G</v>
      </c>
      <c r="D4885" t="str">
        <f>precio_reno_porta!C81</f>
        <v>SAMSUNG</v>
      </c>
      <c r="E4885" t="str">
        <f>precio_reno_porta!D81</f>
        <v>SAMSUNG GALAXY S25 ULTRA 256GB</v>
      </c>
      <c r="F4885" s="68">
        <f>precio_reno_porta!E81</f>
        <v>6219</v>
      </c>
      <c r="G4885" t="str">
        <f>precio_reno_porta!F81</f>
        <v>Android</v>
      </c>
      <c r="H4885" t="s">
        <v>188</v>
      </c>
      <c r="I4885" t="s">
        <v>44</v>
      </c>
      <c r="J4885" s="68">
        <f>precio_reno_porta!Y81</f>
        <v>6047</v>
      </c>
    </row>
    <row r="4886" spans="1:10" x14ac:dyDescent="0.3">
      <c r="A4886" t="str">
        <f t="shared" si="76"/>
        <v>SAMSUNG GALAXY S26 256GB 5GMax Negocios + Ilimitado 159.90CUOTA</v>
      </c>
      <c r="B4886" t="str">
        <f>precio_reno_porta!A82</f>
        <v>Corriente</v>
      </c>
      <c r="C4886" t="str">
        <f>precio_reno_porta!B82</f>
        <v>5G</v>
      </c>
      <c r="D4886" t="str">
        <f>precio_reno_porta!C82</f>
        <v>SAMSUNG</v>
      </c>
      <c r="E4886" t="str">
        <f>precio_reno_porta!D82</f>
        <v>SAMSUNG GALAXY S26 256GB 5G</v>
      </c>
      <c r="F4886" s="68">
        <f>precio_reno_porta!E82</f>
        <v>5029</v>
      </c>
      <c r="G4886" t="str">
        <f>precio_reno_porta!F82</f>
        <v>Android</v>
      </c>
      <c r="H4886" t="s">
        <v>188</v>
      </c>
      <c r="I4886" t="s">
        <v>44</v>
      </c>
      <c r="J4886" s="68">
        <f>precio_reno_porta!Y82</f>
        <v>4895</v>
      </c>
    </row>
    <row r="4887" spans="1:10" x14ac:dyDescent="0.3">
      <c r="A4887" t="str">
        <f t="shared" si="76"/>
        <v>SAMSUNG GALAXY S26 PLUS 256GB 5GMax Negocios + Ilimitado 159.90CUOTA</v>
      </c>
      <c r="B4887" t="str">
        <f>precio_reno_porta!A83</f>
        <v>Corriente</v>
      </c>
      <c r="C4887" t="str">
        <f>precio_reno_porta!B83</f>
        <v>5G</v>
      </c>
      <c r="D4887" t="str">
        <f>precio_reno_porta!C83</f>
        <v>SAMSUNG</v>
      </c>
      <c r="E4887" t="str">
        <f>precio_reno_porta!D83</f>
        <v>SAMSUNG GALAXY S26 PLUS 256GB 5G</v>
      </c>
      <c r="F4887" s="68">
        <f>precio_reno_porta!E83</f>
        <v>6039</v>
      </c>
      <c r="G4887" t="str">
        <f>precio_reno_porta!F83</f>
        <v>Android</v>
      </c>
      <c r="H4887" t="s">
        <v>188</v>
      </c>
      <c r="I4887" t="s">
        <v>44</v>
      </c>
      <c r="J4887" s="68">
        <f>precio_reno_porta!Y83</f>
        <v>5879</v>
      </c>
    </row>
    <row r="4888" spans="1:10" x14ac:dyDescent="0.3">
      <c r="A4888" t="str">
        <f t="shared" si="76"/>
        <v>SAMSUNG GALAXY S26 ULTRA 256GB 5GMax Negocios + Ilimitado 159.90CUOTA</v>
      </c>
      <c r="B4888" t="str">
        <f>precio_reno_porta!A84</f>
        <v>Corriente</v>
      </c>
      <c r="C4888" t="str">
        <f>precio_reno_porta!B84</f>
        <v>5G</v>
      </c>
      <c r="D4888" t="str">
        <f>precio_reno_porta!C84</f>
        <v>SAMSUNG</v>
      </c>
      <c r="E4888" t="str">
        <f>precio_reno_porta!D84</f>
        <v>SAMSUNG GALAXY S26 ULTRA 256GB 5G</v>
      </c>
      <c r="F4888" s="68">
        <f>precio_reno_porta!E84</f>
        <v>7039</v>
      </c>
      <c r="G4888" t="str">
        <f>precio_reno_porta!F84</f>
        <v>Android</v>
      </c>
      <c r="H4888" t="s">
        <v>188</v>
      </c>
      <c r="I4888" t="s">
        <v>44</v>
      </c>
      <c r="J4888" s="68">
        <f>precio_reno_porta!Y84</f>
        <v>6851</v>
      </c>
    </row>
    <row r="4889" spans="1:10" x14ac:dyDescent="0.3">
      <c r="A4889" t="str">
        <f t="shared" si="76"/>
        <v>SAMSUNG GALAXY S26FE 256GB 5GMax Negocios + Ilimitado 159.90CUOTA</v>
      </c>
      <c r="B4889" t="str">
        <f>precio_reno_porta!A85</f>
        <v>Corriente</v>
      </c>
      <c r="C4889" t="str">
        <f>precio_reno_porta!B85</f>
        <v>5G</v>
      </c>
      <c r="D4889" t="str">
        <f>precio_reno_porta!C85</f>
        <v>SAMSUNG</v>
      </c>
      <c r="E4889" t="str">
        <f>precio_reno_porta!D85</f>
        <v>SAMSUNG GALAXY S26FE 256GB 5G</v>
      </c>
      <c r="F4889" s="68">
        <f>precio_reno_porta!E85</f>
        <v>3999</v>
      </c>
      <c r="G4889" t="str">
        <f>precio_reno_porta!F85</f>
        <v>Android</v>
      </c>
      <c r="H4889" t="s">
        <v>188</v>
      </c>
      <c r="I4889" t="s">
        <v>44</v>
      </c>
      <c r="J4889" s="68">
        <f>precio_reno_porta!Y85</f>
        <v>3623</v>
      </c>
    </row>
    <row r="4890" spans="1:10" x14ac:dyDescent="0.3">
      <c r="A4890" t="str">
        <f t="shared" si="76"/>
        <v>SAMSUNG GALAXY Z FLIP 7 256GB 5GMax Negocios + Ilimitado 159.90CUOTA</v>
      </c>
      <c r="B4890" t="str">
        <f>precio_reno_porta!A86</f>
        <v>Corriente</v>
      </c>
      <c r="C4890" t="str">
        <f>precio_reno_porta!B86</f>
        <v>5G</v>
      </c>
      <c r="D4890" t="str">
        <f>precio_reno_porta!C86</f>
        <v>SAMSUNG</v>
      </c>
      <c r="E4890" t="str">
        <f>precio_reno_porta!D86</f>
        <v>SAMSUNG GALAXY Z FLIP 7 256GB 5G</v>
      </c>
      <c r="F4890" s="68">
        <f>precio_reno_porta!E86</f>
        <v>5279</v>
      </c>
      <c r="G4890" t="str">
        <f>precio_reno_porta!F86</f>
        <v>Android</v>
      </c>
      <c r="H4890" t="s">
        <v>188</v>
      </c>
      <c r="I4890" t="s">
        <v>44</v>
      </c>
      <c r="J4890" s="68">
        <f>precio_reno_porta!Y86</f>
        <v>5135</v>
      </c>
    </row>
    <row r="4891" spans="1:10" x14ac:dyDescent="0.3">
      <c r="A4891" t="str">
        <f t="shared" si="76"/>
        <v>SAMSUNG GALAXY Z FLIP 7 FE 128GB 5GMax Negocios + Ilimitado 159.90CUOTA</v>
      </c>
      <c r="B4891" t="str">
        <f>precio_reno_porta!A87</f>
        <v>Corriente</v>
      </c>
      <c r="C4891" t="str">
        <f>precio_reno_porta!B87</f>
        <v>5G</v>
      </c>
      <c r="D4891" t="str">
        <f>precio_reno_porta!C87</f>
        <v>SAMSUNG</v>
      </c>
      <c r="E4891" t="str">
        <f>precio_reno_porta!D87</f>
        <v>SAMSUNG GALAXY Z FLIP 7 FE 128GB 5G</v>
      </c>
      <c r="F4891" s="68">
        <f>precio_reno_porta!E87</f>
        <v>3929</v>
      </c>
      <c r="G4891" t="str">
        <f>precio_reno_porta!F87</f>
        <v>Android</v>
      </c>
      <c r="H4891" t="s">
        <v>188</v>
      </c>
      <c r="I4891" t="s">
        <v>44</v>
      </c>
      <c r="J4891" s="68">
        <f>precio_reno_porta!Y87</f>
        <v>3827</v>
      </c>
    </row>
    <row r="4892" spans="1:10" x14ac:dyDescent="0.3">
      <c r="A4892" t="str">
        <f t="shared" si="76"/>
        <v>SAMSUNG GALAXY Z FOLD 5 256GBMax Negocios + Ilimitado 159.90CUOTA</v>
      </c>
      <c r="B4892" t="str">
        <f>precio_reno_porta!A88</f>
        <v>Corriente</v>
      </c>
      <c r="C4892" t="str">
        <f>precio_reno_porta!B88</f>
        <v>5G</v>
      </c>
      <c r="D4892" t="str">
        <f>precio_reno_porta!C88</f>
        <v>SAMSUNG</v>
      </c>
      <c r="E4892" t="str">
        <f>precio_reno_porta!D88</f>
        <v>SAMSUNG GALAXY Z FOLD 5 256GB</v>
      </c>
      <c r="F4892" s="68">
        <f>precio_reno_porta!E88</f>
        <v>9299</v>
      </c>
      <c r="G4892" t="str">
        <f>precio_reno_porta!F88</f>
        <v>Android</v>
      </c>
      <c r="H4892" t="s">
        <v>188</v>
      </c>
      <c r="I4892" t="s">
        <v>44</v>
      </c>
      <c r="J4892" s="68">
        <f>precio_reno_porta!Y88</f>
        <v>9059</v>
      </c>
    </row>
    <row r="4893" spans="1:10" x14ac:dyDescent="0.3">
      <c r="A4893" t="str">
        <f t="shared" si="76"/>
        <v>SAMSUNG GALAXY Z FOLD 7 512GB 5GMax Negocios + Ilimitado 159.90CUOTA</v>
      </c>
      <c r="B4893" t="str">
        <f>precio_reno_porta!A89</f>
        <v>Corriente</v>
      </c>
      <c r="C4893" t="str">
        <f>precio_reno_porta!B89</f>
        <v>5G</v>
      </c>
      <c r="D4893" t="str">
        <f>precio_reno_porta!C89</f>
        <v>SAMSUNG</v>
      </c>
      <c r="E4893" t="str">
        <f>precio_reno_porta!D89</f>
        <v>SAMSUNG GALAXY Z FOLD 7 512GB 5G</v>
      </c>
      <c r="F4893" s="68">
        <f>precio_reno_porta!E89</f>
        <v>9739</v>
      </c>
      <c r="G4893" t="str">
        <f>precio_reno_porta!F89</f>
        <v>Android</v>
      </c>
      <c r="H4893" t="s">
        <v>188</v>
      </c>
      <c r="I4893" t="s">
        <v>44</v>
      </c>
      <c r="J4893" s="68">
        <f>precio_reno_porta!Y89</f>
        <v>9479</v>
      </c>
    </row>
    <row r="4894" spans="1:10" x14ac:dyDescent="0.3">
      <c r="A4894" t="str">
        <f t="shared" si="76"/>
        <v>VIVO V60 LITE 256GB 5GMax Negocios + Ilimitado 159.90CUOTA</v>
      </c>
      <c r="B4894" t="str">
        <f>precio_reno_porta!A90</f>
        <v>Corriente</v>
      </c>
      <c r="C4894" t="str">
        <f>precio_reno_porta!B90</f>
        <v>5G</v>
      </c>
      <c r="D4894" t="str">
        <f>precio_reno_porta!C90</f>
        <v>VIVO</v>
      </c>
      <c r="E4894" t="str">
        <f>precio_reno_porta!D90</f>
        <v>VIVO V60 LITE 256GB 5G</v>
      </c>
      <c r="F4894" s="68">
        <f>precio_reno_porta!E90</f>
        <v>1729</v>
      </c>
      <c r="G4894" t="str">
        <f>precio_reno_porta!F90</f>
        <v>Android</v>
      </c>
      <c r="H4894" t="s">
        <v>188</v>
      </c>
      <c r="I4894" t="s">
        <v>44</v>
      </c>
      <c r="J4894" s="68">
        <f>precio_reno_porta!Y90</f>
        <v>1679</v>
      </c>
    </row>
    <row r="4895" spans="1:10" x14ac:dyDescent="0.3">
      <c r="A4895" t="str">
        <f t="shared" si="76"/>
        <v>VIVO V70 512GB 5GMax Negocios + Ilimitado 159.90CUOTA</v>
      </c>
      <c r="B4895" t="str">
        <f>precio_reno_porta!A91</f>
        <v>Corriente</v>
      </c>
      <c r="C4895" t="str">
        <f>precio_reno_porta!B91</f>
        <v>5G</v>
      </c>
      <c r="D4895" t="str">
        <f>precio_reno_porta!C91</f>
        <v>VIVO</v>
      </c>
      <c r="E4895" t="str">
        <f>precio_reno_porta!D91</f>
        <v>VIVO V70 512GB 5G</v>
      </c>
      <c r="F4895" s="68">
        <f>precio_reno_porta!E91</f>
        <v>3069</v>
      </c>
      <c r="G4895" t="str">
        <f>precio_reno_porta!F91</f>
        <v>Android</v>
      </c>
      <c r="H4895" t="s">
        <v>188</v>
      </c>
      <c r="I4895" t="s">
        <v>44</v>
      </c>
      <c r="J4895" s="68">
        <f>precio_reno_porta!Y91</f>
        <v>2987</v>
      </c>
    </row>
    <row r="4896" spans="1:10" x14ac:dyDescent="0.3">
      <c r="A4896" t="str">
        <f t="shared" si="76"/>
        <v>VIVO V70FE 256GB 5GMax Negocios + Ilimitado 159.90CUOTA</v>
      </c>
      <c r="B4896" t="str">
        <f>precio_reno_porta!A92</f>
        <v>Corriente</v>
      </c>
      <c r="C4896" t="str">
        <f>precio_reno_porta!B92</f>
        <v>5G</v>
      </c>
      <c r="D4896" t="str">
        <f>precio_reno_porta!C92</f>
        <v>VIVO</v>
      </c>
      <c r="E4896" t="str">
        <f>precio_reno_porta!D92</f>
        <v>VIVO V70FE 256GB 5G</v>
      </c>
      <c r="F4896" s="68">
        <f>precio_reno_porta!E92</f>
        <v>2609</v>
      </c>
      <c r="G4896" t="str">
        <f>precio_reno_porta!F92</f>
        <v>Android</v>
      </c>
      <c r="H4896" t="s">
        <v>188</v>
      </c>
      <c r="I4896" t="s">
        <v>44</v>
      </c>
      <c r="J4896" s="68">
        <f>precio_reno_porta!Y92</f>
        <v>2531</v>
      </c>
    </row>
    <row r="4897" spans="1:10" x14ac:dyDescent="0.3">
      <c r="A4897" t="str">
        <f t="shared" si="76"/>
        <v>VIVO X300 PRO 512GB 5GMax Negocios + Ilimitado 159.90CUOTA</v>
      </c>
      <c r="B4897" t="str">
        <f>precio_reno_porta!A93</f>
        <v>Corriente</v>
      </c>
      <c r="C4897" t="str">
        <f>precio_reno_porta!B93</f>
        <v>5G</v>
      </c>
      <c r="D4897" t="str">
        <f>precio_reno_porta!C93</f>
        <v>VIVO</v>
      </c>
      <c r="E4897" t="str">
        <f>precio_reno_porta!D93</f>
        <v>VIVO X300 PRO 512GB 5G</v>
      </c>
      <c r="F4897" s="68">
        <f>precio_reno_porta!E93</f>
        <v>6219</v>
      </c>
      <c r="G4897" t="str">
        <f>precio_reno_porta!F93</f>
        <v>Android</v>
      </c>
      <c r="H4897" t="s">
        <v>188</v>
      </c>
      <c r="I4897" t="s">
        <v>44</v>
      </c>
      <c r="J4897" s="68">
        <f>precio_reno_porta!Y93</f>
        <v>6047</v>
      </c>
    </row>
    <row r="4898" spans="1:10" x14ac:dyDescent="0.3">
      <c r="A4898" t="str">
        <f t="shared" si="76"/>
        <v>VIVO Y04 128GBMax Negocios + Ilimitado 159.90CUOTA</v>
      </c>
      <c r="B4898" t="str">
        <f>precio_reno_porta!A94</f>
        <v>Corriente</v>
      </c>
      <c r="C4898" t="str">
        <f>precio_reno_porta!B94</f>
        <v>4G</v>
      </c>
      <c r="D4898" t="str">
        <f>precio_reno_porta!C94</f>
        <v>VIVO</v>
      </c>
      <c r="E4898" t="str">
        <f>precio_reno_porta!D94</f>
        <v>VIVO Y04 128GB</v>
      </c>
      <c r="F4898" s="68">
        <f>precio_reno_porta!E94</f>
        <v>489</v>
      </c>
      <c r="G4898" t="str">
        <f>precio_reno_porta!F94</f>
        <v>Android</v>
      </c>
      <c r="H4898" t="s">
        <v>188</v>
      </c>
      <c r="I4898" t="s">
        <v>44</v>
      </c>
      <c r="J4898" s="68">
        <f>precio_reno_porta!Y94</f>
        <v>467</v>
      </c>
    </row>
    <row r="4899" spans="1:10" x14ac:dyDescent="0.3">
      <c r="A4899" t="str">
        <f t="shared" si="76"/>
        <v>VIVO Y11 128GB 5GMax Negocios + Ilimitado 159.90CUOTA</v>
      </c>
      <c r="B4899" t="str">
        <f>precio_reno_porta!A95</f>
        <v>Corriente</v>
      </c>
      <c r="C4899" t="str">
        <f>precio_reno_porta!B95</f>
        <v>5G</v>
      </c>
      <c r="D4899" t="str">
        <f>precio_reno_porta!C95</f>
        <v>VIVO</v>
      </c>
      <c r="E4899" t="str">
        <f>precio_reno_porta!D95</f>
        <v>VIVO Y11 128GB 5G</v>
      </c>
      <c r="F4899" s="68">
        <f>precio_reno_porta!E95</f>
        <v>819</v>
      </c>
      <c r="G4899" t="str">
        <f>precio_reno_porta!F95</f>
        <v>Android</v>
      </c>
      <c r="H4899" t="s">
        <v>188</v>
      </c>
      <c r="I4899" t="s">
        <v>44</v>
      </c>
      <c r="J4899" s="68">
        <f>precio_reno_porta!Y95</f>
        <v>803</v>
      </c>
    </row>
    <row r="4900" spans="1:10" x14ac:dyDescent="0.3">
      <c r="A4900" t="str">
        <f t="shared" si="76"/>
        <v>VIVO Y21 256GB 5GMax Negocios + Ilimitado 159.90CUOTA</v>
      </c>
      <c r="B4900" t="str">
        <f>precio_reno_porta!A96</f>
        <v>Corriente</v>
      </c>
      <c r="C4900" t="str">
        <f>precio_reno_porta!B96</f>
        <v>5G</v>
      </c>
      <c r="D4900" t="str">
        <f>precio_reno_porta!C96</f>
        <v>VIVO</v>
      </c>
      <c r="E4900" t="str">
        <f>precio_reno_porta!D96</f>
        <v>VIVO Y21 256GB 5G</v>
      </c>
      <c r="F4900" s="68">
        <f>precio_reno_porta!E96</f>
        <v>1029</v>
      </c>
      <c r="G4900" t="str">
        <f>precio_reno_porta!F96</f>
        <v>Android</v>
      </c>
      <c r="H4900" t="s">
        <v>188</v>
      </c>
      <c r="I4900" t="s">
        <v>44</v>
      </c>
      <c r="J4900" s="68">
        <f>precio_reno_porta!Y96</f>
        <v>1007</v>
      </c>
    </row>
    <row r="4901" spans="1:10" x14ac:dyDescent="0.3">
      <c r="A4901" t="str">
        <f t="shared" si="76"/>
        <v>VIVO Y21D 256GBMax Negocios + Ilimitado 159.90CUOTA</v>
      </c>
      <c r="B4901" t="str">
        <f>precio_reno_porta!A97</f>
        <v>Corriente</v>
      </c>
      <c r="C4901" t="str">
        <f>precio_reno_porta!B97</f>
        <v>4G</v>
      </c>
      <c r="D4901" t="str">
        <f>precio_reno_porta!C97</f>
        <v>VIVO</v>
      </c>
      <c r="E4901" t="str">
        <f>precio_reno_porta!D97</f>
        <v>VIVO Y21D 256GB</v>
      </c>
      <c r="F4901" s="68">
        <f>precio_reno_porta!E97</f>
        <v>849</v>
      </c>
      <c r="G4901" t="str">
        <f>precio_reno_porta!F97</f>
        <v>Android</v>
      </c>
      <c r="H4901" t="s">
        <v>188</v>
      </c>
      <c r="I4901" t="s">
        <v>44</v>
      </c>
      <c r="J4901" s="68">
        <f>precio_reno_porta!Y97</f>
        <v>827</v>
      </c>
    </row>
    <row r="4902" spans="1:10" x14ac:dyDescent="0.3">
      <c r="A4902" t="str">
        <f t="shared" si="76"/>
        <v>VIVO Y31 256GB 5GMax Negocios + Ilimitado 159.90CUOTA</v>
      </c>
      <c r="B4902" t="str">
        <f>precio_reno_porta!A98</f>
        <v>Corriente</v>
      </c>
      <c r="C4902" t="str">
        <f>precio_reno_porta!B98</f>
        <v>5G</v>
      </c>
      <c r="D4902" t="str">
        <f>precio_reno_porta!C98</f>
        <v>VIVO</v>
      </c>
      <c r="E4902" t="str">
        <f>precio_reno_porta!D98</f>
        <v>VIVO Y31 256GB 5G</v>
      </c>
      <c r="F4902" s="68">
        <f>precio_reno_porta!E98</f>
        <v>1309</v>
      </c>
      <c r="G4902" t="str">
        <f>precio_reno_porta!F98</f>
        <v>Android</v>
      </c>
      <c r="H4902" t="s">
        <v>188</v>
      </c>
      <c r="I4902" t="s">
        <v>44</v>
      </c>
      <c r="J4902" s="68">
        <f>precio_reno_porta!Y98</f>
        <v>1271</v>
      </c>
    </row>
    <row r="4903" spans="1:10" x14ac:dyDescent="0.3">
      <c r="A4903" t="str">
        <f t="shared" si="76"/>
        <v>VIVO Y31 256GB 5G NEWMax Negocios + Ilimitado 159.90CUOTA</v>
      </c>
      <c r="B4903" t="str">
        <f>precio_reno_porta!A99</f>
        <v>Corriente</v>
      </c>
      <c r="C4903" t="str">
        <f>precio_reno_porta!B99</f>
        <v>5G</v>
      </c>
      <c r="D4903" t="str">
        <f>precio_reno_porta!C99</f>
        <v>VIVO</v>
      </c>
      <c r="E4903" t="str">
        <f>precio_reno_porta!D99</f>
        <v>VIVO Y31 256GB 5G NEW</v>
      </c>
      <c r="F4903" s="68">
        <f>precio_reno_porta!E99</f>
        <v>1289</v>
      </c>
      <c r="G4903" t="str">
        <f>precio_reno_porta!F99</f>
        <v>Android</v>
      </c>
      <c r="H4903" t="s">
        <v>188</v>
      </c>
      <c r="I4903" t="s">
        <v>44</v>
      </c>
      <c r="J4903" s="68">
        <f>precio_reno_porta!Y99</f>
        <v>1259</v>
      </c>
    </row>
    <row r="4904" spans="1:10" x14ac:dyDescent="0.3">
      <c r="A4904" t="str">
        <f t="shared" si="76"/>
        <v>XIAOMI 14T 512GB 5GMax Negocios + Ilimitado 159.90CUOTA</v>
      </c>
      <c r="B4904" t="str">
        <f>precio_reno_porta!A100</f>
        <v>Corriente</v>
      </c>
      <c r="C4904" t="str">
        <f>precio_reno_porta!B100</f>
        <v>5G</v>
      </c>
      <c r="D4904" t="str">
        <f>precio_reno_porta!C100</f>
        <v>XIAOMI</v>
      </c>
      <c r="E4904" t="str">
        <f>precio_reno_porta!D100</f>
        <v>XIAOMI 14T 512GB 5G</v>
      </c>
      <c r="F4904" s="68">
        <f>precio_reno_porta!E100</f>
        <v>2659</v>
      </c>
      <c r="G4904" t="str">
        <f>precio_reno_porta!F100</f>
        <v>Android</v>
      </c>
      <c r="H4904" t="s">
        <v>188</v>
      </c>
      <c r="I4904" t="s">
        <v>44</v>
      </c>
      <c r="J4904" s="68">
        <f>precio_reno_porta!Y100</f>
        <v>2579</v>
      </c>
    </row>
    <row r="4905" spans="1:10" x14ac:dyDescent="0.3">
      <c r="A4905" t="str">
        <f t="shared" si="76"/>
        <v>XIAOMI 15T 512GB 5GMax Negocios + Ilimitado 159.90CUOTA</v>
      </c>
      <c r="B4905" t="str">
        <f>precio_reno_porta!A101</f>
        <v>Corriente</v>
      </c>
      <c r="C4905" t="str">
        <f>precio_reno_porta!B101</f>
        <v>5G</v>
      </c>
      <c r="D4905" t="str">
        <f>precio_reno_porta!C101</f>
        <v>XIAOMI</v>
      </c>
      <c r="E4905" t="str">
        <f>precio_reno_porta!D101</f>
        <v>XIAOMI 15T 512GB 5G</v>
      </c>
      <c r="F4905" s="68">
        <f>precio_reno_porta!E101</f>
        <v>2569</v>
      </c>
      <c r="G4905" t="str">
        <f>precio_reno_porta!F101</f>
        <v>Android</v>
      </c>
      <c r="H4905" t="s">
        <v>188</v>
      </c>
      <c r="I4905" t="s">
        <v>44</v>
      </c>
      <c r="J4905" s="68">
        <f>precio_reno_porta!Y101</f>
        <v>2495</v>
      </c>
    </row>
    <row r="4906" spans="1:10" x14ac:dyDescent="0.3">
      <c r="A4906" t="str">
        <f t="shared" si="76"/>
        <v>XIAOMI 15T PRO 512GB 5GMax Negocios + Ilimitado 159.90CUOTA</v>
      </c>
      <c r="B4906" t="str">
        <f>precio_reno_porta!A102</f>
        <v>Corriente</v>
      </c>
      <c r="C4906" t="str">
        <f>precio_reno_porta!B102</f>
        <v>5G</v>
      </c>
      <c r="D4906" t="str">
        <f>precio_reno_porta!C102</f>
        <v>XIAOMI</v>
      </c>
      <c r="E4906" t="str">
        <f>precio_reno_porta!D102</f>
        <v>XIAOMI 15T PRO 512GB 5G</v>
      </c>
      <c r="F4906" s="68">
        <f>precio_reno_porta!E102</f>
        <v>3619</v>
      </c>
      <c r="G4906" t="str">
        <f>precio_reno_porta!F102</f>
        <v>Android</v>
      </c>
      <c r="H4906" t="s">
        <v>188</v>
      </c>
      <c r="I4906" t="s">
        <v>44</v>
      </c>
      <c r="J4906" s="68">
        <f>precio_reno_porta!Y102</f>
        <v>3515</v>
      </c>
    </row>
    <row r="4907" spans="1:10" x14ac:dyDescent="0.3">
      <c r="A4907" t="str">
        <f t="shared" si="76"/>
        <v>XIAOMI 17 ULTRA 512GB 5GMax Negocios + Ilimitado 159.90CUOTA</v>
      </c>
      <c r="B4907" t="str">
        <f>precio_reno_porta!A103</f>
        <v>Corriente</v>
      </c>
      <c r="C4907" t="str">
        <f>precio_reno_porta!B103</f>
        <v>5G</v>
      </c>
      <c r="D4907" t="str">
        <f>precio_reno_porta!C103</f>
        <v>XIAOMI</v>
      </c>
      <c r="E4907" t="str">
        <f>precio_reno_porta!D103</f>
        <v>XIAOMI 17 ULTRA 512GB 5G</v>
      </c>
      <c r="F4907" s="68">
        <f>precio_reno_porta!E103</f>
        <v>6169</v>
      </c>
      <c r="G4907" t="str">
        <f>precio_reno_porta!F103</f>
        <v>Android</v>
      </c>
      <c r="H4907" t="s">
        <v>188</v>
      </c>
      <c r="I4907" t="s">
        <v>44</v>
      </c>
      <c r="J4907" s="68">
        <f>precio_reno_porta!Y103</f>
        <v>5999</v>
      </c>
    </row>
    <row r="4908" spans="1:10" x14ac:dyDescent="0.3">
      <c r="A4908" t="str">
        <f t="shared" si="76"/>
        <v>XIAOMI 17T 512GB 5GMax Negocios + Ilimitado 159.90CUOTA</v>
      </c>
      <c r="B4908" t="str">
        <f>precio_reno_porta!A104</f>
        <v>Corriente</v>
      </c>
      <c r="C4908" t="str">
        <f>precio_reno_porta!B104</f>
        <v>5G</v>
      </c>
      <c r="D4908" t="str">
        <f>precio_reno_porta!C104</f>
        <v>XIAOMI</v>
      </c>
      <c r="E4908" t="str">
        <f>precio_reno_porta!D104</f>
        <v>XIAOMI 17T 512GB 5G</v>
      </c>
      <c r="F4908" s="68">
        <f>precio_reno_porta!E104</f>
        <v>3089</v>
      </c>
      <c r="G4908" t="str">
        <f>precio_reno_porta!F104</f>
        <v>Android</v>
      </c>
      <c r="H4908" t="s">
        <v>188</v>
      </c>
      <c r="I4908" t="s">
        <v>44</v>
      </c>
      <c r="J4908" s="68">
        <f>precio_reno_porta!Y104</f>
        <v>3011</v>
      </c>
    </row>
    <row r="4909" spans="1:10" x14ac:dyDescent="0.3">
      <c r="A4909" t="str">
        <f t="shared" si="76"/>
        <v>XIAOMI 17T PRO 512GB 5GMax Negocios + Ilimitado 159.90CUOTA</v>
      </c>
      <c r="B4909" t="str">
        <f>precio_reno_porta!A105</f>
        <v>Corriente</v>
      </c>
      <c r="C4909" t="str">
        <f>precio_reno_porta!B105</f>
        <v>5G</v>
      </c>
      <c r="D4909" t="str">
        <f>precio_reno_porta!C105</f>
        <v>XIAOMI</v>
      </c>
      <c r="E4909" t="str">
        <f>precio_reno_porta!D105</f>
        <v>XIAOMI 17T PRO 512GB 5G</v>
      </c>
      <c r="F4909" s="68">
        <f>precio_reno_porta!E105</f>
        <v>3929</v>
      </c>
      <c r="G4909" t="str">
        <f>precio_reno_porta!F105</f>
        <v>Android</v>
      </c>
      <c r="H4909" t="s">
        <v>188</v>
      </c>
      <c r="I4909" t="s">
        <v>44</v>
      </c>
      <c r="J4909" s="68">
        <f>precio_reno_porta!Y105</f>
        <v>3815</v>
      </c>
    </row>
    <row r="4910" spans="1:10" x14ac:dyDescent="0.3">
      <c r="A4910" t="str">
        <f t="shared" si="76"/>
        <v>XIAOMI REDMI 15 256GBMax Negocios + Ilimitado 159.90CUOTA</v>
      </c>
      <c r="B4910" t="str">
        <f>precio_reno_porta!A106</f>
        <v>Corriente</v>
      </c>
      <c r="C4910" t="str">
        <f>precio_reno_porta!B106</f>
        <v>4G</v>
      </c>
      <c r="D4910" t="str">
        <f>precio_reno_porta!C106</f>
        <v>XIAOMI</v>
      </c>
      <c r="E4910" t="str">
        <f>precio_reno_porta!D106</f>
        <v>XIAOMI REDMI 15 256GB</v>
      </c>
      <c r="F4910" s="68">
        <f>precio_reno_porta!E106</f>
        <v>939</v>
      </c>
      <c r="G4910" t="str">
        <f>precio_reno_porta!F106</f>
        <v>Android</v>
      </c>
      <c r="H4910" t="s">
        <v>188</v>
      </c>
      <c r="I4910" t="s">
        <v>44</v>
      </c>
      <c r="J4910" s="68">
        <f>precio_reno_porta!Y106</f>
        <v>911</v>
      </c>
    </row>
    <row r="4911" spans="1:10" x14ac:dyDescent="0.3">
      <c r="A4911" t="str">
        <f t="shared" si="76"/>
        <v>XIAOMI REDMI 15C 256GBMax Negocios + Ilimitado 159.90CUOTA</v>
      </c>
      <c r="B4911" t="str">
        <f>precio_reno_porta!A107</f>
        <v>Corriente</v>
      </c>
      <c r="C4911" t="str">
        <f>precio_reno_porta!B107</f>
        <v>4G</v>
      </c>
      <c r="D4911" t="str">
        <f>precio_reno_porta!C107</f>
        <v>XIAOMI</v>
      </c>
      <c r="E4911" t="str">
        <f>precio_reno_porta!D107</f>
        <v>XIAOMI REDMI 15C 256GB</v>
      </c>
      <c r="F4911" s="68">
        <f>precio_reno_porta!E107</f>
        <v>709</v>
      </c>
      <c r="G4911" t="str">
        <f>precio_reno_porta!F107</f>
        <v>Android</v>
      </c>
      <c r="H4911" t="s">
        <v>188</v>
      </c>
      <c r="I4911" t="s">
        <v>44</v>
      </c>
      <c r="J4911" s="68">
        <f>precio_reno_porta!Y107</f>
        <v>695</v>
      </c>
    </row>
    <row r="4912" spans="1:10" x14ac:dyDescent="0.3">
      <c r="A4912" t="str">
        <f t="shared" si="76"/>
        <v>XIAOMI REDMI A5 128GBMax Negocios + Ilimitado 159.90CUOTA</v>
      </c>
      <c r="B4912" t="str">
        <f>precio_reno_porta!A108</f>
        <v>Corriente</v>
      </c>
      <c r="C4912" t="str">
        <f>precio_reno_porta!B108</f>
        <v>4G</v>
      </c>
      <c r="D4912" t="str">
        <f>precio_reno_porta!C108</f>
        <v>XIAOMI</v>
      </c>
      <c r="E4912" t="str">
        <f>precio_reno_porta!D108</f>
        <v>XIAOMI REDMI A5 128GB</v>
      </c>
      <c r="F4912" s="68">
        <f>precio_reno_porta!E108</f>
        <v>379</v>
      </c>
      <c r="G4912" t="str">
        <f>precio_reno_porta!F108</f>
        <v>Android</v>
      </c>
      <c r="H4912" t="s">
        <v>188</v>
      </c>
      <c r="I4912" t="s">
        <v>44</v>
      </c>
      <c r="J4912" s="68">
        <f>precio_reno_porta!Y108</f>
        <v>371</v>
      </c>
    </row>
    <row r="4913" spans="1:10" x14ac:dyDescent="0.3">
      <c r="A4913" t="str">
        <f t="shared" si="76"/>
        <v>XIAOMI REDMI A7 PRO 128GBMax Negocios + Ilimitado 159.90CUOTA</v>
      </c>
      <c r="B4913" t="str">
        <f>precio_reno_porta!A109</f>
        <v>Corriente</v>
      </c>
      <c r="C4913" t="str">
        <f>precio_reno_porta!B109</f>
        <v>4G</v>
      </c>
      <c r="D4913" t="str">
        <f>precio_reno_porta!C109</f>
        <v>XIAOMI</v>
      </c>
      <c r="E4913" t="str">
        <f>precio_reno_porta!D109</f>
        <v>XIAOMI REDMI A7 PRO 128GB</v>
      </c>
      <c r="F4913" s="68">
        <f>precio_reno_porta!E109</f>
        <v>489</v>
      </c>
      <c r="G4913" t="str">
        <f>precio_reno_porta!F109</f>
        <v>Android</v>
      </c>
      <c r="H4913" t="s">
        <v>188</v>
      </c>
      <c r="I4913" t="s">
        <v>44</v>
      </c>
      <c r="J4913" s="68">
        <f>precio_reno_porta!Y109</f>
        <v>467</v>
      </c>
    </row>
    <row r="4914" spans="1:10" x14ac:dyDescent="0.3">
      <c r="A4914" t="str">
        <f t="shared" si="76"/>
        <v>XIAOMI REDMI NOTE 10 PRO 128GB SEMax Negocios + Ilimitado 159.90CUOTA</v>
      </c>
      <c r="B4914" t="str">
        <f>precio_reno_porta!A110</f>
        <v>Corriente</v>
      </c>
      <c r="C4914" t="str">
        <f>precio_reno_porta!B110</f>
        <v>4.5G</v>
      </c>
      <c r="D4914" t="str">
        <f>precio_reno_porta!C110</f>
        <v>XIAOMI</v>
      </c>
      <c r="E4914" t="str">
        <f>precio_reno_porta!D110</f>
        <v>XIAOMI REDMI NOTE 10 PRO 128GB SE</v>
      </c>
      <c r="F4914" s="68">
        <f>precio_reno_porta!E110</f>
        <v>1369</v>
      </c>
      <c r="G4914" t="str">
        <f>precio_reno_porta!F110</f>
        <v>Android</v>
      </c>
      <c r="H4914" t="s">
        <v>188</v>
      </c>
      <c r="I4914" t="s">
        <v>44</v>
      </c>
      <c r="J4914" s="68">
        <f>precio_reno_porta!Y110</f>
        <v>1331</v>
      </c>
    </row>
    <row r="4915" spans="1:10" x14ac:dyDescent="0.3">
      <c r="A4915" t="str">
        <f t="shared" si="76"/>
        <v>XIAOMI REDMI NOTE 12 PRO PLUS 256GB 5GMax Negocios + Ilimitado 159.90CUOTA</v>
      </c>
      <c r="B4915" t="str">
        <f>precio_reno_porta!A111</f>
        <v>Corriente</v>
      </c>
      <c r="C4915" t="str">
        <f>precio_reno_porta!B111</f>
        <v>5G</v>
      </c>
      <c r="D4915" t="str">
        <f>precio_reno_porta!C111</f>
        <v>XIAOMI</v>
      </c>
      <c r="E4915" t="str">
        <f>precio_reno_porta!D111</f>
        <v>XIAOMI REDMI NOTE 12 PRO PLUS 256GB 5G</v>
      </c>
      <c r="F4915" s="68">
        <f>precio_reno_porta!E111</f>
        <v>2039</v>
      </c>
      <c r="G4915" t="str">
        <f>precio_reno_porta!F111</f>
        <v>Android</v>
      </c>
      <c r="H4915" t="s">
        <v>188</v>
      </c>
      <c r="I4915" t="s">
        <v>44</v>
      </c>
      <c r="J4915" s="68">
        <f>precio_reno_porta!Y111</f>
        <v>1979</v>
      </c>
    </row>
    <row r="4916" spans="1:10" x14ac:dyDescent="0.3">
      <c r="A4916" t="str">
        <f t="shared" si="76"/>
        <v>XIAOMI REDMI NOTE 15 256GB 5GMax Negocios + Ilimitado 159.90CUOTA</v>
      </c>
      <c r="B4916" t="str">
        <f>precio_reno_porta!A112</f>
        <v>Corriente</v>
      </c>
      <c r="C4916" t="str">
        <f>precio_reno_porta!B112</f>
        <v>5G</v>
      </c>
      <c r="D4916" t="str">
        <f>precio_reno_porta!C112</f>
        <v>XIAOMI</v>
      </c>
      <c r="E4916" t="str">
        <f>precio_reno_porta!D112</f>
        <v>XIAOMI REDMI NOTE 15 256GB 5G</v>
      </c>
      <c r="F4916" s="68">
        <f>precio_reno_porta!E112</f>
        <v>1109</v>
      </c>
      <c r="G4916" t="str">
        <f>precio_reno_porta!F112</f>
        <v>Android</v>
      </c>
      <c r="H4916" t="s">
        <v>188</v>
      </c>
      <c r="I4916" t="s">
        <v>44</v>
      </c>
      <c r="J4916" s="68">
        <f>precio_reno_porta!Y112</f>
        <v>1079</v>
      </c>
    </row>
    <row r="4917" spans="1:10" x14ac:dyDescent="0.3">
      <c r="A4917" t="str">
        <f t="shared" si="76"/>
        <v>XIAOMI REDMI NOTE 15 PRO 512GB 5GMax Negocios + Ilimitado 159.90CUOTA</v>
      </c>
      <c r="B4917" t="str">
        <f>precio_reno_porta!A113</f>
        <v>Corriente</v>
      </c>
      <c r="C4917" t="str">
        <f>precio_reno_porta!B113</f>
        <v>5G</v>
      </c>
      <c r="D4917" t="str">
        <f>precio_reno_porta!C113</f>
        <v>XIAOMI</v>
      </c>
      <c r="E4917" t="str">
        <f>precio_reno_porta!D113</f>
        <v>XIAOMI REDMI NOTE 15 PRO 512GB 5G</v>
      </c>
      <c r="F4917" s="68">
        <f>precio_reno_porta!E113</f>
        <v>1659</v>
      </c>
      <c r="G4917" t="str">
        <f>precio_reno_porta!F113</f>
        <v>Android</v>
      </c>
      <c r="H4917" t="s">
        <v>188</v>
      </c>
      <c r="I4917" t="s">
        <v>44</v>
      </c>
      <c r="J4917" s="68">
        <f>precio_reno_porta!Y113</f>
        <v>1607</v>
      </c>
    </row>
    <row r="4918" spans="1:10" x14ac:dyDescent="0.3">
      <c r="A4918" t="str">
        <f t="shared" si="76"/>
        <v>XIAOMI REDMI NOTE 15 PRO PLUS 512GB 5GMax Negocios + Ilimitado 159.90CUOTA</v>
      </c>
      <c r="B4918" t="str">
        <f>precio_reno_porta!A114</f>
        <v>Corriente</v>
      </c>
      <c r="C4918" t="str">
        <f>precio_reno_porta!B114</f>
        <v>5G</v>
      </c>
      <c r="D4918" t="str">
        <f>precio_reno_porta!C114</f>
        <v>XIAOMI</v>
      </c>
      <c r="E4918" t="str">
        <f>precio_reno_porta!D114</f>
        <v>XIAOMI REDMI NOTE 15 PRO PLUS 512GB 5G</v>
      </c>
      <c r="F4918" s="68">
        <f>precio_reno_porta!E114</f>
        <v>1879</v>
      </c>
      <c r="G4918" t="str">
        <f>precio_reno_porta!F114</f>
        <v>Android</v>
      </c>
      <c r="H4918" t="s">
        <v>188</v>
      </c>
      <c r="I4918" t="s">
        <v>44</v>
      </c>
      <c r="J4918" s="68">
        <f>precio_reno_porta!Y114</f>
        <v>1835</v>
      </c>
    </row>
    <row r="4919" spans="1:10" x14ac:dyDescent="0.3">
      <c r="A4919" t="str">
        <f t="shared" si="76"/>
        <v>ZTE BLADE A36 64GBMax Negocios + Ilimitado 159.90CUOTA</v>
      </c>
      <c r="B4919" t="str">
        <f>precio_reno_porta!A115</f>
        <v>Corriente</v>
      </c>
      <c r="C4919" t="str">
        <f>precio_reno_porta!B115</f>
        <v>4G</v>
      </c>
      <c r="D4919" t="str">
        <f>precio_reno_porta!C115</f>
        <v>ZTE</v>
      </c>
      <c r="E4919" t="str">
        <f>precio_reno_porta!D115</f>
        <v>ZTE BLADE A36 64GB</v>
      </c>
      <c r="F4919" s="68">
        <f>precio_reno_porta!E115</f>
        <v>439</v>
      </c>
      <c r="G4919" t="str">
        <f>precio_reno_porta!F115</f>
        <v>Android</v>
      </c>
      <c r="H4919" t="s">
        <v>188</v>
      </c>
      <c r="I4919" t="s">
        <v>44</v>
      </c>
      <c r="J4919" s="68">
        <f>precio_reno_porta!Y115</f>
        <v>431</v>
      </c>
    </row>
    <row r="4920" spans="1:10" x14ac:dyDescent="0.3">
      <c r="A4920" t="str">
        <f t="shared" si="76"/>
        <v>ZTE BLADE A56 PRO 128GBMax Negocios + Ilimitado 159.90CUOTA</v>
      </c>
      <c r="B4920" t="str">
        <f>precio_reno_porta!A116</f>
        <v>Corriente</v>
      </c>
      <c r="C4920" t="str">
        <f>precio_reno_porta!B116</f>
        <v>4G</v>
      </c>
      <c r="D4920" t="str">
        <f>precio_reno_porta!C116</f>
        <v>ZTE</v>
      </c>
      <c r="E4920" t="str">
        <f>precio_reno_porta!D116</f>
        <v>ZTE BLADE A56 PRO 128GB</v>
      </c>
      <c r="F4920" s="68">
        <f>precio_reno_porta!E116</f>
        <v>439</v>
      </c>
      <c r="G4920" t="str">
        <f>precio_reno_porta!F116</f>
        <v>Android</v>
      </c>
      <c r="H4920" t="s">
        <v>188</v>
      </c>
      <c r="I4920" t="s">
        <v>44</v>
      </c>
      <c r="J4920" s="68">
        <f>precio_reno_porta!Y116</f>
        <v>419</v>
      </c>
    </row>
    <row r="4921" spans="1:10" x14ac:dyDescent="0.3">
      <c r="A4921" t="str">
        <f t="shared" si="76"/>
        <v>ZTE BLADE A57 PRO 128GBMax Negocios + Ilimitado 159.90CUOTA</v>
      </c>
      <c r="B4921" t="str">
        <f>precio_reno_porta!A117</f>
        <v>Corriente</v>
      </c>
      <c r="C4921" t="str">
        <f>precio_reno_porta!B117</f>
        <v>4G</v>
      </c>
      <c r="D4921" t="str">
        <f>precio_reno_porta!C117</f>
        <v>ZTE</v>
      </c>
      <c r="E4921" t="str">
        <f>precio_reno_porta!D117</f>
        <v>ZTE BLADE A57 PRO 128GB</v>
      </c>
      <c r="F4921" s="68">
        <f>precio_reno_porta!E117</f>
        <v>559</v>
      </c>
      <c r="G4921" t="str">
        <f>precio_reno_porta!F117</f>
        <v>Android</v>
      </c>
      <c r="H4921" t="s">
        <v>188</v>
      </c>
      <c r="I4921" t="s">
        <v>44</v>
      </c>
      <c r="J4921" s="68">
        <f>precio_reno_porta!Y117</f>
        <v>539</v>
      </c>
    </row>
    <row r="4922" spans="1:10" x14ac:dyDescent="0.3">
      <c r="A4922" t="str">
        <f t="shared" si="76"/>
        <v>ZTE BLADE A76 256GB 5GMax Negocios + Ilimitado 159.90CUOTA</v>
      </c>
      <c r="B4922" t="str">
        <f>precio_reno_porta!A118</f>
        <v>Corriente</v>
      </c>
      <c r="C4922" t="str">
        <f>precio_reno_porta!B118</f>
        <v>5G</v>
      </c>
      <c r="D4922" t="str">
        <f>precio_reno_porta!C118</f>
        <v>ZTE</v>
      </c>
      <c r="E4922" t="str">
        <f>precio_reno_porta!D118</f>
        <v>ZTE BLADE A76 256GB 5G</v>
      </c>
      <c r="F4922" s="68">
        <f>precio_reno_porta!E118</f>
        <v>709</v>
      </c>
      <c r="G4922" t="str">
        <f>precio_reno_porta!F118</f>
        <v>Android</v>
      </c>
      <c r="H4922" t="s">
        <v>188</v>
      </c>
      <c r="I4922" t="s">
        <v>44</v>
      </c>
      <c r="J4922" s="68">
        <f>precio_reno_porta!Y118</f>
        <v>695</v>
      </c>
    </row>
    <row r="4923" spans="1:10" x14ac:dyDescent="0.3">
      <c r="A4923" t="str">
        <f t="shared" si="76"/>
        <v>ZTE BLADE V70 MAX 256GBMax Negocios + Ilimitado 159.90CUOTA</v>
      </c>
      <c r="B4923" t="str">
        <f>precio_reno_porta!A119</f>
        <v>Corriente</v>
      </c>
      <c r="C4923" t="str">
        <f>precio_reno_porta!B119</f>
        <v>4G</v>
      </c>
      <c r="D4923" t="str">
        <f>precio_reno_porta!C119</f>
        <v>ZTE</v>
      </c>
      <c r="E4923" t="str">
        <f>precio_reno_porta!D119</f>
        <v>ZTE BLADE V70 MAX 256GB</v>
      </c>
      <c r="F4923" s="68">
        <f>precio_reno_porta!E119</f>
        <v>599</v>
      </c>
      <c r="G4923" t="str">
        <f>precio_reno_porta!F119</f>
        <v>Android</v>
      </c>
      <c r="H4923" t="s">
        <v>188</v>
      </c>
      <c r="I4923" t="s">
        <v>44</v>
      </c>
      <c r="J4923" s="68">
        <f>precio_reno_porta!Y119</f>
        <v>575</v>
      </c>
    </row>
    <row r="4924" spans="1:10" x14ac:dyDescent="0.3">
      <c r="A4924" t="str">
        <f t="shared" si="76"/>
        <v>ZTE NUBIA AIR 256GB 5GMax Negocios + Ilimitado 159.90CUOTA</v>
      </c>
      <c r="B4924" t="str">
        <f>precio_reno_porta!A120</f>
        <v>Corriente</v>
      </c>
      <c r="C4924" t="str">
        <f>precio_reno_porta!B120</f>
        <v>5G</v>
      </c>
      <c r="D4924" t="str">
        <f>precio_reno_porta!C120</f>
        <v>ZTE</v>
      </c>
      <c r="E4924" t="str">
        <f>precio_reno_porta!D120</f>
        <v>ZTE NUBIA AIR 256GB 5G</v>
      </c>
      <c r="F4924" s="68">
        <f>precio_reno_porta!E120</f>
        <v>1069</v>
      </c>
      <c r="G4924" t="str">
        <f>precio_reno_porta!F120</f>
        <v>Android</v>
      </c>
      <c r="H4924" t="s">
        <v>188</v>
      </c>
      <c r="I4924" t="s">
        <v>44</v>
      </c>
      <c r="J4924" s="68">
        <f>precio_reno_porta!Y120</f>
        <v>1031</v>
      </c>
    </row>
    <row r="4925" spans="1:10" x14ac:dyDescent="0.3">
      <c r="A4925" t="str">
        <f t="shared" si="76"/>
        <v>ZTE NUBIA AIR 512GB 5GMax Negocios + Ilimitado 159.90CUOTA</v>
      </c>
      <c r="B4925" t="str">
        <f>precio_reno_porta!A121</f>
        <v>Corriente</v>
      </c>
      <c r="C4925" t="str">
        <f>precio_reno_porta!B121</f>
        <v>5G</v>
      </c>
      <c r="D4925" t="str">
        <f>precio_reno_porta!C121</f>
        <v>ZTE</v>
      </c>
      <c r="E4925" t="str">
        <f>precio_reno_porta!D121</f>
        <v>ZTE NUBIA AIR 512GB 5G</v>
      </c>
      <c r="F4925" s="68">
        <f>precio_reno_porta!E121</f>
        <v>1369</v>
      </c>
      <c r="G4925" t="str">
        <f>precio_reno_porta!F121</f>
        <v>Android</v>
      </c>
      <c r="H4925" t="s">
        <v>188</v>
      </c>
      <c r="I4925" t="s">
        <v>44</v>
      </c>
      <c r="J4925" s="68">
        <f>precio_reno_porta!Y121</f>
        <v>1331</v>
      </c>
    </row>
    <row r="4926" spans="1:10" x14ac:dyDescent="0.3">
      <c r="A4926" t="str">
        <f t="shared" si="76"/>
        <v>ZTE NUBIA NEO3 256GB 5GMax Negocios + Ilimitado 159.90CUOTA</v>
      </c>
      <c r="B4926" t="str">
        <f>precio_reno_porta!A122</f>
        <v>Corriente</v>
      </c>
      <c r="C4926" t="str">
        <f>precio_reno_porta!B122</f>
        <v>5G</v>
      </c>
      <c r="D4926" t="str">
        <f>precio_reno_porta!C122</f>
        <v>ZTE</v>
      </c>
      <c r="E4926" t="str">
        <f>precio_reno_porta!D122</f>
        <v>ZTE NUBIA NEO3 256GB 5G</v>
      </c>
      <c r="F4926" s="68">
        <f>precio_reno_porta!E122</f>
        <v>919</v>
      </c>
      <c r="G4926" t="str">
        <f>precio_reno_porta!F122</f>
        <v>Android</v>
      </c>
      <c r="H4926" t="s">
        <v>188</v>
      </c>
      <c r="I4926" t="s">
        <v>44</v>
      </c>
      <c r="J4926" s="68">
        <f>precio_reno_porta!Y122</f>
        <v>899</v>
      </c>
    </row>
    <row r="4927" spans="1:10" x14ac:dyDescent="0.3">
      <c r="A4927" t="str">
        <f t="shared" si="76"/>
        <v>ZTE NUBIA NEO5 256GB 5GMax Negocios + Ilimitado 159.90CUOTA</v>
      </c>
      <c r="B4927" t="str">
        <f>precio_reno_porta!A123</f>
        <v>Corriente</v>
      </c>
      <c r="C4927" t="str">
        <f>precio_reno_porta!B123</f>
        <v>5G</v>
      </c>
      <c r="D4927" t="str">
        <f>precio_reno_porta!C123</f>
        <v>ZTE</v>
      </c>
      <c r="E4927" t="str">
        <f>precio_reno_porta!D123</f>
        <v>ZTE NUBIA NEO5 256GB 5G</v>
      </c>
      <c r="F4927" s="68">
        <f>precio_reno_porta!E123</f>
        <v>1109</v>
      </c>
      <c r="G4927" t="str">
        <f>precio_reno_porta!F123</f>
        <v>Android</v>
      </c>
      <c r="H4927" t="s">
        <v>188</v>
      </c>
      <c r="I4927" t="s">
        <v>44</v>
      </c>
      <c r="J4927" s="68">
        <f>precio_reno_porta!Y123</f>
        <v>1079</v>
      </c>
    </row>
    <row r="4928" spans="1:10" x14ac:dyDescent="0.3">
      <c r="A4928" t="str">
        <f t="shared" si="76"/>
        <v>ZTE NUBIA V80 MAX 256GBMax Negocios + Ilimitado 159.90CUOTA</v>
      </c>
      <c r="B4928" t="str">
        <f>precio_reno_porta!A124</f>
        <v>Corriente</v>
      </c>
      <c r="C4928" t="str">
        <f>precio_reno_porta!B124</f>
        <v>4G</v>
      </c>
      <c r="D4928" t="str">
        <f>precio_reno_porta!C124</f>
        <v>ZTE</v>
      </c>
      <c r="E4928" t="str">
        <f>precio_reno_porta!D124</f>
        <v>ZTE NUBIA V80 MAX 256GB</v>
      </c>
      <c r="F4928" s="68">
        <f>precio_reno_porta!E124</f>
        <v>629</v>
      </c>
      <c r="G4928" t="str">
        <f>precio_reno_porta!F124</f>
        <v>Android</v>
      </c>
      <c r="H4928" t="s">
        <v>188</v>
      </c>
      <c r="I4928" t="s">
        <v>44</v>
      </c>
      <c r="J4928" s="68">
        <f>precio_reno_porta!Y124</f>
        <v>611</v>
      </c>
    </row>
    <row r="4929" spans="1:10" x14ac:dyDescent="0.3">
      <c r="A4929" t="str">
        <f t="shared" si="76"/>
        <v>ZTE NUBIA V80 PRO 256GBMax Negocios + Ilimitado 159.90CUOTA</v>
      </c>
      <c r="B4929" t="str">
        <f>precio_reno_porta!A125</f>
        <v>Corriente</v>
      </c>
      <c r="C4929" t="str">
        <f>precio_reno_porta!B125</f>
        <v>4G</v>
      </c>
      <c r="D4929" t="str">
        <f>precio_reno_porta!C125</f>
        <v>ZTE</v>
      </c>
      <c r="E4929" t="str">
        <f>precio_reno_porta!D125</f>
        <v>ZTE NUBIA V80 PRO 256GB</v>
      </c>
      <c r="F4929" s="68">
        <f>precio_reno_porta!E125</f>
        <v>659</v>
      </c>
      <c r="G4929" t="str">
        <f>precio_reno_porta!F125</f>
        <v>Android</v>
      </c>
      <c r="H4929" t="s">
        <v>188</v>
      </c>
      <c r="I4929" t="s">
        <v>44</v>
      </c>
      <c r="J4929" s="68">
        <f>precio_reno_porta!Y125</f>
        <v>647</v>
      </c>
    </row>
    <row r="4930" spans="1:10" x14ac:dyDescent="0.3">
      <c r="A4930" t="str">
        <f t="shared" si="76"/>
        <v>0Max Negocios + Ilimitado 159.90CUOTA</v>
      </c>
      <c r="B4930">
        <f>precio_reno_porta!A126</f>
        <v>0</v>
      </c>
      <c r="C4930">
        <f>precio_reno_porta!B126</f>
        <v>0</v>
      </c>
      <c r="D4930">
        <f>precio_reno_porta!C126</f>
        <v>0</v>
      </c>
      <c r="E4930">
        <f>precio_reno_porta!D126</f>
        <v>0</v>
      </c>
      <c r="F4930" s="68">
        <f>precio_reno_porta!E126</f>
        <v>0</v>
      </c>
      <c r="G4930">
        <f>precio_reno_porta!F126</f>
        <v>0</v>
      </c>
      <c r="H4930" t="s">
        <v>188</v>
      </c>
      <c r="I4930" t="s">
        <v>44</v>
      </c>
      <c r="J4930" s="68">
        <f>precio_reno_porta!Y126</f>
        <v>0</v>
      </c>
    </row>
    <row r="4931" spans="1:10" x14ac:dyDescent="0.3">
      <c r="A4931" t="str">
        <f t="shared" ref="A4931:A4994" si="77">CONCATENATE(E4931,I4931,H4931)</f>
        <v>0Max Negocios + Ilimitado 159.90CUOTA</v>
      </c>
      <c r="B4931">
        <f>precio_reno_porta!A127</f>
        <v>0</v>
      </c>
      <c r="C4931">
        <f>precio_reno_porta!B127</f>
        <v>0</v>
      </c>
      <c r="D4931">
        <f>precio_reno_porta!C127</f>
        <v>0</v>
      </c>
      <c r="E4931">
        <f>precio_reno_porta!D127</f>
        <v>0</v>
      </c>
      <c r="F4931" s="68">
        <f>precio_reno_porta!E127</f>
        <v>0</v>
      </c>
      <c r="G4931">
        <f>precio_reno_porta!F127</f>
        <v>0</v>
      </c>
      <c r="H4931" t="s">
        <v>188</v>
      </c>
      <c r="I4931" t="s">
        <v>44</v>
      </c>
      <c r="J4931" s="68">
        <f>precio_reno_porta!Y127</f>
        <v>0</v>
      </c>
    </row>
    <row r="4932" spans="1:10" x14ac:dyDescent="0.3">
      <c r="A4932" t="str">
        <f t="shared" si="77"/>
        <v>0Max Negocios + Ilimitado 159.90CUOTA</v>
      </c>
      <c r="B4932">
        <f>precio_reno_porta!A128</f>
        <v>0</v>
      </c>
      <c r="C4932">
        <f>precio_reno_porta!B128</f>
        <v>0</v>
      </c>
      <c r="D4932">
        <f>precio_reno_porta!C128</f>
        <v>0</v>
      </c>
      <c r="E4932">
        <f>precio_reno_porta!D128</f>
        <v>0</v>
      </c>
      <c r="F4932" s="68">
        <f>precio_reno_porta!E128</f>
        <v>0</v>
      </c>
      <c r="G4932">
        <f>precio_reno_porta!F128</f>
        <v>0</v>
      </c>
      <c r="H4932" t="s">
        <v>188</v>
      </c>
      <c r="I4932" t="s">
        <v>44</v>
      </c>
      <c r="J4932" s="68">
        <f>precio_reno_porta!Y128</f>
        <v>0</v>
      </c>
    </row>
    <row r="4933" spans="1:10" x14ac:dyDescent="0.3">
      <c r="A4933" t="e">
        <f t="shared" si="77"/>
        <v>#REF!</v>
      </c>
      <c r="B4933" t="e">
        <f>precio_reno_porta!#REF!</f>
        <v>#REF!</v>
      </c>
      <c r="C4933" t="e">
        <f>precio_reno_porta!#REF!</f>
        <v>#REF!</v>
      </c>
      <c r="D4933" t="e">
        <f>precio_reno_porta!#REF!</f>
        <v>#REF!</v>
      </c>
      <c r="E4933" t="e">
        <f>precio_reno_porta!#REF!</f>
        <v>#REF!</v>
      </c>
      <c r="F4933" s="68" t="e">
        <f>precio_reno_porta!#REF!</f>
        <v>#REF!</v>
      </c>
      <c r="G4933" t="e">
        <f>precio_reno_porta!#REF!</f>
        <v>#REF!</v>
      </c>
      <c r="H4933" t="s">
        <v>188</v>
      </c>
      <c r="I4933" t="s">
        <v>44</v>
      </c>
      <c r="J4933" s="68" t="e">
        <f>precio_reno_porta!#REF!</f>
        <v>#REF!</v>
      </c>
    </row>
    <row r="4934" spans="1:10" x14ac:dyDescent="0.3">
      <c r="A4934" t="e">
        <f t="shared" si="77"/>
        <v>#REF!</v>
      </c>
      <c r="B4934" t="e">
        <f>precio_reno_porta!#REF!</f>
        <v>#REF!</v>
      </c>
      <c r="C4934" t="e">
        <f>precio_reno_porta!#REF!</f>
        <v>#REF!</v>
      </c>
      <c r="D4934" t="e">
        <f>precio_reno_porta!#REF!</f>
        <v>#REF!</v>
      </c>
      <c r="E4934" t="e">
        <f>precio_reno_porta!#REF!</f>
        <v>#REF!</v>
      </c>
      <c r="F4934" s="68" t="e">
        <f>precio_reno_porta!#REF!</f>
        <v>#REF!</v>
      </c>
      <c r="G4934" t="e">
        <f>precio_reno_porta!#REF!</f>
        <v>#REF!</v>
      </c>
      <c r="H4934" t="s">
        <v>188</v>
      </c>
      <c r="I4934" t="s">
        <v>44</v>
      </c>
      <c r="J4934" s="68" t="e">
        <f>precio_reno_porta!#REF!</f>
        <v>#REF!</v>
      </c>
    </row>
    <row r="4935" spans="1:10" x14ac:dyDescent="0.3">
      <c r="A4935" t="e">
        <f t="shared" si="77"/>
        <v>#REF!</v>
      </c>
      <c r="B4935" t="e">
        <f>precio_reno_porta!#REF!</f>
        <v>#REF!</v>
      </c>
      <c r="C4935" t="e">
        <f>precio_reno_porta!#REF!</f>
        <v>#REF!</v>
      </c>
      <c r="D4935" t="e">
        <f>precio_reno_porta!#REF!</f>
        <v>#REF!</v>
      </c>
      <c r="E4935" t="e">
        <f>precio_reno_porta!#REF!</f>
        <v>#REF!</v>
      </c>
      <c r="F4935" s="68" t="e">
        <f>precio_reno_porta!#REF!</f>
        <v>#REF!</v>
      </c>
      <c r="G4935" t="e">
        <f>precio_reno_porta!#REF!</f>
        <v>#REF!</v>
      </c>
      <c r="H4935" t="s">
        <v>188</v>
      </c>
      <c r="I4935" t="s">
        <v>44</v>
      </c>
      <c r="J4935" s="68" t="e">
        <f>precio_reno_porta!#REF!</f>
        <v>#REF!</v>
      </c>
    </row>
    <row r="4936" spans="1:10" x14ac:dyDescent="0.3">
      <c r="A4936" t="e">
        <f t="shared" si="77"/>
        <v>#REF!</v>
      </c>
      <c r="B4936" t="e">
        <f>precio_reno_porta!#REF!</f>
        <v>#REF!</v>
      </c>
      <c r="C4936" t="e">
        <f>precio_reno_porta!#REF!</f>
        <v>#REF!</v>
      </c>
      <c r="D4936" t="e">
        <f>precio_reno_porta!#REF!</f>
        <v>#REF!</v>
      </c>
      <c r="E4936" t="e">
        <f>precio_reno_porta!#REF!</f>
        <v>#REF!</v>
      </c>
      <c r="F4936" s="68" t="e">
        <f>precio_reno_porta!#REF!</f>
        <v>#REF!</v>
      </c>
      <c r="G4936" t="e">
        <f>precio_reno_porta!#REF!</f>
        <v>#REF!</v>
      </c>
      <c r="H4936" t="s">
        <v>188</v>
      </c>
      <c r="I4936" t="s">
        <v>44</v>
      </c>
      <c r="J4936" s="68" t="e">
        <f>precio_reno_porta!#REF!</f>
        <v>#REF!</v>
      </c>
    </row>
    <row r="4937" spans="1:10" x14ac:dyDescent="0.3">
      <c r="A4937" t="e">
        <f t="shared" si="77"/>
        <v>#REF!</v>
      </c>
      <c r="B4937" t="e">
        <f>precio_reno_porta!#REF!</f>
        <v>#REF!</v>
      </c>
      <c r="C4937" t="e">
        <f>precio_reno_porta!#REF!</f>
        <v>#REF!</v>
      </c>
      <c r="D4937" t="e">
        <f>precio_reno_porta!#REF!</f>
        <v>#REF!</v>
      </c>
      <c r="E4937" t="e">
        <f>precio_reno_porta!#REF!</f>
        <v>#REF!</v>
      </c>
      <c r="F4937" s="68" t="e">
        <f>precio_reno_porta!#REF!</f>
        <v>#REF!</v>
      </c>
      <c r="G4937" t="e">
        <f>precio_reno_porta!#REF!</f>
        <v>#REF!</v>
      </c>
      <c r="H4937" t="s">
        <v>188</v>
      </c>
      <c r="I4937" t="s">
        <v>44</v>
      </c>
      <c r="J4937" s="68" t="e">
        <f>precio_reno_porta!#REF!</f>
        <v>#REF!</v>
      </c>
    </row>
    <row r="4938" spans="1:10" x14ac:dyDescent="0.3">
      <c r="A4938" t="e">
        <f t="shared" si="77"/>
        <v>#REF!</v>
      </c>
      <c r="B4938" t="e">
        <f>precio_reno_porta!#REF!</f>
        <v>#REF!</v>
      </c>
      <c r="C4938" t="e">
        <f>precio_reno_porta!#REF!</f>
        <v>#REF!</v>
      </c>
      <c r="D4938" t="e">
        <f>precio_reno_porta!#REF!</f>
        <v>#REF!</v>
      </c>
      <c r="E4938" t="e">
        <f>precio_reno_porta!#REF!</f>
        <v>#REF!</v>
      </c>
      <c r="F4938" s="68" t="e">
        <f>precio_reno_porta!#REF!</f>
        <v>#REF!</v>
      </c>
      <c r="G4938" t="e">
        <f>precio_reno_porta!#REF!</f>
        <v>#REF!</v>
      </c>
      <c r="H4938" t="s">
        <v>188</v>
      </c>
      <c r="I4938" t="s">
        <v>44</v>
      </c>
      <c r="J4938" s="68" t="e">
        <f>precio_reno_porta!#REF!</f>
        <v>#REF!</v>
      </c>
    </row>
    <row r="4939" spans="1:10" x14ac:dyDescent="0.3">
      <c r="A4939" t="e">
        <f t="shared" si="77"/>
        <v>#REF!</v>
      </c>
      <c r="B4939" t="e">
        <f>precio_reno_porta!#REF!</f>
        <v>#REF!</v>
      </c>
      <c r="C4939" t="e">
        <f>precio_reno_porta!#REF!</f>
        <v>#REF!</v>
      </c>
      <c r="D4939" t="e">
        <f>precio_reno_porta!#REF!</f>
        <v>#REF!</v>
      </c>
      <c r="E4939" t="e">
        <f>precio_reno_porta!#REF!</f>
        <v>#REF!</v>
      </c>
      <c r="F4939" s="68" t="e">
        <f>precio_reno_porta!#REF!</f>
        <v>#REF!</v>
      </c>
      <c r="G4939" t="e">
        <f>precio_reno_porta!#REF!</f>
        <v>#REF!</v>
      </c>
      <c r="H4939" t="s">
        <v>188</v>
      </c>
      <c r="I4939" t="s">
        <v>44</v>
      </c>
      <c r="J4939" s="68" t="e">
        <f>precio_reno_porta!#REF!</f>
        <v>#REF!</v>
      </c>
    </row>
    <row r="4940" spans="1:10" x14ac:dyDescent="0.3">
      <c r="A4940" t="e">
        <f t="shared" si="77"/>
        <v>#REF!</v>
      </c>
      <c r="B4940" t="e">
        <f>precio_reno_porta!#REF!</f>
        <v>#REF!</v>
      </c>
      <c r="C4940" t="e">
        <f>precio_reno_porta!#REF!</f>
        <v>#REF!</v>
      </c>
      <c r="D4940" t="e">
        <f>precio_reno_porta!#REF!</f>
        <v>#REF!</v>
      </c>
      <c r="E4940" t="e">
        <f>precio_reno_porta!#REF!</f>
        <v>#REF!</v>
      </c>
      <c r="F4940" s="68" t="e">
        <f>precio_reno_porta!#REF!</f>
        <v>#REF!</v>
      </c>
      <c r="G4940" t="e">
        <f>precio_reno_porta!#REF!</f>
        <v>#REF!</v>
      </c>
      <c r="H4940" t="s">
        <v>188</v>
      </c>
      <c r="I4940" t="s">
        <v>44</v>
      </c>
      <c r="J4940" s="68" t="e">
        <f>precio_reno_porta!#REF!</f>
        <v>#REF!</v>
      </c>
    </row>
    <row r="4941" spans="1:10" x14ac:dyDescent="0.3">
      <c r="A4941" t="e">
        <f t="shared" si="77"/>
        <v>#REF!</v>
      </c>
      <c r="B4941" t="e">
        <f>precio_reno_porta!#REF!</f>
        <v>#REF!</v>
      </c>
      <c r="C4941" t="e">
        <f>precio_reno_porta!#REF!</f>
        <v>#REF!</v>
      </c>
      <c r="D4941" t="e">
        <f>precio_reno_porta!#REF!</f>
        <v>#REF!</v>
      </c>
      <c r="E4941" t="e">
        <f>precio_reno_porta!#REF!</f>
        <v>#REF!</v>
      </c>
      <c r="F4941" s="68" t="e">
        <f>precio_reno_porta!#REF!</f>
        <v>#REF!</v>
      </c>
      <c r="G4941" t="e">
        <f>precio_reno_porta!#REF!</f>
        <v>#REF!</v>
      </c>
      <c r="H4941" t="s">
        <v>188</v>
      </c>
      <c r="I4941" t="s">
        <v>44</v>
      </c>
      <c r="J4941" s="68" t="e">
        <f>precio_reno_porta!#REF!</f>
        <v>#REF!</v>
      </c>
    </row>
    <row r="4942" spans="1:10" x14ac:dyDescent="0.3">
      <c r="A4942" t="e">
        <f t="shared" si="77"/>
        <v>#REF!</v>
      </c>
      <c r="B4942" t="e">
        <f>precio_reno_porta!#REF!</f>
        <v>#REF!</v>
      </c>
      <c r="C4942" t="e">
        <f>precio_reno_porta!#REF!</f>
        <v>#REF!</v>
      </c>
      <c r="D4942" t="e">
        <f>precio_reno_porta!#REF!</f>
        <v>#REF!</v>
      </c>
      <c r="E4942" t="e">
        <f>precio_reno_porta!#REF!</f>
        <v>#REF!</v>
      </c>
      <c r="F4942" s="68" t="e">
        <f>precio_reno_porta!#REF!</f>
        <v>#REF!</v>
      </c>
      <c r="G4942" t="e">
        <f>precio_reno_porta!#REF!</f>
        <v>#REF!</v>
      </c>
      <c r="H4942" t="s">
        <v>188</v>
      </c>
      <c r="I4942" t="s">
        <v>44</v>
      </c>
      <c r="J4942" s="68" t="e">
        <f>precio_reno_porta!#REF!</f>
        <v>#REF!</v>
      </c>
    </row>
    <row r="4943" spans="1:10" x14ac:dyDescent="0.3">
      <c r="A4943" t="str">
        <f t="shared" si="77"/>
        <v>0Max Negocios + Ilimitado 159.90CUOTA</v>
      </c>
      <c r="B4943">
        <f>precio_reno_porta!A132</f>
        <v>0</v>
      </c>
      <c r="C4943">
        <f>precio_reno_porta!B132</f>
        <v>0</v>
      </c>
      <c r="D4943">
        <f>precio_reno_porta!C132</f>
        <v>0</v>
      </c>
      <c r="E4943">
        <f>precio_reno_porta!D132</f>
        <v>0</v>
      </c>
      <c r="F4943" s="68">
        <f>precio_reno_porta!E132</f>
        <v>0</v>
      </c>
      <c r="G4943">
        <f>precio_reno_porta!F132</f>
        <v>0</v>
      </c>
      <c r="H4943" t="s">
        <v>188</v>
      </c>
      <c r="I4943" t="s">
        <v>44</v>
      </c>
      <c r="J4943" s="68">
        <f>precio_reno_porta!Y132</f>
        <v>0</v>
      </c>
    </row>
    <row r="4944" spans="1:10" x14ac:dyDescent="0.3">
      <c r="A4944" t="str">
        <f t="shared" si="77"/>
        <v>0Max Negocios + Ilimitado 159.90CUOTA</v>
      </c>
      <c r="B4944">
        <f>precio_reno_porta!A133</f>
        <v>0</v>
      </c>
      <c r="C4944">
        <f>precio_reno_porta!B133</f>
        <v>0</v>
      </c>
      <c r="D4944">
        <f>precio_reno_porta!C133</f>
        <v>0</v>
      </c>
      <c r="E4944">
        <f>precio_reno_porta!D133</f>
        <v>0</v>
      </c>
      <c r="F4944" s="68">
        <f>precio_reno_porta!E133</f>
        <v>0</v>
      </c>
      <c r="G4944">
        <f>precio_reno_porta!F133</f>
        <v>0</v>
      </c>
      <c r="H4944" t="s">
        <v>188</v>
      </c>
      <c r="I4944" t="s">
        <v>44</v>
      </c>
      <c r="J4944" s="68">
        <f>precio_reno_porta!Y133</f>
        <v>0</v>
      </c>
    </row>
    <row r="4945" spans="1:10" x14ac:dyDescent="0.3">
      <c r="A4945" t="str">
        <f t="shared" si="77"/>
        <v>0Max Negocios + Ilimitado 159.90CUOTA</v>
      </c>
      <c r="B4945">
        <f>precio_reno_porta!A134</f>
        <v>0</v>
      </c>
      <c r="C4945">
        <f>precio_reno_porta!B134</f>
        <v>0</v>
      </c>
      <c r="D4945">
        <f>precio_reno_porta!C134</f>
        <v>0</v>
      </c>
      <c r="E4945">
        <f>precio_reno_porta!D134</f>
        <v>0</v>
      </c>
      <c r="F4945" s="68">
        <f>precio_reno_porta!E134</f>
        <v>0</v>
      </c>
      <c r="G4945">
        <f>precio_reno_porta!F134</f>
        <v>0</v>
      </c>
      <c r="H4945" t="s">
        <v>188</v>
      </c>
      <c r="I4945" t="s">
        <v>44</v>
      </c>
      <c r="J4945" s="68">
        <f>precio_reno_porta!Y134</f>
        <v>0</v>
      </c>
    </row>
    <row r="4946" spans="1:10" x14ac:dyDescent="0.3">
      <c r="A4946" t="str">
        <f t="shared" si="77"/>
        <v>0Max Negocios + Ilimitado 159.90CUOTA</v>
      </c>
      <c r="B4946">
        <f>precio_reno_porta!A135</f>
        <v>0</v>
      </c>
      <c r="C4946">
        <f>precio_reno_porta!B135</f>
        <v>0</v>
      </c>
      <c r="D4946">
        <f>precio_reno_porta!C135</f>
        <v>0</v>
      </c>
      <c r="E4946">
        <f>precio_reno_porta!D135</f>
        <v>0</v>
      </c>
      <c r="F4946" s="68">
        <f>precio_reno_porta!E135</f>
        <v>0</v>
      </c>
      <c r="G4946">
        <f>precio_reno_porta!F135</f>
        <v>0</v>
      </c>
      <c r="H4946" t="s">
        <v>188</v>
      </c>
      <c r="I4946" t="s">
        <v>44</v>
      </c>
      <c r="J4946" s="68">
        <f>precio_reno_porta!Y135</f>
        <v>0</v>
      </c>
    </row>
    <row r="4947" spans="1:10" x14ac:dyDescent="0.3">
      <c r="A4947" t="str">
        <f t="shared" si="77"/>
        <v>0Max Negocios + Ilimitado 159.90CUOTA</v>
      </c>
      <c r="B4947">
        <f>precio_reno_porta!A136</f>
        <v>0</v>
      </c>
      <c r="C4947">
        <f>precio_reno_porta!B136</f>
        <v>0</v>
      </c>
      <c r="D4947">
        <f>precio_reno_porta!C136</f>
        <v>0</v>
      </c>
      <c r="E4947">
        <f>precio_reno_porta!D136</f>
        <v>0</v>
      </c>
      <c r="F4947" s="68">
        <f>precio_reno_porta!E136</f>
        <v>0</v>
      </c>
      <c r="G4947">
        <f>precio_reno_porta!F136</f>
        <v>0</v>
      </c>
      <c r="H4947" t="s">
        <v>188</v>
      </c>
      <c r="I4947" t="s">
        <v>44</v>
      </c>
      <c r="J4947" s="68">
        <f>precio_reno_porta!Y136</f>
        <v>0</v>
      </c>
    </row>
    <row r="4948" spans="1:10" x14ac:dyDescent="0.3">
      <c r="A4948" t="str">
        <f t="shared" si="77"/>
        <v>0Max Negocios + Ilimitado 159.90CUOTA</v>
      </c>
      <c r="B4948">
        <f>precio_reno_porta!A137</f>
        <v>0</v>
      </c>
      <c r="C4948">
        <f>precio_reno_porta!B137</f>
        <v>0</v>
      </c>
      <c r="D4948">
        <f>precio_reno_porta!C137</f>
        <v>0</v>
      </c>
      <c r="E4948">
        <f>precio_reno_porta!D137</f>
        <v>0</v>
      </c>
      <c r="F4948" s="68">
        <f>precio_reno_porta!E137</f>
        <v>0</v>
      </c>
      <c r="G4948">
        <f>precio_reno_porta!F137</f>
        <v>0</v>
      </c>
      <c r="H4948" t="s">
        <v>188</v>
      </c>
      <c r="I4948" t="s">
        <v>44</v>
      </c>
      <c r="J4948" s="68">
        <f>precio_reno_porta!Y137</f>
        <v>0</v>
      </c>
    </row>
    <row r="4949" spans="1:10" x14ac:dyDescent="0.3">
      <c r="A4949" t="str">
        <f t="shared" si="77"/>
        <v>0Max Negocios + Ilimitado 159.90CUOTA</v>
      </c>
      <c r="B4949">
        <f>precio_reno_porta!A138</f>
        <v>0</v>
      </c>
      <c r="C4949">
        <f>precio_reno_porta!B138</f>
        <v>0</v>
      </c>
      <c r="D4949">
        <f>precio_reno_porta!C138</f>
        <v>0</v>
      </c>
      <c r="E4949">
        <f>precio_reno_porta!D138</f>
        <v>0</v>
      </c>
      <c r="F4949" s="68">
        <f>precio_reno_porta!E138</f>
        <v>0</v>
      </c>
      <c r="G4949">
        <f>precio_reno_porta!F138</f>
        <v>0</v>
      </c>
      <c r="H4949" t="s">
        <v>188</v>
      </c>
      <c r="I4949" t="s">
        <v>44</v>
      </c>
      <c r="J4949" s="68">
        <f>precio_reno_porta!Y138</f>
        <v>0</v>
      </c>
    </row>
    <row r="4950" spans="1:10" x14ac:dyDescent="0.3">
      <c r="A4950" t="str">
        <f t="shared" si="77"/>
        <v>0Max Negocios + Ilimitado 159.90CUOTA</v>
      </c>
      <c r="B4950">
        <f>precio_reno_porta!A139</f>
        <v>0</v>
      </c>
      <c r="C4950">
        <f>precio_reno_porta!B139</f>
        <v>0</v>
      </c>
      <c r="D4950">
        <f>precio_reno_porta!C139</f>
        <v>0</v>
      </c>
      <c r="E4950">
        <f>precio_reno_porta!D139</f>
        <v>0</v>
      </c>
      <c r="F4950" s="68">
        <f>precio_reno_porta!E139</f>
        <v>0</v>
      </c>
      <c r="G4950">
        <f>precio_reno_porta!F139</f>
        <v>0</v>
      </c>
      <c r="H4950" t="s">
        <v>188</v>
      </c>
      <c r="I4950" t="s">
        <v>44</v>
      </c>
      <c r="J4950" s="68">
        <f>precio_reno_porta!Y139</f>
        <v>0</v>
      </c>
    </row>
    <row r="4951" spans="1:10" x14ac:dyDescent="0.3">
      <c r="A4951" t="str">
        <f t="shared" si="77"/>
        <v>0Max Negocios + Ilimitado 159.90CUOTA</v>
      </c>
      <c r="B4951">
        <f>precio_reno_porta!A140</f>
        <v>0</v>
      </c>
      <c r="C4951">
        <f>precio_reno_porta!B140</f>
        <v>0</v>
      </c>
      <c r="D4951">
        <f>precio_reno_porta!C140</f>
        <v>0</v>
      </c>
      <c r="E4951">
        <f>precio_reno_porta!D140</f>
        <v>0</v>
      </c>
      <c r="F4951" s="68">
        <f>precio_reno_porta!E140</f>
        <v>0</v>
      </c>
      <c r="G4951">
        <f>precio_reno_porta!F140</f>
        <v>0</v>
      </c>
      <c r="H4951" t="s">
        <v>188</v>
      </c>
      <c r="I4951" t="s">
        <v>44</v>
      </c>
      <c r="J4951" s="68">
        <f>precio_reno_porta!Y140</f>
        <v>0</v>
      </c>
    </row>
    <row r="4952" spans="1:10" x14ac:dyDescent="0.3">
      <c r="A4952" t="str">
        <f t="shared" si="77"/>
        <v>0Max Negocios + Ilimitado 159.90CUOTA</v>
      </c>
      <c r="B4952">
        <f>precio_reno_porta!A141</f>
        <v>0</v>
      </c>
      <c r="C4952">
        <f>precio_reno_porta!B141</f>
        <v>0</v>
      </c>
      <c r="D4952">
        <f>precio_reno_porta!C141</f>
        <v>0</v>
      </c>
      <c r="E4952">
        <f>precio_reno_porta!D141</f>
        <v>0</v>
      </c>
      <c r="F4952" s="68">
        <f>precio_reno_porta!E141</f>
        <v>0</v>
      </c>
      <c r="G4952">
        <f>precio_reno_porta!F141</f>
        <v>0</v>
      </c>
      <c r="H4952" t="s">
        <v>188</v>
      </c>
      <c r="I4952" t="s">
        <v>44</v>
      </c>
      <c r="J4952" s="68">
        <f>precio_reno_porta!Y141</f>
        <v>0</v>
      </c>
    </row>
    <row r="4953" spans="1:10" x14ac:dyDescent="0.3">
      <c r="A4953" t="str">
        <f t="shared" si="77"/>
        <v>0Max Negocios + Ilimitado 159.90CUOTA</v>
      </c>
      <c r="B4953">
        <f>precio_reno_porta!A142</f>
        <v>0</v>
      </c>
      <c r="C4953">
        <f>precio_reno_porta!B142</f>
        <v>0</v>
      </c>
      <c r="D4953">
        <f>precio_reno_porta!C142</f>
        <v>0</v>
      </c>
      <c r="E4953">
        <f>precio_reno_porta!D142</f>
        <v>0</v>
      </c>
      <c r="F4953" s="68">
        <f>precio_reno_porta!E142</f>
        <v>0</v>
      </c>
      <c r="G4953">
        <f>precio_reno_porta!F142</f>
        <v>0</v>
      </c>
      <c r="H4953" t="s">
        <v>188</v>
      </c>
      <c r="I4953" t="s">
        <v>44</v>
      </c>
      <c r="J4953" s="68">
        <f>precio_reno_porta!Y142</f>
        <v>0</v>
      </c>
    </row>
    <row r="4954" spans="1:10" x14ac:dyDescent="0.3">
      <c r="A4954" t="str">
        <f t="shared" si="77"/>
        <v>0Max Negocios + Ilimitado 159.90CUOTA</v>
      </c>
      <c r="B4954">
        <f>precio_reno_porta!A143</f>
        <v>0</v>
      </c>
      <c r="C4954">
        <f>precio_reno_porta!B143</f>
        <v>0</v>
      </c>
      <c r="D4954">
        <f>precio_reno_porta!C143</f>
        <v>0</v>
      </c>
      <c r="E4954">
        <f>precio_reno_porta!D143</f>
        <v>0</v>
      </c>
      <c r="F4954" s="68">
        <f>precio_reno_porta!E143</f>
        <v>0</v>
      </c>
      <c r="G4954">
        <f>precio_reno_porta!F143</f>
        <v>0</v>
      </c>
      <c r="H4954" t="s">
        <v>188</v>
      </c>
      <c r="I4954" t="s">
        <v>44</v>
      </c>
      <c r="J4954" s="68">
        <f>precio_reno_porta!Y143</f>
        <v>0</v>
      </c>
    </row>
    <row r="4955" spans="1:10" x14ac:dyDescent="0.3">
      <c r="A4955" t="str">
        <f t="shared" si="77"/>
        <v>0Max Negocios + Ilimitado 159.90CUOTA</v>
      </c>
      <c r="B4955">
        <f>precio_reno_porta!A144</f>
        <v>0</v>
      </c>
      <c r="C4955">
        <f>precio_reno_porta!B144</f>
        <v>0</v>
      </c>
      <c r="D4955">
        <f>precio_reno_porta!C144</f>
        <v>0</v>
      </c>
      <c r="E4955">
        <f>precio_reno_porta!D144</f>
        <v>0</v>
      </c>
      <c r="F4955" s="68">
        <f>precio_reno_porta!E144</f>
        <v>0</v>
      </c>
      <c r="G4955">
        <f>precio_reno_porta!F144</f>
        <v>0</v>
      </c>
      <c r="H4955" t="s">
        <v>188</v>
      </c>
      <c r="I4955" t="s">
        <v>44</v>
      </c>
      <c r="J4955" s="68">
        <f>precio_reno_porta!Y144</f>
        <v>0</v>
      </c>
    </row>
    <row r="4956" spans="1:10" x14ac:dyDescent="0.3">
      <c r="A4956" t="str">
        <f t="shared" si="77"/>
        <v>0Max Negocios + Ilimitado 159.90CUOTA</v>
      </c>
      <c r="B4956">
        <f>precio_reno_porta!A145</f>
        <v>0</v>
      </c>
      <c r="C4956">
        <f>precio_reno_porta!B145</f>
        <v>0</v>
      </c>
      <c r="D4956">
        <f>precio_reno_porta!C145</f>
        <v>0</v>
      </c>
      <c r="E4956">
        <f>precio_reno_porta!D145</f>
        <v>0</v>
      </c>
      <c r="F4956" s="68">
        <f>precio_reno_porta!E145</f>
        <v>0</v>
      </c>
      <c r="G4956">
        <f>precio_reno_porta!F145</f>
        <v>0</v>
      </c>
      <c r="H4956" t="s">
        <v>188</v>
      </c>
      <c r="I4956" t="s">
        <v>44</v>
      </c>
      <c r="J4956" s="68">
        <f>precio_reno_porta!Y145</f>
        <v>0</v>
      </c>
    </row>
    <row r="4957" spans="1:10" x14ac:dyDescent="0.3">
      <c r="A4957" t="str">
        <f t="shared" si="77"/>
        <v>0Max Negocios + Ilimitado 159.90CUOTA</v>
      </c>
      <c r="B4957">
        <f>precio_reno_porta!A146</f>
        <v>0</v>
      </c>
      <c r="C4957">
        <f>precio_reno_porta!B146</f>
        <v>0</v>
      </c>
      <c r="D4957">
        <f>precio_reno_porta!C146</f>
        <v>0</v>
      </c>
      <c r="E4957">
        <f>precio_reno_porta!D146</f>
        <v>0</v>
      </c>
      <c r="F4957" s="68">
        <f>precio_reno_porta!E146</f>
        <v>0</v>
      </c>
      <c r="G4957">
        <f>precio_reno_porta!F146</f>
        <v>0</v>
      </c>
      <c r="H4957" t="s">
        <v>188</v>
      </c>
      <c r="I4957" t="s">
        <v>44</v>
      </c>
      <c r="J4957" s="68">
        <f>precio_reno_porta!Y146</f>
        <v>0</v>
      </c>
    </row>
    <row r="4958" spans="1:10" x14ac:dyDescent="0.3">
      <c r="A4958" t="str">
        <f t="shared" si="77"/>
        <v>0Max Negocios + Ilimitado 159.90CUOTA</v>
      </c>
      <c r="B4958">
        <f>precio_reno_porta!A147</f>
        <v>0</v>
      </c>
      <c r="C4958">
        <f>precio_reno_porta!B147</f>
        <v>0</v>
      </c>
      <c r="D4958">
        <f>precio_reno_porta!C147</f>
        <v>0</v>
      </c>
      <c r="E4958">
        <f>precio_reno_porta!D147</f>
        <v>0</v>
      </c>
      <c r="F4958" s="68">
        <f>precio_reno_porta!E147</f>
        <v>0</v>
      </c>
      <c r="G4958">
        <f>precio_reno_porta!F147</f>
        <v>0</v>
      </c>
      <c r="H4958" t="s">
        <v>188</v>
      </c>
      <c r="I4958" t="s">
        <v>44</v>
      </c>
      <c r="J4958" s="68">
        <f>precio_reno_porta!Y147</f>
        <v>0</v>
      </c>
    </row>
    <row r="4959" spans="1:10" x14ac:dyDescent="0.3">
      <c r="A4959" t="str">
        <f t="shared" si="77"/>
        <v>0Max Negocios + Ilimitado 159.90CUOTA</v>
      </c>
      <c r="B4959">
        <f>precio_reno_porta!A148</f>
        <v>0</v>
      </c>
      <c r="C4959">
        <f>precio_reno_porta!B148</f>
        <v>0</v>
      </c>
      <c r="D4959">
        <f>precio_reno_porta!C148</f>
        <v>0</v>
      </c>
      <c r="E4959">
        <f>precio_reno_porta!D148</f>
        <v>0</v>
      </c>
      <c r="F4959" s="68">
        <f>precio_reno_porta!E148</f>
        <v>0</v>
      </c>
      <c r="G4959">
        <f>precio_reno_porta!F148</f>
        <v>0</v>
      </c>
      <c r="H4959" t="s">
        <v>188</v>
      </c>
      <c r="I4959" t="s">
        <v>44</v>
      </c>
      <c r="J4959" s="68">
        <f>precio_reno_porta!Y148</f>
        <v>0</v>
      </c>
    </row>
    <row r="4960" spans="1:10" x14ac:dyDescent="0.3">
      <c r="A4960" t="str">
        <f t="shared" si="77"/>
        <v>0Max Negocios + Ilimitado 159.90CUOTA</v>
      </c>
      <c r="B4960">
        <f>precio_reno_porta!A149</f>
        <v>0</v>
      </c>
      <c r="C4960">
        <f>precio_reno_porta!B149</f>
        <v>0</v>
      </c>
      <c r="D4960">
        <f>precio_reno_porta!C149</f>
        <v>0</v>
      </c>
      <c r="E4960">
        <f>precio_reno_porta!D149</f>
        <v>0</v>
      </c>
      <c r="F4960" s="68">
        <f>precio_reno_porta!E149</f>
        <v>0</v>
      </c>
      <c r="G4960">
        <f>precio_reno_porta!F149</f>
        <v>0</v>
      </c>
      <c r="H4960" t="s">
        <v>188</v>
      </c>
      <c r="I4960" t="s">
        <v>44</v>
      </c>
      <c r="J4960" s="68">
        <f>precio_reno_porta!Y149</f>
        <v>0</v>
      </c>
    </row>
    <row r="4961" spans="1:10" x14ac:dyDescent="0.3">
      <c r="A4961" t="str">
        <f t="shared" si="77"/>
        <v>0Max Negocios + Ilimitado 159.90CUOTA</v>
      </c>
      <c r="B4961">
        <f>precio_reno_porta!A150</f>
        <v>0</v>
      </c>
      <c r="C4961">
        <f>precio_reno_porta!B150</f>
        <v>0</v>
      </c>
      <c r="D4961">
        <f>precio_reno_porta!C150</f>
        <v>0</v>
      </c>
      <c r="E4961">
        <f>precio_reno_porta!D150</f>
        <v>0</v>
      </c>
      <c r="F4961" s="68">
        <f>precio_reno_porta!E150</f>
        <v>0</v>
      </c>
      <c r="G4961">
        <f>precio_reno_porta!F150</f>
        <v>0</v>
      </c>
      <c r="H4961" t="s">
        <v>188</v>
      </c>
      <c r="I4961" t="s">
        <v>44</v>
      </c>
      <c r="J4961" s="68">
        <f>precio_reno_porta!Y150</f>
        <v>0</v>
      </c>
    </row>
    <row r="4962" spans="1:10" x14ac:dyDescent="0.3">
      <c r="A4962" t="str">
        <f t="shared" si="77"/>
        <v>0Max Negocios + Ilimitado 159.90CUOTA</v>
      </c>
      <c r="B4962">
        <f>precio_reno_porta!A151</f>
        <v>0</v>
      </c>
      <c r="C4962">
        <f>precio_reno_porta!B151</f>
        <v>0</v>
      </c>
      <c r="D4962">
        <f>precio_reno_porta!C151</f>
        <v>0</v>
      </c>
      <c r="E4962">
        <f>precio_reno_porta!D151</f>
        <v>0</v>
      </c>
      <c r="F4962" s="68">
        <f>precio_reno_porta!E151</f>
        <v>0</v>
      </c>
      <c r="G4962">
        <f>precio_reno_porta!F151</f>
        <v>0</v>
      </c>
      <c r="H4962" t="s">
        <v>188</v>
      </c>
      <c r="I4962" t="s">
        <v>44</v>
      </c>
      <c r="J4962" s="68">
        <f>precio_reno_porta!Y151</f>
        <v>0</v>
      </c>
    </row>
    <row r="4963" spans="1:10" x14ac:dyDescent="0.3">
      <c r="A4963" t="str">
        <f t="shared" si="77"/>
        <v>0Max Negocios + Ilimitado 159.90CUOTA</v>
      </c>
      <c r="B4963">
        <f>precio_reno_porta!A152</f>
        <v>0</v>
      </c>
      <c r="C4963">
        <f>precio_reno_porta!B152</f>
        <v>0</v>
      </c>
      <c r="D4963">
        <f>precio_reno_porta!C152</f>
        <v>0</v>
      </c>
      <c r="E4963">
        <f>precio_reno_porta!D152</f>
        <v>0</v>
      </c>
      <c r="F4963" s="68">
        <f>precio_reno_porta!E152</f>
        <v>0</v>
      </c>
      <c r="G4963">
        <f>precio_reno_porta!F152</f>
        <v>0</v>
      </c>
      <c r="H4963" t="s">
        <v>188</v>
      </c>
      <c r="I4963" t="s">
        <v>44</v>
      </c>
      <c r="J4963" s="68">
        <f>precio_reno_porta!Y152</f>
        <v>0</v>
      </c>
    </row>
    <row r="4964" spans="1:10" x14ac:dyDescent="0.3">
      <c r="A4964" t="str">
        <f t="shared" si="77"/>
        <v>0Max Negocios + Ilimitado 159.90CUOTA</v>
      </c>
      <c r="B4964">
        <f>precio_reno_porta!A153</f>
        <v>0</v>
      </c>
      <c r="C4964">
        <f>precio_reno_porta!B153</f>
        <v>0</v>
      </c>
      <c r="D4964">
        <f>precio_reno_porta!C153</f>
        <v>0</v>
      </c>
      <c r="E4964">
        <f>precio_reno_porta!D153</f>
        <v>0</v>
      </c>
      <c r="F4964" s="68">
        <f>precio_reno_porta!E153</f>
        <v>0</v>
      </c>
      <c r="G4964">
        <f>precio_reno_porta!F153</f>
        <v>0</v>
      </c>
      <c r="H4964" t="s">
        <v>188</v>
      </c>
      <c r="I4964" t="s">
        <v>44</v>
      </c>
      <c r="J4964" s="68">
        <f>precio_reno_porta!Y153</f>
        <v>0</v>
      </c>
    </row>
    <row r="4965" spans="1:10" x14ac:dyDescent="0.3">
      <c r="A4965" t="str">
        <f t="shared" si="77"/>
        <v>0Max Negocios + Ilimitado 159.90CUOTA</v>
      </c>
      <c r="B4965">
        <f>precio_reno_porta!A154</f>
        <v>0</v>
      </c>
      <c r="C4965">
        <f>precio_reno_porta!B154</f>
        <v>0</v>
      </c>
      <c r="D4965">
        <f>precio_reno_porta!C154</f>
        <v>0</v>
      </c>
      <c r="E4965">
        <f>precio_reno_porta!D154</f>
        <v>0</v>
      </c>
      <c r="F4965" s="68">
        <f>precio_reno_porta!E154</f>
        <v>0</v>
      </c>
      <c r="G4965">
        <f>precio_reno_porta!F154</f>
        <v>0</v>
      </c>
      <c r="H4965" t="s">
        <v>188</v>
      </c>
      <c r="I4965" t="s">
        <v>44</v>
      </c>
      <c r="J4965" s="68">
        <f>precio_reno_porta!Y154</f>
        <v>0</v>
      </c>
    </row>
    <row r="4966" spans="1:10" x14ac:dyDescent="0.3">
      <c r="A4966" t="str">
        <f t="shared" si="77"/>
        <v>0Max Negocios + Ilimitado 159.90CUOTA</v>
      </c>
      <c r="B4966">
        <f>precio_reno_porta!A155</f>
        <v>0</v>
      </c>
      <c r="C4966">
        <f>precio_reno_porta!B155</f>
        <v>0</v>
      </c>
      <c r="D4966">
        <f>precio_reno_porta!C155</f>
        <v>0</v>
      </c>
      <c r="E4966">
        <f>precio_reno_porta!D155</f>
        <v>0</v>
      </c>
      <c r="F4966" s="68">
        <f>precio_reno_porta!E155</f>
        <v>0</v>
      </c>
      <c r="G4966">
        <f>precio_reno_porta!F155</f>
        <v>0</v>
      </c>
      <c r="H4966" t="s">
        <v>188</v>
      </c>
      <c r="I4966" t="s">
        <v>44</v>
      </c>
      <c r="J4966" s="68">
        <f>precio_reno_porta!Y155</f>
        <v>0</v>
      </c>
    </row>
    <row r="4967" spans="1:10" x14ac:dyDescent="0.3">
      <c r="A4967" t="str">
        <f t="shared" si="77"/>
        <v>0Max Negocios + Ilimitado 159.90CUOTA</v>
      </c>
      <c r="B4967">
        <f>precio_reno_porta!A156</f>
        <v>0</v>
      </c>
      <c r="C4967">
        <f>precio_reno_porta!B156</f>
        <v>0</v>
      </c>
      <c r="D4967">
        <f>precio_reno_porta!C156</f>
        <v>0</v>
      </c>
      <c r="E4967">
        <f>precio_reno_porta!D156</f>
        <v>0</v>
      </c>
      <c r="F4967" s="68">
        <f>precio_reno_porta!E156</f>
        <v>0</v>
      </c>
      <c r="G4967">
        <f>precio_reno_porta!F156</f>
        <v>0</v>
      </c>
      <c r="H4967" t="s">
        <v>188</v>
      </c>
      <c r="I4967" t="s">
        <v>44</v>
      </c>
      <c r="J4967" s="68">
        <f>precio_reno_porta!Y156</f>
        <v>0</v>
      </c>
    </row>
    <row r="4968" spans="1:10" x14ac:dyDescent="0.3">
      <c r="A4968" t="str">
        <f t="shared" si="77"/>
        <v>0Max Negocios + Ilimitado 159.90CUOTA</v>
      </c>
      <c r="B4968">
        <f>precio_reno_porta!A157</f>
        <v>0</v>
      </c>
      <c r="C4968">
        <f>precio_reno_porta!B157</f>
        <v>0</v>
      </c>
      <c r="D4968">
        <f>precio_reno_porta!C157</f>
        <v>0</v>
      </c>
      <c r="E4968">
        <f>precio_reno_porta!D157</f>
        <v>0</v>
      </c>
      <c r="F4968" s="68">
        <f>precio_reno_porta!E157</f>
        <v>0</v>
      </c>
      <c r="G4968">
        <f>precio_reno_porta!F157</f>
        <v>0</v>
      </c>
      <c r="H4968" t="s">
        <v>188</v>
      </c>
      <c r="I4968" t="s">
        <v>44</v>
      </c>
      <c r="J4968" s="68">
        <f>precio_reno_porta!Y157</f>
        <v>0</v>
      </c>
    </row>
    <row r="4969" spans="1:10" x14ac:dyDescent="0.3">
      <c r="A4969" t="str">
        <f t="shared" si="77"/>
        <v>0Max Negocios + Ilimitado 159.90CUOTA</v>
      </c>
      <c r="B4969">
        <f>precio_reno_porta!A158</f>
        <v>0</v>
      </c>
      <c r="C4969">
        <f>precio_reno_porta!B158</f>
        <v>0</v>
      </c>
      <c r="D4969">
        <f>precio_reno_porta!C158</f>
        <v>0</v>
      </c>
      <c r="E4969">
        <f>precio_reno_porta!D158</f>
        <v>0</v>
      </c>
      <c r="F4969" s="68">
        <f>precio_reno_porta!E158</f>
        <v>0</v>
      </c>
      <c r="G4969">
        <f>precio_reno_porta!F158</f>
        <v>0</v>
      </c>
      <c r="H4969" t="s">
        <v>188</v>
      </c>
      <c r="I4969" t="s">
        <v>44</v>
      </c>
      <c r="J4969" s="68">
        <f>precio_reno_porta!Y158</f>
        <v>0</v>
      </c>
    </row>
    <row r="4970" spans="1:10" x14ac:dyDescent="0.3">
      <c r="A4970" t="str">
        <f t="shared" si="77"/>
        <v>0Max Negocios + Ilimitado 159.90CUOTA</v>
      </c>
      <c r="B4970">
        <f>precio_reno_porta!A159</f>
        <v>0</v>
      </c>
      <c r="C4970">
        <f>precio_reno_porta!B159</f>
        <v>0</v>
      </c>
      <c r="D4970">
        <f>precio_reno_porta!C159</f>
        <v>0</v>
      </c>
      <c r="E4970">
        <f>precio_reno_porta!D159</f>
        <v>0</v>
      </c>
      <c r="F4970" s="68">
        <f>precio_reno_porta!E159</f>
        <v>0</v>
      </c>
      <c r="G4970">
        <f>precio_reno_porta!F159</f>
        <v>0</v>
      </c>
      <c r="H4970" t="s">
        <v>188</v>
      </c>
      <c r="I4970" t="s">
        <v>44</v>
      </c>
      <c r="J4970" s="68">
        <f>precio_reno_porta!Y159</f>
        <v>0</v>
      </c>
    </row>
    <row r="4971" spans="1:10" x14ac:dyDescent="0.3">
      <c r="A4971" t="str">
        <f t="shared" si="77"/>
        <v>0Max Negocios + Ilimitado 159.90CUOTA</v>
      </c>
      <c r="B4971">
        <f>precio_reno_porta!A160</f>
        <v>0</v>
      </c>
      <c r="C4971">
        <f>precio_reno_porta!B160</f>
        <v>0</v>
      </c>
      <c r="D4971">
        <f>precio_reno_porta!C160</f>
        <v>0</v>
      </c>
      <c r="E4971">
        <f>precio_reno_porta!D160</f>
        <v>0</v>
      </c>
      <c r="F4971" s="68">
        <f>precio_reno_porta!E160</f>
        <v>0</v>
      </c>
      <c r="G4971">
        <f>precio_reno_porta!F160</f>
        <v>0</v>
      </c>
      <c r="H4971" t="s">
        <v>188</v>
      </c>
      <c r="I4971" t="s">
        <v>44</v>
      </c>
      <c r="J4971" s="68">
        <f>precio_reno_porta!Y160</f>
        <v>0</v>
      </c>
    </row>
    <row r="4972" spans="1:10" x14ac:dyDescent="0.3">
      <c r="A4972" t="str">
        <f t="shared" si="77"/>
        <v>0Max Negocios + Ilimitado 159.90CUOTA</v>
      </c>
      <c r="B4972">
        <f>precio_reno_porta!A161</f>
        <v>0</v>
      </c>
      <c r="C4972">
        <f>precio_reno_porta!B161</f>
        <v>0</v>
      </c>
      <c r="D4972">
        <f>precio_reno_porta!C161</f>
        <v>0</v>
      </c>
      <c r="E4972">
        <f>precio_reno_porta!D161</f>
        <v>0</v>
      </c>
      <c r="F4972" s="68">
        <f>precio_reno_porta!E161</f>
        <v>0</v>
      </c>
      <c r="G4972">
        <f>precio_reno_porta!F161</f>
        <v>0</v>
      </c>
      <c r="H4972" t="s">
        <v>188</v>
      </c>
      <c r="I4972" t="s">
        <v>44</v>
      </c>
      <c r="J4972" s="68">
        <f>precio_reno_porta!Y161</f>
        <v>0</v>
      </c>
    </row>
    <row r="4973" spans="1:10" x14ac:dyDescent="0.3">
      <c r="A4973" t="str">
        <f t="shared" si="77"/>
        <v>0Max Negocios + Ilimitado 159.90CUOTA</v>
      </c>
      <c r="B4973">
        <f>precio_reno_porta!A162</f>
        <v>0</v>
      </c>
      <c r="C4973">
        <f>precio_reno_porta!B162</f>
        <v>0</v>
      </c>
      <c r="D4973">
        <f>precio_reno_porta!C162</f>
        <v>0</v>
      </c>
      <c r="E4973">
        <f>precio_reno_porta!D162</f>
        <v>0</v>
      </c>
      <c r="F4973" s="68">
        <f>precio_reno_porta!E162</f>
        <v>0</v>
      </c>
      <c r="G4973">
        <f>precio_reno_porta!F162</f>
        <v>0</v>
      </c>
      <c r="H4973" t="s">
        <v>188</v>
      </c>
      <c r="I4973" t="s">
        <v>44</v>
      </c>
      <c r="J4973" s="68">
        <f>precio_reno_porta!Y162</f>
        <v>0</v>
      </c>
    </row>
    <row r="4974" spans="1:10" x14ac:dyDescent="0.3">
      <c r="A4974" t="str">
        <f t="shared" si="77"/>
        <v>0Max Negocios + Ilimitado 159.90CUOTA</v>
      </c>
      <c r="B4974">
        <f>precio_reno_porta!A163</f>
        <v>0</v>
      </c>
      <c r="C4974">
        <f>precio_reno_porta!B163</f>
        <v>0</v>
      </c>
      <c r="D4974">
        <f>precio_reno_porta!C163</f>
        <v>0</v>
      </c>
      <c r="E4974">
        <f>precio_reno_porta!D163</f>
        <v>0</v>
      </c>
      <c r="F4974" s="68">
        <f>precio_reno_porta!E163</f>
        <v>0</v>
      </c>
      <c r="G4974">
        <f>precio_reno_porta!F163</f>
        <v>0</v>
      </c>
      <c r="H4974" t="s">
        <v>188</v>
      </c>
      <c r="I4974" t="s">
        <v>44</v>
      </c>
      <c r="J4974" s="68">
        <f>precio_reno_porta!Y163</f>
        <v>0</v>
      </c>
    </row>
    <row r="4975" spans="1:10" x14ac:dyDescent="0.3">
      <c r="A4975" t="str">
        <f t="shared" si="77"/>
        <v>0Max Negocios + Ilimitado 159.90CUOTA</v>
      </c>
      <c r="B4975">
        <f>precio_reno_porta!A164</f>
        <v>0</v>
      </c>
      <c r="C4975">
        <f>precio_reno_porta!B164</f>
        <v>0</v>
      </c>
      <c r="D4975">
        <f>precio_reno_porta!C164</f>
        <v>0</v>
      </c>
      <c r="E4975">
        <f>precio_reno_porta!D164</f>
        <v>0</v>
      </c>
      <c r="F4975" s="68">
        <f>precio_reno_porta!E164</f>
        <v>0</v>
      </c>
      <c r="G4975">
        <f>precio_reno_porta!F164</f>
        <v>0</v>
      </c>
      <c r="H4975" t="s">
        <v>188</v>
      </c>
      <c r="I4975" t="s">
        <v>44</v>
      </c>
      <c r="J4975" s="68">
        <f>precio_reno_porta!Y164</f>
        <v>0</v>
      </c>
    </row>
    <row r="4976" spans="1:10" x14ac:dyDescent="0.3">
      <c r="A4976" t="str">
        <f t="shared" si="77"/>
        <v>0Max Negocios + Ilimitado 159.90CUOTA</v>
      </c>
      <c r="B4976">
        <f>precio_reno_porta!A165</f>
        <v>0</v>
      </c>
      <c r="C4976">
        <f>precio_reno_porta!B165</f>
        <v>0</v>
      </c>
      <c r="D4976">
        <f>precio_reno_porta!C165</f>
        <v>0</v>
      </c>
      <c r="E4976">
        <f>precio_reno_porta!D165</f>
        <v>0</v>
      </c>
      <c r="F4976" s="68">
        <f>precio_reno_porta!E165</f>
        <v>0</v>
      </c>
      <c r="G4976">
        <f>precio_reno_porta!F165</f>
        <v>0</v>
      </c>
      <c r="H4976" t="s">
        <v>188</v>
      </c>
      <c r="I4976" t="s">
        <v>44</v>
      </c>
      <c r="J4976" s="68">
        <f>precio_reno_porta!Y165</f>
        <v>0</v>
      </c>
    </row>
    <row r="4977" spans="1:10" x14ac:dyDescent="0.3">
      <c r="A4977" t="str">
        <f t="shared" si="77"/>
        <v>0Max Negocios + Ilimitado 159.90CUOTA</v>
      </c>
      <c r="B4977">
        <f>precio_reno_porta!A166</f>
        <v>0</v>
      </c>
      <c r="C4977">
        <f>precio_reno_porta!B166</f>
        <v>0</v>
      </c>
      <c r="D4977">
        <f>precio_reno_porta!C166</f>
        <v>0</v>
      </c>
      <c r="E4977">
        <f>precio_reno_porta!D166</f>
        <v>0</v>
      </c>
      <c r="F4977" s="68">
        <f>precio_reno_porta!E166</f>
        <v>0</v>
      </c>
      <c r="G4977">
        <f>precio_reno_porta!F166</f>
        <v>0</v>
      </c>
      <c r="H4977" t="s">
        <v>188</v>
      </c>
      <c r="I4977" t="s">
        <v>44</v>
      </c>
      <c r="J4977" s="68">
        <f>precio_reno_porta!Y166</f>
        <v>0</v>
      </c>
    </row>
    <row r="4978" spans="1:10" x14ac:dyDescent="0.3">
      <c r="A4978" t="str">
        <f t="shared" si="77"/>
        <v>0Max Negocios + Ilimitado 159.90CUOTA</v>
      </c>
      <c r="B4978">
        <f>precio_reno_porta!A167</f>
        <v>0</v>
      </c>
      <c r="C4978">
        <f>precio_reno_porta!B167</f>
        <v>0</v>
      </c>
      <c r="D4978">
        <f>precio_reno_porta!C167</f>
        <v>0</v>
      </c>
      <c r="E4978">
        <f>precio_reno_porta!D167</f>
        <v>0</v>
      </c>
      <c r="F4978" s="68">
        <f>precio_reno_porta!E167</f>
        <v>0</v>
      </c>
      <c r="G4978">
        <f>precio_reno_porta!F167</f>
        <v>0</v>
      </c>
      <c r="H4978" t="s">
        <v>188</v>
      </c>
      <c r="I4978" t="s">
        <v>44</v>
      </c>
      <c r="J4978" s="68">
        <f>precio_reno_porta!Y167</f>
        <v>0</v>
      </c>
    </row>
    <row r="4979" spans="1:10" x14ac:dyDescent="0.3">
      <c r="A4979" t="str">
        <f t="shared" si="77"/>
        <v>0Max Negocios + Ilimitado 159.90CUOTA</v>
      </c>
      <c r="B4979">
        <f>precio_reno_porta!A168</f>
        <v>0</v>
      </c>
      <c r="C4979">
        <f>precio_reno_porta!B168</f>
        <v>0</v>
      </c>
      <c r="D4979">
        <f>precio_reno_porta!C168</f>
        <v>0</v>
      </c>
      <c r="E4979">
        <f>precio_reno_porta!D168</f>
        <v>0</v>
      </c>
      <c r="F4979" s="68">
        <f>precio_reno_porta!E168</f>
        <v>0</v>
      </c>
      <c r="G4979">
        <f>precio_reno_porta!F168</f>
        <v>0</v>
      </c>
      <c r="H4979" t="s">
        <v>188</v>
      </c>
      <c r="I4979" t="s">
        <v>44</v>
      </c>
      <c r="J4979" s="68">
        <f>precio_reno_porta!Y168</f>
        <v>0</v>
      </c>
    </row>
    <row r="4980" spans="1:10" x14ac:dyDescent="0.3">
      <c r="A4980" t="str">
        <f t="shared" si="77"/>
        <v>0Max Negocios + Ilimitado 159.90CUOTA</v>
      </c>
      <c r="B4980">
        <f>precio_reno_porta!A169</f>
        <v>0</v>
      </c>
      <c r="C4980">
        <f>precio_reno_porta!B169</f>
        <v>0</v>
      </c>
      <c r="D4980">
        <f>precio_reno_porta!C169</f>
        <v>0</v>
      </c>
      <c r="E4980">
        <f>precio_reno_porta!D169</f>
        <v>0</v>
      </c>
      <c r="F4980" s="68">
        <f>precio_reno_porta!E169</f>
        <v>0</v>
      </c>
      <c r="G4980">
        <f>precio_reno_porta!F169</f>
        <v>0</v>
      </c>
      <c r="H4980" t="s">
        <v>188</v>
      </c>
      <c r="I4980" t="s">
        <v>44</v>
      </c>
      <c r="J4980" s="68">
        <f>precio_reno_porta!Y169</f>
        <v>0</v>
      </c>
    </row>
    <row r="4981" spans="1:10" x14ac:dyDescent="0.3">
      <c r="A4981" t="str">
        <f t="shared" si="77"/>
        <v>0Max Negocios + Ilimitado 159.90CUOTA</v>
      </c>
      <c r="B4981">
        <f>precio_reno_porta!A170</f>
        <v>0</v>
      </c>
      <c r="C4981">
        <f>precio_reno_porta!B170</f>
        <v>0</v>
      </c>
      <c r="D4981">
        <f>precio_reno_porta!C170</f>
        <v>0</v>
      </c>
      <c r="E4981">
        <f>precio_reno_porta!D170</f>
        <v>0</v>
      </c>
      <c r="F4981" s="68">
        <f>precio_reno_porta!E170</f>
        <v>0</v>
      </c>
      <c r="G4981">
        <f>precio_reno_porta!F170</f>
        <v>0</v>
      </c>
      <c r="H4981" t="s">
        <v>188</v>
      </c>
      <c r="I4981" t="s">
        <v>44</v>
      </c>
      <c r="J4981" s="68">
        <f>precio_reno_porta!Y170</f>
        <v>0</v>
      </c>
    </row>
    <row r="4982" spans="1:10" x14ac:dyDescent="0.3">
      <c r="A4982" t="str">
        <f t="shared" si="77"/>
        <v>0Max Negocios + Ilimitado 159.90CUOTA</v>
      </c>
      <c r="B4982">
        <f>precio_reno_porta!A171</f>
        <v>0</v>
      </c>
      <c r="C4982">
        <f>precio_reno_porta!B171</f>
        <v>0</v>
      </c>
      <c r="D4982">
        <f>precio_reno_porta!C171</f>
        <v>0</v>
      </c>
      <c r="E4982">
        <f>precio_reno_porta!D171</f>
        <v>0</v>
      </c>
      <c r="F4982" s="68">
        <f>precio_reno_porta!E171</f>
        <v>0</v>
      </c>
      <c r="G4982">
        <f>precio_reno_porta!F171</f>
        <v>0</v>
      </c>
      <c r="H4982" t="s">
        <v>188</v>
      </c>
      <c r="I4982" t="s">
        <v>44</v>
      </c>
      <c r="J4982" s="68">
        <f>precio_reno_porta!Y171</f>
        <v>0</v>
      </c>
    </row>
    <row r="4983" spans="1:10" x14ac:dyDescent="0.3">
      <c r="A4983" t="str">
        <f t="shared" si="77"/>
        <v>0Max Negocios + Ilimitado 159.90CUOTA</v>
      </c>
      <c r="B4983">
        <f>precio_reno_porta!A172</f>
        <v>0</v>
      </c>
      <c r="C4983">
        <f>precio_reno_porta!B172</f>
        <v>0</v>
      </c>
      <c r="D4983">
        <f>precio_reno_porta!C172</f>
        <v>0</v>
      </c>
      <c r="E4983">
        <f>precio_reno_porta!D172</f>
        <v>0</v>
      </c>
      <c r="F4983" s="68">
        <f>precio_reno_porta!E172</f>
        <v>0</v>
      </c>
      <c r="G4983">
        <f>precio_reno_porta!F172</f>
        <v>0</v>
      </c>
      <c r="H4983" t="s">
        <v>188</v>
      </c>
      <c r="I4983" t="s">
        <v>44</v>
      </c>
      <c r="J4983" s="68">
        <f>precio_reno_porta!Y172</f>
        <v>0</v>
      </c>
    </row>
    <row r="4984" spans="1:10" x14ac:dyDescent="0.3">
      <c r="A4984" t="str">
        <f t="shared" si="77"/>
        <v>0Max Negocios + Ilimitado 159.90CUOTA</v>
      </c>
      <c r="B4984">
        <f>precio_reno_porta!A173</f>
        <v>0</v>
      </c>
      <c r="C4984">
        <f>precio_reno_porta!B173</f>
        <v>0</v>
      </c>
      <c r="D4984">
        <f>precio_reno_porta!C173</f>
        <v>0</v>
      </c>
      <c r="E4984">
        <f>precio_reno_porta!D173</f>
        <v>0</v>
      </c>
      <c r="F4984" s="68">
        <f>precio_reno_porta!E173</f>
        <v>0</v>
      </c>
      <c r="G4984">
        <f>precio_reno_porta!F173</f>
        <v>0</v>
      </c>
      <c r="H4984" t="s">
        <v>188</v>
      </c>
      <c r="I4984" t="s">
        <v>44</v>
      </c>
      <c r="J4984" s="68">
        <f>precio_reno_porta!Y173</f>
        <v>0</v>
      </c>
    </row>
    <row r="4985" spans="1:10" x14ac:dyDescent="0.3">
      <c r="A4985" t="str">
        <f t="shared" si="77"/>
        <v>0Max Negocios + Ilimitado 159.90CUOTA</v>
      </c>
      <c r="B4985">
        <f>precio_reno_porta!A174</f>
        <v>0</v>
      </c>
      <c r="C4985">
        <f>precio_reno_porta!B174</f>
        <v>0</v>
      </c>
      <c r="D4985">
        <f>precio_reno_porta!C174</f>
        <v>0</v>
      </c>
      <c r="E4985">
        <f>precio_reno_porta!D174</f>
        <v>0</v>
      </c>
      <c r="F4985" s="68">
        <f>precio_reno_porta!E174</f>
        <v>0</v>
      </c>
      <c r="G4985">
        <f>precio_reno_porta!F174</f>
        <v>0</v>
      </c>
      <c r="H4985" t="s">
        <v>188</v>
      </c>
      <c r="I4985" t="s">
        <v>44</v>
      </c>
      <c r="J4985" s="68">
        <f>precio_reno_porta!Y174</f>
        <v>0</v>
      </c>
    </row>
    <row r="4986" spans="1:10" x14ac:dyDescent="0.3">
      <c r="A4986" t="str">
        <f t="shared" si="77"/>
        <v>0Max Negocios + Ilimitado 159.90CUOTA</v>
      </c>
      <c r="B4986">
        <f>precio_reno_porta!A175</f>
        <v>0</v>
      </c>
      <c r="C4986">
        <f>precio_reno_porta!B175</f>
        <v>0</v>
      </c>
      <c r="D4986">
        <f>precio_reno_porta!C175</f>
        <v>0</v>
      </c>
      <c r="E4986">
        <f>precio_reno_porta!D175</f>
        <v>0</v>
      </c>
      <c r="F4986" s="68">
        <f>precio_reno_porta!E175</f>
        <v>0</v>
      </c>
      <c r="G4986">
        <f>precio_reno_porta!F175</f>
        <v>0</v>
      </c>
      <c r="H4986" t="s">
        <v>188</v>
      </c>
      <c r="I4986" t="s">
        <v>44</v>
      </c>
      <c r="J4986" s="68">
        <f>precio_reno_porta!Y175</f>
        <v>0</v>
      </c>
    </row>
    <row r="4987" spans="1:10" x14ac:dyDescent="0.3">
      <c r="A4987" t="str">
        <f t="shared" si="77"/>
        <v>0Max Negocios + Ilimitado 159.90CUOTA</v>
      </c>
      <c r="B4987">
        <f>precio_reno_porta!A176</f>
        <v>0</v>
      </c>
      <c r="C4987">
        <f>precio_reno_porta!B176</f>
        <v>0</v>
      </c>
      <c r="D4987">
        <f>precio_reno_porta!C176</f>
        <v>0</v>
      </c>
      <c r="E4987">
        <f>precio_reno_porta!D176</f>
        <v>0</v>
      </c>
      <c r="F4987" s="68">
        <f>precio_reno_porta!E176</f>
        <v>0</v>
      </c>
      <c r="G4987">
        <f>precio_reno_porta!F176</f>
        <v>0</v>
      </c>
      <c r="H4987" t="s">
        <v>188</v>
      </c>
      <c r="I4987" t="s">
        <v>44</v>
      </c>
      <c r="J4987" s="68">
        <f>precio_reno_porta!Y176</f>
        <v>0</v>
      </c>
    </row>
    <row r="4988" spans="1:10" x14ac:dyDescent="0.3">
      <c r="A4988" t="str">
        <f t="shared" si="77"/>
        <v>0Max Negocios + Ilimitado 159.90CUOTA</v>
      </c>
      <c r="B4988">
        <f>precio_reno_porta!A177</f>
        <v>0</v>
      </c>
      <c r="C4988">
        <f>precio_reno_porta!B177</f>
        <v>0</v>
      </c>
      <c r="D4988">
        <f>precio_reno_porta!C177</f>
        <v>0</v>
      </c>
      <c r="E4988">
        <f>precio_reno_porta!D177</f>
        <v>0</v>
      </c>
      <c r="F4988" s="68">
        <f>precio_reno_porta!E177</f>
        <v>0</v>
      </c>
      <c r="G4988">
        <f>precio_reno_porta!F177</f>
        <v>0</v>
      </c>
      <c r="H4988" t="s">
        <v>188</v>
      </c>
      <c r="I4988" t="s">
        <v>44</v>
      </c>
      <c r="J4988" s="68">
        <f>precio_reno_porta!Y177</f>
        <v>0</v>
      </c>
    </row>
    <row r="4989" spans="1:10" x14ac:dyDescent="0.3">
      <c r="A4989" t="str">
        <f t="shared" si="77"/>
        <v>0Max Negocios + Ilimitado 159.90CUOTA</v>
      </c>
      <c r="B4989">
        <f>precio_reno_porta!A178</f>
        <v>0</v>
      </c>
      <c r="C4989">
        <f>precio_reno_porta!B178</f>
        <v>0</v>
      </c>
      <c r="D4989">
        <f>precio_reno_porta!C178</f>
        <v>0</v>
      </c>
      <c r="E4989">
        <f>precio_reno_porta!D178</f>
        <v>0</v>
      </c>
      <c r="F4989" s="68">
        <f>precio_reno_porta!E178</f>
        <v>0</v>
      </c>
      <c r="G4989">
        <f>precio_reno_porta!F178</f>
        <v>0</v>
      </c>
      <c r="H4989" t="s">
        <v>188</v>
      </c>
      <c r="I4989" t="s">
        <v>44</v>
      </c>
      <c r="J4989" s="68">
        <f>precio_reno_porta!Y178</f>
        <v>0</v>
      </c>
    </row>
    <row r="4990" spans="1:10" x14ac:dyDescent="0.3">
      <c r="A4990" t="str">
        <f t="shared" si="77"/>
        <v>0Max Negocios + Ilimitado 159.90CUOTA</v>
      </c>
      <c r="B4990">
        <f>precio_reno_porta!A179</f>
        <v>0</v>
      </c>
      <c r="C4990">
        <f>precio_reno_porta!B179</f>
        <v>0</v>
      </c>
      <c r="D4990">
        <f>precio_reno_porta!C179</f>
        <v>0</v>
      </c>
      <c r="E4990">
        <f>precio_reno_porta!D179</f>
        <v>0</v>
      </c>
      <c r="F4990" s="68">
        <f>precio_reno_porta!E179</f>
        <v>0</v>
      </c>
      <c r="G4990">
        <f>precio_reno_porta!F179</f>
        <v>0</v>
      </c>
      <c r="H4990" t="s">
        <v>188</v>
      </c>
      <c r="I4990" t="s">
        <v>44</v>
      </c>
      <c r="J4990" s="68">
        <f>precio_reno_porta!Y179</f>
        <v>0</v>
      </c>
    </row>
    <row r="4991" spans="1:10" x14ac:dyDescent="0.3">
      <c r="A4991" t="str">
        <f t="shared" si="77"/>
        <v>0Max Negocios + Ilimitado 159.90CUOTA</v>
      </c>
      <c r="B4991">
        <f>precio_reno_porta!A180</f>
        <v>0</v>
      </c>
      <c r="C4991">
        <f>precio_reno_porta!B180</f>
        <v>0</v>
      </c>
      <c r="D4991">
        <f>precio_reno_porta!C180</f>
        <v>0</v>
      </c>
      <c r="E4991">
        <f>precio_reno_porta!D180</f>
        <v>0</v>
      </c>
      <c r="F4991" s="68">
        <f>precio_reno_porta!E180</f>
        <v>0</v>
      </c>
      <c r="G4991">
        <f>precio_reno_porta!F180</f>
        <v>0</v>
      </c>
      <c r="H4991" t="s">
        <v>188</v>
      </c>
      <c r="I4991" t="s">
        <v>44</v>
      </c>
      <c r="J4991" s="68">
        <f>precio_reno_porta!Y180</f>
        <v>0</v>
      </c>
    </row>
    <row r="4992" spans="1:10" x14ac:dyDescent="0.3">
      <c r="A4992" t="str">
        <f t="shared" si="77"/>
        <v>0Max Negocios + Ilimitado 159.90CUOTA</v>
      </c>
      <c r="B4992">
        <f>precio_reno_porta!A181</f>
        <v>0</v>
      </c>
      <c r="C4992">
        <f>precio_reno_porta!B181</f>
        <v>0</v>
      </c>
      <c r="D4992">
        <f>precio_reno_porta!C181</f>
        <v>0</v>
      </c>
      <c r="E4992">
        <f>precio_reno_porta!D181</f>
        <v>0</v>
      </c>
      <c r="F4992" s="68">
        <f>precio_reno_porta!E181</f>
        <v>0</v>
      </c>
      <c r="G4992">
        <f>precio_reno_porta!F181</f>
        <v>0</v>
      </c>
      <c r="H4992" t="s">
        <v>188</v>
      </c>
      <c r="I4992" t="s">
        <v>44</v>
      </c>
      <c r="J4992" s="68">
        <f>precio_reno_porta!Y181</f>
        <v>0</v>
      </c>
    </row>
    <row r="4993" spans="1:10" x14ac:dyDescent="0.3">
      <c r="A4993" t="str">
        <f t="shared" si="77"/>
        <v>0Max Negocios + Ilimitado 159.90CUOTA</v>
      </c>
      <c r="B4993">
        <f>precio_reno_porta!A182</f>
        <v>0</v>
      </c>
      <c r="C4993">
        <f>precio_reno_porta!B182</f>
        <v>0</v>
      </c>
      <c r="D4993">
        <f>precio_reno_porta!C182</f>
        <v>0</v>
      </c>
      <c r="E4993">
        <f>precio_reno_porta!D182</f>
        <v>0</v>
      </c>
      <c r="F4993" s="68">
        <f>precio_reno_porta!E182</f>
        <v>0</v>
      </c>
      <c r="G4993">
        <f>precio_reno_porta!F182</f>
        <v>0</v>
      </c>
      <c r="H4993" t="s">
        <v>188</v>
      </c>
      <c r="I4993" t="s">
        <v>44</v>
      </c>
      <c r="J4993" s="68">
        <f>precio_reno_porta!Y182</f>
        <v>0</v>
      </c>
    </row>
    <row r="4994" spans="1:10" x14ac:dyDescent="0.3">
      <c r="A4994" t="str">
        <f t="shared" si="77"/>
        <v>0Max Negocios + Ilimitado 159.90CUOTA</v>
      </c>
      <c r="B4994">
        <f>precio_reno_porta!A183</f>
        <v>0</v>
      </c>
      <c r="C4994">
        <f>precio_reno_porta!B183</f>
        <v>0</v>
      </c>
      <c r="D4994">
        <f>precio_reno_porta!C183</f>
        <v>0</v>
      </c>
      <c r="E4994">
        <f>precio_reno_porta!D183</f>
        <v>0</v>
      </c>
      <c r="F4994" s="68">
        <f>precio_reno_porta!E183</f>
        <v>0</v>
      </c>
      <c r="G4994">
        <f>precio_reno_porta!F183</f>
        <v>0</v>
      </c>
      <c r="H4994" t="s">
        <v>188</v>
      </c>
      <c r="I4994" t="s">
        <v>44</v>
      </c>
      <c r="J4994" s="68">
        <f>precio_reno_porta!Y183</f>
        <v>0</v>
      </c>
    </row>
    <row r="4995" spans="1:10" x14ac:dyDescent="0.3">
      <c r="A4995" t="str">
        <f t="shared" ref="A4995:A5058" si="78">CONCATENATE(E4995,I4995,H4995)</f>
        <v>0Max Negocios + Ilimitado 159.90CUOTA</v>
      </c>
      <c r="B4995">
        <f>precio_reno_porta!A184</f>
        <v>0</v>
      </c>
      <c r="C4995">
        <f>precio_reno_porta!B184</f>
        <v>0</v>
      </c>
      <c r="D4995">
        <f>precio_reno_porta!C184</f>
        <v>0</v>
      </c>
      <c r="E4995">
        <f>precio_reno_porta!D184</f>
        <v>0</v>
      </c>
      <c r="F4995" s="68">
        <f>precio_reno_porta!E184</f>
        <v>0</v>
      </c>
      <c r="G4995">
        <f>precio_reno_porta!F184</f>
        <v>0</v>
      </c>
      <c r="H4995" t="s">
        <v>188</v>
      </c>
      <c r="I4995" t="s">
        <v>44</v>
      </c>
      <c r="J4995" s="68">
        <f>precio_reno_porta!Y184</f>
        <v>0</v>
      </c>
    </row>
    <row r="4996" spans="1:10" x14ac:dyDescent="0.3">
      <c r="A4996" t="str">
        <f t="shared" si="78"/>
        <v>0Max Negocios + Ilimitado 159.90CUOTA</v>
      </c>
      <c r="B4996">
        <f>precio_reno_porta!A185</f>
        <v>0</v>
      </c>
      <c r="C4996">
        <f>precio_reno_porta!B185</f>
        <v>0</v>
      </c>
      <c r="D4996">
        <f>precio_reno_porta!C185</f>
        <v>0</v>
      </c>
      <c r="E4996">
        <f>precio_reno_porta!D185</f>
        <v>0</v>
      </c>
      <c r="F4996" s="68">
        <f>precio_reno_porta!E185</f>
        <v>0</v>
      </c>
      <c r="G4996">
        <f>precio_reno_porta!F185</f>
        <v>0</v>
      </c>
      <c r="H4996" t="s">
        <v>188</v>
      </c>
      <c r="I4996" t="s">
        <v>44</v>
      </c>
      <c r="J4996" s="68">
        <f>precio_reno_porta!Y185</f>
        <v>0</v>
      </c>
    </row>
    <row r="4997" spans="1:10" x14ac:dyDescent="0.3">
      <c r="A4997" t="str">
        <f t="shared" si="78"/>
        <v>0Max Negocios + Ilimitado 159.90CUOTA</v>
      </c>
      <c r="B4997">
        <f>precio_reno_porta!A186</f>
        <v>0</v>
      </c>
      <c r="C4997">
        <f>precio_reno_porta!B186</f>
        <v>0</v>
      </c>
      <c r="D4997">
        <f>precio_reno_porta!C186</f>
        <v>0</v>
      </c>
      <c r="E4997">
        <f>precio_reno_porta!D186</f>
        <v>0</v>
      </c>
      <c r="F4997" s="68">
        <f>precio_reno_porta!E186</f>
        <v>0</v>
      </c>
      <c r="G4997">
        <f>precio_reno_porta!F186</f>
        <v>0</v>
      </c>
      <c r="H4997" t="s">
        <v>188</v>
      </c>
      <c r="I4997" t="s">
        <v>44</v>
      </c>
      <c r="J4997" s="68">
        <f>precio_reno_porta!Y186</f>
        <v>0</v>
      </c>
    </row>
    <row r="4998" spans="1:10" x14ac:dyDescent="0.3">
      <c r="A4998" t="str">
        <f t="shared" si="78"/>
        <v>0Max Negocios + Ilimitado 159.90CUOTA</v>
      </c>
      <c r="B4998">
        <f>precio_reno_porta!A187</f>
        <v>0</v>
      </c>
      <c r="C4998">
        <f>precio_reno_porta!B187</f>
        <v>0</v>
      </c>
      <c r="D4998">
        <f>precio_reno_porta!C187</f>
        <v>0</v>
      </c>
      <c r="E4998">
        <f>precio_reno_porta!D187</f>
        <v>0</v>
      </c>
      <c r="F4998" s="68">
        <f>precio_reno_porta!E187</f>
        <v>0</v>
      </c>
      <c r="G4998">
        <f>precio_reno_porta!F187</f>
        <v>0</v>
      </c>
      <c r="H4998" t="s">
        <v>188</v>
      </c>
      <c r="I4998" t="s">
        <v>44</v>
      </c>
      <c r="J4998" s="68">
        <f>precio_reno_porta!Y187</f>
        <v>0</v>
      </c>
    </row>
    <row r="4999" spans="1:10" x14ac:dyDescent="0.3">
      <c r="A4999" t="str">
        <f t="shared" si="78"/>
        <v>0Max Negocios + Ilimitado 159.90CUOTA</v>
      </c>
      <c r="B4999">
        <f>precio_reno_porta!A188</f>
        <v>0</v>
      </c>
      <c r="C4999">
        <f>precio_reno_porta!B188</f>
        <v>0</v>
      </c>
      <c r="D4999">
        <f>precio_reno_porta!C188</f>
        <v>0</v>
      </c>
      <c r="E4999">
        <f>precio_reno_porta!D188</f>
        <v>0</v>
      </c>
      <c r="F4999" s="68">
        <f>precio_reno_porta!E188</f>
        <v>0</v>
      </c>
      <c r="G4999">
        <f>precio_reno_porta!F188</f>
        <v>0</v>
      </c>
      <c r="H4999" t="s">
        <v>188</v>
      </c>
      <c r="I4999" t="s">
        <v>44</v>
      </c>
      <c r="J4999" s="68">
        <f>precio_reno_porta!Y188</f>
        <v>0</v>
      </c>
    </row>
    <row r="5000" spans="1:10" x14ac:dyDescent="0.3">
      <c r="A5000" t="str">
        <f t="shared" si="78"/>
        <v>0Max Negocios + Ilimitado 159.90CUOTA</v>
      </c>
      <c r="B5000">
        <f>precio_reno_porta!A189</f>
        <v>0</v>
      </c>
      <c r="C5000">
        <f>precio_reno_porta!B189</f>
        <v>0</v>
      </c>
      <c r="D5000">
        <f>precio_reno_porta!C189</f>
        <v>0</v>
      </c>
      <c r="E5000">
        <f>precio_reno_porta!D189</f>
        <v>0</v>
      </c>
      <c r="F5000" s="68">
        <f>precio_reno_porta!E189</f>
        <v>0</v>
      </c>
      <c r="G5000">
        <f>precio_reno_porta!F189</f>
        <v>0</v>
      </c>
      <c r="H5000" t="s">
        <v>188</v>
      </c>
      <c r="I5000" t="s">
        <v>44</v>
      </c>
      <c r="J5000" s="68">
        <f>precio_reno_porta!Y189</f>
        <v>0</v>
      </c>
    </row>
    <row r="5001" spans="1:10" x14ac:dyDescent="0.3">
      <c r="A5001" t="str">
        <f t="shared" si="78"/>
        <v>0Max Negocios + Ilimitado 159.90CUOTA</v>
      </c>
      <c r="B5001">
        <f>precio_reno_porta!A190</f>
        <v>0</v>
      </c>
      <c r="C5001">
        <f>precio_reno_porta!B190</f>
        <v>0</v>
      </c>
      <c r="D5001">
        <f>precio_reno_porta!C190</f>
        <v>0</v>
      </c>
      <c r="E5001">
        <f>precio_reno_porta!D190</f>
        <v>0</v>
      </c>
      <c r="F5001" s="68">
        <f>precio_reno_porta!E190</f>
        <v>0</v>
      </c>
      <c r="G5001">
        <f>precio_reno_porta!F190</f>
        <v>0</v>
      </c>
      <c r="H5001" t="s">
        <v>188</v>
      </c>
      <c r="I5001" t="s">
        <v>44</v>
      </c>
      <c r="J5001" s="68">
        <f>precio_reno_porta!Y190</f>
        <v>0</v>
      </c>
    </row>
    <row r="5002" spans="1:10" x14ac:dyDescent="0.3">
      <c r="A5002" t="str">
        <f t="shared" si="78"/>
        <v>0Max Negocios + Ilimitado 159.90CUOTA</v>
      </c>
      <c r="B5002">
        <f>precio_reno_porta!A191</f>
        <v>0</v>
      </c>
      <c r="C5002">
        <f>precio_reno_porta!B191</f>
        <v>0</v>
      </c>
      <c r="D5002">
        <f>precio_reno_porta!C191</f>
        <v>0</v>
      </c>
      <c r="E5002">
        <f>precio_reno_porta!D191</f>
        <v>0</v>
      </c>
      <c r="F5002" s="68">
        <f>precio_reno_porta!E191</f>
        <v>0</v>
      </c>
      <c r="G5002">
        <f>precio_reno_porta!F191</f>
        <v>0</v>
      </c>
      <c r="H5002" t="s">
        <v>188</v>
      </c>
      <c r="I5002" t="s">
        <v>44</v>
      </c>
      <c r="J5002" s="68">
        <f>precio_reno_porta!Y191</f>
        <v>0</v>
      </c>
    </row>
    <row r="5003" spans="1:10" x14ac:dyDescent="0.3">
      <c r="A5003" t="str">
        <f t="shared" si="78"/>
        <v>0Max Negocios + Ilimitado 159.90CUOTA</v>
      </c>
      <c r="B5003">
        <f>precio_reno_porta!A192</f>
        <v>0</v>
      </c>
      <c r="C5003">
        <f>precio_reno_porta!B192</f>
        <v>0</v>
      </c>
      <c r="D5003">
        <f>precio_reno_porta!C192</f>
        <v>0</v>
      </c>
      <c r="E5003">
        <f>precio_reno_porta!D192</f>
        <v>0</v>
      </c>
      <c r="F5003" s="68">
        <f>precio_reno_porta!E192</f>
        <v>0</v>
      </c>
      <c r="G5003">
        <f>precio_reno_porta!F192</f>
        <v>0</v>
      </c>
      <c r="H5003" t="s">
        <v>188</v>
      </c>
      <c r="I5003" t="s">
        <v>44</v>
      </c>
      <c r="J5003" s="68">
        <f>precio_reno_porta!Y192</f>
        <v>0</v>
      </c>
    </row>
    <row r="5004" spans="1:10" x14ac:dyDescent="0.3">
      <c r="A5004" t="str">
        <f t="shared" si="78"/>
        <v>0Max Negocios + Ilimitado 159.90CUOTA</v>
      </c>
      <c r="B5004">
        <f>precio_reno_porta!A193</f>
        <v>0</v>
      </c>
      <c r="C5004">
        <f>precio_reno_porta!B193</f>
        <v>0</v>
      </c>
      <c r="D5004">
        <f>precio_reno_porta!C193</f>
        <v>0</v>
      </c>
      <c r="E5004">
        <f>precio_reno_porta!D193</f>
        <v>0</v>
      </c>
      <c r="F5004" s="68">
        <f>precio_reno_porta!E193</f>
        <v>0</v>
      </c>
      <c r="G5004">
        <f>precio_reno_porta!F193</f>
        <v>0</v>
      </c>
      <c r="H5004" t="s">
        <v>188</v>
      </c>
      <c r="I5004" t="s">
        <v>44</v>
      </c>
      <c r="J5004" s="68">
        <f>precio_reno_porta!Y193</f>
        <v>0</v>
      </c>
    </row>
    <row r="5005" spans="1:10" x14ac:dyDescent="0.3">
      <c r="A5005" t="str">
        <f t="shared" si="78"/>
        <v>0Max Negocios + Ilimitado 159.90CUOTA</v>
      </c>
      <c r="B5005">
        <f>precio_reno_porta!A194</f>
        <v>0</v>
      </c>
      <c r="C5005">
        <f>precio_reno_porta!B194</f>
        <v>0</v>
      </c>
      <c r="D5005">
        <f>precio_reno_porta!C194</f>
        <v>0</v>
      </c>
      <c r="E5005">
        <f>precio_reno_porta!D194</f>
        <v>0</v>
      </c>
      <c r="F5005" s="68">
        <f>precio_reno_porta!E194</f>
        <v>0</v>
      </c>
      <c r="G5005">
        <f>precio_reno_porta!F194</f>
        <v>0</v>
      </c>
      <c r="H5005" t="s">
        <v>188</v>
      </c>
      <c r="I5005" t="s">
        <v>44</v>
      </c>
      <c r="J5005" s="68">
        <f>precio_reno_porta!Y194</f>
        <v>0</v>
      </c>
    </row>
    <row r="5006" spans="1:10" x14ac:dyDescent="0.3">
      <c r="A5006" t="str">
        <f t="shared" si="78"/>
        <v>0Max Negocios + Ilimitado 159.90CUOTA</v>
      </c>
      <c r="B5006">
        <f>precio_reno_porta!A195</f>
        <v>0</v>
      </c>
      <c r="C5006">
        <f>precio_reno_porta!B195</f>
        <v>0</v>
      </c>
      <c r="D5006">
        <f>precio_reno_porta!C195</f>
        <v>0</v>
      </c>
      <c r="E5006">
        <f>precio_reno_porta!D195</f>
        <v>0</v>
      </c>
      <c r="F5006" s="68">
        <f>precio_reno_porta!E195</f>
        <v>0</v>
      </c>
      <c r="G5006">
        <f>precio_reno_porta!F195</f>
        <v>0</v>
      </c>
      <c r="H5006" t="s">
        <v>188</v>
      </c>
      <c r="I5006" t="s">
        <v>44</v>
      </c>
      <c r="J5006" s="68">
        <f>precio_reno_porta!Y195</f>
        <v>0</v>
      </c>
    </row>
    <row r="5007" spans="1:10" x14ac:dyDescent="0.3">
      <c r="A5007" t="str">
        <f t="shared" si="78"/>
        <v>0Max Negocios + Ilimitado 159.90CUOTA</v>
      </c>
      <c r="B5007">
        <f>precio_reno_porta!A196</f>
        <v>0</v>
      </c>
      <c r="C5007">
        <f>precio_reno_porta!B196</f>
        <v>0</v>
      </c>
      <c r="D5007">
        <f>precio_reno_porta!C196</f>
        <v>0</v>
      </c>
      <c r="E5007">
        <f>precio_reno_porta!D196</f>
        <v>0</v>
      </c>
      <c r="F5007" s="68">
        <f>precio_reno_porta!E196</f>
        <v>0</v>
      </c>
      <c r="G5007">
        <f>precio_reno_porta!F196</f>
        <v>0</v>
      </c>
      <c r="H5007" t="s">
        <v>188</v>
      </c>
      <c r="I5007" t="s">
        <v>44</v>
      </c>
      <c r="J5007" s="68">
        <f>precio_reno_porta!Y196</f>
        <v>0</v>
      </c>
    </row>
    <row r="5008" spans="1:10" x14ac:dyDescent="0.3">
      <c r="A5008" t="str">
        <f t="shared" si="78"/>
        <v>0Max Negocios + Ilimitado 159.90CUOTA</v>
      </c>
      <c r="B5008">
        <f>precio_reno_porta!A197</f>
        <v>0</v>
      </c>
      <c r="C5008">
        <f>precio_reno_porta!B197</f>
        <v>0</v>
      </c>
      <c r="D5008">
        <f>precio_reno_porta!C197</f>
        <v>0</v>
      </c>
      <c r="E5008">
        <f>precio_reno_porta!D197</f>
        <v>0</v>
      </c>
      <c r="F5008" s="68">
        <f>precio_reno_porta!E197</f>
        <v>0</v>
      </c>
      <c r="G5008">
        <f>precio_reno_porta!F197</f>
        <v>0</v>
      </c>
      <c r="H5008" t="s">
        <v>188</v>
      </c>
      <c r="I5008" t="s">
        <v>44</v>
      </c>
      <c r="J5008" s="68">
        <f>precio_reno_porta!Y197</f>
        <v>0</v>
      </c>
    </row>
    <row r="5009" spans="1:10" x14ac:dyDescent="0.3">
      <c r="A5009" t="str">
        <f t="shared" si="78"/>
        <v>APPLE IPHONE 15 128GBMax Negocios + Ilimitado 189.90CUOTA</v>
      </c>
      <c r="B5009" t="str">
        <f>precio_reno_porta!A3</f>
        <v>Corriente</v>
      </c>
      <c r="C5009" t="str">
        <f>precio_reno_porta!B3</f>
        <v>5G</v>
      </c>
      <c r="D5009" t="str">
        <f>precio_reno_porta!C3</f>
        <v>APPLE</v>
      </c>
      <c r="E5009" t="str">
        <f>precio_reno_porta!D3</f>
        <v>APPLE IPHONE 15 128GB</v>
      </c>
      <c r="F5009" s="68">
        <f>precio_reno_porta!E3</f>
        <v>3769</v>
      </c>
      <c r="G5009" t="str">
        <f>precio_reno_porta!F3</f>
        <v>iOS</v>
      </c>
      <c r="H5009" t="s">
        <v>188</v>
      </c>
      <c r="I5009" t="s">
        <v>198</v>
      </c>
      <c r="J5009" s="68">
        <f>precio_reno_porta!Z3</f>
        <v>2939</v>
      </c>
    </row>
    <row r="5010" spans="1:10" x14ac:dyDescent="0.3">
      <c r="A5010" t="str">
        <f t="shared" si="78"/>
        <v>APPLE IPHONE 15 256GBMax Negocios + Ilimitado 189.90CUOTA</v>
      </c>
      <c r="B5010" t="str">
        <f>precio_reno_porta!A4</f>
        <v>Corriente</v>
      </c>
      <c r="C5010" t="str">
        <f>precio_reno_porta!B4</f>
        <v>5G</v>
      </c>
      <c r="D5010" t="str">
        <f>precio_reno_porta!C4</f>
        <v>APPLE</v>
      </c>
      <c r="E5010" t="str">
        <f>precio_reno_porta!D4</f>
        <v>APPLE IPHONE 15 256GB</v>
      </c>
      <c r="F5010" s="68">
        <f>precio_reno_porta!E4</f>
        <v>5029</v>
      </c>
      <c r="G5010" t="str">
        <f>precio_reno_porta!F4</f>
        <v>iOS</v>
      </c>
      <c r="H5010" t="s">
        <v>188</v>
      </c>
      <c r="I5010" t="s">
        <v>198</v>
      </c>
      <c r="J5010" s="68">
        <f>precio_reno_porta!Z4</f>
        <v>3959</v>
      </c>
    </row>
    <row r="5011" spans="1:10" x14ac:dyDescent="0.3">
      <c r="A5011" t="str">
        <f t="shared" si="78"/>
        <v>APPLE IPHONE 16 128GBMax Negocios + Ilimitado 189.90CUOTA</v>
      </c>
      <c r="B5011" t="str">
        <f>precio_reno_porta!A5</f>
        <v>Corriente</v>
      </c>
      <c r="C5011" t="str">
        <f>precio_reno_porta!B5</f>
        <v>5G</v>
      </c>
      <c r="D5011" t="str">
        <f>precio_reno_porta!C5</f>
        <v>APPLE</v>
      </c>
      <c r="E5011" t="str">
        <f>precio_reno_porta!D5</f>
        <v>APPLE IPHONE 16 128GB</v>
      </c>
      <c r="F5011" s="68">
        <f>precio_reno_porta!E5</f>
        <v>4399</v>
      </c>
      <c r="G5011" t="str">
        <f>precio_reno_porta!F5</f>
        <v>iOS</v>
      </c>
      <c r="H5011" t="s">
        <v>188</v>
      </c>
      <c r="I5011" t="s">
        <v>198</v>
      </c>
      <c r="J5011" s="68">
        <f>precio_reno_porta!Z5</f>
        <v>3455</v>
      </c>
    </row>
    <row r="5012" spans="1:10" x14ac:dyDescent="0.3">
      <c r="A5012" t="str">
        <f t="shared" si="78"/>
        <v>APPLE IPHONE 16 PRO 1TBMax Negocios + Ilimitado 189.90CUOTA</v>
      </c>
      <c r="B5012" t="str">
        <f>precio_reno_porta!A6</f>
        <v>Corriente</v>
      </c>
      <c r="C5012" t="str">
        <f>precio_reno_porta!B6</f>
        <v>5G</v>
      </c>
      <c r="D5012" t="str">
        <f>precio_reno_porta!C6</f>
        <v>APPLE</v>
      </c>
      <c r="E5012" t="str">
        <f>precio_reno_porta!D6</f>
        <v>APPLE IPHONE 16 PRO 1TB</v>
      </c>
      <c r="F5012" s="68">
        <f>precio_reno_porta!E6</f>
        <v>9419</v>
      </c>
      <c r="G5012" t="str">
        <f>precio_reno_porta!F6</f>
        <v>iOS</v>
      </c>
      <c r="H5012" t="s">
        <v>188</v>
      </c>
      <c r="I5012" t="s">
        <v>198</v>
      </c>
      <c r="J5012" s="68">
        <f>precio_reno_porta!Z6</f>
        <v>7523</v>
      </c>
    </row>
    <row r="5013" spans="1:10" x14ac:dyDescent="0.3">
      <c r="A5013" t="str">
        <f t="shared" si="78"/>
        <v>APPLE IPHONE 16 PRO 512GBMax Negocios + Ilimitado 189.90CUOTA</v>
      </c>
      <c r="B5013" t="str">
        <f>precio_reno_porta!A7</f>
        <v>Corriente</v>
      </c>
      <c r="C5013" t="str">
        <f>precio_reno_porta!B7</f>
        <v>5G</v>
      </c>
      <c r="D5013" t="str">
        <f>precio_reno_porta!C7</f>
        <v>APPLE</v>
      </c>
      <c r="E5013" t="str">
        <f>precio_reno_porta!D7</f>
        <v>APPLE IPHONE 16 PRO 512GB</v>
      </c>
      <c r="F5013" s="68">
        <f>precio_reno_porta!E7</f>
        <v>8169</v>
      </c>
      <c r="G5013" t="str">
        <f>precio_reno_porta!F7</f>
        <v>iOS</v>
      </c>
      <c r="H5013" t="s">
        <v>188</v>
      </c>
      <c r="I5013" t="s">
        <v>198</v>
      </c>
      <c r="J5013" s="68">
        <f>precio_reno_porta!Z7</f>
        <v>6515</v>
      </c>
    </row>
    <row r="5014" spans="1:10" x14ac:dyDescent="0.3">
      <c r="A5014" t="str">
        <f t="shared" si="78"/>
        <v>APPLE IPHONE 16 PRO MAX 1TBMax Negocios + Ilimitado 189.90CUOTA</v>
      </c>
      <c r="B5014" t="str">
        <f>precio_reno_porta!A8</f>
        <v>Corriente</v>
      </c>
      <c r="C5014" t="str">
        <f>precio_reno_porta!B8</f>
        <v>5G</v>
      </c>
      <c r="D5014" t="str">
        <f>precio_reno_porta!C8</f>
        <v>APPLE</v>
      </c>
      <c r="E5014" t="str">
        <f>precio_reno_porta!D8</f>
        <v>APPLE IPHONE 16 PRO MAX 1TB</v>
      </c>
      <c r="F5014" s="68">
        <f>precio_reno_porta!E8</f>
        <v>10049</v>
      </c>
      <c r="G5014" t="str">
        <f>precio_reno_porta!F8</f>
        <v>iOS</v>
      </c>
      <c r="H5014" t="s">
        <v>188</v>
      </c>
      <c r="I5014" t="s">
        <v>198</v>
      </c>
      <c r="J5014" s="68">
        <f>precio_reno_porta!Z8</f>
        <v>8039</v>
      </c>
    </row>
    <row r="5015" spans="1:10" x14ac:dyDescent="0.3">
      <c r="A5015" t="str">
        <f t="shared" si="78"/>
        <v>APPLE IPHONE 16 PRO MAX 512GBMax Negocios + Ilimitado 189.90CUOTA</v>
      </c>
      <c r="B5015" t="str">
        <f>precio_reno_porta!A9</f>
        <v>Corriente</v>
      </c>
      <c r="C5015" t="str">
        <f>precio_reno_porta!B9</f>
        <v>5G</v>
      </c>
      <c r="D5015" t="str">
        <f>precio_reno_porta!C9</f>
        <v>APPLE</v>
      </c>
      <c r="E5015" t="str">
        <f>precio_reno_porta!D9</f>
        <v>APPLE IPHONE 16 PRO MAX 512GB</v>
      </c>
      <c r="F5015" s="68">
        <f>precio_reno_porta!E9</f>
        <v>8799</v>
      </c>
      <c r="G5015" t="str">
        <f>precio_reno_porta!F9</f>
        <v>iOS</v>
      </c>
      <c r="H5015" t="s">
        <v>188</v>
      </c>
      <c r="I5015" t="s">
        <v>198</v>
      </c>
      <c r="J5015" s="68">
        <f>precio_reno_porta!Z9</f>
        <v>7019</v>
      </c>
    </row>
    <row r="5016" spans="1:10" x14ac:dyDescent="0.3">
      <c r="A5016" t="str">
        <f t="shared" si="78"/>
        <v>APPLE IPHONE 16e 128GBMax Negocios + Ilimitado 189.90CUOTA</v>
      </c>
      <c r="B5016" t="str">
        <f>precio_reno_porta!A10</f>
        <v>Corriente</v>
      </c>
      <c r="C5016" t="str">
        <f>precio_reno_porta!B10</f>
        <v>5G</v>
      </c>
      <c r="D5016" t="str">
        <f>precio_reno_porta!C10</f>
        <v>APPLE</v>
      </c>
      <c r="E5016" t="str">
        <f>precio_reno_porta!D10</f>
        <v>APPLE IPHONE 16e 128GB</v>
      </c>
      <c r="F5016" s="68">
        <f>precio_reno_porta!E10</f>
        <v>3119</v>
      </c>
      <c r="G5016" t="str">
        <f>precio_reno_porta!F10</f>
        <v>iOS</v>
      </c>
      <c r="H5016" t="s">
        <v>188</v>
      </c>
      <c r="I5016" t="s">
        <v>198</v>
      </c>
      <c r="J5016" s="68">
        <f>precio_reno_porta!Z10</f>
        <v>2435</v>
      </c>
    </row>
    <row r="5017" spans="1:10" x14ac:dyDescent="0.3">
      <c r="A5017" t="str">
        <f t="shared" si="78"/>
        <v>APPLE IPHONE 17 256GBMax Negocios + Ilimitado 189.90CUOTA</v>
      </c>
      <c r="B5017" t="str">
        <f>precio_reno_porta!A11</f>
        <v>Corriente</v>
      </c>
      <c r="C5017" t="str">
        <f>precio_reno_porta!B11</f>
        <v>5G</v>
      </c>
      <c r="D5017" t="str">
        <f>precio_reno_porta!C11</f>
        <v>APPLE</v>
      </c>
      <c r="E5017" t="str">
        <f>precio_reno_porta!D11</f>
        <v>APPLE IPHONE 17 256GB</v>
      </c>
      <c r="F5017" s="68">
        <f>precio_reno_porta!E11</f>
        <v>5029</v>
      </c>
      <c r="G5017" t="str">
        <f>precio_reno_porta!F11</f>
        <v>iOS</v>
      </c>
      <c r="H5017" t="s">
        <v>188</v>
      </c>
      <c r="I5017" t="s">
        <v>198</v>
      </c>
      <c r="J5017" s="68">
        <f>precio_reno_porta!Z11</f>
        <v>3959</v>
      </c>
    </row>
    <row r="5018" spans="1:10" x14ac:dyDescent="0.3">
      <c r="A5018" t="str">
        <f t="shared" si="78"/>
        <v>APPLE IPHONE 17 512GBMax Negocios + Ilimitado 189.90CUOTA</v>
      </c>
      <c r="B5018" t="str">
        <f>precio_reno_porta!A12</f>
        <v>Corriente</v>
      </c>
      <c r="C5018" t="str">
        <f>precio_reno_porta!B12</f>
        <v>5G</v>
      </c>
      <c r="D5018" t="str">
        <f>precio_reno_porta!C12</f>
        <v>APPLE</v>
      </c>
      <c r="E5018" t="str">
        <f>precio_reno_porta!D12</f>
        <v>APPLE IPHONE 17 512GB</v>
      </c>
      <c r="F5018" s="68">
        <f>precio_reno_porta!E12</f>
        <v>6279</v>
      </c>
      <c r="G5018" t="str">
        <f>precio_reno_porta!F12</f>
        <v>iOS</v>
      </c>
      <c r="H5018" t="s">
        <v>188</v>
      </c>
      <c r="I5018" t="s">
        <v>198</v>
      </c>
      <c r="J5018" s="68">
        <f>precio_reno_porta!Z12</f>
        <v>4979</v>
      </c>
    </row>
    <row r="5019" spans="1:10" x14ac:dyDescent="0.3">
      <c r="A5019" t="str">
        <f t="shared" si="78"/>
        <v>APPLE IPHONE 17 PRO 1TBMax Negocios + Ilimitado 189.90CUOTA</v>
      </c>
      <c r="B5019" t="str">
        <f>precio_reno_porta!A13</f>
        <v>Corriente</v>
      </c>
      <c r="C5019" t="str">
        <f>precio_reno_porta!B13</f>
        <v>5G</v>
      </c>
      <c r="D5019" t="str">
        <f>precio_reno_porta!C13</f>
        <v>APPLE</v>
      </c>
      <c r="E5019" t="str">
        <f>precio_reno_porta!D13</f>
        <v>APPLE IPHONE 17 PRO 1TB</v>
      </c>
      <c r="F5019" s="68">
        <f>precio_reno_porta!E13</f>
        <v>9419</v>
      </c>
      <c r="G5019" t="str">
        <f>precio_reno_porta!F13</f>
        <v>iOS</v>
      </c>
      <c r="H5019" t="s">
        <v>188</v>
      </c>
      <c r="I5019" t="s">
        <v>198</v>
      </c>
      <c r="J5019" s="68">
        <f>precio_reno_porta!Z13</f>
        <v>7523</v>
      </c>
    </row>
    <row r="5020" spans="1:10" x14ac:dyDescent="0.3">
      <c r="A5020" t="str">
        <f t="shared" si="78"/>
        <v>APPLE IPHONE 17 PRO 256GBMax Negocios + Ilimitado 189.90CUOTA</v>
      </c>
      <c r="B5020" t="str">
        <f>precio_reno_porta!A14</f>
        <v>Corriente</v>
      </c>
      <c r="C5020" t="str">
        <f>precio_reno_porta!B14</f>
        <v>5G</v>
      </c>
      <c r="D5020" t="str">
        <f>precio_reno_porta!C14</f>
        <v>APPLE</v>
      </c>
      <c r="E5020" t="str">
        <f>precio_reno_porta!D14</f>
        <v>APPLE IPHONE 17 PRO 256GB</v>
      </c>
      <c r="F5020" s="68">
        <f>precio_reno_porta!E14</f>
        <v>6909</v>
      </c>
      <c r="G5020" t="str">
        <f>precio_reno_porta!F14</f>
        <v>iOS</v>
      </c>
      <c r="H5020" t="s">
        <v>188</v>
      </c>
      <c r="I5020" t="s">
        <v>198</v>
      </c>
      <c r="J5020" s="68">
        <f>precio_reno_porta!Z14</f>
        <v>5495</v>
      </c>
    </row>
    <row r="5021" spans="1:10" x14ac:dyDescent="0.3">
      <c r="A5021" t="str">
        <f t="shared" si="78"/>
        <v>APPLE IPHONE 17 PRO 512GBMax Negocios + Ilimitado 189.90CUOTA</v>
      </c>
      <c r="B5021" t="str">
        <f>precio_reno_porta!A15</f>
        <v>Corriente</v>
      </c>
      <c r="C5021" t="str">
        <f>precio_reno_porta!B15</f>
        <v>5G</v>
      </c>
      <c r="D5021" t="str">
        <f>precio_reno_porta!C15</f>
        <v>APPLE</v>
      </c>
      <c r="E5021" t="str">
        <f>precio_reno_porta!D15</f>
        <v>APPLE IPHONE 17 PRO 512GB</v>
      </c>
      <c r="F5021" s="68">
        <f>precio_reno_porta!E15</f>
        <v>8169</v>
      </c>
      <c r="G5021" t="str">
        <f>precio_reno_porta!F15</f>
        <v>iOS</v>
      </c>
      <c r="H5021" t="s">
        <v>188</v>
      </c>
      <c r="I5021" t="s">
        <v>198</v>
      </c>
      <c r="J5021" s="68">
        <f>precio_reno_porta!Z15</f>
        <v>6515</v>
      </c>
    </row>
    <row r="5022" spans="1:10" x14ac:dyDescent="0.3">
      <c r="A5022" t="str">
        <f t="shared" si="78"/>
        <v>APPLE IPHONE 17 PRO MAX 1TBMax Negocios + Ilimitado 189.90CUOTA</v>
      </c>
      <c r="B5022" t="str">
        <f>precio_reno_porta!A16</f>
        <v>Corriente</v>
      </c>
      <c r="C5022" t="str">
        <f>precio_reno_porta!B16</f>
        <v>5G</v>
      </c>
      <c r="D5022" t="str">
        <f>precio_reno_porta!C16</f>
        <v>APPLE</v>
      </c>
      <c r="E5022" t="str">
        <f>precio_reno_porta!D16</f>
        <v>APPLE IPHONE 17 PRO MAX 1TB</v>
      </c>
      <c r="F5022" s="68">
        <f>precio_reno_porta!E16</f>
        <v>10049</v>
      </c>
      <c r="G5022" t="str">
        <f>precio_reno_porta!F16</f>
        <v>iOS</v>
      </c>
      <c r="H5022" t="s">
        <v>188</v>
      </c>
      <c r="I5022" t="s">
        <v>198</v>
      </c>
      <c r="J5022" s="68">
        <f>precio_reno_porta!Z16</f>
        <v>8039</v>
      </c>
    </row>
    <row r="5023" spans="1:10" x14ac:dyDescent="0.3">
      <c r="A5023" t="str">
        <f t="shared" si="78"/>
        <v>APPLE IPHONE 17 PRO MAX 256GBMax Negocios + Ilimitado 189.90CUOTA</v>
      </c>
      <c r="B5023" t="str">
        <f>precio_reno_porta!A17</f>
        <v>Corriente</v>
      </c>
      <c r="C5023" t="str">
        <f>precio_reno_porta!B17</f>
        <v>5G</v>
      </c>
      <c r="D5023" t="str">
        <f>precio_reno_porta!C17</f>
        <v>APPLE</v>
      </c>
      <c r="E5023" t="str">
        <f>precio_reno_porta!D17</f>
        <v>APPLE IPHONE 17 PRO MAX 256GB</v>
      </c>
      <c r="F5023" s="68">
        <f>precio_reno_porta!E17</f>
        <v>7539</v>
      </c>
      <c r="G5023" t="str">
        <f>precio_reno_porta!F17</f>
        <v>iOS</v>
      </c>
      <c r="H5023" t="s">
        <v>188</v>
      </c>
      <c r="I5023" t="s">
        <v>198</v>
      </c>
      <c r="J5023" s="68">
        <f>precio_reno_porta!Z17</f>
        <v>5999</v>
      </c>
    </row>
    <row r="5024" spans="1:10" x14ac:dyDescent="0.3">
      <c r="A5024" t="str">
        <f t="shared" si="78"/>
        <v>APPLE IPHONE 17 PRO MAX 2TBMax Negocios + Ilimitado 189.90CUOTA</v>
      </c>
      <c r="B5024" t="str">
        <f>precio_reno_porta!A18</f>
        <v>Corriente</v>
      </c>
      <c r="C5024" t="str">
        <f>precio_reno_porta!B18</f>
        <v>5G</v>
      </c>
      <c r="D5024" t="str">
        <f>precio_reno_porta!C18</f>
        <v>APPLE</v>
      </c>
      <c r="E5024" t="str">
        <f>precio_reno_porta!D18</f>
        <v>APPLE IPHONE 17 PRO MAX 2TB</v>
      </c>
      <c r="F5024" s="68">
        <f>precio_reno_porta!E18</f>
        <v>12569</v>
      </c>
      <c r="G5024" t="str">
        <f>precio_reno_porta!F18</f>
        <v>iOS</v>
      </c>
      <c r="H5024" t="s">
        <v>188</v>
      </c>
      <c r="I5024" t="s">
        <v>198</v>
      </c>
      <c r="J5024" s="68">
        <f>precio_reno_porta!Z18</f>
        <v>10079</v>
      </c>
    </row>
    <row r="5025" spans="1:10" x14ac:dyDescent="0.3">
      <c r="A5025" t="str">
        <f t="shared" si="78"/>
        <v>APPLE IPHONE 17 PRO MAX 512GBMax Negocios + Ilimitado 189.90CUOTA</v>
      </c>
      <c r="B5025" t="str">
        <f>precio_reno_porta!A19</f>
        <v>Corriente</v>
      </c>
      <c r="C5025" t="str">
        <f>precio_reno_porta!B19</f>
        <v>5G</v>
      </c>
      <c r="D5025" t="str">
        <f>precio_reno_porta!C19</f>
        <v>APPLE</v>
      </c>
      <c r="E5025" t="str">
        <f>precio_reno_porta!D19</f>
        <v>APPLE IPHONE 17 PRO MAX 512GB</v>
      </c>
      <c r="F5025" s="68">
        <f>precio_reno_porta!E19</f>
        <v>8799</v>
      </c>
      <c r="G5025" t="str">
        <f>precio_reno_porta!F19</f>
        <v>iOS</v>
      </c>
      <c r="H5025" t="s">
        <v>188</v>
      </c>
      <c r="I5025" t="s">
        <v>198</v>
      </c>
      <c r="J5025" s="68">
        <f>precio_reno_porta!Z19</f>
        <v>7019</v>
      </c>
    </row>
    <row r="5026" spans="1:10" x14ac:dyDescent="0.3">
      <c r="A5026" t="str">
        <f t="shared" si="78"/>
        <v>APPLE IPHONE 17E 256GBMax Negocios + Ilimitado 189.90CUOTA</v>
      </c>
      <c r="B5026" t="str">
        <f>precio_reno_porta!A20</f>
        <v>Corriente</v>
      </c>
      <c r="C5026" t="str">
        <f>precio_reno_porta!B20</f>
        <v>5G</v>
      </c>
      <c r="D5026" t="str">
        <f>precio_reno_porta!C20</f>
        <v>APPLE</v>
      </c>
      <c r="E5026" t="str">
        <f>precio_reno_porta!D20</f>
        <v>APPLE IPHONE 17E 256GB</v>
      </c>
      <c r="F5026" s="68">
        <f>precio_reno_porta!E20</f>
        <v>3769</v>
      </c>
      <c r="G5026" t="str">
        <f>precio_reno_porta!F20</f>
        <v>iOS</v>
      </c>
      <c r="H5026" t="s">
        <v>188</v>
      </c>
      <c r="I5026" t="s">
        <v>198</v>
      </c>
      <c r="J5026" s="68">
        <f>precio_reno_porta!Z20</f>
        <v>2939</v>
      </c>
    </row>
    <row r="5027" spans="1:10" x14ac:dyDescent="0.3">
      <c r="A5027" t="str">
        <f t="shared" si="78"/>
        <v>HONOR 400 512GB 5GMax Negocios + Ilimitado 189.90CUOTA</v>
      </c>
      <c r="B5027" t="str">
        <f>precio_reno_porta!A21</f>
        <v>Corriente</v>
      </c>
      <c r="C5027" t="str">
        <f>precio_reno_porta!B21</f>
        <v>5G</v>
      </c>
      <c r="D5027" t="str">
        <f>precio_reno_porta!C21</f>
        <v>HONOR</v>
      </c>
      <c r="E5027" t="str">
        <f>precio_reno_porta!D21</f>
        <v>HONOR 400 512GB 5G</v>
      </c>
      <c r="F5027" s="68">
        <f>precio_reno_porta!E21</f>
        <v>2099</v>
      </c>
      <c r="G5027" t="str">
        <f>precio_reno_porta!F21</f>
        <v>Android</v>
      </c>
      <c r="H5027" t="s">
        <v>188</v>
      </c>
      <c r="I5027" t="s">
        <v>198</v>
      </c>
      <c r="J5027" s="68">
        <f>precio_reno_porta!Z21</f>
        <v>1991</v>
      </c>
    </row>
    <row r="5028" spans="1:10" x14ac:dyDescent="0.3">
      <c r="A5028" t="str">
        <f t="shared" si="78"/>
        <v>HONOR 400 LITE 256GB 5GMax Negocios + Ilimitado 189.90CUOTA</v>
      </c>
      <c r="B5028" t="str">
        <f>precio_reno_porta!A22</f>
        <v>Corriente</v>
      </c>
      <c r="C5028" t="str">
        <f>precio_reno_porta!B22</f>
        <v>5G</v>
      </c>
      <c r="D5028" t="str">
        <f>precio_reno_porta!C22</f>
        <v>HONOR</v>
      </c>
      <c r="E5028" t="str">
        <f>precio_reno_porta!D22</f>
        <v>HONOR 400 LITE 256GB 5G</v>
      </c>
      <c r="F5028" s="68">
        <f>precio_reno_porta!E22</f>
        <v>1519</v>
      </c>
      <c r="G5028" t="str">
        <f>precio_reno_porta!F22</f>
        <v>Android</v>
      </c>
      <c r="H5028" t="s">
        <v>188</v>
      </c>
      <c r="I5028" t="s">
        <v>198</v>
      </c>
      <c r="J5028" s="68">
        <f>precio_reno_porta!Z22</f>
        <v>1439</v>
      </c>
    </row>
    <row r="5029" spans="1:10" x14ac:dyDescent="0.3">
      <c r="A5029" t="str">
        <f t="shared" si="78"/>
        <v>HONOR 400 PRO 512GB 5GMax Negocios + Ilimitado 189.90CUOTA</v>
      </c>
      <c r="B5029" t="str">
        <f>precio_reno_porta!A23</f>
        <v>Corriente</v>
      </c>
      <c r="C5029" t="str">
        <f>precio_reno_porta!B23</f>
        <v>5G</v>
      </c>
      <c r="D5029" t="str">
        <f>precio_reno_porta!C23</f>
        <v>HONOR</v>
      </c>
      <c r="E5029" t="str">
        <f>precio_reno_porta!D23</f>
        <v>HONOR 400 PRO 512GB 5G</v>
      </c>
      <c r="F5029" s="68">
        <f>precio_reno_porta!E23</f>
        <v>3349</v>
      </c>
      <c r="G5029" t="str">
        <f>precio_reno_porta!F23</f>
        <v>Android</v>
      </c>
      <c r="H5029" t="s">
        <v>188</v>
      </c>
      <c r="I5029" t="s">
        <v>198</v>
      </c>
      <c r="J5029" s="68">
        <f>precio_reno_porta!Z23</f>
        <v>3167</v>
      </c>
    </row>
    <row r="5030" spans="1:10" x14ac:dyDescent="0.3">
      <c r="A5030" t="str">
        <f t="shared" si="78"/>
        <v>HONOR 600 512GB 5GMax Negocios + Ilimitado 189.90CUOTA</v>
      </c>
      <c r="B5030" t="str">
        <f>precio_reno_porta!A24</f>
        <v>Corriente</v>
      </c>
      <c r="C5030" t="str">
        <f>precio_reno_porta!B24</f>
        <v>5G</v>
      </c>
      <c r="D5030" t="str">
        <f>precio_reno_porta!C24</f>
        <v>HONOR</v>
      </c>
      <c r="E5030" t="str">
        <f>precio_reno_porta!D24</f>
        <v>HONOR 600 512GB 5G</v>
      </c>
      <c r="F5030">
        <f>precio_reno_porta!E24</f>
        <v>2959</v>
      </c>
      <c r="G5030" t="str">
        <f>precio_reno_porta!F24</f>
        <v>Android</v>
      </c>
      <c r="H5030" t="s">
        <v>188</v>
      </c>
      <c r="I5030" t="s">
        <v>198</v>
      </c>
      <c r="J5030" s="68">
        <f>precio_reno_porta!Z24</f>
        <v>2795</v>
      </c>
    </row>
    <row r="5031" spans="1:10" x14ac:dyDescent="0.3">
      <c r="A5031" t="str">
        <f t="shared" si="78"/>
        <v>HONOR 600 PRO 512GB 5GMax Negocios + Ilimitado 189.90CUOTA</v>
      </c>
      <c r="B5031" t="str">
        <f>precio_reno_porta!A25</f>
        <v>Corriente</v>
      </c>
      <c r="C5031" t="str">
        <f>precio_reno_porta!B25</f>
        <v>5G</v>
      </c>
      <c r="D5031" t="str">
        <f>precio_reno_porta!C25</f>
        <v>HONOR</v>
      </c>
      <c r="E5031" t="str">
        <f>precio_reno_porta!D25</f>
        <v>HONOR 600 PRO 512GB 5G</v>
      </c>
      <c r="F5031">
        <f>precio_reno_porta!E25</f>
        <v>3909</v>
      </c>
      <c r="G5031" t="str">
        <f>precio_reno_porta!F25</f>
        <v>Android</v>
      </c>
      <c r="H5031" t="s">
        <v>188</v>
      </c>
      <c r="I5031" t="s">
        <v>198</v>
      </c>
      <c r="J5031" s="68">
        <f>precio_reno_porta!Z25</f>
        <v>3707</v>
      </c>
    </row>
    <row r="5032" spans="1:10" x14ac:dyDescent="0.3">
      <c r="A5032" t="str">
        <f t="shared" si="78"/>
        <v>HONOR 600 SMART 256GB 5GMax Negocios + Ilimitado 189.90CUOTA</v>
      </c>
      <c r="B5032" t="str">
        <f>precio_reno_porta!A26</f>
        <v>Corriente</v>
      </c>
      <c r="C5032" t="str">
        <f>precio_reno_porta!B26</f>
        <v>5G</v>
      </c>
      <c r="D5032" t="str">
        <f>precio_reno_porta!C26</f>
        <v>HONOR</v>
      </c>
      <c r="E5032" t="str">
        <f>precio_reno_porta!D26</f>
        <v>HONOR 600 SMART 256GB 5G</v>
      </c>
      <c r="F5032" s="68">
        <f>precio_reno_porta!E26</f>
        <v>1659</v>
      </c>
      <c r="G5032" t="str">
        <f>precio_reno_porta!F26</f>
        <v>Android</v>
      </c>
      <c r="H5032" t="s">
        <v>188</v>
      </c>
      <c r="I5032" t="s">
        <v>198</v>
      </c>
      <c r="J5032" s="68">
        <f>precio_reno_porta!Z26</f>
        <v>1571</v>
      </c>
    </row>
    <row r="5033" spans="1:10" x14ac:dyDescent="0.3">
      <c r="A5033" t="str">
        <f t="shared" si="78"/>
        <v>HONOR 600E 512GB 5GMax Negocios + Ilimitado 189.90CUOTA</v>
      </c>
      <c r="B5033" t="str">
        <f>precio_reno_porta!A27</f>
        <v>Corriente</v>
      </c>
      <c r="C5033" t="str">
        <f>precio_reno_porta!B27</f>
        <v>5G</v>
      </c>
      <c r="D5033" t="str">
        <f>precio_reno_porta!C27</f>
        <v>HONOR</v>
      </c>
      <c r="E5033" t="str">
        <f>precio_reno_porta!D27</f>
        <v>HONOR 600E 512GB 5G</v>
      </c>
      <c r="F5033" s="68">
        <f>precio_reno_porta!E27</f>
        <v>2149</v>
      </c>
      <c r="G5033" t="str">
        <f>precio_reno_porta!F27</f>
        <v>Android</v>
      </c>
      <c r="H5033" t="s">
        <v>188</v>
      </c>
      <c r="I5033" t="s">
        <v>198</v>
      </c>
      <c r="J5033" s="68">
        <f>precio_reno_porta!Z27</f>
        <v>2027</v>
      </c>
    </row>
    <row r="5034" spans="1:10" x14ac:dyDescent="0.3">
      <c r="A5034" t="str">
        <f t="shared" si="78"/>
        <v>HONOR 70 256GBMax Negocios + Ilimitado 189.90CUOTA</v>
      </c>
      <c r="B5034" t="str">
        <f>precio_reno_porta!A28</f>
        <v>Corriente</v>
      </c>
      <c r="C5034" t="str">
        <f>precio_reno_porta!B28</f>
        <v>5G</v>
      </c>
      <c r="D5034" t="str">
        <f>precio_reno_porta!C28</f>
        <v>HONOR</v>
      </c>
      <c r="E5034" t="str">
        <f>precio_reno_porta!D28</f>
        <v>HONOR 70 256GB</v>
      </c>
      <c r="F5034" s="68">
        <f>precio_reno_porta!E28</f>
        <v>2859</v>
      </c>
      <c r="G5034" t="str">
        <f>precio_reno_porta!F28</f>
        <v>Android</v>
      </c>
      <c r="H5034" t="s">
        <v>188</v>
      </c>
      <c r="I5034" t="s">
        <v>198</v>
      </c>
      <c r="J5034" s="68">
        <f>precio_reno_porta!Z28</f>
        <v>2711</v>
      </c>
    </row>
    <row r="5035" spans="1:10" x14ac:dyDescent="0.3">
      <c r="A5035" t="str">
        <f t="shared" si="78"/>
        <v>HONOR MAGIC 7 LITE 512GB 5GMax Negocios + Ilimitado 189.90CUOTA</v>
      </c>
      <c r="B5035" t="str">
        <f>precio_reno_porta!A29</f>
        <v>Corriente</v>
      </c>
      <c r="C5035" t="str">
        <f>precio_reno_porta!B29</f>
        <v>5G</v>
      </c>
      <c r="D5035" t="str">
        <f>precio_reno_porta!C29</f>
        <v>HONOR</v>
      </c>
      <c r="E5035" t="str">
        <f>precio_reno_porta!D29</f>
        <v>HONOR MAGIC 7 LITE 512GB 5G</v>
      </c>
      <c r="F5035" s="68">
        <f>precio_reno_porta!E29</f>
        <v>1849</v>
      </c>
      <c r="G5035" t="str">
        <f>precio_reno_porta!F29</f>
        <v>Android</v>
      </c>
      <c r="H5035" t="s">
        <v>188</v>
      </c>
      <c r="I5035" t="s">
        <v>198</v>
      </c>
      <c r="J5035" s="68">
        <f>precio_reno_porta!Z29</f>
        <v>1751</v>
      </c>
    </row>
    <row r="5036" spans="1:10" x14ac:dyDescent="0.3">
      <c r="A5036" t="str">
        <f t="shared" si="78"/>
        <v>HONOR MAGIC 8 LITE 512GB 5GMax Negocios + Ilimitado 189.90CUOTA</v>
      </c>
      <c r="B5036" t="str">
        <f>precio_reno_porta!A30</f>
        <v>Corriente</v>
      </c>
      <c r="C5036" t="str">
        <f>precio_reno_porta!B30</f>
        <v>5G</v>
      </c>
      <c r="D5036" t="str">
        <f>precio_reno_porta!C30</f>
        <v>HONOR</v>
      </c>
      <c r="E5036" t="str">
        <f>precio_reno_porta!D30</f>
        <v>HONOR MAGIC 8 LITE 512GB 5G</v>
      </c>
      <c r="F5036" s="68">
        <f>precio_reno_porta!E30</f>
        <v>1779</v>
      </c>
      <c r="G5036" t="str">
        <f>precio_reno_porta!F30</f>
        <v>Android</v>
      </c>
      <c r="H5036" t="s">
        <v>188</v>
      </c>
      <c r="I5036" t="s">
        <v>198</v>
      </c>
      <c r="J5036" s="68">
        <f>precio_reno_porta!Z30</f>
        <v>1679</v>
      </c>
    </row>
    <row r="5037" spans="1:10" x14ac:dyDescent="0.3">
      <c r="A5037" t="str">
        <f t="shared" si="78"/>
        <v>HONOR MAGIC 8 PRO 512GB 5GMax Negocios + Ilimitado 189.90CUOTA</v>
      </c>
      <c r="B5037" t="str">
        <f>precio_reno_porta!A31</f>
        <v>Corriente</v>
      </c>
      <c r="C5037" t="str">
        <f>precio_reno_porta!B31</f>
        <v>5G</v>
      </c>
      <c r="D5037" t="str">
        <f>precio_reno_porta!C31</f>
        <v>HONOR</v>
      </c>
      <c r="E5037" t="str">
        <f>precio_reno_porta!D31</f>
        <v>HONOR MAGIC 8 PRO 512GB 5G</v>
      </c>
      <c r="F5037" s="68">
        <f>precio_reno_porta!E31</f>
        <v>5789</v>
      </c>
      <c r="G5037" t="str">
        <f>precio_reno_porta!F31</f>
        <v>Android</v>
      </c>
      <c r="H5037" t="s">
        <v>188</v>
      </c>
      <c r="I5037" t="s">
        <v>198</v>
      </c>
      <c r="J5037" s="68">
        <f>precio_reno_porta!Z31</f>
        <v>5495</v>
      </c>
    </row>
    <row r="5038" spans="1:10" x14ac:dyDescent="0.3">
      <c r="A5038" t="str">
        <f t="shared" si="78"/>
        <v>HONOR X5C 128GBMax Negocios + Ilimitado 189.90CUOTA</v>
      </c>
      <c r="B5038" t="str">
        <f>precio_reno_porta!A32</f>
        <v>Corriente</v>
      </c>
      <c r="C5038" t="str">
        <f>precio_reno_porta!B32</f>
        <v>4G</v>
      </c>
      <c r="D5038" t="str">
        <f>precio_reno_porta!C32</f>
        <v>HONOR</v>
      </c>
      <c r="E5038" t="str">
        <f>precio_reno_porta!D32</f>
        <v>HONOR X5C 128GB</v>
      </c>
      <c r="F5038" s="68">
        <f>precio_reno_porta!E32</f>
        <v>399</v>
      </c>
      <c r="G5038" t="str">
        <f>precio_reno_porta!F32</f>
        <v>Android</v>
      </c>
      <c r="H5038" t="s">
        <v>188</v>
      </c>
      <c r="I5038" t="s">
        <v>198</v>
      </c>
      <c r="J5038" s="68">
        <f>precio_reno_porta!Z32</f>
        <v>371</v>
      </c>
    </row>
    <row r="5039" spans="1:10" x14ac:dyDescent="0.3">
      <c r="A5039" t="str">
        <f t="shared" si="78"/>
        <v>HONOR X5C PLUS 256GBMax Negocios + Ilimitado 189.90CUOTA</v>
      </c>
      <c r="B5039" t="str">
        <f>precio_reno_porta!A33</f>
        <v>Corriente</v>
      </c>
      <c r="C5039" t="str">
        <f>precio_reno_porta!B33</f>
        <v>4G</v>
      </c>
      <c r="D5039" t="str">
        <f>precio_reno_porta!C33</f>
        <v>HONOR</v>
      </c>
      <c r="E5039" t="str">
        <f>precio_reno_porta!D33</f>
        <v>HONOR X5C PLUS 256GB</v>
      </c>
      <c r="F5039" s="68">
        <f>precio_reno_porta!E33</f>
        <v>499</v>
      </c>
      <c r="G5039" t="str">
        <f>precio_reno_porta!F33</f>
        <v>Android</v>
      </c>
      <c r="H5039" t="s">
        <v>188</v>
      </c>
      <c r="I5039" t="s">
        <v>198</v>
      </c>
      <c r="J5039" s="68">
        <f>precio_reno_porta!Z33</f>
        <v>467</v>
      </c>
    </row>
    <row r="5040" spans="1:10" x14ac:dyDescent="0.3">
      <c r="A5040" t="str">
        <f t="shared" si="78"/>
        <v>HONOR X5D 128GBMax Negocios + Ilimitado 189.90CUOTA</v>
      </c>
      <c r="B5040" t="str">
        <f>precio_reno_porta!A34</f>
        <v>Corriente</v>
      </c>
      <c r="C5040" t="str">
        <f>precio_reno_porta!B34</f>
        <v>4G</v>
      </c>
      <c r="D5040" t="str">
        <f>precio_reno_porta!C34</f>
        <v>HONOR</v>
      </c>
      <c r="E5040" t="str">
        <f>precio_reno_porta!D34</f>
        <v>HONOR X5D 128GB</v>
      </c>
      <c r="F5040" s="68">
        <f>precio_reno_porta!E34</f>
        <v>449</v>
      </c>
      <c r="G5040" t="str">
        <f>precio_reno_porta!F34</f>
        <v>Android</v>
      </c>
      <c r="H5040" t="s">
        <v>188</v>
      </c>
      <c r="I5040" t="s">
        <v>198</v>
      </c>
      <c r="J5040" s="68">
        <f>precio_reno_porta!Z34</f>
        <v>431</v>
      </c>
    </row>
    <row r="5041" spans="1:10" x14ac:dyDescent="0.3">
      <c r="A5041" t="str">
        <f t="shared" si="78"/>
        <v>HONOR X5D 256GBMax Negocios + Ilimitado 189.90CUOTA</v>
      </c>
      <c r="B5041" t="str">
        <f>precio_reno_porta!A35</f>
        <v>Corriente</v>
      </c>
      <c r="C5041" t="str">
        <f>precio_reno_porta!B35</f>
        <v>4G</v>
      </c>
      <c r="D5041" t="str">
        <f>precio_reno_porta!C35</f>
        <v>HONOR</v>
      </c>
      <c r="E5041" t="str">
        <f>precio_reno_porta!D35</f>
        <v>HONOR X5D 256GB</v>
      </c>
      <c r="F5041" s="68">
        <f>precio_reno_porta!E35</f>
        <v>589</v>
      </c>
      <c r="G5041" t="str">
        <f>precio_reno_porta!F35</f>
        <v>Android</v>
      </c>
      <c r="H5041" t="s">
        <v>188</v>
      </c>
      <c r="I5041" t="s">
        <v>198</v>
      </c>
      <c r="J5041" s="68">
        <f>precio_reno_porta!Z35</f>
        <v>551</v>
      </c>
    </row>
    <row r="5042" spans="1:10" x14ac:dyDescent="0.3">
      <c r="A5042" t="str">
        <f t="shared" si="78"/>
        <v>HONOR X6C 256GBMax Negocios + Ilimitado 189.90CUOTA</v>
      </c>
      <c r="B5042" t="str">
        <f>precio_reno_porta!A36</f>
        <v>Corriente</v>
      </c>
      <c r="C5042" t="str">
        <f>precio_reno_porta!B36</f>
        <v>4G</v>
      </c>
      <c r="D5042" t="str">
        <f>precio_reno_porta!C36</f>
        <v>HONOR</v>
      </c>
      <c r="E5042" t="str">
        <f>precio_reno_porta!D36</f>
        <v>HONOR X6C 256GB</v>
      </c>
      <c r="F5042" s="68">
        <f>precio_reno_porta!E36</f>
        <v>699</v>
      </c>
      <c r="G5042" t="str">
        <f>precio_reno_porta!F36</f>
        <v>Android</v>
      </c>
      <c r="H5042" t="s">
        <v>188</v>
      </c>
      <c r="I5042" t="s">
        <v>198</v>
      </c>
      <c r="J5042" s="68">
        <f>precio_reno_porta!Z36</f>
        <v>659</v>
      </c>
    </row>
    <row r="5043" spans="1:10" x14ac:dyDescent="0.3">
      <c r="A5043" t="str">
        <f t="shared" si="78"/>
        <v>HONOR X6D 256GB 5GMax Negocios + Ilimitado 189.90CUOTA</v>
      </c>
      <c r="B5043" t="str">
        <f>precio_reno_porta!A37</f>
        <v>Corriente</v>
      </c>
      <c r="C5043" t="str">
        <f>precio_reno_porta!B37</f>
        <v>5G</v>
      </c>
      <c r="D5043" t="str">
        <f>precio_reno_porta!C37</f>
        <v>HONOR</v>
      </c>
      <c r="E5043" t="str">
        <f>precio_reno_porta!D37</f>
        <v>HONOR X6D 256GB 5G</v>
      </c>
      <c r="F5043" s="68">
        <f>precio_reno_porta!E37</f>
        <v>829</v>
      </c>
      <c r="G5043" t="str">
        <f>precio_reno_porta!F37</f>
        <v>Android</v>
      </c>
      <c r="H5043" t="s">
        <v>188</v>
      </c>
      <c r="I5043" t="s">
        <v>198</v>
      </c>
      <c r="J5043" s="68">
        <f>precio_reno_porta!Z37</f>
        <v>791</v>
      </c>
    </row>
    <row r="5044" spans="1:10" x14ac:dyDescent="0.3">
      <c r="A5044" t="str">
        <f t="shared" si="78"/>
        <v>HONOR X7D 256GB 5GMax Negocios + Ilimitado 189.90CUOTA</v>
      </c>
      <c r="B5044" t="str">
        <f>precio_reno_porta!A38</f>
        <v>Corriente</v>
      </c>
      <c r="C5044" t="str">
        <f>precio_reno_porta!B38</f>
        <v>5G</v>
      </c>
      <c r="D5044" t="str">
        <f>precio_reno_porta!C38</f>
        <v>HONOR</v>
      </c>
      <c r="E5044" t="str">
        <f>precio_reno_porta!D38</f>
        <v>HONOR X7D 256GB 5G</v>
      </c>
      <c r="F5044" s="68">
        <f>precio_reno_porta!E38</f>
        <v>879</v>
      </c>
      <c r="G5044" t="str">
        <f>precio_reno_porta!F38</f>
        <v>Android</v>
      </c>
      <c r="H5044" t="s">
        <v>188</v>
      </c>
      <c r="I5044" t="s">
        <v>198</v>
      </c>
      <c r="J5044" s="68">
        <f>precio_reno_porta!Z38</f>
        <v>839</v>
      </c>
    </row>
    <row r="5045" spans="1:10" x14ac:dyDescent="0.3">
      <c r="A5045" t="str">
        <f t="shared" si="78"/>
        <v>HONOR X7E PLUS 256GB 5GMax Negocios + Ilimitado 189.90CUOTA</v>
      </c>
      <c r="B5045" t="str">
        <f>precio_reno_porta!A39</f>
        <v>Corriente</v>
      </c>
      <c r="C5045" t="str">
        <f>precio_reno_porta!B39</f>
        <v>5G</v>
      </c>
      <c r="D5045" t="str">
        <f>precio_reno_porta!C39</f>
        <v>HONOR</v>
      </c>
      <c r="E5045" t="str">
        <f>precio_reno_porta!D39</f>
        <v>HONOR X7E PLUS 256GB 5G</v>
      </c>
      <c r="F5045" s="68">
        <f>precio_reno_porta!E39</f>
        <v>1179</v>
      </c>
      <c r="G5045" t="str">
        <f>precio_reno_porta!F39</f>
        <v>Android</v>
      </c>
      <c r="H5045" t="s">
        <v>188</v>
      </c>
      <c r="I5045" t="s">
        <v>198</v>
      </c>
      <c r="J5045" s="68">
        <f>precio_reno_porta!Z39</f>
        <v>1127</v>
      </c>
    </row>
    <row r="5046" spans="1:10" x14ac:dyDescent="0.3">
      <c r="A5046" t="str">
        <f t="shared" si="78"/>
        <v>HONOR X8C 256GB 5GMax Negocios + Ilimitado 189.90CUOTA</v>
      </c>
      <c r="B5046" t="str">
        <f>precio_reno_porta!A40</f>
        <v>Corriente</v>
      </c>
      <c r="C5046" t="str">
        <f>precio_reno_porta!B40</f>
        <v>5G</v>
      </c>
      <c r="D5046" t="str">
        <f>precio_reno_porta!C40</f>
        <v>HONOR</v>
      </c>
      <c r="E5046" t="str">
        <f>precio_reno_porta!D40</f>
        <v>HONOR X8C 256GB 5G</v>
      </c>
      <c r="F5046" s="68">
        <f>precio_reno_porta!E40</f>
        <v>1189</v>
      </c>
      <c r="G5046" t="str">
        <f>precio_reno_porta!F40</f>
        <v>Android</v>
      </c>
      <c r="H5046" t="s">
        <v>188</v>
      </c>
      <c r="I5046" t="s">
        <v>198</v>
      </c>
      <c r="J5046" s="68">
        <f>precio_reno_porta!Z40</f>
        <v>1127</v>
      </c>
    </row>
    <row r="5047" spans="1:10" x14ac:dyDescent="0.3">
      <c r="A5047" t="str">
        <f t="shared" si="78"/>
        <v>HUAWEI WATCH KIDS 4 PROMax Negocios + Ilimitado 189.90CUOTA</v>
      </c>
      <c r="B5047" t="str">
        <f>precio_reno_porta!A41</f>
        <v>Corriente</v>
      </c>
      <c r="C5047" t="str">
        <f>precio_reno_porta!B41</f>
        <v>4G</v>
      </c>
      <c r="D5047" t="str">
        <f>precio_reno_porta!C41</f>
        <v>HUAWEI</v>
      </c>
      <c r="E5047" t="str">
        <f>precio_reno_porta!D41</f>
        <v>HUAWEI WATCH KIDS 4 PRO</v>
      </c>
      <c r="F5047" s="68">
        <f>precio_reno_porta!E41</f>
        <v>649</v>
      </c>
      <c r="G5047" t="str">
        <f>precio_reno_porta!F41</f>
        <v>Android</v>
      </c>
      <c r="H5047" t="s">
        <v>188</v>
      </c>
      <c r="I5047" t="s">
        <v>198</v>
      </c>
      <c r="J5047" s="68">
        <f>precio_reno_porta!Z41</f>
        <v>611</v>
      </c>
    </row>
    <row r="5048" spans="1:10" x14ac:dyDescent="0.3">
      <c r="A5048" t="str">
        <f t="shared" si="78"/>
        <v>MOTOROLA MOTO EDGE 60 512GB 5GMax Negocios + Ilimitado 189.90CUOTA</v>
      </c>
      <c r="B5048" t="str">
        <f>precio_reno_porta!A42</f>
        <v>Corriente</v>
      </c>
      <c r="C5048" t="str">
        <f>precio_reno_porta!B42</f>
        <v>5G</v>
      </c>
      <c r="D5048" t="str">
        <f>precio_reno_porta!C42</f>
        <v>MOTOROLA</v>
      </c>
      <c r="E5048" t="str">
        <f>precio_reno_porta!D42</f>
        <v>MOTOROLA MOTO EDGE 60 512GB 5G</v>
      </c>
      <c r="F5048" s="68">
        <f>precio_reno_porta!E42</f>
        <v>1989</v>
      </c>
      <c r="G5048" t="str">
        <f>precio_reno_porta!F42</f>
        <v>Android</v>
      </c>
      <c r="H5048" t="s">
        <v>188</v>
      </c>
      <c r="I5048" t="s">
        <v>198</v>
      </c>
      <c r="J5048" s="68">
        <f>precio_reno_porta!Z42</f>
        <v>1883</v>
      </c>
    </row>
    <row r="5049" spans="1:10" x14ac:dyDescent="0.3">
      <c r="A5049" t="str">
        <f t="shared" si="78"/>
        <v>MOTOROLA MOTO EDGE 60 FUSION 256GB 5GMax Negocios + Ilimitado 189.90CUOTA</v>
      </c>
      <c r="B5049" t="str">
        <f>precio_reno_porta!A43</f>
        <v>Corriente</v>
      </c>
      <c r="C5049" t="str">
        <f>precio_reno_porta!B43</f>
        <v>5G</v>
      </c>
      <c r="D5049" t="str">
        <f>precio_reno_porta!C43</f>
        <v>MOTOROLA</v>
      </c>
      <c r="E5049" t="str">
        <f>precio_reno_porta!D43</f>
        <v>MOTOROLA MOTO EDGE 60 FUSION 256GB 5G</v>
      </c>
      <c r="F5049" s="68">
        <f>precio_reno_porta!E43</f>
        <v>1439</v>
      </c>
      <c r="G5049" t="str">
        <f>precio_reno_porta!F43</f>
        <v>Android</v>
      </c>
      <c r="H5049" t="s">
        <v>188</v>
      </c>
      <c r="I5049" t="s">
        <v>198</v>
      </c>
      <c r="J5049" s="68">
        <f>precio_reno_porta!Z43</f>
        <v>1367</v>
      </c>
    </row>
    <row r="5050" spans="1:10" x14ac:dyDescent="0.3">
      <c r="A5050" t="str">
        <f t="shared" si="78"/>
        <v>MOTOROLA MOTO EDGE 60 PRO 512GB 5GMax Negocios + Ilimitado 189.90CUOTA</v>
      </c>
      <c r="B5050" t="str">
        <f>precio_reno_porta!A44</f>
        <v>Corriente</v>
      </c>
      <c r="C5050" t="str">
        <f>precio_reno_porta!B44</f>
        <v>5G</v>
      </c>
      <c r="D5050" t="str">
        <f>precio_reno_porta!C44</f>
        <v>MOTOROLA</v>
      </c>
      <c r="E5050" t="str">
        <f>precio_reno_porta!D44</f>
        <v>MOTOROLA MOTO EDGE 60 PRO 512GB 5G</v>
      </c>
      <c r="F5050" s="68">
        <f>precio_reno_porta!E44</f>
        <v>2649</v>
      </c>
      <c r="G5050" t="str">
        <f>precio_reno_porta!F44</f>
        <v>Android</v>
      </c>
      <c r="H5050" t="s">
        <v>188</v>
      </c>
      <c r="I5050" t="s">
        <v>198</v>
      </c>
      <c r="J5050" s="68">
        <f>precio_reno_porta!Z44</f>
        <v>2507</v>
      </c>
    </row>
    <row r="5051" spans="1:10" x14ac:dyDescent="0.3">
      <c r="A5051" t="str">
        <f t="shared" si="78"/>
        <v>MOTOROLA MOTO EDGE 70 512GB 5GMax Negocios + Ilimitado 189.90CUOTA</v>
      </c>
      <c r="B5051" t="str">
        <f>precio_reno_porta!A45</f>
        <v>Corriente</v>
      </c>
      <c r="C5051" t="str">
        <f>precio_reno_porta!B45</f>
        <v>5G</v>
      </c>
      <c r="D5051" t="str">
        <f>precio_reno_porta!C45</f>
        <v>MOTOROLA</v>
      </c>
      <c r="E5051" t="str">
        <f>precio_reno_porta!D45</f>
        <v>MOTOROLA MOTO EDGE 70 512GB 5G</v>
      </c>
      <c r="F5051" s="68">
        <f>precio_reno_porta!E45</f>
        <v>2549</v>
      </c>
      <c r="G5051" t="str">
        <f>precio_reno_porta!F45</f>
        <v>Android</v>
      </c>
      <c r="H5051" t="s">
        <v>188</v>
      </c>
      <c r="I5051" t="s">
        <v>198</v>
      </c>
      <c r="J5051" s="68">
        <f>precio_reno_porta!Z45</f>
        <v>2411</v>
      </c>
    </row>
    <row r="5052" spans="1:10" x14ac:dyDescent="0.3">
      <c r="A5052" t="str">
        <f t="shared" si="78"/>
        <v>MOTOROLA MOTO EDGE 70 FUSION 256GB 5GMax Negocios + Ilimitado 189.90CUOTA</v>
      </c>
      <c r="B5052" t="str">
        <f>precio_reno_porta!A46</f>
        <v>Corriente</v>
      </c>
      <c r="C5052" t="str">
        <f>precio_reno_porta!B46</f>
        <v>5G</v>
      </c>
      <c r="D5052" t="str">
        <f>precio_reno_porta!C46</f>
        <v>MOTOROLA</v>
      </c>
      <c r="E5052" t="str">
        <f>precio_reno_porta!D46</f>
        <v>MOTOROLA MOTO EDGE 70 FUSION 256GB 5G</v>
      </c>
      <c r="F5052" s="68">
        <f>precio_reno_porta!E46</f>
        <v>1899</v>
      </c>
      <c r="G5052" t="str">
        <f>precio_reno_porta!F46</f>
        <v>Android</v>
      </c>
      <c r="H5052" t="s">
        <v>188</v>
      </c>
      <c r="I5052" t="s">
        <v>198</v>
      </c>
      <c r="J5052" s="68">
        <f>precio_reno_porta!Z46</f>
        <v>1799</v>
      </c>
    </row>
    <row r="5053" spans="1:10" x14ac:dyDescent="0.3">
      <c r="A5053" t="str">
        <f t="shared" si="78"/>
        <v>MOTOROLA MOTO EDGE 70 PRO 512GB 5GMax Negocios + Ilimitado 189.90CUOTA</v>
      </c>
      <c r="B5053" t="str">
        <f>precio_reno_porta!A47</f>
        <v>Corriente</v>
      </c>
      <c r="C5053" t="str">
        <f>precio_reno_porta!B47</f>
        <v>5G</v>
      </c>
      <c r="D5053" t="str">
        <f>precio_reno_porta!C47</f>
        <v>MOTOROLA</v>
      </c>
      <c r="E5053" t="str">
        <f>precio_reno_porta!D47</f>
        <v>MOTOROLA MOTO EDGE 70 PRO 512GB 5G</v>
      </c>
      <c r="F5053" s="68">
        <f>precio_reno_porta!E47</f>
        <v>3619</v>
      </c>
      <c r="G5053" t="str">
        <f>precio_reno_porta!F47</f>
        <v>Android</v>
      </c>
      <c r="H5053" t="s">
        <v>188</v>
      </c>
      <c r="I5053" t="s">
        <v>198</v>
      </c>
      <c r="J5053" s="68">
        <f>precio_reno_porta!Z47</f>
        <v>3431</v>
      </c>
    </row>
    <row r="5054" spans="1:10" x14ac:dyDescent="0.3">
      <c r="A5054" t="str">
        <f t="shared" si="78"/>
        <v>MOTOROLA MOTO G06 128GBMax Negocios + Ilimitado 189.90CUOTA</v>
      </c>
      <c r="B5054" t="str">
        <f>precio_reno_porta!A48</f>
        <v>Corriente</v>
      </c>
      <c r="C5054" t="str">
        <f>precio_reno_porta!B48</f>
        <v>4G</v>
      </c>
      <c r="D5054" t="str">
        <f>precio_reno_porta!C48</f>
        <v>MOTOROLA</v>
      </c>
      <c r="E5054" t="str">
        <f>precio_reno_porta!D48</f>
        <v>MOTOROLA MOTO G06 128GB</v>
      </c>
      <c r="F5054" s="68">
        <f>precio_reno_porta!E48</f>
        <v>619</v>
      </c>
      <c r="G5054" t="str">
        <f>precio_reno_porta!F48</f>
        <v>Android</v>
      </c>
      <c r="H5054" t="s">
        <v>188</v>
      </c>
      <c r="I5054" t="s">
        <v>198</v>
      </c>
      <c r="J5054" s="68">
        <f>precio_reno_porta!Z48</f>
        <v>587</v>
      </c>
    </row>
    <row r="5055" spans="1:10" x14ac:dyDescent="0.3">
      <c r="A5055" t="str">
        <f t="shared" si="78"/>
        <v>MOTOROLA MOTO G06 256GBMax Negocios + Ilimitado 189.90CUOTA</v>
      </c>
      <c r="B5055" t="str">
        <f>precio_reno_porta!A49</f>
        <v>Corriente</v>
      </c>
      <c r="C5055" t="str">
        <f>precio_reno_porta!B49</f>
        <v>4G</v>
      </c>
      <c r="D5055" t="str">
        <f>precio_reno_porta!C49</f>
        <v>MOTOROLA</v>
      </c>
      <c r="E5055" t="str">
        <f>precio_reno_porta!D49</f>
        <v>MOTOROLA MOTO G06 256GB</v>
      </c>
      <c r="F5055" s="68">
        <f>precio_reno_porta!E49</f>
        <v>649</v>
      </c>
      <c r="G5055" t="str">
        <f>precio_reno_porta!F49</f>
        <v>Android</v>
      </c>
      <c r="H5055" t="s">
        <v>188</v>
      </c>
      <c r="I5055" t="s">
        <v>198</v>
      </c>
      <c r="J5055" s="68">
        <f>precio_reno_porta!Z49</f>
        <v>611</v>
      </c>
    </row>
    <row r="5056" spans="1:10" x14ac:dyDescent="0.3">
      <c r="A5056" t="str">
        <f t="shared" si="78"/>
        <v>MOTOROLA MOTO G15 256GBMax Negocios + Ilimitado 189.90CUOTA</v>
      </c>
      <c r="B5056" t="str">
        <f>precio_reno_porta!A50</f>
        <v>Corriente</v>
      </c>
      <c r="C5056" t="str">
        <f>precio_reno_porta!B50</f>
        <v>4G</v>
      </c>
      <c r="D5056" t="str">
        <f>precio_reno_porta!C50</f>
        <v>MOTOROLA</v>
      </c>
      <c r="E5056" t="str">
        <f>precio_reno_porta!D50</f>
        <v>MOTOROLA MOTO G15 256GB</v>
      </c>
      <c r="F5056" s="68">
        <f>precio_reno_porta!E50</f>
        <v>719</v>
      </c>
      <c r="G5056" t="str">
        <f>precio_reno_porta!F50</f>
        <v>Android</v>
      </c>
      <c r="H5056" t="s">
        <v>188</v>
      </c>
      <c r="I5056" t="s">
        <v>198</v>
      </c>
      <c r="J5056" s="68">
        <f>precio_reno_porta!Z50</f>
        <v>683</v>
      </c>
    </row>
    <row r="5057" spans="1:10" x14ac:dyDescent="0.3">
      <c r="A5057" t="str">
        <f t="shared" si="78"/>
        <v>MOTOROLA MOTO G17 256GBMax Negocios + Ilimitado 189.90CUOTA</v>
      </c>
      <c r="B5057" t="str">
        <f>precio_reno_porta!A51</f>
        <v>Corriente</v>
      </c>
      <c r="C5057" t="str">
        <f>precio_reno_porta!B51</f>
        <v>4G</v>
      </c>
      <c r="D5057" t="str">
        <f>precio_reno_porta!C51</f>
        <v>MOTOROLA</v>
      </c>
      <c r="E5057" t="str">
        <f>precio_reno_porta!D51</f>
        <v>MOTOROLA MOTO G17 256GB</v>
      </c>
      <c r="F5057" s="68">
        <f>precio_reno_porta!E51</f>
        <v>779</v>
      </c>
      <c r="G5057" t="str">
        <f>precio_reno_porta!F51</f>
        <v>Android</v>
      </c>
      <c r="H5057" t="s">
        <v>188</v>
      </c>
      <c r="I5057" t="s">
        <v>198</v>
      </c>
      <c r="J5057" s="68">
        <f>precio_reno_porta!Z51</f>
        <v>743</v>
      </c>
    </row>
    <row r="5058" spans="1:10" x14ac:dyDescent="0.3">
      <c r="A5058" t="str">
        <f t="shared" si="78"/>
        <v>MOTOROLA MOTO G47 128GB 5GMax Negocios + Ilimitado 189.90CUOTA</v>
      </c>
      <c r="B5058" t="str">
        <f>precio_reno_porta!A52</f>
        <v>Corriente</v>
      </c>
      <c r="C5058" t="str">
        <f>precio_reno_porta!B52</f>
        <v>5G</v>
      </c>
      <c r="D5058" t="str">
        <f>precio_reno_porta!C52</f>
        <v>MOTOROLA</v>
      </c>
      <c r="E5058" t="str">
        <f>precio_reno_porta!D52</f>
        <v>MOTOROLA MOTO G47 128GB 5G</v>
      </c>
      <c r="F5058" s="68">
        <f>precio_reno_porta!E52</f>
        <v>949</v>
      </c>
      <c r="G5058" t="str">
        <f>precio_reno_porta!F52</f>
        <v>Android</v>
      </c>
      <c r="H5058" t="s">
        <v>188</v>
      </c>
      <c r="I5058" t="s">
        <v>198</v>
      </c>
      <c r="J5058" s="68">
        <f>precio_reno_porta!Z52</f>
        <v>899</v>
      </c>
    </row>
    <row r="5059" spans="1:10" x14ac:dyDescent="0.3">
      <c r="A5059" t="str">
        <f t="shared" ref="A5059:A5122" si="79">CONCATENATE(E5059,I5059,H5059)</f>
        <v>MOTOROLA MOTO G56 256GB 5GMax Negocios + Ilimitado 189.90CUOTA</v>
      </c>
      <c r="B5059" t="str">
        <f>precio_reno_porta!A53</f>
        <v>Corriente</v>
      </c>
      <c r="C5059" t="str">
        <f>precio_reno_porta!B53</f>
        <v>5G</v>
      </c>
      <c r="D5059" t="str">
        <f>precio_reno_porta!C53</f>
        <v>MOTOROLA</v>
      </c>
      <c r="E5059" t="str">
        <f>precio_reno_porta!D53</f>
        <v>MOTOROLA MOTO G56 256GB 5G</v>
      </c>
      <c r="F5059" s="68">
        <f>precio_reno_porta!E53</f>
        <v>969</v>
      </c>
      <c r="G5059" t="str">
        <f>precio_reno_porta!F53</f>
        <v>Android</v>
      </c>
      <c r="H5059" t="s">
        <v>188</v>
      </c>
      <c r="I5059" t="s">
        <v>198</v>
      </c>
      <c r="J5059" s="68">
        <f>precio_reno_porta!Z53</f>
        <v>923</v>
      </c>
    </row>
    <row r="5060" spans="1:10" x14ac:dyDescent="0.3">
      <c r="A5060" t="str">
        <f t="shared" si="79"/>
        <v>MOTOROLA MOTO G67 256GB 5GMax Negocios + Ilimitado 189.90CUOTA</v>
      </c>
      <c r="B5060" t="str">
        <f>precio_reno_porta!A54</f>
        <v>Corriente</v>
      </c>
      <c r="C5060" t="str">
        <f>precio_reno_porta!B54</f>
        <v>5G</v>
      </c>
      <c r="D5060" t="str">
        <f>precio_reno_porta!C54</f>
        <v>MOTOROLA</v>
      </c>
      <c r="E5060" t="str">
        <f>precio_reno_porta!D54</f>
        <v>MOTOROLA MOTO G67 256GB 5G</v>
      </c>
      <c r="F5060" s="68">
        <f>precio_reno_porta!E54</f>
        <v>1269</v>
      </c>
      <c r="G5060" t="str">
        <f>precio_reno_porta!F54</f>
        <v>Android</v>
      </c>
      <c r="H5060" t="s">
        <v>188</v>
      </c>
      <c r="I5060" t="s">
        <v>198</v>
      </c>
      <c r="J5060" s="68">
        <f>precio_reno_porta!Z54</f>
        <v>1199</v>
      </c>
    </row>
    <row r="5061" spans="1:10" x14ac:dyDescent="0.3">
      <c r="A5061" t="str">
        <f t="shared" si="79"/>
        <v>MOTOROLA MOTO G77 256GB 5GMax Negocios + Ilimitado 189.90CUOTA</v>
      </c>
      <c r="B5061" t="str">
        <f>precio_reno_porta!A55</f>
        <v>Corriente</v>
      </c>
      <c r="C5061" t="str">
        <f>precio_reno_porta!B55</f>
        <v>5G</v>
      </c>
      <c r="D5061" t="str">
        <f>precio_reno_porta!C55</f>
        <v>MOTOROLA</v>
      </c>
      <c r="E5061" t="str">
        <f>precio_reno_porta!D55</f>
        <v>MOTOROLA MOTO G77 256GB 5G</v>
      </c>
      <c r="F5061" s="68">
        <f>precio_reno_porta!E55</f>
        <v>1519</v>
      </c>
      <c r="G5061" t="str">
        <f>precio_reno_porta!F55</f>
        <v>Android</v>
      </c>
      <c r="H5061" t="s">
        <v>188</v>
      </c>
      <c r="I5061" t="s">
        <v>198</v>
      </c>
      <c r="J5061" s="68">
        <f>precio_reno_porta!Z55</f>
        <v>1439</v>
      </c>
    </row>
    <row r="5062" spans="1:10" x14ac:dyDescent="0.3">
      <c r="A5062" t="str">
        <f t="shared" si="79"/>
        <v>MOTOROLA MOTO RAZR 60 512GB 5GMax Negocios + Ilimitado 189.90CUOTA</v>
      </c>
      <c r="B5062" t="str">
        <f>precio_reno_porta!A56</f>
        <v>Corriente</v>
      </c>
      <c r="C5062" t="str">
        <f>precio_reno_porta!B56</f>
        <v>5G</v>
      </c>
      <c r="D5062" t="str">
        <f>precio_reno_porta!C56</f>
        <v>MOTOROLA</v>
      </c>
      <c r="E5062" t="str">
        <f>precio_reno_porta!D56</f>
        <v>MOTOROLA MOTO RAZR 60 512GB 5G</v>
      </c>
      <c r="F5062" s="68">
        <f>precio_reno_porta!E56</f>
        <v>3789</v>
      </c>
      <c r="G5062" t="str">
        <f>precio_reno_porta!F56</f>
        <v>Android</v>
      </c>
      <c r="H5062" t="s">
        <v>188</v>
      </c>
      <c r="I5062" t="s">
        <v>198</v>
      </c>
      <c r="J5062" s="68">
        <f>precio_reno_porta!Z56</f>
        <v>3599</v>
      </c>
    </row>
    <row r="5063" spans="1:10" x14ac:dyDescent="0.3">
      <c r="A5063" t="str">
        <f t="shared" si="79"/>
        <v>MOTOROLA MOTO RAZR 70 512GB 5GMax Negocios + Ilimitado 189.90CUOTA</v>
      </c>
      <c r="B5063" t="str">
        <f>precio_reno_porta!A57</f>
        <v>Corriente</v>
      </c>
      <c r="C5063" t="str">
        <f>precio_reno_porta!B57</f>
        <v>5G</v>
      </c>
      <c r="D5063" t="str">
        <f>precio_reno_porta!C57</f>
        <v>MOTOROLA</v>
      </c>
      <c r="E5063" t="str">
        <f>precio_reno_porta!D57</f>
        <v>MOTOROLA MOTO RAZR 70 512GB 5G</v>
      </c>
      <c r="F5063" s="68">
        <f>precio_reno_porta!E57</f>
        <v>4089</v>
      </c>
      <c r="G5063" t="str">
        <f>precio_reno_porta!F57</f>
        <v>Android</v>
      </c>
      <c r="H5063" t="s">
        <v>188</v>
      </c>
      <c r="I5063" t="s">
        <v>198</v>
      </c>
      <c r="J5063" s="68">
        <f>precio_reno_porta!Z57</f>
        <v>3875</v>
      </c>
    </row>
    <row r="5064" spans="1:10" x14ac:dyDescent="0.3">
      <c r="A5064" t="str">
        <f t="shared" si="79"/>
        <v>OPPO A5 256GBMax Negocios + Ilimitado 189.90CUOTA</v>
      </c>
      <c r="B5064" t="str">
        <f>precio_reno_porta!A58</f>
        <v>Corriente</v>
      </c>
      <c r="C5064" t="str">
        <f>precio_reno_porta!B58</f>
        <v>4G</v>
      </c>
      <c r="D5064" t="str">
        <f>precio_reno_porta!C58</f>
        <v>OPPO</v>
      </c>
      <c r="E5064" t="str">
        <f>precio_reno_porta!D58</f>
        <v>OPPO A5 256GB</v>
      </c>
      <c r="F5064" s="68">
        <f>precio_reno_porta!E58</f>
        <v>849</v>
      </c>
      <c r="G5064" t="str">
        <f>precio_reno_porta!F58</f>
        <v>Android</v>
      </c>
      <c r="H5064" t="s">
        <v>188</v>
      </c>
      <c r="I5064" t="s">
        <v>198</v>
      </c>
      <c r="J5064" s="68">
        <f>precio_reno_porta!Z58</f>
        <v>803</v>
      </c>
    </row>
    <row r="5065" spans="1:10" x14ac:dyDescent="0.3">
      <c r="A5065" t="str">
        <f t="shared" si="79"/>
        <v>OPPO A5 256GB 5GMax Negocios + Ilimitado 189.90CUOTA</v>
      </c>
      <c r="B5065" t="str">
        <f>precio_reno_porta!A59</f>
        <v>Corriente</v>
      </c>
      <c r="C5065" t="str">
        <f>precio_reno_porta!B59</f>
        <v>5G</v>
      </c>
      <c r="D5065" t="str">
        <f>precio_reno_porta!C59</f>
        <v>OPPO</v>
      </c>
      <c r="E5065" t="str">
        <f>precio_reno_porta!D59</f>
        <v>OPPO A5 256GB 5G</v>
      </c>
      <c r="F5065" s="68">
        <f>precio_reno_porta!E59</f>
        <v>1319</v>
      </c>
      <c r="G5065" t="str">
        <f>precio_reno_porta!F59</f>
        <v>Android</v>
      </c>
      <c r="H5065" t="s">
        <v>188</v>
      </c>
      <c r="I5065" t="s">
        <v>198</v>
      </c>
      <c r="J5065" s="68">
        <f>precio_reno_porta!Z59</f>
        <v>1247</v>
      </c>
    </row>
    <row r="5066" spans="1:10" x14ac:dyDescent="0.3">
      <c r="A5066" t="str">
        <f t="shared" si="79"/>
        <v>OPPO A5X 128GBMax Negocios + Ilimitado 189.90CUOTA</v>
      </c>
      <c r="B5066" t="str">
        <f>precio_reno_porta!A60</f>
        <v>Corriente</v>
      </c>
      <c r="C5066" t="str">
        <f>precio_reno_porta!B60</f>
        <v>4G</v>
      </c>
      <c r="D5066" t="str">
        <f>precio_reno_porta!C60</f>
        <v>OPPO</v>
      </c>
      <c r="E5066" t="str">
        <f>precio_reno_porta!D60</f>
        <v>OPPO A5X 128GB</v>
      </c>
      <c r="F5066" s="68">
        <f>precio_reno_porta!E60</f>
        <v>659</v>
      </c>
      <c r="G5066" t="str">
        <f>precio_reno_porta!F60</f>
        <v>Android</v>
      </c>
      <c r="H5066" t="s">
        <v>188</v>
      </c>
      <c r="I5066" t="s">
        <v>198</v>
      </c>
      <c r="J5066" s="68">
        <f>precio_reno_porta!Z60</f>
        <v>623</v>
      </c>
    </row>
    <row r="5067" spans="1:10" x14ac:dyDescent="0.3">
      <c r="A5067" t="str">
        <f t="shared" si="79"/>
        <v>OPPO A6 PRO 256GB 5GMax Negocios + Ilimitado 189.90CUOTA</v>
      </c>
      <c r="B5067" t="str">
        <f>precio_reno_porta!A61</f>
        <v>Corriente</v>
      </c>
      <c r="C5067" t="str">
        <f>precio_reno_porta!B61</f>
        <v>5G</v>
      </c>
      <c r="D5067" t="str">
        <f>precio_reno_porta!C61</f>
        <v>OPPO</v>
      </c>
      <c r="E5067" t="str">
        <f>precio_reno_porta!D61</f>
        <v>OPPO A6 PRO 256GB 5G</v>
      </c>
      <c r="F5067" s="68">
        <f>precio_reno_porta!E61</f>
        <v>1779</v>
      </c>
      <c r="G5067" t="str">
        <f>precio_reno_porta!F61</f>
        <v>Android</v>
      </c>
      <c r="H5067" t="s">
        <v>188</v>
      </c>
      <c r="I5067" t="s">
        <v>198</v>
      </c>
      <c r="J5067" s="68">
        <f>precio_reno_porta!Z61</f>
        <v>1679</v>
      </c>
    </row>
    <row r="5068" spans="1:10" x14ac:dyDescent="0.3">
      <c r="A5068" t="str">
        <f t="shared" si="79"/>
        <v>OPPO A6T 128GBMax Negocios + Ilimitado 189.90CUOTA</v>
      </c>
      <c r="B5068" t="str">
        <f>precio_reno_porta!A62</f>
        <v>Corriente</v>
      </c>
      <c r="C5068" t="str">
        <f>precio_reno_porta!B62</f>
        <v>4G</v>
      </c>
      <c r="D5068" t="str">
        <f>precio_reno_porta!C62</f>
        <v>OPPO</v>
      </c>
      <c r="E5068" t="str">
        <f>precio_reno_porta!D62</f>
        <v>OPPO A6T 128GB</v>
      </c>
      <c r="F5068" s="68">
        <f>precio_reno_porta!E62</f>
        <v>789</v>
      </c>
      <c r="G5068" t="str">
        <f>precio_reno_porta!F62</f>
        <v>Android</v>
      </c>
      <c r="H5068" t="s">
        <v>188</v>
      </c>
      <c r="I5068" t="s">
        <v>198</v>
      </c>
      <c r="J5068" s="68">
        <f>precio_reno_porta!Z62</f>
        <v>743</v>
      </c>
    </row>
    <row r="5069" spans="1:10" x14ac:dyDescent="0.3">
      <c r="A5069" t="str">
        <f t="shared" si="79"/>
        <v>OPPO A6X 256GB 5GMax Negocios + Ilimitado 189.90CUOTA</v>
      </c>
      <c r="B5069" t="str">
        <f>precio_reno_porta!A63</f>
        <v>Corriente</v>
      </c>
      <c r="C5069" t="str">
        <f>precio_reno_porta!B63</f>
        <v>5G</v>
      </c>
      <c r="D5069" t="str">
        <f>precio_reno_porta!C63</f>
        <v>OPPO</v>
      </c>
      <c r="E5069" t="str">
        <f>precio_reno_porta!D63</f>
        <v>OPPO A6X 256GB 5G</v>
      </c>
      <c r="F5069" s="68">
        <f>precio_reno_porta!E63</f>
        <v>1159</v>
      </c>
      <c r="G5069" t="str">
        <f>precio_reno_porta!F63</f>
        <v>Android</v>
      </c>
      <c r="H5069" t="s">
        <v>188</v>
      </c>
      <c r="I5069" t="s">
        <v>198</v>
      </c>
      <c r="J5069" s="68">
        <f>precio_reno_porta!Z63</f>
        <v>1103</v>
      </c>
    </row>
    <row r="5070" spans="1:10" x14ac:dyDescent="0.3">
      <c r="A5070" t="str">
        <f t="shared" si="79"/>
        <v>OPPO RENO 14F 256GB 5GMax Negocios + Ilimitado 189.90CUOTA</v>
      </c>
      <c r="B5070" t="str">
        <f>precio_reno_porta!A64</f>
        <v>Corriente</v>
      </c>
      <c r="C5070" t="str">
        <f>precio_reno_porta!B64</f>
        <v>4G</v>
      </c>
      <c r="D5070" t="str">
        <f>precio_reno_porta!C64</f>
        <v>OPPO</v>
      </c>
      <c r="E5070" t="str">
        <f>precio_reno_porta!D64</f>
        <v>OPPO RENO 14F 256GB 5G</v>
      </c>
      <c r="F5070" s="68">
        <f>precio_reno_porta!E64</f>
        <v>2229</v>
      </c>
      <c r="G5070" t="str">
        <f>precio_reno_porta!F64</f>
        <v>Android</v>
      </c>
      <c r="H5070" t="s">
        <v>188</v>
      </c>
      <c r="I5070" t="s">
        <v>198</v>
      </c>
      <c r="J5070" s="68">
        <f>precio_reno_porta!Z64</f>
        <v>2111</v>
      </c>
    </row>
    <row r="5071" spans="1:10" x14ac:dyDescent="0.3">
      <c r="A5071" t="str">
        <f t="shared" si="79"/>
        <v>OPPO RENO 14F 512GB 5GMax Negocios + Ilimitado 189.90CUOTA</v>
      </c>
      <c r="B5071" t="str">
        <f>precio_reno_porta!A65</f>
        <v>Corriente</v>
      </c>
      <c r="C5071" t="str">
        <f>precio_reno_porta!B65</f>
        <v>5G</v>
      </c>
      <c r="D5071" t="str">
        <f>precio_reno_porta!C65</f>
        <v>OPPO</v>
      </c>
      <c r="E5071" t="str">
        <f>precio_reno_porta!D65</f>
        <v>OPPO RENO 14F 512GB 5G</v>
      </c>
      <c r="F5071" s="68">
        <f>precio_reno_porta!E65</f>
        <v>2439</v>
      </c>
      <c r="G5071" t="str">
        <f>precio_reno_porta!F65</f>
        <v>Android</v>
      </c>
      <c r="H5071" t="s">
        <v>188</v>
      </c>
      <c r="I5071" t="s">
        <v>198</v>
      </c>
      <c r="J5071" s="68">
        <f>precio_reno_porta!Z65</f>
        <v>2315</v>
      </c>
    </row>
    <row r="5072" spans="1:10" x14ac:dyDescent="0.3">
      <c r="A5072" t="str">
        <f t="shared" si="79"/>
        <v>OPPO RENO 16 256GB 5GMax Negocios + Ilimitado 189.90CUOTA</v>
      </c>
      <c r="B5072" t="str">
        <f>precio_reno_porta!A66</f>
        <v>Corriente</v>
      </c>
      <c r="C5072" t="str">
        <f>precio_reno_porta!B66</f>
        <v>5G</v>
      </c>
      <c r="D5072" t="str">
        <f>precio_reno_porta!C66</f>
        <v>OPPO</v>
      </c>
      <c r="E5072" t="str">
        <f>precio_reno_porta!D66</f>
        <v>OPPO RENO 16 256GB 5G</v>
      </c>
      <c r="F5072" s="68">
        <f>precio_reno_porta!E66</f>
        <v>3839</v>
      </c>
      <c r="G5072" t="str">
        <f>precio_reno_porta!F66</f>
        <v>Android</v>
      </c>
      <c r="H5072" t="s">
        <v>188</v>
      </c>
      <c r="I5072" t="s">
        <v>198</v>
      </c>
      <c r="J5072" s="68">
        <f>precio_reno_porta!Z66</f>
        <v>3647</v>
      </c>
    </row>
    <row r="5073" spans="1:10" x14ac:dyDescent="0.3">
      <c r="A5073" t="str">
        <f t="shared" si="79"/>
        <v>OPPO RENO 16F 256GB 5GMax Negocios + Ilimitado 189.90CUOTA</v>
      </c>
      <c r="B5073" t="str">
        <f>precio_reno_porta!A67</f>
        <v>Corriente</v>
      </c>
      <c r="C5073" t="str">
        <f>precio_reno_porta!B67</f>
        <v>5G</v>
      </c>
      <c r="D5073" t="str">
        <f>precio_reno_porta!C67</f>
        <v>OPPO</v>
      </c>
      <c r="E5073" t="str">
        <f>precio_reno_porta!D67</f>
        <v>OPPO RENO 16F 256GB 5G</v>
      </c>
      <c r="F5073" s="68">
        <f>precio_reno_porta!E67</f>
        <v>3129</v>
      </c>
      <c r="G5073" t="str">
        <f>precio_reno_porta!F67</f>
        <v>Android</v>
      </c>
      <c r="H5073" t="s">
        <v>188</v>
      </c>
      <c r="I5073" t="s">
        <v>198</v>
      </c>
      <c r="J5073" s="68">
        <f>precio_reno_porta!Z67</f>
        <v>2963</v>
      </c>
    </row>
    <row r="5074" spans="1:10" x14ac:dyDescent="0.3">
      <c r="A5074" t="str">
        <f t="shared" si="79"/>
        <v>SAMSUNG GALAXY A07 128GBMax Negocios + Ilimitado 189.90CUOTA</v>
      </c>
      <c r="B5074" t="str">
        <f>precio_reno_porta!A68</f>
        <v>Corriente</v>
      </c>
      <c r="C5074" t="str">
        <f>precio_reno_porta!B68</f>
        <v>4G</v>
      </c>
      <c r="D5074" t="str">
        <f>precio_reno_porta!C68</f>
        <v>SAMSUNG</v>
      </c>
      <c r="E5074" t="str">
        <f>precio_reno_porta!D68</f>
        <v>SAMSUNG GALAXY A07 128GB</v>
      </c>
      <c r="F5074" s="68">
        <f>precio_reno_porta!E68</f>
        <v>599</v>
      </c>
      <c r="G5074" t="str">
        <f>precio_reno_porta!F68</f>
        <v>Android</v>
      </c>
      <c r="H5074" t="s">
        <v>188</v>
      </c>
      <c r="I5074" t="s">
        <v>198</v>
      </c>
      <c r="J5074" s="68">
        <f>precio_reno_porta!Z68</f>
        <v>563</v>
      </c>
    </row>
    <row r="5075" spans="1:10" x14ac:dyDescent="0.3">
      <c r="A5075" t="str">
        <f t="shared" si="79"/>
        <v>SAMSUNG GALAXY A16 128GBMax Negocios + Ilimitado 189.90CUOTA</v>
      </c>
      <c r="B5075" t="str">
        <f>precio_reno_porta!A69</f>
        <v>Corriente</v>
      </c>
      <c r="C5075" t="str">
        <f>precio_reno_porta!B69</f>
        <v>4G</v>
      </c>
      <c r="D5075" t="str">
        <f>precio_reno_porta!C69</f>
        <v>SAMSUNG</v>
      </c>
      <c r="E5075" t="str">
        <f>precio_reno_porta!D69</f>
        <v>SAMSUNG GALAXY A16 128GB</v>
      </c>
      <c r="F5075" s="68">
        <f>precio_reno_porta!E69</f>
        <v>659</v>
      </c>
      <c r="G5075" t="str">
        <f>precio_reno_porta!F69</f>
        <v>Android</v>
      </c>
      <c r="H5075" t="s">
        <v>188</v>
      </c>
      <c r="I5075" t="s">
        <v>198</v>
      </c>
      <c r="J5075" s="68">
        <f>precio_reno_porta!Z69</f>
        <v>623</v>
      </c>
    </row>
    <row r="5076" spans="1:10" x14ac:dyDescent="0.3">
      <c r="A5076" t="str">
        <f t="shared" si="79"/>
        <v>SAMSUNG GALAXY A17 128GB 5GMax Negocios + Ilimitado 189.90CUOTA</v>
      </c>
      <c r="B5076" t="str">
        <f>precio_reno_porta!A70</f>
        <v>Corriente</v>
      </c>
      <c r="C5076" t="str">
        <f>precio_reno_porta!B70</f>
        <v>5G</v>
      </c>
      <c r="D5076" t="str">
        <f>precio_reno_porta!C70</f>
        <v>SAMSUNG</v>
      </c>
      <c r="E5076" t="str">
        <f>precio_reno_porta!D70</f>
        <v>SAMSUNG GALAXY A17 128GB 5G</v>
      </c>
      <c r="F5076" s="68">
        <f>precio_reno_porta!E70</f>
        <v>1179</v>
      </c>
      <c r="G5076" t="str">
        <f>precio_reno_porta!F70</f>
        <v>Android</v>
      </c>
      <c r="H5076" t="s">
        <v>188</v>
      </c>
      <c r="I5076" t="s">
        <v>198</v>
      </c>
      <c r="J5076" s="68">
        <f>precio_reno_porta!Z70</f>
        <v>1115</v>
      </c>
    </row>
    <row r="5077" spans="1:10" x14ac:dyDescent="0.3">
      <c r="A5077" t="str">
        <f t="shared" si="79"/>
        <v>SAMSUNG GALAXY A17 256GB 5GMax Negocios + Ilimitado 189.90CUOTA</v>
      </c>
      <c r="B5077" t="str">
        <f>precio_reno_porta!A71</f>
        <v>Corriente</v>
      </c>
      <c r="C5077" t="str">
        <f>precio_reno_porta!B71</f>
        <v>5G</v>
      </c>
      <c r="D5077" t="str">
        <f>precio_reno_porta!C71</f>
        <v>SAMSUNG</v>
      </c>
      <c r="E5077" t="str">
        <f>precio_reno_porta!D71</f>
        <v>SAMSUNG GALAXY A17 256GB 5G</v>
      </c>
      <c r="F5077" s="68">
        <f>precio_reno_porta!E71</f>
        <v>1309</v>
      </c>
      <c r="G5077" t="str">
        <f>precio_reno_porta!F71</f>
        <v>Android</v>
      </c>
      <c r="H5077" t="s">
        <v>188</v>
      </c>
      <c r="I5077" t="s">
        <v>198</v>
      </c>
      <c r="J5077" s="68">
        <f>precio_reno_porta!Z71</f>
        <v>1175</v>
      </c>
    </row>
    <row r="5078" spans="1:10" x14ac:dyDescent="0.3">
      <c r="A5078" t="str">
        <f t="shared" si="79"/>
        <v>SAMSUNG GALAXY A26 128GB 5GMax Negocios + Ilimitado 189.90CUOTA</v>
      </c>
      <c r="B5078" t="str">
        <f>precio_reno_porta!A72</f>
        <v>Corriente</v>
      </c>
      <c r="C5078" t="str">
        <f>precio_reno_porta!B72</f>
        <v>5G</v>
      </c>
      <c r="D5078" t="str">
        <f>precio_reno_porta!C72</f>
        <v>SAMSUNG</v>
      </c>
      <c r="E5078" t="str">
        <f>precio_reno_porta!D72</f>
        <v>SAMSUNG GALAXY A26 128GB 5G</v>
      </c>
      <c r="F5078" s="68">
        <f>precio_reno_porta!E72</f>
        <v>1169</v>
      </c>
      <c r="G5078" t="str">
        <f>precio_reno_porta!F72</f>
        <v>Android</v>
      </c>
      <c r="H5078" t="s">
        <v>188</v>
      </c>
      <c r="I5078" t="s">
        <v>198</v>
      </c>
      <c r="J5078" s="68">
        <f>precio_reno_porta!Z72</f>
        <v>1115</v>
      </c>
    </row>
    <row r="5079" spans="1:10" x14ac:dyDescent="0.3">
      <c r="A5079" t="str">
        <f t="shared" si="79"/>
        <v>SAMSUNG GALAXY A27 256GB 5GMax Negocios + Ilimitado 189.90CUOTA</v>
      </c>
      <c r="B5079" t="str">
        <f>precio_reno_porta!A73</f>
        <v>Corriente</v>
      </c>
      <c r="C5079" t="str">
        <f>precio_reno_porta!B73</f>
        <v>5G</v>
      </c>
      <c r="D5079" t="str">
        <f>precio_reno_porta!C73</f>
        <v>SAMSUNG</v>
      </c>
      <c r="E5079" t="str">
        <f>precio_reno_porta!D73</f>
        <v>SAMSUNG GALAXY A27 256GB 5G</v>
      </c>
      <c r="F5079" s="68">
        <f>precio_reno_porta!E73</f>
        <v>2009</v>
      </c>
      <c r="G5079" t="str">
        <f>precio_reno_porta!F73</f>
        <v>Android</v>
      </c>
      <c r="H5079" t="s">
        <v>188</v>
      </c>
      <c r="I5079" t="s">
        <v>198</v>
      </c>
      <c r="J5079" s="68">
        <f>precio_reno_porta!Z73</f>
        <v>1907</v>
      </c>
    </row>
    <row r="5080" spans="1:10" x14ac:dyDescent="0.3">
      <c r="A5080" t="str">
        <f t="shared" si="79"/>
        <v>SAMSUNG GALAXY A36 128GB 5GMax Negocios + Ilimitado 189.90CUOTA</v>
      </c>
      <c r="B5080" t="str">
        <f>precio_reno_porta!A74</f>
        <v>Corriente</v>
      </c>
      <c r="C5080" t="str">
        <f>precio_reno_porta!B74</f>
        <v>5G</v>
      </c>
      <c r="D5080" t="str">
        <f>precio_reno_porta!C74</f>
        <v>SAMSUNG</v>
      </c>
      <c r="E5080" t="str">
        <f>precio_reno_porta!D74</f>
        <v>SAMSUNG GALAXY A36 128GB 5G</v>
      </c>
      <c r="F5080" s="68">
        <f>precio_reno_porta!E74</f>
        <v>1519</v>
      </c>
      <c r="G5080" t="str">
        <f>precio_reno_porta!F74</f>
        <v>Android</v>
      </c>
      <c r="H5080" t="s">
        <v>188</v>
      </c>
      <c r="I5080" t="s">
        <v>198</v>
      </c>
      <c r="J5080" s="68">
        <f>precio_reno_porta!Z74</f>
        <v>1439</v>
      </c>
    </row>
    <row r="5081" spans="1:10" x14ac:dyDescent="0.3">
      <c r="A5081" t="str">
        <f t="shared" si="79"/>
        <v>SAMSUNG GALAXY A37 256GB 5GMax Negocios + Ilimitado 189.90CUOTA</v>
      </c>
      <c r="B5081" t="str">
        <f>precio_reno_porta!A75</f>
        <v>Corriente</v>
      </c>
      <c r="C5081" t="str">
        <f>precio_reno_porta!B75</f>
        <v>5G</v>
      </c>
      <c r="D5081" t="str">
        <f>precio_reno_porta!C75</f>
        <v>SAMSUNG</v>
      </c>
      <c r="E5081" t="str">
        <f>precio_reno_porta!D75</f>
        <v>SAMSUNG GALAXY A37 256GB 5G</v>
      </c>
      <c r="F5081" s="68">
        <f>precio_reno_porta!E75</f>
        <v>2249</v>
      </c>
      <c r="G5081" t="str">
        <f>precio_reno_porta!F75</f>
        <v>Android</v>
      </c>
      <c r="H5081" t="s">
        <v>188</v>
      </c>
      <c r="I5081" t="s">
        <v>198</v>
      </c>
      <c r="J5081" s="68">
        <f>precio_reno_porta!Z75</f>
        <v>2123</v>
      </c>
    </row>
    <row r="5082" spans="1:10" x14ac:dyDescent="0.3">
      <c r="A5082" t="str">
        <f t="shared" si="79"/>
        <v>SAMSUNG GALAXY A56 256GB 5GMax Negocios + Ilimitado 189.90CUOTA</v>
      </c>
      <c r="B5082" t="str">
        <f>precio_reno_porta!A76</f>
        <v>Corriente</v>
      </c>
      <c r="C5082" t="str">
        <f>precio_reno_porta!B76</f>
        <v>5G</v>
      </c>
      <c r="D5082" t="str">
        <f>precio_reno_porta!C76</f>
        <v>SAMSUNG</v>
      </c>
      <c r="E5082" t="str">
        <f>precio_reno_porta!D76</f>
        <v>SAMSUNG GALAXY A56 256GB 5G</v>
      </c>
      <c r="F5082" s="68">
        <f>precio_reno_porta!E76</f>
        <v>2109</v>
      </c>
      <c r="G5082" t="str">
        <f>precio_reno_porta!F76</f>
        <v>Android</v>
      </c>
      <c r="H5082" t="s">
        <v>188</v>
      </c>
      <c r="I5082" t="s">
        <v>198</v>
      </c>
      <c r="J5082" s="68">
        <f>precio_reno_porta!Z76</f>
        <v>1991</v>
      </c>
    </row>
    <row r="5083" spans="1:10" x14ac:dyDescent="0.3">
      <c r="A5083" t="str">
        <f t="shared" si="79"/>
        <v>SAMSUNG GALAXY A57 256GB 5GMax Negocios + Ilimitado 189.90CUOTA</v>
      </c>
      <c r="B5083" t="str">
        <f>precio_reno_porta!A77</f>
        <v>Corriente</v>
      </c>
      <c r="C5083" t="str">
        <f>precio_reno_porta!B77</f>
        <v>5G</v>
      </c>
      <c r="D5083" t="str">
        <f>precio_reno_porta!C77</f>
        <v>SAMSUNG</v>
      </c>
      <c r="E5083" t="str">
        <f>precio_reno_porta!D77</f>
        <v>SAMSUNG GALAXY A57 256GB 5G</v>
      </c>
      <c r="F5083" s="68">
        <f>precio_reno_porta!E77</f>
        <v>2509</v>
      </c>
      <c r="G5083" t="str">
        <f>precio_reno_porta!F77</f>
        <v>Android</v>
      </c>
      <c r="H5083" t="s">
        <v>188</v>
      </c>
      <c r="I5083" t="s">
        <v>198</v>
      </c>
      <c r="J5083" s="68">
        <f>precio_reno_porta!Z77</f>
        <v>2375</v>
      </c>
    </row>
    <row r="5084" spans="1:10" x14ac:dyDescent="0.3">
      <c r="A5084" t="str">
        <f t="shared" si="79"/>
        <v>SAMSUNG GALAXY A57 512GB 5GMax Negocios + Ilimitado 189.90CUOTA</v>
      </c>
      <c r="B5084" t="str">
        <f>precio_reno_porta!A78</f>
        <v>Corriente</v>
      </c>
      <c r="C5084" t="str">
        <f>precio_reno_porta!B78</f>
        <v>5G</v>
      </c>
      <c r="D5084" t="str">
        <f>precio_reno_porta!C78</f>
        <v>SAMSUNG</v>
      </c>
      <c r="E5084" t="str">
        <f>precio_reno_porta!D78</f>
        <v>SAMSUNG GALAXY A57 512GB 5G</v>
      </c>
      <c r="F5084" s="68">
        <f>precio_reno_porta!E78</f>
        <v>3449</v>
      </c>
      <c r="G5084" t="str">
        <f>precio_reno_porta!F78</f>
        <v>Android</v>
      </c>
      <c r="H5084" t="s">
        <v>188</v>
      </c>
      <c r="I5084" t="s">
        <v>198</v>
      </c>
      <c r="J5084" s="68">
        <f>precio_reno_porta!Z78</f>
        <v>3263</v>
      </c>
    </row>
    <row r="5085" spans="1:10" x14ac:dyDescent="0.3">
      <c r="A5085" t="str">
        <f t="shared" si="79"/>
        <v>SAMSUNG GALAXY S25 128GBMax Negocios + Ilimitado 189.90CUOTA</v>
      </c>
      <c r="B5085" t="str">
        <f>precio_reno_porta!A79</f>
        <v>Corriente</v>
      </c>
      <c r="C5085" t="str">
        <f>precio_reno_porta!B79</f>
        <v>5G</v>
      </c>
      <c r="D5085" t="str">
        <f>precio_reno_porta!C79</f>
        <v>SAMSUNG</v>
      </c>
      <c r="E5085" t="str">
        <f>precio_reno_porta!D79</f>
        <v>SAMSUNG GALAXY S25 128GB</v>
      </c>
      <c r="F5085" s="68">
        <f>precio_reno_porta!E79</f>
        <v>4529</v>
      </c>
      <c r="G5085" t="str">
        <f>precio_reno_porta!F79</f>
        <v>Android</v>
      </c>
      <c r="H5085" t="s">
        <v>188</v>
      </c>
      <c r="I5085" t="s">
        <v>198</v>
      </c>
      <c r="J5085" s="68">
        <f>precio_reno_porta!Z79</f>
        <v>4295</v>
      </c>
    </row>
    <row r="5086" spans="1:10" x14ac:dyDescent="0.3">
      <c r="A5086" t="str">
        <f t="shared" si="79"/>
        <v>SAMSUNG GALAXY S25 FE 256GB 5GMax Negocios + Ilimitado 189.90CUOTA</v>
      </c>
      <c r="B5086" t="str">
        <f>precio_reno_porta!A80</f>
        <v>Corriente</v>
      </c>
      <c r="C5086" t="str">
        <f>precio_reno_porta!B80</f>
        <v>5G</v>
      </c>
      <c r="D5086" t="str">
        <f>precio_reno_porta!C80</f>
        <v>SAMSUNG</v>
      </c>
      <c r="E5086" t="str">
        <f>precio_reno_porta!D80</f>
        <v>SAMSUNG GALAXY S25 FE 256GB 5G</v>
      </c>
      <c r="F5086" s="68">
        <f>precio_reno_porta!E80</f>
        <v>3429</v>
      </c>
      <c r="G5086" t="str">
        <f>precio_reno_porta!F80</f>
        <v>Android</v>
      </c>
      <c r="H5086" t="s">
        <v>188</v>
      </c>
      <c r="I5086" t="s">
        <v>198</v>
      </c>
      <c r="J5086" s="68">
        <f>precio_reno_porta!Z80</f>
        <v>3251</v>
      </c>
    </row>
    <row r="5087" spans="1:10" x14ac:dyDescent="0.3">
      <c r="A5087" t="str">
        <f t="shared" si="79"/>
        <v>SAMSUNG GALAXY S25 ULTRA 256GBMax Negocios + Ilimitado 189.90CUOTA</v>
      </c>
      <c r="B5087" t="str">
        <f>precio_reno_porta!A81</f>
        <v>Corriente</v>
      </c>
      <c r="C5087" t="str">
        <f>precio_reno_porta!B81</f>
        <v>5G</v>
      </c>
      <c r="D5087" t="str">
        <f>precio_reno_porta!C81</f>
        <v>SAMSUNG</v>
      </c>
      <c r="E5087" t="str">
        <f>precio_reno_porta!D81</f>
        <v>SAMSUNG GALAXY S25 ULTRA 256GB</v>
      </c>
      <c r="F5087" s="68">
        <f>precio_reno_porta!E81</f>
        <v>6219</v>
      </c>
      <c r="G5087" t="str">
        <f>precio_reno_porta!F81</f>
        <v>Android</v>
      </c>
      <c r="H5087" t="s">
        <v>188</v>
      </c>
      <c r="I5087" t="s">
        <v>198</v>
      </c>
      <c r="J5087" s="68">
        <f>precio_reno_porta!Z81</f>
        <v>5903</v>
      </c>
    </row>
    <row r="5088" spans="1:10" x14ac:dyDescent="0.3">
      <c r="A5088" t="str">
        <f t="shared" si="79"/>
        <v>SAMSUNG GALAXY S26 256GB 5GMax Negocios + Ilimitado 189.90CUOTA</v>
      </c>
      <c r="B5088" t="str">
        <f>precio_reno_porta!A82</f>
        <v>Corriente</v>
      </c>
      <c r="C5088" t="str">
        <f>precio_reno_porta!B82</f>
        <v>5G</v>
      </c>
      <c r="D5088" t="str">
        <f>precio_reno_porta!C82</f>
        <v>SAMSUNG</v>
      </c>
      <c r="E5088" t="str">
        <f>precio_reno_porta!D82</f>
        <v>SAMSUNG GALAXY S26 256GB 5G</v>
      </c>
      <c r="F5088" s="68">
        <f>precio_reno_porta!E82</f>
        <v>5029</v>
      </c>
      <c r="G5088" t="str">
        <f>precio_reno_porta!F82</f>
        <v>Android</v>
      </c>
      <c r="H5088" t="s">
        <v>188</v>
      </c>
      <c r="I5088" t="s">
        <v>198</v>
      </c>
      <c r="J5088" s="68">
        <f>precio_reno_porta!Z82</f>
        <v>4775</v>
      </c>
    </row>
    <row r="5089" spans="1:10" x14ac:dyDescent="0.3">
      <c r="A5089" t="str">
        <f t="shared" si="79"/>
        <v>SAMSUNG GALAXY S26 PLUS 256GB 5GMax Negocios + Ilimitado 189.90CUOTA</v>
      </c>
      <c r="B5089" t="str">
        <f>precio_reno_porta!A83</f>
        <v>Corriente</v>
      </c>
      <c r="C5089" t="str">
        <f>precio_reno_porta!B83</f>
        <v>5G</v>
      </c>
      <c r="D5089" t="str">
        <f>precio_reno_porta!C83</f>
        <v>SAMSUNG</v>
      </c>
      <c r="E5089" t="str">
        <f>precio_reno_porta!D83</f>
        <v>SAMSUNG GALAXY S26 PLUS 256GB 5G</v>
      </c>
      <c r="F5089" s="68">
        <f>precio_reno_porta!E83</f>
        <v>6039</v>
      </c>
      <c r="G5089" t="str">
        <f>precio_reno_porta!F83</f>
        <v>Android</v>
      </c>
      <c r="H5089" t="s">
        <v>188</v>
      </c>
      <c r="I5089" t="s">
        <v>198</v>
      </c>
      <c r="J5089" s="68">
        <f>precio_reno_porta!Z83</f>
        <v>5723</v>
      </c>
    </row>
    <row r="5090" spans="1:10" x14ac:dyDescent="0.3">
      <c r="A5090" t="str">
        <f t="shared" si="79"/>
        <v>SAMSUNG GALAXY S26 ULTRA 256GB 5GMax Negocios + Ilimitado 189.90CUOTA</v>
      </c>
      <c r="B5090" t="str">
        <f>precio_reno_porta!A84</f>
        <v>Corriente</v>
      </c>
      <c r="C5090" t="str">
        <f>precio_reno_porta!B84</f>
        <v>5G</v>
      </c>
      <c r="D5090" t="str">
        <f>precio_reno_porta!C84</f>
        <v>SAMSUNG</v>
      </c>
      <c r="E5090" t="str">
        <f>precio_reno_porta!D84</f>
        <v>SAMSUNG GALAXY S26 ULTRA 256GB 5G</v>
      </c>
      <c r="F5090" s="68">
        <f>precio_reno_porta!E84</f>
        <v>7039</v>
      </c>
      <c r="G5090" t="str">
        <f>precio_reno_porta!F84</f>
        <v>Android</v>
      </c>
      <c r="H5090" t="s">
        <v>188</v>
      </c>
      <c r="I5090" t="s">
        <v>198</v>
      </c>
      <c r="J5090" s="68">
        <f>precio_reno_porta!Z84</f>
        <v>6683</v>
      </c>
    </row>
    <row r="5091" spans="1:10" x14ac:dyDescent="0.3">
      <c r="A5091" t="str">
        <f t="shared" si="79"/>
        <v>SAMSUNG GALAXY S26FE 256GB 5GMax Negocios + Ilimitado 189.90CUOTA</v>
      </c>
      <c r="B5091" t="str">
        <f>precio_reno_porta!A85</f>
        <v>Corriente</v>
      </c>
      <c r="C5091" t="str">
        <f>precio_reno_porta!B85</f>
        <v>5G</v>
      </c>
      <c r="D5091" t="str">
        <f>precio_reno_porta!C85</f>
        <v>SAMSUNG</v>
      </c>
      <c r="E5091" t="str">
        <f>precio_reno_porta!D85</f>
        <v>SAMSUNG GALAXY S26FE 256GB 5G</v>
      </c>
      <c r="F5091" s="68">
        <f>precio_reno_porta!E85</f>
        <v>3999</v>
      </c>
      <c r="G5091" t="str">
        <f>precio_reno_porta!F85</f>
        <v>Android</v>
      </c>
      <c r="H5091" t="s">
        <v>188</v>
      </c>
      <c r="I5091" t="s">
        <v>198</v>
      </c>
      <c r="J5091" s="68">
        <f>precio_reno_porta!Z85</f>
        <v>3563</v>
      </c>
    </row>
    <row r="5092" spans="1:10" x14ac:dyDescent="0.3">
      <c r="A5092" t="str">
        <f t="shared" si="79"/>
        <v>SAMSUNG GALAXY Z FLIP 7 256GB 5GMax Negocios + Ilimitado 189.90CUOTA</v>
      </c>
      <c r="B5092" t="str">
        <f>precio_reno_porta!A86</f>
        <v>Corriente</v>
      </c>
      <c r="C5092" t="str">
        <f>precio_reno_porta!B86</f>
        <v>5G</v>
      </c>
      <c r="D5092" t="str">
        <f>precio_reno_porta!C86</f>
        <v>SAMSUNG</v>
      </c>
      <c r="E5092" t="str">
        <f>precio_reno_porta!D86</f>
        <v>SAMSUNG GALAXY Z FLIP 7 256GB 5G</v>
      </c>
      <c r="F5092" s="68">
        <f>precio_reno_porta!E86</f>
        <v>5279</v>
      </c>
      <c r="G5092" t="str">
        <f>precio_reno_porta!F86</f>
        <v>Android</v>
      </c>
      <c r="H5092" t="s">
        <v>188</v>
      </c>
      <c r="I5092" t="s">
        <v>198</v>
      </c>
      <c r="J5092" s="68">
        <f>precio_reno_porta!Z86</f>
        <v>5015</v>
      </c>
    </row>
    <row r="5093" spans="1:10" x14ac:dyDescent="0.3">
      <c r="A5093" t="str">
        <f t="shared" si="79"/>
        <v>SAMSUNG GALAXY Z FLIP 7 FE 128GB 5GMax Negocios + Ilimitado 189.90CUOTA</v>
      </c>
      <c r="B5093" t="str">
        <f>precio_reno_porta!A87</f>
        <v>Corriente</v>
      </c>
      <c r="C5093" t="str">
        <f>precio_reno_porta!B87</f>
        <v>5G</v>
      </c>
      <c r="D5093" t="str">
        <f>precio_reno_porta!C87</f>
        <v>SAMSUNG</v>
      </c>
      <c r="E5093" t="str">
        <f>precio_reno_porta!D87</f>
        <v>SAMSUNG GALAXY Z FLIP 7 FE 128GB 5G</v>
      </c>
      <c r="F5093" s="68">
        <f>precio_reno_porta!E87</f>
        <v>3929</v>
      </c>
      <c r="G5093" t="str">
        <f>precio_reno_porta!F87</f>
        <v>Android</v>
      </c>
      <c r="H5093" t="s">
        <v>188</v>
      </c>
      <c r="I5093" t="s">
        <v>198</v>
      </c>
      <c r="J5093" s="68">
        <f>precio_reno_porta!Z87</f>
        <v>3731</v>
      </c>
    </row>
    <row r="5094" spans="1:10" x14ac:dyDescent="0.3">
      <c r="A5094" t="str">
        <f t="shared" si="79"/>
        <v>SAMSUNG GALAXY Z FOLD 5 256GBMax Negocios + Ilimitado 189.90CUOTA</v>
      </c>
      <c r="B5094" t="str">
        <f>precio_reno_porta!A88</f>
        <v>Corriente</v>
      </c>
      <c r="C5094" t="str">
        <f>precio_reno_porta!B88</f>
        <v>5G</v>
      </c>
      <c r="D5094" t="str">
        <f>precio_reno_porta!C88</f>
        <v>SAMSUNG</v>
      </c>
      <c r="E5094" t="str">
        <f>precio_reno_porta!D88</f>
        <v>SAMSUNG GALAXY Z FOLD 5 256GB</v>
      </c>
      <c r="F5094" s="68">
        <f>precio_reno_porta!E88</f>
        <v>9299</v>
      </c>
      <c r="G5094" t="str">
        <f>precio_reno_porta!F88</f>
        <v>Android</v>
      </c>
      <c r="H5094" t="s">
        <v>188</v>
      </c>
      <c r="I5094" t="s">
        <v>198</v>
      </c>
      <c r="J5094" s="68">
        <f>precio_reno_porta!Z88</f>
        <v>8831</v>
      </c>
    </row>
    <row r="5095" spans="1:10" x14ac:dyDescent="0.3">
      <c r="A5095" t="str">
        <f t="shared" si="79"/>
        <v>SAMSUNG GALAXY Z FOLD 7 512GB 5GMax Negocios + Ilimitado 189.90CUOTA</v>
      </c>
      <c r="B5095" t="str">
        <f>precio_reno_porta!A89</f>
        <v>Corriente</v>
      </c>
      <c r="C5095" t="str">
        <f>precio_reno_porta!B89</f>
        <v>5G</v>
      </c>
      <c r="D5095" t="str">
        <f>precio_reno_porta!C89</f>
        <v>SAMSUNG</v>
      </c>
      <c r="E5095" t="str">
        <f>precio_reno_porta!D89</f>
        <v>SAMSUNG GALAXY Z FOLD 7 512GB 5G</v>
      </c>
      <c r="F5095" s="68">
        <f>precio_reno_porta!E89</f>
        <v>9739</v>
      </c>
      <c r="G5095" t="str">
        <f>precio_reno_porta!F89</f>
        <v>Android</v>
      </c>
      <c r="H5095" t="s">
        <v>188</v>
      </c>
      <c r="I5095" t="s">
        <v>198</v>
      </c>
      <c r="J5095" s="68">
        <f>precio_reno_porta!Z89</f>
        <v>9239</v>
      </c>
    </row>
    <row r="5096" spans="1:10" x14ac:dyDescent="0.3">
      <c r="A5096" t="str">
        <f t="shared" si="79"/>
        <v>VIVO V60 LITE 256GB 5GMax Negocios + Ilimitado 189.90CUOTA</v>
      </c>
      <c r="B5096" t="str">
        <f>precio_reno_porta!A90</f>
        <v>Corriente</v>
      </c>
      <c r="C5096" t="str">
        <f>precio_reno_porta!B90</f>
        <v>5G</v>
      </c>
      <c r="D5096" t="str">
        <f>precio_reno_porta!C90</f>
        <v>VIVO</v>
      </c>
      <c r="E5096" t="str">
        <f>precio_reno_porta!D90</f>
        <v>VIVO V60 LITE 256GB 5G</v>
      </c>
      <c r="F5096" s="68">
        <f>precio_reno_porta!E90</f>
        <v>1729</v>
      </c>
      <c r="G5096" t="str">
        <f>precio_reno_porta!F90</f>
        <v>Android</v>
      </c>
      <c r="H5096" t="s">
        <v>188</v>
      </c>
      <c r="I5096" t="s">
        <v>198</v>
      </c>
      <c r="J5096" s="68">
        <f>precio_reno_porta!Z90</f>
        <v>1631</v>
      </c>
    </row>
    <row r="5097" spans="1:10" x14ac:dyDescent="0.3">
      <c r="A5097" t="str">
        <f t="shared" si="79"/>
        <v>VIVO V70 512GB 5GMax Negocios + Ilimitado 189.90CUOTA</v>
      </c>
      <c r="B5097" t="str">
        <f>precio_reno_porta!A91</f>
        <v>Corriente</v>
      </c>
      <c r="C5097" t="str">
        <f>precio_reno_porta!B91</f>
        <v>5G</v>
      </c>
      <c r="D5097" t="str">
        <f>precio_reno_porta!C91</f>
        <v>VIVO</v>
      </c>
      <c r="E5097" t="str">
        <f>precio_reno_porta!D91</f>
        <v>VIVO V70 512GB 5G</v>
      </c>
      <c r="F5097" s="68">
        <f>precio_reno_porta!E91</f>
        <v>3069</v>
      </c>
      <c r="G5097" t="str">
        <f>precio_reno_porta!F91</f>
        <v>Android</v>
      </c>
      <c r="H5097" t="s">
        <v>188</v>
      </c>
      <c r="I5097" t="s">
        <v>198</v>
      </c>
      <c r="J5097" s="68">
        <f>precio_reno_porta!Z91</f>
        <v>2903</v>
      </c>
    </row>
    <row r="5098" spans="1:10" x14ac:dyDescent="0.3">
      <c r="A5098" t="str">
        <f t="shared" si="79"/>
        <v>VIVO V70FE 256GB 5GMax Negocios + Ilimitado 189.90CUOTA</v>
      </c>
      <c r="B5098" t="str">
        <f>precio_reno_porta!A92</f>
        <v>Corriente</v>
      </c>
      <c r="C5098" t="str">
        <f>precio_reno_porta!B92</f>
        <v>5G</v>
      </c>
      <c r="D5098" t="str">
        <f>precio_reno_porta!C92</f>
        <v>VIVO</v>
      </c>
      <c r="E5098" t="str">
        <f>precio_reno_porta!D92</f>
        <v>VIVO V70FE 256GB 5G</v>
      </c>
      <c r="F5098" s="68">
        <f>precio_reno_porta!E92</f>
        <v>2609</v>
      </c>
      <c r="G5098" t="str">
        <f>precio_reno_porta!F92</f>
        <v>Android</v>
      </c>
      <c r="H5098" t="s">
        <v>188</v>
      </c>
      <c r="I5098" t="s">
        <v>198</v>
      </c>
      <c r="J5098" s="68">
        <f>precio_reno_porta!Z92</f>
        <v>2471</v>
      </c>
    </row>
    <row r="5099" spans="1:10" x14ac:dyDescent="0.3">
      <c r="A5099" t="str">
        <f t="shared" si="79"/>
        <v>VIVO X300 PRO 512GB 5GMax Negocios + Ilimitado 189.90CUOTA</v>
      </c>
      <c r="B5099" t="str">
        <f>precio_reno_porta!A93</f>
        <v>Corriente</v>
      </c>
      <c r="C5099" t="str">
        <f>precio_reno_porta!B93</f>
        <v>5G</v>
      </c>
      <c r="D5099" t="str">
        <f>precio_reno_porta!C93</f>
        <v>VIVO</v>
      </c>
      <c r="E5099" t="str">
        <f>precio_reno_porta!D93</f>
        <v>VIVO X300 PRO 512GB 5G</v>
      </c>
      <c r="F5099" s="68">
        <f>precio_reno_porta!E93</f>
        <v>6219</v>
      </c>
      <c r="G5099" t="str">
        <f>precio_reno_porta!F93</f>
        <v>Android</v>
      </c>
      <c r="H5099" t="s">
        <v>188</v>
      </c>
      <c r="I5099" t="s">
        <v>198</v>
      </c>
      <c r="J5099" s="68">
        <f>precio_reno_porta!Z93</f>
        <v>5903</v>
      </c>
    </row>
    <row r="5100" spans="1:10" x14ac:dyDescent="0.3">
      <c r="A5100" t="str">
        <f t="shared" si="79"/>
        <v>VIVO Y04 128GBMax Negocios + Ilimitado 189.90CUOTA</v>
      </c>
      <c r="B5100" t="str">
        <f>precio_reno_porta!A94</f>
        <v>Corriente</v>
      </c>
      <c r="C5100" t="str">
        <f>precio_reno_porta!B94</f>
        <v>4G</v>
      </c>
      <c r="D5100" t="str">
        <f>precio_reno_porta!C94</f>
        <v>VIVO</v>
      </c>
      <c r="E5100" t="str">
        <f>precio_reno_porta!D94</f>
        <v>VIVO Y04 128GB</v>
      </c>
      <c r="F5100" s="68">
        <f>precio_reno_porta!E94</f>
        <v>489</v>
      </c>
      <c r="G5100" t="str">
        <f>precio_reno_porta!F94</f>
        <v>Android</v>
      </c>
      <c r="H5100" t="s">
        <v>188</v>
      </c>
      <c r="I5100" t="s">
        <v>198</v>
      </c>
      <c r="J5100" s="68">
        <f>precio_reno_porta!Z94</f>
        <v>455</v>
      </c>
    </row>
    <row r="5101" spans="1:10" x14ac:dyDescent="0.3">
      <c r="A5101" t="str">
        <f t="shared" si="79"/>
        <v>VIVO Y11 128GB 5GMax Negocios + Ilimitado 189.90CUOTA</v>
      </c>
      <c r="B5101" t="str">
        <f>precio_reno_porta!A95</f>
        <v>Corriente</v>
      </c>
      <c r="C5101" t="str">
        <f>precio_reno_porta!B95</f>
        <v>5G</v>
      </c>
      <c r="D5101" t="str">
        <f>precio_reno_porta!C95</f>
        <v>VIVO</v>
      </c>
      <c r="E5101" t="str">
        <f>precio_reno_porta!D95</f>
        <v>VIVO Y11 128GB 5G</v>
      </c>
      <c r="F5101" s="68">
        <f>precio_reno_porta!E95</f>
        <v>819</v>
      </c>
      <c r="G5101" t="str">
        <f>precio_reno_porta!F95</f>
        <v>Android</v>
      </c>
      <c r="H5101" t="s">
        <v>188</v>
      </c>
      <c r="I5101" t="s">
        <v>198</v>
      </c>
      <c r="J5101" s="68">
        <f>precio_reno_porta!Z95</f>
        <v>779</v>
      </c>
    </row>
    <row r="5102" spans="1:10" x14ac:dyDescent="0.3">
      <c r="A5102" t="str">
        <f t="shared" si="79"/>
        <v>VIVO Y21 256GB 5GMax Negocios + Ilimitado 189.90CUOTA</v>
      </c>
      <c r="B5102" t="str">
        <f>precio_reno_porta!A96</f>
        <v>Corriente</v>
      </c>
      <c r="C5102" t="str">
        <f>precio_reno_porta!B96</f>
        <v>5G</v>
      </c>
      <c r="D5102" t="str">
        <f>precio_reno_porta!C96</f>
        <v>VIVO</v>
      </c>
      <c r="E5102" t="str">
        <f>precio_reno_porta!D96</f>
        <v>VIVO Y21 256GB 5G</v>
      </c>
      <c r="F5102" s="68">
        <f>precio_reno_porta!E96</f>
        <v>1029</v>
      </c>
      <c r="G5102" t="str">
        <f>precio_reno_porta!F96</f>
        <v>Android</v>
      </c>
      <c r="H5102" t="s">
        <v>188</v>
      </c>
      <c r="I5102" t="s">
        <v>198</v>
      </c>
      <c r="J5102" s="68">
        <f>precio_reno_porta!Z96</f>
        <v>983</v>
      </c>
    </row>
    <row r="5103" spans="1:10" x14ac:dyDescent="0.3">
      <c r="A5103" t="str">
        <f t="shared" si="79"/>
        <v>VIVO Y21D 256GBMax Negocios + Ilimitado 189.90CUOTA</v>
      </c>
      <c r="B5103" t="str">
        <f>precio_reno_porta!A97</f>
        <v>Corriente</v>
      </c>
      <c r="C5103" t="str">
        <f>precio_reno_porta!B97</f>
        <v>4G</v>
      </c>
      <c r="D5103" t="str">
        <f>precio_reno_porta!C97</f>
        <v>VIVO</v>
      </c>
      <c r="E5103" t="str">
        <f>precio_reno_porta!D97</f>
        <v>VIVO Y21D 256GB</v>
      </c>
      <c r="F5103" s="68">
        <f>precio_reno_porta!E97</f>
        <v>849</v>
      </c>
      <c r="G5103" t="str">
        <f>precio_reno_porta!F97</f>
        <v>Android</v>
      </c>
      <c r="H5103" t="s">
        <v>188</v>
      </c>
      <c r="I5103" t="s">
        <v>198</v>
      </c>
      <c r="J5103" s="68">
        <f>precio_reno_porta!Z97</f>
        <v>803</v>
      </c>
    </row>
    <row r="5104" spans="1:10" x14ac:dyDescent="0.3">
      <c r="A5104" t="str">
        <f t="shared" si="79"/>
        <v>VIVO Y31 256GB 5GMax Negocios + Ilimitado 189.90CUOTA</v>
      </c>
      <c r="B5104" t="str">
        <f>precio_reno_porta!A98</f>
        <v>Corriente</v>
      </c>
      <c r="C5104" t="str">
        <f>precio_reno_porta!B98</f>
        <v>5G</v>
      </c>
      <c r="D5104" t="str">
        <f>precio_reno_porta!C98</f>
        <v>VIVO</v>
      </c>
      <c r="E5104" t="str">
        <f>precio_reno_porta!D98</f>
        <v>VIVO Y31 256GB 5G</v>
      </c>
      <c r="F5104" s="68">
        <f>precio_reno_porta!E98</f>
        <v>1309</v>
      </c>
      <c r="G5104" t="str">
        <f>precio_reno_porta!F98</f>
        <v>Android</v>
      </c>
      <c r="H5104" t="s">
        <v>188</v>
      </c>
      <c r="I5104" t="s">
        <v>198</v>
      </c>
      <c r="J5104" s="68">
        <f>precio_reno_porta!Z98</f>
        <v>1235</v>
      </c>
    </row>
    <row r="5105" spans="1:10" x14ac:dyDescent="0.3">
      <c r="A5105" t="str">
        <f t="shared" si="79"/>
        <v>VIVO Y31 256GB 5G NEWMax Negocios + Ilimitado 189.90CUOTA</v>
      </c>
      <c r="B5105" t="str">
        <f>precio_reno_porta!A99</f>
        <v>Corriente</v>
      </c>
      <c r="C5105" t="str">
        <f>precio_reno_porta!B99</f>
        <v>5G</v>
      </c>
      <c r="D5105" t="str">
        <f>precio_reno_porta!C99</f>
        <v>VIVO</v>
      </c>
      <c r="E5105" t="str">
        <f>precio_reno_porta!D99</f>
        <v>VIVO Y31 256GB 5G NEW</v>
      </c>
      <c r="F5105" s="68">
        <f>precio_reno_porta!E99</f>
        <v>1289</v>
      </c>
      <c r="G5105" t="str">
        <f>precio_reno_porta!F99</f>
        <v>Android</v>
      </c>
      <c r="H5105" t="s">
        <v>188</v>
      </c>
      <c r="I5105" t="s">
        <v>198</v>
      </c>
      <c r="J5105" s="68">
        <f>precio_reno_porta!Z99</f>
        <v>1223</v>
      </c>
    </row>
    <row r="5106" spans="1:10" x14ac:dyDescent="0.3">
      <c r="A5106" t="str">
        <f t="shared" si="79"/>
        <v>XIAOMI 14T 512GB 5GMax Negocios + Ilimitado 189.90CUOTA</v>
      </c>
      <c r="B5106" t="str">
        <f>precio_reno_porta!A100</f>
        <v>Corriente</v>
      </c>
      <c r="C5106" t="str">
        <f>precio_reno_porta!B100</f>
        <v>5G</v>
      </c>
      <c r="D5106" t="str">
        <f>precio_reno_porta!C100</f>
        <v>XIAOMI</v>
      </c>
      <c r="E5106" t="str">
        <f>precio_reno_porta!D100</f>
        <v>XIAOMI 14T 512GB 5G</v>
      </c>
      <c r="F5106" s="68">
        <f>precio_reno_porta!E100</f>
        <v>2659</v>
      </c>
      <c r="G5106" t="str">
        <f>precio_reno_porta!F100</f>
        <v>Android</v>
      </c>
      <c r="H5106" t="s">
        <v>188</v>
      </c>
      <c r="I5106" t="s">
        <v>198</v>
      </c>
      <c r="J5106" s="68">
        <f>precio_reno_porta!Z100</f>
        <v>2519</v>
      </c>
    </row>
    <row r="5107" spans="1:10" x14ac:dyDescent="0.3">
      <c r="A5107" t="str">
        <f t="shared" si="79"/>
        <v>XIAOMI 15T 512GB 5GMax Negocios + Ilimitado 189.90CUOTA</v>
      </c>
      <c r="B5107" t="str">
        <f>precio_reno_porta!A101</f>
        <v>Corriente</v>
      </c>
      <c r="C5107" t="str">
        <f>precio_reno_porta!B101</f>
        <v>5G</v>
      </c>
      <c r="D5107" t="str">
        <f>precio_reno_porta!C101</f>
        <v>XIAOMI</v>
      </c>
      <c r="E5107" t="str">
        <f>precio_reno_porta!D101</f>
        <v>XIAOMI 15T 512GB 5G</v>
      </c>
      <c r="F5107" s="68">
        <f>precio_reno_porta!E101</f>
        <v>2569</v>
      </c>
      <c r="G5107" t="str">
        <f>precio_reno_porta!F101</f>
        <v>Android</v>
      </c>
      <c r="H5107" t="s">
        <v>188</v>
      </c>
      <c r="I5107" t="s">
        <v>198</v>
      </c>
      <c r="J5107" s="68">
        <f>precio_reno_porta!Z101</f>
        <v>2435</v>
      </c>
    </row>
    <row r="5108" spans="1:10" x14ac:dyDescent="0.3">
      <c r="A5108" t="str">
        <f t="shared" si="79"/>
        <v>XIAOMI 15T PRO 512GB 5GMax Negocios + Ilimitado 189.90CUOTA</v>
      </c>
      <c r="B5108" t="str">
        <f>precio_reno_porta!A102</f>
        <v>Corriente</v>
      </c>
      <c r="C5108" t="str">
        <f>precio_reno_porta!B102</f>
        <v>5G</v>
      </c>
      <c r="D5108" t="str">
        <f>precio_reno_porta!C102</f>
        <v>XIAOMI</v>
      </c>
      <c r="E5108" t="str">
        <f>precio_reno_porta!D102</f>
        <v>XIAOMI 15T PRO 512GB 5G</v>
      </c>
      <c r="F5108" s="68">
        <f>precio_reno_porta!E102</f>
        <v>3619</v>
      </c>
      <c r="G5108" t="str">
        <f>precio_reno_porta!F102</f>
        <v>Android</v>
      </c>
      <c r="H5108" t="s">
        <v>188</v>
      </c>
      <c r="I5108" t="s">
        <v>198</v>
      </c>
      <c r="J5108" s="68">
        <f>precio_reno_porta!Z102</f>
        <v>3431</v>
      </c>
    </row>
    <row r="5109" spans="1:10" x14ac:dyDescent="0.3">
      <c r="A5109" t="str">
        <f t="shared" si="79"/>
        <v>XIAOMI 17 ULTRA 512GB 5GMax Negocios + Ilimitado 189.90CUOTA</v>
      </c>
      <c r="B5109" t="str">
        <f>precio_reno_porta!A103</f>
        <v>Corriente</v>
      </c>
      <c r="C5109" t="str">
        <f>precio_reno_porta!B103</f>
        <v>5G</v>
      </c>
      <c r="D5109" t="str">
        <f>precio_reno_porta!C103</f>
        <v>XIAOMI</v>
      </c>
      <c r="E5109" t="str">
        <f>precio_reno_porta!D103</f>
        <v>XIAOMI 17 ULTRA 512GB 5G</v>
      </c>
      <c r="F5109" s="68">
        <f>precio_reno_porta!E103</f>
        <v>6169</v>
      </c>
      <c r="G5109" t="str">
        <f>precio_reno_porta!F103</f>
        <v>Android</v>
      </c>
      <c r="H5109" t="s">
        <v>188</v>
      </c>
      <c r="I5109" t="s">
        <v>198</v>
      </c>
      <c r="J5109" s="68">
        <f>precio_reno_porta!Z103</f>
        <v>5855</v>
      </c>
    </row>
    <row r="5110" spans="1:10" x14ac:dyDescent="0.3">
      <c r="A5110" t="str">
        <f t="shared" si="79"/>
        <v>XIAOMI 17T 512GB 5GMax Negocios + Ilimitado 189.90CUOTA</v>
      </c>
      <c r="B5110" t="str">
        <f>precio_reno_porta!A104</f>
        <v>Corriente</v>
      </c>
      <c r="C5110" t="str">
        <f>precio_reno_porta!B104</f>
        <v>5G</v>
      </c>
      <c r="D5110" t="str">
        <f>precio_reno_porta!C104</f>
        <v>XIAOMI</v>
      </c>
      <c r="E5110" t="str">
        <f>precio_reno_porta!D104</f>
        <v>XIAOMI 17T 512GB 5G</v>
      </c>
      <c r="F5110" s="68">
        <f>precio_reno_porta!E104</f>
        <v>3089</v>
      </c>
      <c r="G5110" t="str">
        <f>precio_reno_porta!F104</f>
        <v>Android</v>
      </c>
      <c r="H5110" t="s">
        <v>188</v>
      </c>
      <c r="I5110" t="s">
        <v>198</v>
      </c>
      <c r="J5110" s="68">
        <f>precio_reno_porta!Z104</f>
        <v>2927</v>
      </c>
    </row>
    <row r="5111" spans="1:10" x14ac:dyDescent="0.3">
      <c r="A5111" t="str">
        <f t="shared" si="79"/>
        <v>XIAOMI 17T PRO 512GB 5GMax Negocios + Ilimitado 189.90CUOTA</v>
      </c>
      <c r="B5111" t="str">
        <f>precio_reno_porta!A105</f>
        <v>Corriente</v>
      </c>
      <c r="C5111" t="str">
        <f>precio_reno_porta!B105</f>
        <v>5G</v>
      </c>
      <c r="D5111" t="str">
        <f>precio_reno_porta!C105</f>
        <v>XIAOMI</v>
      </c>
      <c r="E5111" t="str">
        <f>precio_reno_porta!D105</f>
        <v>XIAOMI 17T PRO 512GB 5G</v>
      </c>
      <c r="F5111" s="68">
        <f>precio_reno_porta!E105</f>
        <v>3929</v>
      </c>
      <c r="G5111" t="str">
        <f>precio_reno_porta!F105</f>
        <v>Android</v>
      </c>
      <c r="H5111" t="s">
        <v>188</v>
      </c>
      <c r="I5111" t="s">
        <v>198</v>
      </c>
      <c r="J5111" s="68">
        <f>precio_reno_porta!Z105</f>
        <v>3719</v>
      </c>
    </row>
    <row r="5112" spans="1:10" x14ac:dyDescent="0.3">
      <c r="A5112" t="str">
        <f t="shared" si="79"/>
        <v>XIAOMI REDMI 15 256GBMax Negocios + Ilimitado 189.90CUOTA</v>
      </c>
      <c r="B5112" t="str">
        <f>precio_reno_porta!A106</f>
        <v>Corriente</v>
      </c>
      <c r="C5112" t="str">
        <f>precio_reno_porta!B106</f>
        <v>4G</v>
      </c>
      <c r="D5112" t="str">
        <f>precio_reno_porta!C106</f>
        <v>XIAOMI</v>
      </c>
      <c r="E5112" t="str">
        <f>precio_reno_porta!D106</f>
        <v>XIAOMI REDMI 15 256GB</v>
      </c>
      <c r="F5112" s="68">
        <f>precio_reno_porta!E106</f>
        <v>939</v>
      </c>
      <c r="G5112" t="str">
        <f>precio_reno_porta!F106</f>
        <v>Android</v>
      </c>
      <c r="H5112" t="s">
        <v>188</v>
      </c>
      <c r="I5112" t="s">
        <v>198</v>
      </c>
      <c r="J5112" s="68">
        <f>precio_reno_porta!Z106</f>
        <v>887</v>
      </c>
    </row>
    <row r="5113" spans="1:10" x14ac:dyDescent="0.3">
      <c r="A5113" t="str">
        <f t="shared" si="79"/>
        <v>XIAOMI REDMI 15C 256GBMax Negocios + Ilimitado 189.90CUOTA</v>
      </c>
      <c r="B5113" t="str">
        <f>precio_reno_porta!A107</f>
        <v>Corriente</v>
      </c>
      <c r="C5113" t="str">
        <f>precio_reno_porta!B107</f>
        <v>4G</v>
      </c>
      <c r="D5113" t="str">
        <f>precio_reno_porta!C107</f>
        <v>XIAOMI</v>
      </c>
      <c r="E5113" t="str">
        <f>precio_reno_porta!D107</f>
        <v>XIAOMI REDMI 15C 256GB</v>
      </c>
      <c r="F5113" s="68">
        <f>precio_reno_porta!E107</f>
        <v>709</v>
      </c>
      <c r="G5113" t="str">
        <f>precio_reno_porta!F107</f>
        <v>Android</v>
      </c>
      <c r="H5113" t="s">
        <v>188</v>
      </c>
      <c r="I5113" t="s">
        <v>198</v>
      </c>
      <c r="J5113" s="68">
        <f>precio_reno_porta!Z107</f>
        <v>671</v>
      </c>
    </row>
    <row r="5114" spans="1:10" x14ac:dyDescent="0.3">
      <c r="A5114" t="str">
        <f t="shared" si="79"/>
        <v>XIAOMI REDMI A5 128GBMax Negocios + Ilimitado 189.90CUOTA</v>
      </c>
      <c r="B5114" t="str">
        <f>precio_reno_porta!A108</f>
        <v>Corriente</v>
      </c>
      <c r="C5114" t="str">
        <f>precio_reno_porta!B108</f>
        <v>4G</v>
      </c>
      <c r="D5114" t="str">
        <f>precio_reno_porta!C108</f>
        <v>XIAOMI</v>
      </c>
      <c r="E5114" t="str">
        <f>precio_reno_porta!D108</f>
        <v>XIAOMI REDMI A5 128GB</v>
      </c>
      <c r="F5114" s="68">
        <f>precio_reno_porta!E108</f>
        <v>379</v>
      </c>
      <c r="G5114" t="str">
        <f>precio_reno_porta!F108</f>
        <v>Android</v>
      </c>
      <c r="H5114" t="s">
        <v>188</v>
      </c>
      <c r="I5114" t="s">
        <v>198</v>
      </c>
      <c r="J5114" s="68">
        <f>precio_reno_porta!Z108</f>
        <v>359</v>
      </c>
    </row>
    <row r="5115" spans="1:10" x14ac:dyDescent="0.3">
      <c r="A5115" t="str">
        <f t="shared" si="79"/>
        <v>XIAOMI REDMI A7 PRO 128GBMax Negocios + Ilimitado 189.90CUOTA</v>
      </c>
      <c r="B5115" t="str">
        <f>precio_reno_porta!A109</f>
        <v>Corriente</v>
      </c>
      <c r="C5115" t="str">
        <f>precio_reno_porta!B109</f>
        <v>4G</v>
      </c>
      <c r="D5115" t="str">
        <f>precio_reno_porta!C109</f>
        <v>XIAOMI</v>
      </c>
      <c r="E5115" t="str">
        <f>precio_reno_porta!D109</f>
        <v>XIAOMI REDMI A7 PRO 128GB</v>
      </c>
      <c r="F5115" s="68">
        <f>precio_reno_porta!E109</f>
        <v>489</v>
      </c>
      <c r="G5115" t="str">
        <f>precio_reno_porta!F109</f>
        <v>Android</v>
      </c>
      <c r="H5115" t="s">
        <v>188</v>
      </c>
      <c r="I5115" t="s">
        <v>198</v>
      </c>
      <c r="J5115" s="68">
        <f>precio_reno_porta!Z109</f>
        <v>455</v>
      </c>
    </row>
    <row r="5116" spans="1:10" x14ac:dyDescent="0.3">
      <c r="A5116" t="str">
        <f t="shared" si="79"/>
        <v>XIAOMI REDMI NOTE 10 PRO 128GB SEMax Negocios + Ilimitado 189.90CUOTA</v>
      </c>
      <c r="B5116" t="str">
        <f>precio_reno_porta!A110</f>
        <v>Corriente</v>
      </c>
      <c r="C5116" t="str">
        <f>precio_reno_porta!B110</f>
        <v>4.5G</v>
      </c>
      <c r="D5116" t="str">
        <f>precio_reno_porta!C110</f>
        <v>XIAOMI</v>
      </c>
      <c r="E5116" t="str">
        <f>precio_reno_porta!D110</f>
        <v>XIAOMI REDMI NOTE 10 PRO 128GB SE</v>
      </c>
      <c r="F5116" s="68">
        <f>precio_reno_porta!E110</f>
        <v>1369</v>
      </c>
      <c r="G5116" t="str">
        <f>precio_reno_porta!F110</f>
        <v>Android</v>
      </c>
      <c r="H5116" t="s">
        <v>188</v>
      </c>
      <c r="I5116" t="s">
        <v>198</v>
      </c>
      <c r="J5116" s="68">
        <f>precio_reno_porta!Z110</f>
        <v>1295</v>
      </c>
    </row>
    <row r="5117" spans="1:10" x14ac:dyDescent="0.3">
      <c r="A5117" t="str">
        <f t="shared" si="79"/>
        <v>XIAOMI REDMI NOTE 12 PRO PLUS 256GB 5GMax Negocios + Ilimitado 189.90CUOTA</v>
      </c>
      <c r="B5117" t="str">
        <f>precio_reno_porta!A111</f>
        <v>Corriente</v>
      </c>
      <c r="C5117" t="str">
        <f>precio_reno_porta!B111</f>
        <v>5G</v>
      </c>
      <c r="D5117" t="str">
        <f>precio_reno_porta!C111</f>
        <v>XIAOMI</v>
      </c>
      <c r="E5117" t="str">
        <f>precio_reno_porta!D111</f>
        <v>XIAOMI REDMI NOTE 12 PRO PLUS 256GB 5G</v>
      </c>
      <c r="F5117" s="68">
        <f>precio_reno_porta!E111</f>
        <v>2039</v>
      </c>
      <c r="G5117" t="str">
        <f>precio_reno_porta!F111</f>
        <v>Android</v>
      </c>
      <c r="H5117" t="s">
        <v>188</v>
      </c>
      <c r="I5117" t="s">
        <v>198</v>
      </c>
      <c r="J5117" s="68">
        <f>precio_reno_porta!Z111</f>
        <v>1931</v>
      </c>
    </row>
    <row r="5118" spans="1:10" x14ac:dyDescent="0.3">
      <c r="A5118" t="str">
        <f t="shared" si="79"/>
        <v>XIAOMI REDMI NOTE 15 256GB 5GMax Negocios + Ilimitado 189.90CUOTA</v>
      </c>
      <c r="B5118" t="str">
        <f>precio_reno_porta!A112</f>
        <v>Corriente</v>
      </c>
      <c r="C5118" t="str">
        <f>precio_reno_porta!B112</f>
        <v>5G</v>
      </c>
      <c r="D5118" t="str">
        <f>precio_reno_porta!C112</f>
        <v>XIAOMI</v>
      </c>
      <c r="E5118" t="str">
        <f>precio_reno_porta!D112</f>
        <v>XIAOMI REDMI NOTE 15 256GB 5G</v>
      </c>
      <c r="F5118" s="68">
        <f>precio_reno_porta!E112</f>
        <v>1109</v>
      </c>
      <c r="G5118" t="str">
        <f>precio_reno_porta!F112</f>
        <v>Android</v>
      </c>
      <c r="H5118" t="s">
        <v>188</v>
      </c>
      <c r="I5118" t="s">
        <v>198</v>
      </c>
      <c r="J5118" s="68">
        <f>precio_reno_porta!Z112</f>
        <v>1055</v>
      </c>
    </row>
    <row r="5119" spans="1:10" x14ac:dyDescent="0.3">
      <c r="A5119" t="str">
        <f t="shared" si="79"/>
        <v>XIAOMI REDMI NOTE 15 PRO 512GB 5GMax Negocios + Ilimitado 189.90CUOTA</v>
      </c>
      <c r="B5119" t="str">
        <f>precio_reno_porta!A113</f>
        <v>Corriente</v>
      </c>
      <c r="C5119" t="str">
        <f>precio_reno_porta!B113</f>
        <v>5G</v>
      </c>
      <c r="D5119" t="str">
        <f>precio_reno_porta!C113</f>
        <v>XIAOMI</v>
      </c>
      <c r="E5119" t="str">
        <f>precio_reno_porta!D113</f>
        <v>XIAOMI REDMI NOTE 15 PRO 512GB 5G</v>
      </c>
      <c r="F5119" s="68">
        <f>precio_reno_porta!E113</f>
        <v>1659</v>
      </c>
      <c r="G5119" t="str">
        <f>precio_reno_porta!F113</f>
        <v>Android</v>
      </c>
      <c r="H5119" t="s">
        <v>188</v>
      </c>
      <c r="I5119" t="s">
        <v>198</v>
      </c>
      <c r="J5119" s="68">
        <f>precio_reno_porta!Z113</f>
        <v>1571</v>
      </c>
    </row>
    <row r="5120" spans="1:10" x14ac:dyDescent="0.3">
      <c r="A5120" t="str">
        <f t="shared" si="79"/>
        <v>XIAOMI REDMI NOTE 15 PRO PLUS 512GB 5GMax Negocios + Ilimitado 189.90CUOTA</v>
      </c>
      <c r="B5120" t="str">
        <f>precio_reno_porta!A114</f>
        <v>Corriente</v>
      </c>
      <c r="C5120" t="str">
        <f>precio_reno_porta!B114</f>
        <v>5G</v>
      </c>
      <c r="D5120" t="str">
        <f>precio_reno_porta!C114</f>
        <v>XIAOMI</v>
      </c>
      <c r="E5120" t="str">
        <f>precio_reno_porta!D114</f>
        <v>XIAOMI REDMI NOTE 15 PRO PLUS 512GB 5G</v>
      </c>
      <c r="F5120" s="68">
        <f>precio_reno_porta!E114</f>
        <v>1879</v>
      </c>
      <c r="G5120" t="str">
        <f>precio_reno_porta!F114</f>
        <v>Android</v>
      </c>
      <c r="H5120" t="s">
        <v>188</v>
      </c>
      <c r="I5120" t="s">
        <v>198</v>
      </c>
      <c r="J5120" s="68">
        <f>precio_reno_porta!Z114</f>
        <v>1787</v>
      </c>
    </row>
    <row r="5121" spans="1:10" x14ac:dyDescent="0.3">
      <c r="A5121" t="str">
        <f t="shared" si="79"/>
        <v>ZTE BLADE A36 64GBMax Negocios + Ilimitado 189.90CUOTA</v>
      </c>
      <c r="B5121" t="str">
        <f>precio_reno_porta!A115</f>
        <v>Corriente</v>
      </c>
      <c r="C5121" t="str">
        <f>precio_reno_porta!B115</f>
        <v>4G</v>
      </c>
      <c r="D5121" t="str">
        <f>precio_reno_porta!C115</f>
        <v>ZTE</v>
      </c>
      <c r="E5121" t="str">
        <f>precio_reno_porta!D115</f>
        <v>ZTE BLADE A36 64GB</v>
      </c>
      <c r="F5121" s="68">
        <f>precio_reno_porta!E115</f>
        <v>439</v>
      </c>
      <c r="G5121" t="str">
        <f>precio_reno_porta!F115</f>
        <v>Android</v>
      </c>
      <c r="H5121" t="s">
        <v>188</v>
      </c>
      <c r="I5121" t="s">
        <v>198</v>
      </c>
      <c r="J5121" s="68">
        <f>precio_reno_porta!Z115</f>
        <v>419</v>
      </c>
    </row>
    <row r="5122" spans="1:10" x14ac:dyDescent="0.3">
      <c r="A5122" t="str">
        <f t="shared" si="79"/>
        <v>ZTE BLADE A56 PRO 128GBMax Negocios + Ilimitado 189.90CUOTA</v>
      </c>
      <c r="B5122" t="str">
        <f>precio_reno_porta!A116</f>
        <v>Corriente</v>
      </c>
      <c r="C5122" t="str">
        <f>precio_reno_porta!B116</f>
        <v>4G</v>
      </c>
      <c r="D5122" t="str">
        <f>precio_reno_porta!C116</f>
        <v>ZTE</v>
      </c>
      <c r="E5122" t="str">
        <f>precio_reno_porta!D116</f>
        <v>ZTE BLADE A56 PRO 128GB</v>
      </c>
      <c r="F5122" s="68">
        <f>precio_reno_porta!E116</f>
        <v>439</v>
      </c>
      <c r="G5122" t="str">
        <f>precio_reno_porta!F116</f>
        <v>Android</v>
      </c>
      <c r="H5122" t="s">
        <v>188</v>
      </c>
      <c r="I5122" t="s">
        <v>198</v>
      </c>
      <c r="J5122" s="68">
        <f>precio_reno_porta!Z116</f>
        <v>419</v>
      </c>
    </row>
    <row r="5123" spans="1:10" x14ac:dyDescent="0.3">
      <c r="A5123" t="str">
        <f t="shared" ref="A5123:A5186" si="80">CONCATENATE(E5123,I5123,H5123)</f>
        <v>ZTE BLADE A57 PRO 128GBMax Negocios + Ilimitado 189.90CUOTA</v>
      </c>
      <c r="B5123" t="str">
        <f>precio_reno_porta!A117</f>
        <v>Corriente</v>
      </c>
      <c r="C5123" t="str">
        <f>precio_reno_porta!B117</f>
        <v>4G</v>
      </c>
      <c r="D5123" t="str">
        <f>precio_reno_porta!C117</f>
        <v>ZTE</v>
      </c>
      <c r="E5123" t="str">
        <f>precio_reno_porta!D117</f>
        <v>ZTE BLADE A57 PRO 128GB</v>
      </c>
      <c r="F5123" s="68">
        <f>precio_reno_porta!E117</f>
        <v>559</v>
      </c>
      <c r="G5123" t="str">
        <f>precio_reno_porta!F117</f>
        <v>Android</v>
      </c>
      <c r="H5123" t="s">
        <v>188</v>
      </c>
      <c r="I5123" t="s">
        <v>198</v>
      </c>
      <c r="J5123" s="68">
        <f>precio_reno_porta!Z117</f>
        <v>527</v>
      </c>
    </row>
    <row r="5124" spans="1:10" x14ac:dyDescent="0.3">
      <c r="A5124" t="str">
        <f t="shared" si="80"/>
        <v>ZTE BLADE A76 256GB 5GMax Negocios + Ilimitado 189.90CUOTA</v>
      </c>
      <c r="B5124" t="str">
        <f>precio_reno_porta!A118</f>
        <v>Corriente</v>
      </c>
      <c r="C5124" t="str">
        <f>precio_reno_porta!B118</f>
        <v>5G</v>
      </c>
      <c r="D5124" t="str">
        <f>precio_reno_porta!C118</f>
        <v>ZTE</v>
      </c>
      <c r="E5124" t="str">
        <f>precio_reno_porta!D118</f>
        <v>ZTE BLADE A76 256GB 5G</v>
      </c>
      <c r="F5124" s="68">
        <f>precio_reno_porta!E118</f>
        <v>709</v>
      </c>
      <c r="G5124" t="str">
        <f>precio_reno_porta!F118</f>
        <v>Android</v>
      </c>
      <c r="H5124" t="s">
        <v>188</v>
      </c>
      <c r="I5124" t="s">
        <v>198</v>
      </c>
      <c r="J5124" s="68">
        <f>precio_reno_porta!Z118</f>
        <v>671</v>
      </c>
    </row>
    <row r="5125" spans="1:10" x14ac:dyDescent="0.3">
      <c r="A5125" t="str">
        <f t="shared" si="80"/>
        <v>ZTE BLADE V70 MAX 256GBMax Negocios + Ilimitado 189.90CUOTA</v>
      </c>
      <c r="B5125" t="str">
        <f>precio_reno_porta!A119</f>
        <v>Corriente</v>
      </c>
      <c r="C5125" t="str">
        <f>precio_reno_porta!B119</f>
        <v>4G</v>
      </c>
      <c r="D5125" t="str">
        <f>precio_reno_porta!C119</f>
        <v>ZTE</v>
      </c>
      <c r="E5125" t="str">
        <f>precio_reno_porta!D119</f>
        <v>ZTE BLADE V70 MAX 256GB</v>
      </c>
      <c r="F5125" s="68">
        <f>precio_reno_porta!E119</f>
        <v>599</v>
      </c>
      <c r="G5125" t="str">
        <f>precio_reno_porta!F119</f>
        <v>Android</v>
      </c>
      <c r="H5125" t="s">
        <v>188</v>
      </c>
      <c r="I5125" t="s">
        <v>198</v>
      </c>
      <c r="J5125" s="68">
        <f>precio_reno_porta!Z119</f>
        <v>563</v>
      </c>
    </row>
    <row r="5126" spans="1:10" x14ac:dyDescent="0.3">
      <c r="A5126" t="str">
        <f t="shared" si="80"/>
        <v>ZTE NUBIA AIR 256GB 5GMax Negocios + Ilimitado 189.90CUOTA</v>
      </c>
      <c r="B5126" t="str">
        <f>precio_reno_porta!A120</f>
        <v>Corriente</v>
      </c>
      <c r="C5126" t="str">
        <f>precio_reno_porta!B120</f>
        <v>5G</v>
      </c>
      <c r="D5126" t="str">
        <f>precio_reno_porta!C120</f>
        <v>ZTE</v>
      </c>
      <c r="E5126" t="str">
        <f>precio_reno_porta!D120</f>
        <v>ZTE NUBIA AIR 256GB 5G</v>
      </c>
      <c r="F5126" s="68">
        <f>precio_reno_porta!E120</f>
        <v>1069</v>
      </c>
      <c r="G5126" t="str">
        <f>precio_reno_porta!F120</f>
        <v>Android</v>
      </c>
      <c r="H5126" t="s">
        <v>188</v>
      </c>
      <c r="I5126" t="s">
        <v>198</v>
      </c>
      <c r="J5126" s="68">
        <f>precio_reno_porta!Z120</f>
        <v>1007</v>
      </c>
    </row>
    <row r="5127" spans="1:10" x14ac:dyDescent="0.3">
      <c r="A5127" t="str">
        <f t="shared" si="80"/>
        <v>ZTE NUBIA AIR 512GB 5GMax Negocios + Ilimitado 189.90CUOTA</v>
      </c>
      <c r="B5127" t="str">
        <f>precio_reno_porta!A121</f>
        <v>Corriente</v>
      </c>
      <c r="C5127" t="str">
        <f>precio_reno_porta!B121</f>
        <v>5G</v>
      </c>
      <c r="D5127" t="str">
        <f>precio_reno_porta!C121</f>
        <v>ZTE</v>
      </c>
      <c r="E5127" t="str">
        <f>precio_reno_porta!D121</f>
        <v>ZTE NUBIA AIR 512GB 5G</v>
      </c>
      <c r="F5127" s="68">
        <f>precio_reno_porta!E121</f>
        <v>1369</v>
      </c>
      <c r="G5127" t="str">
        <f>precio_reno_porta!F121</f>
        <v>Android</v>
      </c>
      <c r="H5127" t="s">
        <v>188</v>
      </c>
      <c r="I5127" t="s">
        <v>198</v>
      </c>
      <c r="J5127" s="68">
        <f>precio_reno_porta!Z121</f>
        <v>1295</v>
      </c>
    </row>
    <row r="5128" spans="1:10" x14ac:dyDescent="0.3">
      <c r="A5128" t="str">
        <f t="shared" si="80"/>
        <v>ZTE NUBIA NEO3 256GB 5GMax Negocios + Ilimitado 189.90CUOTA</v>
      </c>
      <c r="B5128" t="str">
        <f>precio_reno_porta!A122</f>
        <v>Corriente</v>
      </c>
      <c r="C5128" t="str">
        <f>precio_reno_porta!B122</f>
        <v>5G</v>
      </c>
      <c r="D5128" t="str">
        <f>precio_reno_porta!C122</f>
        <v>ZTE</v>
      </c>
      <c r="E5128" t="str">
        <f>precio_reno_porta!D122</f>
        <v>ZTE NUBIA NEO3 256GB 5G</v>
      </c>
      <c r="F5128" s="68">
        <f>precio_reno_porta!E122</f>
        <v>919</v>
      </c>
      <c r="G5128" t="str">
        <f>precio_reno_porta!F122</f>
        <v>Android</v>
      </c>
      <c r="H5128" t="s">
        <v>188</v>
      </c>
      <c r="I5128" t="s">
        <v>198</v>
      </c>
      <c r="J5128" s="68">
        <f>precio_reno_porta!Z122</f>
        <v>875</v>
      </c>
    </row>
    <row r="5129" spans="1:10" x14ac:dyDescent="0.3">
      <c r="A5129" t="str">
        <f t="shared" si="80"/>
        <v>ZTE NUBIA NEO5 256GB 5GMax Negocios + Ilimitado 189.90CUOTA</v>
      </c>
      <c r="B5129" t="str">
        <f>precio_reno_porta!A123</f>
        <v>Corriente</v>
      </c>
      <c r="C5129" t="str">
        <f>precio_reno_porta!B123</f>
        <v>5G</v>
      </c>
      <c r="D5129" t="str">
        <f>precio_reno_porta!C123</f>
        <v>ZTE</v>
      </c>
      <c r="E5129" t="str">
        <f>precio_reno_porta!D123</f>
        <v>ZTE NUBIA NEO5 256GB 5G</v>
      </c>
      <c r="F5129" s="68">
        <f>precio_reno_porta!E123</f>
        <v>1109</v>
      </c>
      <c r="G5129" t="str">
        <f>precio_reno_porta!F123</f>
        <v>Android</v>
      </c>
      <c r="H5129" t="s">
        <v>188</v>
      </c>
      <c r="I5129" t="s">
        <v>198</v>
      </c>
      <c r="J5129" s="68">
        <f>precio_reno_porta!Z123</f>
        <v>1055</v>
      </c>
    </row>
    <row r="5130" spans="1:10" x14ac:dyDescent="0.3">
      <c r="A5130" t="str">
        <f t="shared" si="80"/>
        <v>ZTE NUBIA V80 MAX 256GBMax Negocios + Ilimitado 189.90CUOTA</v>
      </c>
      <c r="B5130" t="str">
        <f>precio_reno_porta!A124</f>
        <v>Corriente</v>
      </c>
      <c r="C5130" t="str">
        <f>precio_reno_porta!B124</f>
        <v>4G</v>
      </c>
      <c r="D5130" t="str">
        <f>precio_reno_porta!C124</f>
        <v>ZTE</v>
      </c>
      <c r="E5130" t="str">
        <f>precio_reno_porta!D124</f>
        <v>ZTE NUBIA V80 MAX 256GB</v>
      </c>
      <c r="F5130" s="68">
        <f>precio_reno_porta!E124</f>
        <v>629</v>
      </c>
      <c r="G5130" t="str">
        <f>precio_reno_porta!F124</f>
        <v>Android</v>
      </c>
      <c r="H5130" t="s">
        <v>188</v>
      </c>
      <c r="I5130" t="s">
        <v>198</v>
      </c>
      <c r="J5130" s="68">
        <f>precio_reno_porta!Z124</f>
        <v>599</v>
      </c>
    </row>
    <row r="5131" spans="1:10" x14ac:dyDescent="0.3">
      <c r="A5131" t="str">
        <f t="shared" si="80"/>
        <v>ZTE NUBIA V80 PRO 256GBMax Negocios + Ilimitado 189.90CUOTA</v>
      </c>
      <c r="B5131" t="str">
        <f>precio_reno_porta!A125</f>
        <v>Corriente</v>
      </c>
      <c r="C5131" t="str">
        <f>precio_reno_porta!B125</f>
        <v>4G</v>
      </c>
      <c r="D5131" t="str">
        <f>precio_reno_porta!C125</f>
        <v>ZTE</v>
      </c>
      <c r="E5131" t="str">
        <f>precio_reno_porta!D125</f>
        <v>ZTE NUBIA V80 PRO 256GB</v>
      </c>
      <c r="F5131" s="68">
        <f>precio_reno_porta!E125</f>
        <v>659</v>
      </c>
      <c r="G5131" t="str">
        <f>precio_reno_porta!F125</f>
        <v>Android</v>
      </c>
      <c r="H5131" t="s">
        <v>188</v>
      </c>
      <c r="I5131" t="s">
        <v>198</v>
      </c>
      <c r="J5131" s="68">
        <f>precio_reno_porta!Z125</f>
        <v>623</v>
      </c>
    </row>
    <row r="5132" spans="1:10" x14ac:dyDescent="0.3">
      <c r="A5132" t="str">
        <f t="shared" si="80"/>
        <v>0Max Negocios + Ilimitado 189.90CUOTA</v>
      </c>
      <c r="B5132">
        <f>precio_reno_porta!A126</f>
        <v>0</v>
      </c>
      <c r="C5132">
        <f>precio_reno_porta!B126</f>
        <v>0</v>
      </c>
      <c r="D5132">
        <f>precio_reno_porta!C126</f>
        <v>0</v>
      </c>
      <c r="E5132">
        <f>precio_reno_porta!D126</f>
        <v>0</v>
      </c>
      <c r="F5132" s="68">
        <f>precio_reno_porta!E126</f>
        <v>0</v>
      </c>
      <c r="G5132">
        <f>precio_reno_porta!F126</f>
        <v>0</v>
      </c>
      <c r="H5132" t="s">
        <v>188</v>
      </c>
      <c r="I5132" t="s">
        <v>198</v>
      </c>
      <c r="J5132" s="68">
        <f>precio_reno_porta!Z126</f>
        <v>0</v>
      </c>
    </row>
    <row r="5133" spans="1:10" x14ac:dyDescent="0.3">
      <c r="A5133" t="str">
        <f t="shared" si="80"/>
        <v>0Max Negocios + Ilimitado 189.90CUOTA</v>
      </c>
      <c r="B5133">
        <f>precio_reno_porta!A127</f>
        <v>0</v>
      </c>
      <c r="C5133">
        <f>precio_reno_porta!B127</f>
        <v>0</v>
      </c>
      <c r="D5133">
        <f>precio_reno_porta!C127</f>
        <v>0</v>
      </c>
      <c r="E5133">
        <f>precio_reno_porta!D127</f>
        <v>0</v>
      </c>
      <c r="F5133" s="68">
        <f>precio_reno_porta!E127</f>
        <v>0</v>
      </c>
      <c r="G5133">
        <f>precio_reno_porta!F127</f>
        <v>0</v>
      </c>
      <c r="H5133" t="s">
        <v>188</v>
      </c>
      <c r="I5133" t="s">
        <v>198</v>
      </c>
      <c r="J5133" s="68">
        <f>precio_reno_porta!Z127</f>
        <v>0</v>
      </c>
    </row>
    <row r="5134" spans="1:10" x14ac:dyDescent="0.3">
      <c r="A5134" t="str">
        <f t="shared" si="80"/>
        <v>0Max Negocios + Ilimitado 189.90CUOTA</v>
      </c>
      <c r="B5134">
        <f>precio_reno_porta!A128</f>
        <v>0</v>
      </c>
      <c r="C5134">
        <f>precio_reno_porta!B128</f>
        <v>0</v>
      </c>
      <c r="D5134">
        <f>precio_reno_porta!C128</f>
        <v>0</v>
      </c>
      <c r="E5134">
        <f>precio_reno_porta!D128</f>
        <v>0</v>
      </c>
      <c r="F5134" s="68">
        <f>precio_reno_porta!E128</f>
        <v>0</v>
      </c>
      <c r="G5134">
        <f>precio_reno_porta!F128</f>
        <v>0</v>
      </c>
      <c r="H5134" t="s">
        <v>188</v>
      </c>
      <c r="I5134" t="s">
        <v>198</v>
      </c>
      <c r="J5134" s="68">
        <f>precio_reno_porta!Z128</f>
        <v>0</v>
      </c>
    </row>
    <row r="5135" spans="1:10" x14ac:dyDescent="0.3">
      <c r="A5135" t="e">
        <f t="shared" si="80"/>
        <v>#REF!</v>
      </c>
      <c r="B5135" t="e">
        <f>precio_reno_porta!#REF!</f>
        <v>#REF!</v>
      </c>
      <c r="C5135" t="e">
        <f>precio_reno_porta!#REF!</f>
        <v>#REF!</v>
      </c>
      <c r="D5135" t="e">
        <f>precio_reno_porta!#REF!</f>
        <v>#REF!</v>
      </c>
      <c r="E5135" t="e">
        <f>precio_reno_porta!#REF!</f>
        <v>#REF!</v>
      </c>
      <c r="F5135" s="68" t="e">
        <f>precio_reno_porta!#REF!</f>
        <v>#REF!</v>
      </c>
      <c r="G5135" t="e">
        <f>precio_reno_porta!#REF!</f>
        <v>#REF!</v>
      </c>
      <c r="H5135" t="s">
        <v>188</v>
      </c>
      <c r="I5135" t="s">
        <v>198</v>
      </c>
      <c r="J5135" s="68" t="e">
        <f>precio_reno_porta!#REF!</f>
        <v>#REF!</v>
      </c>
    </row>
    <row r="5136" spans="1:10" x14ac:dyDescent="0.3">
      <c r="A5136" t="e">
        <f t="shared" si="80"/>
        <v>#REF!</v>
      </c>
      <c r="B5136" t="e">
        <f>precio_reno_porta!#REF!</f>
        <v>#REF!</v>
      </c>
      <c r="C5136" t="e">
        <f>precio_reno_porta!#REF!</f>
        <v>#REF!</v>
      </c>
      <c r="D5136" t="e">
        <f>precio_reno_porta!#REF!</f>
        <v>#REF!</v>
      </c>
      <c r="E5136" t="e">
        <f>precio_reno_porta!#REF!</f>
        <v>#REF!</v>
      </c>
      <c r="F5136" s="68" t="e">
        <f>precio_reno_porta!#REF!</f>
        <v>#REF!</v>
      </c>
      <c r="G5136" t="e">
        <f>precio_reno_porta!#REF!</f>
        <v>#REF!</v>
      </c>
      <c r="H5136" t="s">
        <v>188</v>
      </c>
      <c r="I5136" t="s">
        <v>198</v>
      </c>
      <c r="J5136" s="68" t="e">
        <f>precio_reno_porta!#REF!</f>
        <v>#REF!</v>
      </c>
    </row>
    <row r="5137" spans="1:10" x14ac:dyDescent="0.3">
      <c r="A5137" t="e">
        <f t="shared" si="80"/>
        <v>#REF!</v>
      </c>
      <c r="B5137" t="e">
        <f>precio_reno_porta!#REF!</f>
        <v>#REF!</v>
      </c>
      <c r="C5137" t="e">
        <f>precio_reno_porta!#REF!</f>
        <v>#REF!</v>
      </c>
      <c r="D5137" t="e">
        <f>precio_reno_porta!#REF!</f>
        <v>#REF!</v>
      </c>
      <c r="E5137" t="e">
        <f>precio_reno_porta!#REF!</f>
        <v>#REF!</v>
      </c>
      <c r="F5137" s="68" t="e">
        <f>precio_reno_porta!#REF!</f>
        <v>#REF!</v>
      </c>
      <c r="G5137" t="e">
        <f>precio_reno_porta!#REF!</f>
        <v>#REF!</v>
      </c>
      <c r="H5137" t="s">
        <v>188</v>
      </c>
      <c r="I5137" t="s">
        <v>198</v>
      </c>
      <c r="J5137" s="68" t="e">
        <f>precio_reno_porta!#REF!</f>
        <v>#REF!</v>
      </c>
    </row>
    <row r="5138" spans="1:10" x14ac:dyDescent="0.3">
      <c r="A5138" t="e">
        <f t="shared" si="80"/>
        <v>#REF!</v>
      </c>
      <c r="B5138" t="e">
        <f>precio_reno_porta!#REF!</f>
        <v>#REF!</v>
      </c>
      <c r="C5138" t="e">
        <f>precio_reno_porta!#REF!</f>
        <v>#REF!</v>
      </c>
      <c r="D5138" t="e">
        <f>precio_reno_porta!#REF!</f>
        <v>#REF!</v>
      </c>
      <c r="E5138" t="e">
        <f>precio_reno_porta!#REF!</f>
        <v>#REF!</v>
      </c>
      <c r="F5138" s="68" t="e">
        <f>precio_reno_porta!#REF!</f>
        <v>#REF!</v>
      </c>
      <c r="G5138" t="e">
        <f>precio_reno_porta!#REF!</f>
        <v>#REF!</v>
      </c>
      <c r="H5138" t="s">
        <v>188</v>
      </c>
      <c r="I5138" t="s">
        <v>198</v>
      </c>
      <c r="J5138" s="68" t="e">
        <f>precio_reno_porta!#REF!</f>
        <v>#REF!</v>
      </c>
    </row>
    <row r="5139" spans="1:10" x14ac:dyDescent="0.3">
      <c r="A5139" t="e">
        <f t="shared" si="80"/>
        <v>#REF!</v>
      </c>
      <c r="B5139" t="e">
        <f>precio_reno_porta!#REF!</f>
        <v>#REF!</v>
      </c>
      <c r="C5139" t="e">
        <f>precio_reno_porta!#REF!</f>
        <v>#REF!</v>
      </c>
      <c r="D5139" t="e">
        <f>precio_reno_porta!#REF!</f>
        <v>#REF!</v>
      </c>
      <c r="E5139" t="e">
        <f>precio_reno_porta!#REF!</f>
        <v>#REF!</v>
      </c>
      <c r="F5139" s="68" t="e">
        <f>precio_reno_porta!#REF!</f>
        <v>#REF!</v>
      </c>
      <c r="G5139" t="e">
        <f>precio_reno_porta!#REF!</f>
        <v>#REF!</v>
      </c>
      <c r="H5139" t="s">
        <v>188</v>
      </c>
      <c r="I5139" t="s">
        <v>198</v>
      </c>
      <c r="J5139" s="68" t="e">
        <f>precio_reno_porta!#REF!</f>
        <v>#REF!</v>
      </c>
    </row>
    <row r="5140" spans="1:10" x14ac:dyDescent="0.3">
      <c r="A5140" t="e">
        <f t="shared" si="80"/>
        <v>#REF!</v>
      </c>
      <c r="B5140" t="e">
        <f>precio_reno_porta!#REF!</f>
        <v>#REF!</v>
      </c>
      <c r="C5140" t="e">
        <f>precio_reno_porta!#REF!</f>
        <v>#REF!</v>
      </c>
      <c r="D5140" t="e">
        <f>precio_reno_porta!#REF!</f>
        <v>#REF!</v>
      </c>
      <c r="E5140" t="e">
        <f>precio_reno_porta!#REF!</f>
        <v>#REF!</v>
      </c>
      <c r="F5140" s="68" t="e">
        <f>precio_reno_porta!#REF!</f>
        <v>#REF!</v>
      </c>
      <c r="G5140" t="e">
        <f>precio_reno_porta!#REF!</f>
        <v>#REF!</v>
      </c>
      <c r="H5140" t="s">
        <v>188</v>
      </c>
      <c r="I5140" t="s">
        <v>198</v>
      </c>
      <c r="J5140" s="68" t="e">
        <f>precio_reno_porta!#REF!</f>
        <v>#REF!</v>
      </c>
    </row>
    <row r="5141" spans="1:10" x14ac:dyDescent="0.3">
      <c r="A5141" t="e">
        <f t="shared" si="80"/>
        <v>#REF!</v>
      </c>
      <c r="B5141" t="e">
        <f>precio_reno_porta!#REF!</f>
        <v>#REF!</v>
      </c>
      <c r="C5141" t="e">
        <f>precio_reno_porta!#REF!</f>
        <v>#REF!</v>
      </c>
      <c r="D5141" t="e">
        <f>precio_reno_porta!#REF!</f>
        <v>#REF!</v>
      </c>
      <c r="E5141" t="e">
        <f>precio_reno_porta!#REF!</f>
        <v>#REF!</v>
      </c>
      <c r="F5141" s="68" t="e">
        <f>precio_reno_porta!#REF!</f>
        <v>#REF!</v>
      </c>
      <c r="G5141" t="e">
        <f>precio_reno_porta!#REF!</f>
        <v>#REF!</v>
      </c>
      <c r="H5141" t="s">
        <v>188</v>
      </c>
      <c r="I5141" t="s">
        <v>198</v>
      </c>
      <c r="J5141" s="68" t="e">
        <f>precio_reno_porta!#REF!</f>
        <v>#REF!</v>
      </c>
    </row>
    <row r="5142" spans="1:10" x14ac:dyDescent="0.3">
      <c r="A5142" t="e">
        <f t="shared" si="80"/>
        <v>#REF!</v>
      </c>
      <c r="B5142" t="e">
        <f>precio_reno_porta!#REF!</f>
        <v>#REF!</v>
      </c>
      <c r="C5142" t="e">
        <f>precio_reno_porta!#REF!</f>
        <v>#REF!</v>
      </c>
      <c r="D5142" t="e">
        <f>precio_reno_porta!#REF!</f>
        <v>#REF!</v>
      </c>
      <c r="E5142" t="e">
        <f>precio_reno_porta!#REF!</f>
        <v>#REF!</v>
      </c>
      <c r="F5142" s="68" t="e">
        <f>precio_reno_porta!#REF!</f>
        <v>#REF!</v>
      </c>
      <c r="G5142" t="e">
        <f>precio_reno_porta!#REF!</f>
        <v>#REF!</v>
      </c>
      <c r="H5142" t="s">
        <v>188</v>
      </c>
      <c r="I5142" t="s">
        <v>198</v>
      </c>
      <c r="J5142" s="68" t="e">
        <f>precio_reno_porta!#REF!</f>
        <v>#REF!</v>
      </c>
    </row>
    <row r="5143" spans="1:10" x14ac:dyDescent="0.3">
      <c r="A5143" t="e">
        <f t="shared" si="80"/>
        <v>#REF!</v>
      </c>
      <c r="B5143" t="e">
        <f>precio_reno_porta!#REF!</f>
        <v>#REF!</v>
      </c>
      <c r="C5143" t="e">
        <f>precio_reno_porta!#REF!</f>
        <v>#REF!</v>
      </c>
      <c r="D5143" t="e">
        <f>precio_reno_porta!#REF!</f>
        <v>#REF!</v>
      </c>
      <c r="E5143" t="e">
        <f>precio_reno_porta!#REF!</f>
        <v>#REF!</v>
      </c>
      <c r="F5143" s="68" t="e">
        <f>precio_reno_porta!#REF!</f>
        <v>#REF!</v>
      </c>
      <c r="G5143" t="e">
        <f>precio_reno_porta!#REF!</f>
        <v>#REF!</v>
      </c>
      <c r="H5143" t="s">
        <v>188</v>
      </c>
      <c r="I5143" t="s">
        <v>198</v>
      </c>
      <c r="J5143" s="68" t="e">
        <f>precio_reno_porta!#REF!</f>
        <v>#REF!</v>
      </c>
    </row>
    <row r="5144" spans="1:10" x14ac:dyDescent="0.3">
      <c r="A5144" t="e">
        <f t="shared" si="80"/>
        <v>#REF!</v>
      </c>
      <c r="B5144" t="e">
        <f>precio_reno_porta!#REF!</f>
        <v>#REF!</v>
      </c>
      <c r="C5144" t="e">
        <f>precio_reno_porta!#REF!</f>
        <v>#REF!</v>
      </c>
      <c r="D5144" t="e">
        <f>precio_reno_porta!#REF!</f>
        <v>#REF!</v>
      </c>
      <c r="E5144" t="e">
        <f>precio_reno_porta!#REF!</f>
        <v>#REF!</v>
      </c>
      <c r="F5144" s="68" t="e">
        <f>precio_reno_porta!#REF!</f>
        <v>#REF!</v>
      </c>
      <c r="G5144" t="e">
        <f>precio_reno_porta!#REF!</f>
        <v>#REF!</v>
      </c>
      <c r="H5144" t="s">
        <v>188</v>
      </c>
      <c r="I5144" t="s">
        <v>198</v>
      </c>
      <c r="J5144" s="68" t="e">
        <f>precio_reno_porta!#REF!</f>
        <v>#REF!</v>
      </c>
    </row>
    <row r="5145" spans="1:10" x14ac:dyDescent="0.3">
      <c r="A5145" t="str">
        <f t="shared" si="80"/>
        <v>0Max Negocios + Ilimitado 189.90CUOTA</v>
      </c>
      <c r="B5145">
        <f>precio_reno_porta!A132</f>
        <v>0</v>
      </c>
      <c r="C5145">
        <f>precio_reno_porta!B132</f>
        <v>0</v>
      </c>
      <c r="D5145">
        <f>precio_reno_porta!C132</f>
        <v>0</v>
      </c>
      <c r="E5145">
        <f>precio_reno_porta!D132</f>
        <v>0</v>
      </c>
      <c r="F5145" s="68">
        <f>precio_reno_porta!E132</f>
        <v>0</v>
      </c>
      <c r="G5145">
        <f>precio_reno_porta!F132</f>
        <v>0</v>
      </c>
      <c r="H5145" t="s">
        <v>188</v>
      </c>
      <c r="I5145" t="s">
        <v>198</v>
      </c>
      <c r="J5145" s="68">
        <f>precio_reno_porta!Z132</f>
        <v>0</v>
      </c>
    </row>
    <row r="5146" spans="1:10" x14ac:dyDescent="0.3">
      <c r="A5146" t="str">
        <f t="shared" si="80"/>
        <v>0Max Negocios + Ilimitado 189.90CUOTA</v>
      </c>
      <c r="B5146">
        <f>precio_reno_porta!A133</f>
        <v>0</v>
      </c>
      <c r="C5146">
        <f>precio_reno_porta!B133</f>
        <v>0</v>
      </c>
      <c r="D5146">
        <f>precio_reno_porta!C133</f>
        <v>0</v>
      </c>
      <c r="E5146">
        <f>precio_reno_porta!D133</f>
        <v>0</v>
      </c>
      <c r="F5146" s="68">
        <f>precio_reno_porta!E133</f>
        <v>0</v>
      </c>
      <c r="G5146">
        <f>precio_reno_porta!F133</f>
        <v>0</v>
      </c>
      <c r="H5146" t="s">
        <v>188</v>
      </c>
      <c r="I5146" t="s">
        <v>198</v>
      </c>
      <c r="J5146" s="68">
        <f>precio_reno_porta!Z133</f>
        <v>0</v>
      </c>
    </row>
    <row r="5147" spans="1:10" x14ac:dyDescent="0.3">
      <c r="A5147" t="str">
        <f t="shared" si="80"/>
        <v>0Max Negocios + Ilimitado 189.90CUOTA</v>
      </c>
      <c r="B5147">
        <f>precio_reno_porta!A134</f>
        <v>0</v>
      </c>
      <c r="C5147">
        <f>precio_reno_porta!B134</f>
        <v>0</v>
      </c>
      <c r="D5147">
        <f>precio_reno_porta!C134</f>
        <v>0</v>
      </c>
      <c r="E5147">
        <f>precio_reno_porta!D134</f>
        <v>0</v>
      </c>
      <c r="F5147" s="68">
        <f>precio_reno_porta!E134</f>
        <v>0</v>
      </c>
      <c r="G5147">
        <f>precio_reno_porta!F134</f>
        <v>0</v>
      </c>
      <c r="H5147" t="s">
        <v>188</v>
      </c>
      <c r="I5147" t="s">
        <v>198</v>
      </c>
      <c r="J5147" s="68">
        <f>precio_reno_porta!Z134</f>
        <v>0</v>
      </c>
    </row>
    <row r="5148" spans="1:10" x14ac:dyDescent="0.3">
      <c r="A5148" t="str">
        <f t="shared" si="80"/>
        <v>0Max Negocios + Ilimitado 189.90CUOTA</v>
      </c>
      <c r="B5148">
        <f>precio_reno_porta!A135</f>
        <v>0</v>
      </c>
      <c r="C5148">
        <f>precio_reno_porta!B135</f>
        <v>0</v>
      </c>
      <c r="D5148">
        <f>precio_reno_porta!C135</f>
        <v>0</v>
      </c>
      <c r="E5148">
        <f>precio_reno_porta!D135</f>
        <v>0</v>
      </c>
      <c r="F5148" s="68">
        <f>precio_reno_porta!E135</f>
        <v>0</v>
      </c>
      <c r="G5148">
        <f>precio_reno_porta!F135</f>
        <v>0</v>
      </c>
      <c r="H5148" t="s">
        <v>188</v>
      </c>
      <c r="I5148" t="s">
        <v>198</v>
      </c>
      <c r="J5148" s="68">
        <f>precio_reno_porta!Z135</f>
        <v>0</v>
      </c>
    </row>
    <row r="5149" spans="1:10" x14ac:dyDescent="0.3">
      <c r="A5149" t="str">
        <f t="shared" si="80"/>
        <v>0Max Negocios + Ilimitado 189.90CUOTA</v>
      </c>
      <c r="B5149">
        <f>precio_reno_porta!A136</f>
        <v>0</v>
      </c>
      <c r="C5149">
        <f>precio_reno_porta!B136</f>
        <v>0</v>
      </c>
      <c r="D5149">
        <f>precio_reno_porta!C136</f>
        <v>0</v>
      </c>
      <c r="E5149">
        <f>precio_reno_porta!D136</f>
        <v>0</v>
      </c>
      <c r="F5149" s="68">
        <f>precio_reno_porta!E136</f>
        <v>0</v>
      </c>
      <c r="G5149">
        <f>precio_reno_porta!F136</f>
        <v>0</v>
      </c>
      <c r="H5149" t="s">
        <v>188</v>
      </c>
      <c r="I5149" t="s">
        <v>198</v>
      </c>
      <c r="J5149" s="68">
        <f>precio_reno_porta!Z136</f>
        <v>0</v>
      </c>
    </row>
    <row r="5150" spans="1:10" x14ac:dyDescent="0.3">
      <c r="A5150" t="str">
        <f t="shared" si="80"/>
        <v>0Max Negocios + Ilimitado 189.90CUOTA</v>
      </c>
      <c r="B5150">
        <f>precio_reno_porta!A137</f>
        <v>0</v>
      </c>
      <c r="C5150">
        <f>precio_reno_porta!B137</f>
        <v>0</v>
      </c>
      <c r="D5150">
        <f>precio_reno_porta!C137</f>
        <v>0</v>
      </c>
      <c r="E5150">
        <f>precio_reno_porta!D137</f>
        <v>0</v>
      </c>
      <c r="F5150" s="68">
        <f>precio_reno_porta!E137</f>
        <v>0</v>
      </c>
      <c r="G5150">
        <f>precio_reno_porta!F137</f>
        <v>0</v>
      </c>
      <c r="H5150" t="s">
        <v>188</v>
      </c>
      <c r="I5150" t="s">
        <v>198</v>
      </c>
      <c r="J5150" s="68">
        <f>precio_reno_porta!Z137</f>
        <v>0</v>
      </c>
    </row>
    <row r="5151" spans="1:10" x14ac:dyDescent="0.3">
      <c r="A5151" t="str">
        <f t="shared" si="80"/>
        <v>0Max Negocios + Ilimitado 189.90CUOTA</v>
      </c>
      <c r="B5151">
        <f>precio_reno_porta!A138</f>
        <v>0</v>
      </c>
      <c r="C5151">
        <f>precio_reno_porta!B138</f>
        <v>0</v>
      </c>
      <c r="D5151">
        <f>precio_reno_porta!C138</f>
        <v>0</v>
      </c>
      <c r="E5151">
        <f>precio_reno_porta!D138</f>
        <v>0</v>
      </c>
      <c r="F5151" s="68">
        <f>precio_reno_porta!E138</f>
        <v>0</v>
      </c>
      <c r="G5151">
        <f>precio_reno_porta!F138</f>
        <v>0</v>
      </c>
      <c r="H5151" t="s">
        <v>188</v>
      </c>
      <c r="I5151" t="s">
        <v>198</v>
      </c>
      <c r="J5151" s="68">
        <f>precio_reno_porta!Z138</f>
        <v>0</v>
      </c>
    </row>
    <row r="5152" spans="1:10" x14ac:dyDescent="0.3">
      <c r="A5152" t="str">
        <f t="shared" si="80"/>
        <v>0Max Negocios + Ilimitado 189.90CUOTA</v>
      </c>
      <c r="B5152">
        <f>precio_reno_porta!A139</f>
        <v>0</v>
      </c>
      <c r="C5152">
        <f>precio_reno_porta!B139</f>
        <v>0</v>
      </c>
      <c r="D5152">
        <f>precio_reno_porta!C139</f>
        <v>0</v>
      </c>
      <c r="E5152">
        <f>precio_reno_porta!D139</f>
        <v>0</v>
      </c>
      <c r="F5152" s="68">
        <f>precio_reno_porta!E139</f>
        <v>0</v>
      </c>
      <c r="G5152">
        <f>precio_reno_porta!F139</f>
        <v>0</v>
      </c>
      <c r="H5152" t="s">
        <v>188</v>
      </c>
      <c r="I5152" t="s">
        <v>198</v>
      </c>
      <c r="J5152" s="68">
        <f>precio_reno_porta!Z139</f>
        <v>0</v>
      </c>
    </row>
    <row r="5153" spans="1:10" x14ac:dyDescent="0.3">
      <c r="A5153" t="str">
        <f t="shared" si="80"/>
        <v>0Max Negocios + Ilimitado 189.90CUOTA</v>
      </c>
      <c r="B5153">
        <f>precio_reno_porta!A140</f>
        <v>0</v>
      </c>
      <c r="C5153">
        <f>precio_reno_porta!B140</f>
        <v>0</v>
      </c>
      <c r="D5153">
        <f>precio_reno_porta!C140</f>
        <v>0</v>
      </c>
      <c r="E5153">
        <f>precio_reno_porta!D140</f>
        <v>0</v>
      </c>
      <c r="F5153" s="68">
        <f>precio_reno_porta!E140</f>
        <v>0</v>
      </c>
      <c r="G5153">
        <f>precio_reno_porta!F140</f>
        <v>0</v>
      </c>
      <c r="H5153" t="s">
        <v>188</v>
      </c>
      <c r="I5153" t="s">
        <v>198</v>
      </c>
      <c r="J5153" s="68">
        <f>precio_reno_porta!Z140</f>
        <v>0</v>
      </c>
    </row>
    <row r="5154" spans="1:10" x14ac:dyDescent="0.3">
      <c r="A5154" t="str">
        <f t="shared" si="80"/>
        <v>0Max Negocios + Ilimitado 189.90CUOTA</v>
      </c>
      <c r="B5154">
        <f>precio_reno_porta!A141</f>
        <v>0</v>
      </c>
      <c r="C5154">
        <f>precio_reno_porta!B141</f>
        <v>0</v>
      </c>
      <c r="D5154">
        <f>precio_reno_porta!C141</f>
        <v>0</v>
      </c>
      <c r="E5154">
        <f>precio_reno_porta!D141</f>
        <v>0</v>
      </c>
      <c r="F5154" s="68">
        <f>precio_reno_porta!E141</f>
        <v>0</v>
      </c>
      <c r="G5154">
        <f>precio_reno_porta!F141</f>
        <v>0</v>
      </c>
      <c r="H5154" t="s">
        <v>188</v>
      </c>
      <c r="I5154" t="s">
        <v>198</v>
      </c>
      <c r="J5154" s="68">
        <f>precio_reno_porta!Z141</f>
        <v>0</v>
      </c>
    </row>
    <row r="5155" spans="1:10" x14ac:dyDescent="0.3">
      <c r="A5155" t="str">
        <f t="shared" si="80"/>
        <v>0Max Negocios + Ilimitado 189.90CUOTA</v>
      </c>
      <c r="B5155">
        <f>precio_reno_porta!A142</f>
        <v>0</v>
      </c>
      <c r="C5155">
        <f>precio_reno_porta!B142</f>
        <v>0</v>
      </c>
      <c r="D5155">
        <f>precio_reno_porta!C142</f>
        <v>0</v>
      </c>
      <c r="E5155">
        <f>precio_reno_porta!D142</f>
        <v>0</v>
      </c>
      <c r="F5155" s="68">
        <f>precio_reno_porta!E142</f>
        <v>0</v>
      </c>
      <c r="G5155">
        <f>precio_reno_porta!F142</f>
        <v>0</v>
      </c>
      <c r="H5155" t="s">
        <v>188</v>
      </c>
      <c r="I5155" t="s">
        <v>198</v>
      </c>
      <c r="J5155" s="68">
        <f>precio_reno_porta!Z142</f>
        <v>0</v>
      </c>
    </row>
    <row r="5156" spans="1:10" x14ac:dyDescent="0.3">
      <c r="A5156" t="str">
        <f t="shared" si="80"/>
        <v>0Max Negocios + Ilimitado 189.90CUOTA</v>
      </c>
      <c r="B5156">
        <f>precio_reno_porta!A143</f>
        <v>0</v>
      </c>
      <c r="C5156">
        <f>precio_reno_porta!B143</f>
        <v>0</v>
      </c>
      <c r="D5156">
        <f>precio_reno_porta!C143</f>
        <v>0</v>
      </c>
      <c r="E5156">
        <f>precio_reno_porta!D143</f>
        <v>0</v>
      </c>
      <c r="F5156" s="68">
        <f>precio_reno_porta!E143</f>
        <v>0</v>
      </c>
      <c r="G5156">
        <f>precio_reno_porta!F143</f>
        <v>0</v>
      </c>
      <c r="H5156" t="s">
        <v>188</v>
      </c>
      <c r="I5156" t="s">
        <v>198</v>
      </c>
      <c r="J5156" s="68">
        <f>precio_reno_porta!Z143</f>
        <v>0</v>
      </c>
    </row>
    <row r="5157" spans="1:10" x14ac:dyDescent="0.3">
      <c r="A5157" t="str">
        <f t="shared" si="80"/>
        <v>0Max Negocios + Ilimitado 189.90CUOTA</v>
      </c>
      <c r="B5157">
        <f>precio_reno_porta!A144</f>
        <v>0</v>
      </c>
      <c r="C5157">
        <f>precio_reno_porta!B144</f>
        <v>0</v>
      </c>
      <c r="D5157">
        <f>precio_reno_porta!C144</f>
        <v>0</v>
      </c>
      <c r="E5157">
        <f>precio_reno_porta!D144</f>
        <v>0</v>
      </c>
      <c r="F5157" s="68">
        <f>precio_reno_porta!E144</f>
        <v>0</v>
      </c>
      <c r="G5157">
        <f>precio_reno_porta!F144</f>
        <v>0</v>
      </c>
      <c r="H5157" t="s">
        <v>188</v>
      </c>
      <c r="I5157" t="s">
        <v>198</v>
      </c>
      <c r="J5157" s="68">
        <f>precio_reno_porta!Z144</f>
        <v>0</v>
      </c>
    </row>
    <row r="5158" spans="1:10" x14ac:dyDescent="0.3">
      <c r="A5158" t="str">
        <f t="shared" si="80"/>
        <v>0Max Negocios + Ilimitado 189.90CUOTA</v>
      </c>
      <c r="B5158">
        <f>precio_reno_porta!A145</f>
        <v>0</v>
      </c>
      <c r="C5158">
        <f>precio_reno_porta!B145</f>
        <v>0</v>
      </c>
      <c r="D5158">
        <f>precio_reno_porta!C145</f>
        <v>0</v>
      </c>
      <c r="E5158">
        <f>precio_reno_porta!D145</f>
        <v>0</v>
      </c>
      <c r="F5158" s="68">
        <f>precio_reno_porta!E145</f>
        <v>0</v>
      </c>
      <c r="G5158">
        <f>precio_reno_porta!F145</f>
        <v>0</v>
      </c>
      <c r="H5158" t="s">
        <v>188</v>
      </c>
      <c r="I5158" t="s">
        <v>198</v>
      </c>
      <c r="J5158" s="68">
        <f>precio_reno_porta!Z145</f>
        <v>0</v>
      </c>
    </row>
    <row r="5159" spans="1:10" x14ac:dyDescent="0.3">
      <c r="A5159" t="str">
        <f t="shared" si="80"/>
        <v>0Max Negocios + Ilimitado 189.90CUOTA</v>
      </c>
      <c r="B5159">
        <f>precio_reno_porta!A146</f>
        <v>0</v>
      </c>
      <c r="C5159">
        <f>precio_reno_porta!B146</f>
        <v>0</v>
      </c>
      <c r="D5159">
        <f>precio_reno_porta!C146</f>
        <v>0</v>
      </c>
      <c r="E5159">
        <f>precio_reno_porta!D146</f>
        <v>0</v>
      </c>
      <c r="F5159" s="68">
        <f>precio_reno_porta!E146</f>
        <v>0</v>
      </c>
      <c r="G5159">
        <f>precio_reno_porta!F146</f>
        <v>0</v>
      </c>
      <c r="H5159" t="s">
        <v>188</v>
      </c>
      <c r="I5159" t="s">
        <v>198</v>
      </c>
      <c r="J5159" s="68">
        <f>precio_reno_porta!Z146</f>
        <v>0</v>
      </c>
    </row>
    <row r="5160" spans="1:10" x14ac:dyDescent="0.3">
      <c r="A5160" t="str">
        <f t="shared" si="80"/>
        <v>0Max Negocios + Ilimitado 189.90CUOTA</v>
      </c>
      <c r="B5160">
        <f>precio_reno_porta!A147</f>
        <v>0</v>
      </c>
      <c r="C5160">
        <f>precio_reno_porta!B147</f>
        <v>0</v>
      </c>
      <c r="D5160">
        <f>precio_reno_porta!C147</f>
        <v>0</v>
      </c>
      <c r="E5160">
        <f>precio_reno_porta!D147</f>
        <v>0</v>
      </c>
      <c r="F5160" s="68">
        <f>precio_reno_porta!E147</f>
        <v>0</v>
      </c>
      <c r="G5160">
        <f>precio_reno_porta!F147</f>
        <v>0</v>
      </c>
      <c r="H5160" t="s">
        <v>188</v>
      </c>
      <c r="I5160" t="s">
        <v>198</v>
      </c>
      <c r="J5160" s="68">
        <f>precio_reno_porta!Z147</f>
        <v>0</v>
      </c>
    </row>
    <row r="5161" spans="1:10" x14ac:dyDescent="0.3">
      <c r="A5161" t="str">
        <f t="shared" si="80"/>
        <v>0Max Negocios + Ilimitado 189.90CUOTA</v>
      </c>
      <c r="B5161">
        <f>precio_reno_porta!A148</f>
        <v>0</v>
      </c>
      <c r="C5161">
        <f>precio_reno_porta!B148</f>
        <v>0</v>
      </c>
      <c r="D5161">
        <f>precio_reno_porta!C148</f>
        <v>0</v>
      </c>
      <c r="E5161">
        <f>precio_reno_porta!D148</f>
        <v>0</v>
      </c>
      <c r="F5161" s="68">
        <f>precio_reno_porta!E148</f>
        <v>0</v>
      </c>
      <c r="G5161">
        <f>precio_reno_porta!F148</f>
        <v>0</v>
      </c>
      <c r="H5161" t="s">
        <v>188</v>
      </c>
      <c r="I5161" t="s">
        <v>198</v>
      </c>
      <c r="J5161" s="68">
        <f>precio_reno_porta!Z148</f>
        <v>0</v>
      </c>
    </row>
    <row r="5162" spans="1:10" x14ac:dyDescent="0.3">
      <c r="A5162" t="str">
        <f t="shared" si="80"/>
        <v>0Max Negocios + Ilimitado 189.90CUOTA</v>
      </c>
      <c r="B5162">
        <f>precio_reno_porta!A149</f>
        <v>0</v>
      </c>
      <c r="C5162">
        <f>precio_reno_porta!B149</f>
        <v>0</v>
      </c>
      <c r="D5162">
        <f>precio_reno_porta!C149</f>
        <v>0</v>
      </c>
      <c r="E5162">
        <f>precio_reno_porta!D149</f>
        <v>0</v>
      </c>
      <c r="F5162" s="68">
        <f>precio_reno_porta!E149</f>
        <v>0</v>
      </c>
      <c r="G5162">
        <f>precio_reno_porta!F149</f>
        <v>0</v>
      </c>
      <c r="H5162" t="s">
        <v>188</v>
      </c>
      <c r="I5162" t="s">
        <v>198</v>
      </c>
      <c r="J5162" s="68">
        <f>precio_reno_porta!Z149</f>
        <v>0</v>
      </c>
    </row>
    <row r="5163" spans="1:10" x14ac:dyDescent="0.3">
      <c r="A5163" t="str">
        <f t="shared" si="80"/>
        <v>0Max Negocios + Ilimitado 189.90CUOTA</v>
      </c>
      <c r="B5163">
        <f>precio_reno_porta!A150</f>
        <v>0</v>
      </c>
      <c r="C5163">
        <f>precio_reno_porta!B150</f>
        <v>0</v>
      </c>
      <c r="D5163">
        <f>precio_reno_porta!C150</f>
        <v>0</v>
      </c>
      <c r="E5163">
        <f>precio_reno_porta!D150</f>
        <v>0</v>
      </c>
      <c r="F5163" s="68">
        <f>precio_reno_porta!E150</f>
        <v>0</v>
      </c>
      <c r="G5163">
        <f>precio_reno_porta!F150</f>
        <v>0</v>
      </c>
      <c r="H5163" t="s">
        <v>188</v>
      </c>
      <c r="I5163" t="s">
        <v>198</v>
      </c>
      <c r="J5163" s="68">
        <f>precio_reno_porta!Z150</f>
        <v>0</v>
      </c>
    </row>
    <row r="5164" spans="1:10" x14ac:dyDescent="0.3">
      <c r="A5164" t="str">
        <f t="shared" si="80"/>
        <v>0Max Negocios + Ilimitado 189.90CUOTA</v>
      </c>
      <c r="B5164">
        <f>precio_reno_porta!A151</f>
        <v>0</v>
      </c>
      <c r="C5164">
        <f>precio_reno_porta!B151</f>
        <v>0</v>
      </c>
      <c r="D5164">
        <f>precio_reno_porta!C151</f>
        <v>0</v>
      </c>
      <c r="E5164">
        <f>precio_reno_porta!D151</f>
        <v>0</v>
      </c>
      <c r="F5164" s="68">
        <f>precio_reno_porta!E151</f>
        <v>0</v>
      </c>
      <c r="G5164">
        <f>precio_reno_porta!F151</f>
        <v>0</v>
      </c>
      <c r="H5164" t="s">
        <v>188</v>
      </c>
      <c r="I5164" t="s">
        <v>198</v>
      </c>
      <c r="J5164" s="68">
        <f>precio_reno_porta!Z151</f>
        <v>0</v>
      </c>
    </row>
    <row r="5165" spans="1:10" x14ac:dyDescent="0.3">
      <c r="A5165" t="str">
        <f t="shared" si="80"/>
        <v>0Max Negocios + Ilimitado 189.90CUOTA</v>
      </c>
      <c r="B5165">
        <f>precio_reno_porta!A152</f>
        <v>0</v>
      </c>
      <c r="C5165">
        <f>precio_reno_porta!B152</f>
        <v>0</v>
      </c>
      <c r="D5165">
        <f>precio_reno_porta!C152</f>
        <v>0</v>
      </c>
      <c r="E5165">
        <f>precio_reno_porta!D152</f>
        <v>0</v>
      </c>
      <c r="F5165" s="68">
        <f>precio_reno_porta!E152</f>
        <v>0</v>
      </c>
      <c r="G5165">
        <f>precio_reno_porta!F152</f>
        <v>0</v>
      </c>
      <c r="H5165" t="s">
        <v>188</v>
      </c>
      <c r="I5165" t="s">
        <v>198</v>
      </c>
      <c r="J5165" s="68">
        <f>precio_reno_porta!Z152</f>
        <v>0</v>
      </c>
    </row>
    <row r="5166" spans="1:10" x14ac:dyDescent="0.3">
      <c r="A5166" t="str">
        <f t="shared" si="80"/>
        <v>0Max Negocios + Ilimitado 189.90CUOTA</v>
      </c>
      <c r="B5166">
        <f>precio_reno_porta!A153</f>
        <v>0</v>
      </c>
      <c r="C5166">
        <f>precio_reno_porta!B153</f>
        <v>0</v>
      </c>
      <c r="D5166">
        <f>precio_reno_porta!C153</f>
        <v>0</v>
      </c>
      <c r="E5166">
        <f>precio_reno_porta!D153</f>
        <v>0</v>
      </c>
      <c r="F5166" s="68">
        <f>precio_reno_porta!E153</f>
        <v>0</v>
      </c>
      <c r="G5166">
        <f>precio_reno_porta!F153</f>
        <v>0</v>
      </c>
      <c r="H5166" t="s">
        <v>188</v>
      </c>
      <c r="I5166" t="s">
        <v>198</v>
      </c>
      <c r="J5166" s="68">
        <f>precio_reno_porta!Z153</f>
        <v>0</v>
      </c>
    </row>
    <row r="5167" spans="1:10" x14ac:dyDescent="0.3">
      <c r="A5167" t="str">
        <f t="shared" si="80"/>
        <v>0Max Negocios + Ilimitado 189.90CUOTA</v>
      </c>
      <c r="B5167">
        <f>precio_reno_porta!A154</f>
        <v>0</v>
      </c>
      <c r="C5167">
        <f>precio_reno_porta!B154</f>
        <v>0</v>
      </c>
      <c r="D5167">
        <f>precio_reno_porta!C154</f>
        <v>0</v>
      </c>
      <c r="E5167">
        <f>precio_reno_porta!D154</f>
        <v>0</v>
      </c>
      <c r="F5167" s="68">
        <f>precio_reno_porta!E154</f>
        <v>0</v>
      </c>
      <c r="G5167">
        <f>precio_reno_porta!F154</f>
        <v>0</v>
      </c>
      <c r="H5167" t="s">
        <v>188</v>
      </c>
      <c r="I5167" t="s">
        <v>198</v>
      </c>
      <c r="J5167" s="68">
        <f>precio_reno_porta!Z154</f>
        <v>0</v>
      </c>
    </row>
    <row r="5168" spans="1:10" x14ac:dyDescent="0.3">
      <c r="A5168" t="str">
        <f t="shared" si="80"/>
        <v>0Max Negocios + Ilimitado 189.90CUOTA</v>
      </c>
      <c r="B5168">
        <f>precio_reno_porta!A155</f>
        <v>0</v>
      </c>
      <c r="C5168">
        <f>precio_reno_porta!B155</f>
        <v>0</v>
      </c>
      <c r="D5168">
        <f>precio_reno_porta!C155</f>
        <v>0</v>
      </c>
      <c r="E5168">
        <f>precio_reno_porta!D155</f>
        <v>0</v>
      </c>
      <c r="F5168" s="68">
        <f>precio_reno_porta!E155</f>
        <v>0</v>
      </c>
      <c r="G5168">
        <f>precio_reno_porta!F155</f>
        <v>0</v>
      </c>
      <c r="H5168" t="s">
        <v>188</v>
      </c>
      <c r="I5168" t="s">
        <v>198</v>
      </c>
      <c r="J5168" s="68">
        <f>precio_reno_porta!Z155</f>
        <v>0</v>
      </c>
    </row>
    <row r="5169" spans="1:10" x14ac:dyDescent="0.3">
      <c r="A5169" t="str">
        <f t="shared" si="80"/>
        <v>0Max Negocios + Ilimitado 189.90CUOTA</v>
      </c>
      <c r="B5169">
        <f>precio_reno_porta!A156</f>
        <v>0</v>
      </c>
      <c r="C5169">
        <f>precio_reno_porta!B156</f>
        <v>0</v>
      </c>
      <c r="D5169">
        <f>precio_reno_porta!C156</f>
        <v>0</v>
      </c>
      <c r="E5169">
        <f>precio_reno_porta!D156</f>
        <v>0</v>
      </c>
      <c r="F5169" s="68">
        <f>precio_reno_porta!E156</f>
        <v>0</v>
      </c>
      <c r="G5169">
        <f>precio_reno_porta!F156</f>
        <v>0</v>
      </c>
      <c r="H5169" t="s">
        <v>188</v>
      </c>
      <c r="I5169" t="s">
        <v>198</v>
      </c>
      <c r="J5169" s="68">
        <f>precio_reno_porta!Z156</f>
        <v>0</v>
      </c>
    </row>
    <row r="5170" spans="1:10" x14ac:dyDescent="0.3">
      <c r="A5170" t="str">
        <f t="shared" si="80"/>
        <v>0Max Negocios + Ilimitado 189.90CUOTA</v>
      </c>
      <c r="B5170">
        <f>precio_reno_porta!A157</f>
        <v>0</v>
      </c>
      <c r="C5170">
        <f>precio_reno_porta!B157</f>
        <v>0</v>
      </c>
      <c r="D5170">
        <f>precio_reno_porta!C157</f>
        <v>0</v>
      </c>
      <c r="E5170">
        <f>precio_reno_porta!D157</f>
        <v>0</v>
      </c>
      <c r="F5170" s="68">
        <f>precio_reno_porta!E157</f>
        <v>0</v>
      </c>
      <c r="G5170">
        <f>precio_reno_porta!F157</f>
        <v>0</v>
      </c>
      <c r="H5170" t="s">
        <v>188</v>
      </c>
      <c r="I5170" t="s">
        <v>198</v>
      </c>
      <c r="J5170" s="68">
        <f>precio_reno_porta!Z157</f>
        <v>0</v>
      </c>
    </row>
    <row r="5171" spans="1:10" x14ac:dyDescent="0.3">
      <c r="A5171" t="str">
        <f t="shared" si="80"/>
        <v>0Max Negocios + Ilimitado 189.90CUOTA</v>
      </c>
      <c r="B5171">
        <f>precio_reno_porta!A158</f>
        <v>0</v>
      </c>
      <c r="C5171">
        <f>precio_reno_porta!B158</f>
        <v>0</v>
      </c>
      <c r="D5171">
        <f>precio_reno_porta!C158</f>
        <v>0</v>
      </c>
      <c r="E5171">
        <f>precio_reno_porta!D158</f>
        <v>0</v>
      </c>
      <c r="F5171" s="68">
        <f>precio_reno_porta!E158</f>
        <v>0</v>
      </c>
      <c r="G5171">
        <f>precio_reno_porta!F158</f>
        <v>0</v>
      </c>
      <c r="H5171" t="s">
        <v>188</v>
      </c>
      <c r="I5171" t="s">
        <v>198</v>
      </c>
      <c r="J5171" s="68">
        <f>precio_reno_porta!Z158</f>
        <v>0</v>
      </c>
    </row>
    <row r="5172" spans="1:10" x14ac:dyDescent="0.3">
      <c r="A5172" t="str">
        <f t="shared" si="80"/>
        <v>0Max Negocios + Ilimitado 189.90CUOTA</v>
      </c>
      <c r="B5172">
        <f>precio_reno_porta!A159</f>
        <v>0</v>
      </c>
      <c r="C5172">
        <f>precio_reno_porta!B159</f>
        <v>0</v>
      </c>
      <c r="D5172">
        <f>precio_reno_porta!C159</f>
        <v>0</v>
      </c>
      <c r="E5172">
        <f>precio_reno_porta!D159</f>
        <v>0</v>
      </c>
      <c r="F5172" s="68">
        <f>precio_reno_porta!E159</f>
        <v>0</v>
      </c>
      <c r="G5172">
        <f>precio_reno_porta!F159</f>
        <v>0</v>
      </c>
      <c r="H5172" t="s">
        <v>188</v>
      </c>
      <c r="I5172" t="s">
        <v>198</v>
      </c>
      <c r="J5172" s="68">
        <f>precio_reno_porta!Z159</f>
        <v>0</v>
      </c>
    </row>
    <row r="5173" spans="1:10" x14ac:dyDescent="0.3">
      <c r="A5173" t="str">
        <f t="shared" si="80"/>
        <v>0Max Negocios + Ilimitado 189.90CUOTA</v>
      </c>
      <c r="B5173">
        <f>precio_reno_porta!A160</f>
        <v>0</v>
      </c>
      <c r="C5173">
        <f>precio_reno_porta!B160</f>
        <v>0</v>
      </c>
      <c r="D5173">
        <f>precio_reno_porta!C160</f>
        <v>0</v>
      </c>
      <c r="E5173">
        <f>precio_reno_porta!D160</f>
        <v>0</v>
      </c>
      <c r="F5173" s="68">
        <f>precio_reno_porta!E160</f>
        <v>0</v>
      </c>
      <c r="G5173">
        <f>precio_reno_porta!F160</f>
        <v>0</v>
      </c>
      <c r="H5173" t="s">
        <v>188</v>
      </c>
      <c r="I5173" t="s">
        <v>198</v>
      </c>
      <c r="J5173" s="68">
        <f>precio_reno_porta!Z160</f>
        <v>0</v>
      </c>
    </row>
    <row r="5174" spans="1:10" x14ac:dyDescent="0.3">
      <c r="A5174" t="str">
        <f t="shared" si="80"/>
        <v>0Max Negocios + Ilimitado 189.90CUOTA</v>
      </c>
      <c r="B5174">
        <f>precio_reno_porta!A161</f>
        <v>0</v>
      </c>
      <c r="C5174">
        <f>precio_reno_porta!B161</f>
        <v>0</v>
      </c>
      <c r="D5174">
        <f>precio_reno_porta!C161</f>
        <v>0</v>
      </c>
      <c r="E5174">
        <f>precio_reno_porta!D161</f>
        <v>0</v>
      </c>
      <c r="F5174" s="68">
        <f>precio_reno_porta!E161</f>
        <v>0</v>
      </c>
      <c r="G5174">
        <f>precio_reno_porta!F161</f>
        <v>0</v>
      </c>
      <c r="H5174" t="s">
        <v>188</v>
      </c>
      <c r="I5174" t="s">
        <v>198</v>
      </c>
      <c r="J5174" s="68">
        <f>precio_reno_porta!Z161</f>
        <v>0</v>
      </c>
    </row>
    <row r="5175" spans="1:10" x14ac:dyDescent="0.3">
      <c r="A5175" t="str">
        <f t="shared" si="80"/>
        <v>0Max Negocios + Ilimitado 189.90CUOTA</v>
      </c>
      <c r="B5175">
        <f>precio_reno_porta!A162</f>
        <v>0</v>
      </c>
      <c r="C5175">
        <f>precio_reno_porta!B162</f>
        <v>0</v>
      </c>
      <c r="D5175">
        <f>precio_reno_porta!C162</f>
        <v>0</v>
      </c>
      <c r="E5175">
        <f>precio_reno_porta!D162</f>
        <v>0</v>
      </c>
      <c r="F5175" s="68">
        <f>precio_reno_porta!E162</f>
        <v>0</v>
      </c>
      <c r="G5175">
        <f>precio_reno_porta!F162</f>
        <v>0</v>
      </c>
      <c r="H5175" t="s">
        <v>188</v>
      </c>
      <c r="I5175" t="s">
        <v>198</v>
      </c>
      <c r="J5175" s="68">
        <f>precio_reno_porta!Z162</f>
        <v>0</v>
      </c>
    </row>
    <row r="5176" spans="1:10" x14ac:dyDescent="0.3">
      <c r="A5176" t="str">
        <f t="shared" si="80"/>
        <v>0Max Negocios + Ilimitado 189.90CUOTA</v>
      </c>
      <c r="B5176">
        <f>precio_reno_porta!A163</f>
        <v>0</v>
      </c>
      <c r="C5176">
        <f>precio_reno_porta!B163</f>
        <v>0</v>
      </c>
      <c r="D5176">
        <f>precio_reno_porta!C163</f>
        <v>0</v>
      </c>
      <c r="E5176">
        <f>precio_reno_porta!D163</f>
        <v>0</v>
      </c>
      <c r="F5176" s="68">
        <f>precio_reno_porta!E163</f>
        <v>0</v>
      </c>
      <c r="G5176">
        <f>precio_reno_porta!F163</f>
        <v>0</v>
      </c>
      <c r="H5176" t="s">
        <v>188</v>
      </c>
      <c r="I5176" t="s">
        <v>198</v>
      </c>
      <c r="J5176" s="68">
        <f>precio_reno_porta!Z163</f>
        <v>0</v>
      </c>
    </row>
    <row r="5177" spans="1:10" x14ac:dyDescent="0.3">
      <c r="A5177" t="str">
        <f t="shared" si="80"/>
        <v>0Max Negocios + Ilimitado 189.90CUOTA</v>
      </c>
      <c r="B5177">
        <f>precio_reno_porta!A164</f>
        <v>0</v>
      </c>
      <c r="C5177">
        <f>precio_reno_porta!B164</f>
        <v>0</v>
      </c>
      <c r="D5177">
        <f>precio_reno_porta!C164</f>
        <v>0</v>
      </c>
      <c r="E5177">
        <f>precio_reno_porta!D164</f>
        <v>0</v>
      </c>
      <c r="F5177" s="68">
        <f>precio_reno_porta!E164</f>
        <v>0</v>
      </c>
      <c r="G5177">
        <f>precio_reno_porta!F164</f>
        <v>0</v>
      </c>
      <c r="H5177" t="s">
        <v>188</v>
      </c>
      <c r="I5177" t="s">
        <v>198</v>
      </c>
      <c r="J5177" s="68">
        <f>precio_reno_porta!Z164</f>
        <v>0</v>
      </c>
    </row>
    <row r="5178" spans="1:10" x14ac:dyDescent="0.3">
      <c r="A5178" t="str">
        <f t="shared" si="80"/>
        <v>0Max Negocios + Ilimitado 189.90CUOTA</v>
      </c>
      <c r="B5178">
        <f>precio_reno_porta!A165</f>
        <v>0</v>
      </c>
      <c r="C5178">
        <f>precio_reno_porta!B165</f>
        <v>0</v>
      </c>
      <c r="D5178">
        <f>precio_reno_porta!C165</f>
        <v>0</v>
      </c>
      <c r="E5178">
        <f>precio_reno_porta!D165</f>
        <v>0</v>
      </c>
      <c r="F5178" s="68">
        <f>precio_reno_porta!E165</f>
        <v>0</v>
      </c>
      <c r="G5178">
        <f>precio_reno_porta!F165</f>
        <v>0</v>
      </c>
      <c r="H5178" t="s">
        <v>188</v>
      </c>
      <c r="I5178" t="s">
        <v>198</v>
      </c>
      <c r="J5178" s="68">
        <f>precio_reno_porta!Z165</f>
        <v>0</v>
      </c>
    </row>
    <row r="5179" spans="1:10" x14ac:dyDescent="0.3">
      <c r="A5179" t="str">
        <f t="shared" si="80"/>
        <v>0Max Negocios + Ilimitado 189.90CUOTA</v>
      </c>
      <c r="B5179">
        <f>precio_reno_porta!A166</f>
        <v>0</v>
      </c>
      <c r="C5179">
        <f>precio_reno_porta!B166</f>
        <v>0</v>
      </c>
      <c r="D5179">
        <f>precio_reno_porta!C166</f>
        <v>0</v>
      </c>
      <c r="E5179">
        <f>precio_reno_porta!D166</f>
        <v>0</v>
      </c>
      <c r="F5179" s="68">
        <f>precio_reno_porta!E166</f>
        <v>0</v>
      </c>
      <c r="G5179">
        <f>precio_reno_porta!F166</f>
        <v>0</v>
      </c>
      <c r="H5179" t="s">
        <v>188</v>
      </c>
      <c r="I5179" t="s">
        <v>198</v>
      </c>
      <c r="J5179" s="68">
        <f>precio_reno_porta!Z166</f>
        <v>0</v>
      </c>
    </row>
    <row r="5180" spans="1:10" x14ac:dyDescent="0.3">
      <c r="A5180" t="str">
        <f t="shared" si="80"/>
        <v>0Max Negocios + Ilimitado 189.90CUOTA</v>
      </c>
      <c r="B5180">
        <f>precio_reno_porta!A167</f>
        <v>0</v>
      </c>
      <c r="C5180">
        <f>precio_reno_porta!B167</f>
        <v>0</v>
      </c>
      <c r="D5180">
        <f>precio_reno_porta!C167</f>
        <v>0</v>
      </c>
      <c r="E5180">
        <f>precio_reno_porta!D167</f>
        <v>0</v>
      </c>
      <c r="F5180" s="68">
        <f>precio_reno_porta!E167</f>
        <v>0</v>
      </c>
      <c r="G5180">
        <f>precio_reno_porta!F167</f>
        <v>0</v>
      </c>
      <c r="H5180" t="s">
        <v>188</v>
      </c>
      <c r="I5180" t="s">
        <v>198</v>
      </c>
      <c r="J5180" s="68">
        <f>precio_reno_porta!Z167</f>
        <v>0</v>
      </c>
    </row>
    <row r="5181" spans="1:10" x14ac:dyDescent="0.3">
      <c r="A5181" t="str">
        <f t="shared" si="80"/>
        <v>0Max Negocios + Ilimitado 189.90CUOTA</v>
      </c>
      <c r="B5181">
        <f>precio_reno_porta!A168</f>
        <v>0</v>
      </c>
      <c r="C5181">
        <f>precio_reno_porta!B168</f>
        <v>0</v>
      </c>
      <c r="D5181">
        <f>precio_reno_porta!C168</f>
        <v>0</v>
      </c>
      <c r="E5181">
        <f>precio_reno_porta!D168</f>
        <v>0</v>
      </c>
      <c r="F5181" s="68">
        <f>precio_reno_porta!E168</f>
        <v>0</v>
      </c>
      <c r="G5181">
        <f>precio_reno_porta!F168</f>
        <v>0</v>
      </c>
      <c r="H5181" t="s">
        <v>188</v>
      </c>
      <c r="I5181" t="s">
        <v>198</v>
      </c>
      <c r="J5181" s="68">
        <f>precio_reno_porta!Z168</f>
        <v>0</v>
      </c>
    </row>
    <row r="5182" spans="1:10" x14ac:dyDescent="0.3">
      <c r="A5182" t="str">
        <f t="shared" si="80"/>
        <v>0Max Negocios + Ilimitado 189.90CUOTA</v>
      </c>
      <c r="B5182">
        <f>precio_reno_porta!A169</f>
        <v>0</v>
      </c>
      <c r="C5182">
        <f>precio_reno_porta!B169</f>
        <v>0</v>
      </c>
      <c r="D5182">
        <f>precio_reno_porta!C169</f>
        <v>0</v>
      </c>
      <c r="E5182">
        <f>precio_reno_porta!D169</f>
        <v>0</v>
      </c>
      <c r="F5182" s="68">
        <f>precio_reno_porta!E169</f>
        <v>0</v>
      </c>
      <c r="G5182">
        <f>precio_reno_porta!F169</f>
        <v>0</v>
      </c>
      <c r="H5182" t="s">
        <v>188</v>
      </c>
      <c r="I5182" t="s">
        <v>198</v>
      </c>
      <c r="J5182" s="68">
        <f>precio_reno_porta!Z169</f>
        <v>0</v>
      </c>
    </row>
    <row r="5183" spans="1:10" x14ac:dyDescent="0.3">
      <c r="A5183" t="str">
        <f t="shared" si="80"/>
        <v>0Max Negocios + Ilimitado 189.90CUOTA</v>
      </c>
      <c r="B5183">
        <f>precio_reno_porta!A170</f>
        <v>0</v>
      </c>
      <c r="C5183">
        <f>precio_reno_porta!B170</f>
        <v>0</v>
      </c>
      <c r="D5183">
        <f>precio_reno_porta!C170</f>
        <v>0</v>
      </c>
      <c r="E5183">
        <f>precio_reno_porta!D170</f>
        <v>0</v>
      </c>
      <c r="F5183" s="68">
        <f>precio_reno_porta!E170</f>
        <v>0</v>
      </c>
      <c r="G5183">
        <f>precio_reno_porta!F170</f>
        <v>0</v>
      </c>
      <c r="H5183" t="s">
        <v>188</v>
      </c>
      <c r="I5183" t="s">
        <v>198</v>
      </c>
      <c r="J5183" s="68">
        <f>precio_reno_porta!Z170</f>
        <v>0</v>
      </c>
    </row>
    <row r="5184" spans="1:10" x14ac:dyDescent="0.3">
      <c r="A5184" t="str">
        <f t="shared" si="80"/>
        <v>0Max Negocios + Ilimitado 189.90CUOTA</v>
      </c>
      <c r="B5184">
        <f>precio_reno_porta!A171</f>
        <v>0</v>
      </c>
      <c r="C5184">
        <f>precio_reno_porta!B171</f>
        <v>0</v>
      </c>
      <c r="D5184">
        <f>precio_reno_porta!C171</f>
        <v>0</v>
      </c>
      <c r="E5184">
        <f>precio_reno_porta!D171</f>
        <v>0</v>
      </c>
      <c r="F5184" s="68">
        <f>precio_reno_porta!E171</f>
        <v>0</v>
      </c>
      <c r="G5184">
        <f>precio_reno_porta!F171</f>
        <v>0</v>
      </c>
      <c r="H5184" t="s">
        <v>188</v>
      </c>
      <c r="I5184" t="s">
        <v>198</v>
      </c>
      <c r="J5184" s="68">
        <f>precio_reno_porta!Z171</f>
        <v>0</v>
      </c>
    </row>
    <row r="5185" spans="1:10" x14ac:dyDescent="0.3">
      <c r="A5185" t="str">
        <f t="shared" si="80"/>
        <v>0Max Negocios + Ilimitado 189.90CUOTA</v>
      </c>
      <c r="B5185">
        <f>precio_reno_porta!A172</f>
        <v>0</v>
      </c>
      <c r="C5185">
        <f>precio_reno_porta!B172</f>
        <v>0</v>
      </c>
      <c r="D5185">
        <f>precio_reno_porta!C172</f>
        <v>0</v>
      </c>
      <c r="E5185">
        <f>precio_reno_porta!D172</f>
        <v>0</v>
      </c>
      <c r="F5185" s="68">
        <f>precio_reno_porta!E172</f>
        <v>0</v>
      </c>
      <c r="G5185">
        <f>precio_reno_porta!F172</f>
        <v>0</v>
      </c>
      <c r="H5185" t="s">
        <v>188</v>
      </c>
      <c r="I5185" t="s">
        <v>198</v>
      </c>
      <c r="J5185" s="68">
        <f>precio_reno_porta!Z172</f>
        <v>0</v>
      </c>
    </row>
    <row r="5186" spans="1:10" x14ac:dyDescent="0.3">
      <c r="A5186" t="str">
        <f t="shared" si="80"/>
        <v>0Max Negocios + Ilimitado 189.90CUOTA</v>
      </c>
      <c r="B5186">
        <f>precio_reno_porta!A173</f>
        <v>0</v>
      </c>
      <c r="C5186">
        <f>precio_reno_porta!B173</f>
        <v>0</v>
      </c>
      <c r="D5186">
        <f>precio_reno_porta!C173</f>
        <v>0</v>
      </c>
      <c r="E5186">
        <f>precio_reno_porta!D173</f>
        <v>0</v>
      </c>
      <c r="F5186" s="68">
        <f>precio_reno_porta!E173</f>
        <v>0</v>
      </c>
      <c r="G5186">
        <f>precio_reno_porta!F173</f>
        <v>0</v>
      </c>
      <c r="H5186" t="s">
        <v>188</v>
      </c>
      <c r="I5186" t="s">
        <v>198</v>
      </c>
      <c r="J5186" s="68">
        <f>precio_reno_porta!Z173</f>
        <v>0</v>
      </c>
    </row>
    <row r="5187" spans="1:10" x14ac:dyDescent="0.3">
      <c r="A5187" t="str">
        <f t="shared" ref="A5187:A5250" si="81">CONCATENATE(E5187,I5187,H5187)</f>
        <v>0Max Negocios + Ilimitado 189.90CUOTA</v>
      </c>
      <c r="B5187">
        <f>precio_reno_porta!A174</f>
        <v>0</v>
      </c>
      <c r="C5187">
        <f>precio_reno_porta!B174</f>
        <v>0</v>
      </c>
      <c r="D5187">
        <f>precio_reno_porta!C174</f>
        <v>0</v>
      </c>
      <c r="E5187">
        <f>precio_reno_porta!D174</f>
        <v>0</v>
      </c>
      <c r="F5187" s="68">
        <f>precio_reno_porta!E174</f>
        <v>0</v>
      </c>
      <c r="G5187">
        <f>precio_reno_porta!F174</f>
        <v>0</v>
      </c>
      <c r="H5187" t="s">
        <v>188</v>
      </c>
      <c r="I5187" t="s">
        <v>198</v>
      </c>
      <c r="J5187" s="68">
        <f>precio_reno_porta!Z174</f>
        <v>0</v>
      </c>
    </row>
    <row r="5188" spans="1:10" x14ac:dyDescent="0.3">
      <c r="A5188" t="str">
        <f t="shared" si="81"/>
        <v>0Max Negocios + Ilimitado 189.90CUOTA</v>
      </c>
      <c r="B5188">
        <f>precio_reno_porta!A175</f>
        <v>0</v>
      </c>
      <c r="C5188">
        <f>precio_reno_porta!B175</f>
        <v>0</v>
      </c>
      <c r="D5188">
        <f>precio_reno_porta!C175</f>
        <v>0</v>
      </c>
      <c r="E5188">
        <f>precio_reno_porta!D175</f>
        <v>0</v>
      </c>
      <c r="F5188" s="68">
        <f>precio_reno_porta!E175</f>
        <v>0</v>
      </c>
      <c r="G5188">
        <f>precio_reno_porta!F175</f>
        <v>0</v>
      </c>
      <c r="H5188" t="s">
        <v>188</v>
      </c>
      <c r="I5188" t="s">
        <v>198</v>
      </c>
      <c r="J5188" s="68">
        <f>precio_reno_porta!Z175</f>
        <v>0</v>
      </c>
    </row>
    <row r="5189" spans="1:10" x14ac:dyDescent="0.3">
      <c r="A5189" t="str">
        <f t="shared" si="81"/>
        <v>0Max Negocios + Ilimitado 189.90CUOTA</v>
      </c>
      <c r="B5189">
        <f>precio_reno_porta!A176</f>
        <v>0</v>
      </c>
      <c r="C5189">
        <f>precio_reno_porta!B176</f>
        <v>0</v>
      </c>
      <c r="D5189">
        <f>precio_reno_porta!C176</f>
        <v>0</v>
      </c>
      <c r="E5189">
        <f>precio_reno_porta!D176</f>
        <v>0</v>
      </c>
      <c r="F5189" s="68">
        <f>precio_reno_porta!E176</f>
        <v>0</v>
      </c>
      <c r="G5189">
        <f>precio_reno_porta!F176</f>
        <v>0</v>
      </c>
      <c r="H5189" t="s">
        <v>188</v>
      </c>
      <c r="I5189" t="s">
        <v>198</v>
      </c>
      <c r="J5189" s="68">
        <f>precio_reno_porta!Z176</f>
        <v>0</v>
      </c>
    </row>
    <row r="5190" spans="1:10" x14ac:dyDescent="0.3">
      <c r="A5190" t="str">
        <f t="shared" si="81"/>
        <v>0Max Negocios + Ilimitado 189.90CUOTA</v>
      </c>
      <c r="B5190">
        <f>precio_reno_porta!A177</f>
        <v>0</v>
      </c>
      <c r="C5190">
        <f>precio_reno_porta!B177</f>
        <v>0</v>
      </c>
      <c r="D5190">
        <f>precio_reno_porta!C177</f>
        <v>0</v>
      </c>
      <c r="E5190">
        <f>precio_reno_porta!D177</f>
        <v>0</v>
      </c>
      <c r="F5190" s="68">
        <f>precio_reno_porta!E177</f>
        <v>0</v>
      </c>
      <c r="G5190">
        <f>precio_reno_porta!F177</f>
        <v>0</v>
      </c>
      <c r="H5190" t="s">
        <v>188</v>
      </c>
      <c r="I5190" t="s">
        <v>198</v>
      </c>
      <c r="J5190" s="68">
        <f>precio_reno_porta!Z177</f>
        <v>0</v>
      </c>
    </row>
    <row r="5191" spans="1:10" x14ac:dyDescent="0.3">
      <c r="A5191" t="str">
        <f t="shared" si="81"/>
        <v>0Max Negocios + Ilimitado 189.90CUOTA</v>
      </c>
      <c r="B5191">
        <f>precio_reno_porta!A178</f>
        <v>0</v>
      </c>
      <c r="C5191">
        <f>precio_reno_porta!B178</f>
        <v>0</v>
      </c>
      <c r="D5191">
        <f>precio_reno_porta!C178</f>
        <v>0</v>
      </c>
      <c r="E5191">
        <f>precio_reno_porta!D178</f>
        <v>0</v>
      </c>
      <c r="F5191" s="68">
        <f>precio_reno_porta!E178</f>
        <v>0</v>
      </c>
      <c r="G5191">
        <f>precio_reno_porta!F178</f>
        <v>0</v>
      </c>
      <c r="H5191" t="s">
        <v>188</v>
      </c>
      <c r="I5191" t="s">
        <v>198</v>
      </c>
      <c r="J5191" s="68">
        <f>precio_reno_porta!Z178</f>
        <v>0</v>
      </c>
    </row>
    <row r="5192" spans="1:10" x14ac:dyDescent="0.3">
      <c r="A5192" t="str">
        <f t="shared" si="81"/>
        <v>0Max Negocios + Ilimitado 189.90CUOTA</v>
      </c>
      <c r="B5192">
        <f>precio_reno_porta!A179</f>
        <v>0</v>
      </c>
      <c r="C5192">
        <f>precio_reno_porta!B179</f>
        <v>0</v>
      </c>
      <c r="D5192">
        <f>precio_reno_porta!C179</f>
        <v>0</v>
      </c>
      <c r="E5192">
        <f>precio_reno_porta!D179</f>
        <v>0</v>
      </c>
      <c r="F5192" s="68">
        <f>precio_reno_porta!E179</f>
        <v>0</v>
      </c>
      <c r="G5192">
        <f>precio_reno_porta!F179</f>
        <v>0</v>
      </c>
      <c r="H5192" t="s">
        <v>188</v>
      </c>
      <c r="I5192" t="s">
        <v>198</v>
      </c>
      <c r="J5192" s="68">
        <f>precio_reno_porta!Z179</f>
        <v>0</v>
      </c>
    </row>
    <row r="5193" spans="1:10" x14ac:dyDescent="0.3">
      <c r="A5193" t="str">
        <f t="shared" si="81"/>
        <v>0Max Negocios + Ilimitado 189.90CUOTA</v>
      </c>
      <c r="B5193">
        <f>precio_reno_porta!A180</f>
        <v>0</v>
      </c>
      <c r="C5193">
        <f>precio_reno_porta!B180</f>
        <v>0</v>
      </c>
      <c r="D5193">
        <f>precio_reno_porta!C180</f>
        <v>0</v>
      </c>
      <c r="E5193">
        <f>precio_reno_porta!D180</f>
        <v>0</v>
      </c>
      <c r="F5193" s="68">
        <f>precio_reno_porta!E180</f>
        <v>0</v>
      </c>
      <c r="G5193">
        <f>precio_reno_porta!F180</f>
        <v>0</v>
      </c>
      <c r="H5193" t="s">
        <v>188</v>
      </c>
      <c r="I5193" t="s">
        <v>198</v>
      </c>
      <c r="J5193" s="68">
        <f>precio_reno_porta!Z180</f>
        <v>0</v>
      </c>
    </row>
    <row r="5194" spans="1:10" x14ac:dyDescent="0.3">
      <c r="A5194" t="str">
        <f t="shared" si="81"/>
        <v>0Max Negocios + Ilimitado 189.90CUOTA</v>
      </c>
      <c r="B5194">
        <f>precio_reno_porta!A181</f>
        <v>0</v>
      </c>
      <c r="C5194">
        <f>precio_reno_porta!B181</f>
        <v>0</v>
      </c>
      <c r="D5194">
        <f>precio_reno_porta!C181</f>
        <v>0</v>
      </c>
      <c r="E5194">
        <f>precio_reno_porta!D181</f>
        <v>0</v>
      </c>
      <c r="F5194" s="68">
        <f>precio_reno_porta!E181</f>
        <v>0</v>
      </c>
      <c r="G5194">
        <f>precio_reno_porta!F181</f>
        <v>0</v>
      </c>
      <c r="H5194" t="s">
        <v>188</v>
      </c>
      <c r="I5194" t="s">
        <v>198</v>
      </c>
      <c r="J5194" s="68">
        <f>precio_reno_porta!Z181</f>
        <v>0</v>
      </c>
    </row>
    <row r="5195" spans="1:10" x14ac:dyDescent="0.3">
      <c r="A5195" t="str">
        <f t="shared" si="81"/>
        <v>0Max Negocios + Ilimitado 189.90CUOTA</v>
      </c>
      <c r="B5195">
        <f>precio_reno_porta!A182</f>
        <v>0</v>
      </c>
      <c r="C5195">
        <f>precio_reno_porta!B182</f>
        <v>0</v>
      </c>
      <c r="D5195">
        <f>precio_reno_porta!C182</f>
        <v>0</v>
      </c>
      <c r="E5195">
        <f>precio_reno_porta!D182</f>
        <v>0</v>
      </c>
      <c r="F5195" s="68">
        <f>precio_reno_porta!E182</f>
        <v>0</v>
      </c>
      <c r="G5195">
        <f>precio_reno_porta!F182</f>
        <v>0</v>
      </c>
      <c r="H5195" t="s">
        <v>188</v>
      </c>
      <c r="I5195" t="s">
        <v>198</v>
      </c>
      <c r="J5195" s="68">
        <f>precio_reno_porta!Z182</f>
        <v>0</v>
      </c>
    </row>
    <row r="5196" spans="1:10" x14ac:dyDescent="0.3">
      <c r="A5196" t="str">
        <f t="shared" si="81"/>
        <v>0Max Negocios + Ilimitado 189.90CUOTA</v>
      </c>
      <c r="B5196">
        <f>precio_reno_porta!A183</f>
        <v>0</v>
      </c>
      <c r="C5196">
        <f>precio_reno_porta!B183</f>
        <v>0</v>
      </c>
      <c r="D5196">
        <f>precio_reno_porta!C183</f>
        <v>0</v>
      </c>
      <c r="E5196">
        <f>precio_reno_porta!D183</f>
        <v>0</v>
      </c>
      <c r="F5196" s="68">
        <f>precio_reno_porta!E183</f>
        <v>0</v>
      </c>
      <c r="G5196">
        <f>precio_reno_porta!F183</f>
        <v>0</v>
      </c>
      <c r="H5196" t="s">
        <v>188</v>
      </c>
      <c r="I5196" t="s">
        <v>198</v>
      </c>
      <c r="J5196" s="68">
        <f>precio_reno_porta!Z183</f>
        <v>0</v>
      </c>
    </row>
    <row r="5197" spans="1:10" x14ac:dyDescent="0.3">
      <c r="A5197" t="str">
        <f t="shared" si="81"/>
        <v>0Max Negocios + Ilimitado 189.90CUOTA</v>
      </c>
      <c r="B5197">
        <f>precio_reno_porta!A184</f>
        <v>0</v>
      </c>
      <c r="C5197">
        <f>precio_reno_porta!B184</f>
        <v>0</v>
      </c>
      <c r="D5197">
        <f>precio_reno_porta!C184</f>
        <v>0</v>
      </c>
      <c r="E5197">
        <f>precio_reno_porta!D184</f>
        <v>0</v>
      </c>
      <c r="F5197" s="68">
        <f>precio_reno_porta!E184</f>
        <v>0</v>
      </c>
      <c r="G5197">
        <f>precio_reno_porta!F184</f>
        <v>0</v>
      </c>
      <c r="H5197" t="s">
        <v>188</v>
      </c>
      <c r="I5197" t="s">
        <v>198</v>
      </c>
      <c r="J5197" s="68">
        <f>precio_reno_porta!Z184</f>
        <v>0</v>
      </c>
    </row>
    <row r="5198" spans="1:10" x14ac:dyDescent="0.3">
      <c r="A5198" t="str">
        <f t="shared" si="81"/>
        <v>0Max Negocios + Ilimitado 189.90CUOTA</v>
      </c>
      <c r="B5198">
        <f>precio_reno_porta!A185</f>
        <v>0</v>
      </c>
      <c r="C5198">
        <f>precio_reno_porta!B185</f>
        <v>0</v>
      </c>
      <c r="D5198">
        <f>precio_reno_porta!C185</f>
        <v>0</v>
      </c>
      <c r="E5198">
        <f>precio_reno_porta!D185</f>
        <v>0</v>
      </c>
      <c r="F5198" s="68">
        <f>precio_reno_porta!E185</f>
        <v>0</v>
      </c>
      <c r="G5198">
        <f>precio_reno_porta!F185</f>
        <v>0</v>
      </c>
      <c r="H5198" t="s">
        <v>188</v>
      </c>
      <c r="I5198" t="s">
        <v>198</v>
      </c>
      <c r="J5198" s="68">
        <f>precio_reno_porta!Z185</f>
        <v>0</v>
      </c>
    </row>
    <row r="5199" spans="1:10" x14ac:dyDescent="0.3">
      <c r="A5199" t="str">
        <f t="shared" si="81"/>
        <v>0Max Negocios + Ilimitado 189.90CUOTA</v>
      </c>
      <c r="B5199">
        <f>precio_reno_porta!A186</f>
        <v>0</v>
      </c>
      <c r="C5199">
        <f>precio_reno_porta!B186</f>
        <v>0</v>
      </c>
      <c r="D5199">
        <f>precio_reno_porta!C186</f>
        <v>0</v>
      </c>
      <c r="E5199">
        <f>precio_reno_porta!D186</f>
        <v>0</v>
      </c>
      <c r="F5199" s="68">
        <f>precio_reno_porta!E186</f>
        <v>0</v>
      </c>
      <c r="G5199">
        <f>precio_reno_porta!F186</f>
        <v>0</v>
      </c>
      <c r="H5199" t="s">
        <v>188</v>
      </c>
      <c r="I5199" t="s">
        <v>198</v>
      </c>
      <c r="J5199" s="68">
        <f>precio_reno_porta!Z186</f>
        <v>0</v>
      </c>
    </row>
    <row r="5200" spans="1:10" x14ac:dyDescent="0.3">
      <c r="A5200" t="str">
        <f t="shared" si="81"/>
        <v>0Max Negocios + Ilimitado 189.90CUOTA</v>
      </c>
      <c r="B5200">
        <f>precio_reno_porta!A187</f>
        <v>0</v>
      </c>
      <c r="C5200">
        <f>precio_reno_porta!B187</f>
        <v>0</v>
      </c>
      <c r="D5200">
        <f>precio_reno_porta!C187</f>
        <v>0</v>
      </c>
      <c r="E5200">
        <f>precio_reno_porta!D187</f>
        <v>0</v>
      </c>
      <c r="F5200" s="68">
        <f>precio_reno_porta!E187</f>
        <v>0</v>
      </c>
      <c r="G5200">
        <f>precio_reno_porta!F187</f>
        <v>0</v>
      </c>
      <c r="H5200" t="s">
        <v>188</v>
      </c>
      <c r="I5200" t="s">
        <v>198</v>
      </c>
      <c r="J5200" s="68">
        <f>precio_reno_porta!Z187</f>
        <v>0</v>
      </c>
    </row>
    <row r="5201" spans="1:10" x14ac:dyDescent="0.3">
      <c r="A5201" t="str">
        <f t="shared" si="81"/>
        <v>0Max Negocios + Ilimitado 189.90CUOTA</v>
      </c>
      <c r="B5201">
        <f>precio_reno_porta!A188</f>
        <v>0</v>
      </c>
      <c r="C5201">
        <f>precio_reno_porta!B188</f>
        <v>0</v>
      </c>
      <c r="D5201">
        <f>precio_reno_porta!C188</f>
        <v>0</v>
      </c>
      <c r="E5201">
        <f>precio_reno_porta!D188</f>
        <v>0</v>
      </c>
      <c r="F5201" s="68">
        <f>precio_reno_porta!E188</f>
        <v>0</v>
      </c>
      <c r="G5201">
        <f>precio_reno_porta!F188</f>
        <v>0</v>
      </c>
      <c r="H5201" t="s">
        <v>188</v>
      </c>
      <c r="I5201" t="s">
        <v>198</v>
      </c>
      <c r="J5201" s="68">
        <f>precio_reno_porta!Z188</f>
        <v>0</v>
      </c>
    </row>
    <row r="5202" spans="1:10" x14ac:dyDescent="0.3">
      <c r="A5202" t="str">
        <f t="shared" si="81"/>
        <v>0Max Negocios + Ilimitado 189.90CUOTA</v>
      </c>
      <c r="B5202">
        <f>precio_reno_porta!A189</f>
        <v>0</v>
      </c>
      <c r="C5202">
        <f>precio_reno_porta!B189</f>
        <v>0</v>
      </c>
      <c r="D5202">
        <f>precio_reno_porta!C189</f>
        <v>0</v>
      </c>
      <c r="E5202">
        <f>precio_reno_porta!D189</f>
        <v>0</v>
      </c>
      <c r="F5202" s="68">
        <f>precio_reno_porta!E189</f>
        <v>0</v>
      </c>
      <c r="G5202">
        <f>precio_reno_porta!F189</f>
        <v>0</v>
      </c>
      <c r="H5202" t="s">
        <v>188</v>
      </c>
      <c r="I5202" t="s">
        <v>198</v>
      </c>
      <c r="J5202" s="68">
        <f>precio_reno_porta!Z189</f>
        <v>0</v>
      </c>
    </row>
    <row r="5203" spans="1:10" x14ac:dyDescent="0.3">
      <c r="A5203" t="str">
        <f t="shared" si="81"/>
        <v>0Max Negocios + Ilimitado 189.90CUOTA</v>
      </c>
      <c r="B5203">
        <f>precio_reno_porta!A190</f>
        <v>0</v>
      </c>
      <c r="C5203">
        <f>precio_reno_porta!B190</f>
        <v>0</v>
      </c>
      <c r="D5203">
        <f>precio_reno_porta!C190</f>
        <v>0</v>
      </c>
      <c r="E5203">
        <f>precio_reno_porta!D190</f>
        <v>0</v>
      </c>
      <c r="F5203" s="68">
        <f>precio_reno_porta!E190</f>
        <v>0</v>
      </c>
      <c r="G5203">
        <f>precio_reno_porta!F190</f>
        <v>0</v>
      </c>
      <c r="H5203" t="s">
        <v>188</v>
      </c>
      <c r="I5203" t="s">
        <v>198</v>
      </c>
      <c r="J5203" s="68">
        <f>precio_reno_porta!Z190</f>
        <v>0</v>
      </c>
    </row>
    <row r="5204" spans="1:10" x14ac:dyDescent="0.3">
      <c r="A5204" t="str">
        <f t="shared" si="81"/>
        <v>0Max Negocios + Ilimitado 189.90CUOTA</v>
      </c>
      <c r="B5204">
        <f>precio_reno_porta!A191</f>
        <v>0</v>
      </c>
      <c r="C5204">
        <f>precio_reno_porta!B191</f>
        <v>0</v>
      </c>
      <c r="D5204">
        <f>precio_reno_porta!C191</f>
        <v>0</v>
      </c>
      <c r="E5204">
        <f>precio_reno_porta!D191</f>
        <v>0</v>
      </c>
      <c r="F5204" s="68">
        <f>precio_reno_porta!E191</f>
        <v>0</v>
      </c>
      <c r="G5204">
        <f>precio_reno_porta!F191</f>
        <v>0</v>
      </c>
      <c r="H5204" t="s">
        <v>188</v>
      </c>
      <c r="I5204" t="s">
        <v>198</v>
      </c>
      <c r="J5204" s="68">
        <f>precio_reno_porta!Z191</f>
        <v>0</v>
      </c>
    </row>
    <row r="5205" spans="1:10" x14ac:dyDescent="0.3">
      <c r="A5205" t="str">
        <f t="shared" si="81"/>
        <v>0Max Negocios + Ilimitado 189.90CUOTA</v>
      </c>
      <c r="B5205">
        <f>precio_reno_porta!A192</f>
        <v>0</v>
      </c>
      <c r="C5205">
        <f>precio_reno_porta!B192</f>
        <v>0</v>
      </c>
      <c r="D5205">
        <f>precio_reno_porta!C192</f>
        <v>0</v>
      </c>
      <c r="E5205">
        <f>precio_reno_porta!D192</f>
        <v>0</v>
      </c>
      <c r="F5205" s="68">
        <f>precio_reno_porta!E192</f>
        <v>0</v>
      </c>
      <c r="G5205">
        <f>precio_reno_porta!F192</f>
        <v>0</v>
      </c>
      <c r="H5205" t="s">
        <v>188</v>
      </c>
      <c r="I5205" t="s">
        <v>198</v>
      </c>
      <c r="J5205" s="68">
        <f>precio_reno_porta!Z192</f>
        <v>0</v>
      </c>
    </row>
    <row r="5206" spans="1:10" x14ac:dyDescent="0.3">
      <c r="A5206" t="str">
        <f t="shared" si="81"/>
        <v>0Max Negocios + Ilimitado 189.90CUOTA</v>
      </c>
      <c r="B5206">
        <f>precio_reno_porta!A193</f>
        <v>0</v>
      </c>
      <c r="C5206">
        <f>precio_reno_porta!B193</f>
        <v>0</v>
      </c>
      <c r="D5206">
        <f>precio_reno_porta!C193</f>
        <v>0</v>
      </c>
      <c r="E5206">
        <f>precio_reno_porta!D193</f>
        <v>0</v>
      </c>
      <c r="F5206" s="68">
        <f>precio_reno_porta!E193</f>
        <v>0</v>
      </c>
      <c r="G5206">
        <f>precio_reno_porta!F193</f>
        <v>0</v>
      </c>
      <c r="H5206" t="s">
        <v>188</v>
      </c>
      <c r="I5206" t="s">
        <v>198</v>
      </c>
      <c r="J5206" s="68">
        <f>precio_reno_porta!Z193</f>
        <v>0</v>
      </c>
    </row>
    <row r="5207" spans="1:10" x14ac:dyDescent="0.3">
      <c r="A5207" t="str">
        <f t="shared" si="81"/>
        <v>0Max Negocios + Ilimitado 189.90CUOTA</v>
      </c>
      <c r="B5207">
        <f>precio_reno_porta!A194</f>
        <v>0</v>
      </c>
      <c r="C5207">
        <f>precio_reno_porta!B194</f>
        <v>0</v>
      </c>
      <c r="D5207">
        <f>precio_reno_porta!C194</f>
        <v>0</v>
      </c>
      <c r="E5207">
        <f>precio_reno_porta!D194</f>
        <v>0</v>
      </c>
      <c r="F5207" s="68">
        <f>precio_reno_porta!E194</f>
        <v>0</v>
      </c>
      <c r="G5207">
        <f>precio_reno_porta!F194</f>
        <v>0</v>
      </c>
      <c r="H5207" t="s">
        <v>188</v>
      </c>
      <c r="I5207" t="s">
        <v>198</v>
      </c>
      <c r="J5207" s="68">
        <f>precio_reno_porta!Z194</f>
        <v>0</v>
      </c>
    </row>
    <row r="5208" spans="1:10" x14ac:dyDescent="0.3">
      <c r="A5208" t="str">
        <f t="shared" si="81"/>
        <v>0Max Negocios + Ilimitado 189.90CUOTA</v>
      </c>
      <c r="B5208">
        <f>precio_reno_porta!A195</f>
        <v>0</v>
      </c>
      <c r="C5208">
        <f>precio_reno_porta!B195</f>
        <v>0</v>
      </c>
      <c r="D5208">
        <f>precio_reno_porta!C195</f>
        <v>0</v>
      </c>
      <c r="E5208">
        <f>precio_reno_porta!D195</f>
        <v>0</v>
      </c>
      <c r="F5208" s="68">
        <f>precio_reno_porta!E195</f>
        <v>0</v>
      </c>
      <c r="G5208">
        <f>precio_reno_porta!F195</f>
        <v>0</v>
      </c>
      <c r="H5208" t="s">
        <v>188</v>
      </c>
      <c r="I5208" t="s">
        <v>198</v>
      </c>
      <c r="J5208" s="68">
        <f>precio_reno_porta!Z195</f>
        <v>0</v>
      </c>
    </row>
    <row r="5209" spans="1:10" x14ac:dyDescent="0.3">
      <c r="A5209" t="str">
        <f t="shared" si="81"/>
        <v>0Max Negocios + Ilimitado 189.90CUOTA</v>
      </c>
      <c r="B5209">
        <f>precio_reno_porta!A196</f>
        <v>0</v>
      </c>
      <c r="C5209">
        <f>precio_reno_porta!B196</f>
        <v>0</v>
      </c>
      <c r="D5209">
        <f>precio_reno_porta!C196</f>
        <v>0</v>
      </c>
      <c r="E5209">
        <f>precio_reno_porta!D196</f>
        <v>0</v>
      </c>
      <c r="F5209" s="68">
        <f>precio_reno_porta!E196</f>
        <v>0</v>
      </c>
      <c r="G5209">
        <f>precio_reno_porta!F196</f>
        <v>0</v>
      </c>
      <c r="H5209" t="s">
        <v>188</v>
      </c>
      <c r="I5209" t="s">
        <v>198</v>
      </c>
      <c r="J5209" s="68">
        <f>precio_reno_porta!Z196</f>
        <v>0</v>
      </c>
    </row>
    <row r="5210" spans="1:10" x14ac:dyDescent="0.3">
      <c r="A5210" t="str">
        <f t="shared" si="81"/>
        <v>0Max Negocios + Ilimitado 189.90CUOTA</v>
      </c>
      <c r="B5210">
        <f>precio_reno_porta!A197</f>
        <v>0</v>
      </c>
      <c r="C5210">
        <f>precio_reno_porta!B197</f>
        <v>0</v>
      </c>
      <c r="D5210">
        <f>precio_reno_porta!C197</f>
        <v>0</v>
      </c>
      <c r="E5210">
        <f>precio_reno_porta!D197</f>
        <v>0</v>
      </c>
      <c r="F5210" s="68">
        <f>precio_reno_porta!E197</f>
        <v>0</v>
      </c>
      <c r="G5210">
        <f>precio_reno_porta!F197</f>
        <v>0</v>
      </c>
      <c r="H5210" t="s">
        <v>188</v>
      </c>
      <c r="I5210" t="s">
        <v>198</v>
      </c>
      <c r="J5210" s="68">
        <f>precio_reno_porta!Z197</f>
        <v>0</v>
      </c>
    </row>
    <row r="5211" spans="1:10" x14ac:dyDescent="0.3">
      <c r="A5211" t="str">
        <f t="shared" si="81"/>
        <v>0Max Negocios + Ilimitado 189.90CUOTA</v>
      </c>
      <c r="B5211">
        <f>precio_reno_porta!A198</f>
        <v>0</v>
      </c>
      <c r="C5211">
        <f>precio_reno_porta!B198</f>
        <v>0</v>
      </c>
      <c r="D5211">
        <f>precio_reno_porta!C198</f>
        <v>0</v>
      </c>
      <c r="E5211">
        <f>precio_reno_porta!D198</f>
        <v>0</v>
      </c>
      <c r="F5211" s="68">
        <f>precio_reno_porta!E198</f>
        <v>0</v>
      </c>
      <c r="G5211">
        <f>precio_reno_porta!F198</f>
        <v>0</v>
      </c>
      <c r="H5211" t="s">
        <v>188</v>
      </c>
      <c r="I5211" t="s">
        <v>198</v>
      </c>
      <c r="J5211" s="68">
        <f>precio_reno_porta!Z198</f>
        <v>0</v>
      </c>
    </row>
    <row r="5212" spans="1:10" x14ac:dyDescent="0.3">
      <c r="A5212" t="str">
        <f t="shared" si="81"/>
        <v>0Max Negocios + Ilimitado 189.90CUOTA</v>
      </c>
      <c r="B5212">
        <f>precio_reno_porta!A199</f>
        <v>0</v>
      </c>
      <c r="C5212">
        <f>precio_reno_porta!B199</f>
        <v>0</v>
      </c>
      <c r="D5212">
        <f>precio_reno_porta!C199</f>
        <v>0</v>
      </c>
      <c r="E5212">
        <f>precio_reno_porta!D199</f>
        <v>0</v>
      </c>
      <c r="F5212" s="68">
        <f>precio_reno_porta!E199</f>
        <v>0</v>
      </c>
      <c r="G5212">
        <f>precio_reno_porta!F199</f>
        <v>0</v>
      </c>
      <c r="H5212" t="s">
        <v>188</v>
      </c>
      <c r="I5212" t="s">
        <v>198</v>
      </c>
      <c r="J5212" s="68">
        <f>precio_reno_porta!Z199</f>
        <v>0</v>
      </c>
    </row>
    <row r="5213" spans="1:10" x14ac:dyDescent="0.3">
      <c r="A5213" t="str">
        <f t="shared" si="81"/>
        <v>0Max Negocios + Ilimitado 189.90CUOTA</v>
      </c>
      <c r="B5213">
        <f>precio_reno_porta!A200</f>
        <v>0</v>
      </c>
      <c r="C5213">
        <f>precio_reno_porta!B200</f>
        <v>0</v>
      </c>
      <c r="D5213">
        <f>precio_reno_porta!C200</f>
        <v>0</v>
      </c>
      <c r="E5213">
        <f>precio_reno_porta!D200</f>
        <v>0</v>
      </c>
      <c r="F5213" s="68">
        <f>precio_reno_porta!E200</f>
        <v>0</v>
      </c>
      <c r="G5213">
        <f>precio_reno_porta!F200</f>
        <v>0</v>
      </c>
      <c r="H5213" t="s">
        <v>188</v>
      </c>
      <c r="I5213" t="s">
        <v>198</v>
      </c>
      <c r="J5213" s="68">
        <f>precio_reno_porta!Z200</f>
        <v>0</v>
      </c>
    </row>
    <row r="5214" spans="1:10" x14ac:dyDescent="0.3">
      <c r="A5214" t="str">
        <f t="shared" si="81"/>
        <v>APPLE IPHONE 15 128GBMax Negocios + Ilimitado 289.90CUOTA</v>
      </c>
      <c r="B5214" t="str">
        <f>precio_reno_porta!A3</f>
        <v>Corriente</v>
      </c>
      <c r="C5214" t="str">
        <f>precio_reno_porta!B3</f>
        <v>5G</v>
      </c>
      <c r="D5214" t="str">
        <f>precio_reno_porta!C3</f>
        <v>APPLE</v>
      </c>
      <c r="E5214" t="str">
        <f>precio_reno_porta!D3</f>
        <v>APPLE IPHONE 15 128GB</v>
      </c>
      <c r="F5214" s="68">
        <f>precio_reno_porta!E3</f>
        <v>3769</v>
      </c>
      <c r="G5214" t="str">
        <f>precio_reno_porta!F3</f>
        <v>iOS</v>
      </c>
      <c r="H5214" t="s">
        <v>188</v>
      </c>
      <c r="I5214" t="s">
        <v>199</v>
      </c>
      <c r="J5214" s="68">
        <f>precio_reno_porta!Z3</f>
        <v>2939</v>
      </c>
    </row>
    <row r="5215" spans="1:10" x14ac:dyDescent="0.3">
      <c r="A5215" t="str">
        <f t="shared" si="81"/>
        <v>APPLE IPHONE 15 256GBMax Negocios + Ilimitado 289.90CUOTA</v>
      </c>
      <c r="B5215" t="str">
        <f>precio_reno_porta!A4</f>
        <v>Corriente</v>
      </c>
      <c r="C5215" t="str">
        <f>precio_reno_porta!B4</f>
        <v>5G</v>
      </c>
      <c r="D5215" t="str">
        <f>precio_reno_porta!C4</f>
        <v>APPLE</v>
      </c>
      <c r="E5215" t="str">
        <f>precio_reno_porta!D4</f>
        <v>APPLE IPHONE 15 256GB</v>
      </c>
      <c r="F5215" s="68">
        <f>precio_reno_porta!E4</f>
        <v>5029</v>
      </c>
      <c r="G5215" t="str">
        <f>precio_reno_porta!F4</f>
        <v>iOS</v>
      </c>
      <c r="H5215" t="s">
        <v>188</v>
      </c>
      <c r="I5215" t="s">
        <v>199</v>
      </c>
      <c r="J5215" s="68">
        <f>precio_reno_porta!Z4</f>
        <v>3959</v>
      </c>
    </row>
    <row r="5216" spans="1:10" x14ac:dyDescent="0.3">
      <c r="A5216" t="str">
        <f t="shared" si="81"/>
        <v>APPLE IPHONE 16 128GBMax Negocios + Ilimitado 289.90CUOTA</v>
      </c>
      <c r="B5216" t="str">
        <f>precio_reno_porta!A5</f>
        <v>Corriente</v>
      </c>
      <c r="C5216" t="str">
        <f>precio_reno_porta!B5</f>
        <v>5G</v>
      </c>
      <c r="D5216" t="str">
        <f>precio_reno_porta!C5</f>
        <v>APPLE</v>
      </c>
      <c r="E5216" t="str">
        <f>precio_reno_porta!D5</f>
        <v>APPLE IPHONE 16 128GB</v>
      </c>
      <c r="F5216" s="68">
        <f>precio_reno_porta!E5</f>
        <v>4399</v>
      </c>
      <c r="G5216" t="str">
        <f>precio_reno_porta!F5</f>
        <v>iOS</v>
      </c>
      <c r="H5216" t="s">
        <v>188</v>
      </c>
      <c r="I5216" t="s">
        <v>199</v>
      </c>
      <c r="J5216" s="68">
        <f>precio_reno_porta!Z5</f>
        <v>3455</v>
      </c>
    </row>
    <row r="5217" spans="1:10" x14ac:dyDescent="0.3">
      <c r="A5217" t="str">
        <f t="shared" si="81"/>
        <v>APPLE IPHONE 16 PRO 1TBMax Negocios + Ilimitado 289.90CUOTA</v>
      </c>
      <c r="B5217" t="str">
        <f>precio_reno_porta!A6</f>
        <v>Corriente</v>
      </c>
      <c r="C5217" t="str">
        <f>precio_reno_porta!B6</f>
        <v>5G</v>
      </c>
      <c r="D5217" t="str">
        <f>precio_reno_porta!C6</f>
        <v>APPLE</v>
      </c>
      <c r="E5217" t="str">
        <f>precio_reno_porta!D6</f>
        <v>APPLE IPHONE 16 PRO 1TB</v>
      </c>
      <c r="F5217" s="68">
        <f>precio_reno_porta!E6</f>
        <v>9419</v>
      </c>
      <c r="G5217" t="str">
        <f>precio_reno_porta!F6</f>
        <v>iOS</v>
      </c>
      <c r="H5217" t="s">
        <v>188</v>
      </c>
      <c r="I5217" t="s">
        <v>199</v>
      </c>
      <c r="J5217" s="68">
        <f>precio_reno_porta!Z6</f>
        <v>7523</v>
      </c>
    </row>
    <row r="5218" spans="1:10" x14ac:dyDescent="0.3">
      <c r="A5218" t="str">
        <f t="shared" si="81"/>
        <v>APPLE IPHONE 16 PRO 512GBMax Negocios + Ilimitado 289.90CUOTA</v>
      </c>
      <c r="B5218" t="str">
        <f>precio_reno_porta!A7</f>
        <v>Corriente</v>
      </c>
      <c r="C5218" t="str">
        <f>precio_reno_porta!B7</f>
        <v>5G</v>
      </c>
      <c r="D5218" t="str">
        <f>precio_reno_porta!C7</f>
        <v>APPLE</v>
      </c>
      <c r="E5218" t="str">
        <f>precio_reno_porta!D7</f>
        <v>APPLE IPHONE 16 PRO 512GB</v>
      </c>
      <c r="F5218" s="68">
        <f>precio_reno_porta!E7</f>
        <v>8169</v>
      </c>
      <c r="G5218" t="str">
        <f>precio_reno_porta!F7</f>
        <v>iOS</v>
      </c>
      <c r="H5218" t="s">
        <v>188</v>
      </c>
      <c r="I5218" t="s">
        <v>199</v>
      </c>
      <c r="J5218" s="68">
        <f>precio_reno_porta!Z7</f>
        <v>6515</v>
      </c>
    </row>
    <row r="5219" spans="1:10" x14ac:dyDescent="0.3">
      <c r="A5219" t="str">
        <f t="shared" si="81"/>
        <v>APPLE IPHONE 16 PRO MAX 1TBMax Negocios + Ilimitado 289.90CUOTA</v>
      </c>
      <c r="B5219" t="str">
        <f>precio_reno_porta!A8</f>
        <v>Corriente</v>
      </c>
      <c r="C5219" t="str">
        <f>precio_reno_porta!B8</f>
        <v>5G</v>
      </c>
      <c r="D5219" t="str">
        <f>precio_reno_porta!C8</f>
        <v>APPLE</v>
      </c>
      <c r="E5219" t="str">
        <f>precio_reno_porta!D8</f>
        <v>APPLE IPHONE 16 PRO MAX 1TB</v>
      </c>
      <c r="F5219" s="68">
        <f>precio_reno_porta!E8</f>
        <v>10049</v>
      </c>
      <c r="G5219" t="str">
        <f>precio_reno_porta!F8</f>
        <v>iOS</v>
      </c>
      <c r="H5219" t="s">
        <v>188</v>
      </c>
      <c r="I5219" t="s">
        <v>199</v>
      </c>
      <c r="J5219" s="68">
        <f>precio_reno_porta!Z8</f>
        <v>8039</v>
      </c>
    </row>
    <row r="5220" spans="1:10" x14ac:dyDescent="0.3">
      <c r="A5220" t="str">
        <f t="shared" si="81"/>
        <v>APPLE IPHONE 16 PRO MAX 512GBMax Negocios + Ilimitado 289.90CUOTA</v>
      </c>
      <c r="B5220" t="str">
        <f>precio_reno_porta!A9</f>
        <v>Corriente</v>
      </c>
      <c r="C5220" t="str">
        <f>precio_reno_porta!B9</f>
        <v>5G</v>
      </c>
      <c r="D5220" t="str">
        <f>precio_reno_porta!C9</f>
        <v>APPLE</v>
      </c>
      <c r="E5220" t="str">
        <f>precio_reno_porta!D9</f>
        <v>APPLE IPHONE 16 PRO MAX 512GB</v>
      </c>
      <c r="F5220" s="68">
        <f>precio_reno_porta!E9</f>
        <v>8799</v>
      </c>
      <c r="G5220" t="str">
        <f>precio_reno_porta!F9</f>
        <v>iOS</v>
      </c>
      <c r="H5220" t="s">
        <v>188</v>
      </c>
      <c r="I5220" t="s">
        <v>199</v>
      </c>
      <c r="J5220" s="68">
        <f>precio_reno_porta!Z9</f>
        <v>7019</v>
      </c>
    </row>
    <row r="5221" spans="1:10" x14ac:dyDescent="0.3">
      <c r="A5221" t="str">
        <f t="shared" si="81"/>
        <v>APPLE IPHONE 16e 128GBMax Negocios + Ilimitado 289.90CUOTA</v>
      </c>
      <c r="B5221" t="str">
        <f>precio_reno_porta!A10</f>
        <v>Corriente</v>
      </c>
      <c r="C5221" t="str">
        <f>precio_reno_porta!B10</f>
        <v>5G</v>
      </c>
      <c r="D5221" t="str">
        <f>precio_reno_porta!C10</f>
        <v>APPLE</v>
      </c>
      <c r="E5221" t="str">
        <f>precio_reno_porta!D10</f>
        <v>APPLE IPHONE 16e 128GB</v>
      </c>
      <c r="F5221" s="68">
        <f>precio_reno_porta!E10</f>
        <v>3119</v>
      </c>
      <c r="G5221" t="str">
        <f>precio_reno_porta!F10</f>
        <v>iOS</v>
      </c>
      <c r="H5221" t="s">
        <v>188</v>
      </c>
      <c r="I5221" t="s">
        <v>199</v>
      </c>
      <c r="J5221" s="68">
        <f>precio_reno_porta!Z10</f>
        <v>2435</v>
      </c>
    </row>
    <row r="5222" spans="1:10" x14ac:dyDescent="0.3">
      <c r="A5222" t="str">
        <f t="shared" si="81"/>
        <v>APPLE IPHONE 17 256GBMax Negocios + Ilimitado 289.90CUOTA</v>
      </c>
      <c r="B5222" t="str">
        <f>precio_reno_porta!A11</f>
        <v>Corriente</v>
      </c>
      <c r="C5222" t="str">
        <f>precio_reno_porta!B11</f>
        <v>5G</v>
      </c>
      <c r="D5222" t="str">
        <f>precio_reno_porta!C11</f>
        <v>APPLE</v>
      </c>
      <c r="E5222" t="str">
        <f>precio_reno_porta!D11</f>
        <v>APPLE IPHONE 17 256GB</v>
      </c>
      <c r="F5222" s="68">
        <f>precio_reno_porta!E11</f>
        <v>5029</v>
      </c>
      <c r="G5222" t="str">
        <f>precio_reno_porta!F11</f>
        <v>iOS</v>
      </c>
      <c r="H5222" t="s">
        <v>188</v>
      </c>
      <c r="I5222" t="s">
        <v>199</v>
      </c>
      <c r="J5222" s="68">
        <f>precio_reno_porta!Z11</f>
        <v>3959</v>
      </c>
    </row>
    <row r="5223" spans="1:10" x14ac:dyDescent="0.3">
      <c r="A5223" t="str">
        <f t="shared" si="81"/>
        <v>APPLE IPHONE 17 512GBMax Negocios + Ilimitado 289.90CUOTA</v>
      </c>
      <c r="B5223" t="str">
        <f>precio_reno_porta!A12</f>
        <v>Corriente</v>
      </c>
      <c r="C5223" t="str">
        <f>precio_reno_porta!B12</f>
        <v>5G</v>
      </c>
      <c r="D5223" t="str">
        <f>precio_reno_porta!C12</f>
        <v>APPLE</v>
      </c>
      <c r="E5223" t="str">
        <f>precio_reno_porta!D12</f>
        <v>APPLE IPHONE 17 512GB</v>
      </c>
      <c r="F5223" s="68">
        <f>precio_reno_porta!E12</f>
        <v>6279</v>
      </c>
      <c r="G5223" t="str">
        <f>precio_reno_porta!F12</f>
        <v>iOS</v>
      </c>
      <c r="H5223" t="s">
        <v>188</v>
      </c>
      <c r="I5223" t="s">
        <v>199</v>
      </c>
      <c r="J5223" s="68">
        <f>precio_reno_porta!Z12</f>
        <v>4979</v>
      </c>
    </row>
    <row r="5224" spans="1:10" x14ac:dyDescent="0.3">
      <c r="A5224" t="str">
        <f t="shared" si="81"/>
        <v>APPLE IPHONE 17 PRO 1TBMax Negocios + Ilimitado 289.90CUOTA</v>
      </c>
      <c r="B5224" t="str">
        <f>precio_reno_porta!A13</f>
        <v>Corriente</v>
      </c>
      <c r="C5224" t="str">
        <f>precio_reno_porta!B13</f>
        <v>5G</v>
      </c>
      <c r="D5224" t="str">
        <f>precio_reno_porta!C13</f>
        <v>APPLE</v>
      </c>
      <c r="E5224" t="str">
        <f>precio_reno_porta!D13</f>
        <v>APPLE IPHONE 17 PRO 1TB</v>
      </c>
      <c r="F5224" s="68">
        <f>precio_reno_porta!E13</f>
        <v>9419</v>
      </c>
      <c r="G5224" t="str">
        <f>precio_reno_porta!F13</f>
        <v>iOS</v>
      </c>
      <c r="H5224" t="s">
        <v>188</v>
      </c>
      <c r="I5224" t="s">
        <v>199</v>
      </c>
      <c r="J5224" s="68">
        <f>precio_reno_porta!Z13</f>
        <v>7523</v>
      </c>
    </row>
    <row r="5225" spans="1:10" x14ac:dyDescent="0.3">
      <c r="A5225" t="str">
        <f t="shared" si="81"/>
        <v>APPLE IPHONE 17 PRO 256GBMax Negocios + Ilimitado 289.90CUOTA</v>
      </c>
      <c r="B5225" t="str">
        <f>precio_reno_porta!A14</f>
        <v>Corriente</v>
      </c>
      <c r="C5225" t="str">
        <f>precio_reno_porta!B14</f>
        <v>5G</v>
      </c>
      <c r="D5225" t="str">
        <f>precio_reno_porta!C14</f>
        <v>APPLE</v>
      </c>
      <c r="E5225" t="str">
        <f>precio_reno_porta!D14</f>
        <v>APPLE IPHONE 17 PRO 256GB</v>
      </c>
      <c r="F5225" s="68">
        <f>precio_reno_porta!E14</f>
        <v>6909</v>
      </c>
      <c r="G5225" t="str">
        <f>precio_reno_porta!F14</f>
        <v>iOS</v>
      </c>
      <c r="H5225" t="s">
        <v>188</v>
      </c>
      <c r="I5225" t="s">
        <v>199</v>
      </c>
      <c r="J5225" s="68">
        <f>precio_reno_porta!Z14</f>
        <v>5495</v>
      </c>
    </row>
    <row r="5226" spans="1:10" x14ac:dyDescent="0.3">
      <c r="A5226" t="str">
        <f t="shared" si="81"/>
        <v>APPLE IPHONE 17 PRO 512GBMax Negocios + Ilimitado 289.90CUOTA</v>
      </c>
      <c r="B5226" t="str">
        <f>precio_reno_porta!A15</f>
        <v>Corriente</v>
      </c>
      <c r="C5226" t="str">
        <f>precio_reno_porta!B15</f>
        <v>5G</v>
      </c>
      <c r="D5226" t="str">
        <f>precio_reno_porta!C15</f>
        <v>APPLE</v>
      </c>
      <c r="E5226" t="str">
        <f>precio_reno_porta!D15</f>
        <v>APPLE IPHONE 17 PRO 512GB</v>
      </c>
      <c r="F5226" s="68">
        <f>precio_reno_porta!E15</f>
        <v>8169</v>
      </c>
      <c r="G5226" t="str">
        <f>precio_reno_porta!F15</f>
        <v>iOS</v>
      </c>
      <c r="H5226" t="s">
        <v>188</v>
      </c>
      <c r="I5226" t="s">
        <v>199</v>
      </c>
      <c r="J5226" s="68">
        <f>precio_reno_porta!Z15</f>
        <v>6515</v>
      </c>
    </row>
    <row r="5227" spans="1:10" x14ac:dyDescent="0.3">
      <c r="A5227" t="str">
        <f t="shared" si="81"/>
        <v>APPLE IPHONE 17 PRO MAX 1TBMax Negocios + Ilimitado 289.90CUOTA</v>
      </c>
      <c r="B5227" t="str">
        <f>precio_reno_porta!A16</f>
        <v>Corriente</v>
      </c>
      <c r="C5227" t="str">
        <f>precio_reno_porta!B16</f>
        <v>5G</v>
      </c>
      <c r="D5227" t="str">
        <f>precio_reno_porta!C16</f>
        <v>APPLE</v>
      </c>
      <c r="E5227" t="str">
        <f>precio_reno_porta!D16</f>
        <v>APPLE IPHONE 17 PRO MAX 1TB</v>
      </c>
      <c r="F5227" s="68">
        <f>precio_reno_porta!E16</f>
        <v>10049</v>
      </c>
      <c r="G5227" t="str">
        <f>precio_reno_porta!F16</f>
        <v>iOS</v>
      </c>
      <c r="H5227" t="s">
        <v>188</v>
      </c>
      <c r="I5227" t="s">
        <v>199</v>
      </c>
      <c r="J5227" s="68">
        <f>precio_reno_porta!Z16</f>
        <v>8039</v>
      </c>
    </row>
    <row r="5228" spans="1:10" x14ac:dyDescent="0.3">
      <c r="A5228" t="str">
        <f t="shared" si="81"/>
        <v>APPLE IPHONE 17 PRO MAX 256GBMax Negocios + Ilimitado 289.90CUOTA</v>
      </c>
      <c r="B5228" t="str">
        <f>precio_reno_porta!A17</f>
        <v>Corriente</v>
      </c>
      <c r="C5228" t="str">
        <f>precio_reno_porta!B17</f>
        <v>5G</v>
      </c>
      <c r="D5228" t="str">
        <f>precio_reno_porta!C17</f>
        <v>APPLE</v>
      </c>
      <c r="E5228" t="str">
        <f>precio_reno_porta!D17</f>
        <v>APPLE IPHONE 17 PRO MAX 256GB</v>
      </c>
      <c r="F5228" s="68">
        <f>precio_reno_porta!E17</f>
        <v>7539</v>
      </c>
      <c r="G5228" t="str">
        <f>precio_reno_porta!F17</f>
        <v>iOS</v>
      </c>
      <c r="H5228" t="s">
        <v>188</v>
      </c>
      <c r="I5228" t="s">
        <v>199</v>
      </c>
      <c r="J5228" s="68">
        <f>precio_reno_porta!Z17</f>
        <v>5999</v>
      </c>
    </row>
    <row r="5229" spans="1:10" x14ac:dyDescent="0.3">
      <c r="A5229" t="str">
        <f t="shared" si="81"/>
        <v>APPLE IPHONE 17 PRO MAX 2TBMax Negocios + Ilimitado 289.90CUOTA</v>
      </c>
      <c r="B5229" t="str">
        <f>precio_reno_porta!A18</f>
        <v>Corriente</v>
      </c>
      <c r="C5229" t="str">
        <f>precio_reno_porta!B18</f>
        <v>5G</v>
      </c>
      <c r="D5229" t="str">
        <f>precio_reno_porta!C18</f>
        <v>APPLE</v>
      </c>
      <c r="E5229" t="str">
        <f>precio_reno_porta!D18</f>
        <v>APPLE IPHONE 17 PRO MAX 2TB</v>
      </c>
      <c r="F5229" s="68">
        <f>precio_reno_porta!E18</f>
        <v>12569</v>
      </c>
      <c r="G5229" t="str">
        <f>precio_reno_porta!F18</f>
        <v>iOS</v>
      </c>
      <c r="H5229" t="s">
        <v>188</v>
      </c>
      <c r="I5229" t="s">
        <v>199</v>
      </c>
      <c r="J5229" s="68">
        <f>precio_reno_porta!Z18</f>
        <v>10079</v>
      </c>
    </row>
    <row r="5230" spans="1:10" x14ac:dyDescent="0.3">
      <c r="A5230" t="str">
        <f t="shared" si="81"/>
        <v>APPLE IPHONE 17 PRO MAX 512GBMax Negocios + Ilimitado 289.90CUOTA</v>
      </c>
      <c r="B5230" t="str">
        <f>precio_reno_porta!A19</f>
        <v>Corriente</v>
      </c>
      <c r="C5230" t="str">
        <f>precio_reno_porta!B19</f>
        <v>5G</v>
      </c>
      <c r="D5230" t="str">
        <f>precio_reno_porta!C19</f>
        <v>APPLE</v>
      </c>
      <c r="E5230" t="str">
        <f>precio_reno_porta!D19</f>
        <v>APPLE IPHONE 17 PRO MAX 512GB</v>
      </c>
      <c r="F5230" s="68">
        <f>precio_reno_porta!E19</f>
        <v>8799</v>
      </c>
      <c r="G5230" t="str">
        <f>precio_reno_porta!F19</f>
        <v>iOS</v>
      </c>
      <c r="H5230" t="s">
        <v>188</v>
      </c>
      <c r="I5230" t="s">
        <v>199</v>
      </c>
      <c r="J5230" s="68">
        <f>precio_reno_porta!Z19</f>
        <v>7019</v>
      </c>
    </row>
    <row r="5231" spans="1:10" x14ac:dyDescent="0.3">
      <c r="A5231" t="str">
        <f t="shared" si="81"/>
        <v>APPLE IPHONE 17E 256GBMax Negocios + Ilimitado 289.90CUOTA</v>
      </c>
      <c r="B5231" t="str">
        <f>precio_reno_porta!A20</f>
        <v>Corriente</v>
      </c>
      <c r="C5231" t="str">
        <f>precio_reno_porta!B20</f>
        <v>5G</v>
      </c>
      <c r="D5231" t="str">
        <f>precio_reno_porta!C20</f>
        <v>APPLE</v>
      </c>
      <c r="E5231" t="str">
        <f>precio_reno_porta!D20</f>
        <v>APPLE IPHONE 17E 256GB</v>
      </c>
      <c r="F5231" s="68">
        <f>precio_reno_porta!E20</f>
        <v>3769</v>
      </c>
      <c r="G5231" t="str">
        <f>precio_reno_porta!F20</f>
        <v>iOS</v>
      </c>
      <c r="H5231" t="s">
        <v>188</v>
      </c>
      <c r="I5231" t="s">
        <v>199</v>
      </c>
      <c r="J5231" s="68">
        <f>precio_reno_porta!Z20</f>
        <v>2939</v>
      </c>
    </row>
    <row r="5232" spans="1:10" x14ac:dyDescent="0.3">
      <c r="A5232" t="str">
        <f t="shared" si="81"/>
        <v>HONOR 400 512GB 5GMax Negocios + Ilimitado 289.90CUOTA</v>
      </c>
      <c r="B5232" t="str">
        <f>precio_reno_porta!A21</f>
        <v>Corriente</v>
      </c>
      <c r="C5232" t="str">
        <f>precio_reno_porta!B21</f>
        <v>5G</v>
      </c>
      <c r="D5232" t="str">
        <f>precio_reno_porta!C21</f>
        <v>HONOR</v>
      </c>
      <c r="E5232" t="str">
        <f>precio_reno_porta!D21</f>
        <v>HONOR 400 512GB 5G</v>
      </c>
      <c r="F5232" s="68">
        <f>precio_reno_porta!E21</f>
        <v>2099</v>
      </c>
      <c r="G5232" t="str">
        <f>precio_reno_porta!F21</f>
        <v>Android</v>
      </c>
      <c r="H5232" t="s">
        <v>188</v>
      </c>
      <c r="I5232" t="s">
        <v>199</v>
      </c>
      <c r="J5232" s="68">
        <f>precio_reno_porta!Z21</f>
        <v>1991</v>
      </c>
    </row>
    <row r="5233" spans="1:10" x14ac:dyDescent="0.3">
      <c r="A5233" t="str">
        <f t="shared" si="81"/>
        <v>HONOR 400 LITE 256GB 5GMax Negocios + Ilimitado 289.90CUOTA</v>
      </c>
      <c r="B5233" t="str">
        <f>precio_reno_porta!A22</f>
        <v>Corriente</v>
      </c>
      <c r="C5233" t="str">
        <f>precio_reno_porta!B22</f>
        <v>5G</v>
      </c>
      <c r="D5233" t="str">
        <f>precio_reno_porta!C22</f>
        <v>HONOR</v>
      </c>
      <c r="E5233" t="str">
        <f>precio_reno_porta!D22</f>
        <v>HONOR 400 LITE 256GB 5G</v>
      </c>
      <c r="F5233" s="68">
        <f>precio_reno_porta!E22</f>
        <v>1519</v>
      </c>
      <c r="G5233" t="str">
        <f>precio_reno_porta!F22</f>
        <v>Android</v>
      </c>
      <c r="H5233" t="s">
        <v>188</v>
      </c>
      <c r="I5233" t="s">
        <v>199</v>
      </c>
      <c r="J5233" s="68">
        <f>precio_reno_porta!Z22</f>
        <v>1439</v>
      </c>
    </row>
    <row r="5234" spans="1:10" x14ac:dyDescent="0.3">
      <c r="A5234" t="str">
        <f t="shared" si="81"/>
        <v>HONOR 400 PRO 512GB 5GMax Negocios + Ilimitado 289.90CUOTA</v>
      </c>
      <c r="B5234" t="str">
        <f>precio_reno_porta!A23</f>
        <v>Corriente</v>
      </c>
      <c r="C5234" t="str">
        <f>precio_reno_porta!B23</f>
        <v>5G</v>
      </c>
      <c r="D5234" t="str">
        <f>precio_reno_porta!C23</f>
        <v>HONOR</v>
      </c>
      <c r="E5234" t="str">
        <f>precio_reno_porta!D23</f>
        <v>HONOR 400 PRO 512GB 5G</v>
      </c>
      <c r="F5234" s="68">
        <f>precio_reno_porta!E23</f>
        <v>3349</v>
      </c>
      <c r="G5234" t="str">
        <f>precio_reno_porta!F23</f>
        <v>Android</v>
      </c>
      <c r="H5234" t="s">
        <v>188</v>
      </c>
      <c r="I5234" t="s">
        <v>199</v>
      </c>
      <c r="J5234" s="68">
        <f>precio_reno_porta!Z23</f>
        <v>3167</v>
      </c>
    </row>
    <row r="5235" spans="1:10" x14ac:dyDescent="0.3">
      <c r="A5235" t="str">
        <f t="shared" si="81"/>
        <v>HONOR 600 512GB 5GMax Negocios + Ilimitado 289.90CUOTA</v>
      </c>
      <c r="B5235" t="str">
        <f>precio_reno_porta!A24</f>
        <v>Corriente</v>
      </c>
      <c r="C5235" t="str">
        <f>precio_reno_porta!B24</f>
        <v>5G</v>
      </c>
      <c r="D5235" t="str">
        <f>precio_reno_porta!C24</f>
        <v>HONOR</v>
      </c>
      <c r="E5235" t="str">
        <f>precio_reno_porta!D24</f>
        <v>HONOR 600 512GB 5G</v>
      </c>
      <c r="F5235">
        <f>precio_reno_porta!E24</f>
        <v>2959</v>
      </c>
      <c r="G5235" t="str">
        <f>precio_reno_porta!F24</f>
        <v>Android</v>
      </c>
      <c r="H5235" t="s">
        <v>188</v>
      </c>
      <c r="I5235" t="s">
        <v>199</v>
      </c>
      <c r="J5235" s="68">
        <f>precio_reno_porta!Z24</f>
        <v>2795</v>
      </c>
    </row>
    <row r="5236" spans="1:10" x14ac:dyDescent="0.3">
      <c r="A5236" t="str">
        <f t="shared" si="81"/>
        <v>HONOR 600 PRO 512GB 5GMax Negocios + Ilimitado 289.90CUOTA</v>
      </c>
      <c r="B5236" t="str">
        <f>precio_reno_porta!A25</f>
        <v>Corriente</v>
      </c>
      <c r="C5236" t="str">
        <f>precio_reno_porta!B25</f>
        <v>5G</v>
      </c>
      <c r="D5236" t="str">
        <f>precio_reno_porta!C25</f>
        <v>HONOR</v>
      </c>
      <c r="E5236" t="str">
        <f>precio_reno_porta!D25</f>
        <v>HONOR 600 PRO 512GB 5G</v>
      </c>
      <c r="F5236">
        <f>precio_reno_porta!E25</f>
        <v>3909</v>
      </c>
      <c r="G5236" t="str">
        <f>precio_reno_porta!F25</f>
        <v>Android</v>
      </c>
      <c r="H5236" t="s">
        <v>188</v>
      </c>
      <c r="I5236" t="s">
        <v>199</v>
      </c>
      <c r="J5236" s="68">
        <f>precio_reno_porta!Z25</f>
        <v>3707</v>
      </c>
    </row>
    <row r="5237" spans="1:10" x14ac:dyDescent="0.3">
      <c r="A5237" t="str">
        <f t="shared" si="81"/>
        <v>HONOR 600 SMART 256GB 5GMax Negocios + Ilimitado 289.90CUOTA</v>
      </c>
      <c r="B5237" t="str">
        <f>precio_reno_porta!A26</f>
        <v>Corriente</v>
      </c>
      <c r="C5237" t="str">
        <f>precio_reno_porta!B26</f>
        <v>5G</v>
      </c>
      <c r="D5237" t="str">
        <f>precio_reno_porta!C26</f>
        <v>HONOR</v>
      </c>
      <c r="E5237" t="str">
        <f>precio_reno_porta!D26</f>
        <v>HONOR 600 SMART 256GB 5G</v>
      </c>
      <c r="F5237" s="68">
        <f>precio_reno_porta!E26</f>
        <v>1659</v>
      </c>
      <c r="G5237" t="str">
        <f>precio_reno_porta!F26</f>
        <v>Android</v>
      </c>
      <c r="H5237" t="s">
        <v>188</v>
      </c>
      <c r="I5237" t="s">
        <v>199</v>
      </c>
      <c r="J5237" s="68">
        <f>precio_reno_porta!Z26</f>
        <v>1571</v>
      </c>
    </row>
    <row r="5238" spans="1:10" x14ac:dyDescent="0.3">
      <c r="A5238" t="str">
        <f t="shared" si="81"/>
        <v>HONOR 600E 512GB 5GMax Negocios + Ilimitado 289.90CUOTA</v>
      </c>
      <c r="B5238" t="str">
        <f>precio_reno_porta!A27</f>
        <v>Corriente</v>
      </c>
      <c r="C5238" t="str">
        <f>precio_reno_porta!B27</f>
        <v>5G</v>
      </c>
      <c r="D5238" t="str">
        <f>precio_reno_porta!C27</f>
        <v>HONOR</v>
      </c>
      <c r="E5238" t="str">
        <f>precio_reno_porta!D27</f>
        <v>HONOR 600E 512GB 5G</v>
      </c>
      <c r="F5238" s="68">
        <f>precio_reno_porta!E27</f>
        <v>2149</v>
      </c>
      <c r="G5238" t="str">
        <f>precio_reno_porta!F27</f>
        <v>Android</v>
      </c>
      <c r="H5238" t="s">
        <v>188</v>
      </c>
      <c r="I5238" t="s">
        <v>199</v>
      </c>
      <c r="J5238" s="68">
        <f>precio_reno_porta!Z27</f>
        <v>2027</v>
      </c>
    </row>
    <row r="5239" spans="1:10" x14ac:dyDescent="0.3">
      <c r="A5239" t="str">
        <f t="shared" si="81"/>
        <v>HONOR 70 256GBMax Negocios + Ilimitado 289.90CUOTA</v>
      </c>
      <c r="B5239" t="str">
        <f>precio_reno_porta!A28</f>
        <v>Corriente</v>
      </c>
      <c r="C5239" t="str">
        <f>precio_reno_porta!B28</f>
        <v>5G</v>
      </c>
      <c r="D5239" t="str">
        <f>precio_reno_porta!C28</f>
        <v>HONOR</v>
      </c>
      <c r="E5239" t="str">
        <f>precio_reno_porta!D28</f>
        <v>HONOR 70 256GB</v>
      </c>
      <c r="F5239" s="68">
        <f>precio_reno_porta!E28</f>
        <v>2859</v>
      </c>
      <c r="G5239" t="str">
        <f>precio_reno_porta!F28</f>
        <v>Android</v>
      </c>
      <c r="H5239" t="s">
        <v>188</v>
      </c>
      <c r="I5239" t="s">
        <v>199</v>
      </c>
      <c r="J5239" s="68">
        <f>precio_reno_porta!Z28</f>
        <v>2711</v>
      </c>
    </row>
    <row r="5240" spans="1:10" x14ac:dyDescent="0.3">
      <c r="A5240" t="str">
        <f t="shared" si="81"/>
        <v>HONOR MAGIC 7 LITE 512GB 5GMax Negocios + Ilimitado 289.90CUOTA</v>
      </c>
      <c r="B5240" t="str">
        <f>precio_reno_porta!A29</f>
        <v>Corriente</v>
      </c>
      <c r="C5240" t="str">
        <f>precio_reno_porta!B29</f>
        <v>5G</v>
      </c>
      <c r="D5240" t="str">
        <f>precio_reno_porta!C29</f>
        <v>HONOR</v>
      </c>
      <c r="E5240" t="str">
        <f>precio_reno_porta!D29</f>
        <v>HONOR MAGIC 7 LITE 512GB 5G</v>
      </c>
      <c r="F5240" s="68">
        <f>precio_reno_porta!E29</f>
        <v>1849</v>
      </c>
      <c r="G5240" t="str">
        <f>precio_reno_porta!F29</f>
        <v>Android</v>
      </c>
      <c r="H5240" t="s">
        <v>188</v>
      </c>
      <c r="I5240" t="s">
        <v>199</v>
      </c>
      <c r="J5240" s="68">
        <f>precio_reno_porta!Z29</f>
        <v>1751</v>
      </c>
    </row>
    <row r="5241" spans="1:10" x14ac:dyDescent="0.3">
      <c r="A5241" t="str">
        <f t="shared" si="81"/>
        <v>HONOR MAGIC 8 LITE 512GB 5GMax Negocios + Ilimitado 289.90CUOTA</v>
      </c>
      <c r="B5241" t="str">
        <f>precio_reno_porta!A30</f>
        <v>Corriente</v>
      </c>
      <c r="C5241" t="str">
        <f>precio_reno_porta!B30</f>
        <v>5G</v>
      </c>
      <c r="D5241" t="str">
        <f>precio_reno_porta!C30</f>
        <v>HONOR</v>
      </c>
      <c r="E5241" t="str">
        <f>precio_reno_porta!D30</f>
        <v>HONOR MAGIC 8 LITE 512GB 5G</v>
      </c>
      <c r="F5241" s="68">
        <f>precio_reno_porta!E30</f>
        <v>1779</v>
      </c>
      <c r="G5241" t="str">
        <f>precio_reno_porta!F30</f>
        <v>Android</v>
      </c>
      <c r="H5241" t="s">
        <v>188</v>
      </c>
      <c r="I5241" t="s">
        <v>199</v>
      </c>
      <c r="J5241" s="68">
        <f>precio_reno_porta!Z30</f>
        <v>1679</v>
      </c>
    </row>
    <row r="5242" spans="1:10" x14ac:dyDescent="0.3">
      <c r="A5242" t="str">
        <f t="shared" si="81"/>
        <v>HONOR MAGIC 8 PRO 512GB 5GMax Negocios + Ilimitado 289.90CUOTA</v>
      </c>
      <c r="B5242" t="str">
        <f>precio_reno_porta!A31</f>
        <v>Corriente</v>
      </c>
      <c r="C5242" t="str">
        <f>precio_reno_porta!B31</f>
        <v>5G</v>
      </c>
      <c r="D5242" t="str">
        <f>precio_reno_porta!C31</f>
        <v>HONOR</v>
      </c>
      <c r="E5242" t="str">
        <f>precio_reno_porta!D31</f>
        <v>HONOR MAGIC 8 PRO 512GB 5G</v>
      </c>
      <c r="F5242" s="68">
        <f>precio_reno_porta!E31</f>
        <v>5789</v>
      </c>
      <c r="G5242" t="str">
        <f>precio_reno_porta!F31</f>
        <v>Android</v>
      </c>
      <c r="H5242" t="s">
        <v>188</v>
      </c>
      <c r="I5242" t="s">
        <v>199</v>
      </c>
      <c r="J5242" s="68">
        <f>precio_reno_porta!Z31</f>
        <v>5495</v>
      </c>
    </row>
    <row r="5243" spans="1:10" x14ac:dyDescent="0.3">
      <c r="A5243" t="str">
        <f t="shared" si="81"/>
        <v>HONOR X5C 128GBMax Negocios + Ilimitado 289.90CUOTA</v>
      </c>
      <c r="B5243" t="str">
        <f>precio_reno_porta!A32</f>
        <v>Corriente</v>
      </c>
      <c r="C5243" t="str">
        <f>precio_reno_porta!B32</f>
        <v>4G</v>
      </c>
      <c r="D5243" t="str">
        <f>precio_reno_porta!C32</f>
        <v>HONOR</v>
      </c>
      <c r="E5243" t="str">
        <f>precio_reno_porta!D32</f>
        <v>HONOR X5C 128GB</v>
      </c>
      <c r="F5243" s="68">
        <f>precio_reno_porta!E32</f>
        <v>399</v>
      </c>
      <c r="G5243" t="str">
        <f>precio_reno_porta!F32</f>
        <v>Android</v>
      </c>
      <c r="H5243" t="s">
        <v>188</v>
      </c>
      <c r="I5243" t="s">
        <v>199</v>
      </c>
      <c r="J5243" s="68">
        <f>precio_reno_porta!Z32</f>
        <v>371</v>
      </c>
    </row>
    <row r="5244" spans="1:10" x14ac:dyDescent="0.3">
      <c r="A5244" t="str">
        <f t="shared" si="81"/>
        <v>HONOR X5C PLUS 256GBMax Negocios + Ilimitado 289.90CUOTA</v>
      </c>
      <c r="B5244" t="str">
        <f>precio_reno_porta!A33</f>
        <v>Corriente</v>
      </c>
      <c r="C5244" t="str">
        <f>precio_reno_porta!B33</f>
        <v>4G</v>
      </c>
      <c r="D5244" t="str">
        <f>precio_reno_porta!C33</f>
        <v>HONOR</v>
      </c>
      <c r="E5244" t="str">
        <f>precio_reno_porta!D33</f>
        <v>HONOR X5C PLUS 256GB</v>
      </c>
      <c r="F5244" s="68">
        <f>precio_reno_porta!E33</f>
        <v>499</v>
      </c>
      <c r="G5244" t="str">
        <f>precio_reno_porta!F33</f>
        <v>Android</v>
      </c>
      <c r="H5244" t="s">
        <v>188</v>
      </c>
      <c r="I5244" t="s">
        <v>199</v>
      </c>
      <c r="J5244" s="68">
        <f>precio_reno_porta!Z33</f>
        <v>467</v>
      </c>
    </row>
    <row r="5245" spans="1:10" x14ac:dyDescent="0.3">
      <c r="A5245" t="str">
        <f t="shared" si="81"/>
        <v>HONOR X5D 128GBMax Negocios + Ilimitado 289.90CUOTA</v>
      </c>
      <c r="B5245" t="str">
        <f>precio_reno_porta!A34</f>
        <v>Corriente</v>
      </c>
      <c r="C5245" t="str">
        <f>precio_reno_porta!B34</f>
        <v>4G</v>
      </c>
      <c r="D5245" t="str">
        <f>precio_reno_porta!C34</f>
        <v>HONOR</v>
      </c>
      <c r="E5245" t="str">
        <f>precio_reno_porta!D34</f>
        <v>HONOR X5D 128GB</v>
      </c>
      <c r="F5245" s="68">
        <f>precio_reno_porta!E34</f>
        <v>449</v>
      </c>
      <c r="G5245" t="str">
        <f>precio_reno_porta!F34</f>
        <v>Android</v>
      </c>
      <c r="H5245" t="s">
        <v>188</v>
      </c>
      <c r="I5245" t="s">
        <v>199</v>
      </c>
      <c r="J5245" s="68">
        <f>precio_reno_porta!Z34</f>
        <v>431</v>
      </c>
    </row>
    <row r="5246" spans="1:10" x14ac:dyDescent="0.3">
      <c r="A5246" t="str">
        <f t="shared" si="81"/>
        <v>HONOR X5D 256GBMax Negocios + Ilimitado 289.90CUOTA</v>
      </c>
      <c r="B5246" t="str">
        <f>precio_reno_porta!A35</f>
        <v>Corriente</v>
      </c>
      <c r="C5246" t="str">
        <f>precio_reno_porta!B35</f>
        <v>4G</v>
      </c>
      <c r="D5246" t="str">
        <f>precio_reno_porta!C35</f>
        <v>HONOR</v>
      </c>
      <c r="E5246" t="str">
        <f>precio_reno_porta!D35</f>
        <v>HONOR X5D 256GB</v>
      </c>
      <c r="F5246" s="68">
        <f>precio_reno_porta!E35</f>
        <v>589</v>
      </c>
      <c r="G5246" t="str">
        <f>precio_reno_porta!F35</f>
        <v>Android</v>
      </c>
      <c r="H5246" t="s">
        <v>188</v>
      </c>
      <c r="I5246" t="s">
        <v>199</v>
      </c>
      <c r="J5246" s="68">
        <f>precio_reno_porta!Z35</f>
        <v>551</v>
      </c>
    </row>
    <row r="5247" spans="1:10" x14ac:dyDescent="0.3">
      <c r="A5247" t="str">
        <f t="shared" si="81"/>
        <v>HONOR X6C 256GBMax Negocios + Ilimitado 289.90CUOTA</v>
      </c>
      <c r="B5247" t="str">
        <f>precio_reno_porta!A36</f>
        <v>Corriente</v>
      </c>
      <c r="C5247" t="str">
        <f>precio_reno_porta!B36</f>
        <v>4G</v>
      </c>
      <c r="D5247" t="str">
        <f>precio_reno_porta!C36</f>
        <v>HONOR</v>
      </c>
      <c r="E5247" t="str">
        <f>precio_reno_porta!D36</f>
        <v>HONOR X6C 256GB</v>
      </c>
      <c r="F5247" s="68">
        <f>precio_reno_porta!E36</f>
        <v>699</v>
      </c>
      <c r="G5247" t="str">
        <f>precio_reno_porta!F36</f>
        <v>Android</v>
      </c>
      <c r="H5247" t="s">
        <v>188</v>
      </c>
      <c r="I5247" t="s">
        <v>199</v>
      </c>
      <c r="J5247" s="68">
        <f>precio_reno_porta!Z36</f>
        <v>659</v>
      </c>
    </row>
    <row r="5248" spans="1:10" x14ac:dyDescent="0.3">
      <c r="A5248" t="str">
        <f t="shared" si="81"/>
        <v>HONOR X6D 256GB 5GMax Negocios + Ilimitado 289.90CUOTA</v>
      </c>
      <c r="B5248" t="str">
        <f>precio_reno_porta!A37</f>
        <v>Corriente</v>
      </c>
      <c r="C5248" t="str">
        <f>precio_reno_porta!B37</f>
        <v>5G</v>
      </c>
      <c r="D5248" t="str">
        <f>precio_reno_porta!C37</f>
        <v>HONOR</v>
      </c>
      <c r="E5248" t="str">
        <f>precio_reno_porta!D37</f>
        <v>HONOR X6D 256GB 5G</v>
      </c>
      <c r="F5248" s="68">
        <f>precio_reno_porta!E37</f>
        <v>829</v>
      </c>
      <c r="G5248" t="str">
        <f>precio_reno_porta!F37</f>
        <v>Android</v>
      </c>
      <c r="H5248" t="s">
        <v>188</v>
      </c>
      <c r="I5248" t="s">
        <v>199</v>
      </c>
      <c r="J5248" s="68">
        <f>precio_reno_porta!Z37</f>
        <v>791</v>
      </c>
    </row>
    <row r="5249" spans="1:10" x14ac:dyDescent="0.3">
      <c r="A5249" t="str">
        <f t="shared" si="81"/>
        <v>HONOR X7D 256GB 5GMax Negocios + Ilimitado 289.90CUOTA</v>
      </c>
      <c r="B5249" t="str">
        <f>precio_reno_porta!A38</f>
        <v>Corriente</v>
      </c>
      <c r="C5249" t="str">
        <f>precio_reno_porta!B38</f>
        <v>5G</v>
      </c>
      <c r="D5249" t="str">
        <f>precio_reno_porta!C38</f>
        <v>HONOR</v>
      </c>
      <c r="E5249" t="str">
        <f>precio_reno_porta!D38</f>
        <v>HONOR X7D 256GB 5G</v>
      </c>
      <c r="F5249" s="68">
        <f>precio_reno_porta!E38</f>
        <v>879</v>
      </c>
      <c r="G5249" t="str">
        <f>precio_reno_porta!F38</f>
        <v>Android</v>
      </c>
      <c r="H5249" t="s">
        <v>188</v>
      </c>
      <c r="I5249" t="s">
        <v>199</v>
      </c>
      <c r="J5249" s="68">
        <f>precio_reno_porta!Z38</f>
        <v>839</v>
      </c>
    </row>
    <row r="5250" spans="1:10" x14ac:dyDescent="0.3">
      <c r="A5250" t="str">
        <f t="shared" si="81"/>
        <v>HONOR X7E PLUS 256GB 5GMax Negocios + Ilimitado 289.90CUOTA</v>
      </c>
      <c r="B5250" t="str">
        <f>precio_reno_porta!A39</f>
        <v>Corriente</v>
      </c>
      <c r="C5250" t="str">
        <f>precio_reno_porta!B39</f>
        <v>5G</v>
      </c>
      <c r="D5250" t="str">
        <f>precio_reno_porta!C39</f>
        <v>HONOR</v>
      </c>
      <c r="E5250" t="str">
        <f>precio_reno_porta!D39</f>
        <v>HONOR X7E PLUS 256GB 5G</v>
      </c>
      <c r="F5250" s="68">
        <f>precio_reno_porta!E39</f>
        <v>1179</v>
      </c>
      <c r="G5250" t="str">
        <f>precio_reno_porta!F39</f>
        <v>Android</v>
      </c>
      <c r="H5250" t="s">
        <v>188</v>
      </c>
      <c r="I5250" t="s">
        <v>199</v>
      </c>
      <c r="J5250" s="68">
        <f>precio_reno_porta!Z39</f>
        <v>1127</v>
      </c>
    </row>
    <row r="5251" spans="1:10" x14ac:dyDescent="0.3">
      <c r="A5251" t="str">
        <f t="shared" ref="A5251:A5314" si="82">CONCATENATE(E5251,I5251,H5251)</f>
        <v>HONOR X8C 256GB 5GMax Negocios + Ilimitado 289.90CUOTA</v>
      </c>
      <c r="B5251" t="str">
        <f>precio_reno_porta!A40</f>
        <v>Corriente</v>
      </c>
      <c r="C5251" t="str">
        <f>precio_reno_porta!B40</f>
        <v>5G</v>
      </c>
      <c r="D5251" t="str">
        <f>precio_reno_porta!C40</f>
        <v>HONOR</v>
      </c>
      <c r="E5251" t="str">
        <f>precio_reno_porta!D40</f>
        <v>HONOR X8C 256GB 5G</v>
      </c>
      <c r="F5251" s="68">
        <f>precio_reno_porta!E40</f>
        <v>1189</v>
      </c>
      <c r="G5251" t="str">
        <f>precio_reno_porta!F40</f>
        <v>Android</v>
      </c>
      <c r="H5251" t="s">
        <v>188</v>
      </c>
      <c r="I5251" t="s">
        <v>199</v>
      </c>
      <c r="J5251" s="68">
        <f>precio_reno_porta!Z40</f>
        <v>1127</v>
      </c>
    </row>
    <row r="5252" spans="1:10" x14ac:dyDescent="0.3">
      <c r="A5252" t="str">
        <f t="shared" si="82"/>
        <v>HUAWEI WATCH KIDS 4 PROMax Negocios + Ilimitado 289.90CUOTA</v>
      </c>
      <c r="B5252" t="str">
        <f>precio_reno_porta!A41</f>
        <v>Corriente</v>
      </c>
      <c r="C5252" t="str">
        <f>precio_reno_porta!B41</f>
        <v>4G</v>
      </c>
      <c r="D5252" t="str">
        <f>precio_reno_porta!C41</f>
        <v>HUAWEI</v>
      </c>
      <c r="E5252" t="str">
        <f>precio_reno_porta!D41</f>
        <v>HUAWEI WATCH KIDS 4 PRO</v>
      </c>
      <c r="F5252" s="68">
        <f>precio_reno_porta!E41</f>
        <v>649</v>
      </c>
      <c r="G5252" t="str">
        <f>precio_reno_porta!F41</f>
        <v>Android</v>
      </c>
      <c r="H5252" t="s">
        <v>188</v>
      </c>
      <c r="I5252" t="s">
        <v>199</v>
      </c>
      <c r="J5252" s="68">
        <f>precio_reno_porta!Z41</f>
        <v>611</v>
      </c>
    </row>
    <row r="5253" spans="1:10" x14ac:dyDescent="0.3">
      <c r="A5253" t="str">
        <f t="shared" si="82"/>
        <v>MOTOROLA MOTO EDGE 60 512GB 5GMax Negocios + Ilimitado 289.90CUOTA</v>
      </c>
      <c r="B5253" t="str">
        <f>precio_reno_porta!A42</f>
        <v>Corriente</v>
      </c>
      <c r="C5253" t="str">
        <f>precio_reno_porta!B42</f>
        <v>5G</v>
      </c>
      <c r="D5253" t="str">
        <f>precio_reno_porta!C42</f>
        <v>MOTOROLA</v>
      </c>
      <c r="E5253" t="str">
        <f>precio_reno_porta!D42</f>
        <v>MOTOROLA MOTO EDGE 60 512GB 5G</v>
      </c>
      <c r="F5253" s="68">
        <f>precio_reno_porta!E42</f>
        <v>1989</v>
      </c>
      <c r="G5253" t="str">
        <f>precio_reno_porta!F42</f>
        <v>Android</v>
      </c>
      <c r="H5253" t="s">
        <v>188</v>
      </c>
      <c r="I5253" t="s">
        <v>199</v>
      </c>
      <c r="J5253" s="68">
        <f>precio_reno_porta!Z42</f>
        <v>1883</v>
      </c>
    </row>
    <row r="5254" spans="1:10" x14ac:dyDescent="0.3">
      <c r="A5254" t="str">
        <f t="shared" si="82"/>
        <v>MOTOROLA MOTO EDGE 60 FUSION 256GB 5GMax Negocios + Ilimitado 289.90CUOTA</v>
      </c>
      <c r="B5254" t="str">
        <f>precio_reno_porta!A43</f>
        <v>Corriente</v>
      </c>
      <c r="C5254" t="str">
        <f>precio_reno_porta!B43</f>
        <v>5G</v>
      </c>
      <c r="D5254" t="str">
        <f>precio_reno_porta!C43</f>
        <v>MOTOROLA</v>
      </c>
      <c r="E5254" t="str">
        <f>precio_reno_porta!D43</f>
        <v>MOTOROLA MOTO EDGE 60 FUSION 256GB 5G</v>
      </c>
      <c r="F5254" s="68">
        <f>precio_reno_porta!E43</f>
        <v>1439</v>
      </c>
      <c r="G5254" t="str">
        <f>precio_reno_porta!F43</f>
        <v>Android</v>
      </c>
      <c r="H5254" t="s">
        <v>188</v>
      </c>
      <c r="I5254" t="s">
        <v>199</v>
      </c>
      <c r="J5254" s="68">
        <f>precio_reno_porta!Z43</f>
        <v>1367</v>
      </c>
    </row>
    <row r="5255" spans="1:10" x14ac:dyDescent="0.3">
      <c r="A5255" t="str">
        <f t="shared" si="82"/>
        <v>MOTOROLA MOTO EDGE 60 PRO 512GB 5GMax Negocios + Ilimitado 289.90CUOTA</v>
      </c>
      <c r="B5255" t="str">
        <f>precio_reno_porta!A44</f>
        <v>Corriente</v>
      </c>
      <c r="C5255" t="str">
        <f>precio_reno_porta!B44</f>
        <v>5G</v>
      </c>
      <c r="D5255" t="str">
        <f>precio_reno_porta!C44</f>
        <v>MOTOROLA</v>
      </c>
      <c r="E5255" t="str">
        <f>precio_reno_porta!D44</f>
        <v>MOTOROLA MOTO EDGE 60 PRO 512GB 5G</v>
      </c>
      <c r="F5255" s="68">
        <f>precio_reno_porta!E44</f>
        <v>2649</v>
      </c>
      <c r="G5255" t="str">
        <f>precio_reno_porta!F44</f>
        <v>Android</v>
      </c>
      <c r="H5255" t="s">
        <v>188</v>
      </c>
      <c r="I5255" t="s">
        <v>199</v>
      </c>
      <c r="J5255" s="68">
        <f>precio_reno_porta!Z44</f>
        <v>2507</v>
      </c>
    </row>
    <row r="5256" spans="1:10" x14ac:dyDescent="0.3">
      <c r="A5256" t="str">
        <f t="shared" si="82"/>
        <v>MOTOROLA MOTO EDGE 70 512GB 5GMax Negocios + Ilimitado 289.90CUOTA</v>
      </c>
      <c r="B5256" t="str">
        <f>precio_reno_porta!A45</f>
        <v>Corriente</v>
      </c>
      <c r="C5256" t="str">
        <f>precio_reno_porta!B45</f>
        <v>5G</v>
      </c>
      <c r="D5256" t="str">
        <f>precio_reno_porta!C45</f>
        <v>MOTOROLA</v>
      </c>
      <c r="E5256" t="str">
        <f>precio_reno_porta!D45</f>
        <v>MOTOROLA MOTO EDGE 70 512GB 5G</v>
      </c>
      <c r="F5256" s="68">
        <f>precio_reno_porta!E45</f>
        <v>2549</v>
      </c>
      <c r="G5256" t="str">
        <f>precio_reno_porta!F45</f>
        <v>Android</v>
      </c>
      <c r="H5256" t="s">
        <v>188</v>
      </c>
      <c r="I5256" t="s">
        <v>199</v>
      </c>
      <c r="J5256" s="68">
        <f>precio_reno_porta!Z45</f>
        <v>2411</v>
      </c>
    </row>
    <row r="5257" spans="1:10" x14ac:dyDescent="0.3">
      <c r="A5257" t="str">
        <f t="shared" si="82"/>
        <v>MOTOROLA MOTO EDGE 70 FUSION 256GB 5GMax Negocios + Ilimitado 289.90CUOTA</v>
      </c>
      <c r="B5257" t="str">
        <f>precio_reno_porta!A46</f>
        <v>Corriente</v>
      </c>
      <c r="C5257" t="str">
        <f>precio_reno_porta!B46</f>
        <v>5G</v>
      </c>
      <c r="D5257" t="str">
        <f>precio_reno_porta!C46</f>
        <v>MOTOROLA</v>
      </c>
      <c r="E5257" t="str">
        <f>precio_reno_porta!D46</f>
        <v>MOTOROLA MOTO EDGE 70 FUSION 256GB 5G</v>
      </c>
      <c r="F5257" s="68">
        <f>precio_reno_porta!E46</f>
        <v>1899</v>
      </c>
      <c r="G5257" t="str">
        <f>precio_reno_porta!F46</f>
        <v>Android</v>
      </c>
      <c r="H5257" t="s">
        <v>188</v>
      </c>
      <c r="I5257" t="s">
        <v>199</v>
      </c>
      <c r="J5257" s="68">
        <f>precio_reno_porta!Z46</f>
        <v>1799</v>
      </c>
    </row>
    <row r="5258" spans="1:10" x14ac:dyDescent="0.3">
      <c r="A5258" t="str">
        <f t="shared" si="82"/>
        <v>MOTOROLA MOTO EDGE 70 PRO 512GB 5GMax Negocios + Ilimitado 289.90CUOTA</v>
      </c>
      <c r="B5258" t="str">
        <f>precio_reno_porta!A47</f>
        <v>Corriente</v>
      </c>
      <c r="C5258" t="str">
        <f>precio_reno_porta!B47</f>
        <v>5G</v>
      </c>
      <c r="D5258" t="str">
        <f>precio_reno_porta!C47</f>
        <v>MOTOROLA</v>
      </c>
      <c r="E5258" t="str">
        <f>precio_reno_porta!D47</f>
        <v>MOTOROLA MOTO EDGE 70 PRO 512GB 5G</v>
      </c>
      <c r="F5258" s="68">
        <f>precio_reno_porta!E47</f>
        <v>3619</v>
      </c>
      <c r="G5258" t="str">
        <f>precio_reno_porta!F47</f>
        <v>Android</v>
      </c>
      <c r="H5258" t="s">
        <v>188</v>
      </c>
      <c r="I5258" t="s">
        <v>199</v>
      </c>
      <c r="J5258" s="68">
        <f>precio_reno_porta!Z47</f>
        <v>3431</v>
      </c>
    </row>
    <row r="5259" spans="1:10" x14ac:dyDescent="0.3">
      <c r="A5259" t="str">
        <f t="shared" si="82"/>
        <v>MOTOROLA MOTO G06 128GBMax Negocios + Ilimitado 289.90CUOTA</v>
      </c>
      <c r="B5259" t="str">
        <f>precio_reno_porta!A48</f>
        <v>Corriente</v>
      </c>
      <c r="C5259" t="str">
        <f>precio_reno_porta!B48</f>
        <v>4G</v>
      </c>
      <c r="D5259" t="str">
        <f>precio_reno_porta!C48</f>
        <v>MOTOROLA</v>
      </c>
      <c r="E5259" t="str">
        <f>precio_reno_porta!D48</f>
        <v>MOTOROLA MOTO G06 128GB</v>
      </c>
      <c r="F5259" s="68">
        <f>precio_reno_porta!E48</f>
        <v>619</v>
      </c>
      <c r="G5259" t="str">
        <f>precio_reno_porta!F48</f>
        <v>Android</v>
      </c>
      <c r="H5259" t="s">
        <v>188</v>
      </c>
      <c r="I5259" t="s">
        <v>199</v>
      </c>
      <c r="J5259" s="68">
        <f>precio_reno_porta!Z48</f>
        <v>587</v>
      </c>
    </row>
    <row r="5260" spans="1:10" x14ac:dyDescent="0.3">
      <c r="A5260" t="str">
        <f t="shared" si="82"/>
        <v>MOTOROLA MOTO G06 256GBMax Negocios + Ilimitado 289.90CUOTA</v>
      </c>
      <c r="B5260" t="str">
        <f>precio_reno_porta!A49</f>
        <v>Corriente</v>
      </c>
      <c r="C5260" t="str">
        <f>precio_reno_porta!B49</f>
        <v>4G</v>
      </c>
      <c r="D5260" t="str">
        <f>precio_reno_porta!C49</f>
        <v>MOTOROLA</v>
      </c>
      <c r="E5260" t="str">
        <f>precio_reno_porta!D49</f>
        <v>MOTOROLA MOTO G06 256GB</v>
      </c>
      <c r="F5260" s="68">
        <f>precio_reno_porta!E49</f>
        <v>649</v>
      </c>
      <c r="G5260" t="str">
        <f>precio_reno_porta!F49</f>
        <v>Android</v>
      </c>
      <c r="H5260" t="s">
        <v>188</v>
      </c>
      <c r="I5260" t="s">
        <v>199</v>
      </c>
      <c r="J5260" s="68">
        <f>precio_reno_porta!Z49</f>
        <v>611</v>
      </c>
    </row>
    <row r="5261" spans="1:10" x14ac:dyDescent="0.3">
      <c r="A5261" t="str">
        <f t="shared" si="82"/>
        <v>MOTOROLA MOTO G15 256GBMax Negocios + Ilimitado 289.90CUOTA</v>
      </c>
      <c r="B5261" t="str">
        <f>precio_reno_porta!A50</f>
        <v>Corriente</v>
      </c>
      <c r="C5261" t="str">
        <f>precio_reno_porta!B50</f>
        <v>4G</v>
      </c>
      <c r="D5261" t="str">
        <f>precio_reno_porta!C50</f>
        <v>MOTOROLA</v>
      </c>
      <c r="E5261" t="str">
        <f>precio_reno_porta!D50</f>
        <v>MOTOROLA MOTO G15 256GB</v>
      </c>
      <c r="F5261" s="68">
        <f>precio_reno_porta!E50</f>
        <v>719</v>
      </c>
      <c r="G5261" t="str">
        <f>precio_reno_porta!F50</f>
        <v>Android</v>
      </c>
      <c r="H5261" t="s">
        <v>188</v>
      </c>
      <c r="I5261" t="s">
        <v>199</v>
      </c>
      <c r="J5261" s="68">
        <f>precio_reno_porta!Z50</f>
        <v>683</v>
      </c>
    </row>
    <row r="5262" spans="1:10" x14ac:dyDescent="0.3">
      <c r="A5262" t="str">
        <f t="shared" si="82"/>
        <v>MOTOROLA MOTO G17 256GBMax Negocios + Ilimitado 289.90CUOTA</v>
      </c>
      <c r="B5262" t="str">
        <f>precio_reno_porta!A51</f>
        <v>Corriente</v>
      </c>
      <c r="C5262" t="str">
        <f>precio_reno_porta!B51</f>
        <v>4G</v>
      </c>
      <c r="D5262" t="str">
        <f>precio_reno_porta!C51</f>
        <v>MOTOROLA</v>
      </c>
      <c r="E5262" t="str">
        <f>precio_reno_porta!D51</f>
        <v>MOTOROLA MOTO G17 256GB</v>
      </c>
      <c r="F5262" s="68">
        <f>precio_reno_porta!E51</f>
        <v>779</v>
      </c>
      <c r="G5262" t="str">
        <f>precio_reno_porta!F51</f>
        <v>Android</v>
      </c>
      <c r="H5262" t="s">
        <v>188</v>
      </c>
      <c r="I5262" t="s">
        <v>199</v>
      </c>
      <c r="J5262" s="68">
        <f>precio_reno_porta!Z51</f>
        <v>743</v>
      </c>
    </row>
    <row r="5263" spans="1:10" x14ac:dyDescent="0.3">
      <c r="A5263" t="str">
        <f t="shared" si="82"/>
        <v>MOTOROLA MOTO G47 128GB 5GMax Negocios + Ilimitado 289.90CUOTA</v>
      </c>
      <c r="B5263" t="str">
        <f>precio_reno_porta!A52</f>
        <v>Corriente</v>
      </c>
      <c r="C5263" t="str">
        <f>precio_reno_porta!B52</f>
        <v>5G</v>
      </c>
      <c r="D5263" t="str">
        <f>precio_reno_porta!C52</f>
        <v>MOTOROLA</v>
      </c>
      <c r="E5263" t="str">
        <f>precio_reno_porta!D52</f>
        <v>MOTOROLA MOTO G47 128GB 5G</v>
      </c>
      <c r="F5263" s="68">
        <f>precio_reno_porta!E52</f>
        <v>949</v>
      </c>
      <c r="G5263" t="str">
        <f>precio_reno_porta!F52</f>
        <v>Android</v>
      </c>
      <c r="H5263" t="s">
        <v>188</v>
      </c>
      <c r="I5263" t="s">
        <v>199</v>
      </c>
      <c r="J5263" s="68">
        <f>precio_reno_porta!Z52</f>
        <v>899</v>
      </c>
    </row>
    <row r="5264" spans="1:10" x14ac:dyDescent="0.3">
      <c r="A5264" t="str">
        <f t="shared" si="82"/>
        <v>MOTOROLA MOTO G56 256GB 5GMax Negocios + Ilimitado 289.90CUOTA</v>
      </c>
      <c r="B5264" t="str">
        <f>precio_reno_porta!A53</f>
        <v>Corriente</v>
      </c>
      <c r="C5264" t="str">
        <f>precio_reno_porta!B53</f>
        <v>5G</v>
      </c>
      <c r="D5264" t="str">
        <f>precio_reno_porta!C53</f>
        <v>MOTOROLA</v>
      </c>
      <c r="E5264" t="str">
        <f>precio_reno_porta!D53</f>
        <v>MOTOROLA MOTO G56 256GB 5G</v>
      </c>
      <c r="F5264" s="68">
        <f>precio_reno_porta!E53</f>
        <v>969</v>
      </c>
      <c r="G5264" t="str">
        <f>precio_reno_porta!F53</f>
        <v>Android</v>
      </c>
      <c r="H5264" t="s">
        <v>188</v>
      </c>
      <c r="I5264" t="s">
        <v>199</v>
      </c>
      <c r="J5264" s="68">
        <f>precio_reno_porta!Z53</f>
        <v>923</v>
      </c>
    </row>
    <row r="5265" spans="1:10" x14ac:dyDescent="0.3">
      <c r="A5265" t="str">
        <f t="shared" si="82"/>
        <v>MOTOROLA MOTO G67 256GB 5GMax Negocios + Ilimitado 289.90CUOTA</v>
      </c>
      <c r="B5265" t="str">
        <f>precio_reno_porta!A54</f>
        <v>Corriente</v>
      </c>
      <c r="C5265" t="str">
        <f>precio_reno_porta!B54</f>
        <v>5G</v>
      </c>
      <c r="D5265" t="str">
        <f>precio_reno_porta!C54</f>
        <v>MOTOROLA</v>
      </c>
      <c r="E5265" t="str">
        <f>precio_reno_porta!D54</f>
        <v>MOTOROLA MOTO G67 256GB 5G</v>
      </c>
      <c r="F5265" s="68">
        <f>precio_reno_porta!E54</f>
        <v>1269</v>
      </c>
      <c r="G5265" t="str">
        <f>precio_reno_porta!F54</f>
        <v>Android</v>
      </c>
      <c r="H5265" t="s">
        <v>188</v>
      </c>
      <c r="I5265" t="s">
        <v>199</v>
      </c>
      <c r="J5265" s="68">
        <f>precio_reno_porta!Z54</f>
        <v>1199</v>
      </c>
    </row>
    <row r="5266" spans="1:10" x14ac:dyDescent="0.3">
      <c r="A5266" t="str">
        <f t="shared" si="82"/>
        <v>MOTOROLA MOTO G77 256GB 5GMax Negocios + Ilimitado 289.90CUOTA</v>
      </c>
      <c r="B5266" t="str">
        <f>precio_reno_porta!A55</f>
        <v>Corriente</v>
      </c>
      <c r="C5266" t="str">
        <f>precio_reno_porta!B55</f>
        <v>5G</v>
      </c>
      <c r="D5266" t="str">
        <f>precio_reno_porta!C55</f>
        <v>MOTOROLA</v>
      </c>
      <c r="E5266" t="str">
        <f>precio_reno_porta!D55</f>
        <v>MOTOROLA MOTO G77 256GB 5G</v>
      </c>
      <c r="F5266" s="68">
        <f>precio_reno_porta!E55</f>
        <v>1519</v>
      </c>
      <c r="G5266" t="str">
        <f>precio_reno_porta!F55</f>
        <v>Android</v>
      </c>
      <c r="H5266" t="s">
        <v>188</v>
      </c>
      <c r="I5266" t="s">
        <v>199</v>
      </c>
      <c r="J5266" s="68">
        <f>precio_reno_porta!Z55</f>
        <v>1439</v>
      </c>
    </row>
    <row r="5267" spans="1:10" x14ac:dyDescent="0.3">
      <c r="A5267" t="str">
        <f t="shared" si="82"/>
        <v>MOTOROLA MOTO RAZR 60 512GB 5GMax Negocios + Ilimitado 289.90CUOTA</v>
      </c>
      <c r="B5267" t="str">
        <f>precio_reno_porta!A56</f>
        <v>Corriente</v>
      </c>
      <c r="C5267" t="str">
        <f>precio_reno_porta!B56</f>
        <v>5G</v>
      </c>
      <c r="D5267" t="str">
        <f>precio_reno_porta!C56</f>
        <v>MOTOROLA</v>
      </c>
      <c r="E5267" t="str">
        <f>precio_reno_porta!D56</f>
        <v>MOTOROLA MOTO RAZR 60 512GB 5G</v>
      </c>
      <c r="F5267" s="68">
        <f>precio_reno_porta!E56</f>
        <v>3789</v>
      </c>
      <c r="G5267" t="str">
        <f>precio_reno_porta!F56</f>
        <v>Android</v>
      </c>
      <c r="H5267" t="s">
        <v>188</v>
      </c>
      <c r="I5267" t="s">
        <v>199</v>
      </c>
      <c r="J5267" s="68">
        <f>precio_reno_porta!Z56</f>
        <v>3599</v>
      </c>
    </row>
    <row r="5268" spans="1:10" x14ac:dyDescent="0.3">
      <c r="A5268" t="str">
        <f t="shared" si="82"/>
        <v>MOTOROLA MOTO RAZR 70 512GB 5GMax Negocios + Ilimitado 289.90CUOTA</v>
      </c>
      <c r="B5268" t="str">
        <f>precio_reno_porta!A57</f>
        <v>Corriente</v>
      </c>
      <c r="C5268" t="str">
        <f>precio_reno_porta!B57</f>
        <v>5G</v>
      </c>
      <c r="D5268" t="str">
        <f>precio_reno_porta!C57</f>
        <v>MOTOROLA</v>
      </c>
      <c r="E5268" t="str">
        <f>precio_reno_porta!D57</f>
        <v>MOTOROLA MOTO RAZR 70 512GB 5G</v>
      </c>
      <c r="F5268" s="68">
        <f>precio_reno_porta!E57</f>
        <v>4089</v>
      </c>
      <c r="G5268" t="str">
        <f>precio_reno_porta!F57</f>
        <v>Android</v>
      </c>
      <c r="H5268" t="s">
        <v>188</v>
      </c>
      <c r="I5268" t="s">
        <v>199</v>
      </c>
      <c r="J5268" s="68">
        <f>precio_reno_porta!Z57</f>
        <v>3875</v>
      </c>
    </row>
    <row r="5269" spans="1:10" x14ac:dyDescent="0.3">
      <c r="A5269" t="str">
        <f t="shared" si="82"/>
        <v>OPPO A5 256GBMax Negocios + Ilimitado 289.90CUOTA</v>
      </c>
      <c r="B5269" t="str">
        <f>precio_reno_porta!A58</f>
        <v>Corriente</v>
      </c>
      <c r="C5269" t="str">
        <f>precio_reno_porta!B58</f>
        <v>4G</v>
      </c>
      <c r="D5269" t="str">
        <f>precio_reno_porta!C58</f>
        <v>OPPO</v>
      </c>
      <c r="E5269" t="str">
        <f>precio_reno_porta!D58</f>
        <v>OPPO A5 256GB</v>
      </c>
      <c r="F5269" s="68">
        <f>precio_reno_porta!E58</f>
        <v>849</v>
      </c>
      <c r="G5269" t="str">
        <f>precio_reno_porta!F58</f>
        <v>Android</v>
      </c>
      <c r="H5269" t="s">
        <v>188</v>
      </c>
      <c r="I5269" t="s">
        <v>199</v>
      </c>
      <c r="J5269" s="68">
        <f>precio_reno_porta!Z58</f>
        <v>803</v>
      </c>
    </row>
    <row r="5270" spans="1:10" x14ac:dyDescent="0.3">
      <c r="A5270" t="str">
        <f t="shared" si="82"/>
        <v>OPPO A5 256GB 5GMax Negocios + Ilimitado 289.90CUOTA</v>
      </c>
      <c r="B5270" t="str">
        <f>precio_reno_porta!A59</f>
        <v>Corriente</v>
      </c>
      <c r="C5270" t="str">
        <f>precio_reno_porta!B59</f>
        <v>5G</v>
      </c>
      <c r="D5270" t="str">
        <f>precio_reno_porta!C59</f>
        <v>OPPO</v>
      </c>
      <c r="E5270" t="str">
        <f>precio_reno_porta!D59</f>
        <v>OPPO A5 256GB 5G</v>
      </c>
      <c r="F5270" s="68">
        <f>precio_reno_porta!E59</f>
        <v>1319</v>
      </c>
      <c r="G5270" t="str">
        <f>precio_reno_porta!F59</f>
        <v>Android</v>
      </c>
      <c r="H5270" t="s">
        <v>188</v>
      </c>
      <c r="I5270" t="s">
        <v>199</v>
      </c>
      <c r="J5270" s="68">
        <f>precio_reno_porta!Z59</f>
        <v>1247</v>
      </c>
    </row>
    <row r="5271" spans="1:10" x14ac:dyDescent="0.3">
      <c r="A5271" t="str">
        <f t="shared" si="82"/>
        <v>OPPO A5X 128GBMax Negocios + Ilimitado 289.90CUOTA</v>
      </c>
      <c r="B5271" t="str">
        <f>precio_reno_porta!A60</f>
        <v>Corriente</v>
      </c>
      <c r="C5271" t="str">
        <f>precio_reno_porta!B60</f>
        <v>4G</v>
      </c>
      <c r="D5271" t="str">
        <f>precio_reno_porta!C60</f>
        <v>OPPO</v>
      </c>
      <c r="E5271" t="str">
        <f>precio_reno_porta!D60</f>
        <v>OPPO A5X 128GB</v>
      </c>
      <c r="F5271" s="68">
        <f>precio_reno_porta!E60</f>
        <v>659</v>
      </c>
      <c r="G5271" t="str">
        <f>precio_reno_porta!F60</f>
        <v>Android</v>
      </c>
      <c r="H5271" t="s">
        <v>188</v>
      </c>
      <c r="I5271" t="s">
        <v>199</v>
      </c>
      <c r="J5271" s="68">
        <f>precio_reno_porta!Z60</f>
        <v>623</v>
      </c>
    </row>
    <row r="5272" spans="1:10" x14ac:dyDescent="0.3">
      <c r="A5272" t="str">
        <f t="shared" si="82"/>
        <v>OPPO A6 PRO 256GB 5GMax Negocios + Ilimitado 289.90CUOTA</v>
      </c>
      <c r="B5272" t="str">
        <f>precio_reno_porta!A61</f>
        <v>Corriente</v>
      </c>
      <c r="C5272" t="str">
        <f>precio_reno_porta!B61</f>
        <v>5G</v>
      </c>
      <c r="D5272" t="str">
        <f>precio_reno_porta!C61</f>
        <v>OPPO</v>
      </c>
      <c r="E5272" t="str">
        <f>precio_reno_porta!D61</f>
        <v>OPPO A6 PRO 256GB 5G</v>
      </c>
      <c r="F5272" s="68">
        <f>precio_reno_porta!E61</f>
        <v>1779</v>
      </c>
      <c r="G5272" t="str">
        <f>precio_reno_porta!F61</f>
        <v>Android</v>
      </c>
      <c r="H5272" t="s">
        <v>188</v>
      </c>
      <c r="I5272" t="s">
        <v>199</v>
      </c>
      <c r="J5272" s="68">
        <f>precio_reno_porta!Z61</f>
        <v>1679</v>
      </c>
    </row>
    <row r="5273" spans="1:10" x14ac:dyDescent="0.3">
      <c r="A5273" t="str">
        <f t="shared" si="82"/>
        <v>OPPO A6T 128GBMax Negocios + Ilimitado 289.90CUOTA</v>
      </c>
      <c r="B5273" t="str">
        <f>precio_reno_porta!A62</f>
        <v>Corriente</v>
      </c>
      <c r="C5273" t="str">
        <f>precio_reno_porta!B62</f>
        <v>4G</v>
      </c>
      <c r="D5273" t="str">
        <f>precio_reno_porta!C62</f>
        <v>OPPO</v>
      </c>
      <c r="E5273" t="str">
        <f>precio_reno_porta!D62</f>
        <v>OPPO A6T 128GB</v>
      </c>
      <c r="F5273" s="68">
        <f>precio_reno_porta!E62</f>
        <v>789</v>
      </c>
      <c r="G5273" t="str">
        <f>precio_reno_porta!F62</f>
        <v>Android</v>
      </c>
      <c r="H5273" t="s">
        <v>188</v>
      </c>
      <c r="I5273" t="s">
        <v>199</v>
      </c>
      <c r="J5273" s="68">
        <f>precio_reno_porta!Z62</f>
        <v>743</v>
      </c>
    </row>
    <row r="5274" spans="1:10" x14ac:dyDescent="0.3">
      <c r="A5274" t="str">
        <f t="shared" si="82"/>
        <v>OPPO A6X 256GB 5GMax Negocios + Ilimitado 289.90CUOTA</v>
      </c>
      <c r="B5274" t="str">
        <f>precio_reno_porta!A63</f>
        <v>Corriente</v>
      </c>
      <c r="C5274" t="str">
        <f>precio_reno_porta!B63</f>
        <v>5G</v>
      </c>
      <c r="D5274" t="str">
        <f>precio_reno_porta!C63</f>
        <v>OPPO</v>
      </c>
      <c r="E5274" t="str">
        <f>precio_reno_porta!D63</f>
        <v>OPPO A6X 256GB 5G</v>
      </c>
      <c r="F5274" s="68">
        <f>precio_reno_porta!E63</f>
        <v>1159</v>
      </c>
      <c r="G5274" t="str">
        <f>precio_reno_porta!F63</f>
        <v>Android</v>
      </c>
      <c r="H5274" t="s">
        <v>188</v>
      </c>
      <c r="I5274" t="s">
        <v>199</v>
      </c>
      <c r="J5274" s="68">
        <f>precio_reno_porta!Z63</f>
        <v>1103</v>
      </c>
    </row>
    <row r="5275" spans="1:10" x14ac:dyDescent="0.3">
      <c r="A5275" t="str">
        <f t="shared" si="82"/>
        <v>OPPO RENO 14F 256GB 5GMax Negocios + Ilimitado 289.90CUOTA</v>
      </c>
      <c r="B5275" t="str">
        <f>precio_reno_porta!A64</f>
        <v>Corriente</v>
      </c>
      <c r="C5275" t="str">
        <f>precio_reno_porta!B64</f>
        <v>4G</v>
      </c>
      <c r="D5275" t="str">
        <f>precio_reno_porta!C64</f>
        <v>OPPO</v>
      </c>
      <c r="E5275" t="str">
        <f>precio_reno_porta!D64</f>
        <v>OPPO RENO 14F 256GB 5G</v>
      </c>
      <c r="F5275" s="68">
        <f>precio_reno_porta!E64</f>
        <v>2229</v>
      </c>
      <c r="G5275" t="str">
        <f>precio_reno_porta!F64</f>
        <v>Android</v>
      </c>
      <c r="H5275" t="s">
        <v>188</v>
      </c>
      <c r="I5275" t="s">
        <v>199</v>
      </c>
      <c r="J5275" s="68">
        <f>precio_reno_porta!Z64</f>
        <v>2111</v>
      </c>
    </row>
    <row r="5276" spans="1:10" x14ac:dyDescent="0.3">
      <c r="A5276" t="str">
        <f t="shared" si="82"/>
        <v>OPPO RENO 14F 512GB 5GMax Negocios + Ilimitado 289.90CUOTA</v>
      </c>
      <c r="B5276" t="str">
        <f>precio_reno_porta!A65</f>
        <v>Corriente</v>
      </c>
      <c r="C5276" t="str">
        <f>precio_reno_porta!B65</f>
        <v>5G</v>
      </c>
      <c r="D5276" t="str">
        <f>precio_reno_porta!C65</f>
        <v>OPPO</v>
      </c>
      <c r="E5276" t="str">
        <f>precio_reno_porta!D65</f>
        <v>OPPO RENO 14F 512GB 5G</v>
      </c>
      <c r="F5276" s="68">
        <f>precio_reno_porta!E65</f>
        <v>2439</v>
      </c>
      <c r="G5276" t="str">
        <f>precio_reno_porta!F65</f>
        <v>Android</v>
      </c>
      <c r="H5276" t="s">
        <v>188</v>
      </c>
      <c r="I5276" t="s">
        <v>199</v>
      </c>
      <c r="J5276" s="68">
        <f>precio_reno_porta!Z65</f>
        <v>2315</v>
      </c>
    </row>
    <row r="5277" spans="1:10" x14ac:dyDescent="0.3">
      <c r="A5277" t="str">
        <f t="shared" si="82"/>
        <v>OPPO RENO 16 256GB 5GMax Negocios + Ilimitado 289.90CUOTA</v>
      </c>
      <c r="B5277" t="str">
        <f>precio_reno_porta!A66</f>
        <v>Corriente</v>
      </c>
      <c r="C5277" t="str">
        <f>precio_reno_porta!B66</f>
        <v>5G</v>
      </c>
      <c r="D5277" t="str">
        <f>precio_reno_porta!C66</f>
        <v>OPPO</v>
      </c>
      <c r="E5277" t="str">
        <f>precio_reno_porta!D66</f>
        <v>OPPO RENO 16 256GB 5G</v>
      </c>
      <c r="F5277" s="68">
        <f>precio_reno_porta!E66</f>
        <v>3839</v>
      </c>
      <c r="G5277" t="str">
        <f>precio_reno_porta!F66</f>
        <v>Android</v>
      </c>
      <c r="H5277" t="s">
        <v>188</v>
      </c>
      <c r="I5277" t="s">
        <v>199</v>
      </c>
      <c r="J5277" s="68">
        <f>precio_reno_porta!Z66</f>
        <v>3647</v>
      </c>
    </row>
    <row r="5278" spans="1:10" x14ac:dyDescent="0.3">
      <c r="A5278" t="str">
        <f t="shared" si="82"/>
        <v>OPPO RENO 16F 256GB 5GMax Negocios + Ilimitado 289.90CUOTA</v>
      </c>
      <c r="B5278" t="str">
        <f>precio_reno_porta!A67</f>
        <v>Corriente</v>
      </c>
      <c r="C5278" t="str">
        <f>precio_reno_porta!B67</f>
        <v>5G</v>
      </c>
      <c r="D5278" t="str">
        <f>precio_reno_porta!C67</f>
        <v>OPPO</v>
      </c>
      <c r="E5278" t="str">
        <f>precio_reno_porta!D67</f>
        <v>OPPO RENO 16F 256GB 5G</v>
      </c>
      <c r="F5278" s="68">
        <f>precio_reno_porta!E67</f>
        <v>3129</v>
      </c>
      <c r="G5278" t="str">
        <f>precio_reno_porta!F67</f>
        <v>Android</v>
      </c>
      <c r="H5278" t="s">
        <v>188</v>
      </c>
      <c r="I5278" t="s">
        <v>199</v>
      </c>
      <c r="J5278" s="68">
        <f>precio_reno_porta!Z67</f>
        <v>2963</v>
      </c>
    </row>
    <row r="5279" spans="1:10" x14ac:dyDescent="0.3">
      <c r="A5279" t="str">
        <f t="shared" si="82"/>
        <v>SAMSUNG GALAXY A07 128GBMax Negocios + Ilimitado 289.90CUOTA</v>
      </c>
      <c r="B5279" t="str">
        <f>precio_reno_porta!A68</f>
        <v>Corriente</v>
      </c>
      <c r="C5279" t="str">
        <f>precio_reno_porta!B68</f>
        <v>4G</v>
      </c>
      <c r="D5279" t="str">
        <f>precio_reno_porta!C68</f>
        <v>SAMSUNG</v>
      </c>
      <c r="E5279" t="str">
        <f>precio_reno_porta!D68</f>
        <v>SAMSUNG GALAXY A07 128GB</v>
      </c>
      <c r="F5279" s="68">
        <f>precio_reno_porta!E68</f>
        <v>599</v>
      </c>
      <c r="G5279" t="str">
        <f>precio_reno_porta!F68</f>
        <v>Android</v>
      </c>
      <c r="H5279" t="s">
        <v>188</v>
      </c>
      <c r="I5279" t="s">
        <v>199</v>
      </c>
      <c r="J5279" s="68">
        <f>precio_reno_porta!Z68</f>
        <v>563</v>
      </c>
    </row>
    <row r="5280" spans="1:10" x14ac:dyDescent="0.3">
      <c r="A5280" t="str">
        <f t="shared" si="82"/>
        <v>SAMSUNG GALAXY A16 128GBMax Negocios + Ilimitado 289.90CUOTA</v>
      </c>
      <c r="B5280" t="str">
        <f>precio_reno_porta!A69</f>
        <v>Corriente</v>
      </c>
      <c r="C5280" t="str">
        <f>precio_reno_porta!B69</f>
        <v>4G</v>
      </c>
      <c r="D5280" t="str">
        <f>precio_reno_porta!C69</f>
        <v>SAMSUNG</v>
      </c>
      <c r="E5280" t="str">
        <f>precio_reno_porta!D69</f>
        <v>SAMSUNG GALAXY A16 128GB</v>
      </c>
      <c r="F5280" s="68">
        <f>precio_reno_porta!E69</f>
        <v>659</v>
      </c>
      <c r="G5280" t="str">
        <f>precio_reno_porta!F69</f>
        <v>Android</v>
      </c>
      <c r="H5280" t="s">
        <v>188</v>
      </c>
      <c r="I5280" t="s">
        <v>199</v>
      </c>
      <c r="J5280" s="68">
        <f>precio_reno_porta!Z69</f>
        <v>623</v>
      </c>
    </row>
    <row r="5281" spans="1:10" x14ac:dyDescent="0.3">
      <c r="A5281" t="str">
        <f t="shared" si="82"/>
        <v>SAMSUNG GALAXY A17 128GB 5GMax Negocios + Ilimitado 289.90CUOTA</v>
      </c>
      <c r="B5281" t="str">
        <f>precio_reno_porta!A70</f>
        <v>Corriente</v>
      </c>
      <c r="C5281" t="str">
        <f>precio_reno_porta!B70</f>
        <v>5G</v>
      </c>
      <c r="D5281" t="str">
        <f>precio_reno_porta!C70</f>
        <v>SAMSUNG</v>
      </c>
      <c r="E5281" t="str">
        <f>precio_reno_porta!D70</f>
        <v>SAMSUNG GALAXY A17 128GB 5G</v>
      </c>
      <c r="F5281" s="68">
        <f>precio_reno_porta!E70</f>
        <v>1179</v>
      </c>
      <c r="G5281" t="str">
        <f>precio_reno_porta!F70</f>
        <v>Android</v>
      </c>
      <c r="H5281" t="s">
        <v>188</v>
      </c>
      <c r="I5281" t="s">
        <v>199</v>
      </c>
      <c r="J5281" s="68">
        <f>precio_reno_porta!Z70</f>
        <v>1115</v>
      </c>
    </row>
    <row r="5282" spans="1:10" x14ac:dyDescent="0.3">
      <c r="A5282" t="str">
        <f t="shared" si="82"/>
        <v>SAMSUNG GALAXY A17 256GB 5GMax Negocios + Ilimitado 289.90CUOTA</v>
      </c>
      <c r="B5282" t="str">
        <f>precio_reno_porta!A71</f>
        <v>Corriente</v>
      </c>
      <c r="C5282" t="str">
        <f>precio_reno_porta!B71</f>
        <v>5G</v>
      </c>
      <c r="D5282" t="str">
        <f>precio_reno_porta!C71</f>
        <v>SAMSUNG</v>
      </c>
      <c r="E5282" t="str">
        <f>precio_reno_porta!D71</f>
        <v>SAMSUNG GALAXY A17 256GB 5G</v>
      </c>
      <c r="F5282" s="68">
        <f>precio_reno_porta!E71</f>
        <v>1309</v>
      </c>
      <c r="G5282" t="str">
        <f>precio_reno_porta!F71</f>
        <v>Android</v>
      </c>
      <c r="H5282" t="s">
        <v>188</v>
      </c>
      <c r="I5282" t="s">
        <v>199</v>
      </c>
      <c r="J5282" s="68">
        <f>precio_reno_porta!Z71</f>
        <v>1175</v>
      </c>
    </row>
    <row r="5283" spans="1:10" x14ac:dyDescent="0.3">
      <c r="A5283" t="str">
        <f t="shared" si="82"/>
        <v>SAMSUNG GALAXY A26 128GB 5GMax Negocios + Ilimitado 289.90CUOTA</v>
      </c>
      <c r="B5283" t="str">
        <f>precio_reno_porta!A72</f>
        <v>Corriente</v>
      </c>
      <c r="C5283" t="str">
        <f>precio_reno_porta!B72</f>
        <v>5G</v>
      </c>
      <c r="D5283" t="str">
        <f>precio_reno_porta!C72</f>
        <v>SAMSUNG</v>
      </c>
      <c r="E5283" t="str">
        <f>precio_reno_porta!D72</f>
        <v>SAMSUNG GALAXY A26 128GB 5G</v>
      </c>
      <c r="F5283" s="68">
        <f>precio_reno_porta!E72</f>
        <v>1169</v>
      </c>
      <c r="G5283" t="str">
        <f>precio_reno_porta!F72</f>
        <v>Android</v>
      </c>
      <c r="H5283" t="s">
        <v>188</v>
      </c>
      <c r="I5283" t="s">
        <v>199</v>
      </c>
      <c r="J5283" s="68">
        <f>precio_reno_porta!Z72</f>
        <v>1115</v>
      </c>
    </row>
    <row r="5284" spans="1:10" x14ac:dyDescent="0.3">
      <c r="A5284" t="str">
        <f t="shared" si="82"/>
        <v>SAMSUNG GALAXY A27 256GB 5GMax Negocios + Ilimitado 289.90CUOTA</v>
      </c>
      <c r="B5284" t="str">
        <f>precio_reno_porta!A73</f>
        <v>Corriente</v>
      </c>
      <c r="C5284" t="str">
        <f>precio_reno_porta!B73</f>
        <v>5G</v>
      </c>
      <c r="D5284" t="str">
        <f>precio_reno_porta!C73</f>
        <v>SAMSUNG</v>
      </c>
      <c r="E5284" t="str">
        <f>precio_reno_porta!D73</f>
        <v>SAMSUNG GALAXY A27 256GB 5G</v>
      </c>
      <c r="F5284" s="68">
        <f>precio_reno_porta!E73</f>
        <v>2009</v>
      </c>
      <c r="G5284" t="str">
        <f>precio_reno_porta!F73</f>
        <v>Android</v>
      </c>
      <c r="H5284" t="s">
        <v>188</v>
      </c>
      <c r="I5284" t="s">
        <v>199</v>
      </c>
      <c r="J5284" s="68">
        <f>precio_reno_porta!Z73</f>
        <v>1907</v>
      </c>
    </row>
    <row r="5285" spans="1:10" x14ac:dyDescent="0.3">
      <c r="A5285" t="str">
        <f t="shared" si="82"/>
        <v>SAMSUNG GALAXY A36 128GB 5GMax Negocios + Ilimitado 289.90CUOTA</v>
      </c>
      <c r="B5285" t="str">
        <f>precio_reno_porta!A74</f>
        <v>Corriente</v>
      </c>
      <c r="C5285" t="str">
        <f>precio_reno_porta!B74</f>
        <v>5G</v>
      </c>
      <c r="D5285" t="str">
        <f>precio_reno_porta!C74</f>
        <v>SAMSUNG</v>
      </c>
      <c r="E5285" t="str">
        <f>precio_reno_porta!D74</f>
        <v>SAMSUNG GALAXY A36 128GB 5G</v>
      </c>
      <c r="F5285" s="68">
        <f>precio_reno_porta!E74</f>
        <v>1519</v>
      </c>
      <c r="G5285" t="str">
        <f>precio_reno_porta!F74</f>
        <v>Android</v>
      </c>
      <c r="H5285" t="s">
        <v>188</v>
      </c>
      <c r="I5285" t="s">
        <v>199</v>
      </c>
      <c r="J5285" s="68">
        <f>precio_reno_porta!Z74</f>
        <v>1439</v>
      </c>
    </row>
    <row r="5286" spans="1:10" x14ac:dyDescent="0.3">
      <c r="A5286" t="str">
        <f t="shared" si="82"/>
        <v>SAMSUNG GALAXY A37 256GB 5GMax Negocios + Ilimitado 289.90CUOTA</v>
      </c>
      <c r="B5286" t="str">
        <f>precio_reno_porta!A75</f>
        <v>Corriente</v>
      </c>
      <c r="C5286" t="str">
        <f>precio_reno_porta!B75</f>
        <v>5G</v>
      </c>
      <c r="D5286" t="str">
        <f>precio_reno_porta!C75</f>
        <v>SAMSUNG</v>
      </c>
      <c r="E5286" t="str">
        <f>precio_reno_porta!D75</f>
        <v>SAMSUNG GALAXY A37 256GB 5G</v>
      </c>
      <c r="F5286" s="68">
        <f>precio_reno_porta!E75</f>
        <v>2249</v>
      </c>
      <c r="G5286" t="str">
        <f>precio_reno_porta!F75</f>
        <v>Android</v>
      </c>
      <c r="H5286" t="s">
        <v>188</v>
      </c>
      <c r="I5286" t="s">
        <v>199</v>
      </c>
      <c r="J5286" s="68">
        <f>precio_reno_porta!Z75</f>
        <v>2123</v>
      </c>
    </row>
    <row r="5287" spans="1:10" x14ac:dyDescent="0.3">
      <c r="A5287" t="str">
        <f t="shared" si="82"/>
        <v>SAMSUNG GALAXY A56 256GB 5GMax Negocios + Ilimitado 289.90CUOTA</v>
      </c>
      <c r="B5287" t="str">
        <f>precio_reno_porta!A76</f>
        <v>Corriente</v>
      </c>
      <c r="C5287" t="str">
        <f>precio_reno_porta!B76</f>
        <v>5G</v>
      </c>
      <c r="D5287" t="str">
        <f>precio_reno_porta!C76</f>
        <v>SAMSUNG</v>
      </c>
      <c r="E5287" t="str">
        <f>precio_reno_porta!D76</f>
        <v>SAMSUNG GALAXY A56 256GB 5G</v>
      </c>
      <c r="F5287" s="68">
        <f>precio_reno_porta!E76</f>
        <v>2109</v>
      </c>
      <c r="G5287" t="str">
        <f>precio_reno_porta!F76</f>
        <v>Android</v>
      </c>
      <c r="H5287" t="s">
        <v>188</v>
      </c>
      <c r="I5287" t="s">
        <v>199</v>
      </c>
      <c r="J5287" s="68">
        <f>precio_reno_porta!Z76</f>
        <v>1991</v>
      </c>
    </row>
    <row r="5288" spans="1:10" x14ac:dyDescent="0.3">
      <c r="A5288" t="str">
        <f t="shared" si="82"/>
        <v>SAMSUNG GALAXY A57 256GB 5GMax Negocios + Ilimitado 289.90CUOTA</v>
      </c>
      <c r="B5288" t="str">
        <f>precio_reno_porta!A77</f>
        <v>Corriente</v>
      </c>
      <c r="C5288" t="str">
        <f>precio_reno_porta!B77</f>
        <v>5G</v>
      </c>
      <c r="D5288" t="str">
        <f>precio_reno_porta!C77</f>
        <v>SAMSUNG</v>
      </c>
      <c r="E5288" t="str">
        <f>precio_reno_porta!D77</f>
        <v>SAMSUNG GALAXY A57 256GB 5G</v>
      </c>
      <c r="F5288" s="68">
        <f>precio_reno_porta!E77</f>
        <v>2509</v>
      </c>
      <c r="G5288" t="str">
        <f>precio_reno_porta!F77</f>
        <v>Android</v>
      </c>
      <c r="H5288" t="s">
        <v>188</v>
      </c>
      <c r="I5288" t="s">
        <v>199</v>
      </c>
      <c r="J5288" s="68">
        <f>precio_reno_porta!Z77</f>
        <v>2375</v>
      </c>
    </row>
    <row r="5289" spans="1:10" x14ac:dyDescent="0.3">
      <c r="A5289" t="str">
        <f t="shared" si="82"/>
        <v>SAMSUNG GALAXY A57 512GB 5GMax Negocios + Ilimitado 289.90CUOTA</v>
      </c>
      <c r="B5289" t="str">
        <f>precio_reno_porta!A78</f>
        <v>Corriente</v>
      </c>
      <c r="C5289" t="str">
        <f>precio_reno_porta!B78</f>
        <v>5G</v>
      </c>
      <c r="D5289" t="str">
        <f>precio_reno_porta!C78</f>
        <v>SAMSUNG</v>
      </c>
      <c r="E5289" t="str">
        <f>precio_reno_porta!D78</f>
        <v>SAMSUNG GALAXY A57 512GB 5G</v>
      </c>
      <c r="F5289" s="68">
        <f>precio_reno_porta!E78</f>
        <v>3449</v>
      </c>
      <c r="G5289" t="str">
        <f>precio_reno_porta!F78</f>
        <v>Android</v>
      </c>
      <c r="H5289" t="s">
        <v>188</v>
      </c>
      <c r="I5289" t="s">
        <v>199</v>
      </c>
      <c r="J5289" s="68">
        <f>precio_reno_porta!Z78</f>
        <v>3263</v>
      </c>
    </row>
    <row r="5290" spans="1:10" x14ac:dyDescent="0.3">
      <c r="A5290" t="str">
        <f t="shared" si="82"/>
        <v>SAMSUNG GALAXY S25 128GBMax Negocios + Ilimitado 289.90CUOTA</v>
      </c>
      <c r="B5290" t="str">
        <f>precio_reno_porta!A79</f>
        <v>Corriente</v>
      </c>
      <c r="C5290" t="str">
        <f>precio_reno_porta!B79</f>
        <v>5G</v>
      </c>
      <c r="D5290" t="str">
        <f>precio_reno_porta!C79</f>
        <v>SAMSUNG</v>
      </c>
      <c r="E5290" t="str">
        <f>precio_reno_porta!D79</f>
        <v>SAMSUNG GALAXY S25 128GB</v>
      </c>
      <c r="F5290" s="68">
        <f>precio_reno_porta!E79</f>
        <v>4529</v>
      </c>
      <c r="G5290" t="str">
        <f>precio_reno_porta!F79</f>
        <v>Android</v>
      </c>
      <c r="H5290" t="s">
        <v>188</v>
      </c>
      <c r="I5290" t="s">
        <v>199</v>
      </c>
      <c r="J5290" s="68">
        <f>precio_reno_porta!Z79</f>
        <v>4295</v>
      </c>
    </row>
    <row r="5291" spans="1:10" x14ac:dyDescent="0.3">
      <c r="A5291" t="str">
        <f t="shared" si="82"/>
        <v>SAMSUNG GALAXY S25 FE 256GB 5GMax Negocios + Ilimitado 289.90CUOTA</v>
      </c>
      <c r="B5291" t="str">
        <f>precio_reno_porta!A80</f>
        <v>Corriente</v>
      </c>
      <c r="C5291" t="str">
        <f>precio_reno_porta!B80</f>
        <v>5G</v>
      </c>
      <c r="D5291" t="str">
        <f>precio_reno_porta!C80</f>
        <v>SAMSUNG</v>
      </c>
      <c r="E5291" t="str">
        <f>precio_reno_porta!D80</f>
        <v>SAMSUNG GALAXY S25 FE 256GB 5G</v>
      </c>
      <c r="F5291" s="68">
        <f>precio_reno_porta!E80</f>
        <v>3429</v>
      </c>
      <c r="G5291" t="str">
        <f>precio_reno_porta!F80</f>
        <v>Android</v>
      </c>
      <c r="H5291" t="s">
        <v>188</v>
      </c>
      <c r="I5291" t="s">
        <v>199</v>
      </c>
      <c r="J5291" s="68">
        <f>precio_reno_porta!Z80</f>
        <v>3251</v>
      </c>
    </row>
    <row r="5292" spans="1:10" x14ac:dyDescent="0.3">
      <c r="A5292" t="str">
        <f t="shared" si="82"/>
        <v>SAMSUNG GALAXY S25 ULTRA 256GBMax Negocios + Ilimitado 289.90CUOTA</v>
      </c>
      <c r="B5292" t="str">
        <f>precio_reno_porta!A81</f>
        <v>Corriente</v>
      </c>
      <c r="C5292" t="str">
        <f>precio_reno_porta!B81</f>
        <v>5G</v>
      </c>
      <c r="D5292" t="str">
        <f>precio_reno_porta!C81</f>
        <v>SAMSUNG</v>
      </c>
      <c r="E5292" t="str">
        <f>precio_reno_porta!D81</f>
        <v>SAMSUNG GALAXY S25 ULTRA 256GB</v>
      </c>
      <c r="F5292" s="68">
        <f>precio_reno_porta!E81</f>
        <v>6219</v>
      </c>
      <c r="G5292" t="str">
        <f>precio_reno_porta!F81</f>
        <v>Android</v>
      </c>
      <c r="H5292" t="s">
        <v>188</v>
      </c>
      <c r="I5292" t="s">
        <v>199</v>
      </c>
      <c r="J5292" s="68">
        <f>precio_reno_porta!Z81</f>
        <v>5903</v>
      </c>
    </row>
    <row r="5293" spans="1:10" x14ac:dyDescent="0.3">
      <c r="A5293" t="str">
        <f t="shared" si="82"/>
        <v>SAMSUNG GALAXY S26 256GB 5GMax Negocios + Ilimitado 289.90CUOTA</v>
      </c>
      <c r="B5293" t="str">
        <f>precio_reno_porta!A82</f>
        <v>Corriente</v>
      </c>
      <c r="C5293" t="str">
        <f>precio_reno_porta!B82</f>
        <v>5G</v>
      </c>
      <c r="D5293" t="str">
        <f>precio_reno_porta!C82</f>
        <v>SAMSUNG</v>
      </c>
      <c r="E5293" t="str">
        <f>precio_reno_porta!D82</f>
        <v>SAMSUNG GALAXY S26 256GB 5G</v>
      </c>
      <c r="F5293" s="68">
        <f>precio_reno_porta!E82</f>
        <v>5029</v>
      </c>
      <c r="G5293" t="str">
        <f>precio_reno_porta!F82</f>
        <v>Android</v>
      </c>
      <c r="H5293" t="s">
        <v>188</v>
      </c>
      <c r="I5293" t="s">
        <v>199</v>
      </c>
      <c r="J5293" s="68">
        <f>precio_reno_porta!Z82</f>
        <v>4775</v>
      </c>
    </row>
    <row r="5294" spans="1:10" x14ac:dyDescent="0.3">
      <c r="A5294" t="str">
        <f t="shared" si="82"/>
        <v>SAMSUNG GALAXY S26 PLUS 256GB 5GMax Negocios + Ilimitado 289.90CUOTA</v>
      </c>
      <c r="B5294" t="str">
        <f>precio_reno_porta!A83</f>
        <v>Corriente</v>
      </c>
      <c r="C5294" t="str">
        <f>precio_reno_porta!B83</f>
        <v>5G</v>
      </c>
      <c r="D5294" t="str">
        <f>precio_reno_porta!C83</f>
        <v>SAMSUNG</v>
      </c>
      <c r="E5294" t="str">
        <f>precio_reno_porta!D83</f>
        <v>SAMSUNG GALAXY S26 PLUS 256GB 5G</v>
      </c>
      <c r="F5294" s="68">
        <f>precio_reno_porta!E83</f>
        <v>6039</v>
      </c>
      <c r="G5294" t="str">
        <f>precio_reno_porta!F83</f>
        <v>Android</v>
      </c>
      <c r="H5294" t="s">
        <v>188</v>
      </c>
      <c r="I5294" t="s">
        <v>199</v>
      </c>
      <c r="J5294" s="68">
        <f>precio_reno_porta!Z83</f>
        <v>5723</v>
      </c>
    </row>
    <row r="5295" spans="1:10" x14ac:dyDescent="0.3">
      <c r="A5295" t="str">
        <f t="shared" si="82"/>
        <v>SAMSUNG GALAXY S26 ULTRA 256GB 5GMax Negocios + Ilimitado 289.90CUOTA</v>
      </c>
      <c r="B5295" t="str">
        <f>precio_reno_porta!A84</f>
        <v>Corriente</v>
      </c>
      <c r="C5295" t="str">
        <f>precio_reno_porta!B84</f>
        <v>5G</v>
      </c>
      <c r="D5295" t="str">
        <f>precio_reno_porta!C84</f>
        <v>SAMSUNG</v>
      </c>
      <c r="E5295" t="str">
        <f>precio_reno_porta!D84</f>
        <v>SAMSUNG GALAXY S26 ULTRA 256GB 5G</v>
      </c>
      <c r="F5295" s="68">
        <f>precio_reno_porta!E84</f>
        <v>7039</v>
      </c>
      <c r="G5295" t="str">
        <f>precio_reno_porta!F84</f>
        <v>Android</v>
      </c>
      <c r="H5295" t="s">
        <v>188</v>
      </c>
      <c r="I5295" t="s">
        <v>199</v>
      </c>
      <c r="J5295" s="68">
        <f>precio_reno_porta!Z84</f>
        <v>6683</v>
      </c>
    </row>
    <row r="5296" spans="1:10" x14ac:dyDescent="0.3">
      <c r="A5296" t="str">
        <f t="shared" si="82"/>
        <v>SAMSUNG GALAXY S26FE 256GB 5GMax Negocios + Ilimitado 289.90CUOTA</v>
      </c>
      <c r="B5296" t="str">
        <f>precio_reno_porta!A85</f>
        <v>Corriente</v>
      </c>
      <c r="C5296" t="str">
        <f>precio_reno_porta!B85</f>
        <v>5G</v>
      </c>
      <c r="D5296" t="str">
        <f>precio_reno_porta!C85</f>
        <v>SAMSUNG</v>
      </c>
      <c r="E5296" t="str">
        <f>precio_reno_porta!D85</f>
        <v>SAMSUNG GALAXY S26FE 256GB 5G</v>
      </c>
      <c r="F5296" s="68">
        <f>precio_reno_porta!E85</f>
        <v>3999</v>
      </c>
      <c r="G5296" t="str">
        <f>precio_reno_porta!F85</f>
        <v>Android</v>
      </c>
      <c r="H5296" t="s">
        <v>188</v>
      </c>
      <c r="I5296" t="s">
        <v>199</v>
      </c>
      <c r="J5296" s="68">
        <f>precio_reno_porta!Z85</f>
        <v>3563</v>
      </c>
    </row>
    <row r="5297" spans="1:10" x14ac:dyDescent="0.3">
      <c r="A5297" t="str">
        <f t="shared" si="82"/>
        <v>SAMSUNG GALAXY Z FLIP 7 256GB 5GMax Negocios + Ilimitado 289.90CUOTA</v>
      </c>
      <c r="B5297" t="str">
        <f>precio_reno_porta!A86</f>
        <v>Corriente</v>
      </c>
      <c r="C5297" t="str">
        <f>precio_reno_porta!B86</f>
        <v>5G</v>
      </c>
      <c r="D5297" t="str">
        <f>precio_reno_porta!C86</f>
        <v>SAMSUNG</v>
      </c>
      <c r="E5297" t="str">
        <f>precio_reno_porta!D86</f>
        <v>SAMSUNG GALAXY Z FLIP 7 256GB 5G</v>
      </c>
      <c r="F5297" s="68">
        <f>precio_reno_porta!E86</f>
        <v>5279</v>
      </c>
      <c r="G5297" t="str">
        <f>precio_reno_porta!F86</f>
        <v>Android</v>
      </c>
      <c r="H5297" t="s">
        <v>188</v>
      </c>
      <c r="I5297" t="s">
        <v>199</v>
      </c>
      <c r="J5297" s="68">
        <f>precio_reno_porta!Z86</f>
        <v>5015</v>
      </c>
    </row>
    <row r="5298" spans="1:10" x14ac:dyDescent="0.3">
      <c r="A5298" t="str">
        <f t="shared" si="82"/>
        <v>SAMSUNG GALAXY Z FLIP 7 FE 128GB 5GMax Negocios + Ilimitado 289.90CUOTA</v>
      </c>
      <c r="B5298" t="str">
        <f>precio_reno_porta!A87</f>
        <v>Corriente</v>
      </c>
      <c r="C5298" t="str">
        <f>precio_reno_porta!B87</f>
        <v>5G</v>
      </c>
      <c r="D5298" t="str">
        <f>precio_reno_porta!C87</f>
        <v>SAMSUNG</v>
      </c>
      <c r="E5298" t="str">
        <f>precio_reno_porta!D87</f>
        <v>SAMSUNG GALAXY Z FLIP 7 FE 128GB 5G</v>
      </c>
      <c r="F5298" s="68">
        <f>precio_reno_porta!E87</f>
        <v>3929</v>
      </c>
      <c r="G5298" t="str">
        <f>precio_reno_porta!F87</f>
        <v>Android</v>
      </c>
      <c r="H5298" t="s">
        <v>188</v>
      </c>
      <c r="I5298" t="s">
        <v>199</v>
      </c>
      <c r="J5298" s="68">
        <f>precio_reno_porta!Z87</f>
        <v>3731</v>
      </c>
    </row>
    <row r="5299" spans="1:10" x14ac:dyDescent="0.3">
      <c r="A5299" t="str">
        <f t="shared" si="82"/>
        <v>SAMSUNG GALAXY Z FOLD 5 256GBMax Negocios + Ilimitado 289.90CUOTA</v>
      </c>
      <c r="B5299" t="str">
        <f>precio_reno_porta!A88</f>
        <v>Corriente</v>
      </c>
      <c r="C5299" t="str">
        <f>precio_reno_porta!B88</f>
        <v>5G</v>
      </c>
      <c r="D5299" t="str">
        <f>precio_reno_porta!C88</f>
        <v>SAMSUNG</v>
      </c>
      <c r="E5299" t="str">
        <f>precio_reno_porta!D88</f>
        <v>SAMSUNG GALAXY Z FOLD 5 256GB</v>
      </c>
      <c r="F5299" s="68">
        <f>precio_reno_porta!E88</f>
        <v>9299</v>
      </c>
      <c r="G5299" t="str">
        <f>precio_reno_porta!F88</f>
        <v>Android</v>
      </c>
      <c r="H5299" t="s">
        <v>188</v>
      </c>
      <c r="I5299" t="s">
        <v>199</v>
      </c>
      <c r="J5299" s="68">
        <f>precio_reno_porta!Z88</f>
        <v>8831</v>
      </c>
    </row>
    <row r="5300" spans="1:10" x14ac:dyDescent="0.3">
      <c r="A5300" t="str">
        <f t="shared" si="82"/>
        <v>SAMSUNG GALAXY Z FOLD 7 512GB 5GMax Negocios + Ilimitado 289.90CUOTA</v>
      </c>
      <c r="B5300" t="str">
        <f>precio_reno_porta!A89</f>
        <v>Corriente</v>
      </c>
      <c r="C5300" t="str">
        <f>precio_reno_porta!B89</f>
        <v>5G</v>
      </c>
      <c r="D5300" t="str">
        <f>precio_reno_porta!C89</f>
        <v>SAMSUNG</v>
      </c>
      <c r="E5300" t="str">
        <f>precio_reno_porta!D89</f>
        <v>SAMSUNG GALAXY Z FOLD 7 512GB 5G</v>
      </c>
      <c r="F5300" s="68">
        <f>precio_reno_porta!E89</f>
        <v>9739</v>
      </c>
      <c r="G5300" t="str">
        <f>precio_reno_porta!F89</f>
        <v>Android</v>
      </c>
      <c r="H5300" t="s">
        <v>188</v>
      </c>
      <c r="I5300" t="s">
        <v>199</v>
      </c>
      <c r="J5300" s="68">
        <f>precio_reno_porta!Z89</f>
        <v>9239</v>
      </c>
    </row>
    <row r="5301" spans="1:10" x14ac:dyDescent="0.3">
      <c r="A5301" t="str">
        <f t="shared" si="82"/>
        <v>VIVO V60 LITE 256GB 5GMax Negocios + Ilimitado 289.90CUOTA</v>
      </c>
      <c r="B5301" t="str">
        <f>precio_reno_porta!A90</f>
        <v>Corriente</v>
      </c>
      <c r="C5301" t="str">
        <f>precio_reno_porta!B90</f>
        <v>5G</v>
      </c>
      <c r="D5301" t="str">
        <f>precio_reno_porta!C90</f>
        <v>VIVO</v>
      </c>
      <c r="E5301" t="str">
        <f>precio_reno_porta!D90</f>
        <v>VIVO V60 LITE 256GB 5G</v>
      </c>
      <c r="F5301" s="68">
        <f>precio_reno_porta!E90</f>
        <v>1729</v>
      </c>
      <c r="G5301" t="str">
        <f>precio_reno_porta!F90</f>
        <v>Android</v>
      </c>
      <c r="H5301" t="s">
        <v>188</v>
      </c>
      <c r="I5301" t="s">
        <v>199</v>
      </c>
      <c r="J5301" s="68">
        <f>precio_reno_porta!Z90</f>
        <v>1631</v>
      </c>
    </row>
    <row r="5302" spans="1:10" x14ac:dyDescent="0.3">
      <c r="A5302" t="str">
        <f t="shared" si="82"/>
        <v>VIVO V70 512GB 5GMax Negocios + Ilimitado 289.90CUOTA</v>
      </c>
      <c r="B5302" t="str">
        <f>precio_reno_porta!A91</f>
        <v>Corriente</v>
      </c>
      <c r="C5302" t="str">
        <f>precio_reno_porta!B91</f>
        <v>5G</v>
      </c>
      <c r="D5302" t="str">
        <f>precio_reno_porta!C91</f>
        <v>VIVO</v>
      </c>
      <c r="E5302" t="str">
        <f>precio_reno_porta!D91</f>
        <v>VIVO V70 512GB 5G</v>
      </c>
      <c r="F5302" s="68">
        <f>precio_reno_porta!E91</f>
        <v>3069</v>
      </c>
      <c r="G5302" t="str">
        <f>precio_reno_porta!F91</f>
        <v>Android</v>
      </c>
      <c r="H5302" t="s">
        <v>188</v>
      </c>
      <c r="I5302" t="s">
        <v>199</v>
      </c>
      <c r="J5302" s="68">
        <f>precio_reno_porta!Z91</f>
        <v>2903</v>
      </c>
    </row>
    <row r="5303" spans="1:10" x14ac:dyDescent="0.3">
      <c r="A5303" t="str">
        <f t="shared" si="82"/>
        <v>VIVO V70FE 256GB 5GMax Negocios + Ilimitado 289.90CUOTA</v>
      </c>
      <c r="B5303" t="str">
        <f>precio_reno_porta!A92</f>
        <v>Corriente</v>
      </c>
      <c r="C5303" t="str">
        <f>precio_reno_porta!B92</f>
        <v>5G</v>
      </c>
      <c r="D5303" t="str">
        <f>precio_reno_porta!C92</f>
        <v>VIVO</v>
      </c>
      <c r="E5303" t="str">
        <f>precio_reno_porta!D92</f>
        <v>VIVO V70FE 256GB 5G</v>
      </c>
      <c r="F5303" s="68">
        <f>precio_reno_porta!E92</f>
        <v>2609</v>
      </c>
      <c r="G5303" t="str">
        <f>precio_reno_porta!F92</f>
        <v>Android</v>
      </c>
      <c r="H5303" t="s">
        <v>188</v>
      </c>
      <c r="I5303" t="s">
        <v>199</v>
      </c>
      <c r="J5303" s="68">
        <f>precio_reno_porta!Z92</f>
        <v>2471</v>
      </c>
    </row>
    <row r="5304" spans="1:10" x14ac:dyDescent="0.3">
      <c r="A5304" t="str">
        <f t="shared" si="82"/>
        <v>VIVO X300 PRO 512GB 5GMax Negocios + Ilimitado 289.90CUOTA</v>
      </c>
      <c r="B5304" t="str">
        <f>precio_reno_porta!A93</f>
        <v>Corriente</v>
      </c>
      <c r="C5304" t="str">
        <f>precio_reno_porta!B93</f>
        <v>5G</v>
      </c>
      <c r="D5304" t="str">
        <f>precio_reno_porta!C93</f>
        <v>VIVO</v>
      </c>
      <c r="E5304" t="str">
        <f>precio_reno_porta!D93</f>
        <v>VIVO X300 PRO 512GB 5G</v>
      </c>
      <c r="F5304" s="68">
        <f>precio_reno_porta!E93</f>
        <v>6219</v>
      </c>
      <c r="G5304" t="str">
        <f>precio_reno_porta!F93</f>
        <v>Android</v>
      </c>
      <c r="H5304" t="s">
        <v>188</v>
      </c>
      <c r="I5304" t="s">
        <v>199</v>
      </c>
      <c r="J5304" s="68">
        <f>precio_reno_porta!Z93</f>
        <v>5903</v>
      </c>
    </row>
    <row r="5305" spans="1:10" x14ac:dyDescent="0.3">
      <c r="A5305" t="str">
        <f t="shared" si="82"/>
        <v>VIVO Y04 128GBMax Negocios + Ilimitado 289.90CUOTA</v>
      </c>
      <c r="B5305" t="str">
        <f>precio_reno_porta!A94</f>
        <v>Corriente</v>
      </c>
      <c r="C5305" t="str">
        <f>precio_reno_porta!B94</f>
        <v>4G</v>
      </c>
      <c r="D5305" t="str">
        <f>precio_reno_porta!C94</f>
        <v>VIVO</v>
      </c>
      <c r="E5305" t="str">
        <f>precio_reno_porta!D94</f>
        <v>VIVO Y04 128GB</v>
      </c>
      <c r="F5305" s="68">
        <f>precio_reno_porta!E94</f>
        <v>489</v>
      </c>
      <c r="G5305" t="str">
        <f>precio_reno_porta!F94</f>
        <v>Android</v>
      </c>
      <c r="H5305" t="s">
        <v>188</v>
      </c>
      <c r="I5305" t="s">
        <v>199</v>
      </c>
      <c r="J5305" s="68">
        <f>precio_reno_porta!Z94</f>
        <v>455</v>
      </c>
    </row>
    <row r="5306" spans="1:10" x14ac:dyDescent="0.3">
      <c r="A5306" t="str">
        <f t="shared" si="82"/>
        <v>VIVO Y11 128GB 5GMax Negocios + Ilimitado 289.90CUOTA</v>
      </c>
      <c r="B5306" t="str">
        <f>precio_reno_porta!A95</f>
        <v>Corriente</v>
      </c>
      <c r="C5306" t="str">
        <f>precio_reno_porta!B95</f>
        <v>5G</v>
      </c>
      <c r="D5306" t="str">
        <f>precio_reno_porta!C95</f>
        <v>VIVO</v>
      </c>
      <c r="E5306" t="str">
        <f>precio_reno_porta!D95</f>
        <v>VIVO Y11 128GB 5G</v>
      </c>
      <c r="F5306" s="68">
        <f>precio_reno_porta!E95</f>
        <v>819</v>
      </c>
      <c r="G5306" t="str">
        <f>precio_reno_porta!F95</f>
        <v>Android</v>
      </c>
      <c r="H5306" t="s">
        <v>188</v>
      </c>
      <c r="I5306" t="s">
        <v>199</v>
      </c>
      <c r="J5306" s="68">
        <f>precio_reno_porta!Z95</f>
        <v>779</v>
      </c>
    </row>
    <row r="5307" spans="1:10" x14ac:dyDescent="0.3">
      <c r="A5307" t="str">
        <f t="shared" si="82"/>
        <v>VIVO Y21 256GB 5GMax Negocios + Ilimitado 289.90CUOTA</v>
      </c>
      <c r="B5307" t="str">
        <f>precio_reno_porta!A96</f>
        <v>Corriente</v>
      </c>
      <c r="C5307" t="str">
        <f>precio_reno_porta!B96</f>
        <v>5G</v>
      </c>
      <c r="D5307" t="str">
        <f>precio_reno_porta!C96</f>
        <v>VIVO</v>
      </c>
      <c r="E5307" t="str">
        <f>precio_reno_porta!D96</f>
        <v>VIVO Y21 256GB 5G</v>
      </c>
      <c r="F5307" s="68">
        <f>precio_reno_porta!E96</f>
        <v>1029</v>
      </c>
      <c r="G5307" t="str">
        <f>precio_reno_porta!F96</f>
        <v>Android</v>
      </c>
      <c r="H5307" t="s">
        <v>188</v>
      </c>
      <c r="I5307" t="s">
        <v>199</v>
      </c>
      <c r="J5307" s="68">
        <f>precio_reno_porta!Z96</f>
        <v>983</v>
      </c>
    </row>
    <row r="5308" spans="1:10" x14ac:dyDescent="0.3">
      <c r="A5308" t="str">
        <f t="shared" si="82"/>
        <v>VIVO Y21D 256GBMax Negocios + Ilimitado 289.90CUOTA</v>
      </c>
      <c r="B5308" t="str">
        <f>precio_reno_porta!A97</f>
        <v>Corriente</v>
      </c>
      <c r="C5308" t="str">
        <f>precio_reno_porta!B97</f>
        <v>4G</v>
      </c>
      <c r="D5308" t="str">
        <f>precio_reno_porta!C97</f>
        <v>VIVO</v>
      </c>
      <c r="E5308" t="str">
        <f>precio_reno_porta!D97</f>
        <v>VIVO Y21D 256GB</v>
      </c>
      <c r="F5308" s="68">
        <f>precio_reno_porta!E97</f>
        <v>849</v>
      </c>
      <c r="G5308" t="str">
        <f>precio_reno_porta!F97</f>
        <v>Android</v>
      </c>
      <c r="H5308" t="s">
        <v>188</v>
      </c>
      <c r="I5308" t="s">
        <v>199</v>
      </c>
      <c r="J5308" s="68">
        <f>precio_reno_porta!Z97</f>
        <v>803</v>
      </c>
    </row>
    <row r="5309" spans="1:10" x14ac:dyDescent="0.3">
      <c r="A5309" t="str">
        <f t="shared" si="82"/>
        <v>VIVO Y31 256GB 5GMax Negocios + Ilimitado 289.90CUOTA</v>
      </c>
      <c r="B5309" t="str">
        <f>precio_reno_porta!A98</f>
        <v>Corriente</v>
      </c>
      <c r="C5309" t="str">
        <f>precio_reno_porta!B98</f>
        <v>5G</v>
      </c>
      <c r="D5309" t="str">
        <f>precio_reno_porta!C98</f>
        <v>VIVO</v>
      </c>
      <c r="E5309" t="str">
        <f>precio_reno_porta!D98</f>
        <v>VIVO Y31 256GB 5G</v>
      </c>
      <c r="F5309" s="68">
        <f>precio_reno_porta!E98</f>
        <v>1309</v>
      </c>
      <c r="G5309" t="str">
        <f>precio_reno_porta!F98</f>
        <v>Android</v>
      </c>
      <c r="H5309" t="s">
        <v>188</v>
      </c>
      <c r="I5309" t="s">
        <v>199</v>
      </c>
      <c r="J5309" s="68">
        <f>precio_reno_porta!Z98</f>
        <v>1235</v>
      </c>
    </row>
    <row r="5310" spans="1:10" x14ac:dyDescent="0.3">
      <c r="A5310" t="str">
        <f t="shared" si="82"/>
        <v>VIVO Y31 256GB 5G NEWMax Negocios + Ilimitado 289.90CUOTA</v>
      </c>
      <c r="B5310" t="str">
        <f>precio_reno_porta!A99</f>
        <v>Corriente</v>
      </c>
      <c r="C5310" t="str">
        <f>precio_reno_porta!B99</f>
        <v>5G</v>
      </c>
      <c r="D5310" t="str">
        <f>precio_reno_porta!C99</f>
        <v>VIVO</v>
      </c>
      <c r="E5310" t="str">
        <f>precio_reno_porta!D99</f>
        <v>VIVO Y31 256GB 5G NEW</v>
      </c>
      <c r="F5310" s="68">
        <f>precio_reno_porta!E99</f>
        <v>1289</v>
      </c>
      <c r="G5310" t="str">
        <f>precio_reno_porta!F99</f>
        <v>Android</v>
      </c>
      <c r="H5310" t="s">
        <v>188</v>
      </c>
      <c r="I5310" t="s">
        <v>199</v>
      </c>
      <c r="J5310" s="68">
        <f>precio_reno_porta!Z99</f>
        <v>1223</v>
      </c>
    </row>
    <row r="5311" spans="1:10" x14ac:dyDescent="0.3">
      <c r="A5311" t="str">
        <f t="shared" si="82"/>
        <v>XIAOMI 14T 512GB 5GMax Negocios + Ilimitado 289.90CUOTA</v>
      </c>
      <c r="B5311" t="str">
        <f>precio_reno_porta!A100</f>
        <v>Corriente</v>
      </c>
      <c r="C5311" t="str">
        <f>precio_reno_porta!B100</f>
        <v>5G</v>
      </c>
      <c r="D5311" t="str">
        <f>precio_reno_porta!C100</f>
        <v>XIAOMI</v>
      </c>
      <c r="E5311" t="str">
        <f>precio_reno_porta!D100</f>
        <v>XIAOMI 14T 512GB 5G</v>
      </c>
      <c r="F5311" s="68">
        <f>precio_reno_porta!E100</f>
        <v>2659</v>
      </c>
      <c r="G5311" t="str">
        <f>precio_reno_porta!F100</f>
        <v>Android</v>
      </c>
      <c r="H5311" t="s">
        <v>188</v>
      </c>
      <c r="I5311" t="s">
        <v>199</v>
      </c>
      <c r="J5311" s="68">
        <f>precio_reno_porta!Z100</f>
        <v>2519</v>
      </c>
    </row>
    <row r="5312" spans="1:10" x14ac:dyDescent="0.3">
      <c r="A5312" t="str">
        <f t="shared" si="82"/>
        <v>XIAOMI 15T 512GB 5GMax Negocios + Ilimitado 289.90CUOTA</v>
      </c>
      <c r="B5312" t="str">
        <f>precio_reno_porta!A101</f>
        <v>Corriente</v>
      </c>
      <c r="C5312" t="str">
        <f>precio_reno_porta!B101</f>
        <v>5G</v>
      </c>
      <c r="D5312" t="str">
        <f>precio_reno_porta!C101</f>
        <v>XIAOMI</v>
      </c>
      <c r="E5312" t="str">
        <f>precio_reno_porta!D101</f>
        <v>XIAOMI 15T 512GB 5G</v>
      </c>
      <c r="F5312" s="68">
        <f>precio_reno_porta!E101</f>
        <v>2569</v>
      </c>
      <c r="G5312" t="str">
        <f>precio_reno_porta!F101</f>
        <v>Android</v>
      </c>
      <c r="H5312" t="s">
        <v>188</v>
      </c>
      <c r="I5312" t="s">
        <v>199</v>
      </c>
      <c r="J5312" s="68">
        <f>precio_reno_porta!Z101</f>
        <v>2435</v>
      </c>
    </row>
    <row r="5313" spans="1:10" x14ac:dyDescent="0.3">
      <c r="A5313" t="str">
        <f t="shared" si="82"/>
        <v>XIAOMI 15T PRO 512GB 5GMax Negocios + Ilimitado 289.90CUOTA</v>
      </c>
      <c r="B5313" t="str">
        <f>precio_reno_porta!A102</f>
        <v>Corriente</v>
      </c>
      <c r="C5313" t="str">
        <f>precio_reno_porta!B102</f>
        <v>5G</v>
      </c>
      <c r="D5313" t="str">
        <f>precio_reno_porta!C102</f>
        <v>XIAOMI</v>
      </c>
      <c r="E5313" t="str">
        <f>precio_reno_porta!D102</f>
        <v>XIAOMI 15T PRO 512GB 5G</v>
      </c>
      <c r="F5313" s="68">
        <f>precio_reno_porta!E102</f>
        <v>3619</v>
      </c>
      <c r="G5313" t="str">
        <f>precio_reno_porta!F102</f>
        <v>Android</v>
      </c>
      <c r="H5313" t="s">
        <v>188</v>
      </c>
      <c r="I5313" t="s">
        <v>199</v>
      </c>
      <c r="J5313" s="68">
        <f>precio_reno_porta!Z102</f>
        <v>3431</v>
      </c>
    </row>
    <row r="5314" spans="1:10" x14ac:dyDescent="0.3">
      <c r="A5314" t="str">
        <f t="shared" si="82"/>
        <v>XIAOMI 17 ULTRA 512GB 5GMax Negocios + Ilimitado 289.90CUOTA</v>
      </c>
      <c r="B5314" t="str">
        <f>precio_reno_porta!A103</f>
        <v>Corriente</v>
      </c>
      <c r="C5314" t="str">
        <f>precio_reno_porta!B103</f>
        <v>5G</v>
      </c>
      <c r="D5314" t="str">
        <f>precio_reno_porta!C103</f>
        <v>XIAOMI</v>
      </c>
      <c r="E5314" t="str">
        <f>precio_reno_porta!D103</f>
        <v>XIAOMI 17 ULTRA 512GB 5G</v>
      </c>
      <c r="F5314" s="68">
        <f>precio_reno_porta!E103</f>
        <v>6169</v>
      </c>
      <c r="G5314" t="str">
        <f>precio_reno_porta!F103</f>
        <v>Android</v>
      </c>
      <c r="H5314" t="s">
        <v>188</v>
      </c>
      <c r="I5314" t="s">
        <v>199</v>
      </c>
      <c r="J5314" s="68">
        <f>precio_reno_porta!Z103</f>
        <v>5855</v>
      </c>
    </row>
    <row r="5315" spans="1:10" x14ac:dyDescent="0.3">
      <c r="A5315" t="str">
        <f t="shared" ref="A5315:A5378" si="83">CONCATENATE(E5315,I5315,H5315)</f>
        <v>XIAOMI 17T 512GB 5GMax Negocios + Ilimitado 289.90CUOTA</v>
      </c>
      <c r="B5315" t="str">
        <f>precio_reno_porta!A104</f>
        <v>Corriente</v>
      </c>
      <c r="C5315" t="str">
        <f>precio_reno_porta!B104</f>
        <v>5G</v>
      </c>
      <c r="D5315" t="str">
        <f>precio_reno_porta!C104</f>
        <v>XIAOMI</v>
      </c>
      <c r="E5315" t="str">
        <f>precio_reno_porta!D104</f>
        <v>XIAOMI 17T 512GB 5G</v>
      </c>
      <c r="F5315" s="68">
        <f>precio_reno_porta!E104</f>
        <v>3089</v>
      </c>
      <c r="G5315" t="str">
        <f>precio_reno_porta!F104</f>
        <v>Android</v>
      </c>
      <c r="H5315" t="s">
        <v>188</v>
      </c>
      <c r="I5315" t="s">
        <v>199</v>
      </c>
      <c r="J5315" s="68">
        <f>precio_reno_porta!Z104</f>
        <v>2927</v>
      </c>
    </row>
    <row r="5316" spans="1:10" x14ac:dyDescent="0.3">
      <c r="A5316" t="str">
        <f t="shared" si="83"/>
        <v>XIAOMI 17T PRO 512GB 5GMax Negocios + Ilimitado 289.90CUOTA</v>
      </c>
      <c r="B5316" t="str">
        <f>precio_reno_porta!A105</f>
        <v>Corriente</v>
      </c>
      <c r="C5316" t="str">
        <f>precio_reno_porta!B105</f>
        <v>5G</v>
      </c>
      <c r="D5316" t="str">
        <f>precio_reno_porta!C105</f>
        <v>XIAOMI</v>
      </c>
      <c r="E5316" t="str">
        <f>precio_reno_porta!D105</f>
        <v>XIAOMI 17T PRO 512GB 5G</v>
      </c>
      <c r="F5316" s="68">
        <f>precio_reno_porta!E105</f>
        <v>3929</v>
      </c>
      <c r="G5316" t="str">
        <f>precio_reno_porta!F105</f>
        <v>Android</v>
      </c>
      <c r="H5316" t="s">
        <v>188</v>
      </c>
      <c r="I5316" t="s">
        <v>199</v>
      </c>
      <c r="J5316" s="68">
        <f>precio_reno_porta!Z105</f>
        <v>3719</v>
      </c>
    </row>
    <row r="5317" spans="1:10" x14ac:dyDescent="0.3">
      <c r="A5317" t="str">
        <f t="shared" si="83"/>
        <v>XIAOMI REDMI 15 256GBMax Negocios + Ilimitado 289.90CUOTA</v>
      </c>
      <c r="B5317" t="str">
        <f>precio_reno_porta!A106</f>
        <v>Corriente</v>
      </c>
      <c r="C5317" t="str">
        <f>precio_reno_porta!B106</f>
        <v>4G</v>
      </c>
      <c r="D5317" t="str">
        <f>precio_reno_porta!C106</f>
        <v>XIAOMI</v>
      </c>
      <c r="E5317" t="str">
        <f>precio_reno_porta!D106</f>
        <v>XIAOMI REDMI 15 256GB</v>
      </c>
      <c r="F5317" s="68">
        <f>precio_reno_porta!E106</f>
        <v>939</v>
      </c>
      <c r="G5317" t="str">
        <f>precio_reno_porta!F106</f>
        <v>Android</v>
      </c>
      <c r="H5317" t="s">
        <v>188</v>
      </c>
      <c r="I5317" t="s">
        <v>199</v>
      </c>
      <c r="J5317" s="68">
        <f>precio_reno_porta!Z106</f>
        <v>887</v>
      </c>
    </row>
    <row r="5318" spans="1:10" x14ac:dyDescent="0.3">
      <c r="A5318" t="str">
        <f t="shared" si="83"/>
        <v>XIAOMI REDMI 15C 256GBMax Negocios + Ilimitado 289.90CUOTA</v>
      </c>
      <c r="B5318" t="str">
        <f>precio_reno_porta!A107</f>
        <v>Corriente</v>
      </c>
      <c r="C5318" t="str">
        <f>precio_reno_porta!B107</f>
        <v>4G</v>
      </c>
      <c r="D5318" t="str">
        <f>precio_reno_porta!C107</f>
        <v>XIAOMI</v>
      </c>
      <c r="E5318" t="str">
        <f>precio_reno_porta!D107</f>
        <v>XIAOMI REDMI 15C 256GB</v>
      </c>
      <c r="F5318" s="68">
        <f>precio_reno_porta!E107</f>
        <v>709</v>
      </c>
      <c r="G5318" t="str">
        <f>precio_reno_porta!F107</f>
        <v>Android</v>
      </c>
      <c r="H5318" t="s">
        <v>188</v>
      </c>
      <c r="I5318" t="s">
        <v>199</v>
      </c>
      <c r="J5318" s="68">
        <f>precio_reno_porta!Z107</f>
        <v>671</v>
      </c>
    </row>
    <row r="5319" spans="1:10" x14ac:dyDescent="0.3">
      <c r="A5319" t="str">
        <f t="shared" si="83"/>
        <v>XIAOMI REDMI A5 128GBMax Negocios + Ilimitado 289.90CUOTA</v>
      </c>
      <c r="B5319" t="str">
        <f>precio_reno_porta!A108</f>
        <v>Corriente</v>
      </c>
      <c r="C5319" t="str">
        <f>precio_reno_porta!B108</f>
        <v>4G</v>
      </c>
      <c r="D5319" t="str">
        <f>precio_reno_porta!C108</f>
        <v>XIAOMI</v>
      </c>
      <c r="E5319" t="str">
        <f>precio_reno_porta!D108</f>
        <v>XIAOMI REDMI A5 128GB</v>
      </c>
      <c r="F5319" s="68">
        <f>precio_reno_porta!E108</f>
        <v>379</v>
      </c>
      <c r="G5319" t="str">
        <f>precio_reno_porta!F108</f>
        <v>Android</v>
      </c>
      <c r="H5319" t="s">
        <v>188</v>
      </c>
      <c r="I5319" t="s">
        <v>199</v>
      </c>
      <c r="J5319" s="68">
        <f>precio_reno_porta!Z108</f>
        <v>359</v>
      </c>
    </row>
    <row r="5320" spans="1:10" x14ac:dyDescent="0.3">
      <c r="A5320" t="str">
        <f t="shared" si="83"/>
        <v>XIAOMI REDMI A7 PRO 128GBMax Negocios + Ilimitado 289.90CUOTA</v>
      </c>
      <c r="B5320" t="str">
        <f>precio_reno_porta!A109</f>
        <v>Corriente</v>
      </c>
      <c r="C5320" t="str">
        <f>precio_reno_porta!B109</f>
        <v>4G</v>
      </c>
      <c r="D5320" t="str">
        <f>precio_reno_porta!C109</f>
        <v>XIAOMI</v>
      </c>
      <c r="E5320" t="str">
        <f>precio_reno_porta!D109</f>
        <v>XIAOMI REDMI A7 PRO 128GB</v>
      </c>
      <c r="F5320" s="68">
        <f>precio_reno_porta!E109</f>
        <v>489</v>
      </c>
      <c r="G5320" t="str">
        <f>precio_reno_porta!F109</f>
        <v>Android</v>
      </c>
      <c r="H5320" t="s">
        <v>188</v>
      </c>
      <c r="I5320" t="s">
        <v>199</v>
      </c>
      <c r="J5320" s="68">
        <f>precio_reno_porta!Z109</f>
        <v>455</v>
      </c>
    </row>
    <row r="5321" spans="1:10" x14ac:dyDescent="0.3">
      <c r="A5321" t="str">
        <f t="shared" si="83"/>
        <v>XIAOMI REDMI NOTE 10 PRO 128GB SEMax Negocios + Ilimitado 289.90CUOTA</v>
      </c>
      <c r="B5321" t="str">
        <f>precio_reno_porta!A110</f>
        <v>Corriente</v>
      </c>
      <c r="C5321" t="str">
        <f>precio_reno_porta!B110</f>
        <v>4.5G</v>
      </c>
      <c r="D5321" t="str">
        <f>precio_reno_porta!C110</f>
        <v>XIAOMI</v>
      </c>
      <c r="E5321" t="str">
        <f>precio_reno_porta!D110</f>
        <v>XIAOMI REDMI NOTE 10 PRO 128GB SE</v>
      </c>
      <c r="F5321" s="68">
        <f>precio_reno_porta!E110</f>
        <v>1369</v>
      </c>
      <c r="G5321" t="str">
        <f>precio_reno_porta!F110</f>
        <v>Android</v>
      </c>
      <c r="H5321" t="s">
        <v>188</v>
      </c>
      <c r="I5321" t="s">
        <v>199</v>
      </c>
      <c r="J5321" s="68">
        <f>precio_reno_porta!Z110</f>
        <v>1295</v>
      </c>
    </row>
    <row r="5322" spans="1:10" x14ac:dyDescent="0.3">
      <c r="A5322" t="str">
        <f t="shared" si="83"/>
        <v>XIAOMI REDMI NOTE 12 PRO PLUS 256GB 5GMax Negocios + Ilimitado 289.90CUOTA</v>
      </c>
      <c r="B5322" t="str">
        <f>precio_reno_porta!A111</f>
        <v>Corriente</v>
      </c>
      <c r="C5322" t="str">
        <f>precio_reno_porta!B111</f>
        <v>5G</v>
      </c>
      <c r="D5322" t="str">
        <f>precio_reno_porta!C111</f>
        <v>XIAOMI</v>
      </c>
      <c r="E5322" t="str">
        <f>precio_reno_porta!D111</f>
        <v>XIAOMI REDMI NOTE 12 PRO PLUS 256GB 5G</v>
      </c>
      <c r="F5322" s="68">
        <f>precio_reno_porta!E111</f>
        <v>2039</v>
      </c>
      <c r="G5322" t="str">
        <f>precio_reno_porta!F111</f>
        <v>Android</v>
      </c>
      <c r="H5322" t="s">
        <v>188</v>
      </c>
      <c r="I5322" t="s">
        <v>199</v>
      </c>
      <c r="J5322" s="68">
        <f>precio_reno_porta!Z111</f>
        <v>1931</v>
      </c>
    </row>
    <row r="5323" spans="1:10" x14ac:dyDescent="0.3">
      <c r="A5323" t="str">
        <f t="shared" si="83"/>
        <v>XIAOMI REDMI NOTE 15 256GB 5GMax Negocios + Ilimitado 289.90CUOTA</v>
      </c>
      <c r="B5323" t="str">
        <f>precio_reno_porta!A112</f>
        <v>Corriente</v>
      </c>
      <c r="C5323" t="str">
        <f>precio_reno_porta!B112</f>
        <v>5G</v>
      </c>
      <c r="D5323" t="str">
        <f>precio_reno_porta!C112</f>
        <v>XIAOMI</v>
      </c>
      <c r="E5323" t="str">
        <f>precio_reno_porta!D112</f>
        <v>XIAOMI REDMI NOTE 15 256GB 5G</v>
      </c>
      <c r="F5323" s="68">
        <f>precio_reno_porta!E112</f>
        <v>1109</v>
      </c>
      <c r="G5323" t="str">
        <f>precio_reno_porta!F112</f>
        <v>Android</v>
      </c>
      <c r="H5323" t="s">
        <v>188</v>
      </c>
      <c r="I5323" t="s">
        <v>199</v>
      </c>
      <c r="J5323" s="68">
        <f>precio_reno_porta!Z112</f>
        <v>1055</v>
      </c>
    </row>
    <row r="5324" spans="1:10" x14ac:dyDescent="0.3">
      <c r="A5324" t="str">
        <f t="shared" si="83"/>
        <v>XIAOMI REDMI NOTE 15 PRO 512GB 5GMax Negocios + Ilimitado 289.90CUOTA</v>
      </c>
      <c r="B5324" t="str">
        <f>precio_reno_porta!A113</f>
        <v>Corriente</v>
      </c>
      <c r="C5324" t="str">
        <f>precio_reno_porta!B113</f>
        <v>5G</v>
      </c>
      <c r="D5324" t="str">
        <f>precio_reno_porta!C113</f>
        <v>XIAOMI</v>
      </c>
      <c r="E5324" t="str">
        <f>precio_reno_porta!D113</f>
        <v>XIAOMI REDMI NOTE 15 PRO 512GB 5G</v>
      </c>
      <c r="F5324" s="68">
        <f>precio_reno_porta!E113</f>
        <v>1659</v>
      </c>
      <c r="G5324" t="str">
        <f>precio_reno_porta!F113</f>
        <v>Android</v>
      </c>
      <c r="H5324" t="s">
        <v>188</v>
      </c>
      <c r="I5324" t="s">
        <v>199</v>
      </c>
      <c r="J5324" s="68">
        <f>precio_reno_porta!Z113</f>
        <v>1571</v>
      </c>
    </row>
    <row r="5325" spans="1:10" x14ac:dyDescent="0.3">
      <c r="A5325" t="str">
        <f t="shared" si="83"/>
        <v>XIAOMI REDMI NOTE 15 PRO PLUS 512GB 5GMax Negocios + Ilimitado 289.90CUOTA</v>
      </c>
      <c r="B5325" t="str">
        <f>precio_reno_porta!A114</f>
        <v>Corriente</v>
      </c>
      <c r="C5325" t="str">
        <f>precio_reno_porta!B114</f>
        <v>5G</v>
      </c>
      <c r="D5325" t="str">
        <f>precio_reno_porta!C114</f>
        <v>XIAOMI</v>
      </c>
      <c r="E5325" t="str">
        <f>precio_reno_porta!D114</f>
        <v>XIAOMI REDMI NOTE 15 PRO PLUS 512GB 5G</v>
      </c>
      <c r="F5325" s="68">
        <f>precio_reno_porta!E114</f>
        <v>1879</v>
      </c>
      <c r="G5325" t="str">
        <f>precio_reno_porta!F114</f>
        <v>Android</v>
      </c>
      <c r="H5325" t="s">
        <v>188</v>
      </c>
      <c r="I5325" t="s">
        <v>199</v>
      </c>
      <c r="J5325" s="68">
        <f>precio_reno_porta!Z114</f>
        <v>1787</v>
      </c>
    </row>
    <row r="5326" spans="1:10" x14ac:dyDescent="0.3">
      <c r="A5326" t="str">
        <f t="shared" si="83"/>
        <v>ZTE BLADE A36 64GBMax Negocios + Ilimitado 289.90CUOTA</v>
      </c>
      <c r="B5326" t="str">
        <f>precio_reno_porta!A115</f>
        <v>Corriente</v>
      </c>
      <c r="C5326" t="str">
        <f>precio_reno_porta!B115</f>
        <v>4G</v>
      </c>
      <c r="D5326" t="str">
        <f>precio_reno_porta!C115</f>
        <v>ZTE</v>
      </c>
      <c r="E5326" t="str">
        <f>precio_reno_porta!D115</f>
        <v>ZTE BLADE A36 64GB</v>
      </c>
      <c r="F5326" s="68">
        <f>precio_reno_porta!E115</f>
        <v>439</v>
      </c>
      <c r="G5326" t="str">
        <f>precio_reno_porta!F115</f>
        <v>Android</v>
      </c>
      <c r="H5326" t="s">
        <v>188</v>
      </c>
      <c r="I5326" t="s">
        <v>199</v>
      </c>
      <c r="J5326" s="68">
        <f>precio_reno_porta!Z115</f>
        <v>419</v>
      </c>
    </row>
    <row r="5327" spans="1:10" x14ac:dyDescent="0.3">
      <c r="A5327" t="str">
        <f t="shared" si="83"/>
        <v>ZTE BLADE A56 PRO 128GBMax Negocios + Ilimitado 289.90CUOTA</v>
      </c>
      <c r="B5327" t="str">
        <f>precio_reno_porta!A116</f>
        <v>Corriente</v>
      </c>
      <c r="C5327" t="str">
        <f>precio_reno_porta!B116</f>
        <v>4G</v>
      </c>
      <c r="D5327" t="str">
        <f>precio_reno_porta!C116</f>
        <v>ZTE</v>
      </c>
      <c r="E5327" t="str">
        <f>precio_reno_porta!D116</f>
        <v>ZTE BLADE A56 PRO 128GB</v>
      </c>
      <c r="F5327" s="68">
        <f>precio_reno_porta!E116</f>
        <v>439</v>
      </c>
      <c r="G5327" t="str">
        <f>precio_reno_porta!F116</f>
        <v>Android</v>
      </c>
      <c r="H5327" t="s">
        <v>188</v>
      </c>
      <c r="I5327" t="s">
        <v>199</v>
      </c>
      <c r="J5327" s="68">
        <f>precio_reno_porta!Z116</f>
        <v>419</v>
      </c>
    </row>
    <row r="5328" spans="1:10" x14ac:dyDescent="0.3">
      <c r="A5328" t="str">
        <f t="shared" si="83"/>
        <v>ZTE BLADE A57 PRO 128GBMax Negocios + Ilimitado 289.90CUOTA</v>
      </c>
      <c r="B5328" t="str">
        <f>precio_reno_porta!A117</f>
        <v>Corriente</v>
      </c>
      <c r="C5328" t="str">
        <f>precio_reno_porta!B117</f>
        <v>4G</v>
      </c>
      <c r="D5328" t="str">
        <f>precio_reno_porta!C117</f>
        <v>ZTE</v>
      </c>
      <c r="E5328" t="str">
        <f>precio_reno_porta!D117</f>
        <v>ZTE BLADE A57 PRO 128GB</v>
      </c>
      <c r="F5328" s="68">
        <f>precio_reno_porta!E117</f>
        <v>559</v>
      </c>
      <c r="G5328" t="str">
        <f>precio_reno_porta!F117</f>
        <v>Android</v>
      </c>
      <c r="H5328" t="s">
        <v>188</v>
      </c>
      <c r="I5328" t="s">
        <v>199</v>
      </c>
      <c r="J5328" s="68">
        <f>precio_reno_porta!Z117</f>
        <v>527</v>
      </c>
    </row>
    <row r="5329" spans="1:10" x14ac:dyDescent="0.3">
      <c r="A5329" t="str">
        <f t="shared" si="83"/>
        <v>ZTE BLADE A76 256GB 5GMax Negocios + Ilimitado 289.90CUOTA</v>
      </c>
      <c r="B5329" t="str">
        <f>precio_reno_porta!A118</f>
        <v>Corriente</v>
      </c>
      <c r="C5329" t="str">
        <f>precio_reno_porta!B118</f>
        <v>5G</v>
      </c>
      <c r="D5329" t="str">
        <f>precio_reno_porta!C118</f>
        <v>ZTE</v>
      </c>
      <c r="E5329" t="str">
        <f>precio_reno_porta!D118</f>
        <v>ZTE BLADE A76 256GB 5G</v>
      </c>
      <c r="F5329" s="68">
        <f>precio_reno_porta!E118</f>
        <v>709</v>
      </c>
      <c r="G5329" t="str">
        <f>precio_reno_porta!F118</f>
        <v>Android</v>
      </c>
      <c r="H5329" t="s">
        <v>188</v>
      </c>
      <c r="I5329" t="s">
        <v>199</v>
      </c>
      <c r="J5329" s="68">
        <f>precio_reno_porta!Z118</f>
        <v>671</v>
      </c>
    </row>
    <row r="5330" spans="1:10" x14ac:dyDescent="0.3">
      <c r="A5330" t="str">
        <f t="shared" si="83"/>
        <v>ZTE BLADE V70 MAX 256GBMax Negocios + Ilimitado 289.90CUOTA</v>
      </c>
      <c r="B5330" t="str">
        <f>precio_reno_porta!A119</f>
        <v>Corriente</v>
      </c>
      <c r="C5330" t="str">
        <f>precio_reno_porta!B119</f>
        <v>4G</v>
      </c>
      <c r="D5330" t="str">
        <f>precio_reno_porta!C119</f>
        <v>ZTE</v>
      </c>
      <c r="E5330" t="str">
        <f>precio_reno_porta!D119</f>
        <v>ZTE BLADE V70 MAX 256GB</v>
      </c>
      <c r="F5330" s="68">
        <f>precio_reno_porta!E119</f>
        <v>599</v>
      </c>
      <c r="G5330" t="str">
        <f>precio_reno_porta!F119</f>
        <v>Android</v>
      </c>
      <c r="H5330" t="s">
        <v>188</v>
      </c>
      <c r="I5330" t="s">
        <v>199</v>
      </c>
      <c r="J5330" s="68">
        <f>precio_reno_porta!Z119</f>
        <v>563</v>
      </c>
    </row>
    <row r="5331" spans="1:10" x14ac:dyDescent="0.3">
      <c r="A5331" t="str">
        <f t="shared" si="83"/>
        <v>ZTE NUBIA AIR 256GB 5GMax Negocios + Ilimitado 289.90CUOTA</v>
      </c>
      <c r="B5331" t="str">
        <f>precio_reno_porta!A120</f>
        <v>Corriente</v>
      </c>
      <c r="C5331" t="str">
        <f>precio_reno_porta!B120</f>
        <v>5G</v>
      </c>
      <c r="D5331" t="str">
        <f>precio_reno_porta!C120</f>
        <v>ZTE</v>
      </c>
      <c r="E5331" t="str">
        <f>precio_reno_porta!D120</f>
        <v>ZTE NUBIA AIR 256GB 5G</v>
      </c>
      <c r="F5331" s="68">
        <f>precio_reno_porta!E120</f>
        <v>1069</v>
      </c>
      <c r="G5331" t="str">
        <f>precio_reno_porta!F120</f>
        <v>Android</v>
      </c>
      <c r="H5331" t="s">
        <v>188</v>
      </c>
      <c r="I5331" t="s">
        <v>199</v>
      </c>
      <c r="J5331" s="68">
        <f>precio_reno_porta!Z120</f>
        <v>1007</v>
      </c>
    </row>
    <row r="5332" spans="1:10" x14ac:dyDescent="0.3">
      <c r="A5332" t="str">
        <f t="shared" si="83"/>
        <v>ZTE NUBIA AIR 512GB 5GMax Negocios + Ilimitado 289.90CUOTA</v>
      </c>
      <c r="B5332" t="str">
        <f>precio_reno_porta!A121</f>
        <v>Corriente</v>
      </c>
      <c r="C5332" t="str">
        <f>precio_reno_porta!B121</f>
        <v>5G</v>
      </c>
      <c r="D5332" t="str">
        <f>precio_reno_porta!C121</f>
        <v>ZTE</v>
      </c>
      <c r="E5332" t="str">
        <f>precio_reno_porta!D121</f>
        <v>ZTE NUBIA AIR 512GB 5G</v>
      </c>
      <c r="F5332" s="68">
        <f>precio_reno_porta!E121</f>
        <v>1369</v>
      </c>
      <c r="G5332" t="str">
        <f>precio_reno_porta!F121</f>
        <v>Android</v>
      </c>
      <c r="H5332" t="s">
        <v>188</v>
      </c>
      <c r="I5332" t="s">
        <v>199</v>
      </c>
      <c r="J5332" s="68">
        <f>precio_reno_porta!Z121</f>
        <v>1295</v>
      </c>
    </row>
    <row r="5333" spans="1:10" x14ac:dyDescent="0.3">
      <c r="A5333" t="str">
        <f t="shared" si="83"/>
        <v>ZTE NUBIA NEO3 256GB 5GMax Negocios + Ilimitado 289.90CUOTA</v>
      </c>
      <c r="B5333" t="str">
        <f>precio_reno_porta!A122</f>
        <v>Corriente</v>
      </c>
      <c r="C5333" t="str">
        <f>precio_reno_porta!B122</f>
        <v>5G</v>
      </c>
      <c r="D5333" t="str">
        <f>precio_reno_porta!C122</f>
        <v>ZTE</v>
      </c>
      <c r="E5333" t="str">
        <f>precio_reno_porta!D122</f>
        <v>ZTE NUBIA NEO3 256GB 5G</v>
      </c>
      <c r="F5333" s="68">
        <f>precio_reno_porta!E122</f>
        <v>919</v>
      </c>
      <c r="G5333" t="str">
        <f>precio_reno_porta!F122</f>
        <v>Android</v>
      </c>
      <c r="H5333" t="s">
        <v>188</v>
      </c>
      <c r="I5333" t="s">
        <v>199</v>
      </c>
      <c r="J5333" s="68">
        <f>precio_reno_porta!Z122</f>
        <v>875</v>
      </c>
    </row>
    <row r="5334" spans="1:10" x14ac:dyDescent="0.3">
      <c r="A5334" t="str">
        <f t="shared" si="83"/>
        <v>ZTE NUBIA NEO5 256GB 5GMax Negocios + Ilimitado 289.90CUOTA</v>
      </c>
      <c r="B5334" t="str">
        <f>precio_reno_porta!A123</f>
        <v>Corriente</v>
      </c>
      <c r="C5334" t="str">
        <f>precio_reno_porta!B123</f>
        <v>5G</v>
      </c>
      <c r="D5334" t="str">
        <f>precio_reno_porta!C123</f>
        <v>ZTE</v>
      </c>
      <c r="E5334" t="str">
        <f>precio_reno_porta!D123</f>
        <v>ZTE NUBIA NEO5 256GB 5G</v>
      </c>
      <c r="F5334" s="68">
        <f>precio_reno_porta!E123</f>
        <v>1109</v>
      </c>
      <c r="G5334" t="str">
        <f>precio_reno_porta!F123</f>
        <v>Android</v>
      </c>
      <c r="H5334" t="s">
        <v>188</v>
      </c>
      <c r="I5334" t="s">
        <v>199</v>
      </c>
      <c r="J5334" s="68">
        <f>precio_reno_porta!Z123</f>
        <v>1055</v>
      </c>
    </row>
    <row r="5335" spans="1:10" x14ac:dyDescent="0.3">
      <c r="A5335" t="str">
        <f t="shared" si="83"/>
        <v>ZTE NUBIA V80 MAX 256GBMax Negocios + Ilimitado 289.90CUOTA</v>
      </c>
      <c r="B5335" t="str">
        <f>precio_reno_porta!A124</f>
        <v>Corriente</v>
      </c>
      <c r="C5335" t="str">
        <f>precio_reno_porta!B124</f>
        <v>4G</v>
      </c>
      <c r="D5335" t="str">
        <f>precio_reno_porta!C124</f>
        <v>ZTE</v>
      </c>
      <c r="E5335" t="str">
        <f>precio_reno_porta!D124</f>
        <v>ZTE NUBIA V80 MAX 256GB</v>
      </c>
      <c r="F5335" s="68">
        <f>precio_reno_porta!E124</f>
        <v>629</v>
      </c>
      <c r="G5335" t="str">
        <f>precio_reno_porta!F124</f>
        <v>Android</v>
      </c>
      <c r="H5335" t="s">
        <v>188</v>
      </c>
      <c r="I5335" t="s">
        <v>199</v>
      </c>
      <c r="J5335" s="68">
        <f>precio_reno_porta!Z124</f>
        <v>599</v>
      </c>
    </row>
    <row r="5336" spans="1:10" x14ac:dyDescent="0.3">
      <c r="A5336" t="str">
        <f t="shared" si="83"/>
        <v>ZTE NUBIA V80 PRO 256GBMax Negocios + Ilimitado 289.90CUOTA</v>
      </c>
      <c r="B5336" t="str">
        <f>precio_reno_porta!A125</f>
        <v>Corriente</v>
      </c>
      <c r="C5336" t="str">
        <f>precio_reno_porta!B125</f>
        <v>4G</v>
      </c>
      <c r="D5336" t="str">
        <f>precio_reno_porta!C125</f>
        <v>ZTE</v>
      </c>
      <c r="E5336" t="str">
        <f>precio_reno_porta!D125</f>
        <v>ZTE NUBIA V80 PRO 256GB</v>
      </c>
      <c r="F5336" s="68">
        <f>precio_reno_porta!E125</f>
        <v>659</v>
      </c>
      <c r="G5336" t="str">
        <f>precio_reno_porta!F125</f>
        <v>Android</v>
      </c>
      <c r="H5336" t="s">
        <v>188</v>
      </c>
      <c r="I5336" t="s">
        <v>199</v>
      </c>
      <c r="J5336" s="68">
        <f>precio_reno_porta!Z125</f>
        <v>623</v>
      </c>
    </row>
    <row r="5337" spans="1:10" x14ac:dyDescent="0.3">
      <c r="A5337" t="str">
        <f t="shared" si="83"/>
        <v>0Max Negocios + Ilimitado 289.90CUOTA</v>
      </c>
      <c r="B5337">
        <f>precio_reno_porta!A126</f>
        <v>0</v>
      </c>
      <c r="C5337">
        <f>precio_reno_porta!B126</f>
        <v>0</v>
      </c>
      <c r="D5337">
        <f>precio_reno_porta!C126</f>
        <v>0</v>
      </c>
      <c r="E5337">
        <f>precio_reno_porta!D126</f>
        <v>0</v>
      </c>
      <c r="F5337" s="68">
        <f>precio_reno_porta!E126</f>
        <v>0</v>
      </c>
      <c r="G5337">
        <f>precio_reno_porta!F126</f>
        <v>0</v>
      </c>
      <c r="H5337" t="s">
        <v>188</v>
      </c>
      <c r="I5337" t="s">
        <v>199</v>
      </c>
      <c r="J5337" s="68">
        <f>precio_reno_porta!Z126</f>
        <v>0</v>
      </c>
    </row>
    <row r="5338" spans="1:10" x14ac:dyDescent="0.3">
      <c r="A5338" t="str">
        <f t="shared" si="83"/>
        <v>0Max Negocios + Ilimitado 289.90CUOTA</v>
      </c>
      <c r="B5338">
        <f>precio_reno_porta!A127</f>
        <v>0</v>
      </c>
      <c r="C5338">
        <f>precio_reno_porta!B127</f>
        <v>0</v>
      </c>
      <c r="D5338">
        <f>precio_reno_porta!C127</f>
        <v>0</v>
      </c>
      <c r="E5338">
        <f>precio_reno_porta!D127</f>
        <v>0</v>
      </c>
      <c r="F5338" s="68">
        <f>precio_reno_porta!E127</f>
        <v>0</v>
      </c>
      <c r="G5338">
        <f>precio_reno_porta!F127</f>
        <v>0</v>
      </c>
      <c r="H5338" t="s">
        <v>188</v>
      </c>
      <c r="I5338" t="s">
        <v>199</v>
      </c>
      <c r="J5338" s="68">
        <f>precio_reno_porta!Z127</f>
        <v>0</v>
      </c>
    </row>
    <row r="5339" spans="1:10" x14ac:dyDescent="0.3">
      <c r="A5339" t="str">
        <f t="shared" si="83"/>
        <v>0Max Negocios + Ilimitado 289.90CUOTA</v>
      </c>
      <c r="B5339">
        <f>precio_reno_porta!A128</f>
        <v>0</v>
      </c>
      <c r="C5339">
        <f>precio_reno_porta!B128</f>
        <v>0</v>
      </c>
      <c r="D5339">
        <f>precio_reno_porta!C128</f>
        <v>0</v>
      </c>
      <c r="E5339">
        <f>precio_reno_porta!D128</f>
        <v>0</v>
      </c>
      <c r="F5339" s="68">
        <f>precio_reno_porta!E128</f>
        <v>0</v>
      </c>
      <c r="G5339">
        <f>precio_reno_porta!F128</f>
        <v>0</v>
      </c>
      <c r="H5339" t="s">
        <v>188</v>
      </c>
      <c r="I5339" t="s">
        <v>199</v>
      </c>
      <c r="J5339" s="68">
        <f>precio_reno_porta!Z128</f>
        <v>0</v>
      </c>
    </row>
    <row r="5340" spans="1:10" x14ac:dyDescent="0.3">
      <c r="A5340" t="e">
        <f t="shared" si="83"/>
        <v>#REF!</v>
      </c>
      <c r="B5340" t="e">
        <f>precio_reno_porta!#REF!</f>
        <v>#REF!</v>
      </c>
      <c r="C5340" t="e">
        <f>precio_reno_porta!#REF!</f>
        <v>#REF!</v>
      </c>
      <c r="D5340" t="e">
        <f>precio_reno_porta!#REF!</f>
        <v>#REF!</v>
      </c>
      <c r="E5340" t="e">
        <f>precio_reno_porta!#REF!</f>
        <v>#REF!</v>
      </c>
      <c r="F5340" s="68" t="e">
        <f>precio_reno_porta!#REF!</f>
        <v>#REF!</v>
      </c>
      <c r="G5340" t="e">
        <f>precio_reno_porta!#REF!</f>
        <v>#REF!</v>
      </c>
      <c r="H5340" t="s">
        <v>188</v>
      </c>
      <c r="I5340" t="s">
        <v>199</v>
      </c>
      <c r="J5340" s="68" t="e">
        <f>precio_reno_porta!#REF!</f>
        <v>#REF!</v>
      </c>
    </row>
    <row r="5341" spans="1:10" x14ac:dyDescent="0.3">
      <c r="A5341" t="e">
        <f t="shared" si="83"/>
        <v>#REF!</v>
      </c>
      <c r="B5341" t="e">
        <f>precio_reno_porta!#REF!</f>
        <v>#REF!</v>
      </c>
      <c r="C5341" t="e">
        <f>precio_reno_porta!#REF!</f>
        <v>#REF!</v>
      </c>
      <c r="D5341" t="e">
        <f>precio_reno_porta!#REF!</f>
        <v>#REF!</v>
      </c>
      <c r="E5341" t="e">
        <f>precio_reno_porta!#REF!</f>
        <v>#REF!</v>
      </c>
      <c r="F5341" s="68" t="e">
        <f>precio_reno_porta!#REF!</f>
        <v>#REF!</v>
      </c>
      <c r="G5341" t="e">
        <f>precio_reno_porta!#REF!</f>
        <v>#REF!</v>
      </c>
      <c r="H5341" t="s">
        <v>188</v>
      </c>
      <c r="I5341" t="s">
        <v>199</v>
      </c>
      <c r="J5341" s="68" t="e">
        <f>precio_reno_porta!#REF!</f>
        <v>#REF!</v>
      </c>
    </row>
    <row r="5342" spans="1:10" x14ac:dyDescent="0.3">
      <c r="A5342" t="e">
        <f t="shared" si="83"/>
        <v>#REF!</v>
      </c>
      <c r="B5342" t="e">
        <f>precio_reno_porta!#REF!</f>
        <v>#REF!</v>
      </c>
      <c r="C5342" t="e">
        <f>precio_reno_porta!#REF!</f>
        <v>#REF!</v>
      </c>
      <c r="D5342" t="e">
        <f>precio_reno_porta!#REF!</f>
        <v>#REF!</v>
      </c>
      <c r="E5342" t="e">
        <f>precio_reno_porta!#REF!</f>
        <v>#REF!</v>
      </c>
      <c r="F5342" s="68" t="e">
        <f>precio_reno_porta!#REF!</f>
        <v>#REF!</v>
      </c>
      <c r="G5342" t="e">
        <f>precio_reno_porta!#REF!</f>
        <v>#REF!</v>
      </c>
      <c r="H5342" t="s">
        <v>188</v>
      </c>
      <c r="I5342" t="s">
        <v>199</v>
      </c>
      <c r="J5342" s="68" t="e">
        <f>precio_reno_porta!#REF!</f>
        <v>#REF!</v>
      </c>
    </row>
    <row r="5343" spans="1:10" x14ac:dyDescent="0.3">
      <c r="A5343" t="e">
        <f t="shared" si="83"/>
        <v>#REF!</v>
      </c>
      <c r="B5343" t="e">
        <f>precio_reno_porta!#REF!</f>
        <v>#REF!</v>
      </c>
      <c r="C5343" t="e">
        <f>precio_reno_porta!#REF!</f>
        <v>#REF!</v>
      </c>
      <c r="D5343" t="e">
        <f>precio_reno_porta!#REF!</f>
        <v>#REF!</v>
      </c>
      <c r="E5343" t="e">
        <f>precio_reno_porta!#REF!</f>
        <v>#REF!</v>
      </c>
      <c r="F5343" s="68" t="e">
        <f>precio_reno_porta!#REF!</f>
        <v>#REF!</v>
      </c>
      <c r="G5343" t="e">
        <f>precio_reno_porta!#REF!</f>
        <v>#REF!</v>
      </c>
      <c r="H5343" t="s">
        <v>188</v>
      </c>
      <c r="I5343" t="s">
        <v>199</v>
      </c>
      <c r="J5343" s="68" t="e">
        <f>precio_reno_porta!#REF!</f>
        <v>#REF!</v>
      </c>
    </row>
    <row r="5344" spans="1:10" x14ac:dyDescent="0.3">
      <c r="A5344" t="e">
        <f t="shared" si="83"/>
        <v>#REF!</v>
      </c>
      <c r="B5344" t="e">
        <f>precio_reno_porta!#REF!</f>
        <v>#REF!</v>
      </c>
      <c r="C5344" t="e">
        <f>precio_reno_porta!#REF!</f>
        <v>#REF!</v>
      </c>
      <c r="D5344" t="e">
        <f>precio_reno_porta!#REF!</f>
        <v>#REF!</v>
      </c>
      <c r="E5344" t="e">
        <f>precio_reno_porta!#REF!</f>
        <v>#REF!</v>
      </c>
      <c r="F5344" s="68" t="e">
        <f>precio_reno_porta!#REF!</f>
        <v>#REF!</v>
      </c>
      <c r="G5344" t="e">
        <f>precio_reno_porta!#REF!</f>
        <v>#REF!</v>
      </c>
      <c r="H5344" t="s">
        <v>188</v>
      </c>
      <c r="I5344" t="s">
        <v>199</v>
      </c>
      <c r="J5344" s="68" t="e">
        <f>precio_reno_porta!#REF!</f>
        <v>#REF!</v>
      </c>
    </row>
    <row r="5345" spans="1:10" x14ac:dyDescent="0.3">
      <c r="A5345" t="e">
        <f t="shared" si="83"/>
        <v>#REF!</v>
      </c>
      <c r="B5345" t="e">
        <f>precio_reno_porta!#REF!</f>
        <v>#REF!</v>
      </c>
      <c r="C5345" t="e">
        <f>precio_reno_porta!#REF!</f>
        <v>#REF!</v>
      </c>
      <c r="D5345" t="e">
        <f>precio_reno_porta!#REF!</f>
        <v>#REF!</v>
      </c>
      <c r="E5345" t="e">
        <f>precio_reno_porta!#REF!</f>
        <v>#REF!</v>
      </c>
      <c r="F5345" s="68" t="e">
        <f>precio_reno_porta!#REF!</f>
        <v>#REF!</v>
      </c>
      <c r="G5345" t="e">
        <f>precio_reno_porta!#REF!</f>
        <v>#REF!</v>
      </c>
      <c r="H5345" t="s">
        <v>188</v>
      </c>
      <c r="I5345" t="s">
        <v>199</v>
      </c>
      <c r="J5345" s="68" t="e">
        <f>precio_reno_porta!#REF!</f>
        <v>#REF!</v>
      </c>
    </row>
    <row r="5346" spans="1:10" x14ac:dyDescent="0.3">
      <c r="A5346" t="e">
        <f t="shared" si="83"/>
        <v>#REF!</v>
      </c>
      <c r="B5346" t="e">
        <f>precio_reno_porta!#REF!</f>
        <v>#REF!</v>
      </c>
      <c r="C5346" t="e">
        <f>precio_reno_porta!#REF!</f>
        <v>#REF!</v>
      </c>
      <c r="D5346" t="e">
        <f>precio_reno_porta!#REF!</f>
        <v>#REF!</v>
      </c>
      <c r="E5346" t="e">
        <f>precio_reno_porta!#REF!</f>
        <v>#REF!</v>
      </c>
      <c r="F5346" s="68" t="e">
        <f>precio_reno_porta!#REF!</f>
        <v>#REF!</v>
      </c>
      <c r="G5346" t="e">
        <f>precio_reno_porta!#REF!</f>
        <v>#REF!</v>
      </c>
      <c r="H5346" t="s">
        <v>188</v>
      </c>
      <c r="I5346" t="s">
        <v>199</v>
      </c>
      <c r="J5346" s="68" t="e">
        <f>precio_reno_porta!#REF!</f>
        <v>#REF!</v>
      </c>
    </row>
    <row r="5347" spans="1:10" x14ac:dyDescent="0.3">
      <c r="A5347" t="e">
        <f t="shared" si="83"/>
        <v>#REF!</v>
      </c>
      <c r="B5347" t="e">
        <f>precio_reno_porta!#REF!</f>
        <v>#REF!</v>
      </c>
      <c r="C5347" t="e">
        <f>precio_reno_porta!#REF!</f>
        <v>#REF!</v>
      </c>
      <c r="D5347" t="e">
        <f>precio_reno_porta!#REF!</f>
        <v>#REF!</v>
      </c>
      <c r="E5347" t="e">
        <f>precio_reno_porta!#REF!</f>
        <v>#REF!</v>
      </c>
      <c r="F5347" s="68" t="e">
        <f>precio_reno_porta!#REF!</f>
        <v>#REF!</v>
      </c>
      <c r="G5347" t="e">
        <f>precio_reno_porta!#REF!</f>
        <v>#REF!</v>
      </c>
      <c r="H5347" t="s">
        <v>188</v>
      </c>
      <c r="I5347" t="s">
        <v>199</v>
      </c>
      <c r="J5347" s="68" t="e">
        <f>precio_reno_porta!#REF!</f>
        <v>#REF!</v>
      </c>
    </row>
    <row r="5348" spans="1:10" x14ac:dyDescent="0.3">
      <c r="A5348" t="e">
        <f t="shared" si="83"/>
        <v>#REF!</v>
      </c>
      <c r="B5348" t="e">
        <f>precio_reno_porta!#REF!</f>
        <v>#REF!</v>
      </c>
      <c r="C5348" t="e">
        <f>precio_reno_porta!#REF!</f>
        <v>#REF!</v>
      </c>
      <c r="D5348" t="e">
        <f>precio_reno_porta!#REF!</f>
        <v>#REF!</v>
      </c>
      <c r="E5348" t="e">
        <f>precio_reno_porta!#REF!</f>
        <v>#REF!</v>
      </c>
      <c r="F5348" s="68" t="e">
        <f>precio_reno_porta!#REF!</f>
        <v>#REF!</v>
      </c>
      <c r="G5348" t="e">
        <f>precio_reno_porta!#REF!</f>
        <v>#REF!</v>
      </c>
      <c r="H5348" t="s">
        <v>188</v>
      </c>
      <c r="I5348" t="s">
        <v>199</v>
      </c>
      <c r="J5348" s="68" t="e">
        <f>precio_reno_porta!#REF!</f>
        <v>#REF!</v>
      </c>
    </row>
    <row r="5349" spans="1:10" x14ac:dyDescent="0.3">
      <c r="A5349" t="e">
        <f t="shared" si="83"/>
        <v>#REF!</v>
      </c>
      <c r="B5349" t="e">
        <f>precio_reno_porta!#REF!</f>
        <v>#REF!</v>
      </c>
      <c r="C5349" t="e">
        <f>precio_reno_porta!#REF!</f>
        <v>#REF!</v>
      </c>
      <c r="D5349" t="e">
        <f>precio_reno_porta!#REF!</f>
        <v>#REF!</v>
      </c>
      <c r="E5349" t="e">
        <f>precio_reno_porta!#REF!</f>
        <v>#REF!</v>
      </c>
      <c r="F5349" s="68" t="e">
        <f>precio_reno_porta!#REF!</f>
        <v>#REF!</v>
      </c>
      <c r="G5349" t="e">
        <f>precio_reno_porta!#REF!</f>
        <v>#REF!</v>
      </c>
      <c r="H5349" t="s">
        <v>188</v>
      </c>
      <c r="I5349" t="s">
        <v>199</v>
      </c>
      <c r="J5349" s="68" t="e">
        <f>precio_reno_porta!#REF!</f>
        <v>#REF!</v>
      </c>
    </row>
    <row r="5350" spans="1:10" x14ac:dyDescent="0.3">
      <c r="A5350" t="str">
        <f t="shared" si="83"/>
        <v>0Max Negocios + Ilimitado 289.90CUOTA</v>
      </c>
      <c r="B5350">
        <f>precio_reno_porta!A132</f>
        <v>0</v>
      </c>
      <c r="C5350">
        <f>precio_reno_porta!B132</f>
        <v>0</v>
      </c>
      <c r="D5350">
        <f>precio_reno_porta!C132</f>
        <v>0</v>
      </c>
      <c r="E5350">
        <f>precio_reno_porta!D132</f>
        <v>0</v>
      </c>
      <c r="F5350" s="68">
        <f>precio_reno_porta!E132</f>
        <v>0</v>
      </c>
      <c r="G5350">
        <f>precio_reno_porta!F132</f>
        <v>0</v>
      </c>
      <c r="H5350" t="s">
        <v>188</v>
      </c>
      <c r="I5350" t="s">
        <v>199</v>
      </c>
      <c r="J5350" s="68">
        <f>precio_reno_porta!Z132</f>
        <v>0</v>
      </c>
    </row>
    <row r="5351" spans="1:10" x14ac:dyDescent="0.3">
      <c r="A5351" t="str">
        <f t="shared" si="83"/>
        <v>0Max Negocios + Ilimitado 289.90CUOTA</v>
      </c>
      <c r="B5351">
        <f>precio_reno_porta!A133</f>
        <v>0</v>
      </c>
      <c r="C5351">
        <f>precio_reno_porta!B133</f>
        <v>0</v>
      </c>
      <c r="D5351">
        <f>precio_reno_porta!C133</f>
        <v>0</v>
      </c>
      <c r="E5351">
        <f>precio_reno_porta!D133</f>
        <v>0</v>
      </c>
      <c r="F5351" s="68">
        <f>precio_reno_porta!E133</f>
        <v>0</v>
      </c>
      <c r="G5351">
        <f>precio_reno_porta!F133</f>
        <v>0</v>
      </c>
      <c r="H5351" t="s">
        <v>188</v>
      </c>
      <c r="I5351" t="s">
        <v>199</v>
      </c>
      <c r="J5351" s="68">
        <f>precio_reno_porta!Z133</f>
        <v>0</v>
      </c>
    </row>
    <row r="5352" spans="1:10" x14ac:dyDescent="0.3">
      <c r="A5352" t="str">
        <f t="shared" si="83"/>
        <v>0Max Negocios + Ilimitado 289.90CUOTA</v>
      </c>
      <c r="B5352">
        <f>precio_reno_porta!A134</f>
        <v>0</v>
      </c>
      <c r="C5352">
        <f>precio_reno_porta!B134</f>
        <v>0</v>
      </c>
      <c r="D5352">
        <f>precio_reno_porta!C134</f>
        <v>0</v>
      </c>
      <c r="E5352">
        <f>precio_reno_porta!D134</f>
        <v>0</v>
      </c>
      <c r="F5352" s="68">
        <f>precio_reno_porta!E134</f>
        <v>0</v>
      </c>
      <c r="G5352">
        <f>precio_reno_porta!F134</f>
        <v>0</v>
      </c>
      <c r="H5352" t="s">
        <v>188</v>
      </c>
      <c r="I5352" t="s">
        <v>199</v>
      </c>
      <c r="J5352" s="68">
        <f>precio_reno_porta!Z134</f>
        <v>0</v>
      </c>
    </row>
    <row r="5353" spans="1:10" x14ac:dyDescent="0.3">
      <c r="A5353" t="str">
        <f t="shared" si="83"/>
        <v>0Max Negocios + Ilimitado 289.90CUOTA</v>
      </c>
      <c r="B5353">
        <f>precio_reno_porta!A135</f>
        <v>0</v>
      </c>
      <c r="C5353">
        <f>precio_reno_porta!B135</f>
        <v>0</v>
      </c>
      <c r="D5353">
        <f>precio_reno_porta!C135</f>
        <v>0</v>
      </c>
      <c r="E5353">
        <f>precio_reno_porta!D135</f>
        <v>0</v>
      </c>
      <c r="F5353" s="68">
        <f>precio_reno_porta!E135</f>
        <v>0</v>
      </c>
      <c r="G5353">
        <f>precio_reno_porta!F135</f>
        <v>0</v>
      </c>
      <c r="H5353" t="s">
        <v>188</v>
      </c>
      <c r="I5353" t="s">
        <v>199</v>
      </c>
      <c r="J5353" s="68">
        <f>precio_reno_porta!Z135</f>
        <v>0</v>
      </c>
    </row>
    <row r="5354" spans="1:10" x14ac:dyDescent="0.3">
      <c r="A5354" t="str">
        <f t="shared" si="83"/>
        <v>0Max Negocios + Ilimitado 289.90CUOTA</v>
      </c>
      <c r="B5354">
        <f>precio_reno_porta!A136</f>
        <v>0</v>
      </c>
      <c r="C5354">
        <f>precio_reno_porta!B136</f>
        <v>0</v>
      </c>
      <c r="D5354">
        <f>precio_reno_porta!C136</f>
        <v>0</v>
      </c>
      <c r="E5354">
        <f>precio_reno_porta!D136</f>
        <v>0</v>
      </c>
      <c r="F5354" s="68">
        <f>precio_reno_porta!E136</f>
        <v>0</v>
      </c>
      <c r="G5354">
        <f>precio_reno_porta!F136</f>
        <v>0</v>
      </c>
      <c r="H5354" t="s">
        <v>188</v>
      </c>
      <c r="I5354" t="s">
        <v>199</v>
      </c>
      <c r="J5354" s="68">
        <f>precio_reno_porta!Z136</f>
        <v>0</v>
      </c>
    </row>
    <row r="5355" spans="1:10" x14ac:dyDescent="0.3">
      <c r="A5355" t="str">
        <f t="shared" si="83"/>
        <v>0Max Negocios + Ilimitado 289.90CUOTA</v>
      </c>
      <c r="B5355">
        <f>precio_reno_porta!A137</f>
        <v>0</v>
      </c>
      <c r="C5355">
        <f>precio_reno_porta!B137</f>
        <v>0</v>
      </c>
      <c r="D5355">
        <f>precio_reno_porta!C137</f>
        <v>0</v>
      </c>
      <c r="E5355">
        <f>precio_reno_porta!D137</f>
        <v>0</v>
      </c>
      <c r="F5355" s="68">
        <f>precio_reno_porta!E137</f>
        <v>0</v>
      </c>
      <c r="G5355">
        <f>precio_reno_porta!F137</f>
        <v>0</v>
      </c>
      <c r="H5355" t="s">
        <v>188</v>
      </c>
      <c r="I5355" t="s">
        <v>199</v>
      </c>
      <c r="J5355" s="68">
        <f>precio_reno_porta!Z137</f>
        <v>0</v>
      </c>
    </row>
    <row r="5356" spans="1:10" x14ac:dyDescent="0.3">
      <c r="A5356" t="str">
        <f t="shared" si="83"/>
        <v>0Max Negocios + Ilimitado 289.90CUOTA</v>
      </c>
      <c r="B5356">
        <f>precio_reno_porta!A138</f>
        <v>0</v>
      </c>
      <c r="C5356">
        <f>precio_reno_porta!B138</f>
        <v>0</v>
      </c>
      <c r="D5356">
        <f>precio_reno_porta!C138</f>
        <v>0</v>
      </c>
      <c r="E5356">
        <f>precio_reno_porta!D138</f>
        <v>0</v>
      </c>
      <c r="F5356" s="68">
        <f>precio_reno_porta!E138</f>
        <v>0</v>
      </c>
      <c r="G5356">
        <f>precio_reno_porta!F138</f>
        <v>0</v>
      </c>
      <c r="H5356" t="s">
        <v>188</v>
      </c>
      <c r="I5356" t="s">
        <v>199</v>
      </c>
      <c r="J5356" s="68">
        <f>precio_reno_porta!Z138</f>
        <v>0</v>
      </c>
    </row>
    <row r="5357" spans="1:10" x14ac:dyDescent="0.3">
      <c r="A5357" t="str">
        <f t="shared" si="83"/>
        <v>0Max Negocios + Ilimitado 289.90CUOTA</v>
      </c>
      <c r="B5357">
        <f>precio_reno_porta!A139</f>
        <v>0</v>
      </c>
      <c r="C5357">
        <f>precio_reno_porta!B139</f>
        <v>0</v>
      </c>
      <c r="D5357">
        <f>precio_reno_porta!C139</f>
        <v>0</v>
      </c>
      <c r="E5357">
        <f>precio_reno_porta!D139</f>
        <v>0</v>
      </c>
      <c r="F5357" s="68">
        <f>precio_reno_porta!E139</f>
        <v>0</v>
      </c>
      <c r="G5357">
        <f>precio_reno_porta!F139</f>
        <v>0</v>
      </c>
      <c r="H5357" t="s">
        <v>188</v>
      </c>
      <c r="I5357" t="s">
        <v>199</v>
      </c>
      <c r="J5357" s="68">
        <f>precio_reno_porta!Z139</f>
        <v>0</v>
      </c>
    </row>
    <row r="5358" spans="1:10" x14ac:dyDescent="0.3">
      <c r="A5358" t="str">
        <f t="shared" si="83"/>
        <v>0Max Negocios + Ilimitado 289.90CUOTA</v>
      </c>
      <c r="B5358">
        <f>precio_reno_porta!A140</f>
        <v>0</v>
      </c>
      <c r="C5358">
        <f>precio_reno_porta!B140</f>
        <v>0</v>
      </c>
      <c r="D5358">
        <f>precio_reno_porta!C140</f>
        <v>0</v>
      </c>
      <c r="E5358">
        <f>precio_reno_porta!D140</f>
        <v>0</v>
      </c>
      <c r="F5358" s="68">
        <f>precio_reno_porta!E140</f>
        <v>0</v>
      </c>
      <c r="G5358">
        <f>precio_reno_porta!F140</f>
        <v>0</v>
      </c>
      <c r="H5358" t="s">
        <v>188</v>
      </c>
      <c r="I5358" t="s">
        <v>199</v>
      </c>
      <c r="J5358" s="68">
        <f>precio_reno_porta!Z140</f>
        <v>0</v>
      </c>
    </row>
    <row r="5359" spans="1:10" x14ac:dyDescent="0.3">
      <c r="A5359" t="str">
        <f t="shared" si="83"/>
        <v>0Max Negocios + Ilimitado 289.90CUOTA</v>
      </c>
      <c r="B5359">
        <f>precio_reno_porta!A141</f>
        <v>0</v>
      </c>
      <c r="C5359">
        <f>precio_reno_porta!B141</f>
        <v>0</v>
      </c>
      <c r="D5359">
        <f>precio_reno_porta!C141</f>
        <v>0</v>
      </c>
      <c r="E5359">
        <f>precio_reno_porta!D141</f>
        <v>0</v>
      </c>
      <c r="F5359" s="68">
        <f>precio_reno_porta!E141</f>
        <v>0</v>
      </c>
      <c r="G5359">
        <f>precio_reno_porta!F141</f>
        <v>0</v>
      </c>
      <c r="H5359" t="s">
        <v>188</v>
      </c>
      <c r="I5359" t="s">
        <v>199</v>
      </c>
      <c r="J5359" s="68">
        <f>precio_reno_porta!Z141</f>
        <v>0</v>
      </c>
    </row>
    <row r="5360" spans="1:10" x14ac:dyDescent="0.3">
      <c r="A5360" t="str">
        <f t="shared" si="83"/>
        <v>0Max Negocios + Ilimitado 289.90CUOTA</v>
      </c>
      <c r="B5360">
        <f>precio_reno_porta!A142</f>
        <v>0</v>
      </c>
      <c r="C5360">
        <f>precio_reno_porta!B142</f>
        <v>0</v>
      </c>
      <c r="D5360">
        <f>precio_reno_porta!C142</f>
        <v>0</v>
      </c>
      <c r="E5360">
        <f>precio_reno_porta!D142</f>
        <v>0</v>
      </c>
      <c r="F5360" s="68">
        <f>precio_reno_porta!E142</f>
        <v>0</v>
      </c>
      <c r="G5360">
        <f>precio_reno_porta!F142</f>
        <v>0</v>
      </c>
      <c r="H5360" t="s">
        <v>188</v>
      </c>
      <c r="I5360" t="s">
        <v>199</v>
      </c>
      <c r="J5360" s="68">
        <f>precio_reno_porta!Z142</f>
        <v>0</v>
      </c>
    </row>
    <row r="5361" spans="1:10" x14ac:dyDescent="0.3">
      <c r="A5361" t="str">
        <f t="shared" si="83"/>
        <v>0Max Negocios + Ilimitado 289.90CUOTA</v>
      </c>
      <c r="B5361">
        <f>precio_reno_porta!A143</f>
        <v>0</v>
      </c>
      <c r="C5361">
        <f>precio_reno_porta!B143</f>
        <v>0</v>
      </c>
      <c r="D5361">
        <f>precio_reno_porta!C143</f>
        <v>0</v>
      </c>
      <c r="E5361">
        <f>precio_reno_porta!D143</f>
        <v>0</v>
      </c>
      <c r="F5361" s="68">
        <f>precio_reno_porta!E143</f>
        <v>0</v>
      </c>
      <c r="G5361">
        <f>precio_reno_porta!F143</f>
        <v>0</v>
      </c>
      <c r="H5361" t="s">
        <v>188</v>
      </c>
      <c r="I5361" t="s">
        <v>199</v>
      </c>
      <c r="J5361" s="68">
        <f>precio_reno_porta!Z143</f>
        <v>0</v>
      </c>
    </row>
    <row r="5362" spans="1:10" x14ac:dyDescent="0.3">
      <c r="A5362" t="str">
        <f t="shared" si="83"/>
        <v>0Max Negocios + Ilimitado 289.90CUOTA</v>
      </c>
      <c r="B5362">
        <f>precio_reno_porta!A144</f>
        <v>0</v>
      </c>
      <c r="C5362">
        <f>precio_reno_porta!B144</f>
        <v>0</v>
      </c>
      <c r="D5362">
        <f>precio_reno_porta!C144</f>
        <v>0</v>
      </c>
      <c r="E5362">
        <f>precio_reno_porta!D144</f>
        <v>0</v>
      </c>
      <c r="F5362" s="68">
        <f>precio_reno_porta!E144</f>
        <v>0</v>
      </c>
      <c r="G5362">
        <f>precio_reno_porta!F144</f>
        <v>0</v>
      </c>
      <c r="H5362" t="s">
        <v>188</v>
      </c>
      <c r="I5362" t="s">
        <v>199</v>
      </c>
      <c r="J5362" s="68">
        <f>precio_reno_porta!Z144</f>
        <v>0</v>
      </c>
    </row>
    <row r="5363" spans="1:10" x14ac:dyDescent="0.3">
      <c r="A5363" t="str">
        <f t="shared" si="83"/>
        <v>0Max Negocios + Ilimitado 289.90CUOTA</v>
      </c>
      <c r="B5363">
        <f>precio_reno_porta!A145</f>
        <v>0</v>
      </c>
      <c r="C5363">
        <f>precio_reno_porta!B145</f>
        <v>0</v>
      </c>
      <c r="D5363">
        <f>precio_reno_porta!C145</f>
        <v>0</v>
      </c>
      <c r="E5363">
        <f>precio_reno_porta!D145</f>
        <v>0</v>
      </c>
      <c r="F5363" s="68">
        <f>precio_reno_porta!E145</f>
        <v>0</v>
      </c>
      <c r="G5363">
        <f>precio_reno_porta!F145</f>
        <v>0</v>
      </c>
      <c r="H5363" t="s">
        <v>188</v>
      </c>
      <c r="I5363" t="s">
        <v>199</v>
      </c>
      <c r="J5363" s="68">
        <f>precio_reno_porta!Z145</f>
        <v>0</v>
      </c>
    </row>
    <row r="5364" spans="1:10" x14ac:dyDescent="0.3">
      <c r="A5364" t="str">
        <f t="shared" si="83"/>
        <v>0Max Negocios + Ilimitado 289.90CUOTA</v>
      </c>
      <c r="B5364">
        <f>precio_reno_porta!A146</f>
        <v>0</v>
      </c>
      <c r="C5364">
        <f>precio_reno_porta!B146</f>
        <v>0</v>
      </c>
      <c r="D5364">
        <f>precio_reno_porta!C146</f>
        <v>0</v>
      </c>
      <c r="E5364">
        <f>precio_reno_porta!D146</f>
        <v>0</v>
      </c>
      <c r="F5364" s="68">
        <f>precio_reno_porta!E146</f>
        <v>0</v>
      </c>
      <c r="G5364">
        <f>precio_reno_porta!F146</f>
        <v>0</v>
      </c>
      <c r="H5364" t="s">
        <v>188</v>
      </c>
      <c r="I5364" t="s">
        <v>199</v>
      </c>
      <c r="J5364" s="68">
        <f>precio_reno_porta!Z146</f>
        <v>0</v>
      </c>
    </row>
    <row r="5365" spans="1:10" x14ac:dyDescent="0.3">
      <c r="A5365" t="str">
        <f t="shared" si="83"/>
        <v>0Max Negocios + Ilimitado 289.90CUOTA</v>
      </c>
      <c r="B5365">
        <f>precio_reno_porta!A147</f>
        <v>0</v>
      </c>
      <c r="C5365">
        <f>precio_reno_porta!B147</f>
        <v>0</v>
      </c>
      <c r="D5365">
        <f>precio_reno_porta!C147</f>
        <v>0</v>
      </c>
      <c r="E5365">
        <f>precio_reno_porta!D147</f>
        <v>0</v>
      </c>
      <c r="F5365" s="68">
        <f>precio_reno_porta!E147</f>
        <v>0</v>
      </c>
      <c r="G5365">
        <f>precio_reno_porta!F147</f>
        <v>0</v>
      </c>
      <c r="H5365" t="s">
        <v>188</v>
      </c>
      <c r="I5365" t="s">
        <v>199</v>
      </c>
      <c r="J5365" s="68">
        <f>precio_reno_porta!Z147</f>
        <v>0</v>
      </c>
    </row>
    <row r="5366" spans="1:10" x14ac:dyDescent="0.3">
      <c r="A5366" t="str">
        <f t="shared" si="83"/>
        <v>0Max Negocios + Ilimitado 289.90CUOTA</v>
      </c>
      <c r="B5366">
        <f>precio_reno_porta!A148</f>
        <v>0</v>
      </c>
      <c r="C5366">
        <f>precio_reno_porta!B148</f>
        <v>0</v>
      </c>
      <c r="D5366">
        <f>precio_reno_porta!C148</f>
        <v>0</v>
      </c>
      <c r="E5366">
        <f>precio_reno_porta!D148</f>
        <v>0</v>
      </c>
      <c r="F5366" s="68">
        <f>precio_reno_porta!E148</f>
        <v>0</v>
      </c>
      <c r="G5366">
        <f>precio_reno_porta!F148</f>
        <v>0</v>
      </c>
      <c r="H5366" t="s">
        <v>188</v>
      </c>
      <c r="I5366" t="s">
        <v>199</v>
      </c>
      <c r="J5366" s="68">
        <f>precio_reno_porta!Z148</f>
        <v>0</v>
      </c>
    </row>
    <row r="5367" spans="1:10" x14ac:dyDescent="0.3">
      <c r="A5367" t="str">
        <f t="shared" si="83"/>
        <v>0Max Negocios + Ilimitado 289.90CUOTA</v>
      </c>
      <c r="B5367">
        <f>precio_reno_porta!A149</f>
        <v>0</v>
      </c>
      <c r="C5367">
        <f>precio_reno_porta!B149</f>
        <v>0</v>
      </c>
      <c r="D5367">
        <f>precio_reno_porta!C149</f>
        <v>0</v>
      </c>
      <c r="E5367">
        <f>precio_reno_porta!D149</f>
        <v>0</v>
      </c>
      <c r="F5367" s="68">
        <f>precio_reno_porta!E149</f>
        <v>0</v>
      </c>
      <c r="G5367">
        <f>precio_reno_porta!F149</f>
        <v>0</v>
      </c>
      <c r="H5367" t="s">
        <v>188</v>
      </c>
      <c r="I5367" t="s">
        <v>199</v>
      </c>
      <c r="J5367" s="68">
        <f>precio_reno_porta!Z149</f>
        <v>0</v>
      </c>
    </row>
    <row r="5368" spans="1:10" x14ac:dyDescent="0.3">
      <c r="A5368" t="str">
        <f t="shared" si="83"/>
        <v>0Max Negocios + Ilimitado 289.90CUOTA</v>
      </c>
      <c r="B5368">
        <f>precio_reno_porta!A150</f>
        <v>0</v>
      </c>
      <c r="C5368">
        <f>precio_reno_porta!B150</f>
        <v>0</v>
      </c>
      <c r="D5368">
        <f>precio_reno_porta!C150</f>
        <v>0</v>
      </c>
      <c r="E5368">
        <f>precio_reno_porta!D150</f>
        <v>0</v>
      </c>
      <c r="F5368" s="68">
        <f>precio_reno_porta!E150</f>
        <v>0</v>
      </c>
      <c r="G5368">
        <f>precio_reno_porta!F150</f>
        <v>0</v>
      </c>
      <c r="H5368" t="s">
        <v>188</v>
      </c>
      <c r="I5368" t="s">
        <v>199</v>
      </c>
      <c r="J5368" s="68">
        <f>precio_reno_porta!Z150</f>
        <v>0</v>
      </c>
    </row>
    <row r="5369" spans="1:10" x14ac:dyDescent="0.3">
      <c r="A5369" t="str">
        <f t="shared" si="83"/>
        <v>0Max Negocios + Ilimitado 289.90CUOTA</v>
      </c>
      <c r="B5369">
        <f>precio_reno_porta!A151</f>
        <v>0</v>
      </c>
      <c r="C5369">
        <f>precio_reno_porta!B151</f>
        <v>0</v>
      </c>
      <c r="D5369">
        <f>precio_reno_porta!C151</f>
        <v>0</v>
      </c>
      <c r="E5369">
        <f>precio_reno_porta!D151</f>
        <v>0</v>
      </c>
      <c r="F5369" s="68">
        <f>precio_reno_porta!E151</f>
        <v>0</v>
      </c>
      <c r="G5369">
        <f>precio_reno_porta!F151</f>
        <v>0</v>
      </c>
      <c r="H5369" t="s">
        <v>188</v>
      </c>
      <c r="I5369" t="s">
        <v>199</v>
      </c>
      <c r="J5369" s="68">
        <f>precio_reno_porta!Z151</f>
        <v>0</v>
      </c>
    </row>
    <row r="5370" spans="1:10" x14ac:dyDescent="0.3">
      <c r="A5370" t="str">
        <f t="shared" si="83"/>
        <v>0Max Negocios + Ilimitado 289.90CUOTA</v>
      </c>
      <c r="B5370">
        <f>precio_reno_porta!A152</f>
        <v>0</v>
      </c>
      <c r="C5370">
        <f>precio_reno_porta!B152</f>
        <v>0</v>
      </c>
      <c r="D5370">
        <f>precio_reno_porta!C152</f>
        <v>0</v>
      </c>
      <c r="E5370">
        <f>precio_reno_porta!D152</f>
        <v>0</v>
      </c>
      <c r="F5370" s="68">
        <f>precio_reno_porta!E152</f>
        <v>0</v>
      </c>
      <c r="G5370">
        <f>precio_reno_porta!F152</f>
        <v>0</v>
      </c>
      <c r="H5370" t="s">
        <v>188</v>
      </c>
      <c r="I5370" t="s">
        <v>199</v>
      </c>
      <c r="J5370" s="68">
        <f>precio_reno_porta!Z152</f>
        <v>0</v>
      </c>
    </row>
    <row r="5371" spans="1:10" x14ac:dyDescent="0.3">
      <c r="A5371" t="str">
        <f t="shared" si="83"/>
        <v>0Max Negocios + Ilimitado 289.90CUOTA</v>
      </c>
      <c r="B5371">
        <f>precio_reno_porta!A153</f>
        <v>0</v>
      </c>
      <c r="C5371">
        <f>precio_reno_porta!B153</f>
        <v>0</v>
      </c>
      <c r="D5371">
        <f>precio_reno_porta!C153</f>
        <v>0</v>
      </c>
      <c r="E5371">
        <f>precio_reno_porta!D153</f>
        <v>0</v>
      </c>
      <c r="F5371" s="68">
        <f>precio_reno_porta!E153</f>
        <v>0</v>
      </c>
      <c r="G5371">
        <f>precio_reno_porta!F153</f>
        <v>0</v>
      </c>
      <c r="H5371" t="s">
        <v>188</v>
      </c>
      <c r="I5371" t="s">
        <v>199</v>
      </c>
      <c r="J5371" s="68">
        <f>precio_reno_porta!Z153</f>
        <v>0</v>
      </c>
    </row>
    <row r="5372" spans="1:10" x14ac:dyDescent="0.3">
      <c r="A5372" t="str">
        <f t="shared" si="83"/>
        <v>0Max Negocios + Ilimitado 289.90CUOTA</v>
      </c>
      <c r="B5372">
        <f>precio_reno_porta!A154</f>
        <v>0</v>
      </c>
      <c r="C5372">
        <f>precio_reno_porta!B154</f>
        <v>0</v>
      </c>
      <c r="D5372">
        <f>precio_reno_porta!C154</f>
        <v>0</v>
      </c>
      <c r="E5372">
        <f>precio_reno_porta!D154</f>
        <v>0</v>
      </c>
      <c r="F5372" s="68">
        <f>precio_reno_porta!E154</f>
        <v>0</v>
      </c>
      <c r="G5372">
        <f>precio_reno_porta!F154</f>
        <v>0</v>
      </c>
      <c r="H5372" t="s">
        <v>188</v>
      </c>
      <c r="I5372" t="s">
        <v>199</v>
      </c>
      <c r="J5372" s="68">
        <f>precio_reno_porta!Z154</f>
        <v>0</v>
      </c>
    </row>
    <row r="5373" spans="1:10" x14ac:dyDescent="0.3">
      <c r="A5373" t="str">
        <f t="shared" si="83"/>
        <v>0Max Negocios + Ilimitado 289.90CUOTA</v>
      </c>
      <c r="B5373">
        <f>precio_reno_porta!A155</f>
        <v>0</v>
      </c>
      <c r="C5373">
        <f>precio_reno_porta!B155</f>
        <v>0</v>
      </c>
      <c r="D5373">
        <f>precio_reno_porta!C155</f>
        <v>0</v>
      </c>
      <c r="E5373">
        <f>precio_reno_porta!D155</f>
        <v>0</v>
      </c>
      <c r="F5373" s="68">
        <f>precio_reno_porta!E155</f>
        <v>0</v>
      </c>
      <c r="G5373">
        <f>precio_reno_porta!F155</f>
        <v>0</v>
      </c>
      <c r="H5373" t="s">
        <v>188</v>
      </c>
      <c r="I5373" t="s">
        <v>199</v>
      </c>
      <c r="J5373" s="68">
        <f>precio_reno_porta!Z155</f>
        <v>0</v>
      </c>
    </row>
    <row r="5374" spans="1:10" x14ac:dyDescent="0.3">
      <c r="A5374" t="str">
        <f t="shared" si="83"/>
        <v>0Max Negocios + Ilimitado 289.90CUOTA</v>
      </c>
      <c r="B5374">
        <f>precio_reno_porta!A156</f>
        <v>0</v>
      </c>
      <c r="C5374">
        <f>precio_reno_porta!B156</f>
        <v>0</v>
      </c>
      <c r="D5374">
        <f>precio_reno_porta!C156</f>
        <v>0</v>
      </c>
      <c r="E5374">
        <f>precio_reno_porta!D156</f>
        <v>0</v>
      </c>
      <c r="F5374" s="68">
        <f>precio_reno_porta!E156</f>
        <v>0</v>
      </c>
      <c r="G5374">
        <f>precio_reno_porta!F156</f>
        <v>0</v>
      </c>
      <c r="H5374" t="s">
        <v>188</v>
      </c>
      <c r="I5374" t="s">
        <v>199</v>
      </c>
      <c r="J5374" s="68">
        <f>precio_reno_porta!Z156</f>
        <v>0</v>
      </c>
    </row>
    <row r="5375" spans="1:10" x14ac:dyDescent="0.3">
      <c r="A5375" t="str">
        <f t="shared" si="83"/>
        <v>0Max Negocios + Ilimitado 289.90CUOTA</v>
      </c>
      <c r="B5375">
        <f>precio_reno_porta!A157</f>
        <v>0</v>
      </c>
      <c r="C5375">
        <f>precio_reno_porta!B157</f>
        <v>0</v>
      </c>
      <c r="D5375">
        <f>precio_reno_porta!C157</f>
        <v>0</v>
      </c>
      <c r="E5375">
        <f>precio_reno_porta!D157</f>
        <v>0</v>
      </c>
      <c r="F5375" s="68">
        <f>precio_reno_porta!E157</f>
        <v>0</v>
      </c>
      <c r="G5375">
        <f>precio_reno_porta!F157</f>
        <v>0</v>
      </c>
      <c r="H5375" t="s">
        <v>188</v>
      </c>
      <c r="I5375" t="s">
        <v>199</v>
      </c>
      <c r="J5375" s="68">
        <f>precio_reno_porta!Z157</f>
        <v>0</v>
      </c>
    </row>
    <row r="5376" spans="1:10" x14ac:dyDescent="0.3">
      <c r="A5376" t="str">
        <f t="shared" si="83"/>
        <v>0Max Negocios + Ilimitado 289.90CUOTA</v>
      </c>
      <c r="B5376">
        <f>precio_reno_porta!A158</f>
        <v>0</v>
      </c>
      <c r="C5376">
        <f>precio_reno_porta!B158</f>
        <v>0</v>
      </c>
      <c r="D5376">
        <f>precio_reno_porta!C158</f>
        <v>0</v>
      </c>
      <c r="E5376">
        <f>precio_reno_porta!D158</f>
        <v>0</v>
      </c>
      <c r="F5376" s="68">
        <f>precio_reno_porta!E158</f>
        <v>0</v>
      </c>
      <c r="G5376">
        <f>precio_reno_porta!F158</f>
        <v>0</v>
      </c>
      <c r="H5376" t="s">
        <v>188</v>
      </c>
      <c r="I5376" t="s">
        <v>199</v>
      </c>
      <c r="J5376" s="68">
        <f>precio_reno_porta!Z158</f>
        <v>0</v>
      </c>
    </row>
    <row r="5377" spans="1:10" x14ac:dyDescent="0.3">
      <c r="A5377" t="str">
        <f t="shared" si="83"/>
        <v>0Max Negocios + Ilimitado 289.90CUOTA</v>
      </c>
      <c r="B5377">
        <f>precio_reno_porta!A159</f>
        <v>0</v>
      </c>
      <c r="C5377">
        <f>precio_reno_porta!B159</f>
        <v>0</v>
      </c>
      <c r="D5377">
        <f>precio_reno_porta!C159</f>
        <v>0</v>
      </c>
      <c r="E5377">
        <f>precio_reno_porta!D159</f>
        <v>0</v>
      </c>
      <c r="F5377" s="68">
        <f>precio_reno_porta!E159</f>
        <v>0</v>
      </c>
      <c r="G5377">
        <f>precio_reno_porta!F159</f>
        <v>0</v>
      </c>
      <c r="H5377" t="s">
        <v>188</v>
      </c>
      <c r="I5377" t="s">
        <v>199</v>
      </c>
      <c r="J5377" s="68">
        <f>precio_reno_porta!Z159</f>
        <v>0</v>
      </c>
    </row>
    <row r="5378" spans="1:10" x14ac:dyDescent="0.3">
      <c r="A5378" t="str">
        <f t="shared" si="83"/>
        <v>0Max Negocios + Ilimitado 289.90CUOTA</v>
      </c>
      <c r="B5378">
        <f>precio_reno_porta!A160</f>
        <v>0</v>
      </c>
      <c r="C5378">
        <f>precio_reno_porta!B160</f>
        <v>0</v>
      </c>
      <c r="D5378">
        <f>precio_reno_porta!C160</f>
        <v>0</v>
      </c>
      <c r="E5378">
        <f>precio_reno_porta!D160</f>
        <v>0</v>
      </c>
      <c r="F5378" s="68">
        <f>precio_reno_porta!E160</f>
        <v>0</v>
      </c>
      <c r="G5378">
        <f>precio_reno_porta!F160</f>
        <v>0</v>
      </c>
      <c r="H5378" t="s">
        <v>188</v>
      </c>
      <c r="I5378" t="s">
        <v>199</v>
      </c>
      <c r="J5378" s="68">
        <f>precio_reno_porta!Z160</f>
        <v>0</v>
      </c>
    </row>
    <row r="5379" spans="1:10" x14ac:dyDescent="0.3">
      <c r="A5379" t="str">
        <f t="shared" ref="A5379:A5442" si="84">CONCATENATE(E5379,I5379,H5379)</f>
        <v>0Max Negocios + Ilimitado 289.90CUOTA</v>
      </c>
      <c r="B5379">
        <f>precio_reno_porta!A161</f>
        <v>0</v>
      </c>
      <c r="C5379">
        <f>precio_reno_porta!B161</f>
        <v>0</v>
      </c>
      <c r="D5379">
        <f>precio_reno_porta!C161</f>
        <v>0</v>
      </c>
      <c r="E5379">
        <f>precio_reno_porta!D161</f>
        <v>0</v>
      </c>
      <c r="F5379" s="68">
        <f>precio_reno_porta!E161</f>
        <v>0</v>
      </c>
      <c r="G5379">
        <f>precio_reno_porta!F161</f>
        <v>0</v>
      </c>
      <c r="H5379" t="s">
        <v>188</v>
      </c>
      <c r="I5379" t="s">
        <v>199</v>
      </c>
      <c r="J5379" s="68">
        <f>precio_reno_porta!Z161</f>
        <v>0</v>
      </c>
    </row>
    <row r="5380" spans="1:10" x14ac:dyDescent="0.3">
      <c r="A5380" t="str">
        <f t="shared" si="84"/>
        <v>0Max Negocios + Ilimitado 289.90CUOTA</v>
      </c>
      <c r="B5380">
        <f>precio_reno_porta!A162</f>
        <v>0</v>
      </c>
      <c r="C5380">
        <f>precio_reno_porta!B162</f>
        <v>0</v>
      </c>
      <c r="D5380">
        <f>precio_reno_porta!C162</f>
        <v>0</v>
      </c>
      <c r="E5380">
        <f>precio_reno_porta!D162</f>
        <v>0</v>
      </c>
      <c r="F5380" s="68">
        <f>precio_reno_porta!E162</f>
        <v>0</v>
      </c>
      <c r="G5380">
        <f>precio_reno_porta!F162</f>
        <v>0</v>
      </c>
      <c r="H5380" t="s">
        <v>188</v>
      </c>
      <c r="I5380" t="s">
        <v>199</v>
      </c>
      <c r="J5380" s="68">
        <f>precio_reno_porta!Z162</f>
        <v>0</v>
      </c>
    </row>
    <row r="5381" spans="1:10" x14ac:dyDescent="0.3">
      <c r="A5381" t="str">
        <f t="shared" si="84"/>
        <v>0Max Negocios + Ilimitado 289.90CUOTA</v>
      </c>
      <c r="B5381">
        <f>precio_reno_porta!A163</f>
        <v>0</v>
      </c>
      <c r="C5381">
        <f>precio_reno_porta!B163</f>
        <v>0</v>
      </c>
      <c r="D5381">
        <f>precio_reno_porta!C163</f>
        <v>0</v>
      </c>
      <c r="E5381">
        <f>precio_reno_porta!D163</f>
        <v>0</v>
      </c>
      <c r="F5381" s="68">
        <f>precio_reno_porta!E163</f>
        <v>0</v>
      </c>
      <c r="G5381">
        <f>precio_reno_porta!F163</f>
        <v>0</v>
      </c>
      <c r="H5381" t="s">
        <v>188</v>
      </c>
      <c r="I5381" t="s">
        <v>199</v>
      </c>
      <c r="J5381" s="68">
        <f>precio_reno_porta!Z163</f>
        <v>0</v>
      </c>
    </row>
    <row r="5382" spans="1:10" x14ac:dyDescent="0.3">
      <c r="A5382" t="str">
        <f t="shared" si="84"/>
        <v>0Max Negocios + Ilimitado 289.90CUOTA</v>
      </c>
      <c r="B5382">
        <f>precio_reno_porta!A164</f>
        <v>0</v>
      </c>
      <c r="C5382">
        <f>precio_reno_porta!B164</f>
        <v>0</v>
      </c>
      <c r="D5382">
        <f>precio_reno_porta!C164</f>
        <v>0</v>
      </c>
      <c r="E5382">
        <f>precio_reno_porta!D164</f>
        <v>0</v>
      </c>
      <c r="F5382" s="68">
        <f>precio_reno_porta!E164</f>
        <v>0</v>
      </c>
      <c r="G5382">
        <f>precio_reno_porta!F164</f>
        <v>0</v>
      </c>
      <c r="H5382" t="s">
        <v>188</v>
      </c>
      <c r="I5382" t="s">
        <v>199</v>
      </c>
      <c r="J5382" s="68">
        <f>precio_reno_porta!Z164</f>
        <v>0</v>
      </c>
    </row>
    <row r="5383" spans="1:10" x14ac:dyDescent="0.3">
      <c r="A5383" t="str">
        <f t="shared" si="84"/>
        <v>0Max Negocios + Ilimitado 289.90CUOTA</v>
      </c>
      <c r="B5383">
        <f>precio_reno_porta!A165</f>
        <v>0</v>
      </c>
      <c r="C5383">
        <f>precio_reno_porta!B165</f>
        <v>0</v>
      </c>
      <c r="D5383">
        <f>precio_reno_porta!C165</f>
        <v>0</v>
      </c>
      <c r="E5383">
        <f>precio_reno_porta!D165</f>
        <v>0</v>
      </c>
      <c r="F5383" s="68">
        <f>precio_reno_porta!E165</f>
        <v>0</v>
      </c>
      <c r="G5383">
        <f>precio_reno_porta!F165</f>
        <v>0</v>
      </c>
      <c r="H5383" t="s">
        <v>188</v>
      </c>
      <c r="I5383" t="s">
        <v>199</v>
      </c>
      <c r="J5383" s="68">
        <f>precio_reno_porta!Z165</f>
        <v>0</v>
      </c>
    </row>
    <row r="5384" spans="1:10" x14ac:dyDescent="0.3">
      <c r="A5384" t="str">
        <f t="shared" si="84"/>
        <v>0Max Negocios + Ilimitado 289.90CUOTA</v>
      </c>
      <c r="B5384">
        <f>precio_reno_porta!A166</f>
        <v>0</v>
      </c>
      <c r="C5384">
        <f>precio_reno_porta!B166</f>
        <v>0</v>
      </c>
      <c r="D5384">
        <f>precio_reno_porta!C166</f>
        <v>0</v>
      </c>
      <c r="E5384">
        <f>precio_reno_porta!D166</f>
        <v>0</v>
      </c>
      <c r="F5384" s="68">
        <f>precio_reno_porta!E166</f>
        <v>0</v>
      </c>
      <c r="G5384">
        <f>precio_reno_porta!F166</f>
        <v>0</v>
      </c>
      <c r="H5384" t="s">
        <v>188</v>
      </c>
      <c r="I5384" t="s">
        <v>199</v>
      </c>
      <c r="J5384" s="68">
        <f>precio_reno_porta!Z166</f>
        <v>0</v>
      </c>
    </row>
    <row r="5385" spans="1:10" x14ac:dyDescent="0.3">
      <c r="A5385" t="str">
        <f t="shared" si="84"/>
        <v>0Max Negocios + Ilimitado 289.90CUOTA</v>
      </c>
      <c r="B5385">
        <f>precio_reno_porta!A167</f>
        <v>0</v>
      </c>
      <c r="C5385">
        <f>precio_reno_porta!B167</f>
        <v>0</v>
      </c>
      <c r="D5385">
        <f>precio_reno_porta!C167</f>
        <v>0</v>
      </c>
      <c r="E5385">
        <f>precio_reno_porta!D167</f>
        <v>0</v>
      </c>
      <c r="F5385" s="68">
        <f>precio_reno_porta!E167</f>
        <v>0</v>
      </c>
      <c r="G5385">
        <f>precio_reno_porta!F167</f>
        <v>0</v>
      </c>
      <c r="H5385" t="s">
        <v>188</v>
      </c>
      <c r="I5385" t="s">
        <v>199</v>
      </c>
      <c r="J5385" s="68">
        <f>precio_reno_porta!Z167</f>
        <v>0</v>
      </c>
    </row>
    <row r="5386" spans="1:10" x14ac:dyDescent="0.3">
      <c r="A5386" t="str">
        <f t="shared" si="84"/>
        <v>0Max Negocios + Ilimitado 289.90CUOTA</v>
      </c>
      <c r="B5386">
        <f>precio_reno_porta!A168</f>
        <v>0</v>
      </c>
      <c r="C5386">
        <f>precio_reno_porta!B168</f>
        <v>0</v>
      </c>
      <c r="D5386">
        <f>precio_reno_porta!C168</f>
        <v>0</v>
      </c>
      <c r="E5386">
        <f>precio_reno_porta!D168</f>
        <v>0</v>
      </c>
      <c r="F5386" s="68">
        <f>precio_reno_porta!E168</f>
        <v>0</v>
      </c>
      <c r="G5386">
        <f>precio_reno_porta!F168</f>
        <v>0</v>
      </c>
      <c r="H5386" t="s">
        <v>188</v>
      </c>
      <c r="I5386" t="s">
        <v>199</v>
      </c>
      <c r="J5386" s="68">
        <f>precio_reno_porta!Z168</f>
        <v>0</v>
      </c>
    </row>
    <row r="5387" spans="1:10" x14ac:dyDescent="0.3">
      <c r="A5387" t="str">
        <f t="shared" si="84"/>
        <v>0Max Negocios + Ilimitado 289.90CUOTA</v>
      </c>
      <c r="B5387">
        <f>precio_reno_porta!A169</f>
        <v>0</v>
      </c>
      <c r="C5387">
        <f>precio_reno_porta!B169</f>
        <v>0</v>
      </c>
      <c r="D5387">
        <f>precio_reno_porta!C169</f>
        <v>0</v>
      </c>
      <c r="E5387">
        <f>precio_reno_porta!D169</f>
        <v>0</v>
      </c>
      <c r="F5387" s="68">
        <f>precio_reno_porta!E169</f>
        <v>0</v>
      </c>
      <c r="G5387">
        <f>precio_reno_porta!F169</f>
        <v>0</v>
      </c>
      <c r="H5387" t="s">
        <v>188</v>
      </c>
      <c r="I5387" t="s">
        <v>199</v>
      </c>
      <c r="J5387" s="68">
        <f>precio_reno_porta!Z169</f>
        <v>0</v>
      </c>
    </row>
    <row r="5388" spans="1:10" x14ac:dyDescent="0.3">
      <c r="A5388" t="str">
        <f t="shared" si="84"/>
        <v>0Max Negocios + Ilimitado 289.90CUOTA</v>
      </c>
      <c r="B5388">
        <f>precio_reno_porta!A170</f>
        <v>0</v>
      </c>
      <c r="C5388">
        <f>precio_reno_porta!B170</f>
        <v>0</v>
      </c>
      <c r="D5388">
        <f>precio_reno_porta!C170</f>
        <v>0</v>
      </c>
      <c r="E5388">
        <f>precio_reno_porta!D170</f>
        <v>0</v>
      </c>
      <c r="F5388" s="68">
        <f>precio_reno_porta!E170</f>
        <v>0</v>
      </c>
      <c r="G5388">
        <f>precio_reno_porta!F170</f>
        <v>0</v>
      </c>
      <c r="H5388" t="s">
        <v>188</v>
      </c>
      <c r="I5388" t="s">
        <v>199</v>
      </c>
      <c r="J5388" s="68">
        <f>precio_reno_porta!Z170</f>
        <v>0</v>
      </c>
    </row>
    <row r="5389" spans="1:10" x14ac:dyDescent="0.3">
      <c r="A5389" t="str">
        <f t="shared" si="84"/>
        <v>0Max Negocios + Ilimitado 289.90CUOTA</v>
      </c>
      <c r="B5389">
        <f>precio_reno_porta!A171</f>
        <v>0</v>
      </c>
      <c r="C5389">
        <f>precio_reno_porta!B171</f>
        <v>0</v>
      </c>
      <c r="D5389">
        <f>precio_reno_porta!C171</f>
        <v>0</v>
      </c>
      <c r="E5389">
        <f>precio_reno_porta!D171</f>
        <v>0</v>
      </c>
      <c r="F5389" s="68">
        <f>precio_reno_porta!E171</f>
        <v>0</v>
      </c>
      <c r="G5389">
        <f>precio_reno_porta!F171</f>
        <v>0</v>
      </c>
      <c r="H5389" t="s">
        <v>188</v>
      </c>
      <c r="I5389" t="s">
        <v>199</v>
      </c>
      <c r="J5389" s="68">
        <f>precio_reno_porta!Z171</f>
        <v>0</v>
      </c>
    </row>
    <row r="5390" spans="1:10" x14ac:dyDescent="0.3">
      <c r="A5390" t="str">
        <f t="shared" si="84"/>
        <v>0Max Negocios + Ilimitado 289.90CUOTA</v>
      </c>
      <c r="B5390">
        <f>precio_reno_porta!A172</f>
        <v>0</v>
      </c>
      <c r="C5390">
        <f>precio_reno_porta!B172</f>
        <v>0</v>
      </c>
      <c r="D5390">
        <f>precio_reno_porta!C172</f>
        <v>0</v>
      </c>
      <c r="E5390">
        <f>precio_reno_porta!D172</f>
        <v>0</v>
      </c>
      <c r="F5390" s="68">
        <f>precio_reno_porta!E172</f>
        <v>0</v>
      </c>
      <c r="G5390">
        <f>precio_reno_porta!F172</f>
        <v>0</v>
      </c>
      <c r="H5390" t="s">
        <v>188</v>
      </c>
      <c r="I5390" t="s">
        <v>199</v>
      </c>
      <c r="J5390" s="68">
        <f>precio_reno_porta!Z172</f>
        <v>0</v>
      </c>
    </row>
    <row r="5391" spans="1:10" x14ac:dyDescent="0.3">
      <c r="A5391" t="str">
        <f t="shared" si="84"/>
        <v>0Max Negocios + Ilimitado 289.90CUOTA</v>
      </c>
      <c r="B5391">
        <f>precio_reno_porta!A173</f>
        <v>0</v>
      </c>
      <c r="C5391">
        <f>precio_reno_porta!B173</f>
        <v>0</v>
      </c>
      <c r="D5391">
        <f>precio_reno_porta!C173</f>
        <v>0</v>
      </c>
      <c r="E5391">
        <f>precio_reno_porta!D173</f>
        <v>0</v>
      </c>
      <c r="F5391" s="68">
        <f>precio_reno_porta!E173</f>
        <v>0</v>
      </c>
      <c r="G5391">
        <f>precio_reno_porta!F173</f>
        <v>0</v>
      </c>
      <c r="H5391" t="s">
        <v>188</v>
      </c>
      <c r="I5391" t="s">
        <v>199</v>
      </c>
      <c r="J5391" s="68">
        <f>precio_reno_porta!Z173</f>
        <v>0</v>
      </c>
    </row>
    <row r="5392" spans="1:10" x14ac:dyDescent="0.3">
      <c r="A5392" t="str">
        <f t="shared" si="84"/>
        <v>0Max Negocios + Ilimitado 289.90CUOTA</v>
      </c>
      <c r="B5392">
        <f>precio_reno_porta!A174</f>
        <v>0</v>
      </c>
      <c r="C5392">
        <f>precio_reno_porta!B174</f>
        <v>0</v>
      </c>
      <c r="D5392">
        <f>precio_reno_porta!C174</f>
        <v>0</v>
      </c>
      <c r="E5392">
        <f>precio_reno_porta!D174</f>
        <v>0</v>
      </c>
      <c r="F5392" s="68">
        <f>precio_reno_porta!E174</f>
        <v>0</v>
      </c>
      <c r="G5392">
        <f>precio_reno_porta!F174</f>
        <v>0</v>
      </c>
      <c r="H5392" t="s">
        <v>188</v>
      </c>
      <c r="I5392" t="s">
        <v>199</v>
      </c>
      <c r="J5392" s="68">
        <f>precio_reno_porta!Z174</f>
        <v>0</v>
      </c>
    </row>
    <row r="5393" spans="1:10" x14ac:dyDescent="0.3">
      <c r="A5393" t="str">
        <f t="shared" si="84"/>
        <v>0Max Negocios + Ilimitado 289.90CUOTA</v>
      </c>
      <c r="B5393">
        <f>precio_reno_porta!A175</f>
        <v>0</v>
      </c>
      <c r="C5393">
        <f>precio_reno_porta!B175</f>
        <v>0</v>
      </c>
      <c r="D5393">
        <f>precio_reno_porta!C175</f>
        <v>0</v>
      </c>
      <c r="E5393">
        <f>precio_reno_porta!D175</f>
        <v>0</v>
      </c>
      <c r="F5393" s="68">
        <f>precio_reno_porta!E175</f>
        <v>0</v>
      </c>
      <c r="G5393">
        <f>precio_reno_porta!F175</f>
        <v>0</v>
      </c>
      <c r="H5393" t="s">
        <v>188</v>
      </c>
      <c r="I5393" t="s">
        <v>199</v>
      </c>
      <c r="J5393" s="68">
        <f>precio_reno_porta!Z175</f>
        <v>0</v>
      </c>
    </row>
    <row r="5394" spans="1:10" x14ac:dyDescent="0.3">
      <c r="A5394" t="str">
        <f t="shared" si="84"/>
        <v>0Max Negocios + Ilimitado 289.90CUOTA</v>
      </c>
      <c r="B5394">
        <f>precio_reno_porta!A176</f>
        <v>0</v>
      </c>
      <c r="C5394">
        <f>precio_reno_porta!B176</f>
        <v>0</v>
      </c>
      <c r="D5394">
        <f>precio_reno_porta!C176</f>
        <v>0</v>
      </c>
      <c r="E5394">
        <f>precio_reno_porta!D176</f>
        <v>0</v>
      </c>
      <c r="F5394" s="68">
        <f>precio_reno_porta!E176</f>
        <v>0</v>
      </c>
      <c r="G5394">
        <f>precio_reno_porta!F176</f>
        <v>0</v>
      </c>
      <c r="H5394" t="s">
        <v>188</v>
      </c>
      <c r="I5394" t="s">
        <v>199</v>
      </c>
      <c r="J5394" s="68">
        <f>precio_reno_porta!Z176</f>
        <v>0</v>
      </c>
    </row>
    <row r="5395" spans="1:10" x14ac:dyDescent="0.3">
      <c r="A5395" t="str">
        <f t="shared" si="84"/>
        <v>0Max Negocios + Ilimitado 289.90CUOTA</v>
      </c>
      <c r="B5395">
        <f>precio_reno_porta!A177</f>
        <v>0</v>
      </c>
      <c r="C5395">
        <f>precio_reno_porta!B177</f>
        <v>0</v>
      </c>
      <c r="D5395">
        <f>precio_reno_porta!C177</f>
        <v>0</v>
      </c>
      <c r="E5395">
        <f>precio_reno_porta!D177</f>
        <v>0</v>
      </c>
      <c r="F5395" s="68">
        <f>precio_reno_porta!E177</f>
        <v>0</v>
      </c>
      <c r="G5395">
        <f>precio_reno_porta!F177</f>
        <v>0</v>
      </c>
      <c r="H5395" t="s">
        <v>188</v>
      </c>
      <c r="I5395" t="s">
        <v>199</v>
      </c>
      <c r="J5395" s="68">
        <f>precio_reno_porta!Z177</f>
        <v>0</v>
      </c>
    </row>
    <row r="5396" spans="1:10" x14ac:dyDescent="0.3">
      <c r="A5396" t="str">
        <f t="shared" si="84"/>
        <v>0Max Negocios + Ilimitado 289.90CUOTA</v>
      </c>
      <c r="B5396">
        <f>precio_reno_porta!A178</f>
        <v>0</v>
      </c>
      <c r="C5396">
        <f>precio_reno_porta!B178</f>
        <v>0</v>
      </c>
      <c r="D5396">
        <f>precio_reno_porta!C178</f>
        <v>0</v>
      </c>
      <c r="E5396">
        <f>precio_reno_porta!D178</f>
        <v>0</v>
      </c>
      <c r="F5396" s="68">
        <f>precio_reno_porta!E178</f>
        <v>0</v>
      </c>
      <c r="G5396">
        <f>precio_reno_porta!F178</f>
        <v>0</v>
      </c>
      <c r="H5396" t="s">
        <v>188</v>
      </c>
      <c r="I5396" t="s">
        <v>199</v>
      </c>
      <c r="J5396" s="68">
        <f>precio_reno_porta!Z178</f>
        <v>0</v>
      </c>
    </row>
    <row r="5397" spans="1:10" x14ac:dyDescent="0.3">
      <c r="A5397" t="str">
        <f t="shared" si="84"/>
        <v>0Max Negocios + Ilimitado 289.90CUOTA</v>
      </c>
      <c r="B5397">
        <f>precio_reno_porta!A179</f>
        <v>0</v>
      </c>
      <c r="C5397">
        <f>precio_reno_porta!B179</f>
        <v>0</v>
      </c>
      <c r="D5397">
        <f>precio_reno_porta!C179</f>
        <v>0</v>
      </c>
      <c r="E5397">
        <f>precio_reno_porta!D179</f>
        <v>0</v>
      </c>
      <c r="F5397" s="68">
        <f>precio_reno_porta!E179</f>
        <v>0</v>
      </c>
      <c r="G5397">
        <f>precio_reno_porta!F179</f>
        <v>0</v>
      </c>
      <c r="H5397" t="s">
        <v>188</v>
      </c>
      <c r="I5397" t="s">
        <v>199</v>
      </c>
      <c r="J5397" s="68">
        <f>precio_reno_porta!Z179</f>
        <v>0</v>
      </c>
    </row>
    <row r="5398" spans="1:10" x14ac:dyDescent="0.3">
      <c r="A5398" t="str">
        <f t="shared" si="84"/>
        <v>0Max Negocios + Ilimitado 289.90CUOTA</v>
      </c>
      <c r="B5398">
        <f>precio_reno_porta!A180</f>
        <v>0</v>
      </c>
      <c r="C5398">
        <f>precio_reno_porta!B180</f>
        <v>0</v>
      </c>
      <c r="D5398">
        <f>precio_reno_porta!C180</f>
        <v>0</v>
      </c>
      <c r="E5398">
        <f>precio_reno_porta!D180</f>
        <v>0</v>
      </c>
      <c r="F5398" s="68">
        <f>precio_reno_porta!E180</f>
        <v>0</v>
      </c>
      <c r="G5398">
        <f>precio_reno_porta!F180</f>
        <v>0</v>
      </c>
      <c r="H5398" t="s">
        <v>188</v>
      </c>
      <c r="I5398" t="s">
        <v>199</v>
      </c>
      <c r="J5398" s="68">
        <f>precio_reno_porta!Z180</f>
        <v>0</v>
      </c>
    </row>
    <row r="5399" spans="1:10" x14ac:dyDescent="0.3">
      <c r="A5399" t="str">
        <f t="shared" si="84"/>
        <v>0Max Negocios + Ilimitado 289.90CUOTA</v>
      </c>
      <c r="B5399">
        <f>precio_reno_porta!A181</f>
        <v>0</v>
      </c>
      <c r="C5399">
        <f>precio_reno_porta!B181</f>
        <v>0</v>
      </c>
      <c r="D5399">
        <f>precio_reno_porta!C181</f>
        <v>0</v>
      </c>
      <c r="E5399">
        <f>precio_reno_porta!D181</f>
        <v>0</v>
      </c>
      <c r="F5399" s="68">
        <f>precio_reno_porta!E181</f>
        <v>0</v>
      </c>
      <c r="G5399">
        <f>precio_reno_porta!F181</f>
        <v>0</v>
      </c>
      <c r="H5399" t="s">
        <v>188</v>
      </c>
      <c r="I5399" t="s">
        <v>199</v>
      </c>
      <c r="J5399" s="68">
        <f>precio_reno_porta!Z181</f>
        <v>0</v>
      </c>
    </row>
    <row r="5400" spans="1:10" x14ac:dyDescent="0.3">
      <c r="A5400" t="str">
        <f t="shared" si="84"/>
        <v>0Max Negocios + Ilimitado 289.90CUOTA</v>
      </c>
      <c r="B5400">
        <f>precio_reno_porta!A182</f>
        <v>0</v>
      </c>
      <c r="C5400">
        <f>precio_reno_porta!B182</f>
        <v>0</v>
      </c>
      <c r="D5400">
        <f>precio_reno_porta!C182</f>
        <v>0</v>
      </c>
      <c r="E5400">
        <f>precio_reno_porta!D182</f>
        <v>0</v>
      </c>
      <c r="F5400" s="68">
        <f>precio_reno_porta!E182</f>
        <v>0</v>
      </c>
      <c r="G5400">
        <f>precio_reno_porta!F182</f>
        <v>0</v>
      </c>
      <c r="H5400" t="s">
        <v>188</v>
      </c>
      <c r="I5400" t="s">
        <v>199</v>
      </c>
      <c r="J5400" s="68">
        <f>precio_reno_porta!Z182</f>
        <v>0</v>
      </c>
    </row>
    <row r="5401" spans="1:10" x14ac:dyDescent="0.3">
      <c r="A5401" t="str">
        <f t="shared" si="84"/>
        <v>0Max Negocios + Ilimitado 289.90CUOTA</v>
      </c>
      <c r="B5401">
        <f>precio_reno_porta!A183</f>
        <v>0</v>
      </c>
      <c r="C5401">
        <f>precio_reno_porta!B183</f>
        <v>0</v>
      </c>
      <c r="D5401">
        <f>precio_reno_porta!C183</f>
        <v>0</v>
      </c>
      <c r="E5401">
        <f>precio_reno_porta!D183</f>
        <v>0</v>
      </c>
      <c r="F5401" s="68">
        <f>precio_reno_porta!E183</f>
        <v>0</v>
      </c>
      <c r="G5401">
        <f>precio_reno_porta!F183</f>
        <v>0</v>
      </c>
      <c r="H5401" t="s">
        <v>188</v>
      </c>
      <c r="I5401" t="s">
        <v>199</v>
      </c>
      <c r="J5401" s="68">
        <f>precio_reno_porta!Z183</f>
        <v>0</v>
      </c>
    </row>
    <row r="5402" spans="1:10" x14ac:dyDescent="0.3">
      <c r="A5402" t="str">
        <f t="shared" si="84"/>
        <v>0Max Negocios + Ilimitado 289.90CUOTA</v>
      </c>
      <c r="B5402">
        <f>precio_reno_porta!A184</f>
        <v>0</v>
      </c>
      <c r="C5402">
        <f>precio_reno_porta!B184</f>
        <v>0</v>
      </c>
      <c r="D5402">
        <f>precio_reno_porta!C184</f>
        <v>0</v>
      </c>
      <c r="E5402">
        <f>precio_reno_porta!D184</f>
        <v>0</v>
      </c>
      <c r="F5402" s="68">
        <f>precio_reno_porta!E184</f>
        <v>0</v>
      </c>
      <c r="G5402">
        <f>precio_reno_porta!F184</f>
        <v>0</v>
      </c>
      <c r="H5402" t="s">
        <v>188</v>
      </c>
      <c r="I5402" t="s">
        <v>199</v>
      </c>
      <c r="J5402" s="68">
        <f>precio_reno_porta!Z184</f>
        <v>0</v>
      </c>
    </row>
    <row r="5403" spans="1:10" x14ac:dyDescent="0.3">
      <c r="A5403" t="str">
        <f t="shared" si="84"/>
        <v>0Max Negocios + Ilimitado 289.90CUOTA</v>
      </c>
      <c r="B5403">
        <f>precio_reno_porta!A185</f>
        <v>0</v>
      </c>
      <c r="C5403">
        <f>precio_reno_porta!B185</f>
        <v>0</v>
      </c>
      <c r="D5403">
        <f>precio_reno_porta!C185</f>
        <v>0</v>
      </c>
      <c r="E5403">
        <f>precio_reno_porta!D185</f>
        <v>0</v>
      </c>
      <c r="F5403" s="68">
        <f>precio_reno_porta!E185</f>
        <v>0</v>
      </c>
      <c r="G5403">
        <f>precio_reno_porta!F185</f>
        <v>0</v>
      </c>
      <c r="H5403" t="s">
        <v>188</v>
      </c>
      <c r="I5403" t="s">
        <v>199</v>
      </c>
      <c r="J5403" s="68">
        <f>precio_reno_porta!Z185</f>
        <v>0</v>
      </c>
    </row>
    <row r="5404" spans="1:10" x14ac:dyDescent="0.3">
      <c r="A5404" t="str">
        <f t="shared" si="84"/>
        <v>0Max Negocios + Ilimitado 289.90CUOTA</v>
      </c>
      <c r="B5404">
        <f>precio_reno_porta!A186</f>
        <v>0</v>
      </c>
      <c r="C5404">
        <f>precio_reno_porta!B186</f>
        <v>0</v>
      </c>
      <c r="D5404">
        <f>precio_reno_porta!C186</f>
        <v>0</v>
      </c>
      <c r="E5404">
        <f>precio_reno_porta!D186</f>
        <v>0</v>
      </c>
      <c r="F5404" s="68">
        <f>precio_reno_porta!E186</f>
        <v>0</v>
      </c>
      <c r="G5404">
        <f>precio_reno_porta!F186</f>
        <v>0</v>
      </c>
      <c r="H5404" t="s">
        <v>188</v>
      </c>
      <c r="I5404" t="s">
        <v>199</v>
      </c>
      <c r="J5404" s="68">
        <f>precio_reno_porta!Z186</f>
        <v>0</v>
      </c>
    </row>
    <row r="5405" spans="1:10" x14ac:dyDescent="0.3">
      <c r="A5405" t="str">
        <f t="shared" si="84"/>
        <v>0Max Negocios + Ilimitado 289.90CUOTA</v>
      </c>
      <c r="B5405">
        <f>precio_reno_porta!A187</f>
        <v>0</v>
      </c>
      <c r="C5405">
        <f>precio_reno_porta!B187</f>
        <v>0</v>
      </c>
      <c r="D5405">
        <f>precio_reno_porta!C187</f>
        <v>0</v>
      </c>
      <c r="E5405">
        <f>precio_reno_porta!D187</f>
        <v>0</v>
      </c>
      <c r="F5405" s="68">
        <f>precio_reno_porta!E187</f>
        <v>0</v>
      </c>
      <c r="G5405">
        <f>precio_reno_porta!F187</f>
        <v>0</v>
      </c>
      <c r="H5405" t="s">
        <v>188</v>
      </c>
      <c r="I5405" t="s">
        <v>199</v>
      </c>
      <c r="J5405" s="68">
        <f>precio_reno_porta!Z187</f>
        <v>0</v>
      </c>
    </row>
    <row r="5406" spans="1:10" x14ac:dyDescent="0.3">
      <c r="A5406" t="str">
        <f t="shared" si="84"/>
        <v>0Max Negocios + Ilimitado 289.90CUOTA</v>
      </c>
      <c r="B5406">
        <f>precio_reno_porta!A188</f>
        <v>0</v>
      </c>
      <c r="C5406">
        <f>precio_reno_porta!B188</f>
        <v>0</v>
      </c>
      <c r="D5406">
        <f>precio_reno_porta!C188</f>
        <v>0</v>
      </c>
      <c r="E5406">
        <f>precio_reno_porta!D188</f>
        <v>0</v>
      </c>
      <c r="F5406" s="68">
        <f>precio_reno_porta!E188</f>
        <v>0</v>
      </c>
      <c r="G5406">
        <f>precio_reno_porta!F188</f>
        <v>0</v>
      </c>
      <c r="H5406" t="s">
        <v>188</v>
      </c>
      <c r="I5406" t="s">
        <v>199</v>
      </c>
      <c r="J5406" s="68">
        <f>precio_reno_porta!Z188</f>
        <v>0</v>
      </c>
    </row>
    <row r="5407" spans="1:10" x14ac:dyDescent="0.3">
      <c r="A5407" t="str">
        <f t="shared" si="84"/>
        <v>0Max Negocios + Ilimitado 289.90CUOTA</v>
      </c>
      <c r="B5407">
        <f>precio_reno_porta!A189</f>
        <v>0</v>
      </c>
      <c r="C5407">
        <f>precio_reno_porta!B189</f>
        <v>0</v>
      </c>
      <c r="D5407">
        <f>precio_reno_porta!C189</f>
        <v>0</v>
      </c>
      <c r="E5407">
        <f>precio_reno_porta!D189</f>
        <v>0</v>
      </c>
      <c r="F5407" s="68">
        <f>precio_reno_porta!E189</f>
        <v>0</v>
      </c>
      <c r="G5407">
        <f>precio_reno_porta!F189</f>
        <v>0</v>
      </c>
      <c r="H5407" t="s">
        <v>188</v>
      </c>
      <c r="I5407" t="s">
        <v>199</v>
      </c>
      <c r="J5407" s="68">
        <f>precio_reno_porta!Z189</f>
        <v>0</v>
      </c>
    </row>
    <row r="5408" spans="1:10" x14ac:dyDescent="0.3">
      <c r="A5408" t="str">
        <f t="shared" si="84"/>
        <v>0Max Negocios + Ilimitado 289.90CUOTA</v>
      </c>
      <c r="B5408">
        <f>precio_reno_porta!A190</f>
        <v>0</v>
      </c>
      <c r="C5408">
        <f>precio_reno_porta!B190</f>
        <v>0</v>
      </c>
      <c r="D5408">
        <f>precio_reno_porta!C190</f>
        <v>0</v>
      </c>
      <c r="E5408">
        <f>precio_reno_porta!D190</f>
        <v>0</v>
      </c>
      <c r="F5408" s="68">
        <f>precio_reno_porta!E190</f>
        <v>0</v>
      </c>
      <c r="G5408">
        <f>precio_reno_porta!F190</f>
        <v>0</v>
      </c>
      <c r="H5408" t="s">
        <v>188</v>
      </c>
      <c r="I5408" t="s">
        <v>199</v>
      </c>
      <c r="J5408" s="68">
        <f>precio_reno_porta!Z190</f>
        <v>0</v>
      </c>
    </row>
    <row r="5409" spans="1:10" x14ac:dyDescent="0.3">
      <c r="A5409" t="str">
        <f t="shared" si="84"/>
        <v>0Max Negocios + Ilimitado 289.90CUOTA</v>
      </c>
      <c r="B5409">
        <f>precio_reno_porta!A191</f>
        <v>0</v>
      </c>
      <c r="C5409">
        <f>precio_reno_porta!B191</f>
        <v>0</v>
      </c>
      <c r="D5409">
        <f>precio_reno_porta!C191</f>
        <v>0</v>
      </c>
      <c r="E5409">
        <f>precio_reno_porta!D191</f>
        <v>0</v>
      </c>
      <c r="F5409" s="68">
        <f>precio_reno_porta!E191</f>
        <v>0</v>
      </c>
      <c r="G5409">
        <f>precio_reno_porta!F191</f>
        <v>0</v>
      </c>
      <c r="H5409" t="s">
        <v>188</v>
      </c>
      <c r="I5409" t="s">
        <v>199</v>
      </c>
      <c r="J5409" s="68">
        <f>precio_reno_porta!Z191</f>
        <v>0</v>
      </c>
    </row>
    <row r="5410" spans="1:10" x14ac:dyDescent="0.3">
      <c r="A5410" t="str">
        <f t="shared" si="84"/>
        <v>0Max Negocios + Ilimitado 289.90CUOTA</v>
      </c>
      <c r="B5410">
        <f>precio_reno_porta!A192</f>
        <v>0</v>
      </c>
      <c r="C5410">
        <f>precio_reno_porta!B192</f>
        <v>0</v>
      </c>
      <c r="D5410">
        <f>precio_reno_porta!C192</f>
        <v>0</v>
      </c>
      <c r="E5410">
        <f>precio_reno_porta!D192</f>
        <v>0</v>
      </c>
      <c r="F5410" s="68">
        <f>precio_reno_porta!E192</f>
        <v>0</v>
      </c>
      <c r="G5410">
        <f>precio_reno_porta!F192</f>
        <v>0</v>
      </c>
      <c r="H5410" t="s">
        <v>188</v>
      </c>
      <c r="I5410" t="s">
        <v>199</v>
      </c>
      <c r="J5410" s="68">
        <f>precio_reno_porta!Z192</f>
        <v>0</v>
      </c>
    </row>
    <row r="5411" spans="1:10" x14ac:dyDescent="0.3">
      <c r="A5411" t="str">
        <f t="shared" si="84"/>
        <v>0Max Negocios + Ilimitado 289.90CUOTA</v>
      </c>
      <c r="B5411">
        <f>precio_reno_porta!A193</f>
        <v>0</v>
      </c>
      <c r="C5411">
        <f>precio_reno_porta!B193</f>
        <v>0</v>
      </c>
      <c r="D5411">
        <f>precio_reno_porta!C193</f>
        <v>0</v>
      </c>
      <c r="E5411">
        <f>precio_reno_porta!D193</f>
        <v>0</v>
      </c>
      <c r="F5411" s="68">
        <f>precio_reno_porta!E193</f>
        <v>0</v>
      </c>
      <c r="G5411">
        <f>precio_reno_porta!F193</f>
        <v>0</v>
      </c>
      <c r="H5411" t="s">
        <v>188</v>
      </c>
      <c r="I5411" t="s">
        <v>199</v>
      </c>
      <c r="J5411" s="68">
        <f>precio_reno_porta!Z193</f>
        <v>0</v>
      </c>
    </row>
    <row r="5412" spans="1:10" x14ac:dyDescent="0.3">
      <c r="A5412" t="str">
        <f t="shared" si="84"/>
        <v>0Max Negocios + Ilimitado 289.90CUOTA</v>
      </c>
      <c r="B5412">
        <f>precio_reno_porta!A194</f>
        <v>0</v>
      </c>
      <c r="C5412">
        <f>precio_reno_porta!B194</f>
        <v>0</v>
      </c>
      <c r="D5412">
        <f>precio_reno_porta!C194</f>
        <v>0</v>
      </c>
      <c r="E5412">
        <f>precio_reno_porta!D194</f>
        <v>0</v>
      </c>
      <c r="F5412" s="68">
        <f>precio_reno_porta!E194</f>
        <v>0</v>
      </c>
      <c r="G5412">
        <f>precio_reno_porta!F194</f>
        <v>0</v>
      </c>
      <c r="H5412" t="s">
        <v>188</v>
      </c>
      <c r="I5412" t="s">
        <v>199</v>
      </c>
      <c r="J5412" s="68">
        <f>precio_reno_porta!Z194</f>
        <v>0</v>
      </c>
    </row>
    <row r="5413" spans="1:10" x14ac:dyDescent="0.3">
      <c r="A5413" t="str">
        <f t="shared" si="84"/>
        <v>0Max Negocios + Ilimitado 289.90CUOTA</v>
      </c>
      <c r="B5413">
        <f>precio_reno_porta!A195</f>
        <v>0</v>
      </c>
      <c r="C5413">
        <f>precio_reno_porta!B195</f>
        <v>0</v>
      </c>
      <c r="D5413">
        <f>precio_reno_porta!C195</f>
        <v>0</v>
      </c>
      <c r="E5413">
        <f>precio_reno_porta!D195</f>
        <v>0</v>
      </c>
      <c r="F5413" s="68">
        <f>precio_reno_porta!E195</f>
        <v>0</v>
      </c>
      <c r="G5413">
        <f>precio_reno_porta!F195</f>
        <v>0</v>
      </c>
      <c r="H5413" t="s">
        <v>188</v>
      </c>
      <c r="I5413" t="s">
        <v>199</v>
      </c>
      <c r="J5413" s="68">
        <f>precio_reno_porta!Z195</f>
        <v>0</v>
      </c>
    </row>
    <row r="5414" spans="1:10" x14ac:dyDescent="0.3">
      <c r="A5414" t="str">
        <f t="shared" si="84"/>
        <v>0Max Negocios + Ilimitado 289.90CUOTA</v>
      </c>
      <c r="B5414">
        <f>precio_reno_porta!A196</f>
        <v>0</v>
      </c>
      <c r="C5414">
        <f>precio_reno_porta!B196</f>
        <v>0</v>
      </c>
      <c r="D5414">
        <f>precio_reno_porta!C196</f>
        <v>0</v>
      </c>
      <c r="E5414">
        <f>precio_reno_porta!D196</f>
        <v>0</v>
      </c>
      <c r="F5414" s="68">
        <f>precio_reno_porta!E196</f>
        <v>0</v>
      </c>
      <c r="G5414">
        <f>precio_reno_porta!F196</f>
        <v>0</v>
      </c>
      <c r="H5414" t="s">
        <v>188</v>
      </c>
      <c r="I5414" t="s">
        <v>199</v>
      </c>
      <c r="J5414" s="68">
        <f>precio_reno_porta!Z196</f>
        <v>0</v>
      </c>
    </row>
    <row r="5415" spans="1:10" x14ac:dyDescent="0.3">
      <c r="A5415" t="str">
        <f t="shared" si="84"/>
        <v>0Max Negocios + Ilimitado 289.90CUOTA</v>
      </c>
      <c r="B5415">
        <f>precio_reno_porta!A197</f>
        <v>0</v>
      </c>
      <c r="C5415">
        <f>precio_reno_porta!B197</f>
        <v>0</v>
      </c>
      <c r="D5415">
        <f>precio_reno_porta!C197</f>
        <v>0</v>
      </c>
      <c r="E5415">
        <f>precio_reno_porta!D197</f>
        <v>0</v>
      </c>
      <c r="F5415" s="68">
        <f>precio_reno_porta!E197</f>
        <v>0</v>
      </c>
      <c r="G5415">
        <f>precio_reno_porta!F197</f>
        <v>0</v>
      </c>
      <c r="H5415" t="s">
        <v>188</v>
      </c>
      <c r="I5415" t="s">
        <v>199</v>
      </c>
      <c r="J5415" s="68">
        <f>precio_reno_porta!Z197</f>
        <v>0</v>
      </c>
    </row>
    <row r="5416" spans="1:10" x14ac:dyDescent="0.3">
      <c r="A5416" t="str">
        <f t="shared" si="84"/>
        <v>0Max Negocios + Ilimitado 289.90CUOTA</v>
      </c>
      <c r="B5416">
        <f>precio_reno_porta!A198</f>
        <v>0</v>
      </c>
      <c r="C5416">
        <f>precio_reno_porta!B198</f>
        <v>0</v>
      </c>
      <c r="D5416">
        <f>precio_reno_porta!C198</f>
        <v>0</v>
      </c>
      <c r="E5416">
        <f>precio_reno_porta!D198</f>
        <v>0</v>
      </c>
      <c r="F5416" s="68">
        <f>precio_reno_porta!E198</f>
        <v>0</v>
      </c>
      <c r="G5416">
        <f>precio_reno_porta!F198</f>
        <v>0</v>
      </c>
      <c r="H5416" t="s">
        <v>188</v>
      </c>
      <c r="I5416" t="s">
        <v>199</v>
      </c>
      <c r="J5416" s="68">
        <f>precio_reno_porta!Z198</f>
        <v>0</v>
      </c>
    </row>
    <row r="5417" spans="1:10" x14ac:dyDescent="0.3">
      <c r="A5417" t="str">
        <f t="shared" si="84"/>
        <v>0Max Negocios + Ilimitado 289.90CUOTA</v>
      </c>
      <c r="B5417">
        <f>precio_reno_porta!A199</f>
        <v>0</v>
      </c>
      <c r="C5417">
        <f>precio_reno_porta!B199</f>
        <v>0</v>
      </c>
      <c r="D5417">
        <f>precio_reno_porta!C199</f>
        <v>0</v>
      </c>
      <c r="E5417">
        <f>precio_reno_porta!D199</f>
        <v>0</v>
      </c>
      <c r="F5417" s="68">
        <f>precio_reno_porta!E199</f>
        <v>0</v>
      </c>
      <c r="G5417">
        <f>precio_reno_porta!F199</f>
        <v>0</v>
      </c>
      <c r="H5417" t="s">
        <v>188</v>
      </c>
      <c r="I5417" t="s">
        <v>199</v>
      </c>
      <c r="J5417" s="68">
        <f>precio_reno_porta!Z199</f>
        <v>0</v>
      </c>
    </row>
    <row r="5418" spans="1:10" x14ac:dyDescent="0.3">
      <c r="A5418" t="str">
        <f t="shared" si="84"/>
        <v>0Max Negocios + Ilimitado 289.90CUOTA</v>
      </c>
      <c r="B5418">
        <f>precio_reno_porta!A200</f>
        <v>0</v>
      </c>
      <c r="C5418">
        <f>precio_reno_porta!B200</f>
        <v>0</v>
      </c>
      <c r="D5418">
        <f>precio_reno_porta!C200</f>
        <v>0</v>
      </c>
      <c r="E5418">
        <f>precio_reno_porta!D200</f>
        <v>0</v>
      </c>
      <c r="F5418" s="68">
        <f>precio_reno_porta!E200</f>
        <v>0</v>
      </c>
      <c r="G5418">
        <f>precio_reno_porta!F200</f>
        <v>0</v>
      </c>
      <c r="H5418" t="s">
        <v>188</v>
      </c>
      <c r="I5418" t="s">
        <v>199</v>
      </c>
      <c r="J5418" s="68">
        <f>precio_reno_porta!Z200</f>
        <v>0</v>
      </c>
    </row>
    <row r="5419" spans="1:10" x14ac:dyDescent="0.3">
      <c r="A5419" t="str">
        <f t="shared" si="84"/>
        <v>0Max Negocios + Ilimitado 289.90CUOTA</v>
      </c>
      <c r="B5419">
        <f>precio_reno_porta!A201</f>
        <v>0</v>
      </c>
      <c r="C5419">
        <f>precio_reno_porta!B201</f>
        <v>0</v>
      </c>
      <c r="D5419">
        <f>precio_reno_porta!C201</f>
        <v>0</v>
      </c>
      <c r="E5419">
        <f>precio_reno_porta!D201</f>
        <v>0</v>
      </c>
      <c r="F5419" s="68">
        <f>precio_reno_porta!E201</f>
        <v>0</v>
      </c>
      <c r="G5419">
        <f>precio_reno_porta!F201</f>
        <v>0</v>
      </c>
      <c r="H5419" t="s">
        <v>188</v>
      </c>
      <c r="I5419" t="s">
        <v>199</v>
      </c>
      <c r="J5419" s="68">
        <f>precio_reno_porta!Z201</f>
        <v>0</v>
      </c>
    </row>
    <row r="5420" spans="1:10" x14ac:dyDescent="0.3">
      <c r="A5420" t="str">
        <f t="shared" si="84"/>
        <v>0Max Negocios + Ilimitado 289.90CUOTA</v>
      </c>
      <c r="B5420">
        <f>precio_reno_porta!A202</f>
        <v>0</v>
      </c>
      <c r="C5420">
        <f>precio_reno_porta!B202</f>
        <v>0</v>
      </c>
      <c r="D5420">
        <f>precio_reno_porta!C202</f>
        <v>0</v>
      </c>
      <c r="E5420">
        <f>precio_reno_porta!D202</f>
        <v>0</v>
      </c>
      <c r="F5420" s="68">
        <f>precio_reno_porta!E202</f>
        <v>0</v>
      </c>
      <c r="G5420">
        <f>precio_reno_porta!F202</f>
        <v>0</v>
      </c>
      <c r="H5420" t="s">
        <v>188</v>
      </c>
      <c r="I5420" t="s">
        <v>199</v>
      </c>
      <c r="J5420" s="68">
        <f>precio_reno_porta!Z202</f>
        <v>0</v>
      </c>
    </row>
    <row r="5421" spans="1:10" x14ac:dyDescent="0.3">
      <c r="A5421" t="str">
        <f t="shared" si="84"/>
        <v>0Max Negocios + Ilimitado 289.90CUOTA</v>
      </c>
      <c r="B5421">
        <f>precio_reno_porta!A203</f>
        <v>0</v>
      </c>
      <c r="C5421">
        <f>precio_reno_porta!B203</f>
        <v>0</v>
      </c>
      <c r="D5421">
        <f>precio_reno_porta!C203</f>
        <v>0</v>
      </c>
      <c r="E5421">
        <f>precio_reno_porta!D203</f>
        <v>0</v>
      </c>
      <c r="F5421" s="68">
        <f>precio_reno_porta!E203</f>
        <v>0</v>
      </c>
      <c r="G5421">
        <f>precio_reno_porta!F203</f>
        <v>0</v>
      </c>
      <c r="H5421" t="s">
        <v>188</v>
      </c>
      <c r="I5421" t="s">
        <v>199</v>
      </c>
      <c r="J5421" s="68">
        <f>precio_reno_porta!Z203</f>
        <v>0</v>
      </c>
    </row>
    <row r="5422" spans="1:10" x14ac:dyDescent="0.3">
      <c r="A5422" t="str">
        <f t="shared" si="84"/>
        <v>0Max Negocios + Ilimitado 289.90CUOTA</v>
      </c>
      <c r="B5422">
        <f>precio_reno_porta!A204</f>
        <v>0</v>
      </c>
      <c r="C5422">
        <f>precio_reno_porta!B204</f>
        <v>0</v>
      </c>
      <c r="D5422">
        <f>precio_reno_porta!C204</f>
        <v>0</v>
      </c>
      <c r="E5422">
        <f>precio_reno_porta!D204</f>
        <v>0</v>
      </c>
      <c r="F5422" s="68">
        <f>precio_reno_porta!E204</f>
        <v>0</v>
      </c>
      <c r="G5422">
        <f>precio_reno_porta!F204</f>
        <v>0</v>
      </c>
      <c r="H5422" t="s">
        <v>188</v>
      </c>
      <c r="I5422" t="s">
        <v>199</v>
      </c>
      <c r="J5422" s="68">
        <f>precio_reno_porta!Z204</f>
        <v>0</v>
      </c>
    </row>
    <row r="5423" spans="1:10" x14ac:dyDescent="0.3">
      <c r="A5423" t="str">
        <f t="shared" si="84"/>
        <v>0Max Negocios + Ilimitado 289.90CUOTA</v>
      </c>
      <c r="B5423">
        <f>precio_reno_porta!A205</f>
        <v>0</v>
      </c>
      <c r="C5423">
        <f>precio_reno_porta!B205</f>
        <v>0</v>
      </c>
      <c r="D5423">
        <f>precio_reno_porta!C205</f>
        <v>0</v>
      </c>
      <c r="E5423">
        <f>precio_reno_porta!D205</f>
        <v>0</v>
      </c>
      <c r="F5423" s="68">
        <f>precio_reno_porta!E205</f>
        <v>0</v>
      </c>
      <c r="G5423">
        <f>precio_reno_porta!F205</f>
        <v>0</v>
      </c>
      <c r="H5423" t="s">
        <v>188</v>
      </c>
      <c r="I5423" t="s">
        <v>199</v>
      </c>
      <c r="J5423" s="68">
        <f>precio_reno_porta!Z205</f>
        <v>0</v>
      </c>
    </row>
    <row r="5424" spans="1:10" x14ac:dyDescent="0.3">
      <c r="A5424" t="str">
        <f t="shared" si="84"/>
        <v>0Max Negocios + Ilimitado 289.90CUOTA</v>
      </c>
      <c r="B5424">
        <f>precio_reno_porta!A206</f>
        <v>0</v>
      </c>
      <c r="C5424">
        <f>precio_reno_porta!B206</f>
        <v>0</v>
      </c>
      <c r="D5424">
        <f>precio_reno_porta!C206</f>
        <v>0</v>
      </c>
      <c r="E5424">
        <f>precio_reno_porta!D206</f>
        <v>0</v>
      </c>
      <c r="F5424" s="68">
        <f>precio_reno_porta!E206</f>
        <v>0</v>
      </c>
      <c r="G5424">
        <f>precio_reno_porta!F206</f>
        <v>0</v>
      </c>
      <c r="H5424" t="s">
        <v>188</v>
      </c>
      <c r="I5424" t="s">
        <v>199</v>
      </c>
      <c r="J5424" s="68">
        <f>precio_reno_porta!Z206</f>
        <v>0</v>
      </c>
    </row>
    <row r="5425" spans="1:10" x14ac:dyDescent="0.3">
      <c r="A5425" t="str">
        <f t="shared" si="84"/>
        <v>0Max Negocios + Ilimitado 289.90CUOTA</v>
      </c>
      <c r="B5425">
        <f>precio_reno_porta!A207</f>
        <v>0</v>
      </c>
      <c r="C5425">
        <f>precio_reno_porta!B207</f>
        <v>0</v>
      </c>
      <c r="D5425">
        <f>precio_reno_porta!C207</f>
        <v>0</v>
      </c>
      <c r="E5425">
        <f>precio_reno_porta!D207</f>
        <v>0</v>
      </c>
      <c r="F5425" s="68">
        <f>precio_reno_porta!E207</f>
        <v>0</v>
      </c>
      <c r="G5425">
        <f>precio_reno_porta!F207</f>
        <v>0</v>
      </c>
      <c r="H5425" t="s">
        <v>188</v>
      </c>
      <c r="I5425" t="s">
        <v>199</v>
      </c>
      <c r="J5425" s="68">
        <f>precio_reno_porta!Z207</f>
        <v>0</v>
      </c>
    </row>
    <row r="5426" spans="1:10" x14ac:dyDescent="0.3">
      <c r="A5426" t="str">
        <f t="shared" si="84"/>
        <v>0Max Negocios + Ilimitado 289.90CUOTA</v>
      </c>
      <c r="B5426">
        <f>precio_reno_porta!A208</f>
        <v>0</v>
      </c>
      <c r="C5426">
        <f>precio_reno_porta!B208</f>
        <v>0</v>
      </c>
      <c r="D5426">
        <f>precio_reno_porta!C208</f>
        <v>0</v>
      </c>
      <c r="E5426">
        <f>precio_reno_porta!D208</f>
        <v>0</v>
      </c>
      <c r="F5426" s="68">
        <f>precio_reno_porta!E208</f>
        <v>0</v>
      </c>
      <c r="G5426">
        <f>precio_reno_porta!F208</f>
        <v>0</v>
      </c>
      <c r="H5426" t="s">
        <v>188</v>
      </c>
      <c r="I5426" t="s">
        <v>199</v>
      </c>
      <c r="J5426" s="68">
        <f>precio_reno_porta!Z208</f>
        <v>0</v>
      </c>
    </row>
    <row r="5427" spans="1:10" x14ac:dyDescent="0.3">
      <c r="A5427" t="str">
        <f t="shared" si="84"/>
        <v>0Max Negocios + Ilimitado 289.90CUOTA</v>
      </c>
      <c r="B5427">
        <f>precio_reno_porta!A209</f>
        <v>0</v>
      </c>
      <c r="C5427">
        <f>precio_reno_porta!B209</f>
        <v>0</v>
      </c>
      <c r="D5427">
        <f>precio_reno_porta!C209</f>
        <v>0</v>
      </c>
      <c r="E5427">
        <f>precio_reno_porta!D209</f>
        <v>0</v>
      </c>
      <c r="F5427" s="68">
        <f>precio_reno_porta!E209</f>
        <v>0</v>
      </c>
      <c r="G5427">
        <f>precio_reno_porta!F209</f>
        <v>0</v>
      </c>
      <c r="H5427" t="s">
        <v>188</v>
      </c>
      <c r="I5427" t="s">
        <v>199</v>
      </c>
      <c r="J5427" s="68">
        <f>precio_reno_porta!Z209</f>
        <v>0</v>
      </c>
    </row>
    <row r="5428" spans="1:10" x14ac:dyDescent="0.3">
      <c r="A5428" t="str">
        <f t="shared" si="84"/>
        <v>0Max Negocios + Ilimitado 289.90CUOTA</v>
      </c>
      <c r="B5428">
        <f>precio_reno_porta!A210</f>
        <v>0</v>
      </c>
      <c r="C5428">
        <f>precio_reno_porta!B210</f>
        <v>0</v>
      </c>
      <c r="D5428">
        <f>precio_reno_porta!C210</f>
        <v>0</v>
      </c>
      <c r="E5428">
        <f>precio_reno_porta!D210</f>
        <v>0</v>
      </c>
      <c r="F5428" s="68">
        <f>precio_reno_porta!E210</f>
        <v>0</v>
      </c>
      <c r="G5428">
        <f>precio_reno_porta!F210</f>
        <v>0</v>
      </c>
      <c r="H5428" t="s">
        <v>188</v>
      </c>
      <c r="I5428" t="s">
        <v>199</v>
      </c>
      <c r="J5428" s="68">
        <f>precio_reno_porta!Z210</f>
        <v>0</v>
      </c>
    </row>
    <row r="5429" spans="1:10" x14ac:dyDescent="0.3">
      <c r="A5429" t="str">
        <f t="shared" si="84"/>
        <v>0Max Negocios + Ilimitado 289.90CUOTA</v>
      </c>
      <c r="B5429">
        <f>precio_reno_porta!A211</f>
        <v>0</v>
      </c>
      <c r="C5429">
        <f>precio_reno_porta!B211</f>
        <v>0</v>
      </c>
      <c r="D5429">
        <f>precio_reno_porta!C211</f>
        <v>0</v>
      </c>
      <c r="E5429">
        <f>precio_reno_porta!D211</f>
        <v>0</v>
      </c>
      <c r="F5429" s="68">
        <f>precio_reno_porta!E211</f>
        <v>0</v>
      </c>
      <c r="G5429">
        <f>precio_reno_porta!F211</f>
        <v>0</v>
      </c>
      <c r="H5429" t="s">
        <v>188</v>
      </c>
      <c r="I5429" t="s">
        <v>199</v>
      </c>
      <c r="J5429" s="68">
        <f>precio_reno_porta!Z211</f>
        <v>0</v>
      </c>
    </row>
    <row r="5430" spans="1:10" x14ac:dyDescent="0.3">
      <c r="A5430" t="str">
        <f t="shared" si="84"/>
        <v>0Max Negocios + Ilimitado 289.90CUOTA</v>
      </c>
      <c r="B5430">
        <f>precio_reno_porta!A212</f>
        <v>0</v>
      </c>
      <c r="C5430">
        <f>precio_reno_porta!B212</f>
        <v>0</v>
      </c>
      <c r="D5430">
        <f>precio_reno_porta!C212</f>
        <v>0</v>
      </c>
      <c r="E5430">
        <f>precio_reno_porta!D212</f>
        <v>0</v>
      </c>
      <c r="F5430" s="68">
        <f>precio_reno_porta!E212</f>
        <v>0</v>
      </c>
      <c r="G5430">
        <f>precio_reno_porta!F212</f>
        <v>0</v>
      </c>
      <c r="H5430" t="s">
        <v>188</v>
      </c>
      <c r="I5430" t="s">
        <v>199</v>
      </c>
      <c r="J5430" s="68">
        <f>precio_reno_porta!Z212</f>
        <v>0</v>
      </c>
    </row>
    <row r="5431" spans="1:10" x14ac:dyDescent="0.3">
      <c r="A5431" t="str">
        <f t="shared" si="84"/>
        <v>0Max Negocios + Ilimitado 289.90CUOTA</v>
      </c>
      <c r="B5431">
        <f>precio_reno_porta!A213</f>
        <v>0</v>
      </c>
      <c r="C5431">
        <f>precio_reno_porta!B213</f>
        <v>0</v>
      </c>
      <c r="D5431">
        <f>precio_reno_porta!C213</f>
        <v>0</v>
      </c>
      <c r="E5431">
        <f>precio_reno_porta!D213</f>
        <v>0</v>
      </c>
      <c r="F5431" s="68">
        <f>precio_reno_porta!E213</f>
        <v>0</v>
      </c>
      <c r="G5431">
        <f>precio_reno_porta!F213</f>
        <v>0</v>
      </c>
      <c r="H5431" t="s">
        <v>188</v>
      </c>
      <c r="I5431" t="s">
        <v>199</v>
      </c>
      <c r="J5431" s="68">
        <f>precio_reno_porta!Z213</f>
        <v>0</v>
      </c>
    </row>
    <row r="5432" spans="1:10" x14ac:dyDescent="0.3">
      <c r="A5432" t="str">
        <f t="shared" si="84"/>
        <v>0Max Negocios + Ilimitado 289.90CUOTA</v>
      </c>
      <c r="B5432">
        <f>precio_reno_porta!A214</f>
        <v>0</v>
      </c>
      <c r="C5432">
        <f>precio_reno_porta!B214</f>
        <v>0</v>
      </c>
      <c r="D5432">
        <f>precio_reno_porta!C214</f>
        <v>0</v>
      </c>
      <c r="E5432">
        <f>precio_reno_porta!D214</f>
        <v>0</v>
      </c>
      <c r="F5432" s="68">
        <f>precio_reno_porta!E214</f>
        <v>0</v>
      </c>
      <c r="G5432">
        <f>precio_reno_porta!F214</f>
        <v>0</v>
      </c>
      <c r="H5432" t="s">
        <v>188</v>
      </c>
      <c r="I5432" t="s">
        <v>199</v>
      </c>
      <c r="J5432" s="68">
        <f>precio_reno_porta!Z214</f>
        <v>0</v>
      </c>
    </row>
    <row r="5433" spans="1:10" x14ac:dyDescent="0.3">
      <c r="A5433" t="str">
        <f t="shared" si="84"/>
        <v>0Max Negocios + Ilimitado 289.90CUOTA</v>
      </c>
      <c r="B5433">
        <f>precio_reno_porta!A215</f>
        <v>0</v>
      </c>
      <c r="C5433">
        <f>precio_reno_porta!B215</f>
        <v>0</v>
      </c>
      <c r="D5433">
        <f>precio_reno_porta!C215</f>
        <v>0</v>
      </c>
      <c r="E5433">
        <f>precio_reno_porta!D215</f>
        <v>0</v>
      </c>
      <c r="F5433" s="68">
        <f>precio_reno_porta!E215</f>
        <v>0</v>
      </c>
      <c r="G5433">
        <f>precio_reno_porta!F215</f>
        <v>0</v>
      </c>
      <c r="H5433" t="s">
        <v>188</v>
      </c>
      <c r="I5433" t="s">
        <v>199</v>
      </c>
      <c r="J5433" s="68">
        <f>precio_reno_porta!Z215</f>
        <v>0</v>
      </c>
    </row>
    <row r="5434" spans="1:10" x14ac:dyDescent="0.3">
      <c r="A5434" t="str">
        <f t="shared" si="84"/>
        <v>0Max Negocios + Ilimitado 289.90CUOTA</v>
      </c>
      <c r="B5434">
        <f>precio_reno_porta!A216</f>
        <v>0</v>
      </c>
      <c r="C5434">
        <f>precio_reno_porta!B216</f>
        <v>0</v>
      </c>
      <c r="D5434">
        <f>precio_reno_porta!C216</f>
        <v>0</v>
      </c>
      <c r="E5434">
        <f>precio_reno_porta!D216</f>
        <v>0</v>
      </c>
      <c r="F5434" s="68">
        <f>precio_reno_porta!E216</f>
        <v>0</v>
      </c>
      <c r="G5434">
        <f>precio_reno_porta!F216</f>
        <v>0</v>
      </c>
      <c r="H5434" t="s">
        <v>188</v>
      </c>
      <c r="I5434" t="s">
        <v>199</v>
      </c>
      <c r="J5434" s="68">
        <f>precio_reno_porta!Z216</f>
        <v>0</v>
      </c>
    </row>
    <row r="5435" spans="1:10" x14ac:dyDescent="0.3">
      <c r="A5435" t="str">
        <f t="shared" si="84"/>
        <v>0Max Negocios + Ilimitado 289.90CUOTA</v>
      </c>
      <c r="B5435">
        <f>precio_reno_porta!A217</f>
        <v>0</v>
      </c>
      <c r="C5435">
        <f>precio_reno_porta!B217</f>
        <v>0</v>
      </c>
      <c r="D5435">
        <f>precio_reno_porta!C217</f>
        <v>0</v>
      </c>
      <c r="E5435">
        <f>precio_reno_porta!D217</f>
        <v>0</v>
      </c>
      <c r="F5435" s="68">
        <f>precio_reno_porta!E217</f>
        <v>0</v>
      </c>
      <c r="G5435">
        <f>precio_reno_porta!F217</f>
        <v>0</v>
      </c>
      <c r="H5435" t="s">
        <v>188</v>
      </c>
      <c r="I5435" t="s">
        <v>199</v>
      </c>
      <c r="J5435" s="68">
        <f>precio_reno_porta!Z217</f>
        <v>0</v>
      </c>
    </row>
    <row r="5436" spans="1:10" x14ac:dyDescent="0.3">
      <c r="A5436" t="str">
        <f t="shared" si="84"/>
        <v>0Max Negocios + Ilimitado 289.90CUOTA</v>
      </c>
      <c r="B5436">
        <f>precio_reno_porta!A218</f>
        <v>0</v>
      </c>
      <c r="C5436">
        <f>precio_reno_porta!B218</f>
        <v>0</v>
      </c>
      <c r="D5436">
        <f>precio_reno_porta!C218</f>
        <v>0</v>
      </c>
      <c r="E5436">
        <f>precio_reno_porta!D218</f>
        <v>0</v>
      </c>
      <c r="F5436" s="68">
        <f>precio_reno_porta!E218</f>
        <v>0</v>
      </c>
      <c r="G5436">
        <f>precio_reno_porta!F218</f>
        <v>0</v>
      </c>
      <c r="H5436" t="s">
        <v>188</v>
      </c>
      <c r="I5436" t="s">
        <v>199</v>
      </c>
      <c r="J5436" s="68">
        <f>precio_reno_porta!Z218</f>
        <v>0</v>
      </c>
    </row>
    <row r="5437" spans="1:10" x14ac:dyDescent="0.3">
      <c r="A5437" t="str">
        <f t="shared" si="84"/>
        <v>0Max Negocios + Ilimitado 289.90CUOTA</v>
      </c>
      <c r="B5437">
        <f>precio_reno_porta!A219</f>
        <v>0</v>
      </c>
      <c r="C5437">
        <f>precio_reno_porta!B219</f>
        <v>0</v>
      </c>
      <c r="D5437">
        <f>precio_reno_porta!C219</f>
        <v>0</v>
      </c>
      <c r="E5437">
        <f>precio_reno_porta!D219</f>
        <v>0</v>
      </c>
      <c r="F5437" s="68">
        <f>precio_reno_porta!E219</f>
        <v>0</v>
      </c>
      <c r="G5437">
        <f>precio_reno_porta!F219</f>
        <v>0</v>
      </c>
      <c r="H5437" t="s">
        <v>188</v>
      </c>
      <c r="I5437" t="s">
        <v>199</v>
      </c>
      <c r="J5437" s="68">
        <f>precio_reno_porta!Z219</f>
        <v>0</v>
      </c>
    </row>
    <row r="5438" spans="1:10" x14ac:dyDescent="0.3">
      <c r="A5438" t="str">
        <f t="shared" si="84"/>
        <v>0Max Negocios + Ilimitado 289.90CUOTA</v>
      </c>
      <c r="B5438">
        <f>precio_reno_porta!A220</f>
        <v>0</v>
      </c>
      <c r="C5438">
        <f>precio_reno_porta!B220</f>
        <v>0</v>
      </c>
      <c r="D5438">
        <f>precio_reno_porta!C220</f>
        <v>0</v>
      </c>
      <c r="E5438">
        <f>precio_reno_porta!D220</f>
        <v>0</v>
      </c>
      <c r="F5438" s="68">
        <f>precio_reno_porta!E220</f>
        <v>0</v>
      </c>
      <c r="G5438">
        <f>precio_reno_porta!F220</f>
        <v>0</v>
      </c>
      <c r="H5438" t="s">
        <v>188</v>
      </c>
      <c r="I5438" t="s">
        <v>199</v>
      </c>
      <c r="J5438" s="68">
        <f>precio_reno_porta!Z220</f>
        <v>0</v>
      </c>
    </row>
    <row r="5439" spans="1:10" x14ac:dyDescent="0.3">
      <c r="A5439" t="str">
        <f t="shared" si="84"/>
        <v>0Max Negocios + Ilimitado 289.90CUOTA</v>
      </c>
      <c r="B5439">
        <f>precio_reno_porta!A221</f>
        <v>0</v>
      </c>
      <c r="C5439">
        <f>precio_reno_porta!B221</f>
        <v>0</v>
      </c>
      <c r="D5439">
        <f>precio_reno_porta!C221</f>
        <v>0</v>
      </c>
      <c r="E5439">
        <f>precio_reno_porta!D221</f>
        <v>0</v>
      </c>
      <c r="F5439" s="68">
        <f>precio_reno_porta!E221</f>
        <v>0</v>
      </c>
      <c r="G5439">
        <f>precio_reno_porta!F221</f>
        <v>0</v>
      </c>
      <c r="H5439" t="s">
        <v>188</v>
      </c>
      <c r="I5439" t="s">
        <v>199</v>
      </c>
      <c r="J5439" s="68">
        <f>precio_reno_porta!Z221</f>
        <v>0</v>
      </c>
    </row>
    <row r="5440" spans="1:10" x14ac:dyDescent="0.3">
      <c r="A5440" t="str">
        <f t="shared" si="84"/>
        <v>0Max Negocios + Ilimitado 289.90CUOTA</v>
      </c>
      <c r="B5440">
        <f>precio_reno_porta!A222</f>
        <v>0</v>
      </c>
      <c r="C5440">
        <f>precio_reno_porta!B222</f>
        <v>0</v>
      </c>
      <c r="D5440">
        <f>precio_reno_porta!C222</f>
        <v>0</v>
      </c>
      <c r="E5440">
        <f>precio_reno_porta!D222</f>
        <v>0</v>
      </c>
      <c r="F5440" s="68">
        <f>precio_reno_porta!E222</f>
        <v>0</v>
      </c>
      <c r="G5440">
        <f>precio_reno_porta!F222</f>
        <v>0</v>
      </c>
      <c r="H5440" t="s">
        <v>188</v>
      </c>
      <c r="I5440" t="s">
        <v>199</v>
      </c>
      <c r="J5440" s="68">
        <f>precio_reno_porta!Z222</f>
        <v>0</v>
      </c>
    </row>
    <row r="5441" spans="1:10" x14ac:dyDescent="0.3">
      <c r="A5441" t="str">
        <f t="shared" si="84"/>
        <v>0Max Negocios + Ilimitado 289.90CUOTA</v>
      </c>
      <c r="B5441">
        <f>precio_reno_porta!A223</f>
        <v>0</v>
      </c>
      <c r="C5441">
        <f>precio_reno_porta!B223</f>
        <v>0</v>
      </c>
      <c r="D5441">
        <f>precio_reno_porta!C223</f>
        <v>0</v>
      </c>
      <c r="E5441">
        <f>precio_reno_porta!D223</f>
        <v>0</v>
      </c>
      <c r="F5441" s="68">
        <f>precio_reno_porta!E223</f>
        <v>0</v>
      </c>
      <c r="G5441">
        <f>precio_reno_porta!F223</f>
        <v>0</v>
      </c>
      <c r="H5441" t="s">
        <v>188</v>
      </c>
      <c r="I5441" t="s">
        <v>199</v>
      </c>
      <c r="J5441" s="68">
        <f>precio_reno_porta!Z223</f>
        <v>0</v>
      </c>
    </row>
    <row r="5442" spans="1:10" x14ac:dyDescent="0.3">
      <c r="A5442" t="str">
        <f t="shared" si="84"/>
        <v>0Max Negocios + Ilimitado 289.90CUOTA</v>
      </c>
      <c r="B5442">
        <f>precio_reno_porta!A224</f>
        <v>0</v>
      </c>
      <c r="C5442">
        <f>precio_reno_porta!B224</f>
        <v>0</v>
      </c>
      <c r="D5442">
        <f>precio_reno_porta!C224</f>
        <v>0</v>
      </c>
      <c r="E5442">
        <f>precio_reno_porta!D224</f>
        <v>0</v>
      </c>
      <c r="F5442" s="68">
        <f>precio_reno_porta!E224</f>
        <v>0</v>
      </c>
      <c r="G5442">
        <f>precio_reno_porta!F224</f>
        <v>0</v>
      </c>
      <c r="H5442" t="s">
        <v>188</v>
      </c>
      <c r="I5442" t="s">
        <v>199</v>
      </c>
      <c r="J5442" s="68">
        <f>precio_reno_porta!Z224</f>
        <v>0</v>
      </c>
    </row>
    <row r="5443" spans="1:10" x14ac:dyDescent="0.3">
      <c r="A5443" t="str">
        <f t="shared" ref="A5443:A5464" si="85">CONCATENATE(E5443,I5443,H5443)</f>
        <v>0Max Negocios + Ilimitado 289.90CUOTA</v>
      </c>
      <c r="B5443">
        <f>precio_reno_porta!A225</f>
        <v>0</v>
      </c>
      <c r="C5443">
        <f>precio_reno_porta!B225</f>
        <v>0</v>
      </c>
      <c r="D5443">
        <f>precio_reno_porta!C225</f>
        <v>0</v>
      </c>
      <c r="E5443">
        <f>precio_reno_porta!D225</f>
        <v>0</v>
      </c>
      <c r="F5443" s="68">
        <f>precio_reno_porta!E225</f>
        <v>0</v>
      </c>
      <c r="G5443">
        <f>precio_reno_porta!F225</f>
        <v>0</v>
      </c>
      <c r="H5443" t="s">
        <v>188</v>
      </c>
      <c r="I5443" t="s">
        <v>199</v>
      </c>
      <c r="J5443" s="68">
        <f>precio_reno_porta!Z225</f>
        <v>0</v>
      </c>
    </row>
    <row r="5444" spans="1:10" x14ac:dyDescent="0.3">
      <c r="A5444" t="str">
        <f t="shared" si="85"/>
        <v>0Max Negocios + Ilimitado 289.90CUOTA</v>
      </c>
      <c r="B5444">
        <f>precio_reno_porta!A226</f>
        <v>0</v>
      </c>
      <c r="C5444">
        <f>precio_reno_porta!B226</f>
        <v>0</v>
      </c>
      <c r="D5444">
        <f>precio_reno_porta!C226</f>
        <v>0</v>
      </c>
      <c r="E5444">
        <f>precio_reno_porta!D226</f>
        <v>0</v>
      </c>
      <c r="F5444" s="68">
        <f>precio_reno_porta!E226</f>
        <v>0</v>
      </c>
      <c r="G5444">
        <f>precio_reno_porta!F226</f>
        <v>0</v>
      </c>
      <c r="H5444" t="s">
        <v>188</v>
      </c>
      <c r="I5444" t="s">
        <v>199</v>
      </c>
      <c r="J5444" s="68">
        <f>precio_reno_porta!Z226</f>
        <v>0</v>
      </c>
    </row>
    <row r="5445" spans="1:10" x14ac:dyDescent="0.3">
      <c r="A5445" t="str">
        <f t="shared" si="85"/>
        <v>0Max Negocios + Ilimitado 289.90CUOTA</v>
      </c>
      <c r="B5445">
        <f>precio_reno_porta!A227</f>
        <v>0</v>
      </c>
      <c r="C5445">
        <f>precio_reno_porta!B227</f>
        <v>0</v>
      </c>
      <c r="D5445">
        <f>precio_reno_porta!C227</f>
        <v>0</v>
      </c>
      <c r="E5445">
        <f>precio_reno_porta!D227</f>
        <v>0</v>
      </c>
      <c r="F5445" s="68">
        <f>precio_reno_porta!E227</f>
        <v>0</v>
      </c>
      <c r="G5445">
        <f>precio_reno_porta!F227</f>
        <v>0</v>
      </c>
      <c r="H5445" t="s">
        <v>188</v>
      </c>
      <c r="I5445" t="s">
        <v>199</v>
      </c>
      <c r="J5445" s="68">
        <f>precio_reno_porta!Z227</f>
        <v>0</v>
      </c>
    </row>
    <row r="5446" spans="1:10" x14ac:dyDescent="0.3">
      <c r="A5446" t="str">
        <f t="shared" si="85"/>
        <v>0Max Negocios + Ilimitado 289.90CUOTA</v>
      </c>
      <c r="B5446">
        <f>precio_reno_porta!A228</f>
        <v>0</v>
      </c>
      <c r="C5446">
        <f>precio_reno_porta!B228</f>
        <v>0</v>
      </c>
      <c r="D5446">
        <f>precio_reno_porta!C228</f>
        <v>0</v>
      </c>
      <c r="E5446">
        <f>precio_reno_porta!D228</f>
        <v>0</v>
      </c>
      <c r="F5446" s="68">
        <f>precio_reno_porta!E228</f>
        <v>0</v>
      </c>
      <c r="G5446">
        <f>precio_reno_porta!F228</f>
        <v>0</v>
      </c>
      <c r="H5446" t="s">
        <v>188</v>
      </c>
      <c r="I5446" t="s">
        <v>199</v>
      </c>
      <c r="J5446" s="68">
        <f>precio_reno_porta!Z228</f>
        <v>0</v>
      </c>
    </row>
    <row r="5447" spans="1:10" x14ac:dyDescent="0.3">
      <c r="A5447" t="str">
        <f t="shared" si="85"/>
        <v>0Max Negocios + Ilimitado 289.90CUOTA</v>
      </c>
      <c r="B5447">
        <f>precio_reno_porta!A229</f>
        <v>0</v>
      </c>
      <c r="C5447">
        <f>precio_reno_porta!B229</f>
        <v>0</v>
      </c>
      <c r="D5447">
        <f>precio_reno_porta!C229</f>
        <v>0</v>
      </c>
      <c r="E5447">
        <f>precio_reno_porta!D229</f>
        <v>0</v>
      </c>
      <c r="F5447" s="68">
        <f>precio_reno_porta!E229</f>
        <v>0</v>
      </c>
      <c r="G5447">
        <f>precio_reno_porta!F229</f>
        <v>0</v>
      </c>
      <c r="H5447" t="s">
        <v>188</v>
      </c>
      <c r="I5447" t="s">
        <v>199</v>
      </c>
      <c r="J5447" s="68">
        <f>precio_reno_porta!Z229</f>
        <v>0</v>
      </c>
    </row>
    <row r="5448" spans="1:10" x14ac:dyDescent="0.3">
      <c r="A5448" t="str">
        <f t="shared" si="85"/>
        <v>0Max Negocios + Ilimitado 289.90CUOTA</v>
      </c>
      <c r="B5448">
        <f>precio_reno_porta!A230</f>
        <v>0</v>
      </c>
      <c r="C5448">
        <f>precio_reno_porta!B230</f>
        <v>0</v>
      </c>
      <c r="D5448">
        <f>precio_reno_porta!C230</f>
        <v>0</v>
      </c>
      <c r="E5448">
        <f>precio_reno_porta!D230</f>
        <v>0</v>
      </c>
      <c r="F5448" s="68">
        <f>precio_reno_porta!E230</f>
        <v>0</v>
      </c>
      <c r="G5448">
        <f>precio_reno_porta!F230</f>
        <v>0</v>
      </c>
      <c r="H5448" t="s">
        <v>188</v>
      </c>
      <c r="I5448" t="s">
        <v>199</v>
      </c>
      <c r="J5448" s="68">
        <f>precio_reno_porta!Z230</f>
        <v>0</v>
      </c>
    </row>
    <row r="5449" spans="1:10" x14ac:dyDescent="0.3">
      <c r="A5449" t="str">
        <f t="shared" si="85"/>
        <v>0Max Negocios + Ilimitado 289.90CUOTA</v>
      </c>
      <c r="B5449">
        <f>precio_reno_porta!A231</f>
        <v>0</v>
      </c>
      <c r="C5449">
        <f>precio_reno_porta!B231</f>
        <v>0</v>
      </c>
      <c r="D5449">
        <f>precio_reno_porta!C231</f>
        <v>0</v>
      </c>
      <c r="E5449">
        <f>precio_reno_porta!D231</f>
        <v>0</v>
      </c>
      <c r="F5449" s="68">
        <f>precio_reno_porta!E231</f>
        <v>0</v>
      </c>
      <c r="G5449">
        <f>precio_reno_porta!F231</f>
        <v>0</v>
      </c>
      <c r="H5449" t="s">
        <v>188</v>
      </c>
      <c r="I5449" t="s">
        <v>199</v>
      </c>
      <c r="J5449" s="68">
        <f>precio_reno_porta!Z231</f>
        <v>0</v>
      </c>
    </row>
    <row r="5450" spans="1:10" x14ac:dyDescent="0.3">
      <c r="A5450" t="str">
        <f t="shared" si="85"/>
        <v>0Max Negocios + Ilimitado 289.90CUOTA</v>
      </c>
      <c r="B5450">
        <f>precio_reno_porta!A232</f>
        <v>0</v>
      </c>
      <c r="C5450">
        <f>precio_reno_porta!B232</f>
        <v>0</v>
      </c>
      <c r="D5450">
        <f>precio_reno_porta!C232</f>
        <v>0</v>
      </c>
      <c r="E5450">
        <f>precio_reno_porta!D232</f>
        <v>0</v>
      </c>
      <c r="F5450" s="68">
        <f>precio_reno_porta!E232</f>
        <v>0</v>
      </c>
      <c r="G5450">
        <f>precio_reno_porta!F232</f>
        <v>0</v>
      </c>
      <c r="H5450" t="s">
        <v>188</v>
      </c>
      <c r="I5450" t="s">
        <v>199</v>
      </c>
      <c r="J5450" s="68">
        <f>precio_reno_porta!Z232</f>
        <v>0</v>
      </c>
    </row>
    <row r="5451" spans="1:10" x14ac:dyDescent="0.3">
      <c r="A5451" t="str">
        <f t="shared" si="85"/>
        <v>0Max Negocios + Ilimitado 289.90CUOTA</v>
      </c>
      <c r="B5451">
        <f>precio_reno_porta!A233</f>
        <v>0</v>
      </c>
      <c r="C5451">
        <f>precio_reno_porta!B233</f>
        <v>0</v>
      </c>
      <c r="D5451">
        <f>precio_reno_porta!C233</f>
        <v>0</v>
      </c>
      <c r="E5451">
        <f>precio_reno_porta!D233</f>
        <v>0</v>
      </c>
      <c r="F5451" s="68">
        <f>precio_reno_porta!E233</f>
        <v>0</v>
      </c>
      <c r="G5451">
        <f>precio_reno_porta!F233</f>
        <v>0</v>
      </c>
      <c r="H5451" t="s">
        <v>188</v>
      </c>
      <c r="I5451" t="s">
        <v>199</v>
      </c>
      <c r="J5451" s="68">
        <f>precio_reno_porta!Z233</f>
        <v>0</v>
      </c>
    </row>
    <row r="5452" spans="1:10" x14ac:dyDescent="0.3">
      <c r="A5452" t="str">
        <f t="shared" si="85"/>
        <v>0Max Negocios + Ilimitado 289.90CUOTA</v>
      </c>
      <c r="B5452">
        <f>precio_reno_porta!A234</f>
        <v>0</v>
      </c>
      <c r="C5452">
        <f>precio_reno_porta!B234</f>
        <v>0</v>
      </c>
      <c r="D5452">
        <f>precio_reno_porta!C234</f>
        <v>0</v>
      </c>
      <c r="E5452">
        <f>precio_reno_porta!D234</f>
        <v>0</v>
      </c>
      <c r="F5452" s="68">
        <f>precio_reno_porta!E234</f>
        <v>0</v>
      </c>
      <c r="G5452">
        <f>precio_reno_porta!F234</f>
        <v>0</v>
      </c>
      <c r="H5452" t="s">
        <v>188</v>
      </c>
      <c r="I5452" t="s">
        <v>199</v>
      </c>
      <c r="J5452" s="68">
        <f>precio_reno_porta!Z234</f>
        <v>0</v>
      </c>
    </row>
    <row r="5453" spans="1:10" x14ac:dyDescent="0.3">
      <c r="A5453" t="str">
        <f t="shared" si="85"/>
        <v>0Max Negocios + Ilimitado 289.90CUOTA</v>
      </c>
      <c r="B5453">
        <f>precio_reno_porta!A235</f>
        <v>0</v>
      </c>
      <c r="C5453">
        <f>precio_reno_porta!B235</f>
        <v>0</v>
      </c>
      <c r="D5453">
        <f>precio_reno_porta!C235</f>
        <v>0</v>
      </c>
      <c r="E5453">
        <f>precio_reno_porta!D235</f>
        <v>0</v>
      </c>
      <c r="F5453" s="68">
        <f>precio_reno_porta!E235</f>
        <v>0</v>
      </c>
      <c r="G5453">
        <f>precio_reno_porta!F235</f>
        <v>0</v>
      </c>
      <c r="H5453" t="s">
        <v>188</v>
      </c>
      <c r="I5453" t="s">
        <v>199</v>
      </c>
      <c r="J5453" s="68">
        <f>precio_reno_porta!Z235</f>
        <v>0</v>
      </c>
    </row>
    <row r="5454" spans="1:10" x14ac:dyDescent="0.3">
      <c r="A5454" t="str">
        <f t="shared" si="85"/>
        <v>0Max Negocios + Ilimitado 289.90CUOTA</v>
      </c>
      <c r="B5454">
        <f>precio_reno_porta!A236</f>
        <v>0</v>
      </c>
      <c r="C5454">
        <f>precio_reno_porta!B236</f>
        <v>0</v>
      </c>
      <c r="D5454">
        <f>precio_reno_porta!C236</f>
        <v>0</v>
      </c>
      <c r="E5454">
        <f>precio_reno_porta!D236</f>
        <v>0</v>
      </c>
      <c r="F5454" s="68">
        <f>precio_reno_porta!E236</f>
        <v>0</v>
      </c>
      <c r="G5454">
        <f>precio_reno_porta!F236</f>
        <v>0</v>
      </c>
      <c r="H5454" t="s">
        <v>188</v>
      </c>
      <c r="I5454" t="s">
        <v>199</v>
      </c>
      <c r="J5454" s="68">
        <f>precio_reno_porta!Z236</f>
        <v>0</v>
      </c>
    </row>
    <row r="5455" spans="1:10" x14ac:dyDescent="0.3">
      <c r="A5455" t="str">
        <f t="shared" si="85"/>
        <v>0Max Negocios + Ilimitado 289.90CUOTA</v>
      </c>
      <c r="B5455">
        <f>precio_reno_porta!A237</f>
        <v>0</v>
      </c>
      <c r="C5455">
        <f>precio_reno_porta!B237</f>
        <v>0</v>
      </c>
      <c r="D5455">
        <f>precio_reno_porta!C237</f>
        <v>0</v>
      </c>
      <c r="E5455">
        <f>precio_reno_porta!D237</f>
        <v>0</v>
      </c>
      <c r="F5455" s="68">
        <f>precio_reno_porta!E237</f>
        <v>0</v>
      </c>
      <c r="G5455">
        <f>precio_reno_porta!F237</f>
        <v>0</v>
      </c>
      <c r="H5455" t="s">
        <v>188</v>
      </c>
      <c r="I5455" t="s">
        <v>199</v>
      </c>
      <c r="J5455" s="68">
        <f>precio_reno_porta!Z237</f>
        <v>0</v>
      </c>
    </row>
    <row r="5456" spans="1:10" x14ac:dyDescent="0.3">
      <c r="A5456" t="str">
        <f t="shared" si="85"/>
        <v>0Max Negocios + Ilimitado 289.90CUOTA</v>
      </c>
      <c r="B5456">
        <f>precio_reno_porta!A238</f>
        <v>0</v>
      </c>
      <c r="C5456">
        <f>precio_reno_porta!B238</f>
        <v>0</v>
      </c>
      <c r="D5456">
        <f>precio_reno_porta!C238</f>
        <v>0</v>
      </c>
      <c r="E5456">
        <f>precio_reno_porta!D238</f>
        <v>0</v>
      </c>
      <c r="F5456" s="68">
        <f>precio_reno_porta!E238</f>
        <v>0</v>
      </c>
      <c r="G5456">
        <f>precio_reno_porta!F238</f>
        <v>0</v>
      </c>
      <c r="H5456" t="s">
        <v>188</v>
      </c>
      <c r="I5456" t="s">
        <v>199</v>
      </c>
      <c r="J5456" s="68">
        <f>precio_reno_porta!Z238</f>
        <v>0</v>
      </c>
    </row>
    <row r="5457" spans="1:10" x14ac:dyDescent="0.3">
      <c r="A5457" t="str">
        <f t="shared" si="85"/>
        <v>0Max Negocios + Ilimitado 289.90CUOTA</v>
      </c>
      <c r="B5457">
        <f>precio_reno_porta!A239</f>
        <v>0</v>
      </c>
      <c r="C5457">
        <f>precio_reno_porta!B239</f>
        <v>0</v>
      </c>
      <c r="D5457">
        <f>precio_reno_porta!C239</f>
        <v>0</v>
      </c>
      <c r="E5457">
        <f>precio_reno_porta!D239</f>
        <v>0</v>
      </c>
      <c r="F5457" s="68">
        <f>precio_reno_porta!E239</f>
        <v>0</v>
      </c>
      <c r="G5457">
        <f>precio_reno_porta!F239</f>
        <v>0</v>
      </c>
      <c r="H5457" t="s">
        <v>188</v>
      </c>
      <c r="I5457" t="s">
        <v>199</v>
      </c>
      <c r="J5457" s="68">
        <f>precio_reno_porta!Z239</f>
        <v>0</v>
      </c>
    </row>
    <row r="5458" spans="1:10" x14ac:dyDescent="0.3">
      <c r="A5458" t="str">
        <f t="shared" si="85"/>
        <v>0Max Negocios + Ilimitado 289.90CUOTA</v>
      </c>
      <c r="B5458">
        <f>precio_reno_porta!A240</f>
        <v>0</v>
      </c>
      <c r="C5458">
        <f>precio_reno_porta!B240</f>
        <v>0</v>
      </c>
      <c r="D5458">
        <f>precio_reno_porta!C240</f>
        <v>0</v>
      </c>
      <c r="E5458">
        <f>precio_reno_porta!D240</f>
        <v>0</v>
      </c>
      <c r="F5458" s="68">
        <f>precio_reno_porta!E240</f>
        <v>0</v>
      </c>
      <c r="G5458">
        <f>precio_reno_porta!F240</f>
        <v>0</v>
      </c>
      <c r="H5458" t="s">
        <v>188</v>
      </c>
      <c r="I5458" t="s">
        <v>199</v>
      </c>
      <c r="J5458" s="68">
        <f>precio_reno_porta!Z240</f>
        <v>0</v>
      </c>
    </row>
    <row r="5459" spans="1:10" x14ac:dyDescent="0.3">
      <c r="A5459" t="str">
        <f t="shared" si="85"/>
        <v>0Max Negocios + Ilimitado 289.90CUOTA</v>
      </c>
      <c r="B5459">
        <f>precio_reno_porta!A241</f>
        <v>0</v>
      </c>
      <c r="C5459">
        <f>precio_reno_porta!B241</f>
        <v>0</v>
      </c>
      <c r="D5459">
        <f>precio_reno_porta!C241</f>
        <v>0</v>
      </c>
      <c r="E5459">
        <f>precio_reno_porta!D241</f>
        <v>0</v>
      </c>
      <c r="F5459" s="68">
        <f>precio_reno_porta!E241</f>
        <v>0</v>
      </c>
      <c r="G5459">
        <f>precio_reno_porta!F241</f>
        <v>0</v>
      </c>
      <c r="H5459" t="s">
        <v>188</v>
      </c>
      <c r="I5459" t="s">
        <v>199</v>
      </c>
      <c r="J5459" s="68">
        <f>precio_reno_porta!Z241</f>
        <v>0</v>
      </c>
    </row>
    <row r="5460" spans="1:10" x14ac:dyDescent="0.3">
      <c r="A5460" t="str">
        <f t="shared" si="85"/>
        <v>0Max Negocios + Ilimitado 289.90CUOTA</v>
      </c>
      <c r="B5460">
        <f>precio_reno_porta!A242</f>
        <v>0</v>
      </c>
      <c r="C5460">
        <f>precio_reno_porta!B242</f>
        <v>0</v>
      </c>
      <c r="D5460">
        <f>precio_reno_porta!C242</f>
        <v>0</v>
      </c>
      <c r="E5460">
        <f>precio_reno_porta!D242</f>
        <v>0</v>
      </c>
      <c r="F5460" s="68">
        <f>precio_reno_porta!E242</f>
        <v>0</v>
      </c>
      <c r="G5460">
        <f>precio_reno_porta!F242</f>
        <v>0</v>
      </c>
      <c r="H5460" t="s">
        <v>188</v>
      </c>
      <c r="I5460" t="s">
        <v>199</v>
      </c>
      <c r="J5460" s="68">
        <f>precio_reno_porta!Z242</f>
        <v>0</v>
      </c>
    </row>
    <row r="5461" spans="1:10" x14ac:dyDescent="0.3">
      <c r="A5461" t="str">
        <f t="shared" si="85"/>
        <v>0Max Negocios + Ilimitado 289.90CUOTA</v>
      </c>
      <c r="B5461">
        <f>precio_reno_porta!A243</f>
        <v>0</v>
      </c>
      <c r="C5461">
        <f>precio_reno_porta!B243</f>
        <v>0</v>
      </c>
      <c r="D5461">
        <f>precio_reno_porta!C243</f>
        <v>0</v>
      </c>
      <c r="E5461">
        <f>precio_reno_porta!D243</f>
        <v>0</v>
      </c>
      <c r="F5461" s="68">
        <f>precio_reno_porta!E243</f>
        <v>0</v>
      </c>
      <c r="G5461">
        <f>precio_reno_porta!F243</f>
        <v>0</v>
      </c>
      <c r="H5461" t="s">
        <v>188</v>
      </c>
      <c r="I5461" t="s">
        <v>199</v>
      </c>
      <c r="J5461" s="68">
        <f>precio_reno_porta!Z243</f>
        <v>0</v>
      </c>
    </row>
    <row r="5462" spans="1:10" x14ac:dyDescent="0.3">
      <c r="A5462" t="str">
        <f t="shared" si="85"/>
        <v>0Max Negocios + Ilimitado 289.90CUOTA</v>
      </c>
      <c r="B5462">
        <f>precio_reno_porta!A244</f>
        <v>0</v>
      </c>
      <c r="C5462">
        <f>precio_reno_porta!B244</f>
        <v>0</v>
      </c>
      <c r="D5462">
        <f>precio_reno_porta!C244</f>
        <v>0</v>
      </c>
      <c r="E5462">
        <f>precio_reno_porta!D244</f>
        <v>0</v>
      </c>
      <c r="F5462" s="68">
        <f>precio_reno_porta!E244</f>
        <v>0</v>
      </c>
      <c r="G5462">
        <f>precio_reno_porta!F244</f>
        <v>0</v>
      </c>
      <c r="H5462" t="s">
        <v>188</v>
      </c>
      <c r="I5462" t="s">
        <v>199</v>
      </c>
      <c r="J5462" s="68">
        <f>precio_reno_porta!Z244</f>
        <v>0</v>
      </c>
    </row>
    <row r="5463" spans="1:10" x14ac:dyDescent="0.3">
      <c r="A5463" t="str">
        <f t="shared" si="85"/>
        <v>0Max Negocios + Ilimitado 289.90CUOTA</v>
      </c>
      <c r="B5463">
        <f>precio_reno_porta!A245</f>
        <v>0</v>
      </c>
      <c r="C5463">
        <f>precio_reno_porta!B245</f>
        <v>0</v>
      </c>
      <c r="D5463">
        <f>precio_reno_porta!C245</f>
        <v>0</v>
      </c>
      <c r="E5463">
        <f>precio_reno_porta!D245</f>
        <v>0</v>
      </c>
      <c r="F5463" s="68">
        <f>precio_reno_porta!E245</f>
        <v>0</v>
      </c>
      <c r="G5463">
        <f>precio_reno_porta!F245</f>
        <v>0</v>
      </c>
      <c r="H5463" t="s">
        <v>188</v>
      </c>
      <c r="I5463" t="s">
        <v>199</v>
      </c>
      <c r="J5463" s="68">
        <f>precio_reno_porta!Z245</f>
        <v>0</v>
      </c>
    </row>
    <row r="5464" spans="1:10" x14ac:dyDescent="0.3">
      <c r="A5464" t="str">
        <f t="shared" si="85"/>
        <v>0Max Negocios + Ilimitado 289.90CUOTA</v>
      </c>
      <c r="B5464">
        <f>precio_reno_porta!A246</f>
        <v>0</v>
      </c>
      <c r="C5464">
        <f>precio_reno_porta!B246</f>
        <v>0</v>
      </c>
      <c r="D5464">
        <f>precio_reno_porta!C246</f>
        <v>0</v>
      </c>
      <c r="E5464">
        <f>precio_reno_porta!D246</f>
        <v>0</v>
      </c>
      <c r="F5464" s="68">
        <f>precio_reno_porta!E246</f>
        <v>0</v>
      </c>
      <c r="G5464">
        <f>precio_reno_porta!F246</f>
        <v>0</v>
      </c>
      <c r="H5464" t="s">
        <v>188</v>
      </c>
      <c r="I5464" t="s">
        <v>199</v>
      </c>
      <c r="J5464" s="68">
        <f>precio_reno_porta!Z246</f>
        <v>0</v>
      </c>
    </row>
  </sheetData>
  <phoneticPr fontId="2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53139-193D-4AB9-9CAF-F8DE031BE8FB}">
  <sheetPr codeName="Hoja3">
    <tabColor rgb="FFFF0000"/>
  </sheetPr>
  <dimension ref="A1:AG155"/>
  <sheetViews>
    <sheetView showGridLines="0" topLeftCell="S1" zoomScaleNormal="100" workbookViewId="0">
      <selection activeCell="AD6" sqref="AD6"/>
    </sheetView>
  </sheetViews>
  <sheetFormatPr baseColWidth="10" defaultRowHeight="14.4" x14ac:dyDescent="0.3"/>
  <cols>
    <col min="1" max="1" width="58" style="98" hidden="1" customWidth="1"/>
    <col min="2" max="2" width="13.44140625" style="98" bestFit="1" customWidth="1"/>
    <col min="3" max="3" width="36.6640625" style="98" bestFit="1" customWidth="1"/>
    <col min="4" max="4" width="10.88671875" style="98" customWidth="1"/>
    <col min="5" max="5" width="16.88671875" style="98" customWidth="1"/>
    <col min="6" max="6" width="12.21875" style="98" customWidth="1"/>
    <col min="7" max="7" width="22" style="98" customWidth="1"/>
    <col min="8" max="8" width="14" style="98" customWidth="1"/>
    <col min="9" max="9" width="22" style="98" customWidth="1"/>
    <col min="10" max="11" width="16.33203125" style="98" customWidth="1"/>
    <col min="12" max="12" width="10.5546875" style="98" bestFit="1" customWidth="1"/>
    <col min="13" max="13" width="14.6640625" style="98" hidden="1" customWidth="1"/>
    <col min="14" max="14" width="11.5546875" style="98"/>
    <col min="15" max="15" width="11.77734375" style="98" bestFit="1" customWidth="1"/>
    <col min="16" max="16" width="11.5546875" style="98"/>
    <col min="17" max="17" width="22.88671875" style="98" customWidth="1"/>
    <col min="18" max="18" width="14.44140625" style="98" customWidth="1"/>
    <col min="19" max="19" width="12.77734375" style="98" bestFit="1" customWidth="1"/>
    <col min="20" max="20" width="11.5546875" style="98" customWidth="1"/>
    <col min="21" max="21" width="14.33203125" style="98" customWidth="1"/>
    <col min="22" max="24" width="11.5546875" style="98" customWidth="1"/>
    <col min="25" max="29" width="11.5546875" style="98"/>
    <col min="30" max="30" width="31.5546875" style="98" bestFit="1" customWidth="1"/>
    <col min="31" max="31" width="8.109375" style="98" bestFit="1" customWidth="1"/>
    <col min="32" max="32" width="8.77734375" style="98" bestFit="1" customWidth="1"/>
    <col min="33" max="33" width="16.109375" style="98" bestFit="1" customWidth="1"/>
    <col min="34" max="16384" width="11.5546875" style="98"/>
  </cols>
  <sheetData>
    <row r="1" spans="1:33" x14ac:dyDescent="0.3">
      <c r="Q1" s="99"/>
      <c r="R1" s="153"/>
      <c r="S1" s="153"/>
      <c r="T1" s="153"/>
      <c r="U1" s="153"/>
      <c r="V1" s="153"/>
      <c r="W1" s="153"/>
      <c r="X1" s="153"/>
      <c r="AD1"/>
      <c r="AE1"/>
    </row>
    <row r="2" spans="1:33" ht="33" customHeight="1" x14ac:dyDescent="0.3">
      <c r="C2" s="154" t="s">
        <v>189</v>
      </c>
      <c r="D2" s="154"/>
      <c r="E2" s="154"/>
      <c r="F2" s="154"/>
      <c r="G2" s="154"/>
      <c r="H2" s="154"/>
      <c r="I2" s="154"/>
      <c r="J2" s="154"/>
      <c r="K2" s="154"/>
      <c r="L2" s="154"/>
      <c r="M2" s="100"/>
      <c r="N2" s="100"/>
      <c r="O2" s="100"/>
      <c r="Q2" s="155" t="s">
        <v>214</v>
      </c>
      <c r="R2" s="155"/>
      <c r="S2" s="155"/>
      <c r="T2" s="155"/>
      <c r="U2" s="155"/>
      <c r="V2" s="155"/>
      <c r="W2" s="155"/>
      <c r="X2" s="155"/>
      <c r="Z2" s="101" t="s">
        <v>178</v>
      </c>
      <c r="AD2"/>
      <c r="AE2"/>
      <c r="AF2"/>
    </row>
    <row r="3" spans="1:33" ht="18.600000000000001" customHeight="1" x14ac:dyDescent="0.45">
      <c r="C3" s="102"/>
      <c r="D3" s="102"/>
      <c r="E3" s="102"/>
      <c r="F3" s="102"/>
      <c r="G3" s="102"/>
      <c r="H3" s="102"/>
      <c r="I3" s="102"/>
      <c r="J3" s="102"/>
      <c r="K3" s="102"/>
      <c r="L3" s="102"/>
      <c r="M3" s="102"/>
      <c r="N3" s="102"/>
      <c r="O3" s="102"/>
      <c r="Z3" s="101" t="s">
        <v>179</v>
      </c>
      <c r="AD3" s="149" t="s">
        <v>11</v>
      </c>
      <c r="AE3" s="149" t="s">
        <v>76</v>
      </c>
      <c r="AF3" s="150" t="s">
        <v>63</v>
      </c>
      <c r="AG3"/>
    </row>
    <row r="4" spans="1:33" ht="18.600000000000001" thickBot="1" x14ac:dyDescent="0.4">
      <c r="C4" s="103" t="s">
        <v>190</v>
      </c>
      <c r="E4" s="104"/>
      <c r="F4" s="104"/>
      <c r="G4" s="105" t="s">
        <v>179</v>
      </c>
      <c r="I4" s="144" t="str">
        <f>IF(OR(G4="CUOTA 18",G4="CUOTA 12"),"CUOTA","CONTADO")</f>
        <v>CUOTA</v>
      </c>
      <c r="J4" s="103" t="s">
        <v>190</v>
      </c>
      <c r="Z4" s="101" t="s">
        <v>187</v>
      </c>
      <c r="AD4" t="s">
        <v>344</v>
      </c>
      <c r="AE4" t="s">
        <v>77</v>
      </c>
      <c r="AF4">
        <f>IF(AD4="","",VLOOKUP(AD4,Anexar1!C:H,6,0))</f>
        <v>221</v>
      </c>
      <c r="AG4"/>
    </row>
    <row r="5" spans="1:33" ht="48.6" customHeight="1" thickTop="1" thickBot="1" x14ac:dyDescent="0.35">
      <c r="B5" s="106" t="s">
        <v>221</v>
      </c>
      <c r="C5" s="107" t="s">
        <v>0</v>
      </c>
      <c r="D5" s="108" t="s">
        <v>1</v>
      </c>
      <c r="E5" s="109" t="s">
        <v>185</v>
      </c>
      <c r="F5" s="109" t="s">
        <v>186</v>
      </c>
      <c r="G5" s="110" t="s">
        <v>2</v>
      </c>
      <c r="H5" s="111" t="s">
        <v>546</v>
      </c>
      <c r="I5" s="109" t="s">
        <v>161</v>
      </c>
      <c r="J5" s="109" t="s">
        <v>127</v>
      </c>
      <c r="K5" s="111" t="s">
        <v>65</v>
      </c>
      <c r="L5" s="109" t="s">
        <v>63</v>
      </c>
      <c r="M5" s="112" t="s">
        <v>204</v>
      </c>
      <c r="N5" s="109" t="s">
        <v>34</v>
      </c>
      <c r="O5" s="119" t="s">
        <v>229</v>
      </c>
      <c r="Q5" s="113" t="s">
        <v>213</v>
      </c>
      <c r="R5" s="114" t="s">
        <v>72</v>
      </c>
      <c r="S5" s="114" t="s">
        <v>73</v>
      </c>
      <c r="T5" s="114" t="s">
        <v>74</v>
      </c>
      <c r="U5" s="114" t="s">
        <v>75</v>
      </c>
      <c r="V5" s="114" t="s">
        <v>215</v>
      </c>
      <c r="W5" s="114" t="s">
        <v>114</v>
      </c>
      <c r="X5" s="114" t="s">
        <v>115</v>
      </c>
      <c r="AD5" t="s">
        <v>345</v>
      </c>
      <c r="AE5" t="s">
        <v>77</v>
      </c>
      <c r="AF5">
        <f>IF(AD5="","",VLOOKUP(AD5,Anexar1!C:H,6,0))</f>
        <v>69</v>
      </c>
      <c r="AG5"/>
    </row>
    <row r="6" spans="1:33" ht="15.6" thickTop="1" thickBot="1" x14ac:dyDescent="0.35">
      <c r="A6" s="98" t="str">
        <f>CONCATENATE(C6,I6,$I$4)</f>
        <v>APPLE IPHONE 15 128GBMax Negocios + 29.90CUOTA</v>
      </c>
      <c r="B6" s="4"/>
      <c r="C6" s="117" t="s">
        <v>16</v>
      </c>
      <c r="D6" s="4" t="str">
        <f>IFERROR(VLOOKUP(C6,'PRECIO PORTA'!D:F,3,0),"")</f>
        <v>iOS</v>
      </c>
      <c r="E6" s="4" t="str">
        <f>IF($I$4="CUOTA","",VLOOKUP(A6,PORTA!A:J,10,0))</f>
        <v/>
      </c>
      <c r="F6" s="4">
        <f>IF($I$4="CONTADO","",VLOOKUP(A6,PORTA!A:J,10,0))</f>
        <v>4187</v>
      </c>
      <c r="G6" s="47">
        <f t="shared" ref="G6:G31" si="0">IF($G$4="CUOTA 18",18,IF($G$4="CUOTA 12",12,IF($G$4="CONTADO",18,"")))</f>
        <v>18</v>
      </c>
      <c r="H6" s="24">
        <f>IF($I$4="CONTADO","",F6/G6)</f>
        <v>232.61111111111111</v>
      </c>
      <c r="I6" s="145" t="str">
        <f>IFERROR(VLOOKUP(J6,'MAX NEGOCIO'!A:B,2,0),"")</f>
        <v>Max Negocios + 29.90</v>
      </c>
      <c r="J6" s="121">
        <v>29.9</v>
      </c>
      <c r="K6" s="24">
        <f>IF($G$4="CONTADO","",(F6/G6)+J6)</f>
        <v>262.51111111111112</v>
      </c>
      <c r="L6" s="146" t="str">
        <f t="shared" ref="L6:L31" si="1">IFERROR(VLOOKUP(C6,AD:AH,3,0),"")</f>
        <v/>
      </c>
      <c r="M6" s="63" t="e">
        <f t="shared" ref="M6:M31" si="2">VLOOKUP(C6,AD:AF,2,0)</f>
        <v>#N/A</v>
      </c>
      <c r="N6" s="78" t="str">
        <f>IFERROR(VLOOKUP(M6,'MAX NEGOCIO'!$M$3:$N$7,2,0),"")</f>
        <v/>
      </c>
      <c r="O6" s="118">
        <f>VLOOKUP(C6,PORTA!E:J,6,0)</f>
        <v>3489</v>
      </c>
      <c r="Q6" s="84" t="str">
        <f>C6</f>
        <v>APPLE IPHONE 15 128GB</v>
      </c>
      <c r="R6" s="80" t="str">
        <f>IFERROR(VLOOKUP(Q6,Anexar1!F:BJ,7,0),"")</f>
        <v/>
      </c>
      <c r="S6" s="80" t="str">
        <f>IFERROR(VLOOKUP(Q6,Anexar1!F:BJ,8,0),"")</f>
        <v/>
      </c>
      <c r="T6" s="80" t="str">
        <f>IFERROR(VLOOKUP(Q6,Anexar1!F:BJ,9,0),"")</f>
        <v/>
      </c>
      <c r="U6" s="80" t="str">
        <f>IFERROR(VLOOKUP(Q6,Anexar1!F:BJ,10,0),"")</f>
        <v/>
      </c>
      <c r="V6" s="80" t="str">
        <f>IFERROR(VLOOKUP(Q6,Anexar1!F:BJ,12,0),"")</f>
        <v/>
      </c>
      <c r="W6" s="80" t="str">
        <f>IFERROR(VLOOKUP(Q6,Anexar1!F:BJ,15,0),"")</f>
        <v/>
      </c>
      <c r="X6" s="80" t="str">
        <f>IFERROR(VLOOKUP(Q6,Anexar1!F:BJ,16,0),"")</f>
        <v/>
      </c>
      <c r="AD6" t="s">
        <v>307</v>
      </c>
      <c r="AE6" t="s">
        <v>77</v>
      </c>
      <c r="AF6">
        <f>IF(AD6="","",VLOOKUP(AD6,Anexar1!C:H,6,0))</f>
        <v>13</v>
      </c>
      <c r="AG6"/>
    </row>
    <row r="7" spans="1:33" ht="15.6" thickTop="1" thickBot="1" x14ac:dyDescent="0.35">
      <c r="A7" s="98" t="str">
        <f t="shared" ref="A7:A22" si="3">CONCATENATE(C7,I7,$I$4)</f>
        <v>CUOTA</v>
      </c>
      <c r="B7" s="4"/>
      <c r="C7" s="117"/>
      <c r="D7" s="4" t="str">
        <f>IFERROR(VLOOKUP(C7,'PRECIO PORTA'!D:F,3,0),"")</f>
        <v/>
      </c>
      <c r="E7" s="4" t="str">
        <f>IF($I$4="CUOTA","",VLOOKUP(A7,PORTA!A:J,10,0))</f>
        <v/>
      </c>
      <c r="F7" s="4" t="e">
        <f>IF($I$4="CONTADO","",VLOOKUP(A7,PORTA!A:J,10,0))</f>
        <v>#N/A</v>
      </c>
      <c r="G7" s="47">
        <f t="shared" si="0"/>
        <v>18</v>
      </c>
      <c r="H7" s="24" t="e">
        <f t="shared" ref="H7:H22" si="4">IF($G$4="CONTADO","",F7/G7)</f>
        <v>#N/A</v>
      </c>
      <c r="I7" s="145" t="str">
        <f>IFERROR(VLOOKUP(J7,'MAX NEGOCIO'!A:B,2,0),"")</f>
        <v/>
      </c>
      <c r="J7" s="121"/>
      <c r="K7" s="24" t="e">
        <f t="shared" ref="K7:K31" si="5">IF($G$4="CONTADO","",(F7/G7)+J7)</f>
        <v>#N/A</v>
      </c>
      <c r="L7" s="146" t="str">
        <f t="shared" si="1"/>
        <v/>
      </c>
      <c r="M7" s="63" t="e">
        <f t="shared" si="2"/>
        <v>#N/A</v>
      </c>
      <c r="N7" s="78" t="str">
        <f>IFERROR(VLOOKUP(M7,'MAX NEGOCIO'!$M$3:$N$7,2,0),"")</f>
        <v/>
      </c>
      <c r="O7" s="118">
        <f>VLOOKUP(C7,PORTA!E:J,6,0)</f>
        <v>0</v>
      </c>
      <c r="Q7" s="84">
        <f t="shared" ref="Q7:Q20" si="6">C7</f>
        <v>0</v>
      </c>
      <c r="R7" s="80" t="str">
        <f>IFERROR(VLOOKUP(Q7,Anexar1!F:L,7,0),"")</f>
        <v/>
      </c>
      <c r="S7" s="80" t="str">
        <f>IFERROR(VLOOKUP(Q7,Anexar1!F:BJ,8,0),"")</f>
        <v/>
      </c>
      <c r="T7" s="80" t="str">
        <f>IFERROR(VLOOKUP(Q7,Anexar1!F:BJ,9,0),"")</f>
        <v/>
      </c>
      <c r="U7" s="80" t="str">
        <f>IFERROR(VLOOKUP(Q7,Anexar1!F:BJ,10,0),"")</f>
        <v/>
      </c>
      <c r="V7" s="80" t="str">
        <f>IFERROR(VLOOKUP(Q7,Anexar1!F:BJ,12,0),"")</f>
        <v/>
      </c>
      <c r="W7" s="80" t="str">
        <f>IFERROR(VLOOKUP(Q7,Anexar1!F:BJ,15,0),"")</f>
        <v/>
      </c>
      <c r="X7" s="80" t="str">
        <f>IFERROR(VLOOKUP(Q7,Anexar1!F:BJ,16,0),"")</f>
        <v/>
      </c>
      <c r="AD7" t="s">
        <v>730</v>
      </c>
      <c r="AE7" t="s">
        <v>77</v>
      </c>
      <c r="AF7">
        <f>IF(AD7="","",VLOOKUP(AD7,Anexar1!C:H,6,0))</f>
        <v>267</v>
      </c>
      <c r="AG7"/>
    </row>
    <row r="8" spans="1:33" ht="15.6" thickTop="1" thickBot="1" x14ac:dyDescent="0.35">
      <c r="A8" s="98" t="str">
        <f t="shared" si="3"/>
        <v>CUOTA</v>
      </c>
      <c r="B8" s="4"/>
      <c r="C8" s="117"/>
      <c r="D8" s="4" t="str">
        <f>IFERROR(VLOOKUP(C8,'PRECIO PORTA'!D:F,3,0),"")</f>
        <v/>
      </c>
      <c r="E8" s="4" t="str">
        <f>IF($I$4="CUOTA","",VLOOKUP(A8,PORTA!A:J,10,0))</f>
        <v/>
      </c>
      <c r="F8" s="4" t="e">
        <f>IF($I$4="CONTADO","",VLOOKUP(A8,PORTA!A:J,10,0))</f>
        <v>#N/A</v>
      </c>
      <c r="G8" s="47">
        <f t="shared" si="0"/>
        <v>18</v>
      </c>
      <c r="H8" s="24" t="e">
        <f t="shared" si="4"/>
        <v>#N/A</v>
      </c>
      <c r="I8" s="145" t="str">
        <f>IFERROR(VLOOKUP(J8,'MAX NEGOCIO'!A:B,2,0),"")</f>
        <v/>
      </c>
      <c r="J8" s="121"/>
      <c r="K8" s="24" t="e">
        <f t="shared" si="5"/>
        <v>#N/A</v>
      </c>
      <c r="L8" s="146" t="str">
        <f t="shared" si="1"/>
        <v/>
      </c>
      <c r="M8" s="63" t="e">
        <f t="shared" si="2"/>
        <v>#N/A</v>
      </c>
      <c r="N8" s="78" t="str">
        <f>IFERROR(VLOOKUP(M8,'MAX NEGOCIO'!$M$3:$N$7,2,0),"")</f>
        <v/>
      </c>
      <c r="O8" s="118">
        <f>VLOOKUP(C8,PORTA!E:J,6,0)</f>
        <v>0</v>
      </c>
      <c r="Q8" s="84">
        <f t="shared" si="6"/>
        <v>0</v>
      </c>
      <c r="R8" s="80" t="str">
        <f>IFERROR(VLOOKUP(Q8,Anexar1!F:L,7,0),"")</f>
        <v/>
      </c>
      <c r="S8" s="80" t="str">
        <f>IFERROR(VLOOKUP(Q8,Anexar1!F:BJ,8,0),"")</f>
        <v/>
      </c>
      <c r="T8" s="80" t="str">
        <f>IFERROR(VLOOKUP(Q8,Anexar1!F:BJ,9,0),"")</f>
        <v/>
      </c>
      <c r="U8" s="80" t="str">
        <f>IFERROR(VLOOKUP(Q8,Anexar1!F:BJ,10,0),"")</f>
        <v/>
      </c>
      <c r="V8" s="80" t="str">
        <f>IFERROR(VLOOKUP(Q8,Anexar1!F:BJ,12,0),"")</f>
        <v/>
      </c>
      <c r="W8" s="80" t="str">
        <f>IFERROR(VLOOKUP(Q8,Anexar1!F:BJ,15,0),"")</f>
        <v/>
      </c>
      <c r="X8" s="80" t="str">
        <f>IFERROR(VLOOKUP(Q8,Anexar1!F:BJ,16,0),"")</f>
        <v/>
      </c>
      <c r="AD8"/>
      <c r="AE8"/>
      <c r="AF8" t="str">
        <f>IF(AD8="","",VLOOKUP(AD8,Anexar1!C:H,6,0))</f>
        <v/>
      </c>
      <c r="AG8"/>
    </row>
    <row r="9" spans="1:33" ht="15.6" thickTop="1" thickBot="1" x14ac:dyDescent="0.35">
      <c r="A9" s="98" t="str">
        <f t="shared" si="3"/>
        <v>CUOTA</v>
      </c>
      <c r="B9" s="4"/>
      <c r="C9" s="117"/>
      <c r="D9" s="4" t="str">
        <f>IFERROR(VLOOKUP(C9,'PRECIO PORTA'!D:F,3,0),"")</f>
        <v/>
      </c>
      <c r="E9" s="4" t="str">
        <f>IF($I$4="CUOTA","",VLOOKUP(A9,PORTA!A:J,10,0))</f>
        <v/>
      </c>
      <c r="F9" s="4" t="e">
        <f>IF($I$4="CONTADO","",VLOOKUP(A9,PORTA!A:J,10,0))</f>
        <v>#N/A</v>
      </c>
      <c r="G9" s="47">
        <f t="shared" si="0"/>
        <v>18</v>
      </c>
      <c r="H9" s="24" t="e">
        <f t="shared" si="4"/>
        <v>#N/A</v>
      </c>
      <c r="I9" s="145" t="str">
        <f>IFERROR(VLOOKUP(J9,'MAX NEGOCIO'!A:B,2,0),"")</f>
        <v/>
      </c>
      <c r="J9" s="121"/>
      <c r="K9" s="24" t="e">
        <f t="shared" si="5"/>
        <v>#N/A</v>
      </c>
      <c r="L9" s="146" t="str">
        <f t="shared" si="1"/>
        <v/>
      </c>
      <c r="M9" s="63" t="e">
        <f t="shared" si="2"/>
        <v>#N/A</v>
      </c>
      <c r="N9" s="78" t="str">
        <f>IFERROR(VLOOKUP(M9,'MAX NEGOCIO'!$M$3:$N$7,2,0),"")</f>
        <v/>
      </c>
      <c r="O9" s="118">
        <f>VLOOKUP(C9,PORTA!E:J,6,0)</f>
        <v>0</v>
      </c>
      <c r="Q9" s="84">
        <f t="shared" si="6"/>
        <v>0</v>
      </c>
      <c r="R9" s="80" t="str">
        <f>IFERROR(VLOOKUP(Q9,Anexar1!F:L,7,0),"")</f>
        <v/>
      </c>
      <c r="S9" s="80" t="str">
        <f>IFERROR(VLOOKUP(Q9,Anexar1!F:BJ,8,0),"")</f>
        <v/>
      </c>
      <c r="T9" s="80" t="str">
        <f>IFERROR(VLOOKUP(Q9,Anexar1!F:BJ,9,0),"")</f>
        <v/>
      </c>
      <c r="U9" s="80" t="str">
        <f>IFERROR(VLOOKUP(Q9,Anexar1!F:BJ,10,0),"")</f>
        <v/>
      </c>
      <c r="V9" s="80" t="str">
        <f>IFERROR(VLOOKUP(Q9,Anexar1!F:BJ,12,0),"")</f>
        <v/>
      </c>
      <c r="W9" s="80" t="str">
        <f>IFERROR(VLOOKUP(Q9,Anexar1!F:BJ,15,0),"")</f>
        <v/>
      </c>
      <c r="X9" s="80" t="str">
        <f>IFERROR(VLOOKUP(Q9,Anexar1!F:BJ,16,0),"")</f>
        <v/>
      </c>
      <c r="AD9"/>
      <c r="AE9"/>
      <c r="AF9" t="str">
        <f>IF(AD9="","",VLOOKUP(AD9,Anexar1!C:H,6,0))</f>
        <v/>
      </c>
      <c r="AG9"/>
    </row>
    <row r="10" spans="1:33" ht="15.6" thickTop="1" thickBot="1" x14ac:dyDescent="0.35">
      <c r="A10" s="98" t="str">
        <f t="shared" si="3"/>
        <v>CUOTA</v>
      </c>
      <c r="B10" s="4"/>
      <c r="C10" s="117"/>
      <c r="D10" s="4" t="str">
        <f>IFERROR(VLOOKUP(C10,'PRECIO PORTA'!D:F,3,0),"")</f>
        <v/>
      </c>
      <c r="E10" s="4" t="str">
        <f>IF($I$4="CUOTA","",VLOOKUP(A10,PORTA!A:J,10,0))</f>
        <v/>
      </c>
      <c r="F10" s="4" t="e">
        <f>IF($I$4="CONTADO","",VLOOKUP(A10,PORTA!A:J,10,0))</f>
        <v>#N/A</v>
      </c>
      <c r="G10" s="47">
        <f t="shared" si="0"/>
        <v>18</v>
      </c>
      <c r="H10" s="24" t="e">
        <f t="shared" si="4"/>
        <v>#N/A</v>
      </c>
      <c r="I10" s="145" t="str">
        <f>IFERROR(VLOOKUP(J10,'MAX NEGOCIO'!A:B,2,0),"")</f>
        <v/>
      </c>
      <c r="J10" s="121"/>
      <c r="K10" s="24" t="e">
        <f t="shared" si="5"/>
        <v>#N/A</v>
      </c>
      <c r="L10" s="146" t="str">
        <f t="shared" si="1"/>
        <v/>
      </c>
      <c r="M10" s="63" t="e">
        <f t="shared" si="2"/>
        <v>#N/A</v>
      </c>
      <c r="N10" s="78" t="str">
        <f>IFERROR(VLOOKUP(M10,'MAX NEGOCIO'!$M$3:$N$7,2,0),"")</f>
        <v/>
      </c>
      <c r="O10" s="118">
        <f>VLOOKUP(C10,PORTA!E:J,6,0)</f>
        <v>0</v>
      </c>
      <c r="Q10" s="84">
        <f t="shared" si="6"/>
        <v>0</v>
      </c>
      <c r="R10" s="80" t="str">
        <f>IFERROR(VLOOKUP(Q10,Anexar1!F:L,7,0),"")</f>
        <v/>
      </c>
      <c r="S10" s="80" t="str">
        <f>IFERROR(VLOOKUP(Q10,Anexar1!F:BJ,8,0),"")</f>
        <v/>
      </c>
      <c r="T10" s="80" t="str">
        <f>IFERROR(VLOOKUP(Q10,Anexar1!F:BJ,9,0),"")</f>
        <v/>
      </c>
      <c r="U10" s="80" t="str">
        <f>IFERROR(VLOOKUP(Q10,Anexar1!F:BJ,10,0),"")</f>
        <v/>
      </c>
      <c r="V10" s="80" t="str">
        <f>IFERROR(VLOOKUP(Q10,Anexar1!F:BJ,12,0),"")</f>
        <v/>
      </c>
      <c r="W10" s="80" t="str">
        <f>IFERROR(VLOOKUP(Q10,Anexar1!F:BJ,15,0),"")</f>
        <v/>
      </c>
      <c r="X10" s="80" t="str">
        <f>IFERROR(VLOOKUP(Q10,Anexar1!F:BJ,16,0),"")</f>
        <v/>
      </c>
      <c r="AD10"/>
      <c r="AE10"/>
      <c r="AF10" t="str">
        <f>IF(AD10="","",VLOOKUP(AD10,Anexar1!C:H,6,0))</f>
        <v/>
      </c>
      <c r="AG10"/>
    </row>
    <row r="11" spans="1:33" ht="15.6" thickTop="1" thickBot="1" x14ac:dyDescent="0.35">
      <c r="A11" s="98" t="str">
        <f t="shared" si="3"/>
        <v>CUOTA</v>
      </c>
      <c r="B11" s="4"/>
      <c r="C11" s="117"/>
      <c r="D11" s="4" t="str">
        <f>IFERROR(VLOOKUP(C11,'PRECIO PORTA'!D:F,3,0),"")</f>
        <v/>
      </c>
      <c r="E11" s="4" t="str">
        <f>IF($I$4="CUOTA","",VLOOKUP(A11,PORTA!A:J,10,0))</f>
        <v/>
      </c>
      <c r="F11" s="4" t="e">
        <f>IF($I$4="CONTADO","",VLOOKUP(A11,PORTA!A:J,10,0))</f>
        <v>#N/A</v>
      </c>
      <c r="G11" s="47">
        <f t="shared" si="0"/>
        <v>18</v>
      </c>
      <c r="H11" s="24" t="e">
        <f t="shared" si="4"/>
        <v>#N/A</v>
      </c>
      <c r="I11" s="145" t="str">
        <f>IFERROR(VLOOKUP(J11,'MAX NEGOCIO'!A:B,2,0),"")</f>
        <v/>
      </c>
      <c r="J11" s="121"/>
      <c r="K11" s="24" t="e">
        <f t="shared" si="5"/>
        <v>#N/A</v>
      </c>
      <c r="L11" s="146" t="str">
        <f t="shared" si="1"/>
        <v/>
      </c>
      <c r="M11" s="63" t="e">
        <f t="shared" si="2"/>
        <v>#N/A</v>
      </c>
      <c r="N11" s="78" t="str">
        <f>IFERROR(VLOOKUP(M11,'MAX NEGOCIO'!$M$3:$N$7,2,0),"")</f>
        <v/>
      </c>
      <c r="O11" s="118">
        <f>VLOOKUP(C11,PORTA!E:J,6,0)</f>
        <v>0</v>
      </c>
      <c r="Q11" s="84">
        <f t="shared" si="6"/>
        <v>0</v>
      </c>
      <c r="R11" s="80" t="str">
        <f>IFERROR(VLOOKUP(Q11,Anexar1!F:L,7,0),"")</f>
        <v/>
      </c>
      <c r="S11" s="80" t="str">
        <f>IFERROR(VLOOKUP(Q11,Anexar1!F:BJ,8,0),"")</f>
        <v/>
      </c>
      <c r="T11" s="80" t="str">
        <f>IFERROR(VLOOKUP(Q11,Anexar1!F:BJ,9,0),"")</f>
        <v/>
      </c>
      <c r="U11" s="80" t="str">
        <f>IFERROR(VLOOKUP(Q11,Anexar1!F:BJ,10,0),"")</f>
        <v/>
      </c>
      <c r="V11" s="80" t="str">
        <f>IFERROR(VLOOKUP(Q11,Anexar1!F:BJ,12,0),"")</f>
        <v/>
      </c>
      <c r="W11" s="80" t="str">
        <f>IFERROR(VLOOKUP(Q11,Anexar1!F:BJ,15,0),"")</f>
        <v/>
      </c>
      <c r="X11" s="80" t="str">
        <f>IFERROR(VLOOKUP(Q11,Anexar1!F:BJ,16,0),"")</f>
        <v/>
      </c>
      <c r="AD11"/>
      <c r="AE11"/>
      <c r="AF11" t="str">
        <f>IF(AD11="","",VLOOKUP(AD11,Anexar1!C:H,6,0))</f>
        <v/>
      </c>
      <c r="AG11"/>
    </row>
    <row r="12" spans="1:33" ht="22.2" customHeight="1" thickTop="1" thickBot="1" x14ac:dyDescent="0.35">
      <c r="A12" s="98" t="str">
        <f t="shared" si="3"/>
        <v>CUOTA</v>
      </c>
      <c r="B12" s="4"/>
      <c r="C12" s="117"/>
      <c r="D12" s="4" t="str">
        <f>IFERROR(VLOOKUP(C12,'PRECIO PORTA'!D:F,3,0),"")</f>
        <v/>
      </c>
      <c r="E12" s="4" t="str">
        <f>IF($I$4="CUOTA","",VLOOKUP(A12,PORTA!A:J,10,0))</f>
        <v/>
      </c>
      <c r="F12" s="4" t="e">
        <f>IF($I$4="CONTADO","",VLOOKUP(A12,PORTA!A:J,10,0))</f>
        <v>#N/A</v>
      </c>
      <c r="G12" s="47">
        <f t="shared" si="0"/>
        <v>18</v>
      </c>
      <c r="H12" s="24" t="e">
        <f t="shared" si="4"/>
        <v>#N/A</v>
      </c>
      <c r="I12" s="145" t="str">
        <f>IFERROR(VLOOKUP(J12,'MAX NEGOCIO'!A:B,2,0),"")</f>
        <v/>
      </c>
      <c r="J12" s="121"/>
      <c r="K12" s="24" t="e">
        <f t="shared" si="5"/>
        <v>#N/A</v>
      </c>
      <c r="L12" s="146" t="str">
        <f t="shared" si="1"/>
        <v/>
      </c>
      <c r="M12" s="63" t="e">
        <f t="shared" si="2"/>
        <v>#N/A</v>
      </c>
      <c r="N12" s="78" t="str">
        <f>IFERROR(VLOOKUP(M12,'MAX NEGOCIO'!$M$3:$N$7,2,0),"")</f>
        <v/>
      </c>
      <c r="O12" s="118">
        <f>VLOOKUP(C12,PORTA!E:J,6,0)</f>
        <v>0</v>
      </c>
      <c r="Q12" s="84">
        <f t="shared" si="6"/>
        <v>0</v>
      </c>
      <c r="R12" s="80" t="str">
        <f>IFERROR(VLOOKUP(Q12,Anexar1!F:L,7,0),"")</f>
        <v/>
      </c>
      <c r="S12" s="80" t="str">
        <f>IFERROR(VLOOKUP(Q12,Anexar1!F:BJ,8,0),"")</f>
        <v/>
      </c>
      <c r="T12" s="80" t="str">
        <f>IFERROR(VLOOKUP(Q12,Anexar1!F:BJ,9,0),"")</f>
        <v/>
      </c>
      <c r="U12" s="80" t="str">
        <f>IFERROR(VLOOKUP(Q12,Anexar1!F:BJ,10,0),"")</f>
        <v/>
      </c>
      <c r="V12" s="80" t="str">
        <f>IFERROR(VLOOKUP(Q12,Anexar1!F:BJ,12,0),"")</f>
        <v/>
      </c>
      <c r="W12" s="80" t="str">
        <f>IFERROR(VLOOKUP(Q12,Anexar1!F:BJ,15,0),"")</f>
        <v/>
      </c>
      <c r="X12" s="80" t="str">
        <f>IFERROR(VLOOKUP(Q12,Anexar1!F:BJ,16,0),"")</f>
        <v/>
      </c>
      <c r="AD12"/>
      <c r="AE12"/>
      <c r="AF12" t="str">
        <f>IF(AD12="","",VLOOKUP(AD12,Anexar1!C:H,6,0))</f>
        <v/>
      </c>
      <c r="AG12"/>
    </row>
    <row r="13" spans="1:33" ht="19.8" customHeight="1" thickTop="1" thickBot="1" x14ac:dyDescent="0.35">
      <c r="A13" s="98" t="str">
        <f t="shared" si="3"/>
        <v>CUOTA</v>
      </c>
      <c r="B13" s="4"/>
      <c r="C13" s="117"/>
      <c r="D13" s="4" t="str">
        <f>IFERROR(VLOOKUP(C13,'PRECIO PORTA'!D:F,3,0),"")</f>
        <v/>
      </c>
      <c r="E13" s="4" t="str">
        <f>IF($I$4="CUOTA","",VLOOKUP(A13,PORTA!A:J,10,0))</f>
        <v/>
      </c>
      <c r="F13" s="4" t="e">
        <f>IF($I$4="CONTADO","",VLOOKUP(A13,PORTA!A:J,10,0))</f>
        <v>#N/A</v>
      </c>
      <c r="G13" s="47">
        <f t="shared" si="0"/>
        <v>18</v>
      </c>
      <c r="H13" s="24" t="e">
        <f t="shared" si="4"/>
        <v>#N/A</v>
      </c>
      <c r="I13" s="145" t="str">
        <f>IFERROR(VLOOKUP(J13,'MAX NEGOCIO'!A:B,2,0),"")</f>
        <v/>
      </c>
      <c r="J13" s="121"/>
      <c r="K13" s="24" t="e">
        <f t="shared" si="5"/>
        <v>#N/A</v>
      </c>
      <c r="L13" s="146" t="str">
        <f t="shared" si="1"/>
        <v/>
      </c>
      <c r="M13" s="63" t="e">
        <f t="shared" si="2"/>
        <v>#N/A</v>
      </c>
      <c r="N13" s="78" t="str">
        <f>IFERROR(VLOOKUP(M13,'MAX NEGOCIO'!$M$3:$N$7,2,0),"")</f>
        <v/>
      </c>
      <c r="O13" s="118">
        <f>VLOOKUP(C13,PORTA!E:J,6,0)</f>
        <v>0</v>
      </c>
      <c r="Q13" s="84">
        <f t="shared" si="6"/>
        <v>0</v>
      </c>
      <c r="R13" s="80" t="str">
        <f>IFERROR(VLOOKUP(Q13,Anexar1!F:L,7,0),"")</f>
        <v/>
      </c>
      <c r="S13" s="80" t="str">
        <f>IFERROR(VLOOKUP(Q13,Anexar1!F:BJ,8,0),"")</f>
        <v/>
      </c>
      <c r="T13" s="80" t="str">
        <f>IFERROR(VLOOKUP(Q13,Anexar1!F:BJ,9,0),"")</f>
        <v/>
      </c>
      <c r="U13" s="80" t="str">
        <f>IFERROR(VLOOKUP(Q13,Anexar1!F:BJ,10,0),"")</f>
        <v/>
      </c>
      <c r="V13" s="80" t="str">
        <f>IFERROR(VLOOKUP(Q13,Anexar1!F:BJ,12,0),"")</f>
        <v/>
      </c>
      <c r="W13" s="80" t="str">
        <f>IFERROR(VLOOKUP(Q13,Anexar1!F:BJ,15,0),"")</f>
        <v/>
      </c>
      <c r="X13" s="80" t="str">
        <f>IFERROR(VLOOKUP(Q13,Anexar1!F:BJ,16,0),"")</f>
        <v/>
      </c>
      <c r="AD13"/>
      <c r="AE13"/>
      <c r="AF13" t="str">
        <f>IF(AD13="","",VLOOKUP(AD13,Anexar1!C:H,6,0))</f>
        <v/>
      </c>
      <c r="AG13"/>
    </row>
    <row r="14" spans="1:33" ht="21.6" customHeight="1" thickTop="1" thickBot="1" x14ac:dyDescent="0.35">
      <c r="A14" s="98" t="str">
        <f t="shared" si="3"/>
        <v>CUOTA</v>
      </c>
      <c r="B14" s="4"/>
      <c r="C14" s="117"/>
      <c r="D14" s="4" t="str">
        <f>IFERROR(VLOOKUP(C14,'PRECIO PORTA'!D:F,3,0),"")</f>
        <v/>
      </c>
      <c r="E14" s="4" t="str">
        <f>IF($I$4="CUOTA","",VLOOKUP(A14,PORTA!A:J,10,0))</f>
        <v/>
      </c>
      <c r="F14" s="4" t="e">
        <f>IF($I$4="CONTADO","",VLOOKUP(A14,PORTA!A:J,10,0))</f>
        <v>#N/A</v>
      </c>
      <c r="G14" s="47">
        <f t="shared" si="0"/>
        <v>18</v>
      </c>
      <c r="H14" s="24" t="e">
        <f t="shared" si="4"/>
        <v>#N/A</v>
      </c>
      <c r="I14" s="145" t="str">
        <f>IFERROR(VLOOKUP(J14,'MAX NEGOCIO'!A:B,2,0),"")</f>
        <v/>
      </c>
      <c r="J14" s="121"/>
      <c r="K14" s="24" t="e">
        <f t="shared" si="5"/>
        <v>#N/A</v>
      </c>
      <c r="L14" s="146" t="str">
        <f t="shared" si="1"/>
        <v/>
      </c>
      <c r="M14" s="63" t="e">
        <f t="shared" si="2"/>
        <v>#N/A</v>
      </c>
      <c r="N14" s="78" t="str">
        <f>IFERROR(VLOOKUP(M14,'MAX NEGOCIO'!$M$3:$N$7,2,0),"")</f>
        <v/>
      </c>
      <c r="O14" s="118">
        <f>VLOOKUP(C14,PORTA!E:J,6,0)</f>
        <v>0</v>
      </c>
      <c r="Q14" s="84">
        <f t="shared" si="6"/>
        <v>0</v>
      </c>
      <c r="R14" s="80" t="str">
        <f>IFERROR(VLOOKUP(Q14,Anexar1!F:L,7,0),"")</f>
        <v/>
      </c>
      <c r="S14" s="80" t="str">
        <f>IFERROR(VLOOKUP(Q14,Anexar1!F:BJ,8,0),"")</f>
        <v/>
      </c>
      <c r="T14" s="80" t="str">
        <f>IFERROR(VLOOKUP(Q14,Anexar1!F:BJ,9,0),"")</f>
        <v/>
      </c>
      <c r="U14" s="80" t="str">
        <f>IFERROR(VLOOKUP(Q14,Anexar1!F:BJ,10,0),"")</f>
        <v/>
      </c>
      <c r="V14" s="80" t="str">
        <f>IFERROR(VLOOKUP(Q14,Anexar1!F:BJ,12,0),"")</f>
        <v/>
      </c>
      <c r="W14" s="80" t="str">
        <f>IFERROR(VLOOKUP(Q14,Anexar1!F:BJ,15,0),"")</f>
        <v/>
      </c>
      <c r="X14" s="80" t="str">
        <f>IFERROR(VLOOKUP(Q14,Anexar1!F:BJ,16,0),"")</f>
        <v/>
      </c>
      <c r="AD14"/>
      <c r="AE14"/>
      <c r="AF14" t="str">
        <f>IF(AD14="","",VLOOKUP(AD14,Anexar1!C:H,6,0))</f>
        <v/>
      </c>
      <c r="AG14"/>
    </row>
    <row r="15" spans="1:33" ht="23.4" customHeight="1" thickTop="1" thickBot="1" x14ac:dyDescent="0.35">
      <c r="A15" s="98" t="str">
        <f t="shared" si="3"/>
        <v>CUOTA</v>
      </c>
      <c r="B15" s="4"/>
      <c r="C15" s="115"/>
      <c r="D15" s="4" t="str">
        <f>IFERROR(VLOOKUP(C15,'PRECIO PORTA'!D:F,3,0),"")</f>
        <v/>
      </c>
      <c r="E15" s="4" t="str">
        <f>IF($I$4="CUOTA","",VLOOKUP(A15,PORTA!A:J,10,0))</f>
        <v/>
      </c>
      <c r="F15" s="4" t="e">
        <f>IF($I$4="CONTADO","",VLOOKUP(A15,PORTA!A:J,10,0))</f>
        <v>#N/A</v>
      </c>
      <c r="G15" s="47">
        <f t="shared" si="0"/>
        <v>18</v>
      </c>
      <c r="H15" s="24" t="e">
        <f t="shared" si="4"/>
        <v>#N/A</v>
      </c>
      <c r="I15" s="145" t="str">
        <f>IFERROR(VLOOKUP(J15,'MAX NEGOCIO'!A:B,2,0),"")</f>
        <v/>
      </c>
      <c r="J15" s="121"/>
      <c r="K15" s="24" t="e">
        <f t="shared" si="5"/>
        <v>#N/A</v>
      </c>
      <c r="L15" s="146" t="str">
        <f t="shared" si="1"/>
        <v/>
      </c>
      <c r="M15" s="63" t="e">
        <f t="shared" si="2"/>
        <v>#N/A</v>
      </c>
      <c r="N15" s="78" t="str">
        <f>IFERROR(VLOOKUP(M15,'MAX NEGOCIO'!$M$3:$N$7,2,0),"")</f>
        <v/>
      </c>
      <c r="O15" s="118">
        <f>VLOOKUP(C15,PORTA!E:J,6,0)</f>
        <v>0</v>
      </c>
      <c r="Q15" s="84">
        <f t="shared" si="6"/>
        <v>0</v>
      </c>
      <c r="R15" s="80" t="str">
        <f>IFERROR(VLOOKUP(Q15,Anexar1!F:L,7,0),"")</f>
        <v/>
      </c>
      <c r="S15" s="80" t="str">
        <f>IFERROR(VLOOKUP(Q15,Anexar1!F:BJ,8,0),"")</f>
        <v/>
      </c>
      <c r="T15" s="80" t="str">
        <f>IFERROR(VLOOKUP(Q15,Anexar1!F:BJ,9,0),"")</f>
        <v/>
      </c>
      <c r="U15" s="80" t="str">
        <f>IFERROR(VLOOKUP(Q15,Anexar1!F:BJ,10,0),"")</f>
        <v/>
      </c>
      <c r="V15" s="80" t="str">
        <f>IFERROR(VLOOKUP(Q15,Anexar1!F:BJ,12,0),"")</f>
        <v/>
      </c>
      <c r="W15" s="80" t="str">
        <f>IFERROR(VLOOKUP(Q15,Anexar1!F:BJ,15,0),"")</f>
        <v/>
      </c>
      <c r="X15" s="80" t="str">
        <f>IFERROR(VLOOKUP(Q15,Anexar1!F:BJ,16,0),"")</f>
        <v/>
      </c>
      <c r="AD15"/>
      <c r="AE15"/>
      <c r="AF15" t="str">
        <f>IF(AD15="","",VLOOKUP(AD15,Anexar1!C:H,6,0))</f>
        <v/>
      </c>
      <c r="AG15"/>
    </row>
    <row r="16" spans="1:33" ht="15.6" thickTop="1" thickBot="1" x14ac:dyDescent="0.35">
      <c r="A16" s="98" t="str">
        <f t="shared" si="3"/>
        <v>CUOTA</v>
      </c>
      <c r="B16" s="4"/>
      <c r="C16" s="115"/>
      <c r="D16" s="4" t="str">
        <f>IFERROR(VLOOKUP(C16,'PRECIO PORTA'!D:F,3,0),"")</f>
        <v/>
      </c>
      <c r="E16" s="4" t="str">
        <f>IF($I$4="CUOTA","",VLOOKUP(A16,PORTA!A:J,10,0))</f>
        <v/>
      </c>
      <c r="F16" s="4" t="e">
        <f>IF($I$4="CONTADO","",VLOOKUP(A16,PORTA!A:J,10,0))</f>
        <v>#N/A</v>
      </c>
      <c r="G16" s="47">
        <f t="shared" si="0"/>
        <v>18</v>
      </c>
      <c r="H16" s="24" t="e">
        <f t="shared" si="4"/>
        <v>#N/A</v>
      </c>
      <c r="I16" s="145" t="str">
        <f>IFERROR(VLOOKUP(J16,'MAX NEGOCIO'!A:B,2,0),"")</f>
        <v/>
      </c>
      <c r="J16" s="121"/>
      <c r="K16" s="24" t="e">
        <f t="shared" si="5"/>
        <v>#N/A</v>
      </c>
      <c r="L16" s="146" t="str">
        <f t="shared" si="1"/>
        <v/>
      </c>
      <c r="M16" s="63" t="e">
        <f t="shared" si="2"/>
        <v>#N/A</v>
      </c>
      <c r="N16" s="78" t="str">
        <f>IFERROR(VLOOKUP(M16,'MAX NEGOCIO'!$M$3:$N$7,2,0),"")</f>
        <v/>
      </c>
      <c r="O16" s="118">
        <f>VLOOKUP(C16,PORTA!E:J,6,0)</f>
        <v>0</v>
      </c>
      <c r="Q16" s="84">
        <f t="shared" si="6"/>
        <v>0</v>
      </c>
      <c r="R16" s="80" t="str">
        <f>IFERROR(VLOOKUP(Q16,Anexar1!F:L,7,0),"")</f>
        <v/>
      </c>
      <c r="S16" s="80" t="str">
        <f>IFERROR(VLOOKUP(Q16,Anexar1!F:BJ,8,0),"")</f>
        <v/>
      </c>
      <c r="T16" s="80" t="str">
        <f>IFERROR(VLOOKUP(Q16,Anexar1!F:BJ,9,0),"")</f>
        <v/>
      </c>
      <c r="U16" s="80" t="str">
        <f>IFERROR(VLOOKUP(Q16,Anexar1!F:BJ,10,0),"")</f>
        <v/>
      </c>
      <c r="V16" s="80" t="str">
        <f>IFERROR(VLOOKUP(Q16,Anexar1!F:BJ,12,0),"")</f>
        <v/>
      </c>
      <c r="W16" s="80" t="str">
        <f>IFERROR(VLOOKUP(Q16,Anexar1!F:BJ,15,0),"")</f>
        <v/>
      </c>
      <c r="X16" s="80" t="str">
        <f>IFERROR(VLOOKUP(Q16,Anexar1!F:BJ,16,0),"")</f>
        <v/>
      </c>
      <c r="AD16"/>
      <c r="AE16"/>
      <c r="AF16" t="str">
        <f>IF(AD16="","",VLOOKUP(AD16,Anexar1!C:H,6,0))</f>
        <v/>
      </c>
      <c r="AG16"/>
    </row>
    <row r="17" spans="1:33" ht="15.6" thickTop="1" thickBot="1" x14ac:dyDescent="0.35">
      <c r="A17" s="98" t="str">
        <f t="shared" si="3"/>
        <v>CUOTA</v>
      </c>
      <c r="B17" s="4"/>
      <c r="C17" s="115"/>
      <c r="D17" s="4" t="str">
        <f>IFERROR(VLOOKUP(C17,'PRECIO PORTA'!D:F,3,0),"")</f>
        <v/>
      </c>
      <c r="E17" s="4" t="str">
        <f>IF($I$4="CUOTA","",VLOOKUP(A17,PORTA!A:J,10,0))</f>
        <v/>
      </c>
      <c r="F17" s="4" t="e">
        <f>IF($I$4="CONTADO","",VLOOKUP(A17,PORTA!A:J,10,0))</f>
        <v>#N/A</v>
      </c>
      <c r="G17" s="47">
        <f t="shared" si="0"/>
        <v>18</v>
      </c>
      <c r="H17" s="24" t="e">
        <f t="shared" si="4"/>
        <v>#N/A</v>
      </c>
      <c r="I17" s="145" t="str">
        <f>IFERROR(VLOOKUP(J17,'MAX NEGOCIO'!A:B,2,0),"")</f>
        <v/>
      </c>
      <c r="J17" s="121"/>
      <c r="K17" s="24" t="e">
        <f t="shared" si="5"/>
        <v>#N/A</v>
      </c>
      <c r="L17" s="146" t="str">
        <f t="shared" si="1"/>
        <v/>
      </c>
      <c r="M17" s="63" t="e">
        <f t="shared" si="2"/>
        <v>#N/A</v>
      </c>
      <c r="N17" s="78" t="str">
        <f>IFERROR(VLOOKUP(M17,'MAX NEGOCIO'!$M$3:$N$7,2,0),"")</f>
        <v/>
      </c>
      <c r="O17" s="118">
        <f>VLOOKUP(C17,PORTA!E:J,6,0)</f>
        <v>0</v>
      </c>
      <c r="Q17" s="84">
        <f t="shared" si="6"/>
        <v>0</v>
      </c>
      <c r="R17" s="80" t="str">
        <f>IFERROR(VLOOKUP(Q17,Anexar1!F:L,7,0),"")</f>
        <v/>
      </c>
      <c r="S17" s="80" t="str">
        <f>IFERROR(VLOOKUP(Q17,Anexar1!F:BJ,8,0),"")</f>
        <v/>
      </c>
      <c r="T17" s="80" t="str">
        <f>IFERROR(VLOOKUP(Q17,Anexar1!F:BJ,9,0),"")</f>
        <v/>
      </c>
      <c r="U17" s="80" t="str">
        <f>IFERROR(VLOOKUP(Q17,Anexar1!F:BJ,10,0),"")</f>
        <v/>
      </c>
      <c r="V17" s="80" t="str">
        <f>IFERROR(VLOOKUP(Q17,Anexar1!F:BJ,12,0),"")</f>
        <v/>
      </c>
      <c r="W17" s="80" t="str">
        <f>IFERROR(VLOOKUP(Q17,Anexar1!F:BJ,15,0),"")</f>
        <v/>
      </c>
      <c r="X17" s="80" t="str">
        <f>IFERROR(VLOOKUP(Q17,Anexar1!F:BJ,16,0),"")</f>
        <v/>
      </c>
      <c r="AD17"/>
      <c r="AE17"/>
      <c r="AF17" t="str">
        <f>IF(AD17="","",VLOOKUP(AD17,Anexar1!C:H,6,0))</f>
        <v/>
      </c>
      <c r="AG17"/>
    </row>
    <row r="18" spans="1:33" ht="23.4" customHeight="1" thickTop="1" thickBot="1" x14ac:dyDescent="0.35">
      <c r="A18" s="98" t="str">
        <f t="shared" si="3"/>
        <v>CUOTA</v>
      </c>
      <c r="B18" s="4"/>
      <c r="C18" s="115"/>
      <c r="D18" s="4" t="str">
        <f>IFERROR(VLOOKUP(C18,'PRECIO PORTA'!D:F,3,0),"")</f>
        <v/>
      </c>
      <c r="E18" s="4" t="str">
        <f>IF($I$4="CUOTA","",VLOOKUP(A18,PORTA!A:J,10,0))</f>
        <v/>
      </c>
      <c r="F18" s="4" t="e">
        <f>IF($I$4="CONTADO","",VLOOKUP(A18,PORTA!A:J,10,0))</f>
        <v>#N/A</v>
      </c>
      <c r="G18" s="47">
        <f t="shared" si="0"/>
        <v>18</v>
      </c>
      <c r="H18" s="24" t="e">
        <f t="shared" si="4"/>
        <v>#N/A</v>
      </c>
      <c r="I18" s="145" t="str">
        <f>IFERROR(VLOOKUP(J18,'MAX NEGOCIO'!A:B,2,0),"")</f>
        <v/>
      </c>
      <c r="J18" s="121"/>
      <c r="K18" s="24" t="e">
        <f t="shared" si="5"/>
        <v>#N/A</v>
      </c>
      <c r="L18" s="146" t="str">
        <f t="shared" si="1"/>
        <v/>
      </c>
      <c r="M18" s="63" t="e">
        <f t="shared" si="2"/>
        <v>#N/A</v>
      </c>
      <c r="N18" s="78" t="str">
        <f>IFERROR(VLOOKUP(M18,'MAX NEGOCIO'!$M$3:$N$7,2,0),"")</f>
        <v/>
      </c>
      <c r="O18" s="118">
        <f>VLOOKUP(C18,PORTA!E:J,6,0)</f>
        <v>0</v>
      </c>
      <c r="Q18" s="84">
        <f t="shared" si="6"/>
        <v>0</v>
      </c>
      <c r="R18" s="80" t="str">
        <f>IFERROR(VLOOKUP(Q18,Anexar1!F:L,7,0),"")</f>
        <v/>
      </c>
      <c r="S18" s="80" t="str">
        <f>IFERROR(VLOOKUP(Q18,Anexar1!F:BJ,8,0),"")</f>
        <v/>
      </c>
      <c r="T18" s="80" t="str">
        <f>IFERROR(VLOOKUP(Q18,Anexar1!F:BJ,9,0),"")</f>
        <v/>
      </c>
      <c r="U18" s="80" t="str">
        <f>IFERROR(VLOOKUP(Q18,Anexar1!F:BJ,10,0),"")</f>
        <v/>
      </c>
      <c r="V18" s="80" t="str">
        <f>IFERROR(VLOOKUP(Q18,Anexar1!F:BJ,12,0),"")</f>
        <v/>
      </c>
      <c r="W18" s="80" t="str">
        <f>IFERROR(VLOOKUP(Q18,Anexar1!F:BJ,15,0),"")</f>
        <v/>
      </c>
      <c r="X18" s="80" t="str">
        <f>IFERROR(VLOOKUP(Q18,Anexar1!F:BJ,16,0),"")</f>
        <v/>
      </c>
      <c r="AD18"/>
      <c r="AE18"/>
      <c r="AF18" t="str">
        <f>IF(AD18="","",VLOOKUP(AD18,Anexar1!C:H,6,0))</f>
        <v/>
      </c>
      <c r="AG18"/>
    </row>
    <row r="19" spans="1:33" ht="15.6" thickTop="1" thickBot="1" x14ac:dyDescent="0.35">
      <c r="A19" s="98" t="str">
        <f t="shared" si="3"/>
        <v>CUOTA</v>
      </c>
      <c r="B19" s="4"/>
      <c r="C19" s="115"/>
      <c r="D19" s="4" t="str">
        <f>IFERROR(VLOOKUP(C19,'PRECIO PORTA'!D:F,3,0),"")</f>
        <v/>
      </c>
      <c r="E19" s="4" t="str">
        <f>IF($I$4="CUOTA","",VLOOKUP(A19,PORTA!A:J,10,0))</f>
        <v/>
      </c>
      <c r="F19" s="4" t="e">
        <f>IF($I$4="CONTADO","",VLOOKUP(A19,PORTA!A:J,10,0))</f>
        <v>#N/A</v>
      </c>
      <c r="G19" s="47">
        <f t="shared" si="0"/>
        <v>18</v>
      </c>
      <c r="H19" s="24" t="e">
        <f t="shared" si="4"/>
        <v>#N/A</v>
      </c>
      <c r="I19" s="145" t="str">
        <f>IFERROR(VLOOKUP(J19,'MAX NEGOCIO'!A:B,2,0),"")</f>
        <v/>
      </c>
      <c r="J19" s="121"/>
      <c r="K19" s="24" t="e">
        <f t="shared" si="5"/>
        <v>#N/A</v>
      </c>
      <c r="L19" s="146" t="str">
        <f t="shared" si="1"/>
        <v/>
      </c>
      <c r="M19" s="63" t="e">
        <f t="shared" si="2"/>
        <v>#N/A</v>
      </c>
      <c r="N19" s="78" t="str">
        <f>IFERROR(VLOOKUP(M19,'MAX NEGOCIO'!$M$3:$N$7,2,0),"")</f>
        <v/>
      </c>
      <c r="O19" s="118">
        <f>VLOOKUP(C19,PORTA!E:J,6,0)</f>
        <v>0</v>
      </c>
      <c r="Q19" s="84">
        <f t="shared" si="6"/>
        <v>0</v>
      </c>
      <c r="R19" s="80" t="str">
        <f>IFERROR(VLOOKUP(Q19,Anexar1!F:L,7,0),"")</f>
        <v/>
      </c>
      <c r="S19" s="80" t="str">
        <f>IFERROR(VLOOKUP(Q19,Anexar1!F:BJ,8,0),"")</f>
        <v/>
      </c>
      <c r="T19" s="80" t="str">
        <f>IFERROR(VLOOKUP(Q19,Anexar1!F:BJ,9,0),"")</f>
        <v/>
      </c>
      <c r="U19" s="80" t="str">
        <f>IFERROR(VLOOKUP(Q19,Anexar1!F:BJ,10,0),"")</f>
        <v/>
      </c>
      <c r="V19" s="80" t="str">
        <f>IFERROR(VLOOKUP(Q19,Anexar1!F:BJ,12,0),"")</f>
        <v/>
      </c>
      <c r="W19" s="80" t="str">
        <f>IFERROR(VLOOKUP(Q19,Anexar1!F:BJ,15,0),"")</f>
        <v/>
      </c>
      <c r="X19" s="80" t="str">
        <f>IFERROR(VLOOKUP(Q19,Anexar1!F:BJ,16,0),"")</f>
        <v/>
      </c>
      <c r="AD19"/>
      <c r="AE19"/>
      <c r="AF19" t="str">
        <f>IF(AD19="","",VLOOKUP(AD19,Anexar1!C:H,6,0))</f>
        <v/>
      </c>
      <c r="AG19"/>
    </row>
    <row r="20" spans="1:33" ht="15" thickTop="1" x14ac:dyDescent="0.3">
      <c r="A20" s="98" t="str">
        <f t="shared" si="3"/>
        <v>CUOTA</v>
      </c>
      <c r="B20" s="4"/>
      <c r="C20" s="115"/>
      <c r="D20" s="4" t="str">
        <f>IFERROR(VLOOKUP(C20,'PRECIO PORTA'!D:F,3,0),"")</f>
        <v/>
      </c>
      <c r="E20" s="4" t="str">
        <f>IF($I$4="CUOTA","",VLOOKUP(A20,PORTA!A:J,10,0))</f>
        <v/>
      </c>
      <c r="F20" s="4" t="e">
        <f>IF($I$4="CONTADO","",VLOOKUP(A20,PORTA!A:J,10,0))</f>
        <v>#N/A</v>
      </c>
      <c r="G20" s="47">
        <f t="shared" si="0"/>
        <v>18</v>
      </c>
      <c r="H20" s="24" t="e">
        <f t="shared" si="4"/>
        <v>#N/A</v>
      </c>
      <c r="I20" s="145" t="str">
        <f>IFERROR(VLOOKUP(J20,'MAX NEGOCIO'!A:B,2,0),"")</f>
        <v/>
      </c>
      <c r="J20" s="121"/>
      <c r="K20" s="24" t="e">
        <f t="shared" si="5"/>
        <v>#N/A</v>
      </c>
      <c r="L20" s="146" t="str">
        <f t="shared" si="1"/>
        <v/>
      </c>
      <c r="M20" s="63" t="e">
        <f t="shared" si="2"/>
        <v>#N/A</v>
      </c>
      <c r="N20" s="78" t="str">
        <f>IFERROR(VLOOKUP(M20,'MAX NEGOCIO'!$M$3:$N$7,2,0),"")</f>
        <v/>
      </c>
      <c r="O20" s="118">
        <f>VLOOKUP(C20,PORTA!E:J,6,0)</f>
        <v>0</v>
      </c>
      <c r="Q20" s="84">
        <f t="shared" si="6"/>
        <v>0</v>
      </c>
      <c r="R20" s="80" t="str">
        <f>IFERROR(VLOOKUP(Q20,Anexar1!F:L,7,0),"")</f>
        <v/>
      </c>
      <c r="S20" s="80" t="str">
        <f>IFERROR(VLOOKUP(Q20,Anexar1!F:BJ,8,0),"")</f>
        <v/>
      </c>
      <c r="T20" s="80" t="str">
        <f>IFERROR(VLOOKUP(Q20,Anexar1!F:BJ,9,0),"")</f>
        <v/>
      </c>
      <c r="U20" s="80" t="str">
        <f>IFERROR(VLOOKUP(Q20,Anexar1!F:BJ,10,0),"")</f>
        <v/>
      </c>
      <c r="V20" s="80" t="str">
        <f>IFERROR(VLOOKUP(Q20,Anexar1!F:BJ,12,0),"")</f>
        <v/>
      </c>
      <c r="W20" s="80" t="str">
        <f>IFERROR(VLOOKUP(Q20,Anexar1!F:BJ,15,0),"")</f>
        <v/>
      </c>
      <c r="X20" s="80" t="str">
        <f>IFERROR(VLOOKUP(Q20,Anexar1!F:BJ,16,0),"")</f>
        <v/>
      </c>
      <c r="AD20"/>
      <c r="AE20"/>
      <c r="AF20" t="str">
        <f>IF(AD20="","",VLOOKUP(AD20,Anexar1!C:H,6,0))</f>
        <v/>
      </c>
      <c r="AG20"/>
    </row>
    <row r="21" spans="1:33" x14ac:dyDescent="0.3">
      <c r="A21" s="98" t="str">
        <f t="shared" si="3"/>
        <v>CUOTA</v>
      </c>
      <c r="B21" s="4"/>
      <c r="C21" s="115"/>
      <c r="D21" s="4" t="str">
        <f>IFERROR(VLOOKUP(C21,'PRECIO PORTA'!D:F,3,0),"")</f>
        <v/>
      </c>
      <c r="E21" s="4" t="str">
        <f>IF($I$4="CUOTA","",VLOOKUP(A21,PORTA!A:J,10,0))</f>
        <v/>
      </c>
      <c r="F21" s="4" t="e">
        <f>IF($I$4="CONTADO","",VLOOKUP(A21,PORTA!A:J,10,0))</f>
        <v>#N/A</v>
      </c>
      <c r="G21" s="47">
        <f t="shared" si="0"/>
        <v>18</v>
      </c>
      <c r="H21" s="24" t="e">
        <f t="shared" si="4"/>
        <v>#N/A</v>
      </c>
      <c r="I21" s="145" t="str">
        <f>IFERROR(VLOOKUP(J21,'MAX NEGOCIO'!A:B,2,0),"")</f>
        <v/>
      </c>
      <c r="J21" s="121"/>
      <c r="K21" s="24" t="e">
        <f t="shared" si="5"/>
        <v>#N/A</v>
      </c>
      <c r="L21" s="146" t="str">
        <f t="shared" si="1"/>
        <v/>
      </c>
      <c r="M21" s="63" t="e">
        <f t="shared" si="2"/>
        <v>#N/A</v>
      </c>
      <c r="N21" s="78" t="str">
        <f>IFERROR(VLOOKUP(M21,'MAX NEGOCIO'!$M$3:$N$7,2,0),"")</f>
        <v/>
      </c>
      <c r="O21" s="118">
        <f>VLOOKUP(C21,PORTA!E:J,6,0)</f>
        <v>0</v>
      </c>
      <c r="AD21"/>
      <c r="AE21"/>
      <c r="AF21" t="str">
        <f>IF(AD21="","",VLOOKUP(AD21,Anexar1!C:H,6,0))</f>
        <v/>
      </c>
      <c r="AG21"/>
    </row>
    <row r="22" spans="1:33" x14ac:dyDescent="0.3">
      <c r="A22" s="98" t="str">
        <f t="shared" si="3"/>
        <v>CUOTA</v>
      </c>
      <c r="B22" s="4"/>
      <c r="C22" s="115"/>
      <c r="D22" s="4" t="str">
        <f>IFERROR(VLOOKUP(C22,'PRECIO PORTA'!D:F,3,0),"")</f>
        <v/>
      </c>
      <c r="E22" s="4" t="str">
        <f>IF($I$4="CUOTA","",VLOOKUP(A22,PORTA!A:J,10,0))</f>
        <v/>
      </c>
      <c r="F22" s="4" t="e">
        <f>IF($I$4="CONTADO","",VLOOKUP(A22,PORTA!A:J,10,0))</f>
        <v>#N/A</v>
      </c>
      <c r="G22" s="47">
        <f t="shared" si="0"/>
        <v>18</v>
      </c>
      <c r="H22" s="24" t="e">
        <f t="shared" si="4"/>
        <v>#N/A</v>
      </c>
      <c r="I22" s="145" t="str">
        <f>IFERROR(VLOOKUP(J22,'MAX NEGOCIO'!A:B,2,0),"")</f>
        <v/>
      </c>
      <c r="J22" s="121"/>
      <c r="K22" s="24" t="e">
        <f t="shared" si="5"/>
        <v>#N/A</v>
      </c>
      <c r="L22" s="146" t="str">
        <f t="shared" si="1"/>
        <v/>
      </c>
      <c r="M22" s="63" t="e">
        <f t="shared" si="2"/>
        <v>#N/A</v>
      </c>
      <c r="N22" s="78" t="str">
        <f>IFERROR(VLOOKUP(M22,'MAX NEGOCIO'!$M$3:$N$7,2,0),"")</f>
        <v/>
      </c>
      <c r="O22" s="118">
        <f>VLOOKUP(C22,PORTA!E:J,6,0)</f>
        <v>0</v>
      </c>
      <c r="AD22"/>
      <c r="AE22"/>
      <c r="AF22" t="str">
        <f>IF(AD22="","",VLOOKUP(AD22,Anexar1!C:H,6,0))</f>
        <v/>
      </c>
      <c r="AG22"/>
    </row>
    <row r="23" spans="1:33" x14ac:dyDescent="0.3">
      <c r="A23" s="98" t="str">
        <f>CONCATENATE(C21,I21)</f>
        <v/>
      </c>
      <c r="B23" s="4"/>
      <c r="C23" s="115"/>
      <c r="D23" s="4" t="str">
        <f>IFERROR(VLOOKUP(C23,'PRECIO PORTA'!D:F,3,0),"")</f>
        <v/>
      </c>
      <c r="E23" s="4" t="str">
        <f>IF($I$4="CUOTA","",VLOOKUP(A23,PORTA!A:J,10,0))</f>
        <v/>
      </c>
      <c r="F23" s="4" t="e">
        <f>IF($I$4="CONTADO","",VLOOKUP(A23,PORTA!A:J,10,0))</f>
        <v>#N/A</v>
      </c>
      <c r="G23" s="47">
        <f t="shared" si="0"/>
        <v>18</v>
      </c>
      <c r="H23" s="24" t="e">
        <f t="shared" ref="H23:H31" si="7">IF($G$4="CONTADO","",F23/G23)</f>
        <v>#N/A</v>
      </c>
      <c r="I23" s="145" t="str">
        <f>IFERROR(VLOOKUP(J23,'MAX NEGOCIO'!A:B,2,0),"")</f>
        <v/>
      </c>
      <c r="J23" s="121"/>
      <c r="K23" s="24" t="e">
        <f t="shared" si="5"/>
        <v>#N/A</v>
      </c>
      <c r="L23" s="146" t="str">
        <f t="shared" si="1"/>
        <v/>
      </c>
      <c r="M23" s="63" t="e">
        <f t="shared" si="2"/>
        <v>#N/A</v>
      </c>
      <c r="N23" s="78" t="str">
        <f>IFERROR(VLOOKUP(M23,'MAX NEGOCIO'!$M$3:$N$7,2,0),"")</f>
        <v/>
      </c>
      <c r="O23" s="118">
        <f>VLOOKUP(C23,PORTA!E:J,6,0)</f>
        <v>0</v>
      </c>
      <c r="AD23"/>
      <c r="AE23"/>
      <c r="AF23" t="str">
        <f>IF(AD23="","",VLOOKUP(AD23,Anexar1!C:H,6,0))</f>
        <v/>
      </c>
      <c r="AG23"/>
    </row>
    <row r="24" spans="1:33" x14ac:dyDescent="0.3">
      <c r="A24" s="98" t="str">
        <f>CONCATENATE(C22,I22)</f>
        <v/>
      </c>
      <c r="B24" s="4"/>
      <c r="C24" s="115"/>
      <c r="D24" s="4" t="str">
        <f>IFERROR(VLOOKUP(C24,'PRECIO PORTA'!D:F,3,0),"")</f>
        <v/>
      </c>
      <c r="E24" s="4" t="str">
        <f>IF($I$4="CUOTA","",VLOOKUP(A24,PORTA!A:J,10,0))</f>
        <v/>
      </c>
      <c r="F24" s="4" t="e">
        <f>IF($I$4="CONTADO","",VLOOKUP(A24,PORTA!A:J,10,0))</f>
        <v>#N/A</v>
      </c>
      <c r="G24" s="47">
        <f t="shared" si="0"/>
        <v>18</v>
      </c>
      <c r="H24" s="24" t="e">
        <f t="shared" si="7"/>
        <v>#N/A</v>
      </c>
      <c r="I24" s="145" t="str">
        <f>IFERROR(VLOOKUP(J24,'MAX NEGOCIO'!A:B,2,0),"")</f>
        <v/>
      </c>
      <c r="J24" s="121"/>
      <c r="K24" s="24" t="e">
        <f t="shared" si="5"/>
        <v>#N/A</v>
      </c>
      <c r="L24" s="146" t="str">
        <f t="shared" si="1"/>
        <v/>
      </c>
      <c r="M24" s="63" t="e">
        <f t="shared" si="2"/>
        <v>#N/A</v>
      </c>
      <c r="N24" s="78" t="str">
        <f>IFERROR(VLOOKUP(M24,'MAX NEGOCIO'!$M$3:$N$7,2,0),"")</f>
        <v/>
      </c>
      <c r="O24" s="118">
        <f>VLOOKUP(C24,PORTA!E:J,6,0)</f>
        <v>0</v>
      </c>
      <c r="AD24"/>
      <c r="AE24"/>
      <c r="AF24" t="str">
        <f>IF(AD24="","",VLOOKUP(AD24,Anexar1!C:H,6,0))</f>
        <v/>
      </c>
      <c r="AG24"/>
    </row>
    <row r="25" spans="1:33" x14ac:dyDescent="0.3">
      <c r="A25"/>
      <c r="B25" s="4"/>
      <c r="C25" s="115"/>
      <c r="D25" s="4" t="str">
        <f>IFERROR(VLOOKUP(C25,'PRECIO PORTA'!D:F,3,0),"")</f>
        <v/>
      </c>
      <c r="E25" s="4" t="str">
        <f>IF($I$4="CUOTA","",VLOOKUP(A25,PORTA!A:J,10,0))</f>
        <v/>
      </c>
      <c r="F25" s="4" t="e">
        <f>IF($I$4="CONTADO","",VLOOKUP(A25,PORTA!A:J,10,0))</f>
        <v>#N/A</v>
      </c>
      <c r="G25" s="47">
        <f t="shared" si="0"/>
        <v>18</v>
      </c>
      <c r="H25" s="24" t="e">
        <f t="shared" si="7"/>
        <v>#N/A</v>
      </c>
      <c r="I25" s="145" t="str">
        <f>IFERROR(VLOOKUP(J25,'MAX NEGOCIO'!A:B,2,0),"")</f>
        <v/>
      </c>
      <c r="J25" s="121"/>
      <c r="K25" s="24" t="e">
        <f t="shared" si="5"/>
        <v>#N/A</v>
      </c>
      <c r="L25" s="146" t="str">
        <f t="shared" si="1"/>
        <v/>
      </c>
      <c r="M25" s="63" t="e">
        <f t="shared" si="2"/>
        <v>#N/A</v>
      </c>
      <c r="N25" s="78" t="str">
        <f>IFERROR(VLOOKUP(M25,'MAX NEGOCIO'!$M$3:$N$7,2,0),"")</f>
        <v/>
      </c>
      <c r="O25" s="118">
        <f>VLOOKUP(C25,PORTA!E:J,6,0)</f>
        <v>0</v>
      </c>
      <c r="AD25"/>
      <c r="AE25"/>
      <c r="AF25" t="str">
        <f>IF(AD25="","",VLOOKUP(AD25,Anexar1!C:H,6,0))</f>
        <v/>
      </c>
      <c r="AG25"/>
    </row>
    <row r="26" spans="1:33" x14ac:dyDescent="0.3">
      <c r="A26"/>
      <c r="B26" s="4"/>
      <c r="C26" s="115"/>
      <c r="D26" s="4" t="str">
        <f>IFERROR(VLOOKUP(C26,'PRECIO PORTA'!D:F,3,0),"")</f>
        <v/>
      </c>
      <c r="E26" s="4" t="str">
        <f>IF($I$4="CUOTA","",VLOOKUP(A26,PORTA!A:J,10,0))</f>
        <v/>
      </c>
      <c r="F26" s="4" t="e">
        <f>IF($I$4="CONTADO","",VLOOKUP(A26,PORTA!A:J,10,0))</f>
        <v>#N/A</v>
      </c>
      <c r="G26" s="47">
        <f t="shared" si="0"/>
        <v>18</v>
      </c>
      <c r="H26" s="24" t="e">
        <f t="shared" si="7"/>
        <v>#N/A</v>
      </c>
      <c r="I26" s="145" t="str">
        <f>IFERROR(VLOOKUP(J26,'MAX NEGOCIO'!A:B,2,0),"")</f>
        <v/>
      </c>
      <c r="J26" s="121"/>
      <c r="K26" s="24" t="e">
        <f t="shared" si="5"/>
        <v>#N/A</v>
      </c>
      <c r="L26" s="146" t="str">
        <f t="shared" si="1"/>
        <v/>
      </c>
      <c r="M26" s="63" t="e">
        <f t="shared" si="2"/>
        <v>#N/A</v>
      </c>
      <c r="N26" s="78" t="str">
        <f>IFERROR(VLOOKUP(M26,'MAX NEGOCIO'!$M$3:$N$7,2,0),"")</f>
        <v/>
      </c>
      <c r="O26" s="118">
        <f>VLOOKUP(C26,PORTA!E:J,6,0)</f>
        <v>0</v>
      </c>
      <c r="AD26"/>
      <c r="AE26"/>
      <c r="AF26" t="str">
        <f>IF(AD26="","",VLOOKUP(AD26,Anexar1!C:H,6,0))</f>
        <v/>
      </c>
      <c r="AG26"/>
    </row>
    <row r="27" spans="1:33" x14ac:dyDescent="0.3">
      <c r="A27"/>
      <c r="B27" s="4"/>
      <c r="C27" s="115"/>
      <c r="D27" s="4" t="str">
        <f>IFERROR(VLOOKUP(C27,'PRECIO PORTA'!D:F,3,0),"")</f>
        <v/>
      </c>
      <c r="E27" s="4" t="str">
        <f>IF($I$4="CUOTA","",VLOOKUP(A27,PORTA!A:J,10,0))</f>
        <v/>
      </c>
      <c r="F27" s="4" t="e">
        <f>IF($I$4="CONTADO","",VLOOKUP(A27,PORTA!A:J,10,0))</f>
        <v>#N/A</v>
      </c>
      <c r="G27" s="47">
        <f t="shared" si="0"/>
        <v>18</v>
      </c>
      <c r="H27" s="24" t="e">
        <f t="shared" si="7"/>
        <v>#N/A</v>
      </c>
      <c r="I27" s="145" t="str">
        <f>IFERROR(VLOOKUP(J27,'MAX NEGOCIO'!A:B,2,0),"")</f>
        <v/>
      </c>
      <c r="J27" s="121"/>
      <c r="K27" s="24" t="e">
        <f t="shared" si="5"/>
        <v>#N/A</v>
      </c>
      <c r="L27" s="146" t="str">
        <f t="shared" si="1"/>
        <v/>
      </c>
      <c r="M27" s="63" t="e">
        <f t="shared" si="2"/>
        <v>#N/A</v>
      </c>
      <c r="N27" s="78" t="str">
        <f>IFERROR(VLOOKUP(M27,'MAX NEGOCIO'!$M$3:$N$7,2,0),"")</f>
        <v/>
      </c>
      <c r="O27" s="118">
        <f>VLOOKUP(C27,PORTA!E:J,6,0)</f>
        <v>0</v>
      </c>
      <c r="AD27"/>
      <c r="AE27"/>
      <c r="AF27" t="str">
        <f>IF(AD27="","",VLOOKUP(AD27,Anexar1!C:H,6,0))</f>
        <v/>
      </c>
      <c r="AG27"/>
    </row>
    <row r="28" spans="1:33" x14ac:dyDescent="0.3">
      <c r="A28"/>
      <c r="B28" s="4"/>
      <c r="C28" s="115"/>
      <c r="D28" s="4" t="str">
        <f>IFERROR(VLOOKUP(C28,'PRECIO PORTA'!D:F,3,0),"")</f>
        <v/>
      </c>
      <c r="E28" s="4" t="str">
        <f>IF($I$4="CUOTA","",VLOOKUP(A28,PORTA!A:J,10,0))</f>
        <v/>
      </c>
      <c r="F28" s="4" t="e">
        <f>IF($I$4="CONTADO","",VLOOKUP(A28,PORTA!A:J,10,0))</f>
        <v>#N/A</v>
      </c>
      <c r="G28" s="47">
        <f t="shared" si="0"/>
        <v>18</v>
      </c>
      <c r="H28" s="24" t="e">
        <f t="shared" si="7"/>
        <v>#N/A</v>
      </c>
      <c r="I28" s="145" t="str">
        <f>IFERROR(VLOOKUP(J28,'MAX NEGOCIO'!A:B,2,0),"")</f>
        <v/>
      </c>
      <c r="J28" s="121"/>
      <c r="K28" s="24" t="e">
        <f t="shared" si="5"/>
        <v>#N/A</v>
      </c>
      <c r="L28" s="146" t="str">
        <f t="shared" si="1"/>
        <v/>
      </c>
      <c r="M28" s="63" t="e">
        <f t="shared" si="2"/>
        <v>#N/A</v>
      </c>
      <c r="N28" s="78" t="str">
        <f>IFERROR(VLOOKUP(M28,'MAX NEGOCIO'!$M$3:$N$7,2,0),"")</f>
        <v/>
      </c>
      <c r="O28" s="118">
        <f>VLOOKUP(C28,PORTA!E:J,6,0)</f>
        <v>0</v>
      </c>
      <c r="AD28"/>
      <c r="AE28"/>
      <c r="AF28" t="str">
        <f>IF(AD28="","",VLOOKUP(AD28,Anexar1!C:H,6,0))</f>
        <v/>
      </c>
      <c r="AG28"/>
    </row>
    <row r="29" spans="1:33" x14ac:dyDescent="0.3">
      <c r="A29"/>
      <c r="B29" s="4"/>
      <c r="C29" s="115"/>
      <c r="D29" s="4" t="str">
        <f>IFERROR(VLOOKUP(C29,'PRECIO PORTA'!D:F,3,0),"")</f>
        <v/>
      </c>
      <c r="E29" s="4" t="str">
        <f>IF($I$4="CUOTA","",VLOOKUP(A29,PORTA!A:J,10,0))</f>
        <v/>
      </c>
      <c r="F29" s="4" t="e">
        <f>IF($I$4="CONTADO","",VLOOKUP(A29,PORTA!A:J,10,0))</f>
        <v>#N/A</v>
      </c>
      <c r="G29" s="47">
        <f t="shared" si="0"/>
        <v>18</v>
      </c>
      <c r="H29" s="24" t="e">
        <f t="shared" si="7"/>
        <v>#N/A</v>
      </c>
      <c r="I29" s="145" t="str">
        <f>IFERROR(VLOOKUP(J29,'MAX NEGOCIO'!A:B,2,0),"")</f>
        <v/>
      </c>
      <c r="J29" s="121"/>
      <c r="K29" s="24" t="e">
        <f t="shared" si="5"/>
        <v>#N/A</v>
      </c>
      <c r="L29" s="146" t="str">
        <f t="shared" si="1"/>
        <v/>
      </c>
      <c r="M29" s="63" t="e">
        <f t="shared" si="2"/>
        <v>#N/A</v>
      </c>
      <c r="N29" s="78" t="str">
        <f>IFERROR(VLOOKUP(M29,'MAX NEGOCIO'!$M$3:$N$7,2,0),"")</f>
        <v/>
      </c>
      <c r="O29" s="118">
        <f>VLOOKUP(C29,PORTA!E:J,6,0)</f>
        <v>0</v>
      </c>
      <c r="AD29"/>
      <c r="AE29"/>
      <c r="AF29" t="str">
        <f>IF(AD29="","",VLOOKUP(AD29,Anexar1!C:H,6,0))</f>
        <v/>
      </c>
      <c r="AG29"/>
    </row>
    <row r="30" spans="1:33" x14ac:dyDescent="0.3">
      <c r="B30" s="4"/>
      <c r="C30" s="115"/>
      <c r="D30" s="4" t="str">
        <f>IFERROR(VLOOKUP(C30,'PRECIO PORTA'!D:F,3,0),"")</f>
        <v/>
      </c>
      <c r="E30" s="4" t="str">
        <f>IF($I$4="CUOTA","",VLOOKUP(A30,PORTA!A:J,10,0))</f>
        <v/>
      </c>
      <c r="F30" s="4" t="e">
        <f>IF($I$4="CONTADO","",VLOOKUP(A30,PORTA!A:J,10,0))</f>
        <v>#N/A</v>
      </c>
      <c r="G30" s="47">
        <f t="shared" si="0"/>
        <v>18</v>
      </c>
      <c r="H30" s="24" t="e">
        <f t="shared" si="7"/>
        <v>#N/A</v>
      </c>
      <c r="I30" s="145" t="str">
        <f>IFERROR(VLOOKUP(J30,'MAX NEGOCIO'!A:B,2,0),"")</f>
        <v/>
      </c>
      <c r="J30" s="121"/>
      <c r="K30" s="24" t="e">
        <f t="shared" si="5"/>
        <v>#N/A</v>
      </c>
      <c r="L30" s="146" t="str">
        <f t="shared" si="1"/>
        <v/>
      </c>
      <c r="M30" s="63" t="e">
        <f t="shared" si="2"/>
        <v>#N/A</v>
      </c>
      <c r="N30" s="78" t="str">
        <f>IFERROR(VLOOKUP(M30,'MAX NEGOCIO'!$M$3:$N$7,2,0),"")</f>
        <v/>
      </c>
      <c r="O30" s="118">
        <f>VLOOKUP(C30,PORTA!E:J,6,0)</f>
        <v>0</v>
      </c>
      <c r="AD30"/>
      <c r="AE30"/>
      <c r="AF30" t="str">
        <f>IF(AD30="","",VLOOKUP(AD30,Anexar1!C:H,6,0))</f>
        <v/>
      </c>
      <c r="AG30"/>
    </row>
    <row r="31" spans="1:33" x14ac:dyDescent="0.3">
      <c r="B31" s="4"/>
      <c r="C31" s="115"/>
      <c r="D31" s="4" t="str">
        <f>IFERROR(VLOOKUP(C31,'PRECIO PORTA'!D:F,3,0),"")</f>
        <v/>
      </c>
      <c r="E31" s="4" t="str">
        <f>IF($I$4="CUOTA","",VLOOKUP(A31,PORTA!A:J,10,0))</f>
        <v/>
      </c>
      <c r="F31" s="4" t="e">
        <f>IF($I$4="CONTADO","",VLOOKUP(A31,PORTA!A:J,10,0))</f>
        <v>#N/A</v>
      </c>
      <c r="G31" s="47">
        <f t="shared" si="0"/>
        <v>18</v>
      </c>
      <c r="H31" s="24" t="e">
        <f t="shared" si="7"/>
        <v>#N/A</v>
      </c>
      <c r="I31" s="145" t="str">
        <f>IFERROR(VLOOKUP(J31,'MAX NEGOCIO'!A:B,2,0),"")</f>
        <v/>
      </c>
      <c r="J31" s="121"/>
      <c r="K31" s="24" t="e">
        <f t="shared" si="5"/>
        <v>#N/A</v>
      </c>
      <c r="L31" s="146" t="str">
        <f t="shared" si="1"/>
        <v/>
      </c>
      <c r="M31" s="63" t="e">
        <f t="shared" si="2"/>
        <v>#N/A</v>
      </c>
      <c r="N31" s="78" t="str">
        <f>IFERROR(VLOOKUP(M31,'MAX NEGOCIO'!$M$3:$N$7,2,0),"")</f>
        <v/>
      </c>
      <c r="O31" s="118">
        <f>VLOOKUP(C31,PORTA!E:J,6,0)</f>
        <v>0</v>
      </c>
      <c r="AD31"/>
      <c r="AE31"/>
      <c r="AF31" t="str">
        <f>IF(AD31="","",VLOOKUP(AD31,Anexar1!C:H,6,0))</f>
        <v/>
      </c>
      <c r="AG31"/>
    </row>
    <row r="32" spans="1:33" x14ac:dyDescent="0.3">
      <c r="AD32"/>
      <c r="AE32"/>
      <c r="AF32" t="str">
        <f>IF(AD32="","",VLOOKUP(AD32,Anexar1!C:H,6,0))</f>
        <v/>
      </c>
      <c r="AG32"/>
    </row>
    <row r="33" spans="30:33" x14ac:dyDescent="0.3">
      <c r="AD33"/>
      <c r="AE33"/>
      <c r="AF33" t="str">
        <f>IF(AD33="","",VLOOKUP(AD33,Anexar1!C:H,6,0))</f>
        <v/>
      </c>
      <c r="AG33"/>
    </row>
    <row r="34" spans="30:33" x14ac:dyDescent="0.3">
      <c r="AD34"/>
      <c r="AE34"/>
      <c r="AF34" t="str">
        <f>IF(AD34="","",VLOOKUP(AD34,Anexar1!C:H,6,0))</f>
        <v/>
      </c>
      <c r="AG34"/>
    </row>
    <row r="35" spans="30:33" x14ac:dyDescent="0.3">
      <c r="AD35"/>
      <c r="AE35"/>
      <c r="AF35" t="str">
        <f>IF(AD35="","",VLOOKUP(AD35,Anexar1!C:H,6,0))</f>
        <v/>
      </c>
      <c r="AG35"/>
    </row>
    <row r="36" spans="30:33" x14ac:dyDescent="0.3">
      <c r="AD36"/>
      <c r="AE36"/>
      <c r="AF36" t="str">
        <f>IF(AD36="","",VLOOKUP(AD36,Anexar1!C:H,6,0))</f>
        <v/>
      </c>
      <c r="AG36"/>
    </row>
    <row r="37" spans="30:33" x14ac:dyDescent="0.3">
      <c r="AD37"/>
      <c r="AE37"/>
      <c r="AF37" t="str">
        <f>IF(AD37="","",VLOOKUP(AD37,Anexar1!C:H,6,0))</f>
        <v/>
      </c>
      <c r="AG37"/>
    </row>
    <row r="38" spans="30:33" x14ac:dyDescent="0.3">
      <c r="AD38"/>
      <c r="AE38"/>
      <c r="AF38" t="str">
        <f>IF(AD38="","",VLOOKUP(AD38,Anexar1!C:H,6,0))</f>
        <v/>
      </c>
      <c r="AG38"/>
    </row>
    <row r="39" spans="30:33" x14ac:dyDescent="0.3">
      <c r="AD39"/>
      <c r="AE39"/>
      <c r="AF39" t="str">
        <f>IF(AD39="","",VLOOKUP(AD39,Anexar1!C:H,6,0))</f>
        <v/>
      </c>
      <c r="AG39"/>
    </row>
    <row r="40" spans="30:33" x14ac:dyDescent="0.3">
      <c r="AD40"/>
      <c r="AE40"/>
      <c r="AF40" t="str">
        <f>IF(AD40="","",VLOOKUP(AD40,Anexar1!C:H,6,0))</f>
        <v/>
      </c>
      <c r="AG40"/>
    </row>
    <row r="41" spans="30:33" x14ac:dyDescent="0.3">
      <c r="AD41"/>
      <c r="AE41"/>
      <c r="AF41" t="str">
        <f>IF(AD41="","",VLOOKUP(AD41,Anexar1!C:H,6,0))</f>
        <v/>
      </c>
      <c r="AG41"/>
    </row>
    <row r="42" spans="30:33" x14ac:dyDescent="0.3">
      <c r="AD42"/>
      <c r="AE42"/>
      <c r="AF42" t="str">
        <f>IF(AD42="","",VLOOKUP(AD42,Anexar1!C:H,6,0))</f>
        <v/>
      </c>
      <c r="AG42"/>
    </row>
    <row r="43" spans="30:33" x14ac:dyDescent="0.3">
      <c r="AD43"/>
      <c r="AE43"/>
      <c r="AF43" t="str">
        <f>IF(AD43="","",VLOOKUP(AD43,Anexar1!C:H,6,0))</f>
        <v/>
      </c>
      <c r="AG43"/>
    </row>
    <row r="44" spans="30:33" x14ac:dyDescent="0.3">
      <c r="AD44"/>
      <c r="AE44"/>
      <c r="AF44" t="str">
        <f>IF(AD44="","",VLOOKUP(AD44,Anexar1!C:H,6,0))</f>
        <v/>
      </c>
      <c r="AG44"/>
    </row>
    <row r="45" spans="30:33" x14ac:dyDescent="0.3">
      <c r="AD45"/>
      <c r="AE45"/>
      <c r="AF45" t="str">
        <f>IF(AD45="","",VLOOKUP(AD45,Anexar1!C:H,6,0))</f>
        <v/>
      </c>
      <c r="AG45"/>
    </row>
    <row r="46" spans="30:33" x14ac:dyDescent="0.3">
      <c r="AD46"/>
      <c r="AE46"/>
      <c r="AF46" t="str">
        <f>IF(AD46="","",VLOOKUP(AD46,Anexar1!C:H,6,0))</f>
        <v/>
      </c>
      <c r="AG46"/>
    </row>
    <row r="47" spans="30:33" x14ac:dyDescent="0.3">
      <c r="AD47"/>
      <c r="AE47"/>
      <c r="AF47" t="str">
        <f>IF(AD47="","",VLOOKUP(AD47,Anexar1!C:H,6,0))</f>
        <v/>
      </c>
      <c r="AG47"/>
    </row>
    <row r="48" spans="30:33" x14ac:dyDescent="0.3">
      <c r="AD48"/>
      <c r="AE48"/>
      <c r="AF48" t="str">
        <f>IF(AD48="","",VLOOKUP(AD48,Anexar1!C:H,6,0))</f>
        <v/>
      </c>
      <c r="AG48"/>
    </row>
    <row r="49" spans="30:33" x14ac:dyDescent="0.3">
      <c r="AD49"/>
      <c r="AE49"/>
      <c r="AF49" t="str">
        <f>IF(AD49="","",VLOOKUP(AD49,Anexar1!C:H,6,0))</f>
        <v/>
      </c>
      <c r="AG49"/>
    </row>
    <row r="50" spans="30:33" x14ac:dyDescent="0.3">
      <c r="AD50"/>
      <c r="AE50"/>
      <c r="AF50" t="str">
        <f>IF(AD50="","",VLOOKUP(AD50,Anexar1!C:H,6,0))</f>
        <v/>
      </c>
      <c r="AG50"/>
    </row>
    <row r="51" spans="30:33" x14ac:dyDescent="0.3">
      <c r="AD51"/>
      <c r="AE51"/>
      <c r="AF51" t="str">
        <f>IF(AD51="","",VLOOKUP(AD51,Anexar1!C:H,6,0))</f>
        <v/>
      </c>
      <c r="AG51"/>
    </row>
    <row r="52" spans="30:33" x14ac:dyDescent="0.3">
      <c r="AD52"/>
      <c r="AE52"/>
      <c r="AF52" t="str">
        <f>IF(AD52="","",VLOOKUP(AD52,Anexar1!C:H,6,0))</f>
        <v/>
      </c>
      <c r="AG52"/>
    </row>
    <row r="53" spans="30:33" x14ac:dyDescent="0.3">
      <c r="AD53"/>
      <c r="AE53"/>
      <c r="AF53" t="str">
        <f>IF(AD53="","",VLOOKUP(AD53,Anexar1!C:H,6,0))</f>
        <v/>
      </c>
      <c r="AG53"/>
    </row>
    <row r="54" spans="30:33" x14ac:dyDescent="0.3">
      <c r="AD54"/>
      <c r="AE54"/>
      <c r="AF54" t="str">
        <f>IF(AD54="","",VLOOKUP(AD54,Anexar1!C:H,6,0))</f>
        <v/>
      </c>
      <c r="AG54"/>
    </row>
    <row r="55" spans="30:33" x14ac:dyDescent="0.3">
      <c r="AD55"/>
      <c r="AE55"/>
      <c r="AF55" t="str">
        <f>IF(AD55="","",VLOOKUP(AD55,Anexar1!C:H,6,0))</f>
        <v/>
      </c>
      <c r="AG55"/>
    </row>
    <row r="56" spans="30:33" x14ac:dyDescent="0.3">
      <c r="AD56"/>
      <c r="AE56"/>
      <c r="AF56" t="str">
        <f>IF(AD56="","",VLOOKUP(AD56,Anexar1!C:H,6,0))</f>
        <v/>
      </c>
      <c r="AG56"/>
    </row>
    <row r="57" spans="30:33" x14ac:dyDescent="0.3">
      <c r="AD57"/>
      <c r="AE57"/>
      <c r="AF57" t="str">
        <f>IF(AD57="","",VLOOKUP(AD57,Anexar1!C:H,6,0))</f>
        <v/>
      </c>
      <c r="AG57"/>
    </row>
    <row r="58" spans="30:33" x14ac:dyDescent="0.3">
      <c r="AD58"/>
      <c r="AE58"/>
      <c r="AF58" t="str">
        <f>IF(AD58="","",VLOOKUP(AD58,Anexar1!C:H,6,0))</f>
        <v/>
      </c>
      <c r="AG58"/>
    </row>
    <row r="59" spans="30:33" x14ac:dyDescent="0.3">
      <c r="AD59"/>
      <c r="AE59"/>
      <c r="AF59" t="str">
        <f>IF(AD59="","",VLOOKUP(AD59,Anexar1!C:H,6,0))</f>
        <v/>
      </c>
      <c r="AG59"/>
    </row>
    <row r="60" spans="30:33" x14ac:dyDescent="0.3">
      <c r="AD60"/>
      <c r="AE60"/>
      <c r="AF60" t="str">
        <f>IF(AD60="","",VLOOKUP(AD60,Anexar1!C:H,6,0))</f>
        <v/>
      </c>
      <c r="AG60"/>
    </row>
    <row r="61" spans="30:33" x14ac:dyDescent="0.3">
      <c r="AD61"/>
      <c r="AE61"/>
      <c r="AF61" t="str">
        <f>IF(AD61="","",VLOOKUP(AD61,Anexar1!C:H,6,0))</f>
        <v/>
      </c>
      <c r="AG61"/>
    </row>
    <row r="62" spans="30:33" x14ac:dyDescent="0.3">
      <c r="AD62"/>
      <c r="AE62"/>
      <c r="AF62" t="str">
        <f>IF(AD62="","",VLOOKUP(AD62,Anexar1!C:H,6,0))</f>
        <v/>
      </c>
      <c r="AG62"/>
    </row>
    <row r="63" spans="30:33" x14ac:dyDescent="0.3">
      <c r="AD63"/>
      <c r="AE63"/>
      <c r="AF63" t="str">
        <f>IF(AD63="","",VLOOKUP(AD63,Anexar1!C:H,6,0))</f>
        <v/>
      </c>
      <c r="AG63"/>
    </row>
    <row r="64" spans="30:33" x14ac:dyDescent="0.3">
      <c r="AD64"/>
      <c r="AE64"/>
      <c r="AF64" t="str">
        <f>IF(AD64="","",VLOOKUP(AD64,Anexar1!C:H,6,0))</f>
        <v/>
      </c>
      <c r="AG64"/>
    </row>
    <row r="65" spans="30:33" x14ac:dyDescent="0.3">
      <c r="AD65"/>
      <c r="AE65"/>
      <c r="AF65" t="str">
        <f>IF(AD65="","",VLOOKUP(AD65,Anexar1!C:H,6,0))</f>
        <v/>
      </c>
      <c r="AG65"/>
    </row>
    <row r="66" spans="30:33" x14ac:dyDescent="0.3">
      <c r="AD66"/>
      <c r="AE66"/>
      <c r="AF66" t="str">
        <f>IF(AD66="","",VLOOKUP(AD66,Anexar1!C:H,6,0))</f>
        <v/>
      </c>
      <c r="AG66"/>
    </row>
    <row r="67" spans="30:33" x14ac:dyDescent="0.3">
      <c r="AD67"/>
      <c r="AE67"/>
      <c r="AF67" t="str">
        <f>IF(AD67="","",VLOOKUP(AD67,Anexar1!C:H,6,0))</f>
        <v/>
      </c>
      <c r="AG67"/>
    </row>
    <row r="68" spans="30:33" x14ac:dyDescent="0.3">
      <c r="AD68"/>
      <c r="AE68"/>
      <c r="AF68" t="str">
        <f>IF(AD68="","",VLOOKUP(AD68,Anexar1!C:H,6,0))</f>
        <v/>
      </c>
      <c r="AG68"/>
    </row>
    <row r="69" spans="30:33" x14ac:dyDescent="0.3">
      <c r="AD69"/>
      <c r="AE69"/>
      <c r="AF69"/>
      <c r="AG69"/>
    </row>
    <row r="70" spans="30:33" x14ac:dyDescent="0.3">
      <c r="AD70"/>
      <c r="AE70"/>
      <c r="AF70"/>
      <c r="AG70"/>
    </row>
    <row r="71" spans="30:33" x14ac:dyDescent="0.3">
      <c r="AD71"/>
      <c r="AE71"/>
      <c r="AF71"/>
      <c r="AG71"/>
    </row>
    <row r="72" spans="30:33" x14ac:dyDescent="0.3">
      <c r="AD72"/>
      <c r="AE72"/>
      <c r="AF72"/>
      <c r="AG72"/>
    </row>
    <row r="73" spans="30:33" x14ac:dyDescent="0.3">
      <c r="AD73"/>
      <c r="AE73"/>
      <c r="AF73"/>
      <c r="AG73"/>
    </row>
    <row r="74" spans="30:33" x14ac:dyDescent="0.3">
      <c r="AD74"/>
      <c r="AE74"/>
      <c r="AF74"/>
      <c r="AG74"/>
    </row>
    <row r="75" spans="30:33" x14ac:dyDescent="0.3">
      <c r="AD75"/>
      <c r="AE75"/>
      <c r="AF75"/>
      <c r="AG75"/>
    </row>
    <row r="76" spans="30:33" x14ac:dyDescent="0.3">
      <c r="AD76"/>
      <c r="AE76"/>
      <c r="AF76"/>
      <c r="AG76"/>
    </row>
    <row r="77" spans="30:33" x14ac:dyDescent="0.3">
      <c r="AD77"/>
      <c r="AE77"/>
      <c r="AF77"/>
      <c r="AG77"/>
    </row>
    <row r="78" spans="30:33" x14ac:dyDescent="0.3">
      <c r="AD78"/>
      <c r="AE78"/>
      <c r="AF78"/>
      <c r="AG78"/>
    </row>
    <row r="79" spans="30:33" x14ac:dyDescent="0.3">
      <c r="AD79"/>
      <c r="AE79"/>
      <c r="AF79"/>
      <c r="AG79"/>
    </row>
    <row r="80" spans="30:33" x14ac:dyDescent="0.3">
      <c r="AD80"/>
      <c r="AE80"/>
      <c r="AF80"/>
      <c r="AG80"/>
    </row>
    <row r="81" spans="30:33" x14ac:dyDescent="0.3">
      <c r="AD81"/>
      <c r="AE81"/>
      <c r="AF81"/>
      <c r="AG81"/>
    </row>
    <row r="82" spans="30:33" x14ac:dyDescent="0.3">
      <c r="AD82"/>
      <c r="AE82"/>
      <c r="AF82"/>
      <c r="AG82"/>
    </row>
    <row r="83" spans="30:33" x14ac:dyDescent="0.3">
      <c r="AD83"/>
      <c r="AE83"/>
      <c r="AF83"/>
      <c r="AG83"/>
    </row>
    <row r="84" spans="30:33" x14ac:dyDescent="0.3">
      <c r="AD84"/>
      <c r="AE84"/>
      <c r="AF84"/>
      <c r="AG84"/>
    </row>
    <row r="85" spans="30:33" x14ac:dyDescent="0.3">
      <c r="AD85"/>
      <c r="AE85"/>
      <c r="AF85"/>
      <c r="AG85"/>
    </row>
    <row r="86" spans="30:33" x14ac:dyDescent="0.3">
      <c r="AD86"/>
      <c r="AE86"/>
      <c r="AF86"/>
      <c r="AG86"/>
    </row>
    <row r="87" spans="30:33" x14ac:dyDescent="0.3">
      <c r="AD87"/>
      <c r="AE87"/>
      <c r="AF87"/>
      <c r="AG87"/>
    </row>
    <row r="88" spans="30:33" x14ac:dyDescent="0.3">
      <c r="AD88"/>
      <c r="AE88"/>
      <c r="AF88"/>
      <c r="AG88"/>
    </row>
    <row r="89" spans="30:33" x14ac:dyDescent="0.3">
      <c r="AD89"/>
      <c r="AE89"/>
      <c r="AF89"/>
      <c r="AG89"/>
    </row>
    <row r="90" spans="30:33" x14ac:dyDescent="0.3">
      <c r="AD90"/>
      <c r="AE90"/>
      <c r="AF90"/>
      <c r="AG90"/>
    </row>
    <row r="91" spans="30:33" x14ac:dyDescent="0.3">
      <c r="AD91"/>
      <c r="AE91"/>
      <c r="AF91"/>
      <c r="AG91"/>
    </row>
    <row r="92" spans="30:33" x14ac:dyDescent="0.3">
      <c r="AD92"/>
      <c r="AE92"/>
      <c r="AF92"/>
      <c r="AG92"/>
    </row>
    <row r="93" spans="30:33" x14ac:dyDescent="0.3">
      <c r="AD93"/>
      <c r="AE93"/>
      <c r="AF93"/>
      <c r="AG93"/>
    </row>
    <row r="94" spans="30:33" x14ac:dyDescent="0.3">
      <c r="AD94"/>
      <c r="AE94"/>
      <c r="AF94"/>
      <c r="AG94"/>
    </row>
    <row r="95" spans="30:33" x14ac:dyDescent="0.3">
      <c r="AD95"/>
      <c r="AE95"/>
      <c r="AF95"/>
      <c r="AG95"/>
    </row>
    <row r="96" spans="30:33" x14ac:dyDescent="0.3">
      <c r="AD96"/>
      <c r="AE96"/>
      <c r="AF96"/>
      <c r="AG96"/>
    </row>
    <row r="97" spans="30:33" x14ac:dyDescent="0.3">
      <c r="AD97"/>
      <c r="AE97"/>
      <c r="AF97"/>
      <c r="AG97"/>
    </row>
    <row r="98" spans="30:33" x14ac:dyDescent="0.3">
      <c r="AD98"/>
      <c r="AE98"/>
      <c r="AF98"/>
      <c r="AG98"/>
    </row>
    <row r="99" spans="30:33" x14ac:dyDescent="0.3">
      <c r="AD99"/>
      <c r="AE99"/>
      <c r="AF99"/>
      <c r="AG99"/>
    </row>
    <row r="100" spans="30:33" x14ac:dyDescent="0.3">
      <c r="AD100"/>
      <c r="AE100"/>
      <c r="AF100"/>
      <c r="AG100"/>
    </row>
    <row r="101" spans="30:33" x14ac:dyDescent="0.3">
      <c r="AD101"/>
      <c r="AE101"/>
      <c r="AF101"/>
      <c r="AG101"/>
    </row>
    <row r="102" spans="30:33" x14ac:dyDescent="0.3">
      <c r="AD102"/>
      <c r="AE102"/>
      <c r="AF102"/>
      <c r="AG102"/>
    </row>
    <row r="103" spans="30:33" x14ac:dyDescent="0.3">
      <c r="AD103"/>
      <c r="AE103"/>
      <c r="AF103"/>
      <c r="AG103"/>
    </row>
    <row r="104" spans="30:33" x14ac:dyDescent="0.3">
      <c r="AD104"/>
      <c r="AE104"/>
      <c r="AF104"/>
      <c r="AG104"/>
    </row>
    <row r="105" spans="30:33" x14ac:dyDescent="0.3">
      <c r="AD105"/>
      <c r="AE105"/>
      <c r="AF105"/>
      <c r="AG105"/>
    </row>
    <row r="106" spans="30:33" x14ac:dyDescent="0.3">
      <c r="AD106"/>
      <c r="AE106"/>
      <c r="AF106"/>
      <c r="AG106"/>
    </row>
    <row r="107" spans="30:33" x14ac:dyDescent="0.3">
      <c r="AD107"/>
      <c r="AE107"/>
      <c r="AF107"/>
      <c r="AG107"/>
    </row>
    <row r="108" spans="30:33" x14ac:dyDescent="0.3">
      <c r="AD108"/>
      <c r="AE108"/>
      <c r="AF108"/>
      <c r="AG108"/>
    </row>
    <row r="109" spans="30:33" x14ac:dyDescent="0.3">
      <c r="AD109"/>
      <c r="AE109"/>
      <c r="AF109"/>
      <c r="AG109"/>
    </row>
    <row r="110" spans="30:33" x14ac:dyDescent="0.3">
      <c r="AD110"/>
      <c r="AE110"/>
      <c r="AF110"/>
      <c r="AG110"/>
    </row>
    <row r="111" spans="30:33" x14ac:dyDescent="0.3">
      <c r="AD111"/>
      <c r="AE111"/>
      <c r="AF111"/>
      <c r="AG111"/>
    </row>
    <row r="112" spans="30:33" x14ac:dyDescent="0.3">
      <c r="AD112"/>
      <c r="AE112"/>
      <c r="AF112"/>
      <c r="AG112"/>
    </row>
    <row r="113" spans="30:33" x14ac:dyDescent="0.3">
      <c r="AD113"/>
      <c r="AE113"/>
      <c r="AF113"/>
      <c r="AG113"/>
    </row>
    <row r="114" spans="30:33" x14ac:dyDescent="0.3">
      <c r="AD114"/>
      <c r="AE114"/>
      <c r="AF114"/>
      <c r="AG114"/>
    </row>
    <row r="115" spans="30:33" x14ac:dyDescent="0.3">
      <c r="AD115"/>
      <c r="AE115"/>
      <c r="AF115"/>
      <c r="AG115"/>
    </row>
    <row r="116" spans="30:33" x14ac:dyDescent="0.3">
      <c r="AD116"/>
      <c r="AE116"/>
      <c r="AF116"/>
      <c r="AG116"/>
    </row>
    <row r="117" spans="30:33" x14ac:dyDescent="0.3">
      <c r="AD117"/>
      <c r="AE117"/>
      <c r="AF117"/>
      <c r="AG117"/>
    </row>
    <row r="118" spans="30:33" x14ac:dyDescent="0.3">
      <c r="AD118"/>
      <c r="AE118"/>
      <c r="AF118"/>
      <c r="AG118"/>
    </row>
    <row r="119" spans="30:33" x14ac:dyDescent="0.3">
      <c r="AD119"/>
      <c r="AE119"/>
      <c r="AF119"/>
      <c r="AG119"/>
    </row>
    <row r="120" spans="30:33" x14ac:dyDescent="0.3">
      <c r="AD120"/>
      <c r="AE120"/>
      <c r="AF120"/>
      <c r="AG120"/>
    </row>
    <row r="121" spans="30:33" x14ac:dyDescent="0.3">
      <c r="AD121"/>
      <c r="AE121"/>
      <c r="AF121"/>
      <c r="AG121"/>
    </row>
    <row r="122" spans="30:33" x14ac:dyDescent="0.3">
      <c r="AD122"/>
      <c r="AE122"/>
      <c r="AF122"/>
      <c r="AG122"/>
    </row>
    <row r="123" spans="30:33" x14ac:dyDescent="0.3">
      <c r="AD123"/>
      <c r="AE123"/>
      <c r="AF123"/>
      <c r="AG123"/>
    </row>
    <row r="124" spans="30:33" x14ac:dyDescent="0.3">
      <c r="AD124"/>
      <c r="AE124"/>
      <c r="AF124"/>
      <c r="AG124"/>
    </row>
    <row r="125" spans="30:33" x14ac:dyDescent="0.3">
      <c r="AD125"/>
      <c r="AE125"/>
      <c r="AF125"/>
      <c r="AG125"/>
    </row>
    <row r="126" spans="30:33" x14ac:dyDescent="0.3">
      <c r="AD126"/>
      <c r="AE126"/>
      <c r="AF126"/>
      <c r="AG126"/>
    </row>
    <row r="127" spans="30:33" x14ac:dyDescent="0.3">
      <c r="AD127"/>
      <c r="AE127"/>
      <c r="AF127"/>
      <c r="AG127"/>
    </row>
    <row r="128" spans="30:33" x14ac:dyDescent="0.3">
      <c r="AD128"/>
      <c r="AE128"/>
      <c r="AF128"/>
      <c r="AG128"/>
    </row>
    <row r="129" spans="30:33" x14ac:dyDescent="0.3">
      <c r="AD129"/>
      <c r="AE129"/>
      <c r="AF129"/>
      <c r="AG129"/>
    </row>
    <row r="130" spans="30:33" x14ac:dyDescent="0.3">
      <c r="AD130"/>
      <c r="AE130"/>
      <c r="AF130"/>
      <c r="AG130"/>
    </row>
    <row r="131" spans="30:33" x14ac:dyDescent="0.3">
      <c r="AD131"/>
      <c r="AE131"/>
      <c r="AF131"/>
      <c r="AG131"/>
    </row>
    <row r="132" spans="30:33" x14ac:dyDescent="0.3">
      <c r="AD132"/>
      <c r="AE132"/>
      <c r="AF132"/>
      <c r="AG132"/>
    </row>
    <row r="133" spans="30:33" x14ac:dyDescent="0.3">
      <c r="AD133"/>
      <c r="AE133"/>
      <c r="AF133"/>
      <c r="AG133"/>
    </row>
    <row r="134" spans="30:33" x14ac:dyDescent="0.3">
      <c r="AD134"/>
      <c r="AE134"/>
      <c r="AF134"/>
      <c r="AG134"/>
    </row>
    <row r="135" spans="30:33" x14ac:dyDescent="0.3">
      <c r="AD135"/>
      <c r="AE135"/>
      <c r="AF135"/>
      <c r="AG135"/>
    </row>
    <row r="136" spans="30:33" x14ac:dyDescent="0.3">
      <c r="AD136"/>
      <c r="AE136"/>
      <c r="AF136"/>
      <c r="AG136"/>
    </row>
    <row r="137" spans="30:33" x14ac:dyDescent="0.3">
      <c r="AD137"/>
      <c r="AE137"/>
      <c r="AF137"/>
      <c r="AG137"/>
    </row>
    <row r="138" spans="30:33" x14ac:dyDescent="0.3">
      <c r="AD138"/>
      <c r="AE138"/>
      <c r="AF138"/>
      <c r="AG138"/>
    </row>
    <row r="139" spans="30:33" x14ac:dyDescent="0.3">
      <c r="AD139"/>
      <c r="AE139"/>
      <c r="AF139"/>
      <c r="AG139"/>
    </row>
    <row r="140" spans="30:33" x14ac:dyDescent="0.3">
      <c r="AD140"/>
      <c r="AE140"/>
      <c r="AF140"/>
      <c r="AG140"/>
    </row>
    <row r="141" spans="30:33" x14ac:dyDescent="0.3">
      <c r="AD141"/>
      <c r="AE141"/>
      <c r="AF141"/>
      <c r="AG141"/>
    </row>
    <row r="142" spans="30:33" x14ac:dyDescent="0.3">
      <c r="AD142"/>
      <c r="AE142"/>
      <c r="AF142"/>
      <c r="AG142"/>
    </row>
    <row r="143" spans="30:33" x14ac:dyDescent="0.3">
      <c r="AD143"/>
      <c r="AE143"/>
      <c r="AF143"/>
      <c r="AG143"/>
    </row>
    <row r="144" spans="30:33" x14ac:dyDescent="0.3">
      <c r="AD144"/>
      <c r="AE144"/>
      <c r="AF144"/>
      <c r="AG144"/>
    </row>
    <row r="145" spans="30:33" x14ac:dyDescent="0.3">
      <c r="AD145"/>
      <c r="AE145"/>
      <c r="AF145"/>
      <c r="AG145"/>
    </row>
    <row r="146" spans="30:33" x14ac:dyDescent="0.3">
      <c r="AD146"/>
      <c r="AE146"/>
      <c r="AF146"/>
      <c r="AG146"/>
    </row>
    <row r="147" spans="30:33" x14ac:dyDescent="0.3">
      <c r="AD147"/>
      <c r="AE147"/>
      <c r="AF147"/>
      <c r="AG147"/>
    </row>
    <row r="148" spans="30:33" x14ac:dyDescent="0.3">
      <c r="AD148"/>
      <c r="AE148"/>
      <c r="AF148"/>
      <c r="AG148"/>
    </row>
    <row r="149" spans="30:33" x14ac:dyDescent="0.3">
      <c r="AD149"/>
      <c r="AE149"/>
      <c r="AF149"/>
      <c r="AG149"/>
    </row>
    <row r="150" spans="30:33" x14ac:dyDescent="0.3">
      <c r="AD150"/>
      <c r="AE150"/>
      <c r="AF150"/>
      <c r="AG150"/>
    </row>
    <row r="151" spans="30:33" x14ac:dyDescent="0.3">
      <c r="AD151"/>
      <c r="AE151"/>
      <c r="AF151"/>
      <c r="AG151"/>
    </row>
    <row r="152" spans="30:33" x14ac:dyDescent="0.3">
      <c r="AD152"/>
      <c r="AE152"/>
      <c r="AF152"/>
      <c r="AG152"/>
    </row>
    <row r="153" spans="30:33" x14ac:dyDescent="0.3">
      <c r="AD153"/>
      <c r="AE153"/>
      <c r="AF153"/>
      <c r="AG153"/>
    </row>
    <row r="154" spans="30:33" x14ac:dyDescent="0.3">
      <c r="AD154"/>
      <c r="AE154"/>
      <c r="AF154"/>
      <c r="AG154"/>
    </row>
    <row r="155" spans="30:33" x14ac:dyDescent="0.3">
      <c r="AD155"/>
      <c r="AE155"/>
      <c r="AF155"/>
      <c r="AG155"/>
    </row>
  </sheetData>
  <autoFilter ref="A5:N24" xr:uid="{D6453139-193D-4AB9-9CAF-F8DE031BE8FB}"/>
  <mergeCells count="3">
    <mergeCell ref="R1:X1"/>
    <mergeCell ref="C2:L2"/>
    <mergeCell ref="Q2:X2"/>
  </mergeCells>
  <conditionalFormatting sqref="E6:E1048576">
    <cfRule type="expression" dxfId="128" priority="4">
      <formula>C6=""</formula>
    </cfRule>
  </conditionalFormatting>
  <conditionalFormatting sqref="F6:F1048576">
    <cfRule type="expression" dxfId="127" priority="2">
      <formula>D6=""</formula>
    </cfRule>
  </conditionalFormatting>
  <conditionalFormatting sqref="H6:H1048576">
    <cfRule type="expression" dxfId="126" priority="8">
      <formula>C6=""</formula>
    </cfRule>
  </conditionalFormatting>
  <conditionalFormatting sqref="K6:K1048576">
    <cfRule type="expression" dxfId="125" priority="6">
      <formula>C6=""</formula>
    </cfRule>
  </conditionalFormatting>
  <dataValidations count="1">
    <dataValidation type="list" allowBlank="1" showInputMessage="1" showErrorMessage="1" sqref="G4" xr:uid="{4D2AC904-6E33-4B6C-9C96-5A44B10CF547}">
      <formula1>$Z$2:$Z$4</formula1>
    </dataValidation>
  </dataValidations>
  <pageMargins left="0.7" right="0.7" top="0.75" bottom="0.75" header="0.3" footer="0.3"/>
  <pageSetup paperSize="9" orientation="portrait" horizontalDpi="4294967293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7004080-8D8F-41BE-B3B9-945EC58BB8B1}">
          <x14:formula1>
            <xm:f>'MAX NEGOCIO'!$A$3:$A$14</xm:f>
          </x14:formula1>
          <xm:sqref>J6:J31</xm:sqref>
        </x14:dataValidation>
        <x14:dataValidation type="list" allowBlank="1" showInputMessage="1" showErrorMessage="1" xr:uid="{4DCB5367-0526-4670-8D0C-F6DEED70B007}">
          <x14:formula1>
            <xm:f>Anexar1!$C$2:$C$62</xm:f>
          </x14:formula1>
          <xm:sqref>C6:C31</xm:sqref>
        </x14:dataValidation>
      </x14:dataValidations>
    </ex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11791-4003-4AA1-B926-D9D0B2CD1DEC}">
  <sheetPr codeName="Hoja4">
    <tabColor rgb="FFFFC000"/>
  </sheetPr>
  <dimension ref="A1:AF46"/>
  <sheetViews>
    <sheetView showGridLines="0" topLeftCell="B1" zoomScaleNormal="100" workbookViewId="0">
      <selection activeCell="F8" sqref="F8"/>
    </sheetView>
  </sheetViews>
  <sheetFormatPr baseColWidth="10" defaultRowHeight="14.4" x14ac:dyDescent="0.3"/>
  <cols>
    <col min="1" max="1" width="47" hidden="1" customWidth="1"/>
    <col min="2" max="2" width="11.5546875" customWidth="1"/>
    <col min="3" max="3" width="36.6640625" bestFit="1" customWidth="1"/>
    <col min="4" max="4" width="11.33203125" customWidth="1"/>
    <col min="5" max="5" width="12" customWidth="1"/>
    <col min="6" max="6" width="12.44140625" bestFit="1" customWidth="1"/>
    <col min="7" max="7" width="14.88671875" bestFit="1" customWidth="1"/>
    <col min="8" max="8" width="16.33203125" customWidth="1"/>
    <col min="9" max="9" width="29.5546875" customWidth="1"/>
    <col min="10" max="11" width="16.33203125" customWidth="1"/>
    <col min="12" max="12" width="11.5546875" style="91"/>
    <col min="13" max="13" width="11.5546875" hidden="1" customWidth="1"/>
    <col min="15" max="15" width="11.77734375" bestFit="1" customWidth="1"/>
    <col min="16" max="16" width="8.6640625" customWidth="1"/>
    <col min="17" max="17" width="15.88671875" customWidth="1"/>
    <col min="18" max="18" width="13.6640625" customWidth="1"/>
    <col min="19" max="19" width="10.109375" customWidth="1"/>
    <col min="20" max="20" width="18.88671875" customWidth="1"/>
    <col min="21" max="22" width="10.109375" customWidth="1"/>
    <col min="23" max="23" width="10.6640625" customWidth="1"/>
    <col min="24" max="24" width="13.88671875" bestFit="1" customWidth="1"/>
    <col min="30" max="30" width="31.5546875" bestFit="1" customWidth="1"/>
    <col min="31" max="31" width="8.109375" bestFit="1" customWidth="1"/>
    <col min="32" max="32" width="8.77734375" bestFit="1" customWidth="1"/>
  </cols>
  <sheetData>
    <row r="1" spans="1:32" ht="24" customHeight="1" thickBot="1" x14ac:dyDescent="0.35">
      <c r="Q1" s="81"/>
      <c r="R1" s="82"/>
      <c r="S1" s="82"/>
      <c r="T1" s="82"/>
      <c r="U1" s="82"/>
      <c r="V1" s="82"/>
      <c r="W1" s="82"/>
      <c r="X1" s="82"/>
    </row>
    <row r="2" spans="1:32" ht="34.200000000000003" customHeight="1" thickTop="1" x14ac:dyDescent="0.3">
      <c r="C2" s="157" t="s">
        <v>189</v>
      </c>
      <c r="D2" s="157"/>
      <c r="E2" s="157"/>
      <c r="F2" s="157"/>
      <c r="G2" s="157"/>
      <c r="H2" s="157"/>
      <c r="I2" s="157"/>
      <c r="J2" s="157"/>
      <c r="K2" s="157"/>
      <c r="L2" s="157"/>
      <c r="M2" s="157"/>
      <c r="N2" s="157"/>
      <c r="O2" s="66"/>
      <c r="Q2" s="156" t="s">
        <v>214</v>
      </c>
      <c r="R2" s="156"/>
      <c r="S2" s="156"/>
      <c r="T2" s="156"/>
      <c r="U2" s="156"/>
      <c r="V2" s="156"/>
      <c r="W2" s="156"/>
      <c r="X2" s="156"/>
      <c r="Z2" s="61" t="s">
        <v>178</v>
      </c>
    </row>
    <row r="3" spans="1:32" x14ac:dyDescent="0.3">
      <c r="Q3">
        <v>4</v>
      </c>
      <c r="Z3" s="61" t="s">
        <v>179</v>
      </c>
      <c r="AD3" s="149" t="s">
        <v>11</v>
      </c>
      <c r="AE3" s="149" t="s">
        <v>76</v>
      </c>
      <c r="AF3" s="150" t="s">
        <v>63</v>
      </c>
    </row>
    <row r="4" spans="1:32" ht="18.600000000000001" thickBot="1" x14ac:dyDescent="0.4">
      <c r="C4" s="79" t="s">
        <v>190</v>
      </c>
      <c r="E4" s="65"/>
      <c r="F4" s="65"/>
      <c r="G4" s="64" t="s">
        <v>187</v>
      </c>
      <c r="I4" s="148" t="str">
        <f>IF(OR(G4="CUOTA 18",G4="CUOTA 12"),"CUOTA","CONTADO")</f>
        <v>CONTADO</v>
      </c>
      <c r="J4" s="79" t="s">
        <v>190</v>
      </c>
      <c r="Z4" s="61" t="s">
        <v>187</v>
      </c>
      <c r="AD4" t="s">
        <v>344</v>
      </c>
      <c r="AE4" t="s">
        <v>77</v>
      </c>
      <c r="AF4">
        <f>IF(AD4="","",VLOOKUP(AD4,Anexar1!C:H,6,0))</f>
        <v>221</v>
      </c>
    </row>
    <row r="5" spans="1:32" ht="36.6" customHeight="1" thickTop="1" thickBot="1" x14ac:dyDescent="0.35">
      <c r="B5" s="25" t="s">
        <v>64</v>
      </c>
      <c r="C5" s="1" t="s">
        <v>0</v>
      </c>
      <c r="D5" s="3" t="s">
        <v>1</v>
      </c>
      <c r="E5" s="2" t="s">
        <v>185</v>
      </c>
      <c r="F5" s="2" t="s">
        <v>186</v>
      </c>
      <c r="G5" s="5" t="s">
        <v>2</v>
      </c>
      <c r="H5" s="83" t="s">
        <v>180</v>
      </c>
      <c r="I5" s="2" t="s">
        <v>161</v>
      </c>
      <c r="J5" s="2" t="s">
        <v>127</v>
      </c>
      <c r="K5" s="83" t="s">
        <v>65</v>
      </c>
      <c r="L5" s="2" t="s">
        <v>63</v>
      </c>
      <c r="M5" s="76" t="s">
        <v>204</v>
      </c>
      <c r="N5" s="2" t="s">
        <v>34</v>
      </c>
      <c r="O5" s="119" t="s">
        <v>229</v>
      </c>
      <c r="Q5" s="85" t="s">
        <v>213</v>
      </c>
      <c r="R5" s="27" t="s">
        <v>72</v>
      </c>
      <c r="S5" s="27" t="s">
        <v>73</v>
      </c>
      <c r="T5" s="27" t="s">
        <v>74</v>
      </c>
      <c r="U5" s="27" t="s">
        <v>75</v>
      </c>
      <c r="V5" s="27" t="s">
        <v>215</v>
      </c>
      <c r="W5" s="27" t="s">
        <v>114</v>
      </c>
      <c r="X5" s="27" t="s">
        <v>115</v>
      </c>
      <c r="AD5" t="s">
        <v>345</v>
      </c>
      <c r="AE5" t="s">
        <v>77</v>
      </c>
      <c r="AF5">
        <f>IF(AD5="","",VLOOKUP(AD5,Anexar1!C:H,6,0))</f>
        <v>69</v>
      </c>
    </row>
    <row r="6" spans="1:32" ht="25.95" customHeight="1" thickTop="1" thickBot="1" x14ac:dyDescent="0.35">
      <c r="A6" t="str">
        <f>CONCATENATE(C6,I6,$I$4)</f>
        <v>HONOR X5D 128GBMax Negocios + 55.90CONTADO</v>
      </c>
      <c r="B6" s="4"/>
      <c r="C6" s="147" t="s">
        <v>324</v>
      </c>
      <c r="D6" s="4" t="str">
        <f>IFERROR(VLOOKUP(C6,'PRECIO PORTA'!D:F,3,0),"")</f>
        <v>Android</v>
      </c>
      <c r="E6" s="4">
        <f>IF($I$4="CUOTA","",VLOOKUP(A6,ALTA!A:J,10,0))</f>
        <v>439</v>
      </c>
      <c r="F6" s="4" t="str">
        <f>IF($I$4="CONTADO","",VLOOKUP(A6,ALTA!A:J,10,0))</f>
        <v/>
      </c>
      <c r="G6" s="47" t="str">
        <f t="shared" ref="G6:G22" si="0">IF($G$4="CUOTA 18",18,IF($G$4="CUOTA 12",12,""))</f>
        <v/>
      </c>
      <c r="H6" s="24" t="str">
        <f t="shared" ref="H6:H22" si="1">IF($G$4="CONTADO","",F6/G6)</f>
        <v/>
      </c>
      <c r="I6" s="145" t="str">
        <f>IFERROR(VLOOKUP(J6,'MAX NEGOCIO'!A:B,2,0),"")</f>
        <v>Max Negocios + 55.90</v>
      </c>
      <c r="J6" s="24">
        <v>55.9</v>
      </c>
      <c r="K6" s="24" t="str">
        <f>IF($G$4="CONTADO","",(F6/G6)+J6)</f>
        <v/>
      </c>
      <c r="L6" s="146" t="str">
        <f>IFERROR(VLOOKUP(C6,AD:AF,3,0),"")</f>
        <v/>
      </c>
      <c r="M6" s="63" t="str">
        <f>IFERROR(VLOOKUP(C6,AD:AF,2,0),"")</f>
        <v/>
      </c>
      <c r="N6" s="78" t="str">
        <f>IFERROR(VLOOKUP(M6,'MAX NEGOCIO'!$M$3:$N$7,2,0),"")</f>
        <v/>
      </c>
      <c r="O6" s="120" t="str">
        <f>IFERROR(VLOOKUP('ALTA NP'!A9,ALTA!A5:J2683,7,0),"")</f>
        <v>Android</v>
      </c>
      <c r="Q6" s="84" t="str">
        <f>IF(C6="","",C6)</f>
        <v>HONOR X5D 128GB</v>
      </c>
      <c r="R6" s="80" t="str">
        <f>IFERROR(VLOOKUP(Q6,Anexar1!F:BJ,7,0),"")</f>
        <v/>
      </c>
      <c r="S6" s="80" t="str">
        <f>IFERROR(VLOOKUP(Q6,Anexar1!F:BJ,8,0),"")</f>
        <v/>
      </c>
      <c r="T6" s="80" t="str">
        <f>IFERROR(VLOOKUP(Q6,Anexar1!F:BJ,9,0),"")</f>
        <v/>
      </c>
      <c r="U6" s="80" t="str">
        <f>IFERROR(VLOOKUP(Q6,Anexar1!F:BJ,10,0),"")</f>
        <v/>
      </c>
      <c r="V6" s="80" t="str">
        <f>IFERROR(VLOOKUP(Q6,Anexar1!F:BJ,12,0),"")</f>
        <v/>
      </c>
      <c r="W6" s="80" t="str">
        <f>IFERROR(VLOOKUP(Q6,Anexar1!F:BJ,15,0),"")</f>
        <v/>
      </c>
      <c r="X6" s="80" t="str">
        <f>IFERROR(VLOOKUP(Q6,Anexar1!F:BJ,16,0),"")</f>
        <v/>
      </c>
      <c r="AD6" t="s">
        <v>307</v>
      </c>
      <c r="AE6" t="s">
        <v>77</v>
      </c>
      <c r="AF6">
        <f>IF(AD6="","",VLOOKUP(AD6,Anexar1!C:H,6,0))</f>
        <v>13</v>
      </c>
    </row>
    <row r="7" spans="1:32" ht="21.6" thickTop="1" thickBot="1" x14ac:dyDescent="0.35">
      <c r="A7" t="str">
        <f t="shared" ref="A7:A22" si="2">CONCATENATE(C7,I7,$I$4)</f>
        <v>ZTE BLADE A36 64GBMax Negocios + 55.90CONTADO</v>
      </c>
      <c r="B7" s="4"/>
      <c r="C7" s="147" t="s">
        <v>295</v>
      </c>
      <c r="D7" s="4" t="str">
        <f>IFERROR(VLOOKUP(C7,'PRECIO PORTA'!D:F,3,0),"")</f>
        <v>Android</v>
      </c>
      <c r="E7" s="4">
        <f>IF($I$4="CUOTA","",VLOOKUP(A7,ALTA!A:J,10,0))</f>
        <v>429</v>
      </c>
      <c r="F7" s="4" t="str">
        <f>IF($I$4="CONTADO","",VLOOKUP(A7,ALTA!A:J,10,0))</f>
        <v/>
      </c>
      <c r="G7" s="47" t="str">
        <f t="shared" si="0"/>
        <v/>
      </c>
      <c r="H7" s="24" t="str">
        <f t="shared" si="1"/>
        <v/>
      </c>
      <c r="I7" s="145" t="str">
        <f>IFERROR(VLOOKUP(J7,'MAX NEGOCIO'!A:B,2,0),"")</f>
        <v>Max Negocios + 55.90</v>
      </c>
      <c r="J7" s="24">
        <v>55.9</v>
      </c>
      <c r="K7" s="24" t="str">
        <f t="shared" ref="K7:K22" si="3">IF($G$4="CONTADO","",(F7/G7)+J7)</f>
        <v/>
      </c>
      <c r="L7" s="146" t="str">
        <f t="shared" ref="L7:L22" si="4">IFERROR(VLOOKUP(C7,AD:AF,3,0),"")</f>
        <v/>
      </c>
      <c r="M7" s="63" t="str">
        <f t="shared" ref="M7:M22" si="5">IFERROR(VLOOKUP(C7,AD:AF,2,0),"")</f>
        <v/>
      </c>
      <c r="N7" s="78" t="str">
        <f>IFERROR(VLOOKUP(M7,'MAX NEGOCIO'!$M$3:$N$7,2,0),"")</f>
        <v/>
      </c>
      <c r="O7" s="120" t="str">
        <f>IFERROR(VLOOKUP('ALTA NP'!A7,ALTA!A3:J2681,7,0),"")</f>
        <v>Android</v>
      </c>
      <c r="Q7" s="84" t="str">
        <f t="shared" ref="Q7:Q22" si="6">IF(C7="","",C7)</f>
        <v>ZTE BLADE A36 64GB</v>
      </c>
      <c r="R7" s="80" t="str">
        <f>IFERROR(VLOOKUP(Q7,Anexar1!F:BJ,7,0),"")</f>
        <v>6.7" HD+</v>
      </c>
      <c r="S7" s="80" t="str">
        <f>IFERROR(VLOOKUP(Q7,Anexar1!F:BJ,8,0),"")</f>
        <v>8MP</v>
      </c>
      <c r="T7" s="80" t="str">
        <f>IFERROR(VLOOKUP(Q7,Anexar1!F:BJ,9,0),"")</f>
        <v>5MP</v>
      </c>
      <c r="U7" s="80" t="str">
        <f>IFERROR(VLOOKUP(Q7,Anexar1!F:BJ,10,0),"")</f>
        <v>4G</v>
      </c>
      <c r="V7" s="80" t="str">
        <f>IFERROR(VLOOKUP(Q7,Anexar1!F:BJ,12,0),"")</f>
        <v>Android</v>
      </c>
      <c r="W7" s="80" t="str">
        <f>IFERROR(VLOOKUP(Q7,Anexar1!F:BJ,15,0),"")</f>
        <v>2GB+4GB VIRTUAL</v>
      </c>
      <c r="X7" s="80" t="str">
        <f>IFERROR(VLOOKUP(Q7,Anexar1!F:BJ,16,0),"")</f>
        <v>64GB</v>
      </c>
      <c r="AD7" t="s">
        <v>730</v>
      </c>
      <c r="AE7" t="s">
        <v>77</v>
      </c>
      <c r="AF7">
        <f>IF(AD7="","",VLOOKUP(AD7,Anexar1!C:H,6,0))</f>
        <v>267</v>
      </c>
    </row>
    <row r="8" spans="1:32" ht="27" customHeight="1" thickTop="1" thickBot="1" x14ac:dyDescent="0.35">
      <c r="A8" t="str">
        <f>CONCATENATE(C8,I8,$I$4)</f>
        <v>ZTE BLADE A76 256GB 5GMax Negocios + 55.90CONTADO</v>
      </c>
      <c r="B8" s="4"/>
      <c r="C8" s="147" t="s">
        <v>333</v>
      </c>
      <c r="D8" s="4" t="str">
        <f>IFERROR(VLOOKUP(C8,'PRECIO PORTA'!D:F,3,0),"")</f>
        <v>Android</v>
      </c>
      <c r="E8" s="4">
        <f>IF($I$4="CUOTA","",VLOOKUP(A8,ALTA!A:J,10,0))</f>
        <v>689</v>
      </c>
      <c r="F8" s="4" t="str">
        <f>IF($I$4="CONTADO","",VLOOKUP(A8,ALTA!A:J,10,0))</f>
        <v/>
      </c>
      <c r="G8" s="47" t="str">
        <f t="shared" si="0"/>
        <v/>
      </c>
      <c r="H8" s="24" t="str">
        <f t="shared" si="1"/>
        <v/>
      </c>
      <c r="I8" s="145" t="str">
        <f>IFERROR(VLOOKUP(J8,'MAX NEGOCIO'!A:B,2,0),"")</f>
        <v>Max Negocios + 55.90</v>
      </c>
      <c r="J8" s="24">
        <v>55.9</v>
      </c>
      <c r="K8" s="24" t="str">
        <f t="shared" si="3"/>
        <v/>
      </c>
      <c r="L8" s="146" t="str">
        <f>IFERROR(VLOOKUP(C8,AD:AF,3,0),"")</f>
        <v/>
      </c>
      <c r="M8" s="63" t="str">
        <f>IFERROR(VLOOKUP(C8,AD:AF,2,0),"")</f>
        <v/>
      </c>
      <c r="N8" s="78" t="str">
        <f>IFERROR(VLOOKUP(M8,'MAX NEGOCIO'!$M$3:$N$7,2,0),"")</f>
        <v/>
      </c>
      <c r="O8" s="120" t="str">
        <f>IFERROR(VLOOKUP('ALTA NP'!A8,ALTA!A4:J2682,7,0),"")</f>
        <v>Android</v>
      </c>
      <c r="Q8" s="84" t="str">
        <f>IF(C8="","",C8)</f>
        <v>ZTE BLADE A76 256GB 5G</v>
      </c>
      <c r="R8" s="80" t="str">
        <f>IFERROR(VLOOKUP(Q8,Anexar1!F:BJ,7,0),"")</f>
        <v/>
      </c>
      <c r="S8" s="80" t="str">
        <f>IFERROR(VLOOKUP(Q8,Anexar1!F:BJ,8,0),"")</f>
        <v/>
      </c>
      <c r="T8" s="80" t="str">
        <f>IFERROR(VLOOKUP(Q8,Anexar1!F:BJ,9,0),"")</f>
        <v/>
      </c>
      <c r="U8" s="80" t="str">
        <f>IFERROR(VLOOKUP(Q8,Anexar1!F:BJ,10,0),"")</f>
        <v/>
      </c>
      <c r="V8" s="80" t="str">
        <f>IFERROR(VLOOKUP(Q8,Anexar1!F:BJ,12,0),"")</f>
        <v/>
      </c>
      <c r="W8" s="80" t="str">
        <f>IFERROR(VLOOKUP(Q8,Anexar1!F:BJ,15,0),"")</f>
        <v/>
      </c>
      <c r="X8" s="80" t="str">
        <f>IFERROR(VLOOKUP(Q8,Anexar1!F:BJ,16,0),"")</f>
        <v/>
      </c>
      <c r="AF8" t="str">
        <f>IF(AD8="","",VLOOKUP(AD8,Anexar1!C:H,6,0))</f>
        <v/>
      </c>
    </row>
    <row r="9" spans="1:32" ht="23.4" customHeight="1" thickTop="1" thickBot="1" x14ac:dyDescent="0.35">
      <c r="A9" t="str">
        <f>CONCATENATE(C9,I9,$I$4)</f>
        <v>ZTE NUBIA V80 MAX 256GBMax Negocios + 55.90CONTADO</v>
      </c>
      <c r="B9" s="4"/>
      <c r="C9" s="147" t="s">
        <v>337</v>
      </c>
      <c r="D9" s="4" t="str">
        <f>IFERROR(VLOOKUP(C9,'PRECIO PORTA'!D:F,3,0),"")</f>
        <v>Android</v>
      </c>
      <c r="E9" s="4">
        <f>IF($I$4="CUOTA","",VLOOKUP(A9,ALTA!A:J,10,0))</f>
        <v>609</v>
      </c>
      <c r="F9" s="4" t="str">
        <f>IF($I$4="CONTADO","",VLOOKUP(A9,ALTA!A:J,10,0))</f>
        <v/>
      </c>
      <c r="G9" s="47" t="str">
        <f t="shared" si="0"/>
        <v/>
      </c>
      <c r="H9" s="24" t="str">
        <f t="shared" si="1"/>
        <v/>
      </c>
      <c r="I9" s="145" t="str">
        <f>IFERROR(VLOOKUP(J9,'MAX NEGOCIO'!A:B,2,0),"")</f>
        <v>Max Negocios + 55.90</v>
      </c>
      <c r="J9" s="24">
        <v>55.9</v>
      </c>
      <c r="K9" s="24" t="str">
        <f t="shared" si="3"/>
        <v/>
      </c>
      <c r="L9" s="146" t="str">
        <f>IFERROR(VLOOKUP(C9,AD:AF,3,0),"")</f>
        <v/>
      </c>
      <c r="M9" s="63" t="str">
        <f>IFERROR(VLOOKUP(C9,AD:AF,2,0),"")</f>
        <v/>
      </c>
      <c r="N9" s="78" t="str">
        <f>IFERROR(VLOOKUP(M9,'MAX NEGOCIO'!$M$3:$N$7,2,0),"")</f>
        <v/>
      </c>
      <c r="O9" s="120" t="str">
        <f>IFERROR(VLOOKUP('ALTA NP'!A10,ALTA!A6:J2684,7,0),"")</f>
        <v/>
      </c>
      <c r="Q9" s="84" t="str">
        <f>IF(C9="","",C9)</f>
        <v>ZTE NUBIA V80 MAX 256GB</v>
      </c>
      <c r="R9" s="80" t="str">
        <f>IFERROR(VLOOKUP(Q9,Anexar1!F:BJ,7,0),"")</f>
        <v>6.9" 120Hz</v>
      </c>
      <c r="S9" s="80" t="str">
        <f>IFERROR(VLOOKUP(Q9,Anexar1!F:BJ,8,0),"")</f>
        <v>50M AF+2M FF+AI camera</v>
      </c>
      <c r="T9" s="80" t="str">
        <f>IFERROR(VLOOKUP(Q9,Anexar1!F:BJ,9,0),"")</f>
        <v>16MP</v>
      </c>
      <c r="U9" s="80" t="str">
        <f>IFERROR(VLOOKUP(Q9,Anexar1!F:BJ,10,0),"")</f>
        <v>4G</v>
      </c>
      <c r="V9" s="80" t="str">
        <f>IFERROR(VLOOKUP(Q9,Anexar1!F:BJ,12,0),"")</f>
        <v>Android</v>
      </c>
      <c r="W9" s="80" t="str">
        <f>IFERROR(VLOOKUP(Q9,Anexar1!F:BJ,15,0),"")</f>
        <v/>
      </c>
      <c r="X9" s="80" t="str">
        <f>IFERROR(VLOOKUP(Q9,Anexar1!F:BJ,16,0),"")</f>
        <v>256GB</v>
      </c>
      <c r="AF9" t="str">
        <f>IF(AD9="","",VLOOKUP(AD9,Anexar1!C:H,6,0))</f>
        <v/>
      </c>
    </row>
    <row r="10" spans="1:32" ht="15.6" thickTop="1" thickBot="1" x14ac:dyDescent="0.35">
      <c r="A10" t="str">
        <f t="shared" si="2"/>
        <v>CONTADO</v>
      </c>
      <c r="B10" s="4"/>
      <c r="C10" s="147"/>
      <c r="D10" s="4" t="str">
        <f>IFERROR(VLOOKUP(C10,'PRECIO PORTA'!D:F,3,0),"")</f>
        <v/>
      </c>
      <c r="E10" s="4" t="e">
        <f>IF($I$4="CUOTA","",VLOOKUP(A10,ALTA!A:J,10,0))</f>
        <v>#N/A</v>
      </c>
      <c r="F10" s="4" t="str">
        <f>IF($I$4="CONTADO","",VLOOKUP(A10,ALTA!A:J,10,0))</f>
        <v/>
      </c>
      <c r="G10" s="47" t="str">
        <f t="shared" si="0"/>
        <v/>
      </c>
      <c r="H10" s="24" t="str">
        <f t="shared" si="1"/>
        <v/>
      </c>
      <c r="I10" s="145" t="str">
        <f>IFERROR(VLOOKUP(J10,'MAX NEGOCIO'!A:B,2,0),"")</f>
        <v/>
      </c>
      <c r="J10" s="24"/>
      <c r="K10" s="24" t="str">
        <f t="shared" si="3"/>
        <v/>
      </c>
      <c r="L10" s="146" t="str">
        <f t="shared" si="4"/>
        <v/>
      </c>
      <c r="M10" s="63" t="str">
        <f t="shared" si="5"/>
        <v/>
      </c>
      <c r="N10" s="78" t="str">
        <f>IFERROR(VLOOKUP(M10,'MAX NEGOCIO'!$M$3:$N$7,2,0),"")</f>
        <v/>
      </c>
      <c r="O10" s="120" t="str">
        <f>IFERROR(VLOOKUP('ALTA NP'!A11,ALTA!A7:J2685,7,0),"")</f>
        <v/>
      </c>
      <c r="Q10" s="84" t="str">
        <f t="shared" si="6"/>
        <v/>
      </c>
      <c r="R10" s="80" t="str">
        <f>IFERROR(VLOOKUP(Q10,Anexar1!F:BJ,7,0),"")</f>
        <v/>
      </c>
      <c r="S10" s="80" t="str">
        <f>IFERROR(VLOOKUP(Q10,Anexar1!F:BJ,8,0),"")</f>
        <v/>
      </c>
      <c r="T10" s="80" t="str">
        <f>IFERROR(VLOOKUP(Q10,Anexar1!F:BJ,9,0),"")</f>
        <v/>
      </c>
      <c r="U10" s="80" t="str">
        <f>IFERROR(VLOOKUP(Q10,Anexar1!F:BJ,10,0),"")</f>
        <v/>
      </c>
      <c r="V10" s="80" t="str">
        <f>IFERROR(VLOOKUP(Q10,Anexar1!F:BJ,12,0),"")</f>
        <v/>
      </c>
      <c r="W10" s="80" t="str">
        <f>IFERROR(VLOOKUP(Q10,Anexar1!F:BJ,15,0),"")</f>
        <v/>
      </c>
      <c r="X10" s="80" t="str">
        <f>IFERROR(VLOOKUP(Q10,Anexar1!F:BJ,16,0),"")</f>
        <v/>
      </c>
      <c r="AF10" t="str">
        <f>IF(AD10="","",VLOOKUP(AD10,Anexar1!C:H,6,0))</f>
        <v/>
      </c>
    </row>
    <row r="11" spans="1:32" ht="15.6" thickTop="1" thickBot="1" x14ac:dyDescent="0.35">
      <c r="A11" t="str">
        <f t="shared" si="2"/>
        <v>CONTADO</v>
      </c>
      <c r="B11" s="4"/>
      <c r="C11" s="117"/>
      <c r="D11" s="4" t="str">
        <f>IFERROR(VLOOKUP(C11,'PRECIO PORTA'!D:F,3,0),"")</f>
        <v/>
      </c>
      <c r="E11" s="4" t="e">
        <f>IF($I$4="CUOTA","",VLOOKUP(A11,ALTA!A:J,10,0))</f>
        <v>#N/A</v>
      </c>
      <c r="F11" s="4" t="str">
        <f>IF($I$4="CONTADO","",VLOOKUP(A11,ALTA!A:J,10,0))</f>
        <v/>
      </c>
      <c r="G11" s="47" t="str">
        <f t="shared" si="0"/>
        <v/>
      </c>
      <c r="H11" s="24" t="str">
        <f t="shared" si="1"/>
        <v/>
      </c>
      <c r="I11" s="145" t="str">
        <f>IFERROR(VLOOKUP(J11,'MAX NEGOCIO'!A:B,2,0),"")</f>
        <v/>
      </c>
      <c r="J11" s="24"/>
      <c r="K11" s="24" t="str">
        <f t="shared" si="3"/>
        <v/>
      </c>
      <c r="L11" s="146" t="str">
        <f t="shared" si="4"/>
        <v/>
      </c>
      <c r="M11" s="63" t="str">
        <f t="shared" si="5"/>
        <v/>
      </c>
      <c r="N11" s="78" t="str">
        <f>IFERROR(VLOOKUP(M11,'MAX NEGOCIO'!$M$3:$N$7,2,0),"")</f>
        <v/>
      </c>
      <c r="O11" s="120" t="str">
        <f>IFERROR(VLOOKUP('ALTA NP'!A13,ALTA!A9:J2687,7,0),"")</f>
        <v/>
      </c>
      <c r="Q11" s="84" t="str">
        <f t="shared" si="6"/>
        <v/>
      </c>
      <c r="R11" s="80" t="str">
        <f>IFERROR(VLOOKUP(Q11,Anexar1!F:BJ,7,0),"")</f>
        <v/>
      </c>
      <c r="S11" s="80" t="str">
        <f>IFERROR(VLOOKUP(Q11,Anexar1!F:BJ,8,0),"")</f>
        <v/>
      </c>
      <c r="T11" s="80" t="str">
        <f>IFERROR(VLOOKUP(Q11,Anexar1!F:BJ,9,0),"")</f>
        <v/>
      </c>
      <c r="U11" s="80" t="str">
        <f>IFERROR(VLOOKUP(Q11,Anexar1!F:BJ,10,0),"")</f>
        <v/>
      </c>
      <c r="V11" s="80" t="str">
        <f>IFERROR(VLOOKUP(Q11,Anexar1!F:BJ,12,0),"")</f>
        <v/>
      </c>
      <c r="W11" s="80" t="str">
        <f>IFERROR(VLOOKUP(Q11,Anexar1!F:BJ,15,0),"")</f>
        <v/>
      </c>
      <c r="X11" s="80" t="str">
        <f>IFERROR(VLOOKUP(Q11,Anexar1!F:BJ,16,0),"")</f>
        <v/>
      </c>
      <c r="AF11" t="str">
        <f>IF(AD11="","",VLOOKUP(AD11,Anexar1!C:H,6,0))</f>
        <v/>
      </c>
    </row>
    <row r="12" spans="1:32" ht="15.6" thickTop="1" thickBot="1" x14ac:dyDescent="0.35">
      <c r="A12" t="str">
        <f t="shared" si="2"/>
        <v>CONTADO</v>
      </c>
      <c r="B12" s="4"/>
      <c r="C12" s="117"/>
      <c r="D12" s="4" t="str">
        <f>IFERROR(VLOOKUP(C12,'PRECIO PORTA'!D:F,3,0),"")</f>
        <v/>
      </c>
      <c r="E12" s="4" t="e">
        <f>IF($I$4="CUOTA","",VLOOKUP(A12,ALTA!A:J,10,0))</f>
        <v>#N/A</v>
      </c>
      <c r="F12" s="4" t="str">
        <f>IF($I$4="CONTADO","",VLOOKUP(A12,ALTA!A:J,10,0))</f>
        <v/>
      </c>
      <c r="G12" s="47" t="str">
        <f t="shared" si="0"/>
        <v/>
      </c>
      <c r="H12" s="24" t="str">
        <f t="shared" si="1"/>
        <v/>
      </c>
      <c r="I12" s="145" t="str">
        <f>IFERROR(VLOOKUP(J12,'MAX NEGOCIO'!A:B,2,0),"")</f>
        <v/>
      </c>
      <c r="J12" s="24"/>
      <c r="K12" s="24" t="str">
        <f t="shared" si="3"/>
        <v/>
      </c>
      <c r="L12" s="146" t="str">
        <f t="shared" si="4"/>
        <v/>
      </c>
      <c r="M12" s="63" t="str">
        <f t="shared" si="5"/>
        <v/>
      </c>
      <c r="N12" s="78" t="str">
        <f>IFERROR(VLOOKUP(M12,'MAX NEGOCIO'!$M$3:$N$7,2,0),"")</f>
        <v/>
      </c>
      <c r="O12" s="120" t="str">
        <f>IFERROR(VLOOKUP('ALTA NP'!A6,ALTA!A2:J2680,7,0),"")</f>
        <v>Android</v>
      </c>
      <c r="Q12" s="84" t="str">
        <f t="shared" si="6"/>
        <v/>
      </c>
      <c r="R12" s="80" t="str">
        <f>IFERROR(VLOOKUP(Q12,Anexar1!F:BJ,7,0),"")</f>
        <v/>
      </c>
      <c r="S12" s="80" t="str">
        <f>IFERROR(VLOOKUP(Q12,Anexar1!F:BJ,8,0),"")</f>
        <v/>
      </c>
      <c r="T12" s="80" t="str">
        <f>IFERROR(VLOOKUP(Q12,Anexar1!F:BJ,9,0),"")</f>
        <v/>
      </c>
      <c r="U12" s="80" t="str">
        <f>IFERROR(VLOOKUP(Q12,Anexar1!F:BJ,10,0),"")</f>
        <v/>
      </c>
      <c r="V12" s="80" t="str">
        <f>IFERROR(VLOOKUP(Q12,Anexar1!F:BJ,12,0),"")</f>
        <v/>
      </c>
      <c r="W12" s="80" t="str">
        <f>IFERROR(VLOOKUP(Q12,Anexar1!F:BJ,15,0),"")</f>
        <v/>
      </c>
      <c r="X12" s="80" t="str">
        <f>IFERROR(VLOOKUP(Q12,Anexar1!F:BJ,16,0),"")</f>
        <v/>
      </c>
      <c r="AF12" t="str">
        <f>IF(AD12="","",VLOOKUP(AD12,Anexar1!C:H,6,0))</f>
        <v/>
      </c>
    </row>
    <row r="13" spans="1:32" ht="15.6" thickTop="1" thickBot="1" x14ac:dyDescent="0.35">
      <c r="A13" t="str">
        <f t="shared" si="2"/>
        <v>CONTADO</v>
      </c>
      <c r="B13" s="4"/>
      <c r="C13" s="147"/>
      <c r="D13" s="4" t="str">
        <f>IFERROR(VLOOKUP(C13,'PRECIO PORTA'!D:F,3,0),"")</f>
        <v/>
      </c>
      <c r="E13" s="4" t="e">
        <f>IF($I$4="CUOTA","",VLOOKUP(A13,ALTA!A:J,10,0))</f>
        <v>#N/A</v>
      </c>
      <c r="F13" s="4" t="str">
        <f>IF($I$4="CONTADO","",VLOOKUP(A13,ALTA!A:J,10,0))</f>
        <v/>
      </c>
      <c r="G13" s="47" t="str">
        <f t="shared" si="0"/>
        <v/>
      </c>
      <c r="H13" s="24" t="str">
        <f t="shared" si="1"/>
        <v/>
      </c>
      <c r="I13" s="145" t="str">
        <f>IFERROR(VLOOKUP(J13,'MAX NEGOCIO'!A:B,2,0),"")</f>
        <v/>
      </c>
      <c r="J13" s="24"/>
      <c r="K13" s="24" t="str">
        <f t="shared" si="3"/>
        <v/>
      </c>
      <c r="L13" s="146" t="str">
        <f t="shared" si="4"/>
        <v/>
      </c>
      <c r="M13" s="63" t="str">
        <f t="shared" si="5"/>
        <v/>
      </c>
      <c r="N13" s="78" t="str">
        <f>IFERROR(VLOOKUP(M13,'MAX NEGOCIO'!$M$3:$N$7,2,0),"")</f>
        <v/>
      </c>
      <c r="O13" s="120" t="str">
        <f>IFERROR(VLOOKUP('ALTA NP'!A12,ALTA!A8:J2686,7,0),"")</f>
        <v/>
      </c>
      <c r="P13" t="s">
        <v>181</v>
      </c>
      <c r="Q13" s="84" t="str">
        <f t="shared" si="6"/>
        <v/>
      </c>
      <c r="R13" s="80" t="str">
        <f>IFERROR(VLOOKUP(Q13,Anexar1!F:BJ,7,0),"")</f>
        <v/>
      </c>
      <c r="S13" s="80" t="str">
        <f>IFERROR(VLOOKUP(Q13,Anexar1!F:BJ,8,0),"")</f>
        <v/>
      </c>
      <c r="T13" s="80" t="str">
        <f>IFERROR(VLOOKUP(Q13,Anexar1!F:BJ,9,0),"")</f>
        <v/>
      </c>
      <c r="U13" s="80" t="str">
        <f>IFERROR(VLOOKUP(Q13,Anexar1!F:BJ,10,0),"")</f>
        <v/>
      </c>
      <c r="V13" s="80" t="str">
        <f>IFERROR(VLOOKUP(Q13,Anexar1!F:BJ,12,0),"")</f>
        <v/>
      </c>
      <c r="W13" s="80" t="str">
        <f>IFERROR(VLOOKUP(Q13,Anexar1!F:BJ,15,0),"")</f>
        <v/>
      </c>
      <c r="X13" s="80" t="str">
        <f>IFERROR(VLOOKUP(Q13,Anexar1!F:BJ,16,0),"")</f>
        <v/>
      </c>
      <c r="AF13" t="str">
        <f>IF(AD13="","",VLOOKUP(AD13,Anexar1!C:H,6,0))</f>
        <v/>
      </c>
    </row>
    <row r="14" spans="1:32" ht="15.6" thickTop="1" thickBot="1" x14ac:dyDescent="0.35">
      <c r="A14" t="str">
        <f t="shared" si="2"/>
        <v>CONTADO</v>
      </c>
      <c r="B14" s="4"/>
      <c r="C14" s="117"/>
      <c r="D14" s="4" t="str">
        <f>IFERROR(VLOOKUP(C14,'PRECIO PORTA'!D:F,3,0),"")</f>
        <v/>
      </c>
      <c r="E14" s="4" t="e">
        <f>IF($I$4="CUOTA","",VLOOKUP(A14,ALTA!A:J,10,0))</f>
        <v>#N/A</v>
      </c>
      <c r="F14" s="4" t="str">
        <f>IF($I$4="CONTADO","",VLOOKUP(A14,ALTA!A:J,10,0))</f>
        <v/>
      </c>
      <c r="G14" s="47" t="str">
        <f t="shared" si="0"/>
        <v/>
      </c>
      <c r="H14" s="24" t="str">
        <f t="shared" si="1"/>
        <v/>
      </c>
      <c r="I14" s="145" t="str">
        <f>IFERROR(VLOOKUP(J14,'MAX NEGOCIO'!A:B,2,0),"")</f>
        <v/>
      </c>
      <c r="J14" s="24"/>
      <c r="K14" s="24" t="str">
        <f t="shared" si="3"/>
        <v/>
      </c>
      <c r="L14" s="146" t="str">
        <f t="shared" si="4"/>
        <v/>
      </c>
      <c r="M14" s="63" t="str">
        <f t="shared" si="5"/>
        <v/>
      </c>
      <c r="N14" s="78" t="str">
        <f>IFERROR(VLOOKUP(M14,'MAX NEGOCIO'!$M$3:$N$7,2,0),"")</f>
        <v/>
      </c>
      <c r="O14" s="120" t="str">
        <f>IFERROR(VLOOKUP('ALTA NP'!A14,ALTA!A10:J2688,7,0),"")</f>
        <v/>
      </c>
      <c r="Q14" s="84" t="str">
        <f t="shared" si="6"/>
        <v/>
      </c>
      <c r="R14" s="80" t="str">
        <f>IFERROR(VLOOKUP(Q14,Anexar1!F:BJ,7,0),"")</f>
        <v/>
      </c>
      <c r="S14" s="80" t="str">
        <f>IFERROR(VLOOKUP(Q14,Anexar1!F:BJ,8,0),"")</f>
        <v/>
      </c>
      <c r="T14" s="80" t="str">
        <f>IFERROR(VLOOKUP(Q14,Anexar1!F:BJ,9,0),"")</f>
        <v/>
      </c>
      <c r="U14" s="80" t="str">
        <f>IFERROR(VLOOKUP(Q14,Anexar1!F:BJ,10,0),"")</f>
        <v/>
      </c>
      <c r="V14" s="80" t="str">
        <f>IFERROR(VLOOKUP(Q14,Anexar1!F:BJ,12,0),"")</f>
        <v/>
      </c>
      <c r="W14" s="80" t="str">
        <f>IFERROR(VLOOKUP(Q14,Anexar1!F:BJ,15,0),"")</f>
        <v/>
      </c>
      <c r="X14" s="80" t="str">
        <f>IFERROR(VLOOKUP(Q14,Anexar1!F:BJ,16,0),"")</f>
        <v/>
      </c>
      <c r="AF14" t="str">
        <f>IF(AD14="","",VLOOKUP(AD14,Anexar1!C:H,6,0))</f>
        <v/>
      </c>
    </row>
    <row r="15" spans="1:32" ht="15.6" thickTop="1" thickBot="1" x14ac:dyDescent="0.35">
      <c r="A15" t="str">
        <f t="shared" si="2"/>
        <v>CONTADO</v>
      </c>
      <c r="B15" s="4"/>
      <c r="C15" s="117"/>
      <c r="D15" s="4" t="str">
        <f>IFERROR(VLOOKUP(C15,'PRECIO PORTA'!D:F,3,0),"")</f>
        <v/>
      </c>
      <c r="E15" s="4" t="e">
        <f>IF($I$4="CUOTA","",VLOOKUP(A15,ALTA!A:J,10,0))</f>
        <v>#N/A</v>
      </c>
      <c r="F15" s="4" t="str">
        <f>IF($I$4="CONTADO","",VLOOKUP(A15,ALTA!A:J,10,0))</f>
        <v/>
      </c>
      <c r="G15" s="47" t="str">
        <f t="shared" si="0"/>
        <v/>
      </c>
      <c r="H15" s="24" t="str">
        <f t="shared" si="1"/>
        <v/>
      </c>
      <c r="I15" s="145" t="str">
        <f>IFERROR(VLOOKUP(J15,'MAX NEGOCIO'!A:B,2,0),"")</f>
        <v/>
      </c>
      <c r="J15" s="24"/>
      <c r="K15" s="24" t="str">
        <f t="shared" si="3"/>
        <v/>
      </c>
      <c r="L15" s="146" t="str">
        <f t="shared" si="4"/>
        <v/>
      </c>
      <c r="M15" s="63" t="str">
        <f t="shared" si="5"/>
        <v/>
      </c>
      <c r="N15" s="78" t="str">
        <f>IFERROR(VLOOKUP(M15,'MAX NEGOCIO'!$M$3:$N$7,2,0),"")</f>
        <v/>
      </c>
      <c r="O15" s="120" t="str">
        <f>IFERROR(VLOOKUP('ALTA NP'!A15,ALTA!A11:J2689,7,0),"")</f>
        <v/>
      </c>
      <c r="Q15" s="84" t="str">
        <f t="shared" si="6"/>
        <v/>
      </c>
      <c r="R15" s="80" t="str">
        <f>IFERROR(VLOOKUP(Q15,Anexar1!F:BJ,7,0),"")</f>
        <v/>
      </c>
      <c r="S15" s="80" t="str">
        <f>IFERROR(VLOOKUP(Q15,Anexar1!F:BJ,8,0),"")</f>
        <v/>
      </c>
      <c r="T15" s="80" t="str">
        <f>IFERROR(VLOOKUP(Q15,Anexar1!F:BJ,9,0),"")</f>
        <v/>
      </c>
      <c r="U15" s="80" t="str">
        <f>IFERROR(VLOOKUP(Q15,Anexar1!F:BJ,10,0),"")</f>
        <v/>
      </c>
      <c r="V15" s="80" t="str">
        <f>IFERROR(VLOOKUP(Q15,Anexar1!F:BJ,12,0),"")</f>
        <v/>
      </c>
      <c r="W15" s="80" t="str">
        <f>IFERROR(VLOOKUP(Q15,Anexar1!F:BJ,15,0),"")</f>
        <v/>
      </c>
      <c r="X15" s="80" t="str">
        <f>IFERROR(VLOOKUP(Q15,Anexar1!F:BJ,16,0),"")</f>
        <v/>
      </c>
      <c r="AF15" t="str">
        <f>IF(AD15="","",VLOOKUP(AD15,Anexar1!C:H,6,0))</f>
        <v/>
      </c>
    </row>
    <row r="16" spans="1:32" ht="15.6" thickTop="1" thickBot="1" x14ac:dyDescent="0.35">
      <c r="A16" t="str">
        <f t="shared" si="2"/>
        <v>CONTADO</v>
      </c>
      <c r="B16" s="4"/>
      <c r="C16" s="117"/>
      <c r="D16" s="4" t="str">
        <f>IFERROR(VLOOKUP(C16,'PRECIO PORTA'!D:F,3,0),"")</f>
        <v/>
      </c>
      <c r="E16" s="4" t="e">
        <f>IF($I$4="CUOTA","",VLOOKUP(A16,ALTA!A:J,10,0))</f>
        <v>#N/A</v>
      </c>
      <c r="F16" s="4" t="str">
        <f>IF($I$4="CONTADO","",VLOOKUP(A16,ALTA!A:J,10,0))</f>
        <v/>
      </c>
      <c r="G16" s="47" t="str">
        <f t="shared" si="0"/>
        <v/>
      </c>
      <c r="H16" s="24" t="str">
        <f t="shared" si="1"/>
        <v/>
      </c>
      <c r="I16" s="145" t="str">
        <f>IFERROR(VLOOKUP(J16,'MAX NEGOCIO'!A:B,2,0),"")</f>
        <v/>
      </c>
      <c r="J16" s="24"/>
      <c r="K16" s="24" t="str">
        <f t="shared" si="3"/>
        <v/>
      </c>
      <c r="L16" s="146" t="str">
        <f t="shared" si="4"/>
        <v/>
      </c>
      <c r="M16" s="63" t="str">
        <f t="shared" si="5"/>
        <v/>
      </c>
      <c r="N16" s="78" t="str">
        <f>IFERROR(VLOOKUP(M16,'MAX NEGOCIO'!$M$3:$N$7,2,0),"")</f>
        <v/>
      </c>
      <c r="O16" s="120" t="str">
        <f>IFERROR(VLOOKUP('ALTA NP'!A16,ALTA!A12:J2690,7,0),"")</f>
        <v/>
      </c>
      <c r="Q16" s="84" t="str">
        <f t="shared" si="6"/>
        <v/>
      </c>
      <c r="R16" s="80" t="str">
        <f>IFERROR(VLOOKUP(Q16,Anexar1!F:BJ,7,0),"")</f>
        <v/>
      </c>
      <c r="S16" s="80" t="str">
        <f>IFERROR(VLOOKUP(Q16,Anexar1!F:BJ,8,0),"")</f>
        <v/>
      </c>
      <c r="T16" s="80" t="str">
        <f>IFERROR(VLOOKUP(Q16,Anexar1!F:BJ,9,0),"")</f>
        <v/>
      </c>
      <c r="U16" s="80" t="str">
        <f>IFERROR(VLOOKUP(Q16,Anexar1!F:BJ,10,0),"")</f>
        <v/>
      </c>
      <c r="V16" s="80" t="str">
        <f>IFERROR(VLOOKUP(Q16,Anexar1!F:BJ,12,0),"")</f>
        <v/>
      </c>
      <c r="W16" s="80" t="str">
        <f>IFERROR(VLOOKUP(Q16,Anexar1!F:BJ,15,0),"")</f>
        <v/>
      </c>
      <c r="X16" s="80" t="str">
        <f>IFERROR(VLOOKUP(Q16,Anexar1!F:BJ,16,0),"")</f>
        <v/>
      </c>
      <c r="AF16" t="str">
        <f>IF(AD16="","",VLOOKUP(AD16,Anexar1!C:H,6,0))</f>
        <v/>
      </c>
    </row>
    <row r="17" spans="1:32" ht="15.6" thickTop="1" thickBot="1" x14ac:dyDescent="0.35">
      <c r="A17" t="str">
        <f t="shared" si="2"/>
        <v>CONTADO</v>
      </c>
      <c r="B17" s="4"/>
      <c r="C17" s="117"/>
      <c r="D17" s="4" t="str">
        <f>IFERROR(VLOOKUP(C17,'PRECIO PORTA'!D:F,3,0),"")</f>
        <v/>
      </c>
      <c r="E17" s="4" t="e">
        <f>IF($I$4="CUOTA","",VLOOKUP(A17,ALTA!A:J,10,0))</f>
        <v>#N/A</v>
      </c>
      <c r="F17" s="4" t="str">
        <f>IF($I$4="CONTADO","",VLOOKUP(A17,ALTA!A:J,10,0))</f>
        <v/>
      </c>
      <c r="G17" s="47" t="str">
        <f t="shared" si="0"/>
        <v/>
      </c>
      <c r="H17" s="24" t="str">
        <f t="shared" si="1"/>
        <v/>
      </c>
      <c r="I17" s="145" t="str">
        <f>IFERROR(VLOOKUP(J17,'MAX NEGOCIO'!A:B,2,0),"")</f>
        <v/>
      </c>
      <c r="J17" s="24"/>
      <c r="K17" s="24" t="str">
        <f t="shared" si="3"/>
        <v/>
      </c>
      <c r="L17" s="146" t="str">
        <f t="shared" si="4"/>
        <v/>
      </c>
      <c r="M17" s="63" t="str">
        <f t="shared" si="5"/>
        <v/>
      </c>
      <c r="N17" s="78" t="str">
        <f>IFERROR(VLOOKUP(M17,'MAX NEGOCIO'!$M$3:$N$7,2,0),"")</f>
        <v/>
      </c>
      <c r="O17" s="120" t="str">
        <f>IFERROR(VLOOKUP('ALTA NP'!A17,ALTA!A13:J2691,7,0),"")</f>
        <v/>
      </c>
      <c r="Q17" s="84" t="str">
        <f t="shared" si="6"/>
        <v/>
      </c>
      <c r="R17" s="80" t="str">
        <f>IFERROR(VLOOKUP(Q17,Anexar1!F:BJ,7,0),"")</f>
        <v/>
      </c>
      <c r="S17" s="80" t="str">
        <f>IFERROR(VLOOKUP(Q17,Anexar1!F:BJ,8,0),"")</f>
        <v/>
      </c>
      <c r="T17" s="80" t="str">
        <f>IFERROR(VLOOKUP(Q17,Anexar1!F:BJ,9,0),"")</f>
        <v/>
      </c>
      <c r="U17" s="80" t="str">
        <f>IFERROR(VLOOKUP(Q17,Anexar1!F:BJ,10,0),"")</f>
        <v/>
      </c>
      <c r="V17" s="80" t="str">
        <f>IFERROR(VLOOKUP(Q17,Anexar1!F:BJ,12,0),"")</f>
        <v/>
      </c>
      <c r="W17" s="80" t="str">
        <f>IFERROR(VLOOKUP(Q17,Anexar1!F:BJ,15,0),"")</f>
        <v/>
      </c>
      <c r="X17" s="80" t="str">
        <f>IFERROR(VLOOKUP(Q17,Anexar1!F:BJ,16,0),"")</f>
        <v/>
      </c>
      <c r="AF17" t="str">
        <f>IF(AD17="","",VLOOKUP(AD17,Anexar1!C:H,6,0))</f>
        <v/>
      </c>
    </row>
    <row r="18" spans="1:32" ht="15.6" thickTop="1" thickBot="1" x14ac:dyDescent="0.35">
      <c r="A18" t="str">
        <f t="shared" si="2"/>
        <v>CONTADO</v>
      </c>
      <c r="B18" s="4"/>
      <c r="C18" s="117"/>
      <c r="D18" s="4" t="str">
        <f>IFERROR(VLOOKUP(C18,'PRECIO PORTA'!D:F,3,0),"")</f>
        <v/>
      </c>
      <c r="E18" s="4" t="e">
        <f>IF($I$4="CUOTA","",VLOOKUP(A18,ALTA!A:J,10,0))</f>
        <v>#N/A</v>
      </c>
      <c r="F18" s="4" t="str">
        <f>IF($I$4="CONTADO","",VLOOKUP(A18,ALTA!A:J,10,0))</f>
        <v/>
      </c>
      <c r="G18" s="47" t="str">
        <f t="shared" si="0"/>
        <v/>
      </c>
      <c r="H18" s="24" t="str">
        <f t="shared" si="1"/>
        <v/>
      </c>
      <c r="I18" s="145" t="str">
        <f>IFERROR(VLOOKUP(J18,'MAX NEGOCIO'!A:B,2,0),"")</f>
        <v/>
      </c>
      <c r="J18" s="24"/>
      <c r="K18" s="24" t="str">
        <f t="shared" si="3"/>
        <v/>
      </c>
      <c r="L18" s="146" t="str">
        <f t="shared" si="4"/>
        <v/>
      </c>
      <c r="M18" s="63" t="str">
        <f t="shared" si="5"/>
        <v/>
      </c>
      <c r="N18" s="78" t="str">
        <f>IFERROR(VLOOKUP(M18,'MAX NEGOCIO'!$M$3:$N$7,2,0),"")</f>
        <v/>
      </c>
      <c r="O18" s="120" t="str">
        <f>IFERROR(VLOOKUP('ALTA NP'!A18,ALTA!A14:J2692,8,0),"")</f>
        <v/>
      </c>
      <c r="Q18" s="84" t="str">
        <f t="shared" si="6"/>
        <v/>
      </c>
      <c r="R18" s="80" t="str">
        <f>IFERROR(VLOOKUP(Q18,Anexar1!F:BJ,7,0),"")</f>
        <v/>
      </c>
      <c r="S18" s="80" t="str">
        <f>IFERROR(VLOOKUP(Q18,Anexar1!F:BJ,8,0),"")</f>
        <v/>
      </c>
      <c r="T18" s="80" t="str">
        <f>IFERROR(VLOOKUP(Q18,Anexar1!F:BJ,9,0),"")</f>
        <v/>
      </c>
      <c r="U18" s="80" t="str">
        <f>IFERROR(VLOOKUP(Q18,Anexar1!F:BJ,10,0),"")</f>
        <v/>
      </c>
      <c r="V18" s="80" t="str">
        <f>IFERROR(VLOOKUP(Q18,Anexar1!F:BJ,12,0),"")</f>
        <v/>
      </c>
      <c r="W18" s="80" t="str">
        <f>IFERROR(VLOOKUP(Q18,Anexar1!F:BJ,15,0),"")</f>
        <v/>
      </c>
      <c r="X18" s="80" t="str">
        <f>IFERROR(VLOOKUP(Q18,Anexar1!F:BJ,16,0),"")</f>
        <v/>
      </c>
      <c r="AF18" t="str">
        <f>IF(AD18="","",VLOOKUP(AD18,Anexar1!C:H,6,0))</f>
        <v/>
      </c>
    </row>
    <row r="19" spans="1:32" ht="15.6" thickTop="1" thickBot="1" x14ac:dyDescent="0.35">
      <c r="A19" t="str">
        <f t="shared" si="2"/>
        <v>CONTADO</v>
      </c>
      <c r="B19" s="4"/>
      <c r="C19" s="117"/>
      <c r="D19" s="4" t="str">
        <f>IFERROR(VLOOKUP(C19,'PRECIO PORTA'!D:F,3,0),"")</f>
        <v/>
      </c>
      <c r="E19" s="4" t="e">
        <f>IF($I$4="CUOTA","",VLOOKUP(A19,ALTA!A:J,10,0))</f>
        <v>#N/A</v>
      </c>
      <c r="F19" s="4" t="str">
        <f>IF($I$4="CONTADO","",VLOOKUP(A19,ALTA!A:J,10,0))</f>
        <v/>
      </c>
      <c r="G19" s="47" t="str">
        <f t="shared" si="0"/>
        <v/>
      </c>
      <c r="H19" s="24" t="str">
        <f t="shared" si="1"/>
        <v/>
      </c>
      <c r="I19" s="145" t="str">
        <f>IFERROR(VLOOKUP(J19,'MAX NEGOCIO'!A:B,2,0),"")</f>
        <v/>
      </c>
      <c r="J19" s="24"/>
      <c r="K19" s="24" t="str">
        <f t="shared" si="3"/>
        <v/>
      </c>
      <c r="L19" s="146" t="str">
        <f t="shared" si="4"/>
        <v/>
      </c>
      <c r="M19" s="63" t="str">
        <f t="shared" si="5"/>
        <v/>
      </c>
      <c r="N19" s="78" t="str">
        <f>IFERROR(VLOOKUP(M19,'MAX NEGOCIO'!$M$3:$N$7,2,0),"")</f>
        <v/>
      </c>
      <c r="O19" s="120" t="str">
        <f>IFERROR(VLOOKUP('ALTA NP'!A19,ALTA!A15:J2693,8,0),"")</f>
        <v/>
      </c>
      <c r="Q19" s="84" t="str">
        <f t="shared" si="6"/>
        <v/>
      </c>
      <c r="R19" s="80" t="str">
        <f>IFERROR(VLOOKUP(Q19,Anexar1!F:BJ,7,0),"")</f>
        <v/>
      </c>
      <c r="S19" s="80" t="str">
        <f>IFERROR(VLOOKUP(Q19,Anexar1!F:BJ,8,0),"")</f>
        <v/>
      </c>
      <c r="T19" s="80" t="str">
        <f>IFERROR(VLOOKUP(Q19,Anexar1!F:BJ,9,0),"")</f>
        <v/>
      </c>
      <c r="U19" s="80" t="str">
        <f>IFERROR(VLOOKUP(Q19,Anexar1!F:BJ,10,0),"")</f>
        <v/>
      </c>
      <c r="V19" s="80" t="str">
        <f>IFERROR(VLOOKUP(Q19,Anexar1!F:BJ,12,0),"")</f>
        <v/>
      </c>
      <c r="W19" s="80" t="str">
        <f>IFERROR(VLOOKUP(Q19,Anexar1!F:BJ,15,0),"")</f>
        <v/>
      </c>
      <c r="X19" s="80" t="str">
        <f>IFERROR(VLOOKUP(Q19,Anexar1!F:BJ,16,0),"")</f>
        <v/>
      </c>
      <c r="AF19" t="str">
        <f>IF(AD19="","",VLOOKUP(AD19,Anexar1!C:H,6,0))</f>
        <v/>
      </c>
    </row>
    <row r="20" spans="1:32" ht="15.6" thickTop="1" thickBot="1" x14ac:dyDescent="0.35">
      <c r="A20" t="str">
        <f t="shared" si="2"/>
        <v>CONTADO</v>
      </c>
      <c r="B20" s="4"/>
      <c r="C20" s="117"/>
      <c r="D20" s="4" t="str">
        <f>IFERROR(VLOOKUP(C20,'PRECIO PORTA'!D:F,3,0),"")</f>
        <v/>
      </c>
      <c r="E20" s="4" t="e">
        <f>IF($I$4="CUOTA","",VLOOKUP(A20,ALTA!A:J,10,0))</f>
        <v>#N/A</v>
      </c>
      <c r="F20" s="4" t="str">
        <f>IF($I$4="CONTADO","",VLOOKUP(A20,ALTA!A:J,10,0))</f>
        <v/>
      </c>
      <c r="G20" s="47" t="str">
        <f t="shared" si="0"/>
        <v/>
      </c>
      <c r="H20" s="24" t="str">
        <f t="shared" si="1"/>
        <v/>
      </c>
      <c r="I20" s="145" t="str">
        <f>IFERROR(VLOOKUP(J20,'MAX NEGOCIO'!A:B,2,0),"")</f>
        <v/>
      </c>
      <c r="J20" s="24"/>
      <c r="K20" s="24" t="str">
        <f t="shared" si="3"/>
        <v/>
      </c>
      <c r="L20" s="146" t="str">
        <f t="shared" si="4"/>
        <v/>
      </c>
      <c r="M20" s="63" t="str">
        <f t="shared" si="5"/>
        <v/>
      </c>
      <c r="N20" s="78" t="str">
        <f>IFERROR(VLOOKUP(M20,'MAX NEGOCIO'!$M$3:$N$7,2,0),"")</f>
        <v/>
      </c>
      <c r="O20" s="120" t="str">
        <f>IFERROR(VLOOKUP('ALTA NP'!A20,ALTA!A16:J2694,8,0),"")</f>
        <v/>
      </c>
      <c r="Q20" s="84" t="str">
        <f t="shared" si="6"/>
        <v/>
      </c>
      <c r="R20" s="80" t="str">
        <f>IFERROR(VLOOKUP(Q20,Anexar1!F:BJ,7,0),"")</f>
        <v/>
      </c>
      <c r="S20" s="80" t="str">
        <f>IFERROR(VLOOKUP(Q20,Anexar1!F:BJ,8,0),"")</f>
        <v/>
      </c>
      <c r="T20" s="80" t="str">
        <f>IFERROR(VLOOKUP(Q20,Anexar1!F:BJ,9,0),"")</f>
        <v/>
      </c>
      <c r="U20" s="80" t="str">
        <f>IFERROR(VLOOKUP(Q20,Anexar1!F:BJ,10,0),"")</f>
        <v/>
      </c>
      <c r="V20" s="80" t="str">
        <f>IFERROR(VLOOKUP(Q20,Anexar1!F:BJ,12,0),"")</f>
        <v/>
      </c>
      <c r="W20" s="80" t="str">
        <f>IFERROR(VLOOKUP(Q20,Anexar1!F:BJ,15,0),"")</f>
        <v/>
      </c>
      <c r="X20" s="80" t="str">
        <f>IFERROR(VLOOKUP(Q20,Anexar1!F:BJ,16,0),"")</f>
        <v/>
      </c>
      <c r="AF20" t="str">
        <f>IF(AD20="","",VLOOKUP(AD20,Anexar1!C:H,6,0))</f>
        <v/>
      </c>
    </row>
    <row r="21" spans="1:32" ht="15.6" thickTop="1" thickBot="1" x14ac:dyDescent="0.35">
      <c r="A21" t="str">
        <f t="shared" si="2"/>
        <v>CONTADO</v>
      </c>
      <c r="B21" s="4"/>
      <c r="C21" s="26"/>
      <c r="D21" s="4" t="str">
        <f>IFERROR(VLOOKUP(C21,'PRECIO PORTA'!D:F,3,0),"")</f>
        <v/>
      </c>
      <c r="E21" s="4" t="e">
        <f>IF($I$4="CUOTA","",VLOOKUP(A21,ALTA!A:J,10,0))</f>
        <v>#N/A</v>
      </c>
      <c r="F21" s="4" t="str">
        <f>IF($I$4="CONTADO","",VLOOKUP(A21,ALTA!A:J,10,0))</f>
        <v/>
      </c>
      <c r="G21" s="47" t="str">
        <f t="shared" si="0"/>
        <v/>
      </c>
      <c r="H21" s="24" t="str">
        <f t="shared" si="1"/>
        <v/>
      </c>
      <c r="I21" s="145" t="str">
        <f>IFERROR(VLOOKUP(J21,'MAX NEGOCIO'!A:B,2,0),"")</f>
        <v/>
      </c>
      <c r="J21" s="24"/>
      <c r="K21" s="24" t="str">
        <f t="shared" si="3"/>
        <v/>
      </c>
      <c r="L21" s="146" t="str">
        <f t="shared" si="4"/>
        <v/>
      </c>
      <c r="M21" s="63" t="str">
        <f t="shared" si="5"/>
        <v/>
      </c>
      <c r="N21" s="78" t="str">
        <f>IFERROR(VLOOKUP(M21,'MAX NEGOCIO'!$M$3:$N$7,2,0),"")</f>
        <v/>
      </c>
      <c r="O21" s="120" t="str">
        <f>IFERROR(VLOOKUP('ALTA NP'!A21,ALTA!A17:J2695,8,0),"")</f>
        <v/>
      </c>
      <c r="Q21" s="84" t="str">
        <f t="shared" si="6"/>
        <v/>
      </c>
      <c r="R21" s="80" t="str">
        <f>IFERROR(VLOOKUP(Q21,Anexar1!F:BJ,7,0),"")</f>
        <v/>
      </c>
      <c r="S21" s="80" t="str">
        <f>IFERROR(VLOOKUP(Q21,Anexar1!F:BJ,8,0),"")</f>
        <v/>
      </c>
      <c r="T21" s="80" t="str">
        <f>IFERROR(VLOOKUP(Q21,Anexar1!F:BJ,9,0),"")</f>
        <v/>
      </c>
      <c r="U21" s="80" t="str">
        <f>IFERROR(VLOOKUP(Q21,Anexar1!F:BJ,10,0),"")</f>
        <v/>
      </c>
      <c r="V21" s="80" t="str">
        <f>IFERROR(VLOOKUP(Q21,Anexar1!F:BJ,12,0),"")</f>
        <v/>
      </c>
      <c r="W21" s="80" t="str">
        <f>IFERROR(VLOOKUP(Q21,Anexar1!F:BJ,15,0),"")</f>
        <v/>
      </c>
      <c r="X21" s="80" t="str">
        <f>IFERROR(VLOOKUP(Q21,Anexar1!F:BJ,16,0),"")</f>
        <v/>
      </c>
      <c r="AF21" t="str">
        <f>IF(AD21="","",VLOOKUP(AD21,Anexar1!C:H,6,0))</f>
        <v/>
      </c>
    </row>
    <row r="22" spans="1:32" ht="15" thickTop="1" x14ac:dyDescent="0.3">
      <c r="A22" t="str">
        <f t="shared" si="2"/>
        <v>CONTADO</v>
      </c>
      <c r="B22" s="4"/>
      <c r="C22" s="26"/>
      <c r="D22" s="4" t="str">
        <f>IFERROR(VLOOKUP(C22,'PRECIO PORTA'!D:F,3,0),"")</f>
        <v/>
      </c>
      <c r="E22" s="4" t="e">
        <f>IF($I$4="CUOTA","",VLOOKUP(A22,ALTA!A:J,10,0))</f>
        <v>#N/A</v>
      </c>
      <c r="F22" s="4" t="str">
        <f>IF($I$4="CONTADO","",VLOOKUP(A22,ALTA!A:J,10,0))</f>
        <v/>
      </c>
      <c r="G22" s="47" t="str">
        <f t="shared" si="0"/>
        <v/>
      </c>
      <c r="H22" s="24" t="str">
        <f t="shared" si="1"/>
        <v/>
      </c>
      <c r="I22" s="145" t="str">
        <f>IFERROR(VLOOKUP(J22,'MAX NEGOCIO'!A:B,2,0),"")</f>
        <v/>
      </c>
      <c r="J22" s="24"/>
      <c r="K22" s="24" t="str">
        <f t="shared" si="3"/>
        <v/>
      </c>
      <c r="L22" s="146" t="str">
        <f t="shared" si="4"/>
        <v/>
      </c>
      <c r="M22" s="63" t="str">
        <f t="shared" si="5"/>
        <v/>
      </c>
      <c r="N22" s="78" t="str">
        <f>IFERROR(VLOOKUP(M22,'MAX NEGOCIO'!$M$3:$N$7,2,0),"")</f>
        <v/>
      </c>
      <c r="O22" s="120" t="str">
        <f>IFERROR(VLOOKUP('ALTA NP'!A22,ALTA!A18:J2696,8,0),"")</f>
        <v/>
      </c>
      <c r="Q22" s="84" t="str">
        <f t="shared" si="6"/>
        <v/>
      </c>
      <c r="R22" s="80" t="str">
        <f>IFERROR(VLOOKUP(Q22,Anexar1!F:BJ,7,0),"")</f>
        <v/>
      </c>
      <c r="S22" s="80" t="str">
        <f>IFERROR(VLOOKUP(Q22,Anexar1!F:BJ,8,0),"")</f>
        <v/>
      </c>
      <c r="T22" s="80" t="str">
        <f>IFERROR(VLOOKUP(Q22,Anexar1!F:BJ,9,0),"")</f>
        <v/>
      </c>
      <c r="U22" s="80" t="str">
        <f>IFERROR(VLOOKUP(Q22,Anexar1!F:BJ,10,0),"")</f>
        <v/>
      </c>
      <c r="V22" s="80" t="str">
        <f>IFERROR(VLOOKUP(Q22,Anexar1!F:BJ,12,0),"")</f>
        <v/>
      </c>
      <c r="W22" s="80" t="str">
        <f>IFERROR(VLOOKUP(Q22,Anexar1!F:BJ,15,0),"")</f>
        <v/>
      </c>
      <c r="X22" s="80" t="str">
        <f>IFERROR(VLOOKUP(Q22,Anexar1!F:BJ,16,0),"")</f>
        <v/>
      </c>
      <c r="AF22" t="str">
        <f>IF(AD22="","",VLOOKUP(AD22,Anexar1!C:H,6,0))</f>
        <v/>
      </c>
    </row>
    <row r="23" spans="1:32" x14ac:dyDescent="0.3">
      <c r="J23" s="24"/>
      <c r="AF23" t="str">
        <f>IF(AD23="","",VLOOKUP(AD23,Anexar1!C:H,6,0))</f>
        <v/>
      </c>
    </row>
    <row r="24" spans="1:32" x14ac:dyDescent="0.3">
      <c r="AF24" t="str">
        <f>IF(AD24="","",VLOOKUP(AD24,Anexar1!C:H,6,0))</f>
        <v/>
      </c>
    </row>
    <row r="25" spans="1:32" x14ac:dyDescent="0.3">
      <c r="AF25" t="str">
        <f>IF(AD25="","",VLOOKUP(AD25,Anexar1!C:H,6,0))</f>
        <v/>
      </c>
    </row>
    <row r="26" spans="1:32" x14ac:dyDescent="0.3">
      <c r="AF26" t="str">
        <f>IF(AD26="","",VLOOKUP(AD26,Anexar1!C:H,6,0))</f>
        <v/>
      </c>
    </row>
    <row r="27" spans="1:32" x14ac:dyDescent="0.3">
      <c r="AF27" t="str">
        <f>IF(AD27="","",VLOOKUP(AD27,Anexar1!C:H,6,0))</f>
        <v/>
      </c>
    </row>
    <row r="28" spans="1:32" x14ac:dyDescent="0.3">
      <c r="AF28" t="str">
        <f>IF(AD28="","",VLOOKUP(AD28,Anexar1!C:H,6,0))</f>
        <v/>
      </c>
    </row>
    <row r="29" spans="1:32" x14ac:dyDescent="0.3">
      <c r="AF29" t="str">
        <f>IF(AD29="","",VLOOKUP(AD29,Anexar1!C:H,6,0))</f>
        <v/>
      </c>
    </row>
    <row r="30" spans="1:32" x14ac:dyDescent="0.3">
      <c r="AF30" t="str">
        <f>IF(AD30="","",VLOOKUP(AD30,Anexar1!C:H,6,0))</f>
        <v/>
      </c>
    </row>
    <row r="31" spans="1:32" x14ac:dyDescent="0.3">
      <c r="AF31" t="str">
        <f>IF(AD31="","",VLOOKUP(AD31,Anexar1!C:H,6,0))</f>
        <v/>
      </c>
    </row>
    <row r="32" spans="1:32" x14ac:dyDescent="0.3">
      <c r="AF32" t="str">
        <f>IF(AD32="","",VLOOKUP(AD32,Anexar1!C:H,6,0))</f>
        <v/>
      </c>
    </row>
    <row r="33" spans="32:32" x14ac:dyDescent="0.3">
      <c r="AF33" t="str">
        <f>IF(AD33="","",VLOOKUP(AD33,Anexar1!C:H,6,0))</f>
        <v/>
      </c>
    </row>
    <row r="34" spans="32:32" x14ac:dyDescent="0.3">
      <c r="AF34" t="str">
        <f>IF(AD34="","",VLOOKUP(AD34,Anexar1!C:H,6,0))</f>
        <v/>
      </c>
    </row>
    <row r="35" spans="32:32" x14ac:dyDescent="0.3">
      <c r="AF35" t="str">
        <f>IF(AD35="","",VLOOKUP(AD35,Anexar1!C:H,6,0))</f>
        <v/>
      </c>
    </row>
    <row r="36" spans="32:32" x14ac:dyDescent="0.3">
      <c r="AF36" t="str">
        <f>IF(AD36="","",VLOOKUP(AD36,Anexar1!C:H,6,0))</f>
        <v/>
      </c>
    </row>
    <row r="37" spans="32:32" x14ac:dyDescent="0.3">
      <c r="AF37" t="str">
        <f>IF(AD37="","",VLOOKUP(AD37,Anexar1!C:H,6,0))</f>
        <v/>
      </c>
    </row>
    <row r="38" spans="32:32" x14ac:dyDescent="0.3">
      <c r="AF38" t="str">
        <f>IF(AD38="","",VLOOKUP(AD38,Anexar1!C:H,6,0))</f>
        <v/>
      </c>
    </row>
    <row r="39" spans="32:32" x14ac:dyDescent="0.3">
      <c r="AF39" t="str">
        <f>IF(AD39="","",VLOOKUP(AD39,Anexar1!C:H,6,0))</f>
        <v/>
      </c>
    </row>
    <row r="40" spans="32:32" x14ac:dyDescent="0.3">
      <c r="AF40" t="str">
        <f>IF(AD40="","",VLOOKUP(AD40,Anexar1!C:H,6,0))</f>
        <v/>
      </c>
    </row>
    <row r="41" spans="32:32" x14ac:dyDescent="0.3">
      <c r="AF41" t="str">
        <f>IF(AD41="","",VLOOKUP(AD41,Anexar1!C:H,6,0))</f>
        <v/>
      </c>
    </row>
    <row r="42" spans="32:32" x14ac:dyDescent="0.3">
      <c r="AF42" t="str">
        <f>IF(AD42="","",VLOOKUP(AD42,Anexar1!C:H,6,0))</f>
        <v/>
      </c>
    </row>
    <row r="43" spans="32:32" x14ac:dyDescent="0.3">
      <c r="AF43" t="str">
        <f>IF(AD43="","",VLOOKUP(AD43,Anexar1!C:H,6,0))</f>
        <v/>
      </c>
    </row>
    <row r="44" spans="32:32" x14ac:dyDescent="0.3">
      <c r="AF44" t="str">
        <f>IF(AD44="","",VLOOKUP(AD44,Anexar1!C:H,6,0))</f>
        <v/>
      </c>
    </row>
    <row r="45" spans="32:32" x14ac:dyDescent="0.3">
      <c r="AF45" t="str">
        <f>IF(AD45="","",VLOOKUP(AD45,Anexar1!C:H,6,0))</f>
        <v/>
      </c>
    </row>
    <row r="46" spans="32:32" x14ac:dyDescent="0.3">
      <c r="AF46" t="str">
        <f>IF(AD46="","",VLOOKUP(AD46,Anexar1!C:H,6,0))</f>
        <v/>
      </c>
    </row>
  </sheetData>
  <mergeCells count="2">
    <mergeCell ref="Q2:X2"/>
    <mergeCell ref="C2:N2"/>
  </mergeCells>
  <conditionalFormatting sqref="E6:E22">
    <cfRule type="expression" dxfId="124" priority="4">
      <formula>C6=""</formula>
    </cfRule>
  </conditionalFormatting>
  <conditionalFormatting sqref="F6:F22">
    <cfRule type="expression" dxfId="123" priority="3">
      <formula>D6=""</formula>
    </cfRule>
  </conditionalFormatting>
  <conditionalFormatting sqref="H6:H22">
    <cfRule type="expression" dxfId="122" priority="7">
      <formula>C6=""</formula>
    </cfRule>
  </conditionalFormatting>
  <conditionalFormatting sqref="K6:K22">
    <cfRule type="expression" dxfId="121" priority="6">
      <formula>$G$4="CONTADO"</formula>
    </cfRule>
  </conditionalFormatting>
  <dataValidations count="1">
    <dataValidation type="list" allowBlank="1" showInputMessage="1" showErrorMessage="1" sqref="G4" xr:uid="{CD3D4C5C-6E1B-4BAE-BF83-B3C9AF3B2ED2}">
      <formula1>$Z$2:$Z$4</formula1>
    </dataValidation>
  </dataValidations>
  <pageMargins left="0.7" right="0.7" top="0.75" bottom="0.75" header="0.3" footer="0.3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8B064DF-2497-4131-B9A4-68BD627370B0}">
          <x14:formula1>
            <xm:f>'MAX NEGOCIO'!$A$3:$A$14</xm:f>
          </x14:formula1>
          <xm:sqref>J6:J23</xm:sqref>
        </x14:dataValidation>
        <x14:dataValidation type="list" allowBlank="1" showInputMessage="1" showErrorMessage="1" xr:uid="{A1812E58-21AC-4C36-AB52-84C27C5469EC}">
          <x14:formula1>
            <xm:f>Anexar1!$C$2:$C$63</xm:f>
          </x14:formula1>
          <xm:sqref>C6:C22</xm:sqref>
        </x14:dataValidation>
      </x14:dataValidations>
    </ex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A508F-F3AF-4BCE-A09A-D17223B94AD8}">
  <sheetPr codeName="Hoja5"/>
  <dimension ref="A1:K11"/>
  <sheetViews>
    <sheetView showGridLines="0" workbookViewId="0">
      <selection activeCell="N6" sqref="N6"/>
    </sheetView>
  </sheetViews>
  <sheetFormatPr baseColWidth="10" defaultRowHeight="14.4" x14ac:dyDescent="0.3"/>
  <sheetData>
    <row r="1" spans="1:11" x14ac:dyDescent="0.3">
      <c r="A1" s="166" t="s">
        <v>129</v>
      </c>
      <c r="B1" s="162" t="s">
        <v>128</v>
      </c>
      <c r="C1" s="164" t="s">
        <v>173</v>
      </c>
      <c r="D1" s="162" t="s">
        <v>130</v>
      </c>
      <c r="E1" s="162" t="s">
        <v>131</v>
      </c>
      <c r="F1" s="162" t="s">
        <v>66</v>
      </c>
      <c r="G1" s="162" t="s">
        <v>132</v>
      </c>
      <c r="H1" s="158" t="s">
        <v>174</v>
      </c>
      <c r="I1" s="160" t="s">
        <v>133</v>
      </c>
      <c r="J1" s="160"/>
      <c r="K1" s="161"/>
    </row>
    <row r="2" spans="1:11" ht="15" thickBot="1" x14ac:dyDescent="0.35">
      <c r="A2" s="167"/>
      <c r="B2" s="163" t="s">
        <v>128</v>
      </c>
      <c r="C2" s="165"/>
      <c r="D2" s="163" t="s">
        <v>130</v>
      </c>
      <c r="E2" s="163" t="s">
        <v>131</v>
      </c>
      <c r="F2" s="163" t="s">
        <v>66</v>
      </c>
      <c r="G2" s="163"/>
      <c r="H2" s="159"/>
      <c r="I2" s="58" t="s">
        <v>134</v>
      </c>
      <c r="J2" s="58" t="s">
        <v>66</v>
      </c>
      <c r="K2" s="59" t="s">
        <v>67</v>
      </c>
    </row>
    <row r="3" spans="1:11" ht="28.8" x14ac:dyDescent="0.3">
      <c r="A3" s="55" t="s">
        <v>140</v>
      </c>
      <c r="B3" s="51">
        <v>55.9</v>
      </c>
      <c r="C3" s="54">
        <v>27.95</v>
      </c>
      <c r="D3" s="53" t="s">
        <v>135</v>
      </c>
      <c r="E3" s="53" t="s">
        <v>135</v>
      </c>
      <c r="F3" s="53" t="s">
        <v>175</v>
      </c>
      <c r="G3" s="53" t="s">
        <v>96</v>
      </c>
      <c r="H3" s="60" t="s">
        <v>176</v>
      </c>
      <c r="I3" s="53">
        <v>300</v>
      </c>
      <c r="J3" s="53" t="s">
        <v>141</v>
      </c>
      <c r="K3" s="48">
        <v>300</v>
      </c>
    </row>
    <row r="4" spans="1:11" x14ac:dyDescent="0.3">
      <c r="A4" s="55" t="s">
        <v>142</v>
      </c>
      <c r="B4" s="51">
        <v>69.900000000000006</v>
      </c>
      <c r="C4" s="54">
        <v>34.950000000000003</v>
      </c>
      <c r="D4" s="53" t="s">
        <v>135</v>
      </c>
      <c r="E4" s="53" t="s">
        <v>135</v>
      </c>
      <c r="F4" s="53" t="s">
        <v>135</v>
      </c>
      <c r="G4" s="53" t="s">
        <v>143</v>
      </c>
      <c r="H4" s="53" t="s">
        <v>96</v>
      </c>
      <c r="I4" s="53">
        <v>350</v>
      </c>
      <c r="J4" s="53" t="s">
        <v>68</v>
      </c>
      <c r="K4" s="48">
        <v>350</v>
      </c>
    </row>
    <row r="5" spans="1:11" x14ac:dyDescent="0.3">
      <c r="A5" s="55" t="s">
        <v>144</v>
      </c>
      <c r="B5" s="51">
        <v>79.900000000000006</v>
      </c>
      <c r="C5" s="54">
        <v>39.950000000000003</v>
      </c>
      <c r="D5" s="53" t="s">
        <v>135</v>
      </c>
      <c r="E5" s="53" t="s">
        <v>135</v>
      </c>
      <c r="F5" s="53" t="s">
        <v>135</v>
      </c>
      <c r="G5" s="53" t="s">
        <v>145</v>
      </c>
      <c r="H5" s="53" t="s">
        <v>96</v>
      </c>
      <c r="I5" s="53">
        <v>350</v>
      </c>
      <c r="J5" s="53" t="s">
        <v>146</v>
      </c>
      <c r="K5" s="48">
        <v>350</v>
      </c>
    </row>
    <row r="6" spans="1:11" x14ac:dyDescent="0.3">
      <c r="A6" s="55" t="s">
        <v>147</v>
      </c>
      <c r="B6" s="51">
        <v>95.9</v>
      </c>
      <c r="C6" s="54">
        <v>47.95</v>
      </c>
      <c r="D6" s="53" t="s">
        <v>135</v>
      </c>
      <c r="E6" s="53" t="s">
        <v>135</v>
      </c>
      <c r="F6" s="53" t="s">
        <v>135</v>
      </c>
      <c r="G6" s="53" t="s">
        <v>148</v>
      </c>
      <c r="H6" s="53" t="s">
        <v>96</v>
      </c>
      <c r="I6" s="53">
        <v>450</v>
      </c>
      <c r="J6" s="53" t="s">
        <v>69</v>
      </c>
      <c r="K6" s="48">
        <v>450</v>
      </c>
    </row>
    <row r="7" spans="1:11" x14ac:dyDescent="0.3">
      <c r="A7" s="55" t="s">
        <v>149</v>
      </c>
      <c r="B7" s="51">
        <v>109.9</v>
      </c>
      <c r="C7" s="54">
        <v>54.95</v>
      </c>
      <c r="D7" s="53" t="s">
        <v>135</v>
      </c>
      <c r="E7" s="53" t="s">
        <v>135</v>
      </c>
      <c r="F7" s="53" t="s">
        <v>135</v>
      </c>
      <c r="G7" s="53" t="s">
        <v>150</v>
      </c>
      <c r="H7" s="53" t="s">
        <v>96</v>
      </c>
      <c r="I7" s="53">
        <v>450</v>
      </c>
      <c r="J7" s="53" t="s">
        <v>151</v>
      </c>
      <c r="K7" s="48">
        <v>450</v>
      </c>
    </row>
    <row r="8" spans="1:11" x14ac:dyDescent="0.3">
      <c r="A8" s="55" t="s">
        <v>177</v>
      </c>
      <c r="B8" s="51">
        <v>125</v>
      </c>
      <c r="C8" s="54">
        <v>62.5</v>
      </c>
      <c r="D8" s="53" t="s">
        <v>135</v>
      </c>
      <c r="E8" s="53" t="s">
        <v>135</v>
      </c>
      <c r="F8" s="53" t="s">
        <v>135</v>
      </c>
      <c r="G8" s="53" t="s">
        <v>152</v>
      </c>
      <c r="H8" s="53" t="s">
        <v>96</v>
      </c>
      <c r="I8" s="53">
        <v>500</v>
      </c>
      <c r="J8" s="53" t="s">
        <v>151</v>
      </c>
      <c r="K8" s="48">
        <v>500</v>
      </c>
    </row>
    <row r="9" spans="1:11" x14ac:dyDescent="0.3">
      <c r="A9" s="55" t="s">
        <v>153</v>
      </c>
      <c r="B9" s="51">
        <v>159.9</v>
      </c>
      <c r="C9" s="54">
        <v>79.95</v>
      </c>
      <c r="D9" s="53" t="s">
        <v>135</v>
      </c>
      <c r="E9" s="53" t="s">
        <v>135</v>
      </c>
      <c r="F9" s="53" t="s">
        <v>135</v>
      </c>
      <c r="G9" s="53" t="s">
        <v>154</v>
      </c>
      <c r="H9" s="53" t="s">
        <v>96</v>
      </c>
      <c r="I9" s="53">
        <v>600</v>
      </c>
      <c r="J9" s="53" t="s">
        <v>155</v>
      </c>
      <c r="K9" s="48">
        <v>1000</v>
      </c>
    </row>
    <row r="10" spans="1:11" x14ac:dyDescent="0.3">
      <c r="A10" s="55" t="s">
        <v>156</v>
      </c>
      <c r="B10" s="51">
        <v>189.9</v>
      </c>
      <c r="C10" s="54">
        <v>94.95</v>
      </c>
      <c r="D10" s="53" t="s">
        <v>135</v>
      </c>
      <c r="E10" s="53" t="s">
        <v>135</v>
      </c>
      <c r="F10" s="53" t="s">
        <v>135</v>
      </c>
      <c r="G10" s="53" t="s">
        <v>157</v>
      </c>
      <c r="H10" s="53" t="s">
        <v>96</v>
      </c>
      <c r="I10" s="53">
        <v>650</v>
      </c>
      <c r="J10" s="53" t="s">
        <v>158</v>
      </c>
      <c r="K10" s="48">
        <v>1000</v>
      </c>
    </row>
    <row r="11" spans="1:11" ht="15" thickBot="1" x14ac:dyDescent="0.35">
      <c r="A11" s="56" t="s">
        <v>159</v>
      </c>
      <c r="B11" s="52">
        <v>289.89999999999998</v>
      </c>
      <c r="C11" s="57">
        <v>144.94999999999999</v>
      </c>
      <c r="D11" s="49" t="s">
        <v>135</v>
      </c>
      <c r="E11" s="49" t="s">
        <v>135</v>
      </c>
      <c r="F11" s="49" t="s">
        <v>135</v>
      </c>
      <c r="G11" s="49" t="s">
        <v>160</v>
      </c>
      <c r="H11" s="49" t="s">
        <v>96</v>
      </c>
      <c r="I11" s="49">
        <v>750</v>
      </c>
      <c r="J11" s="49" t="s">
        <v>158</v>
      </c>
      <c r="K11" s="50">
        <v>1000</v>
      </c>
    </row>
  </sheetData>
  <mergeCells count="9">
    <mergeCell ref="H1:H2"/>
    <mergeCell ref="I1:K1"/>
    <mergeCell ref="B1:B2"/>
    <mergeCell ref="C1:C2"/>
    <mergeCell ref="A1:A2"/>
    <mergeCell ref="D1:D2"/>
    <mergeCell ref="E1:E2"/>
    <mergeCell ref="F1:F2"/>
    <mergeCell ref="G1:G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00B649-A805-44D7-8B90-62FEC0A8202B}">
  <sheetPr codeName="Hoja6"/>
  <dimension ref="A1:N14"/>
  <sheetViews>
    <sheetView workbookViewId="0">
      <selection activeCell="F11" sqref="F11"/>
    </sheetView>
  </sheetViews>
  <sheetFormatPr baseColWidth="10" defaultRowHeight="14.4" x14ac:dyDescent="0.3"/>
  <cols>
    <col min="2" max="2" width="26.109375" bestFit="1" customWidth="1"/>
    <col min="7" max="7" width="15.5546875" bestFit="1" customWidth="1"/>
  </cols>
  <sheetData>
    <row r="1" spans="1:14" x14ac:dyDescent="0.3">
      <c r="A1" s="171" t="s">
        <v>128</v>
      </c>
      <c r="B1" s="168" t="s">
        <v>129</v>
      </c>
      <c r="C1" s="168" t="s">
        <v>130</v>
      </c>
      <c r="D1" s="168" t="s">
        <v>131</v>
      </c>
      <c r="E1" s="168" t="s">
        <v>66</v>
      </c>
      <c r="F1" s="173" t="s">
        <v>132</v>
      </c>
      <c r="G1" s="168" t="s">
        <v>164</v>
      </c>
      <c r="H1" s="168" t="s">
        <v>133</v>
      </c>
      <c r="I1" s="168"/>
      <c r="J1" s="170"/>
      <c r="M1" t="s">
        <v>34</v>
      </c>
    </row>
    <row r="2" spans="1:14" x14ac:dyDescent="0.3">
      <c r="A2" s="172" t="s">
        <v>128</v>
      </c>
      <c r="B2" s="169"/>
      <c r="C2" s="169" t="s">
        <v>130</v>
      </c>
      <c r="D2" s="169" t="s">
        <v>131</v>
      </c>
      <c r="E2" s="169" t="s">
        <v>66</v>
      </c>
      <c r="F2" s="174"/>
      <c r="G2" s="169"/>
      <c r="H2" s="29" t="s">
        <v>134</v>
      </c>
      <c r="I2" s="29" t="s">
        <v>66</v>
      </c>
      <c r="J2" s="30" t="s">
        <v>67</v>
      </c>
      <c r="M2" s="77" t="s">
        <v>77</v>
      </c>
    </row>
    <row r="3" spans="1:14" x14ac:dyDescent="0.3">
      <c r="A3" s="31">
        <v>29.9</v>
      </c>
      <c r="B3" s="32" t="s">
        <v>37</v>
      </c>
      <c r="C3" s="32" t="s">
        <v>135</v>
      </c>
      <c r="D3" s="32">
        <v>300</v>
      </c>
      <c r="E3" s="32" t="s">
        <v>151</v>
      </c>
      <c r="F3" s="32" t="s">
        <v>136</v>
      </c>
      <c r="G3" s="38" t="s">
        <v>168</v>
      </c>
      <c r="H3" s="32">
        <v>30</v>
      </c>
      <c r="I3" s="32" t="s">
        <v>137</v>
      </c>
      <c r="J3" s="33">
        <v>100</v>
      </c>
      <c r="M3" t="s">
        <v>77</v>
      </c>
      <c r="N3" t="s">
        <v>202</v>
      </c>
    </row>
    <row r="4" spans="1:14" x14ac:dyDescent="0.3">
      <c r="A4" s="31">
        <v>39.9</v>
      </c>
      <c r="B4" s="32" t="s">
        <v>195</v>
      </c>
      <c r="C4" s="32" t="s">
        <v>135</v>
      </c>
      <c r="D4" s="32">
        <v>400</v>
      </c>
      <c r="E4" s="32" t="s">
        <v>165</v>
      </c>
      <c r="F4" s="32" t="s">
        <v>96</v>
      </c>
      <c r="G4" s="37" t="s">
        <v>163</v>
      </c>
      <c r="H4" s="32">
        <v>125</v>
      </c>
      <c r="I4" s="32" t="s">
        <v>138</v>
      </c>
      <c r="J4" s="33">
        <v>250</v>
      </c>
      <c r="M4" t="s">
        <v>83</v>
      </c>
      <c r="N4" t="s">
        <v>218</v>
      </c>
    </row>
    <row r="5" spans="1:14" x14ac:dyDescent="0.3">
      <c r="A5" s="31">
        <v>49.9</v>
      </c>
      <c r="B5" s="32" t="s">
        <v>46</v>
      </c>
      <c r="C5" s="32" t="s">
        <v>135</v>
      </c>
      <c r="D5" s="32">
        <v>600</v>
      </c>
      <c r="E5" s="32" t="s">
        <v>166</v>
      </c>
      <c r="F5" s="32" t="s">
        <v>96</v>
      </c>
      <c r="G5" s="37" t="s">
        <v>163</v>
      </c>
      <c r="H5" s="32">
        <v>200</v>
      </c>
      <c r="I5" s="32" t="s">
        <v>139</v>
      </c>
      <c r="J5" s="33">
        <v>250</v>
      </c>
      <c r="M5" t="s">
        <v>84</v>
      </c>
      <c r="N5" t="s">
        <v>203</v>
      </c>
    </row>
    <row r="6" spans="1:14" x14ac:dyDescent="0.3">
      <c r="A6" s="31">
        <v>55.9</v>
      </c>
      <c r="B6" s="32" t="s">
        <v>196</v>
      </c>
      <c r="C6" s="32" t="s">
        <v>135</v>
      </c>
      <c r="D6" s="32" t="s">
        <v>135</v>
      </c>
      <c r="E6" s="32" t="s">
        <v>167</v>
      </c>
      <c r="F6" s="32" t="s">
        <v>96</v>
      </c>
      <c r="G6" s="37" t="s">
        <v>163</v>
      </c>
      <c r="H6" s="32">
        <v>300</v>
      </c>
      <c r="I6" s="32" t="s">
        <v>141</v>
      </c>
      <c r="J6" s="33">
        <v>300</v>
      </c>
      <c r="M6" t="s">
        <v>94</v>
      </c>
      <c r="N6" t="s">
        <v>94</v>
      </c>
    </row>
    <row r="7" spans="1:14" x14ac:dyDescent="0.3">
      <c r="A7" s="31">
        <v>69.900000000000006</v>
      </c>
      <c r="B7" s="32" t="s">
        <v>197</v>
      </c>
      <c r="C7" s="32" t="s">
        <v>135</v>
      </c>
      <c r="D7" s="32" t="s">
        <v>135</v>
      </c>
      <c r="E7" s="32" t="s">
        <v>135</v>
      </c>
      <c r="F7" s="32" t="s">
        <v>143</v>
      </c>
      <c r="G7" s="32" t="s">
        <v>96</v>
      </c>
      <c r="H7" s="32">
        <v>350</v>
      </c>
      <c r="I7" s="32" t="s">
        <v>68</v>
      </c>
      <c r="J7" s="33">
        <v>350</v>
      </c>
      <c r="M7" t="s">
        <v>95</v>
      </c>
      <c r="N7" t="s">
        <v>95</v>
      </c>
    </row>
    <row r="8" spans="1:14" x14ac:dyDescent="0.3">
      <c r="A8" s="31">
        <v>79.900000000000006</v>
      </c>
      <c r="B8" s="32" t="s">
        <v>41</v>
      </c>
      <c r="C8" s="32" t="s">
        <v>135</v>
      </c>
      <c r="D8" s="32" t="s">
        <v>135</v>
      </c>
      <c r="E8" s="32" t="s">
        <v>135</v>
      </c>
      <c r="F8" s="32" t="s">
        <v>145</v>
      </c>
      <c r="G8" s="32" t="s">
        <v>96</v>
      </c>
      <c r="H8" s="32">
        <v>350</v>
      </c>
      <c r="I8" s="32" t="s">
        <v>146</v>
      </c>
      <c r="J8" s="33">
        <v>350</v>
      </c>
    </row>
    <row r="9" spans="1:14" x14ac:dyDescent="0.3">
      <c r="A9" s="31">
        <v>95.9</v>
      </c>
      <c r="B9" s="32" t="s">
        <v>8</v>
      </c>
      <c r="C9" s="32" t="s">
        <v>135</v>
      </c>
      <c r="D9" s="32" t="s">
        <v>135</v>
      </c>
      <c r="E9" s="32" t="s">
        <v>135</v>
      </c>
      <c r="F9" s="32" t="s">
        <v>148</v>
      </c>
      <c r="G9" s="32" t="s">
        <v>96</v>
      </c>
      <c r="H9" s="32">
        <v>450</v>
      </c>
      <c r="I9" s="32" t="s">
        <v>69</v>
      </c>
      <c r="J9" s="33">
        <v>450</v>
      </c>
    </row>
    <row r="10" spans="1:14" x14ac:dyDescent="0.3">
      <c r="A10" s="31">
        <v>109.9</v>
      </c>
      <c r="B10" s="32" t="s">
        <v>42</v>
      </c>
      <c r="C10" s="32" t="s">
        <v>135</v>
      </c>
      <c r="D10" s="32" t="s">
        <v>135</v>
      </c>
      <c r="E10" s="32" t="s">
        <v>135</v>
      </c>
      <c r="F10" s="32" t="s">
        <v>150</v>
      </c>
      <c r="G10" s="32" t="s">
        <v>96</v>
      </c>
      <c r="H10" s="32">
        <v>450</v>
      </c>
      <c r="I10" s="32" t="s">
        <v>151</v>
      </c>
      <c r="J10" s="33">
        <v>450</v>
      </c>
    </row>
    <row r="11" spans="1:14" x14ac:dyDescent="0.3">
      <c r="A11" s="31">
        <v>125</v>
      </c>
      <c r="B11" s="32" t="s">
        <v>43</v>
      </c>
      <c r="C11" s="32" t="s">
        <v>135</v>
      </c>
      <c r="D11" s="32" t="s">
        <v>135</v>
      </c>
      <c r="E11" s="32" t="s">
        <v>135</v>
      </c>
      <c r="F11" s="32" t="s">
        <v>152</v>
      </c>
      <c r="G11" s="32" t="s">
        <v>96</v>
      </c>
      <c r="H11" s="32">
        <v>500</v>
      </c>
      <c r="I11" s="32" t="s">
        <v>151</v>
      </c>
      <c r="J11" s="33">
        <v>500</v>
      </c>
    </row>
    <row r="12" spans="1:14" x14ac:dyDescent="0.3">
      <c r="A12" s="31">
        <v>159.9</v>
      </c>
      <c r="B12" s="32" t="s">
        <v>44</v>
      </c>
      <c r="C12" s="32" t="s">
        <v>135</v>
      </c>
      <c r="D12" s="32" t="s">
        <v>135</v>
      </c>
      <c r="E12" s="32" t="s">
        <v>135</v>
      </c>
      <c r="F12" s="32" t="s">
        <v>154</v>
      </c>
      <c r="G12" s="32" t="s">
        <v>96</v>
      </c>
      <c r="H12" s="32">
        <v>600</v>
      </c>
      <c r="I12" s="32" t="s">
        <v>155</v>
      </c>
      <c r="J12" s="33">
        <v>1000</v>
      </c>
    </row>
    <row r="13" spans="1:14" x14ac:dyDescent="0.3">
      <c r="A13" s="31">
        <v>189.9</v>
      </c>
      <c r="B13" s="32" t="s">
        <v>198</v>
      </c>
      <c r="C13" s="32" t="s">
        <v>135</v>
      </c>
      <c r="D13" s="32" t="s">
        <v>135</v>
      </c>
      <c r="E13" s="32" t="s">
        <v>135</v>
      </c>
      <c r="F13" s="32" t="s">
        <v>157</v>
      </c>
      <c r="G13" s="32" t="s">
        <v>96</v>
      </c>
      <c r="H13" s="32">
        <v>650</v>
      </c>
      <c r="I13" s="32" t="s">
        <v>158</v>
      </c>
      <c r="J13" s="33">
        <v>1000</v>
      </c>
    </row>
    <row r="14" spans="1:14" ht="15" thickBot="1" x14ac:dyDescent="0.35">
      <c r="A14" s="34">
        <v>289.89999999999998</v>
      </c>
      <c r="B14" s="32" t="s">
        <v>199</v>
      </c>
      <c r="C14" s="35" t="s">
        <v>135</v>
      </c>
      <c r="D14" s="35" t="s">
        <v>135</v>
      </c>
      <c r="E14" s="32" t="s">
        <v>135</v>
      </c>
      <c r="F14" s="35" t="s">
        <v>160</v>
      </c>
      <c r="G14" s="35" t="s">
        <v>96</v>
      </c>
      <c r="H14" s="35">
        <v>750</v>
      </c>
      <c r="I14" s="35" t="s">
        <v>158</v>
      </c>
      <c r="J14" s="36">
        <v>1000</v>
      </c>
    </row>
  </sheetData>
  <mergeCells count="8">
    <mergeCell ref="G1:G2"/>
    <mergeCell ref="H1:J1"/>
    <mergeCell ref="A1:A2"/>
    <mergeCell ref="B1:B2"/>
    <mergeCell ref="C1:C2"/>
    <mergeCell ref="D1:D2"/>
    <mergeCell ref="E1:E2"/>
    <mergeCell ref="F1:F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8263B4-C83B-4166-B021-743872E4664F}">
  <sheetPr>
    <tabColor theme="1"/>
  </sheetPr>
  <dimension ref="A1:GS125"/>
  <sheetViews>
    <sheetView workbookViewId="0">
      <selection activeCell="E3" sqref="E3"/>
    </sheetView>
  </sheetViews>
  <sheetFormatPr baseColWidth="10" defaultRowHeight="14.4" x14ac:dyDescent="0.3"/>
  <cols>
    <col min="1" max="2" width="8.77734375" bestFit="1" customWidth="1"/>
    <col min="3" max="3" width="10.88671875" bestFit="1" customWidth="1"/>
    <col min="4" max="26" width="13.33203125" bestFit="1" customWidth="1"/>
    <col min="27" max="99" width="11.88671875" bestFit="1" customWidth="1"/>
    <col min="100" max="201" width="12.88671875" bestFit="1" customWidth="1"/>
  </cols>
  <sheetData>
    <row r="1" spans="1:201" x14ac:dyDescent="0.3">
      <c r="A1" t="s">
        <v>33</v>
      </c>
      <c r="B1" t="s">
        <v>34</v>
      </c>
      <c r="C1" t="s">
        <v>35</v>
      </c>
      <c r="D1" t="s">
        <v>0</v>
      </c>
      <c r="E1" t="s">
        <v>36</v>
      </c>
      <c r="F1" t="s">
        <v>1</v>
      </c>
      <c r="G1" t="s">
        <v>37</v>
      </c>
      <c r="H1" t="s">
        <v>195</v>
      </c>
      <c r="I1" t="s">
        <v>39</v>
      </c>
      <c r="J1" t="s">
        <v>47</v>
      </c>
      <c r="K1" t="s">
        <v>41</v>
      </c>
      <c r="L1" t="s">
        <v>8</v>
      </c>
      <c r="M1" t="s">
        <v>42</v>
      </c>
      <c r="N1" t="s">
        <v>43</v>
      </c>
      <c r="O1" t="s">
        <v>44</v>
      </c>
      <c r="P1" t="s">
        <v>45</v>
      </c>
      <c r="Q1" t="s">
        <v>362</v>
      </c>
      <c r="R1" t="s">
        <v>360</v>
      </c>
      <c r="S1" t="s">
        <v>46</v>
      </c>
      <c r="T1" t="s">
        <v>415</v>
      </c>
      <c r="U1" t="s">
        <v>364</v>
      </c>
      <c r="V1" t="s">
        <v>365</v>
      </c>
      <c r="W1" t="s">
        <v>366</v>
      </c>
      <c r="X1" t="s">
        <v>367</v>
      </c>
      <c r="Y1" t="s">
        <v>368</v>
      </c>
      <c r="Z1" t="s">
        <v>369</v>
      </c>
      <c r="AA1" t="s">
        <v>370</v>
      </c>
      <c r="AB1" t="s">
        <v>371</v>
      </c>
      <c r="AC1" t="s">
        <v>372</v>
      </c>
      <c r="AD1" t="s">
        <v>373</v>
      </c>
      <c r="AE1" t="s">
        <v>374</v>
      </c>
      <c r="AF1" t="s">
        <v>375</v>
      </c>
      <c r="AG1" t="s">
        <v>376</v>
      </c>
      <c r="AH1" t="s">
        <v>377</v>
      </c>
      <c r="AI1" t="s">
        <v>378</v>
      </c>
      <c r="AJ1" t="s">
        <v>379</v>
      </c>
      <c r="AK1" t="s">
        <v>380</v>
      </c>
      <c r="AL1" t="s">
        <v>381</v>
      </c>
      <c r="AM1" t="s">
        <v>382</v>
      </c>
      <c r="AN1" t="s">
        <v>383</v>
      </c>
      <c r="AO1" t="s">
        <v>384</v>
      </c>
      <c r="AP1" t="s">
        <v>385</v>
      </c>
      <c r="AQ1" t="s">
        <v>386</v>
      </c>
      <c r="AR1" t="s">
        <v>387</v>
      </c>
      <c r="AS1" t="s">
        <v>388</v>
      </c>
      <c r="AT1" t="s">
        <v>389</v>
      </c>
      <c r="AU1" t="s">
        <v>390</v>
      </c>
      <c r="AV1" t="s">
        <v>391</v>
      </c>
      <c r="AW1" t="s">
        <v>392</v>
      </c>
      <c r="AX1" t="s">
        <v>393</v>
      </c>
      <c r="AY1" t="s">
        <v>394</v>
      </c>
      <c r="AZ1" t="s">
        <v>395</v>
      </c>
      <c r="BA1" t="s">
        <v>396</v>
      </c>
      <c r="BB1" t="s">
        <v>397</v>
      </c>
      <c r="BC1" t="s">
        <v>398</v>
      </c>
      <c r="BD1" t="s">
        <v>399</v>
      </c>
      <c r="BE1" t="s">
        <v>400</v>
      </c>
      <c r="BF1" t="s">
        <v>401</v>
      </c>
      <c r="BG1" t="s">
        <v>402</v>
      </c>
      <c r="BH1" t="s">
        <v>403</v>
      </c>
      <c r="BI1" t="s">
        <v>404</v>
      </c>
      <c r="BJ1" t="s">
        <v>405</v>
      </c>
      <c r="BK1" t="s">
        <v>406</v>
      </c>
      <c r="BL1" t="s">
        <v>407</v>
      </c>
      <c r="BM1" t="s">
        <v>408</v>
      </c>
      <c r="BN1" t="s">
        <v>409</v>
      </c>
      <c r="BO1" t="s">
        <v>410</v>
      </c>
      <c r="BP1" t="s">
        <v>411</v>
      </c>
      <c r="BQ1" t="s">
        <v>412</v>
      </c>
      <c r="BR1" t="s">
        <v>413</v>
      </c>
      <c r="BS1" t="s">
        <v>414</v>
      </c>
      <c r="BT1" t="s">
        <v>416</v>
      </c>
      <c r="BU1" t="s">
        <v>417</v>
      </c>
      <c r="BV1" t="s">
        <v>418</v>
      </c>
      <c r="BW1" t="s">
        <v>419</v>
      </c>
      <c r="BX1" t="s">
        <v>420</v>
      </c>
      <c r="BY1" t="s">
        <v>421</v>
      </c>
      <c r="BZ1" t="s">
        <v>422</v>
      </c>
      <c r="CA1" t="s">
        <v>423</v>
      </c>
      <c r="CB1" t="s">
        <v>424</v>
      </c>
      <c r="CC1" t="s">
        <v>425</v>
      </c>
      <c r="CD1" t="s">
        <v>426</v>
      </c>
      <c r="CE1" t="s">
        <v>427</v>
      </c>
      <c r="CF1" t="s">
        <v>428</v>
      </c>
      <c r="CG1" t="s">
        <v>429</v>
      </c>
      <c r="CH1" t="s">
        <v>430</v>
      </c>
      <c r="CI1" t="s">
        <v>431</v>
      </c>
      <c r="CJ1" t="s">
        <v>432</v>
      </c>
      <c r="CK1" t="s">
        <v>433</v>
      </c>
      <c r="CL1" t="s">
        <v>434</v>
      </c>
      <c r="CM1" t="s">
        <v>435</v>
      </c>
      <c r="CN1" t="s">
        <v>436</v>
      </c>
      <c r="CO1" t="s">
        <v>437</v>
      </c>
      <c r="CP1" t="s">
        <v>438</v>
      </c>
      <c r="CQ1" t="s">
        <v>439</v>
      </c>
      <c r="CR1" t="s">
        <v>440</v>
      </c>
      <c r="CS1" t="s">
        <v>441</v>
      </c>
      <c r="CT1" t="s">
        <v>442</v>
      </c>
      <c r="CU1" t="s">
        <v>443</v>
      </c>
      <c r="CV1" t="s">
        <v>444</v>
      </c>
      <c r="CW1" t="s">
        <v>445</v>
      </c>
      <c r="CX1" t="s">
        <v>446</v>
      </c>
      <c r="CY1" t="s">
        <v>447</v>
      </c>
      <c r="CZ1" t="s">
        <v>448</v>
      </c>
      <c r="DA1" t="s">
        <v>449</v>
      </c>
      <c r="DB1" t="s">
        <v>450</v>
      </c>
      <c r="DC1" t="s">
        <v>451</v>
      </c>
      <c r="DD1" t="s">
        <v>452</v>
      </c>
      <c r="DE1" t="s">
        <v>453</v>
      </c>
      <c r="DF1" t="s">
        <v>454</v>
      </c>
      <c r="DG1" t="s">
        <v>455</v>
      </c>
      <c r="DH1" t="s">
        <v>456</v>
      </c>
      <c r="DI1" t="s">
        <v>457</v>
      </c>
      <c r="DJ1" t="s">
        <v>458</v>
      </c>
      <c r="DK1" t="s">
        <v>459</v>
      </c>
      <c r="DL1" t="s">
        <v>460</v>
      </c>
      <c r="DM1" t="s">
        <v>461</v>
      </c>
      <c r="DN1" t="s">
        <v>462</v>
      </c>
      <c r="DO1" t="s">
        <v>463</v>
      </c>
      <c r="DP1" t="s">
        <v>464</v>
      </c>
      <c r="DQ1" t="s">
        <v>465</v>
      </c>
      <c r="DR1" t="s">
        <v>466</v>
      </c>
      <c r="DS1" t="s">
        <v>467</v>
      </c>
      <c r="DT1" t="s">
        <v>468</v>
      </c>
      <c r="DU1" t="s">
        <v>469</v>
      </c>
      <c r="DV1" t="s">
        <v>470</v>
      </c>
      <c r="DW1" t="s">
        <v>471</v>
      </c>
      <c r="DX1" t="s">
        <v>472</v>
      </c>
      <c r="DY1" t="s">
        <v>473</v>
      </c>
      <c r="DZ1" t="s">
        <v>474</v>
      </c>
      <c r="EA1" t="s">
        <v>475</v>
      </c>
      <c r="EB1" t="s">
        <v>476</v>
      </c>
      <c r="EC1" t="s">
        <v>477</v>
      </c>
      <c r="ED1" t="s">
        <v>478</v>
      </c>
      <c r="EE1" t="s">
        <v>479</v>
      </c>
      <c r="EF1" t="s">
        <v>480</v>
      </c>
      <c r="EG1" t="s">
        <v>481</v>
      </c>
      <c r="EH1" t="s">
        <v>482</v>
      </c>
      <c r="EI1" t="s">
        <v>483</v>
      </c>
      <c r="EJ1" t="s">
        <v>484</v>
      </c>
      <c r="EK1" t="s">
        <v>485</v>
      </c>
      <c r="EL1" t="s">
        <v>486</v>
      </c>
      <c r="EM1" t="s">
        <v>487</v>
      </c>
      <c r="EN1" t="s">
        <v>488</v>
      </c>
      <c r="EO1" t="s">
        <v>489</v>
      </c>
      <c r="EP1" t="s">
        <v>490</v>
      </c>
      <c r="EQ1" t="s">
        <v>491</v>
      </c>
      <c r="ER1" t="s">
        <v>492</v>
      </c>
      <c r="ES1" t="s">
        <v>493</v>
      </c>
      <c r="ET1" t="s">
        <v>494</v>
      </c>
      <c r="EU1" t="s">
        <v>495</v>
      </c>
      <c r="EV1" t="s">
        <v>496</v>
      </c>
      <c r="EW1" t="s">
        <v>497</v>
      </c>
      <c r="EX1" t="s">
        <v>498</v>
      </c>
      <c r="EY1" t="s">
        <v>499</v>
      </c>
      <c r="EZ1" t="s">
        <v>500</v>
      </c>
      <c r="FA1" t="s">
        <v>501</v>
      </c>
      <c r="FB1" t="s">
        <v>502</v>
      </c>
      <c r="FC1" t="s">
        <v>503</v>
      </c>
      <c r="FD1" t="s">
        <v>504</v>
      </c>
      <c r="FE1" t="s">
        <v>505</v>
      </c>
      <c r="FF1" t="s">
        <v>506</v>
      </c>
      <c r="FG1" t="s">
        <v>507</v>
      </c>
      <c r="FH1" t="s">
        <v>508</v>
      </c>
      <c r="FI1" t="s">
        <v>509</v>
      </c>
      <c r="FJ1" t="s">
        <v>510</v>
      </c>
      <c r="FK1" t="s">
        <v>511</v>
      </c>
      <c r="FL1" t="s">
        <v>512</v>
      </c>
      <c r="FM1" t="s">
        <v>513</v>
      </c>
      <c r="FN1" t="s">
        <v>514</v>
      </c>
      <c r="FO1" t="s">
        <v>515</v>
      </c>
      <c r="FP1" t="s">
        <v>516</v>
      </c>
      <c r="FQ1" t="s">
        <v>517</v>
      </c>
      <c r="FR1" t="s">
        <v>518</v>
      </c>
      <c r="FS1" t="s">
        <v>519</v>
      </c>
      <c r="FT1" t="s">
        <v>520</v>
      </c>
      <c r="FU1" t="s">
        <v>521</v>
      </c>
      <c r="FV1" t="s">
        <v>522</v>
      </c>
      <c r="FW1" t="s">
        <v>523</v>
      </c>
      <c r="FX1" t="s">
        <v>524</v>
      </c>
      <c r="FY1" t="s">
        <v>525</v>
      </c>
      <c r="FZ1" t="s">
        <v>526</v>
      </c>
      <c r="GA1" t="s">
        <v>527</v>
      </c>
      <c r="GB1" t="s">
        <v>528</v>
      </c>
      <c r="GC1" t="s">
        <v>529</v>
      </c>
      <c r="GD1" t="s">
        <v>530</v>
      </c>
      <c r="GE1" t="s">
        <v>531</v>
      </c>
      <c r="GF1" t="s">
        <v>532</v>
      </c>
      <c r="GG1" t="s">
        <v>533</v>
      </c>
      <c r="GH1" t="s">
        <v>534</v>
      </c>
      <c r="GI1" t="s">
        <v>535</v>
      </c>
      <c r="GJ1" t="s">
        <v>536</v>
      </c>
      <c r="GK1" t="s">
        <v>537</v>
      </c>
      <c r="GL1" t="s">
        <v>538</v>
      </c>
      <c r="GM1" t="s">
        <v>539</v>
      </c>
      <c r="GN1" t="s">
        <v>540</v>
      </c>
      <c r="GO1" t="s">
        <v>541</v>
      </c>
      <c r="GP1" t="s">
        <v>542</v>
      </c>
      <c r="GQ1" t="s">
        <v>543</v>
      </c>
      <c r="GR1" t="s">
        <v>544</v>
      </c>
      <c r="GS1" t="s">
        <v>545</v>
      </c>
    </row>
    <row r="2" spans="1:201" x14ac:dyDescent="0.3">
      <c r="A2" t="s">
        <v>224</v>
      </c>
      <c r="B2" t="s">
        <v>49</v>
      </c>
      <c r="C2" t="s">
        <v>48</v>
      </c>
      <c r="D2" t="s">
        <v>312</v>
      </c>
      <c r="E2">
        <v>3769</v>
      </c>
      <c r="F2" t="s">
        <v>216</v>
      </c>
      <c r="G2">
        <v>3489</v>
      </c>
      <c r="H2">
        <v>3459</v>
      </c>
      <c r="I2">
        <v>3439</v>
      </c>
      <c r="J2">
        <v>3409</v>
      </c>
      <c r="K2">
        <v>2829</v>
      </c>
      <c r="L2">
        <v>2789</v>
      </c>
      <c r="M2">
        <v>2739</v>
      </c>
      <c r="N2">
        <v>2659</v>
      </c>
      <c r="O2">
        <v>2549</v>
      </c>
      <c r="P2">
        <v>2449</v>
      </c>
      <c r="Q2">
        <v>4187</v>
      </c>
      <c r="R2">
        <v>4151</v>
      </c>
      <c r="S2">
        <v>4127</v>
      </c>
      <c r="T2">
        <v>4091</v>
      </c>
      <c r="U2">
        <v>3395</v>
      </c>
      <c r="V2">
        <v>3347</v>
      </c>
      <c r="W2">
        <v>3287</v>
      </c>
      <c r="X2">
        <v>3191</v>
      </c>
      <c r="Y2">
        <v>3059</v>
      </c>
      <c r="Z2">
        <v>2939</v>
      </c>
    </row>
    <row r="3" spans="1:201" x14ac:dyDescent="0.3">
      <c r="A3" t="s">
        <v>224</v>
      </c>
      <c r="B3" t="s">
        <v>49</v>
      </c>
      <c r="C3" t="s">
        <v>48</v>
      </c>
      <c r="D3" t="s">
        <v>16</v>
      </c>
      <c r="E3">
        <v>3769</v>
      </c>
      <c r="F3" t="s">
        <v>216</v>
      </c>
      <c r="G3">
        <v>3489</v>
      </c>
      <c r="H3">
        <v>3459</v>
      </c>
      <c r="I3">
        <v>3439</v>
      </c>
      <c r="J3">
        <v>3409</v>
      </c>
      <c r="K3">
        <v>2829</v>
      </c>
      <c r="L3">
        <v>2789</v>
      </c>
      <c r="M3">
        <v>2739</v>
      </c>
      <c r="N3">
        <v>2659</v>
      </c>
      <c r="O3">
        <v>2549</v>
      </c>
      <c r="P3">
        <v>2449</v>
      </c>
      <c r="Q3">
        <v>4187</v>
      </c>
      <c r="R3">
        <v>4151</v>
      </c>
      <c r="S3">
        <v>4127</v>
      </c>
      <c r="T3">
        <v>4091</v>
      </c>
      <c r="U3">
        <v>3395</v>
      </c>
      <c r="V3">
        <v>3347</v>
      </c>
      <c r="W3">
        <v>3287</v>
      </c>
      <c r="X3">
        <v>3191</v>
      </c>
      <c r="Y3">
        <v>3059</v>
      </c>
      <c r="Z3">
        <v>2939</v>
      </c>
    </row>
    <row r="4" spans="1:201" x14ac:dyDescent="0.3">
      <c r="A4" t="s">
        <v>224</v>
      </c>
      <c r="B4" t="s">
        <v>49</v>
      </c>
      <c r="C4" t="s">
        <v>48</v>
      </c>
      <c r="D4" t="s">
        <v>50</v>
      </c>
      <c r="E4">
        <v>5029</v>
      </c>
      <c r="F4" t="s">
        <v>216</v>
      </c>
      <c r="G4">
        <v>4649</v>
      </c>
      <c r="H4">
        <v>4619</v>
      </c>
      <c r="I4">
        <v>4579</v>
      </c>
      <c r="J4">
        <v>4549</v>
      </c>
      <c r="K4">
        <v>3679</v>
      </c>
      <c r="L4">
        <v>3639</v>
      </c>
      <c r="M4">
        <v>3589</v>
      </c>
      <c r="N4">
        <v>3509</v>
      </c>
      <c r="O4">
        <v>3399</v>
      </c>
      <c r="P4">
        <v>3299</v>
      </c>
      <c r="Q4">
        <v>5579</v>
      </c>
      <c r="R4">
        <v>5543</v>
      </c>
      <c r="S4">
        <v>5495</v>
      </c>
      <c r="T4">
        <v>5459</v>
      </c>
      <c r="U4">
        <v>4415</v>
      </c>
      <c r="V4">
        <v>4367</v>
      </c>
      <c r="W4">
        <v>4307</v>
      </c>
      <c r="X4">
        <v>4211</v>
      </c>
      <c r="Y4">
        <v>4079</v>
      </c>
      <c r="Z4">
        <v>3959</v>
      </c>
    </row>
    <row r="5" spans="1:201" x14ac:dyDescent="0.3">
      <c r="A5" t="s">
        <v>224</v>
      </c>
      <c r="B5" t="s">
        <v>49</v>
      </c>
      <c r="C5" t="s">
        <v>48</v>
      </c>
      <c r="D5" t="s">
        <v>19</v>
      </c>
      <c r="E5">
        <v>4399</v>
      </c>
      <c r="F5" t="s">
        <v>216</v>
      </c>
      <c r="G5">
        <v>4069</v>
      </c>
      <c r="H5">
        <v>4039</v>
      </c>
      <c r="I5">
        <v>4009</v>
      </c>
      <c r="J5">
        <v>3979</v>
      </c>
      <c r="K5">
        <v>3249</v>
      </c>
      <c r="L5">
        <v>3209</v>
      </c>
      <c r="M5">
        <v>3159</v>
      </c>
      <c r="N5">
        <v>3079</v>
      </c>
      <c r="O5">
        <v>2969</v>
      </c>
      <c r="P5">
        <v>2879</v>
      </c>
      <c r="Q5">
        <v>4883</v>
      </c>
      <c r="R5">
        <v>4847</v>
      </c>
      <c r="S5">
        <v>4811</v>
      </c>
      <c r="T5">
        <v>4775</v>
      </c>
      <c r="U5">
        <v>3899</v>
      </c>
      <c r="V5">
        <v>3851</v>
      </c>
      <c r="W5">
        <v>3791</v>
      </c>
      <c r="X5">
        <v>3695</v>
      </c>
      <c r="Y5">
        <v>3563</v>
      </c>
      <c r="Z5">
        <v>3455</v>
      </c>
    </row>
    <row r="6" spans="1:201" x14ac:dyDescent="0.3">
      <c r="A6" t="s">
        <v>224</v>
      </c>
      <c r="B6" t="s">
        <v>49</v>
      </c>
      <c r="C6" t="s">
        <v>48</v>
      </c>
      <c r="D6" t="s">
        <v>237</v>
      </c>
      <c r="E6">
        <v>9419</v>
      </c>
      <c r="F6" t="s">
        <v>216</v>
      </c>
      <c r="G6">
        <v>8719</v>
      </c>
      <c r="H6">
        <v>8659</v>
      </c>
      <c r="I6">
        <v>8599</v>
      </c>
      <c r="J6">
        <v>8529</v>
      </c>
      <c r="K6">
        <v>6649</v>
      </c>
      <c r="L6">
        <v>6609</v>
      </c>
      <c r="M6">
        <v>6559</v>
      </c>
      <c r="N6">
        <v>6479</v>
      </c>
      <c r="O6">
        <v>6369</v>
      </c>
      <c r="P6">
        <v>6269</v>
      </c>
      <c r="Q6">
        <v>10463</v>
      </c>
      <c r="R6">
        <v>10391</v>
      </c>
      <c r="S6">
        <v>10319</v>
      </c>
      <c r="T6">
        <v>10235</v>
      </c>
      <c r="U6">
        <v>7979</v>
      </c>
      <c r="V6">
        <v>7931</v>
      </c>
      <c r="W6">
        <v>7871</v>
      </c>
      <c r="X6">
        <v>7775</v>
      </c>
      <c r="Y6">
        <v>7643</v>
      </c>
      <c r="Z6">
        <v>7523</v>
      </c>
    </row>
    <row r="7" spans="1:201" x14ac:dyDescent="0.3">
      <c r="A7" t="s">
        <v>224</v>
      </c>
      <c r="B7" t="s">
        <v>49</v>
      </c>
      <c r="C7" t="s">
        <v>48</v>
      </c>
      <c r="D7" t="s">
        <v>225</v>
      </c>
      <c r="E7">
        <v>8169</v>
      </c>
      <c r="F7" t="s">
        <v>216</v>
      </c>
      <c r="G7">
        <v>7559</v>
      </c>
      <c r="H7">
        <v>7509</v>
      </c>
      <c r="I7">
        <v>7449</v>
      </c>
      <c r="J7">
        <v>7399</v>
      </c>
      <c r="K7">
        <v>5799</v>
      </c>
      <c r="L7">
        <v>5759</v>
      </c>
      <c r="M7">
        <v>5709</v>
      </c>
      <c r="N7">
        <v>5629</v>
      </c>
      <c r="O7">
        <v>5519</v>
      </c>
      <c r="P7">
        <v>5429</v>
      </c>
      <c r="Q7">
        <v>9071</v>
      </c>
      <c r="R7">
        <v>9011</v>
      </c>
      <c r="S7">
        <v>8939</v>
      </c>
      <c r="T7">
        <v>8879</v>
      </c>
      <c r="U7">
        <v>6959</v>
      </c>
      <c r="V7">
        <v>6911</v>
      </c>
      <c r="W7">
        <v>6851</v>
      </c>
      <c r="X7">
        <v>6755</v>
      </c>
      <c r="Y7">
        <v>6623</v>
      </c>
      <c r="Z7">
        <v>6515</v>
      </c>
    </row>
    <row r="8" spans="1:201" x14ac:dyDescent="0.3">
      <c r="A8" t="s">
        <v>224</v>
      </c>
      <c r="B8" t="s">
        <v>49</v>
      </c>
      <c r="C8" t="s">
        <v>48</v>
      </c>
      <c r="D8" t="s">
        <v>51</v>
      </c>
      <c r="E8">
        <v>10049</v>
      </c>
      <c r="F8" t="s">
        <v>216</v>
      </c>
      <c r="G8">
        <v>9309</v>
      </c>
      <c r="H8">
        <v>9239</v>
      </c>
      <c r="I8">
        <v>9169</v>
      </c>
      <c r="J8">
        <v>9099</v>
      </c>
      <c r="K8">
        <v>7069</v>
      </c>
      <c r="L8">
        <v>7029</v>
      </c>
      <c r="M8">
        <v>6989</v>
      </c>
      <c r="N8">
        <v>6899</v>
      </c>
      <c r="O8">
        <v>6789</v>
      </c>
      <c r="P8">
        <v>6699</v>
      </c>
      <c r="Q8">
        <v>11171</v>
      </c>
      <c r="R8">
        <v>11087</v>
      </c>
      <c r="S8">
        <v>11003</v>
      </c>
      <c r="T8">
        <v>10919</v>
      </c>
      <c r="U8">
        <v>8483</v>
      </c>
      <c r="V8">
        <v>8435</v>
      </c>
      <c r="W8">
        <v>8387</v>
      </c>
      <c r="X8">
        <v>8279</v>
      </c>
      <c r="Y8">
        <v>8147</v>
      </c>
      <c r="Z8">
        <v>8039</v>
      </c>
    </row>
    <row r="9" spans="1:201" x14ac:dyDescent="0.3">
      <c r="A9" t="s">
        <v>224</v>
      </c>
      <c r="B9" t="s">
        <v>49</v>
      </c>
      <c r="C9" t="s">
        <v>48</v>
      </c>
      <c r="D9" t="s">
        <v>219</v>
      </c>
      <c r="E9">
        <v>8799</v>
      </c>
      <c r="F9" t="s">
        <v>216</v>
      </c>
      <c r="G9">
        <v>8139</v>
      </c>
      <c r="H9">
        <v>8079</v>
      </c>
      <c r="I9">
        <v>8019</v>
      </c>
      <c r="J9">
        <v>7959</v>
      </c>
      <c r="K9">
        <v>6219</v>
      </c>
      <c r="L9">
        <v>6179</v>
      </c>
      <c r="M9">
        <v>6139</v>
      </c>
      <c r="N9">
        <v>6049</v>
      </c>
      <c r="O9">
        <v>5939</v>
      </c>
      <c r="P9">
        <v>5849</v>
      </c>
      <c r="Q9">
        <v>9767</v>
      </c>
      <c r="R9">
        <v>9695</v>
      </c>
      <c r="S9">
        <v>9623</v>
      </c>
      <c r="T9">
        <v>9551</v>
      </c>
      <c r="U9">
        <v>7463</v>
      </c>
      <c r="V9">
        <v>7415</v>
      </c>
      <c r="W9">
        <v>7367</v>
      </c>
      <c r="X9">
        <v>7259</v>
      </c>
      <c r="Y9">
        <v>7127</v>
      </c>
      <c r="Z9">
        <v>7019</v>
      </c>
    </row>
    <row r="10" spans="1:201" x14ac:dyDescent="0.3">
      <c r="A10" t="s">
        <v>224</v>
      </c>
      <c r="B10" t="s">
        <v>49</v>
      </c>
      <c r="C10" t="s">
        <v>48</v>
      </c>
      <c r="D10" t="s">
        <v>125</v>
      </c>
      <c r="E10">
        <v>3119</v>
      </c>
      <c r="F10" t="s">
        <v>216</v>
      </c>
      <c r="G10">
        <v>2889</v>
      </c>
      <c r="H10">
        <v>2869</v>
      </c>
      <c r="I10">
        <v>2839</v>
      </c>
      <c r="J10">
        <v>2819</v>
      </c>
      <c r="K10">
        <v>2399</v>
      </c>
      <c r="L10">
        <v>2359</v>
      </c>
      <c r="M10">
        <v>2319</v>
      </c>
      <c r="N10">
        <v>2229</v>
      </c>
      <c r="O10">
        <v>2119</v>
      </c>
      <c r="P10">
        <v>2029</v>
      </c>
      <c r="Q10">
        <v>3467</v>
      </c>
      <c r="R10">
        <v>3443</v>
      </c>
      <c r="S10">
        <v>3407</v>
      </c>
      <c r="T10">
        <v>3383</v>
      </c>
      <c r="U10">
        <v>2879</v>
      </c>
      <c r="V10">
        <v>2831</v>
      </c>
      <c r="W10">
        <v>2783</v>
      </c>
      <c r="X10">
        <v>2675</v>
      </c>
      <c r="Y10">
        <v>2543</v>
      </c>
      <c r="Z10">
        <v>2435</v>
      </c>
    </row>
    <row r="11" spans="1:201" x14ac:dyDescent="0.3">
      <c r="A11" t="s">
        <v>224</v>
      </c>
      <c r="B11" t="s">
        <v>49</v>
      </c>
      <c r="C11" t="s">
        <v>48</v>
      </c>
      <c r="D11" t="s">
        <v>267</v>
      </c>
      <c r="E11">
        <v>5029</v>
      </c>
      <c r="F11" t="s">
        <v>216</v>
      </c>
      <c r="G11">
        <v>4649</v>
      </c>
      <c r="H11">
        <v>4619</v>
      </c>
      <c r="I11">
        <v>4579</v>
      </c>
      <c r="J11">
        <v>4549</v>
      </c>
      <c r="K11">
        <v>3679</v>
      </c>
      <c r="L11">
        <v>3639</v>
      </c>
      <c r="M11">
        <v>3589</v>
      </c>
      <c r="N11">
        <v>3509</v>
      </c>
      <c r="O11">
        <v>3399</v>
      </c>
      <c r="P11">
        <v>3299</v>
      </c>
      <c r="Q11">
        <v>5579</v>
      </c>
      <c r="R11">
        <v>5543</v>
      </c>
      <c r="S11">
        <v>5495</v>
      </c>
      <c r="T11">
        <v>5459</v>
      </c>
      <c r="U11">
        <v>4415</v>
      </c>
      <c r="V11">
        <v>4367</v>
      </c>
      <c r="W11">
        <v>4307</v>
      </c>
      <c r="X11">
        <v>4211</v>
      </c>
      <c r="Y11">
        <v>4079</v>
      </c>
      <c r="Z11">
        <v>3959</v>
      </c>
    </row>
    <row r="12" spans="1:201" x14ac:dyDescent="0.3">
      <c r="A12" t="s">
        <v>224</v>
      </c>
      <c r="B12" t="s">
        <v>49</v>
      </c>
      <c r="C12" t="s">
        <v>48</v>
      </c>
      <c r="D12" t="s">
        <v>271</v>
      </c>
      <c r="E12">
        <v>6279</v>
      </c>
      <c r="F12" t="s">
        <v>216</v>
      </c>
      <c r="G12">
        <v>5819</v>
      </c>
      <c r="H12">
        <v>5769</v>
      </c>
      <c r="I12">
        <v>5729</v>
      </c>
      <c r="J12">
        <v>5689</v>
      </c>
      <c r="K12">
        <v>4529</v>
      </c>
      <c r="L12">
        <v>4489</v>
      </c>
      <c r="M12">
        <v>4439</v>
      </c>
      <c r="N12">
        <v>4359</v>
      </c>
      <c r="O12">
        <v>4249</v>
      </c>
      <c r="P12">
        <v>4149</v>
      </c>
      <c r="Q12">
        <v>6983</v>
      </c>
      <c r="R12">
        <v>6923</v>
      </c>
      <c r="S12">
        <v>6875</v>
      </c>
      <c r="T12">
        <v>6827</v>
      </c>
      <c r="U12">
        <v>5435</v>
      </c>
      <c r="V12">
        <v>5387</v>
      </c>
      <c r="W12">
        <v>5327</v>
      </c>
      <c r="X12">
        <v>5231</v>
      </c>
      <c r="Y12">
        <v>5099</v>
      </c>
      <c r="Z12">
        <v>4979</v>
      </c>
    </row>
    <row r="13" spans="1:201" x14ac:dyDescent="0.3">
      <c r="A13" t="s">
        <v>224</v>
      </c>
      <c r="B13" t="s">
        <v>49</v>
      </c>
      <c r="C13" t="s">
        <v>48</v>
      </c>
      <c r="D13" t="s">
        <v>272</v>
      </c>
      <c r="E13">
        <v>9419</v>
      </c>
      <c r="F13" t="s">
        <v>216</v>
      </c>
      <c r="G13">
        <v>8719</v>
      </c>
      <c r="H13">
        <v>8659</v>
      </c>
      <c r="I13">
        <v>8599</v>
      </c>
      <c r="J13">
        <v>8529</v>
      </c>
      <c r="K13">
        <v>6649</v>
      </c>
      <c r="L13">
        <v>6609</v>
      </c>
      <c r="M13">
        <v>6559</v>
      </c>
      <c r="N13">
        <v>6479</v>
      </c>
      <c r="O13">
        <v>6369</v>
      </c>
      <c r="P13">
        <v>6269</v>
      </c>
      <c r="Q13">
        <v>10463</v>
      </c>
      <c r="R13">
        <v>10391</v>
      </c>
      <c r="S13">
        <v>10319</v>
      </c>
      <c r="T13">
        <v>10235</v>
      </c>
      <c r="U13">
        <v>7979</v>
      </c>
      <c r="V13">
        <v>7931</v>
      </c>
      <c r="W13">
        <v>7871</v>
      </c>
      <c r="X13">
        <v>7775</v>
      </c>
      <c r="Y13">
        <v>7643</v>
      </c>
      <c r="Z13">
        <v>7523</v>
      </c>
    </row>
    <row r="14" spans="1:201" x14ac:dyDescent="0.3">
      <c r="A14" t="s">
        <v>224</v>
      </c>
      <c r="B14" t="s">
        <v>49</v>
      </c>
      <c r="C14" t="s">
        <v>48</v>
      </c>
      <c r="D14" t="s">
        <v>268</v>
      </c>
      <c r="E14">
        <v>6909</v>
      </c>
      <c r="F14" t="s">
        <v>216</v>
      </c>
      <c r="G14">
        <v>6399</v>
      </c>
      <c r="H14">
        <v>6349</v>
      </c>
      <c r="I14">
        <v>6299</v>
      </c>
      <c r="J14">
        <v>6259</v>
      </c>
      <c r="K14">
        <v>4949</v>
      </c>
      <c r="L14">
        <v>4909</v>
      </c>
      <c r="M14">
        <v>4859</v>
      </c>
      <c r="N14">
        <v>4779</v>
      </c>
      <c r="O14">
        <v>4669</v>
      </c>
      <c r="P14">
        <v>4579</v>
      </c>
      <c r="Q14">
        <v>7679</v>
      </c>
      <c r="R14">
        <v>7619</v>
      </c>
      <c r="S14">
        <v>7559</v>
      </c>
      <c r="T14">
        <v>7511</v>
      </c>
      <c r="U14">
        <v>5939</v>
      </c>
      <c r="V14">
        <v>5891</v>
      </c>
      <c r="W14">
        <v>5831</v>
      </c>
      <c r="X14">
        <v>5735</v>
      </c>
      <c r="Y14">
        <v>5603</v>
      </c>
      <c r="Z14">
        <v>5495</v>
      </c>
    </row>
    <row r="15" spans="1:201" x14ac:dyDescent="0.3">
      <c r="A15" t="s">
        <v>224</v>
      </c>
      <c r="B15" t="s">
        <v>49</v>
      </c>
      <c r="C15" t="s">
        <v>48</v>
      </c>
      <c r="D15" t="s">
        <v>269</v>
      </c>
      <c r="E15">
        <v>8169</v>
      </c>
      <c r="F15" t="s">
        <v>216</v>
      </c>
      <c r="G15">
        <v>7559</v>
      </c>
      <c r="H15">
        <v>7509</v>
      </c>
      <c r="I15">
        <v>7449</v>
      </c>
      <c r="J15">
        <v>7399</v>
      </c>
      <c r="K15">
        <v>5799</v>
      </c>
      <c r="L15">
        <v>5759</v>
      </c>
      <c r="M15">
        <v>5709</v>
      </c>
      <c r="N15">
        <v>5629</v>
      </c>
      <c r="O15">
        <v>5519</v>
      </c>
      <c r="P15">
        <v>5429</v>
      </c>
      <c r="Q15">
        <v>9071</v>
      </c>
      <c r="R15">
        <v>9011</v>
      </c>
      <c r="S15">
        <v>8939</v>
      </c>
      <c r="T15">
        <v>8879</v>
      </c>
      <c r="U15">
        <v>6959</v>
      </c>
      <c r="V15">
        <v>6911</v>
      </c>
      <c r="W15">
        <v>6851</v>
      </c>
      <c r="X15">
        <v>6755</v>
      </c>
      <c r="Y15">
        <v>6623</v>
      </c>
      <c r="Z15">
        <v>6515</v>
      </c>
    </row>
    <row r="16" spans="1:201" x14ac:dyDescent="0.3">
      <c r="A16" t="s">
        <v>224</v>
      </c>
      <c r="B16" t="s">
        <v>49</v>
      </c>
      <c r="C16" t="s">
        <v>48</v>
      </c>
      <c r="D16" t="s">
        <v>273</v>
      </c>
      <c r="E16">
        <v>10049</v>
      </c>
      <c r="F16" t="s">
        <v>216</v>
      </c>
      <c r="G16">
        <v>9309</v>
      </c>
      <c r="H16">
        <v>9239</v>
      </c>
      <c r="I16">
        <v>9169</v>
      </c>
      <c r="J16">
        <v>9099</v>
      </c>
      <c r="K16">
        <v>7069</v>
      </c>
      <c r="L16">
        <v>7029</v>
      </c>
      <c r="M16">
        <v>6989</v>
      </c>
      <c r="N16">
        <v>6899</v>
      </c>
      <c r="O16">
        <v>6789</v>
      </c>
      <c r="P16">
        <v>6699</v>
      </c>
      <c r="Q16">
        <v>11171</v>
      </c>
      <c r="R16">
        <v>11087</v>
      </c>
      <c r="S16">
        <v>11003</v>
      </c>
      <c r="T16">
        <v>10919</v>
      </c>
      <c r="U16">
        <v>8483</v>
      </c>
      <c r="V16">
        <v>8435</v>
      </c>
      <c r="W16">
        <v>8387</v>
      </c>
      <c r="X16">
        <v>8279</v>
      </c>
      <c r="Y16">
        <v>8147</v>
      </c>
      <c r="Z16">
        <v>8039</v>
      </c>
    </row>
    <row r="17" spans="1:26" x14ac:dyDescent="0.3">
      <c r="A17" t="s">
        <v>224</v>
      </c>
      <c r="B17" t="s">
        <v>49</v>
      </c>
      <c r="C17" t="s">
        <v>48</v>
      </c>
      <c r="D17" t="s">
        <v>270</v>
      </c>
      <c r="E17">
        <v>7539</v>
      </c>
      <c r="F17" t="s">
        <v>216</v>
      </c>
      <c r="G17">
        <v>6979</v>
      </c>
      <c r="H17">
        <v>6929</v>
      </c>
      <c r="I17">
        <v>6879</v>
      </c>
      <c r="J17">
        <v>6829</v>
      </c>
      <c r="K17">
        <v>5379</v>
      </c>
      <c r="L17">
        <v>5339</v>
      </c>
      <c r="M17">
        <v>5289</v>
      </c>
      <c r="N17">
        <v>5209</v>
      </c>
      <c r="O17">
        <v>5099</v>
      </c>
      <c r="P17">
        <v>4999</v>
      </c>
      <c r="Q17">
        <v>8375</v>
      </c>
      <c r="R17">
        <v>8315</v>
      </c>
      <c r="S17">
        <v>8255</v>
      </c>
      <c r="T17">
        <v>8195</v>
      </c>
      <c r="U17">
        <v>6455</v>
      </c>
      <c r="V17">
        <v>6407</v>
      </c>
      <c r="W17">
        <v>6347</v>
      </c>
      <c r="X17">
        <v>6251</v>
      </c>
      <c r="Y17">
        <v>6119</v>
      </c>
      <c r="Z17">
        <v>5999</v>
      </c>
    </row>
    <row r="18" spans="1:26" x14ac:dyDescent="0.3">
      <c r="A18" t="s">
        <v>224</v>
      </c>
      <c r="B18" t="s">
        <v>49</v>
      </c>
      <c r="C18" t="s">
        <v>48</v>
      </c>
      <c r="D18" t="s">
        <v>274</v>
      </c>
      <c r="E18">
        <v>12569</v>
      </c>
      <c r="F18" t="s">
        <v>216</v>
      </c>
      <c r="G18">
        <v>11629</v>
      </c>
      <c r="H18">
        <v>11549</v>
      </c>
      <c r="I18">
        <v>11459</v>
      </c>
      <c r="J18">
        <v>11379</v>
      </c>
      <c r="K18">
        <v>8769</v>
      </c>
      <c r="L18">
        <v>8729</v>
      </c>
      <c r="M18">
        <v>8679</v>
      </c>
      <c r="N18">
        <v>8599</v>
      </c>
      <c r="O18">
        <v>8489</v>
      </c>
      <c r="P18">
        <v>8399</v>
      </c>
      <c r="Q18">
        <v>13955</v>
      </c>
      <c r="R18">
        <v>13859</v>
      </c>
      <c r="S18">
        <v>13751</v>
      </c>
      <c r="T18">
        <v>13655</v>
      </c>
      <c r="U18">
        <v>10523</v>
      </c>
      <c r="V18">
        <v>10475</v>
      </c>
      <c r="W18">
        <v>10415</v>
      </c>
      <c r="X18">
        <v>10319</v>
      </c>
      <c r="Y18">
        <v>10187</v>
      </c>
      <c r="Z18">
        <v>10079</v>
      </c>
    </row>
    <row r="19" spans="1:26" x14ac:dyDescent="0.3">
      <c r="A19" t="s">
        <v>224</v>
      </c>
      <c r="B19" t="s">
        <v>49</v>
      </c>
      <c r="C19" t="s">
        <v>48</v>
      </c>
      <c r="D19" t="s">
        <v>275</v>
      </c>
      <c r="E19">
        <v>8799</v>
      </c>
      <c r="F19" t="s">
        <v>216</v>
      </c>
      <c r="G19">
        <v>8139</v>
      </c>
      <c r="H19">
        <v>8079</v>
      </c>
      <c r="I19">
        <v>8019</v>
      </c>
      <c r="J19">
        <v>7959</v>
      </c>
      <c r="K19">
        <v>6219</v>
      </c>
      <c r="L19">
        <v>6179</v>
      </c>
      <c r="M19">
        <v>6139</v>
      </c>
      <c r="N19">
        <v>6049</v>
      </c>
      <c r="O19">
        <v>5939</v>
      </c>
      <c r="P19">
        <v>5849</v>
      </c>
      <c r="Q19">
        <v>9767</v>
      </c>
      <c r="R19">
        <v>9695</v>
      </c>
      <c r="S19">
        <v>9623</v>
      </c>
      <c r="T19">
        <v>9551</v>
      </c>
      <c r="U19">
        <v>7463</v>
      </c>
      <c r="V19">
        <v>7415</v>
      </c>
      <c r="W19">
        <v>7367</v>
      </c>
      <c r="X19">
        <v>7259</v>
      </c>
      <c r="Y19">
        <v>7127</v>
      </c>
      <c r="Z19">
        <v>7019</v>
      </c>
    </row>
    <row r="20" spans="1:26" x14ac:dyDescent="0.3">
      <c r="A20" t="s">
        <v>224</v>
      </c>
      <c r="B20" t="s">
        <v>49</v>
      </c>
      <c r="C20" t="s">
        <v>48</v>
      </c>
      <c r="D20" t="s">
        <v>339</v>
      </c>
      <c r="E20">
        <v>3769</v>
      </c>
      <c r="F20" t="s">
        <v>216</v>
      </c>
      <c r="G20">
        <v>3489</v>
      </c>
      <c r="H20">
        <v>3459</v>
      </c>
      <c r="I20">
        <v>3439</v>
      </c>
      <c r="J20">
        <v>3409</v>
      </c>
      <c r="K20">
        <v>2829</v>
      </c>
      <c r="L20">
        <v>2789</v>
      </c>
      <c r="M20">
        <v>2739</v>
      </c>
      <c r="N20">
        <v>2659</v>
      </c>
      <c r="O20">
        <v>2549</v>
      </c>
      <c r="P20">
        <v>2449</v>
      </c>
      <c r="Q20">
        <v>4187</v>
      </c>
      <c r="R20">
        <v>4151</v>
      </c>
      <c r="S20">
        <v>4127</v>
      </c>
      <c r="T20">
        <v>4091</v>
      </c>
      <c r="U20">
        <v>3395</v>
      </c>
      <c r="V20">
        <v>3347</v>
      </c>
      <c r="W20">
        <v>3287</v>
      </c>
      <c r="X20">
        <v>3191</v>
      </c>
      <c r="Y20">
        <v>3059</v>
      </c>
      <c r="Z20">
        <v>2939</v>
      </c>
    </row>
    <row r="21" spans="1:26" x14ac:dyDescent="0.3">
      <c r="A21" t="s">
        <v>224</v>
      </c>
      <c r="B21" t="s">
        <v>49</v>
      </c>
      <c r="C21" t="s">
        <v>52</v>
      </c>
      <c r="D21" t="s">
        <v>206</v>
      </c>
      <c r="E21">
        <v>2099</v>
      </c>
      <c r="F21" t="s">
        <v>7</v>
      </c>
      <c r="G21">
        <v>1949</v>
      </c>
      <c r="H21">
        <v>1929</v>
      </c>
      <c r="I21">
        <v>1919</v>
      </c>
      <c r="J21">
        <v>1899</v>
      </c>
      <c r="K21">
        <v>1869</v>
      </c>
      <c r="L21">
        <v>1829</v>
      </c>
      <c r="M21">
        <v>1789</v>
      </c>
      <c r="N21">
        <v>1749</v>
      </c>
      <c r="O21">
        <v>1699</v>
      </c>
      <c r="P21">
        <v>1659</v>
      </c>
      <c r="Q21">
        <v>2339</v>
      </c>
      <c r="R21">
        <v>2315</v>
      </c>
      <c r="S21">
        <v>2303</v>
      </c>
      <c r="T21">
        <v>2279</v>
      </c>
      <c r="U21">
        <v>2243</v>
      </c>
      <c r="V21">
        <v>2195</v>
      </c>
      <c r="W21">
        <v>2147</v>
      </c>
      <c r="X21">
        <v>2099</v>
      </c>
      <c r="Y21">
        <v>2039</v>
      </c>
      <c r="Z21">
        <v>1991</v>
      </c>
    </row>
    <row r="22" spans="1:26" x14ac:dyDescent="0.3">
      <c r="A22" t="s">
        <v>224</v>
      </c>
      <c r="B22" t="s">
        <v>49</v>
      </c>
      <c r="C22" t="s">
        <v>52</v>
      </c>
      <c r="D22" t="s">
        <v>121</v>
      </c>
      <c r="E22">
        <v>1519</v>
      </c>
      <c r="F22" t="s">
        <v>7</v>
      </c>
      <c r="G22">
        <v>1399</v>
      </c>
      <c r="H22">
        <v>1389</v>
      </c>
      <c r="I22">
        <v>1379</v>
      </c>
      <c r="J22">
        <v>1369</v>
      </c>
      <c r="K22">
        <v>1349</v>
      </c>
      <c r="L22">
        <v>1319</v>
      </c>
      <c r="M22">
        <v>1289</v>
      </c>
      <c r="N22">
        <v>1259</v>
      </c>
      <c r="O22">
        <v>1229</v>
      </c>
      <c r="P22">
        <v>1199</v>
      </c>
      <c r="Q22">
        <v>1679</v>
      </c>
      <c r="R22">
        <v>1667</v>
      </c>
      <c r="S22">
        <v>1655</v>
      </c>
      <c r="T22">
        <v>1643</v>
      </c>
      <c r="U22">
        <v>1619</v>
      </c>
      <c r="V22">
        <v>1583</v>
      </c>
      <c r="W22">
        <v>1547</v>
      </c>
      <c r="X22">
        <v>1511</v>
      </c>
      <c r="Y22">
        <v>1475</v>
      </c>
      <c r="Z22">
        <v>1439</v>
      </c>
    </row>
    <row r="23" spans="1:26" x14ac:dyDescent="0.3">
      <c r="A23" t="s">
        <v>224</v>
      </c>
      <c r="B23" t="s">
        <v>49</v>
      </c>
      <c r="C23" t="s">
        <v>52</v>
      </c>
      <c r="D23" t="s">
        <v>220</v>
      </c>
      <c r="E23">
        <v>3349</v>
      </c>
      <c r="F23" t="s">
        <v>7</v>
      </c>
      <c r="G23">
        <v>3099</v>
      </c>
      <c r="H23">
        <v>3079</v>
      </c>
      <c r="I23">
        <v>3049</v>
      </c>
      <c r="J23">
        <v>3029</v>
      </c>
      <c r="K23">
        <v>2989</v>
      </c>
      <c r="L23">
        <v>2919</v>
      </c>
      <c r="M23">
        <v>2849</v>
      </c>
      <c r="N23">
        <v>2779</v>
      </c>
      <c r="O23">
        <v>2709</v>
      </c>
      <c r="P23">
        <v>2639</v>
      </c>
      <c r="Q23">
        <v>3719</v>
      </c>
      <c r="R23">
        <v>3695</v>
      </c>
      <c r="S23">
        <v>3659</v>
      </c>
      <c r="T23">
        <v>3635</v>
      </c>
      <c r="U23">
        <v>3587</v>
      </c>
      <c r="V23">
        <v>3503</v>
      </c>
      <c r="W23">
        <v>3419</v>
      </c>
      <c r="X23">
        <v>3335</v>
      </c>
      <c r="Y23">
        <v>3251</v>
      </c>
      <c r="Z23">
        <v>3167</v>
      </c>
    </row>
    <row r="24" spans="1:26" x14ac:dyDescent="0.3">
      <c r="A24" t="s">
        <v>224</v>
      </c>
      <c r="B24" t="s">
        <v>49</v>
      </c>
      <c r="C24" t="s">
        <v>52</v>
      </c>
      <c r="D24" t="s">
        <v>341</v>
      </c>
      <c r="E24">
        <v>2959</v>
      </c>
      <c r="F24" t="s">
        <v>7</v>
      </c>
      <c r="G24">
        <v>2739</v>
      </c>
      <c r="H24">
        <v>2719</v>
      </c>
      <c r="I24">
        <v>2699</v>
      </c>
      <c r="J24">
        <v>2679</v>
      </c>
      <c r="K24">
        <v>2639</v>
      </c>
      <c r="L24">
        <v>2579</v>
      </c>
      <c r="M24">
        <v>2519</v>
      </c>
      <c r="N24">
        <v>2449</v>
      </c>
      <c r="O24">
        <v>2389</v>
      </c>
      <c r="P24">
        <v>2329</v>
      </c>
      <c r="Q24">
        <v>3287</v>
      </c>
      <c r="R24">
        <v>3263</v>
      </c>
      <c r="S24">
        <v>3239</v>
      </c>
      <c r="T24">
        <v>3215</v>
      </c>
      <c r="U24">
        <v>3167</v>
      </c>
      <c r="V24">
        <v>3095</v>
      </c>
      <c r="W24">
        <v>3023</v>
      </c>
      <c r="X24">
        <v>2939</v>
      </c>
      <c r="Y24">
        <v>2867</v>
      </c>
      <c r="Z24">
        <v>2795</v>
      </c>
    </row>
    <row r="25" spans="1:26" x14ac:dyDescent="0.3">
      <c r="A25" t="s">
        <v>224</v>
      </c>
      <c r="B25" t="s">
        <v>49</v>
      </c>
      <c r="C25" t="s">
        <v>52</v>
      </c>
      <c r="D25" t="s">
        <v>340</v>
      </c>
      <c r="E25">
        <v>3909</v>
      </c>
      <c r="F25" t="s">
        <v>7</v>
      </c>
      <c r="G25">
        <v>3619</v>
      </c>
      <c r="H25">
        <v>3589</v>
      </c>
      <c r="I25">
        <v>3559</v>
      </c>
      <c r="J25">
        <v>3539</v>
      </c>
      <c r="K25">
        <v>3489</v>
      </c>
      <c r="L25">
        <v>3409</v>
      </c>
      <c r="M25">
        <v>3329</v>
      </c>
      <c r="N25">
        <v>3249</v>
      </c>
      <c r="O25">
        <v>3169</v>
      </c>
      <c r="P25">
        <v>3089</v>
      </c>
      <c r="Q25">
        <v>4343</v>
      </c>
      <c r="R25">
        <v>4307</v>
      </c>
      <c r="S25">
        <v>4271</v>
      </c>
      <c r="T25">
        <v>4247</v>
      </c>
      <c r="U25">
        <v>4187</v>
      </c>
      <c r="V25">
        <v>4091</v>
      </c>
      <c r="W25">
        <v>3995</v>
      </c>
      <c r="X25">
        <v>3899</v>
      </c>
      <c r="Y25">
        <v>3803</v>
      </c>
      <c r="Z25">
        <v>3707</v>
      </c>
    </row>
    <row r="26" spans="1:26" x14ac:dyDescent="0.3">
      <c r="A26" t="s">
        <v>224</v>
      </c>
      <c r="B26" t="s">
        <v>49</v>
      </c>
      <c r="C26" t="s">
        <v>52</v>
      </c>
      <c r="D26" t="s">
        <v>659</v>
      </c>
      <c r="E26">
        <v>1659</v>
      </c>
      <c r="F26" t="s">
        <v>7</v>
      </c>
      <c r="G26">
        <v>1539</v>
      </c>
      <c r="H26">
        <v>1519</v>
      </c>
      <c r="I26">
        <v>1509</v>
      </c>
      <c r="J26">
        <v>1499</v>
      </c>
      <c r="K26">
        <v>1479</v>
      </c>
      <c r="L26">
        <v>1449</v>
      </c>
      <c r="M26">
        <v>1409</v>
      </c>
      <c r="N26">
        <v>1379</v>
      </c>
      <c r="O26">
        <v>1339</v>
      </c>
      <c r="P26">
        <v>1309</v>
      </c>
      <c r="Q26">
        <v>1847</v>
      </c>
      <c r="R26">
        <v>1823</v>
      </c>
      <c r="S26">
        <v>1811</v>
      </c>
      <c r="T26">
        <v>1799</v>
      </c>
      <c r="U26">
        <v>1775</v>
      </c>
      <c r="V26">
        <v>1739</v>
      </c>
      <c r="W26">
        <v>1691</v>
      </c>
      <c r="X26">
        <v>1655</v>
      </c>
      <c r="Y26">
        <v>1607</v>
      </c>
      <c r="Z26">
        <v>1571</v>
      </c>
    </row>
    <row r="27" spans="1:26" x14ac:dyDescent="0.3">
      <c r="A27" t="s">
        <v>224</v>
      </c>
      <c r="B27" t="s">
        <v>49</v>
      </c>
      <c r="C27" t="s">
        <v>52</v>
      </c>
      <c r="D27" t="s">
        <v>323</v>
      </c>
      <c r="E27">
        <v>2149</v>
      </c>
      <c r="F27" t="s">
        <v>7</v>
      </c>
      <c r="G27">
        <v>1989</v>
      </c>
      <c r="H27">
        <v>1969</v>
      </c>
      <c r="I27">
        <v>1959</v>
      </c>
      <c r="J27">
        <v>1939</v>
      </c>
      <c r="K27">
        <v>1909</v>
      </c>
      <c r="L27">
        <v>1869</v>
      </c>
      <c r="M27">
        <v>1829</v>
      </c>
      <c r="N27">
        <v>1779</v>
      </c>
      <c r="O27">
        <v>1739</v>
      </c>
      <c r="P27">
        <v>1689</v>
      </c>
      <c r="Q27">
        <v>2387</v>
      </c>
      <c r="R27">
        <v>2363</v>
      </c>
      <c r="S27">
        <v>2351</v>
      </c>
      <c r="T27">
        <v>2327</v>
      </c>
      <c r="U27">
        <v>2291</v>
      </c>
      <c r="V27">
        <v>2243</v>
      </c>
      <c r="W27">
        <v>2195</v>
      </c>
      <c r="X27">
        <v>2135</v>
      </c>
      <c r="Y27">
        <v>2087</v>
      </c>
      <c r="Z27">
        <v>2027</v>
      </c>
    </row>
    <row r="28" spans="1:26" x14ac:dyDescent="0.3">
      <c r="A28" t="s">
        <v>224</v>
      </c>
      <c r="B28" t="s">
        <v>49</v>
      </c>
      <c r="C28" t="s">
        <v>52</v>
      </c>
      <c r="D28" t="s">
        <v>205</v>
      </c>
      <c r="E28">
        <v>2859</v>
      </c>
      <c r="F28" t="s">
        <v>7</v>
      </c>
      <c r="G28">
        <v>2649</v>
      </c>
      <c r="H28">
        <v>2629</v>
      </c>
      <c r="I28">
        <v>2609</v>
      </c>
      <c r="J28">
        <v>2589</v>
      </c>
      <c r="K28">
        <v>2549</v>
      </c>
      <c r="L28">
        <v>2489</v>
      </c>
      <c r="M28">
        <v>2439</v>
      </c>
      <c r="N28">
        <v>2379</v>
      </c>
      <c r="O28">
        <v>2319</v>
      </c>
      <c r="P28">
        <v>2259</v>
      </c>
      <c r="Q28">
        <v>3179</v>
      </c>
      <c r="R28">
        <v>3155</v>
      </c>
      <c r="S28">
        <v>3131</v>
      </c>
      <c r="T28">
        <v>3107</v>
      </c>
      <c r="U28">
        <v>3059</v>
      </c>
      <c r="V28">
        <v>2987</v>
      </c>
      <c r="W28">
        <v>2927</v>
      </c>
      <c r="X28">
        <v>2855</v>
      </c>
      <c r="Y28">
        <v>2783</v>
      </c>
      <c r="Z28">
        <v>2711</v>
      </c>
    </row>
    <row r="29" spans="1:26" x14ac:dyDescent="0.3">
      <c r="A29" t="s">
        <v>224</v>
      </c>
      <c r="B29" t="s">
        <v>49</v>
      </c>
      <c r="C29" t="s">
        <v>52</v>
      </c>
      <c r="D29" t="s">
        <v>23</v>
      </c>
      <c r="E29">
        <v>1849</v>
      </c>
      <c r="F29" t="s">
        <v>7</v>
      </c>
      <c r="G29">
        <v>1709</v>
      </c>
      <c r="H29">
        <v>1699</v>
      </c>
      <c r="I29">
        <v>1689</v>
      </c>
      <c r="J29">
        <v>1679</v>
      </c>
      <c r="K29">
        <v>1649</v>
      </c>
      <c r="L29">
        <v>1609</v>
      </c>
      <c r="M29">
        <v>1579</v>
      </c>
      <c r="N29">
        <v>1539</v>
      </c>
      <c r="O29">
        <v>1499</v>
      </c>
      <c r="P29">
        <v>1459</v>
      </c>
      <c r="Q29">
        <v>2051</v>
      </c>
      <c r="R29">
        <v>2039</v>
      </c>
      <c r="S29">
        <v>2027</v>
      </c>
      <c r="T29">
        <v>2015</v>
      </c>
      <c r="U29">
        <v>1979</v>
      </c>
      <c r="V29">
        <v>1931</v>
      </c>
      <c r="W29">
        <v>1895</v>
      </c>
      <c r="X29">
        <v>1847</v>
      </c>
      <c r="Y29">
        <v>1799</v>
      </c>
      <c r="Z29">
        <v>1751</v>
      </c>
    </row>
    <row r="30" spans="1:26" x14ac:dyDescent="0.3">
      <c r="A30" t="s">
        <v>224</v>
      </c>
      <c r="B30" t="s">
        <v>49</v>
      </c>
      <c r="C30" t="s">
        <v>52</v>
      </c>
      <c r="D30" t="s">
        <v>299</v>
      </c>
      <c r="E30">
        <v>1779</v>
      </c>
      <c r="F30" t="s">
        <v>7</v>
      </c>
      <c r="G30">
        <v>1639</v>
      </c>
      <c r="H30">
        <v>1629</v>
      </c>
      <c r="I30">
        <v>1619</v>
      </c>
      <c r="J30">
        <v>1609</v>
      </c>
      <c r="K30">
        <v>1579</v>
      </c>
      <c r="L30">
        <v>1549</v>
      </c>
      <c r="M30">
        <v>1509</v>
      </c>
      <c r="N30">
        <v>1479</v>
      </c>
      <c r="O30">
        <v>1439</v>
      </c>
      <c r="P30">
        <v>1399</v>
      </c>
      <c r="Q30">
        <v>1967</v>
      </c>
      <c r="R30">
        <v>1955</v>
      </c>
      <c r="S30">
        <v>1943</v>
      </c>
      <c r="T30">
        <v>1931</v>
      </c>
      <c r="U30">
        <v>1895</v>
      </c>
      <c r="V30">
        <v>1859</v>
      </c>
      <c r="W30">
        <v>1811</v>
      </c>
      <c r="X30">
        <v>1775</v>
      </c>
      <c r="Y30">
        <v>1727</v>
      </c>
      <c r="Z30">
        <v>1679</v>
      </c>
    </row>
    <row r="31" spans="1:26" x14ac:dyDescent="0.3">
      <c r="A31" t="s">
        <v>224</v>
      </c>
      <c r="B31" t="s">
        <v>49</v>
      </c>
      <c r="C31" t="s">
        <v>52</v>
      </c>
      <c r="D31" t="s">
        <v>305</v>
      </c>
      <c r="E31">
        <v>5789</v>
      </c>
      <c r="F31" t="s">
        <v>7</v>
      </c>
      <c r="G31">
        <v>5359</v>
      </c>
      <c r="H31">
        <v>5319</v>
      </c>
      <c r="I31">
        <v>5279</v>
      </c>
      <c r="J31">
        <v>5239</v>
      </c>
      <c r="K31">
        <v>5159</v>
      </c>
      <c r="L31">
        <v>5039</v>
      </c>
      <c r="M31">
        <v>4929</v>
      </c>
      <c r="N31">
        <v>4809</v>
      </c>
      <c r="O31">
        <v>4689</v>
      </c>
      <c r="P31">
        <v>4579</v>
      </c>
      <c r="Q31">
        <v>6431</v>
      </c>
      <c r="R31">
        <v>6383</v>
      </c>
      <c r="S31">
        <v>6335</v>
      </c>
      <c r="T31">
        <v>6287</v>
      </c>
      <c r="U31">
        <v>6191</v>
      </c>
      <c r="V31">
        <v>6047</v>
      </c>
      <c r="W31">
        <v>5915</v>
      </c>
      <c r="X31">
        <v>5771</v>
      </c>
      <c r="Y31">
        <v>5627</v>
      </c>
      <c r="Z31">
        <v>5495</v>
      </c>
    </row>
    <row r="32" spans="1:26" x14ac:dyDescent="0.3">
      <c r="A32" t="s">
        <v>224</v>
      </c>
      <c r="B32" t="s">
        <v>54</v>
      </c>
      <c r="C32" t="s">
        <v>52</v>
      </c>
      <c r="D32" t="s">
        <v>256</v>
      </c>
      <c r="E32">
        <v>399</v>
      </c>
      <c r="F32" t="s">
        <v>7</v>
      </c>
      <c r="G32">
        <v>369</v>
      </c>
      <c r="H32">
        <v>359</v>
      </c>
      <c r="I32">
        <v>359</v>
      </c>
      <c r="J32">
        <v>359</v>
      </c>
      <c r="K32">
        <v>349</v>
      </c>
      <c r="L32">
        <v>339</v>
      </c>
      <c r="M32">
        <v>339</v>
      </c>
      <c r="N32">
        <v>329</v>
      </c>
      <c r="O32">
        <v>319</v>
      </c>
      <c r="P32">
        <v>309</v>
      </c>
      <c r="Q32">
        <v>443</v>
      </c>
      <c r="R32">
        <v>431</v>
      </c>
      <c r="S32">
        <v>431</v>
      </c>
      <c r="T32">
        <v>431</v>
      </c>
      <c r="U32">
        <v>419</v>
      </c>
      <c r="V32">
        <v>407</v>
      </c>
      <c r="W32">
        <v>407</v>
      </c>
      <c r="X32">
        <v>395</v>
      </c>
      <c r="Y32">
        <v>383</v>
      </c>
      <c r="Z32">
        <v>371</v>
      </c>
    </row>
    <row r="33" spans="1:26" x14ac:dyDescent="0.3">
      <c r="A33" t="s">
        <v>224</v>
      </c>
      <c r="B33" t="s">
        <v>54</v>
      </c>
      <c r="C33" t="s">
        <v>52</v>
      </c>
      <c r="D33" t="s">
        <v>257</v>
      </c>
      <c r="E33">
        <v>499</v>
      </c>
      <c r="F33" t="s">
        <v>7</v>
      </c>
      <c r="G33">
        <v>459</v>
      </c>
      <c r="H33">
        <v>459</v>
      </c>
      <c r="I33">
        <v>459</v>
      </c>
      <c r="J33">
        <v>449</v>
      </c>
      <c r="K33">
        <v>449</v>
      </c>
      <c r="L33">
        <v>429</v>
      </c>
      <c r="M33">
        <v>419</v>
      </c>
      <c r="N33">
        <v>409</v>
      </c>
      <c r="O33">
        <v>399</v>
      </c>
      <c r="P33">
        <v>389</v>
      </c>
      <c r="Q33">
        <v>551</v>
      </c>
      <c r="R33">
        <v>551</v>
      </c>
      <c r="S33">
        <v>551</v>
      </c>
      <c r="T33">
        <v>539</v>
      </c>
      <c r="U33">
        <v>539</v>
      </c>
      <c r="V33">
        <v>515</v>
      </c>
      <c r="W33">
        <v>503</v>
      </c>
      <c r="X33">
        <v>491</v>
      </c>
      <c r="Y33">
        <v>479</v>
      </c>
      <c r="Z33">
        <v>467</v>
      </c>
    </row>
    <row r="34" spans="1:26" x14ac:dyDescent="0.3">
      <c r="A34" t="s">
        <v>224</v>
      </c>
      <c r="B34" t="s">
        <v>54</v>
      </c>
      <c r="C34" t="s">
        <v>52</v>
      </c>
      <c r="D34" t="s">
        <v>324</v>
      </c>
      <c r="E34">
        <v>449</v>
      </c>
      <c r="F34" t="s">
        <v>7</v>
      </c>
      <c r="G34">
        <v>419</v>
      </c>
      <c r="H34">
        <v>409</v>
      </c>
      <c r="I34">
        <v>409</v>
      </c>
      <c r="J34">
        <v>409</v>
      </c>
      <c r="K34">
        <v>399</v>
      </c>
      <c r="L34">
        <v>389</v>
      </c>
      <c r="M34">
        <v>379</v>
      </c>
      <c r="N34">
        <v>369</v>
      </c>
      <c r="O34">
        <v>359</v>
      </c>
      <c r="P34">
        <v>359</v>
      </c>
      <c r="Q34">
        <v>503</v>
      </c>
      <c r="R34">
        <v>491</v>
      </c>
      <c r="S34">
        <v>491</v>
      </c>
      <c r="T34">
        <v>491</v>
      </c>
      <c r="U34">
        <v>479</v>
      </c>
      <c r="V34">
        <v>467</v>
      </c>
      <c r="W34">
        <v>455</v>
      </c>
      <c r="X34">
        <v>443</v>
      </c>
      <c r="Y34">
        <v>431</v>
      </c>
      <c r="Z34">
        <v>431</v>
      </c>
    </row>
    <row r="35" spans="1:26" x14ac:dyDescent="0.3">
      <c r="A35" t="s">
        <v>224</v>
      </c>
      <c r="B35" t="s">
        <v>54</v>
      </c>
      <c r="C35" t="s">
        <v>52</v>
      </c>
      <c r="D35" t="s">
        <v>658</v>
      </c>
      <c r="E35">
        <v>589</v>
      </c>
      <c r="F35" t="s">
        <v>7</v>
      </c>
      <c r="G35">
        <v>539</v>
      </c>
      <c r="H35">
        <v>539</v>
      </c>
      <c r="I35">
        <v>529</v>
      </c>
      <c r="J35">
        <v>529</v>
      </c>
      <c r="K35">
        <v>519</v>
      </c>
      <c r="L35">
        <v>509</v>
      </c>
      <c r="M35">
        <v>499</v>
      </c>
      <c r="N35">
        <v>489</v>
      </c>
      <c r="O35">
        <v>469</v>
      </c>
      <c r="P35">
        <v>459</v>
      </c>
      <c r="Q35">
        <v>647</v>
      </c>
      <c r="R35">
        <v>647</v>
      </c>
      <c r="S35">
        <v>635</v>
      </c>
      <c r="T35">
        <v>635</v>
      </c>
      <c r="U35">
        <v>623</v>
      </c>
      <c r="V35">
        <v>611</v>
      </c>
      <c r="W35">
        <v>599</v>
      </c>
      <c r="X35">
        <v>587</v>
      </c>
      <c r="Y35">
        <v>563</v>
      </c>
      <c r="Z35">
        <v>551</v>
      </c>
    </row>
    <row r="36" spans="1:26" x14ac:dyDescent="0.3">
      <c r="A36" t="s">
        <v>224</v>
      </c>
      <c r="B36" t="s">
        <v>54</v>
      </c>
      <c r="C36" t="s">
        <v>52</v>
      </c>
      <c r="D36" t="s">
        <v>222</v>
      </c>
      <c r="E36">
        <v>699</v>
      </c>
      <c r="F36" t="s">
        <v>7</v>
      </c>
      <c r="G36">
        <v>649</v>
      </c>
      <c r="H36">
        <v>639</v>
      </c>
      <c r="I36">
        <v>639</v>
      </c>
      <c r="J36">
        <v>629</v>
      </c>
      <c r="K36">
        <v>619</v>
      </c>
      <c r="L36">
        <v>609</v>
      </c>
      <c r="M36">
        <v>589</v>
      </c>
      <c r="N36">
        <v>579</v>
      </c>
      <c r="O36">
        <v>569</v>
      </c>
      <c r="P36">
        <v>549</v>
      </c>
      <c r="Q36">
        <v>779</v>
      </c>
      <c r="R36">
        <v>767</v>
      </c>
      <c r="S36">
        <v>767</v>
      </c>
      <c r="T36">
        <v>755</v>
      </c>
      <c r="U36">
        <v>743</v>
      </c>
      <c r="V36">
        <v>731</v>
      </c>
      <c r="W36">
        <v>707</v>
      </c>
      <c r="X36">
        <v>695</v>
      </c>
      <c r="Y36">
        <v>683</v>
      </c>
      <c r="Z36">
        <v>659</v>
      </c>
    </row>
    <row r="37" spans="1:26" x14ac:dyDescent="0.3">
      <c r="A37" t="s">
        <v>224</v>
      </c>
      <c r="B37" t="s">
        <v>49</v>
      </c>
      <c r="C37" t="s">
        <v>52</v>
      </c>
      <c r="D37" t="s">
        <v>755</v>
      </c>
      <c r="E37">
        <v>829</v>
      </c>
      <c r="F37" t="s">
        <v>7</v>
      </c>
      <c r="G37">
        <v>769</v>
      </c>
      <c r="H37">
        <v>759</v>
      </c>
      <c r="I37">
        <v>759</v>
      </c>
      <c r="J37">
        <v>749</v>
      </c>
      <c r="K37">
        <v>739</v>
      </c>
      <c r="L37">
        <v>719</v>
      </c>
      <c r="M37">
        <v>709</v>
      </c>
      <c r="N37">
        <v>689</v>
      </c>
      <c r="O37">
        <v>669</v>
      </c>
      <c r="P37">
        <v>659</v>
      </c>
      <c r="Q37">
        <v>923</v>
      </c>
      <c r="R37">
        <v>911</v>
      </c>
      <c r="S37">
        <v>911</v>
      </c>
      <c r="T37">
        <v>899</v>
      </c>
      <c r="U37">
        <v>887</v>
      </c>
      <c r="V37">
        <v>863</v>
      </c>
      <c r="W37">
        <v>851</v>
      </c>
      <c r="X37">
        <v>827</v>
      </c>
      <c r="Y37">
        <v>803</v>
      </c>
      <c r="Z37">
        <v>791</v>
      </c>
    </row>
    <row r="38" spans="1:26" x14ac:dyDescent="0.3">
      <c r="A38" t="s">
        <v>224</v>
      </c>
      <c r="B38" t="s">
        <v>49</v>
      </c>
      <c r="C38" t="s">
        <v>52</v>
      </c>
      <c r="D38" t="s">
        <v>252</v>
      </c>
      <c r="E38">
        <v>879</v>
      </c>
      <c r="F38" t="s">
        <v>7</v>
      </c>
      <c r="G38">
        <v>819</v>
      </c>
      <c r="H38">
        <v>809</v>
      </c>
      <c r="I38">
        <v>809</v>
      </c>
      <c r="J38">
        <v>799</v>
      </c>
      <c r="K38">
        <v>789</v>
      </c>
      <c r="L38">
        <v>769</v>
      </c>
      <c r="M38">
        <v>749</v>
      </c>
      <c r="N38">
        <v>739</v>
      </c>
      <c r="O38">
        <v>719</v>
      </c>
      <c r="P38">
        <v>699</v>
      </c>
      <c r="Q38">
        <v>983</v>
      </c>
      <c r="R38">
        <v>971</v>
      </c>
      <c r="S38">
        <v>971</v>
      </c>
      <c r="T38">
        <v>959</v>
      </c>
      <c r="U38">
        <v>947</v>
      </c>
      <c r="V38">
        <v>923</v>
      </c>
      <c r="W38">
        <v>899</v>
      </c>
      <c r="X38">
        <v>887</v>
      </c>
      <c r="Y38">
        <v>863</v>
      </c>
      <c r="Z38">
        <v>839</v>
      </c>
    </row>
    <row r="39" spans="1:26" x14ac:dyDescent="0.3">
      <c r="A39" t="s">
        <v>224</v>
      </c>
      <c r="B39" t="s">
        <v>49</v>
      </c>
      <c r="C39" t="s">
        <v>52</v>
      </c>
      <c r="D39" t="s">
        <v>660</v>
      </c>
      <c r="E39">
        <v>1179</v>
      </c>
      <c r="F39" t="s">
        <v>7</v>
      </c>
      <c r="G39">
        <v>1099</v>
      </c>
      <c r="H39">
        <v>1089</v>
      </c>
      <c r="I39">
        <v>1079</v>
      </c>
      <c r="J39">
        <v>1069</v>
      </c>
      <c r="K39">
        <v>1059</v>
      </c>
      <c r="L39">
        <v>1029</v>
      </c>
      <c r="M39">
        <v>1009</v>
      </c>
      <c r="N39">
        <v>979</v>
      </c>
      <c r="O39">
        <v>959</v>
      </c>
      <c r="P39">
        <v>939</v>
      </c>
      <c r="Q39">
        <v>1319</v>
      </c>
      <c r="R39">
        <v>1307</v>
      </c>
      <c r="S39">
        <v>1295</v>
      </c>
      <c r="T39">
        <v>1283</v>
      </c>
      <c r="U39">
        <v>1271</v>
      </c>
      <c r="V39">
        <v>1235</v>
      </c>
      <c r="W39">
        <v>1211</v>
      </c>
      <c r="X39">
        <v>1175</v>
      </c>
      <c r="Y39">
        <v>1151</v>
      </c>
      <c r="Z39">
        <v>1127</v>
      </c>
    </row>
    <row r="40" spans="1:26" x14ac:dyDescent="0.3">
      <c r="A40" t="s">
        <v>224</v>
      </c>
      <c r="B40" t="s">
        <v>49</v>
      </c>
      <c r="C40" t="s">
        <v>52</v>
      </c>
      <c r="D40" t="s">
        <v>226</v>
      </c>
      <c r="E40">
        <v>1189</v>
      </c>
      <c r="F40" t="s">
        <v>7</v>
      </c>
      <c r="G40">
        <v>1099</v>
      </c>
      <c r="H40">
        <v>1089</v>
      </c>
      <c r="I40">
        <v>1089</v>
      </c>
      <c r="J40">
        <v>1079</v>
      </c>
      <c r="K40">
        <v>1059</v>
      </c>
      <c r="L40">
        <v>1039</v>
      </c>
      <c r="M40">
        <v>1009</v>
      </c>
      <c r="N40">
        <v>989</v>
      </c>
      <c r="O40">
        <v>959</v>
      </c>
      <c r="P40">
        <v>939</v>
      </c>
      <c r="Q40">
        <v>1319</v>
      </c>
      <c r="R40">
        <v>1307</v>
      </c>
      <c r="S40">
        <v>1307</v>
      </c>
      <c r="T40">
        <v>1295</v>
      </c>
      <c r="U40">
        <v>1271</v>
      </c>
      <c r="V40">
        <v>1247</v>
      </c>
      <c r="W40">
        <v>1211</v>
      </c>
      <c r="X40">
        <v>1187</v>
      </c>
      <c r="Y40">
        <v>1151</v>
      </c>
      <c r="Z40">
        <v>1127</v>
      </c>
    </row>
    <row r="41" spans="1:26" x14ac:dyDescent="0.3">
      <c r="A41" t="s">
        <v>224</v>
      </c>
      <c r="B41" t="s">
        <v>54</v>
      </c>
      <c r="C41" t="s">
        <v>258</v>
      </c>
      <c r="D41" t="s">
        <v>259</v>
      </c>
      <c r="E41">
        <v>649</v>
      </c>
      <c r="F41" t="s">
        <v>7</v>
      </c>
      <c r="G41">
        <v>599</v>
      </c>
      <c r="H41">
        <v>599</v>
      </c>
      <c r="I41">
        <v>589</v>
      </c>
      <c r="J41">
        <v>589</v>
      </c>
      <c r="K41">
        <v>579</v>
      </c>
      <c r="L41">
        <v>559</v>
      </c>
      <c r="M41">
        <v>549</v>
      </c>
      <c r="N41">
        <v>539</v>
      </c>
      <c r="O41">
        <v>529</v>
      </c>
      <c r="P41">
        <v>509</v>
      </c>
      <c r="Q41">
        <v>719</v>
      </c>
      <c r="R41">
        <v>719</v>
      </c>
      <c r="S41">
        <v>707</v>
      </c>
      <c r="T41">
        <v>707</v>
      </c>
      <c r="U41">
        <v>695</v>
      </c>
      <c r="V41">
        <v>671</v>
      </c>
      <c r="W41">
        <v>659</v>
      </c>
      <c r="X41">
        <v>647</v>
      </c>
      <c r="Y41">
        <v>635</v>
      </c>
      <c r="Z41">
        <v>611</v>
      </c>
    </row>
    <row r="42" spans="1:26" x14ac:dyDescent="0.3">
      <c r="A42" t="s">
        <v>224</v>
      </c>
      <c r="B42" t="s">
        <v>49</v>
      </c>
      <c r="C42" t="s">
        <v>55</v>
      </c>
      <c r="D42" t="s">
        <v>208</v>
      </c>
      <c r="E42">
        <v>1989</v>
      </c>
      <c r="F42" t="s">
        <v>7</v>
      </c>
      <c r="G42">
        <v>1839</v>
      </c>
      <c r="H42">
        <v>1829</v>
      </c>
      <c r="I42">
        <v>1809</v>
      </c>
      <c r="J42">
        <v>1799</v>
      </c>
      <c r="K42">
        <v>1769</v>
      </c>
      <c r="L42">
        <v>1729</v>
      </c>
      <c r="M42">
        <v>1689</v>
      </c>
      <c r="N42">
        <v>1649</v>
      </c>
      <c r="O42">
        <v>1609</v>
      </c>
      <c r="P42">
        <v>1569</v>
      </c>
      <c r="Q42">
        <v>2207</v>
      </c>
      <c r="R42">
        <v>2195</v>
      </c>
      <c r="S42">
        <v>2171</v>
      </c>
      <c r="T42">
        <v>2159</v>
      </c>
      <c r="U42">
        <v>2123</v>
      </c>
      <c r="V42">
        <v>2075</v>
      </c>
      <c r="W42">
        <v>2027</v>
      </c>
      <c r="X42">
        <v>1979</v>
      </c>
      <c r="Y42">
        <v>1931</v>
      </c>
      <c r="Z42">
        <v>1883</v>
      </c>
    </row>
    <row r="43" spans="1:26" x14ac:dyDescent="0.3">
      <c r="A43" t="s">
        <v>224</v>
      </c>
      <c r="B43" t="s">
        <v>49</v>
      </c>
      <c r="C43" t="s">
        <v>55</v>
      </c>
      <c r="D43" t="s">
        <v>207</v>
      </c>
      <c r="E43">
        <v>1439</v>
      </c>
      <c r="F43" t="s">
        <v>7</v>
      </c>
      <c r="G43">
        <v>1329</v>
      </c>
      <c r="H43">
        <v>1319</v>
      </c>
      <c r="I43">
        <v>1309</v>
      </c>
      <c r="J43">
        <v>1299</v>
      </c>
      <c r="K43">
        <v>1279</v>
      </c>
      <c r="L43">
        <v>1249</v>
      </c>
      <c r="M43">
        <v>1229</v>
      </c>
      <c r="N43">
        <v>1199</v>
      </c>
      <c r="O43">
        <v>1169</v>
      </c>
      <c r="P43">
        <v>1139</v>
      </c>
      <c r="Q43">
        <v>1595</v>
      </c>
      <c r="R43">
        <v>1583</v>
      </c>
      <c r="S43">
        <v>1571</v>
      </c>
      <c r="T43">
        <v>1559</v>
      </c>
      <c r="U43">
        <v>1535</v>
      </c>
      <c r="V43">
        <v>1499</v>
      </c>
      <c r="W43">
        <v>1475</v>
      </c>
      <c r="X43">
        <v>1439</v>
      </c>
      <c r="Y43">
        <v>1403</v>
      </c>
      <c r="Z43">
        <v>1367</v>
      </c>
    </row>
    <row r="44" spans="1:26" x14ac:dyDescent="0.3">
      <c r="A44" t="s">
        <v>224</v>
      </c>
      <c r="B44" t="s">
        <v>49</v>
      </c>
      <c r="C44" t="s">
        <v>55</v>
      </c>
      <c r="D44" t="s">
        <v>209</v>
      </c>
      <c r="E44">
        <v>2649</v>
      </c>
      <c r="F44" t="s">
        <v>7</v>
      </c>
      <c r="G44">
        <v>2449</v>
      </c>
      <c r="H44">
        <v>2439</v>
      </c>
      <c r="I44">
        <v>2419</v>
      </c>
      <c r="J44">
        <v>2399</v>
      </c>
      <c r="K44">
        <v>2359</v>
      </c>
      <c r="L44">
        <v>2309</v>
      </c>
      <c r="M44">
        <v>2259</v>
      </c>
      <c r="N44">
        <v>2199</v>
      </c>
      <c r="O44">
        <v>2149</v>
      </c>
      <c r="P44">
        <v>2089</v>
      </c>
      <c r="Q44">
        <v>2939</v>
      </c>
      <c r="R44">
        <v>2927</v>
      </c>
      <c r="S44">
        <v>2903</v>
      </c>
      <c r="T44">
        <v>2879</v>
      </c>
      <c r="U44">
        <v>2831</v>
      </c>
      <c r="V44">
        <v>2771</v>
      </c>
      <c r="W44">
        <v>2711</v>
      </c>
      <c r="X44">
        <v>2639</v>
      </c>
      <c r="Y44">
        <v>2579</v>
      </c>
      <c r="Z44">
        <v>2507</v>
      </c>
    </row>
    <row r="45" spans="1:26" x14ac:dyDescent="0.3">
      <c r="A45" t="s">
        <v>224</v>
      </c>
      <c r="B45" t="s">
        <v>49</v>
      </c>
      <c r="C45" t="s">
        <v>55</v>
      </c>
      <c r="D45" t="s">
        <v>325</v>
      </c>
      <c r="E45">
        <v>2549</v>
      </c>
      <c r="F45" t="s">
        <v>7</v>
      </c>
      <c r="G45">
        <v>2359</v>
      </c>
      <c r="H45">
        <v>2339</v>
      </c>
      <c r="I45">
        <v>2319</v>
      </c>
      <c r="J45">
        <v>2299</v>
      </c>
      <c r="K45">
        <v>2269</v>
      </c>
      <c r="L45">
        <v>2219</v>
      </c>
      <c r="M45">
        <v>2159</v>
      </c>
      <c r="N45">
        <v>2109</v>
      </c>
      <c r="O45">
        <v>2059</v>
      </c>
      <c r="P45">
        <v>2009</v>
      </c>
      <c r="Q45">
        <v>2831</v>
      </c>
      <c r="R45">
        <v>2807</v>
      </c>
      <c r="S45">
        <v>2783</v>
      </c>
      <c r="T45">
        <v>2759</v>
      </c>
      <c r="U45">
        <v>2723</v>
      </c>
      <c r="V45">
        <v>2663</v>
      </c>
      <c r="W45">
        <v>2591</v>
      </c>
      <c r="X45">
        <v>2531</v>
      </c>
      <c r="Y45">
        <v>2471</v>
      </c>
      <c r="Z45">
        <v>2411</v>
      </c>
    </row>
    <row r="46" spans="1:26" x14ac:dyDescent="0.3">
      <c r="A46" t="s">
        <v>224</v>
      </c>
      <c r="B46" t="s">
        <v>49</v>
      </c>
      <c r="C46" t="s">
        <v>55</v>
      </c>
      <c r="D46" t="s">
        <v>342</v>
      </c>
      <c r="E46">
        <v>1899</v>
      </c>
      <c r="F46" t="s">
        <v>7</v>
      </c>
      <c r="G46">
        <v>1749</v>
      </c>
      <c r="H46">
        <v>1739</v>
      </c>
      <c r="I46">
        <v>1729</v>
      </c>
      <c r="J46">
        <v>1719</v>
      </c>
      <c r="K46">
        <v>1689</v>
      </c>
      <c r="L46">
        <v>1649</v>
      </c>
      <c r="M46">
        <v>1609</v>
      </c>
      <c r="N46">
        <v>1569</v>
      </c>
      <c r="O46">
        <v>1539</v>
      </c>
      <c r="P46">
        <v>1499</v>
      </c>
      <c r="Q46">
        <v>2099</v>
      </c>
      <c r="R46">
        <v>2087</v>
      </c>
      <c r="S46">
        <v>2075</v>
      </c>
      <c r="T46">
        <v>2063</v>
      </c>
      <c r="U46">
        <v>2027</v>
      </c>
      <c r="V46">
        <v>1979</v>
      </c>
      <c r="W46">
        <v>1931</v>
      </c>
      <c r="X46">
        <v>1883</v>
      </c>
      <c r="Y46">
        <v>1847</v>
      </c>
      <c r="Z46">
        <v>1799</v>
      </c>
    </row>
    <row r="47" spans="1:26" x14ac:dyDescent="0.3">
      <c r="A47" t="s">
        <v>224</v>
      </c>
      <c r="B47" t="s">
        <v>49</v>
      </c>
      <c r="C47" t="s">
        <v>55</v>
      </c>
      <c r="D47" t="s">
        <v>661</v>
      </c>
      <c r="E47">
        <v>3619</v>
      </c>
      <c r="F47" t="s">
        <v>7</v>
      </c>
      <c r="G47">
        <v>3349</v>
      </c>
      <c r="H47">
        <v>3329</v>
      </c>
      <c r="I47">
        <v>3299</v>
      </c>
      <c r="J47">
        <v>3279</v>
      </c>
      <c r="K47">
        <v>3229</v>
      </c>
      <c r="L47">
        <v>3149</v>
      </c>
      <c r="M47">
        <v>3079</v>
      </c>
      <c r="N47">
        <v>3009</v>
      </c>
      <c r="O47">
        <v>2929</v>
      </c>
      <c r="P47">
        <v>2859</v>
      </c>
      <c r="Q47">
        <v>4019</v>
      </c>
      <c r="R47">
        <v>3995</v>
      </c>
      <c r="S47">
        <v>3959</v>
      </c>
      <c r="T47">
        <v>3935</v>
      </c>
      <c r="U47">
        <v>3875</v>
      </c>
      <c r="V47">
        <v>3779</v>
      </c>
      <c r="W47">
        <v>3695</v>
      </c>
      <c r="X47">
        <v>3611</v>
      </c>
      <c r="Y47">
        <v>3515</v>
      </c>
      <c r="Z47">
        <v>3431</v>
      </c>
    </row>
    <row r="48" spans="1:26" x14ac:dyDescent="0.3">
      <c r="A48" t="s">
        <v>224</v>
      </c>
      <c r="B48" t="s">
        <v>54</v>
      </c>
      <c r="C48" t="s">
        <v>55</v>
      </c>
      <c r="D48" t="s">
        <v>300</v>
      </c>
      <c r="E48">
        <v>619</v>
      </c>
      <c r="F48" t="s">
        <v>7</v>
      </c>
      <c r="G48">
        <v>579</v>
      </c>
      <c r="H48">
        <v>569</v>
      </c>
      <c r="I48">
        <v>569</v>
      </c>
      <c r="J48">
        <v>559</v>
      </c>
      <c r="K48">
        <v>559</v>
      </c>
      <c r="L48">
        <v>539</v>
      </c>
      <c r="M48">
        <v>529</v>
      </c>
      <c r="N48">
        <v>519</v>
      </c>
      <c r="O48">
        <v>509</v>
      </c>
      <c r="P48">
        <v>489</v>
      </c>
      <c r="Q48">
        <v>695</v>
      </c>
      <c r="R48">
        <v>683</v>
      </c>
      <c r="S48">
        <v>683</v>
      </c>
      <c r="T48">
        <v>671</v>
      </c>
      <c r="U48">
        <v>671</v>
      </c>
      <c r="V48">
        <v>647</v>
      </c>
      <c r="W48">
        <v>635</v>
      </c>
      <c r="X48">
        <v>623</v>
      </c>
      <c r="Y48">
        <v>611</v>
      </c>
      <c r="Z48">
        <v>587</v>
      </c>
    </row>
    <row r="49" spans="1:26" x14ac:dyDescent="0.3">
      <c r="A49" t="s">
        <v>224</v>
      </c>
      <c r="B49" t="s">
        <v>54</v>
      </c>
      <c r="C49" t="s">
        <v>55</v>
      </c>
      <c r="D49" t="s">
        <v>277</v>
      </c>
      <c r="E49">
        <v>649</v>
      </c>
      <c r="F49" t="s">
        <v>7</v>
      </c>
      <c r="G49">
        <v>599</v>
      </c>
      <c r="H49">
        <v>599</v>
      </c>
      <c r="I49">
        <v>589</v>
      </c>
      <c r="J49">
        <v>589</v>
      </c>
      <c r="K49">
        <v>579</v>
      </c>
      <c r="L49">
        <v>559</v>
      </c>
      <c r="M49">
        <v>549</v>
      </c>
      <c r="N49">
        <v>539</v>
      </c>
      <c r="O49">
        <v>529</v>
      </c>
      <c r="P49">
        <v>509</v>
      </c>
      <c r="Q49">
        <v>719</v>
      </c>
      <c r="R49">
        <v>719</v>
      </c>
      <c r="S49">
        <v>707</v>
      </c>
      <c r="T49">
        <v>707</v>
      </c>
      <c r="U49">
        <v>695</v>
      </c>
      <c r="V49">
        <v>671</v>
      </c>
      <c r="W49">
        <v>659</v>
      </c>
      <c r="X49">
        <v>647</v>
      </c>
      <c r="Y49">
        <v>635</v>
      </c>
      <c r="Z49">
        <v>611</v>
      </c>
    </row>
    <row r="50" spans="1:26" x14ac:dyDescent="0.3">
      <c r="A50" t="s">
        <v>224</v>
      </c>
      <c r="B50" t="s">
        <v>54</v>
      </c>
      <c r="C50" t="s">
        <v>55</v>
      </c>
      <c r="D50" t="s">
        <v>9</v>
      </c>
      <c r="E50">
        <v>719</v>
      </c>
      <c r="F50" t="s">
        <v>7</v>
      </c>
      <c r="G50">
        <v>659</v>
      </c>
      <c r="H50">
        <v>659</v>
      </c>
      <c r="I50">
        <v>649</v>
      </c>
      <c r="J50">
        <v>649</v>
      </c>
      <c r="K50">
        <v>639</v>
      </c>
      <c r="L50">
        <v>619</v>
      </c>
      <c r="M50">
        <v>609</v>
      </c>
      <c r="N50">
        <v>599</v>
      </c>
      <c r="O50">
        <v>579</v>
      </c>
      <c r="P50">
        <v>569</v>
      </c>
      <c r="Q50">
        <v>791</v>
      </c>
      <c r="R50">
        <v>791</v>
      </c>
      <c r="S50">
        <v>779</v>
      </c>
      <c r="T50">
        <v>779</v>
      </c>
      <c r="U50">
        <v>767</v>
      </c>
      <c r="V50">
        <v>743</v>
      </c>
      <c r="W50">
        <v>731</v>
      </c>
      <c r="X50">
        <v>719</v>
      </c>
      <c r="Y50">
        <v>695</v>
      </c>
      <c r="Z50">
        <v>683</v>
      </c>
    </row>
    <row r="51" spans="1:26" x14ac:dyDescent="0.3">
      <c r="A51" t="s">
        <v>224</v>
      </c>
      <c r="B51" t="s">
        <v>54</v>
      </c>
      <c r="C51" t="s">
        <v>55</v>
      </c>
      <c r="D51" t="s">
        <v>316</v>
      </c>
      <c r="E51">
        <v>779</v>
      </c>
      <c r="F51" t="s">
        <v>7</v>
      </c>
      <c r="G51">
        <v>719</v>
      </c>
      <c r="H51">
        <v>719</v>
      </c>
      <c r="I51">
        <v>709</v>
      </c>
      <c r="J51">
        <v>709</v>
      </c>
      <c r="K51">
        <v>699</v>
      </c>
      <c r="L51">
        <v>679</v>
      </c>
      <c r="M51">
        <v>669</v>
      </c>
      <c r="N51">
        <v>649</v>
      </c>
      <c r="O51">
        <v>629</v>
      </c>
      <c r="P51">
        <v>619</v>
      </c>
      <c r="Q51">
        <v>863</v>
      </c>
      <c r="R51">
        <v>863</v>
      </c>
      <c r="S51">
        <v>851</v>
      </c>
      <c r="T51">
        <v>851</v>
      </c>
      <c r="U51">
        <v>839</v>
      </c>
      <c r="V51">
        <v>815</v>
      </c>
      <c r="W51">
        <v>803</v>
      </c>
      <c r="X51">
        <v>779</v>
      </c>
      <c r="Y51">
        <v>755</v>
      </c>
      <c r="Z51">
        <v>743</v>
      </c>
    </row>
    <row r="52" spans="1:26" x14ac:dyDescent="0.3">
      <c r="A52" t="s">
        <v>224</v>
      </c>
      <c r="B52" t="s">
        <v>49</v>
      </c>
      <c r="C52" t="s">
        <v>55</v>
      </c>
      <c r="D52" t="s">
        <v>662</v>
      </c>
      <c r="E52">
        <v>949</v>
      </c>
      <c r="F52" t="s">
        <v>7</v>
      </c>
      <c r="G52">
        <v>879</v>
      </c>
      <c r="H52">
        <v>869</v>
      </c>
      <c r="I52">
        <v>869</v>
      </c>
      <c r="J52">
        <v>859</v>
      </c>
      <c r="K52">
        <v>849</v>
      </c>
      <c r="L52">
        <v>829</v>
      </c>
      <c r="M52">
        <v>809</v>
      </c>
      <c r="N52">
        <v>789</v>
      </c>
      <c r="O52">
        <v>769</v>
      </c>
      <c r="P52">
        <v>749</v>
      </c>
      <c r="Q52">
        <v>1055</v>
      </c>
      <c r="R52">
        <v>1043</v>
      </c>
      <c r="S52">
        <v>1043</v>
      </c>
      <c r="T52">
        <v>1031</v>
      </c>
      <c r="U52">
        <v>1019</v>
      </c>
      <c r="V52">
        <v>995</v>
      </c>
      <c r="W52">
        <v>971</v>
      </c>
      <c r="X52">
        <v>947</v>
      </c>
      <c r="Y52">
        <v>923</v>
      </c>
      <c r="Z52">
        <v>899</v>
      </c>
    </row>
    <row r="53" spans="1:26" x14ac:dyDescent="0.3">
      <c r="A53" t="s">
        <v>224</v>
      </c>
      <c r="B53" t="s">
        <v>49</v>
      </c>
      <c r="C53" t="s">
        <v>55</v>
      </c>
      <c r="D53" t="s">
        <v>223</v>
      </c>
      <c r="E53">
        <v>969</v>
      </c>
      <c r="F53" t="s">
        <v>7</v>
      </c>
      <c r="G53">
        <v>899</v>
      </c>
      <c r="H53">
        <v>889</v>
      </c>
      <c r="I53">
        <v>889</v>
      </c>
      <c r="J53">
        <v>879</v>
      </c>
      <c r="K53">
        <v>869</v>
      </c>
      <c r="L53">
        <v>849</v>
      </c>
      <c r="M53">
        <v>829</v>
      </c>
      <c r="N53">
        <v>809</v>
      </c>
      <c r="O53">
        <v>789</v>
      </c>
      <c r="P53">
        <v>769</v>
      </c>
      <c r="Q53">
        <v>1079</v>
      </c>
      <c r="R53">
        <v>1067</v>
      </c>
      <c r="S53">
        <v>1067</v>
      </c>
      <c r="T53">
        <v>1055</v>
      </c>
      <c r="U53">
        <v>1043</v>
      </c>
      <c r="V53">
        <v>1019</v>
      </c>
      <c r="W53">
        <v>995</v>
      </c>
      <c r="X53">
        <v>971</v>
      </c>
      <c r="Y53">
        <v>947</v>
      </c>
      <c r="Z53">
        <v>923</v>
      </c>
    </row>
    <row r="54" spans="1:26" x14ac:dyDescent="0.3">
      <c r="A54" t="s">
        <v>224</v>
      </c>
      <c r="B54" t="s">
        <v>49</v>
      </c>
      <c r="C54" t="s">
        <v>55</v>
      </c>
      <c r="D54" t="s">
        <v>326</v>
      </c>
      <c r="E54">
        <v>1269</v>
      </c>
      <c r="F54" t="s">
        <v>7</v>
      </c>
      <c r="G54">
        <v>1179</v>
      </c>
      <c r="H54">
        <v>1169</v>
      </c>
      <c r="I54">
        <v>1159</v>
      </c>
      <c r="J54">
        <v>1149</v>
      </c>
      <c r="K54">
        <v>1129</v>
      </c>
      <c r="L54">
        <v>1109</v>
      </c>
      <c r="M54">
        <v>1079</v>
      </c>
      <c r="N54">
        <v>1059</v>
      </c>
      <c r="O54">
        <v>1029</v>
      </c>
      <c r="P54">
        <v>999</v>
      </c>
      <c r="Q54">
        <v>1415</v>
      </c>
      <c r="R54">
        <v>1403</v>
      </c>
      <c r="S54">
        <v>1391</v>
      </c>
      <c r="T54">
        <v>1379</v>
      </c>
      <c r="U54">
        <v>1355</v>
      </c>
      <c r="V54">
        <v>1331</v>
      </c>
      <c r="W54">
        <v>1295</v>
      </c>
      <c r="X54">
        <v>1271</v>
      </c>
      <c r="Y54">
        <v>1235</v>
      </c>
      <c r="Z54">
        <v>1199</v>
      </c>
    </row>
    <row r="55" spans="1:26" x14ac:dyDescent="0.3">
      <c r="A55" t="s">
        <v>224</v>
      </c>
      <c r="B55" t="s">
        <v>49</v>
      </c>
      <c r="C55" t="s">
        <v>55</v>
      </c>
      <c r="D55" t="s">
        <v>343</v>
      </c>
      <c r="E55">
        <v>1519</v>
      </c>
      <c r="F55" t="s">
        <v>7</v>
      </c>
      <c r="G55">
        <v>1409</v>
      </c>
      <c r="H55">
        <v>1389</v>
      </c>
      <c r="I55">
        <v>1379</v>
      </c>
      <c r="J55">
        <v>1369</v>
      </c>
      <c r="K55">
        <v>1349</v>
      </c>
      <c r="L55">
        <v>1319</v>
      </c>
      <c r="M55">
        <v>1289</v>
      </c>
      <c r="N55">
        <v>1259</v>
      </c>
      <c r="O55">
        <v>1229</v>
      </c>
      <c r="P55">
        <v>1199</v>
      </c>
      <c r="Q55">
        <v>1691</v>
      </c>
      <c r="R55">
        <v>1667</v>
      </c>
      <c r="S55">
        <v>1655</v>
      </c>
      <c r="T55">
        <v>1643</v>
      </c>
      <c r="U55">
        <v>1619</v>
      </c>
      <c r="V55">
        <v>1583</v>
      </c>
      <c r="W55">
        <v>1547</v>
      </c>
      <c r="X55">
        <v>1511</v>
      </c>
      <c r="Y55">
        <v>1475</v>
      </c>
      <c r="Z55">
        <v>1439</v>
      </c>
    </row>
    <row r="56" spans="1:26" x14ac:dyDescent="0.3">
      <c r="A56" t="s">
        <v>224</v>
      </c>
      <c r="B56" t="s">
        <v>49</v>
      </c>
      <c r="C56" t="s">
        <v>55</v>
      </c>
      <c r="D56" t="s">
        <v>227</v>
      </c>
      <c r="E56">
        <v>3789</v>
      </c>
      <c r="F56" t="s">
        <v>7</v>
      </c>
      <c r="G56">
        <v>3509</v>
      </c>
      <c r="H56">
        <v>3489</v>
      </c>
      <c r="I56">
        <v>3459</v>
      </c>
      <c r="J56">
        <v>3439</v>
      </c>
      <c r="K56">
        <v>3379</v>
      </c>
      <c r="L56">
        <v>3309</v>
      </c>
      <c r="M56">
        <v>3229</v>
      </c>
      <c r="N56">
        <v>3149</v>
      </c>
      <c r="O56">
        <v>3079</v>
      </c>
      <c r="P56">
        <v>2999</v>
      </c>
      <c r="Q56">
        <v>4211</v>
      </c>
      <c r="R56">
        <v>4187</v>
      </c>
      <c r="S56">
        <v>4151</v>
      </c>
      <c r="T56">
        <v>4127</v>
      </c>
      <c r="U56">
        <v>4055</v>
      </c>
      <c r="V56">
        <v>3971</v>
      </c>
      <c r="W56">
        <v>3875</v>
      </c>
      <c r="X56">
        <v>3779</v>
      </c>
      <c r="Y56">
        <v>3695</v>
      </c>
      <c r="Z56">
        <v>3599</v>
      </c>
    </row>
    <row r="57" spans="1:26" x14ac:dyDescent="0.3">
      <c r="A57" t="s">
        <v>224</v>
      </c>
      <c r="B57" t="s">
        <v>49</v>
      </c>
      <c r="C57" t="s">
        <v>55</v>
      </c>
      <c r="D57" t="s">
        <v>727</v>
      </c>
      <c r="E57">
        <v>4089</v>
      </c>
      <c r="F57" t="s">
        <v>7</v>
      </c>
      <c r="G57">
        <v>3789</v>
      </c>
      <c r="H57">
        <v>3759</v>
      </c>
      <c r="I57">
        <v>3729</v>
      </c>
      <c r="J57">
        <v>3699</v>
      </c>
      <c r="K57">
        <v>3649</v>
      </c>
      <c r="L57">
        <v>3559</v>
      </c>
      <c r="M57">
        <v>3479</v>
      </c>
      <c r="N57">
        <v>3399</v>
      </c>
      <c r="O57">
        <v>3319</v>
      </c>
      <c r="P57">
        <v>3229</v>
      </c>
      <c r="Q57">
        <v>4547</v>
      </c>
      <c r="R57">
        <v>4511</v>
      </c>
      <c r="S57">
        <v>4475</v>
      </c>
      <c r="T57">
        <v>4439</v>
      </c>
      <c r="U57">
        <v>4379</v>
      </c>
      <c r="V57">
        <v>4271</v>
      </c>
      <c r="W57">
        <v>4175</v>
      </c>
      <c r="X57">
        <v>4079</v>
      </c>
      <c r="Y57">
        <v>3983</v>
      </c>
      <c r="Z57">
        <v>3875</v>
      </c>
    </row>
    <row r="58" spans="1:26" x14ac:dyDescent="0.3">
      <c r="A58" t="s">
        <v>224</v>
      </c>
      <c r="B58" t="s">
        <v>54</v>
      </c>
      <c r="C58" t="s">
        <v>58</v>
      </c>
      <c r="D58" t="s">
        <v>228</v>
      </c>
      <c r="E58">
        <v>849</v>
      </c>
      <c r="F58" t="s">
        <v>7</v>
      </c>
      <c r="G58">
        <v>779</v>
      </c>
      <c r="H58">
        <v>779</v>
      </c>
      <c r="I58">
        <v>769</v>
      </c>
      <c r="J58">
        <v>769</v>
      </c>
      <c r="K58">
        <v>759</v>
      </c>
      <c r="L58">
        <v>739</v>
      </c>
      <c r="M58">
        <v>719</v>
      </c>
      <c r="N58">
        <v>699</v>
      </c>
      <c r="O58">
        <v>689</v>
      </c>
      <c r="P58">
        <v>669</v>
      </c>
      <c r="Q58">
        <v>935</v>
      </c>
      <c r="R58">
        <v>935</v>
      </c>
      <c r="S58">
        <v>923</v>
      </c>
      <c r="T58">
        <v>923</v>
      </c>
      <c r="U58">
        <v>911</v>
      </c>
      <c r="V58">
        <v>887</v>
      </c>
      <c r="W58">
        <v>863</v>
      </c>
      <c r="X58">
        <v>839</v>
      </c>
      <c r="Y58">
        <v>827</v>
      </c>
      <c r="Z58">
        <v>803</v>
      </c>
    </row>
    <row r="59" spans="1:26" x14ac:dyDescent="0.3">
      <c r="A59" t="s">
        <v>224</v>
      </c>
      <c r="B59" t="s">
        <v>49</v>
      </c>
      <c r="C59" t="s">
        <v>58</v>
      </c>
      <c r="D59" t="s">
        <v>217</v>
      </c>
      <c r="E59">
        <v>1319</v>
      </c>
      <c r="F59" t="s">
        <v>7</v>
      </c>
      <c r="G59">
        <v>1219</v>
      </c>
      <c r="H59">
        <v>1209</v>
      </c>
      <c r="I59">
        <v>1199</v>
      </c>
      <c r="J59">
        <v>1189</v>
      </c>
      <c r="K59">
        <v>1169</v>
      </c>
      <c r="L59">
        <v>1149</v>
      </c>
      <c r="M59">
        <v>1119</v>
      </c>
      <c r="N59">
        <v>1089</v>
      </c>
      <c r="O59">
        <v>1069</v>
      </c>
      <c r="P59">
        <v>1039</v>
      </c>
      <c r="Q59">
        <v>1463</v>
      </c>
      <c r="R59">
        <v>1451</v>
      </c>
      <c r="S59">
        <v>1439</v>
      </c>
      <c r="T59">
        <v>1427</v>
      </c>
      <c r="U59">
        <v>1403</v>
      </c>
      <c r="V59">
        <v>1379</v>
      </c>
      <c r="W59">
        <v>1343</v>
      </c>
      <c r="X59">
        <v>1307</v>
      </c>
      <c r="Y59">
        <v>1283</v>
      </c>
      <c r="Z59">
        <v>1247</v>
      </c>
    </row>
    <row r="60" spans="1:26" x14ac:dyDescent="0.3">
      <c r="A60" t="s">
        <v>224</v>
      </c>
      <c r="B60" t="s">
        <v>54</v>
      </c>
      <c r="C60" t="s">
        <v>58</v>
      </c>
      <c r="D60" t="s">
        <v>238</v>
      </c>
      <c r="E60">
        <v>659</v>
      </c>
      <c r="F60" t="s">
        <v>7</v>
      </c>
      <c r="G60">
        <v>609</v>
      </c>
      <c r="H60">
        <v>609</v>
      </c>
      <c r="I60">
        <v>599</v>
      </c>
      <c r="J60">
        <v>599</v>
      </c>
      <c r="K60">
        <v>589</v>
      </c>
      <c r="L60">
        <v>579</v>
      </c>
      <c r="M60">
        <v>559</v>
      </c>
      <c r="N60">
        <v>549</v>
      </c>
      <c r="O60">
        <v>539</v>
      </c>
      <c r="P60">
        <v>519</v>
      </c>
      <c r="Q60">
        <v>731</v>
      </c>
      <c r="R60">
        <v>731</v>
      </c>
      <c r="S60">
        <v>719</v>
      </c>
      <c r="T60">
        <v>719</v>
      </c>
      <c r="U60">
        <v>707</v>
      </c>
      <c r="V60">
        <v>695</v>
      </c>
      <c r="W60">
        <v>671</v>
      </c>
      <c r="X60">
        <v>659</v>
      </c>
      <c r="Y60">
        <v>647</v>
      </c>
      <c r="Z60">
        <v>623</v>
      </c>
    </row>
    <row r="61" spans="1:26" x14ac:dyDescent="0.3">
      <c r="A61" t="s">
        <v>224</v>
      </c>
      <c r="B61" t="s">
        <v>49</v>
      </c>
      <c r="C61" t="s">
        <v>58</v>
      </c>
      <c r="D61" t="s">
        <v>279</v>
      </c>
      <c r="E61">
        <v>1779</v>
      </c>
      <c r="F61" t="s">
        <v>7</v>
      </c>
      <c r="G61">
        <v>1639</v>
      </c>
      <c r="H61">
        <v>1629</v>
      </c>
      <c r="I61">
        <v>1619</v>
      </c>
      <c r="J61">
        <v>1609</v>
      </c>
      <c r="K61">
        <v>1579</v>
      </c>
      <c r="L61">
        <v>1549</v>
      </c>
      <c r="M61">
        <v>1509</v>
      </c>
      <c r="N61">
        <v>1479</v>
      </c>
      <c r="O61">
        <v>1439</v>
      </c>
      <c r="P61">
        <v>1399</v>
      </c>
      <c r="Q61">
        <v>1967</v>
      </c>
      <c r="R61">
        <v>1955</v>
      </c>
      <c r="S61">
        <v>1943</v>
      </c>
      <c r="T61">
        <v>1931</v>
      </c>
      <c r="U61">
        <v>1895</v>
      </c>
      <c r="V61">
        <v>1859</v>
      </c>
      <c r="W61">
        <v>1811</v>
      </c>
      <c r="X61">
        <v>1775</v>
      </c>
      <c r="Y61">
        <v>1727</v>
      </c>
      <c r="Z61">
        <v>1679</v>
      </c>
    </row>
    <row r="62" spans="1:26" x14ac:dyDescent="0.3">
      <c r="A62" t="s">
        <v>224</v>
      </c>
      <c r="B62" t="s">
        <v>54</v>
      </c>
      <c r="C62" t="s">
        <v>58</v>
      </c>
      <c r="D62" t="s">
        <v>331</v>
      </c>
      <c r="E62">
        <v>789</v>
      </c>
      <c r="F62" t="s">
        <v>7</v>
      </c>
      <c r="G62">
        <v>729</v>
      </c>
      <c r="H62">
        <v>719</v>
      </c>
      <c r="I62">
        <v>719</v>
      </c>
      <c r="J62">
        <v>709</v>
      </c>
      <c r="K62">
        <v>699</v>
      </c>
      <c r="L62">
        <v>679</v>
      </c>
      <c r="M62">
        <v>669</v>
      </c>
      <c r="N62">
        <v>649</v>
      </c>
      <c r="O62">
        <v>639</v>
      </c>
      <c r="P62">
        <v>619</v>
      </c>
      <c r="Q62">
        <v>875</v>
      </c>
      <c r="R62">
        <v>863</v>
      </c>
      <c r="S62">
        <v>863</v>
      </c>
      <c r="T62">
        <v>851</v>
      </c>
      <c r="U62">
        <v>839</v>
      </c>
      <c r="V62">
        <v>815</v>
      </c>
      <c r="W62">
        <v>803</v>
      </c>
      <c r="X62">
        <v>779</v>
      </c>
      <c r="Y62">
        <v>767</v>
      </c>
      <c r="Z62">
        <v>743</v>
      </c>
    </row>
    <row r="63" spans="1:26" x14ac:dyDescent="0.3">
      <c r="A63" t="s">
        <v>224</v>
      </c>
      <c r="B63" t="s">
        <v>49</v>
      </c>
      <c r="C63" t="s">
        <v>58</v>
      </c>
      <c r="D63" t="s">
        <v>306</v>
      </c>
      <c r="E63">
        <v>1159</v>
      </c>
      <c r="F63" t="s">
        <v>7</v>
      </c>
      <c r="G63">
        <v>1069</v>
      </c>
      <c r="H63">
        <v>1069</v>
      </c>
      <c r="I63">
        <v>1059</v>
      </c>
      <c r="J63">
        <v>1049</v>
      </c>
      <c r="K63">
        <v>1029</v>
      </c>
      <c r="L63">
        <v>1009</v>
      </c>
      <c r="M63">
        <v>989</v>
      </c>
      <c r="N63">
        <v>959</v>
      </c>
      <c r="O63">
        <v>939</v>
      </c>
      <c r="P63">
        <v>919</v>
      </c>
      <c r="Q63">
        <v>1283</v>
      </c>
      <c r="R63">
        <v>1283</v>
      </c>
      <c r="S63">
        <v>1271</v>
      </c>
      <c r="T63">
        <v>1259</v>
      </c>
      <c r="U63">
        <v>1235</v>
      </c>
      <c r="V63">
        <v>1211</v>
      </c>
      <c r="W63">
        <v>1187</v>
      </c>
      <c r="X63">
        <v>1151</v>
      </c>
      <c r="Y63">
        <v>1127</v>
      </c>
      <c r="Z63">
        <v>1103</v>
      </c>
    </row>
    <row r="64" spans="1:26" x14ac:dyDescent="0.3">
      <c r="A64" t="s">
        <v>224</v>
      </c>
      <c r="B64" t="s">
        <v>54</v>
      </c>
      <c r="C64" t="s">
        <v>58</v>
      </c>
      <c r="D64" t="s">
        <v>239</v>
      </c>
      <c r="E64">
        <v>2229</v>
      </c>
      <c r="F64" t="s">
        <v>7</v>
      </c>
      <c r="G64">
        <v>2059</v>
      </c>
      <c r="H64">
        <v>2049</v>
      </c>
      <c r="I64">
        <v>2029</v>
      </c>
      <c r="J64">
        <v>2019</v>
      </c>
      <c r="K64">
        <v>1979</v>
      </c>
      <c r="L64">
        <v>1939</v>
      </c>
      <c r="M64">
        <v>1889</v>
      </c>
      <c r="N64">
        <v>1849</v>
      </c>
      <c r="O64">
        <v>1799</v>
      </c>
      <c r="P64">
        <v>1759</v>
      </c>
      <c r="Q64">
        <v>2471</v>
      </c>
      <c r="R64">
        <v>2459</v>
      </c>
      <c r="S64">
        <v>2435</v>
      </c>
      <c r="T64">
        <v>2423</v>
      </c>
      <c r="U64">
        <v>2375</v>
      </c>
      <c r="V64">
        <v>2327</v>
      </c>
      <c r="W64">
        <v>2267</v>
      </c>
      <c r="X64">
        <v>2219</v>
      </c>
      <c r="Y64">
        <v>2159</v>
      </c>
      <c r="Z64">
        <v>2111</v>
      </c>
    </row>
    <row r="65" spans="1:26" x14ac:dyDescent="0.3">
      <c r="A65" t="s">
        <v>224</v>
      </c>
      <c r="B65" t="s">
        <v>49</v>
      </c>
      <c r="C65" t="s">
        <v>58</v>
      </c>
      <c r="D65" t="s">
        <v>240</v>
      </c>
      <c r="E65">
        <v>2439</v>
      </c>
      <c r="F65" t="s">
        <v>7</v>
      </c>
      <c r="G65">
        <v>2259</v>
      </c>
      <c r="H65">
        <v>2239</v>
      </c>
      <c r="I65">
        <v>2219</v>
      </c>
      <c r="J65">
        <v>2209</v>
      </c>
      <c r="K65">
        <v>2169</v>
      </c>
      <c r="L65">
        <v>2119</v>
      </c>
      <c r="M65">
        <v>2069</v>
      </c>
      <c r="N65">
        <v>2029</v>
      </c>
      <c r="O65">
        <v>1979</v>
      </c>
      <c r="P65">
        <v>1929</v>
      </c>
      <c r="Q65">
        <v>2711</v>
      </c>
      <c r="R65">
        <v>2687</v>
      </c>
      <c r="S65">
        <v>2663</v>
      </c>
      <c r="T65">
        <v>2651</v>
      </c>
      <c r="U65">
        <v>2603</v>
      </c>
      <c r="V65">
        <v>2543</v>
      </c>
      <c r="W65">
        <v>2483</v>
      </c>
      <c r="X65">
        <v>2435</v>
      </c>
      <c r="Y65">
        <v>2375</v>
      </c>
      <c r="Z65">
        <v>2315</v>
      </c>
    </row>
    <row r="66" spans="1:26" x14ac:dyDescent="0.3">
      <c r="A66" t="s">
        <v>224</v>
      </c>
      <c r="B66" t="s">
        <v>49</v>
      </c>
      <c r="C66" t="s">
        <v>58</v>
      </c>
      <c r="D66" t="s">
        <v>756</v>
      </c>
      <c r="E66">
        <v>3839</v>
      </c>
      <c r="F66" t="s">
        <v>7</v>
      </c>
      <c r="G66">
        <v>3549</v>
      </c>
      <c r="H66">
        <v>3529</v>
      </c>
      <c r="I66">
        <v>3499</v>
      </c>
      <c r="J66">
        <v>3479</v>
      </c>
      <c r="K66">
        <v>3419</v>
      </c>
      <c r="L66">
        <v>3349</v>
      </c>
      <c r="M66">
        <v>3269</v>
      </c>
      <c r="N66">
        <v>3189</v>
      </c>
      <c r="O66">
        <v>3109</v>
      </c>
      <c r="P66">
        <v>3039</v>
      </c>
      <c r="Q66">
        <v>4259</v>
      </c>
      <c r="R66">
        <v>4235</v>
      </c>
      <c r="S66">
        <v>4199</v>
      </c>
      <c r="T66">
        <v>4175</v>
      </c>
      <c r="U66">
        <v>4103</v>
      </c>
      <c r="V66">
        <v>4019</v>
      </c>
      <c r="W66">
        <v>3923</v>
      </c>
      <c r="X66">
        <v>3827</v>
      </c>
      <c r="Y66">
        <v>3731</v>
      </c>
      <c r="Z66">
        <v>3647</v>
      </c>
    </row>
    <row r="67" spans="1:26" x14ac:dyDescent="0.3">
      <c r="A67" t="s">
        <v>224</v>
      </c>
      <c r="B67" t="s">
        <v>49</v>
      </c>
      <c r="C67" t="s">
        <v>58</v>
      </c>
      <c r="D67" t="s">
        <v>757</v>
      </c>
      <c r="E67">
        <v>3129</v>
      </c>
      <c r="F67" t="s">
        <v>7</v>
      </c>
      <c r="G67">
        <v>2889</v>
      </c>
      <c r="H67">
        <v>2869</v>
      </c>
      <c r="I67">
        <v>2849</v>
      </c>
      <c r="J67">
        <v>2829</v>
      </c>
      <c r="K67">
        <v>2789</v>
      </c>
      <c r="L67">
        <v>2719</v>
      </c>
      <c r="M67">
        <v>2659</v>
      </c>
      <c r="N67">
        <v>2589</v>
      </c>
      <c r="O67">
        <v>2529</v>
      </c>
      <c r="P67">
        <v>2469</v>
      </c>
      <c r="Q67">
        <v>3467</v>
      </c>
      <c r="R67">
        <v>3443</v>
      </c>
      <c r="S67">
        <v>3419</v>
      </c>
      <c r="T67">
        <v>3395</v>
      </c>
      <c r="U67">
        <v>3347</v>
      </c>
      <c r="V67">
        <v>3263</v>
      </c>
      <c r="W67">
        <v>3191</v>
      </c>
      <c r="X67">
        <v>3107</v>
      </c>
      <c r="Y67">
        <v>3035</v>
      </c>
      <c r="Z67">
        <v>2963</v>
      </c>
    </row>
    <row r="68" spans="1:26" x14ac:dyDescent="0.3">
      <c r="A68" t="s">
        <v>224</v>
      </c>
      <c r="B68" t="s">
        <v>54</v>
      </c>
      <c r="C68" t="s">
        <v>59</v>
      </c>
      <c r="D68" t="s">
        <v>254</v>
      </c>
      <c r="E68">
        <v>599</v>
      </c>
      <c r="F68" t="s">
        <v>7</v>
      </c>
      <c r="G68">
        <v>549</v>
      </c>
      <c r="H68">
        <v>549</v>
      </c>
      <c r="I68">
        <v>549</v>
      </c>
      <c r="J68">
        <v>539</v>
      </c>
      <c r="K68">
        <v>529</v>
      </c>
      <c r="L68">
        <v>519</v>
      </c>
      <c r="M68">
        <v>509</v>
      </c>
      <c r="N68">
        <v>499</v>
      </c>
      <c r="O68">
        <v>479</v>
      </c>
      <c r="P68">
        <v>469</v>
      </c>
      <c r="Q68">
        <v>659</v>
      </c>
      <c r="R68">
        <v>659</v>
      </c>
      <c r="S68">
        <v>659</v>
      </c>
      <c r="T68">
        <v>647</v>
      </c>
      <c r="U68">
        <v>635</v>
      </c>
      <c r="V68">
        <v>623</v>
      </c>
      <c r="W68">
        <v>611</v>
      </c>
      <c r="X68">
        <v>599</v>
      </c>
      <c r="Y68">
        <v>575</v>
      </c>
      <c r="Z68">
        <v>563</v>
      </c>
    </row>
    <row r="69" spans="1:26" x14ac:dyDescent="0.3">
      <c r="A69" t="s">
        <v>224</v>
      </c>
      <c r="B69" t="s">
        <v>54</v>
      </c>
      <c r="C69" t="s">
        <v>59</v>
      </c>
      <c r="D69" t="s">
        <v>25</v>
      </c>
      <c r="E69">
        <v>659</v>
      </c>
      <c r="F69" t="s">
        <v>7</v>
      </c>
      <c r="G69">
        <v>609</v>
      </c>
      <c r="H69">
        <v>609</v>
      </c>
      <c r="I69">
        <v>599</v>
      </c>
      <c r="J69">
        <v>599</v>
      </c>
      <c r="K69">
        <v>589</v>
      </c>
      <c r="L69">
        <v>579</v>
      </c>
      <c r="M69">
        <v>559</v>
      </c>
      <c r="N69">
        <v>549</v>
      </c>
      <c r="O69">
        <v>539</v>
      </c>
      <c r="P69">
        <v>519</v>
      </c>
      <c r="Q69">
        <v>731</v>
      </c>
      <c r="R69">
        <v>731</v>
      </c>
      <c r="S69">
        <v>719</v>
      </c>
      <c r="T69">
        <v>719</v>
      </c>
      <c r="U69">
        <v>707</v>
      </c>
      <c r="V69">
        <v>695</v>
      </c>
      <c r="W69">
        <v>671</v>
      </c>
      <c r="X69">
        <v>659</v>
      </c>
      <c r="Y69">
        <v>647</v>
      </c>
      <c r="Z69">
        <v>623</v>
      </c>
    </row>
    <row r="70" spans="1:26" x14ac:dyDescent="0.3">
      <c r="A70" t="s">
        <v>224</v>
      </c>
      <c r="B70" t="s">
        <v>49</v>
      </c>
      <c r="C70" t="s">
        <v>59</v>
      </c>
      <c r="D70" t="s">
        <v>261</v>
      </c>
      <c r="E70">
        <v>1179</v>
      </c>
      <c r="F70" t="s">
        <v>7</v>
      </c>
      <c r="G70">
        <v>1089</v>
      </c>
      <c r="H70">
        <v>1079</v>
      </c>
      <c r="I70">
        <v>1069</v>
      </c>
      <c r="J70">
        <v>1069</v>
      </c>
      <c r="K70">
        <v>1049</v>
      </c>
      <c r="L70">
        <v>1029</v>
      </c>
      <c r="M70">
        <v>999</v>
      </c>
      <c r="N70">
        <v>979</v>
      </c>
      <c r="O70">
        <v>949</v>
      </c>
      <c r="P70">
        <v>929</v>
      </c>
      <c r="Q70">
        <v>1307</v>
      </c>
      <c r="R70">
        <v>1295</v>
      </c>
      <c r="S70">
        <v>1283</v>
      </c>
      <c r="T70">
        <v>1283</v>
      </c>
      <c r="U70">
        <v>1259</v>
      </c>
      <c r="V70">
        <v>1235</v>
      </c>
      <c r="W70">
        <v>1199</v>
      </c>
      <c r="X70">
        <v>1175</v>
      </c>
      <c r="Y70">
        <v>1139</v>
      </c>
      <c r="Z70">
        <v>1115</v>
      </c>
    </row>
    <row r="71" spans="1:26" x14ac:dyDescent="0.3">
      <c r="A71" t="s">
        <v>224</v>
      </c>
      <c r="B71" t="s">
        <v>49</v>
      </c>
      <c r="C71" t="s">
        <v>59</v>
      </c>
      <c r="D71" t="s">
        <v>663</v>
      </c>
      <c r="E71">
        <v>1309</v>
      </c>
      <c r="F71" t="s">
        <v>7</v>
      </c>
      <c r="G71">
        <v>1239</v>
      </c>
      <c r="H71">
        <v>1229</v>
      </c>
      <c r="I71">
        <v>1219</v>
      </c>
      <c r="J71">
        <v>1209</v>
      </c>
      <c r="K71">
        <v>1189</v>
      </c>
      <c r="L71">
        <v>1159</v>
      </c>
      <c r="M71">
        <v>1109</v>
      </c>
      <c r="N71">
        <v>1109</v>
      </c>
      <c r="O71">
        <v>1019</v>
      </c>
      <c r="P71">
        <v>979</v>
      </c>
      <c r="Q71">
        <v>1487</v>
      </c>
      <c r="R71">
        <v>1475</v>
      </c>
      <c r="S71">
        <v>1463</v>
      </c>
      <c r="T71">
        <v>1451</v>
      </c>
      <c r="U71">
        <v>1427</v>
      </c>
      <c r="V71">
        <v>1391</v>
      </c>
      <c r="W71">
        <v>1331</v>
      </c>
      <c r="X71">
        <v>1331</v>
      </c>
      <c r="Y71">
        <v>1223</v>
      </c>
      <c r="Z71">
        <v>1175</v>
      </c>
    </row>
    <row r="72" spans="1:26" x14ac:dyDescent="0.3">
      <c r="A72" t="s">
        <v>224</v>
      </c>
      <c r="B72" t="s">
        <v>49</v>
      </c>
      <c r="C72" t="s">
        <v>59</v>
      </c>
      <c r="D72" t="s">
        <v>123</v>
      </c>
      <c r="E72">
        <v>1169</v>
      </c>
      <c r="F72" t="s">
        <v>7</v>
      </c>
      <c r="G72">
        <v>1079</v>
      </c>
      <c r="H72">
        <v>1079</v>
      </c>
      <c r="I72">
        <v>1069</v>
      </c>
      <c r="J72">
        <v>1059</v>
      </c>
      <c r="K72">
        <v>1049</v>
      </c>
      <c r="L72">
        <v>1019</v>
      </c>
      <c r="M72">
        <v>999</v>
      </c>
      <c r="N72">
        <v>969</v>
      </c>
      <c r="O72">
        <v>949</v>
      </c>
      <c r="P72">
        <v>929</v>
      </c>
      <c r="Q72">
        <v>1295</v>
      </c>
      <c r="R72">
        <v>1295</v>
      </c>
      <c r="S72">
        <v>1283</v>
      </c>
      <c r="T72">
        <v>1271</v>
      </c>
      <c r="U72">
        <v>1259</v>
      </c>
      <c r="V72">
        <v>1223</v>
      </c>
      <c r="W72">
        <v>1199</v>
      </c>
      <c r="X72">
        <v>1163</v>
      </c>
      <c r="Y72">
        <v>1139</v>
      </c>
      <c r="Z72">
        <v>1115</v>
      </c>
    </row>
    <row r="73" spans="1:26" x14ac:dyDescent="0.3">
      <c r="A73" t="s">
        <v>224</v>
      </c>
      <c r="B73" t="s">
        <v>49</v>
      </c>
      <c r="C73" t="s">
        <v>59</v>
      </c>
      <c r="D73" t="s">
        <v>730</v>
      </c>
      <c r="E73">
        <v>2009</v>
      </c>
      <c r="F73" t="s">
        <v>7</v>
      </c>
      <c r="G73">
        <v>1859</v>
      </c>
      <c r="H73">
        <v>1849</v>
      </c>
      <c r="I73">
        <v>1839</v>
      </c>
      <c r="J73">
        <v>1819</v>
      </c>
      <c r="K73">
        <v>1799</v>
      </c>
      <c r="L73">
        <v>1749</v>
      </c>
      <c r="M73">
        <v>1709</v>
      </c>
      <c r="N73">
        <v>1669</v>
      </c>
      <c r="O73">
        <v>1629</v>
      </c>
      <c r="P73">
        <v>1589</v>
      </c>
      <c r="Q73">
        <v>2231</v>
      </c>
      <c r="R73">
        <v>2219</v>
      </c>
      <c r="S73">
        <v>2207</v>
      </c>
      <c r="T73">
        <v>2183</v>
      </c>
      <c r="U73">
        <v>2159</v>
      </c>
      <c r="V73">
        <v>2099</v>
      </c>
      <c r="W73">
        <v>2051</v>
      </c>
      <c r="X73">
        <v>2003</v>
      </c>
      <c r="Y73">
        <v>1955</v>
      </c>
      <c r="Z73">
        <v>1907</v>
      </c>
    </row>
    <row r="74" spans="1:26" x14ac:dyDescent="0.3">
      <c r="A74" t="s">
        <v>224</v>
      </c>
      <c r="B74" t="s">
        <v>49</v>
      </c>
      <c r="C74" t="s">
        <v>59</v>
      </c>
      <c r="D74" t="s">
        <v>90</v>
      </c>
      <c r="E74">
        <v>1519</v>
      </c>
      <c r="F74" t="s">
        <v>7</v>
      </c>
      <c r="G74">
        <v>1409</v>
      </c>
      <c r="H74">
        <v>1399</v>
      </c>
      <c r="I74">
        <v>1389</v>
      </c>
      <c r="J74">
        <v>1379</v>
      </c>
      <c r="K74">
        <v>1359</v>
      </c>
      <c r="L74">
        <v>1329</v>
      </c>
      <c r="M74">
        <v>1289</v>
      </c>
      <c r="N74">
        <v>1259</v>
      </c>
      <c r="O74">
        <v>1229</v>
      </c>
      <c r="P74">
        <v>1199</v>
      </c>
      <c r="Q74">
        <v>1691</v>
      </c>
      <c r="R74">
        <v>1679</v>
      </c>
      <c r="S74">
        <v>1667</v>
      </c>
      <c r="T74">
        <v>1655</v>
      </c>
      <c r="U74">
        <v>1631</v>
      </c>
      <c r="V74">
        <v>1595</v>
      </c>
      <c r="W74">
        <v>1547</v>
      </c>
      <c r="X74">
        <v>1511</v>
      </c>
      <c r="Y74">
        <v>1475</v>
      </c>
      <c r="Z74">
        <v>1439</v>
      </c>
    </row>
    <row r="75" spans="1:26" x14ac:dyDescent="0.3">
      <c r="A75" t="s">
        <v>224</v>
      </c>
      <c r="B75" t="s">
        <v>49</v>
      </c>
      <c r="C75" t="s">
        <v>59</v>
      </c>
      <c r="D75" t="s">
        <v>344</v>
      </c>
      <c r="E75">
        <v>2249</v>
      </c>
      <c r="F75" t="s">
        <v>7</v>
      </c>
      <c r="G75">
        <v>2079</v>
      </c>
      <c r="H75">
        <v>2059</v>
      </c>
      <c r="I75">
        <v>2049</v>
      </c>
      <c r="J75">
        <v>2029</v>
      </c>
      <c r="K75">
        <v>1999</v>
      </c>
      <c r="L75">
        <v>1959</v>
      </c>
      <c r="M75">
        <v>1909</v>
      </c>
      <c r="N75">
        <v>1859</v>
      </c>
      <c r="O75">
        <v>1819</v>
      </c>
      <c r="P75">
        <v>1769</v>
      </c>
      <c r="Q75">
        <v>2495</v>
      </c>
      <c r="R75">
        <v>2471</v>
      </c>
      <c r="S75">
        <v>2459</v>
      </c>
      <c r="T75">
        <v>2435</v>
      </c>
      <c r="U75">
        <v>2399</v>
      </c>
      <c r="V75">
        <v>2351</v>
      </c>
      <c r="W75">
        <v>2291</v>
      </c>
      <c r="X75">
        <v>2231</v>
      </c>
      <c r="Y75">
        <v>2183</v>
      </c>
      <c r="Z75">
        <v>2123</v>
      </c>
    </row>
    <row r="76" spans="1:26" x14ac:dyDescent="0.3">
      <c r="A76" t="s">
        <v>224</v>
      </c>
      <c r="B76" t="s">
        <v>49</v>
      </c>
      <c r="C76" t="s">
        <v>59</v>
      </c>
      <c r="D76" t="s">
        <v>32</v>
      </c>
      <c r="E76">
        <v>2109</v>
      </c>
      <c r="F76" t="s">
        <v>7</v>
      </c>
      <c r="G76">
        <v>1949</v>
      </c>
      <c r="H76">
        <v>1939</v>
      </c>
      <c r="I76">
        <v>1919</v>
      </c>
      <c r="J76">
        <v>1909</v>
      </c>
      <c r="K76">
        <v>1879</v>
      </c>
      <c r="L76">
        <v>1839</v>
      </c>
      <c r="M76">
        <v>1789</v>
      </c>
      <c r="N76">
        <v>1749</v>
      </c>
      <c r="O76">
        <v>1709</v>
      </c>
      <c r="P76">
        <v>1659</v>
      </c>
      <c r="Q76">
        <v>2339</v>
      </c>
      <c r="R76">
        <v>2327</v>
      </c>
      <c r="S76">
        <v>2303</v>
      </c>
      <c r="T76">
        <v>2291</v>
      </c>
      <c r="U76">
        <v>2255</v>
      </c>
      <c r="V76">
        <v>2207</v>
      </c>
      <c r="W76">
        <v>2147</v>
      </c>
      <c r="X76">
        <v>2099</v>
      </c>
      <c r="Y76">
        <v>2051</v>
      </c>
      <c r="Z76">
        <v>1991</v>
      </c>
    </row>
    <row r="77" spans="1:26" x14ac:dyDescent="0.3">
      <c r="A77" t="s">
        <v>224</v>
      </c>
      <c r="B77" t="s">
        <v>49</v>
      </c>
      <c r="C77" t="s">
        <v>59</v>
      </c>
      <c r="D77" t="s">
        <v>345</v>
      </c>
      <c r="E77">
        <v>2509</v>
      </c>
      <c r="F77" t="s">
        <v>7</v>
      </c>
      <c r="G77">
        <v>2319</v>
      </c>
      <c r="H77">
        <v>2299</v>
      </c>
      <c r="I77">
        <v>2289</v>
      </c>
      <c r="J77">
        <v>2269</v>
      </c>
      <c r="K77">
        <v>2239</v>
      </c>
      <c r="L77">
        <v>2179</v>
      </c>
      <c r="M77">
        <v>2129</v>
      </c>
      <c r="N77">
        <v>2079</v>
      </c>
      <c r="O77">
        <v>2029</v>
      </c>
      <c r="P77">
        <v>1979</v>
      </c>
      <c r="Q77">
        <v>2783</v>
      </c>
      <c r="R77">
        <v>2759</v>
      </c>
      <c r="S77">
        <v>2747</v>
      </c>
      <c r="T77">
        <v>2723</v>
      </c>
      <c r="U77">
        <v>2687</v>
      </c>
      <c r="V77">
        <v>2615</v>
      </c>
      <c r="W77">
        <v>2555</v>
      </c>
      <c r="X77">
        <v>2495</v>
      </c>
      <c r="Y77">
        <v>2435</v>
      </c>
      <c r="Z77">
        <v>2375</v>
      </c>
    </row>
    <row r="78" spans="1:26" x14ac:dyDescent="0.3">
      <c r="A78" t="s">
        <v>224</v>
      </c>
      <c r="B78" t="s">
        <v>49</v>
      </c>
      <c r="C78" t="s">
        <v>59</v>
      </c>
      <c r="D78" t="s">
        <v>737</v>
      </c>
      <c r="E78">
        <v>3449</v>
      </c>
      <c r="F78" t="s">
        <v>7</v>
      </c>
      <c r="G78">
        <v>3189</v>
      </c>
      <c r="H78">
        <v>3169</v>
      </c>
      <c r="I78">
        <v>3149</v>
      </c>
      <c r="J78">
        <v>3119</v>
      </c>
      <c r="K78">
        <v>3079</v>
      </c>
      <c r="L78">
        <v>2999</v>
      </c>
      <c r="M78">
        <v>2929</v>
      </c>
      <c r="N78">
        <v>2859</v>
      </c>
      <c r="O78">
        <v>2789</v>
      </c>
      <c r="P78">
        <v>2719</v>
      </c>
      <c r="Q78">
        <v>3827</v>
      </c>
      <c r="R78">
        <v>3803</v>
      </c>
      <c r="S78">
        <v>3779</v>
      </c>
      <c r="T78">
        <v>3743</v>
      </c>
      <c r="U78">
        <v>3695</v>
      </c>
      <c r="V78">
        <v>3599</v>
      </c>
      <c r="W78">
        <v>3515</v>
      </c>
      <c r="X78">
        <v>3431</v>
      </c>
      <c r="Y78">
        <v>3347</v>
      </c>
      <c r="Z78">
        <v>3263</v>
      </c>
    </row>
    <row r="79" spans="1:26" x14ac:dyDescent="0.3">
      <c r="A79" t="s">
        <v>224</v>
      </c>
      <c r="B79" t="s">
        <v>49</v>
      </c>
      <c r="C79" t="s">
        <v>59</v>
      </c>
      <c r="D79" t="s">
        <v>26</v>
      </c>
      <c r="E79">
        <v>4529</v>
      </c>
      <c r="F79" t="s">
        <v>7</v>
      </c>
      <c r="G79">
        <v>4189</v>
      </c>
      <c r="H79">
        <v>4159</v>
      </c>
      <c r="I79">
        <v>4129</v>
      </c>
      <c r="J79">
        <v>4099</v>
      </c>
      <c r="K79">
        <v>4039</v>
      </c>
      <c r="L79">
        <v>3949</v>
      </c>
      <c r="M79">
        <v>3859</v>
      </c>
      <c r="N79">
        <v>3759</v>
      </c>
      <c r="O79">
        <v>3669</v>
      </c>
      <c r="P79">
        <v>3579</v>
      </c>
      <c r="Q79">
        <v>5027</v>
      </c>
      <c r="R79">
        <v>4991</v>
      </c>
      <c r="S79">
        <v>4955</v>
      </c>
      <c r="T79">
        <v>4919</v>
      </c>
      <c r="U79">
        <v>4847</v>
      </c>
      <c r="V79">
        <v>4739</v>
      </c>
      <c r="W79">
        <v>4631</v>
      </c>
      <c r="X79">
        <v>4511</v>
      </c>
      <c r="Y79">
        <v>4403</v>
      </c>
      <c r="Z79">
        <v>4295</v>
      </c>
    </row>
    <row r="80" spans="1:26" x14ac:dyDescent="0.3">
      <c r="A80" t="s">
        <v>224</v>
      </c>
      <c r="B80" t="s">
        <v>49</v>
      </c>
      <c r="C80" t="s">
        <v>59</v>
      </c>
      <c r="D80" t="s">
        <v>260</v>
      </c>
      <c r="E80">
        <v>3429</v>
      </c>
      <c r="F80" t="s">
        <v>7</v>
      </c>
      <c r="G80">
        <v>3169</v>
      </c>
      <c r="H80">
        <v>3149</v>
      </c>
      <c r="I80">
        <v>3129</v>
      </c>
      <c r="J80">
        <v>3109</v>
      </c>
      <c r="K80">
        <v>3059</v>
      </c>
      <c r="L80">
        <v>2989</v>
      </c>
      <c r="M80">
        <v>2919</v>
      </c>
      <c r="N80">
        <v>2849</v>
      </c>
      <c r="O80">
        <v>2779</v>
      </c>
      <c r="P80">
        <v>2709</v>
      </c>
      <c r="Q80">
        <v>3803</v>
      </c>
      <c r="R80">
        <v>3779</v>
      </c>
      <c r="S80">
        <v>3755</v>
      </c>
      <c r="T80">
        <v>3731</v>
      </c>
      <c r="U80">
        <v>3671</v>
      </c>
      <c r="V80">
        <v>3587</v>
      </c>
      <c r="W80">
        <v>3503</v>
      </c>
      <c r="X80">
        <v>3419</v>
      </c>
      <c r="Y80">
        <v>3335</v>
      </c>
      <c r="Z80">
        <v>3251</v>
      </c>
    </row>
    <row r="81" spans="1:26" x14ac:dyDescent="0.3">
      <c r="A81" t="s">
        <v>224</v>
      </c>
      <c r="B81" t="s">
        <v>49</v>
      </c>
      <c r="C81" t="s">
        <v>59</v>
      </c>
      <c r="D81" t="s">
        <v>27</v>
      </c>
      <c r="E81">
        <v>6219</v>
      </c>
      <c r="F81" t="s">
        <v>7</v>
      </c>
      <c r="G81">
        <v>5759</v>
      </c>
      <c r="H81">
        <v>5719</v>
      </c>
      <c r="I81">
        <v>5669</v>
      </c>
      <c r="J81">
        <v>5629</v>
      </c>
      <c r="K81">
        <v>5549</v>
      </c>
      <c r="L81">
        <v>5419</v>
      </c>
      <c r="M81">
        <v>5299</v>
      </c>
      <c r="N81">
        <v>5169</v>
      </c>
      <c r="O81">
        <v>5039</v>
      </c>
      <c r="P81">
        <v>4919</v>
      </c>
      <c r="Q81">
        <v>6911</v>
      </c>
      <c r="R81">
        <v>6863</v>
      </c>
      <c r="S81">
        <v>6803</v>
      </c>
      <c r="T81">
        <v>6755</v>
      </c>
      <c r="U81">
        <v>6659</v>
      </c>
      <c r="V81">
        <v>6503</v>
      </c>
      <c r="W81">
        <v>6359</v>
      </c>
      <c r="X81">
        <v>6203</v>
      </c>
      <c r="Y81">
        <v>6047</v>
      </c>
      <c r="Z81">
        <v>5903</v>
      </c>
    </row>
    <row r="82" spans="1:26" x14ac:dyDescent="0.3">
      <c r="A82" t="s">
        <v>224</v>
      </c>
      <c r="B82" t="s">
        <v>49</v>
      </c>
      <c r="C82" t="s">
        <v>59</v>
      </c>
      <c r="D82" t="s">
        <v>309</v>
      </c>
      <c r="E82">
        <v>5029</v>
      </c>
      <c r="F82" t="s">
        <v>7</v>
      </c>
      <c r="G82">
        <v>4659</v>
      </c>
      <c r="H82">
        <v>4619</v>
      </c>
      <c r="I82">
        <v>4589</v>
      </c>
      <c r="J82">
        <v>4559</v>
      </c>
      <c r="K82">
        <v>4489</v>
      </c>
      <c r="L82">
        <v>4389</v>
      </c>
      <c r="M82">
        <v>4279</v>
      </c>
      <c r="N82">
        <v>4179</v>
      </c>
      <c r="O82">
        <v>4079</v>
      </c>
      <c r="P82">
        <v>3979</v>
      </c>
      <c r="Q82">
        <v>5591</v>
      </c>
      <c r="R82">
        <v>5543</v>
      </c>
      <c r="S82">
        <v>5507</v>
      </c>
      <c r="T82">
        <v>5471</v>
      </c>
      <c r="U82">
        <v>5387</v>
      </c>
      <c r="V82">
        <v>5267</v>
      </c>
      <c r="W82">
        <v>5135</v>
      </c>
      <c r="X82">
        <v>5015</v>
      </c>
      <c r="Y82">
        <v>4895</v>
      </c>
      <c r="Z82">
        <v>4775</v>
      </c>
    </row>
    <row r="83" spans="1:26" x14ac:dyDescent="0.3">
      <c r="A83" t="s">
        <v>224</v>
      </c>
      <c r="B83" t="s">
        <v>49</v>
      </c>
      <c r="C83" t="s">
        <v>59</v>
      </c>
      <c r="D83" t="s">
        <v>308</v>
      </c>
      <c r="E83">
        <v>6039</v>
      </c>
      <c r="F83" t="s">
        <v>7</v>
      </c>
      <c r="G83">
        <v>5589</v>
      </c>
      <c r="H83">
        <v>5549</v>
      </c>
      <c r="I83">
        <v>5509</v>
      </c>
      <c r="J83">
        <v>5469</v>
      </c>
      <c r="K83">
        <v>5389</v>
      </c>
      <c r="L83">
        <v>5259</v>
      </c>
      <c r="M83">
        <v>5139</v>
      </c>
      <c r="N83">
        <v>5019</v>
      </c>
      <c r="O83">
        <v>4899</v>
      </c>
      <c r="P83">
        <v>4769</v>
      </c>
      <c r="Q83">
        <v>6707</v>
      </c>
      <c r="R83">
        <v>6659</v>
      </c>
      <c r="S83">
        <v>6611</v>
      </c>
      <c r="T83">
        <v>6563</v>
      </c>
      <c r="U83">
        <v>6467</v>
      </c>
      <c r="V83">
        <v>6311</v>
      </c>
      <c r="W83">
        <v>6167</v>
      </c>
      <c r="X83">
        <v>6023</v>
      </c>
      <c r="Y83">
        <v>5879</v>
      </c>
      <c r="Z83">
        <v>5723</v>
      </c>
    </row>
    <row r="84" spans="1:26" x14ac:dyDescent="0.3">
      <c r="A84" t="s">
        <v>224</v>
      </c>
      <c r="B84" t="s">
        <v>49</v>
      </c>
      <c r="C84" t="s">
        <v>59</v>
      </c>
      <c r="D84" t="s">
        <v>307</v>
      </c>
      <c r="E84">
        <v>7039</v>
      </c>
      <c r="F84" t="s">
        <v>7</v>
      </c>
      <c r="G84">
        <v>6519</v>
      </c>
      <c r="H84">
        <v>6469</v>
      </c>
      <c r="I84">
        <v>6419</v>
      </c>
      <c r="J84">
        <v>6379</v>
      </c>
      <c r="K84">
        <v>6279</v>
      </c>
      <c r="L84">
        <v>6139</v>
      </c>
      <c r="M84">
        <v>5999</v>
      </c>
      <c r="N84">
        <v>5849</v>
      </c>
      <c r="O84">
        <v>5709</v>
      </c>
      <c r="P84">
        <v>5569</v>
      </c>
      <c r="Q84">
        <v>7823</v>
      </c>
      <c r="R84">
        <v>7763</v>
      </c>
      <c r="S84">
        <v>7703</v>
      </c>
      <c r="T84">
        <v>7655</v>
      </c>
      <c r="U84">
        <v>7535</v>
      </c>
      <c r="V84">
        <v>7367</v>
      </c>
      <c r="W84">
        <v>7199</v>
      </c>
      <c r="X84">
        <v>7019</v>
      </c>
      <c r="Y84">
        <v>6851</v>
      </c>
      <c r="Z84">
        <v>6683</v>
      </c>
    </row>
    <row r="85" spans="1:26" x14ac:dyDescent="0.3">
      <c r="A85" t="s">
        <v>224</v>
      </c>
      <c r="B85" t="s">
        <v>49</v>
      </c>
      <c r="C85" t="s">
        <v>59</v>
      </c>
      <c r="D85" t="s">
        <v>800</v>
      </c>
      <c r="E85">
        <v>3999</v>
      </c>
      <c r="F85" t="s">
        <v>7</v>
      </c>
      <c r="G85">
        <v>3699</v>
      </c>
      <c r="H85">
        <v>3669</v>
      </c>
      <c r="I85">
        <v>3639</v>
      </c>
      <c r="J85">
        <v>3619</v>
      </c>
      <c r="K85">
        <v>3349</v>
      </c>
      <c r="L85">
        <v>3189</v>
      </c>
      <c r="M85">
        <v>3129</v>
      </c>
      <c r="N85">
        <v>3079</v>
      </c>
      <c r="O85">
        <v>3019</v>
      </c>
      <c r="P85">
        <v>2969</v>
      </c>
      <c r="Q85">
        <v>4439</v>
      </c>
      <c r="R85">
        <v>4403</v>
      </c>
      <c r="S85">
        <v>4367</v>
      </c>
      <c r="T85">
        <v>4343</v>
      </c>
      <c r="U85">
        <v>4019</v>
      </c>
      <c r="V85">
        <v>3827</v>
      </c>
      <c r="W85">
        <v>3755</v>
      </c>
      <c r="X85">
        <v>3695</v>
      </c>
      <c r="Y85">
        <v>3623</v>
      </c>
      <c r="Z85">
        <v>3563</v>
      </c>
    </row>
    <row r="86" spans="1:26" x14ac:dyDescent="0.3">
      <c r="A86" t="s">
        <v>224</v>
      </c>
      <c r="B86" t="s">
        <v>49</v>
      </c>
      <c r="C86" t="s">
        <v>59</v>
      </c>
      <c r="D86" t="s">
        <v>241</v>
      </c>
      <c r="E86">
        <v>5279</v>
      </c>
      <c r="F86" t="s">
        <v>7</v>
      </c>
      <c r="G86">
        <v>4889</v>
      </c>
      <c r="H86">
        <v>4859</v>
      </c>
      <c r="I86">
        <v>4819</v>
      </c>
      <c r="J86">
        <v>4779</v>
      </c>
      <c r="K86">
        <v>4709</v>
      </c>
      <c r="L86">
        <v>4609</v>
      </c>
      <c r="M86">
        <v>4499</v>
      </c>
      <c r="N86">
        <v>4389</v>
      </c>
      <c r="O86">
        <v>4279</v>
      </c>
      <c r="P86">
        <v>4179</v>
      </c>
      <c r="Q86">
        <v>5867</v>
      </c>
      <c r="R86">
        <v>5831</v>
      </c>
      <c r="S86">
        <v>5783</v>
      </c>
      <c r="T86">
        <v>5735</v>
      </c>
      <c r="U86">
        <v>5651</v>
      </c>
      <c r="V86">
        <v>5531</v>
      </c>
      <c r="W86">
        <v>5399</v>
      </c>
      <c r="X86">
        <v>5267</v>
      </c>
      <c r="Y86">
        <v>5135</v>
      </c>
      <c r="Z86">
        <v>5015</v>
      </c>
    </row>
    <row r="87" spans="1:26" x14ac:dyDescent="0.3">
      <c r="A87" t="s">
        <v>224</v>
      </c>
      <c r="B87" t="s">
        <v>49</v>
      </c>
      <c r="C87" t="s">
        <v>59</v>
      </c>
      <c r="D87" t="s">
        <v>242</v>
      </c>
      <c r="E87">
        <v>3929</v>
      </c>
      <c r="F87" t="s">
        <v>7</v>
      </c>
      <c r="G87">
        <v>3639</v>
      </c>
      <c r="H87">
        <v>3609</v>
      </c>
      <c r="I87">
        <v>3589</v>
      </c>
      <c r="J87">
        <v>3559</v>
      </c>
      <c r="K87">
        <v>3509</v>
      </c>
      <c r="L87">
        <v>3429</v>
      </c>
      <c r="M87">
        <v>3349</v>
      </c>
      <c r="N87">
        <v>3269</v>
      </c>
      <c r="O87">
        <v>3189</v>
      </c>
      <c r="P87">
        <v>3109</v>
      </c>
      <c r="Q87">
        <v>4367</v>
      </c>
      <c r="R87">
        <v>4331</v>
      </c>
      <c r="S87">
        <v>4307</v>
      </c>
      <c r="T87">
        <v>4271</v>
      </c>
      <c r="U87">
        <v>4211</v>
      </c>
      <c r="V87">
        <v>4115</v>
      </c>
      <c r="W87">
        <v>4019</v>
      </c>
      <c r="X87">
        <v>3923</v>
      </c>
      <c r="Y87">
        <v>3827</v>
      </c>
      <c r="Z87">
        <v>3731</v>
      </c>
    </row>
    <row r="88" spans="1:26" x14ac:dyDescent="0.3">
      <c r="A88" t="s">
        <v>224</v>
      </c>
      <c r="B88" t="s">
        <v>49</v>
      </c>
      <c r="C88" t="s">
        <v>59</v>
      </c>
      <c r="D88" t="s">
        <v>243</v>
      </c>
      <c r="E88">
        <v>9299</v>
      </c>
      <c r="F88" t="s">
        <v>7</v>
      </c>
      <c r="G88">
        <v>8609</v>
      </c>
      <c r="H88">
        <v>8549</v>
      </c>
      <c r="I88">
        <v>8489</v>
      </c>
      <c r="J88">
        <v>8419</v>
      </c>
      <c r="K88">
        <v>8299</v>
      </c>
      <c r="L88">
        <v>8109</v>
      </c>
      <c r="M88">
        <v>7919</v>
      </c>
      <c r="N88">
        <v>7729</v>
      </c>
      <c r="O88">
        <v>7549</v>
      </c>
      <c r="P88">
        <v>7359</v>
      </c>
      <c r="Q88">
        <v>10331</v>
      </c>
      <c r="R88">
        <v>10259</v>
      </c>
      <c r="S88">
        <v>10187</v>
      </c>
      <c r="T88">
        <v>10103</v>
      </c>
      <c r="U88">
        <v>9959</v>
      </c>
      <c r="V88">
        <v>9731</v>
      </c>
      <c r="W88">
        <v>9503</v>
      </c>
      <c r="X88">
        <v>9275</v>
      </c>
      <c r="Y88">
        <v>9059</v>
      </c>
      <c r="Z88">
        <v>8831</v>
      </c>
    </row>
    <row r="89" spans="1:26" x14ac:dyDescent="0.3">
      <c r="A89" t="s">
        <v>224</v>
      </c>
      <c r="B89" t="s">
        <v>49</v>
      </c>
      <c r="C89" t="s">
        <v>59</v>
      </c>
      <c r="D89" t="s">
        <v>244</v>
      </c>
      <c r="E89">
        <v>9739</v>
      </c>
      <c r="F89" t="s">
        <v>7</v>
      </c>
      <c r="G89">
        <v>9019</v>
      </c>
      <c r="H89">
        <v>8949</v>
      </c>
      <c r="I89">
        <v>8889</v>
      </c>
      <c r="J89">
        <v>8819</v>
      </c>
      <c r="K89">
        <v>8689</v>
      </c>
      <c r="L89">
        <v>8489</v>
      </c>
      <c r="M89">
        <v>8299</v>
      </c>
      <c r="N89">
        <v>8099</v>
      </c>
      <c r="O89">
        <v>7899</v>
      </c>
      <c r="P89">
        <v>7699</v>
      </c>
      <c r="Q89">
        <v>10823</v>
      </c>
      <c r="R89">
        <v>10739</v>
      </c>
      <c r="S89">
        <v>10667</v>
      </c>
      <c r="T89">
        <v>10583</v>
      </c>
      <c r="U89">
        <v>10427</v>
      </c>
      <c r="V89">
        <v>10187</v>
      </c>
      <c r="W89">
        <v>9959</v>
      </c>
      <c r="X89">
        <v>9719</v>
      </c>
      <c r="Y89">
        <v>9479</v>
      </c>
      <c r="Z89">
        <v>9239</v>
      </c>
    </row>
    <row r="90" spans="1:26" x14ac:dyDescent="0.3">
      <c r="A90" t="s">
        <v>224</v>
      </c>
      <c r="B90" t="s">
        <v>49</v>
      </c>
      <c r="C90" t="s">
        <v>60</v>
      </c>
      <c r="D90" t="s">
        <v>302</v>
      </c>
      <c r="E90">
        <v>1729</v>
      </c>
      <c r="F90" t="s">
        <v>7</v>
      </c>
      <c r="G90">
        <v>1599</v>
      </c>
      <c r="H90">
        <v>1589</v>
      </c>
      <c r="I90">
        <v>1579</v>
      </c>
      <c r="J90">
        <v>1559</v>
      </c>
      <c r="K90">
        <v>1539</v>
      </c>
      <c r="L90">
        <v>1499</v>
      </c>
      <c r="M90">
        <v>1469</v>
      </c>
      <c r="N90">
        <v>1429</v>
      </c>
      <c r="O90">
        <v>1399</v>
      </c>
      <c r="P90">
        <v>1359</v>
      </c>
      <c r="Q90">
        <v>1919</v>
      </c>
      <c r="R90">
        <v>1907</v>
      </c>
      <c r="S90">
        <v>1895</v>
      </c>
      <c r="T90">
        <v>1871</v>
      </c>
      <c r="U90">
        <v>1847</v>
      </c>
      <c r="V90">
        <v>1799</v>
      </c>
      <c r="W90">
        <v>1763</v>
      </c>
      <c r="X90">
        <v>1715</v>
      </c>
      <c r="Y90">
        <v>1679</v>
      </c>
      <c r="Z90">
        <v>1631</v>
      </c>
    </row>
    <row r="91" spans="1:26" x14ac:dyDescent="0.3">
      <c r="A91" t="s">
        <v>224</v>
      </c>
      <c r="B91" t="s">
        <v>49</v>
      </c>
      <c r="C91" t="s">
        <v>60</v>
      </c>
      <c r="D91" t="s">
        <v>317</v>
      </c>
      <c r="E91">
        <v>3069</v>
      </c>
      <c r="F91" t="s">
        <v>7</v>
      </c>
      <c r="G91">
        <v>2839</v>
      </c>
      <c r="H91">
        <v>2819</v>
      </c>
      <c r="I91">
        <v>2799</v>
      </c>
      <c r="J91">
        <v>2779</v>
      </c>
      <c r="K91">
        <v>2739</v>
      </c>
      <c r="L91">
        <v>2669</v>
      </c>
      <c r="M91">
        <v>2609</v>
      </c>
      <c r="N91">
        <v>2549</v>
      </c>
      <c r="O91">
        <v>2489</v>
      </c>
      <c r="P91">
        <v>2419</v>
      </c>
      <c r="Q91">
        <v>3407</v>
      </c>
      <c r="R91">
        <v>3383</v>
      </c>
      <c r="S91">
        <v>3359</v>
      </c>
      <c r="T91">
        <v>3335</v>
      </c>
      <c r="U91">
        <v>3287</v>
      </c>
      <c r="V91">
        <v>3203</v>
      </c>
      <c r="W91">
        <v>3131</v>
      </c>
      <c r="X91">
        <v>3059</v>
      </c>
      <c r="Y91">
        <v>2987</v>
      </c>
      <c r="Z91">
        <v>2903</v>
      </c>
    </row>
    <row r="92" spans="1:26" x14ac:dyDescent="0.3">
      <c r="A92" t="s">
        <v>224</v>
      </c>
      <c r="B92" t="s">
        <v>49</v>
      </c>
      <c r="C92" t="s">
        <v>60</v>
      </c>
      <c r="D92" t="s">
        <v>346</v>
      </c>
      <c r="E92">
        <v>2609</v>
      </c>
      <c r="F92" t="s">
        <v>7</v>
      </c>
      <c r="G92">
        <v>2409</v>
      </c>
      <c r="H92">
        <v>2399</v>
      </c>
      <c r="I92">
        <v>2379</v>
      </c>
      <c r="J92">
        <v>2359</v>
      </c>
      <c r="K92">
        <v>2319</v>
      </c>
      <c r="L92">
        <v>2269</v>
      </c>
      <c r="M92">
        <v>2219</v>
      </c>
      <c r="N92">
        <v>2159</v>
      </c>
      <c r="O92">
        <v>2109</v>
      </c>
      <c r="P92">
        <v>2059</v>
      </c>
      <c r="Q92">
        <v>2891</v>
      </c>
      <c r="R92">
        <v>2879</v>
      </c>
      <c r="S92">
        <v>2855</v>
      </c>
      <c r="T92">
        <v>2831</v>
      </c>
      <c r="U92">
        <v>2783</v>
      </c>
      <c r="V92">
        <v>2723</v>
      </c>
      <c r="W92">
        <v>2663</v>
      </c>
      <c r="X92">
        <v>2591</v>
      </c>
      <c r="Y92">
        <v>2531</v>
      </c>
      <c r="Z92">
        <v>2471</v>
      </c>
    </row>
    <row r="93" spans="1:26" x14ac:dyDescent="0.3">
      <c r="A93" t="s">
        <v>224</v>
      </c>
      <c r="B93" t="s">
        <v>49</v>
      </c>
      <c r="C93" t="s">
        <v>60</v>
      </c>
      <c r="D93" t="s">
        <v>310</v>
      </c>
      <c r="E93">
        <v>6219</v>
      </c>
      <c r="F93" t="s">
        <v>7</v>
      </c>
      <c r="G93">
        <v>5759</v>
      </c>
      <c r="H93">
        <v>5719</v>
      </c>
      <c r="I93">
        <v>5669</v>
      </c>
      <c r="J93">
        <v>5629</v>
      </c>
      <c r="K93">
        <v>5549</v>
      </c>
      <c r="L93">
        <v>5419</v>
      </c>
      <c r="M93">
        <v>5299</v>
      </c>
      <c r="N93">
        <v>5169</v>
      </c>
      <c r="O93">
        <v>5039</v>
      </c>
      <c r="P93">
        <v>4919</v>
      </c>
      <c r="Q93">
        <v>6911</v>
      </c>
      <c r="R93">
        <v>6863</v>
      </c>
      <c r="S93">
        <v>6803</v>
      </c>
      <c r="T93">
        <v>6755</v>
      </c>
      <c r="U93">
        <v>6659</v>
      </c>
      <c r="V93">
        <v>6503</v>
      </c>
      <c r="W93">
        <v>6359</v>
      </c>
      <c r="X93">
        <v>6203</v>
      </c>
      <c r="Y93">
        <v>6047</v>
      </c>
      <c r="Z93">
        <v>5903</v>
      </c>
    </row>
    <row r="94" spans="1:26" x14ac:dyDescent="0.3">
      <c r="A94" t="s">
        <v>224</v>
      </c>
      <c r="B94" t="s">
        <v>54</v>
      </c>
      <c r="C94" t="s">
        <v>60</v>
      </c>
      <c r="D94" t="s">
        <v>182</v>
      </c>
      <c r="E94">
        <v>489</v>
      </c>
      <c r="F94" t="s">
        <v>7</v>
      </c>
      <c r="G94">
        <v>449</v>
      </c>
      <c r="H94">
        <v>449</v>
      </c>
      <c r="I94">
        <v>439</v>
      </c>
      <c r="J94">
        <v>439</v>
      </c>
      <c r="K94">
        <v>429</v>
      </c>
      <c r="L94">
        <v>419</v>
      </c>
      <c r="M94">
        <v>409</v>
      </c>
      <c r="N94">
        <v>399</v>
      </c>
      <c r="O94">
        <v>389</v>
      </c>
      <c r="P94">
        <v>379</v>
      </c>
      <c r="Q94">
        <v>539</v>
      </c>
      <c r="R94">
        <v>539</v>
      </c>
      <c r="S94">
        <v>527</v>
      </c>
      <c r="T94">
        <v>527</v>
      </c>
      <c r="U94">
        <v>515</v>
      </c>
      <c r="V94">
        <v>503</v>
      </c>
      <c r="W94">
        <v>491</v>
      </c>
      <c r="X94">
        <v>479</v>
      </c>
      <c r="Y94">
        <v>467</v>
      </c>
      <c r="Z94">
        <v>455</v>
      </c>
    </row>
    <row r="95" spans="1:26" x14ac:dyDescent="0.3">
      <c r="A95" t="s">
        <v>224</v>
      </c>
      <c r="B95" t="s">
        <v>49</v>
      </c>
      <c r="C95" t="s">
        <v>60</v>
      </c>
      <c r="D95" t="s">
        <v>347</v>
      </c>
      <c r="E95">
        <v>819</v>
      </c>
      <c r="F95" t="s">
        <v>7</v>
      </c>
      <c r="G95">
        <v>759</v>
      </c>
      <c r="H95">
        <v>759</v>
      </c>
      <c r="I95">
        <v>749</v>
      </c>
      <c r="J95">
        <v>739</v>
      </c>
      <c r="K95">
        <v>729</v>
      </c>
      <c r="L95">
        <v>719</v>
      </c>
      <c r="M95">
        <v>699</v>
      </c>
      <c r="N95">
        <v>679</v>
      </c>
      <c r="O95">
        <v>669</v>
      </c>
      <c r="P95">
        <v>649</v>
      </c>
      <c r="Q95">
        <v>911</v>
      </c>
      <c r="R95">
        <v>911</v>
      </c>
      <c r="S95">
        <v>899</v>
      </c>
      <c r="T95">
        <v>887</v>
      </c>
      <c r="U95">
        <v>875</v>
      </c>
      <c r="V95">
        <v>863</v>
      </c>
      <c r="W95">
        <v>839</v>
      </c>
      <c r="X95">
        <v>815</v>
      </c>
      <c r="Y95">
        <v>803</v>
      </c>
      <c r="Z95">
        <v>779</v>
      </c>
    </row>
    <row r="96" spans="1:26" x14ac:dyDescent="0.3">
      <c r="A96" t="s">
        <v>224</v>
      </c>
      <c r="B96" t="s">
        <v>49</v>
      </c>
      <c r="C96" t="s">
        <v>60</v>
      </c>
      <c r="D96" t="s">
        <v>348</v>
      </c>
      <c r="E96">
        <v>1029</v>
      </c>
      <c r="F96" t="s">
        <v>7</v>
      </c>
      <c r="G96">
        <v>959</v>
      </c>
      <c r="H96">
        <v>949</v>
      </c>
      <c r="I96">
        <v>939</v>
      </c>
      <c r="J96">
        <v>939</v>
      </c>
      <c r="K96">
        <v>919</v>
      </c>
      <c r="L96">
        <v>899</v>
      </c>
      <c r="M96">
        <v>879</v>
      </c>
      <c r="N96">
        <v>859</v>
      </c>
      <c r="O96">
        <v>839</v>
      </c>
      <c r="P96">
        <v>819</v>
      </c>
      <c r="Q96">
        <v>1151</v>
      </c>
      <c r="R96">
        <v>1139</v>
      </c>
      <c r="S96">
        <v>1127</v>
      </c>
      <c r="T96">
        <v>1127</v>
      </c>
      <c r="U96">
        <v>1103</v>
      </c>
      <c r="V96">
        <v>1079</v>
      </c>
      <c r="W96">
        <v>1055</v>
      </c>
      <c r="X96">
        <v>1031</v>
      </c>
      <c r="Y96">
        <v>1007</v>
      </c>
      <c r="Z96">
        <v>983</v>
      </c>
    </row>
    <row r="97" spans="1:26" x14ac:dyDescent="0.3">
      <c r="A97" t="s">
        <v>224</v>
      </c>
      <c r="B97" t="s">
        <v>54</v>
      </c>
      <c r="C97" t="s">
        <v>60</v>
      </c>
      <c r="D97" t="s">
        <v>303</v>
      </c>
      <c r="E97">
        <v>849</v>
      </c>
      <c r="F97" t="s">
        <v>7</v>
      </c>
      <c r="G97">
        <v>779</v>
      </c>
      <c r="H97">
        <v>779</v>
      </c>
      <c r="I97">
        <v>769</v>
      </c>
      <c r="J97">
        <v>769</v>
      </c>
      <c r="K97">
        <v>759</v>
      </c>
      <c r="L97">
        <v>739</v>
      </c>
      <c r="M97">
        <v>719</v>
      </c>
      <c r="N97">
        <v>699</v>
      </c>
      <c r="O97">
        <v>689</v>
      </c>
      <c r="P97">
        <v>669</v>
      </c>
      <c r="Q97">
        <v>935</v>
      </c>
      <c r="R97">
        <v>935</v>
      </c>
      <c r="S97">
        <v>923</v>
      </c>
      <c r="T97">
        <v>923</v>
      </c>
      <c r="U97">
        <v>911</v>
      </c>
      <c r="V97">
        <v>887</v>
      </c>
      <c r="W97">
        <v>863</v>
      </c>
      <c r="X97">
        <v>839</v>
      </c>
      <c r="Y97">
        <v>827</v>
      </c>
      <c r="Z97">
        <v>803</v>
      </c>
    </row>
    <row r="98" spans="1:26" x14ac:dyDescent="0.3">
      <c r="A98" t="s">
        <v>224</v>
      </c>
      <c r="B98" t="s">
        <v>49</v>
      </c>
      <c r="C98" t="s">
        <v>60</v>
      </c>
      <c r="D98" t="s">
        <v>311</v>
      </c>
      <c r="E98">
        <v>1309</v>
      </c>
      <c r="F98" t="s">
        <v>7</v>
      </c>
      <c r="G98">
        <v>1209</v>
      </c>
      <c r="H98">
        <v>1199</v>
      </c>
      <c r="I98">
        <v>1189</v>
      </c>
      <c r="J98">
        <v>1189</v>
      </c>
      <c r="K98">
        <v>1169</v>
      </c>
      <c r="L98">
        <v>1139</v>
      </c>
      <c r="M98">
        <v>1109</v>
      </c>
      <c r="N98">
        <v>1089</v>
      </c>
      <c r="O98">
        <v>1059</v>
      </c>
      <c r="P98">
        <v>1029</v>
      </c>
      <c r="Q98">
        <v>1451</v>
      </c>
      <c r="R98">
        <v>1439</v>
      </c>
      <c r="S98">
        <v>1427</v>
      </c>
      <c r="T98">
        <v>1427</v>
      </c>
      <c r="U98">
        <v>1403</v>
      </c>
      <c r="V98">
        <v>1367</v>
      </c>
      <c r="W98">
        <v>1331</v>
      </c>
      <c r="X98">
        <v>1307</v>
      </c>
      <c r="Y98">
        <v>1271</v>
      </c>
      <c r="Z98">
        <v>1235</v>
      </c>
    </row>
    <row r="99" spans="1:26" x14ac:dyDescent="0.3">
      <c r="A99" t="s">
        <v>224</v>
      </c>
      <c r="B99" t="s">
        <v>49</v>
      </c>
      <c r="C99" t="s">
        <v>60</v>
      </c>
      <c r="D99" t="s">
        <v>349</v>
      </c>
      <c r="E99">
        <v>1289</v>
      </c>
      <c r="F99" t="s">
        <v>7</v>
      </c>
      <c r="G99">
        <v>1189</v>
      </c>
      <c r="H99">
        <v>1189</v>
      </c>
      <c r="I99">
        <v>1179</v>
      </c>
      <c r="J99">
        <v>1169</v>
      </c>
      <c r="K99">
        <v>1149</v>
      </c>
      <c r="L99">
        <v>1119</v>
      </c>
      <c r="M99">
        <v>1099</v>
      </c>
      <c r="N99">
        <v>1069</v>
      </c>
      <c r="O99">
        <v>1049</v>
      </c>
      <c r="P99">
        <v>1019</v>
      </c>
      <c r="Q99">
        <v>1427</v>
      </c>
      <c r="R99">
        <v>1427</v>
      </c>
      <c r="S99">
        <v>1415</v>
      </c>
      <c r="T99">
        <v>1403</v>
      </c>
      <c r="U99">
        <v>1379</v>
      </c>
      <c r="V99">
        <v>1343</v>
      </c>
      <c r="W99">
        <v>1319</v>
      </c>
      <c r="X99">
        <v>1283</v>
      </c>
      <c r="Y99">
        <v>1259</v>
      </c>
      <c r="Z99">
        <v>1223</v>
      </c>
    </row>
    <row r="100" spans="1:26" x14ac:dyDescent="0.3">
      <c r="A100" t="s">
        <v>224</v>
      </c>
      <c r="B100" t="s">
        <v>49</v>
      </c>
      <c r="C100" t="s">
        <v>61</v>
      </c>
      <c r="D100" t="s">
        <v>28</v>
      </c>
      <c r="E100">
        <v>2659</v>
      </c>
      <c r="F100" t="s">
        <v>7</v>
      </c>
      <c r="G100">
        <v>2459</v>
      </c>
      <c r="H100">
        <v>2439</v>
      </c>
      <c r="I100">
        <v>2419</v>
      </c>
      <c r="J100">
        <v>2399</v>
      </c>
      <c r="K100">
        <v>2369</v>
      </c>
      <c r="L100">
        <v>2309</v>
      </c>
      <c r="M100">
        <v>2259</v>
      </c>
      <c r="N100">
        <v>2209</v>
      </c>
      <c r="O100">
        <v>2149</v>
      </c>
      <c r="P100">
        <v>2099</v>
      </c>
      <c r="Q100">
        <v>2951</v>
      </c>
      <c r="R100">
        <v>2927</v>
      </c>
      <c r="S100">
        <v>2903</v>
      </c>
      <c r="T100">
        <v>2879</v>
      </c>
      <c r="U100">
        <v>2843</v>
      </c>
      <c r="V100">
        <v>2771</v>
      </c>
      <c r="W100">
        <v>2711</v>
      </c>
      <c r="X100">
        <v>2651</v>
      </c>
      <c r="Y100">
        <v>2579</v>
      </c>
      <c r="Z100">
        <v>2519</v>
      </c>
    </row>
    <row r="101" spans="1:26" x14ac:dyDescent="0.3">
      <c r="A101" t="s">
        <v>224</v>
      </c>
      <c r="B101" t="s">
        <v>49</v>
      </c>
      <c r="C101" t="s">
        <v>61</v>
      </c>
      <c r="D101" t="s">
        <v>262</v>
      </c>
      <c r="E101">
        <v>2569</v>
      </c>
      <c r="F101" t="s">
        <v>7</v>
      </c>
      <c r="G101">
        <v>2379</v>
      </c>
      <c r="H101">
        <v>2359</v>
      </c>
      <c r="I101">
        <v>2339</v>
      </c>
      <c r="J101">
        <v>2329</v>
      </c>
      <c r="K101">
        <v>2289</v>
      </c>
      <c r="L101">
        <v>2239</v>
      </c>
      <c r="M101">
        <v>2189</v>
      </c>
      <c r="N101">
        <v>2129</v>
      </c>
      <c r="O101">
        <v>2079</v>
      </c>
      <c r="P101">
        <v>2029</v>
      </c>
      <c r="Q101">
        <v>2855</v>
      </c>
      <c r="R101">
        <v>2831</v>
      </c>
      <c r="S101">
        <v>2807</v>
      </c>
      <c r="T101">
        <v>2795</v>
      </c>
      <c r="U101">
        <v>2747</v>
      </c>
      <c r="V101">
        <v>2687</v>
      </c>
      <c r="W101">
        <v>2627</v>
      </c>
      <c r="X101">
        <v>2555</v>
      </c>
      <c r="Y101">
        <v>2495</v>
      </c>
      <c r="Z101">
        <v>2435</v>
      </c>
    </row>
    <row r="102" spans="1:26" x14ac:dyDescent="0.3">
      <c r="A102" t="s">
        <v>224</v>
      </c>
      <c r="B102" t="s">
        <v>49</v>
      </c>
      <c r="C102" t="s">
        <v>61</v>
      </c>
      <c r="D102" t="s">
        <v>263</v>
      </c>
      <c r="E102">
        <v>3619</v>
      </c>
      <c r="F102" t="s">
        <v>7</v>
      </c>
      <c r="G102">
        <v>3349</v>
      </c>
      <c r="H102">
        <v>3329</v>
      </c>
      <c r="I102">
        <v>3299</v>
      </c>
      <c r="J102">
        <v>3279</v>
      </c>
      <c r="K102">
        <v>3229</v>
      </c>
      <c r="L102">
        <v>3149</v>
      </c>
      <c r="M102">
        <v>3079</v>
      </c>
      <c r="N102">
        <v>3009</v>
      </c>
      <c r="O102">
        <v>2929</v>
      </c>
      <c r="P102">
        <v>2859</v>
      </c>
      <c r="Q102">
        <v>4019</v>
      </c>
      <c r="R102">
        <v>3995</v>
      </c>
      <c r="S102">
        <v>3959</v>
      </c>
      <c r="T102">
        <v>3935</v>
      </c>
      <c r="U102">
        <v>3875</v>
      </c>
      <c r="V102">
        <v>3779</v>
      </c>
      <c r="W102">
        <v>3695</v>
      </c>
      <c r="X102">
        <v>3611</v>
      </c>
      <c r="Y102">
        <v>3515</v>
      </c>
      <c r="Z102">
        <v>3431</v>
      </c>
    </row>
    <row r="103" spans="1:26" x14ac:dyDescent="0.3">
      <c r="A103" t="s">
        <v>224</v>
      </c>
      <c r="B103" t="s">
        <v>49</v>
      </c>
      <c r="C103" t="s">
        <v>61</v>
      </c>
      <c r="D103" t="s">
        <v>350</v>
      </c>
      <c r="E103">
        <v>6169</v>
      </c>
      <c r="F103" t="s">
        <v>7</v>
      </c>
      <c r="G103">
        <v>5709</v>
      </c>
      <c r="H103">
        <v>5669</v>
      </c>
      <c r="I103">
        <v>5629</v>
      </c>
      <c r="J103">
        <v>5589</v>
      </c>
      <c r="K103">
        <v>5499</v>
      </c>
      <c r="L103">
        <v>5379</v>
      </c>
      <c r="M103">
        <v>5249</v>
      </c>
      <c r="N103">
        <v>5129</v>
      </c>
      <c r="O103">
        <v>4999</v>
      </c>
      <c r="P103">
        <v>4879</v>
      </c>
      <c r="Q103">
        <v>6851</v>
      </c>
      <c r="R103">
        <v>6803</v>
      </c>
      <c r="S103">
        <v>6755</v>
      </c>
      <c r="T103">
        <v>6707</v>
      </c>
      <c r="U103">
        <v>6599</v>
      </c>
      <c r="V103">
        <v>6455</v>
      </c>
      <c r="W103">
        <v>6299</v>
      </c>
      <c r="X103">
        <v>6155</v>
      </c>
      <c r="Y103">
        <v>5999</v>
      </c>
      <c r="Z103">
        <v>5855</v>
      </c>
    </row>
    <row r="104" spans="1:26" x14ac:dyDescent="0.3">
      <c r="A104" t="s">
        <v>224</v>
      </c>
      <c r="B104" t="s">
        <v>49</v>
      </c>
      <c r="C104" t="s">
        <v>61</v>
      </c>
      <c r="D104" t="s">
        <v>551</v>
      </c>
      <c r="E104">
        <v>3089</v>
      </c>
      <c r="F104" t="s">
        <v>7</v>
      </c>
      <c r="G104">
        <v>2859</v>
      </c>
      <c r="H104">
        <v>2839</v>
      </c>
      <c r="I104">
        <v>2819</v>
      </c>
      <c r="J104">
        <v>2799</v>
      </c>
      <c r="K104">
        <v>2759</v>
      </c>
      <c r="L104">
        <v>2699</v>
      </c>
      <c r="M104">
        <v>2629</v>
      </c>
      <c r="N104">
        <v>2569</v>
      </c>
      <c r="O104">
        <v>2509</v>
      </c>
      <c r="P104">
        <v>2439</v>
      </c>
      <c r="Q104">
        <v>3431</v>
      </c>
      <c r="R104">
        <v>3407</v>
      </c>
      <c r="S104">
        <v>3383</v>
      </c>
      <c r="T104">
        <v>3359</v>
      </c>
      <c r="U104">
        <v>3311</v>
      </c>
      <c r="V104">
        <v>3239</v>
      </c>
      <c r="W104">
        <v>3155</v>
      </c>
      <c r="X104">
        <v>3083</v>
      </c>
      <c r="Y104">
        <v>3011</v>
      </c>
      <c r="Z104">
        <v>2927</v>
      </c>
    </row>
    <row r="105" spans="1:26" x14ac:dyDescent="0.3">
      <c r="A105" t="s">
        <v>224</v>
      </c>
      <c r="B105" t="s">
        <v>49</v>
      </c>
      <c r="C105" t="s">
        <v>61</v>
      </c>
      <c r="D105" t="s">
        <v>552</v>
      </c>
      <c r="E105">
        <v>3929</v>
      </c>
      <c r="F105" t="s">
        <v>7</v>
      </c>
      <c r="G105">
        <v>3629</v>
      </c>
      <c r="H105">
        <v>3609</v>
      </c>
      <c r="I105">
        <v>3579</v>
      </c>
      <c r="J105">
        <v>3559</v>
      </c>
      <c r="K105">
        <v>3499</v>
      </c>
      <c r="L105">
        <v>3419</v>
      </c>
      <c r="M105">
        <v>3339</v>
      </c>
      <c r="N105">
        <v>3259</v>
      </c>
      <c r="O105">
        <v>3179</v>
      </c>
      <c r="P105">
        <v>3099</v>
      </c>
      <c r="Q105">
        <v>4355</v>
      </c>
      <c r="R105">
        <v>4331</v>
      </c>
      <c r="S105">
        <v>4295</v>
      </c>
      <c r="T105">
        <v>4271</v>
      </c>
      <c r="U105">
        <v>4199</v>
      </c>
      <c r="V105">
        <v>4103</v>
      </c>
      <c r="W105">
        <v>4007</v>
      </c>
      <c r="X105">
        <v>3911</v>
      </c>
      <c r="Y105">
        <v>3815</v>
      </c>
      <c r="Z105">
        <v>3719</v>
      </c>
    </row>
    <row r="106" spans="1:26" x14ac:dyDescent="0.3">
      <c r="A106" t="s">
        <v>224</v>
      </c>
      <c r="B106" t="s">
        <v>54</v>
      </c>
      <c r="C106" t="s">
        <v>61</v>
      </c>
      <c r="D106" t="s">
        <v>255</v>
      </c>
      <c r="E106">
        <v>939</v>
      </c>
      <c r="F106" t="s">
        <v>7</v>
      </c>
      <c r="G106">
        <v>869</v>
      </c>
      <c r="H106">
        <v>859</v>
      </c>
      <c r="I106">
        <v>859</v>
      </c>
      <c r="J106">
        <v>849</v>
      </c>
      <c r="K106">
        <v>839</v>
      </c>
      <c r="L106">
        <v>819</v>
      </c>
      <c r="M106">
        <v>799</v>
      </c>
      <c r="N106">
        <v>779</v>
      </c>
      <c r="O106">
        <v>759</v>
      </c>
      <c r="P106">
        <v>739</v>
      </c>
      <c r="Q106">
        <v>1043</v>
      </c>
      <c r="R106">
        <v>1031</v>
      </c>
      <c r="S106">
        <v>1031</v>
      </c>
      <c r="T106">
        <v>1019</v>
      </c>
      <c r="U106">
        <v>1007</v>
      </c>
      <c r="V106">
        <v>983</v>
      </c>
      <c r="W106">
        <v>959</v>
      </c>
      <c r="X106">
        <v>935</v>
      </c>
      <c r="Y106">
        <v>911</v>
      </c>
      <c r="Z106">
        <v>887</v>
      </c>
    </row>
    <row r="107" spans="1:26" x14ac:dyDescent="0.3">
      <c r="A107" t="s">
        <v>224</v>
      </c>
      <c r="B107" t="s">
        <v>54</v>
      </c>
      <c r="C107" t="s">
        <v>61</v>
      </c>
      <c r="D107" t="s">
        <v>246</v>
      </c>
      <c r="E107">
        <v>709</v>
      </c>
      <c r="F107" t="s">
        <v>7</v>
      </c>
      <c r="G107">
        <v>659</v>
      </c>
      <c r="H107">
        <v>649</v>
      </c>
      <c r="I107">
        <v>649</v>
      </c>
      <c r="J107">
        <v>639</v>
      </c>
      <c r="K107">
        <v>629</v>
      </c>
      <c r="L107">
        <v>619</v>
      </c>
      <c r="M107">
        <v>599</v>
      </c>
      <c r="N107">
        <v>589</v>
      </c>
      <c r="O107">
        <v>579</v>
      </c>
      <c r="P107">
        <v>559</v>
      </c>
      <c r="Q107">
        <v>791</v>
      </c>
      <c r="R107">
        <v>779</v>
      </c>
      <c r="S107">
        <v>779</v>
      </c>
      <c r="T107">
        <v>767</v>
      </c>
      <c r="U107">
        <v>755</v>
      </c>
      <c r="V107">
        <v>743</v>
      </c>
      <c r="W107">
        <v>719</v>
      </c>
      <c r="X107">
        <v>707</v>
      </c>
      <c r="Y107">
        <v>695</v>
      </c>
      <c r="Z107">
        <v>671</v>
      </c>
    </row>
    <row r="108" spans="1:26" x14ac:dyDescent="0.3">
      <c r="A108" t="s">
        <v>224</v>
      </c>
      <c r="B108" t="s">
        <v>54</v>
      </c>
      <c r="C108" t="s">
        <v>61</v>
      </c>
      <c r="D108" t="s">
        <v>247</v>
      </c>
      <c r="E108">
        <v>379</v>
      </c>
      <c r="F108" t="s">
        <v>7</v>
      </c>
      <c r="G108">
        <v>349</v>
      </c>
      <c r="H108">
        <v>349</v>
      </c>
      <c r="I108">
        <v>339</v>
      </c>
      <c r="J108">
        <v>339</v>
      </c>
      <c r="K108">
        <v>339</v>
      </c>
      <c r="L108">
        <v>329</v>
      </c>
      <c r="M108">
        <v>319</v>
      </c>
      <c r="N108">
        <v>309</v>
      </c>
      <c r="O108">
        <v>309</v>
      </c>
      <c r="P108">
        <v>299</v>
      </c>
      <c r="Q108">
        <v>419</v>
      </c>
      <c r="R108">
        <v>419</v>
      </c>
      <c r="S108">
        <v>407</v>
      </c>
      <c r="T108">
        <v>407</v>
      </c>
      <c r="U108">
        <v>407</v>
      </c>
      <c r="V108">
        <v>395</v>
      </c>
      <c r="W108">
        <v>383</v>
      </c>
      <c r="X108">
        <v>371</v>
      </c>
      <c r="Y108">
        <v>371</v>
      </c>
      <c r="Z108">
        <v>359</v>
      </c>
    </row>
    <row r="109" spans="1:26" x14ac:dyDescent="0.3">
      <c r="A109" t="s">
        <v>224</v>
      </c>
      <c r="B109" t="s">
        <v>54</v>
      </c>
      <c r="C109" t="s">
        <v>61</v>
      </c>
      <c r="D109" t="s">
        <v>332</v>
      </c>
      <c r="E109">
        <v>489</v>
      </c>
      <c r="F109" t="s">
        <v>7</v>
      </c>
      <c r="G109">
        <v>449</v>
      </c>
      <c r="H109">
        <v>449</v>
      </c>
      <c r="I109">
        <v>439</v>
      </c>
      <c r="J109">
        <v>439</v>
      </c>
      <c r="K109">
        <v>429</v>
      </c>
      <c r="L109">
        <v>419</v>
      </c>
      <c r="M109">
        <v>409</v>
      </c>
      <c r="N109">
        <v>399</v>
      </c>
      <c r="O109">
        <v>389</v>
      </c>
      <c r="P109">
        <v>379</v>
      </c>
      <c r="Q109">
        <v>539</v>
      </c>
      <c r="R109">
        <v>539</v>
      </c>
      <c r="S109">
        <v>527</v>
      </c>
      <c r="T109">
        <v>527</v>
      </c>
      <c r="U109">
        <v>515</v>
      </c>
      <c r="V109">
        <v>503</v>
      </c>
      <c r="W109">
        <v>491</v>
      </c>
      <c r="X109">
        <v>479</v>
      </c>
      <c r="Y109">
        <v>467</v>
      </c>
      <c r="Z109">
        <v>455</v>
      </c>
    </row>
    <row r="110" spans="1:26" x14ac:dyDescent="0.3">
      <c r="A110" t="s">
        <v>224</v>
      </c>
      <c r="B110" t="s">
        <v>230</v>
      </c>
      <c r="C110" t="s">
        <v>61</v>
      </c>
      <c r="D110" t="s">
        <v>248</v>
      </c>
      <c r="E110">
        <v>1369</v>
      </c>
      <c r="F110" t="s">
        <v>7</v>
      </c>
      <c r="G110">
        <v>1269</v>
      </c>
      <c r="H110">
        <v>1259</v>
      </c>
      <c r="I110">
        <v>1249</v>
      </c>
      <c r="J110">
        <v>1239</v>
      </c>
      <c r="K110">
        <v>1219</v>
      </c>
      <c r="L110">
        <v>1199</v>
      </c>
      <c r="M110">
        <v>1169</v>
      </c>
      <c r="N110">
        <v>1139</v>
      </c>
      <c r="O110">
        <v>1109</v>
      </c>
      <c r="P110">
        <v>1079</v>
      </c>
      <c r="Q110">
        <v>1523</v>
      </c>
      <c r="R110">
        <v>1511</v>
      </c>
      <c r="S110">
        <v>1499</v>
      </c>
      <c r="T110">
        <v>1487</v>
      </c>
      <c r="U110">
        <v>1463</v>
      </c>
      <c r="V110">
        <v>1439</v>
      </c>
      <c r="W110">
        <v>1403</v>
      </c>
      <c r="X110">
        <v>1367</v>
      </c>
      <c r="Y110">
        <v>1331</v>
      </c>
      <c r="Z110">
        <v>1295</v>
      </c>
    </row>
    <row r="111" spans="1:26" x14ac:dyDescent="0.3">
      <c r="A111" t="s">
        <v>224</v>
      </c>
      <c r="B111" t="s">
        <v>49</v>
      </c>
      <c r="C111" t="s">
        <v>61</v>
      </c>
      <c r="D111" t="s">
        <v>249</v>
      </c>
      <c r="E111">
        <v>2039</v>
      </c>
      <c r="F111" t="s">
        <v>7</v>
      </c>
      <c r="G111">
        <v>1889</v>
      </c>
      <c r="H111">
        <v>1869</v>
      </c>
      <c r="I111">
        <v>1859</v>
      </c>
      <c r="J111">
        <v>1849</v>
      </c>
      <c r="K111">
        <v>1819</v>
      </c>
      <c r="L111">
        <v>1779</v>
      </c>
      <c r="M111">
        <v>1739</v>
      </c>
      <c r="N111">
        <v>1689</v>
      </c>
      <c r="O111">
        <v>1649</v>
      </c>
      <c r="P111">
        <v>1609</v>
      </c>
      <c r="Q111">
        <v>2267</v>
      </c>
      <c r="R111">
        <v>2243</v>
      </c>
      <c r="S111">
        <v>2231</v>
      </c>
      <c r="T111">
        <v>2219</v>
      </c>
      <c r="U111">
        <v>2183</v>
      </c>
      <c r="V111">
        <v>2135</v>
      </c>
      <c r="W111">
        <v>2087</v>
      </c>
      <c r="X111">
        <v>2027</v>
      </c>
      <c r="Y111">
        <v>1979</v>
      </c>
      <c r="Z111">
        <v>1931</v>
      </c>
    </row>
    <row r="112" spans="1:26" x14ac:dyDescent="0.3">
      <c r="A112" t="s">
        <v>224</v>
      </c>
      <c r="B112" t="s">
        <v>49</v>
      </c>
      <c r="C112" t="s">
        <v>61</v>
      </c>
      <c r="D112" t="s">
        <v>282</v>
      </c>
      <c r="E112">
        <v>1109</v>
      </c>
      <c r="F112" t="s">
        <v>7</v>
      </c>
      <c r="G112">
        <v>1029</v>
      </c>
      <c r="H112">
        <v>1019</v>
      </c>
      <c r="I112">
        <v>1009</v>
      </c>
      <c r="J112">
        <v>999</v>
      </c>
      <c r="K112">
        <v>989</v>
      </c>
      <c r="L112">
        <v>969</v>
      </c>
      <c r="M112">
        <v>939</v>
      </c>
      <c r="N112">
        <v>919</v>
      </c>
      <c r="O112">
        <v>899</v>
      </c>
      <c r="P112">
        <v>879</v>
      </c>
      <c r="Q112">
        <v>1235</v>
      </c>
      <c r="R112">
        <v>1223</v>
      </c>
      <c r="S112">
        <v>1211</v>
      </c>
      <c r="T112">
        <v>1199</v>
      </c>
      <c r="U112">
        <v>1187</v>
      </c>
      <c r="V112">
        <v>1163</v>
      </c>
      <c r="W112">
        <v>1127</v>
      </c>
      <c r="X112">
        <v>1103</v>
      </c>
      <c r="Y112">
        <v>1079</v>
      </c>
      <c r="Z112">
        <v>1055</v>
      </c>
    </row>
    <row r="113" spans="1:26" x14ac:dyDescent="0.3">
      <c r="A113" t="s">
        <v>224</v>
      </c>
      <c r="B113" t="s">
        <v>49</v>
      </c>
      <c r="C113" t="s">
        <v>61</v>
      </c>
      <c r="D113" t="s">
        <v>287</v>
      </c>
      <c r="E113">
        <v>1659</v>
      </c>
      <c r="F113" t="s">
        <v>7</v>
      </c>
      <c r="G113">
        <v>1539</v>
      </c>
      <c r="H113">
        <v>1519</v>
      </c>
      <c r="I113">
        <v>1509</v>
      </c>
      <c r="J113">
        <v>1499</v>
      </c>
      <c r="K113">
        <v>1479</v>
      </c>
      <c r="L113">
        <v>1449</v>
      </c>
      <c r="M113">
        <v>1409</v>
      </c>
      <c r="N113">
        <v>1379</v>
      </c>
      <c r="O113">
        <v>1339</v>
      </c>
      <c r="P113">
        <v>1309</v>
      </c>
      <c r="Q113">
        <v>1847</v>
      </c>
      <c r="R113">
        <v>1823</v>
      </c>
      <c r="S113">
        <v>1811</v>
      </c>
      <c r="T113">
        <v>1799</v>
      </c>
      <c r="U113">
        <v>1775</v>
      </c>
      <c r="V113">
        <v>1739</v>
      </c>
      <c r="W113">
        <v>1691</v>
      </c>
      <c r="X113">
        <v>1655</v>
      </c>
      <c r="Y113">
        <v>1607</v>
      </c>
      <c r="Z113">
        <v>1571</v>
      </c>
    </row>
    <row r="114" spans="1:26" x14ac:dyDescent="0.3">
      <c r="A114" t="s">
        <v>224</v>
      </c>
      <c r="B114" t="s">
        <v>49</v>
      </c>
      <c r="C114" t="s">
        <v>61</v>
      </c>
      <c r="D114" t="s">
        <v>293</v>
      </c>
      <c r="E114">
        <v>1879</v>
      </c>
      <c r="F114" t="s">
        <v>7</v>
      </c>
      <c r="G114">
        <v>1739</v>
      </c>
      <c r="H114">
        <v>1729</v>
      </c>
      <c r="I114">
        <v>1719</v>
      </c>
      <c r="J114">
        <v>1699</v>
      </c>
      <c r="K114">
        <v>1679</v>
      </c>
      <c r="L114">
        <v>1639</v>
      </c>
      <c r="M114">
        <v>1599</v>
      </c>
      <c r="N114">
        <v>1559</v>
      </c>
      <c r="O114">
        <v>1529</v>
      </c>
      <c r="P114">
        <v>1489</v>
      </c>
      <c r="Q114">
        <v>2087</v>
      </c>
      <c r="R114">
        <v>2075</v>
      </c>
      <c r="S114">
        <v>2063</v>
      </c>
      <c r="T114">
        <v>2039</v>
      </c>
      <c r="U114">
        <v>2015</v>
      </c>
      <c r="V114">
        <v>1967</v>
      </c>
      <c r="W114">
        <v>1919</v>
      </c>
      <c r="X114">
        <v>1871</v>
      </c>
      <c r="Y114">
        <v>1835</v>
      </c>
      <c r="Z114">
        <v>1787</v>
      </c>
    </row>
    <row r="115" spans="1:26" x14ac:dyDescent="0.3">
      <c r="A115" t="s">
        <v>224</v>
      </c>
      <c r="B115" t="s">
        <v>54</v>
      </c>
      <c r="C115" t="s">
        <v>62</v>
      </c>
      <c r="D115" t="s">
        <v>295</v>
      </c>
      <c r="E115">
        <v>439</v>
      </c>
      <c r="F115" t="s">
        <v>7</v>
      </c>
      <c r="G115">
        <v>409</v>
      </c>
      <c r="H115">
        <v>409</v>
      </c>
      <c r="I115">
        <v>399</v>
      </c>
      <c r="J115">
        <v>399</v>
      </c>
      <c r="K115">
        <v>389</v>
      </c>
      <c r="L115">
        <v>379</v>
      </c>
      <c r="M115">
        <v>379</v>
      </c>
      <c r="N115">
        <v>369</v>
      </c>
      <c r="O115">
        <v>359</v>
      </c>
      <c r="P115">
        <v>349</v>
      </c>
      <c r="Q115">
        <v>491</v>
      </c>
      <c r="R115">
        <v>491</v>
      </c>
      <c r="S115">
        <v>479</v>
      </c>
      <c r="T115">
        <v>479</v>
      </c>
      <c r="U115">
        <v>467</v>
      </c>
      <c r="V115">
        <v>455</v>
      </c>
      <c r="W115">
        <v>455</v>
      </c>
      <c r="X115">
        <v>443</v>
      </c>
      <c r="Y115">
        <v>431</v>
      </c>
      <c r="Z115">
        <v>419</v>
      </c>
    </row>
    <row r="116" spans="1:26" x14ac:dyDescent="0.3">
      <c r="A116" t="s">
        <v>224</v>
      </c>
      <c r="B116" t="s">
        <v>54</v>
      </c>
      <c r="C116" t="s">
        <v>62</v>
      </c>
      <c r="D116" t="s">
        <v>250</v>
      </c>
      <c r="E116">
        <v>439</v>
      </c>
      <c r="F116" t="s">
        <v>7</v>
      </c>
      <c r="G116">
        <v>409</v>
      </c>
      <c r="H116">
        <v>399</v>
      </c>
      <c r="I116">
        <v>399</v>
      </c>
      <c r="J116">
        <v>399</v>
      </c>
      <c r="K116">
        <v>389</v>
      </c>
      <c r="L116">
        <v>379</v>
      </c>
      <c r="M116">
        <v>369</v>
      </c>
      <c r="N116">
        <v>359</v>
      </c>
      <c r="O116">
        <v>349</v>
      </c>
      <c r="P116">
        <v>349</v>
      </c>
      <c r="Q116">
        <v>491</v>
      </c>
      <c r="R116">
        <v>479</v>
      </c>
      <c r="S116">
        <v>479</v>
      </c>
      <c r="T116">
        <v>479</v>
      </c>
      <c r="U116">
        <v>467</v>
      </c>
      <c r="V116">
        <v>455</v>
      </c>
      <c r="W116">
        <v>443</v>
      </c>
      <c r="X116">
        <v>431</v>
      </c>
      <c r="Y116">
        <v>419</v>
      </c>
      <c r="Z116">
        <v>419</v>
      </c>
    </row>
    <row r="117" spans="1:26" x14ac:dyDescent="0.3">
      <c r="A117" t="s">
        <v>224</v>
      </c>
      <c r="B117" t="s">
        <v>54</v>
      </c>
      <c r="C117" t="s">
        <v>62</v>
      </c>
      <c r="D117" t="s">
        <v>745</v>
      </c>
      <c r="E117">
        <v>559</v>
      </c>
      <c r="F117" t="s">
        <v>7</v>
      </c>
      <c r="G117">
        <v>519</v>
      </c>
      <c r="H117">
        <v>509</v>
      </c>
      <c r="I117">
        <v>509</v>
      </c>
      <c r="J117">
        <v>499</v>
      </c>
      <c r="K117">
        <v>499</v>
      </c>
      <c r="L117">
        <v>489</v>
      </c>
      <c r="M117">
        <v>469</v>
      </c>
      <c r="N117">
        <v>459</v>
      </c>
      <c r="O117">
        <v>449</v>
      </c>
      <c r="P117">
        <v>439</v>
      </c>
      <c r="Q117">
        <v>623</v>
      </c>
      <c r="R117">
        <v>611</v>
      </c>
      <c r="S117">
        <v>611</v>
      </c>
      <c r="T117">
        <v>599</v>
      </c>
      <c r="U117">
        <v>599</v>
      </c>
      <c r="V117">
        <v>587</v>
      </c>
      <c r="W117">
        <v>563</v>
      </c>
      <c r="X117">
        <v>551</v>
      </c>
      <c r="Y117">
        <v>539</v>
      </c>
      <c r="Z117">
        <v>527</v>
      </c>
    </row>
    <row r="118" spans="1:26" x14ac:dyDescent="0.3">
      <c r="A118" t="s">
        <v>224</v>
      </c>
      <c r="B118" t="s">
        <v>49</v>
      </c>
      <c r="C118" t="s">
        <v>62</v>
      </c>
      <c r="D118" t="s">
        <v>333</v>
      </c>
      <c r="E118">
        <v>709</v>
      </c>
      <c r="F118" t="s">
        <v>7</v>
      </c>
      <c r="G118">
        <v>659</v>
      </c>
      <c r="H118">
        <v>649</v>
      </c>
      <c r="I118">
        <v>649</v>
      </c>
      <c r="J118">
        <v>639</v>
      </c>
      <c r="K118">
        <v>629</v>
      </c>
      <c r="L118">
        <v>619</v>
      </c>
      <c r="M118">
        <v>599</v>
      </c>
      <c r="N118">
        <v>589</v>
      </c>
      <c r="O118">
        <v>579</v>
      </c>
      <c r="P118">
        <v>559</v>
      </c>
      <c r="Q118">
        <v>791</v>
      </c>
      <c r="R118">
        <v>779</v>
      </c>
      <c r="S118">
        <v>779</v>
      </c>
      <c r="T118">
        <v>767</v>
      </c>
      <c r="U118">
        <v>755</v>
      </c>
      <c r="V118">
        <v>743</v>
      </c>
      <c r="W118">
        <v>719</v>
      </c>
      <c r="X118">
        <v>707</v>
      </c>
      <c r="Y118">
        <v>695</v>
      </c>
      <c r="Z118">
        <v>671</v>
      </c>
    </row>
    <row r="119" spans="1:26" x14ac:dyDescent="0.3">
      <c r="A119" t="s">
        <v>224</v>
      </c>
      <c r="B119" t="s">
        <v>54</v>
      </c>
      <c r="C119" t="s">
        <v>62</v>
      </c>
      <c r="D119" t="s">
        <v>30</v>
      </c>
      <c r="E119">
        <v>599</v>
      </c>
      <c r="F119" t="s">
        <v>7</v>
      </c>
      <c r="G119">
        <v>549</v>
      </c>
      <c r="H119">
        <v>549</v>
      </c>
      <c r="I119">
        <v>549</v>
      </c>
      <c r="J119">
        <v>539</v>
      </c>
      <c r="K119">
        <v>529</v>
      </c>
      <c r="L119">
        <v>519</v>
      </c>
      <c r="M119">
        <v>509</v>
      </c>
      <c r="N119">
        <v>499</v>
      </c>
      <c r="O119">
        <v>479</v>
      </c>
      <c r="P119">
        <v>469</v>
      </c>
      <c r="Q119">
        <v>659</v>
      </c>
      <c r="R119">
        <v>659</v>
      </c>
      <c r="S119">
        <v>659</v>
      </c>
      <c r="T119">
        <v>647</v>
      </c>
      <c r="U119">
        <v>635</v>
      </c>
      <c r="V119">
        <v>623</v>
      </c>
      <c r="W119">
        <v>611</v>
      </c>
      <c r="X119">
        <v>599</v>
      </c>
      <c r="Y119">
        <v>575</v>
      </c>
      <c r="Z119">
        <v>563</v>
      </c>
    </row>
    <row r="120" spans="1:26" x14ac:dyDescent="0.3">
      <c r="A120" t="s">
        <v>224</v>
      </c>
      <c r="B120" t="s">
        <v>49</v>
      </c>
      <c r="C120" t="s">
        <v>62</v>
      </c>
      <c r="D120" t="s">
        <v>296</v>
      </c>
      <c r="E120">
        <v>1069</v>
      </c>
      <c r="F120" t="s">
        <v>7</v>
      </c>
      <c r="G120">
        <v>989</v>
      </c>
      <c r="H120">
        <v>979</v>
      </c>
      <c r="I120">
        <v>969</v>
      </c>
      <c r="J120">
        <v>959</v>
      </c>
      <c r="K120">
        <v>949</v>
      </c>
      <c r="L120">
        <v>929</v>
      </c>
      <c r="M120">
        <v>909</v>
      </c>
      <c r="N120">
        <v>889</v>
      </c>
      <c r="O120">
        <v>859</v>
      </c>
      <c r="P120">
        <v>839</v>
      </c>
      <c r="Q120">
        <v>1187</v>
      </c>
      <c r="R120">
        <v>1175</v>
      </c>
      <c r="S120">
        <v>1163</v>
      </c>
      <c r="T120">
        <v>1151</v>
      </c>
      <c r="U120">
        <v>1139</v>
      </c>
      <c r="V120">
        <v>1115</v>
      </c>
      <c r="W120">
        <v>1091</v>
      </c>
      <c r="X120">
        <v>1067</v>
      </c>
      <c r="Y120">
        <v>1031</v>
      </c>
      <c r="Z120">
        <v>1007</v>
      </c>
    </row>
    <row r="121" spans="1:26" x14ac:dyDescent="0.3">
      <c r="A121" t="s">
        <v>224</v>
      </c>
      <c r="B121" t="s">
        <v>49</v>
      </c>
      <c r="C121" t="s">
        <v>62</v>
      </c>
      <c r="D121" t="s">
        <v>553</v>
      </c>
      <c r="E121">
        <v>1369</v>
      </c>
      <c r="F121" t="s">
        <v>7</v>
      </c>
      <c r="G121">
        <v>1259</v>
      </c>
      <c r="H121">
        <v>1249</v>
      </c>
      <c r="I121">
        <v>1249</v>
      </c>
      <c r="J121">
        <v>1239</v>
      </c>
      <c r="K121">
        <v>1219</v>
      </c>
      <c r="L121">
        <v>1189</v>
      </c>
      <c r="M121">
        <v>1159</v>
      </c>
      <c r="N121">
        <v>1129</v>
      </c>
      <c r="O121">
        <v>1109</v>
      </c>
      <c r="P121">
        <v>1079</v>
      </c>
      <c r="Q121">
        <v>1511</v>
      </c>
      <c r="R121">
        <v>1499</v>
      </c>
      <c r="S121">
        <v>1499</v>
      </c>
      <c r="T121">
        <v>1487</v>
      </c>
      <c r="U121">
        <v>1463</v>
      </c>
      <c r="V121">
        <v>1427</v>
      </c>
      <c r="W121">
        <v>1391</v>
      </c>
      <c r="X121">
        <v>1355</v>
      </c>
      <c r="Y121">
        <v>1331</v>
      </c>
      <c r="Z121">
        <v>1295</v>
      </c>
    </row>
    <row r="122" spans="1:26" x14ac:dyDescent="0.3">
      <c r="A122" t="s">
        <v>224</v>
      </c>
      <c r="B122" t="s">
        <v>49</v>
      </c>
      <c r="C122" t="s">
        <v>62</v>
      </c>
      <c r="D122" t="s">
        <v>212</v>
      </c>
      <c r="E122">
        <v>919</v>
      </c>
      <c r="F122" t="s">
        <v>7</v>
      </c>
      <c r="G122">
        <v>849</v>
      </c>
      <c r="H122">
        <v>849</v>
      </c>
      <c r="I122">
        <v>839</v>
      </c>
      <c r="J122">
        <v>839</v>
      </c>
      <c r="K122">
        <v>819</v>
      </c>
      <c r="L122">
        <v>799</v>
      </c>
      <c r="M122">
        <v>789</v>
      </c>
      <c r="N122">
        <v>769</v>
      </c>
      <c r="O122">
        <v>749</v>
      </c>
      <c r="P122">
        <v>729</v>
      </c>
      <c r="Q122">
        <v>1019</v>
      </c>
      <c r="R122">
        <v>1019</v>
      </c>
      <c r="S122">
        <v>1007</v>
      </c>
      <c r="T122">
        <v>1007</v>
      </c>
      <c r="U122">
        <v>983</v>
      </c>
      <c r="V122">
        <v>959</v>
      </c>
      <c r="W122">
        <v>947</v>
      </c>
      <c r="X122">
        <v>923</v>
      </c>
      <c r="Y122">
        <v>899</v>
      </c>
      <c r="Z122">
        <v>875</v>
      </c>
    </row>
    <row r="123" spans="1:26" x14ac:dyDescent="0.3">
      <c r="A123" t="s">
        <v>224</v>
      </c>
      <c r="B123" t="s">
        <v>49</v>
      </c>
      <c r="C123" t="s">
        <v>62</v>
      </c>
      <c r="D123" t="s">
        <v>334</v>
      </c>
      <c r="E123">
        <v>1109</v>
      </c>
      <c r="F123" t="s">
        <v>7</v>
      </c>
      <c r="G123">
        <v>1029</v>
      </c>
      <c r="H123">
        <v>1019</v>
      </c>
      <c r="I123">
        <v>1009</v>
      </c>
      <c r="J123">
        <v>999</v>
      </c>
      <c r="K123">
        <v>989</v>
      </c>
      <c r="L123">
        <v>969</v>
      </c>
      <c r="M123">
        <v>939</v>
      </c>
      <c r="N123">
        <v>919</v>
      </c>
      <c r="O123">
        <v>899</v>
      </c>
      <c r="P123">
        <v>879</v>
      </c>
      <c r="Q123">
        <v>1235</v>
      </c>
      <c r="R123">
        <v>1223</v>
      </c>
      <c r="S123">
        <v>1211</v>
      </c>
      <c r="T123">
        <v>1199</v>
      </c>
      <c r="U123">
        <v>1187</v>
      </c>
      <c r="V123">
        <v>1163</v>
      </c>
      <c r="W123">
        <v>1127</v>
      </c>
      <c r="X123">
        <v>1103</v>
      </c>
      <c r="Y123">
        <v>1079</v>
      </c>
      <c r="Z123">
        <v>1055</v>
      </c>
    </row>
    <row r="124" spans="1:26" x14ac:dyDescent="0.3">
      <c r="A124" t="s">
        <v>224</v>
      </c>
      <c r="B124" t="s">
        <v>54</v>
      </c>
      <c r="C124" t="s">
        <v>62</v>
      </c>
      <c r="D124" t="s">
        <v>337</v>
      </c>
      <c r="E124">
        <v>629</v>
      </c>
      <c r="F124" t="s">
        <v>7</v>
      </c>
      <c r="G124">
        <v>579</v>
      </c>
      <c r="H124">
        <v>579</v>
      </c>
      <c r="I124">
        <v>569</v>
      </c>
      <c r="J124">
        <v>569</v>
      </c>
      <c r="K124">
        <v>559</v>
      </c>
      <c r="L124">
        <v>549</v>
      </c>
      <c r="M124">
        <v>539</v>
      </c>
      <c r="N124">
        <v>519</v>
      </c>
      <c r="O124">
        <v>509</v>
      </c>
      <c r="P124">
        <v>499</v>
      </c>
      <c r="Q124">
        <v>695</v>
      </c>
      <c r="R124">
        <v>695</v>
      </c>
      <c r="S124">
        <v>683</v>
      </c>
      <c r="T124">
        <v>683</v>
      </c>
      <c r="U124">
        <v>671</v>
      </c>
      <c r="V124">
        <v>659</v>
      </c>
      <c r="W124">
        <v>647</v>
      </c>
      <c r="X124">
        <v>623</v>
      </c>
      <c r="Y124">
        <v>611</v>
      </c>
      <c r="Z124">
        <v>599</v>
      </c>
    </row>
    <row r="125" spans="1:26" x14ac:dyDescent="0.3">
      <c r="A125" t="s">
        <v>224</v>
      </c>
      <c r="B125" t="s">
        <v>54</v>
      </c>
      <c r="C125" t="s">
        <v>62</v>
      </c>
      <c r="D125" t="s">
        <v>304</v>
      </c>
      <c r="E125">
        <v>659</v>
      </c>
      <c r="F125" t="s">
        <v>7</v>
      </c>
      <c r="G125">
        <v>609</v>
      </c>
      <c r="H125">
        <v>609</v>
      </c>
      <c r="I125">
        <v>599</v>
      </c>
      <c r="J125">
        <v>599</v>
      </c>
      <c r="K125">
        <v>589</v>
      </c>
      <c r="L125">
        <v>579</v>
      </c>
      <c r="M125">
        <v>559</v>
      </c>
      <c r="N125">
        <v>549</v>
      </c>
      <c r="O125">
        <v>539</v>
      </c>
      <c r="P125">
        <v>519</v>
      </c>
      <c r="Q125">
        <v>731</v>
      </c>
      <c r="R125">
        <v>731</v>
      </c>
      <c r="S125">
        <v>719</v>
      </c>
      <c r="T125">
        <v>719</v>
      </c>
      <c r="U125">
        <v>707</v>
      </c>
      <c r="V125">
        <v>695</v>
      </c>
      <c r="W125">
        <v>671</v>
      </c>
      <c r="X125">
        <v>659</v>
      </c>
      <c r="Y125">
        <v>647</v>
      </c>
      <c r="Z125">
        <v>623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56276-FCFB-4947-B382-25B6BEC0C697}">
  <sheetPr>
    <tabColor theme="1"/>
  </sheetPr>
  <dimension ref="A1:BS125"/>
  <sheetViews>
    <sheetView workbookViewId="0">
      <selection activeCell="U11" sqref="U11"/>
    </sheetView>
  </sheetViews>
  <sheetFormatPr baseColWidth="10" defaultRowHeight="14.4" x14ac:dyDescent="0.3"/>
  <cols>
    <col min="1" max="2" width="8.77734375" bestFit="1" customWidth="1"/>
    <col min="3" max="3" width="10.88671875" bestFit="1" customWidth="1"/>
    <col min="4" max="26" width="13.33203125" bestFit="1" customWidth="1"/>
    <col min="27" max="71" width="11.88671875" bestFit="1" customWidth="1"/>
  </cols>
  <sheetData>
    <row r="1" spans="1:71" x14ac:dyDescent="0.3">
      <c r="A1" t="s">
        <v>33</v>
      </c>
      <c r="B1" t="s">
        <v>34</v>
      </c>
      <c r="C1" t="s">
        <v>35</v>
      </c>
      <c r="D1" t="s">
        <v>0</v>
      </c>
      <c r="E1" t="s">
        <v>36</v>
      </c>
      <c r="F1" t="s">
        <v>1</v>
      </c>
      <c r="G1" t="s">
        <v>37</v>
      </c>
      <c r="H1" t="s">
        <v>360</v>
      </c>
      <c r="I1" t="s">
        <v>46</v>
      </c>
      <c r="J1" t="s">
        <v>361</v>
      </c>
      <c r="K1" t="s">
        <v>41</v>
      </c>
      <c r="L1" t="s">
        <v>8</v>
      </c>
      <c r="M1" t="s">
        <v>42</v>
      </c>
      <c r="N1" t="s">
        <v>43</v>
      </c>
      <c r="O1" t="s">
        <v>44</v>
      </c>
      <c r="P1" t="s">
        <v>45</v>
      </c>
      <c r="Q1" t="s">
        <v>362</v>
      </c>
      <c r="R1" t="s">
        <v>195</v>
      </c>
      <c r="S1" t="s">
        <v>363</v>
      </c>
      <c r="T1" t="s">
        <v>47</v>
      </c>
      <c r="U1" t="s">
        <v>364</v>
      </c>
      <c r="V1" t="s">
        <v>365</v>
      </c>
      <c r="W1" t="s">
        <v>366</v>
      </c>
      <c r="X1" t="s">
        <v>367</v>
      </c>
      <c r="Y1" t="s">
        <v>368</v>
      </c>
      <c r="Z1" t="s">
        <v>369</v>
      </c>
      <c r="AA1" t="s">
        <v>370</v>
      </c>
      <c r="AB1" t="s">
        <v>371</v>
      </c>
      <c r="AC1" t="s">
        <v>372</v>
      </c>
      <c r="AD1" t="s">
        <v>373</v>
      </c>
      <c r="AE1" t="s">
        <v>374</v>
      </c>
      <c r="AF1" t="s">
        <v>375</v>
      </c>
      <c r="AG1" t="s">
        <v>376</v>
      </c>
      <c r="AH1" t="s">
        <v>377</v>
      </c>
      <c r="AI1" t="s">
        <v>378</v>
      </c>
      <c r="AJ1" t="s">
        <v>379</v>
      </c>
      <c r="AK1" t="s">
        <v>380</v>
      </c>
      <c r="AL1" t="s">
        <v>381</v>
      </c>
      <c r="AM1" t="s">
        <v>382</v>
      </c>
      <c r="AN1" t="s">
        <v>383</v>
      </c>
      <c r="AO1" t="s">
        <v>384</v>
      </c>
      <c r="AP1" t="s">
        <v>385</v>
      </c>
      <c r="AQ1" t="s">
        <v>386</v>
      </c>
      <c r="AR1" t="s">
        <v>387</v>
      </c>
      <c r="AS1" t="s">
        <v>388</v>
      </c>
      <c r="AT1" t="s">
        <v>389</v>
      </c>
      <c r="AU1" t="s">
        <v>390</v>
      </c>
      <c r="AV1" t="s">
        <v>391</v>
      </c>
      <c r="AW1" t="s">
        <v>392</v>
      </c>
      <c r="AX1" t="s">
        <v>393</v>
      </c>
      <c r="AY1" t="s">
        <v>394</v>
      </c>
      <c r="AZ1" t="s">
        <v>395</v>
      </c>
      <c r="BA1" t="s">
        <v>396</v>
      </c>
      <c r="BB1" t="s">
        <v>397</v>
      </c>
      <c r="BC1" t="s">
        <v>398</v>
      </c>
      <c r="BD1" t="s">
        <v>399</v>
      </c>
      <c r="BE1" t="s">
        <v>400</v>
      </c>
      <c r="BF1" t="s">
        <v>401</v>
      </c>
      <c r="BG1" t="s">
        <v>402</v>
      </c>
      <c r="BH1" t="s">
        <v>403</v>
      </c>
      <c r="BI1" t="s">
        <v>404</v>
      </c>
      <c r="BJ1" t="s">
        <v>405</v>
      </c>
      <c r="BK1" t="s">
        <v>406</v>
      </c>
      <c r="BL1" t="s">
        <v>407</v>
      </c>
      <c r="BM1" t="s">
        <v>408</v>
      </c>
      <c r="BN1" t="s">
        <v>409</v>
      </c>
      <c r="BO1" t="s">
        <v>410</v>
      </c>
      <c r="BP1" t="s">
        <v>411</v>
      </c>
      <c r="BQ1" t="s">
        <v>412</v>
      </c>
      <c r="BR1" t="s">
        <v>413</v>
      </c>
      <c r="BS1" t="s">
        <v>414</v>
      </c>
    </row>
    <row r="2" spans="1:71" x14ac:dyDescent="0.3">
      <c r="A2" t="s">
        <v>224</v>
      </c>
      <c r="B2" t="s">
        <v>49</v>
      </c>
      <c r="C2" t="s">
        <v>48</v>
      </c>
      <c r="D2" t="s">
        <v>312</v>
      </c>
      <c r="E2">
        <v>3769</v>
      </c>
      <c r="F2" t="s">
        <v>216</v>
      </c>
      <c r="G2">
        <v>3739</v>
      </c>
      <c r="H2">
        <v>3719</v>
      </c>
      <c r="I2">
        <v>3689</v>
      </c>
      <c r="J2">
        <v>3669</v>
      </c>
      <c r="K2">
        <v>3619</v>
      </c>
      <c r="L2">
        <v>3539</v>
      </c>
      <c r="M2">
        <v>3459</v>
      </c>
      <c r="N2">
        <v>3389</v>
      </c>
      <c r="O2">
        <v>3309</v>
      </c>
      <c r="P2">
        <v>3229</v>
      </c>
      <c r="Q2">
        <v>4487</v>
      </c>
      <c r="R2">
        <v>4463</v>
      </c>
      <c r="S2">
        <v>4427</v>
      </c>
      <c r="T2">
        <v>4403</v>
      </c>
      <c r="U2">
        <v>4343</v>
      </c>
      <c r="V2">
        <v>4247</v>
      </c>
      <c r="W2">
        <v>4151</v>
      </c>
      <c r="X2">
        <v>4067</v>
      </c>
      <c r="Y2">
        <v>3971</v>
      </c>
      <c r="Z2">
        <v>3875</v>
      </c>
    </row>
    <row r="3" spans="1:71" x14ac:dyDescent="0.3">
      <c r="A3" t="s">
        <v>224</v>
      </c>
      <c r="B3" t="s">
        <v>49</v>
      </c>
      <c r="C3" t="s">
        <v>48</v>
      </c>
      <c r="D3" t="s">
        <v>16</v>
      </c>
      <c r="E3">
        <v>3769</v>
      </c>
      <c r="F3" t="s">
        <v>216</v>
      </c>
      <c r="G3">
        <v>3739</v>
      </c>
      <c r="H3">
        <v>3719</v>
      </c>
      <c r="I3">
        <v>3689</v>
      </c>
      <c r="J3">
        <v>3669</v>
      </c>
      <c r="K3">
        <v>3619</v>
      </c>
      <c r="L3">
        <v>3539</v>
      </c>
      <c r="M3">
        <v>3459</v>
      </c>
      <c r="N3">
        <v>3389</v>
      </c>
      <c r="O3">
        <v>3309</v>
      </c>
      <c r="P3">
        <v>3229</v>
      </c>
      <c r="Q3">
        <v>4487</v>
      </c>
      <c r="R3">
        <v>4463</v>
      </c>
      <c r="S3">
        <v>4427</v>
      </c>
      <c r="T3">
        <v>4403</v>
      </c>
      <c r="U3">
        <v>4343</v>
      </c>
      <c r="V3">
        <v>4247</v>
      </c>
      <c r="W3">
        <v>4151</v>
      </c>
      <c r="X3">
        <v>4067</v>
      </c>
      <c r="Y3">
        <v>3971</v>
      </c>
      <c r="Z3">
        <v>3875</v>
      </c>
    </row>
    <row r="4" spans="1:71" x14ac:dyDescent="0.3">
      <c r="A4" t="s">
        <v>224</v>
      </c>
      <c r="B4" t="s">
        <v>49</v>
      </c>
      <c r="C4" t="s">
        <v>48</v>
      </c>
      <c r="D4" t="s">
        <v>50</v>
      </c>
      <c r="E4">
        <v>5029</v>
      </c>
      <c r="F4" t="s">
        <v>216</v>
      </c>
      <c r="G4">
        <v>4989</v>
      </c>
      <c r="H4">
        <v>4959</v>
      </c>
      <c r="I4">
        <v>4919</v>
      </c>
      <c r="J4">
        <v>4889</v>
      </c>
      <c r="K4">
        <v>4819</v>
      </c>
      <c r="L4">
        <v>4719</v>
      </c>
      <c r="M4">
        <v>4619</v>
      </c>
      <c r="N4">
        <v>4519</v>
      </c>
      <c r="O4">
        <v>4409</v>
      </c>
      <c r="P4">
        <v>4309</v>
      </c>
      <c r="Q4">
        <v>5987</v>
      </c>
      <c r="R4">
        <v>5951</v>
      </c>
      <c r="S4">
        <v>5903</v>
      </c>
      <c r="T4">
        <v>5867</v>
      </c>
      <c r="U4">
        <v>5783</v>
      </c>
      <c r="V4">
        <v>5663</v>
      </c>
      <c r="W4">
        <v>5543</v>
      </c>
      <c r="X4">
        <v>5423</v>
      </c>
      <c r="Y4">
        <v>5291</v>
      </c>
      <c r="Z4">
        <v>5171</v>
      </c>
    </row>
    <row r="5" spans="1:71" x14ac:dyDescent="0.3">
      <c r="A5" t="s">
        <v>224</v>
      </c>
      <c r="B5" t="s">
        <v>49</v>
      </c>
      <c r="C5" t="s">
        <v>48</v>
      </c>
      <c r="D5" t="s">
        <v>19</v>
      </c>
      <c r="E5">
        <v>4399</v>
      </c>
      <c r="F5" t="s">
        <v>216</v>
      </c>
      <c r="G5">
        <v>4369</v>
      </c>
      <c r="H5">
        <v>4339</v>
      </c>
      <c r="I5">
        <v>4309</v>
      </c>
      <c r="J5">
        <v>4279</v>
      </c>
      <c r="K5">
        <v>4219</v>
      </c>
      <c r="L5">
        <v>4129</v>
      </c>
      <c r="M5">
        <v>4039</v>
      </c>
      <c r="N5">
        <v>3949</v>
      </c>
      <c r="O5">
        <v>3859</v>
      </c>
      <c r="P5">
        <v>3769</v>
      </c>
      <c r="Q5">
        <v>5243</v>
      </c>
      <c r="R5">
        <v>5207</v>
      </c>
      <c r="S5">
        <v>5171</v>
      </c>
      <c r="T5">
        <v>5135</v>
      </c>
      <c r="U5">
        <v>5063</v>
      </c>
      <c r="V5">
        <v>4955</v>
      </c>
      <c r="W5">
        <v>4847</v>
      </c>
      <c r="X5">
        <v>4739</v>
      </c>
      <c r="Y5">
        <v>4631</v>
      </c>
      <c r="Z5">
        <v>4523</v>
      </c>
    </row>
    <row r="6" spans="1:71" x14ac:dyDescent="0.3">
      <c r="A6" t="s">
        <v>224</v>
      </c>
      <c r="B6" t="s">
        <v>49</v>
      </c>
      <c r="C6" t="s">
        <v>48</v>
      </c>
      <c r="D6" t="s">
        <v>237</v>
      </c>
      <c r="E6">
        <v>9419</v>
      </c>
      <c r="F6" t="s">
        <v>216</v>
      </c>
      <c r="G6">
        <v>9359</v>
      </c>
      <c r="H6">
        <v>9299</v>
      </c>
      <c r="I6">
        <v>9229</v>
      </c>
      <c r="J6">
        <v>9169</v>
      </c>
      <c r="K6">
        <v>9039</v>
      </c>
      <c r="L6">
        <v>8849</v>
      </c>
      <c r="M6">
        <v>8659</v>
      </c>
      <c r="N6">
        <v>8469</v>
      </c>
      <c r="O6">
        <v>8279</v>
      </c>
      <c r="P6">
        <v>8089</v>
      </c>
      <c r="Q6">
        <v>11231</v>
      </c>
      <c r="R6">
        <v>11159</v>
      </c>
      <c r="S6">
        <v>11075</v>
      </c>
      <c r="T6">
        <v>11003</v>
      </c>
      <c r="U6">
        <v>10847</v>
      </c>
      <c r="V6">
        <v>10619</v>
      </c>
      <c r="W6">
        <v>10391</v>
      </c>
      <c r="X6">
        <v>10163</v>
      </c>
      <c r="Y6">
        <v>9935</v>
      </c>
      <c r="Z6">
        <v>9707</v>
      </c>
    </row>
    <row r="7" spans="1:71" x14ac:dyDescent="0.3">
      <c r="A7" t="s">
        <v>224</v>
      </c>
      <c r="B7" t="s">
        <v>49</v>
      </c>
      <c r="C7" t="s">
        <v>48</v>
      </c>
      <c r="D7" t="s">
        <v>225</v>
      </c>
      <c r="E7">
        <v>8169</v>
      </c>
      <c r="F7" t="s">
        <v>216</v>
      </c>
      <c r="G7">
        <v>8109</v>
      </c>
      <c r="H7">
        <v>8059</v>
      </c>
      <c r="I7">
        <v>7999</v>
      </c>
      <c r="J7">
        <v>7949</v>
      </c>
      <c r="K7">
        <v>7839</v>
      </c>
      <c r="L7">
        <v>7669</v>
      </c>
      <c r="M7">
        <v>7509</v>
      </c>
      <c r="N7">
        <v>7339</v>
      </c>
      <c r="O7">
        <v>7169</v>
      </c>
      <c r="P7">
        <v>7009</v>
      </c>
      <c r="Q7">
        <v>9731</v>
      </c>
      <c r="R7">
        <v>9671</v>
      </c>
      <c r="S7">
        <v>9599</v>
      </c>
      <c r="T7">
        <v>9539</v>
      </c>
      <c r="U7">
        <v>9407</v>
      </c>
      <c r="V7">
        <v>9203</v>
      </c>
      <c r="W7">
        <v>9011</v>
      </c>
      <c r="X7">
        <v>8807</v>
      </c>
      <c r="Y7">
        <v>8603</v>
      </c>
      <c r="Z7">
        <v>8411</v>
      </c>
    </row>
    <row r="8" spans="1:71" x14ac:dyDescent="0.3">
      <c r="A8" t="s">
        <v>224</v>
      </c>
      <c r="B8" t="s">
        <v>49</v>
      </c>
      <c r="C8" t="s">
        <v>48</v>
      </c>
      <c r="D8" t="s">
        <v>51</v>
      </c>
      <c r="E8">
        <v>10049</v>
      </c>
      <c r="F8" t="s">
        <v>216</v>
      </c>
      <c r="G8">
        <v>9979</v>
      </c>
      <c r="H8">
        <v>9919</v>
      </c>
      <c r="I8">
        <v>9849</v>
      </c>
      <c r="J8">
        <v>9779</v>
      </c>
      <c r="K8">
        <v>9649</v>
      </c>
      <c r="L8">
        <v>9439</v>
      </c>
      <c r="M8">
        <v>9239</v>
      </c>
      <c r="N8">
        <v>9029</v>
      </c>
      <c r="O8">
        <v>8829</v>
      </c>
      <c r="P8">
        <v>8629</v>
      </c>
      <c r="Q8">
        <v>11975</v>
      </c>
      <c r="R8">
        <v>11903</v>
      </c>
      <c r="S8">
        <v>11819</v>
      </c>
      <c r="T8">
        <v>11735</v>
      </c>
      <c r="U8">
        <v>11579</v>
      </c>
      <c r="V8">
        <v>11327</v>
      </c>
      <c r="W8">
        <v>11087</v>
      </c>
      <c r="X8">
        <v>10835</v>
      </c>
      <c r="Y8">
        <v>10595</v>
      </c>
      <c r="Z8">
        <v>10355</v>
      </c>
    </row>
    <row r="9" spans="1:71" x14ac:dyDescent="0.3">
      <c r="A9" t="s">
        <v>224</v>
      </c>
      <c r="B9" t="s">
        <v>49</v>
      </c>
      <c r="C9" t="s">
        <v>48</v>
      </c>
      <c r="D9" t="s">
        <v>219</v>
      </c>
      <c r="E9">
        <v>8799</v>
      </c>
      <c r="F9" t="s">
        <v>216</v>
      </c>
      <c r="G9">
        <v>8739</v>
      </c>
      <c r="H9">
        <v>8679</v>
      </c>
      <c r="I9">
        <v>8619</v>
      </c>
      <c r="J9">
        <v>8559</v>
      </c>
      <c r="K9">
        <v>8439</v>
      </c>
      <c r="L9">
        <v>8259</v>
      </c>
      <c r="M9">
        <v>8079</v>
      </c>
      <c r="N9">
        <v>7899</v>
      </c>
      <c r="O9">
        <v>7729</v>
      </c>
      <c r="P9">
        <v>7549</v>
      </c>
      <c r="Q9">
        <v>10487</v>
      </c>
      <c r="R9">
        <v>10415</v>
      </c>
      <c r="S9">
        <v>10343</v>
      </c>
      <c r="T9">
        <v>10271</v>
      </c>
      <c r="U9">
        <v>10127</v>
      </c>
      <c r="V9">
        <v>9911</v>
      </c>
      <c r="W9">
        <v>9695</v>
      </c>
      <c r="X9">
        <v>9479</v>
      </c>
      <c r="Y9">
        <v>9275</v>
      </c>
      <c r="Z9">
        <v>9059</v>
      </c>
    </row>
    <row r="10" spans="1:71" x14ac:dyDescent="0.3">
      <c r="A10" t="s">
        <v>224</v>
      </c>
      <c r="B10" t="s">
        <v>49</v>
      </c>
      <c r="C10" t="s">
        <v>48</v>
      </c>
      <c r="D10" t="s">
        <v>125</v>
      </c>
      <c r="E10">
        <v>3119</v>
      </c>
      <c r="F10" t="s">
        <v>216</v>
      </c>
      <c r="G10">
        <v>3099</v>
      </c>
      <c r="H10">
        <v>3079</v>
      </c>
      <c r="I10">
        <v>3059</v>
      </c>
      <c r="J10">
        <v>3029</v>
      </c>
      <c r="K10">
        <v>2989</v>
      </c>
      <c r="L10">
        <v>2929</v>
      </c>
      <c r="M10">
        <v>2869</v>
      </c>
      <c r="N10">
        <v>2799</v>
      </c>
      <c r="O10">
        <v>2739</v>
      </c>
      <c r="P10">
        <v>2669</v>
      </c>
      <c r="Q10">
        <v>3719</v>
      </c>
      <c r="R10">
        <v>3695</v>
      </c>
      <c r="S10">
        <v>3671</v>
      </c>
      <c r="T10">
        <v>3635</v>
      </c>
      <c r="U10">
        <v>3587</v>
      </c>
      <c r="V10">
        <v>3515</v>
      </c>
      <c r="W10">
        <v>3443</v>
      </c>
      <c r="X10">
        <v>3359</v>
      </c>
      <c r="Y10">
        <v>3287</v>
      </c>
      <c r="Z10">
        <v>3203</v>
      </c>
    </row>
    <row r="11" spans="1:71" x14ac:dyDescent="0.3">
      <c r="A11" t="s">
        <v>224</v>
      </c>
      <c r="B11" t="s">
        <v>49</v>
      </c>
      <c r="C11" t="s">
        <v>48</v>
      </c>
      <c r="D11" t="s">
        <v>267</v>
      </c>
      <c r="E11">
        <v>5029</v>
      </c>
      <c r="F11" t="s">
        <v>216</v>
      </c>
      <c r="G11">
        <v>4989</v>
      </c>
      <c r="H11">
        <v>4959</v>
      </c>
      <c r="I11">
        <v>4919</v>
      </c>
      <c r="J11">
        <v>4889</v>
      </c>
      <c r="K11">
        <v>4819</v>
      </c>
      <c r="L11">
        <v>4719</v>
      </c>
      <c r="M11">
        <v>4619</v>
      </c>
      <c r="N11">
        <v>4519</v>
      </c>
      <c r="O11">
        <v>4409</v>
      </c>
      <c r="P11">
        <v>4309</v>
      </c>
      <c r="Q11">
        <v>5987</v>
      </c>
      <c r="R11">
        <v>5951</v>
      </c>
      <c r="S11">
        <v>5903</v>
      </c>
      <c r="T11">
        <v>5867</v>
      </c>
      <c r="U11">
        <v>5783</v>
      </c>
      <c r="V11">
        <v>5663</v>
      </c>
      <c r="W11">
        <v>5543</v>
      </c>
      <c r="X11">
        <v>5423</v>
      </c>
      <c r="Y11">
        <v>5291</v>
      </c>
      <c r="Z11">
        <v>5171</v>
      </c>
    </row>
    <row r="12" spans="1:71" x14ac:dyDescent="0.3">
      <c r="A12" t="s">
        <v>224</v>
      </c>
      <c r="B12" t="s">
        <v>49</v>
      </c>
      <c r="C12" t="s">
        <v>48</v>
      </c>
      <c r="D12" t="s">
        <v>271</v>
      </c>
      <c r="E12">
        <v>6279</v>
      </c>
      <c r="F12" t="s">
        <v>216</v>
      </c>
      <c r="G12">
        <v>6239</v>
      </c>
      <c r="H12">
        <v>6199</v>
      </c>
      <c r="I12">
        <v>6159</v>
      </c>
      <c r="J12">
        <v>6109</v>
      </c>
      <c r="K12">
        <v>6029</v>
      </c>
      <c r="L12">
        <v>5899</v>
      </c>
      <c r="M12">
        <v>5769</v>
      </c>
      <c r="N12">
        <v>5649</v>
      </c>
      <c r="O12">
        <v>5519</v>
      </c>
      <c r="P12">
        <v>5389</v>
      </c>
      <c r="Q12">
        <v>7487</v>
      </c>
      <c r="R12">
        <v>7439</v>
      </c>
      <c r="S12">
        <v>7391</v>
      </c>
      <c r="T12">
        <v>7331</v>
      </c>
      <c r="U12">
        <v>7235</v>
      </c>
      <c r="V12">
        <v>7079</v>
      </c>
      <c r="W12">
        <v>6923</v>
      </c>
      <c r="X12">
        <v>6779</v>
      </c>
      <c r="Y12">
        <v>6623</v>
      </c>
      <c r="Z12">
        <v>6467</v>
      </c>
    </row>
    <row r="13" spans="1:71" x14ac:dyDescent="0.3">
      <c r="A13" t="s">
        <v>224</v>
      </c>
      <c r="B13" t="s">
        <v>49</v>
      </c>
      <c r="C13" t="s">
        <v>48</v>
      </c>
      <c r="D13" t="s">
        <v>272</v>
      </c>
      <c r="E13">
        <v>9419</v>
      </c>
      <c r="F13" t="s">
        <v>216</v>
      </c>
      <c r="G13">
        <v>9359</v>
      </c>
      <c r="H13">
        <v>9299</v>
      </c>
      <c r="I13">
        <v>9229</v>
      </c>
      <c r="J13">
        <v>9169</v>
      </c>
      <c r="K13">
        <v>9039</v>
      </c>
      <c r="L13">
        <v>8849</v>
      </c>
      <c r="M13">
        <v>8659</v>
      </c>
      <c r="N13">
        <v>8469</v>
      </c>
      <c r="O13">
        <v>8279</v>
      </c>
      <c r="P13">
        <v>8089</v>
      </c>
      <c r="Q13">
        <v>11231</v>
      </c>
      <c r="R13">
        <v>11159</v>
      </c>
      <c r="S13">
        <v>11075</v>
      </c>
      <c r="T13">
        <v>11003</v>
      </c>
      <c r="U13">
        <v>10847</v>
      </c>
      <c r="V13">
        <v>10619</v>
      </c>
      <c r="W13">
        <v>10391</v>
      </c>
      <c r="X13">
        <v>10163</v>
      </c>
      <c r="Y13">
        <v>9935</v>
      </c>
      <c r="Z13">
        <v>9707</v>
      </c>
    </row>
    <row r="14" spans="1:71" x14ac:dyDescent="0.3">
      <c r="A14" t="s">
        <v>224</v>
      </c>
      <c r="B14" t="s">
        <v>49</v>
      </c>
      <c r="C14" t="s">
        <v>48</v>
      </c>
      <c r="D14" t="s">
        <v>268</v>
      </c>
      <c r="E14">
        <v>6909</v>
      </c>
      <c r="F14" t="s">
        <v>216</v>
      </c>
      <c r="G14">
        <v>6859</v>
      </c>
      <c r="H14">
        <v>6819</v>
      </c>
      <c r="I14">
        <v>6769</v>
      </c>
      <c r="J14">
        <v>6719</v>
      </c>
      <c r="K14">
        <v>6629</v>
      </c>
      <c r="L14">
        <v>6489</v>
      </c>
      <c r="M14">
        <v>6349</v>
      </c>
      <c r="N14">
        <v>6209</v>
      </c>
      <c r="O14">
        <v>6069</v>
      </c>
      <c r="P14">
        <v>5929</v>
      </c>
      <c r="Q14">
        <v>8231</v>
      </c>
      <c r="R14">
        <v>8183</v>
      </c>
      <c r="S14">
        <v>8123</v>
      </c>
      <c r="T14">
        <v>8063</v>
      </c>
      <c r="U14">
        <v>7955</v>
      </c>
      <c r="V14">
        <v>7787</v>
      </c>
      <c r="W14">
        <v>7619</v>
      </c>
      <c r="X14">
        <v>7451</v>
      </c>
      <c r="Y14">
        <v>7283</v>
      </c>
      <c r="Z14">
        <v>7115</v>
      </c>
    </row>
    <row r="15" spans="1:71" x14ac:dyDescent="0.3">
      <c r="A15" t="s">
        <v>224</v>
      </c>
      <c r="B15" t="s">
        <v>49</v>
      </c>
      <c r="C15" t="s">
        <v>48</v>
      </c>
      <c r="D15" t="s">
        <v>269</v>
      </c>
      <c r="E15">
        <v>8169</v>
      </c>
      <c r="F15" t="s">
        <v>216</v>
      </c>
      <c r="G15">
        <v>8109</v>
      </c>
      <c r="H15">
        <v>8059</v>
      </c>
      <c r="I15">
        <v>7999</v>
      </c>
      <c r="J15">
        <v>7949</v>
      </c>
      <c r="K15">
        <v>7839</v>
      </c>
      <c r="L15">
        <v>7669</v>
      </c>
      <c r="M15">
        <v>7509</v>
      </c>
      <c r="N15">
        <v>7339</v>
      </c>
      <c r="O15">
        <v>7169</v>
      </c>
      <c r="P15">
        <v>7009</v>
      </c>
      <c r="Q15">
        <v>9731</v>
      </c>
      <c r="R15">
        <v>9671</v>
      </c>
      <c r="S15">
        <v>9599</v>
      </c>
      <c r="T15">
        <v>9539</v>
      </c>
      <c r="U15">
        <v>9407</v>
      </c>
      <c r="V15">
        <v>9203</v>
      </c>
      <c r="W15">
        <v>9011</v>
      </c>
      <c r="X15">
        <v>8807</v>
      </c>
      <c r="Y15">
        <v>8603</v>
      </c>
      <c r="Z15">
        <v>8411</v>
      </c>
    </row>
    <row r="16" spans="1:71" x14ac:dyDescent="0.3">
      <c r="A16" t="s">
        <v>224</v>
      </c>
      <c r="B16" t="s">
        <v>49</v>
      </c>
      <c r="C16" t="s">
        <v>48</v>
      </c>
      <c r="D16" t="s">
        <v>273</v>
      </c>
      <c r="E16">
        <v>10049</v>
      </c>
      <c r="F16" t="s">
        <v>216</v>
      </c>
      <c r="G16">
        <v>9979</v>
      </c>
      <c r="H16">
        <v>9919</v>
      </c>
      <c r="I16">
        <v>9849</v>
      </c>
      <c r="J16">
        <v>9779</v>
      </c>
      <c r="K16">
        <v>9649</v>
      </c>
      <c r="L16">
        <v>9439</v>
      </c>
      <c r="M16">
        <v>9239</v>
      </c>
      <c r="N16">
        <v>9029</v>
      </c>
      <c r="O16">
        <v>8829</v>
      </c>
      <c r="P16">
        <v>8629</v>
      </c>
      <c r="Q16">
        <v>11975</v>
      </c>
      <c r="R16">
        <v>11903</v>
      </c>
      <c r="S16">
        <v>11819</v>
      </c>
      <c r="T16">
        <v>11735</v>
      </c>
      <c r="U16">
        <v>11579</v>
      </c>
      <c r="V16">
        <v>11327</v>
      </c>
      <c r="W16">
        <v>11087</v>
      </c>
      <c r="X16">
        <v>10835</v>
      </c>
      <c r="Y16">
        <v>10595</v>
      </c>
      <c r="Z16">
        <v>10355</v>
      </c>
    </row>
    <row r="17" spans="1:26" x14ac:dyDescent="0.3">
      <c r="A17" t="s">
        <v>224</v>
      </c>
      <c r="B17" t="s">
        <v>49</v>
      </c>
      <c r="C17" t="s">
        <v>48</v>
      </c>
      <c r="D17" t="s">
        <v>270</v>
      </c>
      <c r="E17">
        <v>7539</v>
      </c>
      <c r="F17" t="s">
        <v>216</v>
      </c>
      <c r="G17">
        <v>7489</v>
      </c>
      <c r="H17">
        <v>7439</v>
      </c>
      <c r="I17">
        <v>7389</v>
      </c>
      <c r="J17">
        <v>7339</v>
      </c>
      <c r="K17">
        <v>7229</v>
      </c>
      <c r="L17">
        <v>7079</v>
      </c>
      <c r="M17">
        <v>6929</v>
      </c>
      <c r="N17">
        <v>6779</v>
      </c>
      <c r="O17">
        <v>6619</v>
      </c>
      <c r="P17">
        <v>6469</v>
      </c>
      <c r="Q17">
        <v>8987</v>
      </c>
      <c r="R17">
        <v>8927</v>
      </c>
      <c r="S17">
        <v>8867</v>
      </c>
      <c r="T17">
        <v>8807</v>
      </c>
      <c r="U17">
        <v>8675</v>
      </c>
      <c r="V17">
        <v>8495</v>
      </c>
      <c r="W17">
        <v>8315</v>
      </c>
      <c r="X17">
        <v>8135</v>
      </c>
      <c r="Y17">
        <v>7943</v>
      </c>
      <c r="Z17">
        <v>7763</v>
      </c>
    </row>
    <row r="18" spans="1:26" x14ac:dyDescent="0.3">
      <c r="A18" t="s">
        <v>224</v>
      </c>
      <c r="B18" t="s">
        <v>49</v>
      </c>
      <c r="C18" t="s">
        <v>48</v>
      </c>
      <c r="D18" t="s">
        <v>274</v>
      </c>
      <c r="E18">
        <v>12569</v>
      </c>
      <c r="F18" t="s">
        <v>216</v>
      </c>
      <c r="G18">
        <v>12479</v>
      </c>
      <c r="H18">
        <v>12399</v>
      </c>
      <c r="I18">
        <v>12309</v>
      </c>
      <c r="J18">
        <v>12229</v>
      </c>
      <c r="K18">
        <v>12059</v>
      </c>
      <c r="L18">
        <v>11799</v>
      </c>
      <c r="M18">
        <v>11549</v>
      </c>
      <c r="N18">
        <v>11289</v>
      </c>
      <c r="O18">
        <v>11039</v>
      </c>
      <c r="P18">
        <v>10779</v>
      </c>
      <c r="Q18">
        <v>14975</v>
      </c>
      <c r="R18">
        <v>14879</v>
      </c>
      <c r="S18">
        <v>14771</v>
      </c>
      <c r="T18">
        <v>14675</v>
      </c>
      <c r="U18">
        <v>14471</v>
      </c>
      <c r="V18">
        <v>14159</v>
      </c>
      <c r="W18">
        <v>13859</v>
      </c>
      <c r="X18">
        <v>13547</v>
      </c>
      <c r="Y18">
        <v>13247</v>
      </c>
      <c r="Z18">
        <v>12935</v>
      </c>
    </row>
    <row r="19" spans="1:26" x14ac:dyDescent="0.3">
      <c r="A19" t="s">
        <v>224</v>
      </c>
      <c r="B19" t="s">
        <v>49</v>
      </c>
      <c r="C19" t="s">
        <v>48</v>
      </c>
      <c r="D19" t="s">
        <v>275</v>
      </c>
      <c r="E19">
        <v>8799</v>
      </c>
      <c r="F19" t="s">
        <v>216</v>
      </c>
      <c r="G19">
        <v>8739</v>
      </c>
      <c r="H19">
        <v>8679</v>
      </c>
      <c r="I19">
        <v>8619</v>
      </c>
      <c r="J19">
        <v>8559</v>
      </c>
      <c r="K19">
        <v>8439</v>
      </c>
      <c r="L19">
        <v>8259</v>
      </c>
      <c r="M19">
        <v>8079</v>
      </c>
      <c r="N19">
        <v>7899</v>
      </c>
      <c r="O19">
        <v>7729</v>
      </c>
      <c r="P19">
        <v>7549</v>
      </c>
      <c r="Q19">
        <v>10487</v>
      </c>
      <c r="R19">
        <v>10415</v>
      </c>
      <c r="S19">
        <v>10343</v>
      </c>
      <c r="T19">
        <v>10271</v>
      </c>
      <c r="U19">
        <v>10127</v>
      </c>
      <c r="V19">
        <v>9911</v>
      </c>
      <c r="W19">
        <v>9695</v>
      </c>
      <c r="X19">
        <v>9479</v>
      </c>
      <c r="Y19">
        <v>9275</v>
      </c>
      <c r="Z19">
        <v>9059</v>
      </c>
    </row>
    <row r="20" spans="1:26" x14ac:dyDescent="0.3">
      <c r="A20" t="s">
        <v>224</v>
      </c>
      <c r="B20" t="s">
        <v>49</v>
      </c>
      <c r="C20" t="s">
        <v>48</v>
      </c>
      <c r="D20" t="s">
        <v>339</v>
      </c>
      <c r="E20">
        <v>3769</v>
      </c>
      <c r="F20" t="s">
        <v>216</v>
      </c>
      <c r="G20">
        <v>3739</v>
      </c>
      <c r="H20">
        <v>3719</v>
      </c>
      <c r="I20">
        <v>3689</v>
      </c>
      <c r="J20">
        <v>3669</v>
      </c>
      <c r="K20">
        <v>3619</v>
      </c>
      <c r="L20">
        <v>3539</v>
      </c>
      <c r="M20">
        <v>3459</v>
      </c>
      <c r="N20">
        <v>3389</v>
      </c>
      <c r="O20">
        <v>3309</v>
      </c>
      <c r="P20">
        <v>3229</v>
      </c>
      <c r="Q20">
        <v>4487</v>
      </c>
      <c r="R20">
        <v>4463</v>
      </c>
      <c r="S20">
        <v>4427</v>
      </c>
      <c r="T20">
        <v>4403</v>
      </c>
      <c r="U20">
        <v>4343</v>
      </c>
      <c r="V20">
        <v>4247</v>
      </c>
      <c r="W20">
        <v>4151</v>
      </c>
      <c r="X20">
        <v>4067</v>
      </c>
      <c r="Y20">
        <v>3971</v>
      </c>
      <c r="Z20">
        <v>3875</v>
      </c>
    </row>
    <row r="21" spans="1:26" x14ac:dyDescent="0.3">
      <c r="A21" t="s">
        <v>224</v>
      </c>
      <c r="B21" t="s">
        <v>49</v>
      </c>
      <c r="C21" t="s">
        <v>52</v>
      </c>
      <c r="D21" t="s">
        <v>206</v>
      </c>
      <c r="E21">
        <v>2099</v>
      </c>
      <c r="F21" t="s">
        <v>7</v>
      </c>
      <c r="G21">
        <v>2089</v>
      </c>
      <c r="H21">
        <v>2069</v>
      </c>
      <c r="I21">
        <v>2059</v>
      </c>
      <c r="J21">
        <v>2039</v>
      </c>
      <c r="K21">
        <v>2019</v>
      </c>
      <c r="L21">
        <v>1969</v>
      </c>
      <c r="M21">
        <v>1929</v>
      </c>
      <c r="N21">
        <v>1889</v>
      </c>
      <c r="O21">
        <v>1849</v>
      </c>
      <c r="P21">
        <v>1799</v>
      </c>
      <c r="Q21">
        <v>2507</v>
      </c>
      <c r="R21">
        <v>2483</v>
      </c>
      <c r="S21">
        <v>2471</v>
      </c>
      <c r="T21">
        <v>2447</v>
      </c>
      <c r="U21">
        <v>2423</v>
      </c>
      <c r="V21">
        <v>2363</v>
      </c>
      <c r="W21">
        <v>2315</v>
      </c>
      <c r="X21">
        <v>2267</v>
      </c>
      <c r="Y21">
        <v>2219</v>
      </c>
      <c r="Z21">
        <v>2159</v>
      </c>
    </row>
    <row r="22" spans="1:26" x14ac:dyDescent="0.3">
      <c r="A22" t="s">
        <v>224</v>
      </c>
      <c r="B22" t="s">
        <v>49</v>
      </c>
      <c r="C22" t="s">
        <v>52</v>
      </c>
      <c r="D22" t="s">
        <v>121</v>
      </c>
      <c r="E22">
        <v>1519</v>
      </c>
      <c r="F22" t="s">
        <v>7</v>
      </c>
      <c r="G22">
        <v>1509</v>
      </c>
      <c r="H22">
        <v>1489</v>
      </c>
      <c r="I22">
        <v>1479</v>
      </c>
      <c r="J22">
        <v>1469</v>
      </c>
      <c r="K22">
        <v>1449</v>
      </c>
      <c r="L22">
        <v>1419</v>
      </c>
      <c r="M22">
        <v>1389</v>
      </c>
      <c r="N22">
        <v>1359</v>
      </c>
      <c r="O22">
        <v>1329</v>
      </c>
      <c r="P22">
        <v>1299</v>
      </c>
      <c r="Q22">
        <v>1811</v>
      </c>
      <c r="R22">
        <v>1787</v>
      </c>
      <c r="S22">
        <v>1775</v>
      </c>
      <c r="T22">
        <v>1763</v>
      </c>
      <c r="U22">
        <v>1739</v>
      </c>
      <c r="V22">
        <v>1703</v>
      </c>
      <c r="W22">
        <v>1667</v>
      </c>
      <c r="X22">
        <v>1631</v>
      </c>
      <c r="Y22">
        <v>1595</v>
      </c>
      <c r="Z22">
        <v>1559</v>
      </c>
    </row>
    <row r="23" spans="1:26" x14ac:dyDescent="0.3">
      <c r="A23" t="s">
        <v>224</v>
      </c>
      <c r="B23" t="s">
        <v>49</v>
      </c>
      <c r="C23" t="s">
        <v>52</v>
      </c>
      <c r="D23" t="s">
        <v>220</v>
      </c>
      <c r="E23">
        <v>3349</v>
      </c>
      <c r="F23" t="s">
        <v>7</v>
      </c>
      <c r="G23">
        <v>3329</v>
      </c>
      <c r="H23">
        <v>3299</v>
      </c>
      <c r="I23">
        <v>3279</v>
      </c>
      <c r="J23">
        <v>3259</v>
      </c>
      <c r="K23">
        <v>3209</v>
      </c>
      <c r="L23">
        <v>3149</v>
      </c>
      <c r="M23">
        <v>3079</v>
      </c>
      <c r="N23">
        <v>3009</v>
      </c>
      <c r="O23">
        <v>2939</v>
      </c>
      <c r="P23">
        <v>2869</v>
      </c>
      <c r="Q23">
        <v>3995</v>
      </c>
      <c r="R23">
        <v>3959</v>
      </c>
      <c r="S23">
        <v>3935</v>
      </c>
      <c r="T23">
        <v>3911</v>
      </c>
      <c r="U23">
        <v>3851</v>
      </c>
      <c r="V23">
        <v>3779</v>
      </c>
      <c r="W23">
        <v>3695</v>
      </c>
      <c r="X23">
        <v>3611</v>
      </c>
      <c r="Y23">
        <v>3527</v>
      </c>
      <c r="Z23">
        <v>3443</v>
      </c>
    </row>
    <row r="24" spans="1:26" x14ac:dyDescent="0.3">
      <c r="A24" t="s">
        <v>224</v>
      </c>
      <c r="B24" t="s">
        <v>49</v>
      </c>
      <c r="C24" t="s">
        <v>52</v>
      </c>
      <c r="D24" t="s">
        <v>341</v>
      </c>
      <c r="E24">
        <v>2959</v>
      </c>
      <c r="F24" t="s">
        <v>7</v>
      </c>
      <c r="G24">
        <v>2939</v>
      </c>
      <c r="H24">
        <v>2919</v>
      </c>
      <c r="I24">
        <v>2899</v>
      </c>
      <c r="J24">
        <v>2879</v>
      </c>
      <c r="K24">
        <v>2839</v>
      </c>
      <c r="L24">
        <v>2779</v>
      </c>
      <c r="M24">
        <v>2719</v>
      </c>
      <c r="N24">
        <v>2659</v>
      </c>
      <c r="O24">
        <v>2599</v>
      </c>
      <c r="P24">
        <v>2539</v>
      </c>
      <c r="Q24">
        <v>3527</v>
      </c>
      <c r="R24">
        <v>3503</v>
      </c>
      <c r="S24">
        <v>3479</v>
      </c>
      <c r="T24">
        <v>3455</v>
      </c>
      <c r="U24">
        <v>3407</v>
      </c>
      <c r="V24">
        <v>3335</v>
      </c>
      <c r="W24">
        <v>3263</v>
      </c>
      <c r="X24">
        <v>3191</v>
      </c>
      <c r="Y24">
        <v>3119</v>
      </c>
      <c r="Z24">
        <v>3047</v>
      </c>
    </row>
    <row r="25" spans="1:26" x14ac:dyDescent="0.3">
      <c r="A25" t="s">
        <v>224</v>
      </c>
      <c r="B25" t="s">
        <v>49</v>
      </c>
      <c r="C25" t="s">
        <v>52</v>
      </c>
      <c r="D25" t="s">
        <v>340</v>
      </c>
      <c r="E25">
        <v>3909</v>
      </c>
      <c r="F25" t="s">
        <v>7</v>
      </c>
      <c r="G25">
        <v>3879</v>
      </c>
      <c r="H25">
        <v>3849</v>
      </c>
      <c r="I25">
        <v>3829</v>
      </c>
      <c r="J25">
        <v>3799</v>
      </c>
      <c r="K25">
        <v>3749</v>
      </c>
      <c r="L25">
        <v>3669</v>
      </c>
      <c r="M25">
        <v>3589</v>
      </c>
      <c r="N25">
        <v>3509</v>
      </c>
      <c r="O25">
        <v>3429</v>
      </c>
      <c r="P25">
        <v>3349</v>
      </c>
      <c r="Q25">
        <v>4655</v>
      </c>
      <c r="R25">
        <v>4619</v>
      </c>
      <c r="S25">
        <v>4595</v>
      </c>
      <c r="T25">
        <v>4559</v>
      </c>
      <c r="U25">
        <v>4499</v>
      </c>
      <c r="V25">
        <v>4403</v>
      </c>
      <c r="W25">
        <v>4307</v>
      </c>
      <c r="X25">
        <v>4211</v>
      </c>
      <c r="Y25">
        <v>4115</v>
      </c>
      <c r="Z25">
        <v>4019</v>
      </c>
    </row>
    <row r="26" spans="1:26" x14ac:dyDescent="0.3">
      <c r="A26" t="s">
        <v>224</v>
      </c>
      <c r="B26" t="s">
        <v>49</v>
      </c>
      <c r="C26" t="s">
        <v>52</v>
      </c>
      <c r="D26" t="s">
        <v>659</v>
      </c>
      <c r="E26">
        <v>1659</v>
      </c>
      <c r="F26" t="s">
        <v>7</v>
      </c>
      <c r="G26">
        <v>1649</v>
      </c>
      <c r="H26">
        <v>1639</v>
      </c>
      <c r="I26">
        <v>1629</v>
      </c>
      <c r="J26">
        <v>1609</v>
      </c>
      <c r="K26">
        <v>1589</v>
      </c>
      <c r="L26">
        <v>1559</v>
      </c>
      <c r="M26">
        <v>1519</v>
      </c>
      <c r="N26">
        <v>1489</v>
      </c>
      <c r="O26">
        <v>1459</v>
      </c>
      <c r="P26">
        <v>1419</v>
      </c>
      <c r="Q26">
        <v>1979</v>
      </c>
      <c r="R26">
        <v>1967</v>
      </c>
      <c r="S26">
        <v>1955</v>
      </c>
      <c r="T26">
        <v>1931</v>
      </c>
      <c r="U26">
        <v>1907</v>
      </c>
      <c r="V26">
        <v>1871</v>
      </c>
      <c r="W26">
        <v>1823</v>
      </c>
      <c r="X26">
        <v>1787</v>
      </c>
      <c r="Y26">
        <v>1751</v>
      </c>
      <c r="Z26">
        <v>1703</v>
      </c>
    </row>
    <row r="27" spans="1:26" x14ac:dyDescent="0.3">
      <c r="A27" t="s">
        <v>224</v>
      </c>
      <c r="B27" t="s">
        <v>49</v>
      </c>
      <c r="C27" t="s">
        <v>52</v>
      </c>
      <c r="D27" t="s">
        <v>323</v>
      </c>
      <c r="E27">
        <v>2149</v>
      </c>
      <c r="F27" t="s">
        <v>7</v>
      </c>
      <c r="G27">
        <v>2129</v>
      </c>
      <c r="H27">
        <v>2119</v>
      </c>
      <c r="I27">
        <v>2099</v>
      </c>
      <c r="J27">
        <v>2089</v>
      </c>
      <c r="K27">
        <v>2059</v>
      </c>
      <c r="L27">
        <v>2009</v>
      </c>
      <c r="M27">
        <v>1969</v>
      </c>
      <c r="N27">
        <v>1929</v>
      </c>
      <c r="O27">
        <v>1879</v>
      </c>
      <c r="P27">
        <v>1839</v>
      </c>
      <c r="Q27">
        <v>2555</v>
      </c>
      <c r="R27">
        <v>2543</v>
      </c>
      <c r="S27">
        <v>2519</v>
      </c>
      <c r="T27">
        <v>2507</v>
      </c>
      <c r="U27">
        <v>2471</v>
      </c>
      <c r="V27">
        <v>2411</v>
      </c>
      <c r="W27">
        <v>2363</v>
      </c>
      <c r="X27">
        <v>2315</v>
      </c>
      <c r="Y27">
        <v>2255</v>
      </c>
      <c r="Z27">
        <v>2207</v>
      </c>
    </row>
    <row r="28" spans="1:26" x14ac:dyDescent="0.3">
      <c r="A28" t="s">
        <v>224</v>
      </c>
      <c r="B28" t="s">
        <v>49</v>
      </c>
      <c r="C28" t="s">
        <v>52</v>
      </c>
      <c r="D28" t="s">
        <v>205</v>
      </c>
      <c r="E28">
        <v>2859</v>
      </c>
      <c r="F28" t="s">
        <v>7</v>
      </c>
      <c r="G28">
        <v>2839</v>
      </c>
      <c r="H28">
        <v>2819</v>
      </c>
      <c r="I28">
        <v>2809</v>
      </c>
      <c r="J28">
        <v>2789</v>
      </c>
      <c r="K28">
        <v>2749</v>
      </c>
      <c r="L28">
        <v>2689</v>
      </c>
      <c r="M28">
        <v>2629</v>
      </c>
      <c r="N28">
        <v>2569</v>
      </c>
      <c r="O28">
        <v>2509</v>
      </c>
      <c r="P28">
        <v>2459</v>
      </c>
      <c r="Q28">
        <v>3407</v>
      </c>
      <c r="R28">
        <v>3383</v>
      </c>
      <c r="S28">
        <v>3371</v>
      </c>
      <c r="T28">
        <v>3347</v>
      </c>
      <c r="U28">
        <v>3299</v>
      </c>
      <c r="V28">
        <v>3227</v>
      </c>
      <c r="W28">
        <v>3155</v>
      </c>
      <c r="X28">
        <v>3083</v>
      </c>
      <c r="Y28">
        <v>3011</v>
      </c>
      <c r="Z28">
        <v>2951</v>
      </c>
    </row>
    <row r="29" spans="1:26" x14ac:dyDescent="0.3">
      <c r="A29" t="s">
        <v>224</v>
      </c>
      <c r="B29" t="s">
        <v>49</v>
      </c>
      <c r="C29" t="s">
        <v>52</v>
      </c>
      <c r="D29" t="s">
        <v>23</v>
      </c>
      <c r="E29">
        <v>1849</v>
      </c>
      <c r="F29" t="s">
        <v>7</v>
      </c>
      <c r="G29">
        <v>1839</v>
      </c>
      <c r="H29">
        <v>1829</v>
      </c>
      <c r="I29">
        <v>1809</v>
      </c>
      <c r="J29">
        <v>1799</v>
      </c>
      <c r="K29">
        <v>1779</v>
      </c>
      <c r="L29">
        <v>1739</v>
      </c>
      <c r="M29">
        <v>1699</v>
      </c>
      <c r="N29">
        <v>1659</v>
      </c>
      <c r="O29">
        <v>1629</v>
      </c>
      <c r="P29">
        <v>1589</v>
      </c>
      <c r="Q29">
        <v>2207</v>
      </c>
      <c r="R29">
        <v>2195</v>
      </c>
      <c r="S29">
        <v>2171</v>
      </c>
      <c r="T29">
        <v>2159</v>
      </c>
      <c r="U29">
        <v>2135</v>
      </c>
      <c r="V29">
        <v>2087</v>
      </c>
      <c r="W29">
        <v>2039</v>
      </c>
      <c r="X29">
        <v>1991</v>
      </c>
      <c r="Y29">
        <v>1955</v>
      </c>
      <c r="Z29">
        <v>1907</v>
      </c>
    </row>
    <row r="30" spans="1:26" x14ac:dyDescent="0.3">
      <c r="A30" t="s">
        <v>224</v>
      </c>
      <c r="B30" t="s">
        <v>49</v>
      </c>
      <c r="C30" t="s">
        <v>52</v>
      </c>
      <c r="D30" t="s">
        <v>299</v>
      </c>
      <c r="E30">
        <v>1779</v>
      </c>
      <c r="F30" t="s">
        <v>7</v>
      </c>
      <c r="G30">
        <v>1769</v>
      </c>
      <c r="H30">
        <v>1749</v>
      </c>
      <c r="I30">
        <v>1739</v>
      </c>
      <c r="J30">
        <v>1729</v>
      </c>
      <c r="K30">
        <v>1709</v>
      </c>
      <c r="L30">
        <v>1669</v>
      </c>
      <c r="M30">
        <v>1629</v>
      </c>
      <c r="N30">
        <v>1599</v>
      </c>
      <c r="O30">
        <v>1559</v>
      </c>
      <c r="P30">
        <v>1519</v>
      </c>
      <c r="Q30">
        <v>2123</v>
      </c>
      <c r="R30">
        <v>2099</v>
      </c>
      <c r="S30">
        <v>2087</v>
      </c>
      <c r="T30">
        <v>2075</v>
      </c>
      <c r="U30">
        <v>2051</v>
      </c>
      <c r="V30">
        <v>2003</v>
      </c>
      <c r="W30">
        <v>1955</v>
      </c>
      <c r="X30">
        <v>1919</v>
      </c>
      <c r="Y30">
        <v>1871</v>
      </c>
      <c r="Z30">
        <v>1823</v>
      </c>
    </row>
    <row r="31" spans="1:26" x14ac:dyDescent="0.3">
      <c r="A31" t="s">
        <v>224</v>
      </c>
      <c r="B31" t="s">
        <v>49</v>
      </c>
      <c r="C31" t="s">
        <v>52</v>
      </c>
      <c r="D31" t="s">
        <v>305</v>
      </c>
      <c r="E31">
        <v>5789</v>
      </c>
      <c r="F31" t="s">
        <v>7</v>
      </c>
      <c r="G31">
        <v>5749</v>
      </c>
      <c r="H31">
        <v>5709</v>
      </c>
      <c r="I31">
        <v>5669</v>
      </c>
      <c r="J31">
        <v>5629</v>
      </c>
      <c r="K31">
        <v>5549</v>
      </c>
      <c r="L31">
        <v>5429</v>
      </c>
      <c r="M31">
        <v>5319</v>
      </c>
      <c r="N31">
        <v>5199</v>
      </c>
      <c r="O31">
        <v>5079</v>
      </c>
      <c r="P31">
        <v>4969</v>
      </c>
      <c r="Q31">
        <v>6899</v>
      </c>
      <c r="R31">
        <v>6851</v>
      </c>
      <c r="S31">
        <v>6803</v>
      </c>
      <c r="T31">
        <v>6755</v>
      </c>
      <c r="U31">
        <v>6659</v>
      </c>
      <c r="V31">
        <v>6515</v>
      </c>
      <c r="W31">
        <v>6383</v>
      </c>
      <c r="X31">
        <v>6239</v>
      </c>
      <c r="Y31">
        <v>6095</v>
      </c>
      <c r="Z31">
        <v>5963</v>
      </c>
    </row>
    <row r="32" spans="1:26" x14ac:dyDescent="0.3">
      <c r="A32" t="s">
        <v>224</v>
      </c>
      <c r="B32" t="s">
        <v>54</v>
      </c>
      <c r="C32" t="s">
        <v>52</v>
      </c>
      <c r="D32" t="s">
        <v>256</v>
      </c>
      <c r="E32">
        <v>399</v>
      </c>
      <c r="F32" t="s">
        <v>7</v>
      </c>
      <c r="G32">
        <v>389</v>
      </c>
      <c r="H32">
        <v>389</v>
      </c>
      <c r="I32">
        <v>389</v>
      </c>
      <c r="J32">
        <v>389</v>
      </c>
      <c r="K32">
        <v>379</v>
      </c>
      <c r="L32">
        <v>369</v>
      </c>
      <c r="M32">
        <v>359</v>
      </c>
      <c r="N32">
        <v>359</v>
      </c>
      <c r="O32">
        <v>349</v>
      </c>
      <c r="P32">
        <v>339</v>
      </c>
      <c r="Q32">
        <v>467</v>
      </c>
      <c r="R32">
        <v>467</v>
      </c>
      <c r="S32">
        <v>467</v>
      </c>
      <c r="T32">
        <v>467</v>
      </c>
      <c r="U32">
        <v>455</v>
      </c>
      <c r="V32">
        <v>443</v>
      </c>
      <c r="W32">
        <v>431</v>
      </c>
      <c r="X32">
        <v>431</v>
      </c>
      <c r="Y32">
        <v>419</v>
      </c>
      <c r="Z32">
        <v>407</v>
      </c>
    </row>
    <row r="33" spans="1:26" x14ac:dyDescent="0.3">
      <c r="A33" t="s">
        <v>224</v>
      </c>
      <c r="B33" t="s">
        <v>54</v>
      </c>
      <c r="C33" t="s">
        <v>52</v>
      </c>
      <c r="D33" t="s">
        <v>257</v>
      </c>
      <c r="E33">
        <v>499</v>
      </c>
      <c r="F33" t="s">
        <v>7</v>
      </c>
      <c r="G33">
        <v>499</v>
      </c>
      <c r="H33">
        <v>489</v>
      </c>
      <c r="I33">
        <v>489</v>
      </c>
      <c r="J33">
        <v>489</v>
      </c>
      <c r="K33">
        <v>479</v>
      </c>
      <c r="L33">
        <v>469</v>
      </c>
      <c r="M33">
        <v>459</v>
      </c>
      <c r="N33">
        <v>449</v>
      </c>
      <c r="O33">
        <v>439</v>
      </c>
      <c r="P33">
        <v>429</v>
      </c>
      <c r="Q33">
        <v>599</v>
      </c>
      <c r="R33">
        <v>587</v>
      </c>
      <c r="S33">
        <v>587</v>
      </c>
      <c r="T33">
        <v>587</v>
      </c>
      <c r="U33">
        <v>575</v>
      </c>
      <c r="V33">
        <v>563</v>
      </c>
      <c r="W33">
        <v>551</v>
      </c>
      <c r="X33">
        <v>539</v>
      </c>
      <c r="Y33">
        <v>527</v>
      </c>
      <c r="Z33">
        <v>515</v>
      </c>
    </row>
    <row r="34" spans="1:26" x14ac:dyDescent="0.3">
      <c r="A34" t="s">
        <v>224</v>
      </c>
      <c r="B34" t="s">
        <v>54</v>
      </c>
      <c r="C34" t="s">
        <v>52</v>
      </c>
      <c r="D34" t="s">
        <v>324</v>
      </c>
      <c r="E34">
        <v>449</v>
      </c>
      <c r="F34" t="s">
        <v>7</v>
      </c>
      <c r="G34">
        <v>449</v>
      </c>
      <c r="H34">
        <v>449</v>
      </c>
      <c r="I34">
        <v>439</v>
      </c>
      <c r="J34">
        <v>439</v>
      </c>
      <c r="K34">
        <v>429</v>
      </c>
      <c r="L34">
        <v>419</v>
      </c>
      <c r="M34">
        <v>409</v>
      </c>
      <c r="N34">
        <v>399</v>
      </c>
      <c r="O34">
        <v>399</v>
      </c>
      <c r="P34">
        <v>389</v>
      </c>
      <c r="Q34">
        <v>539</v>
      </c>
      <c r="R34">
        <v>539</v>
      </c>
      <c r="S34">
        <v>527</v>
      </c>
      <c r="T34">
        <v>527</v>
      </c>
      <c r="U34">
        <v>515</v>
      </c>
      <c r="V34">
        <v>503</v>
      </c>
      <c r="W34">
        <v>491</v>
      </c>
      <c r="X34">
        <v>479</v>
      </c>
      <c r="Y34">
        <v>479</v>
      </c>
      <c r="Z34">
        <v>467</v>
      </c>
    </row>
    <row r="35" spans="1:26" x14ac:dyDescent="0.3">
      <c r="A35" t="s">
        <v>224</v>
      </c>
      <c r="B35" t="s">
        <v>54</v>
      </c>
      <c r="C35" t="s">
        <v>52</v>
      </c>
      <c r="D35" t="s">
        <v>658</v>
      </c>
      <c r="E35">
        <v>589</v>
      </c>
      <c r="F35" t="s">
        <v>7</v>
      </c>
      <c r="G35">
        <v>579</v>
      </c>
      <c r="H35">
        <v>579</v>
      </c>
      <c r="I35">
        <v>569</v>
      </c>
      <c r="J35">
        <v>569</v>
      </c>
      <c r="K35">
        <v>559</v>
      </c>
      <c r="L35">
        <v>549</v>
      </c>
      <c r="M35">
        <v>539</v>
      </c>
      <c r="N35">
        <v>529</v>
      </c>
      <c r="O35">
        <v>509</v>
      </c>
      <c r="P35">
        <v>499</v>
      </c>
      <c r="Q35">
        <v>695</v>
      </c>
      <c r="R35">
        <v>695</v>
      </c>
      <c r="S35">
        <v>683</v>
      </c>
      <c r="T35">
        <v>683</v>
      </c>
      <c r="U35">
        <v>671</v>
      </c>
      <c r="V35">
        <v>659</v>
      </c>
      <c r="W35">
        <v>647</v>
      </c>
      <c r="X35">
        <v>635</v>
      </c>
      <c r="Y35">
        <v>611</v>
      </c>
      <c r="Z35">
        <v>599</v>
      </c>
    </row>
    <row r="36" spans="1:26" x14ac:dyDescent="0.3">
      <c r="A36" t="s">
        <v>224</v>
      </c>
      <c r="B36" t="s">
        <v>54</v>
      </c>
      <c r="C36" t="s">
        <v>52</v>
      </c>
      <c r="D36" t="s">
        <v>222</v>
      </c>
      <c r="E36">
        <v>699</v>
      </c>
      <c r="F36" t="s">
        <v>7</v>
      </c>
      <c r="G36">
        <v>689</v>
      </c>
      <c r="H36">
        <v>689</v>
      </c>
      <c r="I36">
        <v>679</v>
      </c>
      <c r="J36">
        <v>679</v>
      </c>
      <c r="K36">
        <v>669</v>
      </c>
      <c r="L36">
        <v>659</v>
      </c>
      <c r="M36">
        <v>639</v>
      </c>
      <c r="N36">
        <v>629</v>
      </c>
      <c r="O36">
        <v>609</v>
      </c>
      <c r="P36">
        <v>599</v>
      </c>
      <c r="Q36">
        <v>827</v>
      </c>
      <c r="R36">
        <v>827</v>
      </c>
      <c r="S36">
        <v>815</v>
      </c>
      <c r="T36">
        <v>815</v>
      </c>
      <c r="U36">
        <v>803</v>
      </c>
      <c r="V36">
        <v>791</v>
      </c>
      <c r="W36">
        <v>767</v>
      </c>
      <c r="X36">
        <v>755</v>
      </c>
      <c r="Y36">
        <v>731</v>
      </c>
      <c r="Z36">
        <v>719</v>
      </c>
    </row>
    <row r="37" spans="1:26" x14ac:dyDescent="0.3">
      <c r="A37" t="s">
        <v>224</v>
      </c>
      <c r="B37" t="s">
        <v>49</v>
      </c>
      <c r="C37" t="s">
        <v>52</v>
      </c>
      <c r="D37" t="s">
        <v>755</v>
      </c>
      <c r="E37">
        <v>829</v>
      </c>
      <c r="F37" t="s">
        <v>7</v>
      </c>
      <c r="G37">
        <v>819</v>
      </c>
      <c r="H37">
        <v>819</v>
      </c>
      <c r="I37">
        <v>809</v>
      </c>
      <c r="J37">
        <v>809</v>
      </c>
      <c r="K37">
        <v>799</v>
      </c>
      <c r="L37">
        <v>779</v>
      </c>
      <c r="M37">
        <v>759</v>
      </c>
      <c r="N37">
        <v>739</v>
      </c>
      <c r="O37">
        <v>729</v>
      </c>
      <c r="P37">
        <v>709</v>
      </c>
      <c r="Q37">
        <v>983</v>
      </c>
      <c r="R37">
        <v>983</v>
      </c>
      <c r="S37">
        <v>971</v>
      </c>
      <c r="T37">
        <v>971</v>
      </c>
      <c r="U37">
        <v>959</v>
      </c>
      <c r="V37">
        <v>935</v>
      </c>
      <c r="W37">
        <v>911</v>
      </c>
      <c r="X37">
        <v>887</v>
      </c>
      <c r="Y37">
        <v>875</v>
      </c>
      <c r="Z37">
        <v>851</v>
      </c>
    </row>
    <row r="38" spans="1:26" x14ac:dyDescent="0.3">
      <c r="A38" t="s">
        <v>224</v>
      </c>
      <c r="B38" t="s">
        <v>49</v>
      </c>
      <c r="C38" t="s">
        <v>52</v>
      </c>
      <c r="D38" t="s">
        <v>252</v>
      </c>
      <c r="E38">
        <v>879</v>
      </c>
      <c r="F38" t="s">
        <v>7</v>
      </c>
      <c r="G38">
        <v>879</v>
      </c>
      <c r="H38">
        <v>869</v>
      </c>
      <c r="I38">
        <v>869</v>
      </c>
      <c r="J38">
        <v>859</v>
      </c>
      <c r="K38">
        <v>849</v>
      </c>
      <c r="L38">
        <v>829</v>
      </c>
      <c r="M38">
        <v>809</v>
      </c>
      <c r="N38">
        <v>799</v>
      </c>
      <c r="O38">
        <v>779</v>
      </c>
      <c r="P38">
        <v>759</v>
      </c>
      <c r="Q38">
        <v>1055</v>
      </c>
      <c r="R38">
        <v>1043</v>
      </c>
      <c r="S38">
        <v>1043</v>
      </c>
      <c r="T38">
        <v>1031</v>
      </c>
      <c r="U38">
        <v>1019</v>
      </c>
      <c r="V38">
        <v>995</v>
      </c>
      <c r="W38">
        <v>971</v>
      </c>
      <c r="X38">
        <v>959</v>
      </c>
      <c r="Y38">
        <v>935</v>
      </c>
      <c r="Z38">
        <v>911</v>
      </c>
    </row>
    <row r="39" spans="1:26" x14ac:dyDescent="0.3">
      <c r="A39" t="s">
        <v>224</v>
      </c>
      <c r="B39" t="s">
        <v>49</v>
      </c>
      <c r="C39" t="s">
        <v>52</v>
      </c>
      <c r="D39" t="s">
        <v>660</v>
      </c>
      <c r="E39">
        <v>1179</v>
      </c>
      <c r="F39" t="s">
        <v>7</v>
      </c>
      <c r="G39">
        <v>1179</v>
      </c>
      <c r="H39">
        <v>1169</v>
      </c>
      <c r="I39">
        <v>1159</v>
      </c>
      <c r="J39">
        <v>1149</v>
      </c>
      <c r="K39">
        <v>1139</v>
      </c>
      <c r="L39">
        <v>1109</v>
      </c>
      <c r="M39">
        <v>1089</v>
      </c>
      <c r="N39">
        <v>1059</v>
      </c>
      <c r="O39">
        <v>1039</v>
      </c>
      <c r="P39">
        <v>1019</v>
      </c>
      <c r="Q39">
        <v>1415</v>
      </c>
      <c r="R39">
        <v>1403</v>
      </c>
      <c r="S39">
        <v>1391</v>
      </c>
      <c r="T39">
        <v>1379</v>
      </c>
      <c r="U39">
        <v>1367</v>
      </c>
      <c r="V39">
        <v>1331</v>
      </c>
      <c r="W39">
        <v>1307</v>
      </c>
      <c r="X39">
        <v>1271</v>
      </c>
      <c r="Y39">
        <v>1247</v>
      </c>
      <c r="Z39">
        <v>1223</v>
      </c>
    </row>
    <row r="40" spans="1:26" x14ac:dyDescent="0.3">
      <c r="A40" t="s">
        <v>224</v>
      </c>
      <c r="B40" t="s">
        <v>49</v>
      </c>
      <c r="C40" t="s">
        <v>52</v>
      </c>
      <c r="D40" t="s">
        <v>226</v>
      </c>
      <c r="E40">
        <v>1189</v>
      </c>
      <c r="F40" t="s">
        <v>7</v>
      </c>
      <c r="G40">
        <v>1179</v>
      </c>
      <c r="H40">
        <v>1169</v>
      </c>
      <c r="I40">
        <v>1169</v>
      </c>
      <c r="J40">
        <v>1159</v>
      </c>
      <c r="K40">
        <v>1139</v>
      </c>
      <c r="L40">
        <v>1119</v>
      </c>
      <c r="M40">
        <v>1089</v>
      </c>
      <c r="N40">
        <v>1069</v>
      </c>
      <c r="O40">
        <v>1049</v>
      </c>
      <c r="P40">
        <v>1019</v>
      </c>
      <c r="Q40">
        <v>1415</v>
      </c>
      <c r="R40">
        <v>1403</v>
      </c>
      <c r="S40">
        <v>1403</v>
      </c>
      <c r="T40">
        <v>1391</v>
      </c>
      <c r="U40">
        <v>1367</v>
      </c>
      <c r="V40">
        <v>1343</v>
      </c>
      <c r="W40">
        <v>1307</v>
      </c>
      <c r="X40">
        <v>1283</v>
      </c>
      <c r="Y40">
        <v>1259</v>
      </c>
      <c r="Z40">
        <v>1223</v>
      </c>
    </row>
    <row r="41" spans="1:26" x14ac:dyDescent="0.3">
      <c r="A41" t="s">
        <v>224</v>
      </c>
      <c r="B41" t="s">
        <v>54</v>
      </c>
      <c r="C41" t="s">
        <v>258</v>
      </c>
      <c r="D41" t="s">
        <v>259</v>
      </c>
      <c r="E41">
        <v>649</v>
      </c>
      <c r="F41" t="s">
        <v>7</v>
      </c>
      <c r="G41">
        <v>639</v>
      </c>
      <c r="H41">
        <v>639</v>
      </c>
      <c r="I41">
        <v>629</v>
      </c>
      <c r="J41">
        <v>629</v>
      </c>
      <c r="K41">
        <v>619</v>
      </c>
      <c r="L41">
        <v>609</v>
      </c>
      <c r="M41">
        <v>599</v>
      </c>
      <c r="N41">
        <v>579</v>
      </c>
      <c r="O41">
        <v>569</v>
      </c>
      <c r="P41">
        <v>559</v>
      </c>
      <c r="Q41">
        <v>767</v>
      </c>
      <c r="R41">
        <v>767</v>
      </c>
      <c r="S41">
        <v>755</v>
      </c>
      <c r="T41">
        <v>755</v>
      </c>
      <c r="U41">
        <v>743</v>
      </c>
      <c r="V41">
        <v>731</v>
      </c>
      <c r="W41">
        <v>719</v>
      </c>
      <c r="X41">
        <v>695</v>
      </c>
      <c r="Y41">
        <v>683</v>
      </c>
      <c r="Z41">
        <v>671</v>
      </c>
    </row>
    <row r="42" spans="1:26" x14ac:dyDescent="0.3">
      <c r="A42" t="s">
        <v>224</v>
      </c>
      <c r="B42" t="s">
        <v>49</v>
      </c>
      <c r="C42" t="s">
        <v>55</v>
      </c>
      <c r="D42" t="s">
        <v>208</v>
      </c>
      <c r="E42">
        <v>1989</v>
      </c>
      <c r="F42" t="s">
        <v>7</v>
      </c>
      <c r="G42">
        <v>1979</v>
      </c>
      <c r="H42">
        <v>1959</v>
      </c>
      <c r="I42">
        <v>1949</v>
      </c>
      <c r="J42">
        <v>1939</v>
      </c>
      <c r="K42">
        <v>1909</v>
      </c>
      <c r="L42">
        <v>1869</v>
      </c>
      <c r="M42">
        <v>1829</v>
      </c>
      <c r="N42">
        <v>1789</v>
      </c>
      <c r="O42">
        <v>1749</v>
      </c>
      <c r="P42">
        <v>1709</v>
      </c>
      <c r="Q42">
        <v>2375</v>
      </c>
      <c r="R42">
        <v>2351</v>
      </c>
      <c r="S42">
        <v>2339</v>
      </c>
      <c r="T42">
        <v>2327</v>
      </c>
      <c r="U42">
        <v>2291</v>
      </c>
      <c r="V42">
        <v>2243</v>
      </c>
      <c r="W42">
        <v>2195</v>
      </c>
      <c r="X42">
        <v>2147</v>
      </c>
      <c r="Y42">
        <v>2099</v>
      </c>
      <c r="Z42">
        <v>2051</v>
      </c>
    </row>
    <row r="43" spans="1:26" x14ac:dyDescent="0.3">
      <c r="A43" t="s">
        <v>224</v>
      </c>
      <c r="B43" t="s">
        <v>49</v>
      </c>
      <c r="C43" t="s">
        <v>55</v>
      </c>
      <c r="D43" t="s">
        <v>207</v>
      </c>
      <c r="E43">
        <v>1439</v>
      </c>
      <c r="F43" t="s">
        <v>7</v>
      </c>
      <c r="G43">
        <v>1429</v>
      </c>
      <c r="H43">
        <v>1419</v>
      </c>
      <c r="I43">
        <v>1409</v>
      </c>
      <c r="J43">
        <v>1399</v>
      </c>
      <c r="K43">
        <v>1379</v>
      </c>
      <c r="L43">
        <v>1349</v>
      </c>
      <c r="M43">
        <v>1319</v>
      </c>
      <c r="N43">
        <v>1289</v>
      </c>
      <c r="O43">
        <v>1259</v>
      </c>
      <c r="P43">
        <v>1239</v>
      </c>
      <c r="Q43">
        <v>1715</v>
      </c>
      <c r="R43">
        <v>1703</v>
      </c>
      <c r="S43">
        <v>1691</v>
      </c>
      <c r="T43">
        <v>1679</v>
      </c>
      <c r="U43">
        <v>1655</v>
      </c>
      <c r="V43">
        <v>1619</v>
      </c>
      <c r="W43">
        <v>1583</v>
      </c>
      <c r="X43">
        <v>1547</v>
      </c>
      <c r="Y43">
        <v>1511</v>
      </c>
      <c r="Z43">
        <v>1487</v>
      </c>
    </row>
    <row r="44" spans="1:26" x14ac:dyDescent="0.3">
      <c r="A44" t="s">
        <v>224</v>
      </c>
      <c r="B44" t="s">
        <v>49</v>
      </c>
      <c r="C44" t="s">
        <v>55</v>
      </c>
      <c r="D44" t="s">
        <v>209</v>
      </c>
      <c r="E44">
        <v>2649</v>
      </c>
      <c r="F44" t="s">
        <v>7</v>
      </c>
      <c r="G44">
        <v>2629</v>
      </c>
      <c r="H44">
        <v>2619</v>
      </c>
      <c r="I44">
        <v>2599</v>
      </c>
      <c r="J44">
        <v>2579</v>
      </c>
      <c r="K44">
        <v>2539</v>
      </c>
      <c r="L44">
        <v>2489</v>
      </c>
      <c r="M44">
        <v>2439</v>
      </c>
      <c r="N44">
        <v>2379</v>
      </c>
      <c r="O44">
        <v>2329</v>
      </c>
      <c r="P44">
        <v>2269</v>
      </c>
      <c r="Q44">
        <v>3155</v>
      </c>
      <c r="R44">
        <v>3143</v>
      </c>
      <c r="S44">
        <v>3119</v>
      </c>
      <c r="T44">
        <v>3095</v>
      </c>
      <c r="U44">
        <v>3047</v>
      </c>
      <c r="V44">
        <v>2987</v>
      </c>
      <c r="W44">
        <v>2927</v>
      </c>
      <c r="X44">
        <v>2855</v>
      </c>
      <c r="Y44">
        <v>2795</v>
      </c>
      <c r="Z44">
        <v>2723</v>
      </c>
    </row>
    <row r="45" spans="1:26" x14ac:dyDescent="0.3">
      <c r="A45" t="s">
        <v>224</v>
      </c>
      <c r="B45" t="s">
        <v>49</v>
      </c>
      <c r="C45" t="s">
        <v>55</v>
      </c>
      <c r="D45" t="s">
        <v>325</v>
      </c>
      <c r="E45">
        <v>2549</v>
      </c>
      <c r="F45" t="s">
        <v>7</v>
      </c>
      <c r="G45">
        <v>2529</v>
      </c>
      <c r="H45">
        <v>2509</v>
      </c>
      <c r="I45">
        <v>2489</v>
      </c>
      <c r="J45">
        <v>2479</v>
      </c>
      <c r="K45">
        <v>2439</v>
      </c>
      <c r="L45">
        <v>2389</v>
      </c>
      <c r="M45">
        <v>2339</v>
      </c>
      <c r="N45">
        <v>2289</v>
      </c>
      <c r="O45">
        <v>2229</v>
      </c>
      <c r="P45">
        <v>2179</v>
      </c>
      <c r="Q45">
        <v>3035</v>
      </c>
      <c r="R45">
        <v>3011</v>
      </c>
      <c r="S45">
        <v>2987</v>
      </c>
      <c r="T45">
        <v>2975</v>
      </c>
      <c r="U45">
        <v>2927</v>
      </c>
      <c r="V45">
        <v>2867</v>
      </c>
      <c r="W45">
        <v>2807</v>
      </c>
      <c r="X45">
        <v>2747</v>
      </c>
      <c r="Y45">
        <v>2675</v>
      </c>
      <c r="Z45">
        <v>2615</v>
      </c>
    </row>
    <row r="46" spans="1:26" x14ac:dyDescent="0.3">
      <c r="A46" t="s">
        <v>224</v>
      </c>
      <c r="B46" t="s">
        <v>49</v>
      </c>
      <c r="C46" t="s">
        <v>55</v>
      </c>
      <c r="D46" t="s">
        <v>342</v>
      </c>
      <c r="E46">
        <v>1899</v>
      </c>
      <c r="F46" t="s">
        <v>7</v>
      </c>
      <c r="G46">
        <v>1879</v>
      </c>
      <c r="H46">
        <v>1869</v>
      </c>
      <c r="I46">
        <v>1859</v>
      </c>
      <c r="J46">
        <v>1839</v>
      </c>
      <c r="K46">
        <v>1819</v>
      </c>
      <c r="L46">
        <v>1779</v>
      </c>
      <c r="M46">
        <v>1739</v>
      </c>
      <c r="N46">
        <v>1699</v>
      </c>
      <c r="O46">
        <v>1659</v>
      </c>
      <c r="P46">
        <v>1629</v>
      </c>
      <c r="Q46">
        <v>2255</v>
      </c>
      <c r="R46">
        <v>2243</v>
      </c>
      <c r="S46">
        <v>2231</v>
      </c>
      <c r="T46">
        <v>2207</v>
      </c>
      <c r="U46">
        <v>2183</v>
      </c>
      <c r="V46">
        <v>2135</v>
      </c>
      <c r="W46">
        <v>2087</v>
      </c>
      <c r="X46">
        <v>2039</v>
      </c>
      <c r="Y46">
        <v>1991</v>
      </c>
      <c r="Z46">
        <v>1955</v>
      </c>
    </row>
    <row r="47" spans="1:26" x14ac:dyDescent="0.3">
      <c r="A47" t="s">
        <v>224</v>
      </c>
      <c r="B47" t="s">
        <v>49</v>
      </c>
      <c r="C47" t="s">
        <v>55</v>
      </c>
      <c r="D47" t="s">
        <v>661</v>
      </c>
      <c r="E47">
        <v>3619</v>
      </c>
      <c r="F47" t="s">
        <v>7</v>
      </c>
      <c r="G47">
        <v>3589</v>
      </c>
      <c r="H47">
        <v>3569</v>
      </c>
      <c r="I47">
        <v>3539</v>
      </c>
      <c r="J47">
        <v>3519</v>
      </c>
      <c r="K47">
        <v>3469</v>
      </c>
      <c r="L47">
        <v>3399</v>
      </c>
      <c r="M47">
        <v>3329</v>
      </c>
      <c r="N47">
        <v>3249</v>
      </c>
      <c r="O47">
        <v>3179</v>
      </c>
      <c r="P47">
        <v>3109</v>
      </c>
      <c r="Q47">
        <v>4307</v>
      </c>
      <c r="R47">
        <v>4283</v>
      </c>
      <c r="S47">
        <v>4247</v>
      </c>
      <c r="T47">
        <v>4223</v>
      </c>
      <c r="U47">
        <v>4163</v>
      </c>
      <c r="V47">
        <v>4079</v>
      </c>
      <c r="W47">
        <v>3995</v>
      </c>
      <c r="X47">
        <v>3899</v>
      </c>
      <c r="Y47">
        <v>3815</v>
      </c>
      <c r="Z47">
        <v>3731</v>
      </c>
    </row>
    <row r="48" spans="1:26" x14ac:dyDescent="0.3">
      <c r="A48" t="s">
        <v>224</v>
      </c>
      <c r="B48" t="s">
        <v>54</v>
      </c>
      <c r="C48" t="s">
        <v>55</v>
      </c>
      <c r="D48" t="s">
        <v>300</v>
      </c>
      <c r="E48">
        <v>619</v>
      </c>
      <c r="F48" t="s">
        <v>7</v>
      </c>
      <c r="G48">
        <v>619</v>
      </c>
      <c r="H48">
        <v>609</v>
      </c>
      <c r="I48">
        <v>609</v>
      </c>
      <c r="J48">
        <v>609</v>
      </c>
      <c r="K48">
        <v>599</v>
      </c>
      <c r="L48">
        <v>589</v>
      </c>
      <c r="M48">
        <v>569</v>
      </c>
      <c r="N48">
        <v>559</v>
      </c>
      <c r="O48">
        <v>549</v>
      </c>
      <c r="P48">
        <v>529</v>
      </c>
      <c r="Q48">
        <v>743</v>
      </c>
      <c r="R48">
        <v>731</v>
      </c>
      <c r="S48">
        <v>731</v>
      </c>
      <c r="T48">
        <v>731</v>
      </c>
      <c r="U48">
        <v>719</v>
      </c>
      <c r="V48">
        <v>707</v>
      </c>
      <c r="W48">
        <v>683</v>
      </c>
      <c r="X48">
        <v>671</v>
      </c>
      <c r="Y48">
        <v>659</v>
      </c>
      <c r="Z48">
        <v>635</v>
      </c>
    </row>
    <row r="49" spans="1:26" x14ac:dyDescent="0.3">
      <c r="A49" t="s">
        <v>224</v>
      </c>
      <c r="B49" t="s">
        <v>54</v>
      </c>
      <c r="C49" t="s">
        <v>55</v>
      </c>
      <c r="D49" t="s">
        <v>277</v>
      </c>
      <c r="E49">
        <v>649</v>
      </c>
      <c r="F49" t="s">
        <v>7</v>
      </c>
      <c r="G49">
        <v>639</v>
      </c>
      <c r="H49">
        <v>639</v>
      </c>
      <c r="I49">
        <v>629</v>
      </c>
      <c r="J49">
        <v>629</v>
      </c>
      <c r="K49">
        <v>619</v>
      </c>
      <c r="L49">
        <v>609</v>
      </c>
      <c r="M49">
        <v>599</v>
      </c>
      <c r="N49">
        <v>579</v>
      </c>
      <c r="O49">
        <v>569</v>
      </c>
      <c r="P49">
        <v>559</v>
      </c>
      <c r="Q49">
        <v>767</v>
      </c>
      <c r="R49">
        <v>767</v>
      </c>
      <c r="S49">
        <v>755</v>
      </c>
      <c r="T49">
        <v>755</v>
      </c>
      <c r="U49">
        <v>743</v>
      </c>
      <c r="V49">
        <v>731</v>
      </c>
      <c r="W49">
        <v>719</v>
      </c>
      <c r="X49">
        <v>695</v>
      </c>
      <c r="Y49">
        <v>683</v>
      </c>
      <c r="Z49">
        <v>671</v>
      </c>
    </row>
    <row r="50" spans="1:26" x14ac:dyDescent="0.3">
      <c r="A50" t="s">
        <v>224</v>
      </c>
      <c r="B50" t="s">
        <v>54</v>
      </c>
      <c r="C50" t="s">
        <v>55</v>
      </c>
      <c r="D50" t="s">
        <v>9</v>
      </c>
      <c r="E50">
        <v>719</v>
      </c>
      <c r="F50" t="s">
        <v>7</v>
      </c>
      <c r="G50">
        <v>709</v>
      </c>
      <c r="H50">
        <v>709</v>
      </c>
      <c r="I50">
        <v>699</v>
      </c>
      <c r="J50">
        <v>699</v>
      </c>
      <c r="K50">
        <v>689</v>
      </c>
      <c r="L50">
        <v>669</v>
      </c>
      <c r="M50">
        <v>659</v>
      </c>
      <c r="N50">
        <v>639</v>
      </c>
      <c r="O50">
        <v>629</v>
      </c>
      <c r="P50">
        <v>609</v>
      </c>
      <c r="Q50">
        <v>851</v>
      </c>
      <c r="R50">
        <v>851</v>
      </c>
      <c r="S50">
        <v>839</v>
      </c>
      <c r="T50">
        <v>839</v>
      </c>
      <c r="U50">
        <v>827</v>
      </c>
      <c r="V50">
        <v>803</v>
      </c>
      <c r="W50">
        <v>791</v>
      </c>
      <c r="X50">
        <v>767</v>
      </c>
      <c r="Y50">
        <v>755</v>
      </c>
      <c r="Z50">
        <v>731</v>
      </c>
    </row>
    <row r="51" spans="1:26" x14ac:dyDescent="0.3">
      <c r="A51" t="s">
        <v>224</v>
      </c>
      <c r="B51" t="s">
        <v>54</v>
      </c>
      <c r="C51" t="s">
        <v>55</v>
      </c>
      <c r="D51" t="s">
        <v>316</v>
      </c>
      <c r="E51">
        <v>779</v>
      </c>
      <c r="F51" t="s">
        <v>7</v>
      </c>
      <c r="G51">
        <v>779</v>
      </c>
      <c r="H51">
        <v>769</v>
      </c>
      <c r="I51">
        <v>769</v>
      </c>
      <c r="J51">
        <v>759</v>
      </c>
      <c r="K51">
        <v>749</v>
      </c>
      <c r="L51">
        <v>729</v>
      </c>
      <c r="M51">
        <v>719</v>
      </c>
      <c r="N51">
        <v>699</v>
      </c>
      <c r="O51">
        <v>689</v>
      </c>
      <c r="P51">
        <v>669</v>
      </c>
      <c r="Q51">
        <v>935</v>
      </c>
      <c r="R51">
        <v>923</v>
      </c>
      <c r="S51">
        <v>923</v>
      </c>
      <c r="T51">
        <v>911</v>
      </c>
      <c r="U51">
        <v>899</v>
      </c>
      <c r="V51">
        <v>875</v>
      </c>
      <c r="W51">
        <v>863</v>
      </c>
      <c r="X51">
        <v>839</v>
      </c>
      <c r="Y51">
        <v>827</v>
      </c>
      <c r="Z51">
        <v>803</v>
      </c>
    </row>
    <row r="52" spans="1:26" x14ac:dyDescent="0.3">
      <c r="A52" t="s">
        <v>224</v>
      </c>
      <c r="B52" t="s">
        <v>49</v>
      </c>
      <c r="C52" t="s">
        <v>55</v>
      </c>
      <c r="D52" t="s">
        <v>662</v>
      </c>
      <c r="E52">
        <v>949</v>
      </c>
      <c r="F52" t="s">
        <v>7</v>
      </c>
      <c r="G52">
        <v>939</v>
      </c>
      <c r="H52">
        <v>939</v>
      </c>
      <c r="I52">
        <v>929</v>
      </c>
      <c r="J52">
        <v>919</v>
      </c>
      <c r="K52">
        <v>909</v>
      </c>
      <c r="L52">
        <v>889</v>
      </c>
      <c r="M52">
        <v>869</v>
      </c>
      <c r="N52">
        <v>849</v>
      </c>
      <c r="O52">
        <v>829</v>
      </c>
      <c r="P52">
        <v>819</v>
      </c>
      <c r="Q52">
        <v>1127</v>
      </c>
      <c r="R52">
        <v>1127</v>
      </c>
      <c r="S52">
        <v>1115</v>
      </c>
      <c r="T52">
        <v>1103</v>
      </c>
      <c r="U52">
        <v>1091</v>
      </c>
      <c r="V52">
        <v>1067</v>
      </c>
      <c r="W52">
        <v>1043</v>
      </c>
      <c r="X52">
        <v>1019</v>
      </c>
      <c r="Y52">
        <v>995</v>
      </c>
      <c r="Z52">
        <v>983</v>
      </c>
    </row>
    <row r="53" spans="1:26" x14ac:dyDescent="0.3">
      <c r="A53" t="s">
        <v>224</v>
      </c>
      <c r="B53" t="s">
        <v>49</v>
      </c>
      <c r="C53" t="s">
        <v>55</v>
      </c>
      <c r="D53" t="s">
        <v>223</v>
      </c>
      <c r="E53">
        <v>969</v>
      </c>
      <c r="F53" t="s">
        <v>7</v>
      </c>
      <c r="G53">
        <v>969</v>
      </c>
      <c r="H53">
        <v>959</v>
      </c>
      <c r="I53">
        <v>949</v>
      </c>
      <c r="J53">
        <v>949</v>
      </c>
      <c r="K53">
        <v>929</v>
      </c>
      <c r="L53">
        <v>909</v>
      </c>
      <c r="M53">
        <v>889</v>
      </c>
      <c r="N53">
        <v>869</v>
      </c>
      <c r="O53">
        <v>849</v>
      </c>
      <c r="P53">
        <v>829</v>
      </c>
      <c r="Q53">
        <v>1163</v>
      </c>
      <c r="R53">
        <v>1151</v>
      </c>
      <c r="S53">
        <v>1139</v>
      </c>
      <c r="T53">
        <v>1139</v>
      </c>
      <c r="U53">
        <v>1115</v>
      </c>
      <c r="V53">
        <v>1091</v>
      </c>
      <c r="W53">
        <v>1067</v>
      </c>
      <c r="X53">
        <v>1043</v>
      </c>
      <c r="Y53">
        <v>1019</v>
      </c>
      <c r="Z53">
        <v>995</v>
      </c>
    </row>
    <row r="54" spans="1:26" x14ac:dyDescent="0.3">
      <c r="A54" t="s">
        <v>224</v>
      </c>
      <c r="B54" t="s">
        <v>49</v>
      </c>
      <c r="C54" t="s">
        <v>55</v>
      </c>
      <c r="D54" t="s">
        <v>326</v>
      </c>
      <c r="E54">
        <v>1269</v>
      </c>
      <c r="F54" t="s">
        <v>7</v>
      </c>
      <c r="G54">
        <v>1259</v>
      </c>
      <c r="H54">
        <v>1249</v>
      </c>
      <c r="I54">
        <v>1249</v>
      </c>
      <c r="J54">
        <v>1239</v>
      </c>
      <c r="K54">
        <v>1219</v>
      </c>
      <c r="L54">
        <v>1189</v>
      </c>
      <c r="M54">
        <v>1169</v>
      </c>
      <c r="N54">
        <v>1139</v>
      </c>
      <c r="O54">
        <v>1119</v>
      </c>
      <c r="P54">
        <v>1089</v>
      </c>
      <c r="Q54">
        <v>1511</v>
      </c>
      <c r="R54">
        <v>1499</v>
      </c>
      <c r="S54">
        <v>1499</v>
      </c>
      <c r="T54">
        <v>1487</v>
      </c>
      <c r="U54">
        <v>1463</v>
      </c>
      <c r="V54">
        <v>1427</v>
      </c>
      <c r="W54">
        <v>1403</v>
      </c>
      <c r="X54">
        <v>1367</v>
      </c>
      <c r="Y54">
        <v>1343</v>
      </c>
      <c r="Z54">
        <v>1307</v>
      </c>
    </row>
    <row r="55" spans="1:26" x14ac:dyDescent="0.3">
      <c r="A55" t="s">
        <v>224</v>
      </c>
      <c r="B55" t="s">
        <v>49</v>
      </c>
      <c r="C55" t="s">
        <v>55</v>
      </c>
      <c r="D55" t="s">
        <v>343</v>
      </c>
      <c r="E55">
        <v>1519</v>
      </c>
      <c r="F55" t="s">
        <v>7</v>
      </c>
      <c r="G55">
        <v>1509</v>
      </c>
      <c r="H55">
        <v>1499</v>
      </c>
      <c r="I55">
        <v>1489</v>
      </c>
      <c r="J55">
        <v>1479</v>
      </c>
      <c r="K55">
        <v>1459</v>
      </c>
      <c r="L55">
        <v>1429</v>
      </c>
      <c r="M55">
        <v>1389</v>
      </c>
      <c r="N55">
        <v>1359</v>
      </c>
      <c r="O55">
        <v>1329</v>
      </c>
      <c r="P55">
        <v>1299</v>
      </c>
      <c r="Q55">
        <v>1811</v>
      </c>
      <c r="R55">
        <v>1799</v>
      </c>
      <c r="S55">
        <v>1787</v>
      </c>
      <c r="T55">
        <v>1775</v>
      </c>
      <c r="U55">
        <v>1751</v>
      </c>
      <c r="V55">
        <v>1715</v>
      </c>
      <c r="W55">
        <v>1667</v>
      </c>
      <c r="X55">
        <v>1631</v>
      </c>
      <c r="Y55">
        <v>1595</v>
      </c>
      <c r="Z55">
        <v>1559</v>
      </c>
    </row>
    <row r="56" spans="1:26" x14ac:dyDescent="0.3">
      <c r="A56" t="s">
        <v>224</v>
      </c>
      <c r="B56" t="s">
        <v>49</v>
      </c>
      <c r="C56" t="s">
        <v>55</v>
      </c>
      <c r="D56" t="s">
        <v>227</v>
      </c>
      <c r="E56">
        <v>3789</v>
      </c>
      <c r="F56" t="s">
        <v>7</v>
      </c>
      <c r="G56">
        <v>3769</v>
      </c>
      <c r="H56">
        <v>3739</v>
      </c>
      <c r="I56">
        <v>3719</v>
      </c>
      <c r="J56">
        <v>3689</v>
      </c>
      <c r="K56">
        <v>3639</v>
      </c>
      <c r="L56">
        <v>3559</v>
      </c>
      <c r="M56">
        <v>3489</v>
      </c>
      <c r="N56">
        <v>3409</v>
      </c>
      <c r="O56">
        <v>3329</v>
      </c>
      <c r="P56">
        <v>3259</v>
      </c>
      <c r="Q56">
        <v>4523</v>
      </c>
      <c r="R56">
        <v>4487</v>
      </c>
      <c r="S56">
        <v>4463</v>
      </c>
      <c r="T56">
        <v>4427</v>
      </c>
      <c r="U56">
        <v>4367</v>
      </c>
      <c r="V56">
        <v>4271</v>
      </c>
      <c r="W56">
        <v>4187</v>
      </c>
      <c r="X56">
        <v>4091</v>
      </c>
      <c r="Y56">
        <v>3995</v>
      </c>
      <c r="Z56">
        <v>3911</v>
      </c>
    </row>
    <row r="57" spans="1:26" x14ac:dyDescent="0.3">
      <c r="A57" t="s">
        <v>224</v>
      </c>
      <c r="B57" t="s">
        <v>49</v>
      </c>
      <c r="C57" t="s">
        <v>55</v>
      </c>
      <c r="D57" t="s">
        <v>727</v>
      </c>
      <c r="E57">
        <v>4089</v>
      </c>
      <c r="F57" t="s">
        <v>7</v>
      </c>
      <c r="G57">
        <v>4059</v>
      </c>
      <c r="H57">
        <v>4029</v>
      </c>
      <c r="I57">
        <v>4009</v>
      </c>
      <c r="J57">
        <v>3979</v>
      </c>
      <c r="K57">
        <v>3919</v>
      </c>
      <c r="L57">
        <v>3839</v>
      </c>
      <c r="M57">
        <v>3759</v>
      </c>
      <c r="N57">
        <v>3679</v>
      </c>
      <c r="O57">
        <v>3589</v>
      </c>
      <c r="P57">
        <v>3509</v>
      </c>
      <c r="Q57">
        <v>4871</v>
      </c>
      <c r="R57">
        <v>4835</v>
      </c>
      <c r="S57">
        <v>4811</v>
      </c>
      <c r="T57">
        <v>4775</v>
      </c>
      <c r="U57">
        <v>4703</v>
      </c>
      <c r="V57">
        <v>4607</v>
      </c>
      <c r="W57">
        <v>4511</v>
      </c>
      <c r="X57">
        <v>4415</v>
      </c>
      <c r="Y57">
        <v>4307</v>
      </c>
      <c r="Z57">
        <v>4211</v>
      </c>
    </row>
    <row r="58" spans="1:26" x14ac:dyDescent="0.3">
      <c r="A58" t="s">
        <v>224</v>
      </c>
      <c r="B58" t="s">
        <v>54</v>
      </c>
      <c r="C58" t="s">
        <v>58</v>
      </c>
      <c r="D58" t="s">
        <v>228</v>
      </c>
      <c r="E58">
        <v>849</v>
      </c>
      <c r="F58" t="s">
        <v>7</v>
      </c>
      <c r="G58">
        <v>839</v>
      </c>
      <c r="H58">
        <v>839</v>
      </c>
      <c r="I58">
        <v>829</v>
      </c>
      <c r="J58">
        <v>819</v>
      </c>
      <c r="K58">
        <v>809</v>
      </c>
      <c r="L58">
        <v>799</v>
      </c>
      <c r="M58">
        <v>779</v>
      </c>
      <c r="N58">
        <v>759</v>
      </c>
      <c r="O58">
        <v>739</v>
      </c>
      <c r="P58">
        <v>729</v>
      </c>
      <c r="Q58">
        <v>1007</v>
      </c>
      <c r="R58">
        <v>1007</v>
      </c>
      <c r="S58">
        <v>995</v>
      </c>
      <c r="T58">
        <v>983</v>
      </c>
      <c r="U58">
        <v>971</v>
      </c>
      <c r="V58">
        <v>959</v>
      </c>
      <c r="W58">
        <v>935</v>
      </c>
      <c r="X58">
        <v>911</v>
      </c>
      <c r="Y58">
        <v>887</v>
      </c>
      <c r="Z58">
        <v>875</v>
      </c>
    </row>
    <row r="59" spans="1:26" x14ac:dyDescent="0.3">
      <c r="A59" t="s">
        <v>224</v>
      </c>
      <c r="B59" t="s">
        <v>49</v>
      </c>
      <c r="C59" t="s">
        <v>58</v>
      </c>
      <c r="D59" t="s">
        <v>217</v>
      </c>
      <c r="E59">
        <v>1319</v>
      </c>
      <c r="F59" t="s">
        <v>7</v>
      </c>
      <c r="G59">
        <v>1309</v>
      </c>
      <c r="H59">
        <v>1299</v>
      </c>
      <c r="I59">
        <v>1289</v>
      </c>
      <c r="J59">
        <v>1279</v>
      </c>
      <c r="K59">
        <v>1259</v>
      </c>
      <c r="L59">
        <v>1239</v>
      </c>
      <c r="M59">
        <v>1209</v>
      </c>
      <c r="N59">
        <v>1179</v>
      </c>
      <c r="O59">
        <v>1159</v>
      </c>
      <c r="P59">
        <v>1129</v>
      </c>
      <c r="Q59">
        <v>1571</v>
      </c>
      <c r="R59">
        <v>1559</v>
      </c>
      <c r="S59">
        <v>1547</v>
      </c>
      <c r="T59">
        <v>1535</v>
      </c>
      <c r="U59">
        <v>1511</v>
      </c>
      <c r="V59">
        <v>1487</v>
      </c>
      <c r="W59">
        <v>1451</v>
      </c>
      <c r="X59">
        <v>1415</v>
      </c>
      <c r="Y59">
        <v>1391</v>
      </c>
      <c r="Z59">
        <v>1355</v>
      </c>
    </row>
    <row r="60" spans="1:26" x14ac:dyDescent="0.3">
      <c r="A60" t="s">
        <v>224</v>
      </c>
      <c r="B60" t="s">
        <v>54</v>
      </c>
      <c r="C60" t="s">
        <v>58</v>
      </c>
      <c r="D60" t="s">
        <v>238</v>
      </c>
      <c r="E60">
        <v>659</v>
      </c>
      <c r="F60" t="s">
        <v>7</v>
      </c>
      <c r="G60">
        <v>659</v>
      </c>
      <c r="H60">
        <v>649</v>
      </c>
      <c r="I60">
        <v>649</v>
      </c>
      <c r="J60">
        <v>639</v>
      </c>
      <c r="K60">
        <v>629</v>
      </c>
      <c r="L60">
        <v>619</v>
      </c>
      <c r="M60">
        <v>609</v>
      </c>
      <c r="N60">
        <v>589</v>
      </c>
      <c r="O60">
        <v>579</v>
      </c>
      <c r="P60">
        <v>569</v>
      </c>
      <c r="Q60">
        <v>791</v>
      </c>
      <c r="R60">
        <v>779</v>
      </c>
      <c r="S60">
        <v>779</v>
      </c>
      <c r="T60">
        <v>767</v>
      </c>
      <c r="U60">
        <v>755</v>
      </c>
      <c r="V60">
        <v>743</v>
      </c>
      <c r="W60">
        <v>731</v>
      </c>
      <c r="X60">
        <v>707</v>
      </c>
      <c r="Y60">
        <v>695</v>
      </c>
      <c r="Z60">
        <v>683</v>
      </c>
    </row>
    <row r="61" spans="1:26" x14ac:dyDescent="0.3">
      <c r="A61" t="s">
        <v>224</v>
      </c>
      <c r="B61" t="s">
        <v>49</v>
      </c>
      <c r="C61" t="s">
        <v>58</v>
      </c>
      <c r="D61" t="s">
        <v>279</v>
      </c>
      <c r="E61">
        <v>1779</v>
      </c>
      <c r="F61" t="s">
        <v>7</v>
      </c>
      <c r="G61">
        <v>1769</v>
      </c>
      <c r="H61">
        <v>1749</v>
      </c>
      <c r="I61">
        <v>1739</v>
      </c>
      <c r="J61">
        <v>1729</v>
      </c>
      <c r="K61">
        <v>1709</v>
      </c>
      <c r="L61">
        <v>1669</v>
      </c>
      <c r="M61">
        <v>1629</v>
      </c>
      <c r="N61">
        <v>1599</v>
      </c>
      <c r="O61">
        <v>1559</v>
      </c>
      <c r="P61">
        <v>1519</v>
      </c>
      <c r="Q61">
        <v>2123</v>
      </c>
      <c r="R61">
        <v>2099</v>
      </c>
      <c r="S61">
        <v>2087</v>
      </c>
      <c r="T61">
        <v>2075</v>
      </c>
      <c r="U61">
        <v>2051</v>
      </c>
      <c r="V61">
        <v>2003</v>
      </c>
      <c r="W61">
        <v>1955</v>
      </c>
      <c r="X61">
        <v>1919</v>
      </c>
      <c r="Y61">
        <v>1871</v>
      </c>
      <c r="Z61">
        <v>1823</v>
      </c>
    </row>
    <row r="62" spans="1:26" x14ac:dyDescent="0.3">
      <c r="A62" t="s">
        <v>224</v>
      </c>
      <c r="B62" t="s">
        <v>54</v>
      </c>
      <c r="C62" t="s">
        <v>58</v>
      </c>
      <c r="D62" t="s">
        <v>331</v>
      </c>
      <c r="E62">
        <v>789</v>
      </c>
      <c r="F62" t="s">
        <v>7</v>
      </c>
      <c r="G62">
        <v>779</v>
      </c>
      <c r="H62">
        <v>769</v>
      </c>
      <c r="I62">
        <v>769</v>
      </c>
      <c r="J62">
        <v>759</v>
      </c>
      <c r="K62">
        <v>749</v>
      </c>
      <c r="L62">
        <v>739</v>
      </c>
      <c r="M62">
        <v>719</v>
      </c>
      <c r="N62">
        <v>709</v>
      </c>
      <c r="O62">
        <v>689</v>
      </c>
      <c r="P62">
        <v>669</v>
      </c>
      <c r="Q62">
        <v>935</v>
      </c>
      <c r="R62">
        <v>923</v>
      </c>
      <c r="S62">
        <v>923</v>
      </c>
      <c r="T62">
        <v>911</v>
      </c>
      <c r="U62">
        <v>899</v>
      </c>
      <c r="V62">
        <v>887</v>
      </c>
      <c r="W62">
        <v>863</v>
      </c>
      <c r="X62">
        <v>851</v>
      </c>
      <c r="Y62">
        <v>827</v>
      </c>
      <c r="Z62">
        <v>803</v>
      </c>
    </row>
    <row r="63" spans="1:26" x14ac:dyDescent="0.3">
      <c r="A63" t="s">
        <v>224</v>
      </c>
      <c r="B63" t="s">
        <v>49</v>
      </c>
      <c r="C63" t="s">
        <v>58</v>
      </c>
      <c r="D63" t="s">
        <v>306</v>
      </c>
      <c r="E63">
        <v>1159</v>
      </c>
      <c r="F63" t="s">
        <v>7</v>
      </c>
      <c r="G63">
        <v>1149</v>
      </c>
      <c r="H63">
        <v>1139</v>
      </c>
      <c r="I63">
        <v>1139</v>
      </c>
      <c r="J63">
        <v>1129</v>
      </c>
      <c r="K63">
        <v>1109</v>
      </c>
      <c r="L63">
        <v>1089</v>
      </c>
      <c r="M63">
        <v>1069</v>
      </c>
      <c r="N63">
        <v>1039</v>
      </c>
      <c r="O63">
        <v>1019</v>
      </c>
      <c r="P63">
        <v>989</v>
      </c>
      <c r="Q63">
        <v>1379</v>
      </c>
      <c r="R63">
        <v>1367</v>
      </c>
      <c r="S63">
        <v>1367</v>
      </c>
      <c r="T63">
        <v>1355</v>
      </c>
      <c r="U63">
        <v>1331</v>
      </c>
      <c r="V63">
        <v>1307</v>
      </c>
      <c r="W63">
        <v>1283</v>
      </c>
      <c r="X63">
        <v>1247</v>
      </c>
      <c r="Y63">
        <v>1223</v>
      </c>
      <c r="Z63">
        <v>1187</v>
      </c>
    </row>
    <row r="64" spans="1:26" x14ac:dyDescent="0.3">
      <c r="A64" t="s">
        <v>224</v>
      </c>
      <c r="B64" t="s">
        <v>54</v>
      </c>
      <c r="C64" t="s">
        <v>58</v>
      </c>
      <c r="D64" t="s">
        <v>239</v>
      </c>
      <c r="E64">
        <v>2229</v>
      </c>
      <c r="F64" t="s">
        <v>7</v>
      </c>
      <c r="G64">
        <v>2209</v>
      </c>
      <c r="H64">
        <v>2199</v>
      </c>
      <c r="I64">
        <v>2179</v>
      </c>
      <c r="J64">
        <v>2169</v>
      </c>
      <c r="K64">
        <v>2139</v>
      </c>
      <c r="L64">
        <v>2089</v>
      </c>
      <c r="M64">
        <v>2049</v>
      </c>
      <c r="N64">
        <v>1999</v>
      </c>
      <c r="O64">
        <v>1949</v>
      </c>
      <c r="P64">
        <v>1909</v>
      </c>
      <c r="Q64">
        <v>2651</v>
      </c>
      <c r="R64">
        <v>2639</v>
      </c>
      <c r="S64">
        <v>2615</v>
      </c>
      <c r="T64">
        <v>2603</v>
      </c>
      <c r="U64">
        <v>2567</v>
      </c>
      <c r="V64">
        <v>2507</v>
      </c>
      <c r="W64">
        <v>2459</v>
      </c>
      <c r="X64">
        <v>2399</v>
      </c>
      <c r="Y64">
        <v>2339</v>
      </c>
      <c r="Z64">
        <v>2291</v>
      </c>
    </row>
    <row r="65" spans="1:26" x14ac:dyDescent="0.3">
      <c r="A65" t="s">
        <v>224</v>
      </c>
      <c r="B65" t="s">
        <v>49</v>
      </c>
      <c r="C65" t="s">
        <v>58</v>
      </c>
      <c r="D65" t="s">
        <v>240</v>
      </c>
      <c r="E65">
        <v>2439</v>
      </c>
      <c r="F65" t="s">
        <v>7</v>
      </c>
      <c r="G65">
        <v>2419</v>
      </c>
      <c r="H65">
        <v>2409</v>
      </c>
      <c r="I65">
        <v>2389</v>
      </c>
      <c r="J65">
        <v>2369</v>
      </c>
      <c r="K65">
        <v>2339</v>
      </c>
      <c r="L65">
        <v>2289</v>
      </c>
      <c r="M65">
        <v>2239</v>
      </c>
      <c r="N65">
        <v>2189</v>
      </c>
      <c r="O65">
        <v>2139</v>
      </c>
      <c r="P65">
        <v>2089</v>
      </c>
      <c r="Q65">
        <v>2903</v>
      </c>
      <c r="R65">
        <v>2891</v>
      </c>
      <c r="S65">
        <v>2867</v>
      </c>
      <c r="T65">
        <v>2843</v>
      </c>
      <c r="U65">
        <v>2807</v>
      </c>
      <c r="V65">
        <v>2747</v>
      </c>
      <c r="W65">
        <v>2687</v>
      </c>
      <c r="X65">
        <v>2627</v>
      </c>
      <c r="Y65">
        <v>2567</v>
      </c>
      <c r="Z65">
        <v>2507</v>
      </c>
    </row>
    <row r="66" spans="1:26" x14ac:dyDescent="0.3">
      <c r="A66" t="s">
        <v>224</v>
      </c>
      <c r="B66" t="s">
        <v>49</v>
      </c>
      <c r="C66" t="s">
        <v>58</v>
      </c>
      <c r="D66" t="s">
        <v>756</v>
      </c>
      <c r="E66">
        <v>3839</v>
      </c>
      <c r="F66" t="s">
        <v>7</v>
      </c>
      <c r="G66">
        <v>3809</v>
      </c>
      <c r="H66">
        <v>3789</v>
      </c>
      <c r="I66">
        <v>3759</v>
      </c>
      <c r="J66">
        <v>3729</v>
      </c>
      <c r="K66">
        <v>3679</v>
      </c>
      <c r="L66">
        <v>3599</v>
      </c>
      <c r="M66">
        <v>3529</v>
      </c>
      <c r="N66">
        <v>3449</v>
      </c>
      <c r="O66">
        <v>3369</v>
      </c>
      <c r="P66">
        <v>3289</v>
      </c>
      <c r="Q66">
        <v>4571</v>
      </c>
      <c r="R66">
        <v>4547</v>
      </c>
      <c r="S66">
        <v>4511</v>
      </c>
      <c r="T66">
        <v>4475</v>
      </c>
      <c r="U66">
        <v>4415</v>
      </c>
      <c r="V66">
        <v>4319</v>
      </c>
      <c r="W66">
        <v>4235</v>
      </c>
      <c r="X66">
        <v>4139</v>
      </c>
      <c r="Y66">
        <v>4043</v>
      </c>
      <c r="Z66">
        <v>3947</v>
      </c>
    </row>
    <row r="67" spans="1:26" x14ac:dyDescent="0.3">
      <c r="A67" t="s">
        <v>224</v>
      </c>
      <c r="B67" t="s">
        <v>49</v>
      </c>
      <c r="C67" t="s">
        <v>58</v>
      </c>
      <c r="D67" t="s">
        <v>757</v>
      </c>
      <c r="E67">
        <v>3129</v>
      </c>
      <c r="F67" t="s">
        <v>7</v>
      </c>
      <c r="G67">
        <v>3099</v>
      </c>
      <c r="H67">
        <v>3079</v>
      </c>
      <c r="I67">
        <v>3059</v>
      </c>
      <c r="J67">
        <v>3039</v>
      </c>
      <c r="K67">
        <v>2999</v>
      </c>
      <c r="L67">
        <v>2929</v>
      </c>
      <c r="M67">
        <v>2869</v>
      </c>
      <c r="N67">
        <v>2809</v>
      </c>
      <c r="O67">
        <v>2739</v>
      </c>
      <c r="P67">
        <v>2679</v>
      </c>
      <c r="Q67">
        <v>3719</v>
      </c>
      <c r="R67">
        <v>3695</v>
      </c>
      <c r="S67">
        <v>3671</v>
      </c>
      <c r="T67">
        <v>3647</v>
      </c>
      <c r="U67">
        <v>3599</v>
      </c>
      <c r="V67">
        <v>3515</v>
      </c>
      <c r="W67">
        <v>3443</v>
      </c>
      <c r="X67">
        <v>3371</v>
      </c>
      <c r="Y67">
        <v>3287</v>
      </c>
      <c r="Z67">
        <v>3215</v>
      </c>
    </row>
    <row r="68" spans="1:26" x14ac:dyDescent="0.3">
      <c r="A68" t="s">
        <v>224</v>
      </c>
      <c r="B68" t="s">
        <v>54</v>
      </c>
      <c r="C68" t="s">
        <v>59</v>
      </c>
      <c r="D68" t="s">
        <v>254</v>
      </c>
      <c r="E68">
        <v>599</v>
      </c>
      <c r="F68" t="s">
        <v>7</v>
      </c>
      <c r="G68">
        <v>589</v>
      </c>
      <c r="H68">
        <v>589</v>
      </c>
      <c r="I68">
        <v>589</v>
      </c>
      <c r="J68">
        <v>579</v>
      </c>
      <c r="K68">
        <v>569</v>
      </c>
      <c r="L68">
        <v>559</v>
      </c>
      <c r="M68">
        <v>549</v>
      </c>
      <c r="N68">
        <v>539</v>
      </c>
      <c r="O68">
        <v>529</v>
      </c>
      <c r="P68">
        <v>509</v>
      </c>
      <c r="Q68">
        <v>707</v>
      </c>
      <c r="R68">
        <v>707</v>
      </c>
      <c r="S68">
        <v>707</v>
      </c>
      <c r="T68">
        <v>695</v>
      </c>
      <c r="U68">
        <v>683</v>
      </c>
      <c r="V68">
        <v>671</v>
      </c>
      <c r="W68">
        <v>659</v>
      </c>
      <c r="X68">
        <v>647</v>
      </c>
      <c r="Y68">
        <v>635</v>
      </c>
      <c r="Z68">
        <v>611</v>
      </c>
    </row>
    <row r="69" spans="1:26" x14ac:dyDescent="0.3">
      <c r="A69" t="s">
        <v>224</v>
      </c>
      <c r="B69" t="s">
        <v>54</v>
      </c>
      <c r="C69" t="s">
        <v>59</v>
      </c>
      <c r="D69" t="s">
        <v>25</v>
      </c>
      <c r="E69">
        <v>659</v>
      </c>
      <c r="F69" t="s">
        <v>7</v>
      </c>
      <c r="G69">
        <v>659</v>
      </c>
      <c r="H69">
        <v>649</v>
      </c>
      <c r="I69">
        <v>649</v>
      </c>
      <c r="J69">
        <v>639</v>
      </c>
      <c r="K69">
        <v>629</v>
      </c>
      <c r="L69">
        <v>619</v>
      </c>
      <c r="M69">
        <v>609</v>
      </c>
      <c r="N69">
        <v>589</v>
      </c>
      <c r="O69">
        <v>579</v>
      </c>
      <c r="P69">
        <v>569</v>
      </c>
      <c r="Q69">
        <v>791</v>
      </c>
      <c r="R69">
        <v>779</v>
      </c>
      <c r="S69">
        <v>779</v>
      </c>
      <c r="T69">
        <v>767</v>
      </c>
      <c r="U69">
        <v>755</v>
      </c>
      <c r="V69">
        <v>743</v>
      </c>
      <c r="W69">
        <v>731</v>
      </c>
      <c r="X69">
        <v>707</v>
      </c>
      <c r="Y69">
        <v>695</v>
      </c>
      <c r="Z69">
        <v>683</v>
      </c>
    </row>
    <row r="70" spans="1:26" x14ac:dyDescent="0.3">
      <c r="A70" t="s">
        <v>224</v>
      </c>
      <c r="B70" t="s">
        <v>49</v>
      </c>
      <c r="C70" t="s">
        <v>59</v>
      </c>
      <c r="D70" t="s">
        <v>261</v>
      </c>
      <c r="E70">
        <v>1179</v>
      </c>
      <c r="F70" t="s">
        <v>7</v>
      </c>
      <c r="G70">
        <v>1169</v>
      </c>
      <c r="H70">
        <v>1159</v>
      </c>
      <c r="I70">
        <v>1149</v>
      </c>
      <c r="J70">
        <v>1149</v>
      </c>
      <c r="K70">
        <v>1129</v>
      </c>
      <c r="L70">
        <v>1109</v>
      </c>
      <c r="M70">
        <v>1079</v>
      </c>
      <c r="N70">
        <v>1059</v>
      </c>
      <c r="O70">
        <v>1029</v>
      </c>
      <c r="P70">
        <v>1009</v>
      </c>
      <c r="Q70">
        <v>1403</v>
      </c>
      <c r="R70">
        <v>1391</v>
      </c>
      <c r="S70">
        <v>1379</v>
      </c>
      <c r="T70">
        <v>1379</v>
      </c>
      <c r="U70">
        <v>1355</v>
      </c>
      <c r="V70">
        <v>1331</v>
      </c>
      <c r="W70">
        <v>1295</v>
      </c>
      <c r="X70">
        <v>1271</v>
      </c>
      <c r="Y70">
        <v>1235</v>
      </c>
      <c r="Z70">
        <v>1211</v>
      </c>
    </row>
    <row r="71" spans="1:26" x14ac:dyDescent="0.3">
      <c r="A71" t="s">
        <v>224</v>
      </c>
      <c r="B71" t="s">
        <v>49</v>
      </c>
      <c r="C71" t="s">
        <v>59</v>
      </c>
      <c r="D71" t="s">
        <v>663</v>
      </c>
      <c r="E71">
        <v>1309</v>
      </c>
      <c r="F71" t="s">
        <v>7</v>
      </c>
      <c r="G71">
        <v>1299</v>
      </c>
      <c r="H71">
        <v>1289</v>
      </c>
      <c r="I71">
        <v>1289</v>
      </c>
      <c r="J71">
        <v>1279</v>
      </c>
      <c r="K71">
        <v>1259</v>
      </c>
      <c r="L71">
        <v>1209</v>
      </c>
      <c r="M71">
        <v>1189</v>
      </c>
      <c r="N71">
        <v>1189</v>
      </c>
      <c r="O71">
        <v>1099</v>
      </c>
      <c r="P71">
        <v>1069</v>
      </c>
      <c r="Q71">
        <v>1559</v>
      </c>
      <c r="R71">
        <v>1547</v>
      </c>
      <c r="S71">
        <v>1547</v>
      </c>
      <c r="T71">
        <v>1535</v>
      </c>
      <c r="U71">
        <v>1511</v>
      </c>
      <c r="V71">
        <v>1451</v>
      </c>
      <c r="W71">
        <v>1427</v>
      </c>
      <c r="X71">
        <v>1427</v>
      </c>
      <c r="Y71">
        <v>1319</v>
      </c>
      <c r="Z71">
        <v>1283</v>
      </c>
    </row>
    <row r="72" spans="1:26" x14ac:dyDescent="0.3">
      <c r="A72" t="s">
        <v>224</v>
      </c>
      <c r="B72" t="s">
        <v>49</v>
      </c>
      <c r="C72" t="s">
        <v>59</v>
      </c>
      <c r="D72" t="s">
        <v>123</v>
      </c>
      <c r="E72">
        <v>1169</v>
      </c>
      <c r="F72" t="s">
        <v>7</v>
      </c>
      <c r="G72">
        <v>1159</v>
      </c>
      <c r="H72">
        <v>1159</v>
      </c>
      <c r="I72">
        <v>1149</v>
      </c>
      <c r="J72">
        <v>1139</v>
      </c>
      <c r="K72">
        <v>1119</v>
      </c>
      <c r="L72">
        <v>1099</v>
      </c>
      <c r="M72">
        <v>1079</v>
      </c>
      <c r="N72">
        <v>1049</v>
      </c>
      <c r="O72">
        <v>1029</v>
      </c>
      <c r="P72">
        <v>1009</v>
      </c>
      <c r="Q72">
        <v>1391</v>
      </c>
      <c r="R72">
        <v>1391</v>
      </c>
      <c r="S72">
        <v>1379</v>
      </c>
      <c r="T72">
        <v>1367</v>
      </c>
      <c r="U72">
        <v>1343</v>
      </c>
      <c r="V72">
        <v>1319</v>
      </c>
      <c r="W72">
        <v>1295</v>
      </c>
      <c r="X72">
        <v>1259</v>
      </c>
      <c r="Y72">
        <v>1235</v>
      </c>
      <c r="Z72">
        <v>1211</v>
      </c>
    </row>
    <row r="73" spans="1:26" x14ac:dyDescent="0.3">
      <c r="A73" t="s">
        <v>224</v>
      </c>
      <c r="B73" t="s">
        <v>49</v>
      </c>
      <c r="C73" t="s">
        <v>59</v>
      </c>
      <c r="D73" t="s">
        <v>730</v>
      </c>
      <c r="E73">
        <v>2009</v>
      </c>
      <c r="F73" t="s">
        <v>7</v>
      </c>
      <c r="G73">
        <v>1999</v>
      </c>
      <c r="H73">
        <v>1989</v>
      </c>
      <c r="I73">
        <v>1969</v>
      </c>
      <c r="J73">
        <v>1959</v>
      </c>
      <c r="K73">
        <v>1929</v>
      </c>
      <c r="L73">
        <v>1889</v>
      </c>
      <c r="M73">
        <v>1849</v>
      </c>
      <c r="N73">
        <v>1809</v>
      </c>
      <c r="O73">
        <v>1769</v>
      </c>
      <c r="P73">
        <v>1729</v>
      </c>
      <c r="Q73">
        <v>2399</v>
      </c>
      <c r="R73">
        <v>2387</v>
      </c>
      <c r="S73">
        <v>2363</v>
      </c>
      <c r="T73">
        <v>2351</v>
      </c>
      <c r="U73">
        <v>2315</v>
      </c>
      <c r="V73">
        <v>2267</v>
      </c>
      <c r="W73">
        <v>2219</v>
      </c>
      <c r="X73">
        <v>2171</v>
      </c>
      <c r="Y73">
        <v>2123</v>
      </c>
      <c r="Z73">
        <v>2075</v>
      </c>
    </row>
    <row r="74" spans="1:26" x14ac:dyDescent="0.3">
      <c r="A74" t="s">
        <v>224</v>
      </c>
      <c r="B74" t="s">
        <v>49</v>
      </c>
      <c r="C74" t="s">
        <v>59</v>
      </c>
      <c r="D74" t="s">
        <v>90</v>
      </c>
      <c r="E74">
        <v>1519</v>
      </c>
      <c r="F74" t="s">
        <v>7</v>
      </c>
      <c r="G74">
        <v>1509</v>
      </c>
      <c r="H74">
        <v>1499</v>
      </c>
      <c r="I74">
        <v>1489</v>
      </c>
      <c r="J74">
        <v>1479</v>
      </c>
      <c r="K74">
        <v>1459</v>
      </c>
      <c r="L74">
        <v>1429</v>
      </c>
      <c r="M74">
        <v>1399</v>
      </c>
      <c r="N74">
        <v>1369</v>
      </c>
      <c r="O74">
        <v>1339</v>
      </c>
      <c r="P74">
        <v>1299</v>
      </c>
      <c r="Q74">
        <v>1811</v>
      </c>
      <c r="R74">
        <v>1799</v>
      </c>
      <c r="S74">
        <v>1787</v>
      </c>
      <c r="T74">
        <v>1775</v>
      </c>
      <c r="U74">
        <v>1751</v>
      </c>
      <c r="V74">
        <v>1715</v>
      </c>
      <c r="W74">
        <v>1679</v>
      </c>
      <c r="X74">
        <v>1643</v>
      </c>
      <c r="Y74">
        <v>1607</v>
      </c>
      <c r="Z74">
        <v>1559</v>
      </c>
    </row>
    <row r="75" spans="1:26" x14ac:dyDescent="0.3">
      <c r="A75" t="s">
        <v>224</v>
      </c>
      <c r="B75" t="s">
        <v>49</v>
      </c>
      <c r="C75" t="s">
        <v>59</v>
      </c>
      <c r="D75" t="s">
        <v>344</v>
      </c>
      <c r="E75">
        <v>2249</v>
      </c>
      <c r="F75" t="s">
        <v>7</v>
      </c>
      <c r="G75">
        <v>2229</v>
      </c>
      <c r="H75">
        <v>2219</v>
      </c>
      <c r="I75">
        <v>2199</v>
      </c>
      <c r="J75">
        <v>2179</v>
      </c>
      <c r="K75">
        <v>2149</v>
      </c>
      <c r="L75">
        <v>2109</v>
      </c>
      <c r="M75">
        <v>2059</v>
      </c>
      <c r="N75">
        <v>2019</v>
      </c>
      <c r="O75">
        <v>1969</v>
      </c>
      <c r="P75">
        <v>1929</v>
      </c>
      <c r="Q75">
        <v>2675</v>
      </c>
      <c r="R75">
        <v>2663</v>
      </c>
      <c r="S75">
        <v>2639</v>
      </c>
      <c r="T75">
        <v>2615</v>
      </c>
      <c r="U75">
        <v>2579</v>
      </c>
      <c r="V75">
        <v>2531</v>
      </c>
      <c r="W75">
        <v>2471</v>
      </c>
      <c r="X75">
        <v>2423</v>
      </c>
      <c r="Y75">
        <v>2363</v>
      </c>
      <c r="Z75">
        <v>2315</v>
      </c>
    </row>
    <row r="76" spans="1:26" x14ac:dyDescent="0.3">
      <c r="A76" t="s">
        <v>224</v>
      </c>
      <c r="B76" t="s">
        <v>49</v>
      </c>
      <c r="C76" t="s">
        <v>59</v>
      </c>
      <c r="D76" t="s">
        <v>32</v>
      </c>
      <c r="E76">
        <v>2109</v>
      </c>
      <c r="F76" t="s">
        <v>7</v>
      </c>
      <c r="G76">
        <v>2089</v>
      </c>
      <c r="H76">
        <v>2079</v>
      </c>
      <c r="I76">
        <v>2069</v>
      </c>
      <c r="J76">
        <v>2049</v>
      </c>
      <c r="K76">
        <v>2019</v>
      </c>
      <c r="L76">
        <v>1979</v>
      </c>
      <c r="M76">
        <v>1939</v>
      </c>
      <c r="N76">
        <v>1889</v>
      </c>
      <c r="O76">
        <v>1849</v>
      </c>
      <c r="P76">
        <v>1809</v>
      </c>
      <c r="Q76">
        <v>2507</v>
      </c>
      <c r="R76">
        <v>2495</v>
      </c>
      <c r="S76">
        <v>2483</v>
      </c>
      <c r="T76">
        <v>2459</v>
      </c>
      <c r="U76">
        <v>2423</v>
      </c>
      <c r="V76">
        <v>2375</v>
      </c>
      <c r="W76">
        <v>2327</v>
      </c>
      <c r="X76">
        <v>2267</v>
      </c>
      <c r="Y76">
        <v>2219</v>
      </c>
      <c r="Z76">
        <v>2171</v>
      </c>
    </row>
    <row r="77" spans="1:26" x14ac:dyDescent="0.3">
      <c r="A77" t="s">
        <v>224</v>
      </c>
      <c r="B77" t="s">
        <v>49</v>
      </c>
      <c r="C77" t="s">
        <v>59</v>
      </c>
      <c r="D77" t="s">
        <v>345</v>
      </c>
      <c r="E77">
        <v>2509</v>
      </c>
      <c r="F77" t="s">
        <v>7</v>
      </c>
      <c r="G77">
        <v>2489</v>
      </c>
      <c r="H77">
        <v>2469</v>
      </c>
      <c r="I77">
        <v>2459</v>
      </c>
      <c r="J77">
        <v>2439</v>
      </c>
      <c r="K77">
        <v>2409</v>
      </c>
      <c r="L77">
        <v>2349</v>
      </c>
      <c r="M77">
        <v>2299</v>
      </c>
      <c r="N77">
        <v>2249</v>
      </c>
      <c r="O77">
        <v>2199</v>
      </c>
      <c r="P77">
        <v>2149</v>
      </c>
      <c r="Q77">
        <v>2987</v>
      </c>
      <c r="R77">
        <v>2963</v>
      </c>
      <c r="S77">
        <v>2951</v>
      </c>
      <c r="T77">
        <v>2927</v>
      </c>
      <c r="U77">
        <v>2891</v>
      </c>
      <c r="V77">
        <v>2819</v>
      </c>
      <c r="W77">
        <v>2759</v>
      </c>
      <c r="X77">
        <v>2699</v>
      </c>
      <c r="Y77">
        <v>2639</v>
      </c>
      <c r="Z77">
        <v>2579</v>
      </c>
    </row>
    <row r="78" spans="1:26" x14ac:dyDescent="0.3">
      <c r="A78" t="s">
        <v>224</v>
      </c>
      <c r="B78" t="s">
        <v>49</v>
      </c>
      <c r="C78" t="s">
        <v>59</v>
      </c>
      <c r="D78" t="s">
        <v>737</v>
      </c>
      <c r="E78">
        <v>3449</v>
      </c>
      <c r="F78" t="s">
        <v>7</v>
      </c>
      <c r="G78">
        <v>3429</v>
      </c>
      <c r="H78">
        <v>3399</v>
      </c>
      <c r="I78">
        <v>3379</v>
      </c>
      <c r="J78">
        <v>3359</v>
      </c>
      <c r="K78">
        <v>3309</v>
      </c>
      <c r="L78">
        <v>3239</v>
      </c>
      <c r="M78">
        <v>3169</v>
      </c>
      <c r="N78">
        <v>3099</v>
      </c>
      <c r="O78">
        <v>3029</v>
      </c>
      <c r="P78">
        <v>2959</v>
      </c>
      <c r="Q78">
        <v>4115</v>
      </c>
      <c r="R78">
        <v>4079</v>
      </c>
      <c r="S78">
        <v>4055</v>
      </c>
      <c r="T78">
        <v>4031</v>
      </c>
      <c r="U78">
        <v>3971</v>
      </c>
      <c r="V78">
        <v>3887</v>
      </c>
      <c r="W78">
        <v>3803</v>
      </c>
      <c r="X78">
        <v>3719</v>
      </c>
      <c r="Y78">
        <v>3635</v>
      </c>
      <c r="Z78">
        <v>3551</v>
      </c>
    </row>
    <row r="79" spans="1:26" x14ac:dyDescent="0.3">
      <c r="A79" t="s">
        <v>224</v>
      </c>
      <c r="B79" t="s">
        <v>49</v>
      </c>
      <c r="C79" t="s">
        <v>59</v>
      </c>
      <c r="D79" t="s">
        <v>26</v>
      </c>
      <c r="E79">
        <v>4529</v>
      </c>
      <c r="F79" t="s">
        <v>7</v>
      </c>
      <c r="G79">
        <v>4499</v>
      </c>
      <c r="H79">
        <v>4469</v>
      </c>
      <c r="I79">
        <v>4439</v>
      </c>
      <c r="J79">
        <v>4409</v>
      </c>
      <c r="K79">
        <v>4349</v>
      </c>
      <c r="L79">
        <v>4249</v>
      </c>
      <c r="M79">
        <v>4159</v>
      </c>
      <c r="N79">
        <v>4069</v>
      </c>
      <c r="O79">
        <v>3979</v>
      </c>
      <c r="P79">
        <v>3889</v>
      </c>
      <c r="Q79">
        <v>5399</v>
      </c>
      <c r="R79">
        <v>5363</v>
      </c>
      <c r="S79">
        <v>5327</v>
      </c>
      <c r="T79">
        <v>5291</v>
      </c>
      <c r="U79">
        <v>5219</v>
      </c>
      <c r="V79">
        <v>5099</v>
      </c>
      <c r="W79">
        <v>4991</v>
      </c>
      <c r="X79">
        <v>4883</v>
      </c>
      <c r="Y79">
        <v>4775</v>
      </c>
      <c r="Z79">
        <v>4667</v>
      </c>
    </row>
    <row r="80" spans="1:26" x14ac:dyDescent="0.3">
      <c r="A80" t="s">
        <v>224</v>
      </c>
      <c r="B80" t="s">
        <v>49</v>
      </c>
      <c r="C80" t="s">
        <v>59</v>
      </c>
      <c r="D80" t="s">
        <v>260</v>
      </c>
      <c r="E80">
        <v>3429</v>
      </c>
      <c r="F80" t="s">
        <v>7</v>
      </c>
      <c r="G80">
        <v>3409</v>
      </c>
      <c r="H80">
        <v>3379</v>
      </c>
      <c r="I80">
        <v>3359</v>
      </c>
      <c r="J80">
        <v>3339</v>
      </c>
      <c r="K80">
        <v>3289</v>
      </c>
      <c r="L80">
        <v>3219</v>
      </c>
      <c r="M80">
        <v>3149</v>
      </c>
      <c r="N80">
        <v>3079</v>
      </c>
      <c r="O80">
        <v>3009</v>
      </c>
      <c r="P80">
        <v>2939</v>
      </c>
      <c r="Q80">
        <v>4091</v>
      </c>
      <c r="R80">
        <v>4055</v>
      </c>
      <c r="S80">
        <v>4031</v>
      </c>
      <c r="T80">
        <v>4007</v>
      </c>
      <c r="U80">
        <v>3947</v>
      </c>
      <c r="V80">
        <v>3863</v>
      </c>
      <c r="W80">
        <v>3779</v>
      </c>
      <c r="X80">
        <v>3695</v>
      </c>
      <c r="Y80">
        <v>3611</v>
      </c>
      <c r="Z80">
        <v>3527</v>
      </c>
    </row>
    <row r="81" spans="1:26" x14ac:dyDescent="0.3">
      <c r="A81" t="s">
        <v>224</v>
      </c>
      <c r="B81" t="s">
        <v>49</v>
      </c>
      <c r="C81" t="s">
        <v>59</v>
      </c>
      <c r="D81" t="s">
        <v>27</v>
      </c>
      <c r="E81">
        <v>6219</v>
      </c>
      <c r="F81" t="s">
        <v>7</v>
      </c>
      <c r="G81">
        <v>6179</v>
      </c>
      <c r="H81">
        <v>6139</v>
      </c>
      <c r="I81">
        <v>6089</v>
      </c>
      <c r="J81">
        <v>6049</v>
      </c>
      <c r="K81">
        <v>5969</v>
      </c>
      <c r="L81">
        <v>5839</v>
      </c>
      <c r="M81">
        <v>5719</v>
      </c>
      <c r="N81">
        <v>5589</v>
      </c>
      <c r="O81">
        <v>5459</v>
      </c>
      <c r="P81">
        <v>5339</v>
      </c>
      <c r="Q81">
        <v>7415</v>
      </c>
      <c r="R81">
        <v>7367</v>
      </c>
      <c r="S81">
        <v>7307</v>
      </c>
      <c r="T81">
        <v>7259</v>
      </c>
      <c r="U81">
        <v>7163</v>
      </c>
      <c r="V81">
        <v>7007</v>
      </c>
      <c r="W81">
        <v>6863</v>
      </c>
      <c r="X81">
        <v>6707</v>
      </c>
      <c r="Y81">
        <v>6551</v>
      </c>
      <c r="Z81">
        <v>6407</v>
      </c>
    </row>
    <row r="82" spans="1:26" x14ac:dyDescent="0.3">
      <c r="A82" t="s">
        <v>224</v>
      </c>
      <c r="B82" t="s">
        <v>49</v>
      </c>
      <c r="C82" t="s">
        <v>59</v>
      </c>
      <c r="D82" t="s">
        <v>309</v>
      </c>
      <c r="E82">
        <v>5029</v>
      </c>
      <c r="F82" t="s">
        <v>7</v>
      </c>
      <c r="G82">
        <v>4999</v>
      </c>
      <c r="H82">
        <v>4959</v>
      </c>
      <c r="I82">
        <v>4929</v>
      </c>
      <c r="J82">
        <v>4899</v>
      </c>
      <c r="K82">
        <v>4829</v>
      </c>
      <c r="L82">
        <v>4729</v>
      </c>
      <c r="M82">
        <v>4619</v>
      </c>
      <c r="N82">
        <v>4519</v>
      </c>
      <c r="O82">
        <v>4419</v>
      </c>
      <c r="P82">
        <v>4319</v>
      </c>
      <c r="Q82">
        <v>5999</v>
      </c>
      <c r="R82">
        <v>5951</v>
      </c>
      <c r="S82">
        <v>5915</v>
      </c>
      <c r="T82">
        <v>5879</v>
      </c>
      <c r="U82">
        <v>5795</v>
      </c>
      <c r="V82">
        <v>5675</v>
      </c>
      <c r="W82">
        <v>5543</v>
      </c>
      <c r="X82">
        <v>5423</v>
      </c>
      <c r="Y82">
        <v>5303</v>
      </c>
      <c r="Z82">
        <v>5183</v>
      </c>
    </row>
    <row r="83" spans="1:26" x14ac:dyDescent="0.3">
      <c r="A83" t="s">
        <v>224</v>
      </c>
      <c r="B83" t="s">
        <v>49</v>
      </c>
      <c r="C83" t="s">
        <v>59</v>
      </c>
      <c r="D83" t="s">
        <v>308</v>
      </c>
      <c r="E83">
        <v>6039</v>
      </c>
      <c r="F83" t="s">
        <v>7</v>
      </c>
      <c r="G83">
        <v>5999</v>
      </c>
      <c r="H83">
        <v>5959</v>
      </c>
      <c r="I83">
        <v>5909</v>
      </c>
      <c r="J83">
        <v>5869</v>
      </c>
      <c r="K83">
        <v>5789</v>
      </c>
      <c r="L83">
        <v>5669</v>
      </c>
      <c r="M83">
        <v>5549</v>
      </c>
      <c r="N83">
        <v>5429</v>
      </c>
      <c r="O83">
        <v>5299</v>
      </c>
      <c r="P83">
        <v>5179</v>
      </c>
      <c r="Q83">
        <v>7199</v>
      </c>
      <c r="R83">
        <v>7151</v>
      </c>
      <c r="S83">
        <v>7091</v>
      </c>
      <c r="T83">
        <v>7043</v>
      </c>
      <c r="U83">
        <v>6947</v>
      </c>
      <c r="V83">
        <v>6803</v>
      </c>
      <c r="W83">
        <v>6659</v>
      </c>
      <c r="X83">
        <v>6515</v>
      </c>
      <c r="Y83">
        <v>6359</v>
      </c>
      <c r="Z83">
        <v>6215</v>
      </c>
    </row>
    <row r="84" spans="1:26" x14ac:dyDescent="0.3">
      <c r="A84" t="s">
        <v>224</v>
      </c>
      <c r="B84" t="s">
        <v>49</v>
      </c>
      <c r="C84" t="s">
        <v>59</v>
      </c>
      <c r="D84" t="s">
        <v>307</v>
      </c>
      <c r="E84">
        <v>7039</v>
      </c>
      <c r="F84" t="s">
        <v>7</v>
      </c>
      <c r="G84">
        <v>6999</v>
      </c>
      <c r="H84">
        <v>6949</v>
      </c>
      <c r="I84">
        <v>6899</v>
      </c>
      <c r="J84">
        <v>6849</v>
      </c>
      <c r="K84">
        <v>6759</v>
      </c>
      <c r="L84">
        <v>6609</v>
      </c>
      <c r="M84">
        <v>6469</v>
      </c>
      <c r="N84">
        <v>6329</v>
      </c>
      <c r="O84">
        <v>6189</v>
      </c>
      <c r="P84">
        <v>6039</v>
      </c>
      <c r="Q84">
        <v>8399</v>
      </c>
      <c r="R84">
        <v>8339</v>
      </c>
      <c r="S84">
        <v>8279</v>
      </c>
      <c r="T84">
        <v>8219</v>
      </c>
      <c r="U84">
        <v>8111</v>
      </c>
      <c r="V84">
        <v>7931</v>
      </c>
      <c r="W84">
        <v>7763</v>
      </c>
      <c r="X84">
        <v>7595</v>
      </c>
      <c r="Y84">
        <v>7427</v>
      </c>
      <c r="Z84">
        <v>7247</v>
      </c>
    </row>
    <row r="85" spans="1:26" x14ac:dyDescent="0.3">
      <c r="A85" t="s">
        <v>224</v>
      </c>
      <c r="B85" t="s">
        <v>49</v>
      </c>
      <c r="C85" t="s">
        <v>59</v>
      </c>
      <c r="D85" t="s">
        <v>800</v>
      </c>
      <c r="E85">
        <v>3999</v>
      </c>
      <c r="F85" t="s">
        <v>7</v>
      </c>
      <c r="G85">
        <v>3969</v>
      </c>
      <c r="H85">
        <v>3939</v>
      </c>
      <c r="I85">
        <v>3909</v>
      </c>
      <c r="J85">
        <v>3889</v>
      </c>
      <c r="K85">
        <v>3829</v>
      </c>
      <c r="L85">
        <v>3749</v>
      </c>
      <c r="M85">
        <v>3669</v>
      </c>
      <c r="N85">
        <v>3589</v>
      </c>
      <c r="O85">
        <v>3509</v>
      </c>
      <c r="P85">
        <v>3429</v>
      </c>
      <c r="Q85">
        <v>4763</v>
      </c>
      <c r="R85">
        <v>4727</v>
      </c>
      <c r="S85">
        <v>4691</v>
      </c>
      <c r="T85">
        <v>4667</v>
      </c>
      <c r="U85">
        <v>4595</v>
      </c>
      <c r="V85">
        <v>4499</v>
      </c>
      <c r="W85">
        <v>4403</v>
      </c>
      <c r="X85">
        <v>4307</v>
      </c>
      <c r="Y85">
        <v>4211</v>
      </c>
      <c r="Z85">
        <v>4115</v>
      </c>
    </row>
    <row r="86" spans="1:26" x14ac:dyDescent="0.3">
      <c r="A86" t="s">
        <v>224</v>
      </c>
      <c r="B86" t="s">
        <v>49</v>
      </c>
      <c r="C86" t="s">
        <v>59</v>
      </c>
      <c r="D86" t="s">
        <v>241</v>
      </c>
      <c r="E86">
        <v>5279</v>
      </c>
      <c r="F86" t="s">
        <v>7</v>
      </c>
      <c r="G86">
        <v>5249</v>
      </c>
      <c r="H86">
        <v>5209</v>
      </c>
      <c r="I86">
        <v>5179</v>
      </c>
      <c r="J86">
        <v>5139</v>
      </c>
      <c r="K86">
        <v>5069</v>
      </c>
      <c r="L86">
        <v>4959</v>
      </c>
      <c r="M86">
        <v>4859</v>
      </c>
      <c r="N86">
        <v>4749</v>
      </c>
      <c r="O86">
        <v>4639</v>
      </c>
      <c r="P86">
        <v>4529</v>
      </c>
      <c r="Q86">
        <v>6299</v>
      </c>
      <c r="R86">
        <v>6251</v>
      </c>
      <c r="S86">
        <v>6215</v>
      </c>
      <c r="T86">
        <v>6167</v>
      </c>
      <c r="U86">
        <v>6083</v>
      </c>
      <c r="V86">
        <v>5951</v>
      </c>
      <c r="W86">
        <v>5831</v>
      </c>
      <c r="X86">
        <v>5699</v>
      </c>
      <c r="Y86">
        <v>5567</v>
      </c>
      <c r="Z86">
        <v>5435</v>
      </c>
    </row>
    <row r="87" spans="1:26" x14ac:dyDescent="0.3">
      <c r="A87" t="s">
        <v>224</v>
      </c>
      <c r="B87" t="s">
        <v>49</v>
      </c>
      <c r="C87" t="s">
        <v>59</v>
      </c>
      <c r="D87" t="s">
        <v>242</v>
      </c>
      <c r="E87">
        <v>3929</v>
      </c>
      <c r="F87" t="s">
        <v>7</v>
      </c>
      <c r="G87">
        <v>3909</v>
      </c>
      <c r="H87">
        <v>3879</v>
      </c>
      <c r="I87">
        <v>3849</v>
      </c>
      <c r="J87">
        <v>3829</v>
      </c>
      <c r="K87">
        <v>3769</v>
      </c>
      <c r="L87">
        <v>3689</v>
      </c>
      <c r="M87">
        <v>3609</v>
      </c>
      <c r="N87">
        <v>3529</v>
      </c>
      <c r="O87">
        <v>3449</v>
      </c>
      <c r="P87">
        <v>3369</v>
      </c>
      <c r="Q87">
        <v>4691</v>
      </c>
      <c r="R87">
        <v>4655</v>
      </c>
      <c r="S87">
        <v>4619</v>
      </c>
      <c r="T87">
        <v>4595</v>
      </c>
      <c r="U87">
        <v>4523</v>
      </c>
      <c r="V87">
        <v>4427</v>
      </c>
      <c r="W87">
        <v>4331</v>
      </c>
      <c r="X87">
        <v>4235</v>
      </c>
      <c r="Y87">
        <v>4139</v>
      </c>
      <c r="Z87">
        <v>4043</v>
      </c>
    </row>
    <row r="88" spans="1:26" x14ac:dyDescent="0.3">
      <c r="A88" t="s">
        <v>224</v>
      </c>
      <c r="B88" t="s">
        <v>49</v>
      </c>
      <c r="C88" t="s">
        <v>59</v>
      </c>
      <c r="D88" t="s">
        <v>243</v>
      </c>
      <c r="E88">
        <v>9299</v>
      </c>
      <c r="F88" t="s">
        <v>7</v>
      </c>
      <c r="G88">
        <v>9239</v>
      </c>
      <c r="H88">
        <v>9179</v>
      </c>
      <c r="I88">
        <v>9119</v>
      </c>
      <c r="J88">
        <v>9049</v>
      </c>
      <c r="K88">
        <v>8929</v>
      </c>
      <c r="L88">
        <v>8739</v>
      </c>
      <c r="M88">
        <v>8549</v>
      </c>
      <c r="N88">
        <v>8359</v>
      </c>
      <c r="O88">
        <v>8169</v>
      </c>
      <c r="P88">
        <v>7989</v>
      </c>
      <c r="Q88">
        <v>11087</v>
      </c>
      <c r="R88">
        <v>11015</v>
      </c>
      <c r="S88">
        <v>10943</v>
      </c>
      <c r="T88">
        <v>10859</v>
      </c>
      <c r="U88">
        <v>10715</v>
      </c>
      <c r="V88">
        <v>10487</v>
      </c>
      <c r="W88">
        <v>10259</v>
      </c>
      <c r="X88">
        <v>10031</v>
      </c>
      <c r="Y88">
        <v>9803</v>
      </c>
      <c r="Z88">
        <v>9587</v>
      </c>
    </row>
    <row r="89" spans="1:26" x14ac:dyDescent="0.3">
      <c r="A89" t="s">
        <v>224</v>
      </c>
      <c r="B89" t="s">
        <v>49</v>
      </c>
      <c r="C89" t="s">
        <v>59</v>
      </c>
      <c r="D89" t="s">
        <v>244</v>
      </c>
      <c r="E89">
        <v>9739</v>
      </c>
      <c r="F89" t="s">
        <v>7</v>
      </c>
      <c r="G89">
        <v>9679</v>
      </c>
      <c r="H89">
        <v>9609</v>
      </c>
      <c r="I89">
        <v>9549</v>
      </c>
      <c r="J89">
        <v>9479</v>
      </c>
      <c r="K89">
        <v>9349</v>
      </c>
      <c r="L89">
        <v>9149</v>
      </c>
      <c r="M89">
        <v>8949</v>
      </c>
      <c r="N89">
        <v>8759</v>
      </c>
      <c r="O89">
        <v>8559</v>
      </c>
      <c r="P89">
        <v>8359</v>
      </c>
      <c r="Q89">
        <v>11615</v>
      </c>
      <c r="R89">
        <v>11531</v>
      </c>
      <c r="S89">
        <v>11459</v>
      </c>
      <c r="T89">
        <v>11375</v>
      </c>
      <c r="U89">
        <v>11219</v>
      </c>
      <c r="V89">
        <v>10979</v>
      </c>
      <c r="W89">
        <v>10739</v>
      </c>
      <c r="X89">
        <v>10511</v>
      </c>
      <c r="Y89">
        <v>10271</v>
      </c>
      <c r="Z89">
        <v>10031</v>
      </c>
    </row>
    <row r="90" spans="1:26" x14ac:dyDescent="0.3">
      <c r="A90" t="s">
        <v>224</v>
      </c>
      <c r="B90" t="s">
        <v>49</v>
      </c>
      <c r="C90" t="s">
        <v>60</v>
      </c>
      <c r="D90" t="s">
        <v>302</v>
      </c>
      <c r="E90">
        <v>1729</v>
      </c>
      <c r="F90" t="s">
        <v>7</v>
      </c>
      <c r="G90">
        <v>1719</v>
      </c>
      <c r="H90">
        <v>1699</v>
      </c>
      <c r="I90">
        <v>1689</v>
      </c>
      <c r="J90">
        <v>1679</v>
      </c>
      <c r="K90">
        <v>1659</v>
      </c>
      <c r="L90">
        <v>1619</v>
      </c>
      <c r="M90">
        <v>1589</v>
      </c>
      <c r="N90">
        <v>1549</v>
      </c>
      <c r="O90">
        <v>1519</v>
      </c>
      <c r="P90">
        <v>1479</v>
      </c>
      <c r="Q90">
        <v>2063</v>
      </c>
      <c r="R90">
        <v>2039</v>
      </c>
      <c r="S90">
        <v>2027</v>
      </c>
      <c r="T90">
        <v>2015</v>
      </c>
      <c r="U90">
        <v>1991</v>
      </c>
      <c r="V90">
        <v>1943</v>
      </c>
      <c r="W90">
        <v>1907</v>
      </c>
      <c r="X90">
        <v>1859</v>
      </c>
      <c r="Y90">
        <v>1823</v>
      </c>
      <c r="Z90">
        <v>1775</v>
      </c>
    </row>
    <row r="91" spans="1:26" x14ac:dyDescent="0.3">
      <c r="A91" t="s">
        <v>224</v>
      </c>
      <c r="B91" t="s">
        <v>49</v>
      </c>
      <c r="C91" t="s">
        <v>60</v>
      </c>
      <c r="D91" t="s">
        <v>317</v>
      </c>
      <c r="E91">
        <v>3069</v>
      </c>
      <c r="F91" t="s">
        <v>7</v>
      </c>
      <c r="G91">
        <v>3049</v>
      </c>
      <c r="H91">
        <v>3029</v>
      </c>
      <c r="I91">
        <v>3009</v>
      </c>
      <c r="J91">
        <v>2989</v>
      </c>
      <c r="K91">
        <v>2939</v>
      </c>
      <c r="L91">
        <v>2879</v>
      </c>
      <c r="M91">
        <v>2819</v>
      </c>
      <c r="N91">
        <v>2759</v>
      </c>
      <c r="O91">
        <v>2689</v>
      </c>
      <c r="P91">
        <v>2629</v>
      </c>
      <c r="Q91">
        <v>3659</v>
      </c>
      <c r="R91">
        <v>3635</v>
      </c>
      <c r="S91">
        <v>3611</v>
      </c>
      <c r="T91">
        <v>3587</v>
      </c>
      <c r="U91">
        <v>3527</v>
      </c>
      <c r="V91">
        <v>3455</v>
      </c>
      <c r="W91">
        <v>3383</v>
      </c>
      <c r="X91">
        <v>3311</v>
      </c>
      <c r="Y91">
        <v>3227</v>
      </c>
      <c r="Z91">
        <v>3155</v>
      </c>
    </row>
    <row r="92" spans="1:26" x14ac:dyDescent="0.3">
      <c r="A92" t="s">
        <v>224</v>
      </c>
      <c r="B92" t="s">
        <v>49</v>
      </c>
      <c r="C92" t="s">
        <v>60</v>
      </c>
      <c r="D92" t="s">
        <v>346</v>
      </c>
      <c r="E92">
        <v>2609</v>
      </c>
      <c r="F92" t="s">
        <v>7</v>
      </c>
      <c r="G92">
        <v>2589</v>
      </c>
      <c r="H92">
        <v>2569</v>
      </c>
      <c r="I92">
        <v>2549</v>
      </c>
      <c r="J92">
        <v>2539</v>
      </c>
      <c r="K92">
        <v>2499</v>
      </c>
      <c r="L92">
        <v>2449</v>
      </c>
      <c r="M92">
        <v>2399</v>
      </c>
      <c r="N92">
        <v>2339</v>
      </c>
      <c r="O92">
        <v>2289</v>
      </c>
      <c r="P92">
        <v>2239</v>
      </c>
      <c r="Q92">
        <v>3107</v>
      </c>
      <c r="R92">
        <v>3083</v>
      </c>
      <c r="S92">
        <v>3059</v>
      </c>
      <c r="T92">
        <v>3047</v>
      </c>
      <c r="U92">
        <v>2999</v>
      </c>
      <c r="V92">
        <v>2939</v>
      </c>
      <c r="W92">
        <v>2879</v>
      </c>
      <c r="X92">
        <v>2807</v>
      </c>
      <c r="Y92">
        <v>2747</v>
      </c>
      <c r="Z92">
        <v>2687</v>
      </c>
    </row>
    <row r="93" spans="1:26" x14ac:dyDescent="0.3">
      <c r="A93" t="s">
        <v>224</v>
      </c>
      <c r="B93" t="s">
        <v>49</v>
      </c>
      <c r="C93" t="s">
        <v>60</v>
      </c>
      <c r="D93" t="s">
        <v>310</v>
      </c>
      <c r="E93">
        <v>6219</v>
      </c>
      <c r="F93" t="s">
        <v>7</v>
      </c>
      <c r="G93">
        <v>6179</v>
      </c>
      <c r="H93">
        <v>6139</v>
      </c>
      <c r="I93">
        <v>6089</v>
      </c>
      <c r="J93">
        <v>6049</v>
      </c>
      <c r="K93">
        <v>5969</v>
      </c>
      <c r="L93">
        <v>5839</v>
      </c>
      <c r="M93">
        <v>5719</v>
      </c>
      <c r="N93">
        <v>5589</v>
      </c>
      <c r="O93">
        <v>5459</v>
      </c>
      <c r="P93">
        <v>5339</v>
      </c>
      <c r="Q93">
        <v>7415</v>
      </c>
      <c r="R93">
        <v>7367</v>
      </c>
      <c r="S93">
        <v>7307</v>
      </c>
      <c r="T93">
        <v>7259</v>
      </c>
      <c r="U93">
        <v>7163</v>
      </c>
      <c r="V93">
        <v>7007</v>
      </c>
      <c r="W93">
        <v>6863</v>
      </c>
      <c r="X93">
        <v>6707</v>
      </c>
      <c r="Y93">
        <v>6551</v>
      </c>
      <c r="Z93">
        <v>6407</v>
      </c>
    </row>
    <row r="94" spans="1:26" x14ac:dyDescent="0.3">
      <c r="A94" t="s">
        <v>224</v>
      </c>
      <c r="B94" t="s">
        <v>54</v>
      </c>
      <c r="C94" t="s">
        <v>60</v>
      </c>
      <c r="D94" t="s">
        <v>182</v>
      </c>
      <c r="E94">
        <v>489</v>
      </c>
      <c r="F94" t="s">
        <v>7</v>
      </c>
      <c r="G94">
        <v>479</v>
      </c>
      <c r="H94">
        <v>479</v>
      </c>
      <c r="I94">
        <v>479</v>
      </c>
      <c r="J94">
        <v>469</v>
      </c>
      <c r="K94">
        <v>469</v>
      </c>
      <c r="L94">
        <v>459</v>
      </c>
      <c r="M94">
        <v>449</v>
      </c>
      <c r="N94">
        <v>439</v>
      </c>
      <c r="O94">
        <v>429</v>
      </c>
      <c r="P94">
        <v>419</v>
      </c>
      <c r="Q94">
        <v>575</v>
      </c>
      <c r="R94">
        <v>575</v>
      </c>
      <c r="S94">
        <v>575</v>
      </c>
      <c r="T94">
        <v>563</v>
      </c>
      <c r="U94">
        <v>563</v>
      </c>
      <c r="V94">
        <v>551</v>
      </c>
      <c r="W94">
        <v>539</v>
      </c>
      <c r="X94">
        <v>527</v>
      </c>
      <c r="Y94">
        <v>515</v>
      </c>
      <c r="Z94">
        <v>503</v>
      </c>
    </row>
    <row r="95" spans="1:26" x14ac:dyDescent="0.3">
      <c r="A95" t="s">
        <v>224</v>
      </c>
      <c r="B95" t="s">
        <v>49</v>
      </c>
      <c r="C95" t="s">
        <v>60</v>
      </c>
      <c r="D95" t="s">
        <v>347</v>
      </c>
      <c r="E95">
        <v>819</v>
      </c>
      <c r="F95" t="s">
        <v>7</v>
      </c>
      <c r="G95">
        <v>819</v>
      </c>
      <c r="H95">
        <v>809</v>
      </c>
      <c r="I95">
        <v>809</v>
      </c>
      <c r="J95">
        <v>799</v>
      </c>
      <c r="K95">
        <v>789</v>
      </c>
      <c r="L95">
        <v>769</v>
      </c>
      <c r="M95">
        <v>759</v>
      </c>
      <c r="N95">
        <v>739</v>
      </c>
      <c r="O95">
        <v>719</v>
      </c>
      <c r="P95">
        <v>709</v>
      </c>
      <c r="Q95">
        <v>983</v>
      </c>
      <c r="R95">
        <v>971</v>
      </c>
      <c r="S95">
        <v>971</v>
      </c>
      <c r="T95">
        <v>959</v>
      </c>
      <c r="U95">
        <v>947</v>
      </c>
      <c r="V95">
        <v>923</v>
      </c>
      <c r="W95">
        <v>911</v>
      </c>
      <c r="X95">
        <v>887</v>
      </c>
      <c r="Y95">
        <v>863</v>
      </c>
      <c r="Z95">
        <v>851</v>
      </c>
    </row>
    <row r="96" spans="1:26" x14ac:dyDescent="0.3">
      <c r="A96" t="s">
        <v>224</v>
      </c>
      <c r="B96" t="s">
        <v>49</v>
      </c>
      <c r="C96" t="s">
        <v>60</v>
      </c>
      <c r="D96" t="s">
        <v>348</v>
      </c>
      <c r="E96">
        <v>1029</v>
      </c>
      <c r="F96" t="s">
        <v>7</v>
      </c>
      <c r="G96">
        <v>1029</v>
      </c>
      <c r="H96">
        <v>1019</v>
      </c>
      <c r="I96">
        <v>1009</v>
      </c>
      <c r="J96">
        <v>1009</v>
      </c>
      <c r="K96">
        <v>989</v>
      </c>
      <c r="L96">
        <v>969</v>
      </c>
      <c r="M96">
        <v>949</v>
      </c>
      <c r="N96">
        <v>929</v>
      </c>
      <c r="O96">
        <v>909</v>
      </c>
      <c r="P96">
        <v>889</v>
      </c>
      <c r="Q96">
        <v>1235</v>
      </c>
      <c r="R96">
        <v>1223</v>
      </c>
      <c r="S96">
        <v>1211</v>
      </c>
      <c r="T96">
        <v>1211</v>
      </c>
      <c r="U96">
        <v>1187</v>
      </c>
      <c r="V96">
        <v>1163</v>
      </c>
      <c r="W96">
        <v>1139</v>
      </c>
      <c r="X96">
        <v>1115</v>
      </c>
      <c r="Y96">
        <v>1091</v>
      </c>
      <c r="Z96">
        <v>1067</v>
      </c>
    </row>
    <row r="97" spans="1:26" x14ac:dyDescent="0.3">
      <c r="A97" t="s">
        <v>224</v>
      </c>
      <c r="B97" t="s">
        <v>54</v>
      </c>
      <c r="C97" t="s">
        <v>60</v>
      </c>
      <c r="D97" t="s">
        <v>303</v>
      </c>
      <c r="E97">
        <v>849</v>
      </c>
      <c r="F97" t="s">
        <v>7</v>
      </c>
      <c r="G97">
        <v>839</v>
      </c>
      <c r="H97">
        <v>839</v>
      </c>
      <c r="I97">
        <v>829</v>
      </c>
      <c r="J97">
        <v>819</v>
      </c>
      <c r="K97">
        <v>809</v>
      </c>
      <c r="L97">
        <v>799</v>
      </c>
      <c r="M97">
        <v>779</v>
      </c>
      <c r="N97">
        <v>759</v>
      </c>
      <c r="O97">
        <v>739</v>
      </c>
      <c r="P97">
        <v>729</v>
      </c>
      <c r="Q97">
        <v>1007</v>
      </c>
      <c r="R97">
        <v>1007</v>
      </c>
      <c r="S97">
        <v>995</v>
      </c>
      <c r="T97">
        <v>983</v>
      </c>
      <c r="U97">
        <v>971</v>
      </c>
      <c r="V97">
        <v>959</v>
      </c>
      <c r="W97">
        <v>935</v>
      </c>
      <c r="X97">
        <v>911</v>
      </c>
      <c r="Y97">
        <v>887</v>
      </c>
      <c r="Z97">
        <v>875</v>
      </c>
    </row>
    <row r="98" spans="1:26" x14ac:dyDescent="0.3">
      <c r="A98" t="s">
        <v>224</v>
      </c>
      <c r="B98" t="s">
        <v>49</v>
      </c>
      <c r="C98" t="s">
        <v>60</v>
      </c>
      <c r="D98" t="s">
        <v>311</v>
      </c>
      <c r="E98">
        <v>1309</v>
      </c>
      <c r="F98" t="s">
        <v>7</v>
      </c>
      <c r="G98">
        <v>1299</v>
      </c>
      <c r="H98">
        <v>1289</v>
      </c>
      <c r="I98">
        <v>1279</v>
      </c>
      <c r="J98">
        <v>1269</v>
      </c>
      <c r="K98">
        <v>1259</v>
      </c>
      <c r="L98">
        <v>1229</v>
      </c>
      <c r="M98">
        <v>1199</v>
      </c>
      <c r="N98">
        <v>1179</v>
      </c>
      <c r="O98">
        <v>1149</v>
      </c>
      <c r="P98">
        <v>1119</v>
      </c>
      <c r="Q98">
        <v>1559</v>
      </c>
      <c r="R98">
        <v>1547</v>
      </c>
      <c r="S98">
        <v>1535</v>
      </c>
      <c r="T98">
        <v>1523</v>
      </c>
      <c r="U98">
        <v>1511</v>
      </c>
      <c r="V98">
        <v>1475</v>
      </c>
      <c r="W98">
        <v>1439</v>
      </c>
      <c r="X98">
        <v>1415</v>
      </c>
      <c r="Y98">
        <v>1379</v>
      </c>
      <c r="Z98">
        <v>1343</v>
      </c>
    </row>
    <row r="99" spans="1:26" x14ac:dyDescent="0.3">
      <c r="A99" t="s">
        <v>224</v>
      </c>
      <c r="B99" t="s">
        <v>49</v>
      </c>
      <c r="C99" t="s">
        <v>60</v>
      </c>
      <c r="D99" t="s">
        <v>349</v>
      </c>
      <c r="E99">
        <v>1289</v>
      </c>
      <c r="F99" t="s">
        <v>7</v>
      </c>
      <c r="G99">
        <v>1279</v>
      </c>
      <c r="H99">
        <v>1269</v>
      </c>
      <c r="I99">
        <v>1259</v>
      </c>
      <c r="J99">
        <v>1259</v>
      </c>
      <c r="K99">
        <v>1239</v>
      </c>
      <c r="L99">
        <v>1209</v>
      </c>
      <c r="M99">
        <v>1189</v>
      </c>
      <c r="N99">
        <v>1159</v>
      </c>
      <c r="O99">
        <v>1129</v>
      </c>
      <c r="P99">
        <v>1109</v>
      </c>
      <c r="Q99">
        <v>1535</v>
      </c>
      <c r="R99">
        <v>1523</v>
      </c>
      <c r="S99">
        <v>1511</v>
      </c>
      <c r="T99">
        <v>1511</v>
      </c>
      <c r="U99">
        <v>1487</v>
      </c>
      <c r="V99">
        <v>1451</v>
      </c>
      <c r="W99">
        <v>1427</v>
      </c>
      <c r="X99">
        <v>1391</v>
      </c>
      <c r="Y99">
        <v>1355</v>
      </c>
      <c r="Z99">
        <v>1331</v>
      </c>
    </row>
    <row r="100" spans="1:26" x14ac:dyDescent="0.3">
      <c r="A100" t="s">
        <v>224</v>
      </c>
      <c r="B100" t="s">
        <v>49</v>
      </c>
      <c r="C100" t="s">
        <v>61</v>
      </c>
      <c r="D100" t="s">
        <v>28</v>
      </c>
      <c r="E100">
        <v>2659</v>
      </c>
      <c r="F100" t="s">
        <v>7</v>
      </c>
      <c r="G100">
        <v>2639</v>
      </c>
      <c r="H100">
        <v>2619</v>
      </c>
      <c r="I100">
        <v>2599</v>
      </c>
      <c r="J100">
        <v>2589</v>
      </c>
      <c r="K100">
        <v>2549</v>
      </c>
      <c r="L100">
        <v>2499</v>
      </c>
      <c r="M100">
        <v>2439</v>
      </c>
      <c r="N100">
        <v>2389</v>
      </c>
      <c r="O100">
        <v>2329</v>
      </c>
      <c r="P100">
        <v>2279</v>
      </c>
      <c r="Q100">
        <v>3167</v>
      </c>
      <c r="R100">
        <v>3143</v>
      </c>
      <c r="S100">
        <v>3119</v>
      </c>
      <c r="T100">
        <v>3107</v>
      </c>
      <c r="U100">
        <v>3059</v>
      </c>
      <c r="V100">
        <v>2999</v>
      </c>
      <c r="W100">
        <v>2927</v>
      </c>
      <c r="X100">
        <v>2867</v>
      </c>
      <c r="Y100">
        <v>2795</v>
      </c>
      <c r="Z100">
        <v>2735</v>
      </c>
    </row>
    <row r="101" spans="1:26" x14ac:dyDescent="0.3">
      <c r="A101" t="s">
        <v>224</v>
      </c>
      <c r="B101" t="s">
        <v>49</v>
      </c>
      <c r="C101" t="s">
        <v>61</v>
      </c>
      <c r="D101" t="s">
        <v>262</v>
      </c>
      <c r="E101">
        <v>2569</v>
      </c>
      <c r="F101" t="s">
        <v>7</v>
      </c>
      <c r="G101">
        <v>2549</v>
      </c>
      <c r="H101">
        <v>2539</v>
      </c>
      <c r="I101">
        <v>2519</v>
      </c>
      <c r="J101">
        <v>2499</v>
      </c>
      <c r="K101">
        <v>2469</v>
      </c>
      <c r="L101">
        <v>2409</v>
      </c>
      <c r="M101">
        <v>2359</v>
      </c>
      <c r="N101">
        <v>2309</v>
      </c>
      <c r="O101">
        <v>2259</v>
      </c>
      <c r="P101">
        <v>2199</v>
      </c>
      <c r="Q101">
        <v>3059</v>
      </c>
      <c r="R101">
        <v>3047</v>
      </c>
      <c r="S101">
        <v>3023</v>
      </c>
      <c r="T101">
        <v>2999</v>
      </c>
      <c r="U101">
        <v>2963</v>
      </c>
      <c r="V101">
        <v>2891</v>
      </c>
      <c r="W101">
        <v>2831</v>
      </c>
      <c r="X101">
        <v>2771</v>
      </c>
      <c r="Y101">
        <v>2711</v>
      </c>
      <c r="Z101">
        <v>2639</v>
      </c>
    </row>
    <row r="102" spans="1:26" x14ac:dyDescent="0.3">
      <c r="A102" t="s">
        <v>224</v>
      </c>
      <c r="B102" t="s">
        <v>49</v>
      </c>
      <c r="C102" t="s">
        <v>61</v>
      </c>
      <c r="D102" t="s">
        <v>263</v>
      </c>
      <c r="E102">
        <v>3619</v>
      </c>
      <c r="F102" t="s">
        <v>7</v>
      </c>
      <c r="G102">
        <v>3589</v>
      </c>
      <c r="H102">
        <v>3569</v>
      </c>
      <c r="I102">
        <v>3539</v>
      </c>
      <c r="J102">
        <v>3519</v>
      </c>
      <c r="K102">
        <v>3469</v>
      </c>
      <c r="L102">
        <v>3399</v>
      </c>
      <c r="M102">
        <v>3329</v>
      </c>
      <c r="N102">
        <v>3249</v>
      </c>
      <c r="O102">
        <v>3179</v>
      </c>
      <c r="P102">
        <v>3109</v>
      </c>
      <c r="Q102">
        <v>4307</v>
      </c>
      <c r="R102">
        <v>4283</v>
      </c>
      <c r="S102">
        <v>4247</v>
      </c>
      <c r="T102">
        <v>4223</v>
      </c>
      <c r="U102">
        <v>4163</v>
      </c>
      <c r="V102">
        <v>4079</v>
      </c>
      <c r="W102">
        <v>3995</v>
      </c>
      <c r="X102">
        <v>3899</v>
      </c>
      <c r="Y102">
        <v>3815</v>
      </c>
      <c r="Z102">
        <v>3731</v>
      </c>
    </row>
    <row r="103" spans="1:26" x14ac:dyDescent="0.3">
      <c r="A103" t="s">
        <v>224</v>
      </c>
      <c r="B103" t="s">
        <v>49</v>
      </c>
      <c r="C103" t="s">
        <v>61</v>
      </c>
      <c r="D103" t="s">
        <v>350</v>
      </c>
      <c r="E103">
        <v>6169</v>
      </c>
      <c r="F103" t="s">
        <v>7</v>
      </c>
      <c r="G103">
        <v>6129</v>
      </c>
      <c r="H103">
        <v>6089</v>
      </c>
      <c r="I103">
        <v>6039</v>
      </c>
      <c r="J103">
        <v>5999</v>
      </c>
      <c r="K103">
        <v>5919</v>
      </c>
      <c r="L103">
        <v>5789</v>
      </c>
      <c r="M103">
        <v>5669</v>
      </c>
      <c r="N103">
        <v>5539</v>
      </c>
      <c r="O103">
        <v>5419</v>
      </c>
      <c r="P103">
        <v>5289</v>
      </c>
      <c r="Q103">
        <v>7355</v>
      </c>
      <c r="R103">
        <v>7307</v>
      </c>
      <c r="S103">
        <v>7247</v>
      </c>
      <c r="T103">
        <v>7199</v>
      </c>
      <c r="U103">
        <v>7103</v>
      </c>
      <c r="V103">
        <v>6947</v>
      </c>
      <c r="W103">
        <v>6803</v>
      </c>
      <c r="X103">
        <v>6647</v>
      </c>
      <c r="Y103">
        <v>6503</v>
      </c>
      <c r="Z103">
        <v>6347</v>
      </c>
    </row>
    <row r="104" spans="1:26" x14ac:dyDescent="0.3">
      <c r="A104" t="s">
        <v>224</v>
      </c>
      <c r="B104" t="s">
        <v>49</v>
      </c>
      <c r="C104" t="s">
        <v>61</v>
      </c>
      <c r="D104" t="s">
        <v>551</v>
      </c>
      <c r="E104">
        <v>3089</v>
      </c>
      <c r="F104" t="s">
        <v>7</v>
      </c>
      <c r="G104">
        <v>3069</v>
      </c>
      <c r="H104">
        <v>3049</v>
      </c>
      <c r="I104">
        <v>3029</v>
      </c>
      <c r="J104">
        <v>3009</v>
      </c>
      <c r="K104">
        <v>2969</v>
      </c>
      <c r="L104">
        <v>2909</v>
      </c>
      <c r="M104">
        <v>2839</v>
      </c>
      <c r="N104">
        <v>2779</v>
      </c>
      <c r="O104">
        <v>2719</v>
      </c>
      <c r="P104">
        <v>2649</v>
      </c>
      <c r="Q104">
        <v>3683</v>
      </c>
      <c r="R104">
        <v>3659</v>
      </c>
      <c r="S104">
        <v>3635</v>
      </c>
      <c r="T104">
        <v>3611</v>
      </c>
      <c r="U104">
        <v>3563</v>
      </c>
      <c r="V104">
        <v>3491</v>
      </c>
      <c r="W104">
        <v>3407</v>
      </c>
      <c r="X104">
        <v>3335</v>
      </c>
      <c r="Y104">
        <v>3263</v>
      </c>
      <c r="Z104">
        <v>3179</v>
      </c>
    </row>
    <row r="105" spans="1:26" x14ac:dyDescent="0.3">
      <c r="A105" t="s">
        <v>224</v>
      </c>
      <c r="B105" t="s">
        <v>49</v>
      </c>
      <c r="C105" t="s">
        <v>61</v>
      </c>
      <c r="D105" t="s">
        <v>552</v>
      </c>
      <c r="E105">
        <v>3929</v>
      </c>
      <c r="F105" t="s">
        <v>7</v>
      </c>
      <c r="G105">
        <v>3899</v>
      </c>
      <c r="H105">
        <v>3869</v>
      </c>
      <c r="I105">
        <v>3849</v>
      </c>
      <c r="J105">
        <v>3819</v>
      </c>
      <c r="K105">
        <v>3769</v>
      </c>
      <c r="L105">
        <v>3689</v>
      </c>
      <c r="M105">
        <v>3609</v>
      </c>
      <c r="N105">
        <v>3529</v>
      </c>
      <c r="O105">
        <v>3449</v>
      </c>
      <c r="P105">
        <v>3369</v>
      </c>
      <c r="Q105">
        <v>4679</v>
      </c>
      <c r="R105">
        <v>4643</v>
      </c>
      <c r="S105">
        <v>4619</v>
      </c>
      <c r="T105">
        <v>4583</v>
      </c>
      <c r="U105">
        <v>4523</v>
      </c>
      <c r="V105">
        <v>4427</v>
      </c>
      <c r="W105">
        <v>4331</v>
      </c>
      <c r="X105">
        <v>4235</v>
      </c>
      <c r="Y105">
        <v>4139</v>
      </c>
      <c r="Z105">
        <v>4043</v>
      </c>
    </row>
    <row r="106" spans="1:26" x14ac:dyDescent="0.3">
      <c r="A106" t="s">
        <v>224</v>
      </c>
      <c r="B106" t="s">
        <v>54</v>
      </c>
      <c r="C106" t="s">
        <v>61</v>
      </c>
      <c r="D106" t="s">
        <v>255</v>
      </c>
      <c r="E106">
        <v>939</v>
      </c>
      <c r="F106" t="s">
        <v>7</v>
      </c>
      <c r="G106">
        <v>929</v>
      </c>
      <c r="H106">
        <v>929</v>
      </c>
      <c r="I106">
        <v>919</v>
      </c>
      <c r="J106">
        <v>919</v>
      </c>
      <c r="K106">
        <v>899</v>
      </c>
      <c r="L106">
        <v>879</v>
      </c>
      <c r="M106">
        <v>859</v>
      </c>
      <c r="N106">
        <v>849</v>
      </c>
      <c r="O106">
        <v>829</v>
      </c>
      <c r="P106">
        <v>809</v>
      </c>
      <c r="Q106">
        <v>1115</v>
      </c>
      <c r="R106">
        <v>1115</v>
      </c>
      <c r="S106">
        <v>1103</v>
      </c>
      <c r="T106">
        <v>1103</v>
      </c>
      <c r="U106">
        <v>1079</v>
      </c>
      <c r="V106">
        <v>1055</v>
      </c>
      <c r="W106">
        <v>1031</v>
      </c>
      <c r="X106">
        <v>1019</v>
      </c>
      <c r="Y106">
        <v>995</v>
      </c>
      <c r="Z106">
        <v>971</v>
      </c>
    </row>
    <row r="107" spans="1:26" x14ac:dyDescent="0.3">
      <c r="A107" t="s">
        <v>224</v>
      </c>
      <c r="B107" t="s">
        <v>54</v>
      </c>
      <c r="C107" t="s">
        <v>61</v>
      </c>
      <c r="D107" t="s">
        <v>246</v>
      </c>
      <c r="E107">
        <v>709</v>
      </c>
      <c r="F107" t="s">
        <v>7</v>
      </c>
      <c r="G107">
        <v>709</v>
      </c>
      <c r="H107">
        <v>699</v>
      </c>
      <c r="I107">
        <v>699</v>
      </c>
      <c r="J107">
        <v>689</v>
      </c>
      <c r="K107">
        <v>679</v>
      </c>
      <c r="L107">
        <v>669</v>
      </c>
      <c r="M107">
        <v>649</v>
      </c>
      <c r="N107">
        <v>639</v>
      </c>
      <c r="O107">
        <v>619</v>
      </c>
      <c r="P107">
        <v>609</v>
      </c>
      <c r="Q107">
        <v>851</v>
      </c>
      <c r="R107">
        <v>839</v>
      </c>
      <c r="S107">
        <v>839</v>
      </c>
      <c r="T107">
        <v>827</v>
      </c>
      <c r="U107">
        <v>815</v>
      </c>
      <c r="V107">
        <v>803</v>
      </c>
      <c r="W107">
        <v>779</v>
      </c>
      <c r="X107">
        <v>767</v>
      </c>
      <c r="Y107">
        <v>743</v>
      </c>
      <c r="Z107">
        <v>731</v>
      </c>
    </row>
    <row r="108" spans="1:26" x14ac:dyDescent="0.3">
      <c r="A108" t="s">
        <v>224</v>
      </c>
      <c r="B108" t="s">
        <v>54</v>
      </c>
      <c r="C108" t="s">
        <v>61</v>
      </c>
      <c r="D108" t="s">
        <v>247</v>
      </c>
      <c r="E108">
        <v>379</v>
      </c>
      <c r="F108" t="s">
        <v>7</v>
      </c>
      <c r="G108">
        <v>379</v>
      </c>
      <c r="H108">
        <v>369</v>
      </c>
      <c r="I108">
        <v>369</v>
      </c>
      <c r="J108">
        <v>369</v>
      </c>
      <c r="K108">
        <v>359</v>
      </c>
      <c r="L108">
        <v>349</v>
      </c>
      <c r="M108">
        <v>349</v>
      </c>
      <c r="N108">
        <v>339</v>
      </c>
      <c r="O108">
        <v>329</v>
      </c>
      <c r="P108">
        <v>319</v>
      </c>
      <c r="Q108">
        <v>455</v>
      </c>
      <c r="R108">
        <v>443</v>
      </c>
      <c r="S108">
        <v>443</v>
      </c>
      <c r="T108">
        <v>443</v>
      </c>
      <c r="U108">
        <v>431</v>
      </c>
      <c r="V108">
        <v>419</v>
      </c>
      <c r="W108">
        <v>419</v>
      </c>
      <c r="X108">
        <v>407</v>
      </c>
      <c r="Y108">
        <v>395</v>
      </c>
      <c r="Z108">
        <v>383</v>
      </c>
    </row>
    <row r="109" spans="1:26" x14ac:dyDescent="0.3">
      <c r="A109" t="s">
        <v>224</v>
      </c>
      <c r="B109" t="s">
        <v>54</v>
      </c>
      <c r="C109" t="s">
        <v>61</v>
      </c>
      <c r="D109" t="s">
        <v>332</v>
      </c>
      <c r="E109">
        <v>489</v>
      </c>
      <c r="F109" t="s">
        <v>7</v>
      </c>
      <c r="G109">
        <v>479</v>
      </c>
      <c r="H109">
        <v>479</v>
      </c>
      <c r="I109">
        <v>479</v>
      </c>
      <c r="J109">
        <v>469</v>
      </c>
      <c r="K109">
        <v>469</v>
      </c>
      <c r="L109">
        <v>459</v>
      </c>
      <c r="M109">
        <v>449</v>
      </c>
      <c r="N109">
        <v>439</v>
      </c>
      <c r="O109">
        <v>429</v>
      </c>
      <c r="P109">
        <v>419</v>
      </c>
      <c r="Q109">
        <v>575</v>
      </c>
      <c r="R109">
        <v>575</v>
      </c>
      <c r="S109">
        <v>575</v>
      </c>
      <c r="T109">
        <v>563</v>
      </c>
      <c r="U109">
        <v>563</v>
      </c>
      <c r="V109">
        <v>551</v>
      </c>
      <c r="W109">
        <v>539</v>
      </c>
      <c r="X109">
        <v>527</v>
      </c>
      <c r="Y109">
        <v>515</v>
      </c>
      <c r="Z109">
        <v>503</v>
      </c>
    </row>
    <row r="110" spans="1:26" x14ac:dyDescent="0.3">
      <c r="A110" t="s">
        <v>224</v>
      </c>
      <c r="B110" t="s">
        <v>230</v>
      </c>
      <c r="C110" t="s">
        <v>61</v>
      </c>
      <c r="D110" t="s">
        <v>248</v>
      </c>
      <c r="E110">
        <v>1369</v>
      </c>
      <c r="F110" t="s">
        <v>7</v>
      </c>
      <c r="G110">
        <v>1359</v>
      </c>
      <c r="H110">
        <v>1349</v>
      </c>
      <c r="I110">
        <v>1339</v>
      </c>
      <c r="J110">
        <v>1329</v>
      </c>
      <c r="K110">
        <v>1319</v>
      </c>
      <c r="L110">
        <v>1289</v>
      </c>
      <c r="M110">
        <v>1259</v>
      </c>
      <c r="N110">
        <v>1229</v>
      </c>
      <c r="O110">
        <v>1199</v>
      </c>
      <c r="P110">
        <v>1179</v>
      </c>
      <c r="Q110">
        <v>1631</v>
      </c>
      <c r="R110">
        <v>1619</v>
      </c>
      <c r="S110">
        <v>1607</v>
      </c>
      <c r="T110">
        <v>1595</v>
      </c>
      <c r="U110">
        <v>1583</v>
      </c>
      <c r="V110">
        <v>1547</v>
      </c>
      <c r="W110">
        <v>1511</v>
      </c>
      <c r="X110">
        <v>1475</v>
      </c>
      <c r="Y110">
        <v>1439</v>
      </c>
      <c r="Z110">
        <v>1415</v>
      </c>
    </row>
    <row r="111" spans="1:26" x14ac:dyDescent="0.3">
      <c r="A111" t="s">
        <v>224</v>
      </c>
      <c r="B111" t="s">
        <v>49</v>
      </c>
      <c r="C111" t="s">
        <v>61</v>
      </c>
      <c r="D111" t="s">
        <v>249</v>
      </c>
      <c r="E111">
        <v>2039</v>
      </c>
      <c r="F111" t="s">
        <v>7</v>
      </c>
      <c r="G111">
        <v>2029</v>
      </c>
      <c r="H111">
        <v>2009</v>
      </c>
      <c r="I111">
        <v>1999</v>
      </c>
      <c r="J111">
        <v>1979</v>
      </c>
      <c r="K111">
        <v>1959</v>
      </c>
      <c r="L111">
        <v>1919</v>
      </c>
      <c r="M111">
        <v>1869</v>
      </c>
      <c r="N111">
        <v>1829</v>
      </c>
      <c r="O111">
        <v>1789</v>
      </c>
      <c r="P111">
        <v>1749</v>
      </c>
      <c r="Q111">
        <v>2435</v>
      </c>
      <c r="R111">
        <v>2411</v>
      </c>
      <c r="S111">
        <v>2399</v>
      </c>
      <c r="T111">
        <v>2375</v>
      </c>
      <c r="U111">
        <v>2351</v>
      </c>
      <c r="V111">
        <v>2303</v>
      </c>
      <c r="W111">
        <v>2243</v>
      </c>
      <c r="X111">
        <v>2195</v>
      </c>
      <c r="Y111">
        <v>2147</v>
      </c>
      <c r="Z111">
        <v>2099</v>
      </c>
    </row>
    <row r="112" spans="1:26" x14ac:dyDescent="0.3">
      <c r="A112" t="s">
        <v>224</v>
      </c>
      <c r="B112" t="s">
        <v>49</v>
      </c>
      <c r="C112" t="s">
        <v>61</v>
      </c>
      <c r="D112" t="s">
        <v>282</v>
      </c>
      <c r="E112">
        <v>1109</v>
      </c>
      <c r="F112" t="s">
        <v>7</v>
      </c>
      <c r="G112">
        <v>1099</v>
      </c>
      <c r="H112">
        <v>1089</v>
      </c>
      <c r="I112">
        <v>1089</v>
      </c>
      <c r="J112">
        <v>1079</v>
      </c>
      <c r="K112">
        <v>1059</v>
      </c>
      <c r="L112">
        <v>1039</v>
      </c>
      <c r="M112">
        <v>1019</v>
      </c>
      <c r="N112">
        <v>999</v>
      </c>
      <c r="O112">
        <v>969</v>
      </c>
      <c r="P112">
        <v>949</v>
      </c>
      <c r="Q112">
        <v>1319</v>
      </c>
      <c r="R112">
        <v>1307</v>
      </c>
      <c r="S112">
        <v>1307</v>
      </c>
      <c r="T112">
        <v>1295</v>
      </c>
      <c r="U112">
        <v>1271</v>
      </c>
      <c r="V112">
        <v>1247</v>
      </c>
      <c r="W112">
        <v>1223</v>
      </c>
      <c r="X112">
        <v>1199</v>
      </c>
      <c r="Y112">
        <v>1163</v>
      </c>
      <c r="Z112">
        <v>1139</v>
      </c>
    </row>
    <row r="113" spans="1:26" x14ac:dyDescent="0.3">
      <c r="A113" t="s">
        <v>224</v>
      </c>
      <c r="B113" t="s">
        <v>49</v>
      </c>
      <c r="C113" t="s">
        <v>61</v>
      </c>
      <c r="D113" t="s">
        <v>287</v>
      </c>
      <c r="E113">
        <v>1659</v>
      </c>
      <c r="F113" t="s">
        <v>7</v>
      </c>
      <c r="G113">
        <v>1649</v>
      </c>
      <c r="H113">
        <v>1639</v>
      </c>
      <c r="I113">
        <v>1629</v>
      </c>
      <c r="J113">
        <v>1609</v>
      </c>
      <c r="K113">
        <v>1589</v>
      </c>
      <c r="L113">
        <v>1559</v>
      </c>
      <c r="M113">
        <v>1519</v>
      </c>
      <c r="N113">
        <v>1489</v>
      </c>
      <c r="O113">
        <v>1459</v>
      </c>
      <c r="P113">
        <v>1419</v>
      </c>
      <c r="Q113">
        <v>1979</v>
      </c>
      <c r="R113">
        <v>1967</v>
      </c>
      <c r="S113">
        <v>1955</v>
      </c>
      <c r="T113">
        <v>1931</v>
      </c>
      <c r="U113">
        <v>1907</v>
      </c>
      <c r="V113">
        <v>1871</v>
      </c>
      <c r="W113">
        <v>1823</v>
      </c>
      <c r="X113">
        <v>1787</v>
      </c>
      <c r="Y113">
        <v>1751</v>
      </c>
      <c r="Z113">
        <v>1703</v>
      </c>
    </row>
    <row r="114" spans="1:26" x14ac:dyDescent="0.3">
      <c r="A114" t="s">
        <v>224</v>
      </c>
      <c r="B114" t="s">
        <v>49</v>
      </c>
      <c r="C114" t="s">
        <v>61</v>
      </c>
      <c r="D114" t="s">
        <v>293</v>
      </c>
      <c r="E114">
        <v>1879</v>
      </c>
      <c r="F114" t="s">
        <v>7</v>
      </c>
      <c r="G114">
        <v>1869</v>
      </c>
      <c r="H114">
        <v>1859</v>
      </c>
      <c r="I114">
        <v>1849</v>
      </c>
      <c r="J114">
        <v>1829</v>
      </c>
      <c r="K114">
        <v>1809</v>
      </c>
      <c r="L114">
        <v>1769</v>
      </c>
      <c r="M114">
        <v>1729</v>
      </c>
      <c r="N114">
        <v>1689</v>
      </c>
      <c r="O114">
        <v>1649</v>
      </c>
      <c r="P114">
        <v>1619</v>
      </c>
      <c r="Q114">
        <v>2243</v>
      </c>
      <c r="R114">
        <v>2231</v>
      </c>
      <c r="S114">
        <v>2219</v>
      </c>
      <c r="T114">
        <v>2195</v>
      </c>
      <c r="U114">
        <v>2171</v>
      </c>
      <c r="V114">
        <v>2123</v>
      </c>
      <c r="W114">
        <v>2075</v>
      </c>
      <c r="X114">
        <v>2027</v>
      </c>
      <c r="Y114">
        <v>1979</v>
      </c>
      <c r="Z114">
        <v>1943</v>
      </c>
    </row>
    <row r="115" spans="1:26" x14ac:dyDescent="0.3">
      <c r="A115" t="s">
        <v>224</v>
      </c>
      <c r="B115" t="s">
        <v>54</v>
      </c>
      <c r="C115" t="s">
        <v>62</v>
      </c>
      <c r="D115" t="s">
        <v>295</v>
      </c>
      <c r="E115">
        <v>439</v>
      </c>
      <c r="F115" t="s">
        <v>7</v>
      </c>
      <c r="G115">
        <v>439</v>
      </c>
      <c r="H115">
        <v>439</v>
      </c>
      <c r="I115">
        <v>429</v>
      </c>
      <c r="J115">
        <v>429</v>
      </c>
      <c r="K115">
        <v>419</v>
      </c>
      <c r="L115">
        <v>409</v>
      </c>
      <c r="M115">
        <v>409</v>
      </c>
      <c r="N115">
        <v>399</v>
      </c>
      <c r="O115">
        <v>389</v>
      </c>
      <c r="P115">
        <v>379</v>
      </c>
      <c r="Q115">
        <v>527</v>
      </c>
      <c r="R115">
        <v>527</v>
      </c>
      <c r="S115">
        <v>515</v>
      </c>
      <c r="T115">
        <v>515</v>
      </c>
      <c r="U115">
        <v>503</v>
      </c>
      <c r="V115">
        <v>491</v>
      </c>
      <c r="W115">
        <v>491</v>
      </c>
      <c r="X115">
        <v>479</v>
      </c>
      <c r="Y115">
        <v>467</v>
      </c>
      <c r="Z115">
        <v>455</v>
      </c>
    </row>
    <row r="116" spans="1:26" x14ac:dyDescent="0.3">
      <c r="A116" t="s">
        <v>224</v>
      </c>
      <c r="B116" t="s">
        <v>54</v>
      </c>
      <c r="C116" t="s">
        <v>62</v>
      </c>
      <c r="D116" t="s">
        <v>250</v>
      </c>
      <c r="E116">
        <v>439</v>
      </c>
      <c r="F116" t="s">
        <v>7</v>
      </c>
      <c r="G116">
        <v>439</v>
      </c>
      <c r="H116">
        <v>429</v>
      </c>
      <c r="I116">
        <v>429</v>
      </c>
      <c r="J116">
        <v>429</v>
      </c>
      <c r="K116">
        <v>419</v>
      </c>
      <c r="L116">
        <v>409</v>
      </c>
      <c r="M116">
        <v>399</v>
      </c>
      <c r="N116">
        <v>389</v>
      </c>
      <c r="O116">
        <v>379</v>
      </c>
      <c r="P116">
        <v>379</v>
      </c>
      <c r="Q116">
        <v>527</v>
      </c>
      <c r="R116">
        <v>515</v>
      </c>
      <c r="S116">
        <v>515</v>
      </c>
      <c r="T116">
        <v>515</v>
      </c>
      <c r="U116">
        <v>503</v>
      </c>
      <c r="V116">
        <v>491</v>
      </c>
      <c r="W116">
        <v>479</v>
      </c>
      <c r="X116">
        <v>467</v>
      </c>
      <c r="Y116">
        <v>455</v>
      </c>
      <c r="Z116">
        <v>455</v>
      </c>
    </row>
    <row r="117" spans="1:26" x14ac:dyDescent="0.3">
      <c r="A117" t="s">
        <v>224</v>
      </c>
      <c r="B117" t="s">
        <v>54</v>
      </c>
      <c r="C117" t="s">
        <v>62</v>
      </c>
      <c r="D117" t="s">
        <v>745</v>
      </c>
      <c r="E117">
        <v>559</v>
      </c>
      <c r="F117" t="s">
        <v>7</v>
      </c>
      <c r="G117">
        <v>549</v>
      </c>
      <c r="H117">
        <v>549</v>
      </c>
      <c r="I117">
        <v>549</v>
      </c>
      <c r="J117">
        <v>539</v>
      </c>
      <c r="K117">
        <v>529</v>
      </c>
      <c r="L117">
        <v>519</v>
      </c>
      <c r="M117">
        <v>509</v>
      </c>
      <c r="N117">
        <v>499</v>
      </c>
      <c r="O117">
        <v>489</v>
      </c>
      <c r="P117">
        <v>479</v>
      </c>
      <c r="Q117">
        <v>659</v>
      </c>
      <c r="R117">
        <v>659</v>
      </c>
      <c r="S117">
        <v>659</v>
      </c>
      <c r="T117">
        <v>647</v>
      </c>
      <c r="U117">
        <v>635</v>
      </c>
      <c r="V117">
        <v>623</v>
      </c>
      <c r="W117">
        <v>611</v>
      </c>
      <c r="X117">
        <v>599</v>
      </c>
      <c r="Y117">
        <v>587</v>
      </c>
      <c r="Z117">
        <v>575</v>
      </c>
    </row>
    <row r="118" spans="1:26" x14ac:dyDescent="0.3">
      <c r="A118" t="s">
        <v>224</v>
      </c>
      <c r="B118" t="s">
        <v>49</v>
      </c>
      <c r="C118" t="s">
        <v>62</v>
      </c>
      <c r="D118" t="s">
        <v>333</v>
      </c>
      <c r="E118">
        <v>709</v>
      </c>
      <c r="F118" t="s">
        <v>7</v>
      </c>
      <c r="G118">
        <v>709</v>
      </c>
      <c r="H118">
        <v>699</v>
      </c>
      <c r="I118">
        <v>699</v>
      </c>
      <c r="J118">
        <v>689</v>
      </c>
      <c r="K118">
        <v>679</v>
      </c>
      <c r="L118">
        <v>669</v>
      </c>
      <c r="M118">
        <v>649</v>
      </c>
      <c r="N118">
        <v>639</v>
      </c>
      <c r="O118">
        <v>619</v>
      </c>
      <c r="P118">
        <v>609</v>
      </c>
      <c r="Q118">
        <v>851</v>
      </c>
      <c r="R118">
        <v>839</v>
      </c>
      <c r="S118">
        <v>839</v>
      </c>
      <c r="T118">
        <v>827</v>
      </c>
      <c r="U118">
        <v>815</v>
      </c>
      <c r="V118">
        <v>803</v>
      </c>
      <c r="W118">
        <v>779</v>
      </c>
      <c r="X118">
        <v>767</v>
      </c>
      <c r="Y118">
        <v>743</v>
      </c>
      <c r="Z118">
        <v>731</v>
      </c>
    </row>
    <row r="119" spans="1:26" x14ac:dyDescent="0.3">
      <c r="A119" t="s">
        <v>224</v>
      </c>
      <c r="B119" t="s">
        <v>54</v>
      </c>
      <c r="C119" t="s">
        <v>62</v>
      </c>
      <c r="D119" t="s">
        <v>30</v>
      </c>
      <c r="E119">
        <v>599</v>
      </c>
      <c r="F119" t="s">
        <v>7</v>
      </c>
      <c r="G119">
        <v>589</v>
      </c>
      <c r="H119">
        <v>589</v>
      </c>
      <c r="I119">
        <v>589</v>
      </c>
      <c r="J119">
        <v>579</v>
      </c>
      <c r="K119">
        <v>569</v>
      </c>
      <c r="L119">
        <v>559</v>
      </c>
      <c r="M119">
        <v>549</v>
      </c>
      <c r="N119">
        <v>539</v>
      </c>
      <c r="O119">
        <v>529</v>
      </c>
      <c r="P119">
        <v>509</v>
      </c>
      <c r="Q119">
        <v>707</v>
      </c>
      <c r="R119">
        <v>707</v>
      </c>
      <c r="S119">
        <v>707</v>
      </c>
      <c r="T119">
        <v>695</v>
      </c>
      <c r="U119">
        <v>683</v>
      </c>
      <c r="V119">
        <v>671</v>
      </c>
      <c r="W119">
        <v>659</v>
      </c>
      <c r="X119">
        <v>647</v>
      </c>
      <c r="Y119">
        <v>635</v>
      </c>
      <c r="Z119">
        <v>611</v>
      </c>
    </row>
    <row r="120" spans="1:26" x14ac:dyDescent="0.3">
      <c r="A120" t="s">
        <v>224</v>
      </c>
      <c r="B120" t="s">
        <v>49</v>
      </c>
      <c r="C120" t="s">
        <v>62</v>
      </c>
      <c r="D120" t="s">
        <v>296</v>
      </c>
      <c r="E120">
        <v>1069</v>
      </c>
      <c r="F120" t="s">
        <v>7</v>
      </c>
      <c r="G120">
        <v>1059</v>
      </c>
      <c r="H120">
        <v>1049</v>
      </c>
      <c r="I120">
        <v>1039</v>
      </c>
      <c r="J120">
        <v>1039</v>
      </c>
      <c r="K120">
        <v>1019</v>
      </c>
      <c r="L120">
        <v>999</v>
      </c>
      <c r="M120">
        <v>979</v>
      </c>
      <c r="N120">
        <v>959</v>
      </c>
      <c r="O120">
        <v>939</v>
      </c>
      <c r="P120">
        <v>909</v>
      </c>
      <c r="Q120">
        <v>1271</v>
      </c>
      <c r="R120">
        <v>1259</v>
      </c>
      <c r="S120">
        <v>1247</v>
      </c>
      <c r="T120">
        <v>1247</v>
      </c>
      <c r="U120">
        <v>1223</v>
      </c>
      <c r="V120">
        <v>1199</v>
      </c>
      <c r="W120">
        <v>1175</v>
      </c>
      <c r="X120">
        <v>1151</v>
      </c>
      <c r="Y120">
        <v>1127</v>
      </c>
      <c r="Z120">
        <v>1091</v>
      </c>
    </row>
    <row r="121" spans="1:26" x14ac:dyDescent="0.3">
      <c r="A121" t="s">
        <v>224</v>
      </c>
      <c r="B121" t="s">
        <v>49</v>
      </c>
      <c r="C121" t="s">
        <v>62</v>
      </c>
      <c r="D121" t="s">
        <v>553</v>
      </c>
      <c r="E121">
        <v>1369</v>
      </c>
      <c r="F121" t="s">
        <v>7</v>
      </c>
      <c r="G121">
        <v>1359</v>
      </c>
      <c r="H121">
        <v>1349</v>
      </c>
      <c r="I121">
        <v>1339</v>
      </c>
      <c r="J121">
        <v>1329</v>
      </c>
      <c r="K121">
        <v>1309</v>
      </c>
      <c r="L121">
        <v>1279</v>
      </c>
      <c r="M121">
        <v>1249</v>
      </c>
      <c r="N121">
        <v>1229</v>
      </c>
      <c r="O121">
        <v>1199</v>
      </c>
      <c r="P121">
        <v>1169</v>
      </c>
      <c r="Q121">
        <v>1631</v>
      </c>
      <c r="R121">
        <v>1619</v>
      </c>
      <c r="S121">
        <v>1607</v>
      </c>
      <c r="T121">
        <v>1595</v>
      </c>
      <c r="U121">
        <v>1571</v>
      </c>
      <c r="V121">
        <v>1535</v>
      </c>
      <c r="W121">
        <v>1499</v>
      </c>
      <c r="X121">
        <v>1475</v>
      </c>
      <c r="Y121">
        <v>1439</v>
      </c>
      <c r="Z121">
        <v>1403</v>
      </c>
    </row>
    <row r="122" spans="1:26" x14ac:dyDescent="0.3">
      <c r="A122" t="s">
        <v>224</v>
      </c>
      <c r="B122" t="s">
        <v>49</v>
      </c>
      <c r="C122" t="s">
        <v>62</v>
      </c>
      <c r="D122" t="s">
        <v>212</v>
      </c>
      <c r="E122">
        <v>919</v>
      </c>
      <c r="F122" t="s">
        <v>7</v>
      </c>
      <c r="G122">
        <v>919</v>
      </c>
      <c r="H122">
        <v>909</v>
      </c>
      <c r="I122">
        <v>899</v>
      </c>
      <c r="J122">
        <v>899</v>
      </c>
      <c r="K122">
        <v>879</v>
      </c>
      <c r="L122">
        <v>869</v>
      </c>
      <c r="M122">
        <v>849</v>
      </c>
      <c r="N122">
        <v>829</v>
      </c>
      <c r="O122">
        <v>809</v>
      </c>
      <c r="P122">
        <v>789</v>
      </c>
      <c r="Q122">
        <v>1103</v>
      </c>
      <c r="R122">
        <v>1091</v>
      </c>
      <c r="S122">
        <v>1079</v>
      </c>
      <c r="T122">
        <v>1079</v>
      </c>
      <c r="U122">
        <v>1055</v>
      </c>
      <c r="V122">
        <v>1043</v>
      </c>
      <c r="W122">
        <v>1019</v>
      </c>
      <c r="X122">
        <v>995</v>
      </c>
      <c r="Y122">
        <v>971</v>
      </c>
      <c r="Z122">
        <v>947</v>
      </c>
    </row>
    <row r="123" spans="1:26" x14ac:dyDescent="0.3">
      <c r="A123" t="s">
        <v>224</v>
      </c>
      <c r="B123" t="s">
        <v>49</v>
      </c>
      <c r="C123" t="s">
        <v>62</v>
      </c>
      <c r="D123" t="s">
        <v>334</v>
      </c>
      <c r="E123">
        <v>1109</v>
      </c>
      <c r="F123" t="s">
        <v>7</v>
      </c>
      <c r="G123">
        <v>1099</v>
      </c>
      <c r="H123">
        <v>1089</v>
      </c>
      <c r="I123">
        <v>1089</v>
      </c>
      <c r="J123">
        <v>1079</v>
      </c>
      <c r="K123">
        <v>1059</v>
      </c>
      <c r="L123">
        <v>1039</v>
      </c>
      <c r="M123">
        <v>1019</v>
      </c>
      <c r="N123">
        <v>999</v>
      </c>
      <c r="O123">
        <v>969</v>
      </c>
      <c r="P123">
        <v>949</v>
      </c>
      <c r="Q123">
        <v>1319</v>
      </c>
      <c r="R123">
        <v>1307</v>
      </c>
      <c r="S123">
        <v>1307</v>
      </c>
      <c r="T123">
        <v>1295</v>
      </c>
      <c r="U123">
        <v>1271</v>
      </c>
      <c r="V123">
        <v>1247</v>
      </c>
      <c r="W123">
        <v>1223</v>
      </c>
      <c r="X123">
        <v>1199</v>
      </c>
      <c r="Y123">
        <v>1163</v>
      </c>
      <c r="Z123">
        <v>1139</v>
      </c>
    </row>
    <row r="124" spans="1:26" x14ac:dyDescent="0.3">
      <c r="A124" t="s">
        <v>224</v>
      </c>
      <c r="B124" t="s">
        <v>54</v>
      </c>
      <c r="C124" t="s">
        <v>62</v>
      </c>
      <c r="D124" t="s">
        <v>337</v>
      </c>
      <c r="E124">
        <v>629</v>
      </c>
      <c r="F124" t="s">
        <v>7</v>
      </c>
      <c r="G124">
        <v>619</v>
      </c>
      <c r="H124">
        <v>619</v>
      </c>
      <c r="I124">
        <v>619</v>
      </c>
      <c r="J124">
        <v>609</v>
      </c>
      <c r="K124">
        <v>599</v>
      </c>
      <c r="L124">
        <v>589</v>
      </c>
      <c r="M124">
        <v>579</v>
      </c>
      <c r="N124">
        <v>569</v>
      </c>
      <c r="O124">
        <v>549</v>
      </c>
      <c r="P124">
        <v>539</v>
      </c>
      <c r="Q124">
        <v>743</v>
      </c>
      <c r="R124">
        <v>743</v>
      </c>
      <c r="S124">
        <v>743</v>
      </c>
      <c r="T124">
        <v>731</v>
      </c>
      <c r="U124">
        <v>719</v>
      </c>
      <c r="V124">
        <v>707</v>
      </c>
      <c r="W124">
        <v>695</v>
      </c>
      <c r="X124">
        <v>683</v>
      </c>
      <c r="Y124">
        <v>659</v>
      </c>
      <c r="Z124">
        <v>647</v>
      </c>
    </row>
    <row r="125" spans="1:26" x14ac:dyDescent="0.3">
      <c r="A125" t="s">
        <v>224</v>
      </c>
      <c r="B125" t="s">
        <v>54</v>
      </c>
      <c r="C125" t="s">
        <v>62</v>
      </c>
      <c r="D125" t="s">
        <v>304</v>
      </c>
      <c r="E125">
        <v>659</v>
      </c>
      <c r="F125" t="s">
        <v>7</v>
      </c>
      <c r="G125">
        <v>659</v>
      </c>
      <c r="H125">
        <v>649</v>
      </c>
      <c r="I125">
        <v>649</v>
      </c>
      <c r="J125">
        <v>639</v>
      </c>
      <c r="K125">
        <v>629</v>
      </c>
      <c r="L125">
        <v>619</v>
      </c>
      <c r="M125">
        <v>609</v>
      </c>
      <c r="N125">
        <v>589</v>
      </c>
      <c r="O125">
        <v>579</v>
      </c>
      <c r="P125">
        <v>569</v>
      </c>
      <c r="Q125">
        <v>791</v>
      </c>
      <c r="R125">
        <v>779</v>
      </c>
      <c r="S125">
        <v>779</v>
      </c>
      <c r="T125">
        <v>767</v>
      </c>
      <c r="U125">
        <v>755</v>
      </c>
      <c r="V125">
        <v>743</v>
      </c>
      <c r="W125">
        <v>731</v>
      </c>
      <c r="X125">
        <v>707</v>
      </c>
      <c r="Y125">
        <v>695</v>
      </c>
      <c r="Z125">
        <v>683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D8B354-7084-4766-B4A5-BDD99E0EB607}">
  <sheetPr>
    <tabColor theme="1"/>
  </sheetPr>
  <dimension ref="A1:BB132"/>
  <sheetViews>
    <sheetView workbookViewId="0">
      <selection activeCell="B1" sqref="B1"/>
    </sheetView>
  </sheetViews>
  <sheetFormatPr baseColWidth="10" defaultRowHeight="14.4" x14ac:dyDescent="0.3"/>
  <cols>
    <col min="1" max="1" width="8.5546875" bestFit="1" customWidth="1"/>
    <col min="2" max="2" width="10.77734375" bestFit="1" customWidth="1"/>
    <col min="3" max="6" width="13.33203125" bestFit="1" customWidth="1"/>
    <col min="7" max="7" width="9" bestFit="1" customWidth="1"/>
    <col min="8" max="11" width="13.33203125" bestFit="1" customWidth="1"/>
    <col min="12" max="12" width="13" bestFit="1" customWidth="1"/>
    <col min="13" max="14" width="13.33203125" bestFit="1" customWidth="1"/>
    <col min="15" max="15" width="10.109375" bestFit="1" customWidth="1"/>
    <col min="16" max="16" width="8.44140625" bestFit="1" customWidth="1"/>
    <col min="17" max="17" width="7.88671875" bestFit="1" customWidth="1"/>
    <col min="18" max="22" width="13.33203125" bestFit="1" customWidth="1"/>
    <col min="23" max="23" width="9.88671875" bestFit="1" customWidth="1"/>
    <col min="24" max="24" width="9.109375" bestFit="1" customWidth="1"/>
    <col min="25" max="25" width="9.6640625" bestFit="1" customWidth="1"/>
    <col min="26" max="26" width="13.33203125" bestFit="1" customWidth="1"/>
    <col min="27" max="27" width="9.5546875" bestFit="1" customWidth="1"/>
    <col min="28" max="28" width="7.88671875" bestFit="1" customWidth="1"/>
    <col min="29" max="29" width="8.21875" bestFit="1" customWidth="1"/>
    <col min="30" max="30" width="7.88671875" bestFit="1" customWidth="1"/>
    <col min="31" max="38" width="8.21875" bestFit="1" customWidth="1"/>
    <col min="39" max="39" width="9.5546875" bestFit="1" customWidth="1"/>
    <col min="40" max="40" width="7.88671875" bestFit="1" customWidth="1"/>
    <col min="41" max="46" width="8.21875" bestFit="1" customWidth="1"/>
    <col min="47" max="47" width="7.88671875" bestFit="1" customWidth="1"/>
    <col min="48" max="51" width="8.21875" bestFit="1" customWidth="1"/>
    <col min="52" max="52" width="9.5546875" customWidth="1"/>
    <col min="53" max="53" width="9.5546875" bestFit="1" customWidth="1"/>
    <col min="54" max="54" width="13.88671875" bestFit="1" customWidth="1"/>
    <col min="55" max="55" width="8.21875" bestFit="1" customWidth="1"/>
    <col min="56" max="56" width="13.88671875" bestFit="1" customWidth="1"/>
    <col min="57" max="57" width="8.21875" bestFit="1" customWidth="1"/>
    <col min="58" max="60" width="13.88671875" bestFit="1" customWidth="1"/>
    <col min="61" max="61" width="14" bestFit="1" customWidth="1"/>
  </cols>
  <sheetData>
    <row r="1" spans="1:31" x14ac:dyDescent="0.3">
      <c r="A1" t="s">
        <v>357</v>
      </c>
      <c r="B1" t="s">
        <v>110</v>
      </c>
      <c r="C1" t="s">
        <v>11</v>
      </c>
      <c r="D1" t="s">
        <v>12</v>
      </c>
      <c r="E1" t="s">
        <v>13</v>
      </c>
      <c r="F1" t="s">
        <v>14</v>
      </c>
      <c r="G1" t="s">
        <v>358</v>
      </c>
      <c r="H1" t="s">
        <v>805</v>
      </c>
      <c r="I1" t="s">
        <v>70</v>
      </c>
      <c r="J1" t="s">
        <v>71</v>
      </c>
      <c r="K1" t="s">
        <v>806</v>
      </c>
      <c r="L1" t="s">
        <v>72</v>
      </c>
      <c r="M1" t="s">
        <v>678</v>
      </c>
      <c r="N1" t="s">
        <v>74</v>
      </c>
      <c r="O1" t="s">
        <v>75</v>
      </c>
      <c r="P1" t="s">
        <v>76</v>
      </c>
      <c r="Q1" t="s">
        <v>111</v>
      </c>
      <c r="R1" t="s">
        <v>112</v>
      </c>
      <c r="S1" t="s">
        <v>113</v>
      </c>
      <c r="T1" t="s">
        <v>114</v>
      </c>
      <c r="U1" t="s">
        <v>115</v>
      </c>
      <c r="V1" t="s">
        <v>116</v>
      </c>
      <c r="W1" t="s">
        <v>679</v>
      </c>
      <c r="X1" t="s">
        <v>680</v>
      </c>
      <c r="Y1" t="s">
        <v>117</v>
      </c>
      <c r="Z1" t="s">
        <v>118</v>
      </c>
      <c r="AA1" t="s">
        <v>162</v>
      </c>
      <c r="AB1" t="s">
        <v>119</v>
      </c>
      <c r="AC1" t="s">
        <v>120</v>
      </c>
      <c r="AD1" t="s">
        <v>629</v>
      </c>
      <c r="AE1" t="s">
        <v>63</v>
      </c>
    </row>
    <row r="2" spans="1:31" x14ac:dyDescent="0.3">
      <c r="A2" t="s">
        <v>550</v>
      </c>
      <c r="B2" t="s">
        <v>48</v>
      </c>
      <c r="C2" t="s">
        <v>16</v>
      </c>
      <c r="D2" t="s">
        <v>17</v>
      </c>
      <c r="E2" t="s">
        <v>631</v>
      </c>
      <c r="F2" t="s">
        <v>632</v>
      </c>
      <c r="G2" t="s">
        <v>633</v>
      </c>
      <c r="H2" s="180">
        <v>13</v>
      </c>
      <c r="I2" t="s">
        <v>283</v>
      </c>
      <c r="J2" t="s">
        <v>634</v>
      </c>
      <c r="K2" s="180" t="s">
        <v>635</v>
      </c>
      <c r="L2" t="s">
        <v>96</v>
      </c>
      <c r="M2" t="s">
        <v>96</v>
      </c>
      <c r="N2" t="s">
        <v>96</v>
      </c>
      <c r="O2" t="s">
        <v>49</v>
      </c>
      <c r="P2" t="s">
        <v>77</v>
      </c>
      <c r="Q2" t="s">
        <v>636</v>
      </c>
      <c r="R2" t="s">
        <v>636</v>
      </c>
      <c r="S2" t="s">
        <v>96</v>
      </c>
      <c r="T2" t="s">
        <v>96</v>
      </c>
      <c r="U2" t="s">
        <v>97</v>
      </c>
      <c r="V2" t="s">
        <v>96</v>
      </c>
      <c r="W2" t="s">
        <v>96</v>
      </c>
      <c r="X2" t="s">
        <v>96</v>
      </c>
      <c r="Y2" t="s">
        <v>98</v>
      </c>
      <c r="Z2" t="s">
        <v>98</v>
      </c>
      <c r="AA2" t="s">
        <v>98</v>
      </c>
      <c r="AB2" t="s">
        <v>99</v>
      </c>
      <c r="AC2" t="s">
        <v>359</v>
      </c>
      <c r="AE2" t="e">
        <f>#REF!</f>
        <v>#REF!</v>
      </c>
    </row>
    <row r="3" spans="1:31" x14ac:dyDescent="0.3">
      <c r="A3" t="s">
        <v>550</v>
      </c>
      <c r="B3" t="s">
        <v>48</v>
      </c>
      <c r="C3" t="s">
        <v>19</v>
      </c>
      <c r="D3" t="s">
        <v>17</v>
      </c>
      <c r="E3" t="s">
        <v>571</v>
      </c>
      <c r="F3" t="s">
        <v>19</v>
      </c>
      <c r="G3" t="s">
        <v>572</v>
      </c>
      <c r="H3" s="180">
        <v>8</v>
      </c>
      <c r="I3" t="s">
        <v>283</v>
      </c>
      <c r="J3" t="s">
        <v>573</v>
      </c>
      <c r="K3" s="180" t="s">
        <v>574</v>
      </c>
      <c r="L3" t="s">
        <v>575</v>
      </c>
      <c r="M3" t="s">
        <v>96</v>
      </c>
      <c r="N3" t="s">
        <v>96</v>
      </c>
      <c r="O3" t="s">
        <v>49</v>
      </c>
      <c r="P3" t="s">
        <v>77</v>
      </c>
      <c r="Q3" t="s">
        <v>313</v>
      </c>
      <c r="R3" t="s">
        <v>313</v>
      </c>
      <c r="S3" t="s">
        <v>550</v>
      </c>
      <c r="T3" t="s">
        <v>550</v>
      </c>
      <c r="U3" t="s">
        <v>97</v>
      </c>
      <c r="V3" t="s">
        <v>96</v>
      </c>
      <c r="W3" t="s">
        <v>96</v>
      </c>
      <c r="X3" t="s">
        <v>96</v>
      </c>
      <c r="Y3" t="s">
        <v>98</v>
      </c>
      <c r="Z3" t="s">
        <v>98</v>
      </c>
      <c r="AA3" t="s">
        <v>98</v>
      </c>
      <c r="AB3" t="s">
        <v>99</v>
      </c>
      <c r="AC3" t="s">
        <v>359</v>
      </c>
      <c r="AE3" t="e">
        <f>#REF!</f>
        <v>#REF!</v>
      </c>
    </row>
    <row r="4" spans="1:31" x14ac:dyDescent="0.3">
      <c r="A4" t="s">
        <v>550</v>
      </c>
      <c r="B4" t="s">
        <v>52</v>
      </c>
      <c r="C4" t="s">
        <v>341</v>
      </c>
      <c r="D4" t="s">
        <v>15</v>
      </c>
      <c r="E4" t="s">
        <v>583</v>
      </c>
      <c r="F4" t="s">
        <v>341</v>
      </c>
      <c r="G4" t="s">
        <v>584</v>
      </c>
      <c r="H4" s="180">
        <v>16</v>
      </c>
      <c r="I4" t="s">
        <v>283</v>
      </c>
      <c r="J4" t="s">
        <v>585</v>
      </c>
      <c r="K4" s="180" t="s">
        <v>681</v>
      </c>
      <c r="L4" t="s">
        <v>586</v>
      </c>
      <c r="M4" t="s">
        <v>671</v>
      </c>
      <c r="N4" t="s">
        <v>79</v>
      </c>
      <c r="O4" t="s">
        <v>49</v>
      </c>
      <c r="P4" t="s">
        <v>77</v>
      </c>
      <c r="Q4" t="s">
        <v>7</v>
      </c>
      <c r="R4" t="s">
        <v>558</v>
      </c>
      <c r="S4" t="s">
        <v>672</v>
      </c>
      <c r="T4" t="s">
        <v>639</v>
      </c>
      <c r="U4" t="s">
        <v>101</v>
      </c>
      <c r="V4" t="s">
        <v>105</v>
      </c>
      <c r="W4" t="s">
        <v>550</v>
      </c>
      <c r="X4" t="s">
        <v>550</v>
      </c>
      <c r="Y4" t="s">
        <v>98</v>
      </c>
      <c r="Z4" t="s">
        <v>102</v>
      </c>
      <c r="AA4" t="s">
        <v>102</v>
      </c>
      <c r="AB4" t="s">
        <v>99</v>
      </c>
      <c r="AC4" t="s">
        <v>359</v>
      </c>
      <c r="AE4" t="e">
        <f>#REF!</f>
        <v>#REF!</v>
      </c>
    </row>
    <row r="5" spans="1:31" x14ac:dyDescent="0.3">
      <c r="A5" t="s">
        <v>550</v>
      </c>
      <c r="B5" t="s">
        <v>52</v>
      </c>
      <c r="C5" t="s">
        <v>340</v>
      </c>
      <c r="D5" t="s">
        <v>15</v>
      </c>
      <c r="E5" t="s">
        <v>682</v>
      </c>
      <c r="F5" t="s">
        <v>340</v>
      </c>
      <c r="G5" t="s">
        <v>683</v>
      </c>
      <c r="H5" s="180">
        <v>13</v>
      </c>
      <c r="I5" t="s">
        <v>283</v>
      </c>
      <c r="J5" t="s">
        <v>684</v>
      </c>
      <c r="K5" s="180" t="s">
        <v>685</v>
      </c>
      <c r="L5" t="s">
        <v>586</v>
      </c>
      <c r="M5" t="s">
        <v>686</v>
      </c>
      <c r="N5" t="s">
        <v>79</v>
      </c>
      <c r="O5" t="s">
        <v>49</v>
      </c>
      <c r="P5" t="s">
        <v>77</v>
      </c>
      <c r="Q5" t="s">
        <v>7</v>
      </c>
      <c r="R5" t="s">
        <v>558</v>
      </c>
      <c r="S5" t="s">
        <v>687</v>
      </c>
      <c r="T5" t="s">
        <v>688</v>
      </c>
      <c r="U5" t="s">
        <v>101</v>
      </c>
      <c r="V5" t="s">
        <v>105</v>
      </c>
      <c r="W5" t="s">
        <v>550</v>
      </c>
      <c r="X5" t="s">
        <v>550</v>
      </c>
      <c r="Y5" t="s">
        <v>98</v>
      </c>
      <c r="Z5" t="s">
        <v>102</v>
      </c>
      <c r="AA5" t="s">
        <v>102</v>
      </c>
      <c r="AB5" t="s">
        <v>99</v>
      </c>
      <c r="AC5" t="s">
        <v>359</v>
      </c>
      <c r="AE5" t="e">
        <f>#REF!</f>
        <v>#REF!</v>
      </c>
    </row>
    <row r="6" spans="1:31" x14ac:dyDescent="0.3">
      <c r="A6" t="s">
        <v>550</v>
      </c>
      <c r="B6" t="s">
        <v>52</v>
      </c>
      <c r="C6" t="s">
        <v>659</v>
      </c>
      <c r="D6" t="s">
        <v>677</v>
      </c>
      <c r="E6" t="s">
        <v>689</v>
      </c>
      <c r="F6" t="s">
        <v>659</v>
      </c>
      <c r="G6" t="s">
        <v>690</v>
      </c>
      <c r="H6" s="180">
        <v>11</v>
      </c>
      <c r="I6" t="s">
        <v>283</v>
      </c>
      <c r="J6" t="s">
        <v>691</v>
      </c>
      <c r="K6" s="180" t="s">
        <v>692</v>
      </c>
      <c r="L6" t="s">
        <v>693</v>
      </c>
      <c r="M6" t="s">
        <v>694</v>
      </c>
      <c r="N6" t="s">
        <v>82</v>
      </c>
      <c r="O6" t="s">
        <v>49</v>
      </c>
      <c r="P6" t="s">
        <v>77</v>
      </c>
      <c r="Q6" t="s">
        <v>7</v>
      </c>
      <c r="R6" t="s">
        <v>558</v>
      </c>
      <c r="S6" t="s">
        <v>695</v>
      </c>
      <c r="T6" t="s">
        <v>696</v>
      </c>
      <c r="U6" t="s">
        <v>100</v>
      </c>
      <c r="V6" t="s">
        <v>105</v>
      </c>
      <c r="W6" t="s">
        <v>697</v>
      </c>
      <c r="X6" t="s">
        <v>698</v>
      </c>
      <c r="Y6" t="s">
        <v>98</v>
      </c>
      <c r="Z6" t="s">
        <v>102</v>
      </c>
      <c r="AA6" t="s">
        <v>102</v>
      </c>
      <c r="AB6" t="s">
        <v>106</v>
      </c>
      <c r="AC6" t="s">
        <v>359</v>
      </c>
      <c r="AE6" t="e">
        <f>#REF!</f>
        <v>#REF!</v>
      </c>
    </row>
    <row r="7" spans="1:31" x14ac:dyDescent="0.3">
      <c r="A7" t="s">
        <v>550</v>
      </c>
      <c r="B7" t="s">
        <v>52</v>
      </c>
      <c r="C7" t="s">
        <v>323</v>
      </c>
      <c r="D7" t="s">
        <v>587</v>
      </c>
      <c r="E7" t="s">
        <v>588</v>
      </c>
      <c r="F7" t="s">
        <v>589</v>
      </c>
      <c r="G7" t="s">
        <v>590</v>
      </c>
      <c r="H7" s="180">
        <v>6</v>
      </c>
      <c r="I7" t="s">
        <v>283</v>
      </c>
      <c r="J7" t="s">
        <v>591</v>
      </c>
      <c r="K7" s="180" t="s">
        <v>592</v>
      </c>
      <c r="L7" t="s">
        <v>593</v>
      </c>
      <c r="M7" t="s">
        <v>594</v>
      </c>
      <c r="N7" t="s">
        <v>81</v>
      </c>
      <c r="O7" t="s">
        <v>49</v>
      </c>
      <c r="P7" t="s">
        <v>77</v>
      </c>
      <c r="Q7" t="s">
        <v>7</v>
      </c>
      <c r="R7" t="s">
        <v>558</v>
      </c>
      <c r="S7" t="s">
        <v>595</v>
      </c>
      <c r="T7" t="s">
        <v>596</v>
      </c>
      <c r="U7" t="s">
        <v>101</v>
      </c>
      <c r="V7" t="s">
        <v>105</v>
      </c>
      <c r="W7" t="s">
        <v>550</v>
      </c>
      <c r="X7" t="s">
        <v>550</v>
      </c>
      <c r="Y7" t="s">
        <v>98</v>
      </c>
      <c r="Z7" t="s">
        <v>102</v>
      </c>
      <c r="AA7" t="s">
        <v>102</v>
      </c>
      <c r="AB7" t="s">
        <v>103</v>
      </c>
      <c r="AC7" t="s">
        <v>359</v>
      </c>
      <c r="AE7" t="e">
        <f>#REF!</f>
        <v>#REF!</v>
      </c>
    </row>
    <row r="8" spans="1:31" x14ac:dyDescent="0.3">
      <c r="A8" t="s">
        <v>550</v>
      </c>
      <c r="B8" t="s">
        <v>52</v>
      </c>
      <c r="C8" t="s">
        <v>299</v>
      </c>
      <c r="D8" t="s">
        <v>700</v>
      </c>
      <c r="E8" t="s">
        <v>701</v>
      </c>
      <c r="F8" t="s">
        <v>299</v>
      </c>
      <c r="G8" t="s">
        <v>702</v>
      </c>
      <c r="H8" s="180">
        <v>47</v>
      </c>
      <c r="I8" t="s">
        <v>283</v>
      </c>
      <c r="J8" t="s">
        <v>703</v>
      </c>
      <c r="K8" s="180" t="s">
        <v>699</v>
      </c>
      <c r="L8" t="s">
        <v>637</v>
      </c>
      <c r="M8" t="s">
        <v>80</v>
      </c>
      <c r="N8" t="s">
        <v>81</v>
      </c>
      <c r="O8" t="s">
        <v>49</v>
      </c>
      <c r="P8" t="s">
        <v>77</v>
      </c>
      <c r="Q8" t="s">
        <v>7</v>
      </c>
      <c r="R8" t="s">
        <v>559</v>
      </c>
      <c r="S8" t="s">
        <v>638</v>
      </c>
      <c r="T8" t="s">
        <v>639</v>
      </c>
      <c r="U8" t="s">
        <v>101</v>
      </c>
      <c r="V8" t="s">
        <v>105</v>
      </c>
      <c r="W8" t="s">
        <v>550</v>
      </c>
      <c r="X8" t="s">
        <v>550</v>
      </c>
      <c r="Y8" t="s">
        <v>98</v>
      </c>
      <c r="Z8" t="s">
        <v>102</v>
      </c>
      <c r="AA8" t="s">
        <v>102</v>
      </c>
      <c r="AB8" t="s">
        <v>106</v>
      </c>
      <c r="AC8" t="s">
        <v>359</v>
      </c>
      <c r="AE8" t="e">
        <f>#REF!</f>
        <v>#REF!</v>
      </c>
    </row>
    <row r="9" spans="1:31" x14ac:dyDescent="0.3">
      <c r="A9" t="s">
        <v>550</v>
      </c>
      <c r="B9" t="s">
        <v>52</v>
      </c>
      <c r="C9" t="s">
        <v>660</v>
      </c>
      <c r="D9" t="s">
        <v>677</v>
      </c>
      <c r="E9" t="s">
        <v>704</v>
      </c>
      <c r="F9" t="s">
        <v>660</v>
      </c>
      <c r="G9" t="s">
        <v>705</v>
      </c>
      <c r="H9" s="180">
        <v>3</v>
      </c>
      <c r="I9" t="s">
        <v>706</v>
      </c>
      <c r="J9" t="s">
        <v>707</v>
      </c>
      <c r="K9" s="180" t="s">
        <v>708</v>
      </c>
      <c r="L9" t="s">
        <v>693</v>
      </c>
      <c r="M9" t="s">
        <v>597</v>
      </c>
      <c r="N9" t="s">
        <v>82</v>
      </c>
      <c r="O9" t="s">
        <v>49</v>
      </c>
      <c r="P9" t="s">
        <v>84</v>
      </c>
      <c r="Q9" t="s">
        <v>7</v>
      </c>
      <c r="R9" t="s">
        <v>558</v>
      </c>
      <c r="S9" t="s">
        <v>709</v>
      </c>
      <c r="T9" t="s">
        <v>710</v>
      </c>
      <c r="U9" t="s">
        <v>100</v>
      </c>
      <c r="V9" t="s">
        <v>105</v>
      </c>
      <c r="W9" t="s">
        <v>96</v>
      </c>
      <c r="X9" t="s">
        <v>711</v>
      </c>
      <c r="Y9" t="s">
        <v>98</v>
      </c>
      <c r="Z9" t="s">
        <v>102</v>
      </c>
      <c r="AA9" t="s">
        <v>102</v>
      </c>
      <c r="AB9" t="s">
        <v>106</v>
      </c>
      <c r="AC9" t="s">
        <v>359</v>
      </c>
      <c r="AE9" t="e">
        <f>#REF!</f>
        <v>#REF!</v>
      </c>
    </row>
    <row r="10" spans="1:31" x14ac:dyDescent="0.3">
      <c r="A10" t="s">
        <v>550</v>
      </c>
      <c r="B10" t="s">
        <v>55</v>
      </c>
      <c r="C10" t="s">
        <v>342</v>
      </c>
      <c r="D10" t="s">
        <v>124</v>
      </c>
      <c r="E10" t="s">
        <v>674</v>
      </c>
      <c r="F10" t="s">
        <v>342</v>
      </c>
      <c r="G10" t="s">
        <v>675</v>
      </c>
      <c r="H10" s="180">
        <v>39</v>
      </c>
      <c r="I10" t="s">
        <v>283</v>
      </c>
      <c r="J10" t="s">
        <v>328</v>
      </c>
      <c r="K10" s="180" t="s">
        <v>598</v>
      </c>
      <c r="L10" t="s">
        <v>329</v>
      </c>
      <c r="M10" t="s">
        <v>549</v>
      </c>
      <c r="N10" t="s">
        <v>87</v>
      </c>
      <c r="O10" t="s">
        <v>49</v>
      </c>
      <c r="P10" t="s">
        <v>77</v>
      </c>
      <c r="Q10" t="s">
        <v>7</v>
      </c>
      <c r="R10" t="s">
        <v>558</v>
      </c>
      <c r="S10" t="s">
        <v>676</v>
      </c>
      <c r="T10" t="s">
        <v>712</v>
      </c>
      <c r="U10" t="s">
        <v>100</v>
      </c>
      <c r="V10" t="s">
        <v>105</v>
      </c>
      <c r="W10" t="s">
        <v>679</v>
      </c>
      <c r="X10" t="s">
        <v>713</v>
      </c>
      <c r="Y10" t="s">
        <v>98</v>
      </c>
      <c r="Z10" t="s">
        <v>102</v>
      </c>
      <c r="AA10" t="s">
        <v>102</v>
      </c>
      <c r="AB10" t="s">
        <v>106</v>
      </c>
      <c r="AC10" t="s">
        <v>359</v>
      </c>
      <c r="AE10" t="e">
        <f>#REF!</f>
        <v>#REF!</v>
      </c>
    </row>
    <row r="11" spans="1:31" x14ac:dyDescent="0.3">
      <c r="A11" t="s">
        <v>550</v>
      </c>
      <c r="B11" t="s">
        <v>55</v>
      </c>
      <c r="C11" t="s">
        <v>661</v>
      </c>
      <c r="D11" t="s">
        <v>124</v>
      </c>
      <c r="E11" t="s">
        <v>714</v>
      </c>
      <c r="F11" t="s">
        <v>661</v>
      </c>
      <c r="G11" t="s">
        <v>715</v>
      </c>
      <c r="H11" s="180">
        <v>15</v>
      </c>
      <c r="I11" t="s">
        <v>283</v>
      </c>
      <c r="J11" t="s">
        <v>716</v>
      </c>
      <c r="K11" s="180" t="s">
        <v>717</v>
      </c>
      <c r="L11" t="s">
        <v>329</v>
      </c>
      <c r="M11" t="s">
        <v>718</v>
      </c>
      <c r="N11" t="s">
        <v>79</v>
      </c>
      <c r="O11" t="s">
        <v>49</v>
      </c>
      <c r="P11" t="s">
        <v>77</v>
      </c>
      <c r="Q11" t="s">
        <v>7</v>
      </c>
      <c r="R11" t="s">
        <v>614</v>
      </c>
      <c r="S11" t="s">
        <v>719</v>
      </c>
      <c r="T11" t="s">
        <v>720</v>
      </c>
      <c r="U11" t="s">
        <v>101</v>
      </c>
      <c r="V11" t="s">
        <v>105</v>
      </c>
      <c r="W11" t="s">
        <v>679</v>
      </c>
      <c r="X11" t="s">
        <v>721</v>
      </c>
      <c r="Y11" t="s">
        <v>98</v>
      </c>
      <c r="Z11" t="s">
        <v>102</v>
      </c>
      <c r="AA11" t="s">
        <v>102</v>
      </c>
      <c r="AB11" t="s">
        <v>99</v>
      </c>
      <c r="AC11" t="s">
        <v>359</v>
      </c>
      <c r="AE11" t="e">
        <f>#REF!</f>
        <v>#REF!</v>
      </c>
    </row>
    <row r="12" spans="1:31" x14ac:dyDescent="0.3">
      <c r="A12" t="s">
        <v>550</v>
      </c>
      <c r="B12" t="s">
        <v>55</v>
      </c>
      <c r="C12" t="s">
        <v>300</v>
      </c>
      <c r="D12" t="s">
        <v>124</v>
      </c>
      <c r="E12" t="s">
        <v>788</v>
      </c>
      <c r="F12" t="s">
        <v>300</v>
      </c>
      <c r="G12" t="s">
        <v>789</v>
      </c>
      <c r="H12" s="180">
        <v>511</v>
      </c>
      <c r="I12" t="s">
        <v>706</v>
      </c>
      <c r="J12" t="s">
        <v>790</v>
      </c>
      <c r="K12" s="180" t="s">
        <v>791</v>
      </c>
      <c r="L12" t="s">
        <v>792</v>
      </c>
      <c r="M12" t="s">
        <v>79</v>
      </c>
      <c r="N12" t="s">
        <v>85</v>
      </c>
      <c r="O12" t="s">
        <v>54</v>
      </c>
      <c r="P12" t="s">
        <v>83</v>
      </c>
      <c r="Q12" t="s">
        <v>7</v>
      </c>
      <c r="R12" t="s">
        <v>559</v>
      </c>
      <c r="S12" t="s">
        <v>776</v>
      </c>
      <c r="T12" t="s">
        <v>722</v>
      </c>
      <c r="U12" t="s">
        <v>97</v>
      </c>
      <c r="V12" t="s">
        <v>105</v>
      </c>
      <c r="W12" t="s">
        <v>697</v>
      </c>
      <c r="X12" t="s">
        <v>713</v>
      </c>
      <c r="Y12" t="s">
        <v>98</v>
      </c>
      <c r="Z12" t="s">
        <v>102</v>
      </c>
      <c r="AA12" t="s">
        <v>102</v>
      </c>
      <c r="AB12" t="s">
        <v>108</v>
      </c>
      <c r="AC12" t="s">
        <v>359</v>
      </c>
      <c r="AE12" t="e">
        <f>#REF!</f>
        <v>#REF!</v>
      </c>
    </row>
    <row r="13" spans="1:31" x14ac:dyDescent="0.3">
      <c r="A13" t="s">
        <v>550</v>
      </c>
      <c r="B13" t="s">
        <v>55</v>
      </c>
      <c r="C13" t="s">
        <v>300</v>
      </c>
      <c r="D13" t="s">
        <v>801</v>
      </c>
      <c r="E13" t="s">
        <v>802</v>
      </c>
      <c r="F13" t="s">
        <v>300</v>
      </c>
      <c r="G13" t="s">
        <v>803</v>
      </c>
      <c r="H13" s="180">
        <v>17</v>
      </c>
      <c r="I13" t="s">
        <v>706</v>
      </c>
      <c r="J13" t="s">
        <v>804</v>
      </c>
      <c r="K13" s="180" t="s">
        <v>791</v>
      </c>
      <c r="L13" t="s">
        <v>792</v>
      </c>
      <c r="M13" t="s">
        <v>79</v>
      </c>
      <c r="N13" t="s">
        <v>85</v>
      </c>
      <c r="O13" t="s">
        <v>54</v>
      </c>
      <c r="P13" t="s">
        <v>83</v>
      </c>
      <c r="Q13" t="s">
        <v>7</v>
      </c>
      <c r="R13" t="s">
        <v>559</v>
      </c>
      <c r="S13" t="s">
        <v>776</v>
      </c>
      <c r="T13" t="s">
        <v>722</v>
      </c>
      <c r="U13" t="s">
        <v>97</v>
      </c>
      <c r="V13" t="s">
        <v>105</v>
      </c>
      <c r="W13" t="s">
        <v>697</v>
      </c>
      <c r="X13" t="s">
        <v>713</v>
      </c>
      <c r="Y13" t="s">
        <v>98</v>
      </c>
      <c r="Z13" t="s">
        <v>102</v>
      </c>
      <c r="AA13" t="s">
        <v>102</v>
      </c>
      <c r="AB13" t="s">
        <v>108</v>
      </c>
      <c r="AC13" t="s">
        <v>359</v>
      </c>
      <c r="AE13" t="e">
        <f>#REF!</f>
        <v>#REF!</v>
      </c>
    </row>
    <row r="14" spans="1:31" x14ac:dyDescent="0.3">
      <c r="A14" t="s">
        <v>550</v>
      </c>
      <c r="B14" t="s">
        <v>55</v>
      </c>
      <c r="C14" t="s">
        <v>316</v>
      </c>
      <c r="D14" t="s">
        <v>771</v>
      </c>
      <c r="E14" t="s">
        <v>772</v>
      </c>
      <c r="F14" t="s">
        <v>316</v>
      </c>
      <c r="G14" t="s">
        <v>773</v>
      </c>
      <c r="H14" s="180">
        <v>148</v>
      </c>
      <c r="I14" t="s">
        <v>283</v>
      </c>
      <c r="J14" t="s">
        <v>774</v>
      </c>
      <c r="K14" s="180" t="s">
        <v>673</v>
      </c>
      <c r="L14" t="s">
        <v>78</v>
      </c>
      <c r="M14" t="s">
        <v>775</v>
      </c>
      <c r="N14" t="s">
        <v>87</v>
      </c>
      <c r="O14" t="s">
        <v>54</v>
      </c>
      <c r="P14" t="s">
        <v>84</v>
      </c>
      <c r="Q14" t="s">
        <v>7</v>
      </c>
      <c r="R14" t="s">
        <v>559</v>
      </c>
      <c r="S14" t="s">
        <v>776</v>
      </c>
      <c r="T14" t="s">
        <v>722</v>
      </c>
      <c r="U14" t="s">
        <v>100</v>
      </c>
      <c r="V14" t="s">
        <v>105</v>
      </c>
      <c r="W14" t="s">
        <v>697</v>
      </c>
      <c r="X14" t="s">
        <v>713</v>
      </c>
      <c r="Y14" t="s">
        <v>98</v>
      </c>
      <c r="Z14" t="s">
        <v>102</v>
      </c>
      <c r="AA14" t="s">
        <v>102</v>
      </c>
      <c r="AB14" t="s">
        <v>108</v>
      </c>
      <c r="AC14" t="s">
        <v>359</v>
      </c>
      <c r="AE14" t="e">
        <f>#REF!</f>
        <v>#REF!</v>
      </c>
    </row>
    <row r="15" spans="1:31" x14ac:dyDescent="0.3">
      <c r="A15" t="s">
        <v>550</v>
      </c>
      <c r="B15" t="s">
        <v>55</v>
      </c>
      <c r="C15" t="s">
        <v>662</v>
      </c>
      <c r="D15" t="s">
        <v>18</v>
      </c>
      <c r="E15" t="s">
        <v>723</v>
      </c>
      <c r="F15" t="s">
        <v>662</v>
      </c>
      <c r="G15" t="s">
        <v>724</v>
      </c>
      <c r="H15" s="180">
        <v>24</v>
      </c>
      <c r="I15" t="s">
        <v>283</v>
      </c>
      <c r="J15" t="s">
        <v>716</v>
      </c>
      <c r="K15" s="180" t="s">
        <v>725</v>
      </c>
      <c r="L15" t="s">
        <v>86</v>
      </c>
      <c r="M15" t="s">
        <v>88</v>
      </c>
      <c r="N15" t="s">
        <v>87</v>
      </c>
      <c r="O15" t="s">
        <v>49</v>
      </c>
      <c r="P15" t="s">
        <v>84</v>
      </c>
      <c r="Q15" t="s">
        <v>7</v>
      </c>
      <c r="R15" t="s">
        <v>614</v>
      </c>
      <c r="S15" t="s">
        <v>330</v>
      </c>
      <c r="T15" t="s">
        <v>722</v>
      </c>
      <c r="U15" t="s">
        <v>97</v>
      </c>
      <c r="V15" t="s">
        <v>105</v>
      </c>
      <c r="W15" t="s">
        <v>679</v>
      </c>
      <c r="X15" t="s">
        <v>713</v>
      </c>
      <c r="Y15" t="s">
        <v>98</v>
      </c>
      <c r="Z15" t="s">
        <v>102</v>
      </c>
      <c r="AA15" t="s">
        <v>102</v>
      </c>
      <c r="AB15" t="s">
        <v>108</v>
      </c>
      <c r="AC15" t="s">
        <v>359</v>
      </c>
      <c r="AE15" t="e">
        <f>#REF!</f>
        <v>#REF!</v>
      </c>
    </row>
    <row r="16" spans="1:31" x14ac:dyDescent="0.3">
      <c r="A16" t="s">
        <v>550</v>
      </c>
      <c r="B16" t="s">
        <v>55</v>
      </c>
      <c r="C16" t="s">
        <v>326</v>
      </c>
      <c r="D16" t="s">
        <v>18</v>
      </c>
      <c r="E16" t="s">
        <v>327</v>
      </c>
      <c r="F16" t="s">
        <v>326</v>
      </c>
      <c r="G16" t="s">
        <v>560</v>
      </c>
      <c r="H16" s="180">
        <v>29</v>
      </c>
      <c r="I16" t="s">
        <v>283</v>
      </c>
      <c r="J16" t="s">
        <v>328</v>
      </c>
      <c r="K16" s="180" t="s">
        <v>726</v>
      </c>
      <c r="L16" t="s">
        <v>329</v>
      </c>
      <c r="M16" t="s">
        <v>88</v>
      </c>
      <c r="N16" t="s">
        <v>87</v>
      </c>
      <c r="O16" t="s">
        <v>49</v>
      </c>
      <c r="P16" t="s">
        <v>84</v>
      </c>
      <c r="Q16" t="s">
        <v>7</v>
      </c>
      <c r="R16" t="s">
        <v>558</v>
      </c>
      <c r="S16" t="s">
        <v>330</v>
      </c>
      <c r="T16" t="s">
        <v>722</v>
      </c>
      <c r="U16" t="s">
        <v>100</v>
      </c>
      <c r="V16" t="s">
        <v>105</v>
      </c>
      <c r="W16" t="s">
        <v>679</v>
      </c>
      <c r="X16" t="s">
        <v>713</v>
      </c>
      <c r="Y16" t="s">
        <v>98</v>
      </c>
      <c r="Z16" t="s">
        <v>102</v>
      </c>
      <c r="AA16" t="s">
        <v>102</v>
      </c>
      <c r="AB16" t="s">
        <v>108</v>
      </c>
      <c r="AC16" t="s">
        <v>359</v>
      </c>
      <c r="AE16" t="e">
        <f>#REF!</f>
        <v>#REF!</v>
      </c>
    </row>
    <row r="17" spans="1:31" x14ac:dyDescent="0.3">
      <c r="A17" t="s">
        <v>550</v>
      </c>
      <c r="B17" t="s">
        <v>55</v>
      </c>
      <c r="C17" t="s">
        <v>343</v>
      </c>
      <c r="D17" t="s">
        <v>278</v>
      </c>
      <c r="E17" t="s">
        <v>640</v>
      </c>
      <c r="F17" t="s">
        <v>343</v>
      </c>
      <c r="G17" t="s">
        <v>641</v>
      </c>
      <c r="H17" s="180">
        <v>8</v>
      </c>
      <c r="I17" t="s">
        <v>283</v>
      </c>
      <c r="J17" t="s">
        <v>328</v>
      </c>
      <c r="K17" s="180" t="s">
        <v>708</v>
      </c>
      <c r="L17" t="s">
        <v>329</v>
      </c>
      <c r="M17" t="s">
        <v>285</v>
      </c>
      <c r="N17" t="s">
        <v>87</v>
      </c>
      <c r="O17" t="s">
        <v>49</v>
      </c>
      <c r="P17" t="s">
        <v>84</v>
      </c>
      <c r="Q17" t="s">
        <v>7</v>
      </c>
      <c r="R17" t="s">
        <v>558</v>
      </c>
      <c r="S17" t="s">
        <v>642</v>
      </c>
      <c r="T17" t="s">
        <v>712</v>
      </c>
      <c r="U17" t="s">
        <v>100</v>
      </c>
      <c r="V17" t="s">
        <v>105</v>
      </c>
      <c r="W17" t="s">
        <v>679</v>
      </c>
      <c r="X17" t="s">
        <v>713</v>
      </c>
      <c r="Y17" t="s">
        <v>98</v>
      </c>
      <c r="Z17" t="s">
        <v>102</v>
      </c>
      <c r="AA17" t="s">
        <v>102</v>
      </c>
      <c r="AB17" t="s">
        <v>106</v>
      </c>
      <c r="AC17" t="s">
        <v>359</v>
      </c>
      <c r="AE17" t="e">
        <f>#REF!</f>
        <v>#REF!</v>
      </c>
    </row>
    <row r="18" spans="1:31" x14ac:dyDescent="0.3">
      <c r="A18" t="s">
        <v>550</v>
      </c>
      <c r="B18" t="s">
        <v>58</v>
      </c>
      <c r="C18" t="s">
        <v>306</v>
      </c>
      <c r="D18" t="s">
        <v>18</v>
      </c>
      <c r="E18" t="s">
        <v>314</v>
      </c>
      <c r="F18" t="s">
        <v>306</v>
      </c>
      <c r="G18" t="s">
        <v>562</v>
      </c>
      <c r="H18" s="180">
        <v>7</v>
      </c>
      <c r="I18" t="s">
        <v>283</v>
      </c>
      <c r="J18" t="s">
        <v>315</v>
      </c>
      <c r="K18" s="180" t="s">
        <v>728</v>
      </c>
      <c r="L18" t="s">
        <v>599</v>
      </c>
      <c r="M18" t="s">
        <v>600</v>
      </c>
      <c r="N18" t="s">
        <v>82</v>
      </c>
      <c r="O18" t="s">
        <v>49</v>
      </c>
      <c r="P18" t="s">
        <v>84</v>
      </c>
      <c r="Q18" t="s">
        <v>7</v>
      </c>
      <c r="R18" t="s">
        <v>559</v>
      </c>
      <c r="S18" t="s">
        <v>281</v>
      </c>
      <c r="T18" t="s">
        <v>109</v>
      </c>
      <c r="U18" t="s">
        <v>100</v>
      </c>
      <c r="V18" t="s">
        <v>105</v>
      </c>
      <c r="W18" t="s">
        <v>550</v>
      </c>
      <c r="X18" t="s">
        <v>550</v>
      </c>
      <c r="Y18" t="s">
        <v>98</v>
      </c>
      <c r="Z18" t="s">
        <v>102</v>
      </c>
      <c r="AA18" t="s">
        <v>102</v>
      </c>
      <c r="AB18" t="s">
        <v>106</v>
      </c>
      <c r="AC18" t="s">
        <v>359</v>
      </c>
      <c r="AE18" t="e">
        <f>#REF!</f>
        <v>#REF!</v>
      </c>
    </row>
    <row r="19" spans="1:31" x14ac:dyDescent="0.3">
      <c r="A19" t="s">
        <v>550</v>
      </c>
      <c r="B19" t="s">
        <v>59</v>
      </c>
      <c r="C19" t="s">
        <v>261</v>
      </c>
      <c r="D19" t="s">
        <v>17</v>
      </c>
      <c r="E19" t="s">
        <v>777</v>
      </c>
      <c r="F19" t="s">
        <v>261</v>
      </c>
      <c r="G19" t="s">
        <v>778</v>
      </c>
      <c r="H19" s="180">
        <v>118</v>
      </c>
      <c r="I19" t="s">
        <v>283</v>
      </c>
      <c r="J19" t="s">
        <v>758</v>
      </c>
      <c r="K19" s="180" t="s">
        <v>779</v>
      </c>
      <c r="L19" t="s">
        <v>78</v>
      </c>
      <c r="M19" t="s">
        <v>89</v>
      </c>
      <c r="N19" t="s">
        <v>780</v>
      </c>
      <c r="O19" t="s">
        <v>49</v>
      </c>
      <c r="P19" t="s">
        <v>83</v>
      </c>
      <c r="Q19" t="s">
        <v>7</v>
      </c>
      <c r="R19" t="s">
        <v>559</v>
      </c>
      <c r="S19" t="s">
        <v>781</v>
      </c>
      <c r="T19" t="s">
        <v>782</v>
      </c>
      <c r="U19" t="s">
        <v>97</v>
      </c>
      <c r="V19" t="s">
        <v>105</v>
      </c>
      <c r="W19" t="s">
        <v>697</v>
      </c>
      <c r="X19" t="s">
        <v>729</v>
      </c>
      <c r="Y19" t="s">
        <v>98</v>
      </c>
      <c r="Z19" t="s">
        <v>98</v>
      </c>
      <c r="AA19" t="s">
        <v>102</v>
      </c>
      <c r="AB19" t="s">
        <v>108</v>
      </c>
      <c r="AC19" t="s">
        <v>359</v>
      </c>
      <c r="AE19" t="e">
        <f>#REF!</f>
        <v>#REF!</v>
      </c>
    </row>
    <row r="20" spans="1:31" x14ac:dyDescent="0.3">
      <c r="A20" t="s">
        <v>550</v>
      </c>
      <c r="B20" t="s">
        <v>59</v>
      </c>
      <c r="C20" t="s">
        <v>730</v>
      </c>
      <c r="D20" t="s">
        <v>17</v>
      </c>
      <c r="E20" t="s">
        <v>731</v>
      </c>
      <c r="F20" t="s">
        <v>730</v>
      </c>
      <c r="G20" t="s">
        <v>732</v>
      </c>
      <c r="H20" s="180">
        <v>267</v>
      </c>
      <c r="I20" t="s">
        <v>283</v>
      </c>
      <c r="J20" t="s">
        <v>707</v>
      </c>
      <c r="K20" s="180" t="s">
        <v>733</v>
      </c>
      <c r="L20" t="s">
        <v>78</v>
      </c>
      <c r="M20" t="s">
        <v>89</v>
      </c>
      <c r="N20" t="s">
        <v>91</v>
      </c>
      <c r="O20" t="s">
        <v>49</v>
      </c>
      <c r="P20" t="s">
        <v>77</v>
      </c>
      <c r="Q20" t="s">
        <v>7</v>
      </c>
      <c r="R20" t="s">
        <v>558</v>
      </c>
      <c r="S20" t="s">
        <v>734</v>
      </c>
      <c r="T20" t="s">
        <v>639</v>
      </c>
      <c r="U20" t="s">
        <v>100</v>
      </c>
      <c r="V20" t="s">
        <v>105</v>
      </c>
      <c r="W20" t="s">
        <v>697</v>
      </c>
      <c r="X20" t="s">
        <v>729</v>
      </c>
      <c r="Y20" t="s">
        <v>98</v>
      </c>
      <c r="Z20" t="s">
        <v>98</v>
      </c>
      <c r="AA20" t="s">
        <v>102</v>
      </c>
      <c r="AB20" t="s">
        <v>106</v>
      </c>
      <c r="AC20" t="s">
        <v>359</v>
      </c>
      <c r="AE20" t="e">
        <f>#REF!</f>
        <v>#REF!</v>
      </c>
    </row>
    <row r="21" spans="1:31" x14ac:dyDescent="0.3">
      <c r="A21" t="s">
        <v>550</v>
      </c>
      <c r="B21" t="s">
        <v>59</v>
      </c>
      <c r="C21" t="s">
        <v>344</v>
      </c>
      <c r="D21" t="s">
        <v>352</v>
      </c>
      <c r="E21" t="s">
        <v>353</v>
      </c>
      <c r="F21" t="s">
        <v>344</v>
      </c>
      <c r="G21" t="s">
        <v>565</v>
      </c>
      <c r="H21" s="180">
        <v>221</v>
      </c>
      <c r="I21" t="s">
        <v>283</v>
      </c>
      <c r="J21" t="s">
        <v>354</v>
      </c>
      <c r="K21" s="180" t="s">
        <v>566</v>
      </c>
      <c r="L21" t="s">
        <v>78</v>
      </c>
      <c r="M21" t="s">
        <v>601</v>
      </c>
      <c r="N21" t="s">
        <v>91</v>
      </c>
      <c r="O21" t="s">
        <v>49</v>
      </c>
      <c r="P21" t="s">
        <v>77</v>
      </c>
      <c r="Q21" t="s">
        <v>7</v>
      </c>
      <c r="R21" t="s">
        <v>558</v>
      </c>
      <c r="S21" t="s">
        <v>735</v>
      </c>
      <c r="T21" t="s">
        <v>639</v>
      </c>
      <c r="U21" t="s">
        <v>100</v>
      </c>
      <c r="V21" t="s">
        <v>105</v>
      </c>
      <c r="W21" t="s">
        <v>679</v>
      </c>
      <c r="X21" t="s">
        <v>729</v>
      </c>
      <c r="Y21" t="s">
        <v>98</v>
      </c>
      <c r="Z21" t="s">
        <v>98</v>
      </c>
      <c r="AA21" t="s">
        <v>102</v>
      </c>
      <c r="AB21" t="s">
        <v>103</v>
      </c>
      <c r="AC21" t="s">
        <v>359</v>
      </c>
      <c r="AE21" t="e">
        <f>#REF!</f>
        <v>#REF!</v>
      </c>
    </row>
    <row r="22" spans="1:31" x14ac:dyDescent="0.3">
      <c r="A22" t="s">
        <v>550</v>
      </c>
      <c r="B22" t="s">
        <v>59</v>
      </c>
      <c r="C22" t="s">
        <v>345</v>
      </c>
      <c r="D22" t="s">
        <v>355</v>
      </c>
      <c r="E22" t="s">
        <v>356</v>
      </c>
      <c r="F22" t="s">
        <v>345</v>
      </c>
      <c r="G22" t="s">
        <v>567</v>
      </c>
      <c r="H22" s="180">
        <v>69</v>
      </c>
      <c r="I22" t="s">
        <v>283</v>
      </c>
      <c r="J22" t="s">
        <v>354</v>
      </c>
      <c r="K22" s="180" t="s">
        <v>807</v>
      </c>
      <c r="L22" t="s">
        <v>78</v>
      </c>
      <c r="M22" t="s">
        <v>602</v>
      </c>
      <c r="N22" t="s">
        <v>91</v>
      </c>
      <c r="O22" t="s">
        <v>49</v>
      </c>
      <c r="P22" t="s">
        <v>77</v>
      </c>
      <c r="Q22" t="s">
        <v>7</v>
      </c>
      <c r="R22" t="s">
        <v>558</v>
      </c>
      <c r="S22" t="s">
        <v>736</v>
      </c>
      <c r="T22" t="s">
        <v>639</v>
      </c>
      <c r="U22" t="s">
        <v>100</v>
      </c>
      <c r="V22" t="s">
        <v>603</v>
      </c>
      <c r="W22" t="s">
        <v>679</v>
      </c>
      <c r="X22" t="s">
        <v>729</v>
      </c>
      <c r="Y22" t="s">
        <v>98</v>
      </c>
      <c r="Z22" t="s">
        <v>98</v>
      </c>
      <c r="AA22" t="s">
        <v>102</v>
      </c>
      <c r="AB22" t="s">
        <v>103</v>
      </c>
      <c r="AC22" t="s">
        <v>359</v>
      </c>
      <c r="AE22" t="e">
        <f>#REF!</f>
        <v>#REF!</v>
      </c>
    </row>
    <row r="23" spans="1:31" x14ac:dyDescent="0.3">
      <c r="A23" t="s">
        <v>550</v>
      </c>
      <c r="B23" t="s">
        <v>59</v>
      </c>
      <c r="C23" t="s">
        <v>307</v>
      </c>
      <c r="D23" t="s">
        <v>17</v>
      </c>
      <c r="E23" t="s">
        <v>643</v>
      </c>
      <c r="F23" t="s">
        <v>307</v>
      </c>
      <c r="G23" t="s">
        <v>644</v>
      </c>
      <c r="H23" s="180">
        <v>13</v>
      </c>
      <c r="I23" t="s">
        <v>283</v>
      </c>
      <c r="J23" t="s">
        <v>315</v>
      </c>
      <c r="K23" s="180" t="s">
        <v>645</v>
      </c>
      <c r="L23" t="s">
        <v>92</v>
      </c>
      <c r="M23" t="s">
        <v>646</v>
      </c>
      <c r="N23" t="s">
        <v>91</v>
      </c>
      <c r="O23" t="s">
        <v>49</v>
      </c>
      <c r="P23" t="s">
        <v>77</v>
      </c>
      <c r="Q23" t="s">
        <v>7</v>
      </c>
      <c r="R23" t="s">
        <v>558</v>
      </c>
      <c r="S23" t="s">
        <v>647</v>
      </c>
      <c r="T23" t="s">
        <v>688</v>
      </c>
      <c r="U23" t="s">
        <v>100</v>
      </c>
      <c r="V23" t="s">
        <v>105</v>
      </c>
      <c r="W23" t="s">
        <v>679</v>
      </c>
      <c r="X23" t="s">
        <v>729</v>
      </c>
      <c r="Y23" t="s">
        <v>98</v>
      </c>
      <c r="Z23" t="s">
        <v>98</v>
      </c>
      <c r="AA23" t="s">
        <v>102</v>
      </c>
      <c r="AB23" t="s">
        <v>99</v>
      </c>
      <c r="AC23" t="s">
        <v>359</v>
      </c>
      <c r="AE23" t="e">
        <f>#REF!</f>
        <v>#REF!</v>
      </c>
    </row>
    <row r="24" spans="1:31" x14ac:dyDescent="0.3">
      <c r="A24" t="s">
        <v>550</v>
      </c>
      <c r="B24" t="s">
        <v>61</v>
      </c>
      <c r="C24" t="s">
        <v>551</v>
      </c>
      <c r="D24" t="s">
        <v>15</v>
      </c>
      <c r="E24" t="s">
        <v>738</v>
      </c>
      <c r="F24" t="s">
        <v>551</v>
      </c>
      <c r="G24" t="s">
        <v>739</v>
      </c>
      <c r="H24" s="180">
        <v>2</v>
      </c>
      <c r="I24" t="s">
        <v>283</v>
      </c>
      <c r="J24" t="s">
        <v>740</v>
      </c>
      <c r="K24" s="180" t="s">
        <v>741</v>
      </c>
      <c r="L24" t="s">
        <v>742</v>
      </c>
      <c r="M24" t="s">
        <v>651</v>
      </c>
      <c r="N24" t="s">
        <v>87</v>
      </c>
      <c r="O24" t="s">
        <v>49</v>
      </c>
      <c r="P24" t="s">
        <v>77</v>
      </c>
      <c r="Q24" t="s">
        <v>7</v>
      </c>
      <c r="R24" t="s">
        <v>558</v>
      </c>
      <c r="S24" t="s">
        <v>743</v>
      </c>
      <c r="T24" t="s">
        <v>104</v>
      </c>
      <c r="U24" t="s">
        <v>101</v>
      </c>
      <c r="V24" t="s">
        <v>286</v>
      </c>
      <c r="W24" t="s">
        <v>550</v>
      </c>
      <c r="X24" t="s">
        <v>550</v>
      </c>
      <c r="Y24" t="s">
        <v>98</v>
      </c>
      <c r="Z24" t="s">
        <v>102</v>
      </c>
      <c r="AA24" t="s">
        <v>102</v>
      </c>
      <c r="AB24" t="s">
        <v>99</v>
      </c>
      <c r="AC24" t="s">
        <v>359</v>
      </c>
      <c r="AE24" t="e">
        <f>#REF!</f>
        <v>#REF!</v>
      </c>
    </row>
    <row r="25" spans="1:31" x14ac:dyDescent="0.3">
      <c r="A25" t="s">
        <v>550</v>
      </c>
      <c r="B25" t="s">
        <v>61</v>
      </c>
      <c r="C25" t="s">
        <v>552</v>
      </c>
      <c r="D25" t="s">
        <v>15</v>
      </c>
      <c r="E25" t="s">
        <v>759</v>
      </c>
      <c r="F25" t="s">
        <v>552</v>
      </c>
      <c r="G25" t="s">
        <v>760</v>
      </c>
      <c r="H25" s="180">
        <v>20</v>
      </c>
      <c r="I25" t="s">
        <v>283</v>
      </c>
      <c r="J25" t="s">
        <v>761</v>
      </c>
      <c r="K25" s="180" t="s">
        <v>762</v>
      </c>
      <c r="L25" t="s">
        <v>763</v>
      </c>
      <c r="M25" t="s">
        <v>651</v>
      </c>
      <c r="N25" t="s">
        <v>87</v>
      </c>
      <c r="O25" t="s">
        <v>49</v>
      </c>
      <c r="P25" t="s">
        <v>77</v>
      </c>
      <c r="Q25" t="s">
        <v>7</v>
      </c>
      <c r="R25" t="s">
        <v>558</v>
      </c>
      <c r="S25" t="s">
        <v>764</v>
      </c>
      <c r="T25" t="s">
        <v>104</v>
      </c>
      <c r="U25" t="s">
        <v>101</v>
      </c>
      <c r="V25" t="s">
        <v>286</v>
      </c>
      <c r="W25" t="s">
        <v>550</v>
      </c>
      <c r="X25" t="s">
        <v>550</v>
      </c>
      <c r="Y25" t="s">
        <v>98</v>
      </c>
      <c r="Z25" t="s">
        <v>102</v>
      </c>
      <c r="AA25" t="s">
        <v>102</v>
      </c>
      <c r="AB25" t="s">
        <v>99</v>
      </c>
      <c r="AC25" t="s">
        <v>359</v>
      </c>
      <c r="AE25" t="e">
        <f>#REF!</f>
        <v>#REF!</v>
      </c>
    </row>
    <row r="26" spans="1:31" x14ac:dyDescent="0.3">
      <c r="A26" t="s">
        <v>550</v>
      </c>
      <c r="B26" t="s">
        <v>61</v>
      </c>
      <c r="C26" t="s">
        <v>795</v>
      </c>
      <c r="D26" t="s">
        <v>15</v>
      </c>
      <c r="E26" t="s">
        <v>796</v>
      </c>
      <c r="F26" t="s">
        <v>795</v>
      </c>
      <c r="G26" t="s">
        <v>797</v>
      </c>
      <c r="H26" s="180">
        <v>15</v>
      </c>
      <c r="I26" t="s">
        <v>283</v>
      </c>
      <c r="J26" t="s">
        <v>798</v>
      </c>
      <c r="K26" s="180" t="s">
        <v>799</v>
      </c>
      <c r="L26" t="s">
        <v>808</v>
      </c>
      <c r="M26" t="s">
        <v>550</v>
      </c>
      <c r="N26" t="s">
        <v>550</v>
      </c>
      <c r="O26" t="s">
        <v>49</v>
      </c>
      <c r="P26" t="s">
        <v>84</v>
      </c>
      <c r="Q26" t="s">
        <v>7</v>
      </c>
      <c r="R26" t="s">
        <v>550</v>
      </c>
      <c r="S26" t="s">
        <v>550</v>
      </c>
      <c r="T26" t="s">
        <v>550</v>
      </c>
      <c r="U26" t="s">
        <v>550</v>
      </c>
      <c r="V26" t="s">
        <v>550</v>
      </c>
      <c r="W26" t="s">
        <v>697</v>
      </c>
      <c r="X26" t="s">
        <v>550</v>
      </c>
      <c r="Y26" t="s">
        <v>550</v>
      </c>
      <c r="Z26" t="s">
        <v>550</v>
      </c>
      <c r="AA26" t="s">
        <v>550</v>
      </c>
      <c r="AB26" t="s">
        <v>106</v>
      </c>
      <c r="AC26" t="s">
        <v>359</v>
      </c>
      <c r="AE26" t="e">
        <f>#REF!</f>
        <v>#REF!</v>
      </c>
    </row>
    <row r="27" spans="1:31" x14ac:dyDescent="0.3">
      <c r="A27" t="s">
        <v>550</v>
      </c>
      <c r="B27" t="s">
        <v>62</v>
      </c>
      <c r="C27" t="s">
        <v>295</v>
      </c>
      <c r="D27" t="s">
        <v>15</v>
      </c>
      <c r="E27" t="s">
        <v>606</v>
      </c>
      <c r="F27" t="s">
        <v>295</v>
      </c>
      <c r="G27" t="s">
        <v>607</v>
      </c>
      <c r="H27" s="180">
        <v>9</v>
      </c>
      <c r="I27" t="s">
        <v>283</v>
      </c>
      <c r="J27" t="s">
        <v>280</v>
      </c>
      <c r="K27" s="180" t="s">
        <v>744</v>
      </c>
      <c r="L27" t="s">
        <v>608</v>
      </c>
      <c r="M27" t="s">
        <v>85</v>
      </c>
      <c r="N27" t="s">
        <v>82</v>
      </c>
      <c r="O27" t="s">
        <v>54</v>
      </c>
      <c r="P27" t="s">
        <v>83</v>
      </c>
      <c r="Q27" t="s">
        <v>7</v>
      </c>
      <c r="R27" t="s">
        <v>559</v>
      </c>
      <c r="S27" t="s">
        <v>609</v>
      </c>
      <c r="T27" t="s">
        <v>610</v>
      </c>
      <c r="U27" t="s">
        <v>611</v>
      </c>
      <c r="V27" t="s">
        <v>105</v>
      </c>
      <c r="W27" t="s">
        <v>550</v>
      </c>
      <c r="X27" t="s">
        <v>550</v>
      </c>
      <c r="Y27" t="s">
        <v>98</v>
      </c>
      <c r="Z27" t="s">
        <v>102</v>
      </c>
      <c r="AA27" t="s">
        <v>102</v>
      </c>
      <c r="AB27" t="s">
        <v>107</v>
      </c>
      <c r="AC27" t="s">
        <v>359</v>
      </c>
      <c r="AE27" t="e">
        <f>#REF!</f>
        <v>#REF!</v>
      </c>
    </row>
    <row r="28" spans="1:31" x14ac:dyDescent="0.3">
      <c r="A28" t="s">
        <v>550</v>
      </c>
      <c r="B28" t="s">
        <v>62</v>
      </c>
      <c r="C28" t="s">
        <v>745</v>
      </c>
      <c r="D28" t="s">
        <v>15</v>
      </c>
      <c r="E28" t="s">
        <v>746</v>
      </c>
      <c r="F28" t="s">
        <v>745</v>
      </c>
      <c r="G28" t="s">
        <v>747</v>
      </c>
      <c r="H28" s="180">
        <v>17</v>
      </c>
      <c r="I28" t="s">
        <v>283</v>
      </c>
      <c r="J28" t="s">
        <v>748</v>
      </c>
      <c r="K28" s="180" t="s">
        <v>563</v>
      </c>
      <c r="L28" t="s">
        <v>749</v>
      </c>
      <c r="M28" t="s">
        <v>750</v>
      </c>
      <c r="N28" t="s">
        <v>85</v>
      </c>
      <c r="O28" t="s">
        <v>54</v>
      </c>
      <c r="P28" t="s">
        <v>83</v>
      </c>
      <c r="Q28" t="s">
        <v>7</v>
      </c>
      <c r="R28" t="s">
        <v>558</v>
      </c>
      <c r="S28" t="s">
        <v>619</v>
      </c>
      <c r="T28" t="s">
        <v>722</v>
      </c>
      <c r="U28" t="s">
        <v>97</v>
      </c>
      <c r="V28" t="s">
        <v>751</v>
      </c>
      <c r="W28" t="s">
        <v>697</v>
      </c>
      <c r="X28" t="s">
        <v>729</v>
      </c>
      <c r="Y28" t="s">
        <v>98</v>
      </c>
      <c r="Z28" t="s">
        <v>102</v>
      </c>
      <c r="AA28" t="s">
        <v>102</v>
      </c>
      <c r="AB28" t="s">
        <v>108</v>
      </c>
      <c r="AC28" t="s">
        <v>359</v>
      </c>
      <c r="AE28" t="e">
        <f>#REF!</f>
        <v>#REF!</v>
      </c>
    </row>
    <row r="29" spans="1:31" x14ac:dyDescent="0.3">
      <c r="A29" t="s">
        <v>550</v>
      </c>
      <c r="B29" t="s">
        <v>62</v>
      </c>
      <c r="C29" t="s">
        <v>654</v>
      </c>
      <c r="D29" t="s">
        <v>24</v>
      </c>
      <c r="E29" t="s">
        <v>655</v>
      </c>
      <c r="F29" t="s">
        <v>654</v>
      </c>
      <c r="G29" t="s">
        <v>656</v>
      </c>
      <c r="H29" s="180">
        <v>123</v>
      </c>
      <c r="I29" t="s">
        <v>283</v>
      </c>
      <c r="J29" t="s">
        <v>657</v>
      </c>
      <c r="K29" s="180" t="s">
        <v>809</v>
      </c>
      <c r="L29" t="s">
        <v>96</v>
      </c>
      <c r="M29" t="s">
        <v>96</v>
      </c>
      <c r="N29" t="s">
        <v>96</v>
      </c>
      <c r="O29" t="s">
        <v>54</v>
      </c>
      <c r="P29" t="s">
        <v>95</v>
      </c>
      <c r="Q29" t="s">
        <v>95</v>
      </c>
      <c r="R29" t="s">
        <v>95</v>
      </c>
      <c r="S29" t="s">
        <v>96</v>
      </c>
      <c r="T29" t="s">
        <v>96</v>
      </c>
      <c r="U29" t="s">
        <v>96</v>
      </c>
      <c r="V29" t="s">
        <v>94</v>
      </c>
      <c r="W29" t="s">
        <v>697</v>
      </c>
      <c r="X29" t="s">
        <v>550</v>
      </c>
      <c r="Y29" t="s">
        <v>98</v>
      </c>
      <c r="Z29" t="s">
        <v>98</v>
      </c>
      <c r="AA29" t="s">
        <v>98</v>
      </c>
      <c r="AB29" t="s">
        <v>94</v>
      </c>
      <c r="AC29" t="s">
        <v>359</v>
      </c>
      <c r="AE29" t="e">
        <f>#REF!</f>
        <v>#REF!</v>
      </c>
    </row>
    <row r="30" spans="1:31" x14ac:dyDescent="0.3">
      <c r="A30" t="s">
        <v>550</v>
      </c>
      <c r="B30" t="s">
        <v>62</v>
      </c>
      <c r="C30" t="s">
        <v>337</v>
      </c>
      <c r="D30" t="s">
        <v>15</v>
      </c>
      <c r="E30" t="s">
        <v>338</v>
      </c>
      <c r="F30" t="s">
        <v>337</v>
      </c>
      <c r="G30" t="s">
        <v>570</v>
      </c>
      <c r="H30" s="180">
        <v>24</v>
      </c>
      <c r="I30" t="s">
        <v>283</v>
      </c>
      <c r="J30" t="s">
        <v>328</v>
      </c>
      <c r="K30" s="180" t="s">
        <v>752</v>
      </c>
      <c r="L30" t="s">
        <v>617</v>
      </c>
      <c r="M30" t="s">
        <v>618</v>
      </c>
      <c r="N30" t="s">
        <v>81</v>
      </c>
      <c r="O30" t="s">
        <v>54</v>
      </c>
      <c r="P30" t="s">
        <v>83</v>
      </c>
      <c r="Q30" t="s">
        <v>7</v>
      </c>
      <c r="R30" t="s">
        <v>558</v>
      </c>
      <c r="S30" t="s">
        <v>619</v>
      </c>
      <c r="T30" t="s">
        <v>550</v>
      </c>
      <c r="U30" t="s">
        <v>100</v>
      </c>
      <c r="V30" t="s">
        <v>105</v>
      </c>
      <c r="W30" t="s">
        <v>550</v>
      </c>
      <c r="X30" t="s">
        <v>550</v>
      </c>
      <c r="Y30" t="s">
        <v>102</v>
      </c>
      <c r="Z30" t="s">
        <v>102</v>
      </c>
      <c r="AA30" t="s">
        <v>102</v>
      </c>
      <c r="AB30" t="s">
        <v>108</v>
      </c>
      <c r="AC30" t="s">
        <v>359</v>
      </c>
      <c r="AE30" t="e">
        <f>#REF!</f>
        <v>#REF!</v>
      </c>
    </row>
    <row r="31" spans="1:31" x14ac:dyDescent="0.3">
      <c r="AE31" t="e">
        <f>#REF!</f>
        <v>#REF!</v>
      </c>
    </row>
    <row r="32" spans="1:31" x14ac:dyDescent="0.3">
      <c r="AE32" t="e">
        <f>#REF!</f>
        <v>#REF!</v>
      </c>
    </row>
    <row r="33" spans="32:54" x14ac:dyDescent="0.3">
      <c r="AF33" t="e">
        <f>#REF!</f>
        <v>#REF!</v>
      </c>
    </row>
    <row r="34" spans="32:54" x14ac:dyDescent="0.3">
      <c r="AJ34" t="e">
        <f>#REF!</f>
        <v>#REF!</v>
      </c>
    </row>
    <row r="35" spans="32:54" x14ac:dyDescent="0.3">
      <c r="AJ35" t="e">
        <f>#REF!</f>
        <v>#REF!</v>
      </c>
    </row>
    <row r="36" spans="32:54" x14ac:dyDescent="0.3">
      <c r="AK36" t="e">
        <f>#REF!</f>
        <v>#REF!</v>
      </c>
    </row>
    <row r="37" spans="32:54" x14ac:dyDescent="0.3">
      <c r="AM37" t="e">
        <f>#REF!</f>
        <v>#REF!</v>
      </c>
    </row>
    <row r="38" spans="32:54" x14ac:dyDescent="0.3">
      <c r="AM38" t="e">
        <f>#REF!</f>
        <v>#REF!</v>
      </c>
    </row>
    <row r="39" spans="32:54" x14ac:dyDescent="0.3">
      <c r="AN39" t="e">
        <f>#REF!</f>
        <v>#REF!</v>
      </c>
    </row>
    <row r="40" spans="32:54" x14ac:dyDescent="0.3">
      <c r="AP40" t="e">
        <f>#REF!</f>
        <v>#REF!</v>
      </c>
    </row>
    <row r="41" spans="32:54" x14ac:dyDescent="0.3">
      <c r="AR41" t="e">
        <f>#REF!</f>
        <v>#REF!</v>
      </c>
    </row>
    <row r="42" spans="32:54" x14ac:dyDescent="0.3">
      <c r="AU42" t="e">
        <f>#REF!</f>
        <v>#REF!</v>
      </c>
      <c r="AV42" t="str">
        <f>IF(H31="","",H31)</f>
        <v/>
      </c>
    </row>
    <row r="43" spans="32:54" x14ac:dyDescent="0.3">
      <c r="AW43" t="e">
        <f>#REF!</f>
        <v>#REF!</v>
      </c>
      <c r="AX43" t="str">
        <f>IF(H32="","",H32)</f>
        <v/>
      </c>
    </row>
    <row r="44" spans="32:54" x14ac:dyDescent="0.3">
      <c r="AX44" t="e">
        <f>#REF!</f>
        <v>#REF!</v>
      </c>
      <c r="AY44" t="str">
        <f>IF(H33="","",H33)</f>
        <v/>
      </c>
    </row>
    <row r="45" spans="32:54" x14ac:dyDescent="0.3">
      <c r="AX45" t="e">
        <f>#REF!</f>
        <v>#REF!</v>
      </c>
      <c r="AY45" t="str">
        <f>IF(H34="","",H34)</f>
        <v/>
      </c>
    </row>
    <row r="46" spans="32:54" x14ac:dyDescent="0.3">
      <c r="BA46" t="e">
        <f>#REF!</f>
        <v>#REF!</v>
      </c>
      <c r="BB46" t="str">
        <f t="shared" ref="BB46:BB66" si="0">IF(H35="","",H35)</f>
        <v/>
      </c>
    </row>
    <row r="47" spans="32:54" x14ac:dyDescent="0.3">
      <c r="BA47" t="e">
        <f>#REF!</f>
        <v>#REF!</v>
      </c>
      <c r="BB47" t="str">
        <f t="shared" si="0"/>
        <v/>
      </c>
    </row>
    <row r="48" spans="32:54" x14ac:dyDescent="0.3">
      <c r="BA48" t="e">
        <f>#REF!</f>
        <v>#REF!</v>
      </c>
      <c r="BB48" t="str">
        <f t="shared" si="0"/>
        <v/>
      </c>
    </row>
    <row r="49" spans="53:54" x14ac:dyDescent="0.3">
      <c r="BA49" t="e">
        <f>#REF!</f>
        <v>#REF!</v>
      </c>
      <c r="BB49" t="str">
        <f t="shared" si="0"/>
        <v/>
      </c>
    </row>
    <row r="50" spans="53:54" x14ac:dyDescent="0.3">
      <c r="BA50" t="e">
        <f>#REF!</f>
        <v>#REF!</v>
      </c>
      <c r="BB50" t="str">
        <f t="shared" si="0"/>
        <v/>
      </c>
    </row>
    <row r="51" spans="53:54" x14ac:dyDescent="0.3">
      <c r="BA51" t="e">
        <f>#REF!</f>
        <v>#REF!</v>
      </c>
      <c r="BB51" t="str">
        <f t="shared" si="0"/>
        <v/>
      </c>
    </row>
    <row r="52" spans="53:54" x14ac:dyDescent="0.3">
      <c r="BA52" t="e">
        <f>#REF!</f>
        <v>#REF!</v>
      </c>
      <c r="BB52" t="str">
        <f t="shared" si="0"/>
        <v/>
      </c>
    </row>
    <row r="53" spans="53:54" x14ac:dyDescent="0.3">
      <c r="BA53" t="e">
        <f>#REF!</f>
        <v>#REF!</v>
      </c>
      <c r="BB53" t="str">
        <f t="shared" si="0"/>
        <v/>
      </c>
    </row>
    <row r="54" spans="53:54" x14ac:dyDescent="0.3">
      <c r="BA54" t="e">
        <f>#REF!</f>
        <v>#REF!</v>
      </c>
      <c r="BB54" t="str">
        <f t="shared" si="0"/>
        <v/>
      </c>
    </row>
    <row r="55" spans="53:54" x14ac:dyDescent="0.3">
      <c r="BA55" t="e">
        <f>#REF!</f>
        <v>#REF!</v>
      </c>
      <c r="BB55" t="str">
        <f t="shared" si="0"/>
        <v/>
      </c>
    </row>
    <row r="56" spans="53:54" x14ac:dyDescent="0.3">
      <c r="BA56" t="e">
        <f>#REF!</f>
        <v>#REF!</v>
      </c>
      <c r="BB56" t="str">
        <f t="shared" si="0"/>
        <v/>
      </c>
    </row>
    <row r="57" spans="53:54" x14ac:dyDescent="0.3">
      <c r="BA57" t="e">
        <f>#REF!</f>
        <v>#REF!</v>
      </c>
      <c r="BB57" t="str">
        <f t="shared" si="0"/>
        <v/>
      </c>
    </row>
    <row r="58" spans="53:54" x14ac:dyDescent="0.3">
      <c r="BA58" t="e">
        <f>#REF!</f>
        <v>#REF!</v>
      </c>
      <c r="BB58" t="str">
        <f t="shared" si="0"/>
        <v/>
      </c>
    </row>
    <row r="59" spans="53:54" x14ac:dyDescent="0.3">
      <c r="BA59" t="e">
        <f>#REF!</f>
        <v>#REF!</v>
      </c>
      <c r="BB59" t="str">
        <f t="shared" si="0"/>
        <v/>
      </c>
    </row>
    <row r="60" spans="53:54" x14ac:dyDescent="0.3">
      <c r="BA60" t="e">
        <f>#REF!</f>
        <v>#REF!</v>
      </c>
      <c r="BB60" t="str">
        <f t="shared" si="0"/>
        <v/>
      </c>
    </row>
    <row r="61" spans="53:54" x14ac:dyDescent="0.3">
      <c r="BA61" t="e">
        <f>#REF!</f>
        <v>#REF!</v>
      </c>
      <c r="BB61" t="str">
        <f t="shared" si="0"/>
        <v/>
      </c>
    </row>
    <row r="62" spans="53:54" x14ac:dyDescent="0.3">
      <c r="BA62" t="e">
        <f>#REF!</f>
        <v>#REF!</v>
      </c>
      <c r="BB62" t="str">
        <f t="shared" si="0"/>
        <v/>
      </c>
    </row>
    <row r="63" spans="53:54" x14ac:dyDescent="0.3">
      <c r="BA63" t="e">
        <f>#REF!</f>
        <v>#REF!</v>
      </c>
      <c r="BB63" t="str">
        <f t="shared" si="0"/>
        <v/>
      </c>
    </row>
    <row r="64" spans="53:54" x14ac:dyDescent="0.3">
      <c r="BA64" t="e">
        <f>#REF!</f>
        <v>#REF!</v>
      </c>
      <c r="BB64" t="str">
        <f t="shared" si="0"/>
        <v/>
      </c>
    </row>
    <row r="65" spans="53:54" x14ac:dyDescent="0.3">
      <c r="BA65" t="e">
        <f>#REF!</f>
        <v>#REF!</v>
      </c>
      <c r="BB65" t="str">
        <f t="shared" si="0"/>
        <v/>
      </c>
    </row>
    <row r="66" spans="53:54" x14ac:dyDescent="0.3">
      <c r="BA66" t="e">
        <f>#REF!</f>
        <v>#REF!</v>
      </c>
      <c r="BB66" t="str">
        <f t="shared" si="0"/>
        <v/>
      </c>
    </row>
    <row r="67" spans="53:54" x14ac:dyDescent="0.3">
      <c r="BA67" t="e">
        <f>#REF!</f>
        <v>#REF!</v>
      </c>
      <c r="BB67" t="str">
        <f t="shared" ref="BB67:BB130" si="1">IF(H56="","",H56)</f>
        <v/>
      </c>
    </row>
    <row r="68" spans="53:54" x14ac:dyDescent="0.3">
      <c r="BA68" t="e">
        <f>#REF!</f>
        <v>#REF!</v>
      </c>
      <c r="BB68" t="str">
        <f t="shared" si="1"/>
        <v/>
      </c>
    </row>
    <row r="69" spans="53:54" x14ac:dyDescent="0.3">
      <c r="BA69" t="e">
        <f>#REF!</f>
        <v>#REF!</v>
      </c>
      <c r="BB69" t="str">
        <f t="shared" si="1"/>
        <v/>
      </c>
    </row>
    <row r="70" spans="53:54" x14ac:dyDescent="0.3">
      <c r="BA70" t="e">
        <f>#REF!</f>
        <v>#REF!</v>
      </c>
      <c r="BB70" t="str">
        <f t="shared" si="1"/>
        <v/>
      </c>
    </row>
    <row r="71" spans="53:54" x14ac:dyDescent="0.3">
      <c r="BA71" t="e">
        <f>#REF!</f>
        <v>#REF!</v>
      </c>
      <c r="BB71" t="str">
        <f t="shared" si="1"/>
        <v/>
      </c>
    </row>
    <row r="72" spans="53:54" x14ac:dyDescent="0.3">
      <c r="BA72" t="e">
        <f>#REF!</f>
        <v>#REF!</v>
      </c>
      <c r="BB72" t="str">
        <f t="shared" si="1"/>
        <v/>
      </c>
    </row>
    <row r="73" spans="53:54" x14ac:dyDescent="0.3">
      <c r="BA73" t="e">
        <f>#REF!</f>
        <v>#REF!</v>
      </c>
      <c r="BB73" t="str">
        <f t="shared" si="1"/>
        <v/>
      </c>
    </row>
    <row r="74" spans="53:54" x14ac:dyDescent="0.3">
      <c r="BA74" t="e">
        <f>#REF!</f>
        <v>#REF!</v>
      </c>
      <c r="BB74" t="str">
        <f t="shared" si="1"/>
        <v/>
      </c>
    </row>
    <row r="75" spans="53:54" x14ac:dyDescent="0.3">
      <c r="BA75" t="e">
        <f>#REF!</f>
        <v>#REF!</v>
      </c>
      <c r="BB75" t="str">
        <f t="shared" si="1"/>
        <v/>
      </c>
    </row>
    <row r="76" spans="53:54" x14ac:dyDescent="0.3">
      <c r="BA76" t="e">
        <f>#REF!</f>
        <v>#REF!</v>
      </c>
      <c r="BB76" t="str">
        <f t="shared" si="1"/>
        <v/>
      </c>
    </row>
    <row r="77" spans="53:54" x14ac:dyDescent="0.3">
      <c r="BA77" t="e">
        <f>#REF!</f>
        <v>#REF!</v>
      </c>
      <c r="BB77" t="str">
        <f t="shared" si="1"/>
        <v/>
      </c>
    </row>
    <row r="78" spans="53:54" x14ac:dyDescent="0.3">
      <c r="BA78" t="e">
        <f>#REF!</f>
        <v>#REF!</v>
      </c>
      <c r="BB78" t="str">
        <f t="shared" si="1"/>
        <v/>
      </c>
    </row>
    <row r="79" spans="53:54" x14ac:dyDescent="0.3">
      <c r="BA79" t="e">
        <f>#REF!</f>
        <v>#REF!</v>
      </c>
      <c r="BB79" t="str">
        <f t="shared" si="1"/>
        <v/>
      </c>
    </row>
    <row r="80" spans="53:54" x14ac:dyDescent="0.3">
      <c r="BA80" t="e">
        <f>#REF!</f>
        <v>#REF!</v>
      </c>
      <c r="BB80" t="str">
        <f t="shared" si="1"/>
        <v/>
      </c>
    </row>
    <row r="81" spans="53:54" x14ac:dyDescent="0.3">
      <c r="BA81" t="e">
        <f>#REF!</f>
        <v>#REF!</v>
      </c>
      <c r="BB81" t="str">
        <f t="shared" si="1"/>
        <v/>
      </c>
    </row>
    <row r="82" spans="53:54" x14ac:dyDescent="0.3">
      <c r="BA82" t="e">
        <f>#REF!</f>
        <v>#REF!</v>
      </c>
      <c r="BB82" t="str">
        <f t="shared" si="1"/>
        <v/>
      </c>
    </row>
    <row r="83" spans="53:54" x14ac:dyDescent="0.3">
      <c r="BA83" t="e">
        <f>#REF!</f>
        <v>#REF!</v>
      </c>
      <c r="BB83" t="str">
        <f t="shared" si="1"/>
        <v/>
      </c>
    </row>
    <row r="84" spans="53:54" x14ac:dyDescent="0.3">
      <c r="BA84" t="e">
        <f>#REF!</f>
        <v>#REF!</v>
      </c>
      <c r="BB84" t="str">
        <f t="shared" si="1"/>
        <v/>
      </c>
    </row>
    <row r="85" spans="53:54" x14ac:dyDescent="0.3">
      <c r="BA85" t="e">
        <f>#REF!</f>
        <v>#REF!</v>
      </c>
      <c r="BB85" t="str">
        <f t="shared" si="1"/>
        <v/>
      </c>
    </row>
    <row r="86" spans="53:54" x14ac:dyDescent="0.3">
      <c r="BA86" t="e">
        <f>#REF!</f>
        <v>#REF!</v>
      </c>
      <c r="BB86" t="str">
        <f t="shared" si="1"/>
        <v/>
      </c>
    </row>
    <row r="87" spans="53:54" x14ac:dyDescent="0.3">
      <c r="BA87" t="e">
        <f>#REF!</f>
        <v>#REF!</v>
      </c>
      <c r="BB87" t="str">
        <f t="shared" si="1"/>
        <v/>
      </c>
    </row>
    <row r="88" spans="53:54" x14ac:dyDescent="0.3">
      <c r="BA88" t="e">
        <f>#REF!</f>
        <v>#REF!</v>
      </c>
      <c r="BB88" t="str">
        <f t="shared" si="1"/>
        <v/>
      </c>
    </row>
    <row r="89" spans="53:54" x14ac:dyDescent="0.3">
      <c r="BA89" t="e">
        <f>#REF!</f>
        <v>#REF!</v>
      </c>
      <c r="BB89" t="str">
        <f t="shared" si="1"/>
        <v/>
      </c>
    </row>
    <row r="90" spans="53:54" x14ac:dyDescent="0.3">
      <c r="BA90" t="e">
        <f>#REF!</f>
        <v>#REF!</v>
      </c>
      <c r="BB90" t="str">
        <f t="shared" si="1"/>
        <v/>
      </c>
    </row>
    <row r="91" spans="53:54" x14ac:dyDescent="0.3">
      <c r="BA91" t="e">
        <f>#REF!</f>
        <v>#REF!</v>
      </c>
      <c r="BB91" t="str">
        <f t="shared" si="1"/>
        <v/>
      </c>
    </row>
    <row r="92" spans="53:54" x14ac:dyDescent="0.3">
      <c r="BA92" t="e">
        <f>#REF!</f>
        <v>#REF!</v>
      </c>
      <c r="BB92" t="str">
        <f t="shared" si="1"/>
        <v/>
      </c>
    </row>
    <row r="93" spans="53:54" x14ac:dyDescent="0.3">
      <c r="BA93" t="e">
        <f>#REF!</f>
        <v>#REF!</v>
      </c>
      <c r="BB93" t="str">
        <f t="shared" si="1"/>
        <v/>
      </c>
    </row>
    <row r="94" spans="53:54" x14ac:dyDescent="0.3">
      <c r="BA94" t="e">
        <f>#REF!</f>
        <v>#REF!</v>
      </c>
      <c r="BB94" t="str">
        <f t="shared" si="1"/>
        <v/>
      </c>
    </row>
    <row r="95" spans="53:54" x14ac:dyDescent="0.3">
      <c r="BA95" t="e">
        <f>#REF!</f>
        <v>#REF!</v>
      </c>
      <c r="BB95" t="str">
        <f t="shared" si="1"/>
        <v/>
      </c>
    </row>
    <row r="96" spans="53:54" x14ac:dyDescent="0.3">
      <c r="BA96" t="e">
        <f>#REF!</f>
        <v>#REF!</v>
      </c>
      <c r="BB96" t="str">
        <f t="shared" si="1"/>
        <v/>
      </c>
    </row>
    <row r="97" spans="53:54" x14ac:dyDescent="0.3">
      <c r="BA97" t="e">
        <f>#REF!</f>
        <v>#REF!</v>
      </c>
      <c r="BB97" t="str">
        <f t="shared" si="1"/>
        <v/>
      </c>
    </row>
    <row r="98" spans="53:54" x14ac:dyDescent="0.3">
      <c r="BA98" t="e">
        <f>#REF!</f>
        <v>#REF!</v>
      </c>
      <c r="BB98" t="str">
        <f t="shared" si="1"/>
        <v/>
      </c>
    </row>
    <row r="99" spans="53:54" x14ac:dyDescent="0.3">
      <c r="BA99" t="e">
        <f>#REF!</f>
        <v>#REF!</v>
      </c>
      <c r="BB99" t="str">
        <f t="shared" si="1"/>
        <v/>
      </c>
    </row>
    <row r="100" spans="53:54" x14ac:dyDescent="0.3">
      <c r="BA100" t="e">
        <f>#REF!</f>
        <v>#REF!</v>
      </c>
      <c r="BB100" t="str">
        <f t="shared" si="1"/>
        <v/>
      </c>
    </row>
    <row r="101" spans="53:54" x14ac:dyDescent="0.3">
      <c r="BA101" t="e">
        <f>#REF!</f>
        <v>#REF!</v>
      </c>
      <c r="BB101" t="str">
        <f t="shared" si="1"/>
        <v/>
      </c>
    </row>
    <row r="102" spans="53:54" x14ac:dyDescent="0.3">
      <c r="BA102" t="e">
        <f>#REF!</f>
        <v>#REF!</v>
      </c>
      <c r="BB102" t="str">
        <f t="shared" si="1"/>
        <v/>
      </c>
    </row>
    <row r="103" spans="53:54" x14ac:dyDescent="0.3">
      <c r="BA103" t="e">
        <f>#REF!</f>
        <v>#REF!</v>
      </c>
      <c r="BB103" t="str">
        <f t="shared" si="1"/>
        <v/>
      </c>
    </row>
    <row r="104" spans="53:54" x14ac:dyDescent="0.3">
      <c r="BA104" t="e">
        <f>#REF!</f>
        <v>#REF!</v>
      </c>
      <c r="BB104" t="str">
        <f t="shared" si="1"/>
        <v/>
      </c>
    </row>
    <row r="105" spans="53:54" x14ac:dyDescent="0.3">
      <c r="BA105" t="e">
        <f>#REF!</f>
        <v>#REF!</v>
      </c>
      <c r="BB105" t="str">
        <f t="shared" si="1"/>
        <v/>
      </c>
    </row>
    <row r="106" spans="53:54" x14ac:dyDescent="0.3">
      <c r="BA106" t="e">
        <f>#REF!</f>
        <v>#REF!</v>
      </c>
      <c r="BB106" t="str">
        <f t="shared" si="1"/>
        <v/>
      </c>
    </row>
    <row r="107" spans="53:54" x14ac:dyDescent="0.3">
      <c r="BA107" t="e">
        <f>#REF!</f>
        <v>#REF!</v>
      </c>
      <c r="BB107" t="str">
        <f t="shared" si="1"/>
        <v/>
      </c>
    </row>
    <row r="108" spans="53:54" x14ac:dyDescent="0.3">
      <c r="BA108" t="e">
        <f>#REF!</f>
        <v>#REF!</v>
      </c>
      <c r="BB108" t="str">
        <f t="shared" si="1"/>
        <v/>
      </c>
    </row>
    <row r="109" spans="53:54" x14ac:dyDescent="0.3">
      <c r="BA109" t="e">
        <f>#REF!</f>
        <v>#REF!</v>
      </c>
      <c r="BB109" t="str">
        <f t="shared" si="1"/>
        <v/>
      </c>
    </row>
    <row r="110" spans="53:54" x14ac:dyDescent="0.3">
      <c r="BA110" t="e">
        <f>#REF!</f>
        <v>#REF!</v>
      </c>
      <c r="BB110" t="str">
        <f t="shared" si="1"/>
        <v/>
      </c>
    </row>
    <row r="111" spans="53:54" x14ac:dyDescent="0.3">
      <c r="BA111" t="e">
        <f>#REF!</f>
        <v>#REF!</v>
      </c>
      <c r="BB111" t="str">
        <f t="shared" si="1"/>
        <v/>
      </c>
    </row>
    <row r="112" spans="53:54" x14ac:dyDescent="0.3">
      <c r="BA112" t="e">
        <f>#REF!</f>
        <v>#REF!</v>
      </c>
      <c r="BB112" t="str">
        <f t="shared" si="1"/>
        <v/>
      </c>
    </row>
    <row r="113" spans="53:54" x14ac:dyDescent="0.3">
      <c r="BA113" t="e">
        <f>#REF!</f>
        <v>#REF!</v>
      </c>
      <c r="BB113" t="str">
        <f t="shared" si="1"/>
        <v/>
      </c>
    </row>
    <row r="114" spans="53:54" x14ac:dyDescent="0.3">
      <c r="BA114" t="e">
        <f>#REF!</f>
        <v>#REF!</v>
      </c>
      <c r="BB114" t="str">
        <f t="shared" si="1"/>
        <v/>
      </c>
    </row>
    <row r="115" spans="53:54" x14ac:dyDescent="0.3">
      <c r="BA115" t="e">
        <f>#REF!</f>
        <v>#REF!</v>
      </c>
      <c r="BB115" t="str">
        <f t="shared" si="1"/>
        <v/>
      </c>
    </row>
    <row r="116" spans="53:54" x14ac:dyDescent="0.3">
      <c r="BB116" t="str">
        <f t="shared" si="1"/>
        <v/>
      </c>
    </row>
    <row r="117" spans="53:54" x14ac:dyDescent="0.3">
      <c r="BB117" t="str">
        <f t="shared" si="1"/>
        <v/>
      </c>
    </row>
    <row r="118" spans="53:54" x14ac:dyDescent="0.3">
      <c r="BB118" t="str">
        <f t="shared" si="1"/>
        <v/>
      </c>
    </row>
    <row r="119" spans="53:54" x14ac:dyDescent="0.3">
      <c r="BB119" t="str">
        <f t="shared" si="1"/>
        <v/>
      </c>
    </row>
    <row r="120" spans="53:54" x14ac:dyDescent="0.3">
      <c r="BB120" t="str">
        <f t="shared" si="1"/>
        <v/>
      </c>
    </row>
    <row r="121" spans="53:54" x14ac:dyDescent="0.3">
      <c r="BB121" t="str">
        <f t="shared" si="1"/>
        <v/>
      </c>
    </row>
    <row r="122" spans="53:54" x14ac:dyDescent="0.3">
      <c r="BB122" t="str">
        <f t="shared" si="1"/>
        <v/>
      </c>
    </row>
    <row r="123" spans="53:54" x14ac:dyDescent="0.3">
      <c r="BB123" t="str">
        <f t="shared" si="1"/>
        <v/>
      </c>
    </row>
    <row r="124" spans="53:54" x14ac:dyDescent="0.3">
      <c r="BB124" t="str">
        <f t="shared" si="1"/>
        <v/>
      </c>
    </row>
    <row r="125" spans="53:54" x14ac:dyDescent="0.3">
      <c r="BB125" t="str">
        <f t="shared" si="1"/>
        <v/>
      </c>
    </row>
    <row r="126" spans="53:54" x14ac:dyDescent="0.3">
      <c r="BB126" t="str">
        <f t="shared" si="1"/>
        <v/>
      </c>
    </row>
    <row r="127" spans="53:54" x14ac:dyDescent="0.3">
      <c r="BB127" t="str">
        <f t="shared" si="1"/>
        <v/>
      </c>
    </row>
    <row r="128" spans="53:54" x14ac:dyDescent="0.3">
      <c r="BB128" t="str">
        <f t="shared" si="1"/>
        <v/>
      </c>
    </row>
    <row r="129" spans="54:54" x14ac:dyDescent="0.3">
      <c r="BB129" t="str">
        <f t="shared" si="1"/>
        <v/>
      </c>
    </row>
    <row r="130" spans="54:54" x14ac:dyDescent="0.3">
      <c r="BB130" t="str">
        <f t="shared" si="1"/>
        <v/>
      </c>
    </row>
    <row r="131" spans="54:54" x14ac:dyDescent="0.3">
      <c r="BB131" t="str">
        <f t="shared" ref="BB131:BB132" si="2">IF(H120="","",H120)</f>
        <v/>
      </c>
    </row>
    <row r="132" spans="54:54" x14ac:dyDescent="0.3">
      <c r="BB132" t="str">
        <f t="shared" si="2"/>
        <v/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F67CB-A739-4D28-9665-F4325C49A1F9}">
  <sheetPr>
    <tabColor theme="1"/>
  </sheetPr>
  <dimension ref="A1:BC132"/>
  <sheetViews>
    <sheetView workbookViewId="0">
      <selection activeCell="AD6" sqref="AD6"/>
    </sheetView>
  </sheetViews>
  <sheetFormatPr baseColWidth="10" defaultRowHeight="14.4" x14ac:dyDescent="0.3"/>
  <cols>
    <col min="1" max="2" width="10.88671875" bestFit="1" customWidth="1"/>
    <col min="3" max="3" width="13.33203125" bestFit="1" customWidth="1"/>
    <col min="4" max="4" width="12.88671875" bestFit="1" customWidth="1"/>
    <col min="5" max="6" width="13.33203125" bestFit="1" customWidth="1"/>
    <col min="7" max="7" width="10.109375" bestFit="1" customWidth="1"/>
    <col min="8" max="14" width="13.33203125" bestFit="1" customWidth="1"/>
    <col min="15" max="15" width="12.44140625" bestFit="1" customWidth="1"/>
    <col min="16" max="16" width="8.5546875" bestFit="1" customWidth="1"/>
    <col min="17" max="17" width="7.44140625" bestFit="1" customWidth="1"/>
    <col min="18" max="22" width="13.33203125" bestFit="1" customWidth="1"/>
    <col min="23" max="23" width="7.6640625" bestFit="1" customWidth="1"/>
    <col min="24" max="24" width="10.5546875" bestFit="1" customWidth="1"/>
    <col min="25" max="25" width="12" bestFit="1" customWidth="1"/>
    <col min="26" max="26" width="13.33203125" bestFit="1" customWidth="1"/>
    <col min="27" max="27" width="11.88671875" bestFit="1" customWidth="1"/>
    <col min="28" max="28" width="7.5546875" bestFit="1" customWidth="1"/>
    <col min="29" max="29" width="7" bestFit="1" customWidth="1"/>
    <col min="30" max="30" width="11.88671875" bestFit="1" customWidth="1"/>
    <col min="31" max="31" width="6.88671875" bestFit="1" customWidth="1"/>
    <col min="32" max="32" width="11.77734375" bestFit="1" customWidth="1"/>
    <col min="33" max="33" width="11.88671875" bestFit="1" customWidth="1"/>
    <col min="34" max="39" width="11.77734375" bestFit="1" customWidth="1"/>
    <col min="40" max="40" width="7.44140625" bestFit="1" customWidth="1"/>
    <col min="41" max="41" width="6.88671875" bestFit="1" customWidth="1"/>
    <col min="42" max="47" width="11.77734375" bestFit="1" customWidth="1"/>
    <col min="48" max="48" width="6.88671875" bestFit="1" customWidth="1"/>
    <col min="49" max="52" width="11.77734375" bestFit="1" customWidth="1"/>
    <col min="53" max="53" width="11.77734375" customWidth="1"/>
    <col min="54" max="54" width="11.77734375" bestFit="1" customWidth="1"/>
    <col min="55" max="55" width="16.109375" bestFit="1" customWidth="1"/>
    <col min="56" max="56" width="6.88671875" bestFit="1" customWidth="1"/>
    <col min="57" max="57" width="16.109375" bestFit="1" customWidth="1"/>
    <col min="58" max="58" width="6.88671875" bestFit="1" customWidth="1"/>
    <col min="59" max="62" width="16.109375" bestFit="1" customWidth="1"/>
  </cols>
  <sheetData>
    <row r="1" spans="1:43" x14ac:dyDescent="0.3">
      <c r="A1" t="s">
        <v>357</v>
      </c>
      <c r="B1" t="s">
        <v>110</v>
      </c>
      <c r="C1" t="s">
        <v>11</v>
      </c>
      <c r="D1" t="s">
        <v>12</v>
      </c>
      <c r="E1" t="s">
        <v>13</v>
      </c>
      <c r="F1" t="s">
        <v>14</v>
      </c>
      <c r="G1" t="s">
        <v>358</v>
      </c>
      <c r="H1" t="s">
        <v>805</v>
      </c>
      <c r="I1" t="s">
        <v>70</v>
      </c>
      <c r="J1" t="s">
        <v>71</v>
      </c>
      <c r="K1" t="s">
        <v>806</v>
      </c>
      <c r="L1" t="s">
        <v>72</v>
      </c>
      <c r="M1" t="s">
        <v>678</v>
      </c>
      <c r="N1" t="s">
        <v>74</v>
      </c>
      <c r="O1" t="s">
        <v>75</v>
      </c>
      <c r="P1" t="s">
        <v>76</v>
      </c>
      <c r="Q1" t="s">
        <v>111</v>
      </c>
      <c r="R1" t="s">
        <v>112</v>
      </c>
      <c r="S1" t="s">
        <v>113</v>
      </c>
      <c r="T1" t="s">
        <v>114</v>
      </c>
      <c r="U1" t="s">
        <v>115</v>
      </c>
      <c r="V1" t="s">
        <v>116</v>
      </c>
      <c r="W1" t="s">
        <v>679</v>
      </c>
      <c r="X1" t="s">
        <v>680</v>
      </c>
      <c r="Y1" t="s">
        <v>117</v>
      </c>
      <c r="Z1" t="s">
        <v>118</v>
      </c>
      <c r="AA1" t="s">
        <v>162</v>
      </c>
      <c r="AB1" t="s">
        <v>119</v>
      </c>
      <c r="AC1" t="s">
        <v>120</v>
      </c>
      <c r="AD1" t="s">
        <v>627</v>
      </c>
      <c r="AE1" t="s">
        <v>629</v>
      </c>
      <c r="AF1" t="s">
        <v>63</v>
      </c>
    </row>
    <row r="2" spans="1:43" x14ac:dyDescent="0.3">
      <c r="A2" t="s">
        <v>550</v>
      </c>
      <c r="B2" t="s">
        <v>48</v>
      </c>
      <c r="C2" t="s">
        <v>267</v>
      </c>
      <c r="D2" t="s">
        <v>17</v>
      </c>
      <c r="E2" t="s">
        <v>664</v>
      </c>
      <c r="F2" t="s">
        <v>665</v>
      </c>
      <c r="G2" t="s">
        <v>666</v>
      </c>
      <c r="H2">
        <v>41</v>
      </c>
      <c r="I2" t="s">
        <v>753</v>
      </c>
      <c r="J2" t="s">
        <v>319</v>
      </c>
      <c r="K2" t="s">
        <v>667</v>
      </c>
      <c r="L2" t="s">
        <v>96</v>
      </c>
      <c r="M2" t="s">
        <v>96</v>
      </c>
      <c r="N2" t="s">
        <v>96</v>
      </c>
      <c r="O2" t="s">
        <v>49</v>
      </c>
      <c r="P2" t="s">
        <v>77</v>
      </c>
      <c r="Q2" t="s">
        <v>313</v>
      </c>
      <c r="R2" t="s">
        <v>313</v>
      </c>
      <c r="S2" t="s">
        <v>550</v>
      </c>
      <c r="T2" t="s">
        <v>550</v>
      </c>
      <c r="U2" t="s">
        <v>100</v>
      </c>
      <c r="V2" t="s">
        <v>96</v>
      </c>
      <c r="W2" t="s">
        <v>550</v>
      </c>
      <c r="X2" t="s">
        <v>550</v>
      </c>
      <c r="Y2" t="s">
        <v>98</v>
      </c>
      <c r="Z2" t="s">
        <v>98</v>
      </c>
      <c r="AA2" t="s">
        <v>98</v>
      </c>
      <c r="AB2" t="s">
        <v>99</v>
      </c>
      <c r="AC2" t="s">
        <v>548</v>
      </c>
      <c r="AF2" t="e">
        <f>#REF!</f>
        <v>#REF!</v>
      </c>
    </row>
    <row r="3" spans="1:43" x14ac:dyDescent="0.3">
      <c r="A3" t="s">
        <v>550</v>
      </c>
      <c r="B3" t="s">
        <v>48</v>
      </c>
      <c r="C3" t="s">
        <v>271</v>
      </c>
      <c r="D3" t="s">
        <v>17</v>
      </c>
      <c r="E3" t="s">
        <v>648</v>
      </c>
      <c r="F3" t="s">
        <v>649</v>
      </c>
      <c r="G3" t="s">
        <v>650</v>
      </c>
      <c r="H3">
        <v>3</v>
      </c>
      <c r="I3" t="s">
        <v>547</v>
      </c>
      <c r="J3" t="s">
        <v>319</v>
      </c>
      <c r="K3" t="s">
        <v>557</v>
      </c>
      <c r="L3" t="s">
        <v>96</v>
      </c>
      <c r="M3" t="s">
        <v>96</v>
      </c>
      <c r="N3" t="s">
        <v>96</v>
      </c>
      <c r="O3" t="s">
        <v>49</v>
      </c>
      <c r="P3" t="s">
        <v>77</v>
      </c>
      <c r="Q3" t="s">
        <v>313</v>
      </c>
      <c r="R3" t="s">
        <v>313</v>
      </c>
      <c r="S3" t="s">
        <v>550</v>
      </c>
      <c r="T3" t="s">
        <v>550</v>
      </c>
      <c r="U3" t="s">
        <v>101</v>
      </c>
      <c r="V3" t="s">
        <v>96</v>
      </c>
      <c r="W3" t="s">
        <v>550</v>
      </c>
      <c r="X3" t="s">
        <v>550</v>
      </c>
      <c r="Y3" t="s">
        <v>98</v>
      </c>
      <c r="Z3" t="s">
        <v>98</v>
      </c>
      <c r="AA3" t="s">
        <v>98</v>
      </c>
      <c r="AB3" t="s">
        <v>99</v>
      </c>
      <c r="AC3" t="s">
        <v>548</v>
      </c>
      <c r="AF3" t="e">
        <f>#REF!</f>
        <v>#REF!</v>
      </c>
    </row>
    <row r="4" spans="1:43" x14ac:dyDescent="0.3">
      <c r="A4" t="s">
        <v>550</v>
      </c>
      <c r="B4" t="s">
        <v>48</v>
      </c>
      <c r="C4" t="s">
        <v>268</v>
      </c>
      <c r="D4" t="s">
        <v>318</v>
      </c>
      <c r="E4" t="s">
        <v>320</v>
      </c>
      <c r="F4" t="s">
        <v>321</v>
      </c>
      <c r="G4" t="s">
        <v>554</v>
      </c>
      <c r="H4">
        <v>22</v>
      </c>
      <c r="I4" t="s">
        <v>753</v>
      </c>
      <c r="J4" t="s">
        <v>322</v>
      </c>
      <c r="K4" t="s">
        <v>555</v>
      </c>
      <c r="L4" t="s">
        <v>96</v>
      </c>
      <c r="M4" t="s">
        <v>96</v>
      </c>
      <c r="N4" t="s">
        <v>96</v>
      </c>
      <c r="O4" t="s">
        <v>49</v>
      </c>
      <c r="P4" t="s">
        <v>77</v>
      </c>
      <c r="Q4" t="s">
        <v>313</v>
      </c>
      <c r="R4" t="s">
        <v>313</v>
      </c>
      <c r="S4" t="s">
        <v>550</v>
      </c>
      <c r="T4" t="s">
        <v>550</v>
      </c>
      <c r="U4" t="s">
        <v>100</v>
      </c>
      <c r="V4" t="s">
        <v>96</v>
      </c>
      <c r="W4" t="s">
        <v>550</v>
      </c>
      <c r="X4" t="s">
        <v>550</v>
      </c>
      <c r="Y4" t="s">
        <v>98</v>
      </c>
      <c r="Z4" t="s">
        <v>98</v>
      </c>
      <c r="AA4" t="s">
        <v>98</v>
      </c>
      <c r="AB4" t="s">
        <v>99</v>
      </c>
      <c r="AC4" t="s">
        <v>548</v>
      </c>
      <c r="AF4" t="e">
        <f>#REF!</f>
        <v>#REF!</v>
      </c>
    </row>
    <row r="5" spans="1:43" x14ac:dyDescent="0.3">
      <c r="A5" t="s">
        <v>550</v>
      </c>
      <c r="B5" t="s">
        <v>48</v>
      </c>
      <c r="C5" t="s">
        <v>268</v>
      </c>
      <c r="D5" t="s">
        <v>576</v>
      </c>
      <c r="E5" t="s">
        <v>577</v>
      </c>
      <c r="F5" t="s">
        <v>578</v>
      </c>
      <c r="G5" t="s">
        <v>579</v>
      </c>
      <c r="H5">
        <v>40</v>
      </c>
      <c r="I5" t="s">
        <v>753</v>
      </c>
      <c r="J5" t="s">
        <v>319</v>
      </c>
      <c r="K5" t="s">
        <v>555</v>
      </c>
      <c r="L5" t="s">
        <v>96</v>
      </c>
      <c r="M5" t="s">
        <v>96</v>
      </c>
      <c r="N5" t="s">
        <v>96</v>
      </c>
      <c r="O5" t="s">
        <v>49</v>
      </c>
      <c r="P5" t="s">
        <v>77</v>
      </c>
      <c r="Q5" t="s">
        <v>313</v>
      </c>
      <c r="R5" t="s">
        <v>313</v>
      </c>
      <c r="S5" t="s">
        <v>550</v>
      </c>
      <c r="T5" t="s">
        <v>550</v>
      </c>
      <c r="U5" t="s">
        <v>100</v>
      </c>
      <c r="V5" t="s">
        <v>96</v>
      </c>
      <c r="W5" t="s">
        <v>550</v>
      </c>
      <c r="X5" t="s">
        <v>550</v>
      </c>
      <c r="Y5" t="s">
        <v>98</v>
      </c>
      <c r="Z5" t="s">
        <v>98</v>
      </c>
      <c r="AA5" t="s">
        <v>98</v>
      </c>
      <c r="AB5" t="s">
        <v>99</v>
      </c>
      <c r="AC5" t="s">
        <v>548</v>
      </c>
      <c r="AF5" t="e">
        <f>#REF!</f>
        <v>#REF!</v>
      </c>
    </row>
    <row r="6" spans="1:43" x14ac:dyDescent="0.3">
      <c r="A6" t="s">
        <v>550</v>
      </c>
      <c r="B6" t="s">
        <v>48</v>
      </c>
      <c r="C6" t="s">
        <v>270</v>
      </c>
      <c r="D6" t="s">
        <v>318</v>
      </c>
      <c r="E6" t="s">
        <v>668</v>
      </c>
      <c r="F6" t="s">
        <v>669</v>
      </c>
      <c r="G6" t="s">
        <v>670</v>
      </c>
      <c r="H6">
        <v>23</v>
      </c>
      <c r="I6" t="s">
        <v>753</v>
      </c>
      <c r="J6" t="s">
        <v>351</v>
      </c>
      <c r="K6" t="s">
        <v>556</v>
      </c>
      <c r="L6" t="s">
        <v>96</v>
      </c>
      <c r="M6" t="s">
        <v>96</v>
      </c>
      <c r="N6" t="s">
        <v>96</v>
      </c>
      <c r="O6" t="s">
        <v>49</v>
      </c>
      <c r="P6" t="s">
        <v>77</v>
      </c>
      <c r="Q6" t="s">
        <v>313</v>
      </c>
      <c r="R6" t="s">
        <v>313</v>
      </c>
      <c r="S6" t="s">
        <v>550</v>
      </c>
      <c r="T6" t="s">
        <v>550</v>
      </c>
      <c r="U6" t="s">
        <v>100</v>
      </c>
      <c r="V6" t="s">
        <v>96</v>
      </c>
      <c r="W6" t="s">
        <v>550</v>
      </c>
      <c r="X6" t="s">
        <v>550</v>
      </c>
      <c r="Y6" t="s">
        <v>98</v>
      </c>
      <c r="Z6" t="s">
        <v>98</v>
      </c>
      <c r="AA6" t="s">
        <v>98</v>
      </c>
      <c r="AB6" t="s">
        <v>99</v>
      </c>
      <c r="AC6" t="s">
        <v>548</v>
      </c>
      <c r="AF6" t="e">
        <f>#REF!</f>
        <v>#REF!</v>
      </c>
    </row>
    <row r="7" spans="1:43" x14ac:dyDescent="0.3">
      <c r="A7" t="s">
        <v>550</v>
      </c>
      <c r="B7" t="s">
        <v>48</v>
      </c>
      <c r="C7" t="s">
        <v>270</v>
      </c>
      <c r="D7" t="s">
        <v>576</v>
      </c>
      <c r="E7" t="s">
        <v>580</v>
      </c>
      <c r="F7" t="s">
        <v>581</v>
      </c>
      <c r="G7" t="s">
        <v>582</v>
      </c>
      <c r="H7">
        <v>57</v>
      </c>
      <c r="I7" t="s">
        <v>753</v>
      </c>
      <c r="J7" t="s">
        <v>351</v>
      </c>
      <c r="K7" t="s">
        <v>556</v>
      </c>
      <c r="L7" t="s">
        <v>96</v>
      </c>
      <c r="M7" t="s">
        <v>96</v>
      </c>
      <c r="N7" t="s">
        <v>96</v>
      </c>
      <c r="O7" t="s">
        <v>49</v>
      </c>
      <c r="P7" t="s">
        <v>77</v>
      </c>
      <c r="Q7" t="s">
        <v>313</v>
      </c>
      <c r="R7" t="s">
        <v>313</v>
      </c>
      <c r="S7" t="s">
        <v>550</v>
      </c>
      <c r="T7" t="s">
        <v>550</v>
      </c>
      <c r="U7" t="s">
        <v>100</v>
      </c>
      <c r="V7" t="s">
        <v>96</v>
      </c>
      <c r="W7" t="s">
        <v>550</v>
      </c>
      <c r="X7" t="s">
        <v>550</v>
      </c>
      <c r="Y7" t="s">
        <v>98</v>
      </c>
      <c r="Z7" t="s">
        <v>98</v>
      </c>
      <c r="AA7" t="s">
        <v>98</v>
      </c>
      <c r="AB7" t="s">
        <v>99</v>
      </c>
      <c r="AC7" t="s">
        <v>548</v>
      </c>
      <c r="AF7" t="e">
        <f>#REF!</f>
        <v>#REF!</v>
      </c>
    </row>
    <row r="8" spans="1:43" x14ac:dyDescent="0.3">
      <c r="A8" t="s">
        <v>550</v>
      </c>
      <c r="B8" t="s">
        <v>55</v>
      </c>
      <c r="C8" t="s">
        <v>620</v>
      </c>
      <c r="D8" t="s">
        <v>621</v>
      </c>
      <c r="E8" t="s">
        <v>622</v>
      </c>
      <c r="F8" t="s">
        <v>620</v>
      </c>
      <c r="G8" t="s">
        <v>623</v>
      </c>
      <c r="H8">
        <v>5</v>
      </c>
      <c r="I8" t="s">
        <v>547</v>
      </c>
      <c r="J8" t="s">
        <v>624</v>
      </c>
      <c r="K8" t="s">
        <v>625</v>
      </c>
      <c r="L8" t="s">
        <v>78</v>
      </c>
      <c r="M8" t="s">
        <v>549</v>
      </c>
      <c r="N8" t="s">
        <v>87</v>
      </c>
      <c r="O8" t="s">
        <v>49</v>
      </c>
      <c r="P8" t="s">
        <v>84</v>
      </c>
      <c r="Q8" t="s">
        <v>7</v>
      </c>
      <c r="R8" t="s">
        <v>564</v>
      </c>
      <c r="S8" t="s">
        <v>626</v>
      </c>
      <c r="T8" t="s">
        <v>266</v>
      </c>
      <c r="U8" t="s">
        <v>100</v>
      </c>
      <c r="V8" t="s">
        <v>105</v>
      </c>
      <c r="W8" t="s">
        <v>550</v>
      </c>
      <c r="X8" t="s">
        <v>550</v>
      </c>
      <c r="Y8" t="s">
        <v>98</v>
      </c>
      <c r="Z8" t="s">
        <v>102</v>
      </c>
      <c r="AA8" t="s">
        <v>102</v>
      </c>
      <c r="AB8" t="s">
        <v>106</v>
      </c>
      <c r="AC8" t="s">
        <v>548</v>
      </c>
      <c r="AF8" t="e">
        <f>#REF!</f>
        <v>#REF!</v>
      </c>
    </row>
    <row r="9" spans="1:43" x14ac:dyDescent="0.3">
      <c r="A9" t="s">
        <v>550</v>
      </c>
      <c r="B9" t="s">
        <v>55</v>
      </c>
      <c r="C9" t="s">
        <v>223</v>
      </c>
      <c r="D9" t="s">
        <v>810</v>
      </c>
      <c r="E9" t="s">
        <v>811</v>
      </c>
      <c r="F9" t="s">
        <v>223</v>
      </c>
      <c r="G9" t="s">
        <v>812</v>
      </c>
      <c r="H9">
        <v>1</v>
      </c>
      <c r="I9" t="s">
        <v>547</v>
      </c>
      <c r="J9" t="s">
        <v>813</v>
      </c>
      <c r="K9" t="s">
        <v>814</v>
      </c>
      <c r="L9" t="s">
        <v>78</v>
      </c>
      <c r="M9" t="s">
        <v>88</v>
      </c>
      <c r="N9" t="s">
        <v>87</v>
      </c>
      <c r="O9" t="s">
        <v>49</v>
      </c>
      <c r="P9" t="s">
        <v>84</v>
      </c>
      <c r="Q9" t="s">
        <v>7</v>
      </c>
      <c r="R9" t="s">
        <v>559</v>
      </c>
      <c r="S9" t="s">
        <v>815</v>
      </c>
      <c r="T9" t="s">
        <v>266</v>
      </c>
      <c r="U9" t="s">
        <v>100</v>
      </c>
      <c r="V9" t="s">
        <v>105</v>
      </c>
      <c r="W9" t="s">
        <v>550</v>
      </c>
      <c r="X9" t="s">
        <v>550</v>
      </c>
      <c r="Y9" t="s">
        <v>98</v>
      </c>
      <c r="Z9" t="s">
        <v>102</v>
      </c>
      <c r="AA9" t="s">
        <v>102</v>
      </c>
      <c r="AB9" t="s">
        <v>106</v>
      </c>
      <c r="AC9" t="s">
        <v>548</v>
      </c>
      <c r="AH9" t="e">
        <f>#REF!</f>
        <v>#REF!</v>
      </c>
    </row>
    <row r="10" spans="1:43" x14ac:dyDescent="0.3">
      <c r="A10" t="s">
        <v>550</v>
      </c>
      <c r="B10" t="s">
        <v>58</v>
      </c>
      <c r="C10" t="s">
        <v>217</v>
      </c>
      <c r="D10" t="s">
        <v>24</v>
      </c>
      <c r="E10" t="s">
        <v>783</v>
      </c>
      <c r="F10" t="s">
        <v>217</v>
      </c>
      <c r="G10" t="s">
        <v>784</v>
      </c>
      <c r="H10">
        <v>1</v>
      </c>
      <c r="I10" t="s">
        <v>547</v>
      </c>
      <c r="J10" t="s">
        <v>785</v>
      </c>
      <c r="K10" t="s">
        <v>708</v>
      </c>
      <c r="L10" t="s">
        <v>86</v>
      </c>
      <c r="M10" t="s">
        <v>786</v>
      </c>
      <c r="N10" t="s">
        <v>82</v>
      </c>
      <c r="O10" t="s">
        <v>49</v>
      </c>
      <c r="P10" t="s">
        <v>84</v>
      </c>
      <c r="Q10" t="s">
        <v>7</v>
      </c>
      <c r="R10" t="s">
        <v>559</v>
      </c>
      <c r="S10" t="s">
        <v>787</v>
      </c>
      <c r="T10" t="s">
        <v>266</v>
      </c>
      <c r="U10" t="s">
        <v>100</v>
      </c>
      <c r="V10" t="s">
        <v>105</v>
      </c>
      <c r="W10" t="s">
        <v>550</v>
      </c>
      <c r="X10" t="s">
        <v>550</v>
      </c>
      <c r="Y10" t="s">
        <v>98</v>
      </c>
      <c r="Z10" t="s">
        <v>102</v>
      </c>
      <c r="AA10" t="s">
        <v>102</v>
      </c>
      <c r="AB10" t="s">
        <v>106</v>
      </c>
      <c r="AC10" t="s">
        <v>548</v>
      </c>
      <c r="AJ10" t="e">
        <f>#REF!</f>
        <v>#REF!</v>
      </c>
    </row>
    <row r="11" spans="1:43" x14ac:dyDescent="0.3">
      <c r="A11" t="s">
        <v>550</v>
      </c>
      <c r="B11" t="s">
        <v>61</v>
      </c>
      <c r="C11" t="s">
        <v>287</v>
      </c>
      <c r="D11" t="s">
        <v>765</v>
      </c>
      <c r="E11" t="s">
        <v>766</v>
      </c>
      <c r="F11" t="s">
        <v>287</v>
      </c>
      <c r="G11" t="s">
        <v>767</v>
      </c>
      <c r="H11">
        <v>3</v>
      </c>
      <c r="I11" t="s">
        <v>547</v>
      </c>
      <c r="J11" t="s">
        <v>289</v>
      </c>
      <c r="K11" t="s">
        <v>604</v>
      </c>
      <c r="L11" t="s">
        <v>290</v>
      </c>
      <c r="M11" t="s">
        <v>291</v>
      </c>
      <c r="N11" t="s">
        <v>93</v>
      </c>
      <c r="O11" t="s">
        <v>49</v>
      </c>
      <c r="P11" t="s">
        <v>77</v>
      </c>
      <c r="Q11" t="s">
        <v>7</v>
      </c>
      <c r="R11" t="s">
        <v>559</v>
      </c>
      <c r="S11" t="s">
        <v>292</v>
      </c>
      <c r="T11" t="s">
        <v>266</v>
      </c>
      <c r="U11" t="s">
        <v>101</v>
      </c>
      <c r="V11" t="s">
        <v>286</v>
      </c>
      <c r="W11" t="s">
        <v>550</v>
      </c>
      <c r="X11" t="s">
        <v>550</v>
      </c>
      <c r="Y11" t="s">
        <v>98</v>
      </c>
      <c r="Z11" t="s">
        <v>102</v>
      </c>
      <c r="AA11" t="s">
        <v>102</v>
      </c>
      <c r="AB11" t="s">
        <v>106</v>
      </c>
      <c r="AC11" t="s">
        <v>548</v>
      </c>
      <c r="AN11" t="e">
        <f>#REF!</f>
        <v>#REF!</v>
      </c>
    </row>
    <row r="12" spans="1:43" x14ac:dyDescent="0.3">
      <c r="A12" t="s">
        <v>550</v>
      </c>
      <c r="B12" t="s">
        <v>61</v>
      </c>
      <c r="C12" t="s">
        <v>287</v>
      </c>
      <c r="D12" t="s">
        <v>15</v>
      </c>
      <c r="E12" t="s">
        <v>288</v>
      </c>
      <c r="F12" t="s">
        <v>287</v>
      </c>
      <c r="G12" t="s">
        <v>568</v>
      </c>
      <c r="H12">
        <v>12</v>
      </c>
      <c r="I12" t="s">
        <v>754</v>
      </c>
      <c r="J12" t="s">
        <v>289</v>
      </c>
      <c r="K12" t="s">
        <v>604</v>
      </c>
      <c r="L12" t="s">
        <v>290</v>
      </c>
      <c r="M12" t="s">
        <v>291</v>
      </c>
      <c r="N12" t="s">
        <v>93</v>
      </c>
      <c r="O12" t="s">
        <v>49</v>
      </c>
      <c r="P12" t="s">
        <v>77</v>
      </c>
      <c r="Q12" t="s">
        <v>7</v>
      </c>
      <c r="R12" t="s">
        <v>559</v>
      </c>
      <c r="S12" t="s">
        <v>292</v>
      </c>
      <c r="T12" t="s">
        <v>266</v>
      </c>
      <c r="U12" t="s">
        <v>101</v>
      </c>
      <c r="V12" t="s">
        <v>286</v>
      </c>
      <c r="W12" t="s">
        <v>550</v>
      </c>
      <c r="X12" t="s">
        <v>550</v>
      </c>
      <c r="Y12" t="s">
        <v>98</v>
      </c>
      <c r="Z12" t="s">
        <v>102</v>
      </c>
      <c r="AA12" t="s">
        <v>102</v>
      </c>
      <c r="AB12" t="s">
        <v>106</v>
      </c>
      <c r="AC12" t="s">
        <v>548</v>
      </c>
      <c r="AN12" t="e">
        <f>#REF!</f>
        <v>#REF!</v>
      </c>
    </row>
    <row r="13" spans="1:43" x14ac:dyDescent="0.3">
      <c r="A13" t="s">
        <v>550</v>
      </c>
      <c r="B13" t="s">
        <v>61</v>
      </c>
      <c r="C13" t="s">
        <v>293</v>
      </c>
      <c r="D13" t="s">
        <v>15</v>
      </c>
      <c r="E13" t="s">
        <v>652</v>
      </c>
      <c r="F13" t="s">
        <v>293</v>
      </c>
      <c r="G13" t="s">
        <v>653</v>
      </c>
      <c r="H13">
        <v>18</v>
      </c>
      <c r="I13" t="s">
        <v>547</v>
      </c>
      <c r="J13" t="s">
        <v>284</v>
      </c>
      <c r="K13" t="s">
        <v>605</v>
      </c>
      <c r="L13" t="s">
        <v>290</v>
      </c>
      <c r="M13" t="s">
        <v>291</v>
      </c>
      <c r="N13" t="s">
        <v>87</v>
      </c>
      <c r="O13" t="s">
        <v>49</v>
      </c>
      <c r="P13" t="s">
        <v>77</v>
      </c>
      <c r="Q13" t="s">
        <v>7</v>
      </c>
      <c r="R13" t="s">
        <v>559</v>
      </c>
      <c r="S13" t="s">
        <v>294</v>
      </c>
      <c r="T13" t="s">
        <v>688</v>
      </c>
      <c r="U13" t="s">
        <v>101</v>
      </c>
      <c r="V13" t="s">
        <v>286</v>
      </c>
      <c r="W13" t="s">
        <v>550</v>
      </c>
      <c r="X13" t="s">
        <v>550</v>
      </c>
      <c r="Y13" t="s">
        <v>98</v>
      </c>
      <c r="Z13" t="s">
        <v>102</v>
      </c>
      <c r="AA13" t="s">
        <v>102</v>
      </c>
      <c r="AB13" t="s">
        <v>99</v>
      </c>
      <c r="AC13" t="s">
        <v>548</v>
      </c>
      <c r="AO13">
        <f>H16</f>
        <v>0</v>
      </c>
    </row>
    <row r="14" spans="1:43" x14ac:dyDescent="0.3">
      <c r="A14" t="s">
        <v>550</v>
      </c>
      <c r="B14" t="s">
        <v>61</v>
      </c>
      <c r="C14" t="s">
        <v>293</v>
      </c>
      <c r="D14" t="s">
        <v>768</v>
      </c>
      <c r="E14" t="s">
        <v>769</v>
      </c>
      <c r="F14" t="s">
        <v>293</v>
      </c>
      <c r="G14" t="s">
        <v>770</v>
      </c>
      <c r="H14">
        <v>21</v>
      </c>
      <c r="I14" t="s">
        <v>547</v>
      </c>
      <c r="J14" t="s">
        <v>284</v>
      </c>
      <c r="K14" t="s">
        <v>605</v>
      </c>
      <c r="L14" t="s">
        <v>290</v>
      </c>
      <c r="M14" t="s">
        <v>291</v>
      </c>
      <c r="N14" t="s">
        <v>87</v>
      </c>
      <c r="O14" t="s">
        <v>49</v>
      </c>
      <c r="P14" t="s">
        <v>77</v>
      </c>
      <c r="Q14" t="s">
        <v>7</v>
      </c>
      <c r="R14" t="s">
        <v>559</v>
      </c>
      <c r="S14" t="s">
        <v>294</v>
      </c>
      <c r="T14" t="s">
        <v>688</v>
      </c>
      <c r="U14" t="s">
        <v>101</v>
      </c>
      <c r="V14" t="s">
        <v>286</v>
      </c>
      <c r="W14" t="s">
        <v>550</v>
      </c>
      <c r="X14" t="s">
        <v>550</v>
      </c>
      <c r="Y14" t="s">
        <v>98</v>
      </c>
      <c r="Z14" t="s">
        <v>102</v>
      </c>
      <c r="AA14" t="s">
        <v>102</v>
      </c>
      <c r="AB14" t="s">
        <v>99</v>
      </c>
      <c r="AC14" t="s">
        <v>548</v>
      </c>
      <c r="AO14">
        <f>H17</f>
        <v>0</v>
      </c>
      <c r="AP14" t="e">
        <f>#REF!</f>
        <v>#REF!</v>
      </c>
    </row>
    <row r="15" spans="1:43" x14ac:dyDescent="0.3">
      <c r="A15" t="s">
        <v>550</v>
      </c>
      <c r="B15" t="s">
        <v>62</v>
      </c>
      <c r="C15" t="s">
        <v>334</v>
      </c>
      <c r="D15" t="s">
        <v>15</v>
      </c>
      <c r="E15" t="s">
        <v>334</v>
      </c>
      <c r="F15" t="s">
        <v>335</v>
      </c>
      <c r="G15" t="s">
        <v>569</v>
      </c>
      <c r="H15">
        <v>3</v>
      </c>
      <c r="I15" t="s">
        <v>547</v>
      </c>
      <c r="J15" t="s">
        <v>336</v>
      </c>
      <c r="K15" t="s">
        <v>561</v>
      </c>
      <c r="L15" t="s">
        <v>612</v>
      </c>
      <c r="M15" t="s">
        <v>613</v>
      </c>
      <c r="N15" t="s">
        <v>81</v>
      </c>
      <c r="O15" t="s">
        <v>49</v>
      </c>
      <c r="P15" t="s">
        <v>84</v>
      </c>
      <c r="Q15" t="s">
        <v>7</v>
      </c>
      <c r="R15" t="s">
        <v>558</v>
      </c>
      <c r="S15" t="s">
        <v>615</v>
      </c>
      <c r="T15" t="s">
        <v>616</v>
      </c>
      <c r="U15" t="s">
        <v>100</v>
      </c>
      <c r="V15" t="s">
        <v>105</v>
      </c>
      <c r="W15" t="s">
        <v>550</v>
      </c>
      <c r="X15" t="s">
        <v>550</v>
      </c>
      <c r="Y15" t="s">
        <v>102</v>
      </c>
      <c r="Z15" t="s">
        <v>102</v>
      </c>
      <c r="AA15" t="s">
        <v>102</v>
      </c>
      <c r="AB15" t="s">
        <v>108</v>
      </c>
      <c r="AC15" t="s">
        <v>548</v>
      </c>
      <c r="AO15">
        <f>H18</f>
        <v>0</v>
      </c>
      <c r="AP15" t="e">
        <f>#REF!</f>
        <v>#REF!</v>
      </c>
      <c r="AQ15" t="str">
        <f>IF(H16="","",H16)</f>
        <v/>
      </c>
    </row>
    <row r="16" spans="1:43" x14ac:dyDescent="0.3">
      <c r="AO16">
        <f>H19</f>
        <v>0</v>
      </c>
      <c r="AP16" t="e">
        <f>#REF!</f>
        <v>#REF!</v>
      </c>
      <c r="AQ16" t="str">
        <f>IF(H17="","",H17)</f>
        <v/>
      </c>
    </row>
    <row r="17" spans="47:55" x14ac:dyDescent="0.3">
      <c r="AU17">
        <f>H20</f>
        <v>0</v>
      </c>
      <c r="AV17" t="e">
        <f>#REF!</f>
        <v>#REF!</v>
      </c>
      <c r="AW17" t="str">
        <f>IF(H18="","",H18)</f>
        <v/>
      </c>
    </row>
    <row r="18" spans="47:55" x14ac:dyDescent="0.3">
      <c r="AV18">
        <f>H21</f>
        <v>0</v>
      </c>
      <c r="AW18" t="e">
        <f>#REF!</f>
        <v>#REF!</v>
      </c>
      <c r="AX18" t="str">
        <f>IF(H19="","",H19)</f>
        <v/>
      </c>
    </row>
    <row r="19" spans="47:55" x14ac:dyDescent="0.3">
      <c r="AY19">
        <f>H22</f>
        <v>0</v>
      </c>
      <c r="AZ19" t="e">
        <f>#REF!</f>
        <v>#REF!</v>
      </c>
      <c r="BA19" t="str">
        <f>IF(H20="","",H20)</f>
        <v/>
      </c>
    </row>
    <row r="20" spans="47:55" x14ac:dyDescent="0.3">
      <c r="AZ20">
        <f t="shared" ref="AZ20:AZ21" si="0">H23</f>
        <v>0</v>
      </c>
      <c r="BA20" t="e">
        <f>#REF!</f>
        <v>#REF!</v>
      </c>
      <c r="BB20" t="str">
        <f>IF(H21="","",H21)</f>
        <v/>
      </c>
    </row>
    <row r="21" spans="47:55" x14ac:dyDescent="0.3">
      <c r="AZ21">
        <f t="shared" si="0"/>
        <v>0</v>
      </c>
      <c r="BA21" t="e">
        <f>#REF!</f>
        <v>#REF!</v>
      </c>
      <c r="BB21" t="str">
        <f>IF(H22="","",H22)</f>
        <v/>
      </c>
    </row>
    <row r="22" spans="47:55" x14ac:dyDescent="0.3">
      <c r="BC22" t="str">
        <f t="shared" ref="BC22:BC66" si="1">IF(H23="","",H23)</f>
        <v/>
      </c>
    </row>
    <row r="23" spans="47:55" x14ac:dyDescent="0.3">
      <c r="BC23" t="str">
        <f t="shared" si="1"/>
        <v/>
      </c>
    </row>
    <row r="24" spans="47:55" x14ac:dyDescent="0.3">
      <c r="BC24" t="str">
        <f t="shared" si="1"/>
        <v/>
      </c>
    </row>
    <row r="25" spans="47:55" x14ac:dyDescent="0.3">
      <c r="BC25" t="str">
        <f t="shared" si="1"/>
        <v/>
      </c>
    </row>
    <row r="26" spans="47:55" x14ac:dyDescent="0.3">
      <c r="BC26" t="str">
        <f t="shared" si="1"/>
        <v/>
      </c>
    </row>
    <row r="27" spans="47:55" x14ac:dyDescent="0.3">
      <c r="BC27" t="str">
        <f t="shared" si="1"/>
        <v/>
      </c>
    </row>
    <row r="28" spans="47:55" x14ac:dyDescent="0.3">
      <c r="BC28" t="str">
        <f t="shared" si="1"/>
        <v/>
      </c>
    </row>
    <row r="29" spans="47:55" x14ac:dyDescent="0.3">
      <c r="BC29" t="str">
        <f t="shared" si="1"/>
        <v/>
      </c>
    </row>
    <row r="30" spans="47:55" x14ac:dyDescent="0.3">
      <c r="BC30" t="str">
        <f t="shared" si="1"/>
        <v/>
      </c>
    </row>
    <row r="31" spans="47:55" x14ac:dyDescent="0.3">
      <c r="BC31" t="str">
        <f t="shared" si="1"/>
        <v/>
      </c>
    </row>
    <row r="32" spans="47:55" x14ac:dyDescent="0.3">
      <c r="BC32" t="str">
        <f t="shared" si="1"/>
        <v/>
      </c>
    </row>
    <row r="33" spans="55:55" x14ac:dyDescent="0.3">
      <c r="BC33" t="str">
        <f t="shared" si="1"/>
        <v/>
      </c>
    </row>
    <row r="34" spans="55:55" x14ac:dyDescent="0.3">
      <c r="BC34" t="str">
        <f t="shared" si="1"/>
        <v/>
      </c>
    </row>
    <row r="35" spans="55:55" x14ac:dyDescent="0.3">
      <c r="BC35" t="str">
        <f t="shared" si="1"/>
        <v/>
      </c>
    </row>
    <row r="36" spans="55:55" x14ac:dyDescent="0.3">
      <c r="BC36" t="str">
        <f t="shared" si="1"/>
        <v/>
      </c>
    </row>
    <row r="37" spans="55:55" x14ac:dyDescent="0.3">
      <c r="BC37" t="str">
        <f t="shared" si="1"/>
        <v/>
      </c>
    </row>
    <row r="38" spans="55:55" x14ac:dyDescent="0.3">
      <c r="BC38" t="str">
        <f t="shared" si="1"/>
        <v/>
      </c>
    </row>
    <row r="39" spans="55:55" x14ac:dyDescent="0.3">
      <c r="BC39" t="str">
        <f t="shared" si="1"/>
        <v/>
      </c>
    </row>
    <row r="40" spans="55:55" x14ac:dyDescent="0.3">
      <c r="BC40" t="str">
        <f t="shared" si="1"/>
        <v/>
      </c>
    </row>
    <row r="41" spans="55:55" x14ac:dyDescent="0.3">
      <c r="BC41" t="str">
        <f t="shared" si="1"/>
        <v/>
      </c>
    </row>
    <row r="42" spans="55:55" x14ac:dyDescent="0.3">
      <c r="BC42" t="str">
        <f t="shared" si="1"/>
        <v/>
      </c>
    </row>
    <row r="43" spans="55:55" x14ac:dyDescent="0.3">
      <c r="BC43" t="str">
        <f t="shared" si="1"/>
        <v/>
      </c>
    </row>
    <row r="44" spans="55:55" x14ac:dyDescent="0.3">
      <c r="BC44" t="str">
        <f t="shared" si="1"/>
        <v/>
      </c>
    </row>
    <row r="45" spans="55:55" x14ac:dyDescent="0.3">
      <c r="BC45" t="str">
        <f t="shared" si="1"/>
        <v/>
      </c>
    </row>
    <row r="46" spans="55:55" x14ac:dyDescent="0.3">
      <c r="BC46" t="str">
        <f t="shared" si="1"/>
        <v/>
      </c>
    </row>
    <row r="47" spans="55:55" x14ac:dyDescent="0.3">
      <c r="BC47" t="str">
        <f t="shared" si="1"/>
        <v/>
      </c>
    </row>
    <row r="48" spans="55:55" x14ac:dyDescent="0.3">
      <c r="BC48" t="str">
        <f t="shared" si="1"/>
        <v/>
      </c>
    </row>
    <row r="49" spans="55:55" x14ac:dyDescent="0.3">
      <c r="BC49" t="str">
        <f t="shared" si="1"/>
        <v/>
      </c>
    </row>
    <row r="50" spans="55:55" x14ac:dyDescent="0.3">
      <c r="BC50" t="str">
        <f t="shared" si="1"/>
        <v/>
      </c>
    </row>
    <row r="51" spans="55:55" x14ac:dyDescent="0.3">
      <c r="BC51" t="str">
        <f t="shared" si="1"/>
        <v/>
      </c>
    </row>
    <row r="52" spans="55:55" x14ac:dyDescent="0.3">
      <c r="BC52" t="str">
        <f t="shared" si="1"/>
        <v/>
      </c>
    </row>
    <row r="53" spans="55:55" x14ac:dyDescent="0.3">
      <c r="BC53" t="str">
        <f t="shared" si="1"/>
        <v/>
      </c>
    </row>
    <row r="54" spans="55:55" x14ac:dyDescent="0.3">
      <c r="BC54" t="str">
        <f t="shared" si="1"/>
        <v/>
      </c>
    </row>
    <row r="55" spans="55:55" x14ac:dyDescent="0.3">
      <c r="BC55" t="str">
        <f t="shared" si="1"/>
        <v/>
      </c>
    </row>
    <row r="56" spans="55:55" x14ac:dyDescent="0.3">
      <c r="BC56" t="str">
        <f t="shared" si="1"/>
        <v/>
      </c>
    </row>
    <row r="57" spans="55:55" x14ac:dyDescent="0.3">
      <c r="BC57" t="str">
        <f t="shared" si="1"/>
        <v/>
      </c>
    </row>
    <row r="58" spans="55:55" x14ac:dyDescent="0.3">
      <c r="BC58" t="str">
        <f t="shared" si="1"/>
        <v/>
      </c>
    </row>
    <row r="59" spans="55:55" x14ac:dyDescent="0.3">
      <c r="BC59" t="str">
        <f t="shared" si="1"/>
        <v/>
      </c>
    </row>
    <row r="60" spans="55:55" x14ac:dyDescent="0.3">
      <c r="BC60" t="str">
        <f t="shared" si="1"/>
        <v/>
      </c>
    </row>
    <row r="61" spans="55:55" x14ac:dyDescent="0.3">
      <c r="BC61" t="str">
        <f t="shared" si="1"/>
        <v/>
      </c>
    </row>
    <row r="62" spans="55:55" x14ac:dyDescent="0.3">
      <c r="BC62" t="str">
        <f t="shared" si="1"/>
        <v/>
      </c>
    </row>
    <row r="63" spans="55:55" x14ac:dyDescent="0.3">
      <c r="BC63" t="str">
        <f t="shared" si="1"/>
        <v/>
      </c>
    </row>
    <row r="64" spans="55:55" x14ac:dyDescent="0.3">
      <c r="BC64" t="str">
        <f t="shared" si="1"/>
        <v/>
      </c>
    </row>
    <row r="65" spans="55:55" x14ac:dyDescent="0.3">
      <c r="BC65" t="str">
        <f t="shared" si="1"/>
        <v/>
      </c>
    </row>
    <row r="66" spans="55:55" x14ac:dyDescent="0.3">
      <c r="BC66" t="str">
        <f t="shared" si="1"/>
        <v/>
      </c>
    </row>
    <row r="67" spans="55:55" x14ac:dyDescent="0.3">
      <c r="BC67" t="str">
        <f t="shared" ref="BC67:BC103" si="2">IF(H68="","",H68)</f>
        <v/>
      </c>
    </row>
    <row r="68" spans="55:55" x14ac:dyDescent="0.3">
      <c r="BC68" t="str">
        <f t="shared" si="2"/>
        <v/>
      </c>
    </row>
    <row r="69" spans="55:55" x14ac:dyDescent="0.3">
      <c r="BC69" t="str">
        <f t="shared" si="2"/>
        <v/>
      </c>
    </row>
    <row r="70" spans="55:55" x14ac:dyDescent="0.3">
      <c r="BC70" t="str">
        <f t="shared" si="2"/>
        <v/>
      </c>
    </row>
    <row r="71" spans="55:55" x14ac:dyDescent="0.3">
      <c r="BC71" t="str">
        <f t="shared" si="2"/>
        <v/>
      </c>
    </row>
    <row r="72" spans="55:55" x14ac:dyDescent="0.3">
      <c r="BC72" t="str">
        <f t="shared" si="2"/>
        <v/>
      </c>
    </row>
    <row r="73" spans="55:55" x14ac:dyDescent="0.3">
      <c r="BC73" t="str">
        <f t="shared" si="2"/>
        <v/>
      </c>
    </row>
    <row r="74" spans="55:55" x14ac:dyDescent="0.3">
      <c r="BC74" t="str">
        <f t="shared" si="2"/>
        <v/>
      </c>
    </row>
    <row r="75" spans="55:55" x14ac:dyDescent="0.3">
      <c r="BC75" t="str">
        <f t="shared" si="2"/>
        <v/>
      </c>
    </row>
    <row r="76" spans="55:55" x14ac:dyDescent="0.3">
      <c r="BC76" t="str">
        <f t="shared" si="2"/>
        <v/>
      </c>
    </row>
    <row r="77" spans="55:55" x14ac:dyDescent="0.3">
      <c r="BC77" t="str">
        <f t="shared" si="2"/>
        <v/>
      </c>
    </row>
    <row r="78" spans="55:55" x14ac:dyDescent="0.3">
      <c r="BC78" t="str">
        <f t="shared" si="2"/>
        <v/>
      </c>
    </row>
    <row r="79" spans="55:55" x14ac:dyDescent="0.3">
      <c r="BC79" t="str">
        <f t="shared" si="2"/>
        <v/>
      </c>
    </row>
    <row r="80" spans="55:55" x14ac:dyDescent="0.3">
      <c r="BC80" t="str">
        <f t="shared" si="2"/>
        <v/>
      </c>
    </row>
    <row r="81" spans="55:55" x14ac:dyDescent="0.3">
      <c r="BC81" t="str">
        <f t="shared" si="2"/>
        <v/>
      </c>
    </row>
    <row r="82" spans="55:55" x14ac:dyDescent="0.3">
      <c r="BC82" t="str">
        <f t="shared" si="2"/>
        <v/>
      </c>
    </row>
    <row r="83" spans="55:55" x14ac:dyDescent="0.3">
      <c r="BC83" t="str">
        <f t="shared" si="2"/>
        <v/>
      </c>
    </row>
    <row r="84" spans="55:55" x14ac:dyDescent="0.3">
      <c r="BC84" t="str">
        <f t="shared" si="2"/>
        <v/>
      </c>
    </row>
    <row r="85" spans="55:55" x14ac:dyDescent="0.3">
      <c r="BC85" t="str">
        <f t="shared" si="2"/>
        <v/>
      </c>
    </row>
    <row r="86" spans="55:55" x14ac:dyDescent="0.3">
      <c r="BC86" t="str">
        <f t="shared" si="2"/>
        <v/>
      </c>
    </row>
    <row r="87" spans="55:55" x14ac:dyDescent="0.3">
      <c r="BC87" t="str">
        <f t="shared" si="2"/>
        <v/>
      </c>
    </row>
    <row r="88" spans="55:55" x14ac:dyDescent="0.3">
      <c r="BC88" t="str">
        <f t="shared" si="2"/>
        <v/>
      </c>
    </row>
    <row r="89" spans="55:55" x14ac:dyDescent="0.3">
      <c r="BC89" t="str">
        <f t="shared" si="2"/>
        <v/>
      </c>
    </row>
    <row r="90" spans="55:55" x14ac:dyDescent="0.3">
      <c r="BC90" t="str">
        <f t="shared" si="2"/>
        <v/>
      </c>
    </row>
    <row r="91" spans="55:55" x14ac:dyDescent="0.3">
      <c r="BC91" t="str">
        <f t="shared" si="2"/>
        <v/>
      </c>
    </row>
    <row r="92" spans="55:55" x14ac:dyDescent="0.3">
      <c r="BC92" t="str">
        <f t="shared" si="2"/>
        <v/>
      </c>
    </row>
    <row r="93" spans="55:55" x14ac:dyDescent="0.3">
      <c r="BC93" t="str">
        <f t="shared" si="2"/>
        <v/>
      </c>
    </row>
    <row r="94" spans="55:55" x14ac:dyDescent="0.3">
      <c r="BC94" t="str">
        <f t="shared" si="2"/>
        <v/>
      </c>
    </row>
    <row r="95" spans="55:55" x14ac:dyDescent="0.3">
      <c r="BC95" t="str">
        <f t="shared" si="2"/>
        <v/>
      </c>
    </row>
    <row r="96" spans="55:55" x14ac:dyDescent="0.3">
      <c r="BC96" t="str">
        <f t="shared" si="2"/>
        <v/>
      </c>
    </row>
    <row r="97" spans="55:55" x14ac:dyDescent="0.3">
      <c r="BC97" t="str">
        <f t="shared" si="2"/>
        <v/>
      </c>
    </row>
    <row r="98" spans="55:55" x14ac:dyDescent="0.3">
      <c r="BC98" t="str">
        <f t="shared" si="2"/>
        <v/>
      </c>
    </row>
    <row r="99" spans="55:55" x14ac:dyDescent="0.3">
      <c r="BC99" t="str">
        <f t="shared" si="2"/>
        <v/>
      </c>
    </row>
    <row r="100" spans="55:55" x14ac:dyDescent="0.3">
      <c r="BC100" t="str">
        <f t="shared" si="2"/>
        <v/>
      </c>
    </row>
    <row r="101" spans="55:55" x14ac:dyDescent="0.3">
      <c r="BC101" t="str">
        <f t="shared" si="2"/>
        <v/>
      </c>
    </row>
    <row r="102" spans="55:55" x14ac:dyDescent="0.3">
      <c r="BC102" t="str">
        <f t="shared" si="2"/>
        <v/>
      </c>
    </row>
    <row r="103" spans="55:55" x14ac:dyDescent="0.3">
      <c r="BC103" t="str">
        <f t="shared" si="2"/>
        <v/>
      </c>
    </row>
    <row r="104" spans="55:55" x14ac:dyDescent="0.3">
      <c r="BC104" t="str">
        <f t="shared" ref="BC104:BC130" si="3">IF(J105="","",J105)</f>
        <v/>
      </c>
    </row>
    <row r="105" spans="55:55" x14ac:dyDescent="0.3">
      <c r="BC105" t="str">
        <f t="shared" si="3"/>
        <v/>
      </c>
    </row>
    <row r="106" spans="55:55" x14ac:dyDescent="0.3">
      <c r="BC106" t="str">
        <f t="shared" si="3"/>
        <v/>
      </c>
    </row>
    <row r="107" spans="55:55" x14ac:dyDescent="0.3">
      <c r="BC107" t="str">
        <f t="shared" si="3"/>
        <v/>
      </c>
    </row>
    <row r="108" spans="55:55" x14ac:dyDescent="0.3">
      <c r="BC108" t="str">
        <f t="shared" si="3"/>
        <v/>
      </c>
    </row>
    <row r="109" spans="55:55" x14ac:dyDescent="0.3">
      <c r="BC109" t="str">
        <f t="shared" si="3"/>
        <v/>
      </c>
    </row>
    <row r="110" spans="55:55" x14ac:dyDescent="0.3">
      <c r="BC110" t="str">
        <f t="shared" si="3"/>
        <v/>
      </c>
    </row>
    <row r="111" spans="55:55" x14ac:dyDescent="0.3">
      <c r="BC111" t="str">
        <f t="shared" si="3"/>
        <v/>
      </c>
    </row>
    <row r="112" spans="55:55" x14ac:dyDescent="0.3">
      <c r="BC112" t="str">
        <f t="shared" si="3"/>
        <v/>
      </c>
    </row>
    <row r="113" spans="55:55" x14ac:dyDescent="0.3">
      <c r="BC113" t="str">
        <f t="shared" si="3"/>
        <v/>
      </c>
    </row>
    <row r="114" spans="55:55" x14ac:dyDescent="0.3">
      <c r="BC114" t="str">
        <f t="shared" si="3"/>
        <v/>
      </c>
    </row>
    <row r="115" spans="55:55" x14ac:dyDescent="0.3">
      <c r="BC115" t="str">
        <f t="shared" si="3"/>
        <v/>
      </c>
    </row>
    <row r="116" spans="55:55" x14ac:dyDescent="0.3">
      <c r="BC116" t="str">
        <f t="shared" si="3"/>
        <v/>
      </c>
    </row>
    <row r="117" spans="55:55" x14ac:dyDescent="0.3">
      <c r="BC117" t="str">
        <f t="shared" si="3"/>
        <v/>
      </c>
    </row>
    <row r="118" spans="55:55" x14ac:dyDescent="0.3">
      <c r="BC118" t="str">
        <f t="shared" si="3"/>
        <v/>
      </c>
    </row>
    <row r="119" spans="55:55" x14ac:dyDescent="0.3">
      <c r="BC119" t="str">
        <f t="shared" si="3"/>
        <v/>
      </c>
    </row>
    <row r="120" spans="55:55" x14ac:dyDescent="0.3">
      <c r="BC120" t="str">
        <f t="shared" si="3"/>
        <v/>
      </c>
    </row>
    <row r="121" spans="55:55" x14ac:dyDescent="0.3">
      <c r="BC121" t="str">
        <f t="shared" si="3"/>
        <v/>
      </c>
    </row>
    <row r="122" spans="55:55" x14ac:dyDescent="0.3">
      <c r="BC122" t="str">
        <f t="shared" si="3"/>
        <v/>
      </c>
    </row>
    <row r="123" spans="55:55" x14ac:dyDescent="0.3">
      <c r="BC123" t="str">
        <f t="shared" si="3"/>
        <v/>
      </c>
    </row>
    <row r="124" spans="55:55" x14ac:dyDescent="0.3">
      <c r="BC124" t="str">
        <f t="shared" si="3"/>
        <v/>
      </c>
    </row>
    <row r="125" spans="55:55" x14ac:dyDescent="0.3">
      <c r="BC125" t="str">
        <f t="shared" si="3"/>
        <v/>
      </c>
    </row>
    <row r="126" spans="55:55" x14ac:dyDescent="0.3">
      <c r="BC126" t="str">
        <f t="shared" si="3"/>
        <v/>
      </c>
    </row>
    <row r="127" spans="55:55" x14ac:dyDescent="0.3">
      <c r="BC127" t="str">
        <f t="shared" si="3"/>
        <v/>
      </c>
    </row>
    <row r="128" spans="55:55" x14ac:dyDescent="0.3">
      <c r="BC128" t="str">
        <f t="shared" si="3"/>
        <v/>
      </c>
    </row>
    <row r="129" spans="55:55" x14ac:dyDescent="0.3">
      <c r="BC129" t="str">
        <f t="shared" si="3"/>
        <v/>
      </c>
    </row>
    <row r="130" spans="55:55" x14ac:dyDescent="0.3">
      <c r="BC130" t="str">
        <f t="shared" si="3"/>
        <v/>
      </c>
    </row>
    <row r="131" spans="55:55" x14ac:dyDescent="0.3">
      <c r="BC131" t="str">
        <f t="shared" ref="BC131:BC132" si="4">IF(J132="","",J132)</f>
        <v/>
      </c>
    </row>
    <row r="132" spans="55:55" x14ac:dyDescent="0.3">
      <c r="BC132" t="str">
        <f t="shared" si="4"/>
        <v/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868053-CC0A-4215-8685-966E8EBE4F6E}">
  <sheetPr>
    <tabColor theme="1"/>
  </sheetPr>
  <dimension ref="A1:BD158"/>
  <sheetViews>
    <sheetView workbookViewId="0">
      <selection activeCell="C7" sqref="C7"/>
    </sheetView>
  </sheetViews>
  <sheetFormatPr baseColWidth="10" defaultRowHeight="14.4" x14ac:dyDescent="0.3"/>
  <cols>
    <col min="1" max="2" width="10.88671875" bestFit="1" customWidth="1"/>
    <col min="3" max="6" width="13.33203125" bestFit="1" customWidth="1"/>
    <col min="7" max="7" width="10.109375" bestFit="1" customWidth="1"/>
    <col min="8" max="14" width="13.33203125" bestFit="1" customWidth="1"/>
    <col min="15" max="15" width="12.44140625" bestFit="1" customWidth="1"/>
    <col min="16" max="16" width="8.5546875" bestFit="1" customWidth="1"/>
    <col min="17" max="17" width="8" bestFit="1" customWidth="1"/>
    <col min="18" max="22" width="13.33203125" bestFit="1" customWidth="1"/>
    <col min="23" max="23" width="10" bestFit="1" customWidth="1"/>
    <col min="24" max="24" width="10.5546875" bestFit="1" customWidth="1"/>
    <col min="25" max="25" width="12" bestFit="1" customWidth="1"/>
    <col min="26" max="26" width="13.33203125" bestFit="1" customWidth="1"/>
    <col min="27" max="27" width="11.88671875" bestFit="1" customWidth="1"/>
    <col min="28" max="28" width="8" bestFit="1" customWidth="1"/>
    <col min="29" max="29" width="8.33203125" bestFit="1" customWidth="1"/>
    <col min="30" max="30" width="11.88671875" bestFit="1" customWidth="1"/>
    <col min="31" max="31" width="8.21875" bestFit="1" customWidth="1"/>
    <col min="32" max="32" width="11.77734375" bestFit="1" customWidth="1"/>
    <col min="33" max="33" width="11.88671875" bestFit="1" customWidth="1"/>
    <col min="34" max="39" width="11.77734375" bestFit="1" customWidth="1"/>
    <col min="40" max="40" width="7.88671875" bestFit="1" customWidth="1"/>
    <col min="41" max="41" width="8.21875" bestFit="1" customWidth="1"/>
    <col min="42" max="47" width="11.77734375" bestFit="1" customWidth="1"/>
    <col min="48" max="48" width="8.21875" bestFit="1" customWidth="1"/>
    <col min="49" max="52" width="11.77734375" bestFit="1" customWidth="1"/>
    <col min="53" max="53" width="11.77734375" customWidth="1"/>
    <col min="54" max="54" width="11.77734375" bestFit="1" customWidth="1"/>
    <col min="55" max="55" width="8.77734375" bestFit="1" customWidth="1"/>
    <col min="56" max="56" width="10.6640625" bestFit="1" customWidth="1"/>
    <col min="57" max="57" width="8.77734375" bestFit="1" customWidth="1"/>
    <col min="58" max="58" width="15.44140625" bestFit="1" customWidth="1"/>
    <col min="59" max="60" width="10.6640625" bestFit="1" customWidth="1"/>
    <col min="61" max="61" width="15.44140625" bestFit="1" customWidth="1"/>
  </cols>
  <sheetData>
    <row r="1" spans="1:33" x14ac:dyDescent="0.3">
      <c r="A1" t="s">
        <v>357</v>
      </c>
      <c r="B1" t="s">
        <v>110</v>
      </c>
      <c r="C1" t="s">
        <v>11</v>
      </c>
      <c r="D1" t="s">
        <v>12</v>
      </c>
      <c r="E1" t="s">
        <v>13</v>
      </c>
      <c r="F1" t="s">
        <v>14</v>
      </c>
      <c r="G1" t="s">
        <v>358</v>
      </c>
      <c r="H1" t="s">
        <v>805</v>
      </c>
      <c r="I1" t="s">
        <v>70</v>
      </c>
      <c r="J1" t="s">
        <v>71</v>
      </c>
      <c r="K1" t="s">
        <v>806</v>
      </c>
      <c r="L1" t="s">
        <v>72</v>
      </c>
      <c r="M1" t="s">
        <v>678</v>
      </c>
      <c r="N1" t="s">
        <v>74</v>
      </c>
      <c r="O1" t="s">
        <v>75</v>
      </c>
      <c r="P1" t="s">
        <v>76</v>
      </c>
      <c r="Q1" t="s">
        <v>111</v>
      </c>
      <c r="R1" t="s">
        <v>112</v>
      </c>
      <c r="S1" t="s">
        <v>113</v>
      </c>
      <c r="T1" t="s">
        <v>114</v>
      </c>
      <c r="U1" t="s">
        <v>115</v>
      </c>
      <c r="V1" t="s">
        <v>116</v>
      </c>
      <c r="W1" t="s">
        <v>679</v>
      </c>
      <c r="X1" t="s">
        <v>680</v>
      </c>
      <c r="Y1" t="s">
        <v>117</v>
      </c>
      <c r="Z1" t="s">
        <v>118</v>
      </c>
      <c r="AA1" t="s">
        <v>162</v>
      </c>
      <c r="AB1" t="s">
        <v>119</v>
      </c>
      <c r="AC1" t="s">
        <v>120</v>
      </c>
      <c r="AD1" t="s">
        <v>627</v>
      </c>
      <c r="AE1" t="s">
        <v>630</v>
      </c>
      <c r="AF1" t="s">
        <v>628</v>
      </c>
      <c r="AG1" t="s">
        <v>251</v>
      </c>
    </row>
    <row r="2" spans="1:33" x14ac:dyDescent="0.3">
      <c r="A2" t="s">
        <v>550</v>
      </c>
      <c r="B2" t="s">
        <v>48</v>
      </c>
      <c r="C2" t="s">
        <v>16</v>
      </c>
      <c r="D2" t="s">
        <v>17</v>
      </c>
      <c r="E2" t="s">
        <v>631</v>
      </c>
      <c r="F2" t="s">
        <v>632</v>
      </c>
      <c r="G2" t="s">
        <v>633</v>
      </c>
      <c r="H2">
        <v>13</v>
      </c>
      <c r="I2" t="s">
        <v>283</v>
      </c>
      <c r="J2" t="s">
        <v>634</v>
      </c>
      <c r="K2" t="s">
        <v>635</v>
      </c>
      <c r="L2" t="s">
        <v>96</v>
      </c>
      <c r="M2" t="s">
        <v>96</v>
      </c>
      <c r="N2" t="s">
        <v>96</v>
      </c>
      <c r="O2" t="s">
        <v>49</v>
      </c>
      <c r="P2" t="s">
        <v>77</v>
      </c>
      <c r="Q2" t="s">
        <v>636</v>
      </c>
      <c r="R2" t="s">
        <v>636</v>
      </c>
      <c r="S2" t="s">
        <v>96</v>
      </c>
      <c r="T2" t="s">
        <v>96</v>
      </c>
      <c r="U2" t="s">
        <v>97</v>
      </c>
      <c r="V2" t="s">
        <v>96</v>
      </c>
      <c r="W2" t="s">
        <v>96</v>
      </c>
      <c r="X2" t="s">
        <v>96</v>
      </c>
      <c r="Y2" t="s">
        <v>98</v>
      </c>
      <c r="Z2" t="s">
        <v>98</v>
      </c>
      <c r="AA2" t="s">
        <v>98</v>
      </c>
      <c r="AB2" t="s">
        <v>99</v>
      </c>
      <c r="AC2" t="s">
        <v>359</v>
      </c>
      <c r="AF2" t="e">
        <f>IF(#REF!="","",IF(#REF!&lt;10,"NO DISPONIBLE","DISPONIBLE"))</f>
        <v>#REF!</v>
      </c>
      <c r="AG2" t="e">
        <f>IF(#REF!="","",#REF!)</f>
        <v>#REF!</v>
      </c>
    </row>
    <row r="3" spans="1:33" x14ac:dyDescent="0.3">
      <c r="A3" t="s">
        <v>550</v>
      </c>
      <c r="B3" t="s">
        <v>48</v>
      </c>
      <c r="C3" t="s">
        <v>19</v>
      </c>
      <c r="D3" t="s">
        <v>17</v>
      </c>
      <c r="E3" t="s">
        <v>571</v>
      </c>
      <c r="F3" t="s">
        <v>19</v>
      </c>
      <c r="G3" t="s">
        <v>572</v>
      </c>
      <c r="H3">
        <v>8</v>
      </c>
      <c r="I3" t="s">
        <v>283</v>
      </c>
      <c r="J3" t="s">
        <v>573</v>
      </c>
      <c r="K3" t="s">
        <v>574</v>
      </c>
      <c r="L3" t="s">
        <v>575</v>
      </c>
      <c r="M3" t="s">
        <v>96</v>
      </c>
      <c r="N3" t="s">
        <v>96</v>
      </c>
      <c r="O3" t="s">
        <v>49</v>
      </c>
      <c r="P3" t="s">
        <v>77</v>
      </c>
      <c r="Q3" t="s">
        <v>313</v>
      </c>
      <c r="R3" t="s">
        <v>313</v>
      </c>
      <c r="S3" t="s">
        <v>550</v>
      </c>
      <c r="T3" t="s">
        <v>550</v>
      </c>
      <c r="U3" t="s">
        <v>97</v>
      </c>
      <c r="V3" t="s">
        <v>96</v>
      </c>
      <c r="W3" t="s">
        <v>96</v>
      </c>
      <c r="X3" t="s">
        <v>96</v>
      </c>
      <c r="Y3" t="s">
        <v>98</v>
      </c>
      <c r="Z3" t="s">
        <v>98</v>
      </c>
      <c r="AA3" t="s">
        <v>98</v>
      </c>
      <c r="AB3" t="s">
        <v>99</v>
      </c>
      <c r="AC3" t="s">
        <v>359</v>
      </c>
      <c r="AF3" t="e">
        <f>IF(#REF!="","",IF(#REF!&lt;10,"NO DISPONIBLE","DISPONIBLE"))</f>
        <v>#REF!</v>
      </c>
      <c r="AG3" t="e">
        <f>IF(#REF!="","",#REF!)</f>
        <v>#REF!</v>
      </c>
    </row>
    <row r="4" spans="1:33" x14ac:dyDescent="0.3">
      <c r="A4" t="s">
        <v>550</v>
      </c>
      <c r="B4" t="s">
        <v>48</v>
      </c>
      <c r="C4" t="s">
        <v>267</v>
      </c>
      <c r="D4" t="s">
        <v>17</v>
      </c>
      <c r="E4" t="s">
        <v>664</v>
      </c>
      <c r="F4" t="s">
        <v>665</v>
      </c>
      <c r="G4" t="s">
        <v>666</v>
      </c>
      <c r="H4">
        <v>41</v>
      </c>
      <c r="I4" t="s">
        <v>753</v>
      </c>
      <c r="J4" t="s">
        <v>319</v>
      </c>
      <c r="K4" t="s">
        <v>667</v>
      </c>
      <c r="L4" t="s">
        <v>96</v>
      </c>
      <c r="M4" t="s">
        <v>96</v>
      </c>
      <c r="N4" t="s">
        <v>96</v>
      </c>
      <c r="O4" t="s">
        <v>49</v>
      </c>
      <c r="P4" t="s">
        <v>77</v>
      </c>
      <c r="Q4" t="s">
        <v>313</v>
      </c>
      <c r="R4" t="s">
        <v>313</v>
      </c>
      <c r="S4" t="s">
        <v>550</v>
      </c>
      <c r="T4" t="s">
        <v>550</v>
      </c>
      <c r="U4" t="s">
        <v>100</v>
      </c>
      <c r="V4" t="s">
        <v>96</v>
      </c>
      <c r="W4" t="s">
        <v>550</v>
      </c>
      <c r="X4" t="s">
        <v>550</v>
      </c>
      <c r="Y4" t="s">
        <v>98</v>
      </c>
      <c r="Z4" t="s">
        <v>98</v>
      </c>
      <c r="AA4" t="s">
        <v>98</v>
      </c>
      <c r="AB4" t="s">
        <v>99</v>
      </c>
      <c r="AC4" t="s">
        <v>548</v>
      </c>
      <c r="AF4" t="e">
        <f>IF(#REF!="","",IF(#REF!&lt;10,"NO DISPONIBLE","DISPONIBLE"))</f>
        <v>#REF!</v>
      </c>
      <c r="AG4" t="e">
        <f>IF(#REF!="","",#REF!)</f>
        <v>#REF!</v>
      </c>
    </row>
    <row r="5" spans="1:33" x14ac:dyDescent="0.3">
      <c r="A5" t="s">
        <v>550</v>
      </c>
      <c r="B5" t="s">
        <v>48</v>
      </c>
      <c r="C5" t="s">
        <v>271</v>
      </c>
      <c r="D5" t="s">
        <v>17</v>
      </c>
      <c r="E5" t="s">
        <v>648</v>
      </c>
      <c r="F5" t="s">
        <v>649</v>
      </c>
      <c r="G5" t="s">
        <v>650</v>
      </c>
      <c r="H5">
        <v>3</v>
      </c>
      <c r="I5" t="s">
        <v>547</v>
      </c>
      <c r="J5" t="s">
        <v>319</v>
      </c>
      <c r="K5" t="s">
        <v>557</v>
      </c>
      <c r="L5" t="s">
        <v>96</v>
      </c>
      <c r="M5" t="s">
        <v>96</v>
      </c>
      <c r="N5" t="s">
        <v>96</v>
      </c>
      <c r="O5" t="s">
        <v>49</v>
      </c>
      <c r="P5" t="s">
        <v>77</v>
      </c>
      <c r="Q5" t="s">
        <v>313</v>
      </c>
      <c r="R5" t="s">
        <v>313</v>
      </c>
      <c r="S5" t="s">
        <v>550</v>
      </c>
      <c r="T5" t="s">
        <v>550</v>
      </c>
      <c r="U5" t="s">
        <v>101</v>
      </c>
      <c r="V5" t="s">
        <v>96</v>
      </c>
      <c r="W5" t="s">
        <v>550</v>
      </c>
      <c r="X5" t="s">
        <v>550</v>
      </c>
      <c r="Y5" t="s">
        <v>98</v>
      </c>
      <c r="Z5" t="s">
        <v>98</v>
      </c>
      <c r="AA5" t="s">
        <v>98</v>
      </c>
      <c r="AB5" t="s">
        <v>99</v>
      </c>
      <c r="AC5" t="s">
        <v>548</v>
      </c>
      <c r="AF5" t="e">
        <f>IF(#REF!="","",IF(#REF!&lt;10,"NO DISPONIBLE","DISPONIBLE"))</f>
        <v>#REF!</v>
      </c>
      <c r="AG5" t="e">
        <f>IF(#REF!="","",#REF!)</f>
        <v>#REF!</v>
      </c>
    </row>
    <row r="6" spans="1:33" x14ac:dyDescent="0.3">
      <c r="A6" t="s">
        <v>550</v>
      </c>
      <c r="B6" t="s">
        <v>48</v>
      </c>
      <c r="C6" t="s">
        <v>268</v>
      </c>
      <c r="D6" t="s">
        <v>318</v>
      </c>
      <c r="E6" t="s">
        <v>320</v>
      </c>
      <c r="F6" t="s">
        <v>321</v>
      </c>
      <c r="G6" t="s">
        <v>554</v>
      </c>
      <c r="H6">
        <v>22</v>
      </c>
      <c r="I6" t="s">
        <v>753</v>
      </c>
      <c r="J6" t="s">
        <v>322</v>
      </c>
      <c r="K6" t="s">
        <v>555</v>
      </c>
      <c r="L6" t="s">
        <v>96</v>
      </c>
      <c r="M6" t="s">
        <v>96</v>
      </c>
      <c r="N6" t="s">
        <v>96</v>
      </c>
      <c r="O6" t="s">
        <v>49</v>
      </c>
      <c r="P6" t="s">
        <v>77</v>
      </c>
      <c r="Q6" t="s">
        <v>313</v>
      </c>
      <c r="R6" t="s">
        <v>313</v>
      </c>
      <c r="S6" t="s">
        <v>550</v>
      </c>
      <c r="T6" t="s">
        <v>550</v>
      </c>
      <c r="U6" t="s">
        <v>100</v>
      </c>
      <c r="V6" t="s">
        <v>96</v>
      </c>
      <c r="W6" t="s">
        <v>550</v>
      </c>
      <c r="X6" t="s">
        <v>550</v>
      </c>
      <c r="Y6" t="s">
        <v>98</v>
      </c>
      <c r="Z6" t="s">
        <v>98</v>
      </c>
      <c r="AA6" t="s">
        <v>98</v>
      </c>
      <c r="AB6" t="s">
        <v>99</v>
      </c>
      <c r="AC6" t="s">
        <v>548</v>
      </c>
      <c r="AF6" t="e">
        <f>IF(#REF!="","",IF(#REF!&lt;10,"NO DISPONIBLE","DISPONIBLE"))</f>
        <v>#REF!</v>
      </c>
      <c r="AG6" t="e">
        <f>IF(#REF!="","",#REF!)</f>
        <v>#REF!</v>
      </c>
    </row>
    <row r="7" spans="1:33" x14ac:dyDescent="0.3">
      <c r="A7" t="s">
        <v>550</v>
      </c>
      <c r="B7" t="s">
        <v>48</v>
      </c>
      <c r="C7" t="s">
        <v>268</v>
      </c>
      <c r="D7" t="s">
        <v>576</v>
      </c>
      <c r="E7" t="s">
        <v>577</v>
      </c>
      <c r="F7" t="s">
        <v>578</v>
      </c>
      <c r="G7" t="s">
        <v>579</v>
      </c>
      <c r="H7">
        <v>40</v>
      </c>
      <c r="I7" t="s">
        <v>753</v>
      </c>
      <c r="J7" t="s">
        <v>319</v>
      </c>
      <c r="K7" t="s">
        <v>555</v>
      </c>
      <c r="L7" t="s">
        <v>96</v>
      </c>
      <c r="M7" t="s">
        <v>96</v>
      </c>
      <c r="N7" t="s">
        <v>96</v>
      </c>
      <c r="O7" t="s">
        <v>49</v>
      </c>
      <c r="P7" t="s">
        <v>77</v>
      </c>
      <c r="Q7" t="s">
        <v>313</v>
      </c>
      <c r="R7" t="s">
        <v>313</v>
      </c>
      <c r="S7" t="s">
        <v>550</v>
      </c>
      <c r="T7" t="s">
        <v>550</v>
      </c>
      <c r="U7" t="s">
        <v>100</v>
      </c>
      <c r="V7" t="s">
        <v>96</v>
      </c>
      <c r="W7" t="s">
        <v>550</v>
      </c>
      <c r="X7" t="s">
        <v>550</v>
      </c>
      <c r="Y7" t="s">
        <v>98</v>
      </c>
      <c r="Z7" t="s">
        <v>98</v>
      </c>
      <c r="AA7" t="s">
        <v>98</v>
      </c>
      <c r="AB7" t="s">
        <v>99</v>
      </c>
      <c r="AC7" t="s">
        <v>548</v>
      </c>
      <c r="AF7" t="e">
        <f>IF(#REF!="","",IF(#REF!&lt;10,"NO DISPONIBLE","DISPONIBLE"))</f>
        <v>#REF!</v>
      </c>
      <c r="AG7" t="e">
        <f>IF(#REF!="","",#REF!)</f>
        <v>#REF!</v>
      </c>
    </row>
    <row r="8" spans="1:33" x14ac:dyDescent="0.3">
      <c r="A8" t="s">
        <v>550</v>
      </c>
      <c r="B8" t="s">
        <v>48</v>
      </c>
      <c r="C8" t="s">
        <v>270</v>
      </c>
      <c r="D8" t="s">
        <v>318</v>
      </c>
      <c r="E8" t="s">
        <v>668</v>
      </c>
      <c r="F8" t="s">
        <v>669</v>
      </c>
      <c r="G8" t="s">
        <v>670</v>
      </c>
      <c r="H8">
        <v>23</v>
      </c>
      <c r="I8" t="s">
        <v>753</v>
      </c>
      <c r="J8" t="s">
        <v>351</v>
      </c>
      <c r="K8" t="s">
        <v>556</v>
      </c>
      <c r="L8" t="s">
        <v>96</v>
      </c>
      <c r="M8" t="s">
        <v>96</v>
      </c>
      <c r="N8" t="s">
        <v>96</v>
      </c>
      <c r="O8" t="s">
        <v>49</v>
      </c>
      <c r="P8" t="s">
        <v>77</v>
      </c>
      <c r="Q8" t="s">
        <v>313</v>
      </c>
      <c r="R8" t="s">
        <v>313</v>
      </c>
      <c r="S8" t="s">
        <v>550</v>
      </c>
      <c r="T8" t="s">
        <v>550</v>
      </c>
      <c r="U8" t="s">
        <v>100</v>
      </c>
      <c r="V8" t="s">
        <v>96</v>
      </c>
      <c r="W8" t="s">
        <v>550</v>
      </c>
      <c r="X8" t="s">
        <v>550</v>
      </c>
      <c r="Y8" t="s">
        <v>98</v>
      </c>
      <c r="Z8" t="s">
        <v>98</v>
      </c>
      <c r="AA8" t="s">
        <v>98</v>
      </c>
      <c r="AB8" t="s">
        <v>99</v>
      </c>
      <c r="AC8" t="s">
        <v>548</v>
      </c>
      <c r="AF8" t="e">
        <f>IF(#REF!="","",IF(#REF!&lt;10,"NO DISPONIBLE","DISPONIBLE"))</f>
        <v>#REF!</v>
      </c>
      <c r="AG8" t="e">
        <f>IF(#REF!="","",#REF!)</f>
        <v>#REF!</v>
      </c>
    </row>
    <row r="9" spans="1:33" x14ac:dyDescent="0.3">
      <c r="A9" t="s">
        <v>550</v>
      </c>
      <c r="B9" t="s">
        <v>48</v>
      </c>
      <c r="C9" t="s">
        <v>270</v>
      </c>
      <c r="D9" t="s">
        <v>576</v>
      </c>
      <c r="E9" t="s">
        <v>580</v>
      </c>
      <c r="F9" t="s">
        <v>581</v>
      </c>
      <c r="G9" t="s">
        <v>582</v>
      </c>
      <c r="H9">
        <v>57</v>
      </c>
      <c r="I9" t="s">
        <v>753</v>
      </c>
      <c r="J9" t="s">
        <v>351</v>
      </c>
      <c r="K9" t="s">
        <v>556</v>
      </c>
      <c r="L9" t="s">
        <v>96</v>
      </c>
      <c r="M9" t="s">
        <v>96</v>
      </c>
      <c r="N9" t="s">
        <v>96</v>
      </c>
      <c r="O9" t="s">
        <v>49</v>
      </c>
      <c r="P9" t="s">
        <v>77</v>
      </c>
      <c r="Q9" t="s">
        <v>313</v>
      </c>
      <c r="R9" t="s">
        <v>313</v>
      </c>
      <c r="S9" t="s">
        <v>550</v>
      </c>
      <c r="T9" t="s">
        <v>550</v>
      </c>
      <c r="U9" t="s">
        <v>100</v>
      </c>
      <c r="V9" t="s">
        <v>96</v>
      </c>
      <c r="W9" t="s">
        <v>550</v>
      </c>
      <c r="X9" t="s">
        <v>550</v>
      </c>
      <c r="Y9" t="s">
        <v>98</v>
      </c>
      <c r="Z9" t="s">
        <v>98</v>
      </c>
      <c r="AA9" t="s">
        <v>98</v>
      </c>
      <c r="AB9" t="s">
        <v>99</v>
      </c>
      <c r="AC9" t="s">
        <v>548</v>
      </c>
      <c r="AF9" t="e">
        <f>IF(#REF!="","",IF(#REF!&lt;10,"NO DISPONIBLE","DISPONIBLE"))</f>
        <v>#REF!</v>
      </c>
      <c r="AG9" t="e">
        <f>IF(#REF!="","",#REF!)</f>
        <v>#REF!</v>
      </c>
    </row>
    <row r="10" spans="1:33" x14ac:dyDescent="0.3">
      <c r="A10" t="s">
        <v>550</v>
      </c>
      <c r="B10" t="s">
        <v>52</v>
      </c>
      <c r="C10" t="s">
        <v>341</v>
      </c>
      <c r="D10" t="s">
        <v>15</v>
      </c>
      <c r="E10" t="s">
        <v>583</v>
      </c>
      <c r="F10" t="s">
        <v>341</v>
      </c>
      <c r="G10" t="s">
        <v>584</v>
      </c>
      <c r="H10">
        <v>16</v>
      </c>
      <c r="I10" t="s">
        <v>283</v>
      </c>
      <c r="J10" t="s">
        <v>585</v>
      </c>
      <c r="K10" t="s">
        <v>681</v>
      </c>
      <c r="L10" t="s">
        <v>586</v>
      </c>
      <c r="M10" t="s">
        <v>671</v>
      </c>
      <c r="N10" t="s">
        <v>79</v>
      </c>
      <c r="O10" t="s">
        <v>49</v>
      </c>
      <c r="P10" t="s">
        <v>77</v>
      </c>
      <c r="Q10" t="s">
        <v>7</v>
      </c>
      <c r="R10" t="s">
        <v>558</v>
      </c>
      <c r="S10" t="s">
        <v>672</v>
      </c>
      <c r="T10" t="s">
        <v>639</v>
      </c>
      <c r="U10" t="s">
        <v>101</v>
      </c>
      <c r="V10" t="s">
        <v>105</v>
      </c>
      <c r="W10" t="s">
        <v>550</v>
      </c>
      <c r="X10" t="s">
        <v>550</v>
      </c>
      <c r="Y10" t="s">
        <v>98</v>
      </c>
      <c r="Z10" t="s">
        <v>102</v>
      </c>
      <c r="AA10" t="s">
        <v>102</v>
      </c>
      <c r="AB10" t="s">
        <v>99</v>
      </c>
      <c r="AC10" t="s">
        <v>359</v>
      </c>
      <c r="AF10" t="e">
        <f>IF(#REF!="","",IF(#REF!&lt;10,"NO DISPONIBLE","DISPONIBLE"))</f>
        <v>#REF!</v>
      </c>
      <c r="AG10" t="e">
        <f>IF(#REF!="","",#REF!)</f>
        <v>#REF!</v>
      </c>
    </row>
    <row r="11" spans="1:33" x14ac:dyDescent="0.3">
      <c r="A11" t="s">
        <v>550</v>
      </c>
      <c r="B11" t="s">
        <v>52</v>
      </c>
      <c r="C11" t="s">
        <v>340</v>
      </c>
      <c r="D11" t="s">
        <v>15</v>
      </c>
      <c r="E11" t="s">
        <v>682</v>
      </c>
      <c r="F11" t="s">
        <v>340</v>
      </c>
      <c r="G11" t="s">
        <v>683</v>
      </c>
      <c r="H11">
        <v>13</v>
      </c>
      <c r="I11" t="s">
        <v>283</v>
      </c>
      <c r="J11" t="s">
        <v>684</v>
      </c>
      <c r="K11" t="s">
        <v>685</v>
      </c>
      <c r="L11" t="s">
        <v>586</v>
      </c>
      <c r="M11" t="s">
        <v>686</v>
      </c>
      <c r="N11" t="s">
        <v>79</v>
      </c>
      <c r="O11" t="s">
        <v>49</v>
      </c>
      <c r="P11" t="s">
        <v>77</v>
      </c>
      <c r="Q11" t="s">
        <v>7</v>
      </c>
      <c r="R11" t="s">
        <v>558</v>
      </c>
      <c r="S11" t="s">
        <v>687</v>
      </c>
      <c r="T11" t="s">
        <v>688</v>
      </c>
      <c r="U11" t="s">
        <v>101</v>
      </c>
      <c r="V11" t="s">
        <v>105</v>
      </c>
      <c r="W11" t="s">
        <v>550</v>
      </c>
      <c r="X11" t="s">
        <v>550</v>
      </c>
      <c r="Y11" t="s">
        <v>98</v>
      </c>
      <c r="Z11" t="s">
        <v>102</v>
      </c>
      <c r="AA11" t="s">
        <v>102</v>
      </c>
      <c r="AB11" t="s">
        <v>99</v>
      </c>
      <c r="AC11" t="s">
        <v>359</v>
      </c>
      <c r="AF11" t="e">
        <f>IF(#REF!="","",IF(#REF!&lt;10,"NO DISPONIBLE","DISPONIBLE"))</f>
        <v>#REF!</v>
      </c>
      <c r="AG11" t="e">
        <f>IF(#REF!="","",#REF!)</f>
        <v>#REF!</v>
      </c>
    </row>
    <row r="12" spans="1:33" x14ac:dyDescent="0.3">
      <c r="A12" t="s">
        <v>550</v>
      </c>
      <c r="B12" t="s">
        <v>52</v>
      </c>
      <c r="C12" t="s">
        <v>659</v>
      </c>
      <c r="D12" t="s">
        <v>677</v>
      </c>
      <c r="E12" t="s">
        <v>689</v>
      </c>
      <c r="F12" t="s">
        <v>659</v>
      </c>
      <c r="G12" t="s">
        <v>690</v>
      </c>
      <c r="H12">
        <v>11</v>
      </c>
      <c r="I12" t="s">
        <v>283</v>
      </c>
      <c r="J12" t="s">
        <v>691</v>
      </c>
      <c r="K12" t="s">
        <v>692</v>
      </c>
      <c r="L12" t="s">
        <v>693</v>
      </c>
      <c r="M12" t="s">
        <v>694</v>
      </c>
      <c r="N12" t="s">
        <v>82</v>
      </c>
      <c r="O12" t="s">
        <v>49</v>
      </c>
      <c r="P12" t="s">
        <v>77</v>
      </c>
      <c r="Q12" t="s">
        <v>7</v>
      </c>
      <c r="R12" t="s">
        <v>558</v>
      </c>
      <c r="S12" t="s">
        <v>695</v>
      </c>
      <c r="T12" t="s">
        <v>696</v>
      </c>
      <c r="U12" t="s">
        <v>100</v>
      </c>
      <c r="V12" t="s">
        <v>105</v>
      </c>
      <c r="W12" t="s">
        <v>697</v>
      </c>
      <c r="X12" t="s">
        <v>698</v>
      </c>
      <c r="Y12" t="s">
        <v>98</v>
      </c>
      <c r="Z12" t="s">
        <v>102</v>
      </c>
      <c r="AA12" t="s">
        <v>102</v>
      </c>
      <c r="AB12" t="s">
        <v>106</v>
      </c>
      <c r="AC12" t="s">
        <v>359</v>
      </c>
      <c r="AF12" t="e">
        <f>IF(#REF!="","",IF(#REF!&lt;10,"NO DISPONIBLE","DISPONIBLE"))</f>
        <v>#REF!</v>
      </c>
      <c r="AG12" t="e">
        <f>IF(#REF!="","",#REF!)</f>
        <v>#REF!</v>
      </c>
    </row>
    <row r="13" spans="1:33" x14ac:dyDescent="0.3">
      <c r="A13" t="s">
        <v>550</v>
      </c>
      <c r="B13" t="s">
        <v>52</v>
      </c>
      <c r="C13" t="s">
        <v>323</v>
      </c>
      <c r="D13" t="s">
        <v>587</v>
      </c>
      <c r="E13" t="s">
        <v>588</v>
      </c>
      <c r="F13" t="s">
        <v>589</v>
      </c>
      <c r="G13" t="s">
        <v>590</v>
      </c>
      <c r="H13">
        <v>6</v>
      </c>
      <c r="I13" t="s">
        <v>283</v>
      </c>
      <c r="J13" t="s">
        <v>591</v>
      </c>
      <c r="K13" t="s">
        <v>592</v>
      </c>
      <c r="L13" t="s">
        <v>593</v>
      </c>
      <c r="M13" t="s">
        <v>594</v>
      </c>
      <c r="N13" t="s">
        <v>81</v>
      </c>
      <c r="O13" t="s">
        <v>49</v>
      </c>
      <c r="P13" t="s">
        <v>77</v>
      </c>
      <c r="Q13" t="s">
        <v>7</v>
      </c>
      <c r="R13" t="s">
        <v>558</v>
      </c>
      <c r="S13" t="s">
        <v>595</v>
      </c>
      <c r="T13" t="s">
        <v>596</v>
      </c>
      <c r="U13" t="s">
        <v>101</v>
      </c>
      <c r="V13" t="s">
        <v>105</v>
      </c>
      <c r="W13" t="s">
        <v>550</v>
      </c>
      <c r="X13" t="s">
        <v>550</v>
      </c>
      <c r="Y13" t="s">
        <v>98</v>
      </c>
      <c r="Z13" t="s">
        <v>102</v>
      </c>
      <c r="AA13" t="s">
        <v>102</v>
      </c>
      <c r="AB13" t="s">
        <v>103</v>
      </c>
      <c r="AC13" t="s">
        <v>359</v>
      </c>
      <c r="AF13" t="e">
        <f>IF(#REF!="","",IF(#REF!&lt;10,"NO DISPONIBLE","DISPONIBLE"))</f>
        <v>#REF!</v>
      </c>
      <c r="AG13" t="e">
        <f>IF(#REF!="","",#REF!)</f>
        <v>#REF!</v>
      </c>
    </row>
    <row r="14" spans="1:33" x14ac:dyDescent="0.3">
      <c r="A14" t="s">
        <v>550</v>
      </c>
      <c r="B14" t="s">
        <v>52</v>
      </c>
      <c r="C14" t="s">
        <v>299</v>
      </c>
      <c r="D14" t="s">
        <v>700</v>
      </c>
      <c r="E14" t="s">
        <v>701</v>
      </c>
      <c r="F14" t="s">
        <v>299</v>
      </c>
      <c r="G14" t="s">
        <v>702</v>
      </c>
      <c r="H14">
        <v>47</v>
      </c>
      <c r="I14" t="s">
        <v>283</v>
      </c>
      <c r="J14" t="s">
        <v>703</v>
      </c>
      <c r="K14" t="s">
        <v>699</v>
      </c>
      <c r="L14" t="s">
        <v>637</v>
      </c>
      <c r="M14" t="s">
        <v>80</v>
      </c>
      <c r="N14" t="s">
        <v>81</v>
      </c>
      <c r="O14" t="s">
        <v>49</v>
      </c>
      <c r="P14" t="s">
        <v>77</v>
      </c>
      <c r="Q14" t="s">
        <v>7</v>
      </c>
      <c r="R14" t="s">
        <v>559</v>
      </c>
      <c r="S14" t="s">
        <v>638</v>
      </c>
      <c r="T14" t="s">
        <v>639</v>
      </c>
      <c r="U14" t="s">
        <v>101</v>
      </c>
      <c r="V14" t="s">
        <v>105</v>
      </c>
      <c r="W14" t="s">
        <v>550</v>
      </c>
      <c r="X14" t="s">
        <v>550</v>
      </c>
      <c r="Y14" t="s">
        <v>98</v>
      </c>
      <c r="Z14" t="s">
        <v>102</v>
      </c>
      <c r="AA14" t="s">
        <v>102</v>
      </c>
      <c r="AB14" t="s">
        <v>106</v>
      </c>
      <c r="AC14" t="s">
        <v>359</v>
      </c>
      <c r="AF14" t="e">
        <f>IF(#REF!="","",IF(#REF!&lt;10,"NO DISPONIBLE","DISPONIBLE"))</f>
        <v>#REF!</v>
      </c>
      <c r="AG14" t="e">
        <f>IF(#REF!="","",#REF!)</f>
        <v>#REF!</v>
      </c>
    </row>
    <row r="15" spans="1:33" x14ac:dyDescent="0.3">
      <c r="A15" t="s">
        <v>550</v>
      </c>
      <c r="B15" t="s">
        <v>52</v>
      </c>
      <c r="C15" t="s">
        <v>660</v>
      </c>
      <c r="D15" t="s">
        <v>677</v>
      </c>
      <c r="E15" t="s">
        <v>704</v>
      </c>
      <c r="F15" t="s">
        <v>660</v>
      </c>
      <c r="G15" t="s">
        <v>705</v>
      </c>
      <c r="H15">
        <v>3</v>
      </c>
      <c r="I15" t="s">
        <v>706</v>
      </c>
      <c r="J15" t="s">
        <v>707</v>
      </c>
      <c r="K15" t="s">
        <v>708</v>
      </c>
      <c r="L15" t="s">
        <v>693</v>
      </c>
      <c r="M15" t="s">
        <v>597</v>
      </c>
      <c r="N15" t="s">
        <v>82</v>
      </c>
      <c r="O15" t="s">
        <v>49</v>
      </c>
      <c r="P15" t="s">
        <v>84</v>
      </c>
      <c r="Q15" t="s">
        <v>7</v>
      </c>
      <c r="R15" t="s">
        <v>558</v>
      </c>
      <c r="S15" t="s">
        <v>709</v>
      </c>
      <c r="T15" t="s">
        <v>710</v>
      </c>
      <c r="U15" t="s">
        <v>100</v>
      </c>
      <c r="V15" t="s">
        <v>105</v>
      </c>
      <c r="W15" t="s">
        <v>96</v>
      </c>
      <c r="X15" t="s">
        <v>711</v>
      </c>
      <c r="Y15" t="s">
        <v>98</v>
      </c>
      <c r="Z15" t="s">
        <v>102</v>
      </c>
      <c r="AA15" t="s">
        <v>102</v>
      </c>
      <c r="AB15" t="s">
        <v>106</v>
      </c>
      <c r="AC15" t="s">
        <v>359</v>
      </c>
      <c r="AF15" t="e">
        <f>IF(#REF!="","",IF(#REF!&lt;10,"NO DISPONIBLE","DISPONIBLE"))</f>
        <v>#REF!</v>
      </c>
      <c r="AG15" t="e">
        <f>IF(#REF!="","",#REF!)</f>
        <v>#REF!</v>
      </c>
    </row>
    <row r="16" spans="1:33" x14ac:dyDescent="0.3">
      <c r="A16" t="s">
        <v>550</v>
      </c>
      <c r="B16" t="s">
        <v>55</v>
      </c>
      <c r="C16" t="s">
        <v>342</v>
      </c>
      <c r="D16" t="s">
        <v>124</v>
      </c>
      <c r="E16" t="s">
        <v>674</v>
      </c>
      <c r="F16" t="s">
        <v>342</v>
      </c>
      <c r="G16" t="s">
        <v>675</v>
      </c>
      <c r="H16">
        <v>39</v>
      </c>
      <c r="I16" t="s">
        <v>283</v>
      </c>
      <c r="J16" t="s">
        <v>328</v>
      </c>
      <c r="K16" t="s">
        <v>598</v>
      </c>
      <c r="L16" t="s">
        <v>329</v>
      </c>
      <c r="M16" t="s">
        <v>549</v>
      </c>
      <c r="N16" t="s">
        <v>87</v>
      </c>
      <c r="O16" t="s">
        <v>49</v>
      </c>
      <c r="P16" t="s">
        <v>77</v>
      </c>
      <c r="Q16" t="s">
        <v>7</v>
      </c>
      <c r="R16" t="s">
        <v>558</v>
      </c>
      <c r="S16" t="s">
        <v>676</v>
      </c>
      <c r="T16" t="s">
        <v>712</v>
      </c>
      <c r="U16" t="s">
        <v>100</v>
      </c>
      <c r="V16" t="s">
        <v>105</v>
      </c>
      <c r="W16" t="s">
        <v>679</v>
      </c>
      <c r="X16" t="s">
        <v>713</v>
      </c>
      <c r="Y16" t="s">
        <v>98</v>
      </c>
      <c r="Z16" t="s">
        <v>102</v>
      </c>
      <c r="AA16" t="s">
        <v>102</v>
      </c>
      <c r="AB16" t="s">
        <v>106</v>
      </c>
      <c r="AC16" t="s">
        <v>359</v>
      </c>
      <c r="AF16" t="e">
        <f>IF(#REF!="","",IF(#REF!&lt;10,"NO DISPONIBLE","DISPONIBLE"))</f>
        <v>#REF!</v>
      </c>
      <c r="AG16" t="e">
        <f>IF(#REF!="","",#REF!)</f>
        <v>#REF!</v>
      </c>
    </row>
    <row r="17" spans="1:33" x14ac:dyDescent="0.3">
      <c r="A17" t="s">
        <v>550</v>
      </c>
      <c r="B17" t="s">
        <v>55</v>
      </c>
      <c r="C17" t="s">
        <v>661</v>
      </c>
      <c r="D17" t="s">
        <v>124</v>
      </c>
      <c r="E17" t="s">
        <v>714</v>
      </c>
      <c r="F17" t="s">
        <v>661</v>
      </c>
      <c r="G17" t="s">
        <v>715</v>
      </c>
      <c r="H17">
        <v>15</v>
      </c>
      <c r="I17" t="s">
        <v>283</v>
      </c>
      <c r="J17" t="s">
        <v>716</v>
      </c>
      <c r="K17" t="s">
        <v>717</v>
      </c>
      <c r="L17" t="s">
        <v>329</v>
      </c>
      <c r="M17" t="s">
        <v>718</v>
      </c>
      <c r="N17" t="s">
        <v>79</v>
      </c>
      <c r="O17" t="s">
        <v>49</v>
      </c>
      <c r="P17" t="s">
        <v>77</v>
      </c>
      <c r="Q17" t="s">
        <v>7</v>
      </c>
      <c r="R17" t="s">
        <v>614</v>
      </c>
      <c r="S17" t="s">
        <v>719</v>
      </c>
      <c r="T17" t="s">
        <v>720</v>
      </c>
      <c r="U17" t="s">
        <v>101</v>
      </c>
      <c r="V17" t="s">
        <v>105</v>
      </c>
      <c r="W17" t="s">
        <v>679</v>
      </c>
      <c r="X17" t="s">
        <v>721</v>
      </c>
      <c r="Y17" t="s">
        <v>98</v>
      </c>
      <c r="Z17" t="s">
        <v>102</v>
      </c>
      <c r="AA17" t="s">
        <v>102</v>
      </c>
      <c r="AB17" t="s">
        <v>99</v>
      </c>
      <c r="AC17" t="s">
        <v>359</v>
      </c>
      <c r="AF17" t="e">
        <f>IF(#REF!="","",IF(#REF!&lt;10,"NO DISPONIBLE","DISPONIBLE"))</f>
        <v>#REF!</v>
      </c>
      <c r="AG17" t="e">
        <f>IF(#REF!="","",#REF!)</f>
        <v>#REF!</v>
      </c>
    </row>
    <row r="18" spans="1:33" x14ac:dyDescent="0.3">
      <c r="A18" t="s">
        <v>550</v>
      </c>
      <c r="B18" t="s">
        <v>55</v>
      </c>
      <c r="C18" t="s">
        <v>300</v>
      </c>
      <c r="D18" t="s">
        <v>124</v>
      </c>
      <c r="E18" t="s">
        <v>788</v>
      </c>
      <c r="F18" t="s">
        <v>300</v>
      </c>
      <c r="G18" t="s">
        <v>789</v>
      </c>
      <c r="H18">
        <v>511</v>
      </c>
      <c r="I18" t="s">
        <v>706</v>
      </c>
      <c r="J18" t="s">
        <v>790</v>
      </c>
      <c r="K18" t="s">
        <v>791</v>
      </c>
      <c r="L18" t="s">
        <v>792</v>
      </c>
      <c r="M18" t="s">
        <v>79</v>
      </c>
      <c r="N18" t="s">
        <v>85</v>
      </c>
      <c r="O18" t="s">
        <v>54</v>
      </c>
      <c r="P18" t="s">
        <v>83</v>
      </c>
      <c r="Q18" t="s">
        <v>7</v>
      </c>
      <c r="R18" t="s">
        <v>559</v>
      </c>
      <c r="S18" t="s">
        <v>776</v>
      </c>
      <c r="T18" t="s">
        <v>722</v>
      </c>
      <c r="U18" t="s">
        <v>97</v>
      </c>
      <c r="V18" t="s">
        <v>105</v>
      </c>
      <c r="W18" t="s">
        <v>697</v>
      </c>
      <c r="X18" t="s">
        <v>713</v>
      </c>
      <c r="Y18" t="s">
        <v>98</v>
      </c>
      <c r="Z18" t="s">
        <v>102</v>
      </c>
      <c r="AA18" t="s">
        <v>102</v>
      </c>
      <c r="AB18" t="s">
        <v>108</v>
      </c>
      <c r="AC18" t="s">
        <v>359</v>
      </c>
      <c r="AF18" t="e">
        <f>IF(#REF!="","",IF(#REF!&lt;10,"NO DISPONIBLE","DISPONIBLE"))</f>
        <v>#REF!</v>
      </c>
      <c r="AG18" t="e">
        <f>IF(#REF!="","",#REF!)</f>
        <v>#REF!</v>
      </c>
    </row>
    <row r="19" spans="1:33" x14ac:dyDescent="0.3">
      <c r="A19" t="s">
        <v>550</v>
      </c>
      <c r="B19" t="s">
        <v>55</v>
      </c>
      <c r="C19" t="s">
        <v>300</v>
      </c>
      <c r="D19" t="s">
        <v>801</v>
      </c>
      <c r="E19" t="s">
        <v>802</v>
      </c>
      <c r="F19" t="s">
        <v>300</v>
      </c>
      <c r="G19" t="s">
        <v>803</v>
      </c>
      <c r="H19">
        <v>17</v>
      </c>
      <c r="I19" t="s">
        <v>706</v>
      </c>
      <c r="J19" t="s">
        <v>804</v>
      </c>
      <c r="K19" t="s">
        <v>791</v>
      </c>
      <c r="L19" t="s">
        <v>792</v>
      </c>
      <c r="M19" t="s">
        <v>79</v>
      </c>
      <c r="N19" t="s">
        <v>85</v>
      </c>
      <c r="O19" t="s">
        <v>54</v>
      </c>
      <c r="P19" t="s">
        <v>83</v>
      </c>
      <c r="Q19" t="s">
        <v>7</v>
      </c>
      <c r="R19" t="s">
        <v>559</v>
      </c>
      <c r="S19" t="s">
        <v>776</v>
      </c>
      <c r="T19" t="s">
        <v>722</v>
      </c>
      <c r="U19" t="s">
        <v>97</v>
      </c>
      <c r="V19" t="s">
        <v>105</v>
      </c>
      <c r="W19" t="s">
        <v>697</v>
      </c>
      <c r="X19" t="s">
        <v>713</v>
      </c>
      <c r="Y19" t="s">
        <v>98</v>
      </c>
      <c r="Z19" t="s">
        <v>102</v>
      </c>
      <c r="AA19" t="s">
        <v>102</v>
      </c>
      <c r="AB19" t="s">
        <v>108</v>
      </c>
      <c r="AC19" t="s">
        <v>359</v>
      </c>
      <c r="AF19" t="e">
        <f>IF(#REF!="","",IF(#REF!&lt;10,"NO DISPONIBLE","DISPONIBLE"))</f>
        <v>#REF!</v>
      </c>
      <c r="AG19" t="e">
        <f>IF(#REF!="","",#REF!)</f>
        <v>#REF!</v>
      </c>
    </row>
    <row r="20" spans="1:33" x14ac:dyDescent="0.3">
      <c r="A20" t="s">
        <v>550</v>
      </c>
      <c r="B20" t="s">
        <v>55</v>
      </c>
      <c r="C20" t="s">
        <v>316</v>
      </c>
      <c r="D20" t="s">
        <v>771</v>
      </c>
      <c r="E20" t="s">
        <v>772</v>
      </c>
      <c r="F20" t="s">
        <v>316</v>
      </c>
      <c r="G20" t="s">
        <v>773</v>
      </c>
      <c r="H20">
        <v>148</v>
      </c>
      <c r="I20" t="s">
        <v>283</v>
      </c>
      <c r="J20" t="s">
        <v>774</v>
      </c>
      <c r="K20" t="s">
        <v>673</v>
      </c>
      <c r="L20" t="s">
        <v>78</v>
      </c>
      <c r="M20" t="s">
        <v>775</v>
      </c>
      <c r="N20" t="s">
        <v>87</v>
      </c>
      <c r="O20" t="s">
        <v>54</v>
      </c>
      <c r="P20" t="s">
        <v>84</v>
      </c>
      <c r="Q20" t="s">
        <v>7</v>
      </c>
      <c r="R20" t="s">
        <v>559</v>
      </c>
      <c r="S20" t="s">
        <v>776</v>
      </c>
      <c r="T20" t="s">
        <v>722</v>
      </c>
      <c r="U20" t="s">
        <v>100</v>
      </c>
      <c r="V20" t="s">
        <v>105</v>
      </c>
      <c r="W20" t="s">
        <v>697</v>
      </c>
      <c r="X20" t="s">
        <v>713</v>
      </c>
      <c r="Y20" t="s">
        <v>98</v>
      </c>
      <c r="Z20" t="s">
        <v>102</v>
      </c>
      <c r="AA20" t="s">
        <v>102</v>
      </c>
      <c r="AB20" t="s">
        <v>108</v>
      </c>
      <c r="AC20" t="s">
        <v>359</v>
      </c>
      <c r="AF20" t="e">
        <f>IF(#REF!="","",IF(#REF!&lt;10,"NO DISPONIBLE","DISPONIBLE"))</f>
        <v>#REF!</v>
      </c>
      <c r="AG20" t="e">
        <f>IF(#REF!="","",#REF!)</f>
        <v>#REF!</v>
      </c>
    </row>
    <row r="21" spans="1:33" x14ac:dyDescent="0.3">
      <c r="A21" t="s">
        <v>550</v>
      </c>
      <c r="B21" t="s">
        <v>55</v>
      </c>
      <c r="C21" t="s">
        <v>662</v>
      </c>
      <c r="D21" t="s">
        <v>18</v>
      </c>
      <c r="E21" t="s">
        <v>723</v>
      </c>
      <c r="F21" t="s">
        <v>662</v>
      </c>
      <c r="G21" t="s">
        <v>724</v>
      </c>
      <c r="H21">
        <v>24</v>
      </c>
      <c r="I21" t="s">
        <v>283</v>
      </c>
      <c r="J21" t="s">
        <v>716</v>
      </c>
      <c r="K21" t="s">
        <v>725</v>
      </c>
      <c r="L21" t="s">
        <v>86</v>
      </c>
      <c r="M21" t="s">
        <v>88</v>
      </c>
      <c r="N21" t="s">
        <v>87</v>
      </c>
      <c r="O21" t="s">
        <v>49</v>
      </c>
      <c r="P21" t="s">
        <v>84</v>
      </c>
      <c r="Q21" t="s">
        <v>7</v>
      </c>
      <c r="R21" t="s">
        <v>614</v>
      </c>
      <c r="S21" t="s">
        <v>330</v>
      </c>
      <c r="T21" t="s">
        <v>722</v>
      </c>
      <c r="U21" t="s">
        <v>97</v>
      </c>
      <c r="V21" t="s">
        <v>105</v>
      </c>
      <c r="W21" t="s">
        <v>679</v>
      </c>
      <c r="X21" t="s">
        <v>713</v>
      </c>
      <c r="Y21" t="s">
        <v>98</v>
      </c>
      <c r="Z21" t="s">
        <v>102</v>
      </c>
      <c r="AA21" t="s">
        <v>102</v>
      </c>
      <c r="AB21" t="s">
        <v>108</v>
      </c>
      <c r="AC21" t="s">
        <v>359</v>
      </c>
      <c r="AF21" t="e">
        <f>IF(#REF!="","",IF(#REF!&lt;10,"NO DISPONIBLE","DISPONIBLE"))</f>
        <v>#REF!</v>
      </c>
      <c r="AG21" t="e">
        <f>IF(#REF!="","",#REF!)</f>
        <v>#REF!</v>
      </c>
    </row>
    <row r="22" spans="1:33" x14ac:dyDescent="0.3">
      <c r="A22" t="s">
        <v>550</v>
      </c>
      <c r="B22" t="s">
        <v>55</v>
      </c>
      <c r="C22" t="s">
        <v>326</v>
      </c>
      <c r="D22" t="s">
        <v>18</v>
      </c>
      <c r="E22" t="s">
        <v>327</v>
      </c>
      <c r="F22" t="s">
        <v>326</v>
      </c>
      <c r="G22" t="s">
        <v>560</v>
      </c>
      <c r="H22">
        <v>29</v>
      </c>
      <c r="I22" t="s">
        <v>283</v>
      </c>
      <c r="J22" t="s">
        <v>328</v>
      </c>
      <c r="K22" t="s">
        <v>726</v>
      </c>
      <c r="L22" t="s">
        <v>329</v>
      </c>
      <c r="M22" t="s">
        <v>88</v>
      </c>
      <c r="N22" t="s">
        <v>87</v>
      </c>
      <c r="O22" t="s">
        <v>49</v>
      </c>
      <c r="P22" t="s">
        <v>84</v>
      </c>
      <c r="Q22" t="s">
        <v>7</v>
      </c>
      <c r="R22" t="s">
        <v>558</v>
      </c>
      <c r="S22" t="s">
        <v>330</v>
      </c>
      <c r="T22" t="s">
        <v>722</v>
      </c>
      <c r="U22" t="s">
        <v>100</v>
      </c>
      <c r="V22" t="s">
        <v>105</v>
      </c>
      <c r="W22" t="s">
        <v>679</v>
      </c>
      <c r="X22" t="s">
        <v>713</v>
      </c>
      <c r="Y22" t="s">
        <v>98</v>
      </c>
      <c r="Z22" t="s">
        <v>102</v>
      </c>
      <c r="AA22" t="s">
        <v>102</v>
      </c>
      <c r="AB22" t="s">
        <v>108</v>
      </c>
      <c r="AC22" t="s">
        <v>359</v>
      </c>
      <c r="AF22" t="e">
        <f>IF(#REF!="","",IF(#REF!&lt;10,"NO DISPONIBLE","DISPONIBLE"))</f>
        <v>#REF!</v>
      </c>
      <c r="AG22" t="e">
        <f>IF(#REF!="","",#REF!)</f>
        <v>#REF!</v>
      </c>
    </row>
    <row r="23" spans="1:33" x14ac:dyDescent="0.3">
      <c r="A23" t="s">
        <v>550</v>
      </c>
      <c r="B23" t="s">
        <v>55</v>
      </c>
      <c r="C23" t="s">
        <v>343</v>
      </c>
      <c r="D23" t="s">
        <v>278</v>
      </c>
      <c r="E23" t="s">
        <v>640</v>
      </c>
      <c r="F23" t="s">
        <v>343</v>
      </c>
      <c r="G23" t="s">
        <v>641</v>
      </c>
      <c r="H23">
        <v>8</v>
      </c>
      <c r="I23" t="s">
        <v>283</v>
      </c>
      <c r="J23" t="s">
        <v>328</v>
      </c>
      <c r="K23" t="s">
        <v>708</v>
      </c>
      <c r="L23" t="s">
        <v>329</v>
      </c>
      <c r="M23" t="s">
        <v>285</v>
      </c>
      <c r="N23" t="s">
        <v>87</v>
      </c>
      <c r="O23" t="s">
        <v>49</v>
      </c>
      <c r="P23" t="s">
        <v>84</v>
      </c>
      <c r="Q23" t="s">
        <v>7</v>
      </c>
      <c r="R23" t="s">
        <v>558</v>
      </c>
      <c r="S23" t="s">
        <v>642</v>
      </c>
      <c r="T23" t="s">
        <v>712</v>
      </c>
      <c r="U23" t="s">
        <v>100</v>
      </c>
      <c r="V23" t="s">
        <v>105</v>
      </c>
      <c r="W23" t="s">
        <v>679</v>
      </c>
      <c r="X23" t="s">
        <v>713</v>
      </c>
      <c r="Y23" t="s">
        <v>98</v>
      </c>
      <c r="Z23" t="s">
        <v>102</v>
      </c>
      <c r="AA23" t="s">
        <v>102</v>
      </c>
      <c r="AB23" t="s">
        <v>106</v>
      </c>
      <c r="AC23" t="s">
        <v>359</v>
      </c>
      <c r="AF23" t="e">
        <f>IF(#REF!="","",IF(#REF!&lt;10,"NO DISPONIBLE","DISPONIBLE"))</f>
        <v>#REF!</v>
      </c>
      <c r="AG23" t="e">
        <f>IF(#REF!="","",#REF!)</f>
        <v>#REF!</v>
      </c>
    </row>
    <row r="24" spans="1:33" x14ac:dyDescent="0.3">
      <c r="A24" t="s">
        <v>550</v>
      </c>
      <c r="B24" t="s">
        <v>55</v>
      </c>
      <c r="C24" t="s">
        <v>620</v>
      </c>
      <c r="D24" t="s">
        <v>621</v>
      </c>
      <c r="E24" t="s">
        <v>622</v>
      </c>
      <c r="F24" t="s">
        <v>620</v>
      </c>
      <c r="G24" t="s">
        <v>623</v>
      </c>
      <c r="H24">
        <v>5</v>
      </c>
      <c r="I24" t="s">
        <v>547</v>
      </c>
      <c r="J24" t="s">
        <v>624</v>
      </c>
      <c r="K24" t="s">
        <v>625</v>
      </c>
      <c r="L24" t="s">
        <v>78</v>
      </c>
      <c r="M24" t="s">
        <v>549</v>
      </c>
      <c r="N24" t="s">
        <v>87</v>
      </c>
      <c r="O24" t="s">
        <v>49</v>
      </c>
      <c r="P24" t="s">
        <v>84</v>
      </c>
      <c r="Q24" t="s">
        <v>7</v>
      </c>
      <c r="R24" t="s">
        <v>564</v>
      </c>
      <c r="S24" t="s">
        <v>626</v>
      </c>
      <c r="T24" t="s">
        <v>266</v>
      </c>
      <c r="U24" t="s">
        <v>100</v>
      </c>
      <c r="V24" t="s">
        <v>105</v>
      </c>
      <c r="W24" t="s">
        <v>550</v>
      </c>
      <c r="X24" t="s">
        <v>550</v>
      </c>
      <c r="Y24" t="s">
        <v>98</v>
      </c>
      <c r="Z24" t="s">
        <v>102</v>
      </c>
      <c r="AA24" t="s">
        <v>102</v>
      </c>
      <c r="AB24" t="s">
        <v>106</v>
      </c>
      <c r="AC24" t="s">
        <v>548</v>
      </c>
      <c r="AF24" t="e">
        <f>IF(#REF!="","",IF(#REF!&lt;10,"NO DISPONIBLE","DISPONIBLE"))</f>
        <v>#REF!</v>
      </c>
      <c r="AG24" t="e">
        <f>IF(#REF!="","",#REF!)</f>
        <v>#REF!</v>
      </c>
    </row>
    <row r="25" spans="1:33" x14ac:dyDescent="0.3">
      <c r="A25" t="s">
        <v>550</v>
      </c>
      <c r="B25" t="s">
        <v>55</v>
      </c>
      <c r="C25" t="s">
        <v>223</v>
      </c>
      <c r="D25" t="s">
        <v>810</v>
      </c>
      <c r="E25" t="s">
        <v>811</v>
      </c>
      <c r="F25" t="s">
        <v>223</v>
      </c>
      <c r="G25" t="s">
        <v>812</v>
      </c>
      <c r="H25">
        <v>1</v>
      </c>
      <c r="I25" t="s">
        <v>547</v>
      </c>
      <c r="J25" t="s">
        <v>813</v>
      </c>
      <c r="K25" t="s">
        <v>814</v>
      </c>
      <c r="L25" t="s">
        <v>78</v>
      </c>
      <c r="M25" t="s">
        <v>88</v>
      </c>
      <c r="N25" t="s">
        <v>87</v>
      </c>
      <c r="O25" t="s">
        <v>49</v>
      </c>
      <c r="P25" t="s">
        <v>84</v>
      </c>
      <c r="Q25" t="s">
        <v>7</v>
      </c>
      <c r="R25" t="s">
        <v>559</v>
      </c>
      <c r="S25" t="s">
        <v>815</v>
      </c>
      <c r="T25" t="s">
        <v>266</v>
      </c>
      <c r="U25" t="s">
        <v>100</v>
      </c>
      <c r="V25" t="s">
        <v>105</v>
      </c>
      <c r="W25" t="s">
        <v>550</v>
      </c>
      <c r="X25" t="s">
        <v>550</v>
      </c>
      <c r="Y25" t="s">
        <v>98</v>
      </c>
      <c r="Z25" t="s">
        <v>102</v>
      </c>
      <c r="AA25" t="s">
        <v>102</v>
      </c>
      <c r="AB25" t="s">
        <v>106</v>
      </c>
      <c r="AC25" t="s">
        <v>548</v>
      </c>
      <c r="AF25" t="e">
        <f>IF(#REF!="","",IF(#REF!&lt;10,"NO DISPONIBLE","DISPONIBLE"))</f>
        <v>#REF!</v>
      </c>
      <c r="AG25" t="e">
        <f>IF(#REF!="","",#REF!)</f>
        <v>#REF!</v>
      </c>
    </row>
    <row r="26" spans="1:33" x14ac:dyDescent="0.3">
      <c r="A26" t="s">
        <v>550</v>
      </c>
      <c r="B26" t="s">
        <v>58</v>
      </c>
      <c r="C26" t="s">
        <v>306</v>
      </c>
      <c r="D26" t="s">
        <v>18</v>
      </c>
      <c r="E26" t="s">
        <v>314</v>
      </c>
      <c r="F26" t="s">
        <v>306</v>
      </c>
      <c r="G26" t="s">
        <v>562</v>
      </c>
      <c r="H26">
        <v>7</v>
      </c>
      <c r="I26" t="s">
        <v>283</v>
      </c>
      <c r="J26" t="s">
        <v>315</v>
      </c>
      <c r="K26" t="s">
        <v>728</v>
      </c>
      <c r="L26" t="s">
        <v>599</v>
      </c>
      <c r="M26" t="s">
        <v>600</v>
      </c>
      <c r="N26" t="s">
        <v>82</v>
      </c>
      <c r="O26" t="s">
        <v>49</v>
      </c>
      <c r="P26" t="s">
        <v>84</v>
      </c>
      <c r="Q26" t="s">
        <v>7</v>
      </c>
      <c r="R26" t="s">
        <v>559</v>
      </c>
      <c r="S26" t="s">
        <v>281</v>
      </c>
      <c r="T26" t="s">
        <v>109</v>
      </c>
      <c r="U26" t="s">
        <v>100</v>
      </c>
      <c r="V26" t="s">
        <v>105</v>
      </c>
      <c r="W26" t="s">
        <v>550</v>
      </c>
      <c r="X26" t="s">
        <v>550</v>
      </c>
      <c r="Y26" t="s">
        <v>98</v>
      </c>
      <c r="Z26" t="s">
        <v>102</v>
      </c>
      <c r="AA26" t="s">
        <v>102</v>
      </c>
      <c r="AB26" t="s">
        <v>106</v>
      </c>
      <c r="AC26" t="s">
        <v>359</v>
      </c>
      <c r="AF26" t="e">
        <f>IF(#REF!="","",IF(#REF!&lt;10,"NO DISPONIBLE","DISPONIBLE"))</f>
        <v>#REF!</v>
      </c>
      <c r="AG26" t="e">
        <f>IF(#REF!="","",#REF!)</f>
        <v>#REF!</v>
      </c>
    </row>
    <row r="27" spans="1:33" x14ac:dyDescent="0.3">
      <c r="A27" t="s">
        <v>550</v>
      </c>
      <c r="B27" t="s">
        <v>58</v>
      </c>
      <c r="C27" t="s">
        <v>217</v>
      </c>
      <c r="D27" t="s">
        <v>24</v>
      </c>
      <c r="E27" t="s">
        <v>783</v>
      </c>
      <c r="F27" t="s">
        <v>217</v>
      </c>
      <c r="G27" t="s">
        <v>784</v>
      </c>
      <c r="H27">
        <v>1</v>
      </c>
      <c r="I27" t="s">
        <v>547</v>
      </c>
      <c r="J27" t="s">
        <v>785</v>
      </c>
      <c r="K27" t="s">
        <v>708</v>
      </c>
      <c r="L27" t="s">
        <v>86</v>
      </c>
      <c r="M27" t="s">
        <v>786</v>
      </c>
      <c r="N27" t="s">
        <v>82</v>
      </c>
      <c r="O27" t="s">
        <v>49</v>
      </c>
      <c r="P27" t="s">
        <v>84</v>
      </c>
      <c r="Q27" t="s">
        <v>7</v>
      </c>
      <c r="R27" t="s">
        <v>559</v>
      </c>
      <c r="S27" t="s">
        <v>787</v>
      </c>
      <c r="T27" t="s">
        <v>266</v>
      </c>
      <c r="U27" t="s">
        <v>100</v>
      </c>
      <c r="V27" t="s">
        <v>105</v>
      </c>
      <c r="W27" t="s">
        <v>550</v>
      </c>
      <c r="X27" t="s">
        <v>550</v>
      </c>
      <c r="Y27" t="s">
        <v>98</v>
      </c>
      <c r="Z27" t="s">
        <v>102</v>
      </c>
      <c r="AA27" t="s">
        <v>102</v>
      </c>
      <c r="AB27" t="s">
        <v>106</v>
      </c>
      <c r="AC27" t="s">
        <v>548</v>
      </c>
      <c r="AF27" t="e">
        <f>IF(#REF!="","",IF(#REF!&lt;10,"NO DISPONIBLE","DISPONIBLE"))</f>
        <v>#REF!</v>
      </c>
      <c r="AG27" t="e">
        <f>IF(#REF!="","",#REF!)</f>
        <v>#REF!</v>
      </c>
    </row>
    <row r="28" spans="1:33" x14ac:dyDescent="0.3">
      <c r="A28" t="s">
        <v>550</v>
      </c>
      <c r="B28" t="s">
        <v>59</v>
      </c>
      <c r="C28" t="s">
        <v>261</v>
      </c>
      <c r="D28" t="s">
        <v>17</v>
      </c>
      <c r="E28" t="s">
        <v>777</v>
      </c>
      <c r="F28" t="s">
        <v>261</v>
      </c>
      <c r="G28" t="s">
        <v>778</v>
      </c>
      <c r="H28">
        <v>118</v>
      </c>
      <c r="I28" t="s">
        <v>283</v>
      </c>
      <c r="J28" t="s">
        <v>758</v>
      </c>
      <c r="K28" t="s">
        <v>779</v>
      </c>
      <c r="L28" t="s">
        <v>78</v>
      </c>
      <c r="M28" t="s">
        <v>89</v>
      </c>
      <c r="N28" t="s">
        <v>780</v>
      </c>
      <c r="O28" t="s">
        <v>49</v>
      </c>
      <c r="P28" t="s">
        <v>83</v>
      </c>
      <c r="Q28" t="s">
        <v>7</v>
      </c>
      <c r="R28" t="s">
        <v>559</v>
      </c>
      <c r="S28" t="s">
        <v>781</v>
      </c>
      <c r="T28" t="s">
        <v>782</v>
      </c>
      <c r="U28" t="s">
        <v>97</v>
      </c>
      <c r="V28" t="s">
        <v>105</v>
      </c>
      <c r="W28" t="s">
        <v>697</v>
      </c>
      <c r="X28" t="s">
        <v>729</v>
      </c>
      <c r="Y28" t="s">
        <v>98</v>
      </c>
      <c r="Z28" t="s">
        <v>98</v>
      </c>
      <c r="AA28" t="s">
        <v>102</v>
      </c>
      <c r="AB28" t="s">
        <v>108</v>
      </c>
      <c r="AC28" t="s">
        <v>359</v>
      </c>
      <c r="AF28" t="e">
        <f>IF(#REF!="","",IF(#REF!&lt;10,"NO DISPONIBLE","DISPONIBLE"))</f>
        <v>#REF!</v>
      </c>
      <c r="AG28" t="e">
        <f>IF(#REF!="","",#REF!)</f>
        <v>#REF!</v>
      </c>
    </row>
    <row r="29" spans="1:33" x14ac:dyDescent="0.3">
      <c r="A29" t="s">
        <v>550</v>
      </c>
      <c r="B29" t="s">
        <v>59</v>
      </c>
      <c r="C29" t="s">
        <v>730</v>
      </c>
      <c r="D29" t="s">
        <v>17</v>
      </c>
      <c r="E29" t="s">
        <v>731</v>
      </c>
      <c r="F29" t="s">
        <v>730</v>
      </c>
      <c r="G29" t="s">
        <v>732</v>
      </c>
      <c r="H29">
        <v>267</v>
      </c>
      <c r="I29" t="s">
        <v>283</v>
      </c>
      <c r="J29" t="s">
        <v>707</v>
      </c>
      <c r="K29" t="s">
        <v>733</v>
      </c>
      <c r="L29" t="s">
        <v>78</v>
      </c>
      <c r="M29" t="s">
        <v>89</v>
      </c>
      <c r="N29" t="s">
        <v>91</v>
      </c>
      <c r="O29" t="s">
        <v>49</v>
      </c>
      <c r="P29" t="s">
        <v>77</v>
      </c>
      <c r="Q29" t="s">
        <v>7</v>
      </c>
      <c r="R29" t="s">
        <v>558</v>
      </c>
      <c r="S29" t="s">
        <v>734</v>
      </c>
      <c r="T29" t="s">
        <v>639</v>
      </c>
      <c r="U29" t="s">
        <v>100</v>
      </c>
      <c r="V29" t="s">
        <v>105</v>
      </c>
      <c r="W29" t="s">
        <v>697</v>
      </c>
      <c r="X29" t="s">
        <v>729</v>
      </c>
      <c r="Y29" t="s">
        <v>98</v>
      </c>
      <c r="Z29" t="s">
        <v>98</v>
      </c>
      <c r="AA29" t="s">
        <v>102</v>
      </c>
      <c r="AB29" t="s">
        <v>106</v>
      </c>
      <c r="AC29" t="s">
        <v>359</v>
      </c>
      <c r="AF29" t="e">
        <f>IF(#REF!="","",IF(#REF!&lt;10,"NO DISPONIBLE","DISPONIBLE"))</f>
        <v>#REF!</v>
      </c>
      <c r="AG29" t="e">
        <f>IF(#REF!="","",#REF!)</f>
        <v>#REF!</v>
      </c>
    </row>
    <row r="30" spans="1:33" x14ac:dyDescent="0.3">
      <c r="A30" t="s">
        <v>550</v>
      </c>
      <c r="B30" t="s">
        <v>59</v>
      </c>
      <c r="C30" t="s">
        <v>344</v>
      </c>
      <c r="D30" t="s">
        <v>352</v>
      </c>
      <c r="E30" t="s">
        <v>353</v>
      </c>
      <c r="F30" t="s">
        <v>344</v>
      </c>
      <c r="G30" t="s">
        <v>565</v>
      </c>
      <c r="H30">
        <v>221</v>
      </c>
      <c r="I30" t="s">
        <v>283</v>
      </c>
      <c r="J30" t="s">
        <v>354</v>
      </c>
      <c r="K30" t="s">
        <v>566</v>
      </c>
      <c r="L30" t="s">
        <v>78</v>
      </c>
      <c r="M30" t="s">
        <v>601</v>
      </c>
      <c r="N30" t="s">
        <v>91</v>
      </c>
      <c r="O30" t="s">
        <v>49</v>
      </c>
      <c r="P30" t="s">
        <v>77</v>
      </c>
      <c r="Q30" t="s">
        <v>7</v>
      </c>
      <c r="R30" t="s">
        <v>558</v>
      </c>
      <c r="S30" t="s">
        <v>735</v>
      </c>
      <c r="T30" t="s">
        <v>639</v>
      </c>
      <c r="U30" t="s">
        <v>100</v>
      </c>
      <c r="V30" t="s">
        <v>105</v>
      </c>
      <c r="W30" t="s">
        <v>679</v>
      </c>
      <c r="X30" t="s">
        <v>729</v>
      </c>
      <c r="Y30" t="s">
        <v>98</v>
      </c>
      <c r="Z30" t="s">
        <v>98</v>
      </c>
      <c r="AA30" t="s">
        <v>102</v>
      </c>
      <c r="AB30" t="s">
        <v>103</v>
      </c>
      <c r="AC30" t="s">
        <v>359</v>
      </c>
      <c r="AF30" t="e">
        <f>IF(#REF!="","",IF(#REF!&lt;10,"NO DISPONIBLE","DISPONIBLE"))</f>
        <v>#REF!</v>
      </c>
      <c r="AG30" t="e">
        <f>IF(#REF!="","",#REF!)</f>
        <v>#REF!</v>
      </c>
    </row>
    <row r="31" spans="1:33" x14ac:dyDescent="0.3">
      <c r="A31" t="s">
        <v>550</v>
      </c>
      <c r="B31" t="s">
        <v>59</v>
      </c>
      <c r="C31" t="s">
        <v>345</v>
      </c>
      <c r="D31" t="s">
        <v>355</v>
      </c>
      <c r="E31" t="s">
        <v>356</v>
      </c>
      <c r="F31" t="s">
        <v>345</v>
      </c>
      <c r="G31" t="s">
        <v>567</v>
      </c>
      <c r="H31">
        <v>69</v>
      </c>
      <c r="I31" t="s">
        <v>283</v>
      </c>
      <c r="J31" t="s">
        <v>354</v>
      </c>
      <c r="K31" t="s">
        <v>807</v>
      </c>
      <c r="L31" t="s">
        <v>78</v>
      </c>
      <c r="M31" t="s">
        <v>602</v>
      </c>
      <c r="N31" t="s">
        <v>91</v>
      </c>
      <c r="O31" t="s">
        <v>49</v>
      </c>
      <c r="P31" t="s">
        <v>77</v>
      </c>
      <c r="Q31" t="s">
        <v>7</v>
      </c>
      <c r="R31" t="s">
        <v>558</v>
      </c>
      <c r="S31" t="s">
        <v>736</v>
      </c>
      <c r="T31" t="s">
        <v>639</v>
      </c>
      <c r="U31" t="s">
        <v>100</v>
      </c>
      <c r="V31" t="s">
        <v>603</v>
      </c>
      <c r="W31" t="s">
        <v>679</v>
      </c>
      <c r="X31" t="s">
        <v>729</v>
      </c>
      <c r="Y31" t="s">
        <v>98</v>
      </c>
      <c r="Z31" t="s">
        <v>98</v>
      </c>
      <c r="AA31" t="s">
        <v>102</v>
      </c>
      <c r="AB31" t="s">
        <v>103</v>
      </c>
      <c r="AC31" t="s">
        <v>359</v>
      </c>
      <c r="AF31" t="e">
        <f>IF(#REF!="","",IF(#REF!&lt;10,"NO DISPONIBLE","DISPONIBLE"))</f>
        <v>#REF!</v>
      </c>
      <c r="AG31" t="e">
        <f>IF(#REF!="","",#REF!)</f>
        <v>#REF!</v>
      </c>
    </row>
    <row r="32" spans="1:33" x14ac:dyDescent="0.3">
      <c r="A32" t="s">
        <v>550</v>
      </c>
      <c r="B32" t="s">
        <v>59</v>
      </c>
      <c r="C32" t="s">
        <v>307</v>
      </c>
      <c r="D32" t="s">
        <v>17</v>
      </c>
      <c r="E32" t="s">
        <v>643</v>
      </c>
      <c r="F32" t="s">
        <v>307</v>
      </c>
      <c r="G32" t="s">
        <v>644</v>
      </c>
      <c r="H32">
        <v>13</v>
      </c>
      <c r="I32" t="s">
        <v>283</v>
      </c>
      <c r="J32" t="s">
        <v>315</v>
      </c>
      <c r="K32" t="s">
        <v>645</v>
      </c>
      <c r="L32" t="s">
        <v>92</v>
      </c>
      <c r="M32" t="s">
        <v>646</v>
      </c>
      <c r="N32" t="s">
        <v>91</v>
      </c>
      <c r="O32" t="s">
        <v>49</v>
      </c>
      <c r="P32" t="s">
        <v>77</v>
      </c>
      <c r="Q32" t="s">
        <v>7</v>
      </c>
      <c r="R32" t="s">
        <v>558</v>
      </c>
      <c r="S32" t="s">
        <v>647</v>
      </c>
      <c r="T32" t="s">
        <v>688</v>
      </c>
      <c r="U32" t="s">
        <v>100</v>
      </c>
      <c r="V32" t="s">
        <v>105</v>
      </c>
      <c r="W32" t="s">
        <v>679</v>
      </c>
      <c r="X32" t="s">
        <v>729</v>
      </c>
      <c r="Y32" t="s">
        <v>98</v>
      </c>
      <c r="Z32" t="s">
        <v>98</v>
      </c>
      <c r="AA32" t="s">
        <v>102</v>
      </c>
      <c r="AB32" t="s">
        <v>99</v>
      </c>
      <c r="AC32" t="s">
        <v>359</v>
      </c>
      <c r="AF32" t="e">
        <f>IF(#REF!="","",IF(#REF!&lt;10,"NO DISPONIBLE","DISPONIBLE"))</f>
        <v>#REF!</v>
      </c>
      <c r="AG32" t="e">
        <f>IF(#REF!="","",#REF!)</f>
        <v>#REF!</v>
      </c>
    </row>
    <row r="33" spans="1:34" x14ac:dyDescent="0.3">
      <c r="A33" t="s">
        <v>550</v>
      </c>
      <c r="B33" t="s">
        <v>61</v>
      </c>
      <c r="C33" t="s">
        <v>551</v>
      </c>
      <c r="D33" t="s">
        <v>15</v>
      </c>
      <c r="E33" t="s">
        <v>738</v>
      </c>
      <c r="F33" t="s">
        <v>551</v>
      </c>
      <c r="G33" t="s">
        <v>739</v>
      </c>
      <c r="H33">
        <v>2</v>
      </c>
      <c r="I33" t="s">
        <v>283</v>
      </c>
      <c r="J33" t="s">
        <v>740</v>
      </c>
      <c r="K33" t="s">
        <v>741</v>
      </c>
      <c r="L33" t="s">
        <v>742</v>
      </c>
      <c r="M33" t="s">
        <v>651</v>
      </c>
      <c r="N33" t="s">
        <v>87</v>
      </c>
      <c r="O33" t="s">
        <v>49</v>
      </c>
      <c r="P33" t="s">
        <v>77</v>
      </c>
      <c r="Q33" t="s">
        <v>7</v>
      </c>
      <c r="R33" t="s">
        <v>558</v>
      </c>
      <c r="S33" t="s">
        <v>743</v>
      </c>
      <c r="T33" t="s">
        <v>104</v>
      </c>
      <c r="U33" t="s">
        <v>101</v>
      </c>
      <c r="V33" t="s">
        <v>286</v>
      </c>
      <c r="W33" t="s">
        <v>550</v>
      </c>
      <c r="X33" t="s">
        <v>550</v>
      </c>
      <c r="Y33" t="s">
        <v>98</v>
      </c>
      <c r="Z33" t="s">
        <v>102</v>
      </c>
      <c r="AA33" t="s">
        <v>102</v>
      </c>
      <c r="AB33" t="s">
        <v>99</v>
      </c>
      <c r="AC33" t="s">
        <v>359</v>
      </c>
      <c r="AF33" t="e">
        <f>IF(#REF!="","",IF(#REF!&lt;10,"NO DISPONIBLE","DISPONIBLE"))</f>
        <v>#REF!</v>
      </c>
      <c r="AG33" t="e">
        <f>IF(#REF!="","",#REF!)</f>
        <v>#REF!</v>
      </c>
    </row>
    <row r="34" spans="1:34" x14ac:dyDescent="0.3">
      <c r="A34" t="s">
        <v>550</v>
      </c>
      <c r="B34" t="s">
        <v>61</v>
      </c>
      <c r="C34" t="s">
        <v>552</v>
      </c>
      <c r="D34" t="s">
        <v>15</v>
      </c>
      <c r="E34" t="s">
        <v>759</v>
      </c>
      <c r="F34" t="s">
        <v>552</v>
      </c>
      <c r="G34" t="s">
        <v>760</v>
      </c>
      <c r="H34">
        <v>20</v>
      </c>
      <c r="I34" t="s">
        <v>283</v>
      </c>
      <c r="J34" t="s">
        <v>761</v>
      </c>
      <c r="K34" t="s">
        <v>762</v>
      </c>
      <c r="L34" t="s">
        <v>763</v>
      </c>
      <c r="M34" t="s">
        <v>651</v>
      </c>
      <c r="N34" t="s">
        <v>87</v>
      </c>
      <c r="O34" t="s">
        <v>49</v>
      </c>
      <c r="P34" t="s">
        <v>77</v>
      </c>
      <c r="Q34" t="s">
        <v>7</v>
      </c>
      <c r="R34" t="s">
        <v>558</v>
      </c>
      <c r="S34" t="s">
        <v>764</v>
      </c>
      <c r="T34" t="s">
        <v>104</v>
      </c>
      <c r="U34" t="s">
        <v>101</v>
      </c>
      <c r="V34" t="s">
        <v>286</v>
      </c>
      <c r="W34" t="s">
        <v>550</v>
      </c>
      <c r="X34" t="s">
        <v>550</v>
      </c>
      <c r="Y34" t="s">
        <v>98</v>
      </c>
      <c r="Z34" t="s">
        <v>102</v>
      </c>
      <c r="AA34" t="s">
        <v>102</v>
      </c>
      <c r="AB34" t="s">
        <v>99</v>
      </c>
      <c r="AC34" t="s">
        <v>359</v>
      </c>
      <c r="AF34" t="e">
        <f>IF(#REF!="","",IF(#REF!&lt;10,"NO DISPONIBLE","DISPONIBLE"))</f>
        <v>#REF!</v>
      </c>
      <c r="AG34" t="e">
        <f>IF(#REF!="","",#REF!)</f>
        <v>#REF!</v>
      </c>
    </row>
    <row r="35" spans="1:34" x14ac:dyDescent="0.3">
      <c r="A35" t="s">
        <v>550</v>
      </c>
      <c r="B35" t="s">
        <v>61</v>
      </c>
      <c r="C35" t="s">
        <v>795</v>
      </c>
      <c r="D35" t="s">
        <v>15</v>
      </c>
      <c r="E35" t="s">
        <v>796</v>
      </c>
      <c r="F35" t="s">
        <v>795</v>
      </c>
      <c r="G35" t="s">
        <v>797</v>
      </c>
      <c r="H35">
        <v>15</v>
      </c>
      <c r="I35" t="s">
        <v>283</v>
      </c>
      <c r="J35" t="s">
        <v>798</v>
      </c>
      <c r="K35" t="s">
        <v>799</v>
      </c>
      <c r="L35" t="s">
        <v>808</v>
      </c>
      <c r="M35" t="s">
        <v>550</v>
      </c>
      <c r="N35" t="s">
        <v>550</v>
      </c>
      <c r="O35" t="s">
        <v>49</v>
      </c>
      <c r="P35" t="s">
        <v>84</v>
      </c>
      <c r="Q35" t="s">
        <v>7</v>
      </c>
      <c r="R35" t="s">
        <v>550</v>
      </c>
      <c r="S35" t="s">
        <v>550</v>
      </c>
      <c r="T35" t="s">
        <v>550</v>
      </c>
      <c r="U35" t="s">
        <v>550</v>
      </c>
      <c r="V35" t="s">
        <v>550</v>
      </c>
      <c r="W35" t="s">
        <v>697</v>
      </c>
      <c r="X35" t="s">
        <v>550</v>
      </c>
      <c r="Y35" t="s">
        <v>550</v>
      </c>
      <c r="Z35" t="s">
        <v>550</v>
      </c>
      <c r="AA35" t="s">
        <v>550</v>
      </c>
      <c r="AB35" t="s">
        <v>106</v>
      </c>
      <c r="AC35" t="s">
        <v>359</v>
      </c>
      <c r="AF35" t="e">
        <f>IF(#REF!="","",IF(#REF!&lt;10,"NO DISPONIBLE","DISPONIBLE"))</f>
        <v>#REF!</v>
      </c>
      <c r="AG35" t="e">
        <f>IF(#REF!="","",#REF!)</f>
        <v>#REF!</v>
      </c>
    </row>
    <row r="36" spans="1:34" x14ac:dyDescent="0.3">
      <c r="A36" t="s">
        <v>550</v>
      </c>
      <c r="B36" t="s">
        <v>61</v>
      </c>
      <c r="C36" t="s">
        <v>287</v>
      </c>
      <c r="D36" t="s">
        <v>765</v>
      </c>
      <c r="E36" t="s">
        <v>766</v>
      </c>
      <c r="F36" t="s">
        <v>287</v>
      </c>
      <c r="G36" t="s">
        <v>767</v>
      </c>
      <c r="H36">
        <v>3</v>
      </c>
      <c r="I36" t="s">
        <v>547</v>
      </c>
      <c r="J36" t="s">
        <v>289</v>
      </c>
      <c r="K36" t="s">
        <v>604</v>
      </c>
      <c r="L36" t="s">
        <v>290</v>
      </c>
      <c r="M36" t="s">
        <v>291</v>
      </c>
      <c r="N36" t="s">
        <v>93</v>
      </c>
      <c r="O36" t="s">
        <v>49</v>
      </c>
      <c r="P36" t="s">
        <v>77</v>
      </c>
      <c r="Q36" t="s">
        <v>7</v>
      </c>
      <c r="R36" t="s">
        <v>559</v>
      </c>
      <c r="S36" t="s">
        <v>292</v>
      </c>
      <c r="T36" t="s">
        <v>266</v>
      </c>
      <c r="U36" t="s">
        <v>101</v>
      </c>
      <c r="V36" t="s">
        <v>286</v>
      </c>
      <c r="W36" t="s">
        <v>550</v>
      </c>
      <c r="X36" t="s">
        <v>550</v>
      </c>
      <c r="Y36" t="s">
        <v>98</v>
      </c>
      <c r="Z36" t="s">
        <v>102</v>
      </c>
      <c r="AA36" t="s">
        <v>102</v>
      </c>
      <c r="AB36" t="s">
        <v>106</v>
      </c>
      <c r="AC36" t="s">
        <v>548</v>
      </c>
      <c r="AF36" t="e">
        <f>IF(#REF!="","",IF(#REF!&lt;10,"NO DISPONIBLE","DISPONIBLE"))</f>
        <v>#REF!</v>
      </c>
      <c r="AG36" t="e">
        <f>IF(#REF!="","",#REF!)</f>
        <v>#REF!</v>
      </c>
    </row>
    <row r="37" spans="1:34" x14ac:dyDescent="0.3">
      <c r="A37" t="s">
        <v>550</v>
      </c>
      <c r="B37" t="s">
        <v>61</v>
      </c>
      <c r="C37" t="s">
        <v>287</v>
      </c>
      <c r="D37" t="s">
        <v>15</v>
      </c>
      <c r="E37" t="s">
        <v>288</v>
      </c>
      <c r="F37" t="s">
        <v>287</v>
      </c>
      <c r="G37" t="s">
        <v>568</v>
      </c>
      <c r="H37">
        <v>12</v>
      </c>
      <c r="I37" t="s">
        <v>754</v>
      </c>
      <c r="J37" t="s">
        <v>289</v>
      </c>
      <c r="K37" t="s">
        <v>604</v>
      </c>
      <c r="L37" t="s">
        <v>290</v>
      </c>
      <c r="M37" t="s">
        <v>291</v>
      </c>
      <c r="N37" t="s">
        <v>93</v>
      </c>
      <c r="O37" t="s">
        <v>49</v>
      </c>
      <c r="P37" t="s">
        <v>77</v>
      </c>
      <c r="Q37" t="s">
        <v>7</v>
      </c>
      <c r="R37" t="s">
        <v>559</v>
      </c>
      <c r="S37" t="s">
        <v>292</v>
      </c>
      <c r="T37" t="s">
        <v>266</v>
      </c>
      <c r="U37" t="s">
        <v>101</v>
      </c>
      <c r="V37" t="s">
        <v>286</v>
      </c>
      <c r="W37" t="s">
        <v>550</v>
      </c>
      <c r="X37" t="s">
        <v>550</v>
      </c>
      <c r="Y37" t="s">
        <v>98</v>
      </c>
      <c r="Z37" t="s">
        <v>102</v>
      </c>
      <c r="AA37" t="s">
        <v>102</v>
      </c>
      <c r="AB37" t="s">
        <v>106</v>
      </c>
      <c r="AC37" t="s">
        <v>548</v>
      </c>
      <c r="AF37" t="e">
        <f>IF(#REF!="","",IF(#REF!&lt;10,"NO DISPONIBLE","DISPONIBLE"))</f>
        <v>#REF!</v>
      </c>
      <c r="AG37" t="e">
        <f>IF(#REF!="","",#REF!)</f>
        <v>#REF!</v>
      </c>
    </row>
    <row r="38" spans="1:34" x14ac:dyDescent="0.3">
      <c r="A38" t="s">
        <v>550</v>
      </c>
      <c r="B38" t="s">
        <v>61</v>
      </c>
      <c r="C38" t="s">
        <v>293</v>
      </c>
      <c r="D38" t="s">
        <v>15</v>
      </c>
      <c r="E38" t="s">
        <v>652</v>
      </c>
      <c r="F38" t="s">
        <v>293</v>
      </c>
      <c r="G38" t="s">
        <v>653</v>
      </c>
      <c r="H38">
        <v>18</v>
      </c>
      <c r="I38" t="s">
        <v>547</v>
      </c>
      <c r="J38" t="s">
        <v>284</v>
      </c>
      <c r="K38" t="s">
        <v>605</v>
      </c>
      <c r="L38" t="s">
        <v>290</v>
      </c>
      <c r="M38" t="s">
        <v>291</v>
      </c>
      <c r="N38" t="s">
        <v>87</v>
      </c>
      <c r="O38" t="s">
        <v>49</v>
      </c>
      <c r="P38" t="s">
        <v>77</v>
      </c>
      <c r="Q38" t="s">
        <v>7</v>
      </c>
      <c r="R38" t="s">
        <v>559</v>
      </c>
      <c r="S38" t="s">
        <v>294</v>
      </c>
      <c r="T38" t="s">
        <v>688</v>
      </c>
      <c r="U38" t="s">
        <v>101</v>
      </c>
      <c r="V38" t="s">
        <v>286</v>
      </c>
      <c r="W38" t="s">
        <v>550</v>
      </c>
      <c r="X38" t="s">
        <v>550</v>
      </c>
      <c r="Y38" t="s">
        <v>98</v>
      </c>
      <c r="Z38" t="s">
        <v>102</v>
      </c>
      <c r="AA38" t="s">
        <v>102</v>
      </c>
      <c r="AB38" t="s">
        <v>99</v>
      </c>
      <c r="AC38" t="s">
        <v>548</v>
      </c>
      <c r="AF38" t="e">
        <f>IF(#REF!="","",IF(#REF!&lt;10,"NO DISPONIBLE","DISPONIBLE"))</f>
        <v>#REF!</v>
      </c>
      <c r="AG38" t="e">
        <f>IF(#REF!="","",#REF!)</f>
        <v>#REF!</v>
      </c>
    </row>
    <row r="39" spans="1:34" x14ac:dyDescent="0.3">
      <c r="A39" t="s">
        <v>550</v>
      </c>
      <c r="B39" t="s">
        <v>61</v>
      </c>
      <c r="C39" t="s">
        <v>293</v>
      </c>
      <c r="D39" t="s">
        <v>768</v>
      </c>
      <c r="E39" t="s">
        <v>769</v>
      </c>
      <c r="F39" t="s">
        <v>293</v>
      </c>
      <c r="G39" t="s">
        <v>770</v>
      </c>
      <c r="H39">
        <v>21</v>
      </c>
      <c r="I39" t="s">
        <v>547</v>
      </c>
      <c r="J39" t="s">
        <v>284</v>
      </c>
      <c r="K39" t="s">
        <v>605</v>
      </c>
      <c r="L39" t="s">
        <v>290</v>
      </c>
      <c r="M39" t="s">
        <v>291</v>
      </c>
      <c r="N39" t="s">
        <v>87</v>
      </c>
      <c r="O39" t="s">
        <v>49</v>
      </c>
      <c r="P39" t="s">
        <v>77</v>
      </c>
      <c r="Q39" t="s">
        <v>7</v>
      </c>
      <c r="R39" t="s">
        <v>559</v>
      </c>
      <c r="S39" t="s">
        <v>294</v>
      </c>
      <c r="T39" t="s">
        <v>688</v>
      </c>
      <c r="U39" t="s">
        <v>101</v>
      </c>
      <c r="V39" t="s">
        <v>286</v>
      </c>
      <c r="W39" t="s">
        <v>550</v>
      </c>
      <c r="X39" t="s">
        <v>550</v>
      </c>
      <c r="Y39" t="s">
        <v>98</v>
      </c>
      <c r="Z39" t="s">
        <v>102</v>
      </c>
      <c r="AA39" t="s">
        <v>102</v>
      </c>
      <c r="AB39" t="s">
        <v>99</v>
      </c>
      <c r="AC39" t="s">
        <v>548</v>
      </c>
      <c r="AF39" t="e">
        <f>IF(#REF!="","",IF(#REF!&lt;10,"NO DISPONIBLE","DISPONIBLE"))</f>
        <v>#REF!</v>
      </c>
      <c r="AG39" t="e">
        <f>IF(#REF!="","",#REF!)</f>
        <v>#REF!</v>
      </c>
    </row>
    <row r="40" spans="1:34" x14ac:dyDescent="0.3">
      <c r="A40" t="s">
        <v>550</v>
      </c>
      <c r="B40" t="s">
        <v>62</v>
      </c>
      <c r="C40" t="s">
        <v>295</v>
      </c>
      <c r="D40" t="s">
        <v>15</v>
      </c>
      <c r="E40" t="s">
        <v>606</v>
      </c>
      <c r="F40" t="s">
        <v>295</v>
      </c>
      <c r="G40" t="s">
        <v>607</v>
      </c>
      <c r="H40">
        <v>9</v>
      </c>
      <c r="I40" t="s">
        <v>283</v>
      </c>
      <c r="J40" t="s">
        <v>280</v>
      </c>
      <c r="K40" t="s">
        <v>744</v>
      </c>
      <c r="L40" t="s">
        <v>608</v>
      </c>
      <c r="M40" t="s">
        <v>85</v>
      </c>
      <c r="N40" t="s">
        <v>82</v>
      </c>
      <c r="O40" t="s">
        <v>54</v>
      </c>
      <c r="P40" t="s">
        <v>83</v>
      </c>
      <c r="Q40" t="s">
        <v>7</v>
      </c>
      <c r="R40" t="s">
        <v>559</v>
      </c>
      <c r="S40" t="s">
        <v>609</v>
      </c>
      <c r="T40" t="s">
        <v>610</v>
      </c>
      <c r="U40" t="s">
        <v>611</v>
      </c>
      <c r="V40" t="s">
        <v>105</v>
      </c>
      <c r="W40" t="s">
        <v>550</v>
      </c>
      <c r="X40" t="s">
        <v>550</v>
      </c>
      <c r="Y40" t="s">
        <v>98</v>
      </c>
      <c r="Z40" t="s">
        <v>102</v>
      </c>
      <c r="AA40" t="s">
        <v>102</v>
      </c>
      <c r="AB40" t="s">
        <v>107</v>
      </c>
      <c r="AC40" t="s">
        <v>359</v>
      </c>
      <c r="AF40" t="e">
        <f>IF(#REF!="","",IF(#REF!&lt;10,"NO DISPONIBLE","DISPONIBLE"))</f>
        <v>#REF!</v>
      </c>
      <c r="AG40" t="e">
        <f>IF(#REF!="","",#REF!)</f>
        <v>#REF!</v>
      </c>
    </row>
    <row r="41" spans="1:34" x14ac:dyDescent="0.3">
      <c r="A41" t="s">
        <v>550</v>
      </c>
      <c r="B41" t="s">
        <v>62</v>
      </c>
      <c r="C41" t="s">
        <v>745</v>
      </c>
      <c r="D41" t="s">
        <v>15</v>
      </c>
      <c r="E41" t="s">
        <v>746</v>
      </c>
      <c r="F41" t="s">
        <v>745</v>
      </c>
      <c r="G41" t="s">
        <v>747</v>
      </c>
      <c r="H41">
        <v>17</v>
      </c>
      <c r="I41" t="s">
        <v>283</v>
      </c>
      <c r="J41" t="s">
        <v>748</v>
      </c>
      <c r="K41" t="s">
        <v>563</v>
      </c>
      <c r="L41" t="s">
        <v>749</v>
      </c>
      <c r="M41" t="s">
        <v>750</v>
      </c>
      <c r="N41" t="s">
        <v>85</v>
      </c>
      <c r="O41" t="s">
        <v>54</v>
      </c>
      <c r="P41" t="s">
        <v>83</v>
      </c>
      <c r="Q41" t="s">
        <v>7</v>
      </c>
      <c r="R41" t="s">
        <v>558</v>
      </c>
      <c r="S41" t="s">
        <v>619</v>
      </c>
      <c r="T41" t="s">
        <v>722</v>
      </c>
      <c r="U41" t="s">
        <v>97</v>
      </c>
      <c r="V41" t="s">
        <v>751</v>
      </c>
      <c r="W41" t="s">
        <v>697</v>
      </c>
      <c r="X41" t="s">
        <v>729</v>
      </c>
      <c r="Y41" t="s">
        <v>98</v>
      </c>
      <c r="Z41" t="s">
        <v>102</v>
      </c>
      <c r="AA41" t="s">
        <v>102</v>
      </c>
      <c r="AB41" t="s">
        <v>108</v>
      </c>
      <c r="AC41" t="s">
        <v>359</v>
      </c>
      <c r="AF41" t="e">
        <f>IF(#REF!="","",IF(#REF!&lt;10,"NO DISPONIBLE","DISPONIBLE"))</f>
        <v>#REF!</v>
      </c>
      <c r="AG41" t="e">
        <f>IF(#REF!="","",#REF!)</f>
        <v>#REF!</v>
      </c>
    </row>
    <row r="42" spans="1:34" x14ac:dyDescent="0.3">
      <c r="A42" t="s">
        <v>550</v>
      </c>
      <c r="B42" t="s">
        <v>62</v>
      </c>
      <c r="C42" t="s">
        <v>654</v>
      </c>
      <c r="D42" t="s">
        <v>24</v>
      </c>
      <c r="E42" t="s">
        <v>655</v>
      </c>
      <c r="F42" t="s">
        <v>654</v>
      </c>
      <c r="G42" t="s">
        <v>656</v>
      </c>
      <c r="H42">
        <v>123</v>
      </c>
      <c r="I42" t="s">
        <v>283</v>
      </c>
      <c r="J42" t="s">
        <v>657</v>
      </c>
      <c r="K42" t="s">
        <v>809</v>
      </c>
      <c r="L42" t="s">
        <v>96</v>
      </c>
      <c r="M42" t="s">
        <v>96</v>
      </c>
      <c r="N42" t="s">
        <v>96</v>
      </c>
      <c r="O42" t="s">
        <v>54</v>
      </c>
      <c r="P42" t="s">
        <v>95</v>
      </c>
      <c r="Q42" t="s">
        <v>95</v>
      </c>
      <c r="R42" t="s">
        <v>95</v>
      </c>
      <c r="S42" t="s">
        <v>96</v>
      </c>
      <c r="T42" t="s">
        <v>96</v>
      </c>
      <c r="U42" t="s">
        <v>96</v>
      </c>
      <c r="V42" t="s">
        <v>94</v>
      </c>
      <c r="W42" t="s">
        <v>697</v>
      </c>
      <c r="X42" t="s">
        <v>550</v>
      </c>
      <c r="Y42" t="s">
        <v>98</v>
      </c>
      <c r="Z42" t="s">
        <v>98</v>
      </c>
      <c r="AA42" t="s">
        <v>98</v>
      </c>
      <c r="AB42" t="s">
        <v>94</v>
      </c>
      <c r="AC42" t="s">
        <v>359</v>
      </c>
      <c r="AF42" t="e">
        <f>IF(#REF!="","",IF(#REF!&lt;10,"NO DISPONIBLE","DISPONIBLE"))</f>
        <v>#REF!</v>
      </c>
      <c r="AG42" t="e">
        <f>IF(#REF!="","",#REF!)</f>
        <v>#REF!</v>
      </c>
    </row>
    <row r="43" spans="1:34" x14ac:dyDescent="0.3">
      <c r="A43" t="s">
        <v>550</v>
      </c>
      <c r="B43" t="s">
        <v>62</v>
      </c>
      <c r="C43" t="s">
        <v>337</v>
      </c>
      <c r="D43" t="s">
        <v>15</v>
      </c>
      <c r="E43" t="s">
        <v>338</v>
      </c>
      <c r="F43" t="s">
        <v>337</v>
      </c>
      <c r="G43" t="s">
        <v>570</v>
      </c>
      <c r="H43">
        <v>24</v>
      </c>
      <c r="I43" t="s">
        <v>283</v>
      </c>
      <c r="J43" t="s">
        <v>328</v>
      </c>
      <c r="K43" t="s">
        <v>752</v>
      </c>
      <c r="L43" t="s">
        <v>617</v>
      </c>
      <c r="M43" t="s">
        <v>618</v>
      </c>
      <c r="N43" t="s">
        <v>81</v>
      </c>
      <c r="O43" t="s">
        <v>54</v>
      </c>
      <c r="P43" t="s">
        <v>83</v>
      </c>
      <c r="Q43" t="s">
        <v>7</v>
      </c>
      <c r="R43" t="s">
        <v>558</v>
      </c>
      <c r="S43" t="s">
        <v>619</v>
      </c>
      <c r="T43" t="s">
        <v>550</v>
      </c>
      <c r="U43" t="s">
        <v>100</v>
      </c>
      <c r="V43" t="s">
        <v>105</v>
      </c>
      <c r="W43" t="s">
        <v>550</v>
      </c>
      <c r="X43" t="s">
        <v>550</v>
      </c>
      <c r="Y43" t="s">
        <v>102</v>
      </c>
      <c r="Z43" t="s">
        <v>102</v>
      </c>
      <c r="AA43" t="s">
        <v>102</v>
      </c>
      <c r="AB43" t="s">
        <v>108</v>
      </c>
      <c r="AC43" t="s">
        <v>359</v>
      </c>
      <c r="AF43" t="e">
        <f>IF(#REF!="","",IF(#REF!&lt;10,"NO DISPONIBLE","DISPONIBLE"))</f>
        <v>#REF!</v>
      </c>
      <c r="AG43" t="e">
        <f>IF(#REF!="","",#REF!)</f>
        <v>#REF!</v>
      </c>
    </row>
    <row r="44" spans="1:34" x14ac:dyDescent="0.3">
      <c r="A44" t="s">
        <v>550</v>
      </c>
      <c r="B44" t="s">
        <v>62</v>
      </c>
      <c r="C44" t="s">
        <v>334</v>
      </c>
      <c r="D44" t="s">
        <v>15</v>
      </c>
      <c r="E44" t="s">
        <v>334</v>
      </c>
      <c r="F44" t="s">
        <v>335</v>
      </c>
      <c r="G44" t="s">
        <v>569</v>
      </c>
      <c r="H44">
        <v>3</v>
      </c>
      <c r="I44" t="s">
        <v>547</v>
      </c>
      <c r="J44" t="s">
        <v>336</v>
      </c>
      <c r="K44" t="s">
        <v>561</v>
      </c>
      <c r="L44" t="s">
        <v>612</v>
      </c>
      <c r="M44" t="s">
        <v>613</v>
      </c>
      <c r="N44" t="s">
        <v>81</v>
      </c>
      <c r="O44" t="s">
        <v>49</v>
      </c>
      <c r="P44" t="s">
        <v>84</v>
      </c>
      <c r="Q44" t="s">
        <v>7</v>
      </c>
      <c r="R44" t="s">
        <v>558</v>
      </c>
      <c r="S44" t="s">
        <v>615</v>
      </c>
      <c r="T44" t="s">
        <v>616</v>
      </c>
      <c r="U44" t="s">
        <v>100</v>
      </c>
      <c r="V44" t="s">
        <v>105</v>
      </c>
      <c r="W44" t="s">
        <v>550</v>
      </c>
      <c r="X44" t="s">
        <v>550</v>
      </c>
      <c r="Y44" t="s">
        <v>102</v>
      </c>
      <c r="Z44" t="s">
        <v>102</v>
      </c>
      <c r="AA44" t="s">
        <v>102</v>
      </c>
      <c r="AB44" t="s">
        <v>108</v>
      </c>
      <c r="AC44" t="s">
        <v>548</v>
      </c>
      <c r="AF44" t="e">
        <f>IF(#REF!="","",IF(#REF!&lt;10,"NO DISPONIBLE","DISPONIBLE"))</f>
        <v>#REF!</v>
      </c>
      <c r="AG44" t="e">
        <f>IF(#REF!="","",#REF!)</f>
        <v>#REF!</v>
      </c>
    </row>
    <row r="45" spans="1:34" x14ac:dyDescent="0.3">
      <c r="AF45" t="e">
        <f>IF(#REF!="","",IF(#REF!&lt;10,"NO DISPONIBLE","DISPONIBLE"))</f>
        <v>#REF!</v>
      </c>
      <c r="AG45" t="e">
        <f>IF(#REF!="","",#REF!)</f>
        <v>#REF!</v>
      </c>
    </row>
    <row r="46" spans="1:34" x14ac:dyDescent="0.3">
      <c r="AF46" t="e">
        <f>IF(#REF!="","",IF(#REF!&lt;10,"NO DISPONIBLE","DISPONIBLE"))</f>
        <v>#REF!</v>
      </c>
      <c r="AG46" t="e">
        <f>IF(#REF!="","",#REF!)</f>
        <v>#REF!</v>
      </c>
    </row>
    <row r="47" spans="1:34" x14ac:dyDescent="0.3">
      <c r="AG47" t="e">
        <f>IF(#REF!="","",IF(#REF!&lt;10,"NO DISPONIBLE","DISPONIBLE"))</f>
        <v>#REF!</v>
      </c>
      <c r="AH47" t="e">
        <f>IF(#REF!="","",#REF!)</f>
        <v>#REF!</v>
      </c>
    </row>
    <row r="48" spans="1:34" x14ac:dyDescent="0.3">
      <c r="AG48" t="e">
        <f>IF(#REF!="","",IF(#REF!&lt;10,"NO DISPONIBLE","DISPONIBLE"))</f>
        <v>#REF!</v>
      </c>
      <c r="AH48" t="e">
        <f>IF(#REF!="","",#REF!)</f>
        <v>#REF!</v>
      </c>
    </row>
    <row r="49" spans="38:56" x14ac:dyDescent="0.3">
      <c r="AL49" t="e">
        <f>IF(#REF!="","",IF(#REF!&lt;10,"NO DISPONIBLE","DISPONIBLE"))</f>
        <v>#REF!</v>
      </c>
      <c r="AM49" t="e">
        <f>IF(#REF!="","",#REF!)</f>
        <v>#REF!</v>
      </c>
    </row>
    <row r="50" spans="38:56" x14ac:dyDescent="0.3">
      <c r="AQ50" t="e">
        <f>IF(#REF!="","",IF(#REF!&lt;10,"NO DISPONIBLE","DISPONIBLE"))</f>
        <v>#REF!</v>
      </c>
      <c r="AR50" t="e">
        <f>IF(#REF!="","",#REF!)</f>
        <v>#REF!</v>
      </c>
    </row>
    <row r="51" spans="38:56" x14ac:dyDescent="0.3">
      <c r="AS51" t="e">
        <f>IF(#REF!="","",IF(#REF!&lt;10,"NO DISPONIBLE","DISPONIBLE"))</f>
        <v>#REF!</v>
      </c>
      <c r="AT51" t="e">
        <f>IF(#REF!="","",#REF!)</f>
        <v>#REF!</v>
      </c>
    </row>
    <row r="52" spans="38:56" x14ac:dyDescent="0.3">
      <c r="AS52" t="e">
        <f>IF(#REF!="","",IF(#REF!&lt;10,"NO DISPONIBLE","DISPONIBLE"))</f>
        <v>#REF!</v>
      </c>
      <c r="AT52" t="e">
        <f>IF(#REF!="","",#REF!)</f>
        <v>#REF!</v>
      </c>
    </row>
    <row r="53" spans="38:56" x14ac:dyDescent="0.3">
      <c r="AS53" t="e">
        <f>IF(#REF!="","",IF(#REF!&lt;10,"NO DISPONIBLE","DISPONIBLE"))</f>
        <v>#REF!</v>
      </c>
      <c r="AT53" t="e">
        <f>IF(#REF!="","",#REF!)</f>
        <v>#REF!</v>
      </c>
    </row>
    <row r="54" spans="38:56" x14ac:dyDescent="0.3">
      <c r="AU54" t="e">
        <f>IF(#REF!="","",IF(#REF!&lt;10,"NO DISPONIBLE","DISPONIBLE"))</f>
        <v>#REF!</v>
      </c>
      <c r="AV54" t="e">
        <f>IF(#REF!="","",#REF!)</f>
        <v>#REF!</v>
      </c>
    </row>
    <row r="55" spans="38:56" x14ac:dyDescent="0.3">
      <c r="AV55" t="str">
        <f>IF(H45="","",IF(H45&lt;10,"NO DISPONIBLE","DISPONIBLE"))</f>
        <v/>
      </c>
      <c r="AW55" t="str">
        <f>IF(H45="","",H45)</f>
        <v/>
      </c>
      <c r="AX55" t="str">
        <f>IF(H45="","",H45)</f>
        <v/>
      </c>
      <c r="AY55" t="str">
        <f>IF(H45="","",H45)</f>
        <v/>
      </c>
    </row>
    <row r="56" spans="38:56" x14ac:dyDescent="0.3">
      <c r="AW56" t="str">
        <f>IF(H46="","",IF(H46&lt;10,"NO DISPONIBLE","DISPONIBLE"))</f>
        <v/>
      </c>
      <c r="AX56" t="str">
        <f>IF(H46="","",H46)</f>
        <v/>
      </c>
      <c r="AY56" t="str">
        <f>IF(H46="","",H46)</f>
        <v/>
      </c>
      <c r="AZ56" t="str">
        <f>IF(H46="","",H46)</f>
        <v/>
      </c>
    </row>
    <row r="57" spans="38:56" x14ac:dyDescent="0.3">
      <c r="AX57" t="str">
        <f t="shared" ref="AX57:AX60" si="0">IF(H47="","",IF(H47&lt;10,"NO DISPONIBLE","DISPONIBLE"))</f>
        <v/>
      </c>
      <c r="AY57" t="str">
        <f t="shared" ref="AY57:AY60" si="1">IF(H47="","",H47)</f>
        <v/>
      </c>
      <c r="AZ57" t="str">
        <f t="shared" ref="AZ57:AZ60" si="2">IF(H47="","",H47)</f>
        <v/>
      </c>
      <c r="BA57" t="str">
        <f t="shared" ref="BA57:BA60" si="3">IF(H47="","",H47)</f>
        <v/>
      </c>
    </row>
    <row r="58" spans="38:56" x14ac:dyDescent="0.3">
      <c r="AX58" t="str">
        <f t="shared" si="0"/>
        <v/>
      </c>
      <c r="AY58" t="str">
        <f t="shared" si="1"/>
        <v/>
      </c>
      <c r="AZ58" t="str">
        <f t="shared" si="2"/>
        <v/>
      </c>
      <c r="BA58" t="str">
        <f t="shared" si="3"/>
        <v/>
      </c>
    </row>
    <row r="59" spans="38:56" x14ac:dyDescent="0.3">
      <c r="AX59" t="str">
        <f t="shared" si="0"/>
        <v/>
      </c>
      <c r="AY59" t="str">
        <f t="shared" si="1"/>
        <v/>
      </c>
      <c r="AZ59" t="str">
        <f t="shared" si="2"/>
        <v/>
      </c>
      <c r="BA59" t="str">
        <f t="shared" si="3"/>
        <v/>
      </c>
    </row>
    <row r="60" spans="38:56" x14ac:dyDescent="0.3">
      <c r="AX60" t="str">
        <f t="shared" si="0"/>
        <v/>
      </c>
      <c r="AY60" t="str">
        <f t="shared" si="1"/>
        <v/>
      </c>
      <c r="AZ60" t="str">
        <f t="shared" si="2"/>
        <v/>
      </c>
      <c r="BA60" t="str">
        <f t="shared" si="3"/>
        <v/>
      </c>
    </row>
    <row r="61" spans="38:56" x14ac:dyDescent="0.3">
      <c r="BA61" t="str">
        <f t="shared" ref="BA61:BA66" si="4">IF(H51="","",IF(H51&lt;10,"NO DISPONIBLE","DISPONIBLE"))</f>
        <v/>
      </c>
      <c r="BB61" t="str">
        <f t="shared" ref="BB61:BB66" si="5">IF(H51="","",H51)</f>
        <v/>
      </c>
      <c r="BC61" t="str">
        <f t="shared" ref="BC61:BC66" si="6">IF(H51="","",H51)</f>
        <v/>
      </c>
      <c r="BD61" t="str">
        <f t="shared" ref="BD61:BD66" si="7">IF(H51="","",H51)</f>
        <v/>
      </c>
    </row>
    <row r="62" spans="38:56" x14ac:dyDescent="0.3">
      <c r="BA62" t="str">
        <f t="shared" si="4"/>
        <v/>
      </c>
      <c r="BB62" t="str">
        <f t="shared" si="5"/>
        <v/>
      </c>
      <c r="BC62" t="str">
        <f t="shared" si="6"/>
        <v/>
      </c>
      <c r="BD62" t="str">
        <f t="shared" si="7"/>
        <v/>
      </c>
    </row>
    <row r="63" spans="38:56" x14ac:dyDescent="0.3">
      <c r="BA63" t="str">
        <f t="shared" si="4"/>
        <v/>
      </c>
      <c r="BB63" t="str">
        <f t="shared" si="5"/>
        <v/>
      </c>
      <c r="BC63" t="str">
        <f t="shared" si="6"/>
        <v/>
      </c>
      <c r="BD63" t="str">
        <f t="shared" si="7"/>
        <v/>
      </c>
    </row>
    <row r="64" spans="38:56" x14ac:dyDescent="0.3">
      <c r="BA64" t="str">
        <f t="shared" si="4"/>
        <v/>
      </c>
      <c r="BB64" t="str">
        <f t="shared" si="5"/>
        <v/>
      </c>
      <c r="BC64" t="str">
        <f t="shared" si="6"/>
        <v/>
      </c>
      <c r="BD64" t="str">
        <f t="shared" si="7"/>
        <v/>
      </c>
    </row>
    <row r="65" spans="53:56" x14ac:dyDescent="0.3">
      <c r="BA65" t="str">
        <f t="shared" si="4"/>
        <v/>
      </c>
      <c r="BB65" t="str">
        <f t="shared" si="5"/>
        <v/>
      </c>
      <c r="BC65" t="str">
        <f t="shared" si="6"/>
        <v/>
      </c>
      <c r="BD65" t="str">
        <f t="shared" si="7"/>
        <v/>
      </c>
    </row>
    <row r="66" spans="53:56" x14ac:dyDescent="0.3">
      <c r="BA66" t="str">
        <f t="shared" si="4"/>
        <v/>
      </c>
      <c r="BB66" t="str">
        <f t="shared" si="5"/>
        <v/>
      </c>
      <c r="BC66" t="str">
        <f t="shared" si="6"/>
        <v/>
      </c>
      <c r="BD66" t="str">
        <f t="shared" si="7"/>
        <v/>
      </c>
    </row>
    <row r="67" spans="53:56" x14ac:dyDescent="0.3">
      <c r="BA67" t="str">
        <f t="shared" ref="BA67:BA73" si="8">IF(H57="","",IF(H57&lt;10,"NO DISPONIBLE","DISPONIBLE"))</f>
        <v/>
      </c>
      <c r="BB67" t="str">
        <f t="shared" ref="BB67:BB75" si="9">IF(H57="","",H57)</f>
        <v/>
      </c>
      <c r="BC67" t="str">
        <f t="shared" ref="BC67:BC130" si="10">IF(H57="","",H57)</f>
        <v/>
      </c>
      <c r="BD67" t="str">
        <f t="shared" ref="BD67:BD130" si="11">IF(H57="","",H57)</f>
        <v/>
      </c>
    </row>
    <row r="68" spans="53:56" x14ac:dyDescent="0.3">
      <c r="BA68" t="str">
        <f t="shared" si="8"/>
        <v/>
      </c>
      <c r="BB68" t="str">
        <f t="shared" si="9"/>
        <v/>
      </c>
      <c r="BC68" t="str">
        <f t="shared" si="10"/>
        <v/>
      </c>
      <c r="BD68" t="str">
        <f t="shared" si="11"/>
        <v/>
      </c>
    </row>
    <row r="69" spans="53:56" x14ac:dyDescent="0.3">
      <c r="BA69" t="str">
        <f t="shared" si="8"/>
        <v/>
      </c>
      <c r="BB69" t="str">
        <f t="shared" si="9"/>
        <v/>
      </c>
      <c r="BC69" t="str">
        <f t="shared" si="10"/>
        <v/>
      </c>
      <c r="BD69" t="str">
        <f t="shared" si="11"/>
        <v/>
      </c>
    </row>
    <row r="70" spans="53:56" x14ac:dyDescent="0.3">
      <c r="BA70" t="str">
        <f t="shared" si="8"/>
        <v/>
      </c>
      <c r="BB70" t="str">
        <f t="shared" si="9"/>
        <v/>
      </c>
      <c r="BC70" t="str">
        <f t="shared" si="10"/>
        <v/>
      </c>
      <c r="BD70" t="str">
        <f t="shared" si="11"/>
        <v/>
      </c>
    </row>
    <row r="71" spans="53:56" x14ac:dyDescent="0.3">
      <c r="BA71" t="str">
        <f t="shared" si="8"/>
        <v/>
      </c>
      <c r="BB71" t="str">
        <f t="shared" si="9"/>
        <v/>
      </c>
      <c r="BC71" t="str">
        <f t="shared" si="10"/>
        <v/>
      </c>
      <c r="BD71" t="str">
        <f t="shared" si="11"/>
        <v/>
      </c>
    </row>
    <row r="72" spans="53:56" x14ac:dyDescent="0.3">
      <c r="BA72" t="str">
        <f t="shared" si="8"/>
        <v/>
      </c>
      <c r="BB72" t="str">
        <f t="shared" si="9"/>
        <v/>
      </c>
      <c r="BC72" t="str">
        <f t="shared" si="10"/>
        <v/>
      </c>
      <c r="BD72" t="str">
        <f t="shared" si="11"/>
        <v/>
      </c>
    </row>
    <row r="73" spans="53:56" x14ac:dyDescent="0.3">
      <c r="BA73" t="str">
        <f t="shared" si="8"/>
        <v/>
      </c>
      <c r="BB73" t="str">
        <f t="shared" si="9"/>
        <v/>
      </c>
      <c r="BC73" t="str">
        <f t="shared" si="10"/>
        <v/>
      </c>
      <c r="BD73" t="str">
        <f t="shared" si="11"/>
        <v/>
      </c>
    </row>
    <row r="74" spans="53:56" x14ac:dyDescent="0.3">
      <c r="BB74" t="str">
        <f t="shared" si="9"/>
        <v/>
      </c>
      <c r="BC74" t="str">
        <f t="shared" si="10"/>
        <v/>
      </c>
      <c r="BD74" t="str">
        <f t="shared" si="11"/>
        <v/>
      </c>
    </row>
    <row r="75" spans="53:56" x14ac:dyDescent="0.3">
      <c r="BB75" t="str">
        <f t="shared" si="9"/>
        <v/>
      </c>
      <c r="BC75" t="str">
        <f t="shared" si="10"/>
        <v/>
      </c>
      <c r="BD75" t="str">
        <f t="shared" si="11"/>
        <v/>
      </c>
    </row>
    <row r="76" spans="53:56" x14ac:dyDescent="0.3">
      <c r="BC76" t="str">
        <f t="shared" si="10"/>
        <v/>
      </c>
      <c r="BD76" t="str">
        <f t="shared" si="11"/>
        <v/>
      </c>
    </row>
    <row r="77" spans="53:56" x14ac:dyDescent="0.3">
      <c r="BC77" t="str">
        <f t="shared" si="10"/>
        <v/>
      </c>
      <c r="BD77" t="str">
        <f t="shared" si="11"/>
        <v/>
      </c>
    </row>
    <row r="78" spans="53:56" x14ac:dyDescent="0.3">
      <c r="BC78" t="str">
        <f t="shared" si="10"/>
        <v/>
      </c>
      <c r="BD78" t="str">
        <f t="shared" si="11"/>
        <v/>
      </c>
    </row>
    <row r="79" spans="53:56" x14ac:dyDescent="0.3">
      <c r="BC79" t="str">
        <f t="shared" si="10"/>
        <v/>
      </c>
      <c r="BD79" t="str">
        <f t="shared" si="11"/>
        <v/>
      </c>
    </row>
    <row r="80" spans="53:56" x14ac:dyDescent="0.3">
      <c r="BC80" t="str">
        <f t="shared" si="10"/>
        <v/>
      </c>
      <c r="BD80" t="str">
        <f t="shared" si="11"/>
        <v/>
      </c>
    </row>
    <row r="81" spans="55:56" x14ac:dyDescent="0.3">
      <c r="BC81" t="str">
        <f t="shared" si="10"/>
        <v/>
      </c>
      <c r="BD81" t="str">
        <f t="shared" si="11"/>
        <v/>
      </c>
    </row>
    <row r="82" spans="55:56" x14ac:dyDescent="0.3">
      <c r="BC82" t="str">
        <f t="shared" si="10"/>
        <v/>
      </c>
      <c r="BD82" t="str">
        <f t="shared" si="11"/>
        <v/>
      </c>
    </row>
    <row r="83" spans="55:56" x14ac:dyDescent="0.3">
      <c r="BC83" t="str">
        <f t="shared" si="10"/>
        <v/>
      </c>
      <c r="BD83" t="str">
        <f t="shared" si="11"/>
        <v/>
      </c>
    </row>
    <row r="84" spans="55:56" x14ac:dyDescent="0.3">
      <c r="BC84" t="str">
        <f t="shared" si="10"/>
        <v/>
      </c>
      <c r="BD84" t="str">
        <f t="shared" si="11"/>
        <v/>
      </c>
    </row>
    <row r="85" spans="55:56" x14ac:dyDescent="0.3">
      <c r="BC85" t="str">
        <f t="shared" si="10"/>
        <v/>
      </c>
      <c r="BD85" t="str">
        <f t="shared" si="11"/>
        <v/>
      </c>
    </row>
    <row r="86" spans="55:56" x14ac:dyDescent="0.3">
      <c r="BC86" t="str">
        <f t="shared" si="10"/>
        <v/>
      </c>
      <c r="BD86" t="str">
        <f t="shared" si="11"/>
        <v/>
      </c>
    </row>
    <row r="87" spans="55:56" x14ac:dyDescent="0.3">
      <c r="BC87" t="str">
        <f t="shared" si="10"/>
        <v/>
      </c>
      <c r="BD87" t="str">
        <f t="shared" si="11"/>
        <v/>
      </c>
    </row>
    <row r="88" spans="55:56" x14ac:dyDescent="0.3">
      <c r="BC88" t="str">
        <f t="shared" si="10"/>
        <v/>
      </c>
      <c r="BD88" t="str">
        <f t="shared" si="11"/>
        <v/>
      </c>
    </row>
    <row r="89" spans="55:56" x14ac:dyDescent="0.3">
      <c r="BC89" t="str">
        <f t="shared" si="10"/>
        <v/>
      </c>
      <c r="BD89" t="str">
        <f t="shared" si="11"/>
        <v/>
      </c>
    </row>
    <row r="90" spans="55:56" x14ac:dyDescent="0.3">
      <c r="BC90" t="str">
        <f t="shared" si="10"/>
        <v/>
      </c>
      <c r="BD90" t="str">
        <f t="shared" si="11"/>
        <v/>
      </c>
    </row>
    <row r="91" spans="55:56" x14ac:dyDescent="0.3">
      <c r="BC91" t="str">
        <f t="shared" si="10"/>
        <v/>
      </c>
      <c r="BD91" t="str">
        <f t="shared" si="11"/>
        <v/>
      </c>
    </row>
    <row r="92" spans="55:56" x14ac:dyDescent="0.3">
      <c r="BC92" t="str">
        <f t="shared" si="10"/>
        <v/>
      </c>
      <c r="BD92" t="str">
        <f t="shared" si="11"/>
        <v/>
      </c>
    </row>
    <row r="93" spans="55:56" x14ac:dyDescent="0.3">
      <c r="BC93" t="str">
        <f t="shared" si="10"/>
        <v/>
      </c>
      <c r="BD93" t="str">
        <f t="shared" si="11"/>
        <v/>
      </c>
    </row>
    <row r="94" spans="55:56" x14ac:dyDescent="0.3">
      <c r="BC94" t="str">
        <f t="shared" si="10"/>
        <v/>
      </c>
      <c r="BD94" t="str">
        <f t="shared" si="11"/>
        <v/>
      </c>
    </row>
    <row r="95" spans="55:56" x14ac:dyDescent="0.3">
      <c r="BC95" t="str">
        <f t="shared" si="10"/>
        <v/>
      </c>
      <c r="BD95" t="str">
        <f t="shared" si="11"/>
        <v/>
      </c>
    </row>
    <row r="96" spans="55:56" x14ac:dyDescent="0.3">
      <c r="BC96" t="str">
        <f t="shared" si="10"/>
        <v/>
      </c>
      <c r="BD96" t="str">
        <f t="shared" si="11"/>
        <v/>
      </c>
    </row>
    <row r="97" spans="55:56" x14ac:dyDescent="0.3">
      <c r="BC97" t="str">
        <f t="shared" si="10"/>
        <v/>
      </c>
      <c r="BD97" t="str">
        <f t="shared" si="11"/>
        <v/>
      </c>
    </row>
    <row r="98" spans="55:56" x14ac:dyDescent="0.3">
      <c r="BC98" t="str">
        <f t="shared" si="10"/>
        <v/>
      </c>
      <c r="BD98" t="str">
        <f t="shared" si="11"/>
        <v/>
      </c>
    </row>
    <row r="99" spans="55:56" x14ac:dyDescent="0.3">
      <c r="BC99" t="str">
        <f t="shared" si="10"/>
        <v/>
      </c>
      <c r="BD99" t="str">
        <f t="shared" si="11"/>
        <v/>
      </c>
    </row>
    <row r="100" spans="55:56" x14ac:dyDescent="0.3">
      <c r="BC100" t="str">
        <f t="shared" si="10"/>
        <v/>
      </c>
      <c r="BD100" t="str">
        <f t="shared" si="11"/>
        <v/>
      </c>
    </row>
    <row r="101" spans="55:56" x14ac:dyDescent="0.3">
      <c r="BC101" t="str">
        <f t="shared" si="10"/>
        <v/>
      </c>
      <c r="BD101" t="str">
        <f t="shared" si="11"/>
        <v/>
      </c>
    </row>
    <row r="102" spans="55:56" x14ac:dyDescent="0.3">
      <c r="BC102" t="str">
        <f t="shared" si="10"/>
        <v/>
      </c>
      <c r="BD102" t="str">
        <f t="shared" si="11"/>
        <v/>
      </c>
    </row>
    <row r="103" spans="55:56" x14ac:dyDescent="0.3">
      <c r="BC103" t="str">
        <f t="shared" si="10"/>
        <v/>
      </c>
      <c r="BD103" t="str">
        <f t="shared" si="11"/>
        <v/>
      </c>
    </row>
    <row r="104" spans="55:56" x14ac:dyDescent="0.3">
      <c r="BC104" t="str">
        <f t="shared" si="10"/>
        <v/>
      </c>
      <c r="BD104" t="str">
        <f t="shared" si="11"/>
        <v/>
      </c>
    </row>
    <row r="105" spans="55:56" x14ac:dyDescent="0.3">
      <c r="BC105" t="str">
        <f t="shared" si="10"/>
        <v/>
      </c>
      <c r="BD105" t="str">
        <f t="shared" si="11"/>
        <v/>
      </c>
    </row>
    <row r="106" spans="55:56" x14ac:dyDescent="0.3">
      <c r="BC106" t="str">
        <f t="shared" si="10"/>
        <v/>
      </c>
      <c r="BD106" t="str">
        <f t="shared" si="11"/>
        <v/>
      </c>
    </row>
    <row r="107" spans="55:56" x14ac:dyDescent="0.3">
      <c r="BC107" t="str">
        <f t="shared" si="10"/>
        <v/>
      </c>
      <c r="BD107" t="str">
        <f t="shared" si="11"/>
        <v/>
      </c>
    </row>
    <row r="108" spans="55:56" x14ac:dyDescent="0.3">
      <c r="BC108" t="str">
        <f t="shared" si="10"/>
        <v/>
      </c>
      <c r="BD108" t="str">
        <f t="shared" si="11"/>
        <v/>
      </c>
    </row>
    <row r="109" spans="55:56" x14ac:dyDescent="0.3">
      <c r="BC109" t="str">
        <f t="shared" si="10"/>
        <v/>
      </c>
      <c r="BD109" t="str">
        <f t="shared" si="11"/>
        <v/>
      </c>
    </row>
    <row r="110" spans="55:56" x14ac:dyDescent="0.3">
      <c r="BC110" t="str">
        <f t="shared" si="10"/>
        <v/>
      </c>
      <c r="BD110" t="str">
        <f t="shared" si="11"/>
        <v/>
      </c>
    </row>
    <row r="111" spans="55:56" x14ac:dyDescent="0.3">
      <c r="BC111" t="str">
        <f t="shared" si="10"/>
        <v/>
      </c>
      <c r="BD111" t="str">
        <f t="shared" si="11"/>
        <v/>
      </c>
    </row>
    <row r="112" spans="55:56" x14ac:dyDescent="0.3">
      <c r="BC112" t="str">
        <f t="shared" si="10"/>
        <v/>
      </c>
      <c r="BD112" t="str">
        <f t="shared" si="11"/>
        <v/>
      </c>
    </row>
    <row r="113" spans="55:56" x14ac:dyDescent="0.3">
      <c r="BC113" t="str">
        <f t="shared" si="10"/>
        <v/>
      </c>
      <c r="BD113" t="str">
        <f t="shared" si="11"/>
        <v/>
      </c>
    </row>
    <row r="114" spans="55:56" x14ac:dyDescent="0.3">
      <c r="BC114" t="str">
        <f t="shared" si="10"/>
        <v/>
      </c>
      <c r="BD114" t="str">
        <f t="shared" si="11"/>
        <v/>
      </c>
    </row>
    <row r="115" spans="55:56" x14ac:dyDescent="0.3">
      <c r="BC115" t="str">
        <f t="shared" si="10"/>
        <v/>
      </c>
      <c r="BD115" t="str">
        <f t="shared" si="11"/>
        <v/>
      </c>
    </row>
    <row r="116" spans="55:56" x14ac:dyDescent="0.3">
      <c r="BC116" t="str">
        <f t="shared" si="10"/>
        <v/>
      </c>
      <c r="BD116" t="str">
        <f t="shared" si="11"/>
        <v/>
      </c>
    </row>
    <row r="117" spans="55:56" x14ac:dyDescent="0.3">
      <c r="BC117" t="str">
        <f t="shared" si="10"/>
        <v/>
      </c>
      <c r="BD117" t="str">
        <f t="shared" si="11"/>
        <v/>
      </c>
    </row>
    <row r="118" spans="55:56" x14ac:dyDescent="0.3">
      <c r="BC118" t="str">
        <f t="shared" si="10"/>
        <v/>
      </c>
      <c r="BD118" t="str">
        <f t="shared" si="11"/>
        <v/>
      </c>
    </row>
    <row r="119" spans="55:56" x14ac:dyDescent="0.3">
      <c r="BC119" t="str">
        <f t="shared" si="10"/>
        <v/>
      </c>
      <c r="BD119" t="str">
        <f t="shared" si="11"/>
        <v/>
      </c>
    </row>
    <row r="120" spans="55:56" x14ac:dyDescent="0.3">
      <c r="BC120" t="str">
        <f t="shared" si="10"/>
        <v/>
      </c>
      <c r="BD120" t="str">
        <f t="shared" si="11"/>
        <v/>
      </c>
    </row>
    <row r="121" spans="55:56" x14ac:dyDescent="0.3">
      <c r="BC121" t="str">
        <f t="shared" si="10"/>
        <v/>
      </c>
      <c r="BD121" t="str">
        <f t="shared" si="11"/>
        <v/>
      </c>
    </row>
    <row r="122" spans="55:56" x14ac:dyDescent="0.3">
      <c r="BC122" t="str">
        <f t="shared" si="10"/>
        <v/>
      </c>
      <c r="BD122" t="str">
        <f t="shared" si="11"/>
        <v/>
      </c>
    </row>
    <row r="123" spans="55:56" x14ac:dyDescent="0.3">
      <c r="BC123" t="str">
        <f t="shared" si="10"/>
        <v/>
      </c>
      <c r="BD123" t="str">
        <f t="shared" si="11"/>
        <v/>
      </c>
    </row>
    <row r="124" spans="55:56" x14ac:dyDescent="0.3">
      <c r="BC124" t="str">
        <f t="shared" si="10"/>
        <v/>
      </c>
      <c r="BD124" t="str">
        <f t="shared" si="11"/>
        <v/>
      </c>
    </row>
    <row r="125" spans="55:56" x14ac:dyDescent="0.3">
      <c r="BC125" t="str">
        <f t="shared" si="10"/>
        <v/>
      </c>
      <c r="BD125" t="str">
        <f t="shared" si="11"/>
        <v/>
      </c>
    </row>
    <row r="126" spans="55:56" x14ac:dyDescent="0.3">
      <c r="BC126" t="str">
        <f t="shared" si="10"/>
        <v/>
      </c>
      <c r="BD126" t="str">
        <f t="shared" si="11"/>
        <v/>
      </c>
    </row>
    <row r="127" spans="55:56" x14ac:dyDescent="0.3">
      <c r="BC127" t="str">
        <f t="shared" si="10"/>
        <v/>
      </c>
      <c r="BD127" t="str">
        <f t="shared" si="11"/>
        <v/>
      </c>
    </row>
    <row r="128" spans="55:56" x14ac:dyDescent="0.3">
      <c r="BC128" t="str">
        <f t="shared" si="10"/>
        <v/>
      </c>
      <c r="BD128" t="str">
        <f t="shared" si="11"/>
        <v/>
      </c>
    </row>
    <row r="129" spans="55:56" x14ac:dyDescent="0.3">
      <c r="BC129" t="str">
        <f t="shared" si="10"/>
        <v/>
      </c>
      <c r="BD129" t="str">
        <f t="shared" si="11"/>
        <v/>
      </c>
    </row>
    <row r="130" spans="55:56" x14ac:dyDescent="0.3">
      <c r="BC130" t="str">
        <f t="shared" si="10"/>
        <v/>
      </c>
      <c r="BD130" t="str">
        <f t="shared" si="11"/>
        <v/>
      </c>
    </row>
    <row r="131" spans="55:56" x14ac:dyDescent="0.3">
      <c r="BC131" t="str">
        <f t="shared" ref="BC131:BC158" si="12">IF(H121="","",H121)</f>
        <v/>
      </c>
      <c r="BD131" t="str">
        <f t="shared" ref="BD131:BD158" si="13">IF(H121="","",H121)</f>
        <v/>
      </c>
    </row>
    <row r="132" spans="55:56" x14ac:dyDescent="0.3">
      <c r="BC132" t="str">
        <f t="shared" si="12"/>
        <v/>
      </c>
      <c r="BD132" t="str">
        <f t="shared" si="13"/>
        <v/>
      </c>
    </row>
    <row r="133" spans="55:56" x14ac:dyDescent="0.3">
      <c r="BC133" t="str">
        <f t="shared" si="12"/>
        <v/>
      </c>
      <c r="BD133" t="str">
        <f t="shared" si="13"/>
        <v/>
      </c>
    </row>
    <row r="134" spans="55:56" x14ac:dyDescent="0.3">
      <c r="BC134" t="str">
        <f t="shared" si="12"/>
        <v/>
      </c>
      <c r="BD134" t="str">
        <f t="shared" si="13"/>
        <v/>
      </c>
    </row>
    <row r="135" spans="55:56" x14ac:dyDescent="0.3">
      <c r="BC135" t="str">
        <f t="shared" si="12"/>
        <v/>
      </c>
      <c r="BD135" t="str">
        <f t="shared" si="13"/>
        <v/>
      </c>
    </row>
    <row r="136" spans="55:56" x14ac:dyDescent="0.3">
      <c r="BC136" t="str">
        <f t="shared" si="12"/>
        <v/>
      </c>
      <c r="BD136" t="str">
        <f t="shared" si="13"/>
        <v/>
      </c>
    </row>
    <row r="137" spans="55:56" x14ac:dyDescent="0.3">
      <c r="BC137" t="str">
        <f t="shared" si="12"/>
        <v/>
      </c>
      <c r="BD137" t="str">
        <f t="shared" si="13"/>
        <v/>
      </c>
    </row>
    <row r="138" spans="55:56" x14ac:dyDescent="0.3">
      <c r="BC138" t="str">
        <f t="shared" si="12"/>
        <v/>
      </c>
      <c r="BD138" t="str">
        <f t="shared" si="13"/>
        <v/>
      </c>
    </row>
    <row r="139" spans="55:56" x14ac:dyDescent="0.3">
      <c r="BC139" t="str">
        <f t="shared" si="12"/>
        <v/>
      </c>
      <c r="BD139" t="str">
        <f t="shared" si="13"/>
        <v/>
      </c>
    </row>
    <row r="140" spans="55:56" x14ac:dyDescent="0.3">
      <c r="BC140" t="str">
        <f t="shared" si="12"/>
        <v/>
      </c>
      <c r="BD140" t="str">
        <f t="shared" si="13"/>
        <v/>
      </c>
    </row>
    <row r="141" spans="55:56" x14ac:dyDescent="0.3">
      <c r="BC141" t="str">
        <f t="shared" si="12"/>
        <v/>
      </c>
      <c r="BD141" t="str">
        <f t="shared" si="13"/>
        <v/>
      </c>
    </row>
    <row r="142" spans="55:56" x14ac:dyDescent="0.3">
      <c r="BC142" t="str">
        <f t="shared" si="12"/>
        <v/>
      </c>
      <c r="BD142" t="str">
        <f t="shared" si="13"/>
        <v/>
      </c>
    </row>
    <row r="143" spans="55:56" x14ac:dyDescent="0.3">
      <c r="BC143" t="str">
        <f t="shared" si="12"/>
        <v/>
      </c>
      <c r="BD143" t="str">
        <f t="shared" si="13"/>
        <v/>
      </c>
    </row>
    <row r="144" spans="55:56" x14ac:dyDescent="0.3">
      <c r="BC144" t="str">
        <f t="shared" si="12"/>
        <v/>
      </c>
      <c r="BD144" t="str">
        <f t="shared" si="13"/>
        <v/>
      </c>
    </row>
    <row r="145" spans="55:56" x14ac:dyDescent="0.3">
      <c r="BC145" t="str">
        <f t="shared" si="12"/>
        <v/>
      </c>
      <c r="BD145" t="str">
        <f t="shared" si="13"/>
        <v/>
      </c>
    </row>
    <row r="146" spans="55:56" x14ac:dyDescent="0.3">
      <c r="BC146" t="str">
        <f t="shared" si="12"/>
        <v/>
      </c>
      <c r="BD146" t="str">
        <f t="shared" si="13"/>
        <v/>
      </c>
    </row>
    <row r="147" spans="55:56" x14ac:dyDescent="0.3">
      <c r="BC147" t="str">
        <f t="shared" si="12"/>
        <v/>
      </c>
      <c r="BD147" t="str">
        <f t="shared" si="13"/>
        <v/>
      </c>
    </row>
    <row r="148" spans="55:56" x14ac:dyDescent="0.3">
      <c r="BC148" t="str">
        <f t="shared" si="12"/>
        <v/>
      </c>
      <c r="BD148" t="str">
        <f t="shared" si="13"/>
        <v/>
      </c>
    </row>
    <row r="149" spans="55:56" x14ac:dyDescent="0.3">
      <c r="BC149" t="str">
        <f t="shared" si="12"/>
        <v/>
      </c>
      <c r="BD149" t="str">
        <f t="shared" si="13"/>
        <v/>
      </c>
    </row>
    <row r="150" spans="55:56" x14ac:dyDescent="0.3">
      <c r="BC150" t="str">
        <f t="shared" si="12"/>
        <v/>
      </c>
      <c r="BD150" t="str">
        <f t="shared" si="13"/>
        <v/>
      </c>
    </row>
    <row r="151" spans="55:56" x14ac:dyDescent="0.3">
      <c r="BC151" t="str">
        <f t="shared" si="12"/>
        <v/>
      </c>
      <c r="BD151" t="str">
        <f t="shared" si="13"/>
        <v/>
      </c>
    </row>
    <row r="152" spans="55:56" x14ac:dyDescent="0.3">
      <c r="BC152" t="str">
        <f t="shared" si="12"/>
        <v/>
      </c>
      <c r="BD152" t="str">
        <f t="shared" si="13"/>
        <v/>
      </c>
    </row>
    <row r="153" spans="55:56" x14ac:dyDescent="0.3">
      <c r="BC153" t="str">
        <f t="shared" si="12"/>
        <v/>
      </c>
      <c r="BD153" t="str">
        <f t="shared" si="13"/>
        <v/>
      </c>
    </row>
    <row r="154" spans="55:56" x14ac:dyDescent="0.3">
      <c r="BC154" t="str">
        <f t="shared" si="12"/>
        <v/>
      </c>
      <c r="BD154" t="str">
        <f t="shared" si="13"/>
        <v/>
      </c>
    </row>
    <row r="155" spans="55:56" x14ac:dyDescent="0.3">
      <c r="BC155" t="str">
        <f t="shared" si="12"/>
        <v/>
      </c>
      <c r="BD155" t="str">
        <f t="shared" si="13"/>
        <v/>
      </c>
    </row>
    <row r="156" spans="55:56" x14ac:dyDescent="0.3">
      <c r="BC156" t="str">
        <f t="shared" si="12"/>
        <v/>
      </c>
      <c r="BD156" t="str">
        <f t="shared" si="13"/>
        <v/>
      </c>
    </row>
    <row r="157" spans="55:56" x14ac:dyDescent="0.3">
      <c r="BC157" t="str">
        <f t="shared" si="12"/>
        <v/>
      </c>
      <c r="BD157" t="str">
        <f t="shared" si="13"/>
        <v/>
      </c>
    </row>
    <row r="158" spans="55:56" x14ac:dyDescent="0.3">
      <c r="BC158" t="str">
        <f t="shared" si="12"/>
        <v/>
      </c>
      <c r="BD158" t="str">
        <f t="shared" si="13"/>
        <v/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29AF2-E121-4967-A44F-372BFB42E081}">
  <dimension ref="A1:AA384"/>
  <sheetViews>
    <sheetView tabSelected="1" zoomScale="85" zoomScaleNormal="85" workbookViewId="0">
      <selection activeCell="A2" sqref="A2"/>
    </sheetView>
  </sheetViews>
  <sheetFormatPr baseColWidth="10" defaultRowHeight="14.4" x14ac:dyDescent="0.3"/>
  <cols>
    <col min="3" max="3" width="32.88671875" customWidth="1"/>
    <col min="16" max="16" width="16" customWidth="1"/>
  </cols>
  <sheetData>
    <row r="1" spans="1:27" ht="27" customHeight="1" x14ac:dyDescent="0.3">
      <c r="F1" s="151" t="s">
        <v>793</v>
      </c>
      <c r="G1" s="151" t="s">
        <v>793</v>
      </c>
      <c r="H1" s="151" t="s">
        <v>793</v>
      </c>
      <c r="I1" s="151" t="s">
        <v>793</v>
      </c>
      <c r="J1" s="151" t="s">
        <v>793</v>
      </c>
      <c r="K1" s="151" t="s">
        <v>793</v>
      </c>
      <c r="L1" s="151" t="s">
        <v>793</v>
      </c>
      <c r="M1" s="151" t="s">
        <v>793</v>
      </c>
      <c r="N1" s="151" t="s">
        <v>793</v>
      </c>
      <c r="O1" s="151" t="s">
        <v>793</v>
      </c>
      <c r="P1" s="151" t="s">
        <v>794</v>
      </c>
      <c r="Q1" s="151" t="s">
        <v>794</v>
      </c>
      <c r="R1" s="151" t="s">
        <v>794</v>
      </c>
      <c r="S1" s="151" t="s">
        <v>794</v>
      </c>
      <c r="T1" s="151" t="s">
        <v>794</v>
      </c>
      <c r="U1" s="151" t="s">
        <v>794</v>
      </c>
      <c r="V1" s="151" t="s">
        <v>794</v>
      </c>
      <c r="W1" s="151" t="s">
        <v>794</v>
      </c>
      <c r="X1" s="151" t="s">
        <v>794</v>
      </c>
      <c r="Y1" s="151" t="s">
        <v>794</v>
      </c>
      <c r="Z1" s="151" t="s">
        <v>794</v>
      </c>
    </row>
    <row r="2" spans="1:27" ht="86.4" x14ac:dyDescent="0.3">
      <c r="A2" s="152" t="s">
        <v>34</v>
      </c>
      <c r="B2" s="152" t="s">
        <v>35</v>
      </c>
      <c r="C2" s="152" t="s">
        <v>0</v>
      </c>
      <c r="D2" s="152" t="s">
        <v>36</v>
      </c>
      <c r="E2" s="152" t="s">
        <v>1</v>
      </c>
      <c r="F2" s="152" t="s">
        <v>37</v>
      </c>
      <c r="G2" s="152" t="s">
        <v>195</v>
      </c>
      <c r="H2" s="152" t="s">
        <v>39</v>
      </c>
      <c r="I2" s="152" t="s">
        <v>47</v>
      </c>
      <c r="J2" s="152" t="s">
        <v>41</v>
      </c>
      <c r="K2" s="152" t="s">
        <v>8</v>
      </c>
      <c r="L2" s="152" t="s">
        <v>42</v>
      </c>
      <c r="M2" s="152" t="s">
        <v>43</v>
      </c>
      <c r="N2" s="152" t="s">
        <v>44</v>
      </c>
      <c r="O2" s="152" t="s">
        <v>45</v>
      </c>
      <c r="P2" s="152" t="s">
        <v>37</v>
      </c>
      <c r="Q2" s="152" t="s">
        <v>360</v>
      </c>
      <c r="R2" s="152" t="s">
        <v>46</v>
      </c>
      <c r="S2" s="152" t="s">
        <v>415</v>
      </c>
      <c r="T2" s="152" t="s">
        <v>364</v>
      </c>
      <c r="U2" s="152" t="s">
        <v>365</v>
      </c>
      <c r="V2" s="152" t="s">
        <v>366</v>
      </c>
      <c r="W2" s="152" t="s">
        <v>367</v>
      </c>
      <c r="X2" s="152" t="s">
        <v>368</v>
      </c>
      <c r="Y2" s="152" t="s">
        <v>369</v>
      </c>
      <c r="Z2" s="152" t="s">
        <v>63</v>
      </c>
      <c r="AA2" s="152" t="s">
        <v>34</v>
      </c>
    </row>
    <row r="3" spans="1:27" x14ac:dyDescent="0.3">
      <c r="A3" t="str">
        <f>IF(precio_reno_porta!B2="","",precio_reno_porta!B2)</f>
        <v>5G</v>
      </c>
      <c r="B3" t="str">
        <f>IF(Anexar1!B2="","",Anexar1!B2)</f>
        <v>APPLE</v>
      </c>
      <c r="C3" t="str">
        <f>IF(Anexar1!C2="","",Anexar1!C2)</f>
        <v>APPLE IPHONE 15 128GB</v>
      </c>
      <c r="D3">
        <f>IF(C3="","",VLOOKUP(C3,precio_reno_porta!D:Z,2,0))</f>
        <v>3769</v>
      </c>
      <c r="E3" t="str">
        <f>IF(C3="","",VLOOKUP(C3,precio_reno_porta!D:Z,3,0))</f>
        <v>iOS</v>
      </c>
      <c r="F3">
        <f>IF(C3="","",VLOOKUP(C3,precio_reno_porta!D:Z,4,0))</f>
        <v>3489</v>
      </c>
      <c r="G3">
        <f>IF(C3="","",VLOOKUP(C3,precio_reno_porta!D:Z,5,0))</f>
        <v>3459</v>
      </c>
      <c r="H3">
        <f>IF(C3="","",VLOOKUP(C3,precio_reno_porta!D:Z,6,0))</f>
        <v>3439</v>
      </c>
      <c r="I3">
        <f>IF(C3="","",VLOOKUP(C3,precio_reno_porta!D:Z,7,0))</f>
        <v>3409</v>
      </c>
      <c r="J3">
        <f>IF(C3="","",VLOOKUP(C3,precio_reno_porta!D:Z,8,0))</f>
        <v>2829</v>
      </c>
      <c r="K3">
        <f>IF(C3="","",VLOOKUP(C3,precio_reno_porta!D:Z,9,0))</f>
        <v>2789</v>
      </c>
      <c r="L3">
        <f>IF(C3="","",VLOOKUP(C3,precio_reno_porta!D:Z,10,0))</f>
        <v>2739</v>
      </c>
      <c r="M3">
        <f>IF(C3="","",VLOOKUP(C3,precio_reno_porta!D:Z,11,0))</f>
        <v>2659</v>
      </c>
      <c r="N3">
        <f>IF(C3="","",VLOOKUP(C3,precio_reno_porta!D:Z,12,0))</f>
        <v>2549</v>
      </c>
      <c r="O3">
        <f>IF(C3="","",VLOOKUP(C3,precio_reno_porta!D:Z,13,0))</f>
        <v>2449</v>
      </c>
      <c r="P3">
        <f>IF(C3="","",VLOOKUP(C3,precio_reno_porta!D:Z,14,0))</f>
        <v>4187</v>
      </c>
      <c r="Q3">
        <f>IF(C3="","",VLOOKUP(C3,precio_reno_porta!D:Z,15,0))</f>
        <v>4151</v>
      </c>
      <c r="R3">
        <f>IF(C3="","",VLOOKUP(C3,precio_reno_porta!D:Z,16,0))</f>
        <v>4127</v>
      </c>
      <c r="S3">
        <f>IF(C3="","",VLOOKUP(C3,precio_reno_porta!D:Z,17,0))</f>
        <v>4091</v>
      </c>
      <c r="T3">
        <f>IF(C3="","",VLOOKUP(C3,precio_reno_porta!D:Z,18,0))</f>
        <v>3395</v>
      </c>
      <c r="U3">
        <f>IF(C3="","",VLOOKUP(C3,precio_reno_porta!D:Z,19,0))</f>
        <v>3347</v>
      </c>
      <c r="V3">
        <f>IF(C3="","",VLOOKUP(C3,precio_reno_porta!D:Z,20,0))</f>
        <v>3287</v>
      </c>
      <c r="W3">
        <f>IF(C3="","",VLOOKUP(C3,precio_reno_porta!D:Z,21,0))</f>
        <v>3191</v>
      </c>
      <c r="X3">
        <f>IF(C3="","",VLOOKUP(C3,precio_reno_porta!D:Z,22,0))</f>
        <v>3059</v>
      </c>
      <c r="Y3">
        <f>IF(C3="","",VLOOKUP(C3,precio_reno_porta!D:Z,23,0))</f>
        <v>2939</v>
      </c>
      <c r="Z3">
        <f>IF(Anexar1!C2="","",IFERROR(VLOOKUP(C3,Anexar1!C:P,6,0),0))</f>
        <v>13</v>
      </c>
      <c r="AA3" t="str">
        <f>IF(Anexar1!C2="","",IFERROR(VLOOKUP(C3,Anexar1!C:P,14,0),""))</f>
        <v>HIGH</v>
      </c>
    </row>
    <row r="4" spans="1:27" x14ac:dyDescent="0.3">
      <c r="A4" t="str">
        <f>IF(precio_reno_porta!B3="","",precio_reno_porta!B3)</f>
        <v>5G</v>
      </c>
      <c r="B4" t="str">
        <f>IF(Anexar1!B3="","",Anexar1!B3)</f>
        <v>APPLE</v>
      </c>
      <c r="C4" t="str">
        <f>IF(Anexar1!C3="","",Anexar1!C3)</f>
        <v>APPLE IPHONE 16 128GB</v>
      </c>
      <c r="D4">
        <f>IF(C4="","",VLOOKUP(C4,precio_reno_porta!D:Z,2,0))</f>
        <v>4399</v>
      </c>
      <c r="E4" t="str">
        <f>IF(C4="","",VLOOKUP(C4,precio_reno_porta!D:Z,3,0))</f>
        <v>iOS</v>
      </c>
      <c r="F4">
        <f>IF(C4="","",VLOOKUP(C4,precio_reno_porta!D:Z,4,0))</f>
        <v>4069</v>
      </c>
      <c r="G4">
        <f>IF(C4="","",VLOOKUP(C4,precio_reno_porta!D:Z,5,0))</f>
        <v>4039</v>
      </c>
      <c r="H4">
        <f>IF(C4="","",VLOOKUP(C4,precio_reno_porta!D:Z,6,0))</f>
        <v>4009</v>
      </c>
      <c r="I4">
        <f>IF(C4="","",VLOOKUP(C4,precio_reno_porta!D:Z,7,0))</f>
        <v>3979</v>
      </c>
      <c r="J4">
        <f>IF(C4="","",VLOOKUP(C4,precio_reno_porta!D:Z,8,0))</f>
        <v>3249</v>
      </c>
      <c r="K4">
        <f>IF(C4="","",VLOOKUP(C4,precio_reno_porta!D:Z,9,0))</f>
        <v>3209</v>
      </c>
      <c r="L4">
        <f>IF(C4="","",VLOOKUP(C4,precio_reno_porta!D:Z,10,0))</f>
        <v>3159</v>
      </c>
      <c r="M4">
        <f>IF(C4="","",VLOOKUP(C4,precio_reno_porta!D:Z,11,0))</f>
        <v>3079</v>
      </c>
      <c r="N4">
        <f>IF(C4="","",VLOOKUP(C4,precio_reno_porta!D:Z,12,0))</f>
        <v>2969</v>
      </c>
      <c r="O4">
        <f>IF(C4="","",VLOOKUP(C4,precio_reno_porta!D:Z,13,0))</f>
        <v>2879</v>
      </c>
      <c r="P4">
        <f>IF(C4="","",VLOOKUP(C4,precio_reno_porta!D:Z,14,0))</f>
        <v>4883</v>
      </c>
      <c r="Q4">
        <f>IF(C4="","",VLOOKUP(C4,precio_reno_porta!D:Z,15,0))</f>
        <v>4847</v>
      </c>
      <c r="R4">
        <f>IF(C4="","",VLOOKUP(C4,precio_reno_porta!D:Z,16,0))</f>
        <v>4811</v>
      </c>
      <c r="S4">
        <f>IF(C4="","",VLOOKUP(C4,precio_reno_porta!D:Z,17,0))</f>
        <v>4775</v>
      </c>
      <c r="T4">
        <f>IF(C4="","",VLOOKUP(C4,precio_reno_porta!D:Z,18,0))</f>
        <v>3899</v>
      </c>
      <c r="U4">
        <f>IF(C4="","",VLOOKUP(C4,precio_reno_porta!D:Z,19,0))</f>
        <v>3851</v>
      </c>
      <c r="V4">
        <f>IF(C4="","",VLOOKUP(C4,precio_reno_porta!D:Z,20,0))</f>
        <v>3791</v>
      </c>
      <c r="W4">
        <f>IF(C4="","",VLOOKUP(C4,precio_reno_porta!D:Z,21,0))</f>
        <v>3695</v>
      </c>
      <c r="X4">
        <f>IF(C4="","",VLOOKUP(C4,precio_reno_porta!D:Z,22,0))</f>
        <v>3563</v>
      </c>
      <c r="Y4">
        <f>IF(C4="","",VLOOKUP(C4,precio_reno_porta!D:Z,23,0))</f>
        <v>3455</v>
      </c>
      <c r="Z4">
        <f>IF(Anexar1!C3="","",IFERROR(VLOOKUP(C4,Anexar1!C:P,6,0),0))</f>
        <v>8</v>
      </c>
      <c r="AA4" t="str">
        <f>IF(Anexar1!C3="","",IFERROR(VLOOKUP(C4,Anexar1!C:P,14,0),""))</f>
        <v>HIGH</v>
      </c>
    </row>
    <row r="5" spans="1:27" x14ac:dyDescent="0.3">
      <c r="A5" t="str">
        <f>IF(precio_reno_porta!B4="","",precio_reno_porta!B4)</f>
        <v>5G</v>
      </c>
      <c r="B5" t="str">
        <f>IF(Anexar1!B4="","",Anexar1!B4)</f>
        <v>APPLE</v>
      </c>
      <c r="C5" t="str">
        <f>IF(Anexar1!C4="","",Anexar1!C4)</f>
        <v>APPLE IPHONE 17 256GB</v>
      </c>
      <c r="D5">
        <f>IF(C5="","",VLOOKUP(C5,precio_reno_porta!D:Z,2,0))</f>
        <v>5029</v>
      </c>
      <c r="E5" t="str">
        <f>IF(C5="","",VLOOKUP(C5,precio_reno_porta!D:Z,3,0))</f>
        <v>iOS</v>
      </c>
      <c r="F5">
        <f>IF(C5="","",VLOOKUP(C5,precio_reno_porta!D:Z,4,0))</f>
        <v>4649</v>
      </c>
      <c r="G5">
        <f>IF(C5="","",VLOOKUP(C5,precio_reno_porta!D:Z,5,0))</f>
        <v>4619</v>
      </c>
      <c r="H5">
        <f>IF(C5="","",VLOOKUP(C5,precio_reno_porta!D:Z,6,0))</f>
        <v>4579</v>
      </c>
      <c r="I5">
        <f>IF(C5="","",VLOOKUP(C5,precio_reno_porta!D:Z,7,0))</f>
        <v>4549</v>
      </c>
      <c r="J5">
        <f>IF(C5="","",VLOOKUP(C5,precio_reno_porta!D:Z,8,0))</f>
        <v>3679</v>
      </c>
      <c r="K5">
        <f>IF(C5="","",VLOOKUP(C5,precio_reno_porta!D:Z,9,0))</f>
        <v>3639</v>
      </c>
      <c r="L5">
        <f>IF(C5="","",VLOOKUP(C5,precio_reno_porta!D:Z,10,0))</f>
        <v>3589</v>
      </c>
      <c r="M5">
        <f>IF(C5="","",VLOOKUP(C5,precio_reno_porta!D:Z,11,0))</f>
        <v>3509</v>
      </c>
      <c r="N5">
        <f>IF(C5="","",VLOOKUP(C5,precio_reno_porta!D:Z,12,0))</f>
        <v>3399</v>
      </c>
      <c r="O5">
        <f>IF(C5="","",VLOOKUP(C5,precio_reno_porta!D:Z,13,0))</f>
        <v>3299</v>
      </c>
      <c r="P5">
        <f>IF(C5="","",VLOOKUP(C5,precio_reno_porta!D:Z,14,0))</f>
        <v>5579</v>
      </c>
      <c r="Q5">
        <f>IF(C5="","",VLOOKUP(C5,precio_reno_porta!D:Z,15,0))</f>
        <v>5543</v>
      </c>
      <c r="R5">
        <f>IF(C5="","",VLOOKUP(C5,precio_reno_porta!D:Z,16,0))</f>
        <v>5495</v>
      </c>
      <c r="S5">
        <f>IF(C5="","",VLOOKUP(C5,precio_reno_porta!D:Z,17,0))</f>
        <v>5459</v>
      </c>
      <c r="T5">
        <f>IF(C5="","",VLOOKUP(C5,precio_reno_porta!D:Z,18,0))</f>
        <v>4415</v>
      </c>
      <c r="U5">
        <f>IF(C5="","",VLOOKUP(C5,precio_reno_porta!D:Z,19,0))</f>
        <v>4367</v>
      </c>
      <c r="V5">
        <f>IF(C5="","",VLOOKUP(C5,precio_reno_porta!D:Z,20,0))</f>
        <v>4307</v>
      </c>
      <c r="W5">
        <f>IF(C5="","",VLOOKUP(C5,precio_reno_porta!D:Z,21,0))</f>
        <v>4211</v>
      </c>
      <c r="X5">
        <f>IF(C5="","",VLOOKUP(C5,precio_reno_porta!D:Z,22,0))</f>
        <v>4079</v>
      </c>
      <c r="Y5">
        <f>IF(C5="","",VLOOKUP(C5,precio_reno_porta!D:Z,23,0))</f>
        <v>3959</v>
      </c>
      <c r="Z5">
        <f>IF(Anexar1!C4="","",IFERROR(VLOOKUP(C5,Anexar1!C:P,6,0),0))</f>
        <v>41</v>
      </c>
      <c r="AA5" t="str">
        <f>IF(Anexar1!C4="","",IFERROR(VLOOKUP(C5,Anexar1!C:P,14,0),""))</f>
        <v>HIGH</v>
      </c>
    </row>
    <row r="6" spans="1:27" x14ac:dyDescent="0.3">
      <c r="A6" t="str">
        <f>IF(precio_reno_porta!B5="","",precio_reno_porta!B5)</f>
        <v>5G</v>
      </c>
      <c r="B6" t="str">
        <f>IF(Anexar1!B5="","",Anexar1!B5)</f>
        <v>APPLE</v>
      </c>
      <c r="C6" t="str">
        <f>IF(Anexar1!C5="","",Anexar1!C5)</f>
        <v>APPLE IPHONE 17 512GB</v>
      </c>
      <c r="D6">
        <f>IF(C6="","",VLOOKUP(C6,precio_reno_porta!D:Z,2,0))</f>
        <v>6279</v>
      </c>
      <c r="E6" t="str">
        <f>IF(C6="","",VLOOKUP(C6,precio_reno_porta!D:Z,3,0))</f>
        <v>iOS</v>
      </c>
      <c r="F6">
        <f>IF(C6="","",VLOOKUP(C6,precio_reno_porta!D:Z,4,0))</f>
        <v>5819</v>
      </c>
      <c r="G6">
        <f>IF(C6="","",VLOOKUP(C6,precio_reno_porta!D:Z,5,0))</f>
        <v>5769</v>
      </c>
      <c r="H6">
        <f>IF(C6="","",VLOOKUP(C6,precio_reno_porta!D:Z,6,0))</f>
        <v>5729</v>
      </c>
      <c r="I6">
        <f>IF(C6="","",VLOOKUP(C6,precio_reno_porta!D:Z,7,0))</f>
        <v>5689</v>
      </c>
      <c r="J6">
        <f>IF(C6="","",VLOOKUP(C6,precio_reno_porta!D:Z,8,0))</f>
        <v>4529</v>
      </c>
      <c r="K6">
        <f>IF(C6="","",VLOOKUP(C6,precio_reno_porta!D:Z,9,0))</f>
        <v>4489</v>
      </c>
      <c r="L6">
        <f>IF(C6="","",VLOOKUP(C6,precio_reno_porta!D:Z,10,0))</f>
        <v>4439</v>
      </c>
      <c r="M6">
        <f>IF(C6="","",VLOOKUP(C6,precio_reno_porta!D:Z,11,0))</f>
        <v>4359</v>
      </c>
      <c r="N6">
        <f>IF(C6="","",VLOOKUP(C6,precio_reno_porta!D:Z,12,0))</f>
        <v>4249</v>
      </c>
      <c r="O6">
        <f>IF(C6="","",VLOOKUP(C6,precio_reno_porta!D:Z,13,0))</f>
        <v>4149</v>
      </c>
      <c r="P6">
        <f>IF(C6="","",VLOOKUP(C6,precio_reno_porta!D:Z,14,0))</f>
        <v>6983</v>
      </c>
      <c r="Q6">
        <f>IF(C6="","",VLOOKUP(C6,precio_reno_porta!D:Z,15,0))</f>
        <v>6923</v>
      </c>
      <c r="R6">
        <f>IF(C6="","",VLOOKUP(C6,precio_reno_porta!D:Z,16,0))</f>
        <v>6875</v>
      </c>
      <c r="S6">
        <f>IF(C6="","",VLOOKUP(C6,precio_reno_porta!D:Z,17,0))</f>
        <v>6827</v>
      </c>
      <c r="T6">
        <f>IF(C6="","",VLOOKUP(C6,precio_reno_porta!D:Z,18,0))</f>
        <v>5435</v>
      </c>
      <c r="U6">
        <f>IF(C6="","",VLOOKUP(C6,precio_reno_porta!D:Z,19,0))</f>
        <v>5387</v>
      </c>
      <c r="V6">
        <f>IF(C6="","",VLOOKUP(C6,precio_reno_porta!D:Z,20,0))</f>
        <v>5327</v>
      </c>
      <c r="W6">
        <f>IF(C6="","",VLOOKUP(C6,precio_reno_porta!D:Z,21,0))</f>
        <v>5231</v>
      </c>
      <c r="X6">
        <f>IF(C6="","",VLOOKUP(C6,precio_reno_porta!D:Z,22,0))</f>
        <v>5099</v>
      </c>
      <c r="Y6">
        <f>IF(C6="","",VLOOKUP(C6,precio_reno_porta!D:Z,23,0))</f>
        <v>4979</v>
      </c>
      <c r="Z6">
        <f>IF(Anexar1!C5="","",IFERROR(VLOOKUP(C6,Anexar1!C:P,6,0),0))</f>
        <v>3</v>
      </c>
      <c r="AA6" t="str">
        <f>IF(Anexar1!C5="","",IFERROR(VLOOKUP(C6,Anexar1!C:P,14,0),""))</f>
        <v>HIGH</v>
      </c>
    </row>
    <row r="7" spans="1:27" x14ac:dyDescent="0.3">
      <c r="A7" t="str">
        <f>IF(precio_reno_porta!B6="","",precio_reno_porta!B6)</f>
        <v>5G</v>
      </c>
      <c r="B7" t="str">
        <f>IF(Anexar1!B6="","",Anexar1!B6)</f>
        <v>APPLE</v>
      </c>
      <c r="C7" t="str">
        <f>IF(Anexar1!C6="","",Anexar1!C6)</f>
        <v>APPLE IPHONE 17 PRO 256GB</v>
      </c>
      <c r="D7">
        <f>IF(C7="","",VLOOKUP(C7,precio_reno_porta!D:Z,2,0))</f>
        <v>6909</v>
      </c>
      <c r="E7" t="str">
        <f>IF(C7="","",VLOOKUP(C7,precio_reno_porta!D:Z,3,0))</f>
        <v>iOS</v>
      </c>
      <c r="F7">
        <f>IF(C7="","",VLOOKUP(C7,precio_reno_porta!D:Z,4,0))</f>
        <v>6399</v>
      </c>
      <c r="G7">
        <f>IF(C7="","",VLOOKUP(C7,precio_reno_porta!D:Z,5,0))</f>
        <v>6349</v>
      </c>
      <c r="H7">
        <f>IF(C7="","",VLOOKUP(C7,precio_reno_porta!D:Z,6,0))</f>
        <v>6299</v>
      </c>
      <c r="I7">
        <f>IF(C7="","",VLOOKUP(C7,precio_reno_porta!D:Z,7,0))</f>
        <v>6259</v>
      </c>
      <c r="J7">
        <f>IF(C7="","",VLOOKUP(C7,precio_reno_porta!D:Z,8,0))</f>
        <v>4949</v>
      </c>
      <c r="K7">
        <f>IF(C7="","",VLOOKUP(C7,precio_reno_porta!D:Z,9,0))</f>
        <v>4909</v>
      </c>
      <c r="L7">
        <f>IF(C7="","",VLOOKUP(C7,precio_reno_porta!D:Z,10,0))</f>
        <v>4859</v>
      </c>
      <c r="M7">
        <f>IF(C7="","",VLOOKUP(C7,precio_reno_porta!D:Z,11,0))</f>
        <v>4779</v>
      </c>
      <c r="N7">
        <f>IF(C7="","",VLOOKUP(C7,precio_reno_porta!D:Z,12,0))</f>
        <v>4669</v>
      </c>
      <c r="O7">
        <f>IF(C7="","",VLOOKUP(C7,precio_reno_porta!D:Z,13,0))</f>
        <v>4579</v>
      </c>
      <c r="P7">
        <f>IF(C7="","",VLOOKUP(C7,precio_reno_porta!D:Z,14,0))</f>
        <v>7679</v>
      </c>
      <c r="Q7">
        <f>IF(C7="","",VLOOKUP(C7,precio_reno_porta!D:Z,15,0))</f>
        <v>7619</v>
      </c>
      <c r="R7">
        <f>IF(C7="","",VLOOKUP(C7,precio_reno_porta!D:Z,16,0))</f>
        <v>7559</v>
      </c>
      <c r="S7">
        <f>IF(C7="","",VLOOKUP(C7,precio_reno_porta!D:Z,17,0))</f>
        <v>7511</v>
      </c>
      <c r="T7">
        <f>IF(C7="","",VLOOKUP(C7,precio_reno_porta!D:Z,18,0))</f>
        <v>5939</v>
      </c>
      <c r="U7">
        <f>IF(C7="","",VLOOKUP(C7,precio_reno_porta!D:Z,19,0))</f>
        <v>5891</v>
      </c>
      <c r="V7">
        <f>IF(C7="","",VLOOKUP(C7,precio_reno_porta!D:Z,20,0))</f>
        <v>5831</v>
      </c>
      <c r="W7">
        <f>IF(C7="","",VLOOKUP(C7,precio_reno_porta!D:Z,21,0))</f>
        <v>5735</v>
      </c>
      <c r="X7">
        <f>IF(C7="","",VLOOKUP(C7,precio_reno_porta!D:Z,22,0))</f>
        <v>5603</v>
      </c>
      <c r="Y7">
        <f>IF(C7="","",VLOOKUP(C7,precio_reno_porta!D:Z,23,0))</f>
        <v>5495</v>
      </c>
      <c r="Z7">
        <f>IF(Anexar1!C6="","",IFERROR(VLOOKUP(C7,Anexar1!C:P,6,0),0))</f>
        <v>22</v>
      </c>
      <c r="AA7" t="str">
        <f>IF(Anexar1!C6="","",IFERROR(VLOOKUP(C7,Anexar1!C:P,14,0),""))</f>
        <v>HIGH</v>
      </c>
    </row>
    <row r="8" spans="1:27" x14ac:dyDescent="0.3">
      <c r="A8" t="str">
        <f>IF(precio_reno_porta!B7="","",precio_reno_porta!B7)</f>
        <v>5G</v>
      </c>
      <c r="B8" t="str">
        <f>IF(Anexar1!B7="","",Anexar1!B7)</f>
        <v>APPLE</v>
      </c>
      <c r="C8" t="str">
        <f>IF(Anexar1!C7="","",Anexar1!C7)</f>
        <v>APPLE IPHONE 17 PRO 256GB</v>
      </c>
      <c r="D8">
        <f>IF(C8="","",VLOOKUP(C8,precio_reno_porta!D:Z,2,0))</f>
        <v>6909</v>
      </c>
      <c r="E8" t="str">
        <f>IF(C8="","",VLOOKUP(C8,precio_reno_porta!D:Z,3,0))</f>
        <v>iOS</v>
      </c>
      <c r="F8">
        <f>IF(C8="","",VLOOKUP(C8,precio_reno_porta!D:Z,4,0))</f>
        <v>6399</v>
      </c>
      <c r="G8">
        <f>IF(C8="","",VLOOKUP(C8,precio_reno_porta!D:Z,5,0))</f>
        <v>6349</v>
      </c>
      <c r="H8">
        <f>IF(C8="","",VLOOKUP(C8,precio_reno_porta!D:Z,6,0))</f>
        <v>6299</v>
      </c>
      <c r="I8">
        <f>IF(C8="","",VLOOKUP(C8,precio_reno_porta!D:Z,7,0))</f>
        <v>6259</v>
      </c>
      <c r="J8">
        <f>IF(C8="","",VLOOKUP(C8,precio_reno_porta!D:Z,8,0))</f>
        <v>4949</v>
      </c>
      <c r="K8">
        <f>IF(C8="","",VLOOKUP(C8,precio_reno_porta!D:Z,9,0))</f>
        <v>4909</v>
      </c>
      <c r="L8">
        <f>IF(C8="","",VLOOKUP(C8,precio_reno_porta!D:Z,10,0))</f>
        <v>4859</v>
      </c>
      <c r="M8">
        <f>IF(C8="","",VLOOKUP(C8,precio_reno_porta!D:Z,11,0))</f>
        <v>4779</v>
      </c>
      <c r="N8">
        <f>IF(C8="","",VLOOKUP(C8,precio_reno_porta!D:Z,12,0))</f>
        <v>4669</v>
      </c>
      <c r="O8">
        <f>IF(C8="","",VLOOKUP(C8,precio_reno_porta!D:Z,13,0))</f>
        <v>4579</v>
      </c>
      <c r="P8">
        <f>IF(C8="","",VLOOKUP(C8,precio_reno_porta!D:Z,14,0))</f>
        <v>7679</v>
      </c>
      <c r="Q8">
        <f>IF(C8="","",VLOOKUP(C8,precio_reno_porta!D:Z,15,0))</f>
        <v>7619</v>
      </c>
      <c r="R8">
        <f>IF(C8="","",VLOOKUP(C8,precio_reno_porta!D:Z,16,0))</f>
        <v>7559</v>
      </c>
      <c r="S8">
        <f>IF(C8="","",VLOOKUP(C8,precio_reno_porta!D:Z,17,0))</f>
        <v>7511</v>
      </c>
      <c r="T8">
        <f>IF(C8="","",VLOOKUP(C8,precio_reno_porta!D:Z,18,0))</f>
        <v>5939</v>
      </c>
      <c r="U8">
        <f>IF(C8="","",VLOOKUP(C8,precio_reno_porta!D:Z,19,0))</f>
        <v>5891</v>
      </c>
      <c r="V8">
        <f>IF(C8="","",VLOOKUP(C8,precio_reno_porta!D:Z,20,0))</f>
        <v>5831</v>
      </c>
      <c r="W8">
        <f>IF(C8="","",VLOOKUP(C8,precio_reno_porta!D:Z,21,0))</f>
        <v>5735</v>
      </c>
      <c r="X8">
        <f>IF(C8="","",VLOOKUP(C8,precio_reno_porta!D:Z,22,0))</f>
        <v>5603</v>
      </c>
      <c r="Y8">
        <f>IF(C8="","",VLOOKUP(C8,precio_reno_porta!D:Z,23,0))</f>
        <v>5495</v>
      </c>
      <c r="Z8">
        <f>IF(Anexar1!C7="","",IFERROR(VLOOKUP(C8,Anexar1!C:P,6,0),0))</f>
        <v>22</v>
      </c>
      <c r="AA8" t="str">
        <f>IF(Anexar1!C7="","",IFERROR(VLOOKUP(C8,Anexar1!C:P,14,0),""))</f>
        <v>HIGH</v>
      </c>
    </row>
    <row r="9" spans="1:27" x14ac:dyDescent="0.3">
      <c r="A9" t="str">
        <f>IF(precio_reno_porta!B8="","",precio_reno_porta!B8)</f>
        <v>5G</v>
      </c>
      <c r="B9" t="str">
        <f>IF(Anexar1!B8="","",Anexar1!B8)</f>
        <v>APPLE</v>
      </c>
      <c r="C9" t="str">
        <f>IF(Anexar1!C8="","",Anexar1!C8)</f>
        <v>APPLE IPHONE 17 PRO MAX 256GB</v>
      </c>
      <c r="D9">
        <f>IF(C9="","",VLOOKUP(C9,precio_reno_porta!D:Z,2,0))</f>
        <v>7539</v>
      </c>
      <c r="E9" t="str">
        <f>IF(C9="","",VLOOKUP(C9,precio_reno_porta!D:Z,3,0))</f>
        <v>iOS</v>
      </c>
      <c r="F9">
        <f>IF(C9="","",VLOOKUP(C9,precio_reno_porta!D:Z,4,0))</f>
        <v>6979</v>
      </c>
      <c r="G9">
        <f>IF(C9="","",VLOOKUP(C9,precio_reno_porta!D:Z,5,0))</f>
        <v>6929</v>
      </c>
      <c r="H9">
        <f>IF(C9="","",VLOOKUP(C9,precio_reno_porta!D:Z,6,0))</f>
        <v>6879</v>
      </c>
      <c r="I9">
        <f>IF(C9="","",VLOOKUP(C9,precio_reno_porta!D:Z,7,0))</f>
        <v>6829</v>
      </c>
      <c r="J9">
        <f>IF(C9="","",VLOOKUP(C9,precio_reno_porta!D:Z,8,0))</f>
        <v>5379</v>
      </c>
      <c r="K9">
        <f>IF(C9="","",VLOOKUP(C9,precio_reno_porta!D:Z,9,0))</f>
        <v>5339</v>
      </c>
      <c r="L9">
        <f>IF(C9="","",VLOOKUP(C9,precio_reno_porta!D:Z,10,0))</f>
        <v>5289</v>
      </c>
      <c r="M9">
        <f>IF(C9="","",VLOOKUP(C9,precio_reno_porta!D:Z,11,0))</f>
        <v>5209</v>
      </c>
      <c r="N9">
        <f>IF(C9="","",VLOOKUP(C9,precio_reno_porta!D:Z,12,0))</f>
        <v>5099</v>
      </c>
      <c r="O9">
        <f>IF(C9="","",VLOOKUP(C9,precio_reno_porta!D:Z,13,0))</f>
        <v>4999</v>
      </c>
      <c r="P9">
        <f>IF(C9="","",VLOOKUP(C9,precio_reno_porta!D:Z,14,0))</f>
        <v>8375</v>
      </c>
      <c r="Q9">
        <f>IF(C9="","",VLOOKUP(C9,precio_reno_porta!D:Z,15,0))</f>
        <v>8315</v>
      </c>
      <c r="R9">
        <f>IF(C9="","",VLOOKUP(C9,precio_reno_porta!D:Z,16,0))</f>
        <v>8255</v>
      </c>
      <c r="S9">
        <f>IF(C9="","",VLOOKUP(C9,precio_reno_porta!D:Z,17,0))</f>
        <v>8195</v>
      </c>
      <c r="T9">
        <f>IF(C9="","",VLOOKUP(C9,precio_reno_porta!D:Z,18,0))</f>
        <v>6455</v>
      </c>
      <c r="U9">
        <f>IF(C9="","",VLOOKUP(C9,precio_reno_porta!D:Z,19,0))</f>
        <v>6407</v>
      </c>
      <c r="V9">
        <f>IF(C9="","",VLOOKUP(C9,precio_reno_porta!D:Z,20,0))</f>
        <v>6347</v>
      </c>
      <c r="W9">
        <f>IF(C9="","",VLOOKUP(C9,precio_reno_porta!D:Z,21,0))</f>
        <v>6251</v>
      </c>
      <c r="X9">
        <f>IF(C9="","",VLOOKUP(C9,precio_reno_porta!D:Z,22,0))</f>
        <v>6119</v>
      </c>
      <c r="Y9">
        <f>IF(C9="","",VLOOKUP(C9,precio_reno_porta!D:Z,23,0))</f>
        <v>5999</v>
      </c>
      <c r="Z9">
        <f>IF(Anexar1!C8="","",IFERROR(VLOOKUP(C9,Anexar1!C:P,6,0),0))</f>
        <v>23</v>
      </c>
      <c r="AA9" t="str">
        <f>IF(Anexar1!C8="","",IFERROR(VLOOKUP(C9,Anexar1!C:P,14,0),""))</f>
        <v>HIGH</v>
      </c>
    </row>
    <row r="10" spans="1:27" x14ac:dyDescent="0.3">
      <c r="A10" t="str">
        <f>IF(precio_reno_porta!B9="","",precio_reno_porta!B9)</f>
        <v>5G</v>
      </c>
      <c r="B10" t="str">
        <f>IF(Anexar1!B9="","",Anexar1!B9)</f>
        <v>APPLE</v>
      </c>
      <c r="C10" t="str">
        <f>IF(Anexar1!C9="","",Anexar1!C9)</f>
        <v>APPLE IPHONE 17 PRO MAX 256GB</v>
      </c>
      <c r="D10">
        <f>IF(C10="","",VLOOKUP(C10,precio_reno_porta!D:Z,2,0))</f>
        <v>7539</v>
      </c>
      <c r="E10" t="str">
        <f>IF(C10="","",VLOOKUP(C10,precio_reno_porta!D:Z,3,0))</f>
        <v>iOS</v>
      </c>
      <c r="F10">
        <f>IF(C10="","",VLOOKUP(C10,precio_reno_porta!D:Z,4,0))</f>
        <v>6979</v>
      </c>
      <c r="G10">
        <f>IF(C10="","",VLOOKUP(C10,precio_reno_porta!D:Z,5,0))</f>
        <v>6929</v>
      </c>
      <c r="H10">
        <f>IF(C10="","",VLOOKUP(C10,precio_reno_porta!D:Z,6,0))</f>
        <v>6879</v>
      </c>
      <c r="I10">
        <f>IF(C10="","",VLOOKUP(C10,precio_reno_porta!D:Z,7,0))</f>
        <v>6829</v>
      </c>
      <c r="J10">
        <f>IF(C10="","",VLOOKUP(C10,precio_reno_porta!D:Z,8,0))</f>
        <v>5379</v>
      </c>
      <c r="K10">
        <f>IF(C10="","",VLOOKUP(C10,precio_reno_porta!D:Z,9,0))</f>
        <v>5339</v>
      </c>
      <c r="L10">
        <f>IF(C10="","",VLOOKUP(C10,precio_reno_porta!D:Z,10,0))</f>
        <v>5289</v>
      </c>
      <c r="M10">
        <f>IF(C10="","",VLOOKUP(C10,precio_reno_porta!D:Z,11,0))</f>
        <v>5209</v>
      </c>
      <c r="N10">
        <f>IF(C10="","",VLOOKUP(C10,precio_reno_porta!D:Z,12,0))</f>
        <v>5099</v>
      </c>
      <c r="O10">
        <f>IF(C10="","",VLOOKUP(C10,precio_reno_porta!D:Z,13,0))</f>
        <v>4999</v>
      </c>
      <c r="P10">
        <f>IF(C10="","",VLOOKUP(C10,precio_reno_porta!D:Z,14,0))</f>
        <v>8375</v>
      </c>
      <c r="Q10">
        <f>IF(C10="","",VLOOKUP(C10,precio_reno_porta!D:Z,15,0))</f>
        <v>8315</v>
      </c>
      <c r="R10">
        <f>IF(C10="","",VLOOKUP(C10,precio_reno_porta!D:Z,16,0))</f>
        <v>8255</v>
      </c>
      <c r="S10">
        <f>IF(C10="","",VLOOKUP(C10,precio_reno_porta!D:Z,17,0))</f>
        <v>8195</v>
      </c>
      <c r="T10">
        <f>IF(C10="","",VLOOKUP(C10,precio_reno_porta!D:Z,18,0))</f>
        <v>6455</v>
      </c>
      <c r="U10">
        <f>IF(C10="","",VLOOKUP(C10,precio_reno_porta!D:Z,19,0))</f>
        <v>6407</v>
      </c>
      <c r="V10">
        <f>IF(C10="","",VLOOKUP(C10,precio_reno_porta!D:Z,20,0))</f>
        <v>6347</v>
      </c>
      <c r="W10">
        <f>IF(C10="","",VLOOKUP(C10,precio_reno_porta!D:Z,21,0))</f>
        <v>6251</v>
      </c>
      <c r="X10">
        <f>IF(C10="","",VLOOKUP(C10,precio_reno_porta!D:Z,22,0))</f>
        <v>6119</v>
      </c>
      <c r="Y10">
        <f>IF(C10="","",VLOOKUP(C10,precio_reno_porta!D:Z,23,0))</f>
        <v>5999</v>
      </c>
      <c r="Z10">
        <f>IF(Anexar1!C9="","",IFERROR(VLOOKUP(C10,Anexar1!C:P,6,0),0))</f>
        <v>23</v>
      </c>
      <c r="AA10" t="str">
        <f>IF(Anexar1!C9="","",IFERROR(VLOOKUP(C10,Anexar1!C:P,14,0),""))</f>
        <v>HIGH</v>
      </c>
    </row>
    <row r="11" spans="1:27" x14ac:dyDescent="0.3">
      <c r="A11" t="str">
        <f>IF(precio_reno_porta!B10="","",precio_reno_porta!B10)</f>
        <v>5G</v>
      </c>
      <c r="B11" t="str">
        <f>IF(Anexar1!B10="","",Anexar1!B10)</f>
        <v>HONOR</v>
      </c>
      <c r="C11" t="str">
        <f>IF(Anexar1!C10="","",Anexar1!C10)</f>
        <v>HONOR 600 512GB 5G</v>
      </c>
      <c r="D11">
        <f>IF(C11="","",VLOOKUP(C11,precio_reno_porta!D:Z,2,0))</f>
        <v>2959</v>
      </c>
      <c r="E11" t="str">
        <f>IF(C11="","",VLOOKUP(C11,precio_reno_porta!D:Z,3,0))</f>
        <v>Android</v>
      </c>
      <c r="F11">
        <f>IF(C11="","",VLOOKUP(C11,precio_reno_porta!D:Z,4,0))</f>
        <v>2739</v>
      </c>
      <c r="G11">
        <f>IF(C11="","",VLOOKUP(C11,precio_reno_porta!D:Z,5,0))</f>
        <v>2719</v>
      </c>
      <c r="H11">
        <f>IF(C11="","",VLOOKUP(C11,precio_reno_porta!D:Z,6,0))</f>
        <v>2699</v>
      </c>
      <c r="I11">
        <f>IF(C11="","",VLOOKUP(C11,precio_reno_porta!D:Z,7,0))</f>
        <v>2679</v>
      </c>
      <c r="J11">
        <f>IF(C11="","",VLOOKUP(C11,precio_reno_porta!D:Z,8,0))</f>
        <v>2639</v>
      </c>
      <c r="K11">
        <f>IF(C11="","",VLOOKUP(C11,precio_reno_porta!D:Z,9,0))</f>
        <v>2579</v>
      </c>
      <c r="L11">
        <f>IF(C11="","",VLOOKUP(C11,precio_reno_porta!D:Z,10,0))</f>
        <v>2519</v>
      </c>
      <c r="M11">
        <f>IF(C11="","",VLOOKUP(C11,precio_reno_porta!D:Z,11,0))</f>
        <v>2449</v>
      </c>
      <c r="N11">
        <f>IF(C11="","",VLOOKUP(C11,precio_reno_porta!D:Z,12,0))</f>
        <v>2389</v>
      </c>
      <c r="O11">
        <f>IF(C11="","",VLOOKUP(C11,precio_reno_porta!D:Z,13,0))</f>
        <v>2329</v>
      </c>
      <c r="P11">
        <f>IF(C11="","",VLOOKUP(C11,precio_reno_porta!D:Z,14,0))</f>
        <v>3287</v>
      </c>
      <c r="Q11">
        <f>IF(C11="","",VLOOKUP(C11,precio_reno_porta!D:Z,15,0))</f>
        <v>3263</v>
      </c>
      <c r="R11">
        <f>IF(C11="","",VLOOKUP(C11,precio_reno_porta!D:Z,16,0))</f>
        <v>3239</v>
      </c>
      <c r="S11">
        <f>IF(C11="","",VLOOKUP(C11,precio_reno_porta!D:Z,17,0))</f>
        <v>3215</v>
      </c>
      <c r="T11">
        <f>IF(C11="","",VLOOKUP(C11,precio_reno_porta!D:Z,18,0))</f>
        <v>3167</v>
      </c>
      <c r="U11">
        <f>IF(C11="","",VLOOKUP(C11,precio_reno_porta!D:Z,19,0))</f>
        <v>3095</v>
      </c>
      <c r="V11">
        <f>IF(C11="","",VLOOKUP(C11,precio_reno_porta!D:Z,20,0))</f>
        <v>3023</v>
      </c>
      <c r="W11">
        <f>IF(C11="","",VLOOKUP(C11,precio_reno_porta!D:Z,21,0))</f>
        <v>2939</v>
      </c>
      <c r="X11">
        <f>IF(C11="","",VLOOKUP(C11,precio_reno_porta!D:Z,22,0))</f>
        <v>2867</v>
      </c>
      <c r="Y11">
        <f>IF(C11="","",VLOOKUP(C11,precio_reno_porta!D:Z,23,0))</f>
        <v>2795</v>
      </c>
      <c r="Z11">
        <f>IF(Anexar1!C10="","",IFERROR(VLOOKUP(C11,Anexar1!C:P,6,0),0))</f>
        <v>16</v>
      </c>
      <c r="AA11" t="str">
        <f>IF(Anexar1!C10="","",IFERROR(VLOOKUP(C11,Anexar1!C:P,14,0),""))</f>
        <v>HIGH</v>
      </c>
    </row>
    <row r="12" spans="1:27" x14ac:dyDescent="0.3">
      <c r="A12" t="str">
        <f>IF(precio_reno_porta!B11="","",precio_reno_porta!B11)</f>
        <v>5G</v>
      </c>
      <c r="B12" t="str">
        <f>IF(Anexar1!B11="","",Anexar1!B11)</f>
        <v>HONOR</v>
      </c>
      <c r="C12" t="str">
        <f>IF(Anexar1!C11="","",Anexar1!C11)</f>
        <v>HONOR 600 PRO 512GB 5G</v>
      </c>
      <c r="D12">
        <f>IF(C12="","",VLOOKUP(C12,precio_reno_porta!D:Z,2,0))</f>
        <v>3909</v>
      </c>
      <c r="E12" t="str">
        <f>IF(C12="","",VLOOKUP(C12,precio_reno_porta!D:Z,3,0))</f>
        <v>Android</v>
      </c>
      <c r="F12">
        <f>IF(C12="","",VLOOKUP(C12,precio_reno_porta!D:Z,4,0))</f>
        <v>3619</v>
      </c>
      <c r="G12">
        <f>IF(C12="","",VLOOKUP(C12,precio_reno_porta!D:Z,5,0))</f>
        <v>3589</v>
      </c>
      <c r="H12">
        <f>IF(C12="","",VLOOKUP(C12,precio_reno_porta!D:Z,6,0))</f>
        <v>3559</v>
      </c>
      <c r="I12">
        <f>IF(C12="","",VLOOKUP(C12,precio_reno_porta!D:Z,7,0))</f>
        <v>3539</v>
      </c>
      <c r="J12">
        <f>IF(C12="","",VLOOKUP(C12,precio_reno_porta!D:Z,8,0))</f>
        <v>3489</v>
      </c>
      <c r="K12">
        <f>IF(C12="","",VLOOKUP(C12,precio_reno_porta!D:Z,9,0))</f>
        <v>3409</v>
      </c>
      <c r="L12">
        <f>IF(C12="","",VLOOKUP(C12,precio_reno_porta!D:Z,10,0))</f>
        <v>3329</v>
      </c>
      <c r="M12">
        <f>IF(C12="","",VLOOKUP(C12,precio_reno_porta!D:Z,11,0))</f>
        <v>3249</v>
      </c>
      <c r="N12">
        <f>IF(C12="","",VLOOKUP(C12,precio_reno_porta!D:Z,12,0))</f>
        <v>3169</v>
      </c>
      <c r="O12">
        <f>IF(C12="","",VLOOKUP(C12,precio_reno_porta!D:Z,13,0))</f>
        <v>3089</v>
      </c>
      <c r="P12">
        <f>IF(C12="","",VLOOKUP(C12,precio_reno_porta!D:Z,14,0))</f>
        <v>4343</v>
      </c>
      <c r="Q12">
        <f>IF(C12="","",VLOOKUP(C12,precio_reno_porta!D:Z,15,0))</f>
        <v>4307</v>
      </c>
      <c r="R12">
        <f>IF(C12="","",VLOOKUP(C12,precio_reno_porta!D:Z,16,0))</f>
        <v>4271</v>
      </c>
      <c r="S12">
        <f>IF(C12="","",VLOOKUP(C12,precio_reno_porta!D:Z,17,0))</f>
        <v>4247</v>
      </c>
      <c r="T12">
        <f>IF(C12="","",VLOOKUP(C12,precio_reno_porta!D:Z,18,0))</f>
        <v>4187</v>
      </c>
      <c r="U12">
        <f>IF(C12="","",VLOOKUP(C12,precio_reno_porta!D:Z,19,0))</f>
        <v>4091</v>
      </c>
      <c r="V12">
        <f>IF(C12="","",VLOOKUP(C12,precio_reno_porta!D:Z,20,0))</f>
        <v>3995</v>
      </c>
      <c r="W12">
        <f>IF(C12="","",VLOOKUP(C12,precio_reno_porta!D:Z,21,0))</f>
        <v>3899</v>
      </c>
      <c r="X12">
        <f>IF(C12="","",VLOOKUP(C12,precio_reno_porta!D:Z,22,0))</f>
        <v>3803</v>
      </c>
      <c r="Y12">
        <f>IF(C12="","",VLOOKUP(C12,precio_reno_porta!D:Z,23,0))</f>
        <v>3707</v>
      </c>
      <c r="Z12">
        <f>IF(Anexar1!C11="","",IFERROR(VLOOKUP(C12,Anexar1!C:P,6,0),0))</f>
        <v>13</v>
      </c>
      <c r="AA12" t="str">
        <f>IF(Anexar1!C11="","",IFERROR(VLOOKUP(C12,Anexar1!C:P,14,0),""))</f>
        <v>HIGH</v>
      </c>
    </row>
    <row r="13" spans="1:27" x14ac:dyDescent="0.3">
      <c r="A13" t="str">
        <f>IF(precio_reno_porta!B12="","",precio_reno_porta!B12)</f>
        <v>5G</v>
      </c>
      <c r="B13" t="str">
        <f>IF(Anexar1!B12="","",Anexar1!B12)</f>
        <v>HONOR</v>
      </c>
      <c r="C13" t="str">
        <f>IF(Anexar1!C12="","",Anexar1!C12)</f>
        <v>HONOR 600 SMART 256GB 5G</v>
      </c>
      <c r="D13">
        <f>IF(C13="","",VLOOKUP(C13,precio_reno_porta!D:Z,2,0))</f>
        <v>1659</v>
      </c>
      <c r="E13" t="str">
        <f>IF(C13="","",VLOOKUP(C13,precio_reno_porta!D:Z,3,0))</f>
        <v>Android</v>
      </c>
      <c r="F13">
        <f>IF(C13="","",VLOOKUP(C13,precio_reno_porta!D:Z,4,0))</f>
        <v>1539</v>
      </c>
      <c r="G13">
        <f>IF(C13="","",VLOOKUP(C13,precio_reno_porta!D:Z,5,0))</f>
        <v>1519</v>
      </c>
      <c r="H13">
        <f>IF(C13="","",VLOOKUP(C13,precio_reno_porta!D:Z,6,0))</f>
        <v>1509</v>
      </c>
      <c r="I13">
        <f>IF(C13="","",VLOOKUP(C13,precio_reno_porta!D:Z,7,0))</f>
        <v>1499</v>
      </c>
      <c r="J13">
        <f>IF(C13="","",VLOOKUP(C13,precio_reno_porta!D:Z,8,0))</f>
        <v>1479</v>
      </c>
      <c r="K13">
        <f>IF(C13="","",VLOOKUP(C13,precio_reno_porta!D:Z,9,0))</f>
        <v>1449</v>
      </c>
      <c r="L13">
        <f>IF(C13="","",VLOOKUP(C13,precio_reno_porta!D:Z,10,0))</f>
        <v>1409</v>
      </c>
      <c r="M13">
        <f>IF(C13="","",VLOOKUP(C13,precio_reno_porta!D:Z,11,0))</f>
        <v>1379</v>
      </c>
      <c r="N13">
        <f>IF(C13="","",VLOOKUP(C13,precio_reno_porta!D:Z,12,0))</f>
        <v>1339</v>
      </c>
      <c r="O13">
        <f>IF(C13="","",VLOOKUP(C13,precio_reno_porta!D:Z,13,0))</f>
        <v>1309</v>
      </c>
      <c r="P13">
        <f>IF(C13="","",VLOOKUP(C13,precio_reno_porta!D:Z,14,0))</f>
        <v>1847</v>
      </c>
      <c r="Q13">
        <f>IF(C13="","",VLOOKUP(C13,precio_reno_porta!D:Z,15,0))</f>
        <v>1823</v>
      </c>
      <c r="R13">
        <f>IF(C13="","",VLOOKUP(C13,precio_reno_porta!D:Z,16,0))</f>
        <v>1811</v>
      </c>
      <c r="S13">
        <f>IF(C13="","",VLOOKUP(C13,precio_reno_porta!D:Z,17,0))</f>
        <v>1799</v>
      </c>
      <c r="T13">
        <f>IF(C13="","",VLOOKUP(C13,precio_reno_porta!D:Z,18,0))</f>
        <v>1775</v>
      </c>
      <c r="U13">
        <f>IF(C13="","",VLOOKUP(C13,precio_reno_porta!D:Z,19,0))</f>
        <v>1739</v>
      </c>
      <c r="V13">
        <f>IF(C13="","",VLOOKUP(C13,precio_reno_porta!D:Z,20,0))</f>
        <v>1691</v>
      </c>
      <c r="W13">
        <f>IF(C13="","",VLOOKUP(C13,precio_reno_porta!D:Z,21,0))</f>
        <v>1655</v>
      </c>
      <c r="X13">
        <f>IF(C13="","",VLOOKUP(C13,precio_reno_porta!D:Z,22,0))</f>
        <v>1607</v>
      </c>
      <c r="Y13">
        <f>IF(C13="","",VLOOKUP(C13,precio_reno_porta!D:Z,23,0))</f>
        <v>1571</v>
      </c>
      <c r="Z13">
        <f>IF(Anexar1!C12="","",IFERROR(VLOOKUP(C13,Anexar1!C:P,6,0),0))</f>
        <v>11</v>
      </c>
      <c r="AA13" t="str">
        <f>IF(Anexar1!C12="","",IFERROR(VLOOKUP(C13,Anexar1!C:P,14,0),""))</f>
        <v>HIGH</v>
      </c>
    </row>
    <row r="14" spans="1:27" x14ac:dyDescent="0.3">
      <c r="A14" t="str">
        <f>IF(precio_reno_porta!B13="","",precio_reno_porta!B13)</f>
        <v>5G</v>
      </c>
      <c r="B14" t="str">
        <f>IF(Anexar1!B13="","",Anexar1!B13)</f>
        <v>HONOR</v>
      </c>
      <c r="C14" t="str">
        <f>IF(Anexar1!C13="","",Anexar1!C13)</f>
        <v>HONOR 600E 512GB 5G</v>
      </c>
      <c r="D14">
        <f>IF(C14="","",VLOOKUP(C14,precio_reno_porta!D:Z,2,0))</f>
        <v>2149</v>
      </c>
      <c r="E14" t="str">
        <f>IF(C14="","",VLOOKUP(C14,precio_reno_porta!D:Z,3,0))</f>
        <v>Android</v>
      </c>
      <c r="F14">
        <f>IF(C14="","",VLOOKUP(C14,precio_reno_porta!D:Z,4,0))</f>
        <v>1989</v>
      </c>
      <c r="G14">
        <f>IF(C14="","",VLOOKUP(C14,precio_reno_porta!D:Z,5,0))</f>
        <v>1969</v>
      </c>
      <c r="H14">
        <f>IF(C14="","",VLOOKUP(C14,precio_reno_porta!D:Z,6,0))</f>
        <v>1959</v>
      </c>
      <c r="I14">
        <f>IF(C14="","",VLOOKUP(C14,precio_reno_porta!D:Z,7,0))</f>
        <v>1939</v>
      </c>
      <c r="J14">
        <f>IF(C14="","",VLOOKUP(C14,precio_reno_porta!D:Z,8,0))</f>
        <v>1909</v>
      </c>
      <c r="K14">
        <f>IF(C14="","",VLOOKUP(C14,precio_reno_porta!D:Z,9,0))</f>
        <v>1869</v>
      </c>
      <c r="L14">
        <f>IF(C14="","",VLOOKUP(C14,precio_reno_porta!D:Z,10,0))</f>
        <v>1829</v>
      </c>
      <c r="M14">
        <f>IF(C14="","",VLOOKUP(C14,precio_reno_porta!D:Z,11,0))</f>
        <v>1779</v>
      </c>
      <c r="N14">
        <f>IF(C14="","",VLOOKUP(C14,precio_reno_porta!D:Z,12,0))</f>
        <v>1739</v>
      </c>
      <c r="O14">
        <f>IF(C14="","",VLOOKUP(C14,precio_reno_porta!D:Z,13,0))</f>
        <v>1689</v>
      </c>
      <c r="P14">
        <f>IF(C14="","",VLOOKUP(C14,precio_reno_porta!D:Z,14,0))</f>
        <v>2387</v>
      </c>
      <c r="Q14">
        <f>IF(C14="","",VLOOKUP(C14,precio_reno_porta!D:Z,15,0))</f>
        <v>2363</v>
      </c>
      <c r="R14">
        <f>IF(C14="","",VLOOKUP(C14,precio_reno_porta!D:Z,16,0))</f>
        <v>2351</v>
      </c>
      <c r="S14">
        <f>IF(C14="","",VLOOKUP(C14,precio_reno_porta!D:Z,17,0))</f>
        <v>2327</v>
      </c>
      <c r="T14">
        <f>IF(C14="","",VLOOKUP(C14,precio_reno_porta!D:Z,18,0))</f>
        <v>2291</v>
      </c>
      <c r="U14">
        <f>IF(C14="","",VLOOKUP(C14,precio_reno_porta!D:Z,19,0))</f>
        <v>2243</v>
      </c>
      <c r="V14">
        <f>IF(C14="","",VLOOKUP(C14,precio_reno_porta!D:Z,20,0))</f>
        <v>2195</v>
      </c>
      <c r="W14">
        <f>IF(C14="","",VLOOKUP(C14,precio_reno_porta!D:Z,21,0))</f>
        <v>2135</v>
      </c>
      <c r="X14">
        <f>IF(C14="","",VLOOKUP(C14,precio_reno_porta!D:Z,22,0))</f>
        <v>2087</v>
      </c>
      <c r="Y14">
        <f>IF(C14="","",VLOOKUP(C14,precio_reno_porta!D:Z,23,0))</f>
        <v>2027</v>
      </c>
      <c r="Z14">
        <f>IF(Anexar1!C13="","",IFERROR(VLOOKUP(C14,Anexar1!C:P,6,0),0))</f>
        <v>6</v>
      </c>
      <c r="AA14" t="str">
        <f>IF(Anexar1!C13="","",IFERROR(VLOOKUP(C14,Anexar1!C:P,14,0),""))</f>
        <v>HIGH</v>
      </c>
    </row>
    <row r="15" spans="1:27" x14ac:dyDescent="0.3">
      <c r="A15" t="str">
        <f>IF(precio_reno_porta!B14="","",precio_reno_porta!B14)</f>
        <v>5G</v>
      </c>
      <c r="B15" t="str">
        <f>IF(Anexar1!B14="","",Anexar1!B14)</f>
        <v>HONOR</v>
      </c>
      <c r="C15" t="str">
        <f>IF(Anexar1!C14="","",Anexar1!C14)</f>
        <v>HONOR MAGIC 8 LITE 512GB 5G</v>
      </c>
      <c r="D15">
        <f>IF(C15="","",VLOOKUP(C15,precio_reno_porta!D:Z,2,0))</f>
        <v>1779</v>
      </c>
      <c r="E15" t="str">
        <f>IF(C15="","",VLOOKUP(C15,precio_reno_porta!D:Z,3,0))</f>
        <v>Android</v>
      </c>
      <c r="F15">
        <f>IF(C15="","",VLOOKUP(C15,precio_reno_porta!D:Z,4,0))</f>
        <v>1639</v>
      </c>
      <c r="G15">
        <f>IF(C15="","",VLOOKUP(C15,precio_reno_porta!D:Z,5,0))</f>
        <v>1629</v>
      </c>
      <c r="H15">
        <f>IF(C15="","",VLOOKUP(C15,precio_reno_porta!D:Z,6,0))</f>
        <v>1619</v>
      </c>
      <c r="I15">
        <f>IF(C15="","",VLOOKUP(C15,precio_reno_porta!D:Z,7,0))</f>
        <v>1609</v>
      </c>
      <c r="J15">
        <f>IF(C15="","",VLOOKUP(C15,precio_reno_porta!D:Z,8,0))</f>
        <v>1579</v>
      </c>
      <c r="K15">
        <f>IF(C15="","",VLOOKUP(C15,precio_reno_porta!D:Z,9,0))</f>
        <v>1549</v>
      </c>
      <c r="L15">
        <f>IF(C15="","",VLOOKUP(C15,precio_reno_porta!D:Z,10,0))</f>
        <v>1509</v>
      </c>
      <c r="M15">
        <f>IF(C15="","",VLOOKUP(C15,precio_reno_porta!D:Z,11,0))</f>
        <v>1479</v>
      </c>
      <c r="N15">
        <f>IF(C15="","",VLOOKUP(C15,precio_reno_porta!D:Z,12,0))</f>
        <v>1439</v>
      </c>
      <c r="O15">
        <f>IF(C15="","",VLOOKUP(C15,precio_reno_porta!D:Z,13,0))</f>
        <v>1399</v>
      </c>
      <c r="P15">
        <f>IF(C15="","",VLOOKUP(C15,precio_reno_porta!D:Z,14,0))</f>
        <v>1967</v>
      </c>
      <c r="Q15">
        <f>IF(C15="","",VLOOKUP(C15,precio_reno_porta!D:Z,15,0))</f>
        <v>1955</v>
      </c>
      <c r="R15">
        <f>IF(C15="","",VLOOKUP(C15,precio_reno_porta!D:Z,16,0))</f>
        <v>1943</v>
      </c>
      <c r="S15">
        <f>IF(C15="","",VLOOKUP(C15,precio_reno_porta!D:Z,17,0))</f>
        <v>1931</v>
      </c>
      <c r="T15">
        <f>IF(C15="","",VLOOKUP(C15,precio_reno_porta!D:Z,18,0))</f>
        <v>1895</v>
      </c>
      <c r="U15">
        <f>IF(C15="","",VLOOKUP(C15,precio_reno_porta!D:Z,19,0))</f>
        <v>1859</v>
      </c>
      <c r="V15">
        <f>IF(C15="","",VLOOKUP(C15,precio_reno_porta!D:Z,20,0))</f>
        <v>1811</v>
      </c>
      <c r="W15">
        <f>IF(C15="","",VLOOKUP(C15,precio_reno_porta!D:Z,21,0))</f>
        <v>1775</v>
      </c>
      <c r="X15">
        <f>IF(C15="","",VLOOKUP(C15,precio_reno_porta!D:Z,22,0))</f>
        <v>1727</v>
      </c>
      <c r="Y15">
        <f>IF(C15="","",VLOOKUP(C15,precio_reno_porta!D:Z,23,0))</f>
        <v>1679</v>
      </c>
      <c r="Z15">
        <f>IF(Anexar1!C14="","",IFERROR(VLOOKUP(C15,Anexar1!C:P,6,0),0))</f>
        <v>47</v>
      </c>
      <c r="AA15" t="str">
        <f>IF(Anexar1!C14="","",IFERROR(VLOOKUP(C15,Anexar1!C:P,14,0),""))</f>
        <v>HIGH</v>
      </c>
    </row>
    <row r="16" spans="1:27" x14ac:dyDescent="0.3">
      <c r="A16" t="str">
        <f>IF(precio_reno_porta!B15="","",precio_reno_porta!B15)</f>
        <v>5G</v>
      </c>
      <c r="B16" t="str">
        <f>IF(Anexar1!B15="","",Anexar1!B15)</f>
        <v>HONOR</v>
      </c>
      <c r="C16" t="str">
        <f>IF(Anexar1!C15="","",Anexar1!C15)</f>
        <v>HONOR X7E PLUS 256GB 5G</v>
      </c>
      <c r="D16">
        <f>IF(C16="","",VLOOKUP(C16,precio_reno_porta!D:Z,2,0))</f>
        <v>1179</v>
      </c>
      <c r="E16" t="str">
        <f>IF(C16="","",VLOOKUP(C16,precio_reno_porta!D:Z,3,0))</f>
        <v>Android</v>
      </c>
      <c r="F16">
        <f>IF(C16="","",VLOOKUP(C16,precio_reno_porta!D:Z,4,0))</f>
        <v>1099</v>
      </c>
      <c r="G16">
        <f>IF(C16="","",VLOOKUP(C16,precio_reno_porta!D:Z,5,0))</f>
        <v>1089</v>
      </c>
      <c r="H16">
        <f>IF(C16="","",VLOOKUP(C16,precio_reno_porta!D:Z,6,0))</f>
        <v>1079</v>
      </c>
      <c r="I16">
        <f>IF(C16="","",VLOOKUP(C16,precio_reno_porta!D:Z,7,0))</f>
        <v>1069</v>
      </c>
      <c r="J16">
        <f>IF(C16="","",VLOOKUP(C16,precio_reno_porta!D:Z,8,0))</f>
        <v>1059</v>
      </c>
      <c r="K16">
        <f>IF(C16="","",VLOOKUP(C16,precio_reno_porta!D:Z,9,0))</f>
        <v>1029</v>
      </c>
      <c r="L16">
        <f>IF(C16="","",VLOOKUP(C16,precio_reno_porta!D:Z,10,0))</f>
        <v>1009</v>
      </c>
      <c r="M16">
        <f>IF(C16="","",VLOOKUP(C16,precio_reno_porta!D:Z,11,0))</f>
        <v>979</v>
      </c>
      <c r="N16">
        <f>IF(C16="","",VLOOKUP(C16,precio_reno_porta!D:Z,12,0))</f>
        <v>959</v>
      </c>
      <c r="O16">
        <f>IF(C16="","",VLOOKUP(C16,precio_reno_porta!D:Z,13,0))</f>
        <v>939</v>
      </c>
      <c r="P16">
        <f>IF(C16="","",VLOOKUP(C16,precio_reno_porta!D:Z,14,0))</f>
        <v>1319</v>
      </c>
      <c r="Q16">
        <f>IF(C16="","",VLOOKUP(C16,precio_reno_porta!D:Z,15,0))</f>
        <v>1307</v>
      </c>
      <c r="R16">
        <f>IF(C16="","",VLOOKUP(C16,precio_reno_porta!D:Z,16,0))</f>
        <v>1295</v>
      </c>
      <c r="S16">
        <f>IF(C16="","",VLOOKUP(C16,precio_reno_porta!D:Z,17,0))</f>
        <v>1283</v>
      </c>
      <c r="T16">
        <f>IF(C16="","",VLOOKUP(C16,precio_reno_porta!D:Z,18,0))</f>
        <v>1271</v>
      </c>
      <c r="U16">
        <f>IF(C16="","",VLOOKUP(C16,precio_reno_porta!D:Z,19,0))</f>
        <v>1235</v>
      </c>
      <c r="V16">
        <f>IF(C16="","",VLOOKUP(C16,precio_reno_porta!D:Z,20,0))</f>
        <v>1211</v>
      </c>
      <c r="W16">
        <f>IF(C16="","",VLOOKUP(C16,precio_reno_porta!D:Z,21,0))</f>
        <v>1175</v>
      </c>
      <c r="X16">
        <f>IF(C16="","",VLOOKUP(C16,precio_reno_porta!D:Z,22,0))</f>
        <v>1151</v>
      </c>
      <c r="Y16">
        <f>IF(C16="","",VLOOKUP(C16,precio_reno_porta!D:Z,23,0))</f>
        <v>1127</v>
      </c>
      <c r="Z16">
        <f>IF(Anexar1!C15="","",IFERROR(VLOOKUP(C16,Anexar1!C:P,6,0),0))</f>
        <v>3</v>
      </c>
      <c r="AA16" t="str">
        <f>IF(Anexar1!C15="","",IFERROR(VLOOKUP(C16,Anexar1!C:P,14,0),""))</f>
        <v>MEDIUM</v>
      </c>
    </row>
    <row r="17" spans="1:27" x14ac:dyDescent="0.3">
      <c r="A17" t="str">
        <f>IF(precio_reno_porta!B16="","",precio_reno_porta!B16)</f>
        <v>5G</v>
      </c>
      <c r="B17" t="str">
        <f>IF(Anexar1!B16="","",Anexar1!B16)</f>
        <v>MOTOROLA</v>
      </c>
      <c r="C17" t="str">
        <f>IF(Anexar1!C16="","",Anexar1!C16)</f>
        <v>MOTOROLA MOTO EDGE 70 FUSION 256GB 5G</v>
      </c>
      <c r="D17">
        <f>IF(C17="","",VLOOKUP(C17,precio_reno_porta!D:Z,2,0))</f>
        <v>1899</v>
      </c>
      <c r="E17" t="str">
        <f>IF(C17="","",VLOOKUP(C17,precio_reno_porta!D:Z,3,0))</f>
        <v>Android</v>
      </c>
      <c r="F17">
        <f>IF(C17="","",VLOOKUP(C17,precio_reno_porta!D:Z,4,0))</f>
        <v>1749</v>
      </c>
      <c r="G17">
        <f>IF(C17="","",VLOOKUP(C17,precio_reno_porta!D:Z,5,0))</f>
        <v>1739</v>
      </c>
      <c r="H17">
        <f>IF(C17="","",VLOOKUP(C17,precio_reno_porta!D:Z,6,0))</f>
        <v>1729</v>
      </c>
      <c r="I17">
        <f>IF(C17="","",VLOOKUP(C17,precio_reno_porta!D:Z,7,0))</f>
        <v>1719</v>
      </c>
      <c r="J17">
        <f>IF(C17="","",VLOOKUP(C17,precio_reno_porta!D:Z,8,0))</f>
        <v>1689</v>
      </c>
      <c r="K17">
        <f>IF(C17="","",VLOOKUP(C17,precio_reno_porta!D:Z,9,0))</f>
        <v>1649</v>
      </c>
      <c r="L17">
        <f>IF(C17="","",VLOOKUP(C17,precio_reno_porta!D:Z,10,0))</f>
        <v>1609</v>
      </c>
      <c r="M17">
        <f>IF(C17="","",VLOOKUP(C17,precio_reno_porta!D:Z,11,0))</f>
        <v>1569</v>
      </c>
      <c r="N17">
        <f>IF(C17="","",VLOOKUP(C17,precio_reno_porta!D:Z,12,0))</f>
        <v>1539</v>
      </c>
      <c r="O17">
        <f>IF(C17="","",VLOOKUP(C17,precio_reno_porta!D:Z,13,0))</f>
        <v>1499</v>
      </c>
      <c r="P17">
        <f>IF(C17="","",VLOOKUP(C17,precio_reno_porta!D:Z,14,0))</f>
        <v>2099</v>
      </c>
      <c r="Q17">
        <f>IF(C17="","",VLOOKUP(C17,precio_reno_porta!D:Z,15,0))</f>
        <v>2087</v>
      </c>
      <c r="R17">
        <f>IF(C17="","",VLOOKUP(C17,precio_reno_porta!D:Z,16,0))</f>
        <v>2075</v>
      </c>
      <c r="S17">
        <f>IF(C17="","",VLOOKUP(C17,precio_reno_porta!D:Z,17,0))</f>
        <v>2063</v>
      </c>
      <c r="T17">
        <f>IF(C17="","",VLOOKUP(C17,precio_reno_porta!D:Z,18,0))</f>
        <v>2027</v>
      </c>
      <c r="U17">
        <f>IF(C17="","",VLOOKUP(C17,precio_reno_porta!D:Z,19,0))</f>
        <v>1979</v>
      </c>
      <c r="V17">
        <f>IF(C17="","",VLOOKUP(C17,precio_reno_porta!D:Z,20,0))</f>
        <v>1931</v>
      </c>
      <c r="W17">
        <f>IF(C17="","",VLOOKUP(C17,precio_reno_porta!D:Z,21,0))</f>
        <v>1883</v>
      </c>
      <c r="X17">
        <f>IF(C17="","",VLOOKUP(C17,precio_reno_porta!D:Z,22,0))</f>
        <v>1847</v>
      </c>
      <c r="Y17">
        <f>IF(C17="","",VLOOKUP(C17,precio_reno_porta!D:Z,23,0))</f>
        <v>1799</v>
      </c>
      <c r="Z17">
        <f>IF(Anexar1!C16="","",IFERROR(VLOOKUP(C17,Anexar1!C:P,6,0),0))</f>
        <v>39</v>
      </c>
      <c r="AA17" t="str">
        <f>IF(Anexar1!C16="","",IFERROR(VLOOKUP(C17,Anexar1!C:P,14,0),""))</f>
        <v>HIGH</v>
      </c>
    </row>
    <row r="18" spans="1:27" x14ac:dyDescent="0.3">
      <c r="A18" t="str">
        <f>IF(precio_reno_porta!B17="","",precio_reno_porta!B17)</f>
        <v>5G</v>
      </c>
      <c r="B18" t="str">
        <f>IF(Anexar1!B17="","",Anexar1!B17)</f>
        <v>MOTOROLA</v>
      </c>
      <c r="C18" t="str">
        <f>IF(Anexar1!C17="","",Anexar1!C17)</f>
        <v>MOTOROLA MOTO EDGE 70 PRO 512GB 5G</v>
      </c>
      <c r="D18">
        <f>IF(C18="","",VLOOKUP(C18,precio_reno_porta!D:Z,2,0))</f>
        <v>3619</v>
      </c>
      <c r="E18" t="str">
        <f>IF(C18="","",VLOOKUP(C18,precio_reno_porta!D:Z,3,0))</f>
        <v>Android</v>
      </c>
      <c r="F18">
        <f>IF(C18="","",VLOOKUP(C18,precio_reno_porta!D:Z,4,0))</f>
        <v>3349</v>
      </c>
      <c r="G18">
        <f>IF(C18="","",VLOOKUP(C18,precio_reno_porta!D:Z,5,0))</f>
        <v>3329</v>
      </c>
      <c r="H18">
        <f>IF(C18="","",VLOOKUP(C18,precio_reno_porta!D:Z,6,0))</f>
        <v>3299</v>
      </c>
      <c r="I18">
        <f>IF(C18="","",VLOOKUP(C18,precio_reno_porta!D:Z,7,0))</f>
        <v>3279</v>
      </c>
      <c r="J18">
        <f>IF(C18="","",VLOOKUP(C18,precio_reno_porta!D:Z,8,0))</f>
        <v>3229</v>
      </c>
      <c r="K18">
        <f>IF(C18="","",VLOOKUP(C18,precio_reno_porta!D:Z,9,0))</f>
        <v>3149</v>
      </c>
      <c r="L18">
        <f>IF(C18="","",VLOOKUP(C18,precio_reno_porta!D:Z,10,0))</f>
        <v>3079</v>
      </c>
      <c r="M18">
        <f>IF(C18="","",VLOOKUP(C18,precio_reno_porta!D:Z,11,0))</f>
        <v>3009</v>
      </c>
      <c r="N18">
        <f>IF(C18="","",VLOOKUP(C18,precio_reno_porta!D:Z,12,0))</f>
        <v>2929</v>
      </c>
      <c r="O18">
        <f>IF(C18="","",VLOOKUP(C18,precio_reno_porta!D:Z,13,0))</f>
        <v>2859</v>
      </c>
      <c r="P18">
        <f>IF(C18="","",VLOOKUP(C18,precio_reno_porta!D:Z,14,0))</f>
        <v>4019</v>
      </c>
      <c r="Q18">
        <f>IF(C18="","",VLOOKUP(C18,precio_reno_porta!D:Z,15,0))</f>
        <v>3995</v>
      </c>
      <c r="R18">
        <f>IF(C18="","",VLOOKUP(C18,precio_reno_porta!D:Z,16,0))</f>
        <v>3959</v>
      </c>
      <c r="S18">
        <f>IF(C18="","",VLOOKUP(C18,precio_reno_porta!D:Z,17,0))</f>
        <v>3935</v>
      </c>
      <c r="T18">
        <f>IF(C18="","",VLOOKUP(C18,precio_reno_porta!D:Z,18,0))</f>
        <v>3875</v>
      </c>
      <c r="U18">
        <f>IF(C18="","",VLOOKUP(C18,precio_reno_porta!D:Z,19,0))</f>
        <v>3779</v>
      </c>
      <c r="V18">
        <f>IF(C18="","",VLOOKUP(C18,precio_reno_porta!D:Z,20,0))</f>
        <v>3695</v>
      </c>
      <c r="W18">
        <f>IF(C18="","",VLOOKUP(C18,precio_reno_porta!D:Z,21,0))</f>
        <v>3611</v>
      </c>
      <c r="X18">
        <f>IF(C18="","",VLOOKUP(C18,precio_reno_porta!D:Z,22,0))</f>
        <v>3515</v>
      </c>
      <c r="Y18">
        <f>IF(C18="","",VLOOKUP(C18,precio_reno_porta!D:Z,23,0))</f>
        <v>3431</v>
      </c>
      <c r="Z18">
        <f>IF(Anexar1!C17="","",IFERROR(VLOOKUP(C18,Anexar1!C:P,6,0),0))</f>
        <v>15</v>
      </c>
      <c r="AA18" t="str">
        <f>IF(Anexar1!C17="","",IFERROR(VLOOKUP(C18,Anexar1!C:P,14,0),""))</f>
        <v>HIGH</v>
      </c>
    </row>
    <row r="19" spans="1:27" x14ac:dyDescent="0.3">
      <c r="A19" t="str">
        <f>IF(precio_reno_porta!B18="","",precio_reno_porta!B18)</f>
        <v>5G</v>
      </c>
      <c r="B19" t="str">
        <f>IF(Anexar1!B18="","",Anexar1!B18)</f>
        <v>MOTOROLA</v>
      </c>
      <c r="C19" t="str">
        <f>IF(Anexar1!C18="","",Anexar1!C18)</f>
        <v>MOTOROLA MOTO G06 128GB</v>
      </c>
      <c r="D19">
        <f>IF(C19="","",VLOOKUP(C19,precio_reno_porta!D:Z,2,0))</f>
        <v>619</v>
      </c>
      <c r="E19" t="str">
        <f>IF(C19="","",VLOOKUP(C19,precio_reno_porta!D:Z,3,0))</f>
        <v>Android</v>
      </c>
      <c r="F19">
        <f>IF(C19="","",VLOOKUP(C19,precio_reno_porta!D:Z,4,0))</f>
        <v>579</v>
      </c>
      <c r="G19">
        <f>IF(C19="","",VLOOKUP(C19,precio_reno_porta!D:Z,5,0))</f>
        <v>569</v>
      </c>
      <c r="H19">
        <f>IF(C19="","",VLOOKUP(C19,precio_reno_porta!D:Z,6,0))</f>
        <v>569</v>
      </c>
      <c r="I19">
        <f>IF(C19="","",VLOOKUP(C19,precio_reno_porta!D:Z,7,0))</f>
        <v>559</v>
      </c>
      <c r="J19">
        <f>IF(C19="","",VLOOKUP(C19,precio_reno_porta!D:Z,8,0))</f>
        <v>559</v>
      </c>
      <c r="K19">
        <f>IF(C19="","",VLOOKUP(C19,precio_reno_porta!D:Z,9,0))</f>
        <v>539</v>
      </c>
      <c r="L19">
        <f>IF(C19="","",VLOOKUP(C19,precio_reno_porta!D:Z,10,0))</f>
        <v>529</v>
      </c>
      <c r="M19">
        <f>IF(C19="","",VLOOKUP(C19,precio_reno_porta!D:Z,11,0))</f>
        <v>519</v>
      </c>
      <c r="N19">
        <f>IF(C19="","",VLOOKUP(C19,precio_reno_porta!D:Z,12,0))</f>
        <v>509</v>
      </c>
      <c r="O19">
        <f>IF(C19="","",VLOOKUP(C19,precio_reno_porta!D:Z,13,0))</f>
        <v>489</v>
      </c>
      <c r="P19">
        <f>IF(C19="","",VLOOKUP(C19,precio_reno_porta!D:Z,14,0))</f>
        <v>695</v>
      </c>
      <c r="Q19">
        <f>IF(C19="","",VLOOKUP(C19,precio_reno_porta!D:Z,15,0))</f>
        <v>683</v>
      </c>
      <c r="R19">
        <f>IF(C19="","",VLOOKUP(C19,precio_reno_porta!D:Z,16,0))</f>
        <v>683</v>
      </c>
      <c r="S19">
        <f>IF(C19="","",VLOOKUP(C19,precio_reno_porta!D:Z,17,0))</f>
        <v>671</v>
      </c>
      <c r="T19">
        <f>IF(C19="","",VLOOKUP(C19,precio_reno_porta!D:Z,18,0))</f>
        <v>671</v>
      </c>
      <c r="U19">
        <f>IF(C19="","",VLOOKUP(C19,precio_reno_porta!D:Z,19,0))</f>
        <v>647</v>
      </c>
      <c r="V19">
        <f>IF(C19="","",VLOOKUP(C19,precio_reno_porta!D:Z,20,0))</f>
        <v>635</v>
      </c>
      <c r="W19">
        <f>IF(C19="","",VLOOKUP(C19,precio_reno_porta!D:Z,21,0))</f>
        <v>623</v>
      </c>
      <c r="X19">
        <f>IF(C19="","",VLOOKUP(C19,precio_reno_porta!D:Z,22,0))</f>
        <v>611</v>
      </c>
      <c r="Y19">
        <f>IF(C19="","",VLOOKUP(C19,precio_reno_porta!D:Z,23,0))</f>
        <v>587</v>
      </c>
      <c r="Z19">
        <f>IF(Anexar1!C18="","",IFERROR(VLOOKUP(C19,Anexar1!C:P,6,0),0))</f>
        <v>511</v>
      </c>
      <c r="AA19" t="str">
        <f>IF(Anexar1!C18="","",IFERROR(VLOOKUP(C19,Anexar1!C:P,14,0),""))</f>
        <v>LOW</v>
      </c>
    </row>
    <row r="20" spans="1:27" x14ac:dyDescent="0.3">
      <c r="A20" t="str">
        <f>IF(precio_reno_porta!B19="","",precio_reno_porta!B19)</f>
        <v>5G</v>
      </c>
      <c r="B20" t="str">
        <f>IF(Anexar1!B19="","",Anexar1!B19)</f>
        <v>MOTOROLA</v>
      </c>
      <c r="C20" t="str">
        <f>IF(Anexar1!C19="","",Anexar1!C19)</f>
        <v>MOTOROLA MOTO G06 128GB</v>
      </c>
      <c r="D20">
        <f>IF(C20="","",VLOOKUP(C20,precio_reno_porta!D:Z,2,0))</f>
        <v>619</v>
      </c>
      <c r="E20" t="str">
        <f>IF(C20="","",VLOOKUP(C20,precio_reno_porta!D:Z,3,0))</f>
        <v>Android</v>
      </c>
      <c r="F20">
        <f>IF(C20="","",VLOOKUP(C20,precio_reno_porta!D:Z,4,0))</f>
        <v>579</v>
      </c>
      <c r="G20">
        <f>IF(C20="","",VLOOKUP(C20,precio_reno_porta!D:Z,5,0))</f>
        <v>569</v>
      </c>
      <c r="H20">
        <f>IF(C20="","",VLOOKUP(C20,precio_reno_porta!D:Z,6,0))</f>
        <v>569</v>
      </c>
      <c r="I20">
        <f>IF(C20="","",VLOOKUP(C20,precio_reno_porta!D:Z,7,0))</f>
        <v>559</v>
      </c>
      <c r="J20">
        <f>IF(C20="","",VLOOKUP(C20,precio_reno_porta!D:Z,8,0))</f>
        <v>559</v>
      </c>
      <c r="K20">
        <f>IF(C20="","",VLOOKUP(C20,precio_reno_porta!D:Z,9,0))</f>
        <v>539</v>
      </c>
      <c r="L20">
        <f>IF(C20="","",VLOOKUP(C20,precio_reno_porta!D:Z,10,0))</f>
        <v>529</v>
      </c>
      <c r="M20">
        <f>IF(C20="","",VLOOKUP(C20,precio_reno_porta!D:Z,11,0))</f>
        <v>519</v>
      </c>
      <c r="N20">
        <f>IF(C20="","",VLOOKUP(C20,precio_reno_porta!D:Z,12,0))</f>
        <v>509</v>
      </c>
      <c r="O20">
        <f>IF(C20="","",VLOOKUP(C20,precio_reno_porta!D:Z,13,0))</f>
        <v>489</v>
      </c>
      <c r="P20">
        <f>IF(C20="","",VLOOKUP(C20,precio_reno_porta!D:Z,14,0))</f>
        <v>695</v>
      </c>
      <c r="Q20">
        <f>IF(C20="","",VLOOKUP(C20,precio_reno_porta!D:Z,15,0))</f>
        <v>683</v>
      </c>
      <c r="R20">
        <f>IF(C20="","",VLOOKUP(C20,precio_reno_porta!D:Z,16,0))</f>
        <v>683</v>
      </c>
      <c r="S20">
        <f>IF(C20="","",VLOOKUP(C20,precio_reno_porta!D:Z,17,0))</f>
        <v>671</v>
      </c>
      <c r="T20">
        <f>IF(C20="","",VLOOKUP(C20,precio_reno_porta!D:Z,18,0))</f>
        <v>671</v>
      </c>
      <c r="U20">
        <f>IF(C20="","",VLOOKUP(C20,precio_reno_porta!D:Z,19,0))</f>
        <v>647</v>
      </c>
      <c r="V20">
        <f>IF(C20="","",VLOOKUP(C20,precio_reno_porta!D:Z,20,0))</f>
        <v>635</v>
      </c>
      <c r="W20">
        <f>IF(C20="","",VLOOKUP(C20,precio_reno_porta!D:Z,21,0))</f>
        <v>623</v>
      </c>
      <c r="X20">
        <f>IF(C20="","",VLOOKUP(C20,precio_reno_porta!D:Z,22,0))</f>
        <v>611</v>
      </c>
      <c r="Y20">
        <f>IF(C20="","",VLOOKUP(C20,precio_reno_porta!D:Z,23,0))</f>
        <v>587</v>
      </c>
      <c r="Z20">
        <f>IF(Anexar1!C19="","",IFERROR(VLOOKUP(C20,Anexar1!C:P,6,0),0))</f>
        <v>511</v>
      </c>
      <c r="AA20" t="str">
        <f>IF(Anexar1!C19="","",IFERROR(VLOOKUP(C20,Anexar1!C:P,14,0),""))</f>
        <v>LOW</v>
      </c>
    </row>
    <row r="21" spans="1:27" x14ac:dyDescent="0.3">
      <c r="A21" t="str">
        <f>IF(precio_reno_porta!B20="","",precio_reno_porta!B20)</f>
        <v>5G</v>
      </c>
      <c r="B21" t="str">
        <f>IF(Anexar1!B20="","",Anexar1!B20)</f>
        <v>MOTOROLA</v>
      </c>
      <c r="C21" t="str">
        <f>IF(Anexar1!C20="","",Anexar1!C20)</f>
        <v>MOTOROLA MOTO G17 256GB</v>
      </c>
      <c r="D21">
        <f>IF(C21="","",VLOOKUP(C21,precio_reno_porta!D:Z,2,0))</f>
        <v>779</v>
      </c>
      <c r="E21" t="str">
        <f>IF(C21="","",VLOOKUP(C21,precio_reno_porta!D:Z,3,0))</f>
        <v>Android</v>
      </c>
      <c r="F21">
        <f>IF(C21="","",VLOOKUP(C21,precio_reno_porta!D:Z,4,0))</f>
        <v>719</v>
      </c>
      <c r="G21">
        <f>IF(C21="","",VLOOKUP(C21,precio_reno_porta!D:Z,5,0))</f>
        <v>719</v>
      </c>
      <c r="H21">
        <f>IF(C21="","",VLOOKUP(C21,precio_reno_porta!D:Z,6,0))</f>
        <v>709</v>
      </c>
      <c r="I21">
        <f>IF(C21="","",VLOOKUP(C21,precio_reno_porta!D:Z,7,0))</f>
        <v>709</v>
      </c>
      <c r="J21">
        <f>IF(C21="","",VLOOKUP(C21,precio_reno_porta!D:Z,8,0))</f>
        <v>699</v>
      </c>
      <c r="K21">
        <f>IF(C21="","",VLOOKUP(C21,precio_reno_porta!D:Z,9,0))</f>
        <v>679</v>
      </c>
      <c r="L21">
        <f>IF(C21="","",VLOOKUP(C21,precio_reno_porta!D:Z,10,0))</f>
        <v>669</v>
      </c>
      <c r="M21">
        <f>IF(C21="","",VLOOKUP(C21,precio_reno_porta!D:Z,11,0))</f>
        <v>649</v>
      </c>
      <c r="N21">
        <f>IF(C21="","",VLOOKUP(C21,precio_reno_porta!D:Z,12,0))</f>
        <v>629</v>
      </c>
      <c r="O21">
        <f>IF(C21="","",VLOOKUP(C21,precio_reno_porta!D:Z,13,0))</f>
        <v>619</v>
      </c>
      <c r="P21">
        <f>IF(C21="","",VLOOKUP(C21,precio_reno_porta!D:Z,14,0))</f>
        <v>863</v>
      </c>
      <c r="Q21">
        <f>IF(C21="","",VLOOKUP(C21,precio_reno_porta!D:Z,15,0))</f>
        <v>863</v>
      </c>
      <c r="R21">
        <f>IF(C21="","",VLOOKUP(C21,precio_reno_porta!D:Z,16,0))</f>
        <v>851</v>
      </c>
      <c r="S21">
        <f>IF(C21="","",VLOOKUP(C21,precio_reno_porta!D:Z,17,0))</f>
        <v>851</v>
      </c>
      <c r="T21">
        <f>IF(C21="","",VLOOKUP(C21,precio_reno_porta!D:Z,18,0))</f>
        <v>839</v>
      </c>
      <c r="U21">
        <f>IF(C21="","",VLOOKUP(C21,precio_reno_porta!D:Z,19,0))</f>
        <v>815</v>
      </c>
      <c r="V21">
        <f>IF(C21="","",VLOOKUP(C21,precio_reno_porta!D:Z,20,0))</f>
        <v>803</v>
      </c>
      <c r="W21">
        <f>IF(C21="","",VLOOKUP(C21,precio_reno_porta!D:Z,21,0))</f>
        <v>779</v>
      </c>
      <c r="X21">
        <f>IF(C21="","",VLOOKUP(C21,precio_reno_porta!D:Z,22,0))</f>
        <v>755</v>
      </c>
      <c r="Y21">
        <f>IF(C21="","",VLOOKUP(C21,precio_reno_porta!D:Z,23,0))</f>
        <v>743</v>
      </c>
      <c r="Z21">
        <f>IF(Anexar1!C20="","",IFERROR(VLOOKUP(C21,Anexar1!C:P,6,0),0))</f>
        <v>148</v>
      </c>
      <c r="AA21" t="str">
        <f>IF(Anexar1!C20="","",IFERROR(VLOOKUP(C21,Anexar1!C:P,14,0),""))</f>
        <v>MEDIUM</v>
      </c>
    </row>
    <row r="22" spans="1:27" x14ac:dyDescent="0.3">
      <c r="A22" t="str">
        <f>IF(precio_reno_porta!B21="","",precio_reno_porta!B21)</f>
        <v>5G</v>
      </c>
      <c r="B22" t="str">
        <f>IF(Anexar1!B21="","",Anexar1!B21)</f>
        <v>MOTOROLA</v>
      </c>
      <c r="C22" t="str">
        <f>IF(Anexar1!C21="","",Anexar1!C21)</f>
        <v>MOTOROLA MOTO G47 128GB 5G</v>
      </c>
      <c r="D22">
        <f>IF(C22="","",VLOOKUP(C22,precio_reno_porta!D:Z,2,0))</f>
        <v>949</v>
      </c>
      <c r="E22" t="str">
        <f>IF(C22="","",VLOOKUP(C22,precio_reno_porta!D:Z,3,0))</f>
        <v>Android</v>
      </c>
      <c r="F22">
        <f>IF(C22="","",VLOOKUP(C22,precio_reno_porta!D:Z,4,0))</f>
        <v>879</v>
      </c>
      <c r="G22">
        <f>IF(C22="","",VLOOKUP(C22,precio_reno_porta!D:Z,5,0))</f>
        <v>869</v>
      </c>
      <c r="H22">
        <f>IF(C22="","",VLOOKUP(C22,precio_reno_porta!D:Z,6,0))</f>
        <v>869</v>
      </c>
      <c r="I22">
        <f>IF(C22="","",VLOOKUP(C22,precio_reno_porta!D:Z,7,0))</f>
        <v>859</v>
      </c>
      <c r="J22">
        <f>IF(C22="","",VLOOKUP(C22,precio_reno_porta!D:Z,8,0))</f>
        <v>849</v>
      </c>
      <c r="K22">
        <f>IF(C22="","",VLOOKUP(C22,precio_reno_porta!D:Z,9,0))</f>
        <v>829</v>
      </c>
      <c r="L22">
        <f>IF(C22="","",VLOOKUP(C22,precio_reno_porta!D:Z,10,0))</f>
        <v>809</v>
      </c>
      <c r="M22">
        <f>IF(C22="","",VLOOKUP(C22,precio_reno_porta!D:Z,11,0))</f>
        <v>789</v>
      </c>
      <c r="N22">
        <f>IF(C22="","",VLOOKUP(C22,precio_reno_porta!D:Z,12,0))</f>
        <v>769</v>
      </c>
      <c r="O22">
        <f>IF(C22="","",VLOOKUP(C22,precio_reno_porta!D:Z,13,0))</f>
        <v>749</v>
      </c>
      <c r="P22">
        <f>IF(C22="","",VLOOKUP(C22,precio_reno_porta!D:Z,14,0))</f>
        <v>1055</v>
      </c>
      <c r="Q22">
        <f>IF(C22="","",VLOOKUP(C22,precio_reno_porta!D:Z,15,0))</f>
        <v>1043</v>
      </c>
      <c r="R22">
        <f>IF(C22="","",VLOOKUP(C22,precio_reno_porta!D:Z,16,0))</f>
        <v>1043</v>
      </c>
      <c r="S22">
        <f>IF(C22="","",VLOOKUP(C22,precio_reno_porta!D:Z,17,0))</f>
        <v>1031</v>
      </c>
      <c r="T22">
        <f>IF(C22="","",VLOOKUP(C22,precio_reno_porta!D:Z,18,0))</f>
        <v>1019</v>
      </c>
      <c r="U22">
        <f>IF(C22="","",VLOOKUP(C22,precio_reno_porta!D:Z,19,0))</f>
        <v>995</v>
      </c>
      <c r="V22">
        <f>IF(C22="","",VLOOKUP(C22,precio_reno_porta!D:Z,20,0))</f>
        <v>971</v>
      </c>
      <c r="W22">
        <f>IF(C22="","",VLOOKUP(C22,precio_reno_porta!D:Z,21,0))</f>
        <v>947</v>
      </c>
      <c r="X22">
        <f>IF(C22="","",VLOOKUP(C22,precio_reno_porta!D:Z,22,0))</f>
        <v>923</v>
      </c>
      <c r="Y22">
        <f>IF(C22="","",VLOOKUP(C22,precio_reno_porta!D:Z,23,0))</f>
        <v>899</v>
      </c>
      <c r="Z22">
        <f>IF(Anexar1!C21="","",IFERROR(VLOOKUP(C22,Anexar1!C:P,6,0),0))</f>
        <v>24</v>
      </c>
      <c r="AA22" t="str">
        <f>IF(Anexar1!C21="","",IFERROR(VLOOKUP(C22,Anexar1!C:P,14,0),""))</f>
        <v>MEDIUM</v>
      </c>
    </row>
    <row r="23" spans="1:27" x14ac:dyDescent="0.3">
      <c r="A23" t="str">
        <f>IF(precio_reno_porta!B22="","",precio_reno_porta!B22)</f>
        <v>5G</v>
      </c>
      <c r="B23" t="str">
        <f>IF(Anexar1!B22="","",Anexar1!B22)</f>
        <v>MOTOROLA</v>
      </c>
      <c r="C23" t="str">
        <f>IF(Anexar1!C22="","",Anexar1!C22)</f>
        <v>MOTOROLA MOTO G67 256GB 5G</v>
      </c>
      <c r="D23">
        <f>IF(C23="","",VLOOKUP(C23,precio_reno_porta!D:Z,2,0))</f>
        <v>1269</v>
      </c>
      <c r="E23" t="str">
        <f>IF(C23="","",VLOOKUP(C23,precio_reno_porta!D:Z,3,0))</f>
        <v>Android</v>
      </c>
      <c r="F23">
        <f>IF(C23="","",VLOOKUP(C23,precio_reno_porta!D:Z,4,0))</f>
        <v>1179</v>
      </c>
      <c r="G23">
        <f>IF(C23="","",VLOOKUP(C23,precio_reno_porta!D:Z,5,0))</f>
        <v>1169</v>
      </c>
      <c r="H23">
        <f>IF(C23="","",VLOOKUP(C23,precio_reno_porta!D:Z,6,0))</f>
        <v>1159</v>
      </c>
      <c r="I23">
        <f>IF(C23="","",VLOOKUP(C23,precio_reno_porta!D:Z,7,0))</f>
        <v>1149</v>
      </c>
      <c r="J23">
        <f>IF(C23="","",VLOOKUP(C23,precio_reno_porta!D:Z,8,0))</f>
        <v>1129</v>
      </c>
      <c r="K23">
        <f>IF(C23="","",VLOOKUP(C23,precio_reno_porta!D:Z,9,0))</f>
        <v>1109</v>
      </c>
      <c r="L23">
        <f>IF(C23="","",VLOOKUP(C23,precio_reno_porta!D:Z,10,0))</f>
        <v>1079</v>
      </c>
      <c r="M23">
        <f>IF(C23="","",VLOOKUP(C23,precio_reno_porta!D:Z,11,0))</f>
        <v>1059</v>
      </c>
      <c r="N23">
        <f>IF(C23="","",VLOOKUP(C23,precio_reno_porta!D:Z,12,0))</f>
        <v>1029</v>
      </c>
      <c r="O23">
        <f>IF(C23="","",VLOOKUP(C23,precio_reno_porta!D:Z,13,0))</f>
        <v>999</v>
      </c>
      <c r="P23">
        <f>IF(C23="","",VLOOKUP(C23,precio_reno_porta!D:Z,14,0))</f>
        <v>1415</v>
      </c>
      <c r="Q23">
        <f>IF(C23="","",VLOOKUP(C23,precio_reno_porta!D:Z,15,0))</f>
        <v>1403</v>
      </c>
      <c r="R23">
        <f>IF(C23="","",VLOOKUP(C23,precio_reno_porta!D:Z,16,0))</f>
        <v>1391</v>
      </c>
      <c r="S23">
        <f>IF(C23="","",VLOOKUP(C23,precio_reno_porta!D:Z,17,0))</f>
        <v>1379</v>
      </c>
      <c r="T23">
        <f>IF(C23="","",VLOOKUP(C23,precio_reno_porta!D:Z,18,0))</f>
        <v>1355</v>
      </c>
      <c r="U23">
        <f>IF(C23="","",VLOOKUP(C23,precio_reno_porta!D:Z,19,0))</f>
        <v>1331</v>
      </c>
      <c r="V23">
        <f>IF(C23="","",VLOOKUP(C23,precio_reno_porta!D:Z,20,0))</f>
        <v>1295</v>
      </c>
      <c r="W23">
        <f>IF(C23="","",VLOOKUP(C23,precio_reno_porta!D:Z,21,0))</f>
        <v>1271</v>
      </c>
      <c r="X23">
        <f>IF(C23="","",VLOOKUP(C23,precio_reno_porta!D:Z,22,0))</f>
        <v>1235</v>
      </c>
      <c r="Y23">
        <f>IF(C23="","",VLOOKUP(C23,precio_reno_porta!D:Z,23,0))</f>
        <v>1199</v>
      </c>
      <c r="Z23">
        <f>IF(Anexar1!C22="","",IFERROR(VLOOKUP(C23,Anexar1!C:P,6,0),0))</f>
        <v>29</v>
      </c>
      <c r="AA23" t="str">
        <f>IF(Anexar1!C22="","",IFERROR(VLOOKUP(C23,Anexar1!C:P,14,0),""))</f>
        <v>MEDIUM</v>
      </c>
    </row>
    <row r="24" spans="1:27" x14ac:dyDescent="0.3">
      <c r="A24" t="str">
        <f>IF(precio_reno_porta!B23="","",precio_reno_porta!B23)</f>
        <v>5G</v>
      </c>
      <c r="B24" t="str">
        <f>IF(Anexar1!B23="","",Anexar1!B23)</f>
        <v>MOTOROLA</v>
      </c>
      <c r="C24" t="str">
        <f>IF(Anexar1!C23="","",Anexar1!C23)</f>
        <v>MOTOROLA MOTO G77 256GB 5G</v>
      </c>
      <c r="D24">
        <f>IF(C24="","",VLOOKUP(C24,precio_reno_porta!D:Z,2,0))</f>
        <v>1519</v>
      </c>
      <c r="E24" t="str">
        <f>IF(C24="","",VLOOKUP(C24,precio_reno_porta!D:Z,3,0))</f>
        <v>Android</v>
      </c>
      <c r="F24">
        <f>IF(C24="","",VLOOKUP(C24,precio_reno_porta!D:Z,4,0))</f>
        <v>1409</v>
      </c>
      <c r="G24">
        <f>IF(C24="","",VLOOKUP(C24,precio_reno_porta!D:Z,5,0))</f>
        <v>1389</v>
      </c>
      <c r="H24">
        <f>IF(C24="","",VLOOKUP(C24,precio_reno_porta!D:Z,6,0))</f>
        <v>1379</v>
      </c>
      <c r="I24">
        <f>IF(C24="","",VLOOKUP(C24,precio_reno_porta!D:Z,7,0))</f>
        <v>1369</v>
      </c>
      <c r="J24">
        <f>IF(C24="","",VLOOKUP(C24,precio_reno_porta!D:Z,8,0))</f>
        <v>1349</v>
      </c>
      <c r="K24">
        <f>IF(C24="","",VLOOKUP(C24,precio_reno_porta!D:Z,9,0))</f>
        <v>1319</v>
      </c>
      <c r="L24">
        <f>IF(C24="","",VLOOKUP(C24,precio_reno_porta!D:Z,10,0))</f>
        <v>1289</v>
      </c>
      <c r="M24">
        <f>IF(C24="","",VLOOKUP(C24,precio_reno_porta!D:Z,11,0))</f>
        <v>1259</v>
      </c>
      <c r="N24">
        <f>IF(C24="","",VLOOKUP(C24,precio_reno_porta!D:Z,12,0))</f>
        <v>1229</v>
      </c>
      <c r="O24">
        <f>IF(C24="","",VLOOKUP(C24,precio_reno_porta!D:Z,13,0))</f>
        <v>1199</v>
      </c>
      <c r="P24">
        <f>IF(C24="","",VLOOKUP(C24,precio_reno_porta!D:Z,14,0))</f>
        <v>1691</v>
      </c>
      <c r="Q24">
        <f>IF(C24="","",VLOOKUP(C24,precio_reno_porta!D:Z,15,0))</f>
        <v>1667</v>
      </c>
      <c r="R24">
        <f>IF(C24="","",VLOOKUP(C24,precio_reno_porta!D:Z,16,0))</f>
        <v>1655</v>
      </c>
      <c r="S24">
        <f>IF(C24="","",VLOOKUP(C24,precio_reno_porta!D:Z,17,0))</f>
        <v>1643</v>
      </c>
      <c r="T24">
        <f>IF(C24="","",VLOOKUP(C24,precio_reno_porta!D:Z,18,0))</f>
        <v>1619</v>
      </c>
      <c r="U24">
        <f>IF(C24="","",VLOOKUP(C24,precio_reno_porta!D:Z,19,0))</f>
        <v>1583</v>
      </c>
      <c r="V24">
        <f>IF(C24="","",VLOOKUP(C24,precio_reno_porta!D:Z,20,0))</f>
        <v>1547</v>
      </c>
      <c r="W24">
        <f>IF(C24="","",VLOOKUP(C24,precio_reno_porta!D:Z,21,0))</f>
        <v>1511</v>
      </c>
      <c r="X24">
        <f>IF(C24="","",VLOOKUP(C24,precio_reno_porta!D:Z,22,0))</f>
        <v>1475</v>
      </c>
      <c r="Y24">
        <f>IF(C24="","",VLOOKUP(C24,precio_reno_porta!D:Z,23,0))</f>
        <v>1439</v>
      </c>
      <c r="Z24">
        <f>IF(Anexar1!C23="","",IFERROR(VLOOKUP(C24,Anexar1!C:P,6,0),0))</f>
        <v>8</v>
      </c>
      <c r="AA24" t="str">
        <f>IF(Anexar1!C23="","",IFERROR(VLOOKUP(C24,Anexar1!C:P,14,0),""))</f>
        <v>MEDIUM</v>
      </c>
    </row>
    <row r="25" spans="1:27" x14ac:dyDescent="0.3">
      <c r="A25" t="str">
        <f>IF(precio_reno_porta!B24="","",precio_reno_porta!B24)</f>
        <v>5G</v>
      </c>
      <c r="B25" t="str">
        <f>IF(Anexar1!B24="","",Anexar1!B24)</f>
        <v>MOTOROLA</v>
      </c>
      <c r="C25" t="str">
        <f>IF(Anexar1!C24="","",Anexar1!C24)</f>
        <v>MOTOROLA MOTO EDGE 50 FUSION 256GB</v>
      </c>
      <c r="D25" t="e">
        <f>IF(C25="","",VLOOKUP(C25,precio_reno_porta!D:Z,2,0))</f>
        <v>#N/A</v>
      </c>
      <c r="E25" t="e">
        <f>IF(C25="","",VLOOKUP(C25,precio_reno_porta!D:Z,3,0))</f>
        <v>#N/A</v>
      </c>
      <c r="F25" t="e">
        <f>IF(C25="","",VLOOKUP(C25,precio_reno_porta!D:Z,4,0))</f>
        <v>#N/A</v>
      </c>
      <c r="G25" t="e">
        <f>IF(C25="","",VLOOKUP(C25,precio_reno_porta!D:Z,5,0))</f>
        <v>#N/A</v>
      </c>
      <c r="H25" t="e">
        <f>IF(C25="","",VLOOKUP(C25,precio_reno_porta!D:Z,6,0))</f>
        <v>#N/A</v>
      </c>
      <c r="I25" t="e">
        <f>IF(C25="","",VLOOKUP(C25,precio_reno_porta!D:Z,7,0))</f>
        <v>#N/A</v>
      </c>
      <c r="J25" t="e">
        <f>IF(C25="","",VLOOKUP(C25,precio_reno_porta!D:Z,8,0))</f>
        <v>#N/A</v>
      </c>
      <c r="K25" t="e">
        <f>IF(C25="","",VLOOKUP(C25,precio_reno_porta!D:Z,9,0))</f>
        <v>#N/A</v>
      </c>
      <c r="L25" t="e">
        <f>IF(C25="","",VLOOKUP(C25,precio_reno_porta!D:Z,10,0))</f>
        <v>#N/A</v>
      </c>
      <c r="M25" t="e">
        <f>IF(C25="","",VLOOKUP(C25,precio_reno_porta!D:Z,11,0))</f>
        <v>#N/A</v>
      </c>
      <c r="N25" t="e">
        <f>IF(C25="","",VLOOKUP(C25,precio_reno_porta!D:Z,12,0))</f>
        <v>#N/A</v>
      </c>
      <c r="O25" t="e">
        <f>IF(C25="","",VLOOKUP(C25,precio_reno_porta!D:Z,13,0))</f>
        <v>#N/A</v>
      </c>
      <c r="P25" t="e">
        <f>IF(C25="","",VLOOKUP(C25,precio_reno_porta!D:Z,14,0))</f>
        <v>#N/A</v>
      </c>
      <c r="Q25" t="e">
        <f>IF(C25="","",VLOOKUP(C25,precio_reno_porta!D:Z,15,0))</f>
        <v>#N/A</v>
      </c>
      <c r="R25" t="e">
        <f>IF(C25="","",VLOOKUP(C25,precio_reno_porta!D:Z,16,0))</f>
        <v>#N/A</v>
      </c>
      <c r="S25" t="e">
        <f>IF(C25="","",VLOOKUP(C25,precio_reno_porta!D:Z,17,0))</f>
        <v>#N/A</v>
      </c>
      <c r="T25" t="e">
        <f>IF(C25="","",VLOOKUP(C25,precio_reno_porta!D:Z,18,0))</f>
        <v>#N/A</v>
      </c>
      <c r="U25" t="e">
        <f>IF(C25="","",VLOOKUP(C25,precio_reno_porta!D:Z,19,0))</f>
        <v>#N/A</v>
      </c>
      <c r="V25" t="e">
        <f>IF(C25="","",VLOOKUP(C25,precio_reno_porta!D:Z,20,0))</f>
        <v>#N/A</v>
      </c>
      <c r="W25" t="e">
        <f>IF(C25="","",VLOOKUP(C25,precio_reno_porta!D:Z,21,0))</f>
        <v>#N/A</v>
      </c>
      <c r="X25" t="e">
        <f>IF(C25="","",VLOOKUP(C25,precio_reno_porta!D:Z,22,0))</f>
        <v>#N/A</v>
      </c>
      <c r="Y25" t="e">
        <f>IF(C25="","",VLOOKUP(C25,precio_reno_porta!D:Z,23,0))</f>
        <v>#N/A</v>
      </c>
      <c r="Z25">
        <f>IF(Anexar1!C24="","",IFERROR(VLOOKUP(C25,Anexar1!C:P,6,0),0))</f>
        <v>5</v>
      </c>
      <c r="AA25" t="str">
        <f>IF(Anexar1!C24="","",IFERROR(VLOOKUP(C25,Anexar1!C:P,14,0),""))</f>
        <v>MEDIUM</v>
      </c>
    </row>
    <row r="26" spans="1:27" x14ac:dyDescent="0.3">
      <c r="A26" t="str">
        <f>IF(precio_reno_porta!B25="","",precio_reno_porta!B25)</f>
        <v>5G</v>
      </c>
      <c r="B26" t="str">
        <f>IF(Anexar1!B25="","",Anexar1!B25)</f>
        <v>MOTOROLA</v>
      </c>
      <c r="C26" t="str">
        <f>IF(Anexar1!C25="","",Anexar1!C25)</f>
        <v>MOTOROLA MOTO G56 256GB 5G</v>
      </c>
      <c r="D26">
        <f>IF(C26="","",VLOOKUP(C26,precio_reno_porta!D:Z,2,0))</f>
        <v>969</v>
      </c>
      <c r="E26" t="str">
        <f>IF(C26="","",VLOOKUP(C26,precio_reno_porta!D:Z,3,0))</f>
        <v>Android</v>
      </c>
      <c r="F26">
        <f>IF(C26="","",VLOOKUP(C26,precio_reno_porta!D:Z,4,0))</f>
        <v>899</v>
      </c>
      <c r="G26">
        <f>IF(C26="","",VLOOKUP(C26,precio_reno_porta!D:Z,5,0))</f>
        <v>889</v>
      </c>
      <c r="H26">
        <f>IF(C26="","",VLOOKUP(C26,precio_reno_porta!D:Z,6,0))</f>
        <v>889</v>
      </c>
      <c r="I26">
        <f>IF(C26="","",VLOOKUP(C26,precio_reno_porta!D:Z,7,0))</f>
        <v>879</v>
      </c>
      <c r="J26">
        <f>IF(C26="","",VLOOKUP(C26,precio_reno_porta!D:Z,8,0))</f>
        <v>869</v>
      </c>
      <c r="K26">
        <f>IF(C26="","",VLOOKUP(C26,precio_reno_porta!D:Z,9,0))</f>
        <v>849</v>
      </c>
      <c r="L26">
        <f>IF(C26="","",VLOOKUP(C26,precio_reno_porta!D:Z,10,0))</f>
        <v>829</v>
      </c>
      <c r="M26">
        <f>IF(C26="","",VLOOKUP(C26,precio_reno_porta!D:Z,11,0))</f>
        <v>809</v>
      </c>
      <c r="N26">
        <f>IF(C26="","",VLOOKUP(C26,precio_reno_porta!D:Z,12,0))</f>
        <v>789</v>
      </c>
      <c r="O26">
        <f>IF(C26="","",VLOOKUP(C26,precio_reno_porta!D:Z,13,0))</f>
        <v>769</v>
      </c>
      <c r="P26">
        <f>IF(C26="","",VLOOKUP(C26,precio_reno_porta!D:Z,14,0))</f>
        <v>1079</v>
      </c>
      <c r="Q26">
        <f>IF(C26="","",VLOOKUP(C26,precio_reno_porta!D:Z,15,0))</f>
        <v>1067</v>
      </c>
      <c r="R26">
        <f>IF(C26="","",VLOOKUP(C26,precio_reno_porta!D:Z,16,0))</f>
        <v>1067</v>
      </c>
      <c r="S26">
        <f>IF(C26="","",VLOOKUP(C26,precio_reno_porta!D:Z,17,0))</f>
        <v>1055</v>
      </c>
      <c r="T26">
        <f>IF(C26="","",VLOOKUP(C26,precio_reno_porta!D:Z,18,0))</f>
        <v>1043</v>
      </c>
      <c r="U26">
        <f>IF(C26="","",VLOOKUP(C26,precio_reno_porta!D:Z,19,0))</f>
        <v>1019</v>
      </c>
      <c r="V26">
        <f>IF(C26="","",VLOOKUP(C26,precio_reno_porta!D:Z,20,0))</f>
        <v>995</v>
      </c>
      <c r="W26">
        <f>IF(C26="","",VLOOKUP(C26,precio_reno_porta!D:Z,21,0))</f>
        <v>971</v>
      </c>
      <c r="X26">
        <f>IF(C26="","",VLOOKUP(C26,precio_reno_porta!D:Z,22,0))</f>
        <v>947</v>
      </c>
      <c r="Y26">
        <f>IF(C26="","",VLOOKUP(C26,precio_reno_porta!D:Z,23,0))</f>
        <v>923</v>
      </c>
      <c r="Z26">
        <f>IF(Anexar1!C25="","",IFERROR(VLOOKUP(C26,Anexar1!C:P,6,0),0))</f>
        <v>1</v>
      </c>
      <c r="AA26" t="str">
        <f>IF(Anexar1!C25="","",IFERROR(VLOOKUP(C26,Anexar1!C:P,14,0),""))</f>
        <v>MEDIUM</v>
      </c>
    </row>
    <row r="27" spans="1:27" x14ac:dyDescent="0.3">
      <c r="A27" t="str">
        <f>IF(precio_reno_porta!B26="","",precio_reno_porta!B26)</f>
        <v>5G</v>
      </c>
      <c r="B27" t="str">
        <f>IF(Anexar1!B26="","",Anexar1!B26)</f>
        <v>OPPO</v>
      </c>
      <c r="C27" t="str">
        <f>IF(Anexar1!C26="","",Anexar1!C26)</f>
        <v>OPPO A6X 256GB 5G</v>
      </c>
      <c r="D27">
        <f>IF(C27="","",VLOOKUP(C27,precio_reno_porta!D:Z,2,0))</f>
        <v>1159</v>
      </c>
      <c r="E27" t="str">
        <f>IF(C27="","",VLOOKUP(C27,precio_reno_porta!D:Z,3,0))</f>
        <v>Android</v>
      </c>
      <c r="F27">
        <f>IF(C27="","",VLOOKUP(C27,precio_reno_porta!D:Z,4,0))</f>
        <v>1069</v>
      </c>
      <c r="G27">
        <f>IF(C27="","",VLOOKUP(C27,precio_reno_porta!D:Z,5,0))</f>
        <v>1069</v>
      </c>
      <c r="H27">
        <f>IF(C27="","",VLOOKUP(C27,precio_reno_porta!D:Z,6,0))</f>
        <v>1059</v>
      </c>
      <c r="I27">
        <f>IF(C27="","",VLOOKUP(C27,precio_reno_porta!D:Z,7,0))</f>
        <v>1049</v>
      </c>
      <c r="J27">
        <f>IF(C27="","",VLOOKUP(C27,precio_reno_porta!D:Z,8,0))</f>
        <v>1029</v>
      </c>
      <c r="K27">
        <f>IF(C27="","",VLOOKUP(C27,precio_reno_porta!D:Z,9,0))</f>
        <v>1009</v>
      </c>
      <c r="L27">
        <f>IF(C27="","",VLOOKUP(C27,precio_reno_porta!D:Z,10,0))</f>
        <v>989</v>
      </c>
      <c r="M27">
        <f>IF(C27="","",VLOOKUP(C27,precio_reno_porta!D:Z,11,0))</f>
        <v>959</v>
      </c>
      <c r="N27">
        <f>IF(C27="","",VLOOKUP(C27,precio_reno_porta!D:Z,12,0))</f>
        <v>939</v>
      </c>
      <c r="O27">
        <f>IF(C27="","",VLOOKUP(C27,precio_reno_porta!D:Z,13,0))</f>
        <v>919</v>
      </c>
      <c r="P27">
        <f>IF(C27="","",VLOOKUP(C27,precio_reno_porta!D:Z,14,0))</f>
        <v>1283</v>
      </c>
      <c r="Q27">
        <f>IF(C27="","",VLOOKUP(C27,precio_reno_porta!D:Z,15,0))</f>
        <v>1283</v>
      </c>
      <c r="R27">
        <f>IF(C27="","",VLOOKUP(C27,precio_reno_porta!D:Z,16,0))</f>
        <v>1271</v>
      </c>
      <c r="S27">
        <f>IF(C27="","",VLOOKUP(C27,precio_reno_porta!D:Z,17,0))</f>
        <v>1259</v>
      </c>
      <c r="T27">
        <f>IF(C27="","",VLOOKUP(C27,precio_reno_porta!D:Z,18,0))</f>
        <v>1235</v>
      </c>
      <c r="U27">
        <f>IF(C27="","",VLOOKUP(C27,precio_reno_porta!D:Z,19,0))</f>
        <v>1211</v>
      </c>
      <c r="V27">
        <f>IF(C27="","",VLOOKUP(C27,precio_reno_porta!D:Z,20,0))</f>
        <v>1187</v>
      </c>
      <c r="W27">
        <f>IF(C27="","",VLOOKUP(C27,precio_reno_porta!D:Z,21,0))</f>
        <v>1151</v>
      </c>
      <c r="X27">
        <f>IF(C27="","",VLOOKUP(C27,precio_reno_porta!D:Z,22,0))</f>
        <v>1127</v>
      </c>
      <c r="Y27">
        <f>IF(C27="","",VLOOKUP(C27,precio_reno_porta!D:Z,23,0))</f>
        <v>1103</v>
      </c>
      <c r="Z27">
        <f>IF(Anexar1!C26="","",IFERROR(VLOOKUP(C27,Anexar1!C:P,6,0),0))</f>
        <v>7</v>
      </c>
      <c r="AA27" t="str">
        <f>IF(Anexar1!C26="","",IFERROR(VLOOKUP(C27,Anexar1!C:P,14,0),""))</f>
        <v>MEDIUM</v>
      </c>
    </row>
    <row r="28" spans="1:27" x14ac:dyDescent="0.3">
      <c r="A28" t="str">
        <f>IF(precio_reno_porta!B27="","",precio_reno_porta!B27)</f>
        <v>5G</v>
      </c>
      <c r="B28" t="str">
        <f>IF(Anexar1!B27="","",Anexar1!B27)</f>
        <v>OPPO</v>
      </c>
      <c r="C28" t="str">
        <f>IF(Anexar1!C27="","",Anexar1!C27)</f>
        <v>OPPO A5 256GB 5G</v>
      </c>
      <c r="D28">
        <f>IF(C28="","",VLOOKUP(C28,precio_reno_porta!D:Z,2,0))</f>
        <v>1319</v>
      </c>
      <c r="E28" t="str">
        <f>IF(C28="","",VLOOKUP(C28,precio_reno_porta!D:Z,3,0))</f>
        <v>Android</v>
      </c>
      <c r="F28">
        <f>IF(C28="","",VLOOKUP(C28,precio_reno_porta!D:Z,4,0))</f>
        <v>1219</v>
      </c>
      <c r="G28">
        <f>IF(C28="","",VLOOKUP(C28,precio_reno_porta!D:Z,5,0))</f>
        <v>1209</v>
      </c>
      <c r="H28">
        <f>IF(C28="","",VLOOKUP(C28,precio_reno_porta!D:Z,6,0))</f>
        <v>1199</v>
      </c>
      <c r="I28">
        <f>IF(C28="","",VLOOKUP(C28,precio_reno_porta!D:Z,7,0))</f>
        <v>1189</v>
      </c>
      <c r="J28">
        <f>IF(C28="","",VLOOKUP(C28,precio_reno_porta!D:Z,8,0))</f>
        <v>1169</v>
      </c>
      <c r="K28">
        <f>IF(C28="","",VLOOKUP(C28,precio_reno_porta!D:Z,9,0))</f>
        <v>1149</v>
      </c>
      <c r="L28">
        <f>IF(C28="","",VLOOKUP(C28,precio_reno_porta!D:Z,10,0))</f>
        <v>1119</v>
      </c>
      <c r="M28">
        <f>IF(C28="","",VLOOKUP(C28,precio_reno_porta!D:Z,11,0))</f>
        <v>1089</v>
      </c>
      <c r="N28">
        <f>IF(C28="","",VLOOKUP(C28,precio_reno_porta!D:Z,12,0))</f>
        <v>1069</v>
      </c>
      <c r="O28">
        <f>IF(C28="","",VLOOKUP(C28,precio_reno_porta!D:Z,13,0))</f>
        <v>1039</v>
      </c>
      <c r="P28">
        <f>IF(C28="","",VLOOKUP(C28,precio_reno_porta!D:Z,14,0))</f>
        <v>1463</v>
      </c>
      <c r="Q28">
        <f>IF(C28="","",VLOOKUP(C28,precio_reno_porta!D:Z,15,0))</f>
        <v>1451</v>
      </c>
      <c r="R28">
        <f>IF(C28="","",VLOOKUP(C28,precio_reno_porta!D:Z,16,0))</f>
        <v>1439</v>
      </c>
      <c r="S28">
        <f>IF(C28="","",VLOOKUP(C28,precio_reno_porta!D:Z,17,0))</f>
        <v>1427</v>
      </c>
      <c r="T28">
        <f>IF(C28="","",VLOOKUP(C28,precio_reno_porta!D:Z,18,0))</f>
        <v>1403</v>
      </c>
      <c r="U28">
        <f>IF(C28="","",VLOOKUP(C28,precio_reno_porta!D:Z,19,0))</f>
        <v>1379</v>
      </c>
      <c r="V28">
        <f>IF(C28="","",VLOOKUP(C28,precio_reno_porta!D:Z,20,0))</f>
        <v>1343</v>
      </c>
      <c r="W28">
        <f>IF(C28="","",VLOOKUP(C28,precio_reno_porta!D:Z,21,0))</f>
        <v>1307</v>
      </c>
      <c r="X28">
        <f>IF(C28="","",VLOOKUP(C28,precio_reno_porta!D:Z,22,0))</f>
        <v>1283</v>
      </c>
      <c r="Y28">
        <f>IF(C28="","",VLOOKUP(C28,precio_reno_porta!D:Z,23,0))</f>
        <v>1247</v>
      </c>
      <c r="Z28">
        <f>IF(Anexar1!C27="","",IFERROR(VLOOKUP(C28,Anexar1!C:P,6,0),0))</f>
        <v>1</v>
      </c>
      <c r="AA28" t="str">
        <f>IF(Anexar1!C27="","",IFERROR(VLOOKUP(C28,Anexar1!C:P,14,0),""))</f>
        <v>MEDIUM</v>
      </c>
    </row>
    <row r="29" spans="1:27" x14ac:dyDescent="0.3">
      <c r="A29" t="str">
        <f>IF(precio_reno_porta!B28="","",precio_reno_porta!B28)</f>
        <v>5G</v>
      </c>
      <c r="B29" t="str">
        <f>IF(Anexar1!B28="","",Anexar1!B28)</f>
        <v>SAMSUNG</v>
      </c>
      <c r="C29" t="str">
        <f>IF(Anexar1!C28="","",Anexar1!C28)</f>
        <v>SAMSUNG GALAXY A17 128GB 5G</v>
      </c>
      <c r="D29">
        <f>IF(C29="","",VLOOKUP(C29,precio_reno_porta!D:Z,2,0))</f>
        <v>1179</v>
      </c>
      <c r="E29" t="str">
        <f>IF(C29="","",VLOOKUP(C29,precio_reno_porta!D:Z,3,0))</f>
        <v>Android</v>
      </c>
      <c r="F29">
        <f>IF(C29="","",VLOOKUP(C29,precio_reno_porta!D:Z,4,0))</f>
        <v>1089</v>
      </c>
      <c r="G29">
        <f>IF(C29="","",VLOOKUP(C29,precio_reno_porta!D:Z,5,0))</f>
        <v>1079</v>
      </c>
      <c r="H29">
        <f>IF(C29="","",VLOOKUP(C29,precio_reno_porta!D:Z,6,0))</f>
        <v>1069</v>
      </c>
      <c r="I29">
        <f>IF(C29="","",VLOOKUP(C29,precio_reno_porta!D:Z,7,0))</f>
        <v>1069</v>
      </c>
      <c r="J29">
        <f>IF(C29="","",VLOOKUP(C29,precio_reno_porta!D:Z,8,0))</f>
        <v>1049</v>
      </c>
      <c r="K29">
        <f>IF(C29="","",VLOOKUP(C29,precio_reno_porta!D:Z,9,0))</f>
        <v>1029</v>
      </c>
      <c r="L29">
        <f>IF(C29="","",VLOOKUP(C29,precio_reno_porta!D:Z,10,0))</f>
        <v>999</v>
      </c>
      <c r="M29">
        <f>IF(C29="","",VLOOKUP(C29,precio_reno_porta!D:Z,11,0))</f>
        <v>979</v>
      </c>
      <c r="N29">
        <f>IF(C29="","",VLOOKUP(C29,precio_reno_porta!D:Z,12,0))</f>
        <v>949</v>
      </c>
      <c r="O29">
        <f>IF(C29="","",VLOOKUP(C29,precio_reno_porta!D:Z,13,0))</f>
        <v>929</v>
      </c>
      <c r="P29">
        <f>IF(C29="","",VLOOKUP(C29,precio_reno_porta!D:Z,14,0))</f>
        <v>1307</v>
      </c>
      <c r="Q29">
        <f>IF(C29="","",VLOOKUP(C29,precio_reno_porta!D:Z,15,0))</f>
        <v>1295</v>
      </c>
      <c r="R29">
        <f>IF(C29="","",VLOOKUP(C29,precio_reno_porta!D:Z,16,0))</f>
        <v>1283</v>
      </c>
      <c r="S29">
        <f>IF(C29="","",VLOOKUP(C29,precio_reno_porta!D:Z,17,0))</f>
        <v>1283</v>
      </c>
      <c r="T29">
        <f>IF(C29="","",VLOOKUP(C29,precio_reno_porta!D:Z,18,0))</f>
        <v>1259</v>
      </c>
      <c r="U29">
        <f>IF(C29="","",VLOOKUP(C29,precio_reno_porta!D:Z,19,0))</f>
        <v>1235</v>
      </c>
      <c r="V29">
        <f>IF(C29="","",VLOOKUP(C29,precio_reno_porta!D:Z,20,0))</f>
        <v>1199</v>
      </c>
      <c r="W29">
        <f>IF(C29="","",VLOOKUP(C29,precio_reno_porta!D:Z,21,0))</f>
        <v>1175</v>
      </c>
      <c r="X29">
        <f>IF(C29="","",VLOOKUP(C29,precio_reno_porta!D:Z,22,0))</f>
        <v>1139</v>
      </c>
      <c r="Y29">
        <f>IF(C29="","",VLOOKUP(C29,precio_reno_porta!D:Z,23,0))</f>
        <v>1115</v>
      </c>
      <c r="Z29">
        <f>IF(Anexar1!C28="","",IFERROR(VLOOKUP(C29,Anexar1!C:P,6,0),0))</f>
        <v>118</v>
      </c>
      <c r="AA29" t="str">
        <f>IF(Anexar1!C28="","",IFERROR(VLOOKUP(C29,Anexar1!C:P,14,0),""))</f>
        <v>LOW</v>
      </c>
    </row>
    <row r="30" spans="1:27" x14ac:dyDescent="0.3">
      <c r="A30" t="str">
        <f>IF(precio_reno_porta!B29="","",precio_reno_porta!B29)</f>
        <v>5G</v>
      </c>
      <c r="B30" t="str">
        <f>IF(Anexar1!B29="","",Anexar1!B29)</f>
        <v>SAMSUNG</v>
      </c>
      <c r="C30" t="str">
        <f>IF(Anexar1!C29="","",Anexar1!C29)</f>
        <v>SAMSUNG GALAXY A27 256GB 5G</v>
      </c>
      <c r="D30">
        <f>IF(C30="","",VLOOKUP(C30,precio_reno_porta!D:Z,2,0))</f>
        <v>2009</v>
      </c>
      <c r="E30" t="str">
        <f>IF(C30="","",VLOOKUP(C30,precio_reno_porta!D:Z,3,0))</f>
        <v>Android</v>
      </c>
      <c r="F30">
        <f>IF(C30="","",VLOOKUP(C30,precio_reno_porta!D:Z,4,0))</f>
        <v>1859</v>
      </c>
      <c r="G30">
        <f>IF(C30="","",VLOOKUP(C30,precio_reno_porta!D:Z,5,0))</f>
        <v>1849</v>
      </c>
      <c r="H30">
        <f>IF(C30="","",VLOOKUP(C30,precio_reno_porta!D:Z,6,0))</f>
        <v>1839</v>
      </c>
      <c r="I30">
        <f>IF(C30="","",VLOOKUP(C30,precio_reno_porta!D:Z,7,0))</f>
        <v>1819</v>
      </c>
      <c r="J30">
        <f>IF(C30="","",VLOOKUP(C30,precio_reno_porta!D:Z,8,0))</f>
        <v>1799</v>
      </c>
      <c r="K30">
        <f>IF(C30="","",VLOOKUP(C30,precio_reno_porta!D:Z,9,0))</f>
        <v>1749</v>
      </c>
      <c r="L30">
        <f>IF(C30="","",VLOOKUP(C30,precio_reno_porta!D:Z,10,0))</f>
        <v>1709</v>
      </c>
      <c r="M30">
        <f>IF(C30="","",VLOOKUP(C30,precio_reno_porta!D:Z,11,0))</f>
        <v>1669</v>
      </c>
      <c r="N30">
        <f>IF(C30="","",VLOOKUP(C30,precio_reno_porta!D:Z,12,0))</f>
        <v>1629</v>
      </c>
      <c r="O30">
        <f>IF(C30="","",VLOOKUP(C30,precio_reno_porta!D:Z,13,0))</f>
        <v>1589</v>
      </c>
      <c r="P30">
        <f>IF(C30="","",VLOOKUP(C30,precio_reno_porta!D:Z,14,0))</f>
        <v>2231</v>
      </c>
      <c r="Q30">
        <f>IF(C30="","",VLOOKUP(C30,precio_reno_porta!D:Z,15,0))</f>
        <v>2219</v>
      </c>
      <c r="R30">
        <f>IF(C30="","",VLOOKUP(C30,precio_reno_porta!D:Z,16,0))</f>
        <v>2207</v>
      </c>
      <c r="S30">
        <f>IF(C30="","",VLOOKUP(C30,precio_reno_porta!D:Z,17,0))</f>
        <v>2183</v>
      </c>
      <c r="T30">
        <f>IF(C30="","",VLOOKUP(C30,precio_reno_porta!D:Z,18,0))</f>
        <v>2159</v>
      </c>
      <c r="U30">
        <f>IF(C30="","",VLOOKUP(C30,precio_reno_porta!D:Z,19,0))</f>
        <v>2099</v>
      </c>
      <c r="V30">
        <f>IF(C30="","",VLOOKUP(C30,precio_reno_porta!D:Z,20,0))</f>
        <v>2051</v>
      </c>
      <c r="W30">
        <f>IF(C30="","",VLOOKUP(C30,precio_reno_porta!D:Z,21,0))</f>
        <v>2003</v>
      </c>
      <c r="X30">
        <f>IF(C30="","",VLOOKUP(C30,precio_reno_porta!D:Z,22,0))</f>
        <v>1955</v>
      </c>
      <c r="Y30">
        <f>IF(C30="","",VLOOKUP(C30,precio_reno_porta!D:Z,23,0))</f>
        <v>1907</v>
      </c>
      <c r="Z30">
        <f>IF(Anexar1!C29="","",IFERROR(VLOOKUP(C30,Anexar1!C:P,6,0),0))</f>
        <v>267</v>
      </c>
      <c r="AA30" t="str">
        <f>IF(Anexar1!C29="","",IFERROR(VLOOKUP(C30,Anexar1!C:P,14,0),""))</f>
        <v>HIGH</v>
      </c>
    </row>
    <row r="31" spans="1:27" x14ac:dyDescent="0.3">
      <c r="A31" t="str">
        <f>IF(precio_reno_porta!B30="","",precio_reno_porta!B30)</f>
        <v>5G</v>
      </c>
      <c r="B31" t="str">
        <f>IF(Anexar1!B30="","",Anexar1!B30)</f>
        <v>SAMSUNG</v>
      </c>
      <c r="C31" t="str">
        <f>IF(Anexar1!C30="","",Anexar1!C30)</f>
        <v>SAMSUNG GALAXY A37 256GB 5G</v>
      </c>
      <c r="D31">
        <f>IF(C31="","",VLOOKUP(C31,precio_reno_porta!D:Z,2,0))</f>
        <v>2249</v>
      </c>
      <c r="E31" t="str">
        <f>IF(C31="","",VLOOKUP(C31,precio_reno_porta!D:Z,3,0))</f>
        <v>Android</v>
      </c>
      <c r="F31">
        <f>IF(C31="","",VLOOKUP(C31,precio_reno_porta!D:Z,4,0))</f>
        <v>2079</v>
      </c>
      <c r="G31">
        <f>IF(C31="","",VLOOKUP(C31,precio_reno_porta!D:Z,5,0))</f>
        <v>2059</v>
      </c>
      <c r="H31">
        <f>IF(C31="","",VLOOKUP(C31,precio_reno_porta!D:Z,6,0))</f>
        <v>2049</v>
      </c>
      <c r="I31">
        <f>IF(C31="","",VLOOKUP(C31,precio_reno_porta!D:Z,7,0))</f>
        <v>2029</v>
      </c>
      <c r="J31">
        <f>IF(C31="","",VLOOKUP(C31,precio_reno_porta!D:Z,8,0))</f>
        <v>1999</v>
      </c>
      <c r="K31">
        <f>IF(C31="","",VLOOKUP(C31,precio_reno_porta!D:Z,9,0))</f>
        <v>1959</v>
      </c>
      <c r="L31">
        <f>IF(C31="","",VLOOKUP(C31,precio_reno_porta!D:Z,10,0))</f>
        <v>1909</v>
      </c>
      <c r="M31">
        <f>IF(C31="","",VLOOKUP(C31,precio_reno_porta!D:Z,11,0))</f>
        <v>1859</v>
      </c>
      <c r="N31">
        <f>IF(C31="","",VLOOKUP(C31,precio_reno_porta!D:Z,12,0))</f>
        <v>1819</v>
      </c>
      <c r="O31">
        <f>IF(C31="","",VLOOKUP(C31,precio_reno_porta!D:Z,13,0))</f>
        <v>1769</v>
      </c>
      <c r="P31">
        <f>IF(C31="","",VLOOKUP(C31,precio_reno_porta!D:Z,14,0))</f>
        <v>2495</v>
      </c>
      <c r="Q31">
        <f>IF(C31="","",VLOOKUP(C31,precio_reno_porta!D:Z,15,0))</f>
        <v>2471</v>
      </c>
      <c r="R31">
        <f>IF(C31="","",VLOOKUP(C31,precio_reno_porta!D:Z,16,0))</f>
        <v>2459</v>
      </c>
      <c r="S31">
        <f>IF(C31="","",VLOOKUP(C31,precio_reno_porta!D:Z,17,0))</f>
        <v>2435</v>
      </c>
      <c r="T31">
        <f>IF(C31="","",VLOOKUP(C31,precio_reno_porta!D:Z,18,0))</f>
        <v>2399</v>
      </c>
      <c r="U31">
        <f>IF(C31="","",VLOOKUP(C31,precio_reno_porta!D:Z,19,0))</f>
        <v>2351</v>
      </c>
      <c r="V31">
        <f>IF(C31="","",VLOOKUP(C31,precio_reno_porta!D:Z,20,0))</f>
        <v>2291</v>
      </c>
      <c r="W31">
        <f>IF(C31="","",VLOOKUP(C31,precio_reno_porta!D:Z,21,0))</f>
        <v>2231</v>
      </c>
      <c r="X31">
        <f>IF(C31="","",VLOOKUP(C31,precio_reno_porta!D:Z,22,0))</f>
        <v>2183</v>
      </c>
      <c r="Y31">
        <f>IF(C31="","",VLOOKUP(C31,precio_reno_porta!D:Z,23,0))</f>
        <v>2123</v>
      </c>
      <c r="Z31">
        <f>IF(Anexar1!C30="","",IFERROR(VLOOKUP(C31,Anexar1!C:P,6,0),0))</f>
        <v>221</v>
      </c>
      <c r="AA31" t="str">
        <f>IF(Anexar1!C30="","",IFERROR(VLOOKUP(C31,Anexar1!C:P,14,0),""))</f>
        <v>HIGH</v>
      </c>
    </row>
    <row r="32" spans="1:27" x14ac:dyDescent="0.3">
      <c r="A32" t="str">
        <f>IF(precio_reno_porta!B31="","",precio_reno_porta!B31)</f>
        <v>5G</v>
      </c>
      <c r="B32" t="str">
        <f>IF(Anexar1!B31="","",Anexar1!B31)</f>
        <v>SAMSUNG</v>
      </c>
      <c r="C32" t="str">
        <f>IF(Anexar1!C31="","",Anexar1!C31)</f>
        <v>SAMSUNG GALAXY A57 256GB 5G</v>
      </c>
      <c r="D32">
        <f>IF(C32="","",VLOOKUP(C32,precio_reno_porta!D:Z,2,0))</f>
        <v>2509</v>
      </c>
      <c r="E32" t="str">
        <f>IF(C32="","",VLOOKUP(C32,precio_reno_porta!D:Z,3,0))</f>
        <v>Android</v>
      </c>
      <c r="F32">
        <f>IF(C32="","",VLOOKUP(C32,precio_reno_porta!D:Z,4,0))</f>
        <v>2319</v>
      </c>
      <c r="G32">
        <f>IF(C32="","",VLOOKUP(C32,precio_reno_porta!D:Z,5,0))</f>
        <v>2299</v>
      </c>
      <c r="H32">
        <f>IF(C32="","",VLOOKUP(C32,precio_reno_porta!D:Z,6,0))</f>
        <v>2289</v>
      </c>
      <c r="I32">
        <f>IF(C32="","",VLOOKUP(C32,precio_reno_porta!D:Z,7,0))</f>
        <v>2269</v>
      </c>
      <c r="J32">
        <f>IF(C32="","",VLOOKUP(C32,precio_reno_porta!D:Z,8,0))</f>
        <v>2239</v>
      </c>
      <c r="K32">
        <f>IF(C32="","",VLOOKUP(C32,precio_reno_porta!D:Z,9,0))</f>
        <v>2179</v>
      </c>
      <c r="L32">
        <f>IF(C32="","",VLOOKUP(C32,precio_reno_porta!D:Z,10,0))</f>
        <v>2129</v>
      </c>
      <c r="M32">
        <f>IF(C32="","",VLOOKUP(C32,precio_reno_porta!D:Z,11,0))</f>
        <v>2079</v>
      </c>
      <c r="N32">
        <f>IF(C32="","",VLOOKUP(C32,precio_reno_porta!D:Z,12,0))</f>
        <v>2029</v>
      </c>
      <c r="O32">
        <f>IF(C32="","",VLOOKUP(C32,precio_reno_porta!D:Z,13,0))</f>
        <v>1979</v>
      </c>
      <c r="P32">
        <f>IF(C32="","",VLOOKUP(C32,precio_reno_porta!D:Z,14,0))</f>
        <v>2783</v>
      </c>
      <c r="Q32">
        <f>IF(C32="","",VLOOKUP(C32,precio_reno_porta!D:Z,15,0))</f>
        <v>2759</v>
      </c>
      <c r="R32">
        <f>IF(C32="","",VLOOKUP(C32,precio_reno_porta!D:Z,16,0))</f>
        <v>2747</v>
      </c>
      <c r="S32">
        <f>IF(C32="","",VLOOKUP(C32,precio_reno_porta!D:Z,17,0))</f>
        <v>2723</v>
      </c>
      <c r="T32">
        <f>IF(C32="","",VLOOKUP(C32,precio_reno_porta!D:Z,18,0))</f>
        <v>2687</v>
      </c>
      <c r="U32">
        <f>IF(C32="","",VLOOKUP(C32,precio_reno_porta!D:Z,19,0))</f>
        <v>2615</v>
      </c>
      <c r="V32">
        <f>IF(C32="","",VLOOKUP(C32,precio_reno_porta!D:Z,20,0))</f>
        <v>2555</v>
      </c>
      <c r="W32">
        <f>IF(C32="","",VLOOKUP(C32,precio_reno_porta!D:Z,21,0))</f>
        <v>2495</v>
      </c>
      <c r="X32">
        <f>IF(C32="","",VLOOKUP(C32,precio_reno_porta!D:Z,22,0))</f>
        <v>2435</v>
      </c>
      <c r="Y32">
        <f>IF(C32="","",VLOOKUP(C32,precio_reno_porta!D:Z,23,0))</f>
        <v>2375</v>
      </c>
      <c r="Z32">
        <f>IF(Anexar1!C31="","",IFERROR(VLOOKUP(C32,Anexar1!C:P,6,0),0))</f>
        <v>69</v>
      </c>
      <c r="AA32" t="str">
        <f>IF(Anexar1!C31="","",IFERROR(VLOOKUP(C32,Anexar1!C:P,14,0),""))</f>
        <v>HIGH</v>
      </c>
    </row>
    <row r="33" spans="1:27" x14ac:dyDescent="0.3">
      <c r="A33" t="str">
        <f>IF(precio_reno_porta!B32="","",precio_reno_porta!B32)</f>
        <v>4G</v>
      </c>
      <c r="B33" t="str">
        <f>IF(Anexar1!B32="","",Anexar1!B32)</f>
        <v>SAMSUNG</v>
      </c>
      <c r="C33" t="str">
        <f>IF(Anexar1!C32="","",Anexar1!C32)</f>
        <v>SAMSUNG GALAXY S26 ULTRA 256GB 5G</v>
      </c>
      <c r="D33">
        <f>IF(C33="","",VLOOKUP(C33,precio_reno_porta!D:Z,2,0))</f>
        <v>7039</v>
      </c>
      <c r="E33" t="str">
        <f>IF(C33="","",VLOOKUP(C33,precio_reno_porta!D:Z,3,0))</f>
        <v>Android</v>
      </c>
      <c r="F33">
        <f>IF(C33="","",VLOOKUP(C33,precio_reno_porta!D:Z,4,0))</f>
        <v>6519</v>
      </c>
      <c r="G33">
        <f>IF(C33="","",VLOOKUP(C33,precio_reno_porta!D:Z,5,0))</f>
        <v>6469</v>
      </c>
      <c r="H33">
        <f>IF(C33="","",VLOOKUP(C33,precio_reno_porta!D:Z,6,0))</f>
        <v>6419</v>
      </c>
      <c r="I33">
        <f>IF(C33="","",VLOOKUP(C33,precio_reno_porta!D:Z,7,0))</f>
        <v>6379</v>
      </c>
      <c r="J33">
        <f>IF(C33="","",VLOOKUP(C33,precio_reno_porta!D:Z,8,0))</f>
        <v>6279</v>
      </c>
      <c r="K33">
        <f>IF(C33="","",VLOOKUP(C33,precio_reno_porta!D:Z,9,0))</f>
        <v>6139</v>
      </c>
      <c r="L33">
        <f>IF(C33="","",VLOOKUP(C33,precio_reno_porta!D:Z,10,0))</f>
        <v>5999</v>
      </c>
      <c r="M33">
        <f>IF(C33="","",VLOOKUP(C33,precio_reno_porta!D:Z,11,0))</f>
        <v>5849</v>
      </c>
      <c r="N33">
        <f>IF(C33="","",VLOOKUP(C33,precio_reno_porta!D:Z,12,0))</f>
        <v>5709</v>
      </c>
      <c r="O33">
        <f>IF(C33="","",VLOOKUP(C33,precio_reno_porta!D:Z,13,0))</f>
        <v>5569</v>
      </c>
      <c r="P33">
        <f>IF(C33="","",VLOOKUP(C33,precio_reno_porta!D:Z,14,0))</f>
        <v>7823</v>
      </c>
      <c r="Q33">
        <f>IF(C33="","",VLOOKUP(C33,precio_reno_porta!D:Z,15,0))</f>
        <v>7763</v>
      </c>
      <c r="R33">
        <f>IF(C33="","",VLOOKUP(C33,precio_reno_porta!D:Z,16,0))</f>
        <v>7703</v>
      </c>
      <c r="S33">
        <f>IF(C33="","",VLOOKUP(C33,precio_reno_porta!D:Z,17,0))</f>
        <v>7655</v>
      </c>
      <c r="T33">
        <f>IF(C33="","",VLOOKUP(C33,precio_reno_porta!D:Z,18,0))</f>
        <v>7535</v>
      </c>
      <c r="U33">
        <f>IF(C33="","",VLOOKUP(C33,precio_reno_porta!D:Z,19,0))</f>
        <v>7367</v>
      </c>
      <c r="V33">
        <f>IF(C33="","",VLOOKUP(C33,precio_reno_porta!D:Z,20,0))</f>
        <v>7199</v>
      </c>
      <c r="W33">
        <f>IF(C33="","",VLOOKUP(C33,precio_reno_porta!D:Z,21,0))</f>
        <v>7019</v>
      </c>
      <c r="X33">
        <f>IF(C33="","",VLOOKUP(C33,precio_reno_porta!D:Z,22,0))</f>
        <v>6851</v>
      </c>
      <c r="Y33">
        <f>IF(C33="","",VLOOKUP(C33,precio_reno_porta!D:Z,23,0))</f>
        <v>6683</v>
      </c>
      <c r="Z33">
        <f>IF(Anexar1!C32="","",IFERROR(VLOOKUP(C33,Anexar1!C:P,6,0),0))</f>
        <v>13</v>
      </c>
      <c r="AA33" t="str">
        <f>IF(Anexar1!C32="","",IFERROR(VLOOKUP(C33,Anexar1!C:P,14,0),""))</f>
        <v>HIGH</v>
      </c>
    </row>
    <row r="34" spans="1:27" x14ac:dyDescent="0.3">
      <c r="A34" t="str">
        <f>IF(precio_reno_porta!B33="","",precio_reno_porta!B33)</f>
        <v>4G</v>
      </c>
      <c r="B34" t="str">
        <f>IF(Anexar1!B33="","",Anexar1!B33)</f>
        <v>XIAOMI</v>
      </c>
      <c r="C34" t="str">
        <f>IF(Anexar1!C33="","",Anexar1!C33)</f>
        <v>XIAOMI 17T 512GB 5G</v>
      </c>
      <c r="D34">
        <f>IF(C34="","",VLOOKUP(C34,precio_reno_porta!D:Z,2,0))</f>
        <v>3089</v>
      </c>
      <c r="E34" t="str">
        <f>IF(C34="","",VLOOKUP(C34,precio_reno_porta!D:Z,3,0))</f>
        <v>Android</v>
      </c>
      <c r="F34">
        <f>IF(C34="","",VLOOKUP(C34,precio_reno_porta!D:Z,4,0))</f>
        <v>2859</v>
      </c>
      <c r="G34">
        <f>IF(C34="","",VLOOKUP(C34,precio_reno_porta!D:Z,5,0))</f>
        <v>2839</v>
      </c>
      <c r="H34">
        <f>IF(C34="","",VLOOKUP(C34,precio_reno_porta!D:Z,6,0))</f>
        <v>2819</v>
      </c>
      <c r="I34">
        <f>IF(C34="","",VLOOKUP(C34,precio_reno_porta!D:Z,7,0))</f>
        <v>2799</v>
      </c>
      <c r="J34">
        <f>IF(C34="","",VLOOKUP(C34,precio_reno_porta!D:Z,8,0))</f>
        <v>2759</v>
      </c>
      <c r="K34">
        <f>IF(C34="","",VLOOKUP(C34,precio_reno_porta!D:Z,9,0))</f>
        <v>2699</v>
      </c>
      <c r="L34">
        <f>IF(C34="","",VLOOKUP(C34,precio_reno_porta!D:Z,10,0))</f>
        <v>2629</v>
      </c>
      <c r="M34">
        <f>IF(C34="","",VLOOKUP(C34,precio_reno_porta!D:Z,11,0))</f>
        <v>2569</v>
      </c>
      <c r="N34">
        <f>IF(C34="","",VLOOKUP(C34,precio_reno_porta!D:Z,12,0))</f>
        <v>2509</v>
      </c>
      <c r="O34">
        <f>IF(C34="","",VLOOKUP(C34,precio_reno_porta!D:Z,13,0))</f>
        <v>2439</v>
      </c>
      <c r="P34">
        <f>IF(C34="","",VLOOKUP(C34,precio_reno_porta!D:Z,14,0))</f>
        <v>3431</v>
      </c>
      <c r="Q34">
        <f>IF(C34="","",VLOOKUP(C34,precio_reno_porta!D:Z,15,0))</f>
        <v>3407</v>
      </c>
      <c r="R34">
        <f>IF(C34="","",VLOOKUP(C34,precio_reno_porta!D:Z,16,0))</f>
        <v>3383</v>
      </c>
      <c r="S34">
        <f>IF(C34="","",VLOOKUP(C34,precio_reno_porta!D:Z,17,0))</f>
        <v>3359</v>
      </c>
      <c r="T34">
        <f>IF(C34="","",VLOOKUP(C34,precio_reno_porta!D:Z,18,0))</f>
        <v>3311</v>
      </c>
      <c r="U34">
        <f>IF(C34="","",VLOOKUP(C34,precio_reno_porta!D:Z,19,0))</f>
        <v>3239</v>
      </c>
      <c r="V34">
        <f>IF(C34="","",VLOOKUP(C34,precio_reno_porta!D:Z,20,0))</f>
        <v>3155</v>
      </c>
      <c r="W34">
        <f>IF(C34="","",VLOOKUP(C34,precio_reno_porta!D:Z,21,0))</f>
        <v>3083</v>
      </c>
      <c r="X34">
        <f>IF(C34="","",VLOOKUP(C34,precio_reno_porta!D:Z,22,0))</f>
        <v>3011</v>
      </c>
      <c r="Y34">
        <f>IF(C34="","",VLOOKUP(C34,precio_reno_porta!D:Z,23,0))</f>
        <v>2927</v>
      </c>
      <c r="Z34">
        <f>IF(Anexar1!C33="","",IFERROR(VLOOKUP(C34,Anexar1!C:P,6,0),0))</f>
        <v>2</v>
      </c>
      <c r="AA34" t="str">
        <f>IF(Anexar1!C33="","",IFERROR(VLOOKUP(C34,Anexar1!C:P,14,0),""))</f>
        <v>HIGH</v>
      </c>
    </row>
    <row r="35" spans="1:27" x14ac:dyDescent="0.3">
      <c r="A35" t="str">
        <f>IF(precio_reno_porta!B34="","",precio_reno_porta!B34)</f>
        <v>4G</v>
      </c>
      <c r="B35" t="str">
        <f>IF(Anexar1!B34="","",Anexar1!B34)</f>
        <v>XIAOMI</v>
      </c>
      <c r="C35" t="str">
        <f>IF(Anexar1!C34="","",Anexar1!C34)</f>
        <v>XIAOMI 17T PRO 512GB 5G</v>
      </c>
      <c r="D35">
        <f>IF(C35="","",VLOOKUP(C35,precio_reno_porta!D:Z,2,0))</f>
        <v>3929</v>
      </c>
      <c r="E35" t="str">
        <f>IF(C35="","",VLOOKUP(C35,precio_reno_porta!D:Z,3,0))</f>
        <v>Android</v>
      </c>
      <c r="F35">
        <f>IF(C35="","",VLOOKUP(C35,precio_reno_porta!D:Z,4,0))</f>
        <v>3629</v>
      </c>
      <c r="G35">
        <f>IF(C35="","",VLOOKUP(C35,precio_reno_porta!D:Z,5,0))</f>
        <v>3609</v>
      </c>
      <c r="H35">
        <f>IF(C35="","",VLOOKUP(C35,precio_reno_porta!D:Z,6,0))</f>
        <v>3579</v>
      </c>
      <c r="I35">
        <f>IF(C35="","",VLOOKUP(C35,precio_reno_porta!D:Z,7,0))</f>
        <v>3559</v>
      </c>
      <c r="J35">
        <f>IF(C35="","",VLOOKUP(C35,precio_reno_porta!D:Z,8,0))</f>
        <v>3499</v>
      </c>
      <c r="K35">
        <f>IF(C35="","",VLOOKUP(C35,precio_reno_porta!D:Z,9,0))</f>
        <v>3419</v>
      </c>
      <c r="L35">
        <f>IF(C35="","",VLOOKUP(C35,precio_reno_porta!D:Z,10,0))</f>
        <v>3339</v>
      </c>
      <c r="M35">
        <f>IF(C35="","",VLOOKUP(C35,precio_reno_porta!D:Z,11,0))</f>
        <v>3259</v>
      </c>
      <c r="N35">
        <f>IF(C35="","",VLOOKUP(C35,precio_reno_porta!D:Z,12,0))</f>
        <v>3179</v>
      </c>
      <c r="O35">
        <f>IF(C35="","",VLOOKUP(C35,precio_reno_porta!D:Z,13,0))</f>
        <v>3099</v>
      </c>
      <c r="P35">
        <f>IF(C35="","",VLOOKUP(C35,precio_reno_porta!D:Z,14,0))</f>
        <v>4355</v>
      </c>
      <c r="Q35">
        <f>IF(C35="","",VLOOKUP(C35,precio_reno_porta!D:Z,15,0))</f>
        <v>4331</v>
      </c>
      <c r="R35">
        <f>IF(C35="","",VLOOKUP(C35,precio_reno_porta!D:Z,16,0))</f>
        <v>4295</v>
      </c>
      <c r="S35">
        <f>IF(C35="","",VLOOKUP(C35,precio_reno_porta!D:Z,17,0))</f>
        <v>4271</v>
      </c>
      <c r="T35">
        <f>IF(C35="","",VLOOKUP(C35,precio_reno_porta!D:Z,18,0))</f>
        <v>4199</v>
      </c>
      <c r="U35">
        <f>IF(C35="","",VLOOKUP(C35,precio_reno_porta!D:Z,19,0))</f>
        <v>4103</v>
      </c>
      <c r="V35">
        <f>IF(C35="","",VLOOKUP(C35,precio_reno_porta!D:Z,20,0))</f>
        <v>4007</v>
      </c>
      <c r="W35">
        <f>IF(C35="","",VLOOKUP(C35,precio_reno_porta!D:Z,21,0))</f>
        <v>3911</v>
      </c>
      <c r="X35">
        <f>IF(C35="","",VLOOKUP(C35,precio_reno_porta!D:Z,22,0))</f>
        <v>3815</v>
      </c>
      <c r="Y35">
        <f>IF(C35="","",VLOOKUP(C35,precio_reno_porta!D:Z,23,0))</f>
        <v>3719</v>
      </c>
      <c r="Z35">
        <f>IF(Anexar1!C34="","",IFERROR(VLOOKUP(C35,Anexar1!C:P,6,0),0))</f>
        <v>20</v>
      </c>
      <c r="AA35" t="str">
        <f>IF(Anexar1!C34="","",IFERROR(VLOOKUP(C35,Anexar1!C:P,14,0),""))</f>
        <v>HIGH</v>
      </c>
    </row>
    <row r="36" spans="1:27" x14ac:dyDescent="0.3">
      <c r="A36" t="str">
        <f>IF(precio_reno_porta!B35="","",precio_reno_porta!B35)</f>
        <v>4G</v>
      </c>
      <c r="B36" t="str">
        <f>IF(Anexar1!B35="","",Anexar1!B35)</f>
        <v>XIAOMI</v>
      </c>
      <c r="C36" t="str">
        <f>IF(Anexar1!C35="","",Anexar1!C35)</f>
        <v>XIAOMI REDMI NOTE 17 256GB 5G</v>
      </c>
      <c r="D36" t="e">
        <f>IF(C36="","",VLOOKUP(C36,precio_reno_porta!D:Z,2,0))</f>
        <v>#N/A</v>
      </c>
      <c r="E36" t="e">
        <f>IF(C36="","",VLOOKUP(C36,precio_reno_porta!D:Z,3,0))</f>
        <v>#N/A</v>
      </c>
      <c r="F36" t="e">
        <f>IF(C36="","",VLOOKUP(C36,precio_reno_porta!D:Z,4,0))</f>
        <v>#N/A</v>
      </c>
      <c r="G36" t="e">
        <f>IF(C36="","",VLOOKUP(C36,precio_reno_porta!D:Z,5,0))</f>
        <v>#N/A</v>
      </c>
      <c r="H36" t="e">
        <f>IF(C36="","",VLOOKUP(C36,precio_reno_porta!D:Z,6,0))</f>
        <v>#N/A</v>
      </c>
      <c r="I36" t="e">
        <f>IF(C36="","",VLOOKUP(C36,precio_reno_porta!D:Z,7,0))</f>
        <v>#N/A</v>
      </c>
      <c r="J36" t="e">
        <f>IF(C36="","",VLOOKUP(C36,precio_reno_porta!D:Z,8,0))</f>
        <v>#N/A</v>
      </c>
      <c r="K36" t="e">
        <f>IF(C36="","",VLOOKUP(C36,precio_reno_porta!D:Z,9,0))</f>
        <v>#N/A</v>
      </c>
      <c r="L36" t="e">
        <f>IF(C36="","",VLOOKUP(C36,precio_reno_porta!D:Z,10,0))</f>
        <v>#N/A</v>
      </c>
      <c r="M36" t="e">
        <f>IF(C36="","",VLOOKUP(C36,precio_reno_porta!D:Z,11,0))</f>
        <v>#N/A</v>
      </c>
      <c r="N36" t="e">
        <f>IF(C36="","",VLOOKUP(C36,precio_reno_porta!D:Z,12,0))</f>
        <v>#N/A</v>
      </c>
      <c r="O36" t="e">
        <f>IF(C36="","",VLOOKUP(C36,precio_reno_porta!D:Z,13,0))</f>
        <v>#N/A</v>
      </c>
      <c r="P36" t="e">
        <f>IF(C36="","",VLOOKUP(C36,precio_reno_porta!D:Z,14,0))</f>
        <v>#N/A</v>
      </c>
      <c r="Q36" t="e">
        <f>IF(C36="","",VLOOKUP(C36,precio_reno_porta!D:Z,15,0))</f>
        <v>#N/A</v>
      </c>
      <c r="R36" t="e">
        <f>IF(C36="","",VLOOKUP(C36,precio_reno_porta!D:Z,16,0))</f>
        <v>#N/A</v>
      </c>
      <c r="S36" t="e">
        <f>IF(C36="","",VLOOKUP(C36,precio_reno_porta!D:Z,17,0))</f>
        <v>#N/A</v>
      </c>
      <c r="T36" t="e">
        <f>IF(C36="","",VLOOKUP(C36,precio_reno_porta!D:Z,18,0))</f>
        <v>#N/A</v>
      </c>
      <c r="U36" t="e">
        <f>IF(C36="","",VLOOKUP(C36,precio_reno_porta!D:Z,19,0))</f>
        <v>#N/A</v>
      </c>
      <c r="V36" t="e">
        <f>IF(C36="","",VLOOKUP(C36,precio_reno_porta!D:Z,20,0))</f>
        <v>#N/A</v>
      </c>
      <c r="W36" t="e">
        <f>IF(C36="","",VLOOKUP(C36,precio_reno_porta!D:Z,21,0))</f>
        <v>#N/A</v>
      </c>
      <c r="X36" t="e">
        <f>IF(C36="","",VLOOKUP(C36,precio_reno_porta!D:Z,22,0))</f>
        <v>#N/A</v>
      </c>
      <c r="Y36" t="e">
        <f>IF(C36="","",VLOOKUP(C36,precio_reno_porta!D:Z,23,0))</f>
        <v>#N/A</v>
      </c>
      <c r="Z36">
        <f>IF(Anexar1!C35="","",IFERROR(VLOOKUP(C36,Anexar1!C:P,6,0),0))</f>
        <v>15</v>
      </c>
      <c r="AA36" t="str">
        <f>IF(Anexar1!C35="","",IFERROR(VLOOKUP(C36,Anexar1!C:P,14,0),""))</f>
        <v>MEDIUM</v>
      </c>
    </row>
    <row r="37" spans="1:27" x14ac:dyDescent="0.3">
      <c r="A37" t="str">
        <f>IF(precio_reno_porta!B36="","",precio_reno_porta!B36)</f>
        <v>4G</v>
      </c>
      <c r="B37" t="str">
        <f>IF(Anexar1!B36="","",Anexar1!B36)</f>
        <v>XIAOMI</v>
      </c>
      <c r="C37" t="str">
        <f>IF(Anexar1!C36="","",Anexar1!C36)</f>
        <v>XIAOMI REDMI NOTE 15 PRO 512GB 5G</v>
      </c>
      <c r="D37">
        <f>IF(C37="","",VLOOKUP(C37,precio_reno_porta!D:Z,2,0))</f>
        <v>1659</v>
      </c>
      <c r="E37" t="str">
        <f>IF(C37="","",VLOOKUP(C37,precio_reno_porta!D:Z,3,0))</f>
        <v>Android</v>
      </c>
      <c r="F37">
        <f>IF(C37="","",VLOOKUP(C37,precio_reno_porta!D:Z,4,0))</f>
        <v>1539</v>
      </c>
      <c r="G37">
        <f>IF(C37="","",VLOOKUP(C37,precio_reno_porta!D:Z,5,0))</f>
        <v>1519</v>
      </c>
      <c r="H37">
        <f>IF(C37="","",VLOOKUP(C37,precio_reno_porta!D:Z,6,0))</f>
        <v>1509</v>
      </c>
      <c r="I37">
        <f>IF(C37="","",VLOOKUP(C37,precio_reno_porta!D:Z,7,0))</f>
        <v>1499</v>
      </c>
      <c r="J37">
        <f>IF(C37="","",VLOOKUP(C37,precio_reno_porta!D:Z,8,0))</f>
        <v>1479</v>
      </c>
      <c r="K37">
        <f>IF(C37="","",VLOOKUP(C37,precio_reno_porta!D:Z,9,0))</f>
        <v>1449</v>
      </c>
      <c r="L37">
        <f>IF(C37="","",VLOOKUP(C37,precio_reno_porta!D:Z,10,0))</f>
        <v>1409</v>
      </c>
      <c r="M37">
        <f>IF(C37="","",VLOOKUP(C37,precio_reno_porta!D:Z,11,0))</f>
        <v>1379</v>
      </c>
      <c r="N37">
        <f>IF(C37="","",VLOOKUP(C37,precio_reno_porta!D:Z,12,0))</f>
        <v>1339</v>
      </c>
      <c r="O37">
        <f>IF(C37="","",VLOOKUP(C37,precio_reno_porta!D:Z,13,0))</f>
        <v>1309</v>
      </c>
      <c r="P37">
        <f>IF(C37="","",VLOOKUP(C37,precio_reno_porta!D:Z,14,0))</f>
        <v>1847</v>
      </c>
      <c r="Q37">
        <f>IF(C37="","",VLOOKUP(C37,precio_reno_porta!D:Z,15,0))</f>
        <v>1823</v>
      </c>
      <c r="R37">
        <f>IF(C37="","",VLOOKUP(C37,precio_reno_porta!D:Z,16,0))</f>
        <v>1811</v>
      </c>
      <c r="S37">
        <f>IF(C37="","",VLOOKUP(C37,precio_reno_porta!D:Z,17,0))</f>
        <v>1799</v>
      </c>
      <c r="T37">
        <f>IF(C37="","",VLOOKUP(C37,precio_reno_porta!D:Z,18,0))</f>
        <v>1775</v>
      </c>
      <c r="U37">
        <f>IF(C37="","",VLOOKUP(C37,precio_reno_porta!D:Z,19,0))</f>
        <v>1739</v>
      </c>
      <c r="V37">
        <f>IF(C37="","",VLOOKUP(C37,precio_reno_porta!D:Z,20,0))</f>
        <v>1691</v>
      </c>
      <c r="W37">
        <f>IF(C37="","",VLOOKUP(C37,precio_reno_porta!D:Z,21,0))</f>
        <v>1655</v>
      </c>
      <c r="X37">
        <f>IF(C37="","",VLOOKUP(C37,precio_reno_porta!D:Z,22,0))</f>
        <v>1607</v>
      </c>
      <c r="Y37">
        <f>IF(C37="","",VLOOKUP(C37,precio_reno_porta!D:Z,23,0))</f>
        <v>1571</v>
      </c>
      <c r="Z37">
        <f>IF(Anexar1!C36="","",IFERROR(VLOOKUP(C37,Anexar1!C:P,6,0),0))</f>
        <v>3</v>
      </c>
      <c r="AA37" t="str">
        <f>IF(Anexar1!C36="","",IFERROR(VLOOKUP(C37,Anexar1!C:P,14,0),""))</f>
        <v>HIGH</v>
      </c>
    </row>
    <row r="38" spans="1:27" x14ac:dyDescent="0.3">
      <c r="A38" t="str">
        <f>IF(precio_reno_porta!B37="","",precio_reno_porta!B37)</f>
        <v>5G</v>
      </c>
      <c r="B38" t="str">
        <f>IF(Anexar1!B37="","",Anexar1!B37)</f>
        <v>XIAOMI</v>
      </c>
      <c r="C38" t="str">
        <f>IF(Anexar1!C37="","",Anexar1!C37)</f>
        <v>XIAOMI REDMI NOTE 15 PRO 512GB 5G</v>
      </c>
      <c r="D38">
        <f>IF(C38="","",VLOOKUP(C38,precio_reno_porta!D:Z,2,0))</f>
        <v>1659</v>
      </c>
      <c r="E38" t="str">
        <f>IF(C38="","",VLOOKUP(C38,precio_reno_porta!D:Z,3,0))</f>
        <v>Android</v>
      </c>
      <c r="F38">
        <f>IF(C38="","",VLOOKUP(C38,precio_reno_porta!D:Z,4,0))</f>
        <v>1539</v>
      </c>
      <c r="G38">
        <f>IF(C38="","",VLOOKUP(C38,precio_reno_porta!D:Z,5,0))</f>
        <v>1519</v>
      </c>
      <c r="H38">
        <f>IF(C38="","",VLOOKUP(C38,precio_reno_porta!D:Z,6,0))</f>
        <v>1509</v>
      </c>
      <c r="I38">
        <f>IF(C38="","",VLOOKUP(C38,precio_reno_porta!D:Z,7,0))</f>
        <v>1499</v>
      </c>
      <c r="J38">
        <f>IF(C38="","",VLOOKUP(C38,precio_reno_porta!D:Z,8,0))</f>
        <v>1479</v>
      </c>
      <c r="K38">
        <f>IF(C38="","",VLOOKUP(C38,precio_reno_porta!D:Z,9,0))</f>
        <v>1449</v>
      </c>
      <c r="L38">
        <f>IF(C38="","",VLOOKUP(C38,precio_reno_porta!D:Z,10,0))</f>
        <v>1409</v>
      </c>
      <c r="M38">
        <f>IF(C38="","",VLOOKUP(C38,precio_reno_porta!D:Z,11,0))</f>
        <v>1379</v>
      </c>
      <c r="N38">
        <f>IF(C38="","",VLOOKUP(C38,precio_reno_porta!D:Z,12,0))</f>
        <v>1339</v>
      </c>
      <c r="O38">
        <f>IF(C38="","",VLOOKUP(C38,precio_reno_porta!D:Z,13,0))</f>
        <v>1309</v>
      </c>
      <c r="P38">
        <f>IF(C38="","",VLOOKUP(C38,precio_reno_porta!D:Z,14,0))</f>
        <v>1847</v>
      </c>
      <c r="Q38">
        <f>IF(C38="","",VLOOKUP(C38,precio_reno_porta!D:Z,15,0))</f>
        <v>1823</v>
      </c>
      <c r="R38">
        <f>IF(C38="","",VLOOKUP(C38,precio_reno_porta!D:Z,16,0))</f>
        <v>1811</v>
      </c>
      <c r="S38">
        <f>IF(C38="","",VLOOKUP(C38,precio_reno_porta!D:Z,17,0))</f>
        <v>1799</v>
      </c>
      <c r="T38">
        <f>IF(C38="","",VLOOKUP(C38,precio_reno_porta!D:Z,18,0))</f>
        <v>1775</v>
      </c>
      <c r="U38">
        <f>IF(C38="","",VLOOKUP(C38,precio_reno_porta!D:Z,19,0))</f>
        <v>1739</v>
      </c>
      <c r="V38">
        <f>IF(C38="","",VLOOKUP(C38,precio_reno_porta!D:Z,20,0))</f>
        <v>1691</v>
      </c>
      <c r="W38">
        <f>IF(C38="","",VLOOKUP(C38,precio_reno_porta!D:Z,21,0))</f>
        <v>1655</v>
      </c>
      <c r="X38">
        <f>IF(C38="","",VLOOKUP(C38,precio_reno_porta!D:Z,22,0))</f>
        <v>1607</v>
      </c>
      <c r="Y38">
        <f>IF(C38="","",VLOOKUP(C38,precio_reno_porta!D:Z,23,0))</f>
        <v>1571</v>
      </c>
      <c r="Z38">
        <f>IF(Anexar1!C37="","",IFERROR(VLOOKUP(C38,Anexar1!C:P,6,0),0))</f>
        <v>3</v>
      </c>
      <c r="AA38" t="str">
        <f>IF(Anexar1!C37="","",IFERROR(VLOOKUP(C38,Anexar1!C:P,14,0),""))</f>
        <v>HIGH</v>
      </c>
    </row>
    <row r="39" spans="1:27" x14ac:dyDescent="0.3">
      <c r="A39" t="str">
        <f>IF(precio_reno_porta!B38="","",precio_reno_porta!B38)</f>
        <v>5G</v>
      </c>
      <c r="B39" t="str">
        <f>IF(Anexar1!B38="","",Anexar1!B38)</f>
        <v>XIAOMI</v>
      </c>
      <c r="C39" t="str">
        <f>IF(Anexar1!C38="","",Anexar1!C38)</f>
        <v>XIAOMI REDMI NOTE 15 PRO PLUS 512GB 5G</v>
      </c>
      <c r="D39">
        <f>IF(C39="","",VLOOKUP(C39,precio_reno_porta!D:Z,2,0))</f>
        <v>1879</v>
      </c>
      <c r="E39" t="str">
        <f>IF(C39="","",VLOOKUP(C39,precio_reno_porta!D:Z,3,0))</f>
        <v>Android</v>
      </c>
      <c r="F39">
        <f>IF(C39="","",VLOOKUP(C39,precio_reno_porta!D:Z,4,0))</f>
        <v>1739</v>
      </c>
      <c r="G39">
        <f>IF(C39="","",VLOOKUP(C39,precio_reno_porta!D:Z,5,0))</f>
        <v>1729</v>
      </c>
      <c r="H39">
        <f>IF(C39="","",VLOOKUP(C39,precio_reno_porta!D:Z,6,0))</f>
        <v>1719</v>
      </c>
      <c r="I39">
        <f>IF(C39="","",VLOOKUP(C39,precio_reno_porta!D:Z,7,0))</f>
        <v>1699</v>
      </c>
      <c r="J39">
        <f>IF(C39="","",VLOOKUP(C39,precio_reno_porta!D:Z,8,0))</f>
        <v>1679</v>
      </c>
      <c r="K39">
        <f>IF(C39="","",VLOOKUP(C39,precio_reno_porta!D:Z,9,0))</f>
        <v>1639</v>
      </c>
      <c r="L39">
        <f>IF(C39="","",VLOOKUP(C39,precio_reno_porta!D:Z,10,0))</f>
        <v>1599</v>
      </c>
      <c r="M39">
        <f>IF(C39="","",VLOOKUP(C39,precio_reno_porta!D:Z,11,0))</f>
        <v>1559</v>
      </c>
      <c r="N39">
        <f>IF(C39="","",VLOOKUP(C39,precio_reno_porta!D:Z,12,0))</f>
        <v>1529</v>
      </c>
      <c r="O39">
        <f>IF(C39="","",VLOOKUP(C39,precio_reno_porta!D:Z,13,0))</f>
        <v>1489</v>
      </c>
      <c r="P39">
        <f>IF(C39="","",VLOOKUP(C39,precio_reno_porta!D:Z,14,0))</f>
        <v>2087</v>
      </c>
      <c r="Q39">
        <f>IF(C39="","",VLOOKUP(C39,precio_reno_porta!D:Z,15,0))</f>
        <v>2075</v>
      </c>
      <c r="R39">
        <f>IF(C39="","",VLOOKUP(C39,precio_reno_porta!D:Z,16,0))</f>
        <v>2063</v>
      </c>
      <c r="S39">
        <f>IF(C39="","",VLOOKUP(C39,precio_reno_porta!D:Z,17,0))</f>
        <v>2039</v>
      </c>
      <c r="T39">
        <f>IF(C39="","",VLOOKUP(C39,precio_reno_porta!D:Z,18,0))</f>
        <v>2015</v>
      </c>
      <c r="U39">
        <f>IF(C39="","",VLOOKUP(C39,precio_reno_porta!D:Z,19,0))</f>
        <v>1967</v>
      </c>
      <c r="V39">
        <f>IF(C39="","",VLOOKUP(C39,precio_reno_porta!D:Z,20,0))</f>
        <v>1919</v>
      </c>
      <c r="W39">
        <f>IF(C39="","",VLOOKUP(C39,precio_reno_porta!D:Z,21,0))</f>
        <v>1871</v>
      </c>
      <c r="X39">
        <f>IF(C39="","",VLOOKUP(C39,precio_reno_porta!D:Z,22,0))</f>
        <v>1835</v>
      </c>
      <c r="Y39">
        <f>IF(C39="","",VLOOKUP(C39,precio_reno_porta!D:Z,23,0))</f>
        <v>1787</v>
      </c>
      <c r="Z39">
        <f>IF(Anexar1!C38="","",IFERROR(VLOOKUP(C39,Anexar1!C:P,6,0),0))</f>
        <v>18</v>
      </c>
      <c r="AA39" t="str">
        <f>IF(Anexar1!C38="","",IFERROR(VLOOKUP(C39,Anexar1!C:P,14,0),""))</f>
        <v>HIGH</v>
      </c>
    </row>
    <row r="40" spans="1:27" x14ac:dyDescent="0.3">
      <c r="A40" t="str">
        <f>IF(precio_reno_porta!B39="","",precio_reno_porta!B39)</f>
        <v>5G</v>
      </c>
      <c r="B40" t="str">
        <f>IF(Anexar1!B39="","",Anexar1!B39)</f>
        <v>XIAOMI</v>
      </c>
      <c r="C40" t="str">
        <f>IF(Anexar1!C39="","",Anexar1!C39)</f>
        <v>XIAOMI REDMI NOTE 15 PRO PLUS 512GB 5G</v>
      </c>
      <c r="D40">
        <f>IF(C40="","",VLOOKUP(C40,precio_reno_porta!D:Z,2,0))</f>
        <v>1879</v>
      </c>
      <c r="E40" t="str">
        <f>IF(C40="","",VLOOKUP(C40,precio_reno_porta!D:Z,3,0))</f>
        <v>Android</v>
      </c>
      <c r="F40">
        <f>IF(C40="","",VLOOKUP(C40,precio_reno_porta!D:Z,4,0))</f>
        <v>1739</v>
      </c>
      <c r="G40">
        <f>IF(C40="","",VLOOKUP(C40,precio_reno_porta!D:Z,5,0))</f>
        <v>1729</v>
      </c>
      <c r="H40">
        <f>IF(C40="","",VLOOKUP(C40,precio_reno_porta!D:Z,6,0))</f>
        <v>1719</v>
      </c>
      <c r="I40">
        <f>IF(C40="","",VLOOKUP(C40,precio_reno_porta!D:Z,7,0))</f>
        <v>1699</v>
      </c>
      <c r="J40">
        <f>IF(C40="","",VLOOKUP(C40,precio_reno_porta!D:Z,8,0))</f>
        <v>1679</v>
      </c>
      <c r="K40">
        <f>IF(C40="","",VLOOKUP(C40,precio_reno_porta!D:Z,9,0))</f>
        <v>1639</v>
      </c>
      <c r="L40">
        <f>IF(C40="","",VLOOKUP(C40,precio_reno_porta!D:Z,10,0))</f>
        <v>1599</v>
      </c>
      <c r="M40">
        <f>IF(C40="","",VLOOKUP(C40,precio_reno_porta!D:Z,11,0))</f>
        <v>1559</v>
      </c>
      <c r="N40">
        <f>IF(C40="","",VLOOKUP(C40,precio_reno_porta!D:Z,12,0))</f>
        <v>1529</v>
      </c>
      <c r="O40">
        <f>IF(C40="","",VLOOKUP(C40,precio_reno_porta!D:Z,13,0))</f>
        <v>1489</v>
      </c>
      <c r="P40">
        <f>IF(C40="","",VLOOKUP(C40,precio_reno_porta!D:Z,14,0))</f>
        <v>2087</v>
      </c>
      <c r="Q40">
        <f>IF(C40="","",VLOOKUP(C40,precio_reno_porta!D:Z,15,0))</f>
        <v>2075</v>
      </c>
      <c r="R40">
        <f>IF(C40="","",VLOOKUP(C40,precio_reno_porta!D:Z,16,0))</f>
        <v>2063</v>
      </c>
      <c r="S40">
        <f>IF(C40="","",VLOOKUP(C40,precio_reno_porta!D:Z,17,0))</f>
        <v>2039</v>
      </c>
      <c r="T40">
        <f>IF(C40="","",VLOOKUP(C40,precio_reno_porta!D:Z,18,0))</f>
        <v>2015</v>
      </c>
      <c r="U40">
        <f>IF(C40="","",VLOOKUP(C40,precio_reno_porta!D:Z,19,0))</f>
        <v>1967</v>
      </c>
      <c r="V40">
        <f>IF(C40="","",VLOOKUP(C40,precio_reno_porta!D:Z,20,0))</f>
        <v>1919</v>
      </c>
      <c r="W40">
        <f>IF(C40="","",VLOOKUP(C40,precio_reno_porta!D:Z,21,0))</f>
        <v>1871</v>
      </c>
      <c r="X40">
        <f>IF(C40="","",VLOOKUP(C40,precio_reno_porta!D:Z,22,0))</f>
        <v>1835</v>
      </c>
      <c r="Y40">
        <f>IF(C40="","",VLOOKUP(C40,precio_reno_porta!D:Z,23,0))</f>
        <v>1787</v>
      </c>
      <c r="Z40">
        <f>IF(Anexar1!C39="","",IFERROR(VLOOKUP(C40,Anexar1!C:P,6,0),0))</f>
        <v>18</v>
      </c>
      <c r="AA40" t="str">
        <f>IF(Anexar1!C39="","",IFERROR(VLOOKUP(C40,Anexar1!C:P,14,0),""))</f>
        <v>HIGH</v>
      </c>
    </row>
    <row r="41" spans="1:27" x14ac:dyDescent="0.3">
      <c r="A41" t="str">
        <f>IF(precio_reno_porta!B40="","",precio_reno_porta!B40)</f>
        <v>5G</v>
      </c>
      <c r="B41" t="str">
        <f>IF(Anexar1!B40="","",Anexar1!B40)</f>
        <v>ZTE</v>
      </c>
      <c r="C41" t="str">
        <f>IF(Anexar1!C40="","",Anexar1!C40)</f>
        <v>ZTE BLADE A36 64GB</v>
      </c>
      <c r="D41">
        <f>IF(C41="","",VLOOKUP(C41,precio_reno_porta!D:Z,2,0))</f>
        <v>439</v>
      </c>
      <c r="E41" t="str">
        <f>IF(C41="","",VLOOKUP(C41,precio_reno_porta!D:Z,3,0))</f>
        <v>Android</v>
      </c>
      <c r="F41">
        <f>IF(C41="","",VLOOKUP(C41,precio_reno_porta!D:Z,4,0))</f>
        <v>409</v>
      </c>
      <c r="G41">
        <f>IF(C41="","",VLOOKUP(C41,precio_reno_porta!D:Z,5,0))</f>
        <v>409</v>
      </c>
      <c r="H41">
        <f>IF(C41="","",VLOOKUP(C41,precio_reno_porta!D:Z,6,0))</f>
        <v>399</v>
      </c>
      <c r="I41">
        <f>IF(C41="","",VLOOKUP(C41,precio_reno_porta!D:Z,7,0))</f>
        <v>399</v>
      </c>
      <c r="J41">
        <f>IF(C41="","",VLOOKUP(C41,precio_reno_porta!D:Z,8,0))</f>
        <v>389</v>
      </c>
      <c r="K41">
        <f>IF(C41="","",VLOOKUP(C41,precio_reno_porta!D:Z,9,0))</f>
        <v>379</v>
      </c>
      <c r="L41">
        <f>IF(C41="","",VLOOKUP(C41,precio_reno_porta!D:Z,10,0))</f>
        <v>379</v>
      </c>
      <c r="M41">
        <f>IF(C41="","",VLOOKUP(C41,precio_reno_porta!D:Z,11,0))</f>
        <v>369</v>
      </c>
      <c r="N41">
        <f>IF(C41="","",VLOOKUP(C41,precio_reno_porta!D:Z,12,0))</f>
        <v>359</v>
      </c>
      <c r="O41">
        <f>IF(C41="","",VLOOKUP(C41,precio_reno_porta!D:Z,13,0))</f>
        <v>349</v>
      </c>
      <c r="P41">
        <f>IF(C41="","",VLOOKUP(C41,precio_reno_porta!D:Z,14,0))</f>
        <v>491</v>
      </c>
      <c r="Q41">
        <f>IF(C41="","",VLOOKUP(C41,precio_reno_porta!D:Z,15,0))</f>
        <v>491</v>
      </c>
      <c r="R41">
        <f>IF(C41="","",VLOOKUP(C41,precio_reno_porta!D:Z,16,0))</f>
        <v>479</v>
      </c>
      <c r="S41">
        <f>IF(C41="","",VLOOKUP(C41,precio_reno_porta!D:Z,17,0))</f>
        <v>479</v>
      </c>
      <c r="T41">
        <f>IF(C41="","",VLOOKUP(C41,precio_reno_porta!D:Z,18,0))</f>
        <v>467</v>
      </c>
      <c r="U41">
        <f>IF(C41="","",VLOOKUP(C41,precio_reno_porta!D:Z,19,0))</f>
        <v>455</v>
      </c>
      <c r="V41">
        <f>IF(C41="","",VLOOKUP(C41,precio_reno_porta!D:Z,20,0))</f>
        <v>455</v>
      </c>
      <c r="W41">
        <f>IF(C41="","",VLOOKUP(C41,precio_reno_porta!D:Z,21,0))</f>
        <v>443</v>
      </c>
      <c r="X41">
        <f>IF(C41="","",VLOOKUP(C41,precio_reno_porta!D:Z,22,0))</f>
        <v>431</v>
      </c>
      <c r="Y41">
        <f>IF(C41="","",VLOOKUP(C41,precio_reno_porta!D:Z,23,0))</f>
        <v>419</v>
      </c>
      <c r="Z41">
        <f>IF(Anexar1!C40="","",IFERROR(VLOOKUP(C41,Anexar1!C:P,6,0),0))</f>
        <v>9</v>
      </c>
      <c r="AA41" t="str">
        <f>IF(Anexar1!C40="","",IFERROR(VLOOKUP(C41,Anexar1!C:P,14,0),""))</f>
        <v>LOW</v>
      </c>
    </row>
    <row r="42" spans="1:27" x14ac:dyDescent="0.3">
      <c r="A42" t="str">
        <f>IF(precio_reno_porta!B41="","",precio_reno_porta!B41)</f>
        <v>4G</v>
      </c>
      <c r="B42" t="str">
        <f>IF(Anexar1!B41="","",Anexar1!B41)</f>
        <v>ZTE</v>
      </c>
      <c r="C42" t="str">
        <f>IF(Anexar1!C41="","",Anexar1!C41)</f>
        <v>ZTE BLADE A57 PRO 128GB</v>
      </c>
      <c r="D42">
        <f>IF(C42="","",VLOOKUP(C42,precio_reno_porta!D:Z,2,0))</f>
        <v>559</v>
      </c>
      <c r="E42" t="str">
        <f>IF(C42="","",VLOOKUP(C42,precio_reno_porta!D:Z,3,0))</f>
        <v>Android</v>
      </c>
      <c r="F42">
        <f>IF(C42="","",VLOOKUP(C42,precio_reno_porta!D:Z,4,0))</f>
        <v>519</v>
      </c>
      <c r="G42">
        <f>IF(C42="","",VLOOKUP(C42,precio_reno_porta!D:Z,5,0))</f>
        <v>509</v>
      </c>
      <c r="H42">
        <f>IF(C42="","",VLOOKUP(C42,precio_reno_porta!D:Z,6,0))</f>
        <v>509</v>
      </c>
      <c r="I42">
        <f>IF(C42="","",VLOOKUP(C42,precio_reno_porta!D:Z,7,0))</f>
        <v>499</v>
      </c>
      <c r="J42">
        <f>IF(C42="","",VLOOKUP(C42,precio_reno_porta!D:Z,8,0))</f>
        <v>499</v>
      </c>
      <c r="K42">
        <f>IF(C42="","",VLOOKUP(C42,precio_reno_porta!D:Z,9,0))</f>
        <v>489</v>
      </c>
      <c r="L42">
        <f>IF(C42="","",VLOOKUP(C42,precio_reno_porta!D:Z,10,0))</f>
        <v>469</v>
      </c>
      <c r="M42">
        <f>IF(C42="","",VLOOKUP(C42,precio_reno_porta!D:Z,11,0))</f>
        <v>459</v>
      </c>
      <c r="N42">
        <f>IF(C42="","",VLOOKUP(C42,precio_reno_porta!D:Z,12,0))</f>
        <v>449</v>
      </c>
      <c r="O42">
        <f>IF(C42="","",VLOOKUP(C42,precio_reno_porta!D:Z,13,0))</f>
        <v>439</v>
      </c>
      <c r="P42">
        <f>IF(C42="","",VLOOKUP(C42,precio_reno_porta!D:Z,14,0))</f>
        <v>623</v>
      </c>
      <c r="Q42">
        <f>IF(C42="","",VLOOKUP(C42,precio_reno_porta!D:Z,15,0))</f>
        <v>611</v>
      </c>
      <c r="R42">
        <f>IF(C42="","",VLOOKUP(C42,precio_reno_porta!D:Z,16,0))</f>
        <v>611</v>
      </c>
      <c r="S42">
        <f>IF(C42="","",VLOOKUP(C42,precio_reno_porta!D:Z,17,0))</f>
        <v>599</v>
      </c>
      <c r="T42">
        <f>IF(C42="","",VLOOKUP(C42,precio_reno_porta!D:Z,18,0))</f>
        <v>599</v>
      </c>
      <c r="U42">
        <f>IF(C42="","",VLOOKUP(C42,precio_reno_porta!D:Z,19,0))</f>
        <v>587</v>
      </c>
      <c r="V42">
        <f>IF(C42="","",VLOOKUP(C42,precio_reno_porta!D:Z,20,0))</f>
        <v>563</v>
      </c>
      <c r="W42">
        <f>IF(C42="","",VLOOKUP(C42,precio_reno_porta!D:Z,21,0))</f>
        <v>551</v>
      </c>
      <c r="X42">
        <f>IF(C42="","",VLOOKUP(C42,precio_reno_porta!D:Z,22,0))</f>
        <v>539</v>
      </c>
      <c r="Y42">
        <f>IF(C42="","",VLOOKUP(C42,precio_reno_porta!D:Z,23,0))</f>
        <v>527</v>
      </c>
      <c r="Z42">
        <f>IF(Anexar1!C41="","",IFERROR(VLOOKUP(C42,Anexar1!C:P,6,0),0))</f>
        <v>17</v>
      </c>
      <c r="AA42" t="str">
        <f>IF(Anexar1!C41="","",IFERROR(VLOOKUP(C42,Anexar1!C:P,14,0),""))</f>
        <v>LOW</v>
      </c>
    </row>
    <row r="43" spans="1:27" x14ac:dyDescent="0.3">
      <c r="A43" t="str">
        <f>IF(precio_reno_porta!B42="","",precio_reno_porta!B42)</f>
        <v>5G</v>
      </c>
      <c r="B43" t="str">
        <f>IF(Anexar1!B42="","",Anexar1!B42)</f>
        <v>ZTE</v>
      </c>
      <c r="C43" t="str">
        <f>IF(Anexar1!C42="","",Anexar1!C42)</f>
        <v>ZTE MF937</v>
      </c>
      <c r="D43" t="e">
        <f>IF(C43="","",VLOOKUP(C43,precio_reno_porta!D:Z,2,0))</f>
        <v>#N/A</v>
      </c>
      <c r="E43" t="e">
        <f>IF(C43="","",VLOOKUP(C43,precio_reno_porta!D:Z,3,0))</f>
        <v>#N/A</v>
      </c>
      <c r="F43" t="e">
        <f>IF(C43="","",VLOOKUP(C43,precio_reno_porta!D:Z,4,0))</f>
        <v>#N/A</v>
      </c>
      <c r="G43" t="e">
        <f>IF(C43="","",VLOOKUP(C43,precio_reno_porta!D:Z,5,0))</f>
        <v>#N/A</v>
      </c>
      <c r="H43" t="e">
        <f>IF(C43="","",VLOOKUP(C43,precio_reno_porta!D:Z,6,0))</f>
        <v>#N/A</v>
      </c>
      <c r="I43" t="e">
        <f>IF(C43="","",VLOOKUP(C43,precio_reno_porta!D:Z,7,0))</f>
        <v>#N/A</v>
      </c>
      <c r="J43" t="e">
        <f>IF(C43="","",VLOOKUP(C43,precio_reno_porta!D:Z,8,0))</f>
        <v>#N/A</v>
      </c>
      <c r="K43" t="e">
        <f>IF(C43="","",VLOOKUP(C43,precio_reno_porta!D:Z,9,0))</f>
        <v>#N/A</v>
      </c>
      <c r="L43" t="e">
        <f>IF(C43="","",VLOOKUP(C43,precio_reno_porta!D:Z,10,0))</f>
        <v>#N/A</v>
      </c>
      <c r="M43" t="e">
        <f>IF(C43="","",VLOOKUP(C43,precio_reno_porta!D:Z,11,0))</f>
        <v>#N/A</v>
      </c>
      <c r="N43" t="e">
        <f>IF(C43="","",VLOOKUP(C43,precio_reno_porta!D:Z,12,0))</f>
        <v>#N/A</v>
      </c>
      <c r="O43" t="e">
        <f>IF(C43="","",VLOOKUP(C43,precio_reno_porta!D:Z,13,0))</f>
        <v>#N/A</v>
      </c>
      <c r="P43" t="e">
        <f>IF(C43="","",VLOOKUP(C43,precio_reno_porta!D:Z,14,0))</f>
        <v>#N/A</v>
      </c>
      <c r="Q43" t="e">
        <f>IF(C43="","",VLOOKUP(C43,precio_reno_porta!D:Z,15,0))</f>
        <v>#N/A</v>
      </c>
      <c r="R43" t="e">
        <f>IF(C43="","",VLOOKUP(C43,precio_reno_porta!D:Z,16,0))</f>
        <v>#N/A</v>
      </c>
      <c r="S43" t="e">
        <f>IF(C43="","",VLOOKUP(C43,precio_reno_porta!D:Z,17,0))</f>
        <v>#N/A</v>
      </c>
      <c r="T43" t="e">
        <f>IF(C43="","",VLOOKUP(C43,precio_reno_porta!D:Z,18,0))</f>
        <v>#N/A</v>
      </c>
      <c r="U43" t="e">
        <f>IF(C43="","",VLOOKUP(C43,precio_reno_porta!D:Z,19,0))</f>
        <v>#N/A</v>
      </c>
      <c r="V43" t="e">
        <f>IF(C43="","",VLOOKUP(C43,precio_reno_porta!D:Z,20,0))</f>
        <v>#N/A</v>
      </c>
      <c r="W43" t="e">
        <f>IF(C43="","",VLOOKUP(C43,precio_reno_porta!D:Z,21,0))</f>
        <v>#N/A</v>
      </c>
      <c r="X43" t="e">
        <f>IF(C43="","",VLOOKUP(C43,precio_reno_porta!D:Z,22,0))</f>
        <v>#N/A</v>
      </c>
      <c r="Y43" t="e">
        <f>IF(C43="","",VLOOKUP(C43,precio_reno_porta!D:Z,23,0))</f>
        <v>#N/A</v>
      </c>
      <c r="Z43">
        <f>IF(Anexar1!C42="","",IFERROR(VLOOKUP(C43,Anexar1!C:P,6,0),0))</f>
        <v>123</v>
      </c>
      <c r="AA43" t="str">
        <f>IF(Anexar1!C42="","",IFERROR(VLOOKUP(C43,Anexar1!C:P,14,0),""))</f>
        <v>MODEM</v>
      </c>
    </row>
    <row r="44" spans="1:27" x14ac:dyDescent="0.3">
      <c r="A44" t="str">
        <f>IF(precio_reno_porta!B43="","",precio_reno_porta!B43)</f>
        <v>5G</v>
      </c>
      <c r="B44" t="str">
        <f>IF(Anexar1!B43="","",Anexar1!B43)</f>
        <v>ZTE</v>
      </c>
      <c r="C44" t="str">
        <f>IF(Anexar1!C43="","",Anexar1!C43)</f>
        <v>ZTE NUBIA V80 MAX 256GB</v>
      </c>
      <c r="D44">
        <f>IF(C44="","",VLOOKUP(C44,precio_reno_porta!D:Z,2,0))</f>
        <v>629</v>
      </c>
      <c r="E44" t="str">
        <f>IF(C44="","",VLOOKUP(C44,precio_reno_porta!D:Z,3,0))</f>
        <v>Android</v>
      </c>
      <c r="F44">
        <f>IF(C44="","",VLOOKUP(C44,precio_reno_porta!D:Z,4,0))</f>
        <v>579</v>
      </c>
      <c r="G44">
        <f>IF(C44="","",VLOOKUP(C44,precio_reno_porta!D:Z,5,0))</f>
        <v>579</v>
      </c>
      <c r="H44">
        <f>IF(C44="","",VLOOKUP(C44,precio_reno_porta!D:Z,6,0))</f>
        <v>569</v>
      </c>
      <c r="I44">
        <f>IF(C44="","",VLOOKUP(C44,precio_reno_porta!D:Z,7,0))</f>
        <v>569</v>
      </c>
      <c r="J44">
        <f>IF(C44="","",VLOOKUP(C44,precio_reno_porta!D:Z,8,0))</f>
        <v>559</v>
      </c>
      <c r="K44">
        <f>IF(C44="","",VLOOKUP(C44,precio_reno_porta!D:Z,9,0))</f>
        <v>549</v>
      </c>
      <c r="L44">
        <f>IF(C44="","",VLOOKUP(C44,precio_reno_porta!D:Z,10,0))</f>
        <v>539</v>
      </c>
      <c r="M44">
        <f>IF(C44="","",VLOOKUP(C44,precio_reno_porta!D:Z,11,0))</f>
        <v>519</v>
      </c>
      <c r="N44">
        <f>IF(C44="","",VLOOKUP(C44,precio_reno_porta!D:Z,12,0))</f>
        <v>509</v>
      </c>
      <c r="O44">
        <f>IF(C44="","",VLOOKUP(C44,precio_reno_porta!D:Z,13,0))</f>
        <v>499</v>
      </c>
      <c r="P44">
        <f>IF(C44="","",VLOOKUP(C44,precio_reno_porta!D:Z,14,0))</f>
        <v>695</v>
      </c>
      <c r="Q44">
        <f>IF(C44="","",VLOOKUP(C44,precio_reno_porta!D:Z,15,0))</f>
        <v>695</v>
      </c>
      <c r="R44">
        <f>IF(C44="","",VLOOKUP(C44,precio_reno_porta!D:Z,16,0))</f>
        <v>683</v>
      </c>
      <c r="S44">
        <f>IF(C44="","",VLOOKUP(C44,precio_reno_porta!D:Z,17,0))</f>
        <v>683</v>
      </c>
      <c r="T44">
        <f>IF(C44="","",VLOOKUP(C44,precio_reno_porta!D:Z,18,0))</f>
        <v>671</v>
      </c>
      <c r="U44">
        <f>IF(C44="","",VLOOKUP(C44,precio_reno_porta!D:Z,19,0))</f>
        <v>659</v>
      </c>
      <c r="V44">
        <f>IF(C44="","",VLOOKUP(C44,precio_reno_porta!D:Z,20,0))</f>
        <v>647</v>
      </c>
      <c r="W44">
        <f>IF(C44="","",VLOOKUP(C44,precio_reno_porta!D:Z,21,0))</f>
        <v>623</v>
      </c>
      <c r="X44">
        <f>IF(C44="","",VLOOKUP(C44,precio_reno_porta!D:Z,22,0))</f>
        <v>611</v>
      </c>
      <c r="Y44">
        <f>IF(C44="","",VLOOKUP(C44,precio_reno_porta!D:Z,23,0))</f>
        <v>599</v>
      </c>
      <c r="Z44">
        <f>IF(Anexar1!C43="","",IFERROR(VLOOKUP(C44,Anexar1!C:P,6,0),0))</f>
        <v>24</v>
      </c>
      <c r="AA44" t="str">
        <f>IF(Anexar1!C43="","",IFERROR(VLOOKUP(C44,Anexar1!C:P,14,0),""))</f>
        <v>LOW</v>
      </c>
    </row>
    <row r="45" spans="1:27" x14ac:dyDescent="0.3">
      <c r="A45" t="str">
        <f>IF(precio_reno_porta!B44="","",precio_reno_porta!B44)</f>
        <v>5G</v>
      </c>
      <c r="B45" t="e">
        <f>IF(Anexar1!#REF!="","",Anexar1!#REF!)</f>
        <v>#REF!</v>
      </c>
      <c r="C45" t="e">
        <f>IF(Anexar1!#REF!="","",Anexar1!#REF!)</f>
        <v>#REF!</v>
      </c>
      <c r="D45" t="e">
        <f>IF(C45="","",VLOOKUP(C45,precio_reno_porta!D:Z,2,0))</f>
        <v>#REF!</v>
      </c>
      <c r="E45" t="e">
        <f>IF(C45="","",VLOOKUP(C45,precio_reno_porta!D:Z,3,0))</f>
        <v>#REF!</v>
      </c>
      <c r="F45" t="e">
        <f>IF(C45="","",VLOOKUP(C45,precio_reno_porta!D:Z,4,0))</f>
        <v>#REF!</v>
      </c>
      <c r="G45" t="e">
        <f>IF(C45="","",VLOOKUP(C45,precio_reno_porta!D:Z,5,0))</f>
        <v>#REF!</v>
      </c>
      <c r="H45" t="e">
        <f>IF(C45="","",VLOOKUP(C45,precio_reno_porta!D:Z,6,0))</f>
        <v>#REF!</v>
      </c>
      <c r="I45" t="e">
        <f>IF(C45="","",VLOOKUP(C45,precio_reno_porta!D:Z,7,0))</f>
        <v>#REF!</v>
      </c>
      <c r="J45" t="e">
        <f>IF(C45="","",VLOOKUP(C45,precio_reno_porta!D:Z,8,0))</f>
        <v>#REF!</v>
      </c>
      <c r="K45" t="e">
        <f>IF(C45="","",VLOOKUP(C45,precio_reno_porta!D:Z,9,0))</f>
        <v>#REF!</v>
      </c>
      <c r="L45" t="e">
        <f>IF(C45="","",VLOOKUP(C45,precio_reno_porta!D:Z,10,0))</f>
        <v>#REF!</v>
      </c>
      <c r="M45" t="e">
        <f>IF(C45="","",VLOOKUP(C45,precio_reno_porta!D:Z,11,0))</f>
        <v>#REF!</v>
      </c>
      <c r="N45" t="e">
        <f>IF(C45="","",VLOOKUP(C45,precio_reno_porta!D:Z,12,0))</f>
        <v>#REF!</v>
      </c>
      <c r="O45" t="e">
        <f>IF(C45="","",VLOOKUP(C45,precio_reno_porta!D:Z,13,0))</f>
        <v>#REF!</v>
      </c>
      <c r="P45" t="e">
        <f>IF(C45="","",VLOOKUP(C45,precio_reno_porta!D:Z,14,0))</f>
        <v>#REF!</v>
      </c>
      <c r="Q45" t="e">
        <f>IF(C45="","",VLOOKUP(C45,precio_reno_porta!D:Z,15,0))</f>
        <v>#REF!</v>
      </c>
      <c r="R45" t="e">
        <f>IF(C45="","",VLOOKUP(C45,precio_reno_porta!D:Z,16,0))</f>
        <v>#REF!</v>
      </c>
      <c r="S45" t="e">
        <f>IF(C45="","",VLOOKUP(C45,precio_reno_porta!D:Z,17,0))</f>
        <v>#REF!</v>
      </c>
      <c r="T45" t="e">
        <f>IF(C45="","",VLOOKUP(C45,precio_reno_porta!D:Z,18,0))</f>
        <v>#REF!</v>
      </c>
      <c r="U45" t="e">
        <f>IF(C45="","",VLOOKUP(C45,precio_reno_porta!D:Z,19,0))</f>
        <v>#REF!</v>
      </c>
      <c r="V45" t="e">
        <f>IF(C45="","",VLOOKUP(C45,precio_reno_porta!D:Z,20,0))</f>
        <v>#REF!</v>
      </c>
      <c r="W45" t="e">
        <f>IF(C45="","",VLOOKUP(C45,precio_reno_porta!D:Z,21,0))</f>
        <v>#REF!</v>
      </c>
      <c r="X45" t="e">
        <f>IF(C45="","",VLOOKUP(C45,precio_reno_porta!D:Z,22,0))</f>
        <v>#REF!</v>
      </c>
      <c r="Y45" t="e">
        <f>IF(C45="","",VLOOKUP(C45,precio_reno_porta!D:Z,23,0))</f>
        <v>#REF!</v>
      </c>
      <c r="Z45" t="e">
        <f>IF(Anexar1!#REF!="","",IFERROR(VLOOKUP(C45,Anexar1!C:P,6,0),0))</f>
        <v>#REF!</v>
      </c>
      <c r="AA45" t="e">
        <f>IF(Anexar1!#REF!="","",IFERROR(VLOOKUP(C45,Anexar1!C:P,14,0),""))</f>
        <v>#REF!</v>
      </c>
    </row>
    <row r="46" spans="1:27" x14ac:dyDescent="0.3">
      <c r="A46" t="str">
        <f>IF(precio_reno_porta!B45="","",precio_reno_porta!B45)</f>
        <v>5G</v>
      </c>
      <c r="B46" t="e">
        <f>IF(Anexar1!#REF!="","",Anexar1!#REF!)</f>
        <v>#REF!</v>
      </c>
      <c r="C46" t="e">
        <f>IF(Anexar1!#REF!="","",Anexar1!#REF!)</f>
        <v>#REF!</v>
      </c>
      <c r="D46" t="e">
        <f>IF(C46="","",VLOOKUP(C46,precio_reno_porta!D:Z,2,0))</f>
        <v>#REF!</v>
      </c>
      <c r="E46" t="e">
        <f>IF(C46="","",VLOOKUP(C46,precio_reno_porta!D:Z,3,0))</f>
        <v>#REF!</v>
      </c>
      <c r="F46" t="e">
        <f>IF(C46="","",VLOOKUP(C46,precio_reno_porta!D:Z,4,0))</f>
        <v>#REF!</v>
      </c>
      <c r="G46" t="e">
        <f>IF(C46="","",VLOOKUP(C46,precio_reno_porta!D:Z,5,0))</f>
        <v>#REF!</v>
      </c>
      <c r="H46" t="e">
        <f>IF(C46="","",VLOOKUP(C46,precio_reno_porta!D:Z,6,0))</f>
        <v>#REF!</v>
      </c>
      <c r="I46" t="e">
        <f>IF(C46="","",VLOOKUP(C46,precio_reno_porta!D:Z,7,0))</f>
        <v>#REF!</v>
      </c>
      <c r="J46" t="e">
        <f>IF(C46="","",VLOOKUP(C46,precio_reno_porta!D:Z,8,0))</f>
        <v>#REF!</v>
      </c>
      <c r="K46" t="e">
        <f>IF(C46="","",VLOOKUP(C46,precio_reno_porta!D:Z,9,0))</f>
        <v>#REF!</v>
      </c>
      <c r="L46" t="e">
        <f>IF(C46="","",VLOOKUP(C46,precio_reno_porta!D:Z,10,0))</f>
        <v>#REF!</v>
      </c>
      <c r="M46" t="e">
        <f>IF(C46="","",VLOOKUP(C46,precio_reno_porta!D:Z,11,0))</f>
        <v>#REF!</v>
      </c>
      <c r="N46" t="e">
        <f>IF(C46="","",VLOOKUP(C46,precio_reno_porta!D:Z,12,0))</f>
        <v>#REF!</v>
      </c>
      <c r="O46" t="e">
        <f>IF(C46="","",VLOOKUP(C46,precio_reno_porta!D:Z,13,0))</f>
        <v>#REF!</v>
      </c>
      <c r="P46" t="e">
        <f>IF(C46="","",VLOOKUP(C46,precio_reno_porta!D:Z,14,0))</f>
        <v>#REF!</v>
      </c>
      <c r="Q46" t="e">
        <f>IF(C46="","",VLOOKUP(C46,precio_reno_porta!D:Z,15,0))</f>
        <v>#REF!</v>
      </c>
      <c r="R46" t="e">
        <f>IF(C46="","",VLOOKUP(C46,precio_reno_porta!D:Z,16,0))</f>
        <v>#REF!</v>
      </c>
      <c r="S46" t="e">
        <f>IF(C46="","",VLOOKUP(C46,precio_reno_porta!D:Z,17,0))</f>
        <v>#REF!</v>
      </c>
      <c r="T46" t="e">
        <f>IF(C46="","",VLOOKUP(C46,precio_reno_porta!D:Z,18,0))</f>
        <v>#REF!</v>
      </c>
      <c r="U46" t="e">
        <f>IF(C46="","",VLOOKUP(C46,precio_reno_porta!D:Z,19,0))</f>
        <v>#REF!</v>
      </c>
      <c r="V46" t="e">
        <f>IF(C46="","",VLOOKUP(C46,precio_reno_porta!D:Z,20,0))</f>
        <v>#REF!</v>
      </c>
      <c r="W46" t="e">
        <f>IF(C46="","",VLOOKUP(C46,precio_reno_porta!D:Z,21,0))</f>
        <v>#REF!</v>
      </c>
      <c r="X46" t="e">
        <f>IF(C46="","",VLOOKUP(C46,precio_reno_porta!D:Z,22,0))</f>
        <v>#REF!</v>
      </c>
      <c r="Y46" t="e">
        <f>IF(C46="","",VLOOKUP(C46,precio_reno_porta!D:Z,23,0))</f>
        <v>#REF!</v>
      </c>
      <c r="Z46" t="e">
        <f>IF(Anexar1!#REF!="","",IFERROR(VLOOKUP(C46,Anexar1!C:P,6,0),0))</f>
        <v>#REF!</v>
      </c>
      <c r="AA46" t="e">
        <f>IF(Anexar1!#REF!="","",IFERROR(VLOOKUP(C46,Anexar1!C:P,14,0),""))</f>
        <v>#REF!</v>
      </c>
    </row>
    <row r="47" spans="1:27" x14ac:dyDescent="0.3">
      <c r="A47" t="str">
        <f>IF(precio_reno_porta!B46="","",precio_reno_porta!B46)</f>
        <v>5G</v>
      </c>
      <c r="B47" t="e">
        <f>IF(Anexar1!#REF!="","",Anexar1!#REF!)</f>
        <v>#REF!</v>
      </c>
      <c r="C47" t="e">
        <f>IF(Anexar1!#REF!="","",Anexar1!#REF!)</f>
        <v>#REF!</v>
      </c>
      <c r="D47" t="e">
        <f>IF(C47="","",VLOOKUP(C47,precio_reno_porta!D:Z,2,0))</f>
        <v>#REF!</v>
      </c>
      <c r="E47" t="e">
        <f>IF(C47="","",VLOOKUP(C47,precio_reno_porta!D:Z,3,0))</f>
        <v>#REF!</v>
      </c>
      <c r="F47" t="e">
        <f>IF(C47="","",VLOOKUP(C47,precio_reno_porta!D:Z,4,0))</f>
        <v>#REF!</v>
      </c>
      <c r="G47" t="e">
        <f>IF(C47="","",VLOOKUP(C47,precio_reno_porta!D:Z,5,0))</f>
        <v>#REF!</v>
      </c>
      <c r="H47" t="e">
        <f>IF(C47="","",VLOOKUP(C47,precio_reno_porta!D:Z,6,0))</f>
        <v>#REF!</v>
      </c>
      <c r="I47" t="e">
        <f>IF(C47="","",VLOOKUP(C47,precio_reno_porta!D:Z,7,0))</f>
        <v>#REF!</v>
      </c>
      <c r="J47" t="e">
        <f>IF(C47="","",VLOOKUP(C47,precio_reno_porta!D:Z,8,0))</f>
        <v>#REF!</v>
      </c>
      <c r="K47" t="e">
        <f>IF(C47="","",VLOOKUP(C47,precio_reno_porta!D:Z,9,0))</f>
        <v>#REF!</v>
      </c>
      <c r="L47" t="e">
        <f>IF(C47="","",VLOOKUP(C47,precio_reno_porta!D:Z,10,0))</f>
        <v>#REF!</v>
      </c>
      <c r="M47" t="e">
        <f>IF(C47="","",VLOOKUP(C47,precio_reno_porta!D:Z,11,0))</f>
        <v>#REF!</v>
      </c>
      <c r="N47" t="e">
        <f>IF(C47="","",VLOOKUP(C47,precio_reno_porta!D:Z,12,0))</f>
        <v>#REF!</v>
      </c>
      <c r="O47" t="e">
        <f>IF(C47="","",VLOOKUP(C47,precio_reno_porta!D:Z,13,0))</f>
        <v>#REF!</v>
      </c>
      <c r="P47" t="e">
        <f>IF(C47="","",VLOOKUP(C47,precio_reno_porta!D:Z,14,0))</f>
        <v>#REF!</v>
      </c>
      <c r="Q47" t="e">
        <f>IF(C47="","",VLOOKUP(C47,precio_reno_porta!D:Z,15,0))</f>
        <v>#REF!</v>
      </c>
      <c r="R47" t="e">
        <f>IF(C47="","",VLOOKUP(C47,precio_reno_porta!D:Z,16,0))</f>
        <v>#REF!</v>
      </c>
      <c r="S47" t="e">
        <f>IF(C47="","",VLOOKUP(C47,precio_reno_porta!D:Z,17,0))</f>
        <v>#REF!</v>
      </c>
      <c r="T47" t="e">
        <f>IF(C47="","",VLOOKUP(C47,precio_reno_porta!D:Z,18,0))</f>
        <v>#REF!</v>
      </c>
      <c r="U47" t="e">
        <f>IF(C47="","",VLOOKUP(C47,precio_reno_porta!D:Z,19,0))</f>
        <v>#REF!</v>
      </c>
      <c r="V47" t="e">
        <f>IF(C47="","",VLOOKUP(C47,precio_reno_porta!D:Z,20,0))</f>
        <v>#REF!</v>
      </c>
      <c r="W47" t="e">
        <f>IF(C47="","",VLOOKUP(C47,precio_reno_porta!D:Z,21,0))</f>
        <v>#REF!</v>
      </c>
      <c r="X47" t="e">
        <f>IF(C47="","",VLOOKUP(C47,precio_reno_porta!D:Z,22,0))</f>
        <v>#REF!</v>
      </c>
      <c r="Y47" t="e">
        <f>IF(C47="","",VLOOKUP(C47,precio_reno_porta!D:Z,23,0))</f>
        <v>#REF!</v>
      </c>
      <c r="Z47" t="e">
        <f>IF(Anexar1!#REF!="","",IFERROR(VLOOKUP(C47,Anexar1!C:P,6,0),0))</f>
        <v>#REF!</v>
      </c>
      <c r="AA47" t="e">
        <f>IF(Anexar1!#REF!="","",IFERROR(VLOOKUP(C47,Anexar1!C:P,14,0),""))</f>
        <v>#REF!</v>
      </c>
    </row>
    <row r="48" spans="1:27" x14ac:dyDescent="0.3">
      <c r="A48" t="str">
        <f>IF(precio_reno_porta!B47="","",precio_reno_porta!B47)</f>
        <v>5G</v>
      </c>
      <c r="B48" t="e">
        <f>IF(Anexar1!#REF!="","",Anexar1!#REF!)</f>
        <v>#REF!</v>
      </c>
      <c r="C48" t="e">
        <f>IF(Anexar1!#REF!="","",Anexar1!#REF!)</f>
        <v>#REF!</v>
      </c>
      <c r="D48" t="e">
        <f>IF(C48="","",VLOOKUP(C48,precio_reno_porta!D:Z,2,0))</f>
        <v>#REF!</v>
      </c>
      <c r="E48" t="e">
        <f>IF(C48="","",VLOOKUP(C48,precio_reno_porta!D:Z,3,0))</f>
        <v>#REF!</v>
      </c>
      <c r="F48" t="e">
        <f>IF(C48="","",VLOOKUP(C48,precio_reno_porta!D:Z,4,0))</f>
        <v>#REF!</v>
      </c>
      <c r="G48" t="e">
        <f>IF(C48="","",VLOOKUP(C48,precio_reno_porta!D:Z,5,0))</f>
        <v>#REF!</v>
      </c>
      <c r="H48" t="e">
        <f>IF(C48="","",VLOOKUP(C48,precio_reno_porta!D:Z,6,0))</f>
        <v>#REF!</v>
      </c>
      <c r="I48" t="e">
        <f>IF(C48="","",VLOOKUP(C48,precio_reno_porta!D:Z,7,0))</f>
        <v>#REF!</v>
      </c>
      <c r="J48" t="e">
        <f>IF(C48="","",VLOOKUP(C48,precio_reno_porta!D:Z,8,0))</f>
        <v>#REF!</v>
      </c>
      <c r="K48" t="e">
        <f>IF(C48="","",VLOOKUP(C48,precio_reno_porta!D:Z,9,0))</f>
        <v>#REF!</v>
      </c>
      <c r="L48" t="e">
        <f>IF(C48="","",VLOOKUP(C48,precio_reno_porta!D:Z,10,0))</f>
        <v>#REF!</v>
      </c>
      <c r="M48" t="e">
        <f>IF(C48="","",VLOOKUP(C48,precio_reno_porta!D:Z,11,0))</f>
        <v>#REF!</v>
      </c>
      <c r="N48" t="e">
        <f>IF(C48="","",VLOOKUP(C48,precio_reno_porta!D:Z,12,0))</f>
        <v>#REF!</v>
      </c>
      <c r="O48" t="e">
        <f>IF(C48="","",VLOOKUP(C48,precio_reno_porta!D:Z,13,0))</f>
        <v>#REF!</v>
      </c>
      <c r="P48" t="e">
        <f>IF(C48="","",VLOOKUP(C48,precio_reno_porta!D:Z,14,0))</f>
        <v>#REF!</v>
      </c>
      <c r="Q48" t="e">
        <f>IF(C48="","",VLOOKUP(C48,precio_reno_porta!D:Z,15,0))</f>
        <v>#REF!</v>
      </c>
      <c r="R48" t="e">
        <f>IF(C48="","",VLOOKUP(C48,precio_reno_porta!D:Z,16,0))</f>
        <v>#REF!</v>
      </c>
      <c r="S48" t="e">
        <f>IF(C48="","",VLOOKUP(C48,precio_reno_porta!D:Z,17,0))</f>
        <v>#REF!</v>
      </c>
      <c r="T48" t="e">
        <f>IF(C48="","",VLOOKUP(C48,precio_reno_porta!D:Z,18,0))</f>
        <v>#REF!</v>
      </c>
      <c r="U48" t="e">
        <f>IF(C48="","",VLOOKUP(C48,precio_reno_porta!D:Z,19,0))</f>
        <v>#REF!</v>
      </c>
      <c r="V48" t="e">
        <f>IF(C48="","",VLOOKUP(C48,precio_reno_porta!D:Z,20,0))</f>
        <v>#REF!</v>
      </c>
      <c r="W48" t="e">
        <f>IF(C48="","",VLOOKUP(C48,precio_reno_porta!D:Z,21,0))</f>
        <v>#REF!</v>
      </c>
      <c r="X48" t="e">
        <f>IF(C48="","",VLOOKUP(C48,precio_reno_porta!D:Z,22,0))</f>
        <v>#REF!</v>
      </c>
      <c r="Y48" t="e">
        <f>IF(C48="","",VLOOKUP(C48,precio_reno_porta!D:Z,23,0))</f>
        <v>#REF!</v>
      </c>
      <c r="Z48" t="e">
        <f>IF(Anexar1!#REF!="","",IFERROR(VLOOKUP(C48,Anexar1!C:P,6,0),0))</f>
        <v>#REF!</v>
      </c>
      <c r="AA48" t="e">
        <f>IF(Anexar1!#REF!="","",IFERROR(VLOOKUP(C48,Anexar1!C:P,14,0),""))</f>
        <v>#REF!</v>
      </c>
    </row>
    <row r="49" spans="1:27" x14ac:dyDescent="0.3">
      <c r="A49" t="str">
        <f>IF(precio_reno_porta!B48="","",precio_reno_porta!B48)</f>
        <v>4G</v>
      </c>
      <c r="B49" t="str">
        <f>IF(Anexar1!B44="","",Anexar1!B44)</f>
        <v>ZTE</v>
      </c>
      <c r="C49" t="str">
        <f>IF(Anexar1!C44="","",Anexar1!C44)</f>
        <v>ZTE NUBIA NEO5 256GB 5G</v>
      </c>
      <c r="D49">
        <f>IF(C49="","",VLOOKUP(C49,precio_reno_porta!D:Z,2,0))</f>
        <v>1109</v>
      </c>
      <c r="E49" t="str">
        <f>IF(C49="","",VLOOKUP(C49,precio_reno_porta!D:Z,3,0))</f>
        <v>Android</v>
      </c>
      <c r="F49">
        <f>IF(C49="","",VLOOKUP(C49,precio_reno_porta!D:Z,4,0))</f>
        <v>1029</v>
      </c>
      <c r="G49">
        <f>IF(C49="","",VLOOKUP(C49,precio_reno_porta!D:Z,5,0))</f>
        <v>1019</v>
      </c>
      <c r="H49">
        <f>IF(C49="","",VLOOKUP(C49,precio_reno_porta!D:Z,6,0))</f>
        <v>1009</v>
      </c>
      <c r="I49">
        <f>IF(C49="","",VLOOKUP(C49,precio_reno_porta!D:Z,7,0))</f>
        <v>999</v>
      </c>
      <c r="J49">
        <f>IF(C49="","",VLOOKUP(C49,precio_reno_porta!D:Z,8,0))</f>
        <v>989</v>
      </c>
      <c r="K49">
        <f>IF(C49="","",VLOOKUP(C49,precio_reno_porta!D:Z,9,0))</f>
        <v>969</v>
      </c>
      <c r="L49">
        <f>IF(C49="","",VLOOKUP(C49,precio_reno_porta!D:Z,10,0))</f>
        <v>939</v>
      </c>
      <c r="M49">
        <f>IF(C49="","",VLOOKUP(C49,precio_reno_porta!D:Z,11,0))</f>
        <v>919</v>
      </c>
      <c r="N49">
        <f>IF(C49="","",VLOOKUP(C49,precio_reno_porta!D:Z,12,0))</f>
        <v>899</v>
      </c>
      <c r="O49">
        <f>IF(C49="","",VLOOKUP(C49,precio_reno_porta!D:Z,13,0))</f>
        <v>879</v>
      </c>
      <c r="P49">
        <f>IF(C49="","",VLOOKUP(C49,precio_reno_porta!D:Z,14,0))</f>
        <v>1235</v>
      </c>
      <c r="Q49">
        <f>IF(C49="","",VLOOKUP(C49,precio_reno_porta!D:Z,15,0))</f>
        <v>1223</v>
      </c>
      <c r="R49">
        <f>IF(C49="","",VLOOKUP(C49,precio_reno_porta!D:Z,16,0))</f>
        <v>1211</v>
      </c>
      <c r="S49">
        <f>IF(C49="","",VLOOKUP(C49,precio_reno_porta!D:Z,17,0))</f>
        <v>1199</v>
      </c>
      <c r="T49">
        <f>IF(C49="","",VLOOKUP(C49,precio_reno_porta!D:Z,18,0))</f>
        <v>1187</v>
      </c>
      <c r="U49">
        <f>IF(C49="","",VLOOKUP(C49,precio_reno_porta!D:Z,19,0))</f>
        <v>1163</v>
      </c>
      <c r="V49">
        <f>IF(C49="","",VLOOKUP(C49,precio_reno_porta!D:Z,20,0))</f>
        <v>1127</v>
      </c>
      <c r="W49">
        <f>IF(C49="","",VLOOKUP(C49,precio_reno_porta!D:Z,21,0))</f>
        <v>1103</v>
      </c>
      <c r="X49">
        <f>IF(C49="","",VLOOKUP(C49,precio_reno_porta!D:Z,22,0))</f>
        <v>1079</v>
      </c>
      <c r="Y49">
        <f>IF(C49="","",VLOOKUP(C49,precio_reno_porta!D:Z,23,0))</f>
        <v>1055</v>
      </c>
      <c r="Z49" t="e">
        <f>IF(Anexar1!#REF!="","",IFERROR(VLOOKUP(C49,Anexar1!C:P,6,0),0))</f>
        <v>#REF!</v>
      </c>
      <c r="AA49" t="e">
        <f>IF(Anexar1!#REF!="","",IFERROR(VLOOKUP(C49,Anexar1!C:P,14,0),""))</f>
        <v>#REF!</v>
      </c>
    </row>
    <row r="50" spans="1:27" x14ac:dyDescent="0.3">
      <c r="A50" t="str">
        <f>IF(precio_reno_porta!B49="","",precio_reno_porta!B49)</f>
        <v>4G</v>
      </c>
      <c r="B50" t="str">
        <f>IF(Anexar1!B45="","",Anexar1!B45)</f>
        <v/>
      </c>
      <c r="C50" t="str">
        <f>IF(Anexar1!C45="","",Anexar1!C45)</f>
        <v/>
      </c>
      <c r="D50" t="str">
        <f>IF(C50="","",VLOOKUP(C50,precio_reno_porta!D:Z,2,0))</f>
        <v/>
      </c>
      <c r="E50" t="str">
        <f>IF(C50="","",VLOOKUP(C50,precio_reno_porta!D:Z,3,0))</f>
        <v/>
      </c>
      <c r="F50" t="str">
        <f>IF(C50="","",VLOOKUP(C50,precio_reno_porta!D:Z,4,0))</f>
        <v/>
      </c>
      <c r="G50" t="str">
        <f>IF(C50="","",VLOOKUP(C50,precio_reno_porta!D:Z,5,0))</f>
        <v/>
      </c>
      <c r="H50" t="str">
        <f>IF(C50="","",VLOOKUP(C50,precio_reno_porta!D:Z,6,0))</f>
        <v/>
      </c>
      <c r="I50" t="str">
        <f>IF(C50="","",VLOOKUP(C50,precio_reno_porta!D:Z,7,0))</f>
        <v/>
      </c>
      <c r="J50" t="str">
        <f>IF(C50="","",VLOOKUP(C50,precio_reno_porta!D:Z,8,0))</f>
        <v/>
      </c>
      <c r="K50" t="str">
        <f>IF(C50="","",VLOOKUP(C50,precio_reno_porta!D:Z,9,0))</f>
        <v/>
      </c>
      <c r="L50" t="str">
        <f>IF(C50="","",VLOOKUP(C50,precio_reno_porta!D:Z,10,0))</f>
        <v/>
      </c>
      <c r="M50" t="str">
        <f>IF(C50="","",VLOOKUP(C50,precio_reno_porta!D:Z,11,0))</f>
        <v/>
      </c>
      <c r="N50" t="str">
        <f>IF(C50="","",VLOOKUP(C50,precio_reno_porta!D:Z,12,0))</f>
        <v/>
      </c>
      <c r="O50" t="str">
        <f>IF(C50="","",VLOOKUP(C50,precio_reno_porta!D:Z,13,0))</f>
        <v/>
      </c>
      <c r="P50" t="str">
        <f>IF(C50="","",VLOOKUP(C50,precio_reno_porta!D:Z,14,0))</f>
        <v/>
      </c>
      <c r="Q50" t="str">
        <f>IF(C50="","",VLOOKUP(C50,precio_reno_porta!D:Z,15,0))</f>
        <v/>
      </c>
      <c r="R50" t="str">
        <f>IF(C50="","",VLOOKUP(C50,precio_reno_porta!D:Z,16,0))</f>
        <v/>
      </c>
      <c r="S50" t="str">
        <f>IF(C50="","",VLOOKUP(C50,precio_reno_porta!D:Z,17,0))</f>
        <v/>
      </c>
      <c r="T50" t="str">
        <f>IF(C50="","",VLOOKUP(C50,precio_reno_porta!D:Z,18,0))</f>
        <v/>
      </c>
      <c r="U50" t="str">
        <f>IF(C50="","",VLOOKUP(C50,precio_reno_porta!D:Z,19,0))</f>
        <v/>
      </c>
      <c r="V50" t="str">
        <f>IF(C50="","",VLOOKUP(C50,precio_reno_porta!D:Z,20,0))</f>
        <v/>
      </c>
      <c r="W50" t="str">
        <f>IF(C50="","",VLOOKUP(C50,precio_reno_porta!D:Z,21,0))</f>
        <v/>
      </c>
      <c r="X50" t="str">
        <f>IF(C50="","",VLOOKUP(C50,precio_reno_porta!D:Z,22,0))</f>
        <v/>
      </c>
      <c r="Y50" t="str">
        <f>IF(C50="","",VLOOKUP(C50,precio_reno_porta!D:Z,23,0))</f>
        <v/>
      </c>
      <c r="Z50" t="e">
        <f>IF(Anexar1!#REF!="","",IFERROR(VLOOKUP(C50,Anexar1!C:P,6,0),0))</f>
        <v>#REF!</v>
      </c>
      <c r="AA50" t="e">
        <f>IF(Anexar1!#REF!="","",IFERROR(VLOOKUP(C50,Anexar1!C:P,14,0),""))</f>
        <v>#REF!</v>
      </c>
    </row>
    <row r="51" spans="1:27" x14ac:dyDescent="0.3">
      <c r="A51" t="str">
        <f>IF(precio_reno_porta!B50="","",precio_reno_porta!B50)</f>
        <v>4G</v>
      </c>
      <c r="B51" t="str">
        <f>IF(Anexar1!B46="","",Anexar1!B46)</f>
        <v/>
      </c>
      <c r="C51" t="str">
        <f>IF(Anexar1!C46="","",Anexar1!C46)</f>
        <v/>
      </c>
      <c r="D51" t="str">
        <f>IF(C51="","",VLOOKUP(C51,precio_reno_porta!D:Z,2,0))</f>
        <v/>
      </c>
      <c r="E51" t="str">
        <f>IF(C51="","",VLOOKUP(C51,precio_reno_porta!D:Z,3,0))</f>
        <v/>
      </c>
      <c r="F51" t="str">
        <f>IF(C51="","",VLOOKUP(C51,precio_reno_porta!D:Z,4,0))</f>
        <v/>
      </c>
      <c r="G51" t="str">
        <f>IF(C51="","",VLOOKUP(C51,precio_reno_porta!D:Z,5,0))</f>
        <v/>
      </c>
      <c r="H51" t="str">
        <f>IF(C51="","",VLOOKUP(C51,precio_reno_porta!D:Z,6,0))</f>
        <v/>
      </c>
      <c r="I51" t="str">
        <f>IF(C51="","",VLOOKUP(C51,precio_reno_porta!D:Z,7,0))</f>
        <v/>
      </c>
      <c r="J51" t="str">
        <f>IF(C51="","",VLOOKUP(C51,precio_reno_porta!D:Z,8,0))</f>
        <v/>
      </c>
      <c r="K51" t="str">
        <f>IF(C51="","",VLOOKUP(C51,precio_reno_porta!D:Z,9,0))</f>
        <v/>
      </c>
      <c r="L51" t="str">
        <f>IF(C51="","",VLOOKUP(C51,precio_reno_porta!D:Z,10,0))</f>
        <v/>
      </c>
      <c r="M51" t="str">
        <f>IF(C51="","",VLOOKUP(C51,precio_reno_porta!D:Z,11,0))</f>
        <v/>
      </c>
      <c r="N51" t="str">
        <f>IF(C51="","",VLOOKUP(C51,precio_reno_porta!D:Z,12,0))</f>
        <v/>
      </c>
      <c r="O51" t="str">
        <f>IF(C51="","",VLOOKUP(C51,precio_reno_porta!D:Z,13,0))</f>
        <v/>
      </c>
      <c r="P51" t="str">
        <f>IF(C51="","",VLOOKUP(C51,precio_reno_porta!D:Z,14,0))</f>
        <v/>
      </c>
      <c r="Q51" t="str">
        <f>IF(C51="","",VLOOKUP(C51,precio_reno_porta!D:Z,15,0))</f>
        <v/>
      </c>
      <c r="R51" t="str">
        <f>IF(C51="","",VLOOKUP(C51,precio_reno_porta!D:Z,16,0))</f>
        <v/>
      </c>
      <c r="S51" t="str">
        <f>IF(C51="","",VLOOKUP(C51,precio_reno_porta!D:Z,17,0))</f>
        <v/>
      </c>
      <c r="T51" t="str">
        <f>IF(C51="","",VLOOKUP(C51,precio_reno_porta!D:Z,18,0))</f>
        <v/>
      </c>
      <c r="U51" t="str">
        <f>IF(C51="","",VLOOKUP(C51,precio_reno_porta!D:Z,19,0))</f>
        <v/>
      </c>
      <c r="V51" t="str">
        <f>IF(C51="","",VLOOKUP(C51,precio_reno_porta!D:Z,20,0))</f>
        <v/>
      </c>
      <c r="W51" t="str">
        <f>IF(C51="","",VLOOKUP(C51,precio_reno_porta!D:Z,21,0))</f>
        <v/>
      </c>
      <c r="X51" t="str">
        <f>IF(C51="","",VLOOKUP(C51,precio_reno_porta!D:Z,22,0))</f>
        <v/>
      </c>
      <c r="Y51" t="str">
        <f>IF(C51="","",VLOOKUP(C51,precio_reno_porta!D:Z,23,0))</f>
        <v/>
      </c>
      <c r="Z51" t="e">
        <f>IF(Anexar1!#REF!="","",IFERROR(VLOOKUP(C51,Anexar1!C:P,6,0),0))</f>
        <v>#REF!</v>
      </c>
      <c r="AA51" t="e">
        <f>IF(Anexar1!#REF!="","",IFERROR(VLOOKUP(C51,Anexar1!C:P,14,0),""))</f>
        <v>#REF!</v>
      </c>
    </row>
    <row r="52" spans="1:27" x14ac:dyDescent="0.3">
      <c r="A52" t="str">
        <f>IF(precio_reno_porta!B51="","",precio_reno_porta!B51)</f>
        <v>4G</v>
      </c>
      <c r="B52" t="str">
        <f>IF(Anexar1!B47="","",Anexar1!B47)</f>
        <v/>
      </c>
      <c r="C52" t="str">
        <f>IF(Anexar1!C47="","",Anexar1!C47)</f>
        <v/>
      </c>
      <c r="D52" t="str">
        <f>IF(C52="","",VLOOKUP(C52,precio_reno_porta!D:Z,2,0))</f>
        <v/>
      </c>
      <c r="E52" t="str">
        <f>IF(C52="","",VLOOKUP(C52,precio_reno_porta!D:Z,3,0))</f>
        <v/>
      </c>
      <c r="F52" t="str">
        <f>IF(C52="","",VLOOKUP(C52,precio_reno_porta!D:Z,4,0))</f>
        <v/>
      </c>
      <c r="G52" t="str">
        <f>IF(C52="","",VLOOKUP(C52,precio_reno_porta!D:Z,5,0))</f>
        <v/>
      </c>
      <c r="H52" t="str">
        <f>IF(C52="","",VLOOKUP(C52,precio_reno_porta!D:Z,6,0))</f>
        <v/>
      </c>
      <c r="I52" t="str">
        <f>IF(C52="","",VLOOKUP(C52,precio_reno_porta!D:Z,7,0))</f>
        <v/>
      </c>
      <c r="J52" t="str">
        <f>IF(C52="","",VLOOKUP(C52,precio_reno_porta!D:Z,8,0))</f>
        <v/>
      </c>
      <c r="K52" t="str">
        <f>IF(C52="","",VLOOKUP(C52,precio_reno_porta!D:Z,9,0))</f>
        <v/>
      </c>
      <c r="L52" t="str">
        <f>IF(C52="","",VLOOKUP(C52,precio_reno_porta!D:Z,10,0))</f>
        <v/>
      </c>
      <c r="M52" t="str">
        <f>IF(C52="","",VLOOKUP(C52,precio_reno_porta!D:Z,11,0))</f>
        <v/>
      </c>
      <c r="N52" t="str">
        <f>IF(C52="","",VLOOKUP(C52,precio_reno_porta!D:Z,12,0))</f>
        <v/>
      </c>
      <c r="O52" t="str">
        <f>IF(C52="","",VLOOKUP(C52,precio_reno_porta!D:Z,13,0))</f>
        <v/>
      </c>
      <c r="P52" t="str">
        <f>IF(C52="","",VLOOKUP(C52,precio_reno_porta!D:Z,14,0))</f>
        <v/>
      </c>
      <c r="Q52" t="str">
        <f>IF(C52="","",VLOOKUP(C52,precio_reno_porta!D:Z,15,0))</f>
        <v/>
      </c>
      <c r="R52" t="str">
        <f>IF(C52="","",VLOOKUP(C52,precio_reno_porta!D:Z,16,0))</f>
        <v/>
      </c>
      <c r="S52" t="str">
        <f>IF(C52="","",VLOOKUP(C52,precio_reno_porta!D:Z,17,0))</f>
        <v/>
      </c>
      <c r="T52" t="str">
        <f>IF(C52="","",VLOOKUP(C52,precio_reno_porta!D:Z,18,0))</f>
        <v/>
      </c>
      <c r="U52" t="str">
        <f>IF(C52="","",VLOOKUP(C52,precio_reno_porta!D:Z,19,0))</f>
        <v/>
      </c>
      <c r="V52" t="str">
        <f>IF(C52="","",VLOOKUP(C52,precio_reno_porta!D:Z,20,0))</f>
        <v/>
      </c>
      <c r="W52" t="str">
        <f>IF(C52="","",VLOOKUP(C52,precio_reno_porta!D:Z,21,0))</f>
        <v/>
      </c>
      <c r="X52" t="str">
        <f>IF(C52="","",VLOOKUP(C52,precio_reno_porta!D:Z,22,0))</f>
        <v/>
      </c>
      <c r="Y52" t="str">
        <f>IF(C52="","",VLOOKUP(C52,precio_reno_porta!D:Z,23,0))</f>
        <v/>
      </c>
      <c r="Z52" t="e">
        <f>IF(Anexar1!#REF!="","",IFERROR(VLOOKUP(C52,Anexar1!C:P,6,0),0))</f>
        <v>#REF!</v>
      </c>
      <c r="AA52" t="e">
        <f>IF(Anexar1!#REF!="","",IFERROR(VLOOKUP(C52,Anexar1!C:P,14,0),""))</f>
        <v>#REF!</v>
      </c>
    </row>
    <row r="53" spans="1:27" x14ac:dyDescent="0.3">
      <c r="A53" t="str">
        <f>IF(precio_reno_porta!B52="","",precio_reno_porta!B52)</f>
        <v>5G</v>
      </c>
      <c r="B53" t="str">
        <f>IF(Anexar1!B48="","",Anexar1!B48)</f>
        <v/>
      </c>
      <c r="C53" t="str">
        <f>IF(Anexar1!C48="","",Anexar1!C48)</f>
        <v/>
      </c>
      <c r="D53" t="str">
        <f>IF(C53="","",VLOOKUP(C53,precio_reno_porta!D:Z,2,0))</f>
        <v/>
      </c>
      <c r="E53" t="str">
        <f>IF(C53="","",VLOOKUP(C53,precio_reno_porta!D:Z,3,0))</f>
        <v/>
      </c>
      <c r="F53" t="str">
        <f>IF(C53="","",VLOOKUP(C53,precio_reno_porta!D:Z,4,0))</f>
        <v/>
      </c>
      <c r="G53" t="str">
        <f>IF(C53="","",VLOOKUP(C53,precio_reno_porta!D:Z,5,0))</f>
        <v/>
      </c>
      <c r="H53" t="str">
        <f>IF(C53="","",VLOOKUP(C53,precio_reno_porta!D:Z,6,0))</f>
        <v/>
      </c>
      <c r="I53" t="str">
        <f>IF(C53="","",VLOOKUP(C53,precio_reno_porta!D:Z,7,0))</f>
        <v/>
      </c>
      <c r="J53" t="str">
        <f>IF(C53="","",VLOOKUP(C53,precio_reno_porta!D:Z,8,0))</f>
        <v/>
      </c>
      <c r="K53" t="str">
        <f>IF(C53="","",VLOOKUP(C53,precio_reno_porta!D:Z,9,0))</f>
        <v/>
      </c>
      <c r="L53" t="str">
        <f>IF(C53="","",VLOOKUP(C53,precio_reno_porta!D:Z,10,0))</f>
        <v/>
      </c>
      <c r="M53" t="str">
        <f>IF(C53="","",VLOOKUP(C53,precio_reno_porta!D:Z,11,0))</f>
        <v/>
      </c>
      <c r="N53" t="str">
        <f>IF(C53="","",VLOOKUP(C53,precio_reno_porta!D:Z,12,0))</f>
        <v/>
      </c>
      <c r="O53" t="str">
        <f>IF(C53="","",VLOOKUP(C53,precio_reno_porta!D:Z,13,0))</f>
        <v/>
      </c>
      <c r="P53" t="str">
        <f>IF(C53="","",VLOOKUP(C53,precio_reno_porta!D:Z,14,0))</f>
        <v/>
      </c>
      <c r="Q53" t="str">
        <f>IF(C53="","",VLOOKUP(C53,precio_reno_porta!D:Z,15,0))</f>
        <v/>
      </c>
      <c r="R53" t="str">
        <f>IF(C53="","",VLOOKUP(C53,precio_reno_porta!D:Z,16,0))</f>
        <v/>
      </c>
      <c r="S53" t="str">
        <f>IF(C53="","",VLOOKUP(C53,precio_reno_porta!D:Z,17,0))</f>
        <v/>
      </c>
      <c r="T53" t="str">
        <f>IF(C53="","",VLOOKUP(C53,precio_reno_porta!D:Z,18,0))</f>
        <v/>
      </c>
      <c r="U53" t="str">
        <f>IF(C53="","",VLOOKUP(C53,precio_reno_porta!D:Z,19,0))</f>
        <v/>
      </c>
      <c r="V53" t="str">
        <f>IF(C53="","",VLOOKUP(C53,precio_reno_porta!D:Z,20,0))</f>
        <v/>
      </c>
      <c r="W53" t="str">
        <f>IF(C53="","",VLOOKUP(C53,precio_reno_porta!D:Z,21,0))</f>
        <v/>
      </c>
      <c r="X53" t="str">
        <f>IF(C53="","",VLOOKUP(C53,precio_reno_porta!D:Z,22,0))</f>
        <v/>
      </c>
      <c r="Y53" t="str">
        <f>IF(C53="","",VLOOKUP(C53,precio_reno_porta!D:Z,23,0))</f>
        <v/>
      </c>
      <c r="Z53" t="e">
        <f>IF(Anexar1!#REF!="","",IFERROR(VLOOKUP(C53,Anexar1!C:P,6,0),0))</f>
        <v>#REF!</v>
      </c>
      <c r="AA53" t="e">
        <f>IF(Anexar1!#REF!="","",IFERROR(VLOOKUP(C53,Anexar1!C:P,14,0),""))</f>
        <v>#REF!</v>
      </c>
    </row>
    <row r="54" spans="1:27" x14ac:dyDescent="0.3">
      <c r="A54" t="str">
        <f>IF(precio_reno_porta!B53="","",precio_reno_porta!B53)</f>
        <v>5G</v>
      </c>
      <c r="B54" t="str">
        <f>IF(Anexar1!B49="","",Anexar1!B49)</f>
        <v/>
      </c>
      <c r="C54" t="str">
        <f>IF(Anexar1!C49="","",Anexar1!C49)</f>
        <v/>
      </c>
      <c r="D54" t="str">
        <f>IF(C54="","",VLOOKUP(C54,precio_reno_porta!D:Z,2,0))</f>
        <v/>
      </c>
      <c r="E54" t="str">
        <f>IF(C54="","",VLOOKUP(C54,precio_reno_porta!D:Z,3,0))</f>
        <v/>
      </c>
      <c r="F54" t="str">
        <f>IF(C54="","",VLOOKUP(C54,precio_reno_porta!D:Z,4,0))</f>
        <v/>
      </c>
      <c r="G54" t="str">
        <f>IF(C54="","",VLOOKUP(C54,precio_reno_porta!D:Z,5,0))</f>
        <v/>
      </c>
      <c r="H54" t="str">
        <f>IF(C54="","",VLOOKUP(C54,precio_reno_porta!D:Z,6,0))</f>
        <v/>
      </c>
      <c r="I54" t="str">
        <f>IF(C54="","",VLOOKUP(C54,precio_reno_porta!D:Z,7,0))</f>
        <v/>
      </c>
      <c r="J54" t="str">
        <f>IF(C54="","",VLOOKUP(C54,precio_reno_porta!D:Z,8,0))</f>
        <v/>
      </c>
      <c r="K54" t="str">
        <f>IF(C54="","",VLOOKUP(C54,precio_reno_porta!D:Z,9,0))</f>
        <v/>
      </c>
      <c r="L54" t="str">
        <f>IF(C54="","",VLOOKUP(C54,precio_reno_porta!D:Z,10,0))</f>
        <v/>
      </c>
      <c r="M54" t="str">
        <f>IF(C54="","",VLOOKUP(C54,precio_reno_porta!D:Z,11,0))</f>
        <v/>
      </c>
      <c r="N54" t="str">
        <f>IF(C54="","",VLOOKUP(C54,precio_reno_porta!D:Z,12,0))</f>
        <v/>
      </c>
      <c r="O54" t="str">
        <f>IF(C54="","",VLOOKUP(C54,precio_reno_porta!D:Z,13,0))</f>
        <v/>
      </c>
      <c r="P54" t="str">
        <f>IF(C54="","",VLOOKUP(C54,precio_reno_porta!D:Z,14,0))</f>
        <v/>
      </c>
      <c r="Q54" t="str">
        <f>IF(C54="","",VLOOKUP(C54,precio_reno_porta!D:Z,15,0))</f>
        <v/>
      </c>
      <c r="R54" t="str">
        <f>IF(C54="","",VLOOKUP(C54,precio_reno_porta!D:Z,16,0))</f>
        <v/>
      </c>
      <c r="S54" t="str">
        <f>IF(C54="","",VLOOKUP(C54,precio_reno_porta!D:Z,17,0))</f>
        <v/>
      </c>
      <c r="T54" t="str">
        <f>IF(C54="","",VLOOKUP(C54,precio_reno_porta!D:Z,18,0))</f>
        <v/>
      </c>
      <c r="U54" t="str">
        <f>IF(C54="","",VLOOKUP(C54,precio_reno_porta!D:Z,19,0))</f>
        <v/>
      </c>
      <c r="V54" t="str">
        <f>IF(C54="","",VLOOKUP(C54,precio_reno_porta!D:Z,20,0))</f>
        <v/>
      </c>
      <c r="W54" t="str">
        <f>IF(C54="","",VLOOKUP(C54,precio_reno_porta!D:Z,21,0))</f>
        <v/>
      </c>
      <c r="X54" t="str">
        <f>IF(C54="","",VLOOKUP(C54,precio_reno_porta!D:Z,22,0))</f>
        <v/>
      </c>
      <c r="Y54" t="str">
        <f>IF(C54="","",VLOOKUP(C54,precio_reno_porta!D:Z,23,0))</f>
        <v/>
      </c>
      <c r="Z54">
        <f>IF(Anexar1!C44="","",IFERROR(VLOOKUP(C54,Anexar1!C:P,6,0),0))</f>
        <v>0</v>
      </c>
      <c r="AA54" t="str">
        <f>IF(Anexar1!C44="","",IFERROR(VLOOKUP(C54,Anexar1!C:P,14,0),""))</f>
        <v/>
      </c>
    </row>
    <row r="55" spans="1:27" x14ac:dyDescent="0.3">
      <c r="A55" t="str">
        <f>IF(precio_reno_porta!B54="","",precio_reno_porta!B54)</f>
        <v>5G</v>
      </c>
      <c r="B55" t="str">
        <f>IF(Anexar1!B50="","",Anexar1!B50)</f>
        <v/>
      </c>
      <c r="C55" t="str">
        <f>IF(Anexar1!C50="","",Anexar1!C50)</f>
        <v/>
      </c>
      <c r="D55" t="str">
        <f>IF(C55="","",VLOOKUP(C55,precio_reno_porta!D:Z,2,0))</f>
        <v/>
      </c>
      <c r="E55" t="str">
        <f>IF(C55="","",VLOOKUP(C55,precio_reno_porta!D:Z,3,0))</f>
        <v/>
      </c>
      <c r="F55" t="str">
        <f>IF(C55="","",VLOOKUP(C55,precio_reno_porta!D:Z,4,0))</f>
        <v/>
      </c>
      <c r="G55" t="str">
        <f>IF(C55="","",VLOOKUP(C55,precio_reno_porta!D:Z,5,0))</f>
        <v/>
      </c>
      <c r="H55" t="str">
        <f>IF(C55="","",VLOOKUP(C55,precio_reno_porta!D:Z,6,0))</f>
        <v/>
      </c>
      <c r="I55" t="str">
        <f>IF(C55="","",VLOOKUP(C55,precio_reno_porta!D:Z,7,0))</f>
        <v/>
      </c>
      <c r="J55" t="str">
        <f>IF(C55="","",VLOOKUP(C55,precio_reno_porta!D:Z,8,0))</f>
        <v/>
      </c>
      <c r="K55" t="str">
        <f>IF(C55="","",VLOOKUP(C55,precio_reno_porta!D:Z,9,0))</f>
        <v/>
      </c>
      <c r="L55" t="str">
        <f>IF(C55="","",VLOOKUP(C55,precio_reno_porta!D:Z,10,0))</f>
        <v/>
      </c>
      <c r="M55" t="str">
        <f>IF(C55="","",VLOOKUP(C55,precio_reno_porta!D:Z,11,0))</f>
        <v/>
      </c>
      <c r="N55" t="str">
        <f>IF(C55="","",VLOOKUP(C55,precio_reno_porta!D:Z,12,0))</f>
        <v/>
      </c>
      <c r="O55" t="str">
        <f>IF(C55="","",VLOOKUP(C55,precio_reno_porta!D:Z,13,0))</f>
        <v/>
      </c>
      <c r="P55" t="str">
        <f>IF(C55="","",VLOOKUP(C55,precio_reno_porta!D:Z,14,0))</f>
        <v/>
      </c>
      <c r="Q55" t="str">
        <f>IF(C55="","",VLOOKUP(C55,precio_reno_porta!D:Z,15,0))</f>
        <v/>
      </c>
      <c r="R55" t="str">
        <f>IF(C55="","",VLOOKUP(C55,precio_reno_porta!D:Z,16,0))</f>
        <v/>
      </c>
      <c r="S55" t="str">
        <f>IF(C55="","",VLOOKUP(C55,precio_reno_porta!D:Z,17,0))</f>
        <v/>
      </c>
      <c r="T55" t="str">
        <f>IF(C55="","",VLOOKUP(C55,precio_reno_porta!D:Z,18,0))</f>
        <v/>
      </c>
      <c r="U55" t="str">
        <f>IF(C55="","",VLOOKUP(C55,precio_reno_porta!D:Z,19,0))</f>
        <v/>
      </c>
      <c r="V55" t="str">
        <f>IF(C55="","",VLOOKUP(C55,precio_reno_porta!D:Z,20,0))</f>
        <v/>
      </c>
      <c r="W55" t="str">
        <f>IF(C55="","",VLOOKUP(C55,precio_reno_porta!D:Z,21,0))</f>
        <v/>
      </c>
      <c r="X55" t="str">
        <f>IF(C55="","",VLOOKUP(C55,precio_reno_porta!D:Z,22,0))</f>
        <v/>
      </c>
      <c r="Y55" t="str">
        <f>IF(C55="","",VLOOKUP(C55,precio_reno_porta!D:Z,23,0))</f>
        <v/>
      </c>
      <c r="Z55" t="str">
        <f>IF(Anexar1!C45="","",IFERROR(VLOOKUP(C55,Anexar1!C:P,6,0),0))</f>
        <v/>
      </c>
      <c r="AA55" t="str">
        <f>IF(Anexar1!C45="","",IFERROR(VLOOKUP(C55,Anexar1!C:P,14,0),""))</f>
        <v/>
      </c>
    </row>
    <row r="56" spans="1:27" x14ac:dyDescent="0.3">
      <c r="A56" t="str">
        <f>IF(precio_reno_porta!B55="","",precio_reno_porta!B55)</f>
        <v>5G</v>
      </c>
      <c r="B56" t="str">
        <f>IF(Anexar1!B51="","",Anexar1!B51)</f>
        <v/>
      </c>
      <c r="C56" t="str">
        <f>IF(Anexar1!C51="","",Anexar1!C51)</f>
        <v/>
      </c>
      <c r="D56" t="str">
        <f>IF(C56="","",VLOOKUP(C56,precio_reno_porta!D:Z,2,0))</f>
        <v/>
      </c>
      <c r="E56" t="str">
        <f>IF(C56="","",VLOOKUP(C56,precio_reno_porta!D:Z,3,0))</f>
        <v/>
      </c>
      <c r="F56" t="str">
        <f>IF(C56="","",VLOOKUP(C56,precio_reno_porta!D:Z,4,0))</f>
        <v/>
      </c>
      <c r="G56" t="str">
        <f>IF(C56="","",VLOOKUP(C56,precio_reno_porta!D:Z,5,0))</f>
        <v/>
      </c>
      <c r="H56" t="str">
        <f>IF(C56="","",VLOOKUP(C56,precio_reno_porta!D:Z,6,0))</f>
        <v/>
      </c>
      <c r="I56" t="str">
        <f>IF(C56="","",VLOOKUP(C56,precio_reno_porta!D:Z,7,0))</f>
        <v/>
      </c>
      <c r="J56" t="str">
        <f>IF(C56="","",VLOOKUP(C56,precio_reno_porta!D:Z,8,0))</f>
        <v/>
      </c>
      <c r="K56" t="str">
        <f>IF(C56="","",VLOOKUP(C56,precio_reno_porta!D:Z,9,0))</f>
        <v/>
      </c>
      <c r="L56" t="str">
        <f>IF(C56="","",VLOOKUP(C56,precio_reno_porta!D:Z,10,0))</f>
        <v/>
      </c>
      <c r="M56" t="str">
        <f>IF(C56="","",VLOOKUP(C56,precio_reno_porta!D:Z,11,0))</f>
        <v/>
      </c>
      <c r="N56" t="str">
        <f>IF(C56="","",VLOOKUP(C56,precio_reno_porta!D:Z,12,0))</f>
        <v/>
      </c>
      <c r="O56" t="str">
        <f>IF(C56="","",VLOOKUP(C56,precio_reno_porta!D:Z,13,0))</f>
        <v/>
      </c>
      <c r="P56" t="str">
        <f>IF(C56="","",VLOOKUP(C56,precio_reno_porta!D:Z,14,0))</f>
        <v/>
      </c>
      <c r="Q56" t="str">
        <f>IF(C56="","",VLOOKUP(C56,precio_reno_porta!D:Z,15,0))</f>
        <v/>
      </c>
      <c r="R56" t="str">
        <f>IF(C56="","",VLOOKUP(C56,precio_reno_porta!D:Z,16,0))</f>
        <v/>
      </c>
      <c r="S56" t="str">
        <f>IF(C56="","",VLOOKUP(C56,precio_reno_porta!D:Z,17,0))</f>
        <v/>
      </c>
      <c r="T56" t="str">
        <f>IF(C56="","",VLOOKUP(C56,precio_reno_porta!D:Z,18,0))</f>
        <v/>
      </c>
      <c r="U56" t="str">
        <f>IF(C56="","",VLOOKUP(C56,precio_reno_porta!D:Z,19,0))</f>
        <v/>
      </c>
      <c r="V56" t="str">
        <f>IF(C56="","",VLOOKUP(C56,precio_reno_porta!D:Z,20,0))</f>
        <v/>
      </c>
      <c r="W56" t="str">
        <f>IF(C56="","",VLOOKUP(C56,precio_reno_porta!D:Z,21,0))</f>
        <v/>
      </c>
      <c r="X56" t="str">
        <f>IF(C56="","",VLOOKUP(C56,precio_reno_porta!D:Z,22,0))</f>
        <v/>
      </c>
      <c r="Y56" t="str">
        <f>IF(C56="","",VLOOKUP(C56,precio_reno_porta!D:Z,23,0))</f>
        <v/>
      </c>
      <c r="Z56" t="str">
        <f>IF(Anexar1!C46="","",IFERROR(VLOOKUP(C56,Anexar1!C:P,6,0),0))</f>
        <v/>
      </c>
      <c r="AA56" t="str">
        <f>IF(Anexar1!C46="","",IFERROR(VLOOKUP(C56,Anexar1!C:P,14,0),""))</f>
        <v/>
      </c>
    </row>
    <row r="57" spans="1:27" x14ac:dyDescent="0.3">
      <c r="A57" t="str">
        <f>IF(precio_reno_porta!B56="","",precio_reno_porta!B56)</f>
        <v>5G</v>
      </c>
      <c r="B57" t="str">
        <f>IF(Anexar1!B52="","",Anexar1!B52)</f>
        <v/>
      </c>
      <c r="C57" t="str">
        <f>IF(Anexar1!C52="","",Anexar1!C52)</f>
        <v/>
      </c>
      <c r="D57" t="str">
        <f>IF(C57="","",VLOOKUP(C57,precio_reno_porta!D:Z,2,0))</f>
        <v/>
      </c>
      <c r="E57" t="str">
        <f>IF(C57="","",VLOOKUP(C57,precio_reno_porta!D:Z,3,0))</f>
        <v/>
      </c>
      <c r="F57" t="str">
        <f>IF(C57="","",VLOOKUP(C57,precio_reno_porta!D:Z,4,0))</f>
        <v/>
      </c>
      <c r="G57" t="str">
        <f>IF(C57="","",VLOOKUP(C57,precio_reno_porta!D:Z,5,0))</f>
        <v/>
      </c>
      <c r="H57" t="str">
        <f>IF(C57="","",VLOOKUP(C57,precio_reno_porta!D:Z,6,0))</f>
        <v/>
      </c>
      <c r="I57" t="str">
        <f>IF(C57="","",VLOOKUP(C57,precio_reno_porta!D:Z,7,0))</f>
        <v/>
      </c>
      <c r="J57" t="str">
        <f>IF(C57="","",VLOOKUP(C57,precio_reno_porta!D:Z,8,0))</f>
        <v/>
      </c>
      <c r="K57" t="str">
        <f>IF(C57="","",VLOOKUP(C57,precio_reno_porta!D:Z,9,0))</f>
        <v/>
      </c>
      <c r="L57" t="str">
        <f>IF(C57="","",VLOOKUP(C57,precio_reno_porta!D:Z,10,0))</f>
        <v/>
      </c>
      <c r="M57" t="str">
        <f>IF(C57="","",VLOOKUP(C57,precio_reno_porta!D:Z,11,0))</f>
        <v/>
      </c>
      <c r="N57" t="str">
        <f>IF(C57="","",VLOOKUP(C57,precio_reno_porta!D:Z,12,0))</f>
        <v/>
      </c>
      <c r="O57" t="str">
        <f>IF(C57="","",VLOOKUP(C57,precio_reno_porta!D:Z,13,0))</f>
        <v/>
      </c>
      <c r="P57" t="str">
        <f>IF(C57="","",VLOOKUP(C57,precio_reno_porta!D:Z,14,0))</f>
        <v/>
      </c>
      <c r="Q57" t="str">
        <f>IF(C57="","",VLOOKUP(C57,precio_reno_porta!D:Z,15,0))</f>
        <v/>
      </c>
      <c r="R57" t="str">
        <f>IF(C57="","",VLOOKUP(C57,precio_reno_porta!D:Z,16,0))</f>
        <v/>
      </c>
      <c r="S57" t="str">
        <f>IF(C57="","",VLOOKUP(C57,precio_reno_porta!D:Z,17,0))</f>
        <v/>
      </c>
      <c r="T57" t="str">
        <f>IF(C57="","",VLOOKUP(C57,precio_reno_porta!D:Z,18,0))</f>
        <v/>
      </c>
      <c r="U57" t="str">
        <f>IF(C57="","",VLOOKUP(C57,precio_reno_porta!D:Z,19,0))</f>
        <v/>
      </c>
      <c r="V57" t="str">
        <f>IF(C57="","",VLOOKUP(C57,precio_reno_porta!D:Z,20,0))</f>
        <v/>
      </c>
      <c r="W57" t="str">
        <f>IF(C57="","",VLOOKUP(C57,precio_reno_porta!D:Z,21,0))</f>
        <v/>
      </c>
      <c r="X57" t="str">
        <f>IF(C57="","",VLOOKUP(C57,precio_reno_porta!D:Z,22,0))</f>
        <v/>
      </c>
      <c r="Y57" t="str">
        <f>IF(C57="","",VLOOKUP(C57,precio_reno_porta!D:Z,23,0))</f>
        <v/>
      </c>
      <c r="Z57" t="str">
        <f>IF(Anexar1!C47="","",IFERROR(VLOOKUP(C57,Anexar1!C:P,6,0),0))</f>
        <v/>
      </c>
      <c r="AA57" t="str">
        <f>IF(Anexar1!C47="","",IFERROR(VLOOKUP(C57,Anexar1!C:P,14,0),""))</f>
        <v/>
      </c>
    </row>
    <row r="58" spans="1:27" x14ac:dyDescent="0.3">
      <c r="A58" t="str">
        <f>IF(precio_reno_porta!B57="","",precio_reno_porta!B57)</f>
        <v>5G</v>
      </c>
      <c r="B58" t="str">
        <f>IF(Anexar1!B53="","",Anexar1!B53)</f>
        <v/>
      </c>
      <c r="C58" t="str">
        <f>IF(Anexar1!C53="","",Anexar1!C53)</f>
        <v/>
      </c>
      <c r="D58" t="str">
        <f>IF(C58="","",VLOOKUP(C58,precio_reno_porta!D:Z,2,0))</f>
        <v/>
      </c>
      <c r="E58" t="str">
        <f>IF(C58="","",VLOOKUP(C58,precio_reno_porta!D:Z,3,0))</f>
        <v/>
      </c>
      <c r="F58" t="str">
        <f>IF(C58="","",VLOOKUP(C58,precio_reno_porta!D:Z,4,0))</f>
        <v/>
      </c>
      <c r="G58" t="str">
        <f>IF(C58="","",VLOOKUP(C58,precio_reno_porta!D:Z,5,0))</f>
        <v/>
      </c>
      <c r="H58" t="str">
        <f>IF(C58="","",VLOOKUP(C58,precio_reno_porta!D:Z,6,0))</f>
        <v/>
      </c>
      <c r="I58" t="str">
        <f>IF(C58="","",VLOOKUP(C58,precio_reno_porta!D:Z,7,0))</f>
        <v/>
      </c>
      <c r="J58" t="str">
        <f>IF(C58="","",VLOOKUP(C58,precio_reno_porta!D:Z,8,0))</f>
        <v/>
      </c>
      <c r="K58" t="str">
        <f>IF(C58="","",VLOOKUP(C58,precio_reno_porta!D:Z,9,0))</f>
        <v/>
      </c>
      <c r="L58" t="str">
        <f>IF(C58="","",VLOOKUP(C58,precio_reno_porta!D:Z,10,0))</f>
        <v/>
      </c>
      <c r="M58" t="str">
        <f>IF(C58="","",VLOOKUP(C58,precio_reno_porta!D:Z,11,0))</f>
        <v/>
      </c>
      <c r="N58" t="str">
        <f>IF(C58="","",VLOOKUP(C58,precio_reno_porta!D:Z,12,0))</f>
        <v/>
      </c>
      <c r="O58" t="str">
        <f>IF(C58="","",VLOOKUP(C58,precio_reno_porta!D:Z,13,0))</f>
        <v/>
      </c>
      <c r="P58" t="str">
        <f>IF(C58="","",VLOOKUP(C58,precio_reno_porta!D:Z,14,0))</f>
        <v/>
      </c>
      <c r="Q58" t="str">
        <f>IF(C58="","",VLOOKUP(C58,precio_reno_porta!D:Z,15,0))</f>
        <v/>
      </c>
      <c r="R58" t="str">
        <f>IF(C58="","",VLOOKUP(C58,precio_reno_porta!D:Z,16,0))</f>
        <v/>
      </c>
      <c r="S58" t="str">
        <f>IF(C58="","",VLOOKUP(C58,precio_reno_porta!D:Z,17,0))</f>
        <v/>
      </c>
      <c r="T58" t="str">
        <f>IF(C58="","",VLOOKUP(C58,precio_reno_porta!D:Z,18,0))</f>
        <v/>
      </c>
      <c r="U58" t="str">
        <f>IF(C58="","",VLOOKUP(C58,precio_reno_porta!D:Z,19,0))</f>
        <v/>
      </c>
      <c r="V58" t="str">
        <f>IF(C58="","",VLOOKUP(C58,precio_reno_porta!D:Z,20,0))</f>
        <v/>
      </c>
      <c r="W58" t="str">
        <f>IF(C58="","",VLOOKUP(C58,precio_reno_porta!D:Z,21,0))</f>
        <v/>
      </c>
      <c r="X58" t="str">
        <f>IF(C58="","",VLOOKUP(C58,precio_reno_porta!D:Z,22,0))</f>
        <v/>
      </c>
      <c r="Y58" t="str">
        <f>IF(C58="","",VLOOKUP(C58,precio_reno_porta!D:Z,23,0))</f>
        <v/>
      </c>
      <c r="Z58" t="str">
        <f>IF(Anexar1!C48="","",IFERROR(VLOOKUP(C58,Anexar1!C:P,6,0),0))</f>
        <v/>
      </c>
      <c r="AA58" t="str">
        <f>IF(Anexar1!C48="","",IFERROR(VLOOKUP(C58,Anexar1!C:P,14,0),""))</f>
        <v/>
      </c>
    </row>
    <row r="59" spans="1:27" x14ac:dyDescent="0.3">
      <c r="A59" t="str">
        <f>IF(precio_reno_porta!B58="","",precio_reno_porta!B58)</f>
        <v>4G</v>
      </c>
      <c r="B59" t="str">
        <f>IF(Anexar1!B54="","",Anexar1!B54)</f>
        <v/>
      </c>
      <c r="C59" t="str">
        <f>IF(Anexar1!C54="","",Anexar1!C54)</f>
        <v/>
      </c>
      <c r="D59" t="str">
        <f>IF(C59="","",VLOOKUP(C59,precio_reno_porta!D:Z,2,0))</f>
        <v/>
      </c>
      <c r="E59" t="str">
        <f>IF(C59="","",VLOOKUP(C59,precio_reno_porta!D:Z,3,0))</f>
        <v/>
      </c>
      <c r="F59" t="str">
        <f>IF(C59="","",VLOOKUP(C59,precio_reno_porta!D:Z,4,0))</f>
        <v/>
      </c>
      <c r="G59" t="str">
        <f>IF(C59="","",VLOOKUP(C59,precio_reno_porta!D:Z,5,0))</f>
        <v/>
      </c>
      <c r="H59" t="str">
        <f>IF(C59="","",VLOOKUP(C59,precio_reno_porta!D:Z,6,0))</f>
        <v/>
      </c>
      <c r="I59" t="str">
        <f>IF(C59="","",VLOOKUP(C59,precio_reno_porta!D:Z,7,0))</f>
        <v/>
      </c>
      <c r="J59" t="str">
        <f>IF(C59="","",VLOOKUP(C59,precio_reno_porta!D:Z,8,0))</f>
        <v/>
      </c>
      <c r="K59" t="str">
        <f>IF(C59="","",VLOOKUP(C59,precio_reno_porta!D:Z,9,0))</f>
        <v/>
      </c>
      <c r="L59" t="str">
        <f>IF(C59="","",VLOOKUP(C59,precio_reno_porta!D:Z,10,0))</f>
        <v/>
      </c>
      <c r="M59" t="str">
        <f>IF(C59="","",VLOOKUP(C59,precio_reno_porta!D:Z,11,0))</f>
        <v/>
      </c>
      <c r="N59" t="str">
        <f>IF(C59="","",VLOOKUP(C59,precio_reno_porta!D:Z,12,0))</f>
        <v/>
      </c>
      <c r="O59" t="str">
        <f>IF(C59="","",VLOOKUP(C59,precio_reno_porta!D:Z,13,0))</f>
        <v/>
      </c>
      <c r="P59" t="str">
        <f>IF(C59="","",VLOOKUP(C59,precio_reno_porta!D:Z,14,0))</f>
        <v/>
      </c>
      <c r="Q59" t="str">
        <f>IF(C59="","",VLOOKUP(C59,precio_reno_porta!D:Z,15,0))</f>
        <v/>
      </c>
      <c r="R59" t="str">
        <f>IF(C59="","",VLOOKUP(C59,precio_reno_porta!D:Z,16,0))</f>
        <v/>
      </c>
      <c r="S59" t="str">
        <f>IF(C59="","",VLOOKUP(C59,precio_reno_porta!D:Z,17,0))</f>
        <v/>
      </c>
      <c r="T59" t="str">
        <f>IF(C59="","",VLOOKUP(C59,precio_reno_porta!D:Z,18,0))</f>
        <v/>
      </c>
      <c r="U59" t="str">
        <f>IF(C59="","",VLOOKUP(C59,precio_reno_porta!D:Z,19,0))</f>
        <v/>
      </c>
      <c r="V59" t="str">
        <f>IF(C59="","",VLOOKUP(C59,precio_reno_porta!D:Z,20,0))</f>
        <v/>
      </c>
      <c r="W59" t="str">
        <f>IF(C59="","",VLOOKUP(C59,precio_reno_porta!D:Z,21,0))</f>
        <v/>
      </c>
      <c r="X59" t="str">
        <f>IF(C59="","",VLOOKUP(C59,precio_reno_porta!D:Z,22,0))</f>
        <v/>
      </c>
      <c r="Y59" t="str">
        <f>IF(C59="","",VLOOKUP(C59,precio_reno_porta!D:Z,23,0))</f>
        <v/>
      </c>
      <c r="Z59" t="str">
        <f>IF(Anexar1!C49="","",IFERROR(VLOOKUP(C59,Anexar1!C:P,6,0),0))</f>
        <v/>
      </c>
      <c r="AA59" t="str">
        <f>IF(Anexar1!C49="","",IFERROR(VLOOKUP(C59,Anexar1!C:P,14,0),""))</f>
        <v/>
      </c>
    </row>
    <row r="60" spans="1:27" x14ac:dyDescent="0.3">
      <c r="A60" t="str">
        <f>IF(precio_reno_porta!B59="","",precio_reno_porta!B59)</f>
        <v>5G</v>
      </c>
      <c r="B60" t="str">
        <f>IF(Anexar1!B55="","",Anexar1!B55)</f>
        <v/>
      </c>
      <c r="C60" t="str">
        <f>IF(Anexar1!C55="","",Anexar1!C55)</f>
        <v/>
      </c>
      <c r="D60" t="str">
        <f>IF(C60="","",VLOOKUP(C60,precio_reno_porta!D:Z,2,0))</f>
        <v/>
      </c>
      <c r="E60" t="str">
        <f>IF(C60="","",VLOOKUP(C60,precio_reno_porta!D:Z,3,0))</f>
        <v/>
      </c>
      <c r="F60" t="str">
        <f>IF(C60="","",VLOOKUP(C60,precio_reno_porta!D:Z,4,0))</f>
        <v/>
      </c>
      <c r="G60" t="str">
        <f>IF(C60="","",VLOOKUP(C60,precio_reno_porta!D:Z,5,0))</f>
        <v/>
      </c>
      <c r="H60" t="str">
        <f>IF(C60="","",VLOOKUP(C60,precio_reno_porta!D:Z,6,0))</f>
        <v/>
      </c>
      <c r="I60" t="str">
        <f>IF(C60="","",VLOOKUP(C60,precio_reno_porta!D:Z,7,0))</f>
        <v/>
      </c>
      <c r="J60" t="str">
        <f>IF(C60="","",VLOOKUP(C60,precio_reno_porta!D:Z,8,0))</f>
        <v/>
      </c>
      <c r="K60" t="str">
        <f>IF(C60="","",VLOOKUP(C60,precio_reno_porta!D:Z,9,0))</f>
        <v/>
      </c>
      <c r="L60" t="str">
        <f>IF(C60="","",VLOOKUP(C60,precio_reno_porta!D:Z,10,0))</f>
        <v/>
      </c>
      <c r="M60" t="str">
        <f>IF(C60="","",VLOOKUP(C60,precio_reno_porta!D:Z,11,0))</f>
        <v/>
      </c>
      <c r="N60" t="str">
        <f>IF(C60="","",VLOOKUP(C60,precio_reno_porta!D:Z,12,0))</f>
        <v/>
      </c>
      <c r="O60" t="str">
        <f>IF(C60="","",VLOOKUP(C60,precio_reno_porta!D:Z,13,0))</f>
        <v/>
      </c>
      <c r="P60" t="str">
        <f>IF(C60="","",VLOOKUP(C60,precio_reno_porta!D:Z,14,0))</f>
        <v/>
      </c>
      <c r="Q60" t="str">
        <f>IF(C60="","",VLOOKUP(C60,precio_reno_porta!D:Z,15,0))</f>
        <v/>
      </c>
      <c r="R60" t="str">
        <f>IF(C60="","",VLOOKUP(C60,precio_reno_porta!D:Z,16,0))</f>
        <v/>
      </c>
      <c r="S60" t="str">
        <f>IF(C60="","",VLOOKUP(C60,precio_reno_porta!D:Z,17,0))</f>
        <v/>
      </c>
      <c r="T60" t="str">
        <f>IF(C60="","",VLOOKUP(C60,precio_reno_porta!D:Z,18,0))</f>
        <v/>
      </c>
      <c r="U60" t="str">
        <f>IF(C60="","",VLOOKUP(C60,precio_reno_porta!D:Z,19,0))</f>
        <v/>
      </c>
      <c r="V60" t="str">
        <f>IF(C60="","",VLOOKUP(C60,precio_reno_porta!D:Z,20,0))</f>
        <v/>
      </c>
      <c r="W60" t="str">
        <f>IF(C60="","",VLOOKUP(C60,precio_reno_porta!D:Z,21,0))</f>
        <v/>
      </c>
      <c r="X60" t="str">
        <f>IF(C60="","",VLOOKUP(C60,precio_reno_porta!D:Z,22,0))</f>
        <v/>
      </c>
      <c r="Y60" t="str">
        <f>IF(C60="","",VLOOKUP(C60,precio_reno_porta!D:Z,23,0))</f>
        <v/>
      </c>
      <c r="Z60" t="str">
        <f>IF(Anexar1!C50="","",IFERROR(VLOOKUP(C60,Anexar1!C:P,6,0),0))</f>
        <v/>
      </c>
      <c r="AA60" t="str">
        <f>IF(Anexar1!C50="","",IFERROR(VLOOKUP(C60,Anexar1!C:P,14,0),""))</f>
        <v/>
      </c>
    </row>
    <row r="61" spans="1:27" x14ac:dyDescent="0.3">
      <c r="A61" t="str">
        <f>IF(precio_reno_porta!B60="","",precio_reno_porta!B60)</f>
        <v>4G</v>
      </c>
      <c r="B61" t="str">
        <f>IF(Anexar1!B56="","",Anexar1!B56)</f>
        <v/>
      </c>
      <c r="C61" t="str">
        <f>IF(Anexar1!C56="","",Anexar1!C56)</f>
        <v/>
      </c>
      <c r="D61" t="str">
        <f>IF(C61="","",VLOOKUP(C61,precio_reno_porta!D:Z,2,0))</f>
        <v/>
      </c>
      <c r="E61" t="str">
        <f>IF(C61="","",VLOOKUP(C61,precio_reno_porta!D:Z,3,0))</f>
        <v/>
      </c>
      <c r="F61" t="str">
        <f>IF(C61="","",VLOOKUP(C61,precio_reno_porta!D:Z,4,0))</f>
        <v/>
      </c>
      <c r="G61" t="str">
        <f>IF(C61="","",VLOOKUP(C61,precio_reno_porta!D:Z,5,0))</f>
        <v/>
      </c>
      <c r="H61" t="str">
        <f>IF(C61="","",VLOOKUP(C61,precio_reno_porta!D:Z,6,0))</f>
        <v/>
      </c>
      <c r="I61" t="str">
        <f>IF(C61="","",VLOOKUP(C61,precio_reno_porta!D:Z,7,0))</f>
        <v/>
      </c>
      <c r="J61" t="str">
        <f>IF(C61="","",VLOOKUP(C61,precio_reno_porta!D:Z,8,0))</f>
        <v/>
      </c>
      <c r="K61" t="str">
        <f>IF(C61="","",VLOOKUP(C61,precio_reno_porta!D:Z,9,0))</f>
        <v/>
      </c>
      <c r="L61" t="str">
        <f>IF(C61="","",VLOOKUP(C61,precio_reno_porta!D:Z,10,0))</f>
        <v/>
      </c>
      <c r="M61" t="str">
        <f>IF(C61="","",VLOOKUP(C61,precio_reno_porta!D:Z,11,0))</f>
        <v/>
      </c>
      <c r="N61" t="str">
        <f>IF(C61="","",VLOOKUP(C61,precio_reno_porta!D:Z,12,0))</f>
        <v/>
      </c>
      <c r="O61" t="str">
        <f>IF(C61="","",VLOOKUP(C61,precio_reno_porta!D:Z,13,0))</f>
        <v/>
      </c>
      <c r="P61" t="str">
        <f>IF(C61="","",VLOOKUP(C61,precio_reno_porta!D:Z,14,0))</f>
        <v/>
      </c>
      <c r="Q61" t="str">
        <f>IF(C61="","",VLOOKUP(C61,precio_reno_porta!D:Z,15,0))</f>
        <v/>
      </c>
      <c r="R61" t="str">
        <f>IF(C61="","",VLOOKUP(C61,precio_reno_porta!D:Z,16,0))</f>
        <v/>
      </c>
      <c r="S61" t="str">
        <f>IF(C61="","",VLOOKUP(C61,precio_reno_porta!D:Z,17,0))</f>
        <v/>
      </c>
      <c r="T61" t="str">
        <f>IF(C61="","",VLOOKUP(C61,precio_reno_porta!D:Z,18,0))</f>
        <v/>
      </c>
      <c r="U61" t="str">
        <f>IF(C61="","",VLOOKUP(C61,precio_reno_porta!D:Z,19,0))</f>
        <v/>
      </c>
      <c r="V61" t="str">
        <f>IF(C61="","",VLOOKUP(C61,precio_reno_porta!D:Z,20,0))</f>
        <v/>
      </c>
      <c r="W61" t="str">
        <f>IF(C61="","",VLOOKUP(C61,precio_reno_porta!D:Z,21,0))</f>
        <v/>
      </c>
      <c r="X61" t="str">
        <f>IF(C61="","",VLOOKUP(C61,precio_reno_porta!D:Z,22,0))</f>
        <v/>
      </c>
      <c r="Y61" t="str">
        <f>IF(C61="","",VLOOKUP(C61,precio_reno_porta!D:Z,23,0))</f>
        <v/>
      </c>
      <c r="Z61" t="str">
        <f>IF(Anexar1!C51="","",IFERROR(VLOOKUP(C61,Anexar1!C:P,6,0),0))</f>
        <v/>
      </c>
      <c r="AA61" t="str">
        <f>IF(Anexar1!C51="","",IFERROR(VLOOKUP(C61,Anexar1!C:P,14,0),""))</f>
        <v/>
      </c>
    </row>
    <row r="62" spans="1:27" x14ac:dyDescent="0.3">
      <c r="A62" t="str">
        <f>IF(precio_reno_porta!B61="","",precio_reno_porta!B61)</f>
        <v>5G</v>
      </c>
      <c r="B62" t="str">
        <f>IF(Anexar1!B57="","",Anexar1!B57)</f>
        <v/>
      </c>
      <c r="C62" t="str">
        <f>IF(Anexar1!C57="","",Anexar1!C57)</f>
        <v/>
      </c>
      <c r="D62" t="str">
        <f>IF(C62="","",VLOOKUP(C62,precio_reno_porta!D:Z,2,0))</f>
        <v/>
      </c>
      <c r="E62" t="str">
        <f>IF(C62="","",VLOOKUP(C62,precio_reno_porta!D:Z,3,0))</f>
        <v/>
      </c>
      <c r="F62" t="str">
        <f>IF(C62="","",VLOOKUP(C62,precio_reno_porta!D:Z,4,0))</f>
        <v/>
      </c>
      <c r="G62" t="str">
        <f>IF(C62="","",VLOOKUP(C62,precio_reno_porta!D:Z,5,0))</f>
        <v/>
      </c>
      <c r="H62" t="str">
        <f>IF(C62="","",VLOOKUP(C62,precio_reno_porta!D:Z,6,0))</f>
        <v/>
      </c>
      <c r="I62" t="str">
        <f>IF(C62="","",VLOOKUP(C62,precio_reno_porta!D:Z,7,0))</f>
        <v/>
      </c>
      <c r="J62" t="str">
        <f>IF(C62="","",VLOOKUP(C62,precio_reno_porta!D:Z,8,0))</f>
        <v/>
      </c>
      <c r="K62" t="str">
        <f>IF(C62="","",VLOOKUP(C62,precio_reno_porta!D:Z,9,0))</f>
        <v/>
      </c>
      <c r="L62" t="str">
        <f>IF(C62="","",VLOOKUP(C62,precio_reno_porta!D:Z,10,0))</f>
        <v/>
      </c>
      <c r="M62" t="str">
        <f>IF(C62="","",VLOOKUP(C62,precio_reno_porta!D:Z,11,0))</f>
        <v/>
      </c>
      <c r="N62" t="str">
        <f>IF(C62="","",VLOOKUP(C62,precio_reno_porta!D:Z,12,0))</f>
        <v/>
      </c>
      <c r="O62" t="str">
        <f>IF(C62="","",VLOOKUP(C62,precio_reno_porta!D:Z,13,0))</f>
        <v/>
      </c>
      <c r="P62" t="str">
        <f>IF(C62="","",VLOOKUP(C62,precio_reno_porta!D:Z,14,0))</f>
        <v/>
      </c>
      <c r="Q62" t="str">
        <f>IF(C62="","",VLOOKUP(C62,precio_reno_porta!D:Z,15,0))</f>
        <v/>
      </c>
      <c r="R62" t="str">
        <f>IF(C62="","",VLOOKUP(C62,precio_reno_porta!D:Z,16,0))</f>
        <v/>
      </c>
      <c r="S62" t="str">
        <f>IF(C62="","",VLOOKUP(C62,precio_reno_porta!D:Z,17,0))</f>
        <v/>
      </c>
      <c r="T62" t="str">
        <f>IF(C62="","",VLOOKUP(C62,precio_reno_porta!D:Z,18,0))</f>
        <v/>
      </c>
      <c r="U62" t="str">
        <f>IF(C62="","",VLOOKUP(C62,precio_reno_porta!D:Z,19,0))</f>
        <v/>
      </c>
      <c r="V62" t="str">
        <f>IF(C62="","",VLOOKUP(C62,precio_reno_porta!D:Z,20,0))</f>
        <v/>
      </c>
      <c r="W62" t="str">
        <f>IF(C62="","",VLOOKUP(C62,precio_reno_porta!D:Z,21,0))</f>
        <v/>
      </c>
      <c r="X62" t="str">
        <f>IF(C62="","",VLOOKUP(C62,precio_reno_porta!D:Z,22,0))</f>
        <v/>
      </c>
      <c r="Y62" t="str">
        <f>IF(C62="","",VLOOKUP(C62,precio_reno_porta!D:Z,23,0))</f>
        <v/>
      </c>
      <c r="Z62" t="str">
        <f>IF(Anexar1!C52="","",IFERROR(VLOOKUP(C62,Anexar1!C:P,6,0),0))</f>
        <v/>
      </c>
      <c r="AA62" t="str">
        <f>IF(Anexar1!C52="","",IFERROR(VLOOKUP(C62,Anexar1!C:P,14,0),""))</f>
        <v/>
      </c>
    </row>
    <row r="63" spans="1:27" x14ac:dyDescent="0.3">
      <c r="A63" t="str">
        <f>IF(precio_reno_porta!B62="","",precio_reno_porta!B62)</f>
        <v>4G</v>
      </c>
      <c r="B63" t="str">
        <f>IF(Anexar1!B58="","",Anexar1!B58)</f>
        <v/>
      </c>
      <c r="C63" t="str">
        <f>IF(Anexar1!C58="","",Anexar1!C58)</f>
        <v/>
      </c>
      <c r="D63" t="str">
        <f>IF(C63="","",VLOOKUP(C63,precio_reno_porta!D:Z,2,0))</f>
        <v/>
      </c>
      <c r="E63" t="str">
        <f>IF(C63="","",VLOOKUP(C63,precio_reno_porta!D:Z,3,0))</f>
        <v/>
      </c>
      <c r="F63" t="str">
        <f>IF(C63="","",VLOOKUP(C63,precio_reno_porta!D:Z,4,0))</f>
        <v/>
      </c>
      <c r="G63" t="str">
        <f>IF(C63="","",VLOOKUP(C63,precio_reno_porta!D:Z,5,0))</f>
        <v/>
      </c>
      <c r="H63" t="str">
        <f>IF(C63="","",VLOOKUP(C63,precio_reno_porta!D:Z,6,0))</f>
        <v/>
      </c>
      <c r="I63" t="str">
        <f>IF(C63="","",VLOOKUP(C63,precio_reno_porta!D:Z,7,0))</f>
        <v/>
      </c>
      <c r="J63" t="str">
        <f>IF(C63="","",VLOOKUP(C63,precio_reno_porta!D:Z,8,0))</f>
        <v/>
      </c>
      <c r="K63" t="str">
        <f>IF(C63="","",VLOOKUP(C63,precio_reno_porta!D:Z,9,0))</f>
        <v/>
      </c>
      <c r="L63" t="str">
        <f>IF(C63="","",VLOOKUP(C63,precio_reno_porta!D:Z,10,0))</f>
        <v/>
      </c>
      <c r="M63" t="str">
        <f>IF(C63="","",VLOOKUP(C63,precio_reno_porta!D:Z,11,0))</f>
        <v/>
      </c>
      <c r="N63" t="str">
        <f>IF(C63="","",VLOOKUP(C63,precio_reno_porta!D:Z,12,0))</f>
        <v/>
      </c>
      <c r="O63" t="str">
        <f>IF(C63="","",VLOOKUP(C63,precio_reno_porta!D:Z,13,0))</f>
        <v/>
      </c>
      <c r="P63" t="str">
        <f>IF(C63="","",VLOOKUP(C63,precio_reno_porta!D:Z,14,0))</f>
        <v/>
      </c>
      <c r="Q63" t="str">
        <f>IF(C63="","",VLOOKUP(C63,precio_reno_porta!D:Z,15,0))</f>
        <v/>
      </c>
      <c r="R63" t="str">
        <f>IF(C63="","",VLOOKUP(C63,precio_reno_porta!D:Z,16,0))</f>
        <v/>
      </c>
      <c r="S63" t="str">
        <f>IF(C63="","",VLOOKUP(C63,precio_reno_porta!D:Z,17,0))</f>
        <v/>
      </c>
      <c r="T63" t="str">
        <f>IF(C63="","",VLOOKUP(C63,precio_reno_porta!D:Z,18,0))</f>
        <v/>
      </c>
      <c r="U63" t="str">
        <f>IF(C63="","",VLOOKUP(C63,precio_reno_porta!D:Z,19,0))</f>
        <v/>
      </c>
      <c r="V63" t="str">
        <f>IF(C63="","",VLOOKUP(C63,precio_reno_porta!D:Z,20,0))</f>
        <v/>
      </c>
      <c r="W63" t="str">
        <f>IF(C63="","",VLOOKUP(C63,precio_reno_porta!D:Z,21,0))</f>
        <v/>
      </c>
      <c r="X63" t="str">
        <f>IF(C63="","",VLOOKUP(C63,precio_reno_porta!D:Z,22,0))</f>
        <v/>
      </c>
      <c r="Y63" t="str">
        <f>IF(C63="","",VLOOKUP(C63,precio_reno_porta!D:Z,23,0))</f>
        <v/>
      </c>
      <c r="Z63" t="str">
        <f>IF(Anexar1!C53="","",IFERROR(VLOOKUP(C63,Anexar1!C:P,6,0),0))</f>
        <v/>
      </c>
      <c r="AA63" t="str">
        <f>IF(Anexar1!C53="","",IFERROR(VLOOKUP(C63,Anexar1!C:P,14,0),""))</f>
        <v/>
      </c>
    </row>
    <row r="64" spans="1:27" x14ac:dyDescent="0.3">
      <c r="A64" t="str">
        <f>IF(precio_reno_porta!B63="","",precio_reno_porta!B63)</f>
        <v>5G</v>
      </c>
      <c r="B64" t="str">
        <f>IF(Anexar1!B59="","",Anexar1!B59)</f>
        <v/>
      </c>
      <c r="C64" t="str">
        <f>IF(Anexar1!C59="","",Anexar1!C59)</f>
        <v/>
      </c>
      <c r="D64" t="str">
        <f>IF(C64="","",VLOOKUP(C64,precio_reno_porta!D:Z,2,0))</f>
        <v/>
      </c>
      <c r="E64" t="str">
        <f>IF(C64="","",VLOOKUP(C64,precio_reno_porta!D:Z,3,0))</f>
        <v/>
      </c>
      <c r="F64" t="str">
        <f>IF(C64="","",VLOOKUP(C64,precio_reno_porta!D:Z,4,0))</f>
        <v/>
      </c>
      <c r="G64" t="str">
        <f>IF(C64="","",VLOOKUP(C64,precio_reno_porta!D:Z,5,0))</f>
        <v/>
      </c>
      <c r="H64" t="str">
        <f>IF(C64="","",VLOOKUP(C64,precio_reno_porta!D:Z,6,0))</f>
        <v/>
      </c>
      <c r="I64" t="str">
        <f>IF(C64="","",VLOOKUP(C64,precio_reno_porta!D:Z,7,0))</f>
        <v/>
      </c>
      <c r="J64" t="str">
        <f>IF(C64="","",VLOOKUP(C64,precio_reno_porta!D:Z,8,0))</f>
        <v/>
      </c>
      <c r="K64" t="str">
        <f>IF(C64="","",VLOOKUP(C64,precio_reno_porta!D:Z,9,0))</f>
        <v/>
      </c>
      <c r="L64" t="str">
        <f>IF(C64="","",VLOOKUP(C64,precio_reno_porta!D:Z,10,0))</f>
        <v/>
      </c>
      <c r="M64" t="str">
        <f>IF(C64="","",VLOOKUP(C64,precio_reno_porta!D:Z,11,0))</f>
        <v/>
      </c>
      <c r="N64" t="str">
        <f>IF(C64="","",VLOOKUP(C64,precio_reno_porta!D:Z,12,0))</f>
        <v/>
      </c>
      <c r="O64" t="str">
        <f>IF(C64="","",VLOOKUP(C64,precio_reno_porta!D:Z,13,0))</f>
        <v/>
      </c>
      <c r="P64" t="str">
        <f>IF(C64="","",VLOOKUP(C64,precio_reno_porta!D:Z,14,0))</f>
        <v/>
      </c>
      <c r="Q64" t="str">
        <f>IF(C64="","",VLOOKUP(C64,precio_reno_porta!D:Z,15,0))</f>
        <v/>
      </c>
      <c r="R64" t="str">
        <f>IF(C64="","",VLOOKUP(C64,precio_reno_porta!D:Z,16,0))</f>
        <v/>
      </c>
      <c r="S64" t="str">
        <f>IF(C64="","",VLOOKUP(C64,precio_reno_porta!D:Z,17,0))</f>
        <v/>
      </c>
      <c r="T64" t="str">
        <f>IF(C64="","",VLOOKUP(C64,precio_reno_porta!D:Z,18,0))</f>
        <v/>
      </c>
      <c r="U64" t="str">
        <f>IF(C64="","",VLOOKUP(C64,precio_reno_porta!D:Z,19,0))</f>
        <v/>
      </c>
      <c r="V64" t="str">
        <f>IF(C64="","",VLOOKUP(C64,precio_reno_porta!D:Z,20,0))</f>
        <v/>
      </c>
      <c r="W64" t="str">
        <f>IF(C64="","",VLOOKUP(C64,precio_reno_porta!D:Z,21,0))</f>
        <v/>
      </c>
      <c r="X64" t="str">
        <f>IF(C64="","",VLOOKUP(C64,precio_reno_porta!D:Z,22,0))</f>
        <v/>
      </c>
      <c r="Y64" t="str">
        <f>IF(C64="","",VLOOKUP(C64,precio_reno_porta!D:Z,23,0))</f>
        <v/>
      </c>
      <c r="Z64" t="str">
        <f>IF(Anexar1!C54="","",IFERROR(VLOOKUP(C64,Anexar1!C:P,6,0),0))</f>
        <v/>
      </c>
      <c r="AA64" t="str">
        <f>IF(Anexar1!C54="","",IFERROR(VLOOKUP(C64,Anexar1!C:P,14,0),""))</f>
        <v/>
      </c>
    </row>
    <row r="65" spans="1:27" x14ac:dyDescent="0.3">
      <c r="A65" t="str">
        <f>IF(precio_reno_porta!B64="","",precio_reno_porta!B64)</f>
        <v>4G</v>
      </c>
      <c r="B65" t="str">
        <f>IF(Anexar1!B60="","",Anexar1!B60)</f>
        <v/>
      </c>
      <c r="C65" t="str">
        <f>IF(Anexar1!C60="","",Anexar1!C60)</f>
        <v/>
      </c>
      <c r="D65" t="str">
        <f>IF(C65="","",VLOOKUP(C65,precio_reno_porta!D:Z,2,0))</f>
        <v/>
      </c>
      <c r="E65" t="str">
        <f>IF(C65="","",VLOOKUP(C65,precio_reno_porta!D:Z,3,0))</f>
        <v/>
      </c>
      <c r="F65" t="str">
        <f>IF(C65="","",VLOOKUP(C65,precio_reno_porta!D:Z,4,0))</f>
        <v/>
      </c>
      <c r="G65" t="str">
        <f>IF(C65="","",VLOOKUP(C65,precio_reno_porta!D:Z,5,0))</f>
        <v/>
      </c>
      <c r="H65" t="str">
        <f>IF(C65="","",VLOOKUP(C65,precio_reno_porta!D:Z,6,0))</f>
        <v/>
      </c>
      <c r="I65" t="str">
        <f>IF(C65="","",VLOOKUP(C65,precio_reno_porta!D:Z,7,0))</f>
        <v/>
      </c>
      <c r="J65" t="str">
        <f>IF(C65="","",VLOOKUP(C65,precio_reno_porta!D:Z,8,0))</f>
        <v/>
      </c>
      <c r="K65" t="str">
        <f>IF(C65="","",VLOOKUP(C65,precio_reno_porta!D:Z,9,0))</f>
        <v/>
      </c>
      <c r="L65" t="str">
        <f>IF(C65="","",VLOOKUP(C65,precio_reno_porta!D:Z,10,0))</f>
        <v/>
      </c>
      <c r="M65" t="str">
        <f>IF(C65="","",VLOOKUP(C65,precio_reno_porta!D:Z,11,0))</f>
        <v/>
      </c>
      <c r="N65" t="str">
        <f>IF(C65="","",VLOOKUP(C65,precio_reno_porta!D:Z,12,0))</f>
        <v/>
      </c>
      <c r="O65" t="str">
        <f>IF(C65="","",VLOOKUP(C65,precio_reno_porta!D:Z,13,0))</f>
        <v/>
      </c>
      <c r="P65" t="str">
        <f>IF(C65="","",VLOOKUP(C65,precio_reno_porta!D:Z,14,0))</f>
        <v/>
      </c>
      <c r="Q65" t="str">
        <f>IF(C65="","",VLOOKUP(C65,precio_reno_porta!D:Z,15,0))</f>
        <v/>
      </c>
      <c r="R65" t="str">
        <f>IF(C65="","",VLOOKUP(C65,precio_reno_porta!D:Z,16,0))</f>
        <v/>
      </c>
      <c r="S65" t="str">
        <f>IF(C65="","",VLOOKUP(C65,precio_reno_porta!D:Z,17,0))</f>
        <v/>
      </c>
      <c r="T65" t="str">
        <f>IF(C65="","",VLOOKUP(C65,precio_reno_porta!D:Z,18,0))</f>
        <v/>
      </c>
      <c r="U65" t="str">
        <f>IF(C65="","",VLOOKUP(C65,precio_reno_porta!D:Z,19,0))</f>
        <v/>
      </c>
      <c r="V65" t="str">
        <f>IF(C65="","",VLOOKUP(C65,precio_reno_porta!D:Z,20,0))</f>
        <v/>
      </c>
      <c r="W65" t="str">
        <f>IF(C65="","",VLOOKUP(C65,precio_reno_porta!D:Z,21,0))</f>
        <v/>
      </c>
      <c r="X65" t="str">
        <f>IF(C65="","",VLOOKUP(C65,precio_reno_porta!D:Z,22,0))</f>
        <v/>
      </c>
      <c r="Y65" t="str">
        <f>IF(C65="","",VLOOKUP(C65,precio_reno_porta!D:Z,23,0))</f>
        <v/>
      </c>
      <c r="Z65" t="str">
        <f>IF(Anexar1!C55="","",IFERROR(VLOOKUP(C65,Anexar1!C:P,6,0),0))</f>
        <v/>
      </c>
      <c r="AA65" t="str">
        <f>IF(Anexar1!C55="","",IFERROR(VLOOKUP(C65,Anexar1!C:P,14,0),""))</f>
        <v/>
      </c>
    </row>
    <row r="66" spans="1:27" x14ac:dyDescent="0.3">
      <c r="A66" t="str">
        <f>IF(precio_reno_porta!B65="","",precio_reno_porta!B65)</f>
        <v>5G</v>
      </c>
      <c r="B66" t="str">
        <f>IF(Anexar1!B61="","",Anexar1!B61)</f>
        <v/>
      </c>
      <c r="C66" t="str">
        <f>IF(Anexar1!C61="","",Anexar1!C61)</f>
        <v/>
      </c>
      <c r="D66" t="str">
        <f>IF(C66="","",VLOOKUP(C66,precio_reno_porta!D:Z,2,0))</f>
        <v/>
      </c>
      <c r="E66" t="str">
        <f>IF(C66="","",VLOOKUP(C66,precio_reno_porta!D:Z,3,0))</f>
        <v/>
      </c>
      <c r="F66" t="str">
        <f>IF(C66="","",VLOOKUP(C66,precio_reno_porta!D:Z,4,0))</f>
        <v/>
      </c>
      <c r="G66" t="str">
        <f>IF(C66="","",VLOOKUP(C66,precio_reno_porta!D:Z,5,0))</f>
        <v/>
      </c>
      <c r="H66" t="str">
        <f>IF(C66="","",VLOOKUP(C66,precio_reno_porta!D:Z,6,0))</f>
        <v/>
      </c>
      <c r="I66" t="str">
        <f>IF(C66="","",VLOOKUP(C66,precio_reno_porta!D:Z,7,0))</f>
        <v/>
      </c>
      <c r="J66" t="str">
        <f>IF(C66="","",VLOOKUP(C66,precio_reno_porta!D:Z,8,0))</f>
        <v/>
      </c>
      <c r="K66" t="str">
        <f>IF(C66="","",VLOOKUP(C66,precio_reno_porta!D:Z,9,0))</f>
        <v/>
      </c>
      <c r="L66" t="str">
        <f>IF(C66="","",VLOOKUP(C66,precio_reno_porta!D:Z,10,0))</f>
        <v/>
      </c>
      <c r="M66" t="str">
        <f>IF(C66="","",VLOOKUP(C66,precio_reno_porta!D:Z,11,0))</f>
        <v/>
      </c>
      <c r="N66" t="str">
        <f>IF(C66="","",VLOOKUP(C66,precio_reno_porta!D:Z,12,0))</f>
        <v/>
      </c>
      <c r="O66" t="str">
        <f>IF(C66="","",VLOOKUP(C66,precio_reno_porta!D:Z,13,0))</f>
        <v/>
      </c>
      <c r="P66" t="str">
        <f>IF(C66="","",VLOOKUP(C66,precio_reno_porta!D:Z,14,0))</f>
        <v/>
      </c>
      <c r="Q66" t="str">
        <f>IF(C66="","",VLOOKUP(C66,precio_reno_porta!D:Z,15,0))</f>
        <v/>
      </c>
      <c r="R66" t="str">
        <f>IF(C66="","",VLOOKUP(C66,precio_reno_porta!D:Z,16,0))</f>
        <v/>
      </c>
      <c r="S66" t="str">
        <f>IF(C66="","",VLOOKUP(C66,precio_reno_porta!D:Z,17,0))</f>
        <v/>
      </c>
      <c r="T66" t="str">
        <f>IF(C66="","",VLOOKUP(C66,precio_reno_porta!D:Z,18,0))</f>
        <v/>
      </c>
      <c r="U66" t="str">
        <f>IF(C66="","",VLOOKUP(C66,precio_reno_porta!D:Z,19,0))</f>
        <v/>
      </c>
      <c r="V66" t="str">
        <f>IF(C66="","",VLOOKUP(C66,precio_reno_porta!D:Z,20,0))</f>
        <v/>
      </c>
      <c r="W66" t="str">
        <f>IF(C66="","",VLOOKUP(C66,precio_reno_porta!D:Z,21,0))</f>
        <v/>
      </c>
      <c r="X66" t="str">
        <f>IF(C66="","",VLOOKUP(C66,precio_reno_porta!D:Z,22,0))</f>
        <v/>
      </c>
      <c r="Y66" t="str">
        <f>IF(C66="","",VLOOKUP(C66,precio_reno_porta!D:Z,23,0))</f>
        <v/>
      </c>
      <c r="Z66" t="str">
        <f>IF(Anexar1!C56="","",IFERROR(VLOOKUP(C66,Anexar1!C:P,6,0),0))</f>
        <v/>
      </c>
      <c r="AA66" t="str">
        <f>IF(Anexar1!C56="","",IFERROR(VLOOKUP(C66,Anexar1!C:P,14,0),""))</f>
        <v/>
      </c>
    </row>
    <row r="67" spans="1:27" x14ac:dyDescent="0.3">
      <c r="A67" t="str">
        <f>IF(precio_reno_porta!B66="","",precio_reno_porta!B66)</f>
        <v>5G</v>
      </c>
      <c r="B67" t="str">
        <f>IF(Anexar1!B62="","",Anexar1!B62)</f>
        <v/>
      </c>
      <c r="C67" t="str">
        <f>IF(Anexar1!C62="","",Anexar1!C62)</f>
        <v/>
      </c>
      <c r="D67" t="str">
        <f>IF(C67="","",VLOOKUP(C67,precio_reno_porta!D:Z,2,0))</f>
        <v/>
      </c>
      <c r="E67" t="str">
        <f>IF(C67="","",VLOOKUP(C67,precio_reno_porta!D:Z,3,0))</f>
        <v/>
      </c>
      <c r="F67" t="str">
        <f>IF(C67="","",VLOOKUP(C67,precio_reno_porta!D:Z,4,0))</f>
        <v/>
      </c>
      <c r="G67" t="str">
        <f>IF(C67="","",VLOOKUP(C67,precio_reno_porta!D:Z,5,0))</f>
        <v/>
      </c>
      <c r="H67" t="str">
        <f>IF(C67="","",VLOOKUP(C67,precio_reno_porta!D:Z,6,0))</f>
        <v/>
      </c>
      <c r="I67" t="str">
        <f>IF(C67="","",VLOOKUP(C67,precio_reno_porta!D:Z,7,0))</f>
        <v/>
      </c>
      <c r="J67" t="str">
        <f>IF(C67="","",VLOOKUP(C67,precio_reno_porta!D:Z,8,0))</f>
        <v/>
      </c>
      <c r="K67" t="str">
        <f>IF(C67="","",VLOOKUP(C67,precio_reno_porta!D:Z,9,0))</f>
        <v/>
      </c>
      <c r="L67" t="str">
        <f>IF(C67="","",VLOOKUP(C67,precio_reno_porta!D:Z,10,0))</f>
        <v/>
      </c>
      <c r="M67" t="str">
        <f>IF(C67="","",VLOOKUP(C67,precio_reno_porta!D:Z,11,0))</f>
        <v/>
      </c>
      <c r="N67" t="str">
        <f>IF(C67="","",VLOOKUP(C67,precio_reno_porta!D:Z,12,0))</f>
        <v/>
      </c>
      <c r="O67" t="str">
        <f>IF(C67="","",VLOOKUP(C67,precio_reno_porta!D:Z,13,0))</f>
        <v/>
      </c>
      <c r="P67" t="str">
        <f>IF(C67="","",VLOOKUP(C67,precio_reno_porta!D:Z,14,0))</f>
        <v/>
      </c>
      <c r="Q67" t="str">
        <f>IF(C67="","",VLOOKUP(C67,precio_reno_porta!D:Z,15,0))</f>
        <v/>
      </c>
      <c r="R67" t="str">
        <f>IF(C67="","",VLOOKUP(C67,precio_reno_porta!D:Z,16,0))</f>
        <v/>
      </c>
      <c r="S67" t="str">
        <f>IF(C67="","",VLOOKUP(C67,precio_reno_porta!D:Z,17,0))</f>
        <v/>
      </c>
      <c r="T67" t="str">
        <f>IF(C67="","",VLOOKUP(C67,precio_reno_porta!D:Z,18,0))</f>
        <v/>
      </c>
      <c r="U67" t="str">
        <f>IF(C67="","",VLOOKUP(C67,precio_reno_porta!D:Z,19,0))</f>
        <v/>
      </c>
      <c r="V67" t="str">
        <f>IF(C67="","",VLOOKUP(C67,precio_reno_porta!D:Z,20,0))</f>
        <v/>
      </c>
      <c r="W67" t="str">
        <f>IF(C67="","",VLOOKUP(C67,precio_reno_porta!D:Z,21,0))</f>
        <v/>
      </c>
      <c r="X67" t="str">
        <f>IF(C67="","",VLOOKUP(C67,precio_reno_porta!D:Z,22,0))</f>
        <v/>
      </c>
      <c r="Y67" t="str">
        <f>IF(C67="","",VLOOKUP(C67,precio_reno_porta!D:Z,23,0))</f>
        <v/>
      </c>
      <c r="Z67" t="str">
        <f>IF(Anexar1!C57="","",IFERROR(VLOOKUP(C67,Anexar1!C:P,6,0),0))</f>
        <v/>
      </c>
      <c r="AA67" t="str">
        <f>IF(Anexar1!C57="","",IFERROR(VLOOKUP(C67,Anexar1!C:P,14,0),""))</f>
        <v/>
      </c>
    </row>
    <row r="68" spans="1:27" x14ac:dyDescent="0.3">
      <c r="A68" t="str">
        <f>IF(precio_reno_porta!B67="","",precio_reno_porta!B67)</f>
        <v>5G</v>
      </c>
      <c r="B68" t="str">
        <f>IF(Anexar1!B63="","",Anexar1!B63)</f>
        <v/>
      </c>
      <c r="C68" t="str">
        <f>IF(Anexar1!C63="","",Anexar1!C63)</f>
        <v/>
      </c>
      <c r="D68" t="str">
        <f>IF(C68="","",VLOOKUP(C68,precio_reno_porta!D:Z,2,0))</f>
        <v/>
      </c>
      <c r="E68" t="str">
        <f>IF(C68="","",VLOOKUP(C68,precio_reno_porta!D:Z,3,0))</f>
        <v/>
      </c>
      <c r="F68" t="str">
        <f>IF(C68="","",VLOOKUP(C68,precio_reno_porta!D:Z,4,0))</f>
        <v/>
      </c>
      <c r="G68" t="str">
        <f>IF(C68="","",VLOOKUP(C68,precio_reno_porta!D:Z,5,0))</f>
        <v/>
      </c>
      <c r="H68" t="str">
        <f>IF(C68="","",VLOOKUP(C68,precio_reno_porta!D:Z,6,0))</f>
        <v/>
      </c>
      <c r="I68" t="str">
        <f>IF(C68="","",VLOOKUP(C68,precio_reno_porta!D:Z,7,0))</f>
        <v/>
      </c>
      <c r="J68" t="str">
        <f>IF(C68="","",VLOOKUP(C68,precio_reno_porta!D:Z,8,0))</f>
        <v/>
      </c>
      <c r="K68" t="str">
        <f>IF(C68="","",VLOOKUP(C68,precio_reno_porta!D:Z,9,0))</f>
        <v/>
      </c>
      <c r="L68" t="str">
        <f>IF(C68="","",VLOOKUP(C68,precio_reno_porta!D:Z,10,0))</f>
        <v/>
      </c>
      <c r="M68" t="str">
        <f>IF(C68="","",VLOOKUP(C68,precio_reno_porta!D:Z,11,0))</f>
        <v/>
      </c>
      <c r="N68" t="str">
        <f>IF(C68="","",VLOOKUP(C68,precio_reno_porta!D:Z,12,0))</f>
        <v/>
      </c>
      <c r="O68" t="str">
        <f>IF(C68="","",VLOOKUP(C68,precio_reno_porta!D:Z,13,0))</f>
        <v/>
      </c>
      <c r="P68" t="str">
        <f>IF(C68="","",VLOOKUP(C68,precio_reno_porta!D:Z,14,0))</f>
        <v/>
      </c>
      <c r="Q68" t="str">
        <f>IF(C68="","",VLOOKUP(C68,precio_reno_porta!D:Z,15,0))</f>
        <v/>
      </c>
      <c r="R68" t="str">
        <f>IF(C68="","",VLOOKUP(C68,precio_reno_porta!D:Z,16,0))</f>
        <v/>
      </c>
      <c r="S68" t="str">
        <f>IF(C68="","",VLOOKUP(C68,precio_reno_porta!D:Z,17,0))</f>
        <v/>
      </c>
      <c r="T68" t="str">
        <f>IF(C68="","",VLOOKUP(C68,precio_reno_porta!D:Z,18,0))</f>
        <v/>
      </c>
      <c r="U68" t="str">
        <f>IF(C68="","",VLOOKUP(C68,precio_reno_porta!D:Z,19,0))</f>
        <v/>
      </c>
      <c r="V68" t="str">
        <f>IF(C68="","",VLOOKUP(C68,precio_reno_porta!D:Z,20,0))</f>
        <v/>
      </c>
      <c r="W68" t="str">
        <f>IF(C68="","",VLOOKUP(C68,precio_reno_porta!D:Z,21,0))</f>
        <v/>
      </c>
      <c r="X68" t="str">
        <f>IF(C68="","",VLOOKUP(C68,precio_reno_porta!D:Z,22,0))</f>
        <v/>
      </c>
      <c r="Y68" t="str">
        <f>IF(C68="","",VLOOKUP(C68,precio_reno_porta!D:Z,23,0))</f>
        <v/>
      </c>
      <c r="Z68" t="str">
        <f>IF(Anexar1!C58="","",IFERROR(VLOOKUP(C68,Anexar1!C:P,6,0),0))</f>
        <v/>
      </c>
      <c r="AA68" t="str">
        <f>IF(Anexar1!C58="","",IFERROR(VLOOKUP(C68,Anexar1!C:P,14,0),""))</f>
        <v/>
      </c>
    </row>
    <row r="69" spans="1:27" x14ac:dyDescent="0.3">
      <c r="A69" t="str">
        <f>IF(precio_reno_porta!B68="","",precio_reno_porta!B68)</f>
        <v>4G</v>
      </c>
      <c r="B69" t="str">
        <f>IF(Anexar1!B64="","",Anexar1!B64)</f>
        <v/>
      </c>
      <c r="C69" t="str">
        <f>IF(Anexar1!C64="","",Anexar1!C64)</f>
        <v/>
      </c>
      <c r="D69" t="str">
        <f>IF(C69="","",VLOOKUP(C69,precio_reno_porta!D:Z,2,0))</f>
        <v/>
      </c>
      <c r="E69" t="str">
        <f>IF(C69="","",VLOOKUP(C69,precio_reno_porta!D:Z,3,0))</f>
        <v/>
      </c>
      <c r="F69" t="str">
        <f>IF(C69="","",VLOOKUP(C69,precio_reno_porta!D:Z,4,0))</f>
        <v/>
      </c>
      <c r="G69" t="str">
        <f>IF(C69="","",VLOOKUP(C69,precio_reno_porta!D:Z,5,0))</f>
        <v/>
      </c>
      <c r="H69" t="str">
        <f>IF(C69="","",VLOOKUP(C69,precio_reno_porta!D:Z,6,0))</f>
        <v/>
      </c>
      <c r="I69" t="str">
        <f>IF(C69="","",VLOOKUP(C69,precio_reno_porta!D:Z,7,0))</f>
        <v/>
      </c>
      <c r="J69" t="str">
        <f>IF(C69="","",VLOOKUP(C69,precio_reno_porta!D:Z,8,0))</f>
        <v/>
      </c>
      <c r="K69" t="str">
        <f>IF(C69="","",VLOOKUP(C69,precio_reno_porta!D:Z,9,0))</f>
        <v/>
      </c>
      <c r="L69" t="str">
        <f>IF(C69="","",VLOOKUP(C69,precio_reno_porta!D:Z,10,0))</f>
        <v/>
      </c>
      <c r="M69" t="str">
        <f>IF(C69="","",VLOOKUP(C69,precio_reno_porta!D:Z,11,0))</f>
        <v/>
      </c>
      <c r="N69" t="str">
        <f>IF(C69="","",VLOOKUP(C69,precio_reno_porta!D:Z,12,0))</f>
        <v/>
      </c>
      <c r="O69" t="str">
        <f>IF(C69="","",VLOOKUP(C69,precio_reno_porta!D:Z,13,0))</f>
        <v/>
      </c>
      <c r="P69" t="str">
        <f>IF(C69="","",VLOOKUP(C69,precio_reno_porta!D:Z,14,0))</f>
        <v/>
      </c>
      <c r="Q69" t="str">
        <f>IF(C69="","",VLOOKUP(C69,precio_reno_porta!D:Z,15,0))</f>
        <v/>
      </c>
      <c r="R69" t="str">
        <f>IF(C69="","",VLOOKUP(C69,precio_reno_porta!D:Z,16,0))</f>
        <v/>
      </c>
      <c r="S69" t="str">
        <f>IF(C69="","",VLOOKUP(C69,precio_reno_porta!D:Z,17,0))</f>
        <v/>
      </c>
      <c r="T69" t="str">
        <f>IF(C69="","",VLOOKUP(C69,precio_reno_porta!D:Z,18,0))</f>
        <v/>
      </c>
      <c r="U69" t="str">
        <f>IF(C69="","",VLOOKUP(C69,precio_reno_porta!D:Z,19,0))</f>
        <v/>
      </c>
      <c r="V69" t="str">
        <f>IF(C69="","",VLOOKUP(C69,precio_reno_porta!D:Z,20,0))</f>
        <v/>
      </c>
      <c r="W69" t="str">
        <f>IF(C69="","",VLOOKUP(C69,precio_reno_porta!D:Z,21,0))</f>
        <v/>
      </c>
      <c r="X69" t="str">
        <f>IF(C69="","",VLOOKUP(C69,precio_reno_porta!D:Z,22,0))</f>
        <v/>
      </c>
      <c r="Y69" t="str">
        <f>IF(C69="","",VLOOKUP(C69,precio_reno_porta!D:Z,23,0))</f>
        <v/>
      </c>
      <c r="Z69" t="str">
        <f>IF(Anexar1!C59="","",IFERROR(VLOOKUP(C69,Anexar1!C:P,6,0),0))</f>
        <v/>
      </c>
      <c r="AA69" t="str">
        <f>IF(Anexar1!C59="","",IFERROR(VLOOKUP(C69,Anexar1!C:P,14,0),""))</f>
        <v/>
      </c>
    </row>
    <row r="70" spans="1:27" x14ac:dyDescent="0.3">
      <c r="A70" t="str">
        <f>IF(precio_reno_porta!B69="","",precio_reno_porta!B69)</f>
        <v>4G</v>
      </c>
      <c r="B70" t="str">
        <f>IF(Anexar1!B65="","",Anexar1!B65)</f>
        <v/>
      </c>
      <c r="C70" t="str">
        <f>IF(Anexar1!C65="","",Anexar1!C65)</f>
        <v/>
      </c>
      <c r="D70" t="str">
        <f>IF(C70="","",VLOOKUP(C70,precio_reno_porta!D:Z,2,0))</f>
        <v/>
      </c>
      <c r="E70" t="str">
        <f>IF(C70="","",VLOOKUP(C70,precio_reno_porta!D:Z,3,0))</f>
        <v/>
      </c>
      <c r="F70" t="str">
        <f>IF(C70="","",VLOOKUP(C70,precio_reno_porta!D:Z,4,0))</f>
        <v/>
      </c>
      <c r="G70" t="str">
        <f>IF(C70="","",VLOOKUP(C70,precio_reno_porta!D:Z,5,0))</f>
        <v/>
      </c>
      <c r="H70" t="str">
        <f>IF(C70="","",VLOOKUP(C70,precio_reno_porta!D:Z,6,0))</f>
        <v/>
      </c>
      <c r="I70" t="str">
        <f>IF(C70="","",VLOOKUP(C70,precio_reno_porta!D:Z,7,0))</f>
        <v/>
      </c>
      <c r="J70" t="str">
        <f>IF(C70="","",VLOOKUP(C70,precio_reno_porta!D:Z,8,0))</f>
        <v/>
      </c>
      <c r="K70" t="str">
        <f>IF(C70="","",VLOOKUP(C70,precio_reno_porta!D:Z,9,0))</f>
        <v/>
      </c>
      <c r="L70" t="str">
        <f>IF(C70="","",VLOOKUP(C70,precio_reno_porta!D:Z,10,0))</f>
        <v/>
      </c>
      <c r="M70" t="str">
        <f>IF(C70="","",VLOOKUP(C70,precio_reno_porta!D:Z,11,0))</f>
        <v/>
      </c>
      <c r="N70" t="str">
        <f>IF(C70="","",VLOOKUP(C70,precio_reno_porta!D:Z,12,0))</f>
        <v/>
      </c>
      <c r="O70" t="str">
        <f>IF(C70="","",VLOOKUP(C70,precio_reno_porta!D:Z,13,0))</f>
        <v/>
      </c>
      <c r="P70" t="str">
        <f>IF(C70="","",VLOOKUP(C70,precio_reno_porta!D:Z,14,0))</f>
        <v/>
      </c>
      <c r="Q70" t="str">
        <f>IF(C70="","",VLOOKUP(C70,precio_reno_porta!D:Z,15,0))</f>
        <v/>
      </c>
      <c r="R70" t="str">
        <f>IF(C70="","",VLOOKUP(C70,precio_reno_porta!D:Z,16,0))</f>
        <v/>
      </c>
      <c r="S70" t="str">
        <f>IF(C70="","",VLOOKUP(C70,precio_reno_porta!D:Z,17,0))</f>
        <v/>
      </c>
      <c r="T70" t="str">
        <f>IF(C70="","",VLOOKUP(C70,precio_reno_porta!D:Z,18,0))</f>
        <v/>
      </c>
      <c r="U70" t="str">
        <f>IF(C70="","",VLOOKUP(C70,precio_reno_porta!D:Z,19,0))</f>
        <v/>
      </c>
      <c r="V70" t="str">
        <f>IF(C70="","",VLOOKUP(C70,precio_reno_porta!D:Z,20,0))</f>
        <v/>
      </c>
      <c r="W70" t="str">
        <f>IF(C70="","",VLOOKUP(C70,precio_reno_porta!D:Z,21,0))</f>
        <v/>
      </c>
      <c r="X70" t="str">
        <f>IF(C70="","",VLOOKUP(C70,precio_reno_porta!D:Z,22,0))</f>
        <v/>
      </c>
      <c r="Y70" t="str">
        <f>IF(C70="","",VLOOKUP(C70,precio_reno_porta!D:Z,23,0))</f>
        <v/>
      </c>
      <c r="Z70" t="str">
        <f>IF(Anexar1!C60="","",IFERROR(VLOOKUP(C70,Anexar1!C:P,6,0),0))</f>
        <v/>
      </c>
      <c r="AA70" t="str">
        <f>IF(Anexar1!C60="","",IFERROR(VLOOKUP(C70,Anexar1!C:P,14,0),""))</f>
        <v/>
      </c>
    </row>
    <row r="71" spans="1:27" x14ac:dyDescent="0.3">
      <c r="A71" t="str">
        <f>IF(precio_reno_porta!B70="","",precio_reno_porta!B70)</f>
        <v>5G</v>
      </c>
      <c r="B71" t="str">
        <f>IF(Anexar1!B66="","",Anexar1!B66)</f>
        <v/>
      </c>
      <c r="C71" t="str">
        <f>IF(Anexar1!C66="","",Anexar1!C66)</f>
        <v/>
      </c>
      <c r="D71" t="str">
        <f>IF(C71="","",VLOOKUP(C71,precio_reno_porta!D:Z,2,0))</f>
        <v/>
      </c>
      <c r="E71" t="str">
        <f>IF(C71="","",VLOOKUP(C71,precio_reno_porta!D:Z,3,0))</f>
        <v/>
      </c>
      <c r="F71" t="str">
        <f>IF(C71="","",VLOOKUP(C71,precio_reno_porta!D:Z,4,0))</f>
        <v/>
      </c>
      <c r="G71" t="str">
        <f>IF(C71="","",VLOOKUP(C71,precio_reno_porta!D:Z,5,0))</f>
        <v/>
      </c>
      <c r="H71" t="str">
        <f>IF(C71="","",VLOOKUP(C71,precio_reno_porta!D:Z,6,0))</f>
        <v/>
      </c>
      <c r="I71" t="str">
        <f>IF(C71="","",VLOOKUP(C71,precio_reno_porta!D:Z,7,0))</f>
        <v/>
      </c>
      <c r="J71" t="str">
        <f>IF(C71="","",VLOOKUP(C71,precio_reno_porta!D:Z,8,0))</f>
        <v/>
      </c>
      <c r="K71" t="str">
        <f>IF(C71="","",VLOOKUP(C71,precio_reno_porta!D:Z,9,0))</f>
        <v/>
      </c>
      <c r="L71" t="str">
        <f>IF(C71="","",VLOOKUP(C71,precio_reno_porta!D:Z,10,0))</f>
        <v/>
      </c>
      <c r="M71" t="str">
        <f>IF(C71="","",VLOOKUP(C71,precio_reno_porta!D:Z,11,0))</f>
        <v/>
      </c>
      <c r="N71" t="str">
        <f>IF(C71="","",VLOOKUP(C71,precio_reno_porta!D:Z,12,0))</f>
        <v/>
      </c>
      <c r="O71" t="str">
        <f>IF(C71="","",VLOOKUP(C71,precio_reno_porta!D:Z,13,0))</f>
        <v/>
      </c>
      <c r="P71" t="str">
        <f>IF(C71="","",VLOOKUP(C71,precio_reno_porta!D:Z,14,0))</f>
        <v/>
      </c>
      <c r="Q71" t="str">
        <f>IF(C71="","",VLOOKUP(C71,precio_reno_porta!D:Z,15,0))</f>
        <v/>
      </c>
      <c r="R71" t="str">
        <f>IF(C71="","",VLOOKUP(C71,precio_reno_porta!D:Z,16,0))</f>
        <v/>
      </c>
      <c r="S71" t="str">
        <f>IF(C71="","",VLOOKUP(C71,precio_reno_porta!D:Z,17,0))</f>
        <v/>
      </c>
      <c r="T71" t="str">
        <f>IF(C71="","",VLOOKUP(C71,precio_reno_porta!D:Z,18,0))</f>
        <v/>
      </c>
      <c r="U71" t="str">
        <f>IF(C71="","",VLOOKUP(C71,precio_reno_porta!D:Z,19,0))</f>
        <v/>
      </c>
      <c r="V71" t="str">
        <f>IF(C71="","",VLOOKUP(C71,precio_reno_porta!D:Z,20,0))</f>
        <v/>
      </c>
      <c r="W71" t="str">
        <f>IF(C71="","",VLOOKUP(C71,precio_reno_porta!D:Z,21,0))</f>
        <v/>
      </c>
      <c r="X71" t="str">
        <f>IF(C71="","",VLOOKUP(C71,precio_reno_porta!D:Z,22,0))</f>
        <v/>
      </c>
      <c r="Y71" t="str">
        <f>IF(C71="","",VLOOKUP(C71,precio_reno_porta!D:Z,23,0))</f>
        <v/>
      </c>
      <c r="Z71" t="str">
        <f>IF(Anexar1!C61="","",IFERROR(VLOOKUP(C71,Anexar1!C:P,6,0),0))</f>
        <v/>
      </c>
      <c r="AA71" t="str">
        <f>IF(Anexar1!C61="","",IFERROR(VLOOKUP(C71,Anexar1!C:P,14,0),""))</f>
        <v/>
      </c>
    </row>
    <row r="72" spans="1:27" x14ac:dyDescent="0.3">
      <c r="A72" t="str">
        <f>IF(precio_reno_porta!B71="","",precio_reno_porta!B71)</f>
        <v>5G</v>
      </c>
      <c r="B72" t="str">
        <f>IF(Anexar1!B67="","",Anexar1!B67)</f>
        <v/>
      </c>
      <c r="C72" t="str">
        <f>IF(Anexar1!C67="","",Anexar1!C67)</f>
        <v/>
      </c>
      <c r="D72" t="str">
        <f>IF(C72="","",VLOOKUP(C72,precio_reno_porta!D:Z,2,0))</f>
        <v/>
      </c>
      <c r="E72" t="str">
        <f>IF(C72="","",VLOOKUP(C72,precio_reno_porta!D:Z,3,0))</f>
        <v/>
      </c>
      <c r="F72" t="str">
        <f>IF(C72="","",VLOOKUP(C72,precio_reno_porta!D:Z,4,0))</f>
        <v/>
      </c>
      <c r="G72" t="str">
        <f>IF(C72="","",VLOOKUP(C72,precio_reno_porta!D:Z,5,0))</f>
        <v/>
      </c>
      <c r="H72" t="str">
        <f>IF(C72="","",VLOOKUP(C72,precio_reno_porta!D:Z,6,0))</f>
        <v/>
      </c>
      <c r="I72" t="str">
        <f>IF(C72="","",VLOOKUP(C72,precio_reno_porta!D:Z,7,0))</f>
        <v/>
      </c>
      <c r="J72" t="str">
        <f>IF(C72="","",VLOOKUP(C72,precio_reno_porta!D:Z,8,0))</f>
        <v/>
      </c>
      <c r="K72" t="str">
        <f>IF(C72="","",VLOOKUP(C72,precio_reno_porta!D:Z,9,0))</f>
        <v/>
      </c>
      <c r="L72" t="str">
        <f>IF(C72="","",VLOOKUP(C72,precio_reno_porta!D:Z,10,0))</f>
        <v/>
      </c>
      <c r="M72" t="str">
        <f>IF(C72="","",VLOOKUP(C72,precio_reno_porta!D:Z,11,0))</f>
        <v/>
      </c>
      <c r="N72" t="str">
        <f>IF(C72="","",VLOOKUP(C72,precio_reno_porta!D:Z,12,0))</f>
        <v/>
      </c>
      <c r="O72" t="str">
        <f>IF(C72="","",VLOOKUP(C72,precio_reno_porta!D:Z,13,0))</f>
        <v/>
      </c>
      <c r="P72" t="str">
        <f>IF(C72="","",VLOOKUP(C72,precio_reno_porta!D:Z,14,0))</f>
        <v/>
      </c>
      <c r="Q72" t="str">
        <f>IF(C72="","",VLOOKUP(C72,precio_reno_porta!D:Z,15,0))</f>
        <v/>
      </c>
      <c r="R72" t="str">
        <f>IF(C72="","",VLOOKUP(C72,precio_reno_porta!D:Z,16,0))</f>
        <v/>
      </c>
      <c r="S72" t="str">
        <f>IF(C72="","",VLOOKUP(C72,precio_reno_porta!D:Z,17,0))</f>
        <v/>
      </c>
      <c r="T72" t="str">
        <f>IF(C72="","",VLOOKUP(C72,precio_reno_porta!D:Z,18,0))</f>
        <v/>
      </c>
      <c r="U72" t="str">
        <f>IF(C72="","",VLOOKUP(C72,precio_reno_porta!D:Z,19,0))</f>
        <v/>
      </c>
      <c r="V72" t="str">
        <f>IF(C72="","",VLOOKUP(C72,precio_reno_porta!D:Z,20,0))</f>
        <v/>
      </c>
      <c r="W72" t="str">
        <f>IF(C72="","",VLOOKUP(C72,precio_reno_porta!D:Z,21,0))</f>
        <v/>
      </c>
      <c r="X72" t="str">
        <f>IF(C72="","",VLOOKUP(C72,precio_reno_porta!D:Z,22,0))</f>
        <v/>
      </c>
      <c r="Y72" t="str">
        <f>IF(C72="","",VLOOKUP(C72,precio_reno_porta!D:Z,23,0))</f>
        <v/>
      </c>
      <c r="Z72" t="str">
        <f>IF(Anexar1!C62="","",IFERROR(VLOOKUP(C72,Anexar1!C:P,6,0),0))</f>
        <v/>
      </c>
      <c r="AA72" t="str">
        <f>IF(Anexar1!C62="","",IFERROR(VLOOKUP(C72,Anexar1!C:P,14,0),""))</f>
        <v/>
      </c>
    </row>
    <row r="73" spans="1:27" x14ac:dyDescent="0.3">
      <c r="A73" t="str">
        <f>IF(precio_reno_porta!B72="","",precio_reno_porta!B72)</f>
        <v>5G</v>
      </c>
      <c r="B73" t="str">
        <f>IF(Anexar1!B68="","",Anexar1!B68)</f>
        <v/>
      </c>
      <c r="C73" t="str">
        <f>IF(Anexar1!C68="","",Anexar1!C68)</f>
        <v/>
      </c>
      <c r="D73" t="str">
        <f>IF(C73="","",VLOOKUP(C73,precio_reno_porta!D:Z,2,0))</f>
        <v/>
      </c>
      <c r="E73" t="str">
        <f>IF(C73="","",VLOOKUP(C73,precio_reno_porta!D:Z,3,0))</f>
        <v/>
      </c>
      <c r="F73" t="str">
        <f>IF(C73="","",VLOOKUP(C73,precio_reno_porta!D:Z,4,0))</f>
        <v/>
      </c>
      <c r="G73" t="str">
        <f>IF(C73="","",VLOOKUP(C73,precio_reno_porta!D:Z,5,0))</f>
        <v/>
      </c>
      <c r="H73" t="str">
        <f>IF(C73="","",VLOOKUP(C73,precio_reno_porta!D:Z,6,0))</f>
        <v/>
      </c>
      <c r="I73" t="str">
        <f>IF(C73="","",VLOOKUP(C73,precio_reno_porta!D:Z,7,0))</f>
        <v/>
      </c>
      <c r="J73" t="str">
        <f>IF(C73="","",VLOOKUP(C73,precio_reno_porta!D:Z,8,0))</f>
        <v/>
      </c>
      <c r="K73" t="str">
        <f>IF(C73="","",VLOOKUP(C73,precio_reno_porta!D:Z,9,0))</f>
        <v/>
      </c>
      <c r="L73" t="str">
        <f>IF(C73="","",VLOOKUP(C73,precio_reno_porta!D:Z,10,0))</f>
        <v/>
      </c>
      <c r="M73" t="str">
        <f>IF(C73="","",VLOOKUP(C73,precio_reno_porta!D:Z,11,0))</f>
        <v/>
      </c>
      <c r="N73" t="str">
        <f>IF(C73="","",VLOOKUP(C73,precio_reno_porta!D:Z,12,0))</f>
        <v/>
      </c>
      <c r="O73" t="str">
        <f>IF(C73="","",VLOOKUP(C73,precio_reno_porta!D:Z,13,0))</f>
        <v/>
      </c>
      <c r="P73" t="str">
        <f>IF(C73="","",VLOOKUP(C73,precio_reno_porta!D:Z,14,0))</f>
        <v/>
      </c>
      <c r="Q73" t="str">
        <f>IF(C73="","",VLOOKUP(C73,precio_reno_porta!D:Z,15,0))</f>
        <v/>
      </c>
      <c r="R73" t="str">
        <f>IF(C73="","",VLOOKUP(C73,precio_reno_porta!D:Z,16,0))</f>
        <v/>
      </c>
      <c r="S73" t="str">
        <f>IF(C73="","",VLOOKUP(C73,precio_reno_porta!D:Z,17,0))</f>
        <v/>
      </c>
      <c r="T73" t="str">
        <f>IF(C73="","",VLOOKUP(C73,precio_reno_porta!D:Z,18,0))</f>
        <v/>
      </c>
      <c r="U73" t="str">
        <f>IF(C73="","",VLOOKUP(C73,precio_reno_porta!D:Z,19,0))</f>
        <v/>
      </c>
      <c r="V73" t="str">
        <f>IF(C73="","",VLOOKUP(C73,precio_reno_porta!D:Z,20,0))</f>
        <v/>
      </c>
      <c r="W73" t="str">
        <f>IF(C73="","",VLOOKUP(C73,precio_reno_porta!D:Z,21,0))</f>
        <v/>
      </c>
      <c r="X73" t="str">
        <f>IF(C73="","",VLOOKUP(C73,precio_reno_porta!D:Z,22,0))</f>
        <v/>
      </c>
      <c r="Y73" t="str">
        <f>IF(C73="","",VLOOKUP(C73,precio_reno_porta!D:Z,23,0))</f>
        <v/>
      </c>
      <c r="Z73" t="str">
        <f>IF(Anexar1!C63="","",IFERROR(VLOOKUP(C73,Anexar1!C:P,6,0),0))</f>
        <v/>
      </c>
      <c r="AA73" t="str">
        <f>IF(Anexar1!C63="","",IFERROR(VLOOKUP(C73,Anexar1!C:P,14,0),""))</f>
        <v/>
      </c>
    </row>
    <row r="74" spans="1:27" x14ac:dyDescent="0.3">
      <c r="A74" t="str">
        <f>IF(precio_reno_porta!B73="","",precio_reno_porta!B73)</f>
        <v>5G</v>
      </c>
      <c r="B74" t="str">
        <f>IF(Anexar1!B69="","",Anexar1!B69)</f>
        <v/>
      </c>
      <c r="C74" t="str">
        <f>IF(Anexar1!C69="","",Anexar1!C69)</f>
        <v/>
      </c>
      <c r="D74" t="str">
        <f>IF(C74="","",VLOOKUP(C74,precio_reno_porta!D:Z,2,0))</f>
        <v/>
      </c>
      <c r="E74" t="str">
        <f>IF(C74="","",VLOOKUP(C74,precio_reno_porta!D:Z,3,0))</f>
        <v/>
      </c>
      <c r="F74" t="str">
        <f>IF(C74="","",VLOOKUP(C74,precio_reno_porta!D:Z,4,0))</f>
        <v/>
      </c>
      <c r="G74" t="str">
        <f>IF(C74="","",VLOOKUP(C74,precio_reno_porta!D:Z,5,0))</f>
        <v/>
      </c>
      <c r="H74" t="str">
        <f>IF(C74="","",VLOOKUP(C74,precio_reno_porta!D:Z,6,0))</f>
        <v/>
      </c>
      <c r="I74" t="str">
        <f>IF(C74="","",VLOOKUP(C74,precio_reno_porta!D:Z,7,0))</f>
        <v/>
      </c>
      <c r="J74" t="str">
        <f>IF(C74="","",VLOOKUP(C74,precio_reno_porta!D:Z,8,0))</f>
        <v/>
      </c>
      <c r="K74" t="str">
        <f>IF(C74="","",VLOOKUP(C74,precio_reno_porta!D:Z,9,0))</f>
        <v/>
      </c>
      <c r="L74" t="str">
        <f>IF(C74="","",VLOOKUP(C74,precio_reno_porta!D:Z,10,0))</f>
        <v/>
      </c>
      <c r="M74" t="str">
        <f>IF(C74="","",VLOOKUP(C74,precio_reno_porta!D:Z,11,0))</f>
        <v/>
      </c>
      <c r="N74" t="str">
        <f>IF(C74="","",VLOOKUP(C74,precio_reno_porta!D:Z,12,0))</f>
        <v/>
      </c>
      <c r="O74" t="str">
        <f>IF(C74="","",VLOOKUP(C74,precio_reno_porta!D:Z,13,0))</f>
        <v/>
      </c>
      <c r="P74" t="str">
        <f>IF(C74="","",VLOOKUP(C74,precio_reno_porta!D:Z,14,0))</f>
        <v/>
      </c>
      <c r="Q74" t="str">
        <f>IF(C74="","",VLOOKUP(C74,precio_reno_porta!D:Z,15,0))</f>
        <v/>
      </c>
      <c r="R74" t="str">
        <f>IF(C74="","",VLOOKUP(C74,precio_reno_porta!D:Z,16,0))</f>
        <v/>
      </c>
      <c r="S74" t="str">
        <f>IF(C74="","",VLOOKUP(C74,precio_reno_porta!D:Z,17,0))</f>
        <v/>
      </c>
      <c r="T74" t="str">
        <f>IF(C74="","",VLOOKUP(C74,precio_reno_porta!D:Z,18,0))</f>
        <v/>
      </c>
      <c r="U74" t="str">
        <f>IF(C74="","",VLOOKUP(C74,precio_reno_porta!D:Z,19,0))</f>
        <v/>
      </c>
      <c r="V74" t="str">
        <f>IF(C74="","",VLOOKUP(C74,precio_reno_porta!D:Z,20,0))</f>
        <v/>
      </c>
      <c r="W74" t="str">
        <f>IF(C74="","",VLOOKUP(C74,precio_reno_porta!D:Z,21,0))</f>
        <v/>
      </c>
      <c r="X74" t="str">
        <f>IF(C74="","",VLOOKUP(C74,precio_reno_porta!D:Z,22,0))</f>
        <v/>
      </c>
      <c r="Y74" t="str">
        <f>IF(C74="","",VLOOKUP(C74,precio_reno_porta!D:Z,23,0))</f>
        <v/>
      </c>
      <c r="Z74" t="str">
        <f>IF(Anexar1!C64="","",IFERROR(VLOOKUP(C74,Anexar1!C:P,6,0),0))</f>
        <v/>
      </c>
      <c r="AA74" t="str">
        <f>IF(Anexar1!C64="","",IFERROR(VLOOKUP(C74,Anexar1!C:P,14,0),""))</f>
        <v/>
      </c>
    </row>
    <row r="75" spans="1:27" x14ac:dyDescent="0.3">
      <c r="A75" t="str">
        <f>IF(precio_reno_porta!B74="","",precio_reno_porta!B74)</f>
        <v>5G</v>
      </c>
      <c r="B75" t="str">
        <f>IF(Anexar1!B70="","",Anexar1!B70)</f>
        <v/>
      </c>
      <c r="C75" t="str">
        <f>IF(Anexar1!C70="","",Anexar1!C70)</f>
        <v/>
      </c>
      <c r="D75" t="str">
        <f>IF(C75="","",VLOOKUP(C75,precio_reno_porta!D:Z,2,0))</f>
        <v/>
      </c>
      <c r="E75" t="str">
        <f>IF(C75="","",VLOOKUP(C75,precio_reno_porta!D:Z,3,0))</f>
        <v/>
      </c>
      <c r="F75" t="str">
        <f>IF(C75="","",VLOOKUP(C75,precio_reno_porta!D:Z,4,0))</f>
        <v/>
      </c>
      <c r="G75" t="str">
        <f>IF(C75="","",VLOOKUP(C75,precio_reno_porta!D:Z,5,0))</f>
        <v/>
      </c>
      <c r="H75" t="str">
        <f>IF(C75="","",VLOOKUP(C75,precio_reno_porta!D:Z,6,0))</f>
        <v/>
      </c>
      <c r="I75" t="str">
        <f>IF(C75="","",VLOOKUP(C75,precio_reno_porta!D:Z,7,0))</f>
        <v/>
      </c>
      <c r="J75" t="str">
        <f>IF(C75="","",VLOOKUP(C75,precio_reno_porta!D:Z,8,0))</f>
        <v/>
      </c>
      <c r="K75" t="str">
        <f>IF(C75="","",VLOOKUP(C75,precio_reno_porta!D:Z,9,0))</f>
        <v/>
      </c>
      <c r="L75" t="str">
        <f>IF(C75="","",VLOOKUP(C75,precio_reno_porta!D:Z,10,0))</f>
        <v/>
      </c>
      <c r="M75" t="str">
        <f>IF(C75="","",VLOOKUP(C75,precio_reno_porta!D:Z,11,0))</f>
        <v/>
      </c>
      <c r="N75" t="str">
        <f>IF(C75="","",VLOOKUP(C75,precio_reno_porta!D:Z,12,0))</f>
        <v/>
      </c>
      <c r="O75" t="str">
        <f>IF(C75="","",VLOOKUP(C75,precio_reno_porta!D:Z,13,0))</f>
        <v/>
      </c>
      <c r="P75" t="str">
        <f>IF(C75="","",VLOOKUP(C75,precio_reno_porta!D:Z,14,0))</f>
        <v/>
      </c>
      <c r="Q75" t="str">
        <f>IF(C75="","",VLOOKUP(C75,precio_reno_porta!D:Z,15,0))</f>
        <v/>
      </c>
      <c r="R75" t="str">
        <f>IF(C75="","",VLOOKUP(C75,precio_reno_porta!D:Z,16,0))</f>
        <v/>
      </c>
      <c r="S75" t="str">
        <f>IF(C75="","",VLOOKUP(C75,precio_reno_porta!D:Z,17,0))</f>
        <v/>
      </c>
      <c r="T75" t="str">
        <f>IF(C75="","",VLOOKUP(C75,precio_reno_porta!D:Z,18,0))</f>
        <v/>
      </c>
      <c r="U75" t="str">
        <f>IF(C75="","",VLOOKUP(C75,precio_reno_porta!D:Z,19,0))</f>
        <v/>
      </c>
      <c r="V75" t="str">
        <f>IF(C75="","",VLOOKUP(C75,precio_reno_porta!D:Z,20,0))</f>
        <v/>
      </c>
      <c r="W75" t="str">
        <f>IF(C75="","",VLOOKUP(C75,precio_reno_porta!D:Z,21,0))</f>
        <v/>
      </c>
      <c r="X75" t="str">
        <f>IF(C75="","",VLOOKUP(C75,precio_reno_porta!D:Z,22,0))</f>
        <v/>
      </c>
      <c r="Y75" t="str">
        <f>IF(C75="","",VLOOKUP(C75,precio_reno_porta!D:Z,23,0))</f>
        <v/>
      </c>
      <c r="Z75" t="str">
        <f>IF(Anexar1!C65="","",IFERROR(VLOOKUP(C75,Anexar1!C:P,6,0),0))</f>
        <v/>
      </c>
      <c r="AA75" t="str">
        <f>IF(Anexar1!C65="","",IFERROR(VLOOKUP(C75,Anexar1!C:P,14,0),""))</f>
        <v/>
      </c>
    </row>
    <row r="76" spans="1:27" x14ac:dyDescent="0.3">
      <c r="A76" t="str">
        <f>IF(precio_reno_porta!B75="","",precio_reno_porta!B75)</f>
        <v>5G</v>
      </c>
      <c r="B76" t="str">
        <f>IF(Anexar1!B71="","",Anexar1!B71)</f>
        <v/>
      </c>
      <c r="C76" t="str">
        <f>IF(Anexar1!C71="","",Anexar1!C71)</f>
        <v/>
      </c>
      <c r="D76" t="str">
        <f>IF(C76="","",VLOOKUP(C76,precio_reno_porta!D:Z,2,0))</f>
        <v/>
      </c>
      <c r="E76" t="str">
        <f>IF(C76="","",VLOOKUP(C76,precio_reno_porta!D:Z,3,0))</f>
        <v/>
      </c>
      <c r="F76" t="str">
        <f>IF(C76="","",VLOOKUP(C76,precio_reno_porta!D:Z,4,0))</f>
        <v/>
      </c>
      <c r="G76" t="str">
        <f>IF(C76="","",VLOOKUP(C76,precio_reno_porta!D:Z,5,0))</f>
        <v/>
      </c>
      <c r="H76" t="str">
        <f>IF(C76="","",VLOOKUP(C76,precio_reno_porta!D:Z,6,0))</f>
        <v/>
      </c>
      <c r="I76" t="str">
        <f>IF(C76="","",VLOOKUP(C76,precio_reno_porta!D:Z,7,0))</f>
        <v/>
      </c>
      <c r="J76" t="str">
        <f>IF(C76="","",VLOOKUP(C76,precio_reno_porta!D:Z,8,0))</f>
        <v/>
      </c>
      <c r="K76" t="str">
        <f>IF(C76="","",VLOOKUP(C76,precio_reno_porta!D:Z,9,0))</f>
        <v/>
      </c>
      <c r="L76" t="str">
        <f>IF(C76="","",VLOOKUP(C76,precio_reno_porta!D:Z,10,0))</f>
        <v/>
      </c>
      <c r="M76" t="str">
        <f>IF(C76="","",VLOOKUP(C76,precio_reno_porta!D:Z,11,0))</f>
        <v/>
      </c>
      <c r="N76" t="str">
        <f>IF(C76="","",VLOOKUP(C76,precio_reno_porta!D:Z,12,0))</f>
        <v/>
      </c>
      <c r="O76" t="str">
        <f>IF(C76="","",VLOOKUP(C76,precio_reno_porta!D:Z,13,0))</f>
        <v/>
      </c>
      <c r="P76" t="str">
        <f>IF(C76="","",VLOOKUP(C76,precio_reno_porta!D:Z,14,0))</f>
        <v/>
      </c>
      <c r="Q76" t="str">
        <f>IF(C76="","",VLOOKUP(C76,precio_reno_porta!D:Z,15,0))</f>
        <v/>
      </c>
      <c r="R76" t="str">
        <f>IF(C76="","",VLOOKUP(C76,precio_reno_porta!D:Z,16,0))</f>
        <v/>
      </c>
      <c r="S76" t="str">
        <f>IF(C76="","",VLOOKUP(C76,precio_reno_porta!D:Z,17,0))</f>
        <v/>
      </c>
      <c r="T76" t="str">
        <f>IF(C76="","",VLOOKUP(C76,precio_reno_porta!D:Z,18,0))</f>
        <v/>
      </c>
      <c r="U76" t="str">
        <f>IF(C76="","",VLOOKUP(C76,precio_reno_porta!D:Z,19,0))</f>
        <v/>
      </c>
      <c r="V76" t="str">
        <f>IF(C76="","",VLOOKUP(C76,precio_reno_porta!D:Z,20,0))</f>
        <v/>
      </c>
      <c r="W76" t="str">
        <f>IF(C76="","",VLOOKUP(C76,precio_reno_porta!D:Z,21,0))</f>
        <v/>
      </c>
      <c r="X76" t="str">
        <f>IF(C76="","",VLOOKUP(C76,precio_reno_porta!D:Z,22,0))</f>
        <v/>
      </c>
      <c r="Y76" t="str">
        <f>IF(C76="","",VLOOKUP(C76,precio_reno_porta!D:Z,23,0))</f>
        <v/>
      </c>
      <c r="Z76" t="str">
        <f>IF(Anexar1!C66="","",IFERROR(VLOOKUP(C76,Anexar1!C:P,6,0),0))</f>
        <v/>
      </c>
      <c r="AA76" t="str">
        <f>IF(Anexar1!C66="","",IFERROR(VLOOKUP(C76,Anexar1!C:P,14,0),""))</f>
        <v/>
      </c>
    </row>
    <row r="77" spans="1:27" x14ac:dyDescent="0.3">
      <c r="A77" t="str">
        <f>IF(precio_reno_porta!B76="","",precio_reno_porta!B76)</f>
        <v>5G</v>
      </c>
      <c r="B77" t="str">
        <f>IF(Anexar1!B72="","",Anexar1!B72)</f>
        <v/>
      </c>
      <c r="C77" t="str">
        <f>IF(Anexar1!C72="","",Anexar1!C72)</f>
        <v/>
      </c>
      <c r="D77" t="str">
        <f>IF(C77="","",VLOOKUP(C77,precio_reno_porta!D:Z,2,0))</f>
        <v/>
      </c>
      <c r="E77" t="str">
        <f>IF(C77="","",VLOOKUP(C77,precio_reno_porta!D:Z,3,0))</f>
        <v/>
      </c>
      <c r="F77" t="str">
        <f>IF(C77="","",VLOOKUP(C77,precio_reno_porta!D:Z,4,0))</f>
        <v/>
      </c>
      <c r="G77" t="str">
        <f>IF(C77="","",VLOOKUP(C77,precio_reno_porta!D:Z,5,0))</f>
        <v/>
      </c>
      <c r="H77" t="str">
        <f>IF(C77="","",VLOOKUP(C77,precio_reno_porta!D:Z,6,0))</f>
        <v/>
      </c>
      <c r="I77" t="str">
        <f>IF(C77="","",VLOOKUP(C77,precio_reno_porta!D:Z,7,0))</f>
        <v/>
      </c>
      <c r="J77" t="str">
        <f>IF(C77="","",VLOOKUP(C77,precio_reno_porta!D:Z,8,0))</f>
        <v/>
      </c>
      <c r="K77" t="str">
        <f>IF(C77="","",VLOOKUP(C77,precio_reno_porta!D:Z,9,0))</f>
        <v/>
      </c>
      <c r="L77" t="str">
        <f>IF(C77="","",VLOOKUP(C77,precio_reno_porta!D:Z,10,0))</f>
        <v/>
      </c>
      <c r="M77" t="str">
        <f>IF(C77="","",VLOOKUP(C77,precio_reno_porta!D:Z,11,0))</f>
        <v/>
      </c>
      <c r="N77" t="str">
        <f>IF(C77="","",VLOOKUP(C77,precio_reno_porta!D:Z,12,0))</f>
        <v/>
      </c>
      <c r="O77" t="str">
        <f>IF(C77="","",VLOOKUP(C77,precio_reno_porta!D:Z,13,0))</f>
        <v/>
      </c>
      <c r="P77" t="str">
        <f>IF(C77="","",VLOOKUP(C77,precio_reno_porta!D:Z,14,0))</f>
        <v/>
      </c>
      <c r="Q77" t="str">
        <f>IF(C77="","",VLOOKUP(C77,precio_reno_porta!D:Z,15,0))</f>
        <v/>
      </c>
      <c r="R77" t="str">
        <f>IF(C77="","",VLOOKUP(C77,precio_reno_porta!D:Z,16,0))</f>
        <v/>
      </c>
      <c r="S77" t="str">
        <f>IF(C77="","",VLOOKUP(C77,precio_reno_porta!D:Z,17,0))</f>
        <v/>
      </c>
      <c r="T77" t="str">
        <f>IF(C77="","",VLOOKUP(C77,precio_reno_porta!D:Z,18,0))</f>
        <v/>
      </c>
      <c r="U77" t="str">
        <f>IF(C77="","",VLOOKUP(C77,precio_reno_porta!D:Z,19,0))</f>
        <v/>
      </c>
      <c r="V77" t="str">
        <f>IF(C77="","",VLOOKUP(C77,precio_reno_porta!D:Z,20,0))</f>
        <v/>
      </c>
      <c r="W77" t="str">
        <f>IF(C77="","",VLOOKUP(C77,precio_reno_porta!D:Z,21,0))</f>
        <v/>
      </c>
      <c r="X77" t="str">
        <f>IF(C77="","",VLOOKUP(C77,precio_reno_porta!D:Z,22,0))</f>
        <v/>
      </c>
      <c r="Y77" t="str">
        <f>IF(C77="","",VLOOKUP(C77,precio_reno_porta!D:Z,23,0))</f>
        <v/>
      </c>
      <c r="Z77" t="str">
        <f>IF(Anexar1!C67="","",IFERROR(VLOOKUP(C77,Anexar1!C:P,6,0),0))</f>
        <v/>
      </c>
      <c r="AA77" t="str">
        <f>IF(Anexar1!C67="","",IFERROR(VLOOKUP(C77,Anexar1!C:P,14,0),""))</f>
        <v/>
      </c>
    </row>
    <row r="78" spans="1:27" x14ac:dyDescent="0.3">
      <c r="A78" t="str">
        <f>IF(precio_reno_porta!B77="","",precio_reno_porta!B77)</f>
        <v>5G</v>
      </c>
      <c r="B78" t="str">
        <f>IF(Anexar1!B73="","",Anexar1!B73)</f>
        <v/>
      </c>
      <c r="C78" t="str">
        <f>IF(Anexar1!C73="","",Anexar1!C73)</f>
        <v/>
      </c>
      <c r="D78" t="str">
        <f>IF(C78="","",VLOOKUP(C78,precio_reno_porta!D:Z,2,0))</f>
        <v/>
      </c>
      <c r="E78" t="str">
        <f>IF(C78="","",VLOOKUP(C78,precio_reno_porta!D:Z,3,0))</f>
        <v/>
      </c>
      <c r="F78" t="str">
        <f>IF(C78="","",VLOOKUP(C78,precio_reno_porta!D:Z,4,0))</f>
        <v/>
      </c>
      <c r="G78" t="str">
        <f>IF(C78="","",VLOOKUP(C78,precio_reno_porta!D:Z,5,0))</f>
        <v/>
      </c>
      <c r="H78" t="str">
        <f>IF(C78="","",VLOOKUP(C78,precio_reno_porta!D:Z,6,0))</f>
        <v/>
      </c>
      <c r="I78" t="str">
        <f>IF(C78="","",VLOOKUP(C78,precio_reno_porta!D:Z,7,0))</f>
        <v/>
      </c>
      <c r="J78" t="str">
        <f>IF(C78="","",VLOOKUP(C78,precio_reno_porta!D:Z,8,0))</f>
        <v/>
      </c>
      <c r="K78" t="str">
        <f>IF(C78="","",VLOOKUP(C78,precio_reno_porta!D:Z,9,0))</f>
        <v/>
      </c>
      <c r="L78" t="str">
        <f>IF(C78="","",VLOOKUP(C78,precio_reno_porta!D:Z,10,0))</f>
        <v/>
      </c>
      <c r="M78" t="str">
        <f>IF(C78="","",VLOOKUP(C78,precio_reno_porta!D:Z,11,0))</f>
        <v/>
      </c>
      <c r="N78" t="str">
        <f>IF(C78="","",VLOOKUP(C78,precio_reno_porta!D:Z,12,0))</f>
        <v/>
      </c>
      <c r="O78" t="str">
        <f>IF(C78="","",VLOOKUP(C78,precio_reno_porta!D:Z,13,0))</f>
        <v/>
      </c>
      <c r="P78" t="str">
        <f>IF(C78="","",VLOOKUP(C78,precio_reno_porta!D:Z,14,0))</f>
        <v/>
      </c>
      <c r="Q78" t="str">
        <f>IF(C78="","",VLOOKUP(C78,precio_reno_porta!D:Z,15,0))</f>
        <v/>
      </c>
      <c r="R78" t="str">
        <f>IF(C78="","",VLOOKUP(C78,precio_reno_porta!D:Z,16,0))</f>
        <v/>
      </c>
      <c r="S78" t="str">
        <f>IF(C78="","",VLOOKUP(C78,precio_reno_porta!D:Z,17,0))</f>
        <v/>
      </c>
      <c r="T78" t="str">
        <f>IF(C78="","",VLOOKUP(C78,precio_reno_porta!D:Z,18,0))</f>
        <v/>
      </c>
      <c r="U78" t="str">
        <f>IF(C78="","",VLOOKUP(C78,precio_reno_porta!D:Z,19,0))</f>
        <v/>
      </c>
      <c r="V78" t="str">
        <f>IF(C78="","",VLOOKUP(C78,precio_reno_porta!D:Z,20,0))</f>
        <v/>
      </c>
      <c r="W78" t="str">
        <f>IF(C78="","",VLOOKUP(C78,precio_reno_porta!D:Z,21,0))</f>
        <v/>
      </c>
      <c r="X78" t="str">
        <f>IF(C78="","",VLOOKUP(C78,precio_reno_porta!D:Z,22,0))</f>
        <v/>
      </c>
      <c r="Y78" t="str">
        <f>IF(C78="","",VLOOKUP(C78,precio_reno_porta!D:Z,23,0))</f>
        <v/>
      </c>
      <c r="Z78" t="str">
        <f>IF(Anexar1!C68="","",IFERROR(VLOOKUP(C78,Anexar1!C:P,6,0),0))</f>
        <v/>
      </c>
      <c r="AA78" t="str">
        <f>IF(Anexar1!C68="","",IFERROR(VLOOKUP(C78,Anexar1!C:P,14,0),""))</f>
        <v/>
      </c>
    </row>
    <row r="79" spans="1:27" x14ac:dyDescent="0.3">
      <c r="A79" t="str">
        <f>IF(precio_reno_porta!B78="","",precio_reno_porta!B78)</f>
        <v>5G</v>
      </c>
      <c r="B79" t="str">
        <f>IF(Anexar1!B74="","",Anexar1!B74)</f>
        <v/>
      </c>
      <c r="C79" t="str">
        <f>IF(Anexar1!C74="","",Anexar1!C74)</f>
        <v/>
      </c>
      <c r="D79" t="str">
        <f>IF(C79="","",VLOOKUP(C79,precio_reno_porta!D:Z,2,0))</f>
        <v/>
      </c>
      <c r="E79" t="str">
        <f>IF(C79="","",VLOOKUP(C79,precio_reno_porta!D:Z,3,0))</f>
        <v/>
      </c>
      <c r="F79" t="str">
        <f>IF(C79="","",VLOOKUP(C79,precio_reno_porta!D:Z,4,0))</f>
        <v/>
      </c>
      <c r="G79" t="str">
        <f>IF(C79="","",VLOOKUP(C79,precio_reno_porta!D:Z,5,0))</f>
        <v/>
      </c>
      <c r="H79" t="str">
        <f>IF(C79="","",VLOOKUP(C79,precio_reno_porta!D:Z,6,0))</f>
        <v/>
      </c>
      <c r="I79" t="str">
        <f>IF(C79="","",VLOOKUP(C79,precio_reno_porta!D:Z,7,0))</f>
        <v/>
      </c>
      <c r="J79" t="str">
        <f>IF(C79="","",VLOOKUP(C79,precio_reno_porta!D:Z,8,0))</f>
        <v/>
      </c>
      <c r="K79" t="str">
        <f>IF(C79="","",VLOOKUP(C79,precio_reno_porta!D:Z,9,0))</f>
        <v/>
      </c>
      <c r="L79" t="str">
        <f>IF(C79="","",VLOOKUP(C79,precio_reno_porta!D:Z,10,0))</f>
        <v/>
      </c>
      <c r="M79" t="str">
        <f>IF(C79="","",VLOOKUP(C79,precio_reno_porta!D:Z,11,0))</f>
        <v/>
      </c>
      <c r="N79" t="str">
        <f>IF(C79="","",VLOOKUP(C79,precio_reno_porta!D:Z,12,0))</f>
        <v/>
      </c>
      <c r="O79" t="str">
        <f>IF(C79="","",VLOOKUP(C79,precio_reno_porta!D:Z,13,0))</f>
        <v/>
      </c>
      <c r="P79" t="str">
        <f>IF(C79="","",VLOOKUP(C79,precio_reno_porta!D:Z,14,0))</f>
        <v/>
      </c>
      <c r="Q79" t="str">
        <f>IF(C79="","",VLOOKUP(C79,precio_reno_porta!D:Z,15,0))</f>
        <v/>
      </c>
      <c r="R79" t="str">
        <f>IF(C79="","",VLOOKUP(C79,precio_reno_porta!D:Z,16,0))</f>
        <v/>
      </c>
      <c r="S79" t="str">
        <f>IF(C79="","",VLOOKUP(C79,precio_reno_porta!D:Z,17,0))</f>
        <v/>
      </c>
      <c r="T79" t="str">
        <f>IF(C79="","",VLOOKUP(C79,precio_reno_porta!D:Z,18,0))</f>
        <v/>
      </c>
      <c r="U79" t="str">
        <f>IF(C79="","",VLOOKUP(C79,precio_reno_porta!D:Z,19,0))</f>
        <v/>
      </c>
      <c r="V79" t="str">
        <f>IF(C79="","",VLOOKUP(C79,precio_reno_porta!D:Z,20,0))</f>
        <v/>
      </c>
      <c r="W79" t="str">
        <f>IF(C79="","",VLOOKUP(C79,precio_reno_porta!D:Z,21,0))</f>
        <v/>
      </c>
      <c r="X79" t="str">
        <f>IF(C79="","",VLOOKUP(C79,precio_reno_porta!D:Z,22,0))</f>
        <v/>
      </c>
      <c r="Y79" t="str">
        <f>IF(C79="","",VLOOKUP(C79,precio_reno_porta!D:Z,23,0))</f>
        <v/>
      </c>
      <c r="Z79" t="str">
        <f>IF(Anexar1!C69="","",IFERROR(VLOOKUP(C79,Anexar1!C:P,6,0),0))</f>
        <v/>
      </c>
      <c r="AA79" t="str">
        <f>IF(Anexar1!C69="","",IFERROR(VLOOKUP(C79,Anexar1!C:P,14,0),""))</f>
        <v/>
      </c>
    </row>
    <row r="80" spans="1:27" x14ac:dyDescent="0.3">
      <c r="A80" t="str">
        <f>IF(precio_reno_porta!B79="","",precio_reno_porta!B79)</f>
        <v>5G</v>
      </c>
      <c r="B80" t="str">
        <f>IF(Anexar1!B75="","",Anexar1!B75)</f>
        <v/>
      </c>
      <c r="C80" t="str">
        <f>IF(Anexar1!C75="","",Anexar1!C75)</f>
        <v/>
      </c>
      <c r="D80" t="str">
        <f>IF(C80="","",VLOOKUP(C80,precio_reno_porta!D:Z,2,0))</f>
        <v/>
      </c>
      <c r="E80" t="str">
        <f>IF(C80="","",VLOOKUP(C80,precio_reno_porta!D:Z,3,0))</f>
        <v/>
      </c>
      <c r="F80" t="str">
        <f>IF(C80="","",VLOOKUP(C80,precio_reno_porta!D:Z,4,0))</f>
        <v/>
      </c>
      <c r="G80" t="str">
        <f>IF(C80="","",VLOOKUP(C80,precio_reno_porta!D:Z,5,0))</f>
        <v/>
      </c>
      <c r="H80" t="str">
        <f>IF(C80="","",VLOOKUP(C80,precio_reno_porta!D:Z,6,0))</f>
        <v/>
      </c>
      <c r="I80" t="str">
        <f>IF(C80="","",VLOOKUP(C80,precio_reno_porta!D:Z,7,0))</f>
        <v/>
      </c>
      <c r="J80" t="str">
        <f>IF(C80="","",VLOOKUP(C80,precio_reno_porta!D:Z,8,0))</f>
        <v/>
      </c>
      <c r="K80" t="str">
        <f>IF(C80="","",VLOOKUP(C80,precio_reno_porta!D:Z,9,0))</f>
        <v/>
      </c>
      <c r="L80" t="str">
        <f>IF(C80="","",VLOOKUP(C80,precio_reno_porta!D:Z,10,0))</f>
        <v/>
      </c>
      <c r="M80" t="str">
        <f>IF(C80="","",VLOOKUP(C80,precio_reno_porta!D:Z,11,0))</f>
        <v/>
      </c>
      <c r="N80" t="str">
        <f>IF(C80="","",VLOOKUP(C80,precio_reno_porta!D:Z,12,0))</f>
        <v/>
      </c>
      <c r="O80" t="str">
        <f>IF(C80="","",VLOOKUP(C80,precio_reno_porta!D:Z,13,0))</f>
        <v/>
      </c>
      <c r="P80" t="str">
        <f>IF(C80="","",VLOOKUP(C80,precio_reno_porta!D:Z,14,0))</f>
        <v/>
      </c>
      <c r="Q80" t="str">
        <f>IF(C80="","",VLOOKUP(C80,precio_reno_porta!D:Z,15,0))</f>
        <v/>
      </c>
      <c r="R80" t="str">
        <f>IF(C80="","",VLOOKUP(C80,precio_reno_porta!D:Z,16,0))</f>
        <v/>
      </c>
      <c r="S80" t="str">
        <f>IF(C80="","",VLOOKUP(C80,precio_reno_porta!D:Z,17,0))</f>
        <v/>
      </c>
      <c r="T80" t="str">
        <f>IF(C80="","",VLOOKUP(C80,precio_reno_porta!D:Z,18,0))</f>
        <v/>
      </c>
      <c r="U80" t="str">
        <f>IF(C80="","",VLOOKUP(C80,precio_reno_porta!D:Z,19,0))</f>
        <v/>
      </c>
      <c r="V80" t="str">
        <f>IF(C80="","",VLOOKUP(C80,precio_reno_porta!D:Z,20,0))</f>
        <v/>
      </c>
      <c r="W80" t="str">
        <f>IF(C80="","",VLOOKUP(C80,precio_reno_porta!D:Z,21,0))</f>
        <v/>
      </c>
      <c r="X80" t="str">
        <f>IF(C80="","",VLOOKUP(C80,precio_reno_porta!D:Z,22,0))</f>
        <v/>
      </c>
      <c r="Y80" t="str">
        <f>IF(C80="","",VLOOKUP(C80,precio_reno_porta!D:Z,23,0))</f>
        <v/>
      </c>
      <c r="Z80" t="str">
        <f>IF(Anexar1!C70="","",IFERROR(VLOOKUP(C80,Anexar1!C:P,6,0),0))</f>
        <v/>
      </c>
      <c r="AA80" t="str">
        <f>IF(Anexar1!C70="","",IFERROR(VLOOKUP(C80,Anexar1!C:P,14,0),""))</f>
        <v/>
      </c>
    </row>
    <row r="81" spans="1:27" x14ac:dyDescent="0.3">
      <c r="A81" t="str">
        <f>IF(precio_reno_porta!B80="","",precio_reno_porta!B80)</f>
        <v>5G</v>
      </c>
      <c r="B81" t="str">
        <f>IF(Anexar1!B76="","",Anexar1!B76)</f>
        <v/>
      </c>
      <c r="C81" t="str">
        <f>IF(Anexar1!C76="","",Anexar1!C76)</f>
        <v/>
      </c>
      <c r="D81" t="str">
        <f>IF(C81="","",VLOOKUP(C81,precio_reno_porta!D:Z,2,0))</f>
        <v/>
      </c>
      <c r="E81" t="str">
        <f>IF(C81="","",VLOOKUP(C81,precio_reno_porta!D:Z,3,0))</f>
        <v/>
      </c>
      <c r="F81" t="str">
        <f>IF(C81="","",VLOOKUP(C81,precio_reno_porta!D:Z,4,0))</f>
        <v/>
      </c>
      <c r="G81" t="str">
        <f>IF(C81="","",VLOOKUP(C81,precio_reno_porta!D:Z,5,0))</f>
        <v/>
      </c>
      <c r="H81" t="str">
        <f>IF(C81="","",VLOOKUP(C81,precio_reno_porta!D:Z,6,0))</f>
        <v/>
      </c>
      <c r="I81" t="str">
        <f>IF(C81="","",VLOOKUP(C81,precio_reno_porta!D:Z,7,0))</f>
        <v/>
      </c>
      <c r="J81" t="str">
        <f>IF(C81="","",VLOOKUP(C81,precio_reno_porta!D:Z,8,0))</f>
        <v/>
      </c>
      <c r="K81" t="str">
        <f>IF(C81="","",VLOOKUP(C81,precio_reno_porta!D:Z,9,0))</f>
        <v/>
      </c>
      <c r="L81" t="str">
        <f>IF(C81="","",VLOOKUP(C81,precio_reno_porta!D:Z,10,0))</f>
        <v/>
      </c>
      <c r="M81" t="str">
        <f>IF(C81="","",VLOOKUP(C81,precio_reno_porta!D:Z,11,0))</f>
        <v/>
      </c>
      <c r="N81" t="str">
        <f>IF(C81="","",VLOOKUP(C81,precio_reno_porta!D:Z,12,0))</f>
        <v/>
      </c>
      <c r="O81" t="str">
        <f>IF(C81="","",VLOOKUP(C81,precio_reno_porta!D:Z,13,0))</f>
        <v/>
      </c>
      <c r="P81" t="str">
        <f>IF(C81="","",VLOOKUP(C81,precio_reno_porta!D:Z,14,0))</f>
        <v/>
      </c>
      <c r="Q81" t="str">
        <f>IF(C81="","",VLOOKUP(C81,precio_reno_porta!D:Z,15,0))</f>
        <v/>
      </c>
      <c r="R81" t="str">
        <f>IF(C81="","",VLOOKUP(C81,precio_reno_porta!D:Z,16,0))</f>
        <v/>
      </c>
      <c r="S81" t="str">
        <f>IF(C81="","",VLOOKUP(C81,precio_reno_porta!D:Z,17,0))</f>
        <v/>
      </c>
      <c r="T81" t="str">
        <f>IF(C81="","",VLOOKUP(C81,precio_reno_porta!D:Z,18,0))</f>
        <v/>
      </c>
      <c r="U81" t="str">
        <f>IF(C81="","",VLOOKUP(C81,precio_reno_porta!D:Z,19,0))</f>
        <v/>
      </c>
      <c r="V81" t="str">
        <f>IF(C81="","",VLOOKUP(C81,precio_reno_porta!D:Z,20,0))</f>
        <v/>
      </c>
      <c r="W81" t="str">
        <f>IF(C81="","",VLOOKUP(C81,precio_reno_porta!D:Z,21,0))</f>
        <v/>
      </c>
      <c r="X81" t="str">
        <f>IF(C81="","",VLOOKUP(C81,precio_reno_porta!D:Z,22,0))</f>
        <v/>
      </c>
      <c r="Y81" t="str">
        <f>IF(C81="","",VLOOKUP(C81,precio_reno_porta!D:Z,23,0))</f>
        <v/>
      </c>
      <c r="Z81" t="str">
        <f>IF(Anexar1!C71="","",IFERROR(VLOOKUP(C81,Anexar1!C:P,6,0),0))</f>
        <v/>
      </c>
      <c r="AA81" t="str">
        <f>IF(Anexar1!C71="","",IFERROR(VLOOKUP(C81,Anexar1!C:P,14,0),""))</f>
        <v/>
      </c>
    </row>
    <row r="82" spans="1:27" x14ac:dyDescent="0.3">
      <c r="A82" t="str">
        <f>IF(precio_reno_porta!B81="","",precio_reno_porta!B81)</f>
        <v>5G</v>
      </c>
      <c r="B82" t="str">
        <f>IF(Anexar1!B77="","",Anexar1!B77)</f>
        <v/>
      </c>
      <c r="C82" t="str">
        <f>IF(Anexar1!C77="","",Anexar1!C77)</f>
        <v/>
      </c>
      <c r="D82" t="str">
        <f>IF(C82="","",VLOOKUP(C82,precio_reno_porta!D:Z,2,0))</f>
        <v/>
      </c>
      <c r="E82" t="str">
        <f>IF(C82="","",VLOOKUP(C82,precio_reno_porta!D:Z,3,0))</f>
        <v/>
      </c>
      <c r="F82" t="str">
        <f>IF(C82="","",VLOOKUP(C82,precio_reno_porta!D:Z,4,0))</f>
        <v/>
      </c>
      <c r="G82" t="str">
        <f>IF(C82="","",VLOOKUP(C82,precio_reno_porta!D:Z,5,0))</f>
        <v/>
      </c>
      <c r="H82" t="str">
        <f>IF(C82="","",VLOOKUP(C82,precio_reno_porta!D:Z,6,0))</f>
        <v/>
      </c>
      <c r="I82" t="str">
        <f>IF(C82="","",VLOOKUP(C82,precio_reno_porta!D:Z,7,0))</f>
        <v/>
      </c>
      <c r="J82" t="str">
        <f>IF(C82="","",VLOOKUP(C82,precio_reno_porta!D:Z,8,0))</f>
        <v/>
      </c>
      <c r="K82" t="str">
        <f>IF(C82="","",VLOOKUP(C82,precio_reno_porta!D:Z,9,0))</f>
        <v/>
      </c>
      <c r="L82" t="str">
        <f>IF(C82="","",VLOOKUP(C82,precio_reno_porta!D:Z,10,0))</f>
        <v/>
      </c>
      <c r="M82" t="str">
        <f>IF(C82="","",VLOOKUP(C82,precio_reno_porta!D:Z,11,0))</f>
        <v/>
      </c>
      <c r="N82" t="str">
        <f>IF(C82="","",VLOOKUP(C82,precio_reno_porta!D:Z,12,0))</f>
        <v/>
      </c>
      <c r="O82" t="str">
        <f>IF(C82="","",VLOOKUP(C82,precio_reno_porta!D:Z,13,0))</f>
        <v/>
      </c>
      <c r="P82" t="str">
        <f>IF(C82="","",VLOOKUP(C82,precio_reno_porta!D:Z,14,0))</f>
        <v/>
      </c>
      <c r="Q82" t="str">
        <f>IF(C82="","",VLOOKUP(C82,precio_reno_porta!D:Z,15,0))</f>
        <v/>
      </c>
      <c r="R82" t="str">
        <f>IF(C82="","",VLOOKUP(C82,precio_reno_porta!D:Z,16,0))</f>
        <v/>
      </c>
      <c r="S82" t="str">
        <f>IF(C82="","",VLOOKUP(C82,precio_reno_porta!D:Z,17,0))</f>
        <v/>
      </c>
      <c r="T82" t="str">
        <f>IF(C82="","",VLOOKUP(C82,precio_reno_porta!D:Z,18,0))</f>
        <v/>
      </c>
      <c r="U82" t="str">
        <f>IF(C82="","",VLOOKUP(C82,precio_reno_porta!D:Z,19,0))</f>
        <v/>
      </c>
      <c r="V82" t="str">
        <f>IF(C82="","",VLOOKUP(C82,precio_reno_porta!D:Z,20,0))</f>
        <v/>
      </c>
      <c r="W82" t="str">
        <f>IF(C82="","",VLOOKUP(C82,precio_reno_porta!D:Z,21,0))</f>
        <v/>
      </c>
      <c r="X82" t="str">
        <f>IF(C82="","",VLOOKUP(C82,precio_reno_porta!D:Z,22,0))</f>
        <v/>
      </c>
      <c r="Y82" t="str">
        <f>IF(C82="","",VLOOKUP(C82,precio_reno_porta!D:Z,23,0))</f>
        <v/>
      </c>
      <c r="Z82" t="str">
        <f>IF(Anexar1!C72="","",IFERROR(VLOOKUP(C82,Anexar1!C:P,6,0),0))</f>
        <v/>
      </c>
      <c r="AA82" t="str">
        <f>IF(Anexar1!C72="","",IFERROR(VLOOKUP(C82,Anexar1!C:P,14,0),""))</f>
        <v/>
      </c>
    </row>
    <row r="83" spans="1:27" x14ac:dyDescent="0.3">
      <c r="A83" t="str">
        <f>IF(precio_reno_porta!B82="","",precio_reno_porta!B82)</f>
        <v>5G</v>
      </c>
      <c r="B83" t="str">
        <f>IF(Anexar1!B78="","",Anexar1!B78)</f>
        <v/>
      </c>
      <c r="C83" t="str">
        <f>IF(Anexar1!C78="","",Anexar1!C78)</f>
        <v/>
      </c>
      <c r="D83" t="str">
        <f>IF(C83="","",VLOOKUP(C83,precio_reno_porta!D:Z,2,0))</f>
        <v/>
      </c>
      <c r="E83" t="str">
        <f>IF(C83="","",VLOOKUP(C83,precio_reno_porta!D:Z,3,0))</f>
        <v/>
      </c>
      <c r="F83" t="str">
        <f>IF(C83="","",VLOOKUP(C83,precio_reno_porta!D:Z,4,0))</f>
        <v/>
      </c>
      <c r="G83" t="str">
        <f>IF(C83="","",VLOOKUP(C83,precio_reno_porta!D:Z,5,0))</f>
        <v/>
      </c>
      <c r="H83" t="str">
        <f>IF(C83="","",VLOOKUP(C83,precio_reno_porta!D:Z,6,0))</f>
        <v/>
      </c>
      <c r="I83" t="str">
        <f>IF(C83="","",VLOOKUP(C83,precio_reno_porta!D:Z,7,0))</f>
        <v/>
      </c>
      <c r="J83" t="str">
        <f>IF(C83="","",VLOOKUP(C83,precio_reno_porta!D:Z,8,0))</f>
        <v/>
      </c>
      <c r="K83" t="str">
        <f>IF(C83="","",VLOOKUP(C83,precio_reno_porta!D:Z,9,0))</f>
        <v/>
      </c>
      <c r="L83" t="str">
        <f>IF(C83="","",VLOOKUP(C83,precio_reno_porta!D:Z,10,0))</f>
        <v/>
      </c>
      <c r="M83" t="str">
        <f>IF(C83="","",VLOOKUP(C83,precio_reno_porta!D:Z,11,0))</f>
        <v/>
      </c>
      <c r="N83" t="str">
        <f>IF(C83="","",VLOOKUP(C83,precio_reno_porta!D:Z,12,0))</f>
        <v/>
      </c>
      <c r="O83" t="str">
        <f>IF(C83="","",VLOOKUP(C83,precio_reno_porta!D:Z,13,0))</f>
        <v/>
      </c>
      <c r="P83" t="str">
        <f>IF(C83="","",VLOOKUP(C83,precio_reno_porta!D:Z,14,0))</f>
        <v/>
      </c>
      <c r="Q83" t="str">
        <f>IF(C83="","",VLOOKUP(C83,precio_reno_porta!D:Z,15,0))</f>
        <v/>
      </c>
      <c r="R83" t="str">
        <f>IF(C83="","",VLOOKUP(C83,precio_reno_porta!D:Z,16,0))</f>
        <v/>
      </c>
      <c r="S83" t="str">
        <f>IF(C83="","",VLOOKUP(C83,precio_reno_porta!D:Z,17,0))</f>
        <v/>
      </c>
      <c r="T83" t="str">
        <f>IF(C83="","",VLOOKUP(C83,precio_reno_porta!D:Z,18,0))</f>
        <v/>
      </c>
      <c r="U83" t="str">
        <f>IF(C83="","",VLOOKUP(C83,precio_reno_porta!D:Z,19,0))</f>
        <v/>
      </c>
      <c r="V83" t="str">
        <f>IF(C83="","",VLOOKUP(C83,precio_reno_porta!D:Z,20,0))</f>
        <v/>
      </c>
      <c r="W83" t="str">
        <f>IF(C83="","",VLOOKUP(C83,precio_reno_porta!D:Z,21,0))</f>
        <v/>
      </c>
      <c r="X83" t="str">
        <f>IF(C83="","",VLOOKUP(C83,precio_reno_porta!D:Z,22,0))</f>
        <v/>
      </c>
      <c r="Y83" t="str">
        <f>IF(C83="","",VLOOKUP(C83,precio_reno_porta!D:Z,23,0))</f>
        <v/>
      </c>
      <c r="Z83" t="str">
        <f>IF(Anexar1!C73="","",IFERROR(VLOOKUP(C83,Anexar1!C:P,6,0),0))</f>
        <v/>
      </c>
      <c r="AA83" t="str">
        <f>IF(Anexar1!C73="","",IFERROR(VLOOKUP(C83,Anexar1!C:P,14,0),""))</f>
        <v/>
      </c>
    </row>
    <row r="84" spans="1:27" x14ac:dyDescent="0.3">
      <c r="A84" t="str">
        <f>IF(precio_reno_porta!B83="","",precio_reno_porta!B83)</f>
        <v>5G</v>
      </c>
      <c r="B84" t="str">
        <f>IF(Anexar1!B79="","",Anexar1!B79)</f>
        <v/>
      </c>
      <c r="C84" t="str">
        <f>IF(Anexar1!C79="","",Anexar1!C79)</f>
        <v/>
      </c>
      <c r="D84" t="str">
        <f>IF(C84="","",VLOOKUP(C84,precio_reno_porta!D:Z,2,0))</f>
        <v/>
      </c>
      <c r="E84" t="str">
        <f>IF(C84="","",VLOOKUP(C84,precio_reno_porta!D:Z,3,0))</f>
        <v/>
      </c>
      <c r="F84" t="str">
        <f>IF(C84="","",VLOOKUP(C84,precio_reno_porta!D:Z,4,0))</f>
        <v/>
      </c>
      <c r="G84" t="str">
        <f>IF(C84="","",VLOOKUP(C84,precio_reno_porta!D:Z,5,0))</f>
        <v/>
      </c>
      <c r="H84" t="str">
        <f>IF(C84="","",VLOOKUP(C84,precio_reno_porta!D:Z,6,0))</f>
        <v/>
      </c>
      <c r="I84" t="str">
        <f>IF(C84="","",VLOOKUP(C84,precio_reno_porta!D:Z,7,0))</f>
        <v/>
      </c>
      <c r="J84" t="str">
        <f>IF(C84="","",VLOOKUP(C84,precio_reno_porta!D:Z,8,0))</f>
        <v/>
      </c>
      <c r="K84" t="str">
        <f>IF(C84="","",VLOOKUP(C84,precio_reno_porta!D:Z,9,0))</f>
        <v/>
      </c>
      <c r="L84" t="str">
        <f>IF(C84="","",VLOOKUP(C84,precio_reno_porta!D:Z,10,0))</f>
        <v/>
      </c>
      <c r="M84" t="str">
        <f>IF(C84="","",VLOOKUP(C84,precio_reno_porta!D:Z,11,0))</f>
        <v/>
      </c>
      <c r="N84" t="str">
        <f>IF(C84="","",VLOOKUP(C84,precio_reno_porta!D:Z,12,0))</f>
        <v/>
      </c>
      <c r="O84" t="str">
        <f>IF(C84="","",VLOOKUP(C84,precio_reno_porta!D:Z,13,0))</f>
        <v/>
      </c>
      <c r="P84" t="str">
        <f>IF(C84="","",VLOOKUP(C84,precio_reno_porta!D:Z,14,0))</f>
        <v/>
      </c>
      <c r="Q84" t="str">
        <f>IF(C84="","",VLOOKUP(C84,precio_reno_porta!D:Z,15,0))</f>
        <v/>
      </c>
      <c r="R84" t="str">
        <f>IF(C84="","",VLOOKUP(C84,precio_reno_porta!D:Z,16,0))</f>
        <v/>
      </c>
      <c r="S84" t="str">
        <f>IF(C84="","",VLOOKUP(C84,precio_reno_porta!D:Z,17,0))</f>
        <v/>
      </c>
      <c r="T84" t="str">
        <f>IF(C84="","",VLOOKUP(C84,precio_reno_porta!D:Z,18,0))</f>
        <v/>
      </c>
      <c r="U84" t="str">
        <f>IF(C84="","",VLOOKUP(C84,precio_reno_porta!D:Z,19,0))</f>
        <v/>
      </c>
      <c r="V84" t="str">
        <f>IF(C84="","",VLOOKUP(C84,precio_reno_porta!D:Z,20,0))</f>
        <v/>
      </c>
      <c r="W84" t="str">
        <f>IF(C84="","",VLOOKUP(C84,precio_reno_porta!D:Z,21,0))</f>
        <v/>
      </c>
      <c r="X84" t="str">
        <f>IF(C84="","",VLOOKUP(C84,precio_reno_porta!D:Z,22,0))</f>
        <v/>
      </c>
      <c r="Y84" t="str">
        <f>IF(C84="","",VLOOKUP(C84,precio_reno_porta!D:Z,23,0))</f>
        <v/>
      </c>
      <c r="Z84" t="str">
        <f>IF(Anexar1!C74="","",IFERROR(VLOOKUP(C84,Anexar1!C:P,6,0),0))</f>
        <v/>
      </c>
      <c r="AA84" t="str">
        <f>IF(Anexar1!C74="","",IFERROR(VLOOKUP(C84,Anexar1!C:P,14,0),""))</f>
        <v/>
      </c>
    </row>
    <row r="85" spans="1:27" x14ac:dyDescent="0.3">
      <c r="A85" t="str">
        <f>IF(precio_reno_porta!B84="","",precio_reno_porta!B84)</f>
        <v>5G</v>
      </c>
      <c r="B85" t="str">
        <f>IF(Anexar1!B80="","",Anexar1!B80)</f>
        <v/>
      </c>
      <c r="C85" t="str">
        <f>IF(Anexar1!C80="","",Anexar1!C80)</f>
        <v/>
      </c>
      <c r="D85" t="str">
        <f>IF(C85="","",VLOOKUP(C85,precio_reno_porta!D:Z,2,0))</f>
        <v/>
      </c>
      <c r="E85" t="str">
        <f>IF(C85="","",VLOOKUP(C85,precio_reno_porta!D:Z,3,0))</f>
        <v/>
      </c>
      <c r="F85" t="str">
        <f>IF(C85="","",VLOOKUP(C85,precio_reno_porta!D:Z,4,0))</f>
        <v/>
      </c>
      <c r="G85" t="str">
        <f>IF(C85="","",VLOOKUP(C85,precio_reno_porta!D:Z,5,0))</f>
        <v/>
      </c>
      <c r="H85" t="str">
        <f>IF(C85="","",VLOOKUP(C85,precio_reno_porta!D:Z,6,0))</f>
        <v/>
      </c>
      <c r="I85" t="str">
        <f>IF(C85="","",VLOOKUP(C85,precio_reno_porta!D:Z,7,0))</f>
        <v/>
      </c>
      <c r="J85" t="str">
        <f>IF(C85="","",VLOOKUP(C85,precio_reno_porta!D:Z,8,0))</f>
        <v/>
      </c>
      <c r="K85" t="str">
        <f>IF(C85="","",VLOOKUP(C85,precio_reno_porta!D:Z,9,0))</f>
        <v/>
      </c>
      <c r="L85" t="str">
        <f>IF(C85="","",VLOOKUP(C85,precio_reno_porta!D:Z,10,0))</f>
        <v/>
      </c>
      <c r="M85" t="str">
        <f>IF(C85="","",VLOOKUP(C85,precio_reno_porta!D:Z,11,0))</f>
        <v/>
      </c>
      <c r="N85" t="str">
        <f>IF(C85="","",VLOOKUP(C85,precio_reno_porta!D:Z,12,0))</f>
        <v/>
      </c>
      <c r="O85" t="str">
        <f>IF(C85="","",VLOOKUP(C85,precio_reno_porta!D:Z,13,0))</f>
        <v/>
      </c>
      <c r="P85" t="str">
        <f>IF(C85="","",VLOOKUP(C85,precio_reno_porta!D:Z,14,0))</f>
        <v/>
      </c>
      <c r="Q85" t="str">
        <f>IF(C85="","",VLOOKUP(C85,precio_reno_porta!D:Z,15,0))</f>
        <v/>
      </c>
      <c r="R85" t="str">
        <f>IF(C85="","",VLOOKUP(C85,precio_reno_porta!D:Z,16,0))</f>
        <v/>
      </c>
      <c r="S85" t="str">
        <f>IF(C85="","",VLOOKUP(C85,precio_reno_porta!D:Z,17,0))</f>
        <v/>
      </c>
      <c r="T85" t="str">
        <f>IF(C85="","",VLOOKUP(C85,precio_reno_porta!D:Z,18,0))</f>
        <v/>
      </c>
      <c r="U85" t="str">
        <f>IF(C85="","",VLOOKUP(C85,precio_reno_porta!D:Z,19,0))</f>
        <v/>
      </c>
      <c r="V85" t="str">
        <f>IF(C85="","",VLOOKUP(C85,precio_reno_porta!D:Z,20,0))</f>
        <v/>
      </c>
      <c r="W85" t="str">
        <f>IF(C85="","",VLOOKUP(C85,precio_reno_porta!D:Z,21,0))</f>
        <v/>
      </c>
      <c r="X85" t="str">
        <f>IF(C85="","",VLOOKUP(C85,precio_reno_porta!D:Z,22,0))</f>
        <v/>
      </c>
      <c r="Y85" t="str">
        <f>IF(C85="","",VLOOKUP(C85,precio_reno_porta!D:Z,23,0))</f>
        <v/>
      </c>
      <c r="Z85" t="str">
        <f>IF(Anexar1!C75="","",IFERROR(VLOOKUP(C85,Anexar1!C:P,6,0),0))</f>
        <v/>
      </c>
      <c r="AA85" t="str">
        <f>IF(Anexar1!C75="","",IFERROR(VLOOKUP(C85,Anexar1!C:P,14,0),""))</f>
        <v/>
      </c>
    </row>
    <row r="86" spans="1:27" x14ac:dyDescent="0.3">
      <c r="A86" t="str">
        <f>IF(precio_reno_porta!B85="","",precio_reno_porta!B85)</f>
        <v>5G</v>
      </c>
      <c r="B86" t="str">
        <f>IF(Anexar1!B81="","",Anexar1!B81)</f>
        <v/>
      </c>
      <c r="C86" t="str">
        <f>IF(Anexar1!C81="","",Anexar1!C81)</f>
        <v/>
      </c>
      <c r="D86" t="str">
        <f>IF(C86="","",VLOOKUP(C86,precio_reno_porta!D:Z,2,0))</f>
        <v/>
      </c>
      <c r="E86" t="str">
        <f>IF(C86="","",VLOOKUP(C86,precio_reno_porta!D:Z,3,0))</f>
        <v/>
      </c>
      <c r="F86" t="str">
        <f>IF(C86="","",VLOOKUP(C86,precio_reno_porta!D:Z,4,0))</f>
        <v/>
      </c>
      <c r="G86" t="str">
        <f>IF(C86="","",VLOOKUP(C86,precio_reno_porta!D:Z,5,0))</f>
        <v/>
      </c>
      <c r="H86" t="str">
        <f>IF(C86="","",VLOOKUP(C86,precio_reno_porta!D:Z,6,0))</f>
        <v/>
      </c>
      <c r="I86" t="str">
        <f>IF(C86="","",VLOOKUP(C86,precio_reno_porta!D:Z,7,0))</f>
        <v/>
      </c>
      <c r="J86" t="str">
        <f>IF(C86="","",VLOOKUP(C86,precio_reno_porta!D:Z,8,0))</f>
        <v/>
      </c>
      <c r="K86" t="str">
        <f>IF(C86="","",VLOOKUP(C86,precio_reno_porta!D:Z,9,0))</f>
        <v/>
      </c>
      <c r="L86" t="str">
        <f>IF(C86="","",VLOOKUP(C86,precio_reno_porta!D:Z,10,0))</f>
        <v/>
      </c>
      <c r="M86" t="str">
        <f>IF(C86="","",VLOOKUP(C86,precio_reno_porta!D:Z,11,0))</f>
        <v/>
      </c>
      <c r="N86" t="str">
        <f>IF(C86="","",VLOOKUP(C86,precio_reno_porta!D:Z,12,0))</f>
        <v/>
      </c>
      <c r="O86" t="str">
        <f>IF(C86="","",VLOOKUP(C86,precio_reno_porta!D:Z,13,0))</f>
        <v/>
      </c>
      <c r="P86" t="str">
        <f>IF(C86="","",VLOOKUP(C86,precio_reno_porta!D:Z,14,0))</f>
        <v/>
      </c>
      <c r="Q86" t="str">
        <f>IF(C86="","",VLOOKUP(C86,precio_reno_porta!D:Z,15,0))</f>
        <v/>
      </c>
      <c r="R86" t="str">
        <f>IF(C86="","",VLOOKUP(C86,precio_reno_porta!D:Z,16,0))</f>
        <v/>
      </c>
      <c r="S86" t="str">
        <f>IF(C86="","",VLOOKUP(C86,precio_reno_porta!D:Z,17,0))</f>
        <v/>
      </c>
      <c r="T86" t="str">
        <f>IF(C86="","",VLOOKUP(C86,precio_reno_porta!D:Z,18,0))</f>
        <v/>
      </c>
      <c r="U86" t="str">
        <f>IF(C86="","",VLOOKUP(C86,precio_reno_porta!D:Z,19,0))</f>
        <v/>
      </c>
      <c r="V86" t="str">
        <f>IF(C86="","",VLOOKUP(C86,precio_reno_porta!D:Z,20,0))</f>
        <v/>
      </c>
      <c r="W86" t="str">
        <f>IF(C86="","",VLOOKUP(C86,precio_reno_porta!D:Z,21,0))</f>
        <v/>
      </c>
      <c r="X86" t="str">
        <f>IF(C86="","",VLOOKUP(C86,precio_reno_porta!D:Z,22,0))</f>
        <v/>
      </c>
      <c r="Y86" t="str">
        <f>IF(C86="","",VLOOKUP(C86,precio_reno_porta!D:Z,23,0))</f>
        <v/>
      </c>
      <c r="Z86" t="str">
        <f>IF(Anexar1!C76="","",IFERROR(VLOOKUP(C86,Anexar1!C:P,6,0),0))</f>
        <v/>
      </c>
      <c r="AA86" t="str">
        <f>IF(Anexar1!C76="","",IFERROR(VLOOKUP(C86,Anexar1!C:P,14,0),""))</f>
        <v/>
      </c>
    </row>
    <row r="87" spans="1:27" x14ac:dyDescent="0.3">
      <c r="A87" t="str">
        <f>IF(precio_reno_porta!B86="","",precio_reno_porta!B86)</f>
        <v>5G</v>
      </c>
      <c r="B87" t="str">
        <f>IF(Anexar1!B82="","",Anexar1!B82)</f>
        <v/>
      </c>
      <c r="C87" t="str">
        <f>IF(Anexar1!C82="","",Anexar1!C82)</f>
        <v/>
      </c>
      <c r="D87" t="str">
        <f>IF(C87="","",VLOOKUP(C87,precio_reno_porta!D:Z,2,0))</f>
        <v/>
      </c>
      <c r="E87" t="str">
        <f>IF(C87="","",VLOOKUP(C87,precio_reno_porta!D:Z,3,0))</f>
        <v/>
      </c>
      <c r="F87" t="str">
        <f>IF(C87="","",VLOOKUP(C87,precio_reno_porta!D:Z,4,0))</f>
        <v/>
      </c>
      <c r="G87" t="str">
        <f>IF(C87="","",VLOOKUP(C87,precio_reno_porta!D:Z,5,0))</f>
        <v/>
      </c>
      <c r="H87" t="str">
        <f>IF(C87="","",VLOOKUP(C87,precio_reno_porta!D:Z,6,0))</f>
        <v/>
      </c>
      <c r="I87" t="str">
        <f>IF(C87="","",VLOOKUP(C87,precio_reno_porta!D:Z,7,0))</f>
        <v/>
      </c>
      <c r="J87" t="str">
        <f>IF(C87="","",VLOOKUP(C87,precio_reno_porta!D:Z,8,0))</f>
        <v/>
      </c>
      <c r="K87" t="str">
        <f>IF(C87="","",VLOOKUP(C87,precio_reno_porta!D:Z,9,0))</f>
        <v/>
      </c>
      <c r="L87" t="str">
        <f>IF(C87="","",VLOOKUP(C87,precio_reno_porta!D:Z,10,0))</f>
        <v/>
      </c>
      <c r="M87" t="str">
        <f>IF(C87="","",VLOOKUP(C87,precio_reno_porta!D:Z,11,0))</f>
        <v/>
      </c>
      <c r="N87" t="str">
        <f>IF(C87="","",VLOOKUP(C87,precio_reno_porta!D:Z,12,0))</f>
        <v/>
      </c>
      <c r="O87" t="str">
        <f>IF(C87="","",VLOOKUP(C87,precio_reno_porta!D:Z,13,0))</f>
        <v/>
      </c>
      <c r="P87" t="str">
        <f>IF(C87="","",VLOOKUP(C87,precio_reno_porta!D:Z,14,0))</f>
        <v/>
      </c>
      <c r="Q87" t="str">
        <f>IF(C87="","",VLOOKUP(C87,precio_reno_porta!D:Z,15,0))</f>
        <v/>
      </c>
      <c r="R87" t="str">
        <f>IF(C87="","",VLOOKUP(C87,precio_reno_porta!D:Z,16,0))</f>
        <v/>
      </c>
      <c r="S87" t="str">
        <f>IF(C87="","",VLOOKUP(C87,precio_reno_porta!D:Z,17,0))</f>
        <v/>
      </c>
      <c r="T87" t="str">
        <f>IF(C87="","",VLOOKUP(C87,precio_reno_porta!D:Z,18,0))</f>
        <v/>
      </c>
      <c r="U87" t="str">
        <f>IF(C87="","",VLOOKUP(C87,precio_reno_porta!D:Z,19,0))</f>
        <v/>
      </c>
      <c r="V87" t="str">
        <f>IF(C87="","",VLOOKUP(C87,precio_reno_porta!D:Z,20,0))</f>
        <v/>
      </c>
      <c r="W87" t="str">
        <f>IF(C87="","",VLOOKUP(C87,precio_reno_porta!D:Z,21,0))</f>
        <v/>
      </c>
      <c r="X87" t="str">
        <f>IF(C87="","",VLOOKUP(C87,precio_reno_porta!D:Z,22,0))</f>
        <v/>
      </c>
      <c r="Y87" t="str">
        <f>IF(C87="","",VLOOKUP(C87,precio_reno_porta!D:Z,23,0))</f>
        <v/>
      </c>
      <c r="Z87" t="str">
        <f>IF(Anexar1!C77="","",IFERROR(VLOOKUP(C87,Anexar1!C:P,6,0),0))</f>
        <v/>
      </c>
      <c r="AA87" t="str">
        <f>IF(Anexar1!C77="","",IFERROR(VLOOKUP(C87,Anexar1!C:P,14,0),""))</f>
        <v/>
      </c>
    </row>
    <row r="88" spans="1:27" x14ac:dyDescent="0.3">
      <c r="A88" t="str">
        <f>IF(precio_reno_porta!B87="","",precio_reno_porta!B87)</f>
        <v>5G</v>
      </c>
      <c r="B88" t="str">
        <f>IF(Anexar1!B83="","",Anexar1!B83)</f>
        <v/>
      </c>
      <c r="C88" t="str">
        <f>IF(Anexar1!C83="","",Anexar1!C83)</f>
        <v/>
      </c>
      <c r="D88" t="str">
        <f>IF(C88="","",VLOOKUP(C88,precio_reno_porta!D:Z,2,0))</f>
        <v/>
      </c>
      <c r="E88" t="str">
        <f>IF(C88="","",VLOOKUP(C88,precio_reno_porta!D:Z,3,0))</f>
        <v/>
      </c>
      <c r="F88" t="str">
        <f>IF(C88="","",VLOOKUP(C88,precio_reno_porta!D:Z,4,0))</f>
        <v/>
      </c>
      <c r="G88" t="str">
        <f>IF(C88="","",VLOOKUP(C88,precio_reno_porta!D:Z,5,0))</f>
        <v/>
      </c>
      <c r="H88" t="str">
        <f>IF(C88="","",VLOOKUP(C88,precio_reno_porta!D:Z,6,0))</f>
        <v/>
      </c>
      <c r="I88" t="str">
        <f>IF(C88="","",VLOOKUP(C88,precio_reno_porta!D:Z,7,0))</f>
        <v/>
      </c>
      <c r="J88" t="str">
        <f>IF(C88="","",VLOOKUP(C88,precio_reno_porta!D:Z,8,0))</f>
        <v/>
      </c>
      <c r="K88" t="str">
        <f>IF(C88="","",VLOOKUP(C88,precio_reno_porta!D:Z,9,0))</f>
        <v/>
      </c>
      <c r="L88" t="str">
        <f>IF(C88="","",VLOOKUP(C88,precio_reno_porta!D:Z,10,0))</f>
        <v/>
      </c>
      <c r="M88" t="str">
        <f>IF(C88="","",VLOOKUP(C88,precio_reno_porta!D:Z,11,0))</f>
        <v/>
      </c>
      <c r="N88" t="str">
        <f>IF(C88="","",VLOOKUP(C88,precio_reno_porta!D:Z,12,0))</f>
        <v/>
      </c>
      <c r="O88" t="str">
        <f>IF(C88="","",VLOOKUP(C88,precio_reno_porta!D:Z,13,0))</f>
        <v/>
      </c>
      <c r="P88" t="str">
        <f>IF(C88="","",VLOOKUP(C88,precio_reno_porta!D:Z,14,0))</f>
        <v/>
      </c>
      <c r="Q88" t="str">
        <f>IF(C88="","",VLOOKUP(C88,precio_reno_porta!D:Z,15,0))</f>
        <v/>
      </c>
      <c r="R88" t="str">
        <f>IF(C88="","",VLOOKUP(C88,precio_reno_porta!D:Z,16,0))</f>
        <v/>
      </c>
      <c r="S88" t="str">
        <f>IF(C88="","",VLOOKUP(C88,precio_reno_porta!D:Z,17,0))</f>
        <v/>
      </c>
      <c r="T88" t="str">
        <f>IF(C88="","",VLOOKUP(C88,precio_reno_porta!D:Z,18,0))</f>
        <v/>
      </c>
      <c r="U88" t="str">
        <f>IF(C88="","",VLOOKUP(C88,precio_reno_porta!D:Z,19,0))</f>
        <v/>
      </c>
      <c r="V88" t="str">
        <f>IF(C88="","",VLOOKUP(C88,precio_reno_porta!D:Z,20,0))</f>
        <v/>
      </c>
      <c r="W88" t="str">
        <f>IF(C88="","",VLOOKUP(C88,precio_reno_porta!D:Z,21,0))</f>
        <v/>
      </c>
      <c r="X88" t="str">
        <f>IF(C88="","",VLOOKUP(C88,precio_reno_porta!D:Z,22,0))</f>
        <v/>
      </c>
      <c r="Y88" t="str">
        <f>IF(C88="","",VLOOKUP(C88,precio_reno_porta!D:Z,23,0))</f>
        <v/>
      </c>
      <c r="Z88" t="str">
        <f>IF(Anexar1!C78="","",IFERROR(VLOOKUP(C88,Anexar1!C:P,6,0),0))</f>
        <v/>
      </c>
      <c r="AA88" t="str">
        <f>IF(Anexar1!C78="","",IFERROR(VLOOKUP(C88,Anexar1!C:P,14,0),""))</f>
        <v/>
      </c>
    </row>
    <row r="89" spans="1:27" x14ac:dyDescent="0.3">
      <c r="A89" t="str">
        <f>IF(precio_reno_porta!B88="","",precio_reno_porta!B88)</f>
        <v>5G</v>
      </c>
      <c r="B89" t="str">
        <f>IF(Anexar1!B84="","",Anexar1!B84)</f>
        <v/>
      </c>
      <c r="C89" t="str">
        <f>IF(Anexar1!C84="","",Anexar1!C84)</f>
        <v/>
      </c>
      <c r="D89" t="str">
        <f>IF(C89="","",VLOOKUP(C89,precio_reno_porta!D:Z,2,0))</f>
        <v/>
      </c>
      <c r="E89" t="str">
        <f>IF(C89="","",VLOOKUP(C89,precio_reno_porta!D:Z,3,0))</f>
        <v/>
      </c>
      <c r="F89" t="str">
        <f>IF(C89="","",VLOOKUP(C89,precio_reno_porta!D:Z,4,0))</f>
        <v/>
      </c>
      <c r="G89" t="str">
        <f>IF(C89="","",VLOOKUP(C89,precio_reno_porta!D:Z,5,0))</f>
        <v/>
      </c>
      <c r="H89" t="str">
        <f>IF(C89="","",VLOOKUP(C89,precio_reno_porta!D:Z,6,0))</f>
        <v/>
      </c>
      <c r="I89" t="str">
        <f>IF(C89="","",VLOOKUP(C89,precio_reno_porta!D:Z,7,0))</f>
        <v/>
      </c>
      <c r="J89" t="str">
        <f>IF(C89="","",VLOOKUP(C89,precio_reno_porta!D:Z,8,0))</f>
        <v/>
      </c>
      <c r="K89" t="str">
        <f>IF(C89="","",VLOOKUP(C89,precio_reno_porta!D:Z,9,0))</f>
        <v/>
      </c>
      <c r="L89" t="str">
        <f>IF(C89="","",VLOOKUP(C89,precio_reno_porta!D:Z,10,0))</f>
        <v/>
      </c>
      <c r="M89" t="str">
        <f>IF(C89="","",VLOOKUP(C89,precio_reno_porta!D:Z,11,0))</f>
        <v/>
      </c>
      <c r="N89" t="str">
        <f>IF(C89="","",VLOOKUP(C89,precio_reno_porta!D:Z,12,0))</f>
        <v/>
      </c>
      <c r="O89" t="str">
        <f>IF(C89="","",VLOOKUP(C89,precio_reno_porta!D:Z,13,0))</f>
        <v/>
      </c>
      <c r="P89" t="str">
        <f>IF(C89="","",VLOOKUP(C89,precio_reno_porta!D:Z,14,0))</f>
        <v/>
      </c>
      <c r="Q89" t="str">
        <f>IF(C89="","",VLOOKUP(C89,precio_reno_porta!D:Z,15,0))</f>
        <v/>
      </c>
      <c r="R89" t="str">
        <f>IF(C89="","",VLOOKUP(C89,precio_reno_porta!D:Z,16,0))</f>
        <v/>
      </c>
      <c r="S89" t="str">
        <f>IF(C89="","",VLOOKUP(C89,precio_reno_porta!D:Z,17,0))</f>
        <v/>
      </c>
      <c r="T89" t="str">
        <f>IF(C89="","",VLOOKUP(C89,precio_reno_porta!D:Z,18,0))</f>
        <v/>
      </c>
      <c r="U89" t="str">
        <f>IF(C89="","",VLOOKUP(C89,precio_reno_porta!D:Z,19,0))</f>
        <v/>
      </c>
      <c r="V89" t="str">
        <f>IF(C89="","",VLOOKUP(C89,precio_reno_porta!D:Z,20,0))</f>
        <v/>
      </c>
      <c r="W89" t="str">
        <f>IF(C89="","",VLOOKUP(C89,precio_reno_porta!D:Z,21,0))</f>
        <v/>
      </c>
      <c r="X89" t="str">
        <f>IF(C89="","",VLOOKUP(C89,precio_reno_porta!D:Z,22,0))</f>
        <v/>
      </c>
      <c r="Y89" t="str">
        <f>IF(C89="","",VLOOKUP(C89,precio_reno_porta!D:Z,23,0))</f>
        <v/>
      </c>
      <c r="Z89" t="str">
        <f>IF(Anexar1!C79="","",IFERROR(VLOOKUP(C89,Anexar1!C:P,6,0),0))</f>
        <v/>
      </c>
      <c r="AA89" t="str">
        <f>IF(Anexar1!C79="","",IFERROR(VLOOKUP(C89,Anexar1!C:P,14,0),""))</f>
        <v/>
      </c>
    </row>
    <row r="90" spans="1:27" x14ac:dyDescent="0.3">
      <c r="A90" t="str">
        <f>IF(precio_reno_porta!B89="","",precio_reno_porta!B89)</f>
        <v>5G</v>
      </c>
      <c r="B90" t="str">
        <f>IF(Anexar1!B85="","",Anexar1!B85)</f>
        <v/>
      </c>
      <c r="C90" t="str">
        <f>IF(Anexar1!C85="","",Anexar1!C85)</f>
        <v/>
      </c>
      <c r="D90" t="str">
        <f>IF(C90="","",VLOOKUP(C90,precio_reno_porta!D:Z,2,0))</f>
        <v/>
      </c>
      <c r="E90" t="str">
        <f>IF(C90="","",VLOOKUP(C90,precio_reno_porta!D:Z,3,0))</f>
        <v/>
      </c>
      <c r="F90" t="str">
        <f>IF(C90="","",VLOOKUP(C90,precio_reno_porta!D:Z,4,0))</f>
        <v/>
      </c>
      <c r="G90" t="str">
        <f>IF(C90="","",VLOOKUP(C90,precio_reno_porta!D:Z,5,0))</f>
        <v/>
      </c>
      <c r="H90" t="str">
        <f>IF(C90="","",VLOOKUP(C90,precio_reno_porta!D:Z,6,0))</f>
        <v/>
      </c>
      <c r="I90" t="str">
        <f>IF(C90="","",VLOOKUP(C90,precio_reno_porta!D:Z,7,0))</f>
        <v/>
      </c>
      <c r="J90" t="str">
        <f>IF(C90="","",VLOOKUP(C90,precio_reno_porta!D:Z,8,0))</f>
        <v/>
      </c>
      <c r="K90" t="str">
        <f>IF(C90="","",VLOOKUP(C90,precio_reno_porta!D:Z,9,0))</f>
        <v/>
      </c>
      <c r="L90" t="str">
        <f>IF(C90="","",VLOOKUP(C90,precio_reno_porta!D:Z,10,0))</f>
        <v/>
      </c>
      <c r="M90" t="str">
        <f>IF(C90="","",VLOOKUP(C90,precio_reno_porta!D:Z,11,0))</f>
        <v/>
      </c>
      <c r="N90" t="str">
        <f>IF(C90="","",VLOOKUP(C90,precio_reno_porta!D:Z,12,0))</f>
        <v/>
      </c>
      <c r="O90" t="str">
        <f>IF(C90="","",VLOOKUP(C90,precio_reno_porta!D:Z,13,0))</f>
        <v/>
      </c>
      <c r="P90" t="str">
        <f>IF(C90="","",VLOOKUP(C90,precio_reno_porta!D:Z,14,0))</f>
        <v/>
      </c>
      <c r="Q90" t="str">
        <f>IF(C90="","",VLOOKUP(C90,precio_reno_porta!D:Z,15,0))</f>
        <v/>
      </c>
      <c r="R90" t="str">
        <f>IF(C90="","",VLOOKUP(C90,precio_reno_porta!D:Z,16,0))</f>
        <v/>
      </c>
      <c r="S90" t="str">
        <f>IF(C90="","",VLOOKUP(C90,precio_reno_porta!D:Z,17,0))</f>
        <v/>
      </c>
      <c r="T90" t="str">
        <f>IF(C90="","",VLOOKUP(C90,precio_reno_porta!D:Z,18,0))</f>
        <v/>
      </c>
      <c r="U90" t="str">
        <f>IF(C90="","",VLOOKUP(C90,precio_reno_porta!D:Z,19,0))</f>
        <v/>
      </c>
      <c r="V90" t="str">
        <f>IF(C90="","",VLOOKUP(C90,precio_reno_porta!D:Z,20,0))</f>
        <v/>
      </c>
      <c r="W90" t="str">
        <f>IF(C90="","",VLOOKUP(C90,precio_reno_porta!D:Z,21,0))</f>
        <v/>
      </c>
      <c r="X90" t="str">
        <f>IF(C90="","",VLOOKUP(C90,precio_reno_porta!D:Z,22,0))</f>
        <v/>
      </c>
      <c r="Y90" t="str">
        <f>IF(C90="","",VLOOKUP(C90,precio_reno_porta!D:Z,23,0))</f>
        <v/>
      </c>
      <c r="Z90" t="str">
        <f>IF(Anexar1!C80="","",IFERROR(VLOOKUP(C90,Anexar1!C:P,6,0),0))</f>
        <v/>
      </c>
      <c r="AA90" t="str">
        <f>IF(Anexar1!C80="","",IFERROR(VLOOKUP(C90,Anexar1!C:P,14,0),""))</f>
        <v/>
      </c>
    </row>
    <row r="91" spans="1:27" x14ac:dyDescent="0.3">
      <c r="A91" t="str">
        <f>IF(precio_reno_porta!B90="","",precio_reno_porta!B90)</f>
        <v>5G</v>
      </c>
      <c r="B91" t="str">
        <f>IF(Anexar1!B86="","",Anexar1!B86)</f>
        <v/>
      </c>
      <c r="C91" t="str">
        <f>IF(Anexar1!C86="","",Anexar1!C86)</f>
        <v/>
      </c>
      <c r="D91" t="str">
        <f>IF(C91="","",VLOOKUP(C91,precio_reno_porta!D:Z,2,0))</f>
        <v/>
      </c>
      <c r="E91" t="str">
        <f>IF(C91="","",VLOOKUP(C91,precio_reno_porta!D:Z,3,0))</f>
        <v/>
      </c>
      <c r="F91" t="str">
        <f>IF(C91="","",VLOOKUP(C91,precio_reno_porta!D:Z,4,0))</f>
        <v/>
      </c>
      <c r="G91" t="str">
        <f>IF(C91="","",VLOOKUP(C91,precio_reno_porta!D:Z,5,0))</f>
        <v/>
      </c>
      <c r="H91" t="str">
        <f>IF(C91="","",VLOOKUP(C91,precio_reno_porta!D:Z,6,0))</f>
        <v/>
      </c>
      <c r="I91" t="str">
        <f>IF(C91="","",VLOOKUP(C91,precio_reno_porta!D:Z,7,0))</f>
        <v/>
      </c>
      <c r="J91" t="str">
        <f>IF(C91="","",VLOOKUP(C91,precio_reno_porta!D:Z,8,0))</f>
        <v/>
      </c>
      <c r="K91" t="str">
        <f>IF(C91="","",VLOOKUP(C91,precio_reno_porta!D:Z,9,0))</f>
        <v/>
      </c>
      <c r="L91" t="str">
        <f>IF(C91="","",VLOOKUP(C91,precio_reno_porta!D:Z,10,0))</f>
        <v/>
      </c>
      <c r="M91" t="str">
        <f>IF(C91="","",VLOOKUP(C91,precio_reno_porta!D:Z,11,0))</f>
        <v/>
      </c>
      <c r="N91" t="str">
        <f>IF(C91="","",VLOOKUP(C91,precio_reno_porta!D:Z,12,0))</f>
        <v/>
      </c>
      <c r="O91" t="str">
        <f>IF(C91="","",VLOOKUP(C91,precio_reno_porta!D:Z,13,0))</f>
        <v/>
      </c>
      <c r="P91" t="str">
        <f>IF(C91="","",VLOOKUP(C91,precio_reno_porta!D:Z,14,0))</f>
        <v/>
      </c>
      <c r="Q91" t="str">
        <f>IF(C91="","",VLOOKUP(C91,precio_reno_porta!D:Z,15,0))</f>
        <v/>
      </c>
      <c r="R91" t="str">
        <f>IF(C91="","",VLOOKUP(C91,precio_reno_porta!D:Z,16,0))</f>
        <v/>
      </c>
      <c r="S91" t="str">
        <f>IF(C91="","",VLOOKUP(C91,precio_reno_porta!D:Z,17,0))</f>
        <v/>
      </c>
      <c r="T91" t="str">
        <f>IF(C91="","",VLOOKUP(C91,precio_reno_porta!D:Z,18,0))</f>
        <v/>
      </c>
      <c r="U91" t="str">
        <f>IF(C91="","",VLOOKUP(C91,precio_reno_porta!D:Z,19,0))</f>
        <v/>
      </c>
      <c r="V91" t="str">
        <f>IF(C91="","",VLOOKUP(C91,precio_reno_porta!D:Z,20,0))</f>
        <v/>
      </c>
      <c r="W91" t="str">
        <f>IF(C91="","",VLOOKUP(C91,precio_reno_porta!D:Z,21,0))</f>
        <v/>
      </c>
      <c r="X91" t="str">
        <f>IF(C91="","",VLOOKUP(C91,precio_reno_porta!D:Z,22,0))</f>
        <v/>
      </c>
      <c r="Y91" t="str">
        <f>IF(C91="","",VLOOKUP(C91,precio_reno_porta!D:Z,23,0))</f>
        <v/>
      </c>
      <c r="Z91" t="str">
        <f>IF(Anexar1!C81="","",IFERROR(VLOOKUP(C91,Anexar1!C:P,6,0),0))</f>
        <v/>
      </c>
      <c r="AA91" t="str">
        <f>IF(Anexar1!C81="","",IFERROR(VLOOKUP(C91,Anexar1!C:P,14,0),""))</f>
        <v/>
      </c>
    </row>
    <row r="92" spans="1:27" x14ac:dyDescent="0.3">
      <c r="A92" t="str">
        <f>IF(precio_reno_porta!B91="","",precio_reno_porta!B91)</f>
        <v>5G</v>
      </c>
      <c r="B92" t="str">
        <f>IF(Anexar1!B87="","",Anexar1!B87)</f>
        <v/>
      </c>
      <c r="C92" t="str">
        <f>IF(Anexar1!C87="","",Anexar1!C87)</f>
        <v/>
      </c>
      <c r="D92" t="str">
        <f>IF(C92="","",VLOOKUP(C92,precio_reno_porta!D:Z,2,0))</f>
        <v/>
      </c>
      <c r="E92" t="str">
        <f>IF(C92="","",VLOOKUP(C92,precio_reno_porta!D:Z,3,0))</f>
        <v/>
      </c>
      <c r="F92" t="str">
        <f>IF(C92="","",VLOOKUP(C92,precio_reno_porta!D:Z,4,0))</f>
        <v/>
      </c>
      <c r="G92" t="str">
        <f>IF(C92="","",VLOOKUP(C92,precio_reno_porta!D:Z,5,0))</f>
        <v/>
      </c>
      <c r="H92" t="str">
        <f>IF(C92="","",VLOOKUP(C92,precio_reno_porta!D:Z,6,0))</f>
        <v/>
      </c>
      <c r="I92" t="str">
        <f>IF(C92="","",VLOOKUP(C92,precio_reno_porta!D:Z,7,0))</f>
        <v/>
      </c>
      <c r="J92" t="str">
        <f>IF(C92="","",VLOOKUP(C92,precio_reno_porta!D:Z,8,0))</f>
        <v/>
      </c>
      <c r="K92" t="str">
        <f>IF(C92="","",VLOOKUP(C92,precio_reno_porta!D:Z,9,0))</f>
        <v/>
      </c>
      <c r="L92" t="str">
        <f>IF(C92="","",VLOOKUP(C92,precio_reno_porta!D:Z,10,0))</f>
        <v/>
      </c>
      <c r="M92" t="str">
        <f>IF(C92="","",VLOOKUP(C92,precio_reno_porta!D:Z,11,0))</f>
        <v/>
      </c>
      <c r="N92" t="str">
        <f>IF(C92="","",VLOOKUP(C92,precio_reno_porta!D:Z,12,0))</f>
        <v/>
      </c>
      <c r="O92" t="str">
        <f>IF(C92="","",VLOOKUP(C92,precio_reno_porta!D:Z,13,0))</f>
        <v/>
      </c>
      <c r="P92" t="str">
        <f>IF(C92="","",VLOOKUP(C92,precio_reno_porta!D:Z,14,0))</f>
        <v/>
      </c>
      <c r="Q92" t="str">
        <f>IF(C92="","",VLOOKUP(C92,precio_reno_porta!D:Z,15,0))</f>
        <v/>
      </c>
      <c r="R92" t="str">
        <f>IF(C92="","",VLOOKUP(C92,precio_reno_porta!D:Z,16,0))</f>
        <v/>
      </c>
      <c r="S92" t="str">
        <f>IF(C92="","",VLOOKUP(C92,precio_reno_porta!D:Z,17,0))</f>
        <v/>
      </c>
      <c r="T92" t="str">
        <f>IF(C92="","",VLOOKUP(C92,precio_reno_porta!D:Z,18,0))</f>
        <v/>
      </c>
      <c r="U92" t="str">
        <f>IF(C92="","",VLOOKUP(C92,precio_reno_porta!D:Z,19,0))</f>
        <v/>
      </c>
      <c r="V92" t="str">
        <f>IF(C92="","",VLOOKUP(C92,precio_reno_porta!D:Z,20,0))</f>
        <v/>
      </c>
      <c r="W92" t="str">
        <f>IF(C92="","",VLOOKUP(C92,precio_reno_porta!D:Z,21,0))</f>
        <v/>
      </c>
      <c r="X92" t="str">
        <f>IF(C92="","",VLOOKUP(C92,precio_reno_porta!D:Z,22,0))</f>
        <v/>
      </c>
      <c r="Y92" t="str">
        <f>IF(C92="","",VLOOKUP(C92,precio_reno_porta!D:Z,23,0))</f>
        <v/>
      </c>
      <c r="Z92" t="str">
        <f>IF(Anexar1!C82="","",IFERROR(VLOOKUP(C92,Anexar1!C:P,6,0),0))</f>
        <v/>
      </c>
      <c r="AA92" t="str">
        <f>IF(Anexar1!C82="","",IFERROR(VLOOKUP(C92,Anexar1!C:P,14,0),""))</f>
        <v/>
      </c>
    </row>
    <row r="93" spans="1:27" x14ac:dyDescent="0.3">
      <c r="A93" t="str">
        <f>IF(precio_reno_porta!B92="","",precio_reno_porta!B92)</f>
        <v>5G</v>
      </c>
      <c r="B93" t="str">
        <f>IF(Anexar1!B88="","",Anexar1!B88)</f>
        <v/>
      </c>
      <c r="C93" t="str">
        <f>IF(Anexar1!C88="","",Anexar1!C88)</f>
        <v/>
      </c>
      <c r="D93" t="str">
        <f>IF(C93="","",VLOOKUP(C93,precio_reno_porta!D:Z,2,0))</f>
        <v/>
      </c>
      <c r="E93" t="str">
        <f>IF(C93="","",VLOOKUP(C93,precio_reno_porta!D:Z,3,0))</f>
        <v/>
      </c>
      <c r="F93" t="str">
        <f>IF(C93="","",VLOOKUP(C93,precio_reno_porta!D:Z,4,0))</f>
        <v/>
      </c>
      <c r="G93" t="str">
        <f>IF(C93="","",VLOOKUP(C93,precio_reno_porta!D:Z,5,0))</f>
        <v/>
      </c>
      <c r="H93" t="str">
        <f>IF(C93="","",VLOOKUP(C93,precio_reno_porta!D:Z,6,0))</f>
        <v/>
      </c>
      <c r="I93" t="str">
        <f>IF(C93="","",VLOOKUP(C93,precio_reno_porta!D:Z,7,0))</f>
        <v/>
      </c>
      <c r="J93" t="str">
        <f>IF(C93="","",VLOOKUP(C93,precio_reno_porta!D:Z,8,0))</f>
        <v/>
      </c>
      <c r="K93" t="str">
        <f>IF(C93="","",VLOOKUP(C93,precio_reno_porta!D:Z,9,0))</f>
        <v/>
      </c>
      <c r="L93" t="str">
        <f>IF(C93="","",VLOOKUP(C93,precio_reno_porta!D:Z,10,0))</f>
        <v/>
      </c>
      <c r="M93" t="str">
        <f>IF(C93="","",VLOOKUP(C93,precio_reno_porta!D:Z,11,0))</f>
        <v/>
      </c>
      <c r="N93" t="str">
        <f>IF(C93="","",VLOOKUP(C93,precio_reno_porta!D:Z,12,0))</f>
        <v/>
      </c>
      <c r="O93" t="str">
        <f>IF(C93="","",VLOOKUP(C93,precio_reno_porta!D:Z,13,0))</f>
        <v/>
      </c>
      <c r="P93" t="str">
        <f>IF(C93="","",VLOOKUP(C93,precio_reno_porta!D:Z,14,0))</f>
        <v/>
      </c>
      <c r="Q93" t="str">
        <f>IF(C93="","",VLOOKUP(C93,precio_reno_porta!D:Z,15,0))</f>
        <v/>
      </c>
      <c r="R93" t="str">
        <f>IF(C93="","",VLOOKUP(C93,precio_reno_porta!D:Z,16,0))</f>
        <v/>
      </c>
      <c r="S93" t="str">
        <f>IF(C93="","",VLOOKUP(C93,precio_reno_porta!D:Z,17,0))</f>
        <v/>
      </c>
      <c r="T93" t="str">
        <f>IF(C93="","",VLOOKUP(C93,precio_reno_porta!D:Z,18,0))</f>
        <v/>
      </c>
      <c r="U93" t="str">
        <f>IF(C93="","",VLOOKUP(C93,precio_reno_porta!D:Z,19,0))</f>
        <v/>
      </c>
      <c r="V93" t="str">
        <f>IF(C93="","",VLOOKUP(C93,precio_reno_porta!D:Z,20,0))</f>
        <v/>
      </c>
      <c r="W93" t="str">
        <f>IF(C93="","",VLOOKUP(C93,precio_reno_porta!D:Z,21,0))</f>
        <v/>
      </c>
      <c r="X93" t="str">
        <f>IF(C93="","",VLOOKUP(C93,precio_reno_porta!D:Z,22,0))</f>
        <v/>
      </c>
      <c r="Y93" t="str">
        <f>IF(C93="","",VLOOKUP(C93,precio_reno_porta!D:Z,23,0))</f>
        <v/>
      </c>
      <c r="Z93" t="str">
        <f>IF(Anexar1!C83="","",IFERROR(VLOOKUP(C93,Anexar1!C:P,6,0),0))</f>
        <v/>
      </c>
      <c r="AA93" t="str">
        <f>IF(Anexar1!C83="","",IFERROR(VLOOKUP(C93,Anexar1!C:P,14,0),""))</f>
        <v/>
      </c>
    </row>
    <row r="94" spans="1:27" x14ac:dyDescent="0.3">
      <c r="A94" t="str">
        <f>IF(precio_reno_porta!B93="","",precio_reno_porta!B93)</f>
        <v>5G</v>
      </c>
      <c r="B94" t="str">
        <f>IF(Anexar1!B89="","",Anexar1!B89)</f>
        <v/>
      </c>
      <c r="C94" t="str">
        <f>IF(Anexar1!C89="","",Anexar1!C89)</f>
        <v/>
      </c>
      <c r="D94" t="str">
        <f>IF(C94="","",VLOOKUP(C94,precio_reno_porta!D:Z,2,0))</f>
        <v/>
      </c>
      <c r="E94" t="str">
        <f>IF(C94="","",VLOOKUP(C94,precio_reno_porta!D:Z,3,0))</f>
        <v/>
      </c>
      <c r="F94" t="str">
        <f>IF(C94="","",VLOOKUP(C94,precio_reno_porta!D:Z,4,0))</f>
        <v/>
      </c>
      <c r="G94" t="str">
        <f>IF(C94="","",VLOOKUP(C94,precio_reno_porta!D:Z,5,0))</f>
        <v/>
      </c>
      <c r="H94" t="str">
        <f>IF(C94="","",VLOOKUP(C94,precio_reno_porta!D:Z,6,0))</f>
        <v/>
      </c>
      <c r="I94" t="str">
        <f>IF(C94="","",VLOOKUP(C94,precio_reno_porta!D:Z,7,0))</f>
        <v/>
      </c>
      <c r="J94" t="str">
        <f>IF(C94="","",VLOOKUP(C94,precio_reno_porta!D:Z,8,0))</f>
        <v/>
      </c>
      <c r="K94" t="str">
        <f>IF(C94="","",VLOOKUP(C94,precio_reno_porta!D:Z,9,0))</f>
        <v/>
      </c>
      <c r="L94" t="str">
        <f>IF(C94="","",VLOOKUP(C94,precio_reno_porta!D:Z,10,0))</f>
        <v/>
      </c>
      <c r="M94" t="str">
        <f>IF(C94="","",VLOOKUP(C94,precio_reno_porta!D:Z,11,0))</f>
        <v/>
      </c>
      <c r="N94" t="str">
        <f>IF(C94="","",VLOOKUP(C94,precio_reno_porta!D:Z,12,0))</f>
        <v/>
      </c>
      <c r="O94" t="str">
        <f>IF(C94="","",VLOOKUP(C94,precio_reno_porta!D:Z,13,0))</f>
        <v/>
      </c>
      <c r="P94" t="str">
        <f>IF(C94="","",VLOOKUP(C94,precio_reno_porta!D:Z,14,0))</f>
        <v/>
      </c>
      <c r="Q94" t="str">
        <f>IF(C94="","",VLOOKUP(C94,precio_reno_porta!D:Z,15,0))</f>
        <v/>
      </c>
      <c r="R94" t="str">
        <f>IF(C94="","",VLOOKUP(C94,precio_reno_porta!D:Z,16,0))</f>
        <v/>
      </c>
      <c r="S94" t="str">
        <f>IF(C94="","",VLOOKUP(C94,precio_reno_porta!D:Z,17,0))</f>
        <v/>
      </c>
      <c r="T94" t="str">
        <f>IF(C94="","",VLOOKUP(C94,precio_reno_porta!D:Z,18,0))</f>
        <v/>
      </c>
      <c r="U94" t="str">
        <f>IF(C94="","",VLOOKUP(C94,precio_reno_porta!D:Z,19,0))</f>
        <v/>
      </c>
      <c r="V94" t="str">
        <f>IF(C94="","",VLOOKUP(C94,precio_reno_porta!D:Z,20,0))</f>
        <v/>
      </c>
      <c r="W94" t="str">
        <f>IF(C94="","",VLOOKUP(C94,precio_reno_porta!D:Z,21,0))</f>
        <v/>
      </c>
      <c r="X94" t="str">
        <f>IF(C94="","",VLOOKUP(C94,precio_reno_porta!D:Z,22,0))</f>
        <v/>
      </c>
      <c r="Y94" t="str">
        <f>IF(C94="","",VLOOKUP(C94,precio_reno_porta!D:Z,23,0))</f>
        <v/>
      </c>
      <c r="Z94" t="str">
        <f>IF(Anexar1!C84="","",IFERROR(VLOOKUP(C94,Anexar1!C:P,6,0),0))</f>
        <v/>
      </c>
      <c r="AA94" t="str">
        <f>IF(Anexar1!C84="","",IFERROR(VLOOKUP(C94,Anexar1!C:P,14,0),""))</f>
        <v/>
      </c>
    </row>
    <row r="95" spans="1:27" x14ac:dyDescent="0.3">
      <c r="A95" t="str">
        <f>IF(precio_reno_porta!B94="","",precio_reno_porta!B94)</f>
        <v>4G</v>
      </c>
      <c r="B95" t="str">
        <f>IF(Anexar1!B90="","",Anexar1!B90)</f>
        <v/>
      </c>
      <c r="C95" t="str">
        <f>IF(Anexar1!C90="","",Anexar1!C90)</f>
        <v/>
      </c>
      <c r="D95" t="str">
        <f>IF(C95="","",VLOOKUP(C95,precio_reno_porta!D:Z,2,0))</f>
        <v/>
      </c>
      <c r="E95" t="str">
        <f>IF(C95="","",VLOOKUP(C95,precio_reno_porta!D:Z,3,0))</f>
        <v/>
      </c>
      <c r="F95" t="str">
        <f>IF(C95="","",VLOOKUP(C95,precio_reno_porta!D:Z,4,0))</f>
        <v/>
      </c>
      <c r="G95" t="str">
        <f>IF(C95="","",VLOOKUP(C95,precio_reno_porta!D:Z,5,0))</f>
        <v/>
      </c>
      <c r="H95" t="str">
        <f>IF(C95="","",VLOOKUP(C95,precio_reno_porta!D:Z,6,0))</f>
        <v/>
      </c>
      <c r="I95" t="str">
        <f>IF(C95="","",VLOOKUP(C95,precio_reno_porta!D:Z,7,0))</f>
        <v/>
      </c>
      <c r="J95" t="str">
        <f>IF(C95="","",VLOOKUP(C95,precio_reno_porta!D:Z,8,0))</f>
        <v/>
      </c>
      <c r="K95" t="str">
        <f>IF(C95="","",VLOOKUP(C95,precio_reno_porta!D:Z,9,0))</f>
        <v/>
      </c>
      <c r="L95" t="str">
        <f>IF(C95="","",VLOOKUP(C95,precio_reno_porta!D:Z,10,0))</f>
        <v/>
      </c>
      <c r="M95" t="str">
        <f>IF(C95="","",VLOOKUP(C95,precio_reno_porta!D:Z,11,0))</f>
        <v/>
      </c>
      <c r="N95" t="str">
        <f>IF(C95="","",VLOOKUP(C95,precio_reno_porta!D:Z,12,0))</f>
        <v/>
      </c>
      <c r="O95" t="str">
        <f>IF(C95="","",VLOOKUP(C95,precio_reno_porta!D:Z,13,0))</f>
        <v/>
      </c>
      <c r="P95" t="str">
        <f>IF(C95="","",VLOOKUP(C95,precio_reno_porta!D:Z,14,0))</f>
        <v/>
      </c>
      <c r="Q95" t="str">
        <f>IF(C95="","",VLOOKUP(C95,precio_reno_porta!D:Z,15,0))</f>
        <v/>
      </c>
      <c r="R95" t="str">
        <f>IF(C95="","",VLOOKUP(C95,precio_reno_porta!D:Z,16,0))</f>
        <v/>
      </c>
      <c r="S95" t="str">
        <f>IF(C95="","",VLOOKUP(C95,precio_reno_porta!D:Z,17,0))</f>
        <v/>
      </c>
      <c r="T95" t="str">
        <f>IF(C95="","",VLOOKUP(C95,precio_reno_porta!D:Z,18,0))</f>
        <v/>
      </c>
      <c r="U95" t="str">
        <f>IF(C95="","",VLOOKUP(C95,precio_reno_porta!D:Z,19,0))</f>
        <v/>
      </c>
      <c r="V95" t="str">
        <f>IF(C95="","",VLOOKUP(C95,precio_reno_porta!D:Z,20,0))</f>
        <v/>
      </c>
      <c r="W95" t="str">
        <f>IF(C95="","",VLOOKUP(C95,precio_reno_porta!D:Z,21,0))</f>
        <v/>
      </c>
      <c r="X95" t="str">
        <f>IF(C95="","",VLOOKUP(C95,precio_reno_porta!D:Z,22,0))</f>
        <v/>
      </c>
      <c r="Y95" t="str">
        <f>IF(C95="","",VLOOKUP(C95,precio_reno_porta!D:Z,23,0))</f>
        <v/>
      </c>
      <c r="Z95" t="str">
        <f>IF(Anexar1!C85="","",IFERROR(VLOOKUP(C95,Anexar1!C:P,6,0),0))</f>
        <v/>
      </c>
      <c r="AA95" t="str">
        <f>IF(Anexar1!C85="","",IFERROR(VLOOKUP(C95,Anexar1!C:P,14,0),""))</f>
        <v/>
      </c>
    </row>
    <row r="96" spans="1:27" x14ac:dyDescent="0.3">
      <c r="A96" t="str">
        <f>IF(precio_reno_porta!B95="","",precio_reno_porta!B95)</f>
        <v>5G</v>
      </c>
      <c r="B96" t="str">
        <f>IF(Anexar1!B91="","",Anexar1!B91)</f>
        <v/>
      </c>
      <c r="C96" t="str">
        <f>IF(Anexar1!C91="","",Anexar1!C91)</f>
        <v/>
      </c>
      <c r="D96" t="str">
        <f>IF(C96="","",VLOOKUP(C96,precio_reno_porta!D:Z,2,0))</f>
        <v/>
      </c>
      <c r="E96" t="str">
        <f>IF(C96="","",VLOOKUP(C96,precio_reno_porta!D:Z,3,0))</f>
        <v/>
      </c>
      <c r="F96" t="str">
        <f>IF(C96="","",VLOOKUP(C96,precio_reno_porta!D:Z,4,0))</f>
        <v/>
      </c>
      <c r="G96" t="str">
        <f>IF(C96="","",VLOOKUP(C96,precio_reno_porta!D:Z,5,0))</f>
        <v/>
      </c>
      <c r="H96" t="str">
        <f>IF(C96="","",VLOOKUP(C96,precio_reno_porta!D:Z,6,0))</f>
        <v/>
      </c>
      <c r="I96" t="str">
        <f>IF(C96="","",VLOOKUP(C96,precio_reno_porta!D:Z,7,0))</f>
        <v/>
      </c>
      <c r="J96" t="str">
        <f>IF(C96="","",VLOOKUP(C96,precio_reno_porta!D:Z,8,0))</f>
        <v/>
      </c>
      <c r="K96" t="str">
        <f>IF(C96="","",VLOOKUP(C96,precio_reno_porta!D:Z,9,0))</f>
        <v/>
      </c>
      <c r="L96" t="str">
        <f>IF(C96="","",VLOOKUP(C96,precio_reno_porta!D:Z,10,0))</f>
        <v/>
      </c>
      <c r="M96" t="str">
        <f>IF(C96="","",VLOOKUP(C96,precio_reno_porta!D:Z,11,0))</f>
        <v/>
      </c>
      <c r="N96" t="str">
        <f>IF(C96="","",VLOOKUP(C96,precio_reno_porta!D:Z,12,0))</f>
        <v/>
      </c>
      <c r="O96" t="str">
        <f>IF(C96="","",VLOOKUP(C96,precio_reno_porta!D:Z,13,0))</f>
        <v/>
      </c>
      <c r="P96" t="str">
        <f>IF(C96="","",VLOOKUP(C96,precio_reno_porta!D:Z,14,0))</f>
        <v/>
      </c>
      <c r="Q96" t="str">
        <f>IF(C96="","",VLOOKUP(C96,precio_reno_porta!D:Z,15,0))</f>
        <v/>
      </c>
      <c r="R96" t="str">
        <f>IF(C96="","",VLOOKUP(C96,precio_reno_porta!D:Z,16,0))</f>
        <v/>
      </c>
      <c r="S96" t="str">
        <f>IF(C96="","",VLOOKUP(C96,precio_reno_porta!D:Z,17,0))</f>
        <v/>
      </c>
      <c r="T96" t="str">
        <f>IF(C96="","",VLOOKUP(C96,precio_reno_porta!D:Z,18,0))</f>
        <v/>
      </c>
      <c r="U96" t="str">
        <f>IF(C96="","",VLOOKUP(C96,precio_reno_porta!D:Z,19,0))</f>
        <v/>
      </c>
      <c r="V96" t="str">
        <f>IF(C96="","",VLOOKUP(C96,precio_reno_porta!D:Z,20,0))</f>
        <v/>
      </c>
      <c r="W96" t="str">
        <f>IF(C96="","",VLOOKUP(C96,precio_reno_porta!D:Z,21,0))</f>
        <v/>
      </c>
      <c r="X96" t="str">
        <f>IF(C96="","",VLOOKUP(C96,precio_reno_porta!D:Z,22,0))</f>
        <v/>
      </c>
      <c r="Y96" t="str">
        <f>IF(C96="","",VLOOKUP(C96,precio_reno_porta!D:Z,23,0))</f>
        <v/>
      </c>
      <c r="Z96" t="str">
        <f>IF(Anexar1!C86="","",IFERROR(VLOOKUP(C96,Anexar1!C:P,6,0),0))</f>
        <v/>
      </c>
      <c r="AA96" t="str">
        <f>IF(Anexar1!C86="","",IFERROR(VLOOKUP(C96,Anexar1!C:P,14,0),""))</f>
        <v/>
      </c>
    </row>
    <row r="97" spans="1:27" x14ac:dyDescent="0.3">
      <c r="A97" t="str">
        <f>IF(precio_reno_porta!B96="","",precio_reno_porta!B96)</f>
        <v>5G</v>
      </c>
      <c r="B97" t="str">
        <f>IF(Anexar1!B92="","",Anexar1!B92)</f>
        <v/>
      </c>
      <c r="C97" t="str">
        <f>IF(Anexar1!C92="","",Anexar1!C92)</f>
        <v/>
      </c>
      <c r="D97" t="str">
        <f>IF(C97="","",VLOOKUP(C97,precio_reno_porta!D:Z,2,0))</f>
        <v/>
      </c>
      <c r="E97" t="str">
        <f>IF(C97="","",VLOOKUP(C97,precio_reno_porta!D:Z,3,0))</f>
        <v/>
      </c>
      <c r="F97" t="str">
        <f>IF(C97="","",VLOOKUP(C97,precio_reno_porta!D:Z,4,0))</f>
        <v/>
      </c>
      <c r="G97" t="str">
        <f>IF(C97="","",VLOOKUP(C97,precio_reno_porta!D:Z,5,0))</f>
        <v/>
      </c>
      <c r="H97" t="str">
        <f>IF(C97="","",VLOOKUP(C97,precio_reno_porta!D:Z,6,0))</f>
        <v/>
      </c>
      <c r="I97" t="str">
        <f>IF(C97="","",VLOOKUP(C97,precio_reno_porta!D:Z,7,0))</f>
        <v/>
      </c>
      <c r="J97" t="str">
        <f>IF(C97="","",VLOOKUP(C97,precio_reno_porta!D:Z,8,0))</f>
        <v/>
      </c>
      <c r="K97" t="str">
        <f>IF(C97="","",VLOOKUP(C97,precio_reno_porta!D:Z,9,0))</f>
        <v/>
      </c>
      <c r="L97" t="str">
        <f>IF(C97="","",VLOOKUP(C97,precio_reno_porta!D:Z,10,0))</f>
        <v/>
      </c>
      <c r="M97" t="str">
        <f>IF(C97="","",VLOOKUP(C97,precio_reno_porta!D:Z,11,0))</f>
        <v/>
      </c>
      <c r="N97" t="str">
        <f>IF(C97="","",VLOOKUP(C97,precio_reno_porta!D:Z,12,0))</f>
        <v/>
      </c>
      <c r="O97" t="str">
        <f>IF(C97="","",VLOOKUP(C97,precio_reno_porta!D:Z,13,0))</f>
        <v/>
      </c>
      <c r="P97" t="str">
        <f>IF(C97="","",VLOOKUP(C97,precio_reno_porta!D:Z,14,0))</f>
        <v/>
      </c>
      <c r="Q97" t="str">
        <f>IF(C97="","",VLOOKUP(C97,precio_reno_porta!D:Z,15,0))</f>
        <v/>
      </c>
      <c r="R97" t="str">
        <f>IF(C97="","",VLOOKUP(C97,precio_reno_porta!D:Z,16,0))</f>
        <v/>
      </c>
      <c r="S97" t="str">
        <f>IF(C97="","",VLOOKUP(C97,precio_reno_porta!D:Z,17,0))</f>
        <v/>
      </c>
      <c r="T97" t="str">
        <f>IF(C97="","",VLOOKUP(C97,precio_reno_porta!D:Z,18,0))</f>
        <v/>
      </c>
      <c r="U97" t="str">
        <f>IF(C97="","",VLOOKUP(C97,precio_reno_porta!D:Z,19,0))</f>
        <v/>
      </c>
      <c r="V97" t="str">
        <f>IF(C97="","",VLOOKUP(C97,precio_reno_porta!D:Z,20,0))</f>
        <v/>
      </c>
      <c r="W97" t="str">
        <f>IF(C97="","",VLOOKUP(C97,precio_reno_porta!D:Z,21,0))</f>
        <v/>
      </c>
      <c r="X97" t="str">
        <f>IF(C97="","",VLOOKUP(C97,precio_reno_porta!D:Z,22,0))</f>
        <v/>
      </c>
      <c r="Y97" t="str">
        <f>IF(C97="","",VLOOKUP(C97,precio_reno_porta!D:Z,23,0))</f>
        <v/>
      </c>
      <c r="Z97" t="str">
        <f>IF(Anexar1!C87="","",IFERROR(VLOOKUP(C97,Anexar1!C:P,6,0),0))</f>
        <v/>
      </c>
      <c r="AA97" t="str">
        <f>IF(Anexar1!C87="","",IFERROR(VLOOKUP(C97,Anexar1!C:P,14,0),""))</f>
        <v/>
      </c>
    </row>
    <row r="98" spans="1:27" x14ac:dyDescent="0.3">
      <c r="A98" t="str">
        <f>IF(precio_reno_porta!B97="","",precio_reno_porta!B97)</f>
        <v>4G</v>
      </c>
      <c r="B98" t="str">
        <f>IF(Anexar1!B93="","",Anexar1!B93)</f>
        <v/>
      </c>
      <c r="C98" t="str">
        <f>IF(Anexar1!C93="","",Anexar1!C93)</f>
        <v/>
      </c>
      <c r="D98" t="str">
        <f>IF(C98="","",VLOOKUP(C98,precio_reno_porta!D:Z,2,0))</f>
        <v/>
      </c>
      <c r="E98" t="str">
        <f>IF(C98="","",VLOOKUP(C98,precio_reno_porta!D:Z,3,0))</f>
        <v/>
      </c>
      <c r="F98" t="str">
        <f>IF(C98="","",VLOOKUP(C98,precio_reno_porta!D:Z,4,0))</f>
        <v/>
      </c>
      <c r="G98" t="str">
        <f>IF(C98="","",VLOOKUP(C98,precio_reno_porta!D:Z,5,0))</f>
        <v/>
      </c>
      <c r="H98" t="str">
        <f>IF(C98="","",VLOOKUP(C98,precio_reno_porta!D:Z,6,0))</f>
        <v/>
      </c>
      <c r="I98" t="str">
        <f>IF(C98="","",VLOOKUP(C98,precio_reno_porta!D:Z,7,0))</f>
        <v/>
      </c>
      <c r="J98" t="str">
        <f>IF(C98="","",VLOOKUP(C98,precio_reno_porta!D:Z,8,0))</f>
        <v/>
      </c>
      <c r="K98" t="str">
        <f>IF(C98="","",VLOOKUP(C98,precio_reno_porta!D:Z,9,0))</f>
        <v/>
      </c>
      <c r="L98" t="str">
        <f>IF(C98="","",VLOOKUP(C98,precio_reno_porta!D:Z,10,0))</f>
        <v/>
      </c>
      <c r="M98" t="str">
        <f>IF(C98="","",VLOOKUP(C98,precio_reno_porta!D:Z,11,0))</f>
        <v/>
      </c>
      <c r="N98" t="str">
        <f>IF(C98="","",VLOOKUP(C98,precio_reno_porta!D:Z,12,0))</f>
        <v/>
      </c>
      <c r="O98" t="str">
        <f>IF(C98="","",VLOOKUP(C98,precio_reno_porta!D:Z,13,0))</f>
        <v/>
      </c>
      <c r="P98" t="str">
        <f>IF(C98="","",VLOOKUP(C98,precio_reno_porta!D:Z,14,0))</f>
        <v/>
      </c>
      <c r="Q98" t="str">
        <f>IF(C98="","",VLOOKUP(C98,precio_reno_porta!D:Z,15,0))</f>
        <v/>
      </c>
      <c r="R98" t="str">
        <f>IF(C98="","",VLOOKUP(C98,precio_reno_porta!D:Z,16,0))</f>
        <v/>
      </c>
      <c r="S98" t="str">
        <f>IF(C98="","",VLOOKUP(C98,precio_reno_porta!D:Z,17,0))</f>
        <v/>
      </c>
      <c r="T98" t="str">
        <f>IF(C98="","",VLOOKUP(C98,precio_reno_porta!D:Z,18,0))</f>
        <v/>
      </c>
      <c r="U98" t="str">
        <f>IF(C98="","",VLOOKUP(C98,precio_reno_porta!D:Z,19,0))</f>
        <v/>
      </c>
      <c r="V98" t="str">
        <f>IF(C98="","",VLOOKUP(C98,precio_reno_porta!D:Z,20,0))</f>
        <v/>
      </c>
      <c r="W98" t="str">
        <f>IF(C98="","",VLOOKUP(C98,precio_reno_porta!D:Z,21,0))</f>
        <v/>
      </c>
      <c r="X98" t="str">
        <f>IF(C98="","",VLOOKUP(C98,precio_reno_porta!D:Z,22,0))</f>
        <v/>
      </c>
      <c r="Y98" t="str">
        <f>IF(C98="","",VLOOKUP(C98,precio_reno_porta!D:Z,23,0))</f>
        <v/>
      </c>
      <c r="Z98" t="str">
        <f>IF(Anexar1!C88="","",IFERROR(VLOOKUP(C98,Anexar1!C:P,6,0),0))</f>
        <v/>
      </c>
      <c r="AA98" t="str">
        <f>IF(Anexar1!C88="","",IFERROR(VLOOKUP(C98,Anexar1!C:P,14,0),""))</f>
        <v/>
      </c>
    </row>
    <row r="99" spans="1:27" x14ac:dyDescent="0.3">
      <c r="A99" t="str">
        <f>IF(precio_reno_porta!B98="","",precio_reno_porta!B98)</f>
        <v>5G</v>
      </c>
      <c r="B99" t="str">
        <f>IF(Anexar1!B94="","",Anexar1!B94)</f>
        <v/>
      </c>
      <c r="C99" t="str">
        <f>IF(Anexar1!C94="","",Anexar1!C94)</f>
        <v/>
      </c>
      <c r="D99" t="str">
        <f>IF(C99="","",VLOOKUP(C99,precio_reno_porta!D:Z,2,0))</f>
        <v/>
      </c>
      <c r="E99" t="str">
        <f>IF(C99="","",VLOOKUP(C99,precio_reno_porta!D:Z,3,0))</f>
        <v/>
      </c>
      <c r="F99" t="str">
        <f>IF(C99="","",VLOOKUP(C99,precio_reno_porta!D:Z,4,0))</f>
        <v/>
      </c>
      <c r="G99" t="str">
        <f>IF(C99="","",VLOOKUP(C99,precio_reno_porta!D:Z,5,0))</f>
        <v/>
      </c>
      <c r="H99" t="str">
        <f>IF(C99="","",VLOOKUP(C99,precio_reno_porta!D:Z,6,0))</f>
        <v/>
      </c>
      <c r="I99" t="str">
        <f>IF(C99="","",VLOOKUP(C99,precio_reno_porta!D:Z,7,0))</f>
        <v/>
      </c>
      <c r="J99" t="str">
        <f>IF(C99="","",VLOOKUP(C99,precio_reno_porta!D:Z,8,0))</f>
        <v/>
      </c>
      <c r="K99" t="str">
        <f>IF(C99="","",VLOOKUP(C99,precio_reno_porta!D:Z,9,0))</f>
        <v/>
      </c>
      <c r="L99" t="str">
        <f>IF(C99="","",VLOOKUP(C99,precio_reno_porta!D:Z,10,0))</f>
        <v/>
      </c>
      <c r="M99" t="str">
        <f>IF(C99="","",VLOOKUP(C99,precio_reno_porta!D:Z,11,0))</f>
        <v/>
      </c>
      <c r="N99" t="str">
        <f>IF(C99="","",VLOOKUP(C99,precio_reno_porta!D:Z,12,0))</f>
        <v/>
      </c>
      <c r="O99" t="str">
        <f>IF(C99="","",VLOOKUP(C99,precio_reno_porta!D:Z,13,0))</f>
        <v/>
      </c>
      <c r="P99" t="str">
        <f>IF(C99="","",VLOOKUP(C99,precio_reno_porta!D:Z,14,0))</f>
        <v/>
      </c>
      <c r="Q99" t="str">
        <f>IF(C99="","",VLOOKUP(C99,precio_reno_porta!D:Z,15,0))</f>
        <v/>
      </c>
      <c r="R99" t="str">
        <f>IF(C99="","",VLOOKUP(C99,precio_reno_porta!D:Z,16,0))</f>
        <v/>
      </c>
      <c r="S99" t="str">
        <f>IF(C99="","",VLOOKUP(C99,precio_reno_porta!D:Z,17,0))</f>
        <v/>
      </c>
      <c r="T99" t="str">
        <f>IF(C99="","",VLOOKUP(C99,precio_reno_porta!D:Z,18,0))</f>
        <v/>
      </c>
      <c r="U99" t="str">
        <f>IF(C99="","",VLOOKUP(C99,precio_reno_porta!D:Z,19,0))</f>
        <v/>
      </c>
      <c r="V99" t="str">
        <f>IF(C99="","",VLOOKUP(C99,precio_reno_porta!D:Z,20,0))</f>
        <v/>
      </c>
      <c r="W99" t="str">
        <f>IF(C99="","",VLOOKUP(C99,precio_reno_porta!D:Z,21,0))</f>
        <v/>
      </c>
      <c r="X99" t="str">
        <f>IF(C99="","",VLOOKUP(C99,precio_reno_porta!D:Z,22,0))</f>
        <v/>
      </c>
      <c r="Y99" t="str">
        <f>IF(C99="","",VLOOKUP(C99,precio_reno_porta!D:Z,23,0))</f>
        <v/>
      </c>
      <c r="Z99" t="str">
        <f>IF(Anexar1!C89="","",IFERROR(VLOOKUP(C99,Anexar1!C:P,6,0),0))</f>
        <v/>
      </c>
      <c r="AA99" t="str">
        <f>IF(Anexar1!C89="","",IFERROR(VLOOKUP(C99,Anexar1!C:P,14,0),""))</f>
        <v/>
      </c>
    </row>
    <row r="100" spans="1:27" x14ac:dyDescent="0.3">
      <c r="A100" t="str">
        <f>IF(precio_reno_porta!B99="","",precio_reno_porta!B99)</f>
        <v>5G</v>
      </c>
      <c r="B100" t="str">
        <f>IF(Anexar1!B95="","",Anexar1!B95)</f>
        <v/>
      </c>
      <c r="C100" t="str">
        <f>IF(Anexar1!C95="","",Anexar1!C95)</f>
        <v/>
      </c>
      <c r="D100" t="str">
        <f>IF(C100="","",VLOOKUP(C100,precio_reno_porta!D:Z,2,0))</f>
        <v/>
      </c>
      <c r="E100" t="str">
        <f>IF(C100="","",VLOOKUP(C100,precio_reno_porta!D:Z,3,0))</f>
        <v/>
      </c>
      <c r="F100" t="str">
        <f>IF(C100="","",VLOOKUP(C100,precio_reno_porta!D:Z,4,0))</f>
        <v/>
      </c>
      <c r="G100" t="str">
        <f>IF(C100="","",VLOOKUP(C100,precio_reno_porta!D:Z,5,0))</f>
        <v/>
      </c>
      <c r="H100" t="str">
        <f>IF(C100="","",VLOOKUP(C100,precio_reno_porta!D:Z,6,0))</f>
        <v/>
      </c>
      <c r="I100" t="str">
        <f>IF(C100="","",VLOOKUP(C100,precio_reno_porta!D:Z,7,0))</f>
        <v/>
      </c>
      <c r="J100" t="str">
        <f>IF(C100="","",VLOOKUP(C100,precio_reno_porta!D:Z,8,0))</f>
        <v/>
      </c>
      <c r="K100" t="str">
        <f>IF(C100="","",VLOOKUP(C100,precio_reno_porta!D:Z,9,0))</f>
        <v/>
      </c>
      <c r="L100" t="str">
        <f>IF(C100="","",VLOOKUP(C100,precio_reno_porta!D:Z,10,0))</f>
        <v/>
      </c>
      <c r="M100" t="str">
        <f>IF(C100="","",VLOOKUP(C100,precio_reno_porta!D:Z,11,0))</f>
        <v/>
      </c>
      <c r="N100" t="str">
        <f>IF(C100="","",VLOOKUP(C100,precio_reno_porta!D:Z,12,0))</f>
        <v/>
      </c>
      <c r="O100" t="str">
        <f>IF(C100="","",VLOOKUP(C100,precio_reno_porta!D:Z,13,0))</f>
        <v/>
      </c>
      <c r="P100" t="str">
        <f>IF(C100="","",VLOOKUP(C100,precio_reno_porta!D:Z,14,0))</f>
        <v/>
      </c>
      <c r="Q100" t="str">
        <f>IF(C100="","",VLOOKUP(C100,precio_reno_porta!D:Z,15,0))</f>
        <v/>
      </c>
      <c r="R100" t="str">
        <f>IF(C100="","",VLOOKUP(C100,precio_reno_porta!D:Z,16,0))</f>
        <v/>
      </c>
      <c r="S100" t="str">
        <f>IF(C100="","",VLOOKUP(C100,precio_reno_porta!D:Z,17,0))</f>
        <v/>
      </c>
      <c r="T100" t="str">
        <f>IF(C100="","",VLOOKUP(C100,precio_reno_porta!D:Z,18,0))</f>
        <v/>
      </c>
      <c r="U100" t="str">
        <f>IF(C100="","",VLOOKUP(C100,precio_reno_porta!D:Z,19,0))</f>
        <v/>
      </c>
      <c r="V100" t="str">
        <f>IF(C100="","",VLOOKUP(C100,precio_reno_porta!D:Z,20,0))</f>
        <v/>
      </c>
      <c r="W100" t="str">
        <f>IF(C100="","",VLOOKUP(C100,precio_reno_porta!D:Z,21,0))</f>
        <v/>
      </c>
      <c r="X100" t="str">
        <f>IF(C100="","",VLOOKUP(C100,precio_reno_porta!D:Z,22,0))</f>
        <v/>
      </c>
      <c r="Y100" t="str">
        <f>IF(C100="","",VLOOKUP(C100,precio_reno_porta!D:Z,23,0))</f>
        <v/>
      </c>
      <c r="Z100" t="str">
        <f>IF(Anexar1!C90="","",IFERROR(VLOOKUP(C100,Anexar1!C:P,6,0),0))</f>
        <v/>
      </c>
      <c r="AA100" t="str">
        <f>IF(Anexar1!C90="","",IFERROR(VLOOKUP(C100,Anexar1!C:P,14,0),""))</f>
        <v/>
      </c>
    </row>
    <row r="101" spans="1:27" x14ac:dyDescent="0.3">
      <c r="A101" t="str">
        <f>IF(precio_reno_porta!B100="","",precio_reno_porta!B100)</f>
        <v>5G</v>
      </c>
      <c r="B101" t="str">
        <f>IF(Anexar1!B96="","",Anexar1!B96)</f>
        <v/>
      </c>
      <c r="C101" t="str">
        <f>IF(Anexar1!C96="","",Anexar1!C96)</f>
        <v/>
      </c>
      <c r="D101" t="str">
        <f>IF(C101="","",VLOOKUP(C101,precio_reno_porta!D:Z,2,0))</f>
        <v/>
      </c>
      <c r="E101" t="str">
        <f>IF(C101="","",VLOOKUP(C101,precio_reno_porta!D:Z,3,0))</f>
        <v/>
      </c>
      <c r="F101" t="str">
        <f>IF(C101="","",VLOOKUP(C101,precio_reno_porta!D:Z,4,0))</f>
        <v/>
      </c>
      <c r="G101" t="str">
        <f>IF(C101="","",VLOOKUP(C101,precio_reno_porta!D:Z,5,0))</f>
        <v/>
      </c>
      <c r="H101" t="str">
        <f>IF(C101="","",VLOOKUP(C101,precio_reno_porta!D:Z,6,0))</f>
        <v/>
      </c>
      <c r="I101" t="str">
        <f>IF(C101="","",VLOOKUP(C101,precio_reno_porta!D:Z,7,0))</f>
        <v/>
      </c>
      <c r="J101" t="str">
        <f>IF(C101="","",VLOOKUP(C101,precio_reno_porta!D:Z,8,0))</f>
        <v/>
      </c>
      <c r="K101" t="str">
        <f>IF(C101="","",VLOOKUP(C101,precio_reno_porta!D:Z,9,0))</f>
        <v/>
      </c>
      <c r="L101" t="str">
        <f>IF(C101="","",VLOOKUP(C101,precio_reno_porta!D:Z,10,0))</f>
        <v/>
      </c>
      <c r="M101" t="str">
        <f>IF(C101="","",VLOOKUP(C101,precio_reno_porta!D:Z,11,0))</f>
        <v/>
      </c>
      <c r="N101" t="str">
        <f>IF(C101="","",VLOOKUP(C101,precio_reno_porta!D:Z,12,0))</f>
        <v/>
      </c>
      <c r="O101" t="str">
        <f>IF(C101="","",VLOOKUP(C101,precio_reno_porta!D:Z,13,0))</f>
        <v/>
      </c>
      <c r="P101" t="str">
        <f>IF(C101="","",VLOOKUP(C101,precio_reno_porta!D:Z,14,0))</f>
        <v/>
      </c>
      <c r="Q101" t="str">
        <f>IF(C101="","",VLOOKUP(C101,precio_reno_porta!D:Z,15,0))</f>
        <v/>
      </c>
      <c r="R101" t="str">
        <f>IF(C101="","",VLOOKUP(C101,precio_reno_porta!D:Z,16,0))</f>
        <v/>
      </c>
      <c r="S101" t="str">
        <f>IF(C101="","",VLOOKUP(C101,precio_reno_porta!D:Z,17,0))</f>
        <v/>
      </c>
      <c r="T101" t="str">
        <f>IF(C101="","",VLOOKUP(C101,precio_reno_porta!D:Z,18,0))</f>
        <v/>
      </c>
      <c r="U101" t="str">
        <f>IF(C101="","",VLOOKUP(C101,precio_reno_porta!D:Z,19,0))</f>
        <v/>
      </c>
      <c r="V101" t="str">
        <f>IF(C101="","",VLOOKUP(C101,precio_reno_porta!D:Z,20,0))</f>
        <v/>
      </c>
      <c r="W101" t="str">
        <f>IF(C101="","",VLOOKUP(C101,precio_reno_porta!D:Z,21,0))</f>
        <v/>
      </c>
      <c r="X101" t="str">
        <f>IF(C101="","",VLOOKUP(C101,precio_reno_porta!D:Z,22,0))</f>
        <v/>
      </c>
      <c r="Y101" t="str">
        <f>IF(C101="","",VLOOKUP(C101,precio_reno_porta!D:Z,23,0))</f>
        <v/>
      </c>
      <c r="Z101" t="str">
        <f>IF(Anexar1!C91="","",IFERROR(VLOOKUP(C101,Anexar1!C:P,6,0),0))</f>
        <v/>
      </c>
      <c r="AA101" t="str">
        <f>IF(Anexar1!C91="","",IFERROR(VLOOKUP(C101,Anexar1!C:P,14,0),""))</f>
        <v/>
      </c>
    </row>
    <row r="102" spans="1:27" x14ac:dyDescent="0.3">
      <c r="A102" t="str">
        <f>IF(precio_reno_porta!B101="","",precio_reno_porta!B101)</f>
        <v>5G</v>
      </c>
      <c r="B102" t="str">
        <f>IF(Anexar1!B97="","",Anexar1!B97)</f>
        <v/>
      </c>
      <c r="C102" t="str">
        <f>IF(Anexar1!C97="","",Anexar1!C97)</f>
        <v/>
      </c>
      <c r="D102" t="str">
        <f>IF(C102="","",VLOOKUP(C102,precio_reno_porta!D:Z,2,0))</f>
        <v/>
      </c>
      <c r="E102" t="str">
        <f>IF(C102="","",VLOOKUP(C102,precio_reno_porta!D:Z,3,0))</f>
        <v/>
      </c>
      <c r="F102" t="str">
        <f>IF(C102="","",VLOOKUP(C102,precio_reno_porta!D:Z,4,0))</f>
        <v/>
      </c>
      <c r="G102" t="str">
        <f>IF(C102="","",VLOOKUP(C102,precio_reno_porta!D:Z,5,0))</f>
        <v/>
      </c>
      <c r="H102" t="str">
        <f>IF(C102="","",VLOOKUP(C102,precio_reno_porta!D:Z,6,0))</f>
        <v/>
      </c>
      <c r="I102" t="str">
        <f>IF(C102="","",VLOOKUP(C102,precio_reno_porta!D:Z,7,0))</f>
        <v/>
      </c>
      <c r="J102" t="str">
        <f>IF(C102="","",VLOOKUP(C102,precio_reno_porta!D:Z,8,0))</f>
        <v/>
      </c>
      <c r="K102" t="str">
        <f>IF(C102="","",VLOOKUP(C102,precio_reno_porta!D:Z,9,0))</f>
        <v/>
      </c>
      <c r="L102" t="str">
        <f>IF(C102="","",VLOOKUP(C102,precio_reno_porta!D:Z,10,0))</f>
        <v/>
      </c>
      <c r="M102" t="str">
        <f>IF(C102="","",VLOOKUP(C102,precio_reno_porta!D:Z,11,0))</f>
        <v/>
      </c>
      <c r="N102" t="str">
        <f>IF(C102="","",VLOOKUP(C102,precio_reno_porta!D:Z,12,0))</f>
        <v/>
      </c>
      <c r="O102" t="str">
        <f>IF(C102="","",VLOOKUP(C102,precio_reno_porta!D:Z,13,0))</f>
        <v/>
      </c>
      <c r="P102" t="str">
        <f>IF(C102="","",VLOOKUP(C102,precio_reno_porta!D:Z,14,0))</f>
        <v/>
      </c>
      <c r="Q102" t="str">
        <f>IF(C102="","",VLOOKUP(C102,precio_reno_porta!D:Z,15,0))</f>
        <v/>
      </c>
      <c r="R102" t="str">
        <f>IF(C102="","",VLOOKUP(C102,precio_reno_porta!D:Z,16,0))</f>
        <v/>
      </c>
      <c r="S102" t="str">
        <f>IF(C102="","",VLOOKUP(C102,precio_reno_porta!D:Z,17,0))</f>
        <v/>
      </c>
      <c r="T102" t="str">
        <f>IF(C102="","",VLOOKUP(C102,precio_reno_porta!D:Z,18,0))</f>
        <v/>
      </c>
      <c r="U102" t="str">
        <f>IF(C102="","",VLOOKUP(C102,precio_reno_porta!D:Z,19,0))</f>
        <v/>
      </c>
      <c r="V102" t="str">
        <f>IF(C102="","",VLOOKUP(C102,precio_reno_porta!D:Z,20,0))</f>
        <v/>
      </c>
      <c r="W102" t="str">
        <f>IF(C102="","",VLOOKUP(C102,precio_reno_porta!D:Z,21,0))</f>
        <v/>
      </c>
      <c r="X102" t="str">
        <f>IF(C102="","",VLOOKUP(C102,precio_reno_porta!D:Z,22,0))</f>
        <v/>
      </c>
      <c r="Y102" t="str">
        <f>IF(C102="","",VLOOKUP(C102,precio_reno_porta!D:Z,23,0))</f>
        <v/>
      </c>
      <c r="Z102" t="str">
        <f>IF(Anexar1!C92="","",IFERROR(VLOOKUP(C102,Anexar1!C:P,6,0),0))</f>
        <v/>
      </c>
      <c r="AA102" t="str">
        <f>IF(Anexar1!C92="","",IFERROR(VLOOKUP(C102,Anexar1!C:P,14,0),""))</f>
        <v/>
      </c>
    </row>
    <row r="103" spans="1:27" x14ac:dyDescent="0.3">
      <c r="A103" t="str">
        <f>IF(precio_reno_porta!B102="","",precio_reno_porta!B102)</f>
        <v>5G</v>
      </c>
      <c r="B103" t="str">
        <f>IF(Anexar1!B93="","",Anexar1!B93)</f>
        <v/>
      </c>
      <c r="C103" t="str">
        <f>IF(Anexar1!C93="","",Anexar1!C93)</f>
        <v/>
      </c>
      <c r="D103" t="str">
        <f>IF(C103="","",VLOOKUP(C103,precio_reno_porta!D:Z,2,0))</f>
        <v/>
      </c>
      <c r="E103" t="str">
        <f>IF(C103="","",VLOOKUP(C103,precio_reno_porta!D:Z,3,0))</f>
        <v/>
      </c>
      <c r="F103" t="str">
        <f>IF(C103="","",VLOOKUP(C103,precio_reno_porta!D:Z,4,0))</f>
        <v/>
      </c>
      <c r="G103" t="str">
        <f>IF(C103="","",VLOOKUP(C103,precio_reno_porta!D:Z,5,0))</f>
        <v/>
      </c>
      <c r="H103" t="str">
        <f>IF(C103="","",VLOOKUP(C103,precio_reno_porta!D:Z,6,0))</f>
        <v/>
      </c>
      <c r="I103" t="str">
        <f>IF(C103="","",VLOOKUP(C103,precio_reno_porta!D:Z,7,0))</f>
        <v/>
      </c>
      <c r="J103" t="str">
        <f>IF(C103="","",VLOOKUP(C103,precio_reno_porta!D:Z,8,0))</f>
        <v/>
      </c>
      <c r="K103" t="str">
        <f>IF(C103="","",VLOOKUP(C103,precio_reno_porta!D:Z,9,0))</f>
        <v/>
      </c>
      <c r="L103" t="str">
        <f>IF(C103="","",VLOOKUP(C103,precio_reno_porta!D:Z,10,0))</f>
        <v/>
      </c>
      <c r="M103" t="str">
        <f>IF(C103="","",VLOOKUP(C103,precio_reno_porta!D:Z,11,0))</f>
        <v/>
      </c>
      <c r="N103" t="str">
        <f>IF(C103="","",VLOOKUP(C103,precio_reno_porta!D:Z,12,0))</f>
        <v/>
      </c>
      <c r="O103" t="str">
        <f>IF(C103="","",VLOOKUP(C103,precio_reno_porta!D:Z,13,0))</f>
        <v/>
      </c>
      <c r="P103" t="str">
        <f>IF(C103="","",VLOOKUP(C103,precio_reno_porta!D:Z,14,0))</f>
        <v/>
      </c>
      <c r="Q103" t="str">
        <f>IF(C103="","",VLOOKUP(C103,precio_reno_porta!D:Z,15,0))</f>
        <v/>
      </c>
      <c r="R103" t="str">
        <f>IF(C103="","",VLOOKUP(C103,precio_reno_porta!D:Z,16,0))</f>
        <v/>
      </c>
      <c r="S103" t="str">
        <f>IF(C103="","",VLOOKUP(C103,precio_reno_porta!D:Z,17,0))</f>
        <v/>
      </c>
      <c r="T103" t="str">
        <f>IF(C103="","",VLOOKUP(C103,precio_reno_porta!D:Z,18,0))</f>
        <v/>
      </c>
      <c r="U103" t="str">
        <f>IF(C103="","",VLOOKUP(C103,precio_reno_porta!D:Z,19,0))</f>
        <v/>
      </c>
      <c r="V103" t="str">
        <f>IF(C103="","",VLOOKUP(C103,precio_reno_porta!D:Z,20,0))</f>
        <v/>
      </c>
      <c r="W103" t="str">
        <f>IF(C103="","",VLOOKUP(C103,precio_reno_porta!D:Z,21,0))</f>
        <v/>
      </c>
      <c r="X103" t="str">
        <f>IF(C103="","",VLOOKUP(C103,precio_reno_porta!D:Z,22,0))</f>
        <v/>
      </c>
      <c r="Y103" t="str">
        <f>IF(C103="","",VLOOKUP(C103,precio_reno_porta!D:Z,23,0))</f>
        <v/>
      </c>
      <c r="Z103" t="str">
        <f>IF(Anexar1!C93="","",IFERROR(VLOOKUP(C103,Anexar1!C:P,6,0),0))</f>
        <v/>
      </c>
      <c r="AA103" t="str">
        <f>IF(Anexar1!C93="","",IFERROR(VLOOKUP(C103,Anexar1!C:P,14,0),""))</f>
        <v/>
      </c>
    </row>
    <row r="104" spans="1:27" x14ac:dyDescent="0.3">
      <c r="A104" t="str">
        <f>IF(precio_reno_porta!B103="","",precio_reno_porta!B103)</f>
        <v>5G</v>
      </c>
      <c r="B104" t="str">
        <f>IF(Anexar1!B94="","",Anexar1!B94)</f>
        <v/>
      </c>
      <c r="C104" t="str">
        <f>IF(Anexar1!C94="","",Anexar1!C94)</f>
        <v/>
      </c>
      <c r="D104" t="str">
        <f>IF(C104="","",VLOOKUP(C104,precio_reno_porta!D:Z,2,0))</f>
        <v/>
      </c>
      <c r="E104" t="str">
        <f>IF(C104="","",VLOOKUP(C104,precio_reno_porta!D:Z,3,0))</f>
        <v/>
      </c>
      <c r="F104" t="str">
        <f>IF(C104="","",VLOOKUP(C104,precio_reno_porta!D:Z,4,0))</f>
        <v/>
      </c>
      <c r="G104" t="str">
        <f>IF(C104="","",VLOOKUP(C104,precio_reno_porta!D:Z,5,0))</f>
        <v/>
      </c>
      <c r="H104" t="str">
        <f>IF(C104="","",VLOOKUP(C104,precio_reno_porta!D:Z,6,0))</f>
        <v/>
      </c>
      <c r="I104" t="str">
        <f>IF(C104="","",VLOOKUP(C104,precio_reno_porta!D:Z,7,0))</f>
        <v/>
      </c>
      <c r="J104" t="str">
        <f>IF(C104="","",VLOOKUP(C104,precio_reno_porta!D:Z,8,0))</f>
        <v/>
      </c>
      <c r="K104" t="str">
        <f>IF(C104="","",VLOOKUP(C104,precio_reno_porta!D:Z,9,0))</f>
        <v/>
      </c>
      <c r="L104" t="str">
        <f>IF(C104="","",VLOOKUP(C104,precio_reno_porta!D:Z,10,0))</f>
        <v/>
      </c>
      <c r="M104" t="str">
        <f>IF(C104="","",VLOOKUP(C104,precio_reno_porta!D:Z,11,0))</f>
        <v/>
      </c>
      <c r="N104" t="str">
        <f>IF(C104="","",VLOOKUP(C104,precio_reno_porta!D:Z,12,0))</f>
        <v/>
      </c>
      <c r="O104" t="str">
        <f>IF(C104="","",VLOOKUP(C104,precio_reno_porta!D:Z,13,0))</f>
        <v/>
      </c>
      <c r="P104" t="str">
        <f>IF(C104="","",VLOOKUP(C104,precio_reno_porta!D:Z,14,0))</f>
        <v/>
      </c>
      <c r="Q104" t="str">
        <f>IF(C104="","",VLOOKUP(C104,precio_reno_porta!D:Z,15,0))</f>
        <v/>
      </c>
      <c r="R104" t="str">
        <f>IF(C104="","",VLOOKUP(C104,precio_reno_porta!D:Z,16,0))</f>
        <v/>
      </c>
      <c r="S104" t="str">
        <f>IF(C104="","",VLOOKUP(C104,precio_reno_porta!D:Z,17,0))</f>
        <v/>
      </c>
      <c r="T104" t="str">
        <f>IF(C104="","",VLOOKUP(C104,precio_reno_porta!D:Z,18,0))</f>
        <v/>
      </c>
      <c r="U104" t="str">
        <f>IF(C104="","",VLOOKUP(C104,precio_reno_porta!D:Z,19,0))</f>
        <v/>
      </c>
      <c r="V104" t="str">
        <f>IF(C104="","",VLOOKUP(C104,precio_reno_porta!D:Z,20,0))</f>
        <v/>
      </c>
      <c r="W104" t="str">
        <f>IF(C104="","",VLOOKUP(C104,precio_reno_porta!D:Z,21,0))</f>
        <v/>
      </c>
      <c r="X104" t="str">
        <f>IF(C104="","",VLOOKUP(C104,precio_reno_porta!D:Z,22,0))</f>
        <v/>
      </c>
      <c r="Y104" t="str">
        <f>IF(C104="","",VLOOKUP(C104,precio_reno_porta!D:Z,23,0))</f>
        <v/>
      </c>
      <c r="Z104" t="str">
        <f>IF(Anexar1!C94="","",IFERROR(VLOOKUP(C104,Anexar1!C:P,6,0),0))</f>
        <v/>
      </c>
      <c r="AA104" t="str">
        <f>IF(Anexar1!C94="","",IFERROR(VLOOKUP(C104,Anexar1!C:P,14,0),""))</f>
        <v/>
      </c>
    </row>
    <row r="105" spans="1:27" x14ac:dyDescent="0.3">
      <c r="A105" t="str">
        <f>IF(precio_reno_porta!B104="","",precio_reno_porta!B104)</f>
        <v>5G</v>
      </c>
      <c r="B105" t="str">
        <f>IF(Anexar1!B95="","",Anexar1!B95)</f>
        <v/>
      </c>
      <c r="C105" t="str">
        <f>IF(Anexar1!C95="","",Anexar1!C95)</f>
        <v/>
      </c>
      <c r="D105" t="str">
        <f>IF(C105="","",VLOOKUP(C105,precio_reno_porta!D:Z,2,0))</f>
        <v/>
      </c>
      <c r="E105" t="str">
        <f>IF(C105="","",VLOOKUP(C105,precio_reno_porta!D:Z,3,0))</f>
        <v/>
      </c>
      <c r="F105" t="str">
        <f>IF(C105="","",VLOOKUP(C105,precio_reno_porta!D:Z,4,0))</f>
        <v/>
      </c>
      <c r="G105" t="str">
        <f>IF(C105="","",VLOOKUP(C105,precio_reno_porta!D:Z,5,0))</f>
        <v/>
      </c>
      <c r="H105" t="str">
        <f>IF(C105="","",VLOOKUP(C105,precio_reno_porta!D:Z,6,0))</f>
        <v/>
      </c>
      <c r="I105" t="str">
        <f>IF(C105="","",VLOOKUP(C105,precio_reno_porta!D:Z,7,0))</f>
        <v/>
      </c>
      <c r="J105" t="str">
        <f>IF(C105="","",VLOOKUP(C105,precio_reno_porta!D:Z,8,0))</f>
        <v/>
      </c>
      <c r="K105" t="str">
        <f>IF(C105="","",VLOOKUP(C105,precio_reno_porta!D:Z,9,0))</f>
        <v/>
      </c>
      <c r="L105" t="str">
        <f>IF(C105="","",VLOOKUP(C105,precio_reno_porta!D:Z,10,0))</f>
        <v/>
      </c>
      <c r="M105" t="str">
        <f>IF(C105="","",VLOOKUP(C105,precio_reno_porta!D:Z,11,0))</f>
        <v/>
      </c>
      <c r="N105" t="str">
        <f>IF(C105="","",VLOOKUP(C105,precio_reno_porta!D:Z,12,0))</f>
        <v/>
      </c>
      <c r="O105" t="str">
        <f>IF(C105="","",VLOOKUP(C105,precio_reno_porta!D:Z,13,0))</f>
        <v/>
      </c>
      <c r="P105" t="str">
        <f>IF(C105="","",VLOOKUP(C105,precio_reno_porta!D:Z,14,0))</f>
        <v/>
      </c>
      <c r="Q105" t="str">
        <f>IF(C105="","",VLOOKUP(C105,precio_reno_porta!D:Z,15,0))</f>
        <v/>
      </c>
      <c r="R105" t="str">
        <f>IF(C105="","",VLOOKUP(C105,precio_reno_porta!D:Z,16,0))</f>
        <v/>
      </c>
      <c r="S105" t="str">
        <f>IF(C105="","",VLOOKUP(C105,precio_reno_porta!D:Z,17,0))</f>
        <v/>
      </c>
      <c r="T105" t="str">
        <f>IF(C105="","",VLOOKUP(C105,precio_reno_porta!D:Z,18,0))</f>
        <v/>
      </c>
      <c r="U105" t="str">
        <f>IF(C105="","",VLOOKUP(C105,precio_reno_porta!D:Z,19,0))</f>
        <v/>
      </c>
      <c r="V105" t="str">
        <f>IF(C105="","",VLOOKUP(C105,precio_reno_porta!D:Z,20,0))</f>
        <v/>
      </c>
      <c r="W105" t="str">
        <f>IF(C105="","",VLOOKUP(C105,precio_reno_porta!D:Z,21,0))</f>
        <v/>
      </c>
      <c r="X105" t="str">
        <f>IF(C105="","",VLOOKUP(C105,precio_reno_porta!D:Z,22,0))</f>
        <v/>
      </c>
      <c r="Y105" t="str">
        <f>IF(C105="","",VLOOKUP(C105,precio_reno_porta!D:Z,23,0))</f>
        <v/>
      </c>
      <c r="Z105" t="str">
        <f>IF(Anexar1!C95="","",IFERROR(VLOOKUP(C105,Anexar1!C:P,6,0),0))</f>
        <v/>
      </c>
      <c r="AA105" t="str">
        <f>IF(Anexar1!C95="","",IFERROR(VLOOKUP(C105,Anexar1!C:P,14,0),""))</f>
        <v/>
      </c>
    </row>
    <row r="106" spans="1:27" x14ac:dyDescent="0.3">
      <c r="A106" t="str">
        <f>IF(precio_reno_porta!B105="","",precio_reno_porta!B105)</f>
        <v>5G</v>
      </c>
      <c r="B106" t="str">
        <f>IF(Anexar1!B96="","",Anexar1!B96)</f>
        <v/>
      </c>
      <c r="C106" t="str">
        <f>IF(Anexar1!C96="","",Anexar1!C96)</f>
        <v/>
      </c>
      <c r="D106" t="str">
        <f>IF(C106="","",VLOOKUP(C106,precio_reno_porta!D:Z,2,0))</f>
        <v/>
      </c>
      <c r="E106" t="str">
        <f>IF(C106="","",VLOOKUP(C106,precio_reno_porta!D:Z,3,0))</f>
        <v/>
      </c>
      <c r="F106" t="str">
        <f>IF(C106="","",VLOOKUP(C106,precio_reno_porta!D:Z,4,0))</f>
        <v/>
      </c>
      <c r="G106" t="str">
        <f>IF(C106="","",VLOOKUP(C106,precio_reno_porta!D:Z,5,0))</f>
        <v/>
      </c>
      <c r="H106" t="str">
        <f>IF(C106="","",VLOOKUP(C106,precio_reno_porta!D:Z,6,0))</f>
        <v/>
      </c>
      <c r="I106" t="str">
        <f>IF(C106="","",VLOOKUP(C106,precio_reno_porta!D:Z,7,0))</f>
        <v/>
      </c>
      <c r="J106" t="str">
        <f>IF(C106="","",VLOOKUP(C106,precio_reno_porta!D:Z,8,0))</f>
        <v/>
      </c>
      <c r="K106" t="str">
        <f>IF(C106="","",VLOOKUP(C106,precio_reno_porta!D:Z,9,0))</f>
        <v/>
      </c>
      <c r="L106" t="str">
        <f>IF(C106="","",VLOOKUP(C106,precio_reno_porta!D:Z,10,0))</f>
        <v/>
      </c>
      <c r="M106" t="str">
        <f>IF(C106="","",VLOOKUP(C106,precio_reno_porta!D:Z,11,0))</f>
        <v/>
      </c>
      <c r="N106" t="str">
        <f>IF(C106="","",VLOOKUP(C106,precio_reno_porta!D:Z,12,0))</f>
        <v/>
      </c>
      <c r="O106" t="str">
        <f>IF(C106="","",VLOOKUP(C106,precio_reno_porta!D:Z,13,0))</f>
        <v/>
      </c>
      <c r="P106" t="str">
        <f>IF(C106="","",VLOOKUP(C106,precio_reno_porta!D:Z,14,0))</f>
        <v/>
      </c>
      <c r="Q106" t="str">
        <f>IF(C106="","",VLOOKUP(C106,precio_reno_porta!D:Z,15,0))</f>
        <v/>
      </c>
      <c r="R106" t="str">
        <f>IF(C106="","",VLOOKUP(C106,precio_reno_porta!D:Z,16,0))</f>
        <v/>
      </c>
      <c r="S106" t="str">
        <f>IF(C106="","",VLOOKUP(C106,precio_reno_porta!D:Z,17,0))</f>
        <v/>
      </c>
      <c r="T106" t="str">
        <f>IF(C106="","",VLOOKUP(C106,precio_reno_porta!D:Z,18,0))</f>
        <v/>
      </c>
      <c r="U106" t="str">
        <f>IF(C106="","",VLOOKUP(C106,precio_reno_porta!D:Z,19,0))</f>
        <v/>
      </c>
      <c r="V106" t="str">
        <f>IF(C106="","",VLOOKUP(C106,precio_reno_porta!D:Z,20,0))</f>
        <v/>
      </c>
      <c r="W106" t="str">
        <f>IF(C106="","",VLOOKUP(C106,precio_reno_porta!D:Z,21,0))</f>
        <v/>
      </c>
      <c r="X106" t="str">
        <f>IF(C106="","",VLOOKUP(C106,precio_reno_porta!D:Z,22,0))</f>
        <v/>
      </c>
      <c r="Y106" t="str">
        <f>IF(C106="","",VLOOKUP(C106,precio_reno_porta!D:Z,23,0))</f>
        <v/>
      </c>
      <c r="Z106" t="str">
        <f>IF(Anexar1!C96="","",IFERROR(VLOOKUP(C106,Anexar1!C:P,6,0),0))</f>
        <v/>
      </c>
      <c r="AA106" t="str">
        <f>IF(Anexar1!C96="","",IFERROR(VLOOKUP(C106,Anexar1!C:P,14,0),""))</f>
        <v/>
      </c>
    </row>
    <row r="107" spans="1:27" x14ac:dyDescent="0.3">
      <c r="A107" t="str">
        <f>IF(precio_reno_porta!B106="","",precio_reno_porta!B106)</f>
        <v>4G</v>
      </c>
      <c r="B107" t="str">
        <f>IF(Anexar1!B97="","",Anexar1!B97)</f>
        <v/>
      </c>
      <c r="C107" t="str">
        <f>IF(Anexar1!C97="","",Anexar1!C97)</f>
        <v/>
      </c>
      <c r="D107" t="str">
        <f>IF(C107="","",VLOOKUP(C107,precio_reno_porta!D:Z,2,0))</f>
        <v/>
      </c>
      <c r="E107" t="str">
        <f>IF(C107="","",VLOOKUP(C107,precio_reno_porta!D:Z,3,0))</f>
        <v/>
      </c>
      <c r="F107" t="str">
        <f>IF(C107="","",VLOOKUP(C107,precio_reno_porta!D:Z,4,0))</f>
        <v/>
      </c>
      <c r="G107" t="str">
        <f>IF(C107="","",VLOOKUP(C107,precio_reno_porta!D:Z,5,0))</f>
        <v/>
      </c>
      <c r="H107" t="str">
        <f>IF(C107="","",VLOOKUP(C107,precio_reno_porta!D:Z,6,0))</f>
        <v/>
      </c>
      <c r="I107" t="str">
        <f>IF(C107="","",VLOOKUP(C107,precio_reno_porta!D:Z,7,0))</f>
        <v/>
      </c>
      <c r="J107" t="str">
        <f>IF(C107="","",VLOOKUP(C107,precio_reno_porta!D:Z,8,0))</f>
        <v/>
      </c>
      <c r="K107" t="str">
        <f>IF(C107="","",VLOOKUP(C107,precio_reno_porta!D:Z,9,0))</f>
        <v/>
      </c>
      <c r="L107" t="str">
        <f>IF(C107="","",VLOOKUP(C107,precio_reno_porta!D:Z,10,0))</f>
        <v/>
      </c>
      <c r="M107" t="str">
        <f>IF(C107="","",VLOOKUP(C107,precio_reno_porta!D:Z,11,0))</f>
        <v/>
      </c>
      <c r="N107" t="str">
        <f>IF(C107="","",VLOOKUP(C107,precio_reno_porta!D:Z,12,0))</f>
        <v/>
      </c>
      <c r="O107" t="str">
        <f>IF(C107="","",VLOOKUP(C107,precio_reno_porta!D:Z,13,0))</f>
        <v/>
      </c>
      <c r="P107" t="str">
        <f>IF(C107="","",VLOOKUP(C107,precio_reno_porta!D:Z,14,0))</f>
        <v/>
      </c>
      <c r="Q107" t="str">
        <f>IF(C107="","",VLOOKUP(C107,precio_reno_porta!D:Z,15,0))</f>
        <v/>
      </c>
      <c r="R107" t="str">
        <f>IF(C107="","",VLOOKUP(C107,precio_reno_porta!D:Z,16,0))</f>
        <v/>
      </c>
      <c r="S107" t="str">
        <f>IF(C107="","",VLOOKUP(C107,precio_reno_porta!D:Z,17,0))</f>
        <v/>
      </c>
      <c r="T107" t="str">
        <f>IF(C107="","",VLOOKUP(C107,precio_reno_porta!D:Z,18,0))</f>
        <v/>
      </c>
      <c r="U107" t="str">
        <f>IF(C107="","",VLOOKUP(C107,precio_reno_porta!D:Z,19,0))</f>
        <v/>
      </c>
      <c r="V107" t="str">
        <f>IF(C107="","",VLOOKUP(C107,precio_reno_porta!D:Z,20,0))</f>
        <v/>
      </c>
      <c r="W107" t="str">
        <f>IF(C107="","",VLOOKUP(C107,precio_reno_porta!D:Z,21,0))</f>
        <v/>
      </c>
      <c r="X107" t="str">
        <f>IF(C107="","",VLOOKUP(C107,precio_reno_porta!D:Z,22,0))</f>
        <v/>
      </c>
      <c r="Y107" t="str">
        <f>IF(C107="","",VLOOKUP(C107,precio_reno_porta!D:Z,23,0))</f>
        <v/>
      </c>
      <c r="Z107" t="str">
        <f>IF(Anexar1!C97="","",IFERROR(VLOOKUP(C107,Anexar1!C:P,6,0),0))</f>
        <v/>
      </c>
      <c r="AA107" t="str">
        <f>IF(Anexar1!C97="","",IFERROR(VLOOKUP(C107,Anexar1!C:P,14,0),""))</f>
        <v/>
      </c>
    </row>
    <row r="108" spans="1:27" x14ac:dyDescent="0.3">
      <c r="A108" t="str">
        <f>IF(precio_reno_porta!B107="","",precio_reno_porta!B107)</f>
        <v>4G</v>
      </c>
      <c r="B108" t="str">
        <f>IF(Anexar1!B98="","",Anexar1!B98)</f>
        <v/>
      </c>
      <c r="C108" t="str">
        <f>IF(Anexar1!C98="","",Anexar1!C98)</f>
        <v/>
      </c>
      <c r="D108" t="str">
        <f>IF(C108="","",VLOOKUP(C108,precio_reno_porta!D:Z,2,0))</f>
        <v/>
      </c>
      <c r="E108" t="str">
        <f>IF(C108="","",VLOOKUP(C108,precio_reno_porta!D:Z,3,0))</f>
        <v/>
      </c>
      <c r="F108" t="str">
        <f>IF(C108="","",VLOOKUP(C108,precio_reno_porta!D:Z,4,0))</f>
        <v/>
      </c>
      <c r="G108" t="str">
        <f>IF(C108="","",VLOOKUP(C108,precio_reno_porta!D:Z,5,0))</f>
        <v/>
      </c>
      <c r="H108" t="str">
        <f>IF(C108="","",VLOOKUP(C108,precio_reno_porta!D:Z,6,0))</f>
        <v/>
      </c>
      <c r="I108" t="str">
        <f>IF(C108="","",VLOOKUP(C108,precio_reno_porta!D:Z,7,0))</f>
        <v/>
      </c>
      <c r="J108" t="str">
        <f>IF(C108="","",VLOOKUP(C108,precio_reno_porta!D:Z,8,0))</f>
        <v/>
      </c>
      <c r="K108" t="str">
        <f>IF(C108="","",VLOOKUP(C108,precio_reno_porta!D:Z,9,0))</f>
        <v/>
      </c>
      <c r="L108" t="str">
        <f>IF(C108="","",VLOOKUP(C108,precio_reno_porta!D:Z,10,0))</f>
        <v/>
      </c>
      <c r="M108" t="str">
        <f>IF(C108="","",VLOOKUP(C108,precio_reno_porta!D:Z,11,0))</f>
        <v/>
      </c>
      <c r="N108" t="str">
        <f>IF(C108="","",VLOOKUP(C108,precio_reno_porta!D:Z,12,0))</f>
        <v/>
      </c>
      <c r="O108" t="str">
        <f>IF(C108="","",VLOOKUP(C108,precio_reno_porta!D:Z,13,0))</f>
        <v/>
      </c>
      <c r="P108" t="str">
        <f>IF(C108="","",VLOOKUP(C108,precio_reno_porta!D:Z,14,0))</f>
        <v/>
      </c>
      <c r="Q108" t="str">
        <f>IF(C108="","",VLOOKUP(C108,precio_reno_porta!D:Z,15,0))</f>
        <v/>
      </c>
      <c r="R108" t="str">
        <f>IF(C108="","",VLOOKUP(C108,precio_reno_porta!D:Z,16,0))</f>
        <v/>
      </c>
      <c r="S108" t="str">
        <f>IF(C108="","",VLOOKUP(C108,precio_reno_porta!D:Z,17,0))</f>
        <v/>
      </c>
      <c r="T108" t="str">
        <f>IF(C108="","",VLOOKUP(C108,precio_reno_porta!D:Z,18,0))</f>
        <v/>
      </c>
      <c r="U108" t="str">
        <f>IF(C108="","",VLOOKUP(C108,precio_reno_porta!D:Z,19,0))</f>
        <v/>
      </c>
      <c r="V108" t="str">
        <f>IF(C108="","",VLOOKUP(C108,precio_reno_porta!D:Z,20,0))</f>
        <v/>
      </c>
      <c r="W108" t="str">
        <f>IF(C108="","",VLOOKUP(C108,precio_reno_porta!D:Z,21,0))</f>
        <v/>
      </c>
      <c r="X108" t="str">
        <f>IF(C108="","",VLOOKUP(C108,precio_reno_porta!D:Z,22,0))</f>
        <v/>
      </c>
      <c r="Y108" t="str">
        <f>IF(C108="","",VLOOKUP(C108,precio_reno_porta!D:Z,23,0))</f>
        <v/>
      </c>
      <c r="Z108" t="str">
        <f>IF(Anexar1!C98="","",IFERROR(VLOOKUP(C108,Anexar1!C:P,6,0),0))</f>
        <v/>
      </c>
      <c r="AA108" t="str">
        <f>IF(Anexar1!C98="","",IFERROR(VLOOKUP(C108,Anexar1!C:P,14,0),""))</f>
        <v/>
      </c>
    </row>
    <row r="109" spans="1:27" x14ac:dyDescent="0.3">
      <c r="A109" t="str">
        <f>IF(precio_reno_porta!B108="","",precio_reno_porta!B108)</f>
        <v>4G</v>
      </c>
      <c r="B109" t="str">
        <f>IF(Anexar1!B99="","",Anexar1!B99)</f>
        <v/>
      </c>
      <c r="C109" t="str">
        <f>IF(Anexar1!C99="","",Anexar1!C99)</f>
        <v/>
      </c>
      <c r="D109" t="str">
        <f>IF(C109="","",VLOOKUP(C109,precio_reno_porta!D:Z,2,0))</f>
        <v/>
      </c>
      <c r="E109" t="str">
        <f>IF(C109="","",VLOOKUP(C109,precio_reno_porta!D:Z,3,0))</f>
        <v/>
      </c>
      <c r="F109" t="str">
        <f>IF(C109="","",VLOOKUP(C109,precio_reno_porta!D:Z,4,0))</f>
        <v/>
      </c>
      <c r="G109" t="str">
        <f>IF(C109="","",VLOOKUP(C109,precio_reno_porta!D:Z,5,0))</f>
        <v/>
      </c>
      <c r="H109" t="str">
        <f>IF(C109="","",VLOOKUP(C109,precio_reno_porta!D:Z,6,0))</f>
        <v/>
      </c>
      <c r="I109" t="str">
        <f>IF(C109="","",VLOOKUP(C109,precio_reno_porta!D:Z,7,0))</f>
        <v/>
      </c>
      <c r="J109" t="str">
        <f>IF(C109="","",VLOOKUP(C109,precio_reno_porta!D:Z,8,0))</f>
        <v/>
      </c>
      <c r="K109" t="str">
        <f>IF(C109="","",VLOOKUP(C109,precio_reno_porta!D:Z,9,0))</f>
        <v/>
      </c>
      <c r="L109" t="str">
        <f>IF(C109="","",VLOOKUP(C109,precio_reno_porta!D:Z,10,0))</f>
        <v/>
      </c>
      <c r="M109" t="str">
        <f>IF(C109="","",VLOOKUP(C109,precio_reno_porta!D:Z,11,0))</f>
        <v/>
      </c>
      <c r="N109" t="str">
        <f>IF(C109="","",VLOOKUP(C109,precio_reno_porta!D:Z,12,0))</f>
        <v/>
      </c>
      <c r="O109" t="str">
        <f>IF(C109="","",VLOOKUP(C109,precio_reno_porta!D:Z,13,0))</f>
        <v/>
      </c>
      <c r="P109" t="str">
        <f>IF(C109="","",VLOOKUP(C109,precio_reno_porta!D:Z,14,0))</f>
        <v/>
      </c>
      <c r="Q109" t="str">
        <f>IF(C109="","",VLOOKUP(C109,precio_reno_porta!D:Z,15,0))</f>
        <v/>
      </c>
      <c r="R109" t="str">
        <f>IF(C109="","",VLOOKUP(C109,precio_reno_porta!D:Z,16,0))</f>
        <v/>
      </c>
      <c r="S109" t="str">
        <f>IF(C109="","",VLOOKUP(C109,precio_reno_porta!D:Z,17,0))</f>
        <v/>
      </c>
      <c r="T109" t="str">
        <f>IF(C109="","",VLOOKUP(C109,precio_reno_porta!D:Z,18,0))</f>
        <v/>
      </c>
      <c r="U109" t="str">
        <f>IF(C109="","",VLOOKUP(C109,precio_reno_porta!D:Z,19,0))</f>
        <v/>
      </c>
      <c r="V109" t="str">
        <f>IF(C109="","",VLOOKUP(C109,precio_reno_porta!D:Z,20,0))</f>
        <v/>
      </c>
      <c r="W109" t="str">
        <f>IF(C109="","",VLOOKUP(C109,precio_reno_porta!D:Z,21,0))</f>
        <v/>
      </c>
      <c r="X109" t="str">
        <f>IF(C109="","",VLOOKUP(C109,precio_reno_porta!D:Z,22,0))</f>
        <v/>
      </c>
      <c r="Y109" t="str">
        <f>IF(C109="","",VLOOKUP(C109,precio_reno_porta!D:Z,23,0))</f>
        <v/>
      </c>
      <c r="Z109" t="str">
        <f>IF(Anexar1!C99="","",IFERROR(VLOOKUP(C109,Anexar1!C:P,6,0),0))</f>
        <v/>
      </c>
      <c r="AA109" t="str">
        <f>IF(Anexar1!C99="","",IFERROR(VLOOKUP(C109,Anexar1!C:P,14,0),""))</f>
        <v/>
      </c>
    </row>
    <row r="110" spans="1:27" x14ac:dyDescent="0.3">
      <c r="A110" t="str">
        <f>IF(precio_reno_porta!B109="","",precio_reno_porta!B109)</f>
        <v>4G</v>
      </c>
      <c r="B110" t="str">
        <f>IF(Anexar1!B100="","",Anexar1!B100)</f>
        <v/>
      </c>
      <c r="C110" t="str">
        <f>IF(Anexar1!C100="","",Anexar1!C100)</f>
        <v/>
      </c>
      <c r="D110" t="str">
        <f>IF(C110="","",VLOOKUP(C110,precio_reno_porta!D:Z,2,0))</f>
        <v/>
      </c>
      <c r="E110" t="str">
        <f>IF(C110="","",VLOOKUP(C110,precio_reno_porta!D:Z,3,0))</f>
        <v/>
      </c>
      <c r="F110" t="str">
        <f>IF(C110="","",VLOOKUP(C110,precio_reno_porta!D:Z,4,0))</f>
        <v/>
      </c>
      <c r="G110" t="str">
        <f>IF(C110="","",VLOOKUP(C110,precio_reno_porta!D:Z,5,0))</f>
        <v/>
      </c>
      <c r="H110" t="str">
        <f>IF(C110="","",VLOOKUP(C110,precio_reno_porta!D:Z,6,0))</f>
        <v/>
      </c>
      <c r="I110" t="str">
        <f>IF(C110="","",VLOOKUP(C110,precio_reno_porta!D:Z,7,0))</f>
        <v/>
      </c>
      <c r="J110" t="str">
        <f>IF(C110="","",VLOOKUP(C110,precio_reno_porta!D:Z,8,0))</f>
        <v/>
      </c>
      <c r="K110" t="str">
        <f>IF(C110="","",VLOOKUP(C110,precio_reno_porta!D:Z,9,0))</f>
        <v/>
      </c>
      <c r="L110" t="str">
        <f>IF(C110="","",VLOOKUP(C110,precio_reno_porta!D:Z,10,0))</f>
        <v/>
      </c>
      <c r="M110" t="str">
        <f>IF(C110="","",VLOOKUP(C110,precio_reno_porta!D:Z,11,0))</f>
        <v/>
      </c>
      <c r="N110" t="str">
        <f>IF(C110="","",VLOOKUP(C110,precio_reno_porta!D:Z,12,0))</f>
        <v/>
      </c>
      <c r="O110" t="str">
        <f>IF(C110="","",VLOOKUP(C110,precio_reno_porta!D:Z,13,0))</f>
        <v/>
      </c>
      <c r="P110" t="str">
        <f>IF(C110="","",VLOOKUP(C110,precio_reno_porta!D:Z,14,0))</f>
        <v/>
      </c>
      <c r="Q110" t="str">
        <f>IF(C110="","",VLOOKUP(C110,precio_reno_porta!D:Z,15,0))</f>
        <v/>
      </c>
      <c r="R110" t="str">
        <f>IF(C110="","",VLOOKUP(C110,precio_reno_porta!D:Z,16,0))</f>
        <v/>
      </c>
      <c r="S110" t="str">
        <f>IF(C110="","",VLOOKUP(C110,precio_reno_porta!D:Z,17,0))</f>
        <v/>
      </c>
      <c r="T110" t="str">
        <f>IF(C110="","",VLOOKUP(C110,precio_reno_porta!D:Z,18,0))</f>
        <v/>
      </c>
      <c r="U110" t="str">
        <f>IF(C110="","",VLOOKUP(C110,precio_reno_porta!D:Z,19,0))</f>
        <v/>
      </c>
      <c r="V110" t="str">
        <f>IF(C110="","",VLOOKUP(C110,precio_reno_porta!D:Z,20,0))</f>
        <v/>
      </c>
      <c r="W110" t="str">
        <f>IF(C110="","",VLOOKUP(C110,precio_reno_porta!D:Z,21,0))</f>
        <v/>
      </c>
      <c r="X110" t="str">
        <f>IF(C110="","",VLOOKUP(C110,precio_reno_porta!D:Z,22,0))</f>
        <v/>
      </c>
      <c r="Y110" t="str">
        <f>IF(C110="","",VLOOKUP(C110,precio_reno_porta!D:Z,23,0))</f>
        <v/>
      </c>
      <c r="Z110" t="str">
        <f>IF(Anexar1!C100="","",IFERROR(VLOOKUP(C110,Anexar1!C:P,6,0),0))</f>
        <v/>
      </c>
      <c r="AA110" t="str">
        <f>IF(Anexar1!C100="","",IFERROR(VLOOKUP(C110,Anexar1!C:P,14,0),""))</f>
        <v/>
      </c>
    </row>
    <row r="111" spans="1:27" x14ac:dyDescent="0.3">
      <c r="A111" t="str">
        <f>IF(precio_reno_porta!B110="","",precio_reno_porta!B110)</f>
        <v>4.5G</v>
      </c>
      <c r="B111" t="str">
        <f>IF(Anexar1!B101="","",Anexar1!B101)</f>
        <v/>
      </c>
      <c r="C111" t="str">
        <f>IF(Anexar1!C101="","",Anexar1!C101)</f>
        <v/>
      </c>
      <c r="D111" t="str">
        <f>IF(C111="","",VLOOKUP(C111,precio_reno_porta!D:Z,2,0))</f>
        <v/>
      </c>
      <c r="E111" t="str">
        <f>IF(C111="","",VLOOKUP(C111,precio_reno_porta!D:Z,3,0))</f>
        <v/>
      </c>
      <c r="F111" t="str">
        <f>IF(C111="","",VLOOKUP(C111,precio_reno_porta!D:Z,4,0))</f>
        <v/>
      </c>
      <c r="G111" t="str">
        <f>IF(C111="","",VLOOKUP(C111,precio_reno_porta!D:Z,5,0))</f>
        <v/>
      </c>
      <c r="H111" t="str">
        <f>IF(C111="","",VLOOKUP(C111,precio_reno_porta!D:Z,6,0))</f>
        <v/>
      </c>
      <c r="I111" t="str">
        <f>IF(C111="","",VLOOKUP(C111,precio_reno_porta!D:Z,7,0))</f>
        <v/>
      </c>
      <c r="J111" t="str">
        <f>IF(C111="","",VLOOKUP(C111,precio_reno_porta!D:Z,8,0))</f>
        <v/>
      </c>
      <c r="K111" t="str">
        <f>IF(C111="","",VLOOKUP(C111,precio_reno_porta!D:Z,9,0))</f>
        <v/>
      </c>
      <c r="L111" t="str">
        <f>IF(C111="","",VLOOKUP(C111,precio_reno_porta!D:Z,10,0))</f>
        <v/>
      </c>
      <c r="M111" t="str">
        <f>IF(C111="","",VLOOKUP(C111,precio_reno_porta!D:Z,11,0))</f>
        <v/>
      </c>
      <c r="N111" t="str">
        <f>IF(C111="","",VLOOKUP(C111,precio_reno_porta!D:Z,12,0))</f>
        <v/>
      </c>
      <c r="O111" t="str">
        <f>IF(C111="","",VLOOKUP(C111,precio_reno_porta!D:Z,13,0))</f>
        <v/>
      </c>
      <c r="P111" t="str">
        <f>IF(C111="","",VLOOKUP(C111,precio_reno_porta!D:Z,14,0))</f>
        <v/>
      </c>
      <c r="Q111" t="str">
        <f>IF(C111="","",VLOOKUP(C111,precio_reno_porta!D:Z,15,0))</f>
        <v/>
      </c>
      <c r="R111" t="str">
        <f>IF(C111="","",VLOOKUP(C111,precio_reno_porta!D:Z,16,0))</f>
        <v/>
      </c>
      <c r="S111" t="str">
        <f>IF(C111="","",VLOOKUP(C111,precio_reno_porta!D:Z,17,0))</f>
        <v/>
      </c>
      <c r="T111" t="str">
        <f>IF(C111="","",VLOOKUP(C111,precio_reno_porta!D:Z,18,0))</f>
        <v/>
      </c>
      <c r="U111" t="str">
        <f>IF(C111="","",VLOOKUP(C111,precio_reno_porta!D:Z,19,0))</f>
        <v/>
      </c>
      <c r="V111" t="str">
        <f>IF(C111="","",VLOOKUP(C111,precio_reno_porta!D:Z,20,0))</f>
        <v/>
      </c>
      <c r="W111" t="str">
        <f>IF(C111="","",VLOOKUP(C111,precio_reno_porta!D:Z,21,0))</f>
        <v/>
      </c>
      <c r="X111" t="str">
        <f>IF(C111="","",VLOOKUP(C111,precio_reno_porta!D:Z,22,0))</f>
        <v/>
      </c>
      <c r="Y111" t="str">
        <f>IF(C111="","",VLOOKUP(C111,precio_reno_porta!D:Z,23,0))</f>
        <v/>
      </c>
      <c r="Z111" t="str">
        <f>IF(Anexar1!C101="","",IFERROR(VLOOKUP(C111,Anexar1!C:P,6,0),0))</f>
        <v/>
      </c>
      <c r="AA111" t="str">
        <f>IF(Anexar1!C101="","",IFERROR(VLOOKUP(C111,Anexar1!C:P,14,0),""))</f>
        <v/>
      </c>
    </row>
    <row r="112" spans="1:27" x14ac:dyDescent="0.3">
      <c r="A112" t="str">
        <f>IF(precio_reno_porta!B111="","",precio_reno_porta!B111)</f>
        <v>5G</v>
      </c>
      <c r="B112" t="str">
        <f>IF(Anexar1!B102="","",Anexar1!B102)</f>
        <v/>
      </c>
      <c r="C112" t="str">
        <f>IF(Anexar1!C102="","",Anexar1!C102)</f>
        <v/>
      </c>
      <c r="D112" t="str">
        <f>IF(C112="","",VLOOKUP(C112,precio_reno_porta!D:Z,2,0))</f>
        <v/>
      </c>
      <c r="E112" t="str">
        <f>IF(C112="","",VLOOKUP(C112,precio_reno_porta!D:Z,3,0))</f>
        <v/>
      </c>
      <c r="F112" t="str">
        <f>IF(C112="","",VLOOKUP(C112,precio_reno_porta!D:Z,4,0))</f>
        <v/>
      </c>
      <c r="G112" t="str">
        <f>IF(C112="","",VLOOKUP(C112,precio_reno_porta!D:Z,5,0))</f>
        <v/>
      </c>
      <c r="H112" t="str">
        <f>IF(C112="","",VLOOKUP(C112,precio_reno_porta!D:Z,6,0))</f>
        <v/>
      </c>
      <c r="I112" t="str">
        <f>IF(C112="","",VLOOKUP(C112,precio_reno_porta!D:Z,7,0))</f>
        <v/>
      </c>
      <c r="J112" t="str">
        <f>IF(C112="","",VLOOKUP(C112,precio_reno_porta!D:Z,8,0))</f>
        <v/>
      </c>
      <c r="K112" t="str">
        <f>IF(C112="","",VLOOKUP(C112,precio_reno_porta!D:Z,9,0))</f>
        <v/>
      </c>
      <c r="L112" t="str">
        <f>IF(C112="","",VLOOKUP(C112,precio_reno_porta!D:Z,10,0))</f>
        <v/>
      </c>
      <c r="M112" t="str">
        <f>IF(C112="","",VLOOKUP(C112,precio_reno_porta!D:Z,11,0))</f>
        <v/>
      </c>
      <c r="N112" t="str">
        <f>IF(C112="","",VLOOKUP(C112,precio_reno_porta!D:Z,12,0))</f>
        <v/>
      </c>
      <c r="O112" t="str">
        <f>IF(C112="","",VLOOKUP(C112,precio_reno_porta!D:Z,13,0))</f>
        <v/>
      </c>
      <c r="P112" t="str">
        <f>IF(C112="","",VLOOKUP(C112,precio_reno_porta!D:Z,14,0))</f>
        <v/>
      </c>
      <c r="Q112" t="str">
        <f>IF(C112="","",VLOOKUP(C112,precio_reno_porta!D:Z,15,0))</f>
        <v/>
      </c>
      <c r="R112" t="str">
        <f>IF(C112="","",VLOOKUP(C112,precio_reno_porta!D:Z,16,0))</f>
        <v/>
      </c>
      <c r="S112" t="str">
        <f>IF(C112="","",VLOOKUP(C112,precio_reno_porta!D:Z,17,0))</f>
        <v/>
      </c>
      <c r="T112" t="str">
        <f>IF(C112="","",VLOOKUP(C112,precio_reno_porta!D:Z,18,0))</f>
        <v/>
      </c>
      <c r="U112" t="str">
        <f>IF(C112="","",VLOOKUP(C112,precio_reno_porta!D:Z,19,0))</f>
        <v/>
      </c>
      <c r="V112" t="str">
        <f>IF(C112="","",VLOOKUP(C112,precio_reno_porta!D:Z,20,0))</f>
        <v/>
      </c>
      <c r="W112" t="str">
        <f>IF(C112="","",VLOOKUP(C112,precio_reno_porta!D:Z,21,0))</f>
        <v/>
      </c>
      <c r="X112" t="str">
        <f>IF(C112="","",VLOOKUP(C112,precio_reno_porta!D:Z,22,0))</f>
        <v/>
      </c>
      <c r="Y112" t="str">
        <f>IF(C112="","",VLOOKUP(C112,precio_reno_porta!D:Z,23,0))</f>
        <v/>
      </c>
      <c r="Z112" t="str">
        <f>IF(Anexar1!C102="","",IFERROR(VLOOKUP(C112,Anexar1!C:P,6,0),0))</f>
        <v/>
      </c>
      <c r="AA112" t="str">
        <f>IF(Anexar1!C102="","",IFERROR(VLOOKUP(C112,Anexar1!C:P,14,0),""))</f>
        <v/>
      </c>
    </row>
    <row r="113" spans="1:27" x14ac:dyDescent="0.3">
      <c r="A113" t="str">
        <f>IF(precio_reno_porta!B112="","",precio_reno_porta!B112)</f>
        <v>5G</v>
      </c>
      <c r="B113" t="str">
        <f>IF(Anexar1!B103="","",Anexar1!B103)</f>
        <v/>
      </c>
      <c r="C113" t="str">
        <f>IF(Anexar1!C103="","",Anexar1!C103)</f>
        <v/>
      </c>
      <c r="D113" t="str">
        <f>IF(C113="","",VLOOKUP(C113,precio_reno_porta!D:Z,2,0))</f>
        <v/>
      </c>
      <c r="E113" t="str">
        <f>IF(C113="","",VLOOKUP(C113,precio_reno_porta!D:Z,3,0))</f>
        <v/>
      </c>
      <c r="F113" t="str">
        <f>IF(C113="","",VLOOKUP(C113,precio_reno_porta!D:Z,4,0))</f>
        <v/>
      </c>
      <c r="G113" t="str">
        <f>IF(C113="","",VLOOKUP(C113,precio_reno_porta!D:Z,5,0))</f>
        <v/>
      </c>
      <c r="H113" t="str">
        <f>IF(C113="","",VLOOKUP(C113,precio_reno_porta!D:Z,6,0))</f>
        <v/>
      </c>
      <c r="I113" t="str">
        <f>IF(C113="","",VLOOKUP(C113,precio_reno_porta!D:Z,7,0))</f>
        <v/>
      </c>
      <c r="J113" t="str">
        <f>IF(C113="","",VLOOKUP(C113,precio_reno_porta!D:Z,8,0))</f>
        <v/>
      </c>
      <c r="K113" t="str">
        <f>IF(C113="","",VLOOKUP(C113,precio_reno_porta!D:Z,9,0))</f>
        <v/>
      </c>
      <c r="L113" t="str">
        <f>IF(C113="","",VLOOKUP(C113,precio_reno_porta!D:Z,10,0))</f>
        <v/>
      </c>
      <c r="M113" t="str">
        <f>IF(C113="","",VLOOKUP(C113,precio_reno_porta!D:Z,11,0))</f>
        <v/>
      </c>
      <c r="N113" t="str">
        <f>IF(C113="","",VLOOKUP(C113,precio_reno_porta!D:Z,12,0))</f>
        <v/>
      </c>
      <c r="O113" t="str">
        <f>IF(C113="","",VLOOKUP(C113,precio_reno_porta!D:Z,13,0))</f>
        <v/>
      </c>
      <c r="P113" t="str">
        <f>IF(C113="","",VLOOKUP(C113,precio_reno_porta!D:Z,14,0))</f>
        <v/>
      </c>
      <c r="Q113" t="str">
        <f>IF(C113="","",VLOOKUP(C113,precio_reno_porta!D:Z,15,0))</f>
        <v/>
      </c>
      <c r="R113" t="str">
        <f>IF(C113="","",VLOOKUP(C113,precio_reno_porta!D:Z,16,0))</f>
        <v/>
      </c>
      <c r="S113" t="str">
        <f>IF(C113="","",VLOOKUP(C113,precio_reno_porta!D:Z,17,0))</f>
        <v/>
      </c>
      <c r="T113" t="str">
        <f>IF(C113="","",VLOOKUP(C113,precio_reno_porta!D:Z,18,0))</f>
        <v/>
      </c>
      <c r="U113" t="str">
        <f>IF(C113="","",VLOOKUP(C113,precio_reno_porta!D:Z,19,0))</f>
        <v/>
      </c>
      <c r="V113" t="str">
        <f>IF(C113="","",VLOOKUP(C113,precio_reno_porta!D:Z,20,0))</f>
        <v/>
      </c>
      <c r="W113" t="str">
        <f>IF(C113="","",VLOOKUP(C113,precio_reno_porta!D:Z,21,0))</f>
        <v/>
      </c>
      <c r="X113" t="str">
        <f>IF(C113="","",VLOOKUP(C113,precio_reno_porta!D:Z,22,0))</f>
        <v/>
      </c>
      <c r="Y113" t="str">
        <f>IF(C113="","",VLOOKUP(C113,precio_reno_porta!D:Z,23,0))</f>
        <v/>
      </c>
      <c r="Z113" t="str">
        <f>IF(Anexar1!C103="","",IFERROR(VLOOKUP(C113,Anexar1!C:P,6,0),0))</f>
        <v/>
      </c>
      <c r="AA113" t="str">
        <f>IF(Anexar1!C103="","",IFERROR(VLOOKUP(C113,Anexar1!C:P,14,0),""))</f>
        <v/>
      </c>
    </row>
    <row r="114" spans="1:27" x14ac:dyDescent="0.3">
      <c r="A114" t="str">
        <f>IF(precio_reno_porta!B113="","",precio_reno_porta!B113)</f>
        <v>5G</v>
      </c>
      <c r="B114" t="str">
        <f>IF(Anexar1!B104="","",Anexar1!B104)</f>
        <v/>
      </c>
      <c r="C114" t="str">
        <f>IF(Anexar1!C104="","",Anexar1!C104)</f>
        <v/>
      </c>
      <c r="D114" t="str">
        <f>IF(C114="","",VLOOKUP(C114,precio_reno_porta!D:Z,2,0))</f>
        <v/>
      </c>
      <c r="E114" t="str">
        <f>IF(C114="","",VLOOKUP(C114,precio_reno_porta!D:Z,3,0))</f>
        <v/>
      </c>
      <c r="F114" t="str">
        <f>IF(C114="","",VLOOKUP(C114,precio_reno_porta!D:Z,4,0))</f>
        <v/>
      </c>
      <c r="G114" t="str">
        <f>IF(C114="","",VLOOKUP(C114,precio_reno_porta!D:Z,5,0))</f>
        <v/>
      </c>
      <c r="H114" t="str">
        <f>IF(C114="","",VLOOKUP(C114,precio_reno_porta!D:Z,6,0))</f>
        <v/>
      </c>
      <c r="I114" t="str">
        <f>IF(C114="","",VLOOKUP(C114,precio_reno_porta!D:Z,7,0))</f>
        <v/>
      </c>
      <c r="J114" t="str">
        <f>IF(C114="","",VLOOKUP(C114,precio_reno_porta!D:Z,8,0))</f>
        <v/>
      </c>
      <c r="K114" t="str">
        <f>IF(C114="","",VLOOKUP(C114,precio_reno_porta!D:Z,9,0))</f>
        <v/>
      </c>
      <c r="L114" t="str">
        <f>IF(C114="","",VLOOKUP(C114,precio_reno_porta!D:Z,10,0))</f>
        <v/>
      </c>
      <c r="M114" t="str">
        <f>IF(C114="","",VLOOKUP(C114,precio_reno_porta!D:Z,11,0))</f>
        <v/>
      </c>
      <c r="N114" t="str">
        <f>IF(C114="","",VLOOKUP(C114,precio_reno_porta!D:Z,12,0))</f>
        <v/>
      </c>
      <c r="O114" t="str">
        <f>IF(C114="","",VLOOKUP(C114,precio_reno_porta!D:Z,13,0))</f>
        <v/>
      </c>
      <c r="P114" t="str">
        <f>IF(C114="","",VLOOKUP(C114,precio_reno_porta!D:Z,14,0))</f>
        <v/>
      </c>
      <c r="Q114" t="str">
        <f>IF(C114="","",VLOOKUP(C114,precio_reno_porta!D:Z,15,0))</f>
        <v/>
      </c>
      <c r="R114" t="str">
        <f>IF(C114="","",VLOOKUP(C114,precio_reno_porta!D:Z,16,0))</f>
        <v/>
      </c>
      <c r="S114" t="str">
        <f>IF(C114="","",VLOOKUP(C114,precio_reno_porta!D:Z,17,0))</f>
        <v/>
      </c>
      <c r="T114" t="str">
        <f>IF(C114="","",VLOOKUP(C114,precio_reno_porta!D:Z,18,0))</f>
        <v/>
      </c>
      <c r="U114" t="str">
        <f>IF(C114="","",VLOOKUP(C114,precio_reno_porta!D:Z,19,0))</f>
        <v/>
      </c>
      <c r="V114" t="str">
        <f>IF(C114="","",VLOOKUP(C114,precio_reno_porta!D:Z,20,0))</f>
        <v/>
      </c>
      <c r="W114" t="str">
        <f>IF(C114="","",VLOOKUP(C114,precio_reno_porta!D:Z,21,0))</f>
        <v/>
      </c>
      <c r="X114" t="str">
        <f>IF(C114="","",VLOOKUP(C114,precio_reno_porta!D:Z,22,0))</f>
        <v/>
      </c>
      <c r="Y114" t="str">
        <f>IF(C114="","",VLOOKUP(C114,precio_reno_porta!D:Z,23,0))</f>
        <v/>
      </c>
      <c r="Z114" t="str">
        <f>IF(Anexar1!C104="","",IFERROR(VLOOKUP(C114,Anexar1!C:P,6,0),0))</f>
        <v/>
      </c>
      <c r="AA114" t="str">
        <f>IF(Anexar1!C104="","",IFERROR(VLOOKUP(C114,Anexar1!C:P,14,0),""))</f>
        <v/>
      </c>
    </row>
    <row r="115" spans="1:27" x14ac:dyDescent="0.3">
      <c r="A115" t="str">
        <f>IF(precio_reno_porta!B114="","",precio_reno_porta!B114)</f>
        <v>5G</v>
      </c>
      <c r="B115" t="str">
        <f>IF(Anexar1!B105="","",Anexar1!B105)</f>
        <v/>
      </c>
      <c r="C115" t="str">
        <f>IF(Anexar1!C105="","",Anexar1!C105)</f>
        <v/>
      </c>
      <c r="D115" t="str">
        <f>IF(C115="","",VLOOKUP(C115,precio_reno_porta!D:Z,2,0))</f>
        <v/>
      </c>
      <c r="E115" t="str">
        <f>IF(C115="","",VLOOKUP(C115,precio_reno_porta!D:Z,3,0))</f>
        <v/>
      </c>
      <c r="F115" t="str">
        <f>IF(C115="","",VLOOKUP(C115,precio_reno_porta!D:Z,4,0))</f>
        <v/>
      </c>
      <c r="G115" t="str">
        <f>IF(C115="","",VLOOKUP(C115,precio_reno_porta!D:Z,5,0))</f>
        <v/>
      </c>
      <c r="H115" t="str">
        <f>IF(C115="","",VLOOKUP(C115,precio_reno_porta!D:Z,6,0))</f>
        <v/>
      </c>
      <c r="I115" t="str">
        <f>IF(C115="","",VLOOKUP(C115,precio_reno_porta!D:Z,7,0))</f>
        <v/>
      </c>
      <c r="J115" t="str">
        <f>IF(C115="","",VLOOKUP(C115,precio_reno_porta!D:Z,8,0))</f>
        <v/>
      </c>
      <c r="K115" t="str">
        <f>IF(C115="","",VLOOKUP(C115,precio_reno_porta!D:Z,9,0))</f>
        <v/>
      </c>
      <c r="L115" t="str">
        <f>IF(C115="","",VLOOKUP(C115,precio_reno_porta!D:Z,10,0))</f>
        <v/>
      </c>
      <c r="M115" t="str">
        <f>IF(C115="","",VLOOKUP(C115,precio_reno_porta!D:Z,11,0))</f>
        <v/>
      </c>
      <c r="N115" t="str">
        <f>IF(C115="","",VLOOKUP(C115,precio_reno_porta!D:Z,12,0))</f>
        <v/>
      </c>
      <c r="O115" t="str">
        <f>IF(C115="","",VLOOKUP(C115,precio_reno_porta!D:Z,13,0))</f>
        <v/>
      </c>
      <c r="P115" t="str">
        <f>IF(C115="","",VLOOKUP(C115,precio_reno_porta!D:Z,14,0))</f>
        <v/>
      </c>
      <c r="Q115" t="str">
        <f>IF(C115="","",VLOOKUP(C115,precio_reno_porta!D:Z,15,0))</f>
        <v/>
      </c>
      <c r="R115" t="str">
        <f>IF(C115="","",VLOOKUP(C115,precio_reno_porta!D:Z,16,0))</f>
        <v/>
      </c>
      <c r="S115" t="str">
        <f>IF(C115="","",VLOOKUP(C115,precio_reno_porta!D:Z,17,0))</f>
        <v/>
      </c>
      <c r="T115" t="str">
        <f>IF(C115="","",VLOOKUP(C115,precio_reno_porta!D:Z,18,0))</f>
        <v/>
      </c>
      <c r="U115" t="str">
        <f>IF(C115="","",VLOOKUP(C115,precio_reno_porta!D:Z,19,0))</f>
        <v/>
      </c>
      <c r="V115" t="str">
        <f>IF(C115="","",VLOOKUP(C115,precio_reno_porta!D:Z,20,0))</f>
        <v/>
      </c>
      <c r="W115" t="str">
        <f>IF(C115="","",VLOOKUP(C115,precio_reno_porta!D:Z,21,0))</f>
        <v/>
      </c>
      <c r="X115" t="str">
        <f>IF(C115="","",VLOOKUP(C115,precio_reno_porta!D:Z,22,0))</f>
        <v/>
      </c>
      <c r="Y115" t="str">
        <f>IF(C115="","",VLOOKUP(C115,precio_reno_porta!D:Z,23,0))</f>
        <v/>
      </c>
      <c r="Z115" t="str">
        <f>IF(Anexar1!C105="","",IFERROR(VLOOKUP(C115,Anexar1!C:P,6,0),0))</f>
        <v/>
      </c>
      <c r="AA115" t="str">
        <f>IF(Anexar1!C105="","",IFERROR(VLOOKUP(C115,Anexar1!C:P,14,0),""))</f>
        <v/>
      </c>
    </row>
    <row r="116" spans="1:27" x14ac:dyDescent="0.3">
      <c r="A116" t="str">
        <f>IF(precio_reno_porta!B115="","",precio_reno_porta!B115)</f>
        <v>4G</v>
      </c>
      <c r="B116" t="str">
        <f>IF(Anexar1!B106="","",Anexar1!B106)</f>
        <v/>
      </c>
      <c r="C116" t="str">
        <f>IF(Anexar1!C106="","",Anexar1!C106)</f>
        <v/>
      </c>
      <c r="D116" t="str">
        <f>IF(C116="","",VLOOKUP(C116,precio_reno_porta!D:Z,2,0))</f>
        <v/>
      </c>
      <c r="E116" t="str">
        <f>IF(C116="","",VLOOKUP(C116,precio_reno_porta!D:Z,3,0))</f>
        <v/>
      </c>
      <c r="F116" t="str">
        <f>IF(C116="","",VLOOKUP(C116,precio_reno_porta!D:Z,4,0))</f>
        <v/>
      </c>
      <c r="G116" t="str">
        <f>IF(C116="","",VLOOKUP(C116,precio_reno_porta!D:Z,5,0))</f>
        <v/>
      </c>
      <c r="H116" t="str">
        <f>IF(C116="","",VLOOKUP(C116,precio_reno_porta!D:Z,6,0))</f>
        <v/>
      </c>
      <c r="I116" t="str">
        <f>IF(C116="","",VLOOKUP(C116,precio_reno_porta!D:Z,7,0))</f>
        <v/>
      </c>
      <c r="J116" t="str">
        <f>IF(C116="","",VLOOKUP(C116,precio_reno_porta!D:Z,8,0))</f>
        <v/>
      </c>
      <c r="K116" t="str">
        <f>IF(C116="","",VLOOKUP(C116,precio_reno_porta!D:Z,9,0))</f>
        <v/>
      </c>
      <c r="L116" t="str">
        <f>IF(C116="","",VLOOKUP(C116,precio_reno_porta!D:Z,10,0))</f>
        <v/>
      </c>
      <c r="M116" t="str">
        <f>IF(C116="","",VLOOKUP(C116,precio_reno_porta!D:Z,11,0))</f>
        <v/>
      </c>
      <c r="N116" t="str">
        <f>IF(C116="","",VLOOKUP(C116,precio_reno_porta!D:Z,12,0))</f>
        <v/>
      </c>
      <c r="O116" t="str">
        <f>IF(C116="","",VLOOKUP(C116,precio_reno_porta!D:Z,13,0))</f>
        <v/>
      </c>
      <c r="P116" t="str">
        <f>IF(C116="","",VLOOKUP(C116,precio_reno_porta!D:Z,14,0))</f>
        <v/>
      </c>
      <c r="Q116" t="str">
        <f>IF(C116="","",VLOOKUP(C116,precio_reno_porta!D:Z,15,0))</f>
        <v/>
      </c>
      <c r="R116" t="str">
        <f>IF(C116="","",VLOOKUP(C116,precio_reno_porta!D:Z,16,0))</f>
        <v/>
      </c>
      <c r="S116" t="str">
        <f>IF(C116="","",VLOOKUP(C116,precio_reno_porta!D:Z,17,0))</f>
        <v/>
      </c>
      <c r="T116" t="str">
        <f>IF(C116="","",VLOOKUP(C116,precio_reno_porta!D:Z,18,0))</f>
        <v/>
      </c>
      <c r="U116" t="str">
        <f>IF(C116="","",VLOOKUP(C116,precio_reno_porta!D:Z,19,0))</f>
        <v/>
      </c>
      <c r="V116" t="str">
        <f>IF(C116="","",VLOOKUP(C116,precio_reno_porta!D:Z,20,0))</f>
        <v/>
      </c>
      <c r="W116" t="str">
        <f>IF(C116="","",VLOOKUP(C116,precio_reno_porta!D:Z,21,0))</f>
        <v/>
      </c>
      <c r="X116" t="str">
        <f>IF(C116="","",VLOOKUP(C116,precio_reno_porta!D:Z,22,0))</f>
        <v/>
      </c>
      <c r="Y116" t="str">
        <f>IF(C116="","",VLOOKUP(C116,precio_reno_porta!D:Z,23,0))</f>
        <v/>
      </c>
      <c r="Z116" t="str">
        <f>IF(Anexar1!C106="","",IFERROR(VLOOKUP(C116,Anexar1!C:P,6,0),0))</f>
        <v/>
      </c>
      <c r="AA116" t="str">
        <f>IF(Anexar1!C106="","",IFERROR(VLOOKUP(C116,Anexar1!C:P,14,0),""))</f>
        <v/>
      </c>
    </row>
    <row r="117" spans="1:27" x14ac:dyDescent="0.3">
      <c r="A117" t="str">
        <f>IF(precio_reno_porta!B116="","",precio_reno_porta!B116)</f>
        <v>4G</v>
      </c>
      <c r="B117" t="str">
        <f>IF(Anexar1!B107="","",Anexar1!B107)</f>
        <v/>
      </c>
      <c r="C117" t="str">
        <f>IF(Anexar1!C107="","",Anexar1!C107)</f>
        <v/>
      </c>
      <c r="D117" t="str">
        <f>IF(C117="","",VLOOKUP(C117,precio_reno_porta!D:Z,2,0))</f>
        <v/>
      </c>
      <c r="E117" t="str">
        <f>IF(C117="","",VLOOKUP(C117,precio_reno_porta!D:Z,3,0))</f>
        <v/>
      </c>
      <c r="F117" t="str">
        <f>IF(C117="","",VLOOKUP(C117,precio_reno_porta!D:Z,4,0))</f>
        <v/>
      </c>
      <c r="G117" t="str">
        <f>IF(C117="","",VLOOKUP(C117,precio_reno_porta!D:Z,5,0))</f>
        <v/>
      </c>
      <c r="H117" t="str">
        <f>IF(C117="","",VLOOKUP(C117,precio_reno_porta!D:Z,6,0))</f>
        <v/>
      </c>
      <c r="I117" t="str">
        <f>IF(C117="","",VLOOKUP(C117,precio_reno_porta!D:Z,7,0))</f>
        <v/>
      </c>
      <c r="J117" t="str">
        <f>IF(C117="","",VLOOKUP(C117,precio_reno_porta!D:Z,8,0))</f>
        <v/>
      </c>
      <c r="K117" t="str">
        <f>IF(C117="","",VLOOKUP(C117,precio_reno_porta!D:Z,9,0))</f>
        <v/>
      </c>
      <c r="L117" t="str">
        <f>IF(C117="","",VLOOKUP(C117,precio_reno_porta!D:Z,10,0))</f>
        <v/>
      </c>
      <c r="M117" t="str">
        <f>IF(C117="","",VLOOKUP(C117,precio_reno_porta!D:Z,11,0))</f>
        <v/>
      </c>
      <c r="N117" t="str">
        <f>IF(C117="","",VLOOKUP(C117,precio_reno_porta!D:Z,12,0))</f>
        <v/>
      </c>
      <c r="O117" t="str">
        <f>IF(C117="","",VLOOKUP(C117,precio_reno_porta!D:Z,13,0))</f>
        <v/>
      </c>
      <c r="P117" t="str">
        <f>IF(C117="","",VLOOKUP(C117,precio_reno_porta!D:Z,14,0))</f>
        <v/>
      </c>
      <c r="Q117" t="str">
        <f>IF(C117="","",VLOOKUP(C117,precio_reno_porta!D:Z,15,0))</f>
        <v/>
      </c>
      <c r="R117" t="str">
        <f>IF(C117="","",VLOOKUP(C117,precio_reno_porta!D:Z,16,0))</f>
        <v/>
      </c>
      <c r="S117" t="str">
        <f>IF(C117="","",VLOOKUP(C117,precio_reno_porta!D:Z,17,0))</f>
        <v/>
      </c>
      <c r="T117" t="str">
        <f>IF(C117="","",VLOOKUP(C117,precio_reno_porta!D:Z,18,0))</f>
        <v/>
      </c>
      <c r="U117" t="str">
        <f>IF(C117="","",VLOOKUP(C117,precio_reno_porta!D:Z,19,0))</f>
        <v/>
      </c>
      <c r="V117" t="str">
        <f>IF(C117="","",VLOOKUP(C117,precio_reno_porta!D:Z,20,0))</f>
        <v/>
      </c>
      <c r="W117" t="str">
        <f>IF(C117="","",VLOOKUP(C117,precio_reno_porta!D:Z,21,0))</f>
        <v/>
      </c>
      <c r="X117" t="str">
        <f>IF(C117="","",VLOOKUP(C117,precio_reno_porta!D:Z,22,0))</f>
        <v/>
      </c>
      <c r="Y117" t="str">
        <f>IF(C117="","",VLOOKUP(C117,precio_reno_porta!D:Z,23,0))</f>
        <v/>
      </c>
      <c r="Z117" t="str">
        <f>IF(Anexar1!C107="","",IFERROR(VLOOKUP(C117,Anexar1!C:P,6,0),0))</f>
        <v/>
      </c>
      <c r="AA117" t="str">
        <f>IF(Anexar1!C107="","",IFERROR(VLOOKUP(C117,Anexar1!C:P,14,0),""))</f>
        <v/>
      </c>
    </row>
    <row r="118" spans="1:27" x14ac:dyDescent="0.3">
      <c r="A118" t="str">
        <f>IF(precio_reno_porta!B117="","",precio_reno_porta!B117)</f>
        <v>4G</v>
      </c>
      <c r="B118" t="str">
        <f>IF(Anexar1!B108="","",Anexar1!B108)</f>
        <v/>
      </c>
      <c r="C118" t="str">
        <f>IF(Anexar1!C108="","",Anexar1!C108)</f>
        <v/>
      </c>
      <c r="D118" t="str">
        <f>IF(C118="","",VLOOKUP(C118,precio_reno_porta!D:Z,2,0))</f>
        <v/>
      </c>
      <c r="E118" t="str">
        <f>IF(C118="","",VLOOKUP(C118,precio_reno_porta!D:Z,3,0))</f>
        <v/>
      </c>
      <c r="F118" t="str">
        <f>IF(C118="","",VLOOKUP(C118,precio_reno_porta!D:Z,4,0))</f>
        <v/>
      </c>
      <c r="G118" t="str">
        <f>IF(C118="","",VLOOKUP(C118,precio_reno_porta!D:Z,5,0))</f>
        <v/>
      </c>
      <c r="H118" t="str">
        <f>IF(C118="","",VLOOKUP(C118,precio_reno_porta!D:Z,6,0))</f>
        <v/>
      </c>
      <c r="I118" t="str">
        <f>IF(C118="","",VLOOKUP(C118,precio_reno_porta!D:Z,7,0))</f>
        <v/>
      </c>
      <c r="J118" t="str">
        <f>IF(C118="","",VLOOKUP(C118,precio_reno_porta!D:Z,8,0))</f>
        <v/>
      </c>
      <c r="K118" t="str">
        <f>IF(C118="","",VLOOKUP(C118,precio_reno_porta!D:Z,9,0))</f>
        <v/>
      </c>
      <c r="L118" t="str">
        <f>IF(C118="","",VLOOKUP(C118,precio_reno_porta!D:Z,10,0))</f>
        <v/>
      </c>
      <c r="M118" t="str">
        <f>IF(C118="","",VLOOKUP(C118,precio_reno_porta!D:Z,11,0))</f>
        <v/>
      </c>
      <c r="N118" t="str">
        <f>IF(C118="","",VLOOKUP(C118,precio_reno_porta!D:Z,12,0))</f>
        <v/>
      </c>
      <c r="O118" t="str">
        <f>IF(C118="","",VLOOKUP(C118,precio_reno_porta!D:Z,13,0))</f>
        <v/>
      </c>
      <c r="P118" t="str">
        <f>IF(C118="","",VLOOKUP(C118,precio_reno_porta!D:Z,14,0))</f>
        <v/>
      </c>
      <c r="Q118" t="str">
        <f>IF(C118="","",VLOOKUP(C118,precio_reno_porta!D:Z,15,0))</f>
        <v/>
      </c>
      <c r="R118" t="str">
        <f>IF(C118="","",VLOOKUP(C118,precio_reno_porta!D:Z,16,0))</f>
        <v/>
      </c>
      <c r="S118" t="str">
        <f>IF(C118="","",VLOOKUP(C118,precio_reno_porta!D:Z,17,0))</f>
        <v/>
      </c>
      <c r="T118" t="str">
        <f>IF(C118="","",VLOOKUP(C118,precio_reno_porta!D:Z,18,0))</f>
        <v/>
      </c>
      <c r="U118" t="str">
        <f>IF(C118="","",VLOOKUP(C118,precio_reno_porta!D:Z,19,0))</f>
        <v/>
      </c>
      <c r="V118" t="str">
        <f>IF(C118="","",VLOOKUP(C118,precio_reno_porta!D:Z,20,0))</f>
        <v/>
      </c>
      <c r="W118" t="str">
        <f>IF(C118="","",VLOOKUP(C118,precio_reno_porta!D:Z,21,0))</f>
        <v/>
      </c>
      <c r="X118" t="str">
        <f>IF(C118="","",VLOOKUP(C118,precio_reno_porta!D:Z,22,0))</f>
        <v/>
      </c>
      <c r="Y118" t="str">
        <f>IF(C118="","",VLOOKUP(C118,precio_reno_porta!D:Z,23,0))</f>
        <v/>
      </c>
      <c r="Z118" t="str">
        <f>IF(Anexar1!C108="","",IFERROR(VLOOKUP(C118,Anexar1!C:P,6,0),0))</f>
        <v/>
      </c>
      <c r="AA118" t="str">
        <f>IF(Anexar1!C108="","",IFERROR(VLOOKUP(C118,Anexar1!C:P,14,0),""))</f>
        <v/>
      </c>
    </row>
    <row r="119" spans="1:27" x14ac:dyDescent="0.3">
      <c r="A119" t="str">
        <f>IF(precio_reno_porta!B118="","",precio_reno_porta!B118)</f>
        <v>5G</v>
      </c>
      <c r="B119" t="str">
        <f>IF(Anexar1!B109="","",Anexar1!B109)</f>
        <v/>
      </c>
      <c r="C119" t="str">
        <f>IF(Anexar1!C109="","",Anexar1!C109)</f>
        <v/>
      </c>
      <c r="D119" t="str">
        <f>IF(C119="","",VLOOKUP(C119,precio_reno_porta!D:Z,2,0))</f>
        <v/>
      </c>
      <c r="E119" t="str">
        <f>IF(C119="","",VLOOKUP(C119,precio_reno_porta!D:Z,3,0))</f>
        <v/>
      </c>
      <c r="F119" t="str">
        <f>IF(C119="","",VLOOKUP(C119,precio_reno_porta!D:Z,4,0))</f>
        <v/>
      </c>
      <c r="G119" t="str">
        <f>IF(C119="","",VLOOKUP(C119,precio_reno_porta!D:Z,5,0))</f>
        <v/>
      </c>
      <c r="H119" t="str">
        <f>IF(C119="","",VLOOKUP(C119,precio_reno_porta!D:Z,6,0))</f>
        <v/>
      </c>
      <c r="I119" t="str">
        <f>IF(C119="","",VLOOKUP(C119,precio_reno_porta!D:Z,7,0))</f>
        <v/>
      </c>
      <c r="J119" t="str">
        <f>IF(C119="","",VLOOKUP(C119,precio_reno_porta!D:Z,8,0))</f>
        <v/>
      </c>
      <c r="K119" t="str">
        <f>IF(C119="","",VLOOKUP(C119,precio_reno_porta!D:Z,9,0))</f>
        <v/>
      </c>
      <c r="L119" t="str">
        <f>IF(C119="","",VLOOKUP(C119,precio_reno_porta!D:Z,10,0))</f>
        <v/>
      </c>
      <c r="M119" t="str">
        <f>IF(C119="","",VLOOKUP(C119,precio_reno_porta!D:Z,11,0))</f>
        <v/>
      </c>
      <c r="N119" t="str">
        <f>IF(C119="","",VLOOKUP(C119,precio_reno_porta!D:Z,12,0))</f>
        <v/>
      </c>
      <c r="O119" t="str">
        <f>IF(C119="","",VLOOKUP(C119,precio_reno_porta!D:Z,13,0))</f>
        <v/>
      </c>
      <c r="P119" t="str">
        <f>IF(C119="","",VLOOKUP(C119,precio_reno_porta!D:Z,14,0))</f>
        <v/>
      </c>
      <c r="Q119" t="str">
        <f>IF(C119="","",VLOOKUP(C119,precio_reno_porta!D:Z,15,0))</f>
        <v/>
      </c>
      <c r="R119" t="str">
        <f>IF(C119="","",VLOOKUP(C119,precio_reno_porta!D:Z,16,0))</f>
        <v/>
      </c>
      <c r="S119" t="str">
        <f>IF(C119="","",VLOOKUP(C119,precio_reno_porta!D:Z,17,0))</f>
        <v/>
      </c>
      <c r="T119" t="str">
        <f>IF(C119="","",VLOOKUP(C119,precio_reno_porta!D:Z,18,0))</f>
        <v/>
      </c>
      <c r="U119" t="str">
        <f>IF(C119="","",VLOOKUP(C119,precio_reno_porta!D:Z,19,0))</f>
        <v/>
      </c>
      <c r="V119" t="str">
        <f>IF(C119="","",VLOOKUP(C119,precio_reno_porta!D:Z,20,0))</f>
        <v/>
      </c>
      <c r="W119" t="str">
        <f>IF(C119="","",VLOOKUP(C119,precio_reno_porta!D:Z,21,0))</f>
        <v/>
      </c>
      <c r="X119" t="str">
        <f>IF(C119="","",VLOOKUP(C119,precio_reno_porta!D:Z,22,0))</f>
        <v/>
      </c>
      <c r="Y119" t="str">
        <f>IF(C119="","",VLOOKUP(C119,precio_reno_porta!D:Z,23,0))</f>
        <v/>
      </c>
      <c r="Z119" t="str">
        <f>IF(Anexar1!C109="","",IFERROR(VLOOKUP(C119,Anexar1!C:P,6,0),0))</f>
        <v/>
      </c>
      <c r="AA119" t="str">
        <f>IF(Anexar1!C109="","",IFERROR(VLOOKUP(C119,Anexar1!C:P,14,0),""))</f>
        <v/>
      </c>
    </row>
    <row r="120" spans="1:27" x14ac:dyDescent="0.3">
      <c r="A120" t="str">
        <f>IF(precio_reno_porta!B119="","",precio_reno_porta!B119)</f>
        <v>4G</v>
      </c>
      <c r="B120" t="str">
        <f>IF(Anexar1!B110="","",Anexar1!B110)</f>
        <v/>
      </c>
      <c r="C120" t="str">
        <f>IF(Anexar1!C110="","",Anexar1!C110)</f>
        <v/>
      </c>
      <c r="D120" t="str">
        <f>IF(C120="","",VLOOKUP(C120,precio_reno_porta!D:Z,2,0))</f>
        <v/>
      </c>
      <c r="E120" t="str">
        <f>IF(C120="","",VLOOKUP(C120,precio_reno_porta!D:Z,3,0))</f>
        <v/>
      </c>
      <c r="F120" t="str">
        <f>IF(C120="","",VLOOKUP(C120,precio_reno_porta!D:Z,4,0))</f>
        <v/>
      </c>
      <c r="G120" t="str">
        <f>IF(C120="","",VLOOKUP(C120,precio_reno_porta!D:Z,5,0))</f>
        <v/>
      </c>
      <c r="H120" t="str">
        <f>IF(C120="","",VLOOKUP(C120,precio_reno_porta!D:Z,6,0))</f>
        <v/>
      </c>
      <c r="I120" t="str">
        <f>IF(C120="","",VLOOKUP(C120,precio_reno_porta!D:Z,7,0))</f>
        <v/>
      </c>
      <c r="J120" t="str">
        <f>IF(C120="","",VLOOKUP(C120,precio_reno_porta!D:Z,8,0))</f>
        <v/>
      </c>
      <c r="K120" t="str">
        <f>IF(C120="","",VLOOKUP(C120,precio_reno_porta!D:Z,9,0))</f>
        <v/>
      </c>
      <c r="L120" t="str">
        <f>IF(C120="","",VLOOKUP(C120,precio_reno_porta!D:Z,10,0))</f>
        <v/>
      </c>
      <c r="M120" t="str">
        <f>IF(C120="","",VLOOKUP(C120,precio_reno_porta!D:Z,11,0))</f>
        <v/>
      </c>
      <c r="N120" t="str">
        <f>IF(C120="","",VLOOKUP(C120,precio_reno_porta!D:Z,12,0))</f>
        <v/>
      </c>
      <c r="O120" t="str">
        <f>IF(C120="","",VLOOKUP(C120,precio_reno_porta!D:Z,13,0))</f>
        <v/>
      </c>
      <c r="P120" t="str">
        <f>IF(C120="","",VLOOKUP(C120,precio_reno_porta!D:Z,14,0))</f>
        <v/>
      </c>
      <c r="Q120" t="str">
        <f>IF(C120="","",VLOOKUP(C120,precio_reno_porta!D:Z,15,0))</f>
        <v/>
      </c>
      <c r="R120" t="str">
        <f>IF(C120="","",VLOOKUP(C120,precio_reno_porta!D:Z,16,0))</f>
        <v/>
      </c>
      <c r="S120" t="str">
        <f>IF(C120="","",VLOOKUP(C120,precio_reno_porta!D:Z,17,0))</f>
        <v/>
      </c>
      <c r="T120" t="str">
        <f>IF(C120="","",VLOOKUP(C120,precio_reno_porta!D:Z,18,0))</f>
        <v/>
      </c>
      <c r="U120" t="str">
        <f>IF(C120="","",VLOOKUP(C120,precio_reno_porta!D:Z,19,0))</f>
        <v/>
      </c>
      <c r="V120" t="str">
        <f>IF(C120="","",VLOOKUP(C120,precio_reno_porta!D:Z,20,0))</f>
        <v/>
      </c>
      <c r="W120" t="str">
        <f>IF(C120="","",VLOOKUP(C120,precio_reno_porta!D:Z,21,0))</f>
        <v/>
      </c>
      <c r="X120" t="str">
        <f>IF(C120="","",VLOOKUP(C120,precio_reno_porta!D:Z,22,0))</f>
        <v/>
      </c>
      <c r="Y120" t="str">
        <f>IF(C120="","",VLOOKUP(C120,precio_reno_porta!D:Z,23,0))</f>
        <v/>
      </c>
      <c r="Z120" t="str">
        <f>IF(Anexar1!C110="","",IFERROR(VLOOKUP(C120,Anexar1!C:P,6,0),0))</f>
        <v/>
      </c>
      <c r="AA120" t="str">
        <f>IF(Anexar1!C110="","",IFERROR(VLOOKUP(C120,Anexar1!C:P,14,0),""))</f>
        <v/>
      </c>
    </row>
    <row r="121" spans="1:27" x14ac:dyDescent="0.3">
      <c r="A121" t="str">
        <f>IF(precio_reno_porta!B120="","",precio_reno_porta!B120)</f>
        <v>5G</v>
      </c>
      <c r="B121" t="str">
        <f>IF(Anexar1!B111="","",Anexar1!B111)</f>
        <v/>
      </c>
      <c r="C121" t="str">
        <f>IF(Anexar1!C111="","",Anexar1!C111)</f>
        <v/>
      </c>
      <c r="D121" t="str">
        <f>IF(C121="","",VLOOKUP(C121,precio_reno_porta!D:Z,2,0))</f>
        <v/>
      </c>
      <c r="E121" t="str">
        <f>IF(C121="","",VLOOKUP(C121,precio_reno_porta!D:Z,3,0))</f>
        <v/>
      </c>
      <c r="F121" t="str">
        <f>IF(C121="","",VLOOKUP(C121,precio_reno_porta!D:Z,4,0))</f>
        <v/>
      </c>
      <c r="G121" t="str">
        <f>IF(C121="","",VLOOKUP(C121,precio_reno_porta!D:Z,5,0))</f>
        <v/>
      </c>
      <c r="H121" t="str">
        <f>IF(C121="","",VLOOKUP(C121,precio_reno_porta!D:Z,6,0))</f>
        <v/>
      </c>
      <c r="I121" t="str">
        <f>IF(C121="","",VLOOKUP(C121,precio_reno_porta!D:Z,7,0))</f>
        <v/>
      </c>
      <c r="J121" t="str">
        <f>IF(C121="","",VLOOKUP(C121,precio_reno_porta!D:Z,8,0))</f>
        <v/>
      </c>
      <c r="K121" t="str">
        <f>IF(C121="","",VLOOKUP(C121,precio_reno_porta!D:Z,9,0))</f>
        <v/>
      </c>
      <c r="L121" t="str">
        <f>IF(C121="","",VLOOKUP(C121,precio_reno_porta!D:Z,10,0))</f>
        <v/>
      </c>
      <c r="M121" t="str">
        <f>IF(C121="","",VLOOKUP(C121,precio_reno_porta!D:Z,11,0))</f>
        <v/>
      </c>
      <c r="N121" t="str">
        <f>IF(C121="","",VLOOKUP(C121,precio_reno_porta!D:Z,12,0))</f>
        <v/>
      </c>
      <c r="O121" t="str">
        <f>IF(C121="","",VLOOKUP(C121,precio_reno_porta!D:Z,13,0))</f>
        <v/>
      </c>
      <c r="P121" t="str">
        <f>IF(C121="","",VLOOKUP(C121,precio_reno_porta!D:Z,14,0))</f>
        <v/>
      </c>
      <c r="Q121" t="str">
        <f>IF(C121="","",VLOOKUP(C121,precio_reno_porta!D:Z,15,0))</f>
        <v/>
      </c>
      <c r="R121" t="str">
        <f>IF(C121="","",VLOOKUP(C121,precio_reno_porta!D:Z,16,0))</f>
        <v/>
      </c>
      <c r="S121" t="str">
        <f>IF(C121="","",VLOOKUP(C121,precio_reno_porta!D:Z,17,0))</f>
        <v/>
      </c>
      <c r="T121" t="str">
        <f>IF(C121="","",VLOOKUP(C121,precio_reno_porta!D:Z,18,0))</f>
        <v/>
      </c>
      <c r="U121" t="str">
        <f>IF(C121="","",VLOOKUP(C121,precio_reno_porta!D:Z,19,0))</f>
        <v/>
      </c>
      <c r="V121" t="str">
        <f>IF(C121="","",VLOOKUP(C121,precio_reno_porta!D:Z,20,0))</f>
        <v/>
      </c>
      <c r="W121" t="str">
        <f>IF(C121="","",VLOOKUP(C121,precio_reno_porta!D:Z,21,0))</f>
        <v/>
      </c>
      <c r="X121" t="str">
        <f>IF(C121="","",VLOOKUP(C121,precio_reno_porta!D:Z,22,0))</f>
        <v/>
      </c>
      <c r="Y121" t="str">
        <f>IF(C121="","",VLOOKUP(C121,precio_reno_porta!D:Z,23,0))</f>
        <v/>
      </c>
      <c r="Z121" t="str">
        <f>IF(Anexar1!C111="","",IFERROR(VLOOKUP(C121,Anexar1!C:P,6,0),0))</f>
        <v/>
      </c>
      <c r="AA121" t="str">
        <f>IF(Anexar1!C111="","",IFERROR(VLOOKUP(C121,Anexar1!C:P,14,0),""))</f>
        <v/>
      </c>
    </row>
    <row r="122" spans="1:27" x14ac:dyDescent="0.3">
      <c r="A122" t="str">
        <f>IF(precio_reno_porta!B121="","",precio_reno_porta!B121)</f>
        <v>5G</v>
      </c>
      <c r="B122" t="str">
        <f>IF(Anexar1!B112="","",Anexar1!B112)</f>
        <v/>
      </c>
      <c r="C122" t="str">
        <f>IF(Anexar1!C112="","",Anexar1!C112)</f>
        <v/>
      </c>
      <c r="D122" t="str">
        <f>IF(C122="","",VLOOKUP(C122,precio_reno_porta!D:Z,2,0))</f>
        <v/>
      </c>
      <c r="E122" t="str">
        <f>IF(C122="","",VLOOKUP(C122,precio_reno_porta!D:Z,3,0))</f>
        <v/>
      </c>
      <c r="F122" t="str">
        <f>IF(C122="","",VLOOKUP(C122,precio_reno_porta!D:Z,4,0))</f>
        <v/>
      </c>
      <c r="G122" t="str">
        <f>IF(C122="","",VLOOKUP(C122,precio_reno_porta!D:Z,5,0))</f>
        <v/>
      </c>
      <c r="H122" t="str">
        <f>IF(C122="","",VLOOKUP(C122,precio_reno_porta!D:Z,6,0))</f>
        <v/>
      </c>
      <c r="I122" t="str">
        <f>IF(C122="","",VLOOKUP(C122,precio_reno_porta!D:Z,7,0))</f>
        <v/>
      </c>
      <c r="J122" t="str">
        <f>IF(C122="","",VLOOKUP(C122,precio_reno_porta!D:Z,8,0))</f>
        <v/>
      </c>
      <c r="K122" t="str">
        <f>IF(C122="","",VLOOKUP(C122,precio_reno_porta!D:Z,9,0))</f>
        <v/>
      </c>
      <c r="L122" t="str">
        <f>IF(C122="","",VLOOKUP(C122,precio_reno_porta!D:Z,10,0))</f>
        <v/>
      </c>
      <c r="M122" t="str">
        <f>IF(C122="","",VLOOKUP(C122,precio_reno_porta!D:Z,11,0))</f>
        <v/>
      </c>
      <c r="N122" t="str">
        <f>IF(C122="","",VLOOKUP(C122,precio_reno_porta!D:Z,12,0))</f>
        <v/>
      </c>
      <c r="O122" t="str">
        <f>IF(C122="","",VLOOKUP(C122,precio_reno_porta!D:Z,13,0))</f>
        <v/>
      </c>
      <c r="P122" t="str">
        <f>IF(C122="","",VLOOKUP(C122,precio_reno_porta!D:Z,14,0))</f>
        <v/>
      </c>
      <c r="Q122" t="str">
        <f>IF(C122="","",VLOOKUP(C122,precio_reno_porta!D:Z,15,0))</f>
        <v/>
      </c>
      <c r="R122" t="str">
        <f>IF(C122="","",VLOOKUP(C122,precio_reno_porta!D:Z,16,0))</f>
        <v/>
      </c>
      <c r="S122" t="str">
        <f>IF(C122="","",VLOOKUP(C122,precio_reno_porta!D:Z,17,0))</f>
        <v/>
      </c>
      <c r="T122" t="str">
        <f>IF(C122="","",VLOOKUP(C122,precio_reno_porta!D:Z,18,0))</f>
        <v/>
      </c>
      <c r="U122" t="str">
        <f>IF(C122="","",VLOOKUP(C122,precio_reno_porta!D:Z,19,0))</f>
        <v/>
      </c>
      <c r="V122" t="str">
        <f>IF(C122="","",VLOOKUP(C122,precio_reno_porta!D:Z,20,0))</f>
        <v/>
      </c>
      <c r="W122" t="str">
        <f>IF(C122="","",VLOOKUP(C122,precio_reno_porta!D:Z,21,0))</f>
        <v/>
      </c>
      <c r="X122" t="str">
        <f>IF(C122="","",VLOOKUP(C122,precio_reno_porta!D:Z,22,0))</f>
        <v/>
      </c>
      <c r="Y122" t="str">
        <f>IF(C122="","",VLOOKUP(C122,precio_reno_porta!D:Z,23,0))</f>
        <v/>
      </c>
      <c r="Z122" t="str">
        <f>IF(Anexar1!C112="","",IFERROR(VLOOKUP(C122,Anexar1!C:P,6,0),0))</f>
        <v/>
      </c>
      <c r="AA122" t="str">
        <f>IF(Anexar1!C112="","",IFERROR(VLOOKUP(C122,Anexar1!C:P,14,0),""))</f>
        <v/>
      </c>
    </row>
    <row r="123" spans="1:27" x14ac:dyDescent="0.3">
      <c r="A123" t="str">
        <f>IF(precio_reno_porta!B122="","",precio_reno_porta!B122)</f>
        <v>5G</v>
      </c>
      <c r="B123" t="str">
        <f>IF(Anexar1!B113="","",Anexar1!B113)</f>
        <v/>
      </c>
      <c r="C123" t="str">
        <f>IF(Anexar1!C113="","",Anexar1!C113)</f>
        <v/>
      </c>
      <c r="D123" t="str">
        <f>IF(C123="","",VLOOKUP(C123,precio_reno_porta!D:Z,2,0))</f>
        <v/>
      </c>
      <c r="E123" t="str">
        <f>IF(C123="","",VLOOKUP(C123,precio_reno_porta!D:Z,3,0))</f>
        <v/>
      </c>
      <c r="F123" t="str">
        <f>IF(C123="","",VLOOKUP(C123,precio_reno_porta!D:Z,4,0))</f>
        <v/>
      </c>
      <c r="G123" t="str">
        <f>IF(C123="","",VLOOKUP(C123,precio_reno_porta!D:Z,5,0))</f>
        <v/>
      </c>
      <c r="H123" t="str">
        <f>IF(C123="","",VLOOKUP(C123,precio_reno_porta!D:Z,6,0))</f>
        <v/>
      </c>
      <c r="I123" t="str">
        <f>IF(C123="","",VLOOKUP(C123,precio_reno_porta!D:Z,7,0))</f>
        <v/>
      </c>
      <c r="J123" t="str">
        <f>IF(C123="","",VLOOKUP(C123,precio_reno_porta!D:Z,8,0))</f>
        <v/>
      </c>
      <c r="K123" t="str">
        <f>IF(C123="","",VLOOKUP(C123,precio_reno_porta!D:Z,9,0))</f>
        <v/>
      </c>
      <c r="L123" t="str">
        <f>IF(C123="","",VLOOKUP(C123,precio_reno_porta!D:Z,10,0))</f>
        <v/>
      </c>
      <c r="M123" t="str">
        <f>IF(C123="","",VLOOKUP(C123,precio_reno_porta!D:Z,11,0))</f>
        <v/>
      </c>
      <c r="N123" t="str">
        <f>IF(C123="","",VLOOKUP(C123,precio_reno_porta!D:Z,12,0))</f>
        <v/>
      </c>
      <c r="O123" t="str">
        <f>IF(C123="","",VLOOKUP(C123,precio_reno_porta!D:Z,13,0))</f>
        <v/>
      </c>
      <c r="P123" t="str">
        <f>IF(C123="","",VLOOKUP(C123,precio_reno_porta!D:Z,14,0))</f>
        <v/>
      </c>
      <c r="Q123" t="str">
        <f>IF(C123="","",VLOOKUP(C123,precio_reno_porta!D:Z,15,0))</f>
        <v/>
      </c>
      <c r="R123" t="str">
        <f>IF(C123="","",VLOOKUP(C123,precio_reno_porta!D:Z,16,0))</f>
        <v/>
      </c>
      <c r="S123" t="str">
        <f>IF(C123="","",VLOOKUP(C123,precio_reno_porta!D:Z,17,0))</f>
        <v/>
      </c>
      <c r="T123" t="str">
        <f>IF(C123="","",VLOOKUP(C123,precio_reno_porta!D:Z,18,0))</f>
        <v/>
      </c>
      <c r="U123" t="str">
        <f>IF(C123="","",VLOOKUP(C123,precio_reno_porta!D:Z,19,0))</f>
        <v/>
      </c>
      <c r="V123" t="str">
        <f>IF(C123="","",VLOOKUP(C123,precio_reno_porta!D:Z,20,0))</f>
        <v/>
      </c>
      <c r="W123" t="str">
        <f>IF(C123="","",VLOOKUP(C123,precio_reno_porta!D:Z,21,0))</f>
        <v/>
      </c>
      <c r="X123" t="str">
        <f>IF(C123="","",VLOOKUP(C123,precio_reno_porta!D:Z,22,0))</f>
        <v/>
      </c>
      <c r="Y123" t="str">
        <f>IF(C123="","",VLOOKUP(C123,precio_reno_porta!D:Z,23,0))</f>
        <v/>
      </c>
      <c r="Z123" t="str">
        <f>IF(Anexar1!C113="","",IFERROR(VLOOKUP(C123,Anexar1!C:P,6,0),0))</f>
        <v/>
      </c>
      <c r="AA123" t="str">
        <f>IF(Anexar1!C113="","",IFERROR(VLOOKUP(C123,Anexar1!C:P,14,0),""))</f>
        <v/>
      </c>
    </row>
    <row r="124" spans="1:27" x14ac:dyDescent="0.3">
      <c r="A124" t="str">
        <f>IF(precio_reno_porta!B123="","",precio_reno_porta!B123)</f>
        <v>5G</v>
      </c>
      <c r="B124" t="str">
        <f>IF(Anexar1!B114="","",Anexar1!B114)</f>
        <v/>
      </c>
      <c r="C124" t="str">
        <f>IF(Anexar1!C114="","",Anexar1!C114)</f>
        <v/>
      </c>
      <c r="D124" t="str">
        <f>IF(C124="","",VLOOKUP(C124,precio_reno_porta!D:Z,2,0))</f>
        <v/>
      </c>
      <c r="E124" t="str">
        <f>IF(C124="","",VLOOKUP(C124,precio_reno_porta!D:Z,3,0))</f>
        <v/>
      </c>
      <c r="F124" t="str">
        <f>IF(C124="","",VLOOKUP(C124,precio_reno_porta!D:Z,4,0))</f>
        <v/>
      </c>
      <c r="G124" t="str">
        <f>IF(C124="","",VLOOKUP(C124,precio_reno_porta!D:Z,5,0))</f>
        <v/>
      </c>
      <c r="H124" t="str">
        <f>IF(C124="","",VLOOKUP(C124,precio_reno_porta!D:Z,6,0))</f>
        <v/>
      </c>
      <c r="I124" t="str">
        <f>IF(C124="","",VLOOKUP(C124,precio_reno_porta!D:Z,7,0))</f>
        <v/>
      </c>
      <c r="J124" t="str">
        <f>IF(C124="","",VLOOKUP(C124,precio_reno_porta!D:Z,8,0))</f>
        <v/>
      </c>
      <c r="K124" t="str">
        <f>IF(C124="","",VLOOKUP(C124,precio_reno_porta!D:Z,9,0))</f>
        <v/>
      </c>
      <c r="L124" t="str">
        <f>IF(C124="","",VLOOKUP(C124,precio_reno_porta!D:Z,10,0))</f>
        <v/>
      </c>
      <c r="M124" t="str">
        <f>IF(C124="","",VLOOKUP(C124,precio_reno_porta!D:Z,11,0))</f>
        <v/>
      </c>
      <c r="N124" t="str">
        <f>IF(C124="","",VLOOKUP(C124,precio_reno_porta!D:Z,12,0))</f>
        <v/>
      </c>
      <c r="O124" t="str">
        <f>IF(C124="","",VLOOKUP(C124,precio_reno_porta!D:Z,13,0))</f>
        <v/>
      </c>
      <c r="P124" t="str">
        <f>IF(C124="","",VLOOKUP(C124,precio_reno_porta!D:Z,14,0))</f>
        <v/>
      </c>
      <c r="Q124" t="str">
        <f>IF(C124="","",VLOOKUP(C124,precio_reno_porta!D:Z,15,0))</f>
        <v/>
      </c>
      <c r="R124" t="str">
        <f>IF(C124="","",VLOOKUP(C124,precio_reno_porta!D:Z,16,0))</f>
        <v/>
      </c>
      <c r="S124" t="str">
        <f>IF(C124="","",VLOOKUP(C124,precio_reno_porta!D:Z,17,0))</f>
        <v/>
      </c>
      <c r="T124" t="str">
        <f>IF(C124="","",VLOOKUP(C124,precio_reno_porta!D:Z,18,0))</f>
        <v/>
      </c>
      <c r="U124" t="str">
        <f>IF(C124="","",VLOOKUP(C124,precio_reno_porta!D:Z,19,0))</f>
        <v/>
      </c>
      <c r="V124" t="str">
        <f>IF(C124="","",VLOOKUP(C124,precio_reno_porta!D:Z,20,0))</f>
        <v/>
      </c>
      <c r="W124" t="str">
        <f>IF(C124="","",VLOOKUP(C124,precio_reno_porta!D:Z,21,0))</f>
        <v/>
      </c>
      <c r="X124" t="str">
        <f>IF(C124="","",VLOOKUP(C124,precio_reno_porta!D:Z,22,0))</f>
        <v/>
      </c>
      <c r="Y124" t="str">
        <f>IF(C124="","",VLOOKUP(C124,precio_reno_porta!D:Z,23,0))</f>
        <v/>
      </c>
      <c r="Z124" t="str">
        <f>IF(Anexar1!C114="","",IFERROR(VLOOKUP(C124,Anexar1!C:P,6,0),0))</f>
        <v/>
      </c>
      <c r="AA124" t="str">
        <f>IF(Anexar1!C114="","",IFERROR(VLOOKUP(C124,Anexar1!C:P,14,0),""))</f>
        <v/>
      </c>
    </row>
    <row r="125" spans="1:27" x14ac:dyDescent="0.3">
      <c r="A125" t="str">
        <f>IF(precio_reno_porta!B124="","",precio_reno_porta!B124)</f>
        <v>4G</v>
      </c>
      <c r="B125" t="str">
        <f>IF(Anexar1!B115="","",Anexar1!B115)</f>
        <v/>
      </c>
      <c r="C125" t="str">
        <f>IF(Anexar1!C115="","",Anexar1!C115)</f>
        <v/>
      </c>
      <c r="D125" t="str">
        <f>IF(C125="","",VLOOKUP(C125,precio_reno_porta!D:Z,2,0))</f>
        <v/>
      </c>
      <c r="E125" t="str">
        <f>IF(C125="","",VLOOKUP(C125,precio_reno_porta!D:Z,3,0))</f>
        <v/>
      </c>
      <c r="F125" t="str">
        <f>IF(C125="","",VLOOKUP(C125,precio_reno_porta!D:Z,4,0))</f>
        <v/>
      </c>
      <c r="G125" t="str">
        <f>IF(C125="","",VLOOKUP(C125,precio_reno_porta!D:Z,5,0))</f>
        <v/>
      </c>
      <c r="H125" t="str">
        <f>IF(C125="","",VLOOKUP(C125,precio_reno_porta!D:Z,6,0))</f>
        <v/>
      </c>
      <c r="I125" t="str">
        <f>IF(C125="","",VLOOKUP(C125,precio_reno_porta!D:Z,7,0))</f>
        <v/>
      </c>
      <c r="J125" t="str">
        <f>IF(C125="","",VLOOKUP(C125,precio_reno_porta!D:Z,8,0))</f>
        <v/>
      </c>
      <c r="K125" t="str">
        <f>IF(C125="","",VLOOKUP(C125,precio_reno_porta!D:Z,9,0))</f>
        <v/>
      </c>
      <c r="L125" t="str">
        <f>IF(C125="","",VLOOKUP(C125,precio_reno_porta!D:Z,10,0))</f>
        <v/>
      </c>
      <c r="M125" t="str">
        <f>IF(C125="","",VLOOKUP(C125,precio_reno_porta!D:Z,11,0))</f>
        <v/>
      </c>
      <c r="N125" t="str">
        <f>IF(C125="","",VLOOKUP(C125,precio_reno_porta!D:Z,12,0))</f>
        <v/>
      </c>
      <c r="O125" t="str">
        <f>IF(C125="","",VLOOKUP(C125,precio_reno_porta!D:Z,13,0))</f>
        <v/>
      </c>
      <c r="P125" t="str">
        <f>IF(C125="","",VLOOKUP(C125,precio_reno_porta!D:Z,14,0))</f>
        <v/>
      </c>
      <c r="Q125" t="str">
        <f>IF(C125="","",VLOOKUP(C125,precio_reno_porta!D:Z,15,0))</f>
        <v/>
      </c>
      <c r="R125" t="str">
        <f>IF(C125="","",VLOOKUP(C125,precio_reno_porta!D:Z,16,0))</f>
        <v/>
      </c>
      <c r="S125" t="str">
        <f>IF(C125="","",VLOOKUP(C125,precio_reno_porta!D:Z,17,0))</f>
        <v/>
      </c>
      <c r="T125" t="str">
        <f>IF(C125="","",VLOOKUP(C125,precio_reno_porta!D:Z,18,0))</f>
        <v/>
      </c>
      <c r="U125" t="str">
        <f>IF(C125="","",VLOOKUP(C125,precio_reno_porta!D:Z,19,0))</f>
        <v/>
      </c>
      <c r="V125" t="str">
        <f>IF(C125="","",VLOOKUP(C125,precio_reno_porta!D:Z,20,0))</f>
        <v/>
      </c>
      <c r="W125" t="str">
        <f>IF(C125="","",VLOOKUP(C125,precio_reno_porta!D:Z,21,0))</f>
        <v/>
      </c>
      <c r="X125" t="str">
        <f>IF(C125="","",VLOOKUP(C125,precio_reno_porta!D:Z,22,0))</f>
        <v/>
      </c>
      <c r="Y125" t="str">
        <f>IF(C125="","",VLOOKUP(C125,precio_reno_porta!D:Z,23,0))</f>
        <v/>
      </c>
      <c r="Z125" t="str">
        <f>IF(Anexar1!C115="","",IFERROR(VLOOKUP(C125,Anexar1!C:P,6,0),0))</f>
        <v/>
      </c>
      <c r="AA125" t="str">
        <f>IF(Anexar1!C115="","",IFERROR(VLOOKUP(C125,Anexar1!C:P,14,0),""))</f>
        <v/>
      </c>
    </row>
    <row r="126" spans="1:27" x14ac:dyDescent="0.3">
      <c r="A126" t="str">
        <f>IF(precio_reno_porta!B125="","",precio_reno_porta!B125)</f>
        <v>4G</v>
      </c>
      <c r="B126" t="str">
        <f>IF(Anexar1!B116="","",Anexar1!B116)</f>
        <v/>
      </c>
      <c r="C126" t="str">
        <f>IF(Anexar1!C116="","",Anexar1!C116)</f>
        <v/>
      </c>
      <c r="D126" t="str">
        <f>IF(C126="","",VLOOKUP(C126,precio_reno_porta!D:Z,2,0))</f>
        <v/>
      </c>
      <c r="E126" t="str">
        <f>IF(C126="","",VLOOKUP(C126,precio_reno_porta!D:Z,3,0))</f>
        <v/>
      </c>
      <c r="F126" t="str">
        <f>IF(C126="","",VLOOKUP(C126,precio_reno_porta!D:Z,4,0))</f>
        <v/>
      </c>
      <c r="G126" t="str">
        <f>IF(C126="","",VLOOKUP(C126,precio_reno_porta!D:Z,5,0))</f>
        <v/>
      </c>
      <c r="H126" t="str">
        <f>IF(C126="","",VLOOKUP(C126,precio_reno_porta!D:Z,6,0))</f>
        <v/>
      </c>
      <c r="I126" t="str">
        <f>IF(C126="","",VLOOKUP(C126,precio_reno_porta!D:Z,7,0))</f>
        <v/>
      </c>
      <c r="J126" t="str">
        <f>IF(C126="","",VLOOKUP(C126,precio_reno_porta!D:Z,8,0))</f>
        <v/>
      </c>
      <c r="K126" t="str">
        <f>IF(C126="","",VLOOKUP(C126,precio_reno_porta!D:Z,9,0))</f>
        <v/>
      </c>
      <c r="L126" t="str">
        <f>IF(C126="","",VLOOKUP(C126,precio_reno_porta!D:Z,10,0))</f>
        <v/>
      </c>
      <c r="M126" t="str">
        <f>IF(C126="","",VLOOKUP(C126,precio_reno_porta!D:Z,11,0))</f>
        <v/>
      </c>
      <c r="N126" t="str">
        <f>IF(C126="","",VLOOKUP(C126,precio_reno_porta!D:Z,12,0))</f>
        <v/>
      </c>
      <c r="O126" t="str">
        <f>IF(C126="","",VLOOKUP(C126,precio_reno_porta!D:Z,13,0))</f>
        <v/>
      </c>
      <c r="P126" t="str">
        <f>IF(C126="","",VLOOKUP(C126,precio_reno_porta!D:Z,14,0))</f>
        <v/>
      </c>
      <c r="Q126" t="str">
        <f>IF(C126="","",VLOOKUP(C126,precio_reno_porta!D:Z,15,0))</f>
        <v/>
      </c>
      <c r="R126" t="str">
        <f>IF(C126="","",VLOOKUP(C126,precio_reno_porta!D:Z,16,0))</f>
        <v/>
      </c>
      <c r="S126" t="str">
        <f>IF(C126="","",VLOOKUP(C126,precio_reno_porta!D:Z,17,0))</f>
        <v/>
      </c>
      <c r="T126" t="str">
        <f>IF(C126="","",VLOOKUP(C126,precio_reno_porta!D:Z,18,0))</f>
        <v/>
      </c>
      <c r="U126" t="str">
        <f>IF(C126="","",VLOOKUP(C126,precio_reno_porta!D:Z,19,0))</f>
        <v/>
      </c>
      <c r="V126" t="str">
        <f>IF(C126="","",VLOOKUP(C126,precio_reno_porta!D:Z,20,0))</f>
        <v/>
      </c>
      <c r="W126" t="str">
        <f>IF(C126="","",VLOOKUP(C126,precio_reno_porta!D:Z,21,0))</f>
        <v/>
      </c>
      <c r="X126" t="str">
        <f>IF(C126="","",VLOOKUP(C126,precio_reno_porta!D:Z,22,0))</f>
        <v/>
      </c>
      <c r="Y126" t="str">
        <f>IF(C126="","",VLOOKUP(C126,precio_reno_porta!D:Z,23,0))</f>
        <v/>
      </c>
      <c r="Z126" t="str">
        <f>IF(Anexar1!C116="","",IFERROR(VLOOKUP(C126,Anexar1!C:P,6,0),0))</f>
        <v/>
      </c>
      <c r="AA126" t="str">
        <f>IF(Anexar1!C116="","",IFERROR(VLOOKUP(C126,Anexar1!C:P,14,0),""))</f>
        <v/>
      </c>
    </row>
    <row r="127" spans="1:27" x14ac:dyDescent="0.3">
      <c r="A127" t="str">
        <f>IF(precio_reno_porta!B126="","",precio_reno_porta!B126)</f>
        <v/>
      </c>
      <c r="B127" t="str">
        <f>IF(Anexar1!B117="","",Anexar1!B117)</f>
        <v/>
      </c>
      <c r="C127" t="str">
        <f>IF(Anexar1!C117="","",Anexar1!C117)</f>
        <v/>
      </c>
      <c r="D127" t="str">
        <f>IF(C127="","",VLOOKUP(C127,precio_reno_porta!D:Z,2,0))</f>
        <v/>
      </c>
      <c r="E127" t="str">
        <f>IF(C127="","",VLOOKUP(C127,precio_reno_porta!D:Z,3,0))</f>
        <v/>
      </c>
      <c r="F127" t="str">
        <f>IF(C127="","",VLOOKUP(C127,precio_reno_porta!D:Z,4,0))</f>
        <v/>
      </c>
      <c r="G127" t="str">
        <f>IF(C127="","",VLOOKUP(C127,precio_reno_porta!D:Z,5,0))</f>
        <v/>
      </c>
      <c r="H127" t="str">
        <f>IF(C127="","",VLOOKUP(C127,precio_reno_porta!D:Z,6,0))</f>
        <v/>
      </c>
      <c r="I127" t="str">
        <f>IF(C127="","",VLOOKUP(C127,precio_reno_porta!D:Z,7,0))</f>
        <v/>
      </c>
      <c r="J127" t="str">
        <f>IF(C127="","",VLOOKUP(C127,precio_reno_porta!D:Z,8,0))</f>
        <v/>
      </c>
      <c r="K127" t="str">
        <f>IF(C127="","",VLOOKUP(C127,precio_reno_porta!D:Z,9,0))</f>
        <v/>
      </c>
      <c r="L127" t="str">
        <f>IF(C127="","",VLOOKUP(C127,precio_reno_porta!D:Z,10,0))</f>
        <v/>
      </c>
      <c r="M127" t="str">
        <f>IF(C127="","",VLOOKUP(C127,precio_reno_porta!D:Z,11,0))</f>
        <v/>
      </c>
      <c r="N127" t="str">
        <f>IF(C127="","",VLOOKUP(C127,precio_reno_porta!D:Z,12,0))</f>
        <v/>
      </c>
      <c r="O127" t="str">
        <f>IF(C127="","",VLOOKUP(C127,precio_reno_porta!D:Z,13,0))</f>
        <v/>
      </c>
      <c r="P127" t="str">
        <f>IF(C127="","",VLOOKUP(C127,precio_reno_porta!D:Z,14,0))</f>
        <v/>
      </c>
      <c r="Q127" t="str">
        <f>IF(C127="","",VLOOKUP(C127,precio_reno_porta!D:Z,15,0))</f>
        <v/>
      </c>
      <c r="R127" t="str">
        <f>IF(C127="","",VLOOKUP(C127,precio_reno_porta!D:Z,16,0))</f>
        <v/>
      </c>
      <c r="S127" t="str">
        <f>IF(C127="","",VLOOKUP(C127,precio_reno_porta!D:Z,17,0))</f>
        <v/>
      </c>
      <c r="T127" t="str">
        <f>IF(C127="","",VLOOKUP(C127,precio_reno_porta!D:Z,18,0))</f>
        <v/>
      </c>
      <c r="U127" t="str">
        <f>IF(C127="","",VLOOKUP(C127,precio_reno_porta!D:Z,19,0))</f>
        <v/>
      </c>
      <c r="V127" t="str">
        <f>IF(C127="","",VLOOKUP(C127,precio_reno_porta!D:Z,20,0))</f>
        <v/>
      </c>
      <c r="W127" t="str">
        <f>IF(C127="","",VLOOKUP(C127,precio_reno_porta!D:Z,21,0))</f>
        <v/>
      </c>
      <c r="X127" t="str">
        <f>IF(C127="","",VLOOKUP(C127,precio_reno_porta!D:Z,22,0))</f>
        <v/>
      </c>
      <c r="Y127" t="str">
        <f>IF(C127="","",VLOOKUP(C127,precio_reno_porta!D:Z,23,0))</f>
        <v/>
      </c>
      <c r="Z127" t="str">
        <f>IF(Anexar1!C117="","",IFERROR(VLOOKUP(C127,Anexar1!C:P,6,0),0))</f>
        <v/>
      </c>
      <c r="AA127" t="str">
        <f>IF(Anexar1!C117="","",IFERROR(VLOOKUP(C127,Anexar1!C:P,14,0),""))</f>
        <v/>
      </c>
    </row>
    <row r="128" spans="1:27" x14ac:dyDescent="0.3">
      <c r="A128" t="str">
        <f>IF(precio_reno_porta!B127="","",precio_reno_porta!B127)</f>
        <v/>
      </c>
      <c r="B128" t="str">
        <f>IF(Anexar1!B118="","",Anexar1!B118)</f>
        <v/>
      </c>
      <c r="C128" t="str">
        <f>IF(Anexar1!C118="","",Anexar1!C118)</f>
        <v/>
      </c>
      <c r="D128" t="str">
        <f>IF(C128="","",VLOOKUP(C128,precio_reno_porta!D:Z,2,0))</f>
        <v/>
      </c>
      <c r="E128" t="str">
        <f>IF(C128="","",VLOOKUP(C128,precio_reno_porta!D:Z,3,0))</f>
        <v/>
      </c>
      <c r="F128" t="str">
        <f>IF(C128="","",VLOOKUP(C128,precio_reno_porta!D:Z,4,0))</f>
        <v/>
      </c>
      <c r="G128" t="str">
        <f>IF(C128="","",VLOOKUP(C128,precio_reno_porta!D:Z,5,0))</f>
        <v/>
      </c>
      <c r="H128" t="str">
        <f>IF(C128="","",VLOOKUP(C128,precio_reno_porta!D:Z,6,0))</f>
        <v/>
      </c>
      <c r="I128" t="str">
        <f>IF(C128="","",VLOOKUP(C128,precio_reno_porta!D:Z,7,0))</f>
        <v/>
      </c>
      <c r="J128" t="str">
        <f>IF(C128="","",VLOOKUP(C128,precio_reno_porta!D:Z,8,0))</f>
        <v/>
      </c>
      <c r="K128" t="str">
        <f>IF(C128="","",VLOOKUP(C128,precio_reno_porta!D:Z,9,0))</f>
        <v/>
      </c>
      <c r="L128" t="str">
        <f>IF(C128="","",VLOOKUP(C128,precio_reno_porta!D:Z,10,0))</f>
        <v/>
      </c>
      <c r="M128" t="str">
        <f>IF(C128="","",VLOOKUP(C128,precio_reno_porta!D:Z,11,0))</f>
        <v/>
      </c>
      <c r="N128" t="str">
        <f>IF(C128="","",VLOOKUP(C128,precio_reno_porta!D:Z,12,0))</f>
        <v/>
      </c>
      <c r="O128" t="str">
        <f>IF(C128="","",VLOOKUP(C128,precio_reno_porta!D:Z,13,0))</f>
        <v/>
      </c>
      <c r="P128" t="str">
        <f>IF(C128="","",VLOOKUP(C128,precio_reno_porta!D:Z,14,0))</f>
        <v/>
      </c>
      <c r="Q128" t="str">
        <f>IF(C128="","",VLOOKUP(C128,precio_reno_porta!D:Z,15,0))</f>
        <v/>
      </c>
      <c r="R128" t="str">
        <f>IF(C128="","",VLOOKUP(C128,precio_reno_porta!D:Z,16,0))</f>
        <v/>
      </c>
      <c r="S128" t="str">
        <f>IF(C128="","",VLOOKUP(C128,precio_reno_porta!D:Z,17,0))</f>
        <v/>
      </c>
      <c r="T128" t="str">
        <f>IF(C128="","",VLOOKUP(C128,precio_reno_porta!D:Z,18,0))</f>
        <v/>
      </c>
      <c r="U128" t="str">
        <f>IF(C128="","",VLOOKUP(C128,precio_reno_porta!D:Z,19,0))</f>
        <v/>
      </c>
      <c r="V128" t="str">
        <f>IF(C128="","",VLOOKUP(C128,precio_reno_porta!D:Z,20,0))</f>
        <v/>
      </c>
      <c r="W128" t="str">
        <f>IF(C128="","",VLOOKUP(C128,precio_reno_porta!D:Z,21,0))</f>
        <v/>
      </c>
      <c r="X128" t="str">
        <f>IF(C128="","",VLOOKUP(C128,precio_reno_porta!D:Z,22,0))</f>
        <v/>
      </c>
      <c r="Y128" t="str">
        <f>IF(C128="","",VLOOKUP(C128,precio_reno_porta!D:Z,23,0))</f>
        <v/>
      </c>
      <c r="Z128" t="str">
        <f>IF(Anexar1!C118="","",IFERROR(VLOOKUP(C128,Anexar1!C:P,6,0),0))</f>
        <v/>
      </c>
      <c r="AA128" t="str">
        <f>IF(Anexar1!C118="","",IFERROR(VLOOKUP(C128,Anexar1!C:P,14,0),""))</f>
        <v/>
      </c>
    </row>
    <row r="129" spans="1:27" x14ac:dyDescent="0.3">
      <c r="A129" t="str">
        <f>IF(precio_reno_porta!B128="","",precio_reno_porta!B128)</f>
        <v/>
      </c>
      <c r="B129" t="str">
        <f>IF(Anexar1!B119="","",Anexar1!B119)</f>
        <v/>
      </c>
      <c r="C129" t="str">
        <f>IF(Anexar1!C119="","",Anexar1!C119)</f>
        <v/>
      </c>
      <c r="D129" t="str">
        <f>IF(C129="","",VLOOKUP(C129,precio_reno_porta!D:Z,2,0))</f>
        <v/>
      </c>
      <c r="E129" t="str">
        <f>IF(C129="","",VLOOKUP(C129,precio_reno_porta!D:Z,3,0))</f>
        <v/>
      </c>
      <c r="F129" t="str">
        <f>IF(C129="","",VLOOKUP(C129,precio_reno_porta!D:Z,4,0))</f>
        <v/>
      </c>
      <c r="G129" t="str">
        <f>IF(C129="","",VLOOKUP(C129,precio_reno_porta!D:Z,5,0))</f>
        <v/>
      </c>
      <c r="H129" t="str">
        <f>IF(C129="","",VLOOKUP(C129,precio_reno_porta!D:Z,6,0))</f>
        <v/>
      </c>
      <c r="I129" t="str">
        <f>IF(C129="","",VLOOKUP(C129,precio_reno_porta!D:Z,7,0))</f>
        <v/>
      </c>
      <c r="J129" t="str">
        <f>IF(C129="","",VLOOKUP(C129,precio_reno_porta!D:Z,8,0))</f>
        <v/>
      </c>
      <c r="K129" t="str">
        <f>IF(C129="","",VLOOKUP(C129,precio_reno_porta!D:Z,9,0))</f>
        <v/>
      </c>
      <c r="L129" t="str">
        <f>IF(C129="","",VLOOKUP(C129,precio_reno_porta!D:Z,10,0))</f>
        <v/>
      </c>
      <c r="M129" t="str">
        <f>IF(C129="","",VLOOKUP(C129,precio_reno_porta!D:Z,11,0))</f>
        <v/>
      </c>
      <c r="N129" t="str">
        <f>IF(C129="","",VLOOKUP(C129,precio_reno_porta!D:Z,12,0))</f>
        <v/>
      </c>
      <c r="O129" t="str">
        <f>IF(C129="","",VLOOKUP(C129,precio_reno_porta!D:Z,13,0))</f>
        <v/>
      </c>
      <c r="P129" t="str">
        <f>IF(C129="","",VLOOKUP(C129,precio_reno_porta!D:Z,14,0))</f>
        <v/>
      </c>
      <c r="Q129" t="str">
        <f>IF(C129="","",VLOOKUP(C129,precio_reno_porta!D:Z,15,0))</f>
        <v/>
      </c>
      <c r="R129" t="str">
        <f>IF(C129="","",VLOOKUP(C129,precio_reno_porta!D:Z,16,0))</f>
        <v/>
      </c>
      <c r="S129" t="str">
        <f>IF(C129="","",VLOOKUP(C129,precio_reno_porta!D:Z,17,0))</f>
        <v/>
      </c>
      <c r="T129" t="str">
        <f>IF(C129="","",VLOOKUP(C129,precio_reno_porta!D:Z,18,0))</f>
        <v/>
      </c>
      <c r="U129" t="str">
        <f>IF(C129="","",VLOOKUP(C129,precio_reno_porta!D:Z,19,0))</f>
        <v/>
      </c>
      <c r="V129" t="str">
        <f>IF(C129="","",VLOOKUP(C129,precio_reno_porta!D:Z,20,0))</f>
        <v/>
      </c>
      <c r="W129" t="str">
        <f>IF(C129="","",VLOOKUP(C129,precio_reno_porta!D:Z,21,0))</f>
        <v/>
      </c>
      <c r="X129" t="str">
        <f>IF(C129="","",VLOOKUP(C129,precio_reno_porta!D:Z,22,0))</f>
        <v/>
      </c>
      <c r="Y129" t="str">
        <f>IF(C129="","",VLOOKUP(C129,precio_reno_porta!D:Z,23,0))</f>
        <v/>
      </c>
      <c r="Z129" t="str">
        <f>IF(Anexar1!C119="","",IFERROR(VLOOKUP(C129,Anexar1!C:P,6,0),0))</f>
        <v/>
      </c>
      <c r="AA129" t="str">
        <f>IF(Anexar1!C119="","",IFERROR(VLOOKUP(C129,Anexar1!C:P,14,0),""))</f>
        <v/>
      </c>
    </row>
    <row r="130" spans="1:27" x14ac:dyDescent="0.3">
      <c r="A130" t="str">
        <f>IF(precio_reno_porta!B129="","",precio_reno_porta!B129)</f>
        <v/>
      </c>
      <c r="B130" t="str">
        <f>IF(Anexar1!B120="","",Anexar1!B120)</f>
        <v/>
      </c>
      <c r="C130" t="str">
        <f>IF(Anexar1!C120="","",Anexar1!C120)</f>
        <v/>
      </c>
      <c r="D130" t="str">
        <f>IF(C130="","",VLOOKUP(C130,precio_reno_porta!D:Z,2,0))</f>
        <v/>
      </c>
      <c r="E130" t="str">
        <f>IF(C130="","",VLOOKUP(C130,precio_reno_porta!D:Z,3,0))</f>
        <v/>
      </c>
      <c r="F130" t="str">
        <f>IF(C130="","",VLOOKUP(C130,precio_reno_porta!D:Z,4,0))</f>
        <v/>
      </c>
      <c r="G130" t="str">
        <f>IF(C130="","",VLOOKUP(C130,precio_reno_porta!D:Z,5,0))</f>
        <v/>
      </c>
      <c r="H130" t="str">
        <f>IF(C130="","",VLOOKUP(C130,precio_reno_porta!D:Z,6,0))</f>
        <v/>
      </c>
      <c r="I130" t="str">
        <f>IF(C130="","",VLOOKUP(C130,precio_reno_porta!D:Z,7,0))</f>
        <v/>
      </c>
      <c r="J130" t="str">
        <f>IF(C130="","",VLOOKUP(C130,precio_reno_porta!D:Z,8,0))</f>
        <v/>
      </c>
      <c r="K130" t="str">
        <f>IF(C130="","",VLOOKUP(C130,precio_reno_porta!D:Z,9,0))</f>
        <v/>
      </c>
      <c r="L130" t="str">
        <f>IF(C130="","",VLOOKUP(C130,precio_reno_porta!D:Z,10,0))</f>
        <v/>
      </c>
      <c r="M130" t="str">
        <f>IF(C130="","",VLOOKUP(C130,precio_reno_porta!D:Z,11,0))</f>
        <v/>
      </c>
      <c r="N130" t="str">
        <f>IF(C130="","",VLOOKUP(C130,precio_reno_porta!D:Z,12,0))</f>
        <v/>
      </c>
      <c r="O130" t="str">
        <f>IF(C130="","",VLOOKUP(C130,precio_reno_porta!D:Z,13,0))</f>
        <v/>
      </c>
      <c r="P130" t="str">
        <f>IF(C130="","",VLOOKUP(C130,precio_reno_porta!D:Z,14,0))</f>
        <v/>
      </c>
      <c r="Q130" t="str">
        <f>IF(C130="","",VLOOKUP(C130,precio_reno_porta!D:Z,15,0))</f>
        <v/>
      </c>
      <c r="R130" t="str">
        <f>IF(C130="","",VLOOKUP(C130,precio_reno_porta!D:Z,16,0))</f>
        <v/>
      </c>
      <c r="S130" t="str">
        <f>IF(C130="","",VLOOKUP(C130,precio_reno_porta!D:Z,17,0))</f>
        <v/>
      </c>
      <c r="T130" t="str">
        <f>IF(C130="","",VLOOKUP(C130,precio_reno_porta!D:Z,18,0))</f>
        <v/>
      </c>
      <c r="U130" t="str">
        <f>IF(C130="","",VLOOKUP(C130,precio_reno_porta!D:Z,19,0))</f>
        <v/>
      </c>
      <c r="V130" t="str">
        <f>IF(C130="","",VLOOKUP(C130,precio_reno_porta!D:Z,20,0))</f>
        <v/>
      </c>
      <c r="W130" t="str">
        <f>IF(C130="","",VLOOKUP(C130,precio_reno_porta!D:Z,21,0))</f>
        <v/>
      </c>
      <c r="X130" t="str">
        <f>IF(C130="","",VLOOKUP(C130,precio_reno_porta!D:Z,22,0))</f>
        <v/>
      </c>
      <c r="Y130" t="str">
        <f>IF(C130="","",VLOOKUP(C130,precio_reno_porta!D:Z,23,0))</f>
        <v/>
      </c>
      <c r="Z130" t="str">
        <f>IF(Anexar1!C120="","",IFERROR(VLOOKUP(C130,Anexar1!C:P,6,0),0))</f>
        <v/>
      </c>
      <c r="AA130" t="str">
        <f>IF(Anexar1!C120="","",IFERROR(VLOOKUP(C130,Anexar1!C:P,14,0),""))</f>
        <v/>
      </c>
    </row>
    <row r="131" spans="1:27" x14ac:dyDescent="0.3">
      <c r="A131" t="str">
        <f>IF(precio_reno_porta!B130="","",precio_reno_porta!B130)</f>
        <v/>
      </c>
      <c r="B131" t="str">
        <f>IF(Anexar1!B121="","",Anexar1!B121)</f>
        <v/>
      </c>
      <c r="C131" t="str">
        <f>IF(Anexar1!C121="","",Anexar1!C121)</f>
        <v/>
      </c>
      <c r="D131" t="str">
        <f>IF(C131="","",VLOOKUP(C131,precio_reno_porta!D:Z,2,0))</f>
        <v/>
      </c>
      <c r="E131" t="str">
        <f>IF(C131="","",VLOOKUP(C131,precio_reno_porta!D:Z,3,0))</f>
        <v/>
      </c>
      <c r="F131" t="str">
        <f>IF(C131="","",VLOOKUP(C131,precio_reno_porta!D:Z,4,0))</f>
        <v/>
      </c>
      <c r="G131" t="str">
        <f>IF(C131="","",VLOOKUP(C131,precio_reno_porta!D:Z,5,0))</f>
        <v/>
      </c>
      <c r="H131" t="str">
        <f>IF(C131="","",VLOOKUP(C131,precio_reno_porta!D:Z,6,0))</f>
        <v/>
      </c>
      <c r="I131" t="str">
        <f>IF(C131="","",VLOOKUP(C131,precio_reno_porta!D:Z,7,0))</f>
        <v/>
      </c>
      <c r="J131" t="str">
        <f>IF(C131="","",VLOOKUP(C131,precio_reno_porta!D:Z,8,0))</f>
        <v/>
      </c>
      <c r="K131" t="str">
        <f>IF(C131="","",VLOOKUP(C131,precio_reno_porta!D:Z,9,0))</f>
        <v/>
      </c>
      <c r="L131" t="str">
        <f>IF(C131="","",VLOOKUP(C131,precio_reno_porta!D:Z,10,0))</f>
        <v/>
      </c>
      <c r="M131" t="str">
        <f>IF(C131="","",VLOOKUP(C131,precio_reno_porta!D:Z,11,0))</f>
        <v/>
      </c>
      <c r="N131" t="str">
        <f>IF(C131="","",VLOOKUP(C131,precio_reno_porta!D:Z,12,0))</f>
        <v/>
      </c>
      <c r="O131" t="str">
        <f>IF(C131="","",VLOOKUP(C131,precio_reno_porta!D:Z,13,0))</f>
        <v/>
      </c>
      <c r="P131" t="str">
        <f>IF(C131="","",VLOOKUP(C131,precio_reno_porta!D:Z,14,0))</f>
        <v/>
      </c>
      <c r="Q131" t="str">
        <f>IF(C131="","",VLOOKUP(C131,precio_reno_porta!D:Z,15,0))</f>
        <v/>
      </c>
      <c r="R131" t="str">
        <f>IF(C131="","",VLOOKUP(C131,precio_reno_porta!D:Z,16,0))</f>
        <v/>
      </c>
      <c r="S131" t="str">
        <f>IF(C131="","",VLOOKUP(C131,precio_reno_porta!D:Z,17,0))</f>
        <v/>
      </c>
      <c r="T131" t="str">
        <f>IF(C131="","",VLOOKUP(C131,precio_reno_porta!D:Z,18,0))</f>
        <v/>
      </c>
      <c r="U131" t="str">
        <f>IF(C131="","",VLOOKUP(C131,precio_reno_porta!D:Z,19,0))</f>
        <v/>
      </c>
      <c r="V131" t="str">
        <f>IF(C131="","",VLOOKUP(C131,precio_reno_porta!D:Z,20,0))</f>
        <v/>
      </c>
      <c r="W131" t="str">
        <f>IF(C131="","",VLOOKUP(C131,precio_reno_porta!D:Z,21,0))</f>
        <v/>
      </c>
      <c r="X131" t="str">
        <f>IF(C131="","",VLOOKUP(C131,precio_reno_porta!D:Z,22,0))</f>
        <v/>
      </c>
      <c r="Y131" t="str">
        <f>IF(C131="","",VLOOKUP(C131,precio_reno_porta!D:Z,23,0))</f>
        <v/>
      </c>
      <c r="Z131" t="str">
        <f>IF(Anexar1!C121="","",IFERROR(VLOOKUP(C131,Anexar1!C:P,6,0),0))</f>
        <v/>
      </c>
      <c r="AA131" t="str">
        <f>IF(Anexar1!C121="","",IFERROR(VLOOKUP(C131,Anexar1!C:P,14,0),""))</f>
        <v/>
      </c>
    </row>
    <row r="132" spans="1:27" x14ac:dyDescent="0.3">
      <c r="A132" t="str">
        <f>IF(precio_reno_porta!B132="","",precio_reno_porta!B132)</f>
        <v/>
      </c>
      <c r="B132" t="str">
        <f>IF(Anexar1!B122="","",Anexar1!B122)</f>
        <v/>
      </c>
      <c r="C132" t="str">
        <f>IF(Anexar1!C122="","",Anexar1!C122)</f>
        <v/>
      </c>
      <c r="D132" t="str">
        <f>IF(C132="","",VLOOKUP(C132,precio_reno_porta!D:Z,2,0))</f>
        <v/>
      </c>
      <c r="E132" t="str">
        <f>IF(C132="","",VLOOKUP(C132,precio_reno_porta!D:Z,3,0))</f>
        <v/>
      </c>
      <c r="F132" t="str">
        <f>IF(C132="","",VLOOKUP(C132,precio_reno_porta!D:Z,4,0))</f>
        <v/>
      </c>
      <c r="G132" t="str">
        <f>IF(C132="","",VLOOKUP(C132,precio_reno_porta!D:Z,5,0))</f>
        <v/>
      </c>
      <c r="H132" t="str">
        <f>IF(C132="","",VLOOKUP(C132,precio_reno_porta!D:Z,6,0))</f>
        <v/>
      </c>
      <c r="I132" t="str">
        <f>IF(C132="","",VLOOKUP(C132,precio_reno_porta!D:Z,7,0))</f>
        <v/>
      </c>
      <c r="J132" t="str">
        <f>IF(C132="","",VLOOKUP(C132,precio_reno_porta!D:Z,8,0))</f>
        <v/>
      </c>
      <c r="K132" t="str">
        <f>IF(C132="","",VLOOKUP(C132,precio_reno_porta!D:Z,9,0))</f>
        <v/>
      </c>
      <c r="L132" t="str">
        <f>IF(C132="","",VLOOKUP(C132,precio_reno_porta!D:Z,10,0))</f>
        <v/>
      </c>
      <c r="M132" t="str">
        <f>IF(C132="","",VLOOKUP(C132,precio_reno_porta!D:Z,11,0))</f>
        <v/>
      </c>
      <c r="N132" t="str">
        <f>IF(C132="","",VLOOKUP(C132,precio_reno_porta!D:Z,12,0))</f>
        <v/>
      </c>
      <c r="O132" t="str">
        <f>IF(C132="","",VLOOKUP(C132,precio_reno_porta!D:Z,13,0))</f>
        <v/>
      </c>
      <c r="P132" t="str">
        <f>IF(C132="","",VLOOKUP(C132,precio_reno_porta!D:Z,14,0))</f>
        <v/>
      </c>
      <c r="Q132" t="str">
        <f>IF(C132="","",VLOOKUP(C132,precio_reno_porta!D:Z,15,0))</f>
        <v/>
      </c>
      <c r="R132" t="str">
        <f>IF(C132="","",VLOOKUP(C132,precio_reno_porta!D:Z,16,0))</f>
        <v/>
      </c>
      <c r="S132" t="str">
        <f>IF(C132="","",VLOOKUP(C132,precio_reno_porta!D:Z,17,0))</f>
        <v/>
      </c>
      <c r="T132" t="str">
        <f>IF(C132="","",VLOOKUP(C132,precio_reno_porta!D:Z,18,0))</f>
        <v/>
      </c>
      <c r="U132" t="str">
        <f>IF(C132="","",VLOOKUP(C132,precio_reno_porta!D:Z,19,0))</f>
        <v/>
      </c>
      <c r="V132" t="str">
        <f>IF(C132="","",VLOOKUP(C132,precio_reno_porta!D:Z,20,0))</f>
        <v/>
      </c>
      <c r="W132" t="str">
        <f>IF(C132="","",VLOOKUP(C132,precio_reno_porta!D:Z,21,0))</f>
        <v/>
      </c>
      <c r="X132" t="str">
        <f>IF(C132="","",VLOOKUP(C132,precio_reno_porta!D:Z,22,0))</f>
        <v/>
      </c>
      <c r="Y132" t="str">
        <f>IF(C132="","",VLOOKUP(C132,precio_reno_porta!D:Z,23,0))</f>
        <v/>
      </c>
      <c r="Z132" t="str">
        <f>IF(Anexar1!C122="","",IFERROR(VLOOKUP(C132,Anexar1!C:P,6,0),0))</f>
        <v/>
      </c>
      <c r="AA132" t="str">
        <f>IF(Anexar1!C122="","",IFERROR(VLOOKUP(C132,Anexar1!C:P,14,0),""))</f>
        <v/>
      </c>
    </row>
    <row r="133" spans="1:27" x14ac:dyDescent="0.3">
      <c r="A133" t="str">
        <f>IF(precio_reno_porta!B133="","",precio_reno_porta!B133)</f>
        <v/>
      </c>
      <c r="B133" t="str">
        <f>IF(Anexar1!B123="","",Anexar1!B123)</f>
        <v/>
      </c>
      <c r="C133" t="str">
        <f>IF(Anexar1!C123="","",Anexar1!C123)</f>
        <v/>
      </c>
      <c r="D133" t="str">
        <f>IF(C133="","",VLOOKUP(C133,precio_reno_porta!D:Z,2,0))</f>
        <v/>
      </c>
      <c r="E133" t="str">
        <f>IF(C133="","",VLOOKUP(C133,precio_reno_porta!D:Z,3,0))</f>
        <v/>
      </c>
      <c r="F133" t="str">
        <f>IF(C133="","",VLOOKUP(C133,precio_reno_porta!D:Z,4,0))</f>
        <v/>
      </c>
      <c r="G133" t="str">
        <f>IF(C133="","",VLOOKUP(C133,precio_reno_porta!D:Z,5,0))</f>
        <v/>
      </c>
      <c r="H133" t="str">
        <f>IF(C133="","",VLOOKUP(C133,precio_reno_porta!D:Z,6,0))</f>
        <v/>
      </c>
      <c r="I133" t="str">
        <f>IF(C133="","",VLOOKUP(C133,precio_reno_porta!D:Z,7,0))</f>
        <v/>
      </c>
      <c r="J133" t="str">
        <f>IF(C133="","",VLOOKUP(C133,precio_reno_porta!D:Z,8,0))</f>
        <v/>
      </c>
      <c r="K133" t="str">
        <f>IF(C133="","",VLOOKUP(C133,precio_reno_porta!D:Z,9,0))</f>
        <v/>
      </c>
      <c r="L133" t="str">
        <f>IF(C133="","",VLOOKUP(C133,precio_reno_porta!D:Z,10,0))</f>
        <v/>
      </c>
      <c r="M133" t="str">
        <f>IF(C133="","",VLOOKUP(C133,precio_reno_porta!D:Z,11,0))</f>
        <v/>
      </c>
      <c r="N133" t="str">
        <f>IF(C133="","",VLOOKUP(C133,precio_reno_porta!D:Z,12,0))</f>
        <v/>
      </c>
      <c r="O133" t="str">
        <f>IF(C133="","",VLOOKUP(C133,precio_reno_porta!D:Z,13,0))</f>
        <v/>
      </c>
      <c r="P133" t="str">
        <f>IF(C133="","",VLOOKUP(C133,precio_reno_porta!D:Z,14,0))</f>
        <v/>
      </c>
      <c r="Q133" t="str">
        <f>IF(C133="","",VLOOKUP(C133,precio_reno_porta!D:Z,15,0))</f>
        <v/>
      </c>
      <c r="R133" t="str">
        <f>IF(C133="","",VLOOKUP(C133,precio_reno_porta!D:Z,16,0))</f>
        <v/>
      </c>
      <c r="S133" t="str">
        <f>IF(C133="","",VLOOKUP(C133,precio_reno_porta!D:Z,17,0))</f>
        <v/>
      </c>
      <c r="T133" t="str">
        <f>IF(C133="","",VLOOKUP(C133,precio_reno_porta!D:Z,18,0))</f>
        <v/>
      </c>
      <c r="U133" t="str">
        <f>IF(C133="","",VLOOKUP(C133,precio_reno_porta!D:Z,19,0))</f>
        <v/>
      </c>
      <c r="V133" t="str">
        <f>IF(C133="","",VLOOKUP(C133,precio_reno_porta!D:Z,20,0))</f>
        <v/>
      </c>
      <c r="W133" t="str">
        <f>IF(C133="","",VLOOKUP(C133,precio_reno_porta!D:Z,21,0))</f>
        <v/>
      </c>
      <c r="X133" t="str">
        <f>IF(C133="","",VLOOKUP(C133,precio_reno_porta!D:Z,22,0))</f>
        <v/>
      </c>
      <c r="Y133" t="str">
        <f>IF(C133="","",VLOOKUP(C133,precio_reno_porta!D:Z,23,0))</f>
        <v/>
      </c>
      <c r="Z133" t="str">
        <f>IF(Anexar1!C123="","",IFERROR(VLOOKUP(C133,Anexar1!C:P,6,0),0))</f>
        <v/>
      </c>
      <c r="AA133" t="str">
        <f>IF(Anexar1!C123="","",IFERROR(VLOOKUP(C133,Anexar1!C:P,14,0),""))</f>
        <v/>
      </c>
    </row>
    <row r="134" spans="1:27" x14ac:dyDescent="0.3">
      <c r="A134" t="str">
        <f>IF(precio_reno_porta!B134="","",precio_reno_porta!B134)</f>
        <v/>
      </c>
      <c r="B134" t="str">
        <f>IF(Anexar1!B124="","",Anexar1!B124)</f>
        <v/>
      </c>
      <c r="C134" t="str">
        <f>IF(Anexar1!C124="","",Anexar1!C124)</f>
        <v/>
      </c>
      <c r="D134" t="str">
        <f>IF(C134="","",VLOOKUP(C134,precio_reno_porta!D:Z,2,0))</f>
        <v/>
      </c>
      <c r="E134" t="str">
        <f>IF(C134="","",VLOOKUP(C134,precio_reno_porta!D:Z,3,0))</f>
        <v/>
      </c>
      <c r="F134" t="str">
        <f>IF(C134="","",VLOOKUP(C134,precio_reno_porta!D:Z,4,0))</f>
        <v/>
      </c>
      <c r="G134" t="str">
        <f>IF(C134="","",VLOOKUP(C134,precio_reno_porta!D:Z,5,0))</f>
        <v/>
      </c>
      <c r="H134" t="str">
        <f>IF(C134="","",VLOOKUP(C134,precio_reno_porta!D:Z,6,0))</f>
        <v/>
      </c>
      <c r="I134" t="str">
        <f>IF(C134="","",VLOOKUP(C134,precio_reno_porta!D:Z,7,0))</f>
        <v/>
      </c>
      <c r="J134" t="str">
        <f>IF(C134="","",VLOOKUP(C134,precio_reno_porta!D:Z,8,0))</f>
        <v/>
      </c>
      <c r="K134" t="str">
        <f>IF(C134="","",VLOOKUP(C134,precio_reno_porta!D:Z,9,0))</f>
        <v/>
      </c>
      <c r="L134" t="str">
        <f>IF(C134="","",VLOOKUP(C134,precio_reno_porta!D:Z,10,0))</f>
        <v/>
      </c>
      <c r="M134" t="str">
        <f>IF(C134="","",VLOOKUP(C134,precio_reno_porta!D:Z,11,0))</f>
        <v/>
      </c>
      <c r="N134" t="str">
        <f>IF(C134="","",VLOOKUP(C134,precio_reno_porta!D:Z,12,0))</f>
        <v/>
      </c>
      <c r="O134" t="str">
        <f>IF(C134="","",VLOOKUP(C134,precio_reno_porta!D:Z,13,0))</f>
        <v/>
      </c>
      <c r="P134" t="str">
        <f>IF(C134="","",VLOOKUP(C134,precio_reno_porta!D:Z,14,0))</f>
        <v/>
      </c>
      <c r="Q134" t="str">
        <f>IF(C134="","",VLOOKUP(C134,precio_reno_porta!D:Z,15,0))</f>
        <v/>
      </c>
      <c r="R134" t="str">
        <f>IF(C134="","",VLOOKUP(C134,precio_reno_porta!D:Z,16,0))</f>
        <v/>
      </c>
      <c r="S134" t="str">
        <f>IF(C134="","",VLOOKUP(C134,precio_reno_porta!D:Z,17,0))</f>
        <v/>
      </c>
      <c r="T134" t="str">
        <f>IF(C134="","",VLOOKUP(C134,precio_reno_porta!D:Z,18,0))</f>
        <v/>
      </c>
      <c r="U134" t="str">
        <f>IF(C134="","",VLOOKUP(C134,precio_reno_porta!D:Z,19,0))</f>
        <v/>
      </c>
      <c r="V134" t="str">
        <f>IF(C134="","",VLOOKUP(C134,precio_reno_porta!D:Z,20,0))</f>
        <v/>
      </c>
      <c r="W134" t="str">
        <f>IF(C134="","",VLOOKUP(C134,precio_reno_porta!D:Z,21,0))</f>
        <v/>
      </c>
      <c r="X134" t="str">
        <f>IF(C134="","",VLOOKUP(C134,precio_reno_porta!D:Z,22,0))</f>
        <v/>
      </c>
      <c r="Y134" t="str">
        <f>IF(C134="","",VLOOKUP(C134,precio_reno_porta!D:Z,23,0))</f>
        <v/>
      </c>
      <c r="Z134" t="str">
        <f>IF(Anexar1!C124="","",IFERROR(VLOOKUP(C134,Anexar1!C:P,6,0),0))</f>
        <v/>
      </c>
      <c r="AA134" t="str">
        <f>IF(Anexar1!C124="","",IFERROR(VLOOKUP(C134,Anexar1!C:P,14,0),""))</f>
        <v/>
      </c>
    </row>
    <row r="135" spans="1:27" x14ac:dyDescent="0.3">
      <c r="A135" t="str">
        <f>IF(precio_reno_porta!B135="","",precio_reno_porta!B135)</f>
        <v/>
      </c>
      <c r="B135" t="str">
        <f>IF(Anexar1!B125="","",Anexar1!B125)</f>
        <v/>
      </c>
      <c r="C135" t="str">
        <f>IF(Anexar1!C125="","",Anexar1!C125)</f>
        <v/>
      </c>
      <c r="D135" t="str">
        <f>IF(C135="","",VLOOKUP(C135,precio_reno_porta!D:Z,2,0))</f>
        <v/>
      </c>
      <c r="E135" t="str">
        <f>IF(C135="","",VLOOKUP(C135,precio_reno_porta!D:Z,3,0))</f>
        <v/>
      </c>
      <c r="F135" t="str">
        <f>IF(C135="","",VLOOKUP(C135,precio_reno_porta!D:Z,4,0))</f>
        <v/>
      </c>
      <c r="G135" t="str">
        <f>IF(C135="","",VLOOKUP(C135,precio_reno_porta!D:Z,5,0))</f>
        <v/>
      </c>
      <c r="H135" t="str">
        <f>IF(C135="","",VLOOKUP(C135,precio_reno_porta!D:Z,6,0))</f>
        <v/>
      </c>
      <c r="I135" t="str">
        <f>IF(C135="","",VLOOKUP(C135,precio_reno_porta!D:Z,7,0))</f>
        <v/>
      </c>
      <c r="J135" t="str">
        <f>IF(C135="","",VLOOKUP(C135,precio_reno_porta!D:Z,8,0))</f>
        <v/>
      </c>
      <c r="K135" t="str">
        <f>IF(C135="","",VLOOKUP(C135,precio_reno_porta!D:Z,9,0))</f>
        <v/>
      </c>
      <c r="L135" t="str">
        <f>IF(C135="","",VLOOKUP(C135,precio_reno_porta!D:Z,10,0))</f>
        <v/>
      </c>
      <c r="M135" t="str">
        <f>IF(C135="","",VLOOKUP(C135,precio_reno_porta!D:Z,11,0))</f>
        <v/>
      </c>
      <c r="N135" t="str">
        <f>IF(C135="","",VLOOKUP(C135,precio_reno_porta!D:Z,12,0))</f>
        <v/>
      </c>
      <c r="O135" t="str">
        <f>IF(C135="","",VLOOKUP(C135,precio_reno_porta!D:Z,13,0))</f>
        <v/>
      </c>
      <c r="P135" t="str">
        <f>IF(C135="","",VLOOKUP(C135,precio_reno_porta!D:Z,14,0))</f>
        <v/>
      </c>
      <c r="Q135" t="str">
        <f>IF(C135="","",VLOOKUP(C135,precio_reno_porta!D:Z,15,0))</f>
        <v/>
      </c>
      <c r="R135" t="str">
        <f>IF(C135="","",VLOOKUP(C135,precio_reno_porta!D:Z,16,0))</f>
        <v/>
      </c>
      <c r="S135" t="str">
        <f>IF(C135="","",VLOOKUP(C135,precio_reno_porta!D:Z,17,0))</f>
        <v/>
      </c>
      <c r="T135" t="str">
        <f>IF(C135="","",VLOOKUP(C135,precio_reno_porta!D:Z,18,0))</f>
        <v/>
      </c>
      <c r="U135" t="str">
        <f>IF(C135="","",VLOOKUP(C135,precio_reno_porta!D:Z,19,0))</f>
        <v/>
      </c>
      <c r="V135" t="str">
        <f>IF(C135="","",VLOOKUP(C135,precio_reno_porta!D:Z,20,0))</f>
        <v/>
      </c>
      <c r="W135" t="str">
        <f>IF(C135="","",VLOOKUP(C135,precio_reno_porta!D:Z,21,0))</f>
        <v/>
      </c>
      <c r="X135" t="str">
        <f>IF(C135="","",VLOOKUP(C135,precio_reno_porta!D:Z,22,0))</f>
        <v/>
      </c>
      <c r="Y135" t="str">
        <f>IF(C135="","",VLOOKUP(C135,precio_reno_porta!D:Z,23,0))</f>
        <v/>
      </c>
      <c r="Z135" t="str">
        <f>IF(Anexar1!C125="","",IFERROR(VLOOKUP(C135,Anexar1!C:P,6,0),0))</f>
        <v/>
      </c>
      <c r="AA135" t="str">
        <f>IF(Anexar1!C125="","",IFERROR(VLOOKUP(C135,Anexar1!C:P,14,0),""))</f>
        <v/>
      </c>
    </row>
    <row r="136" spans="1:27" x14ac:dyDescent="0.3">
      <c r="A136" t="str">
        <f>IF(precio_reno_porta!B136="","",precio_reno_porta!B136)</f>
        <v/>
      </c>
      <c r="B136" t="str">
        <f>IF(Anexar1!B126="","",Anexar1!B126)</f>
        <v/>
      </c>
      <c r="C136" t="str">
        <f>IF(Anexar1!C126="","",Anexar1!C126)</f>
        <v/>
      </c>
      <c r="D136" t="str">
        <f>IF(C136="","",VLOOKUP(C136,precio_reno_porta!D:Z,2,0))</f>
        <v/>
      </c>
      <c r="E136" t="str">
        <f>IF(C136="","",VLOOKUP(C136,precio_reno_porta!D:Z,3,0))</f>
        <v/>
      </c>
      <c r="F136" t="str">
        <f>IF(C136="","",VLOOKUP(C136,precio_reno_porta!D:Z,4,0))</f>
        <v/>
      </c>
      <c r="G136" t="str">
        <f>IF(C136="","",VLOOKUP(C136,precio_reno_porta!D:Z,5,0))</f>
        <v/>
      </c>
      <c r="H136" t="str">
        <f>IF(C136="","",VLOOKUP(C136,precio_reno_porta!D:Z,6,0))</f>
        <v/>
      </c>
      <c r="I136" t="str">
        <f>IF(C136="","",VLOOKUP(C136,precio_reno_porta!D:Z,7,0))</f>
        <v/>
      </c>
      <c r="J136" t="str">
        <f>IF(C136="","",VLOOKUP(C136,precio_reno_porta!D:Z,8,0))</f>
        <v/>
      </c>
      <c r="K136" t="str">
        <f>IF(C136="","",VLOOKUP(C136,precio_reno_porta!D:Z,9,0))</f>
        <v/>
      </c>
      <c r="L136" t="str">
        <f>IF(C136="","",VLOOKUP(C136,precio_reno_porta!D:Z,10,0))</f>
        <v/>
      </c>
      <c r="M136" t="str">
        <f>IF(C136="","",VLOOKUP(C136,precio_reno_porta!D:Z,11,0))</f>
        <v/>
      </c>
      <c r="N136" t="str">
        <f>IF(C136="","",VLOOKUP(C136,precio_reno_porta!D:Z,12,0))</f>
        <v/>
      </c>
      <c r="O136" t="str">
        <f>IF(C136="","",VLOOKUP(C136,precio_reno_porta!D:Z,13,0))</f>
        <v/>
      </c>
      <c r="P136" t="str">
        <f>IF(C136="","",VLOOKUP(C136,precio_reno_porta!D:Z,14,0))</f>
        <v/>
      </c>
      <c r="Q136" t="str">
        <f>IF(C136="","",VLOOKUP(C136,precio_reno_porta!D:Z,15,0))</f>
        <v/>
      </c>
      <c r="R136" t="str">
        <f>IF(C136="","",VLOOKUP(C136,precio_reno_porta!D:Z,16,0))</f>
        <v/>
      </c>
      <c r="S136" t="str">
        <f>IF(C136="","",VLOOKUP(C136,precio_reno_porta!D:Z,17,0))</f>
        <v/>
      </c>
      <c r="T136" t="str">
        <f>IF(C136="","",VLOOKUP(C136,precio_reno_porta!D:Z,18,0))</f>
        <v/>
      </c>
      <c r="U136" t="str">
        <f>IF(C136="","",VLOOKUP(C136,precio_reno_porta!D:Z,19,0))</f>
        <v/>
      </c>
      <c r="V136" t="str">
        <f>IF(C136="","",VLOOKUP(C136,precio_reno_porta!D:Z,20,0))</f>
        <v/>
      </c>
      <c r="W136" t="str">
        <f>IF(C136="","",VLOOKUP(C136,precio_reno_porta!D:Z,21,0))</f>
        <v/>
      </c>
      <c r="X136" t="str">
        <f>IF(C136="","",VLOOKUP(C136,precio_reno_porta!D:Z,22,0))</f>
        <v/>
      </c>
      <c r="Y136" t="str">
        <f>IF(C136="","",VLOOKUP(C136,precio_reno_porta!D:Z,23,0))</f>
        <v/>
      </c>
      <c r="Z136" t="str">
        <f>IF(Anexar1!C126="","",IFERROR(VLOOKUP(C136,Anexar1!C:P,6,0),0))</f>
        <v/>
      </c>
      <c r="AA136" t="str">
        <f>IF(Anexar1!C126="","",IFERROR(VLOOKUP(C136,Anexar1!C:P,14,0),""))</f>
        <v/>
      </c>
    </row>
    <row r="137" spans="1:27" x14ac:dyDescent="0.3">
      <c r="A137" t="str">
        <f>IF(precio_reno_porta!B137="","",precio_reno_porta!B137)</f>
        <v/>
      </c>
      <c r="B137" t="str">
        <f>IF(Anexar1!B127="","",Anexar1!B127)</f>
        <v/>
      </c>
      <c r="C137" t="str">
        <f>IF(Anexar1!C127="","",Anexar1!C127)</f>
        <v/>
      </c>
      <c r="D137" t="str">
        <f>IF(C137="","",VLOOKUP(C137,precio_reno_porta!D:Z,2,0))</f>
        <v/>
      </c>
      <c r="E137" t="str">
        <f>IF(C137="","",VLOOKUP(C137,precio_reno_porta!D:Z,3,0))</f>
        <v/>
      </c>
      <c r="F137" t="str">
        <f>IF(C137="","",VLOOKUP(C137,precio_reno_porta!D:Z,4,0))</f>
        <v/>
      </c>
      <c r="G137" t="str">
        <f>IF(C137="","",VLOOKUP(C137,precio_reno_porta!D:Z,5,0))</f>
        <v/>
      </c>
      <c r="H137" t="str">
        <f>IF(C137="","",VLOOKUP(C137,precio_reno_porta!D:Z,6,0))</f>
        <v/>
      </c>
      <c r="I137" t="str">
        <f>IF(C137="","",VLOOKUP(C137,precio_reno_porta!D:Z,7,0))</f>
        <v/>
      </c>
      <c r="J137" t="str">
        <f>IF(C137="","",VLOOKUP(C137,precio_reno_porta!D:Z,8,0))</f>
        <v/>
      </c>
      <c r="K137" t="str">
        <f>IF(C137="","",VLOOKUP(C137,precio_reno_porta!D:Z,9,0))</f>
        <v/>
      </c>
      <c r="L137" t="str">
        <f>IF(C137="","",VLOOKUP(C137,precio_reno_porta!D:Z,10,0))</f>
        <v/>
      </c>
      <c r="M137" t="str">
        <f>IF(C137="","",VLOOKUP(C137,precio_reno_porta!D:Z,11,0))</f>
        <v/>
      </c>
      <c r="N137" t="str">
        <f>IF(C137="","",VLOOKUP(C137,precio_reno_porta!D:Z,12,0))</f>
        <v/>
      </c>
      <c r="O137" t="str">
        <f>IF(C137="","",VLOOKUP(C137,precio_reno_porta!D:Z,13,0))</f>
        <v/>
      </c>
      <c r="P137" t="str">
        <f>IF(C137="","",VLOOKUP(C137,precio_reno_porta!D:Z,14,0))</f>
        <v/>
      </c>
      <c r="Q137" t="str">
        <f>IF(C137="","",VLOOKUP(C137,precio_reno_porta!D:Z,15,0))</f>
        <v/>
      </c>
      <c r="R137" t="str">
        <f>IF(C137="","",VLOOKUP(C137,precio_reno_porta!D:Z,16,0))</f>
        <v/>
      </c>
      <c r="S137" t="str">
        <f>IF(C137="","",VLOOKUP(C137,precio_reno_porta!D:Z,17,0))</f>
        <v/>
      </c>
      <c r="T137" t="str">
        <f>IF(C137="","",VLOOKUP(C137,precio_reno_porta!D:Z,18,0))</f>
        <v/>
      </c>
      <c r="U137" t="str">
        <f>IF(C137="","",VLOOKUP(C137,precio_reno_porta!D:Z,19,0))</f>
        <v/>
      </c>
      <c r="V137" t="str">
        <f>IF(C137="","",VLOOKUP(C137,precio_reno_porta!D:Z,20,0))</f>
        <v/>
      </c>
      <c r="W137" t="str">
        <f>IF(C137="","",VLOOKUP(C137,precio_reno_porta!D:Z,21,0))</f>
        <v/>
      </c>
      <c r="X137" t="str">
        <f>IF(C137="","",VLOOKUP(C137,precio_reno_porta!D:Z,22,0))</f>
        <v/>
      </c>
      <c r="Y137" t="str">
        <f>IF(C137="","",VLOOKUP(C137,precio_reno_porta!D:Z,23,0))</f>
        <v/>
      </c>
      <c r="Z137" t="str">
        <f>IF(Anexar1!C127="","",IFERROR(VLOOKUP(C137,Anexar1!C:P,6,0),0))</f>
        <v/>
      </c>
      <c r="AA137" t="str">
        <f>IF(Anexar1!C127="","",IFERROR(VLOOKUP(C137,Anexar1!C:P,14,0),""))</f>
        <v/>
      </c>
    </row>
    <row r="138" spans="1:27" x14ac:dyDescent="0.3">
      <c r="A138" t="str">
        <f>IF(precio_reno_porta!B138="","",precio_reno_porta!B138)</f>
        <v/>
      </c>
      <c r="B138" t="str">
        <f>IF(Anexar1!B128="","",Anexar1!B128)</f>
        <v/>
      </c>
      <c r="C138" t="str">
        <f>IF(Anexar1!C128="","",Anexar1!C128)</f>
        <v/>
      </c>
      <c r="D138" t="str">
        <f>IF(C138="","",VLOOKUP(C138,precio_reno_porta!D:Z,2,0))</f>
        <v/>
      </c>
      <c r="E138" t="str">
        <f>IF(C138="","",VLOOKUP(C138,precio_reno_porta!D:Z,3,0))</f>
        <v/>
      </c>
      <c r="F138" t="str">
        <f>IF(C138="","",VLOOKUP(C138,precio_reno_porta!D:Z,4,0))</f>
        <v/>
      </c>
      <c r="G138" t="str">
        <f>IF(C138="","",VLOOKUP(C138,precio_reno_porta!D:Z,5,0))</f>
        <v/>
      </c>
      <c r="H138" t="str">
        <f>IF(C138="","",VLOOKUP(C138,precio_reno_porta!D:Z,6,0))</f>
        <v/>
      </c>
      <c r="I138" t="str">
        <f>IF(C138="","",VLOOKUP(C138,precio_reno_porta!D:Z,7,0))</f>
        <v/>
      </c>
      <c r="J138" t="str">
        <f>IF(C138="","",VLOOKUP(C138,precio_reno_porta!D:Z,8,0))</f>
        <v/>
      </c>
      <c r="K138" t="str">
        <f>IF(C138="","",VLOOKUP(C138,precio_reno_porta!D:Z,9,0))</f>
        <v/>
      </c>
      <c r="L138" t="str">
        <f>IF(C138="","",VLOOKUP(C138,precio_reno_porta!D:Z,10,0))</f>
        <v/>
      </c>
      <c r="M138" t="str">
        <f>IF(C138="","",VLOOKUP(C138,precio_reno_porta!D:Z,11,0))</f>
        <v/>
      </c>
      <c r="N138" t="str">
        <f>IF(C138="","",VLOOKUP(C138,precio_reno_porta!D:Z,12,0))</f>
        <v/>
      </c>
      <c r="O138" t="str">
        <f>IF(C138="","",VLOOKUP(C138,precio_reno_porta!D:Z,13,0))</f>
        <v/>
      </c>
      <c r="P138" t="str">
        <f>IF(C138="","",VLOOKUP(C138,precio_reno_porta!D:Z,14,0))</f>
        <v/>
      </c>
      <c r="Q138" t="str">
        <f>IF(C138="","",VLOOKUP(C138,precio_reno_porta!D:Z,15,0))</f>
        <v/>
      </c>
      <c r="R138" t="str">
        <f>IF(C138="","",VLOOKUP(C138,precio_reno_porta!D:Z,16,0))</f>
        <v/>
      </c>
      <c r="S138" t="str">
        <f>IF(C138="","",VLOOKUP(C138,precio_reno_porta!D:Z,17,0))</f>
        <v/>
      </c>
      <c r="T138" t="str">
        <f>IF(C138="","",VLOOKUP(C138,precio_reno_porta!D:Z,18,0))</f>
        <v/>
      </c>
      <c r="U138" t="str">
        <f>IF(C138="","",VLOOKUP(C138,precio_reno_porta!D:Z,19,0))</f>
        <v/>
      </c>
      <c r="V138" t="str">
        <f>IF(C138="","",VLOOKUP(C138,precio_reno_porta!D:Z,20,0))</f>
        <v/>
      </c>
      <c r="W138" t="str">
        <f>IF(C138="","",VLOOKUP(C138,precio_reno_porta!D:Z,21,0))</f>
        <v/>
      </c>
      <c r="X138" t="str">
        <f>IF(C138="","",VLOOKUP(C138,precio_reno_porta!D:Z,22,0))</f>
        <v/>
      </c>
      <c r="Y138" t="str">
        <f>IF(C138="","",VLOOKUP(C138,precio_reno_porta!D:Z,23,0))</f>
        <v/>
      </c>
      <c r="Z138" t="str">
        <f>IF(Anexar1!C128="","",IFERROR(VLOOKUP(C138,Anexar1!C:P,6,0),0))</f>
        <v/>
      </c>
      <c r="AA138" t="str">
        <f>IF(Anexar1!C128="","",IFERROR(VLOOKUP(C138,Anexar1!C:P,14,0),""))</f>
        <v/>
      </c>
    </row>
    <row r="139" spans="1:27" x14ac:dyDescent="0.3">
      <c r="A139" t="str">
        <f>IF(precio_reno_porta!B139="","",precio_reno_porta!B139)</f>
        <v/>
      </c>
      <c r="B139" t="str">
        <f>IF(Anexar1!B129="","",Anexar1!B129)</f>
        <v/>
      </c>
      <c r="C139" t="str">
        <f>IF(Anexar1!C129="","",Anexar1!C129)</f>
        <v/>
      </c>
      <c r="D139" t="str">
        <f>IF(C139="","",VLOOKUP(C139,precio_reno_porta!D:Z,2,0))</f>
        <v/>
      </c>
      <c r="E139" t="str">
        <f>IF(C139="","",VLOOKUP(C139,precio_reno_porta!D:Z,3,0))</f>
        <v/>
      </c>
      <c r="F139" t="str">
        <f>IF(C139="","",VLOOKUP(C139,precio_reno_porta!D:Z,4,0))</f>
        <v/>
      </c>
      <c r="G139" t="str">
        <f>IF(C139="","",VLOOKUP(C139,precio_reno_porta!D:Z,5,0))</f>
        <v/>
      </c>
      <c r="H139" t="str">
        <f>IF(C139="","",VLOOKUP(C139,precio_reno_porta!D:Z,6,0))</f>
        <v/>
      </c>
      <c r="I139" t="str">
        <f>IF(C139="","",VLOOKUP(C139,precio_reno_porta!D:Z,7,0))</f>
        <v/>
      </c>
      <c r="J139" t="str">
        <f>IF(C139="","",VLOOKUP(C139,precio_reno_porta!D:Z,8,0))</f>
        <v/>
      </c>
      <c r="K139" t="str">
        <f>IF(C139="","",VLOOKUP(C139,precio_reno_porta!D:Z,9,0))</f>
        <v/>
      </c>
      <c r="L139" t="str">
        <f>IF(C139="","",VLOOKUP(C139,precio_reno_porta!D:Z,10,0))</f>
        <v/>
      </c>
      <c r="M139" t="str">
        <f>IF(C139="","",VLOOKUP(C139,precio_reno_porta!D:Z,11,0))</f>
        <v/>
      </c>
      <c r="N139" t="str">
        <f>IF(C139="","",VLOOKUP(C139,precio_reno_porta!D:Z,12,0))</f>
        <v/>
      </c>
      <c r="O139" t="str">
        <f>IF(C139="","",VLOOKUP(C139,precio_reno_porta!D:Z,13,0))</f>
        <v/>
      </c>
      <c r="P139" t="str">
        <f>IF(C139="","",VLOOKUP(C139,precio_reno_porta!D:Z,14,0))</f>
        <v/>
      </c>
      <c r="Q139" t="str">
        <f>IF(C139="","",VLOOKUP(C139,precio_reno_porta!D:Z,15,0))</f>
        <v/>
      </c>
      <c r="R139" t="str">
        <f>IF(C139="","",VLOOKUP(C139,precio_reno_porta!D:Z,16,0))</f>
        <v/>
      </c>
      <c r="S139" t="str">
        <f>IF(C139="","",VLOOKUP(C139,precio_reno_porta!D:Z,17,0))</f>
        <v/>
      </c>
      <c r="T139" t="str">
        <f>IF(C139="","",VLOOKUP(C139,precio_reno_porta!D:Z,18,0))</f>
        <v/>
      </c>
      <c r="U139" t="str">
        <f>IF(C139="","",VLOOKUP(C139,precio_reno_porta!D:Z,19,0))</f>
        <v/>
      </c>
      <c r="V139" t="str">
        <f>IF(C139="","",VLOOKUP(C139,precio_reno_porta!D:Z,20,0))</f>
        <v/>
      </c>
      <c r="W139" t="str">
        <f>IF(C139="","",VLOOKUP(C139,precio_reno_porta!D:Z,21,0))</f>
        <v/>
      </c>
      <c r="X139" t="str">
        <f>IF(C139="","",VLOOKUP(C139,precio_reno_porta!D:Z,22,0))</f>
        <v/>
      </c>
      <c r="Y139" t="str">
        <f>IF(C139="","",VLOOKUP(C139,precio_reno_porta!D:Z,23,0))</f>
        <v/>
      </c>
      <c r="Z139" t="str">
        <f>IF(Anexar1!C129="","",IFERROR(VLOOKUP(C139,Anexar1!C:P,6,0),0))</f>
        <v/>
      </c>
      <c r="AA139" t="str">
        <f>IF(Anexar1!C129="","",IFERROR(VLOOKUP(C139,Anexar1!C:P,14,0),""))</f>
        <v/>
      </c>
    </row>
    <row r="140" spans="1:27" x14ac:dyDescent="0.3">
      <c r="A140" t="str">
        <f>IF(precio_reno_porta!B140="","",precio_reno_porta!B140)</f>
        <v/>
      </c>
      <c r="B140" t="str">
        <f>IF(Anexar1!B130="","",Anexar1!B130)</f>
        <v/>
      </c>
      <c r="C140" t="str">
        <f>IF(Anexar1!C130="","",Anexar1!C130)</f>
        <v/>
      </c>
      <c r="D140" t="str">
        <f>IF(C140="","",VLOOKUP(C140,precio_reno_porta!D:Z,2,0))</f>
        <v/>
      </c>
      <c r="E140" t="str">
        <f>IF(C140="","",VLOOKUP(C140,precio_reno_porta!D:Z,3,0))</f>
        <v/>
      </c>
      <c r="F140" t="str">
        <f>IF(C140="","",VLOOKUP(C140,precio_reno_porta!D:Z,4,0))</f>
        <v/>
      </c>
      <c r="G140" t="str">
        <f>IF(C140="","",VLOOKUP(C140,precio_reno_porta!D:Z,5,0))</f>
        <v/>
      </c>
      <c r="H140" t="str">
        <f>IF(C140="","",VLOOKUP(C140,precio_reno_porta!D:Z,6,0))</f>
        <v/>
      </c>
      <c r="I140" t="str">
        <f>IF(C140="","",VLOOKUP(C140,precio_reno_porta!D:Z,7,0))</f>
        <v/>
      </c>
      <c r="J140" t="str">
        <f>IF(C140="","",VLOOKUP(C140,precio_reno_porta!D:Z,8,0))</f>
        <v/>
      </c>
      <c r="K140" t="str">
        <f>IF(C140="","",VLOOKUP(C140,precio_reno_porta!D:Z,9,0))</f>
        <v/>
      </c>
      <c r="L140" t="str">
        <f>IF(C140="","",VLOOKUP(C140,precio_reno_porta!D:Z,10,0))</f>
        <v/>
      </c>
      <c r="M140" t="str">
        <f>IF(C140="","",VLOOKUP(C140,precio_reno_porta!D:Z,11,0))</f>
        <v/>
      </c>
      <c r="N140" t="str">
        <f>IF(C140="","",VLOOKUP(C140,precio_reno_porta!D:Z,12,0))</f>
        <v/>
      </c>
      <c r="O140" t="str">
        <f>IF(C140="","",VLOOKUP(C140,precio_reno_porta!D:Z,13,0))</f>
        <v/>
      </c>
      <c r="P140" t="str">
        <f>IF(C140="","",VLOOKUP(C140,precio_reno_porta!D:Z,14,0))</f>
        <v/>
      </c>
      <c r="Q140" t="str">
        <f>IF(C140="","",VLOOKUP(C140,precio_reno_porta!D:Z,15,0))</f>
        <v/>
      </c>
      <c r="R140" t="str">
        <f>IF(C140="","",VLOOKUP(C140,precio_reno_porta!D:Z,16,0))</f>
        <v/>
      </c>
      <c r="S140" t="str">
        <f>IF(C140="","",VLOOKUP(C140,precio_reno_porta!D:Z,17,0))</f>
        <v/>
      </c>
      <c r="T140" t="str">
        <f>IF(C140="","",VLOOKUP(C140,precio_reno_porta!D:Z,18,0))</f>
        <v/>
      </c>
      <c r="U140" t="str">
        <f>IF(C140="","",VLOOKUP(C140,precio_reno_porta!D:Z,19,0))</f>
        <v/>
      </c>
      <c r="V140" t="str">
        <f>IF(C140="","",VLOOKUP(C140,precio_reno_porta!D:Z,20,0))</f>
        <v/>
      </c>
      <c r="W140" t="str">
        <f>IF(C140="","",VLOOKUP(C140,precio_reno_porta!D:Z,21,0))</f>
        <v/>
      </c>
      <c r="X140" t="str">
        <f>IF(C140="","",VLOOKUP(C140,precio_reno_porta!D:Z,22,0))</f>
        <v/>
      </c>
      <c r="Y140" t="str">
        <f>IF(C140="","",VLOOKUP(C140,precio_reno_porta!D:Z,23,0))</f>
        <v/>
      </c>
      <c r="Z140" t="str">
        <f>IF(Anexar1!C130="","",IFERROR(VLOOKUP(C140,Anexar1!C:P,6,0),0))</f>
        <v/>
      </c>
      <c r="AA140" t="str">
        <f>IF(Anexar1!C130="","",IFERROR(VLOOKUP(C140,Anexar1!C:P,14,0),""))</f>
        <v/>
      </c>
    </row>
    <row r="141" spans="1:27" x14ac:dyDescent="0.3">
      <c r="A141" t="str">
        <f>IF(precio_reno_porta!B141="","",precio_reno_porta!B141)</f>
        <v/>
      </c>
      <c r="B141" t="str">
        <f>IF(Anexar1!B131="","",Anexar1!B131)</f>
        <v/>
      </c>
      <c r="C141" t="str">
        <f>IF(Anexar1!C131="","",Anexar1!C131)</f>
        <v/>
      </c>
      <c r="D141" t="str">
        <f>IF(C141="","",VLOOKUP(C141,precio_reno_porta!D:Z,2,0))</f>
        <v/>
      </c>
      <c r="E141" t="str">
        <f>IF(C141="","",VLOOKUP(C141,precio_reno_porta!D:Z,3,0))</f>
        <v/>
      </c>
      <c r="F141" t="str">
        <f>IF(C141="","",VLOOKUP(C141,precio_reno_porta!D:Z,4,0))</f>
        <v/>
      </c>
      <c r="G141" t="str">
        <f>IF(C141="","",VLOOKUP(C141,precio_reno_porta!D:Z,5,0))</f>
        <v/>
      </c>
      <c r="H141" t="str">
        <f>IF(C141="","",VLOOKUP(C141,precio_reno_porta!D:Z,6,0))</f>
        <v/>
      </c>
      <c r="I141" t="str">
        <f>IF(C141="","",VLOOKUP(C141,precio_reno_porta!D:Z,7,0))</f>
        <v/>
      </c>
      <c r="J141" t="str">
        <f>IF(C141="","",VLOOKUP(C141,precio_reno_porta!D:Z,8,0))</f>
        <v/>
      </c>
      <c r="K141" t="str">
        <f>IF(C141="","",VLOOKUP(C141,precio_reno_porta!D:Z,9,0))</f>
        <v/>
      </c>
      <c r="L141" t="str">
        <f>IF(C141="","",VLOOKUP(C141,precio_reno_porta!D:Z,10,0))</f>
        <v/>
      </c>
      <c r="M141" t="str">
        <f>IF(C141="","",VLOOKUP(C141,precio_reno_porta!D:Z,11,0))</f>
        <v/>
      </c>
      <c r="N141" t="str">
        <f>IF(C141="","",VLOOKUP(C141,precio_reno_porta!D:Z,12,0))</f>
        <v/>
      </c>
      <c r="O141" t="str">
        <f>IF(C141="","",VLOOKUP(C141,precio_reno_porta!D:Z,13,0))</f>
        <v/>
      </c>
      <c r="P141" t="str">
        <f>IF(C141="","",VLOOKUP(C141,precio_reno_porta!D:Z,14,0))</f>
        <v/>
      </c>
      <c r="Q141" t="str">
        <f>IF(C141="","",VLOOKUP(C141,precio_reno_porta!D:Z,15,0))</f>
        <v/>
      </c>
      <c r="R141" t="str">
        <f>IF(C141="","",VLOOKUP(C141,precio_reno_porta!D:Z,16,0))</f>
        <v/>
      </c>
      <c r="S141" t="str">
        <f>IF(C141="","",VLOOKUP(C141,precio_reno_porta!D:Z,17,0))</f>
        <v/>
      </c>
      <c r="T141" t="str">
        <f>IF(C141="","",VLOOKUP(C141,precio_reno_porta!D:Z,18,0))</f>
        <v/>
      </c>
      <c r="U141" t="str">
        <f>IF(C141="","",VLOOKUP(C141,precio_reno_porta!D:Z,19,0))</f>
        <v/>
      </c>
      <c r="V141" t="str">
        <f>IF(C141="","",VLOOKUP(C141,precio_reno_porta!D:Z,20,0))</f>
        <v/>
      </c>
      <c r="W141" t="str">
        <f>IF(C141="","",VLOOKUP(C141,precio_reno_porta!D:Z,21,0))</f>
        <v/>
      </c>
      <c r="X141" t="str">
        <f>IF(C141="","",VLOOKUP(C141,precio_reno_porta!D:Z,22,0))</f>
        <v/>
      </c>
      <c r="Y141" t="str">
        <f>IF(C141="","",VLOOKUP(C141,precio_reno_porta!D:Z,23,0))</f>
        <v/>
      </c>
      <c r="Z141" t="str">
        <f>IF(Anexar1!C131="","",IFERROR(VLOOKUP(C141,Anexar1!C:P,6,0),0))</f>
        <v/>
      </c>
      <c r="AA141" t="str">
        <f>IF(Anexar1!C131="","",IFERROR(VLOOKUP(C141,Anexar1!C:P,14,0),""))</f>
        <v/>
      </c>
    </row>
    <row r="142" spans="1:27" x14ac:dyDescent="0.3">
      <c r="A142" t="str">
        <f>IF(precio_reno_porta!B142="","",precio_reno_porta!B142)</f>
        <v/>
      </c>
      <c r="B142" t="str">
        <f>IF(Anexar1!B132="","",Anexar1!B132)</f>
        <v/>
      </c>
      <c r="C142" t="str">
        <f>IF(Anexar1!C132="","",Anexar1!C132)</f>
        <v/>
      </c>
      <c r="D142" t="str">
        <f>IF(C142="","",VLOOKUP(C142,precio_reno_porta!D:Z,2,0))</f>
        <v/>
      </c>
      <c r="E142" t="str">
        <f>IF(C142="","",VLOOKUP(C142,precio_reno_porta!D:Z,3,0))</f>
        <v/>
      </c>
      <c r="F142" t="str">
        <f>IF(C142="","",VLOOKUP(C142,precio_reno_porta!D:Z,4,0))</f>
        <v/>
      </c>
      <c r="G142" t="str">
        <f>IF(C142="","",VLOOKUP(C142,precio_reno_porta!D:Z,5,0))</f>
        <v/>
      </c>
      <c r="H142" t="str">
        <f>IF(C142="","",VLOOKUP(C142,precio_reno_porta!D:Z,6,0))</f>
        <v/>
      </c>
      <c r="I142" t="str">
        <f>IF(C142="","",VLOOKUP(C142,precio_reno_porta!D:Z,7,0))</f>
        <v/>
      </c>
      <c r="J142" t="str">
        <f>IF(C142="","",VLOOKUP(C142,precio_reno_porta!D:Z,8,0))</f>
        <v/>
      </c>
      <c r="K142" t="str">
        <f>IF(C142="","",VLOOKUP(C142,precio_reno_porta!D:Z,9,0))</f>
        <v/>
      </c>
      <c r="L142" t="str">
        <f>IF(C142="","",VLOOKUP(C142,precio_reno_porta!D:Z,10,0))</f>
        <v/>
      </c>
      <c r="M142" t="str">
        <f>IF(C142="","",VLOOKUP(C142,precio_reno_porta!D:Z,11,0))</f>
        <v/>
      </c>
      <c r="N142" t="str">
        <f>IF(C142="","",VLOOKUP(C142,precio_reno_porta!D:Z,12,0))</f>
        <v/>
      </c>
      <c r="O142" t="str">
        <f>IF(C142="","",VLOOKUP(C142,precio_reno_porta!D:Z,13,0))</f>
        <v/>
      </c>
      <c r="P142" t="str">
        <f>IF(C142="","",VLOOKUP(C142,precio_reno_porta!D:Z,14,0))</f>
        <v/>
      </c>
      <c r="Q142" t="str">
        <f>IF(C142="","",VLOOKUP(C142,precio_reno_porta!D:Z,15,0))</f>
        <v/>
      </c>
      <c r="R142" t="str">
        <f>IF(C142="","",VLOOKUP(C142,precio_reno_porta!D:Z,16,0))</f>
        <v/>
      </c>
      <c r="S142" t="str">
        <f>IF(C142="","",VLOOKUP(C142,precio_reno_porta!D:Z,17,0))</f>
        <v/>
      </c>
      <c r="T142" t="str">
        <f>IF(C142="","",VLOOKUP(C142,precio_reno_porta!D:Z,18,0))</f>
        <v/>
      </c>
      <c r="U142" t="str">
        <f>IF(C142="","",VLOOKUP(C142,precio_reno_porta!D:Z,19,0))</f>
        <v/>
      </c>
      <c r="V142" t="str">
        <f>IF(C142="","",VLOOKUP(C142,precio_reno_porta!D:Z,20,0))</f>
        <v/>
      </c>
      <c r="W142" t="str">
        <f>IF(C142="","",VLOOKUP(C142,precio_reno_porta!D:Z,21,0))</f>
        <v/>
      </c>
      <c r="X142" t="str">
        <f>IF(C142="","",VLOOKUP(C142,precio_reno_porta!D:Z,22,0))</f>
        <v/>
      </c>
      <c r="Y142" t="str">
        <f>IF(C142="","",VLOOKUP(C142,precio_reno_porta!D:Z,23,0))</f>
        <v/>
      </c>
      <c r="Z142" t="str">
        <f>IF(Anexar1!C132="","",IFERROR(VLOOKUP(C142,Anexar1!C:P,6,0),0))</f>
        <v/>
      </c>
      <c r="AA142" t="str">
        <f>IF(Anexar1!C132="","",IFERROR(VLOOKUP(C142,Anexar1!C:P,14,0),""))</f>
        <v/>
      </c>
    </row>
    <row r="143" spans="1:27" x14ac:dyDescent="0.3">
      <c r="A143" t="str">
        <f>IF(precio_reno_porta!B143="","",precio_reno_porta!B143)</f>
        <v/>
      </c>
      <c r="B143" t="str">
        <f>IF(Anexar1!B133="","",Anexar1!B133)</f>
        <v/>
      </c>
      <c r="C143" t="str">
        <f>IF(Anexar1!C133="","",Anexar1!C133)</f>
        <v/>
      </c>
      <c r="D143" t="str">
        <f>IF(C143="","",VLOOKUP(C143,precio_reno_porta!D:Z,2,0))</f>
        <v/>
      </c>
      <c r="E143" t="str">
        <f>IF(C143="","",VLOOKUP(C143,precio_reno_porta!D:Z,3,0))</f>
        <v/>
      </c>
      <c r="F143" t="str">
        <f>IF(C143="","",VLOOKUP(C143,precio_reno_porta!D:Z,4,0))</f>
        <v/>
      </c>
      <c r="G143" t="str">
        <f>IF(C143="","",VLOOKUP(C143,precio_reno_porta!D:Z,5,0))</f>
        <v/>
      </c>
      <c r="H143" t="str">
        <f>IF(C143="","",VLOOKUP(C143,precio_reno_porta!D:Z,6,0))</f>
        <v/>
      </c>
      <c r="I143" t="str">
        <f>IF(C143="","",VLOOKUP(C143,precio_reno_porta!D:Z,7,0))</f>
        <v/>
      </c>
      <c r="J143" t="str">
        <f>IF(C143="","",VLOOKUP(C143,precio_reno_porta!D:Z,8,0))</f>
        <v/>
      </c>
      <c r="K143" t="str">
        <f>IF(C143="","",VLOOKUP(C143,precio_reno_porta!D:Z,9,0))</f>
        <v/>
      </c>
      <c r="L143" t="str">
        <f>IF(C143="","",VLOOKUP(C143,precio_reno_porta!D:Z,10,0))</f>
        <v/>
      </c>
      <c r="M143" t="str">
        <f>IF(C143="","",VLOOKUP(C143,precio_reno_porta!D:Z,11,0))</f>
        <v/>
      </c>
      <c r="N143" t="str">
        <f>IF(C143="","",VLOOKUP(C143,precio_reno_porta!D:Z,12,0))</f>
        <v/>
      </c>
      <c r="O143" t="str">
        <f>IF(C143="","",VLOOKUP(C143,precio_reno_porta!D:Z,13,0))</f>
        <v/>
      </c>
      <c r="P143" t="str">
        <f>IF(C143="","",VLOOKUP(C143,precio_reno_porta!D:Z,14,0))</f>
        <v/>
      </c>
      <c r="Q143" t="str">
        <f>IF(C143="","",VLOOKUP(C143,precio_reno_porta!D:Z,15,0))</f>
        <v/>
      </c>
      <c r="R143" t="str">
        <f>IF(C143="","",VLOOKUP(C143,precio_reno_porta!D:Z,16,0))</f>
        <v/>
      </c>
      <c r="S143" t="str">
        <f>IF(C143="","",VLOOKUP(C143,precio_reno_porta!D:Z,17,0))</f>
        <v/>
      </c>
      <c r="T143" t="str">
        <f>IF(C143="","",VLOOKUP(C143,precio_reno_porta!D:Z,18,0))</f>
        <v/>
      </c>
      <c r="U143" t="str">
        <f>IF(C143="","",VLOOKUP(C143,precio_reno_porta!D:Z,19,0))</f>
        <v/>
      </c>
      <c r="V143" t="str">
        <f>IF(C143="","",VLOOKUP(C143,precio_reno_porta!D:Z,20,0))</f>
        <v/>
      </c>
      <c r="W143" t="str">
        <f>IF(C143="","",VLOOKUP(C143,precio_reno_porta!D:Z,21,0))</f>
        <v/>
      </c>
      <c r="X143" t="str">
        <f>IF(C143="","",VLOOKUP(C143,precio_reno_porta!D:Z,22,0))</f>
        <v/>
      </c>
      <c r="Y143" t="str">
        <f>IF(C143="","",VLOOKUP(C143,precio_reno_porta!D:Z,23,0))</f>
        <v/>
      </c>
      <c r="Z143" t="str">
        <f>IF(Anexar1!C133="","",IFERROR(VLOOKUP(C143,Anexar1!C:P,6,0),0))</f>
        <v/>
      </c>
      <c r="AA143" t="str">
        <f>IF(Anexar1!C133="","",IFERROR(VLOOKUP(C143,Anexar1!C:P,14,0),""))</f>
        <v/>
      </c>
    </row>
    <row r="144" spans="1:27" x14ac:dyDescent="0.3">
      <c r="A144" t="str">
        <f>IF(precio_reno_porta!B144="","",precio_reno_porta!B144)</f>
        <v/>
      </c>
      <c r="B144" t="str">
        <f>IF(Anexar1!B134="","",Anexar1!B134)</f>
        <v/>
      </c>
      <c r="C144" t="str">
        <f>IF(Anexar1!C134="","",Anexar1!C134)</f>
        <v/>
      </c>
      <c r="D144" t="str">
        <f>IF(C144="","",VLOOKUP(C144,precio_reno_porta!D:Z,2,0))</f>
        <v/>
      </c>
      <c r="E144" t="str">
        <f>IF(C144="","",VLOOKUP(C144,precio_reno_porta!D:Z,3,0))</f>
        <v/>
      </c>
      <c r="F144" t="str">
        <f>IF(C144="","",VLOOKUP(C144,precio_reno_porta!D:Z,4,0))</f>
        <v/>
      </c>
      <c r="G144" t="str">
        <f>IF(C144="","",VLOOKUP(C144,precio_reno_porta!D:Z,5,0))</f>
        <v/>
      </c>
      <c r="H144" t="str">
        <f>IF(C144="","",VLOOKUP(C144,precio_reno_porta!D:Z,6,0))</f>
        <v/>
      </c>
      <c r="I144" t="str">
        <f>IF(C144="","",VLOOKUP(C144,precio_reno_porta!D:Z,7,0))</f>
        <v/>
      </c>
      <c r="J144" t="str">
        <f>IF(C144="","",VLOOKUP(C144,precio_reno_porta!D:Z,8,0))</f>
        <v/>
      </c>
      <c r="K144" t="str">
        <f>IF(C144="","",VLOOKUP(C144,precio_reno_porta!D:Z,9,0))</f>
        <v/>
      </c>
      <c r="L144" t="str">
        <f>IF(C144="","",VLOOKUP(C144,precio_reno_porta!D:Z,10,0))</f>
        <v/>
      </c>
      <c r="M144" t="str">
        <f>IF(C144="","",VLOOKUP(C144,precio_reno_porta!D:Z,11,0))</f>
        <v/>
      </c>
      <c r="N144" t="str">
        <f>IF(C144="","",VLOOKUP(C144,precio_reno_porta!D:Z,12,0))</f>
        <v/>
      </c>
      <c r="O144" t="str">
        <f>IF(C144="","",VLOOKUP(C144,precio_reno_porta!D:Z,13,0))</f>
        <v/>
      </c>
      <c r="P144" t="str">
        <f>IF(C144="","",VLOOKUP(C144,precio_reno_porta!D:Z,14,0))</f>
        <v/>
      </c>
      <c r="Q144" t="str">
        <f>IF(C144="","",VLOOKUP(C144,precio_reno_porta!D:Z,15,0))</f>
        <v/>
      </c>
      <c r="R144" t="str">
        <f>IF(C144="","",VLOOKUP(C144,precio_reno_porta!D:Z,16,0))</f>
        <v/>
      </c>
      <c r="S144" t="str">
        <f>IF(C144="","",VLOOKUP(C144,precio_reno_porta!D:Z,17,0))</f>
        <v/>
      </c>
      <c r="T144" t="str">
        <f>IF(C144="","",VLOOKUP(C144,precio_reno_porta!D:Z,18,0))</f>
        <v/>
      </c>
      <c r="U144" t="str">
        <f>IF(C144="","",VLOOKUP(C144,precio_reno_porta!D:Z,19,0))</f>
        <v/>
      </c>
      <c r="V144" t="str">
        <f>IF(C144="","",VLOOKUP(C144,precio_reno_porta!D:Z,20,0))</f>
        <v/>
      </c>
      <c r="W144" t="str">
        <f>IF(C144="","",VLOOKUP(C144,precio_reno_porta!D:Z,21,0))</f>
        <v/>
      </c>
      <c r="X144" t="str">
        <f>IF(C144="","",VLOOKUP(C144,precio_reno_porta!D:Z,22,0))</f>
        <v/>
      </c>
      <c r="Y144" t="str">
        <f>IF(C144="","",VLOOKUP(C144,precio_reno_porta!D:Z,23,0))</f>
        <v/>
      </c>
      <c r="Z144" t="str">
        <f>IF(Anexar1!C134="","",IFERROR(VLOOKUP(C144,Anexar1!C:P,6,0),0))</f>
        <v/>
      </c>
      <c r="AA144" t="str">
        <f>IF(Anexar1!C134="","",IFERROR(VLOOKUP(C144,Anexar1!C:P,14,0),""))</f>
        <v/>
      </c>
    </row>
    <row r="145" spans="1:27" x14ac:dyDescent="0.3">
      <c r="A145" t="str">
        <f>IF(precio_reno_porta!B145="","",precio_reno_porta!B145)</f>
        <v/>
      </c>
      <c r="B145" t="str">
        <f>IF(Anexar1!B135="","",Anexar1!B135)</f>
        <v/>
      </c>
      <c r="C145" t="str">
        <f>IF(Anexar1!C135="","",Anexar1!C135)</f>
        <v/>
      </c>
      <c r="D145" t="str">
        <f>IF(C145="","",VLOOKUP(C145,precio_reno_porta!D:Z,2,0))</f>
        <v/>
      </c>
      <c r="E145" t="str">
        <f>IF(C145="","",VLOOKUP(C145,precio_reno_porta!D:Z,3,0))</f>
        <v/>
      </c>
      <c r="F145" t="str">
        <f>IF(C145="","",VLOOKUP(C145,precio_reno_porta!D:Z,4,0))</f>
        <v/>
      </c>
      <c r="G145" t="str">
        <f>IF(C145="","",VLOOKUP(C145,precio_reno_porta!D:Z,5,0))</f>
        <v/>
      </c>
      <c r="H145" t="str">
        <f>IF(C145="","",VLOOKUP(C145,precio_reno_porta!D:Z,6,0))</f>
        <v/>
      </c>
      <c r="I145" t="str">
        <f>IF(C145="","",VLOOKUP(C145,precio_reno_porta!D:Z,7,0))</f>
        <v/>
      </c>
      <c r="J145" t="str">
        <f>IF(C145="","",VLOOKUP(C145,precio_reno_porta!D:Z,8,0))</f>
        <v/>
      </c>
      <c r="K145" t="str">
        <f>IF(C145="","",VLOOKUP(C145,precio_reno_porta!D:Z,9,0))</f>
        <v/>
      </c>
      <c r="L145" t="str">
        <f>IF(C145="","",VLOOKUP(C145,precio_reno_porta!D:Z,10,0))</f>
        <v/>
      </c>
      <c r="M145" t="str">
        <f>IF(C145="","",VLOOKUP(C145,precio_reno_porta!D:Z,11,0))</f>
        <v/>
      </c>
      <c r="N145" t="str">
        <f>IF(C145="","",VLOOKUP(C145,precio_reno_porta!D:Z,12,0))</f>
        <v/>
      </c>
      <c r="O145" t="str">
        <f>IF(C145="","",VLOOKUP(C145,precio_reno_porta!D:Z,13,0))</f>
        <v/>
      </c>
      <c r="P145" t="str">
        <f>IF(C145="","",VLOOKUP(C145,precio_reno_porta!D:Z,14,0))</f>
        <v/>
      </c>
      <c r="Q145" t="str">
        <f>IF(C145="","",VLOOKUP(C145,precio_reno_porta!D:Z,15,0))</f>
        <v/>
      </c>
      <c r="R145" t="str">
        <f>IF(C145="","",VLOOKUP(C145,precio_reno_porta!D:Z,16,0))</f>
        <v/>
      </c>
      <c r="S145" t="str">
        <f>IF(C145="","",VLOOKUP(C145,precio_reno_porta!D:Z,17,0))</f>
        <v/>
      </c>
      <c r="T145" t="str">
        <f>IF(C145="","",VLOOKUP(C145,precio_reno_porta!D:Z,18,0))</f>
        <v/>
      </c>
      <c r="U145" t="str">
        <f>IF(C145="","",VLOOKUP(C145,precio_reno_porta!D:Z,19,0))</f>
        <v/>
      </c>
      <c r="V145" t="str">
        <f>IF(C145="","",VLOOKUP(C145,precio_reno_porta!D:Z,20,0))</f>
        <v/>
      </c>
      <c r="W145" t="str">
        <f>IF(C145="","",VLOOKUP(C145,precio_reno_porta!D:Z,21,0))</f>
        <v/>
      </c>
      <c r="X145" t="str">
        <f>IF(C145="","",VLOOKUP(C145,precio_reno_porta!D:Z,22,0))</f>
        <v/>
      </c>
      <c r="Y145" t="str">
        <f>IF(C145="","",VLOOKUP(C145,precio_reno_porta!D:Z,23,0))</f>
        <v/>
      </c>
      <c r="Z145" t="str">
        <f>IF(Anexar1!C135="","",IFERROR(VLOOKUP(C145,Anexar1!C:P,6,0),0))</f>
        <v/>
      </c>
      <c r="AA145" t="str">
        <f>IF(Anexar1!C135="","",IFERROR(VLOOKUP(C145,Anexar1!C:P,14,0),""))</f>
        <v/>
      </c>
    </row>
    <row r="146" spans="1:27" x14ac:dyDescent="0.3">
      <c r="A146" t="str">
        <f>IF(precio_reno_porta!B146="","",precio_reno_porta!B146)</f>
        <v/>
      </c>
      <c r="B146" t="str">
        <f>IF(Anexar1!B136="","",Anexar1!B136)</f>
        <v/>
      </c>
      <c r="C146" t="str">
        <f>IF(Anexar1!C136="","",Anexar1!C136)</f>
        <v/>
      </c>
      <c r="D146" t="str">
        <f>IF(C146="","",VLOOKUP(C146,precio_reno_porta!D:Z,2,0))</f>
        <v/>
      </c>
      <c r="E146" t="str">
        <f>IF(C146="","",VLOOKUP(C146,precio_reno_porta!D:Z,3,0))</f>
        <v/>
      </c>
      <c r="F146" t="str">
        <f>IF(C146="","",VLOOKUP(C146,precio_reno_porta!D:Z,4,0))</f>
        <v/>
      </c>
      <c r="G146" t="str">
        <f>IF(C146="","",VLOOKUP(C146,precio_reno_porta!D:Z,5,0))</f>
        <v/>
      </c>
      <c r="H146" t="str">
        <f>IF(C146="","",VLOOKUP(C146,precio_reno_porta!D:Z,6,0))</f>
        <v/>
      </c>
      <c r="I146" t="str">
        <f>IF(C146="","",VLOOKUP(C146,precio_reno_porta!D:Z,7,0))</f>
        <v/>
      </c>
      <c r="J146" t="str">
        <f>IF(C146="","",VLOOKUP(C146,precio_reno_porta!D:Z,8,0))</f>
        <v/>
      </c>
      <c r="K146" t="str">
        <f>IF(C146="","",VLOOKUP(C146,precio_reno_porta!D:Z,9,0))</f>
        <v/>
      </c>
      <c r="L146" t="str">
        <f>IF(C146="","",VLOOKUP(C146,precio_reno_porta!D:Z,10,0))</f>
        <v/>
      </c>
      <c r="M146" t="str">
        <f>IF(C146="","",VLOOKUP(C146,precio_reno_porta!D:Z,11,0))</f>
        <v/>
      </c>
      <c r="N146" t="str">
        <f>IF(C146="","",VLOOKUP(C146,precio_reno_porta!D:Z,12,0))</f>
        <v/>
      </c>
      <c r="O146" t="str">
        <f>IF(C146="","",VLOOKUP(C146,precio_reno_porta!D:Z,13,0))</f>
        <v/>
      </c>
      <c r="P146" t="str">
        <f>IF(C146="","",VLOOKUP(C146,precio_reno_porta!D:Z,14,0))</f>
        <v/>
      </c>
      <c r="Q146" t="str">
        <f>IF(C146="","",VLOOKUP(C146,precio_reno_porta!D:Z,15,0))</f>
        <v/>
      </c>
      <c r="R146" t="str">
        <f>IF(C146="","",VLOOKUP(C146,precio_reno_porta!D:Z,16,0))</f>
        <v/>
      </c>
      <c r="S146" t="str">
        <f>IF(C146="","",VLOOKUP(C146,precio_reno_porta!D:Z,17,0))</f>
        <v/>
      </c>
      <c r="T146" t="str">
        <f>IF(C146="","",VLOOKUP(C146,precio_reno_porta!D:Z,18,0))</f>
        <v/>
      </c>
      <c r="U146" t="str">
        <f>IF(C146="","",VLOOKUP(C146,precio_reno_porta!D:Z,19,0))</f>
        <v/>
      </c>
      <c r="V146" t="str">
        <f>IF(C146="","",VLOOKUP(C146,precio_reno_porta!D:Z,20,0))</f>
        <v/>
      </c>
      <c r="W146" t="str">
        <f>IF(C146="","",VLOOKUP(C146,precio_reno_porta!D:Z,21,0))</f>
        <v/>
      </c>
      <c r="X146" t="str">
        <f>IF(C146="","",VLOOKUP(C146,precio_reno_porta!D:Z,22,0))</f>
        <v/>
      </c>
      <c r="Y146" t="str">
        <f>IF(C146="","",VLOOKUP(C146,precio_reno_porta!D:Z,23,0))</f>
        <v/>
      </c>
      <c r="Z146" t="str">
        <f>IF(Anexar1!C136="","",IFERROR(VLOOKUP(C146,Anexar1!C:P,6,0),0))</f>
        <v/>
      </c>
      <c r="AA146" t="str">
        <f>IF(Anexar1!C136="","",IFERROR(VLOOKUP(C146,Anexar1!C:P,14,0),""))</f>
        <v/>
      </c>
    </row>
    <row r="147" spans="1:27" x14ac:dyDescent="0.3">
      <c r="A147" t="str">
        <f>IF(precio_reno_porta!B147="","",precio_reno_porta!B147)</f>
        <v/>
      </c>
      <c r="B147" t="str">
        <f>IF(Anexar1!B137="","",Anexar1!B137)</f>
        <v/>
      </c>
      <c r="C147" t="str">
        <f>IF(Anexar1!C137="","",Anexar1!C137)</f>
        <v/>
      </c>
      <c r="D147" t="str">
        <f>IF(C147="","",VLOOKUP(C147,precio_reno_porta!D:Z,2,0))</f>
        <v/>
      </c>
      <c r="E147" t="str">
        <f>IF(C147="","",VLOOKUP(C147,precio_reno_porta!D:Z,3,0))</f>
        <v/>
      </c>
      <c r="F147" t="str">
        <f>IF(C147="","",VLOOKUP(C147,precio_reno_porta!D:Z,4,0))</f>
        <v/>
      </c>
      <c r="G147" t="str">
        <f>IF(C147="","",VLOOKUP(C147,precio_reno_porta!D:Z,5,0))</f>
        <v/>
      </c>
      <c r="H147" t="str">
        <f>IF(C147="","",VLOOKUP(C147,precio_reno_porta!D:Z,6,0))</f>
        <v/>
      </c>
      <c r="I147" t="str">
        <f>IF(C147="","",VLOOKUP(C147,precio_reno_porta!D:Z,7,0))</f>
        <v/>
      </c>
      <c r="J147" t="str">
        <f>IF(C147="","",VLOOKUP(C147,precio_reno_porta!D:Z,8,0))</f>
        <v/>
      </c>
      <c r="K147" t="str">
        <f>IF(C147="","",VLOOKUP(C147,precio_reno_porta!D:Z,9,0))</f>
        <v/>
      </c>
      <c r="L147" t="str">
        <f>IF(C147="","",VLOOKUP(C147,precio_reno_porta!D:Z,10,0))</f>
        <v/>
      </c>
      <c r="M147" t="str">
        <f>IF(C147="","",VLOOKUP(C147,precio_reno_porta!D:Z,11,0))</f>
        <v/>
      </c>
      <c r="N147" t="str">
        <f>IF(C147="","",VLOOKUP(C147,precio_reno_porta!D:Z,12,0))</f>
        <v/>
      </c>
      <c r="O147" t="str">
        <f>IF(C147="","",VLOOKUP(C147,precio_reno_porta!D:Z,13,0))</f>
        <v/>
      </c>
      <c r="P147" t="str">
        <f>IF(C147="","",VLOOKUP(C147,precio_reno_porta!D:Z,14,0))</f>
        <v/>
      </c>
      <c r="Q147" t="str">
        <f>IF(C147="","",VLOOKUP(C147,precio_reno_porta!D:Z,15,0))</f>
        <v/>
      </c>
      <c r="R147" t="str">
        <f>IF(C147="","",VLOOKUP(C147,precio_reno_porta!D:Z,16,0))</f>
        <v/>
      </c>
      <c r="S147" t="str">
        <f>IF(C147="","",VLOOKUP(C147,precio_reno_porta!D:Z,17,0))</f>
        <v/>
      </c>
      <c r="T147" t="str">
        <f>IF(C147="","",VLOOKUP(C147,precio_reno_porta!D:Z,18,0))</f>
        <v/>
      </c>
      <c r="U147" t="str">
        <f>IF(C147="","",VLOOKUP(C147,precio_reno_porta!D:Z,19,0))</f>
        <v/>
      </c>
      <c r="V147" t="str">
        <f>IF(C147="","",VLOOKUP(C147,precio_reno_porta!D:Z,20,0))</f>
        <v/>
      </c>
      <c r="W147" t="str">
        <f>IF(C147="","",VLOOKUP(C147,precio_reno_porta!D:Z,21,0))</f>
        <v/>
      </c>
      <c r="X147" t="str">
        <f>IF(C147="","",VLOOKUP(C147,precio_reno_porta!D:Z,22,0))</f>
        <v/>
      </c>
      <c r="Y147" t="str">
        <f>IF(C147="","",VLOOKUP(C147,precio_reno_porta!D:Z,23,0))</f>
        <v/>
      </c>
      <c r="Z147" t="str">
        <f>IF(Anexar1!C137="","",IFERROR(VLOOKUP(C147,Anexar1!C:P,6,0),0))</f>
        <v/>
      </c>
      <c r="AA147" t="str">
        <f>IF(Anexar1!C137="","",IFERROR(VLOOKUP(C147,Anexar1!C:P,14,0),""))</f>
        <v/>
      </c>
    </row>
    <row r="148" spans="1:27" x14ac:dyDescent="0.3">
      <c r="A148" t="str">
        <f>IF(precio_reno_porta!B148="","",precio_reno_porta!B148)</f>
        <v/>
      </c>
      <c r="B148" t="str">
        <f>IF(Anexar1!B138="","",Anexar1!B138)</f>
        <v/>
      </c>
      <c r="C148" t="str">
        <f>IF(Anexar1!C138="","",Anexar1!C138)</f>
        <v/>
      </c>
      <c r="D148" t="str">
        <f>IF(C148="","",VLOOKUP(C148,precio_reno_porta!D:Z,2,0))</f>
        <v/>
      </c>
      <c r="E148" t="str">
        <f>IF(C148="","",VLOOKUP(C148,precio_reno_porta!D:Z,3,0))</f>
        <v/>
      </c>
      <c r="F148" t="str">
        <f>IF(C148="","",VLOOKUP(C148,precio_reno_porta!D:Z,4,0))</f>
        <v/>
      </c>
      <c r="G148" t="str">
        <f>IF(C148="","",VLOOKUP(C148,precio_reno_porta!D:Z,5,0))</f>
        <v/>
      </c>
      <c r="H148" t="str">
        <f>IF(C148="","",VLOOKUP(C148,precio_reno_porta!D:Z,6,0))</f>
        <v/>
      </c>
      <c r="I148" t="str">
        <f>IF(C148="","",VLOOKUP(C148,precio_reno_porta!D:Z,7,0))</f>
        <v/>
      </c>
      <c r="J148" t="str">
        <f>IF(C148="","",VLOOKUP(C148,precio_reno_porta!D:Z,8,0))</f>
        <v/>
      </c>
      <c r="K148" t="str">
        <f>IF(C148="","",VLOOKUP(C148,precio_reno_porta!D:Z,9,0))</f>
        <v/>
      </c>
      <c r="L148" t="str">
        <f>IF(C148="","",VLOOKUP(C148,precio_reno_porta!D:Z,10,0))</f>
        <v/>
      </c>
      <c r="M148" t="str">
        <f>IF(C148="","",VLOOKUP(C148,precio_reno_porta!D:Z,11,0))</f>
        <v/>
      </c>
      <c r="N148" t="str">
        <f>IF(C148="","",VLOOKUP(C148,precio_reno_porta!D:Z,12,0))</f>
        <v/>
      </c>
      <c r="O148" t="str">
        <f>IF(C148="","",VLOOKUP(C148,precio_reno_porta!D:Z,13,0))</f>
        <v/>
      </c>
      <c r="P148" t="str">
        <f>IF(C148="","",VLOOKUP(C148,precio_reno_porta!D:Z,14,0))</f>
        <v/>
      </c>
      <c r="Q148" t="str">
        <f>IF(C148="","",VLOOKUP(C148,precio_reno_porta!D:Z,15,0))</f>
        <v/>
      </c>
      <c r="R148" t="str">
        <f>IF(C148="","",VLOOKUP(C148,precio_reno_porta!D:Z,16,0))</f>
        <v/>
      </c>
      <c r="S148" t="str">
        <f>IF(C148="","",VLOOKUP(C148,precio_reno_porta!D:Z,17,0))</f>
        <v/>
      </c>
      <c r="T148" t="str">
        <f>IF(C148="","",VLOOKUP(C148,precio_reno_porta!D:Z,18,0))</f>
        <v/>
      </c>
      <c r="U148" t="str">
        <f>IF(C148="","",VLOOKUP(C148,precio_reno_porta!D:Z,19,0))</f>
        <v/>
      </c>
      <c r="V148" t="str">
        <f>IF(C148="","",VLOOKUP(C148,precio_reno_porta!D:Z,20,0))</f>
        <v/>
      </c>
      <c r="W148" t="str">
        <f>IF(C148="","",VLOOKUP(C148,precio_reno_porta!D:Z,21,0))</f>
        <v/>
      </c>
      <c r="X148" t="str">
        <f>IF(C148="","",VLOOKUP(C148,precio_reno_porta!D:Z,22,0))</f>
        <v/>
      </c>
      <c r="Y148" t="str">
        <f>IF(C148="","",VLOOKUP(C148,precio_reno_porta!D:Z,23,0))</f>
        <v/>
      </c>
      <c r="Z148" t="str">
        <f>IF(Anexar1!C138="","",IFERROR(VLOOKUP(C148,Anexar1!C:P,6,0),0))</f>
        <v/>
      </c>
      <c r="AA148" t="str">
        <f>IF(Anexar1!C138="","",IFERROR(VLOOKUP(C148,Anexar1!C:P,14,0),""))</f>
        <v/>
      </c>
    </row>
    <row r="149" spans="1:27" x14ac:dyDescent="0.3">
      <c r="A149" t="str">
        <f>IF(precio_reno_porta!B149="","",precio_reno_porta!B149)</f>
        <v/>
      </c>
      <c r="B149" t="str">
        <f>IF(Anexar1!B139="","",Anexar1!B139)</f>
        <v/>
      </c>
      <c r="C149" t="str">
        <f>IF(Anexar1!C139="","",Anexar1!C139)</f>
        <v/>
      </c>
      <c r="D149" t="str">
        <f>IF(C149="","",VLOOKUP(C149,precio_reno_porta!D:Z,2,0))</f>
        <v/>
      </c>
      <c r="E149" t="str">
        <f>IF(C149="","",VLOOKUP(C149,precio_reno_porta!D:Z,3,0))</f>
        <v/>
      </c>
      <c r="F149" t="str">
        <f>IF(C149="","",VLOOKUP(C149,precio_reno_porta!D:Z,4,0))</f>
        <v/>
      </c>
      <c r="G149" t="str">
        <f>IF(C149="","",VLOOKUP(C149,precio_reno_porta!D:Z,5,0))</f>
        <v/>
      </c>
      <c r="H149" t="str">
        <f>IF(C149="","",VLOOKUP(C149,precio_reno_porta!D:Z,6,0))</f>
        <v/>
      </c>
      <c r="I149" t="str">
        <f>IF(C149="","",VLOOKUP(C149,precio_reno_porta!D:Z,7,0))</f>
        <v/>
      </c>
      <c r="J149" t="str">
        <f>IF(C149="","",VLOOKUP(C149,precio_reno_porta!D:Z,8,0))</f>
        <v/>
      </c>
      <c r="K149" t="str">
        <f>IF(C149="","",VLOOKUP(C149,precio_reno_porta!D:Z,9,0))</f>
        <v/>
      </c>
      <c r="L149" t="str">
        <f>IF(C149="","",VLOOKUP(C149,precio_reno_porta!D:Z,10,0))</f>
        <v/>
      </c>
      <c r="M149" t="str">
        <f>IF(C149="","",VLOOKUP(C149,precio_reno_porta!D:Z,11,0))</f>
        <v/>
      </c>
      <c r="N149" t="str">
        <f>IF(C149="","",VLOOKUP(C149,precio_reno_porta!D:Z,12,0))</f>
        <v/>
      </c>
      <c r="O149" t="str">
        <f>IF(C149="","",VLOOKUP(C149,precio_reno_porta!D:Z,13,0))</f>
        <v/>
      </c>
      <c r="P149" t="str">
        <f>IF(C149="","",VLOOKUP(C149,precio_reno_porta!D:Z,14,0))</f>
        <v/>
      </c>
      <c r="Q149" t="str">
        <f>IF(C149="","",VLOOKUP(C149,precio_reno_porta!D:Z,15,0))</f>
        <v/>
      </c>
      <c r="R149" t="str">
        <f>IF(C149="","",VLOOKUP(C149,precio_reno_porta!D:Z,16,0))</f>
        <v/>
      </c>
      <c r="S149" t="str">
        <f>IF(C149="","",VLOOKUP(C149,precio_reno_porta!D:Z,17,0))</f>
        <v/>
      </c>
      <c r="T149" t="str">
        <f>IF(C149="","",VLOOKUP(C149,precio_reno_porta!D:Z,18,0))</f>
        <v/>
      </c>
      <c r="U149" t="str">
        <f>IF(C149="","",VLOOKUP(C149,precio_reno_porta!D:Z,19,0))</f>
        <v/>
      </c>
      <c r="V149" t="str">
        <f>IF(C149="","",VLOOKUP(C149,precio_reno_porta!D:Z,20,0))</f>
        <v/>
      </c>
      <c r="W149" t="str">
        <f>IF(C149="","",VLOOKUP(C149,precio_reno_porta!D:Z,21,0))</f>
        <v/>
      </c>
      <c r="X149" t="str">
        <f>IF(C149="","",VLOOKUP(C149,precio_reno_porta!D:Z,22,0))</f>
        <v/>
      </c>
      <c r="Y149" t="str">
        <f>IF(C149="","",VLOOKUP(C149,precio_reno_porta!D:Z,23,0))</f>
        <v/>
      </c>
      <c r="Z149" t="str">
        <f>IF(Anexar1!C139="","",IFERROR(VLOOKUP(C149,Anexar1!C:P,6,0),0))</f>
        <v/>
      </c>
      <c r="AA149" t="str">
        <f>IF(Anexar1!C139="","",IFERROR(VLOOKUP(C149,Anexar1!C:P,14,0),""))</f>
        <v/>
      </c>
    </row>
    <row r="150" spans="1:27" x14ac:dyDescent="0.3">
      <c r="A150" t="str">
        <f>IF(precio_reno_porta!B150="","",precio_reno_porta!B150)</f>
        <v/>
      </c>
      <c r="B150" t="str">
        <f>IF(Anexar1!B140="","",Anexar1!B140)</f>
        <v/>
      </c>
      <c r="C150" t="str">
        <f>IF(Anexar1!C140="","",Anexar1!C140)</f>
        <v/>
      </c>
      <c r="D150" t="str">
        <f>IF(C150="","",VLOOKUP(C150,precio_reno_porta!D:Z,2,0))</f>
        <v/>
      </c>
      <c r="E150" t="str">
        <f>IF(C150="","",VLOOKUP(C150,precio_reno_porta!D:Z,3,0))</f>
        <v/>
      </c>
      <c r="F150" t="str">
        <f>IF(C150="","",VLOOKUP(C150,precio_reno_porta!D:Z,4,0))</f>
        <v/>
      </c>
      <c r="G150" t="str">
        <f>IF(C150="","",VLOOKUP(C150,precio_reno_porta!D:Z,5,0))</f>
        <v/>
      </c>
      <c r="H150" t="str">
        <f>IF(C150="","",VLOOKUP(C150,precio_reno_porta!D:Z,6,0))</f>
        <v/>
      </c>
      <c r="I150" t="str">
        <f>IF(C150="","",VLOOKUP(C150,precio_reno_porta!D:Z,7,0))</f>
        <v/>
      </c>
      <c r="J150" t="str">
        <f>IF(C150="","",VLOOKUP(C150,precio_reno_porta!D:Z,8,0))</f>
        <v/>
      </c>
      <c r="K150" t="str">
        <f>IF(C150="","",VLOOKUP(C150,precio_reno_porta!D:Z,9,0))</f>
        <v/>
      </c>
      <c r="L150" t="str">
        <f>IF(C150="","",VLOOKUP(C150,precio_reno_porta!D:Z,10,0))</f>
        <v/>
      </c>
      <c r="M150" t="str">
        <f>IF(C150="","",VLOOKUP(C150,precio_reno_porta!D:Z,11,0))</f>
        <v/>
      </c>
      <c r="N150" t="str">
        <f>IF(C150="","",VLOOKUP(C150,precio_reno_porta!D:Z,12,0))</f>
        <v/>
      </c>
      <c r="O150" t="str">
        <f>IF(C150="","",VLOOKUP(C150,precio_reno_porta!D:Z,13,0))</f>
        <v/>
      </c>
      <c r="P150" t="str">
        <f>IF(C150="","",VLOOKUP(C150,precio_reno_porta!D:Z,14,0))</f>
        <v/>
      </c>
      <c r="Q150" t="str">
        <f>IF(C150="","",VLOOKUP(C150,precio_reno_porta!D:Z,15,0))</f>
        <v/>
      </c>
      <c r="R150" t="str">
        <f>IF(C150="","",VLOOKUP(C150,precio_reno_porta!D:Z,16,0))</f>
        <v/>
      </c>
      <c r="S150" t="str">
        <f>IF(C150="","",VLOOKUP(C150,precio_reno_porta!D:Z,17,0))</f>
        <v/>
      </c>
      <c r="T150" t="str">
        <f>IF(C150="","",VLOOKUP(C150,precio_reno_porta!D:Z,18,0))</f>
        <v/>
      </c>
      <c r="U150" t="str">
        <f>IF(C150="","",VLOOKUP(C150,precio_reno_porta!D:Z,19,0))</f>
        <v/>
      </c>
      <c r="V150" t="str">
        <f>IF(C150="","",VLOOKUP(C150,precio_reno_porta!D:Z,20,0))</f>
        <v/>
      </c>
      <c r="W150" t="str">
        <f>IF(C150="","",VLOOKUP(C150,precio_reno_porta!D:Z,21,0))</f>
        <v/>
      </c>
      <c r="X150" t="str">
        <f>IF(C150="","",VLOOKUP(C150,precio_reno_porta!D:Z,22,0))</f>
        <v/>
      </c>
      <c r="Y150" t="str">
        <f>IF(C150="","",VLOOKUP(C150,precio_reno_porta!D:Z,23,0))</f>
        <v/>
      </c>
      <c r="Z150" t="str">
        <f>IF(Anexar1!C140="","",IFERROR(VLOOKUP(C150,Anexar1!C:P,6,0),0))</f>
        <v/>
      </c>
      <c r="AA150" t="str">
        <f>IF(Anexar1!C140="","",IFERROR(VLOOKUP(C150,Anexar1!C:P,14,0),""))</f>
        <v/>
      </c>
    </row>
    <row r="151" spans="1:27" x14ac:dyDescent="0.3">
      <c r="A151" t="str">
        <f>IF(precio_reno_porta!B151="","",precio_reno_porta!B151)</f>
        <v/>
      </c>
      <c r="B151" t="str">
        <f>IF(Anexar1!B141="","",Anexar1!B141)</f>
        <v/>
      </c>
      <c r="C151" t="str">
        <f>IF(Anexar1!C141="","",Anexar1!C141)</f>
        <v/>
      </c>
      <c r="D151" t="str">
        <f>IF(C151="","",VLOOKUP(C151,precio_reno_porta!D:Z,2,0))</f>
        <v/>
      </c>
      <c r="E151" t="str">
        <f>IF(C151="","",VLOOKUP(C151,precio_reno_porta!D:Z,3,0))</f>
        <v/>
      </c>
      <c r="F151" t="str">
        <f>IF(C151="","",VLOOKUP(C151,precio_reno_porta!D:Z,4,0))</f>
        <v/>
      </c>
      <c r="G151" t="str">
        <f>IF(C151="","",VLOOKUP(C151,precio_reno_porta!D:Z,5,0))</f>
        <v/>
      </c>
      <c r="H151" t="str">
        <f>IF(C151="","",VLOOKUP(C151,precio_reno_porta!D:Z,6,0))</f>
        <v/>
      </c>
      <c r="I151" t="str">
        <f>IF(C151="","",VLOOKUP(C151,precio_reno_porta!D:Z,7,0))</f>
        <v/>
      </c>
      <c r="J151" t="str">
        <f>IF(C151="","",VLOOKUP(C151,precio_reno_porta!D:Z,8,0))</f>
        <v/>
      </c>
      <c r="K151" t="str">
        <f>IF(C151="","",VLOOKUP(C151,precio_reno_porta!D:Z,9,0))</f>
        <v/>
      </c>
      <c r="L151" t="str">
        <f>IF(C151="","",VLOOKUP(C151,precio_reno_porta!D:Z,10,0))</f>
        <v/>
      </c>
      <c r="M151" t="str">
        <f>IF(C151="","",VLOOKUP(C151,precio_reno_porta!D:Z,11,0))</f>
        <v/>
      </c>
      <c r="N151" t="str">
        <f>IF(C151="","",VLOOKUP(C151,precio_reno_porta!D:Z,12,0))</f>
        <v/>
      </c>
      <c r="O151" t="str">
        <f>IF(C151="","",VLOOKUP(C151,precio_reno_porta!D:Z,13,0))</f>
        <v/>
      </c>
      <c r="P151" t="str">
        <f>IF(C151="","",VLOOKUP(C151,precio_reno_porta!D:Z,14,0))</f>
        <v/>
      </c>
      <c r="Q151" t="str">
        <f>IF(C151="","",VLOOKUP(C151,precio_reno_porta!D:Z,15,0))</f>
        <v/>
      </c>
      <c r="R151" t="str">
        <f>IF(C151="","",VLOOKUP(C151,precio_reno_porta!D:Z,16,0))</f>
        <v/>
      </c>
      <c r="S151" t="str">
        <f>IF(C151="","",VLOOKUP(C151,precio_reno_porta!D:Z,17,0))</f>
        <v/>
      </c>
      <c r="T151" t="str">
        <f>IF(C151="","",VLOOKUP(C151,precio_reno_porta!D:Z,18,0))</f>
        <v/>
      </c>
      <c r="U151" t="str">
        <f>IF(C151="","",VLOOKUP(C151,precio_reno_porta!D:Z,19,0))</f>
        <v/>
      </c>
      <c r="V151" t="str">
        <f>IF(C151="","",VLOOKUP(C151,precio_reno_porta!D:Z,20,0))</f>
        <v/>
      </c>
      <c r="W151" t="str">
        <f>IF(C151="","",VLOOKUP(C151,precio_reno_porta!D:Z,21,0))</f>
        <v/>
      </c>
      <c r="X151" t="str">
        <f>IF(C151="","",VLOOKUP(C151,precio_reno_porta!D:Z,22,0))</f>
        <v/>
      </c>
      <c r="Y151" t="str">
        <f>IF(C151="","",VLOOKUP(C151,precio_reno_porta!D:Z,23,0))</f>
        <v/>
      </c>
      <c r="Z151" t="str">
        <f>IF(Anexar1!C141="","",IFERROR(VLOOKUP(C151,Anexar1!C:P,6,0),0))</f>
        <v/>
      </c>
      <c r="AA151" t="str">
        <f>IF(Anexar1!C141="","",IFERROR(VLOOKUP(C151,Anexar1!C:P,14,0),""))</f>
        <v/>
      </c>
    </row>
    <row r="152" spans="1:27" x14ac:dyDescent="0.3">
      <c r="A152" t="str">
        <f>IF(precio_reno_porta!B152="","",precio_reno_porta!B152)</f>
        <v/>
      </c>
      <c r="B152" t="str">
        <f>IF(Anexar1!B142="","",Anexar1!B142)</f>
        <v/>
      </c>
      <c r="C152" t="str">
        <f>IF(Anexar1!C142="","",Anexar1!C142)</f>
        <v/>
      </c>
      <c r="D152" t="str">
        <f>IF(C152="","",VLOOKUP(C152,precio_reno_porta!D:Z,2,0))</f>
        <v/>
      </c>
      <c r="E152" t="str">
        <f>IF(C152="","",VLOOKUP(C152,precio_reno_porta!D:Z,3,0))</f>
        <v/>
      </c>
      <c r="F152" t="str">
        <f>IF(C152="","",VLOOKUP(C152,precio_reno_porta!D:Z,4,0))</f>
        <v/>
      </c>
      <c r="G152" t="str">
        <f>IF(C152="","",VLOOKUP(C152,precio_reno_porta!D:Z,5,0))</f>
        <v/>
      </c>
      <c r="H152" t="str">
        <f>IF(C152="","",VLOOKUP(C152,precio_reno_porta!D:Z,6,0))</f>
        <v/>
      </c>
      <c r="I152" t="str">
        <f>IF(C152="","",VLOOKUP(C152,precio_reno_porta!D:Z,7,0))</f>
        <v/>
      </c>
      <c r="J152" t="str">
        <f>IF(C152="","",VLOOKUP(C152,precio_reno_porta!D:Z,8,0))</f>
        <v/>
      </c>
      <c r="K152" t="str">
        <f>IF(C152="","",VLOOKUP(C152,precio_reno_porta!D:Z,9,0))</f>
        <v/>
      </c>
      <c r="L152" t="str">
        <f>IF(C152="","",VLOOKUP(C152,precio_reno_porta!D:Z,10,0))</f>
        <v/>
      </c>
      <c r="M152" t="str">
        <f>IF(C152="","",VLOOKUP(C152,precio_reno_porta!D:Z,11,0))</f>
        <v/>
      </c>
      <c r="N152" t="str">
        <f>IF(C152="","",VLOOKUP(C152,precio_reno_porta!D:Z,12,0))</f>
        <v/>
      </c>
      <c r="O152" t="str">
        <f>IF(C152="","",VLOOKUP(C152,precio_reno_porta!D:Z,13,0))</f>
        <v/>
      </c>
      <c r="P152" t="str">
        <f>IF(C152="","",VLOOKUP(C152,precio_reno_porta!D:Z,14,0))</f>
        <v/>
      </c>
      <c r="Q152" t="str">
        <f>IF(C152="","",VLOOKUP(C152,precio_reno_porta!D:Z,15,0))</f>
        <v/>
      </c>
      <c r="R152" t="str">
        <f>IF(C152="","",VLOOKUP(C152,precio_reno_porta!D:Z,16,0))</f>
        <v/>
      </c>
      <c r="S152" t="str">
        <f>IF(C152="","",VLOOKUP(C152,precio_reno_porta!D:Z,17,0))</f>
        <v/>
      </c>
      <c r="T152" t="str">
        <f>IF(C152="","",VLOOKUP(C152,precio_reno_porta!D:Z,18,0))</f>
        <v/>
      </c>
      <c r="U152" t="str">
        <f>IF(C152="","",VLOOKUP(C152,precio_reno_porta!D:Z,19,0))</f>
        <v/>
      </c>
      <c r="V152" t="str">
        <f>IF(C152="","",VLOOKUP(C152,precio_reno_porta!D:Z,20,0))</f>
        <v/>
      </c>
      <c r="W152" t="str">
        <f>IF(C152="","",VLOOKUP(C152,precio_reno_porta!D:Z,21,0))</f>
        <v/>
      </c>
      <c r="X152" t="str">
        <f>IF(C152="","",VLOOKUP(C152,precio_reno_porta!D:Z,22,0))</f>
        <v/>
      </c>
      <c r="Y152" t="str">
        <f>IF(C152="","",VLOOKUP(C152,precio_reno_porta!D:Z,23,0))</f>
        <v/>
      </c>
      <c r="Z152" t="str">
        <f>IF(Anexar1!C142="","",IFERROR(VLOOKUP(C152,Anexar1!C:P,6,0),0))</f>
        <v/>
      </c>
      <c r="AA152" t="str">
        <f>IF(Anexar1!C142="","",IFERROR(VLOOKUP(C152,Anexar1!C:P,14,0),""))</f>
        <v/>
      </c>
    </row>
    <row r="153" spans="1:27" x14ac:dyDescent="0.3">
      <c r="A153" t="str">
        <f>IF(precio_reno_porta!B153="","",precio_reno_porta!B153)</f>
        <v/>
      </c>
      <c r="B153" t="str">
        <f>IF(Anexar1!B143="","",Anexar1!B143)</f>
        <v/>
      </c>
      <c r="C153" t="str">
        <f>IF(Anexar1!C143="","",Anexar1!C143)</f>
        <v/>
      </c>
      <c r="D153" t="str">
        <f>IF(C153="","",VLOOKUP(C153,precio_reno_porta!D:Z,2,0))</f>
        <v/>
      </c>
      <c r="E153" t="str">
        <f>IF(C153="","",VLOOKUP(C153,precio_reno_porta!D:Z,3,0))</f>
        <v/>
      </c>
      <c r="F153" t="str">
        <f>IF(C153="","",VLOOKUP(C153,precio_reno_porta!D:Z,4,0))</f>
        <v/>
      </c>
      <c r="G153" t="str">
        <f>IF(C153="","",VLOOKUP(C153,precio_reno_porta!D:Z,5,0))</f>
        <v/>
      </c>
      <c r="H153" t="str">
        <f>IF(C153="","",VLOOKUP(C153,precio_reno_porta!D:Z,6,0))</f>
        <v/>
      </c>
      <c r="I153" t="str">
        <f>IF(C153="","",VLOOKUP(C153,precio_reno_porta!D:Z,7,0))</f>
        <v/>
      </c>
      <c r="J153" t="str">
        <f>IF(C153="","",VLOOKUP(C153,precio_reno_porta!D:Z,8,0))</f>
        <v/>
      </c>
      <c r="K153" t="str">
        <f>IF(C153="","",VLOOKUP(C153,precio_reno_porta!D:Z,9,0))</f>
        <v/>
      </c>
      <c r="L153" t="str">
        <f>IF(C153="","",VLOOKUP(C153,precio_reno_porta!D:Z,10,0))</f>
        <v/>
      </c>
      <c r="M153" t="str">
        <f>IF(C153="","",VLOOKUP(C153,precio_reno_porta!D:Z,11,0))</f>
        <v/>
      </c>
      <c r="N153" t="str">
        <f>IF(C153="","",VLOOKUP(C153,precio_reno_porta!D:Z,12,0))</f>
        <v/>
      </c>
      <c r="O153" t="str">
        <f>IF(C153="","",VLOOKUP(C153,precio_reno_porta!D:Z,13,0))</f>
        <v/>
      </c>
      <c r="P153" t="str">
        <f>IF(C153="","",VLOOKUP(C153,precio_reno_porta!D:Z,14,0))</f>
        <v/>
      </c>
      <c r="Q153" t="str">
        <f>IF(C153="","",VLOOKUP(C153,precio_reno_porta!D:Z,15,0))</f>
        <v/>
      </c>
      <c r="R153" t="str">
        <f>IF(C153="","",VLOOKUP(C153,precio_reno_porta!D:Z,16,0))</f>
        <v/>
      </c>
      <c r="S153" t="str">
        <f>IF(C153="","",VLOOKUP(C153,precio_reno_porta!D:Z,17,0))</f>
        <v/>
      </c>
      <c r="T153" t="str">
        <f>IF(C153="","",VLOOKUP(C153,precio_reno_porta!D:Z,18,0))</f>
        <v/>
      </c>
      <c r="U153" t="str">
        <f>IF(C153="","",VLOOKUP(C153,precio_reno_porta!D:Z,19,0))</f>
        <v/>
      </c>
      <c r="V153" t="str">
        <f>IF(C153="","",VLOOKUP(C153,precio_reno_porta!D:Z,20,0))</f>
        <v/>
      </c>
      <c r="W153" t="str">
        <f>IF(C153="","",VLOOKUP(C153,precio_reno_porta!D:Z,21,0))</f>
        <v/>
      </c>
      <c r="X153" t="str">
        <f>IF(C153="","",VLOOKUP(C153,precio_reno_porta!D:Z,22,0))</f>
        <v/>
      </c>
      <c r="Y153" t="str">
        <f>IF(C153="","",VLOOKUP(C153,precio_reno_porta!D:Z,23,0))</f>
        <v/>
      </c>
      <c r="Z153" t="str">
        <f>IF(Anexar1!C143="","",IFERROR(VLOOKUP(C153,Anexar1!C:P,6,0),0))</f>
        <v/>
      </c>
      <c r="AA153" t="str">
        <f>IF(Anexar1!C143="","",IFERROR(VLOOKUP(C153,Anexar1!C:P,14,0),""))</f>
        <v/>
      </c>
    </row>
    <row r="154" spans="1:27" x14ac:dyDescent="0.3">
      <c r="A154" t="str">
        <f>IF(precio_reno_porta!B154="","",precio_reno_porta!B154)</f>
        <v/>
      </c>
      <c r="B154" t="str">
        <f>IF(Anexar1!B144="","",Anexar1!B144)</f>
        <v/>
      </c>
      <c r="C154" t="str">
        <f>IF(Anexar1!C144="","",Anexar1!C144)</f>
        <v/>
      </c>
      <c r="D154" t="str">
        <f>IF(C154="","",VLOOKUP(C154,precio_reno_porta!D:Z,2,0))</f>
        <v/>
      </c>
      <c r="E154" t="str">
        <f>IF(C154="","",VLOOKUP(C154,precio_reno_porta!D:Z,3,0))</f>
        <v/>
      </c>
      <c r="F154" t="str">
        <f>IF(C154="","",VLOOKUP(C154,precio_reno_porta!D:Z,4,0))</f>
        <v/>
      </c>
      <c r="G154" t="str">
        <f>IF(C154="","",VLOOKUP(C154,precio_reno_porta!D:Z,5,0))</f>
        <v/>
      </c>
      <c r="H154" t="str">
        <f>IF(C154="","",VLOOKUP(C154,precio_reno_porta!D:Z,6,0))</f>
        <v/>
      </c>
      <c r="I154" t="str">
        <f>IF(C154="","",VLOOKUP(C154,precio_reno_porta!D:Z,7,0))</f>
        <v/>
      </c>
      <c r="J154" t="str">
        <f>IF(C154="","",VLOOKUP(C154,precio_reno_porta!D:Z,8,0))</f>
        <v/>
      </c>
      <c r="K154" t="str">
        <f>IF(C154="","",VLOOKUP(C154,precio_reno_porta!D:Z,9,0))</f>
        <v/>
      </c>
      <c r="L154" t="str">
        <f>IF(C154="","",VLOOKUP(C154,precio_reno_porta!D:Z,10,0))</f>
        <v/>
      </c>
      <c r="M154" t="str">
        <f>IF(C154="","",VLOOKUP(C154,precio_reno_porta!D:Z,11,0))</f>
        <v/>
      </c>
      <c r="N154" t="str">
        <f>IF(C154="","",VLOOKUP(C154,precio_reno_porta!D:Z,12,0))</f>
        <v/>
      </c>
      <c r="O154" t="str">
        <f>IF(C154="","",VLOOKUP(C154,precio_reno_porta!D:Z,13,0))</f>
        <v/>
      </c>
      <c r="P154" t="str">
        <f>IF(C154="","",VLOOKUP(C154,precio_reno_porta!D:Z,14,0))</f>
        <v/>
      </c>
      <c r="Q154" t="str">
        <f>IF(C154="","",VLOOKUP(C154,precio_reno_porta!D:Z,15,0))</f>
        <v/>
      </c>
      <c r="R154" t="str">
        <f>IF(C154="","",VLOOKUP(C154,precio_reno_porta!D:Z,16,0))</f>
        <v/>
      </c>
      <c r="S154" t="str">
        <f>IF(C154="","",VLOOKUP(C154,precio_reno_porta!D:Z,17,0))</f>
        <v/>
      </c>
      <c r="T154" t="str">
        <f>IF(C154="","",VLOOKUP(C154,precio_reno_porta!D:Z,18,0))</f>
        <v/>
      </c>
      <c r="U154" t="str">
        <f>IF(C154="","",VLOOKUP(C154,precio_reno_porta!D:Z,19,0))</f>
        <v/>
      </c>
      <c r="V154" t="str">
        <f>IF(C154="","",VLOOKUP(C154,precio_reno_porta!D:Z,20,0))</f>
        <v/>
      </c>
      <c r="W154" t="str">
        <f>IF(C154="","",VLOOKUP(C154,precio_reno_porta!D:Z,21,0))</f>
        <v/>
      </c>
      <c r="X154" t="str">
        <f>IF(C154="","",VLOOKUP(C154,precio_reno_porta!D:Z,22,0))</f>
        <v/>
      </c>
      <c r="Y154" t="str">
        <f>IF(C154="","",VLOOKUP(C154,precio_reno_porta!D:Z,23,0))</f>
        <v/>
      </c>
      <c r="Z154" t="str">
        <f>IF(Anexar1!C144="","",IFERROR(VLOOKUP(C154,Anexar1!C:P,6,0),0))</f>
        <v/>
      </c>
      <c r="AA154" t="str">
        <f>IF(Anexar1!C144="","",IFERROR(VLOOKUP(C154,Anexar1!C:P,14,0),""))</f>
        <v/>
      </c>
    </row>
    <row r="155" spans="1:27" x14ac:dyDescent="0.3">
      <c r="A155" t="str">
        <f>IF(precio_reno_porta!B155="","",precio_reno_porta!B155)</f>
        <v/>
      </c>
      <c r="B155" t="str">
        <f>IF(Anexar1!B145="","",Anexar1!B145)</f>
        <v/>
      </c>
      <c r="C155" t="str">
        <f>IF(Anexar1!C145="","",Anexar1!C145)</f>
        <v/>
      </c>
      <c r="D155" t="str">
        <f>IF(C155="","",VLOOKUP(C155,precio_reno_porta!D:Z,2,0))</f>
        <v/>
      </c>
      <c r="E155" t="str">
        <f>IF(C155="","",VLOOKUP(C155,precio_reno_porta!D:Z,3,0))</f>
        <v/>
      </c>
      <c r="F155" t="str">
        <f>IF(C155="","",VLOOKUP(C155,precio_reno_porta!D:Z,4,0))</f>
        <v/>
      </c>
      <c r="G155" t="str">
        <f>IF(C155="","",VLOOKUP(C155,precio_reno_porta!D:Z,5,0))</f>
        <v/>
      </c>
      <c r="H155" t="str">
        <f>IF(C155="","",VLOOKUP(C155,precio_reno_porta!D:Z,6,0))</f>
        <v/>
      </c>
      <c r="I155" t="str">
        <f>IF(C155="","",VLOOKUP(C155,precio_reno_porta!D:Z,7,0))</f>
        <v/>
      </c>
      <c r="J155" t="str">
        <f>IF(C155="","",VLOOKUP(C155,precio_reno_porta!D:Z,8,0))</f>
        <v/>
      </c>
      <c r="K155" t="str">
        <f>IF(C155="","",VLOOKUP(C155,precio_reno_porta!D:Z,9,0))</f>
        <v/>
      </c>
      <c r="L155" t="str">
        <f>IF(C155="","",VLOOKUP(C155,precio_reno_porta!D:Z,10,0))</f>
        <v/>
      </c>
      <c r="M155" t="str">
        <f>IF(C155="","",VLOOKUP(C155,precio_reno_porta!D:Z,11,0))</f>
        <v/>
      </c>
      <c r="N155" t="str">
        <f>IF(C155="","",VLOOKUP(C155,precio_reno_porta!D:Z,12,0))</f>
        <v/>
      </c>
      <c r="O155" t="str">
        <f>IF(C155="","",VLOOKUP(C155,precio_reno_porta!D:Z,13,0))</f>
        <v/>
      </c>
      <c r="P155" t="str">
        <f>IF(C155="","",VLOOKUP(C155,precio_reno_porta!D:Z,14,0))</f>
        <v/>
      </c>
      <c r="Q155" t="str">
        <f>IF(C155="","",VLOOKUP(C155,precio_reno_porta!D:Z,15,0))</f>
        <v/>
      </c>
      <c r="R155" t="str">
        <f>IF(C155="","",VLOOKUP(C155,precio_reno_porta!D:Z,16,0))</f>
        <v/>
      </c>
      <c r="S155" t="str">
        <f>IF(C155="","",VLOOKUP(C155,precio_reno_porta!D:Z,17,0))</f>
        <v/>
      </c>
      <c r="T155" t="str">
        <f>IF(C155="","",VLOOKUP(C155,precio_reno_porta!D:Z,18,0))</f>
        <v/>
      </c>
      <c r="U155" t="str">
        <f>IF(C155="","",VLOOKUP(C155,precio_reno_porta!D:Z,19,0))</f>
        <v/>
      </c>
      <c r="V155" t="str">
        <f>IF(C155="","",VLOOKUP(C155,precio_reno_porta!D:Z,20,0))</f>
        <v/>
      </c>
      <c r="W155" t="str">
        <f>IF(C155="","",VLOOKUP(C155,precio_reno_porta!D:Z,21,0))</f>
        <v/>
      </c>
      <c r="X155" t="str">
        <f>IF(C155="","",VLOOKUP(C155,precio_reno_porta!D:Z,22,0))</f>
        <v/>
      </c>
      <c r="Y155" t="str">
        <f>IF(C155="","",VLOOKUP(C155,precio_reno_porta!D:Z,23,0))</f>
        <v/>
      </c>
      <c r="Z155" t="str">
        <f>IF(Anexar1!C145="","",IFERROR(VLOOKUP(C155,Anexar1!C:P,6,0),0))</f>
        <v/>
      </c>
      <c r="AA155" t="str">
        <f>IF(Anexar1!C145="","",IFERROR(VLOOKUP(C155,Anexar1!C:P,14,0),""))</f>
        <v/>
      </c>
    </row>
    <row r="156" spans="1:27" x14ac:dyDescent="0.3">
      <c r="A156" t="str">
        <f>IF(precio_reno_porta!B156="","",precio_reno_porta!B156)</f>
        <v/>
      </c>
      <c r="B156" t="str">
        <f>IF(Anexar1!B146="","",Anexar1!B146)</f>
        <v/>
      </c>
      <c r="C156" t="str">
        <f>IF(Anexar1!C146="","",Anexar1!C146)</f>
        <v/>
      </c>
      <c r="D156" t="str">
        <f>IF(C156="","",VLOOKUP(C156,precio_reno_porta!D:Z,2,0))</f>
        <v/>
      </c>
      <c r="E156" t="str">
        <f>IF(C156="","",VLOOKUP(C156,precio_reno_porta!D:Z,3,0))</f>
        <v/>
      </c>
      <c r="F156" t="str">
        <f>IF(C156="","",VLOOKUP(C156,precio_reno_porta!D:Z,4,0))</f>
        <v/>
      </c>
      <c r="G156" t="str">
        <f>IF(C156="","",VLOOKUP(C156,precio_reno_porta!D:Z,5,0))</f>
        <v/>
      </c>
      <c r="H156" t="str">
        <f>IF(C156="","",VLOOKUP(C156,precio_reno_porta!D:Z,6,0))</f>
        <v/>
      </c>
      <c r="I156" t="str">
        <f>IF(C156="","",VLOOKUP(C156,precio_reno_porta!D:Z,7,0))</f>
        <v/>
      </c>
      <c r="J156" t="str">
        <f>IF(C156="","",VLOOKUP(C156,precio_reno_porta!D:Z,8,0))</f>
        <v/>
      </c>
      <c r="K156" t="str">
        <f>IF(C156="","",VLOOKUP(C156,precio_reno_porta!D:Z,9,0))</f>
        <v/>
      </c>
      <c r="L156" t="str">
        <f>IF(C156="","",VLOOKUP(C156,precio_reno_porta!D:Z,10,0))</f>
        <v/>
      </c>
      <c r="M156" t="str">
        <f>IF(C156="","",VLOOKUP(C156,precio_reno_porta!D:Z,11,0))</f>
        <v/>
      </c>
      <c r="N156" t="str">
        <f>IF(C156="","",VLOOKUP(C156,precio_reno_porta!D:Z,12,0))</f>
        <v/>
      </c>
      <c r="O156" t="str">
        <f>IF(C156="","",VLOOKUP(C156,precio_reno_porta!D:Z,13,0))</f>
        <v/>
      </c>
      <c r="P156" t="str">
        <f>IF(C156="","",VLOOKUP(C156,precio_reno_porta!D:Z,14,0))</f>
        <v/>
      </c>
      <c r="Q156" t="str">
        <f>IF(C156="","",VLOOKUP(C156,precio_reno_porta!D:Z,15,0))</f>
        <v/>
      </c>
      <c r="R156" t="str">
        <f>IF(C156="","",VLOOKUP(C156,precio_reno_porta!D:Z,16,0))</f>
        <v/>
      </c>
      <c r="S156" t="str">
        <f>IF(C156="","",VLOOKUP(C156,precio_reno_porta!D:Z,17,0))</f>
        <v/>
      </c>
      <c r="T156" t="str">
        <f>IF(C156="","",VLOOKUP(C156,precio_reno_porta!D:Z,18,0))</f>
        <v/>
      </c>
      <c r="U156" t="str">
        <f>IF(C156="","",VLOOKUP(C156,precio_reno_porta!D:Z,19,0))</f>
        <v/>
      </c>
      <c r="V156" t="str">
        <f>IF(C156="","",VLOOKUP(C156,precio_reno_porta!D:Z,20,0))</f>
        <v/>
      </c>
      <c r="W156" t="str">
        <f>IF(C156="","",VLOOKUP(C156,precio_reno_porta!D:Z,21,0))</f>
        <v/>
      </c>
      <c r="X156" t="str">
        <f>IF(C156="","",VLOOKUP(C156,precio_reno_porta!D:Z,22,0))</f>
        <v/>
      </c>
      <c r="Y156" t="str">
        <f>IF(C156="","",VLOOKUP(C156,precio_reno_porta!D:Z,23,0))</f>
        <v/>
      </c>
      <c r="Z156" t="str">
        <f>IF(Anexar1!C146="","",IFERROR(VLOOKUP(C156,Anexar1!C:P,6,0),0))</f>
        <v/>
      </c>
      <c r="AA156" t="str">
        <f>IF(Anexar1!C146="","",IFERROR(VLOOKUP(C156,Anexar1!C:P,14,0),""))</f>
        <v/>
      </c>
    </row>
    <row r="157" spans="1:27" x14ac:dyDescent="0.3">
      <c r="A157" t="str">
        <f>IF(precio_reno_porta!B157="","",precio_reno_porta!B157)</f>
        <v/>
      </c>
      <c r="B157" t="str">
        <f>IF(Anexar1!B147="","",Anexar1!B147)</f>
        <v/>
      </c>
      <c r="C157" t="str">
        <f>IF(Anexar1!C147="","",Anexar1!C147)</f>
        <v/>
      </c>
      <c r="D157" t="str">
        <f>IF(C157="","",VLOOKUP(C157,precio_reno_porta!D:Z,2,0))</f>
        <v/>
      </c>
      <c r="E157" t="str">
        <f>IF(C157="","",VLOOKUP(C157,precio_reno_porta!D:Z,3,0))</f>
        <v/>
      </c>
      <c r="F157" t="str">
        <f>IF(C157="","",VLOOKUP(C157,precio_reno_porta!D:Z,4,0))</f>
        <v/>
      </c>
      <c r="G157" t="str">
        <f>IF(C157="","",VLOOKUP(C157,precio_reno_porta!D:Z,5,0))</f>
        <v/>
      </c>
      <c r="H157" t="str">
        <f>IF(C157="","",VLOOKUP(C157,precio_reno_porta!D:Z,6,0))</f>
        <v/>
      </c>
      <c r="I157" t="str">
        <f>IF(C157="","",VLOOKUP(C157,precio_reno_porta!D:Z,7,0))</f>
        <v/>
      </c>
      <c r="J157" t="str">
        <f>IF(C157="","",VLOOKUP(C157,precio_reno_porta!D:Z,8,0))</f>
        <v/>
      </c>
      <c r="K157" t="str">
        <f>IF(C157="","",VLOOKUP(C157,precio_reno_porta!D:Z,9,0))</f>
        <v/>
      </c>
      <c r="L157" t="str">
        <f>IF(C157="","",VLOOKUP(C157,precio_reno_porta!D:Z,10,0))</f>
        <v/>
      </c>
      <c r="M157" t="str">
        <f>IF(C157="","",VLOOKUP(C157,precio_reno_porta!D:Z,11,0))</f>
        <v/>
      </c>
      <c r="N157" t="str">
        <f>IF(C157="","",VLOOKUP(C157,precio_reno_porta!D:Z,12,0))</f>
        <v/>
      </c>
      <c r="O157" t="str">
        <f>IF(C157="","",VLOOKUP(C157,precio_reno_porta!D:Z,13,0))</f>
        <v/>
      </c>
      <c r="P157" t="str">
        <f>IF(C157="","",VLOOKUP(C157,precio_reno_porta!D:Z,14,0))</f>
        <v/>
      </c>
      <c r="Q157" t="str">
        <f>IF(C157="","",VLOOKUP(C157,precio_reno_porta!D:Z,15,0))</f>
        <v/>
      </c>
      <c r="R157" t="str">
        <f>IF(C157="","",VLOOKUP(C157,precio_reno_porta!D:Z,16,0))</f>
        <v/>
      </c>
      <c r="S157" t="str">
        <f>IF(C157="","",VLOOKUP(C157,precio_reno_porta!D:Z,17,0))</f>
        <v/>
      </c>
      <c r="T157" t="str">
        <f>IF(C157="","",VLOOKUP(C157,precio_reno_porta!D:Z,18,0))</f>
        <v/>
      </c>
      <c r="U157" t="str">
        <f>IF(C157="","",VLOOKUP(C157,precio_reno_porta!D:Z,19,0))</f>
        <v/>
      </c>
      <c r="V157" t="str">
        <f>IF(C157="","",VLOOKUP(C157,precio_reno_porta!D:Z,20,0))</f>
        <v/>
      </c>
      <c r="W157" t="str">
        <f>IF(C157="","",VLOOKUP(C157,precio_reno_porta!D:Z,21,0))</f>
        <v/>
      </c>
      <c r="X157" t="str">
        <f>IF(C157="","",VLOOKUP(C157,precio_reno_porta!D:Z,22,0))</f>
        <v/>
      </c>
      <c r="Y157" t="str">
        <f>IF(C157="","",VLOOKUP(C157,precio_reno_porta!D:Z,23,0))</f>
        <v/>
      </c>
      <c r="Z157" t="str">
        <f>IF(Anexar1!C147="","",IFERROR(VLOOKUP(C157,Anexar1!C:P,6,0),0))</f>
        <v/>
      </c>
      <c r="AA157" t="str">
        <f>IF(Anexar1!C147="","",IFERROR(VLOOKUP(C157,Anexar1!C:P,14,0),""))</f>
        <v/>
      </c>
    </row>
    <row r="158" spans="1:27" x14ac:dyDescent="0.3">
      <c r="A158" t="str">
        <f>IF(precio_reno_porta!B158="","",precio_reno_porta!B158)</f>
        <v/>
      </c>
      <c r="B158" t="str">
        <f>IF(Anexar1!B148="","",Anexar1!B148)</f>
        <v/>
      </c>
      <c r="C158" t="str">
        <f>IF(Anexar1!C148="","",Anexar1!C148)</f>
        <v/>
      </c>
      <c r="D158" t="str">
        <f>IF(C158="","",VLOOKUP(C158,precio_reno_porta!D:Z,2,0))</f>
        <v/>
      </c>
      <c r="E158" t="str">
        <f>IF(C158="","",VLOOKUP(C158,precio_reno_porta!D:Z,3,0))</f>
        <v/>
      </c>
      <c r="F158" t="str">
        <f>IF(C158="","",VLOOKUP(C158,precio_reno_porta!D:Z,4,0))</f>
        <v/>
      </c>
      <c r="G158" t="str">
        <f>IF(C158="","",VLOOKUP(C158,precio_reno_porta!D:Z,5,0))</f>
        <v/>
      </c>
      <c r="H158" t="str">
        <f>IF(C158="","",VLOOKUP(C158,precio_reno_porta!D:Z,6,0))</f>
        <v/>
      </c>
      <c r="I158" t="str">
        <f>IF(C158="","",VLOOKUP(C158,precio_reno_porta!D:Z,7,0))</f>
        <v/>
      </c>
      <c r="J158" t="str">
        <f>IF(C158="","",VLOOKUP(C158,precio_reno_porta!D:Z,8,0))</f>
        <v/>
      </c>
      <c r="K158" t="str">
        <f>IF(C158="","",VLOOKUP(C158,precio_reno_porta!D:Z,9,0))</f>
        <v/>
      </c>
      <c r="L158" t="str">
        <f>IF(C158="","",VLOOKUP(C158,precio_reno_porta!D:Z,10,0))</f>
        <v/>
      </c>
      <c r="M158" t="str">
        <f>IF(C158="","",VLOOKUP(C158,precio_reno_porta!D:Z,11,0))</f>
        <v/>
      </c>
      <c r="N158" t="str">
        <f>IF(C158="","",VLOOKUP(C158,precio_reno_porta!D:Z,12,0))</f>
        <v/>
      </c>
      <c r="O158" t="str">
        <f>IF(C158="","",VLOOKUP(C158,precio_reno_porta!D:Z,13,0))</f>
        <v/>
      </c>
      <c r="P158" t="str">
        <f>IF(C158="","",VLOOKUP(C158,precio_reno_porta!D:Z,14,0))</f>
        <v/>
      </c>
      <c r="Q158" t="str">
        <f>IF(C158="","",VLOOKUP(C158,precio_reno_porta!D:Z,15,0))</f>
        <v/>
      </c>
      <c r="R158" t="str">
        <f>IF(C158="","",VLOOKUP(C158,precio_reno_porta!D:Z,16,0))</f>
        <v/>
      </c>
      <c r="S158" t="str">
        <f>IF(C158="","",VLOOKUP(C158,precio_reno_porta!D:Z,17,0))</f>
        <v/>
      </c>
      <c r="T158" t="str">
        <f>IF(C158="","",VLOOKUP(C158,precio_reno_porta!D:Z,18,0))</f>
        <v/>
      </c>
      <c r="U158" t="str">
        <f>IF(C158="","",VLOOKUP(C158,precio_reno_porta!D:Z,19,0))</f>
        <v/>
      </c>
      <c r="V158" t="str">
        <f>IF(C158="","",VLOOKUP(C158,precio_reno_porta!D:Z,20,0))</f>
        <v/>
      </c>
      <c r="W158" t="str">
        <f>IF(C158="","",VLOOKUP(C158,precio_reno_porta!D:Z,21,0))</f>
        <v/>
      </c>
      <c r="X158" t="str">
        <f>IF(C158="","",VLOOKUP(C158,precio_reno_porta!D:Z,22,0))</f>
        <v/>
      </c>
      <c r="Y158" t="str">
        <f>IF(C158="","",VLOOKUP(C158,precio_reno_porta!D:Z,23,0))</f>
        <v/>
      </c>
      <c r="Z158" t="str">
        <f>IF(Anexar1!C148="","",IFERROR(VLOOKUP(C158,Anexar1!C:P,6,0),0))</f>
        <v/>
      </c>
      <c r="AA158" t="str">
        <f>IF(Anexar1!C148="","",IFERROR(VLOOKUP(C158,Anexar1!C:P,14,0),""))</f>
        <v/>
      </c>
    </row>
    <row r="159" spans="1:27" x14ac:dyDescent="0.3">
      <c r="A159" t="str">
        <f>IF(precio_reno_porta!B159="","",precio_reno_porta!B159)</f>
        <v/>
      </c>
      <c r="B159" t="str">
        <f>IF(Anexar1!B149="","",Anexar1!B149)</f>
        <v/>
      </c>
      <c r="C159" t="str">
        <f>IF(Anexar1!C149="","",Anexar1!C149)</f>
        <v/>
      </c>
      <c r="D159" t="str">
        <f>IF(C159="","",VLOOKUP(C159,precio_reno_porta!D:Z,2,0))</f>
        <v/>
      </c>
      <c r="E159" t="str">
        <f>IF(C159="","",VLOOKUP(C159,precio_reno_porta!D:Z,3,0))</f>
        <v/>
      </c>
      <c r="F159" t="str">
        <f>IF(C159="","",VLOOKUP(C159,precio_reno_porta!D:Z,4,0))</f>
        <v/>
      </c>
      <c r="G159" t="str">
        <f>IF(C159="","",VLOOKUP(C159,precio_reno_porta!D:Z,5,0))</f>
        <v/>
      </c>
      <c r="H159" t="str">
        <f>IF(C159="","",VLOOKUP(C159,precio_reno_porta!D:Z,6,0))</f>
        <v/>
      </c>
      <c r="I159" t="str">
        <f>IF(C159="","",VLOOKUP(C159,precio_reno_porta!D:Z,7,0))</f>
        <v/>
      </c>
      <c r="J159" t="str">
        <f>IF(C159="","",VLOOKUP(C159,precio_reno_porta!D:Z,8,0))</f>
        <v/>
      </c>
      <c r="K159" t="str">
        <f>IF(C159="","",VLOOKUP(C159,precio_reno_porta!D:Z,9,0))</f>
        <v/>
      </c>
      <c r="L159" t="str">
        <f>IF(C159="","",VLOOKUP(C159,precio_reno_porta!D:Z,10,0))</f>
        <v/>
      </c>
      <c r="M159" t="str">
        <f>IF(C159="","",VLOOKUP(C159,precio_reno_porta!D:Z,11,0))</f>
        <v/>
      </c>
      <c r="N159" t="str">
        <f>IF(C159="","",VLOOKUP(C159,precio_reno_porta!D:Z,12,0))</f>
        <v/>
      </c>
      <c r="O159" t="str">
        <f>IF(C159="","",VLOOKUP(C159,precio_reno_porta!D:Z,13,0))</f>
        <v/>
      </c>
      <c r="P159" t="str">
        <f>IF(C159="","",VLOOKUP(C159,precio_reno_porta!D:Z,14,0))</f>
        <v/>
      </c>
      <c r="Q159" t="str">
        <f>IF(C159="","",VLOOKUP(C159,precio_reno_porta!D:Z,15,0))</f>
        <v/>
      </c>
      <c r="R159" t="str">
        <f>IF(C159="","",VLOOKUP(C159,precio_reno_porta!D:Z,16,0))</f>
        <v/>
      </c>
      <c r="S159" t="str">
        <f>IF(C159="","",VLOOKUP(C159,precio_reno_porta!D:Z,17,0))</f>
        <v/>
      </c>
      <c r="T159" t="str">
        <f>IF(C159="","",VLOOKUP(C159,precio_reno_porta!D:Z,18,0))</f>
        <v/>
      </c>
      <c r="U159" t="str">
        <f>IF(C159="","",VLOOKUP(C159,precio_reno_porta!D:Z,19,0))</f>
        <v/>
      </c>
      <c r="V159" t="str">
        <f>IF(C159="","",VLOOKUP(C159,precio_reno_porta!D:Z,20,0))</f>
        <v/>
      </c>
      <c r="W159" t="str">
        <f>IF(C159="","",VLOOKUP(C159,precio_reno_porta!D:Z,21,0))</f>
        <v/>
      </c>
      <c r="X159" t="str">
        <f>IF(C159="","",VLOOKUP(C159,precio_reno_porta!D:Z,22,0))</f>
        <v/>
      </c>
      <c r="Y159" t="str">
        <f>IF(C159="","",VLOOKUP(C159,precio_reno_porta!D:Z,23,0))</f>
        <v/>
      </c>
      <c r="Z159" t="str">
        <f>IF(Anexar1!C149="","",IFERROR(VLOOKUP(C159,Anexar1!C:P,6,0),0))</f>
        <v/>
      </c>
      <c r="AA159" t="str">
        <f>IF(Anexar1!C149="","",IFERROR(VLOOKUP(C159,Anexar1!C:P,14,0),""))</f>
        <v/>
      </c>
    </row>
    <row r="160" spans="1:27" x14ac:dyDescent="0.3">
      <c r="A160" t="str">
        <f>IF(precio_reno_porta!B160="","",precio_reno_porta!B160)</f>
        <v/>
      </c>
      <c r="B160" t="str">
        <f>IF(Anexar1!B150="","",Anexar1!B150)</f>
        <v/>
      </c>
      <c r="C160" t="str">
        <f>IF(Anexar1!C150="","",Anexar1!C150)</f>
        <v/>
      </c>
      <c r="D160" t="str">
        <f>IF(C160="","",VLOOKUP(C160,precio_reno_porta!D:Z,2,0))</f>
        <v/>
      </c>
      <c r="E160" t="str">
        <f>IF(C160="","",VLOOKUP(C160,precio_reno_porta!D:Z,3,0))</f>
        <v/>
      </c>
      <c r="F160" t="str">
        <f>IF(C160="","",VLOOKUP(C160,precio_reno_porta!D:Z,4,0))</f>
        <v/>
      </c>
      <c r="G160" t="str">
        <f>IF(C160="","",VLOOKUP(C160,precio_reno_porta!D:Z,5,0))</f>
        <v/>
      </c>
      <c r="H160" t="str">
        <f>IF(C160="","",VLOOKUP(C160,precio_reno_porta!D:Z,6,0))</f>
        <v/>
      </c>
      <c r="I160" t="str">
        <f>IF(C160="","",VLOOKUP(C160,precio_reno_porta!D:Z,7,0))</f>
        <v/>
      </c>
      <c r="J160" t="str">
        <f>IF(C160="","",VLOOKUP(C160,precio_reno_porta!D:Z,8,0))</f>
        <v/>
      </c>
      <c r="K160" t="str">
        <f>IF(C160="","",VLOOKUP(C160,precio_reno_porta!D:Z,9,0))</f>
        <v/>
      </c>
      <c r="L160" t="str">
        <f>IF(C160="","",VLOOKUP(C160,precio_reno_porta!D:Z,10,0))</f>
        <v/>
      </c>
      <c r="M160" t="str">
        <f>IF(C160="","",VLOOKUP(C160,precio_reno_porta!D:Z,11,0))</f>
        <v/>
      </c>
      <c r="N160" t="str">
        <f>IF(C160="","",VLOOKUP(C160,precio_reno_porta!D:Z,12,0))</f>
        <v/>
      </c>
      <c r="O160" t="str">
        <f>IF(C160="","",VLOOKUP(C160,precio_reno_porta!D:Z,13,0))</f>
        <v/>
      </c>
      <c r="P160" t="str">
        <f>IF(C160="","",VLOOKUP(C160,precio_reno_porta!D:Z,14,0))</f>
        <v/>
      </c>
      <c r="Q160" t="str">
        <f>IF(C160="","",VLOOKUP(C160,precio_reno_porta!D:Z,15,0))</f>
        <v/>
      </c>
      <c r="R160" t="str">
        <f>IF(C160="","",VLOOKUP(C160,precio_reno_porta!D:Z,16,0))</f>
        <v/>
      </c>
      <c r="S160" t="str">
        <f>IF(C160="","",VLOOKUP(C160,precio_reno_porta!D:Z,17,0))</f>
        <v/>
      </c>
      <c r="T160" t="str">
        <f>IF(C160="","",VLOOKUP(C160,precio_reno_porta!D:Z,18,0))</f>
        <v/>
      </c>
      <c r="U160" t="str">
        <f>IF(C160="","",VLOOKUP(C160,precio_reno_porta!D:Z,19,0))</f>
        <v/>
      </c>
      <c r="V160" t="str">
        <f>IF(C160="","",VLOOKUP(C160,precio_reno_porta!D:Z,20,0))</f>
        <v/>
      </c>
      <c r="W160" t="str">
        <f>IF(C160="","",VLOOKUP(C160,precio_reno_porta!D:Z,21,0))</f>
        <v/>
      </c>
      <c r="X160" t="str">
        <f>IF(C160="","",VLOOKUP(C160,precio_reno_porta!D:Z,22,0))</f>
        <v/>
      </c>
      <c r="Y160" t="str">
        <f>IF(C160="","",VLOOKUP(C160,precio_reno_porta!D:Z,23,0))</f>
        <v/>
      </c>
      <c r="Z160" t="str">
        <f>IF(Anexar1!C150="","",IFERROR(VLOOKUP(C160,Anexar1!C:P,6,0),0))</f>
        <v/>
      </c>
      <c r="AA160" t="str">
        <f>IF(Anexar1!C150="","",IFERROR(VLOOKUP(C160,Anexar1!C:P,14,0),""))</f>
        <v/>
      </c>
    </row>
    <row r="161" spans="1:27" x14ac:dyDescent="0.3">
      <c r="A161" t="str">
        <f>IF(precio_reno_porta!B161="","",precio_reno_porta!B161)</f>
        <v/>
      </c>
      <c r="B161" t="str">
        <f>IF(Anexar1!B151="","",Anexar1!B151)</f>
        <v/>
      </c>
      <c r="C161" t="str">
        <f>IF(Anexar1!C151="","",Anexar1!C151)</f>
        <v/>
      </c>
      <c r="D161" t="str">
        <f>IF(C161="","",VLOOKUP(C161,precio_reno_porta!D:Z,2,0))</f>
        <v/>
      </c>
      <c r="E161" t="str">
        <f>IF(C161="","",VLOOKUP(C161,precio_reno_porta!D:Z,3,0))</f>
        <v/>
      </c>
      <c r="F161" t="str">
        <f>IF(C161="","",VLOOKUP(C161,precio_reno_porta!D:Z,4,0))</f>
        <v/>
      </c>
      <c r="G161" t="str">
        <f>IF(C161="","",VLOOKUP(C161,precio_reno_porta!D:Z,5,0))</f>
        <v/>
      </c>
      <c r="H161" t="str">
        <f>IF(C161="","",VLOOKUP(C161,precio_reno_porta!D:Z,6,0))</f>
        <v/>
      </c>
      <c r="I161" t="str">
        <f>IF(C161="","",VLOOKUP(C161,precio_reno_porta!D:Z,7,0))</f>
        <v/>
      </c>
      <c r="J161" t="str">
        <f>IF(C161="","",VLOOKUP(C161,precio_reno_porta!D:Z,8,0))</f>
        <v/>
      </c>
      <c r="K161" t="str">
        <f>IF(C161="","",VLOOKUP(C161,precio_reno_porta!D:Z,9,0))</f>
        <v/>
      </c>
      <c r="L161" t="str">
        <f>IF(C161="","",VLOOKUP(C161,precio_reno_porta!D:Z,10,0))</f>
        <v/>
      </c>
      <c r="M161" t="str">
        <f>IF(C161="","",VLOOKUP(C161,precio_reno_porta!D:Z,11,0))</f>
        <v/>
      </c>
      <c r="N161" t="str">
        <f>IF(C161="","",VLOOKUP(C161,precio_reno_porta!D:Z,12,0))</f>
        <v/>
      </c>
      <c r="O161" t="str">
        <f>IF(C161="","",VLOOKUP(C161,precio_reno_porta!D:Z,13,0))</f>
        <v/>
      </c>
      <c r="P161" t="str">
        <f>IF(C161="","",VLOOKUP(C161,precio_reno_porta!D:Z,14,0))</f>
        <v/>
      </c>
      <c r="Q161" t="str">
        <f>IF(C161="","",VLOOKUP(C161,precio_reno_porta!D:Z,15,0))</f>
        <v/>
      </c>
      <c r="R161" t="str">
        <f>IF(C161="","",VLOOKUP(C161,precio_reno_porta!D:Z,16,0))</f>
        <v/>
      </c>
      <c r="S161" t="str">
        <f>IF(C161="","",VLOOKUP(C161,precio_reno_porta!D:Z,17,0))</f>
        <v/>
      </c>
      <c r="T161" t="str">
        <f>IF(C161="","",VLOOKUP(C161,precio_reno_porta!D:Z,18,0))</f>
        <v/>
      </c>
      <c r="U161" t="str">
        <f>IF(C161="","",VLOOKUP(C161,precio_reno_porta!D:Z,19,0))</f>
        <v/>
      </c>
      <c r="V161" t="str">
        <f>IF(C161="","",VLOOKUP(C161,precio_reno_porta!D:Z,20,0))</f>
        <v/>
      </c>
      <c r="W161" t="str">
        <f>IF(C161="","",VLOOKUP(C161,precio_reno_porta!D:Z,21,0))</f>
        <v/>
      </c>
      <c r="X161" t="str">
        <f>IF(C161="","",VLOOKUP(C161,precio_reno_porta!D:Z,22,0))</f>
        <v/>
      </c>
      <c r="Y161" t="str">
        <f>IF(C161="","",VLOOKUP(C161,precio_reno_porta!D:Z,23,0))</f>
        <v/>
      </c>
      <c r="Z161" t="str">
        <f>IF(Anexar1!C151="","",IFERROR(VLOOKUP(C161,Anexar1!C:P,6,0),0))</f>
        <v/>
      </c>
      <c r="AA161" t="str">
        <f>IF(Anexar1!C151="","",IFERROR(VLOOKUP(C161,Anexar1!C:P,14,0),""))</f>
        <v/>
      </c>
    </row>
    <row r="162" spans="1:27" x14ac:dyDescent="0.3">
      <c r="A162" t="str">
        <f>IF(precio_reno_porta!B162="","",precio_reno_porta!B162)</f>
        <v/>
      </c>
      <c r="B162" t="str">
        <f>IF(Anexar1!B152="","",Anexar1!B152)</f>
        <v/>
      </c>
      <c r="C162" t="str">
        <f>IF(Anexar1!C152="","",Anexar1!C152)</f>
        <v/>
      </c>
      <c r="D162" t="str">
        <f>IF(C162="","",VLOOKUP(C162,precio_reno_porta!D:Z,2,0))</f>
        <v/>
      </c>
      <c r="E162" t="str">
        <f>IF(C162="","",VLOOKUP(C162,precio_reno_porta!D:Z,3,0))</f>
        <v/>
      </c>
      <c r="F162" t="str">
        <f>IF(C162="","",VLOOKUP(C162,precio_reno_porta!D:Z,4,0))</f>
        <v/>
      </c>
      <c r="G162" t="str">
        <f>IF(C162="","",VLOOKUP(C162,precio_reno_porta!D:Z,5,0))</f>
        <v/>
      </c>
      <c r="H162" t="str">
        <f>IF(C162="","",VLOOKUP(C162,precio_reno_porta!D:Z,6,0))</f>
        <v/>
      </c>
      <c r="I162" t="str">
        <f>IF(C162="","",VLOOKUP(C162,precio_reno_porta!D:Z,7,0))</f>
        <v/>
      </c>
      <c r="J162" t="str">
        <f>IF(C162="","",VLOOKUP(C162,precio_reno_porta!D:Z,8,0))</f>
        <v/>
      </c>
      <c r="K162" t="str">
        <f>IF(C162="","",VLOOKUP(C162,precio_reno_porta!D:Z,9,0))</f>
        <v/>
      </c>
      <c r="L162" t="str">
        <f>IF(C162="","",VLOOKUP(C162,precio_reno_porta!D:Z,10,0))</f>
        <v/>
      </c>
      <c r="M162" t="str">
        <f>IF(C162="","",VLOOKUP(C162,precio_reno_porta!D:Z,11,0))</f>
        <v/>
      </c>
      <c r="N162" t="str">
        <f>IF(C162="","",VLOOKUP(C162,precio_reno_porta!D:Z,12,0))</f>
        <v/>
      </c>
      <c r="O162" t="str">
        <f>IF(C162="","",VLOOKUP(C162,precio_reno_porta!D:Z,13,0))</f>
        <v/>
      </c>
      <c r="P162" t="str">
        <f>IF(C162="","",VLOOKUP(C162,precio_reno_porta!D:Z,14,0))</f>
        <v/>
      </c>
      <c r="Q162" t="str">
        <f>IF(C162="","",VLOOKUP(C162,precio_reno_porta!D:Z,15,0))</f>
        <v/>
      </c>
      <c r="R162" t="str">
        <f>IF(C162="","",VLOOKUP(C162,precio_reno_porta!D:Z,16,0))</f>
        <v/>
      </c>
      <c r="S162" t="str">
        <f>IF(C162="","",VLOOKUP(C162,precio_reno_porta!D:Z,17,0))</f>
        <v/>
      </c>
      <c r="T162" t="str">
        <f>IF(C162="","",VLOOKUP(C162,precio_reno_porta!D:Z,18,0))</f>
        <v/>
      </c>
      <c r="U162" t="str">
        <f>IF(C162="","",VLOOKUP(C162,precio_reno_porta!D:Z,19,0))</f>
        <v/>
      </c>
      <c r="V162" t="str">
        <f>IF(C162="","",VLOOKUP(C162,precio_reno_porta!D:Z,20,0))</f>
        <v/>
      </c>
      <c r="W162" t="str">
        <f>IF(C162="","",VLOOKUP(C162,precio_reno_porta!D:Z,21,0))</f>
        <v/>
      </c>
      <c r="X162" t="str">
        <f>IF(C162="","",VLOOKUP(C162,precio_reno_porta!D:Z,22,0))</f>
        <v/>
      </c>
      <c r="Y162" t="str">
        <f>IF(C162="","",VLOOKUP(C162,precio_reno_porta!D:Z,23,0))</f>
        <v/>
      </c>
      <c r="Z162" t="str">
        <f>IF(Anexar1!C152="","",IFERROR(VLOOKUP(C162,Anexar1!C:P,6,0),0))</f>
        <v/>
      </c>
      <c r="AA162" t="str">
        <f>IF(Anexar1!C152="","",IFERROR(VLOOKUP(C162,Anexar1!C:P,14,0),""))</f>
        <v/>
      </c>
    </row>
    <row r="163" spans="1:27" x14ac:dyDescent="0.3">
      <c r="A163" t="str">
        <f>IF(precio_reno_porta!B163="","",precio_reno_porta!B163)</f>
        <v/>
      </c>
      <c r="B163" t="str">
        <f>IF(Anexar1!B153="","",Anexar1!B153)</f>
        <v/>
      </c>
      <c r="C163" t="str">
        <f>IF(Anexar1!C153="","",Anexar1!C153)</f>
        <v/>
      </c>
      <c r="D163" t="str">
        <f>IF(C163="","",VLOOKUP(C163,precio_reno_porta!D:Z,2,0))</f>
        <v/>
      </c>
      <c r="E163" t="str">
        <f>IF(C163="","",VLOOKUP(C163,precio_reno_porta!D:Z,3,0))</f>
        <v/>
      </c>
      <c r="F163" t="str">
        <f>IF(C163="","",VLOOKUP(C163,precio_reno_porta!D:Z,4,0))</f>
        <v/>
      </c>
      <c r="G163" t="str">
        <f>IF(C163="","",VLOOKUP(C163,precio_reno_porta!D:Z,5,0))</f>
        <v/>
      </c>
      <c r="H163" t="str">
        <f>IF(C163="","",VLOOKUP(C163,precio_reno_porta!D:Z,6,0))</f>
        <v/>
      </c>
      <c r="I163" t="str">
        <f>IF(C163="","",VLOOKUP(C163,precio_reno_porta!D:Z,7,0))</f>
        <v/>
      </c>
      <c r="J163" t="str">
        <f>IF(C163="","",VLOOKUP(C163,precio_reno_porta!D:Z,8,0))</f>
        <v/>
      </c>
      <c r="K163" t="str">
        <f>IF(C163="","",VLOOKUP(C163,precio_reno_porta!D:Z,9,0))</f>
        <v/>
      </c>
      <c r="L163" t="str">
        <f>IF(C163="","",VLOOKUP(C163,precio_reno_porta!D:Z,10,0))</f>
        <v/>
      </c>
      <c r="M163" t="str">
        <f>IF(C163="","",VLOOKUP(C163,precio_reno_porta!D:Z,11,0))</f>
        <v/>
      </c>
      <c r="N163" t="str">
        <f>IF(C163="","",VLOOKUP(C163,precio_reno_porta!D:Z,12,0))</f>
        <v/>
      </c>
      <c r="O163" t="str">
        <f>IF(C163="","",VLOOKUP(C163,precio_reno_porta!D:Z,13,0))</f>
        <v/>
      </c>
      <c r="P163" t="str">
        <f>IF(C163="","",VLOOKUP(C163,precio_reno_porta!D:Z,14,0))</f>
        <v/>
      </c>
      <c r="Q163" t="str">
        <f>IF(C163="","",VLOOKUP(C163,precio_reno_porta!D:Z,15,0))</f>
        <v/>
      </c>
      <c r="R163" t="str">
        <f>IF(C163="","",VLOOKUP(C163,precio_reno_porta!D:Z,16,0))</f>
        <v/>
      </c>
      <c r="S163" t="str">
        <f>IF(C163="","",VLOOKUP(C163,precio_reno_porta!D:Z,17,0))</f>
        <v/>
      </c>
      <c r="T163" t="str">
        <f>IF(C163="","",VLOOKUP(C163,precio_reno_porta!D:Z,18,0))</f>
        <v/>
      </c>
      <c r="U163" t="str">
        <f>IF(C163="","",VLOOKUP(C163,precio_reno_porta!D:Z,19,0))</f>
        <v/>
      </c>
      <c r="V163" t="str">
        <f>IF(C163="","",VLOOKUP(C163,precio_reno_porta!D:Z,20,0))</f>
        <v/>
      </c>
      <c r="W163" t="str">
        <f>IF(C163="","",VLOOKUP(C163,precio_reno_porta!D:Z,21,0))</f>
        <v/>
      </c>
      <c r="X163" t="str">
        <f>IF(C163="","",VLOOKUP(C163,precio_reno_porta!D:Z,22,0))</f>
        <v/>
      </c>
      <c r="Y163" t="str">
        <f>IF(C163="","",VLOOKUP(C163,precio_reno_porta!D:Z,23,0))</f>
        <v/>
      </c>
      <c r="Z163" t="str">
        <f>IF(Anexar1!C153="","",IFERROR(VLOOKUP(C163,Anexar1!C:P,6,0),0))</f>
        <v/>
      </c>
      <c r="AA163" t="str">
        <f>IF(Anexar1!C153="","",IFERROR(VLOOKUP(C163,Anexar1!C:P,14,0),""))</f>
        <v/>
      </c>
    </row>
    <row r="164" spans="1:27" x14ac:dyDescent="0.3">
      <c r="A164" t="str">
        <f>IF(precio_reno_porta!B164="","",precio_reno_porta!B164)</f>
        <v/>
      </c>
      <c r="B164" t="str">
        <f>IF(Anexar1!B154="","",Anexar1!B154)</f>
        <v/>
      </c>
      <c r="C164" t="str">
        <f>IF(Anexar1!C154="","",Anexar1!C154)</f>
        <v/>
      </c>
      <c r="D164" t="str">
        <f>IF(C164="","",VLOOKUP(C164,precio_reno_porta!D:Z,2,0))</f>
        <v/>
      </c>
      <c r="E164" t="str">
        <f>IF(C164="","",VLOOKUP(C164,precio_reno_porta!D:Z,3,0))</f>
        <v/>
      </c>
      <c r="F164" t="str">
        <f>IF(C164="","",VLOOKUP(C164,precio_reno_porta!D:Z,4,0))</f>
        <v/>
      </c>
      <c r="G164" t="str">
        <f>IF(C164="","",VLOOKUP(C164,precio_reno_porta!D:Z,5,0))</f>
        <v/>
      </c>
      <c r="H164" t="str">
        <f>IF(C164="","",VLOOKUP(C164,precio_reno_porta!D:Z,6,0))</f>
        <v/>
      </c>
      <c r="I164" t="str">
        <f>IF(C164="","",VLOOKUP(C164,precio_reno_porta!D:Z,7,0))</f>
        <v/>
      </c>
      <c r="J164" t="str">
        <f>IF(C164="","",VLOOKUP(C164,precio_reno_porta!D:Z,8,0))</f>
        <v/>
      </c>
      <c r="K164" t="str">
        <f>IF(C164="","",VLOOKUP(C164,precio_reno_porta!D:Z,9,0))</f>
        <v/>
      </c>
      <c r="L164" t="str">
        <f>IF(C164="","",VLOOKUP(C164,precio_reno_porta!D:Z,10,0))</f>
        <v/>
      </c>
      <c r="M164" t="str">
        <f>IF(C164="","",VLOOKUP(C164,precio_reno_porta!D:Z,11,0))</f>
        <v/>
      </c>
      <c r="N164" t="str">
        <f>IF(C164="","",VLOOKUP(C164,precio_reno_porta!D:Z,12,0))</f>
        <v/>
      </c>
      <c r="O164" t="str">
        <f>IF(C164="","",VLOOKUP(C164,precio_reno_porta!D:Z,13,0))</f>
        <v/>
      </c>
      <c r="P164" t="str">
        <f>IF(C164="","",VLOOKUP(C164,precio_reno_porta!D:Z,14,0))</f>
        <v/>
      </c>
      <c r="Q164" t="str">
        <f>IF(C164="","",VLOOKUP(C164,precio_reno_porta!D:Z,15,0))</f>
        <v/>
      </c>
      <c r="R164" t="str">
        <f>IF(C164="","",VLOOKUP(C164,precio_reno_porta!D:Z,16,0))</f>
        <v/>
      </c>
      <c r="S164" t="str">
        <f>IF(C164="","",VLOOKUP(C164,precio_reno_porta!D:Z,17,0))</f>
        <v/>
      </c>
      <c r="T164" t="str">
        <f>IF(C164="","",VLOOKUP(C164,precio_reno_porta!D:Z,18,0))</f>
        <v/>
      </c>
      <c r="U164" t="str">
        <f>IF(C164="","",VLOOKUP(C164,precio_reno_porta!D:Z,19,0))</f>
        <v/>
      </c>
      <c r="V164" t="str">
        <f>IF(C164="","",VLOOKUP(C164,precio_reno_porta!D:Z,20,0))</f>
        <v/>
      </c>
      <c r="W164" t="str">
        <f>IF(C164="","",VLOOKUP(C164,precio_reno_porta!D:Z,21,0))</f>
        <v/>
      </c>
      <c r="X164" t="str">
        <f>IF(C164="","",VLOOKUP(C164,precio_reno_porta!D:Z,22,0))</f>
        <v/>
      </c>
      <c r="Y164" t="str">
        <f>IF(C164="","",VLOOKUP(C164,precio_reno_porta!D:Z,23,0))</f>
        <v/>
      </c>
      <c r="Z164" t="str">
        <f>IF(Anexar1!C154="","",IFERROR(VLOOKUP(C164,Anexar1!C:P,6,0),0))</f>
        <v/>
      </c>
      <c r="AA164" t="str">
        <f>IF(Anexar1!C154="","",IFERROR(VLOOKUP(C164,Anexar1!C:P,14,0),""))</f>
        <v/>
      </c>
    </row>
    <row r="165" spans="1:27" x14ac:dyDescent="0.3">
      <c r="A165" t="str">
        <f>IF(precio_reno_porta!B165="","",precio_reno_porta!B165)</f>
        <v/>
      </c>
      <c r="B165" t="str">
        <f>IF(Anexar1!B155="","",Anexar1!B155)</f>
        <v/>
      </c>
      <c r="C165" t="str">
        <f>IF(Anexar1!C155="","",Anexar1!C155)</f>
        <v/>
      </c>
      <c r="D165" t="str">
        <f>IF(C165="","",VLOOKUP(C165,precio_reno_porta!D:Z,2,0))</f>
        <v/>
      </c>
      <c r="E165" t="str">
        <f>IF(C165="","",VLOOKUP(C165,precio_reno_porta!D:Z,3,0))</f>
        <v/>
      </c>
      <c r="F165" t="str">
        <f>IF(C165="","",VLOOKUP(C165,precio_reno_porta!D:Z,4,0))</f>
        <v/>
      </c>
      <c r="G165" t="str">
        <f>IF(C165="","",VLOOKUP(C165,precio_reno_porta!D:Z,5,0))</f>
        <v/>
      </c>
      <c r="H165" t="str">
        <f>IF(C165="","",VLOOKUP(C165,precio_reno_porta!D:Z,6,0))</f>
        <v/>
      </c>
      <c r="I165" t="str">
        <f>IF(C165="","",VLOOKUP(C165,precio_reno_porta!D:Z,7,0))</f>
        <v/>
      </c>
      <c r="J165" t="str">
        <f>IF(C165="","",VLOOKUP(C165,precio_reno_porta!D:Z,8,0))</f>
        <v/>
      </c>
      <c r="K165" t="str">
        <f>IF(C165="","",VLOOKUP(C165,precio_reno_porta!D:Z,9,0))</f>
        <v/>
      </c>
      <c r="L165" t="str">
        <f>IF(C165="","",VLOOKUP(C165,precio_reno_porta!D:Z,10,0))</f>
        <v/>
      </c>
      <c r="M165" t="str">
        <f>IF(C165="","",VLOOKUP(C165,precio_reno_porta!D:Z,11,0))</f>
        <v/>
      </c>
      <c r="N165" t="str">
        <f>IF(C165="","",VLOOKUP(C165,precio_reno_porta!D:Z,12,0))</f>
        <v/>
      </c>
      <c r="O165" t="str">
        <f>IF(C165="","",VLOOKUP(C165,precio_reno_porta!D:Z,13,0))</f>
        <v/>
      </c>
      <c r="P165" t="str">
        <f>IF(C165="","",VLOOKUP(C165,precio_reno_porta!D:Z,14,0))</f>
        <v/>
      </c>
      <c r="Q165" t="str">
        <f>IF(C165="","",VLOOKUP(C165,precio_reno_porta!D:Z,15,0))</f>
        <v/>
      </c>
      <c r="R165" t="str">
        <f>IF(C165="","",VLOOKUP(C165,precio_reno_porta!D:Z,16,0))</f>
        <v/>
      </c>
      <c r="S165" t="str">
        <f>IF(C165="","",VLOOKUP(C165,precio_reno_porta!D:Z,17,0))</f>
        <v/>
      </c>
      <c r="T165" t="str">
        <f>IF(C165="","",VLOOKUP(C165,precio_reno_porta!D:Z,18,0))</f>
        <v/>
      </c>
      <c r="U165" t="str">
        <f>IF(C165="","",VLOOKUP(C165,precio_reno_porta!D:Z,19,0))</f>
        <v/>
      </c>
      <c r="V165" t="str">
        <f>IF(C165="","",VLOOKUP(C165,precio_reno_porta!D:Z,20,0))</f>
        <v/>
      </c>
      <c r="W165" t="str">
        <f>IF(C165="","",VLOOKUP(C165,precio_reno_porta!D:Z,21,0))</f>
        <v/>
      </c>
      <c r="X165" t="str">
        <f>IF(C165="","",VLOOKUP(C165,precio_reno_porta!D:Z,22,0))</f>
        <v/>
      </c>
      <c r="Y165" t="str">
        <f>IF(C165="","",VLOOKUP(C165,precio_reno_porta!D:Z,23,0))</f>
        <v/>
      </c>
      <c r="Z165" t="str">
        <f>IF(Anexar1!C155="","",IFERROR(VLOOKUP(C165,Anexar1!C:P,6,0),0))</f>
        <v/>
      </c>
      <c r="AA165" t="str">
        <f>IF(Anexar1!C155="","",IFERROR(VLOOKUP(C165,Anexar1!C:P,14,0),""))</f>
        <v/>
      </c>
    </row>
    <row r="166" spans="1:27" x14ac:dyDescent="0.3">
      <c r="A166" t="str">
        <f>IF(precio_reno_porta!B166="","",precio_reno_porta!B166)</f>
        <v/>
      </c>
      <c r="B166" t="str">
        <f>IF(Anexar1!B156="","",Anexar1!B156)</f>
        <v/>
      </c>
      <c r="C166" t="str">
        <f>IF(Anexar1!C156="","",Anexar1!C156)</f>
        <v/>
      </c>
      <c r="D166" t="str">
        <f>IF(C166="","",VLOOKUP(C166,precio_reno_porta!D:Z,2,0))</f>
        <v/>
      </c>
      <c r="E166" t="str">
        <f>IF(C166="","",VLOOKUP(C166,precio_reno_porta!D:Z,3,0))</f>
        <v/>
      </c>
      <c r="F166" t="str">
        <f>IF(C166="","",VLOOKUP(C166,precio_reno_porta!D:Z,4,0))</f>
        <v/>
      </c>
      <c r="G166" t="str">
        <f>IF(C166="","",VLOOKUP(C166,precio_reno_porta!D:Z,5,0))</f>
        <v/>
      </c>
      <c r="H166" t="str">
        <f>IF(C166="","",VLOOKUP(C166,precio_reno_porta!D:Z,6,0))</f>
        <v/>
      </c>
      <c r="I166" t="str">
        <f>IF(C166="","",VLOOKUP(C166,precio_reno_porta!D:Z,7,0))</f>
        <v/>
      </c>
      <c r="J166" t="str">
        <f>IF(C166="","",VLOOKUP(C166,precio_reno_porta!D:Z,8,0))</f>
        <v/>
      </c>
      <c r="K166" t="str">
        <f>IF(C166="","",VLOOKUP(C166,precio_reno_porta!D:Z,9,0))</f>
        <v/>
      </c>
      <c r="L166" t="str">
        <f>IF(C166="","",VLOOKUP(C166,precio_reno_porta!D:Z,10,0))</f>
        <v/>
      </c>
      <c r="M166" t="str">
        <f>IF(C166="","",VLOOKUP(C166,precio_reno_porta!D:Z,11,0))</f>
        <v/>
      </c>
      <c r="N166" t="str">
        <f>IF(C166="","",VLOOKUP(C166,precio_reno_porta!D:Z,12,0))</f>
        <v/>
      </c>
      <c r="O166" t="str">
        <f>IF(C166="","",VLOOKUP(C166,precio_reno_porta!D:Z,13,0))</f>
        <v/>
      </c>
      <c r="P166" t="str">
        <f>IF(C166="","",VLOOKUP(C166,precio_reno_porta!D:Z,14,0))</f>
        <v/>
      </c>
      <c r="Q166" t="str">
        <f>IF(C166="","",VLOOKUP(C166,precio_reno_porta!D:Z,15,0))</f>
        <v/>
      </c>
      <c r="R166" t="str">
        <f>IF(C166="","",VLOOKUP(C166,precio_reno_porta!D:Z,16,0))</f>
        <v/>
      </c>
      <c r="S166" t="str">
        <f>IF(C166="","",VLOOKUP(C166,precio_reno_porta!D:Z,17,0))</f>
        <v/>
      </c>
      <c r="T166" t="str">
        <f>IF(C166="","",VLOOKUP(C166,precio_reno_porta!D:Z,18,0))</f>
        <v/>
      </c>
      <c r="U166" t="str">
        <f>IF(C166="","",VLOOKUP(C166,precio_reno_porta!D:Z,19,0))</f>
        <v/>
      </c>
      <c r="V166" t="str">
        <f>IF(C166="","",VLOOKUP(C166,precio_reno_porta!D:Z,20,0))</f>
        <v/>
      </c>
      <c r="W166" t="str">
        <f>IF(C166="","",VLOOKUP(C166,precio_reno_porta!D:Z,21,0))</f>
        <v/>
      </c>
      <c r="X166" t="str">
        <f>IF(C166="","",VLOOKUP(C166,precio_reno_porta!D:Z,22,0))</f>
        <v/>
      </c>
      <c r="Y166" t="str">
        <f>IF(C166="","",VLOOKUP(C166,precio_reno_porta!D:Z,23,0))</f>
        <v/>
      </c>
      <c r="Z166" t="str">
        <f>IF(Anexar1!C156="","",IFERROR(VLOOKUP(C166,Anexar1!C:P,6,0),0))</f>
        <v/>
      </c>
      <c r="AA166" t="str">
        <f>IF(Anexar1!C156="","",IFERROR(VLOOKUP(C166,Anexar1!C:P,14,0),""))</f>
        <v/>
      </c>
    </row>
    <row r="167" spans="1:27" x14ac:dyDescent="0.3">
      <c r="A167" t="str">
        <f>IF(precio_reno_porta!B167="","",precio_reno_porta!B167)</f>
        <v/>
      </c>
      <c r="B167" t="str">
        <f>IF(Anexar1!B157="","",Anexar1!B157)</f>
        <v/>
      </c>
      <c r="C167" t="str">
        <f>IF(Anexar1!C157="","",Anexar1!C157)</f>
        <v/>
      </c>
      <c r="D167" t="str">
        <f>IF(C167="","",VLOOKUP(C167,precio_reno_porta!D:Z,2,0))</f>
        <v/>
      </c>
      <c r="E167" t="str">
        <f>IF(C167="","",VLOOKUP(C167,precio_reno_porta!D:Z,3,0))</f>
        <v/>
      </c>
      <c r="F167" t="str">
        <f>IF(C167="","",VLOOKUP(C167,precio_reno_porta!D:Z,4,0))</f>
        <v/>
      </c>
      <c r="G167" t="str">
        <f>IF(C167="","",VLOOKUP(C167,precio_reno_porta!D:Z,5,0))</f>
        <v/>
      </c>
      <c r="H167" t="str">
        <f>IF(C167="","",VLOOKUP(C167,precio_reno_porta!D:Z,6,0))</f>
        <v/>
      </c>
      <c r="I167" t="str">
        <f>IF(C167="","",VLOOKUP(C167,precio_reno_porta!D:Z,7,0))</f>
        <v/>
      </c>
      <c r="J167" t="str">
        <f>IF(C167="","",VLOOKUP(C167,precio_reno_porta!D:Z,8,0))</f>
        <v/>
      </c>
      <c r="K167" t="str">
        <f>IF(C167="","",VLOOKUP(C167,precio_reno_porta!D:Z,9,0))</f>
        <v/>
      </c>
      <c r="L167" t="str">
        <f>IF(C167="","",VLOOKUP(C167,precio_reno_porta!D:Z,10,0))</f>
        <v/>
      </c>
      <c r="M167" t="str">
        <f>IF(C167="","",VLOOKUP(C167,precio_reno_porta!D:Z,11,0))</f>
        <v/>
      </c>
      <c r="N167" t="str">
        <f>IF(C167="","",VLOOKUP(C167,precio_reno_porta!D:Z,12,0))</f>
        <v/>
      </c>
      <c r="O167" t="str">
        <f>IF(C167="","",VLOOKUP(C167,precio_reno_porta!D:Z,13,0))</f>
        <v/>
      </c>
      <c r="P167" t="str">
        <f>IF(C167="","",VLOOKUP(C167,precio_reno_porta!D:Z,14,0))</f>
        <v/>
      </c>
      <c r="Q167" t="str">
        <f>IF(C167="","",VLOOKUP(C167,precio_reno_porta!D:Z,15,0))</f>
        <v/>
      </c>
      <c r="R167" t="str">
        <f>IF(C167="","",VLOOKUP(C167,precio_reno_porta!D:Z,16,0))</f>
        <v/>
      </c>
      <c r="S167" t="str">
        <f>IF(C167="","",VLOOKUP(C167,precio_reno_porta!D:Z,17,0))</f>
        <v/>
      </c>
      <c r="T167" t="str">
        <f>IF(C167="","",VLOOKUP(C167,precio_reno_porta!D:Z,18,0))</f>
        <v/>
      </c>
      <c r="U167" t="str">
        <f>IF(C167="","",VLOOKUP(C167,precio_reno_porta!D:Z,19,0))</f>
        <v/>
      </c>
      <c r="V167" t="str">
        <f>IF(C167="","",VLOOKUP(C167,precio_reno_porta!D:Z,20,0))</f>
        <v/>
      </c>
      <c r="W167" t="str">
        <f>IF(C167="","",VLOOKUP(C167,precio_reno_porta!D:Z,21,0))</f>
        <v/>
      </c>
      <c r="X167" t="str">
        <f>IF(C167="","",VLOOKUP(C167,precio_reno_porta!D:Z,22,0))</f>
        <v/>
      </c>
      <c r="Y167" t="str">
        <f>IF(C167="","",VLOOKUP(C167,precio_reno_porta!D:Z,23,0))</f>
        <v/>
      </c>
      <c r="Z167" t="str">
        <f>IF(Anexar1!C157="","",IFERROR(VLOOKUP(C167,Anexar1!C:P,6,0),0))</f>
        <v/>
      </c>
      <c r="AA167" t="str">
        <f>IF(Anexar1!C157="","",IFERROR(VLOOKUP(C167,Anexar1!C:P,14,0),""))</f>
        <v/>
      </c>
    </row>
    <row r="168" spans="1:27" x14ac:dyDescent="0.3">
      <c r="A168" t="str">
        <f>IF(precio_reno_porta!B168="","",precio_reno_porta!B168)</f>
        <v/>
      </c>
      <c r="B168" t="str">
        <f>IF(Anexar1!B158="","",Anexar1!B158)</f>
        <v/>
      </c>
      <c r="C168" t="str">
        <f>IF(Anexar1!C158="","",Anexar1!C158)</f>
        <v/>
      </c>
      <c r="D168" t="str">
        <f>IF(C168="","",VLOOKUP(C168,precio_reno_porta!D:Z,2,0))</f>
        <v/>
      </c>
      <c r="E168" t="str">
        <f>IF(C168="","",VLOOKUP(C168,precio_reno_porta!D:Z,3,0))</f>
        <v/>
      </c>
      <c r="F168" t="str">
        <f>IF(C168="","",VLOOKUP(C168,precio_reno_porta!D:Z,4,0))</f>
        <v/>
      </c>
      <c r="G168" t="str">
        <f>IF(C168="","",VLOOKUP(C168,precio_reno_porta!D:Z,5,0))</f>
        <v/>
      </c>
      <c r="H168" t="str">
        <f>IF(C168="","",VLOOKUP(C168,precio_reno_porta!D:Z,6,0))</f>
        <v/>
      </c>
      <c r="I168" t="str">
        <f>IF(C168="","",VLOOKUP(C168,precio_reno_porta!D:Z,7,0))</f>
        <v/>
      </c>
      <c r="J168" t="str">
        <f>IF(C168="","",VLOOKUP(C168,precio_reno_porta!D:Z,8,0))</f>
        <v/>
      </c>
      <c r="K168" t="str">
        <f>IF(C168="","",VLOOKUP(C168,precio_reno_porta!D:Z,9,0))</f>
        <v/>
      </c>
      <c r="L168" t="str">
        <f>IF(C168="","",VLOOKUP(C168,precio_reno_porta!D:Z,10,0))</f>
        <v/>
      </c>
      <c r="M168" t="str">
        <f>IF(C168="","",VLOOKUP(C168,precio_reno_porta!D:Z,11,0))</f>
        <v/>
      </c>
      <c r="N168" t="str">
        <f>IF(C168="","",VLOOKUP(C168,precio_reno_porta!D:Z,12,0))</f>
        <v/>
      </c>
      <c r="O168" t="str">
        <f>IF(C168="","",VLOOKUP(C168,precio_reno_porta!D:Z,13,0))</f>
        <v/>
      </c>
      <c r="P168" t="str">
        <f>IF(C168="","",VLOOKUP(C168,precio_reno_porta!D:Z,14,0))</f>
        <v/>
      </c>
      <c r="Q168" t="str">
        <f>IF(C168="","",VLOOKUP(C168,precio_reno_porta!D:Z,15,0))</f>
        <v/>
      </c>
      <c r="R168" t="str">
        <f>IF(C168="","",VLOOKUP(C168,precio_reno_porta!D:Z,16,0))</f>
        <v/>
      </c>
      <c r="S168" t="str">
        <f>IF(C168="","",VLOOKUP(C168,precio_reno_porta!D:Z,17,0))</f>
        <v/>
      </c>
      <c r="T168" t="str">
        <f>IF(C168="","",VLOOKUP(C168,precio_reno_porta!D:Z,18,0))</f>
        <v/>
      </c>
      <c r="U168" t="str">
        <f>IF(C168="","",VLOOKUP(C168,precio_reno_porta!D:Z,19,0))</f>
        <v/>
      </c>
      <c r="V168" t="str">
        <f>IF(C168="","",VLOOKUP(C168,precio_reno_porta!D:Z,20,0))</f>
        <v/>
      </c>
      <c r="W168" t="str">
        <f>IF(C168="","",VLOOKUP(C168,precio_reno_porta!D:Z,21,0))</f>
        <v/>
      </c>
      <c r="X168" t="str">
        <f>IF(C168="","",VLOOKUP(C168,precio_reno_porta!D:Z,22,0))</f>
        <v/>
      </c>
      <c r="Y168" t="str">
        <f>IF(C168="","",VLOOKUP(C168,precio_reno_porta!D:Z,23,0))</f>
        <v/>
      </c>
      <c r="Z168" t="str">
        <f>IF(Anexar1!C158="","",IFERROR(VLOOKUP(C168,Anexar1!C:P,6,0),0))</f>
        <v/>
      </c>
      <c r="AA168" t="str">
        <f>IF(Anexar1!C158="","",IFERROR(VLOOKUP(C168,Anexar1!C:P,14,0),""))</f>
        <v/>
      </c>
    </row>
    <row r="169" spans="1:27" x14ac:dyDescent="0.3">
      <c r="A169" t="str">
        <f>IF(precio_reno_porta!B169="","",precio_reno_porta!B169)</f>
        <v/>
      </c>
      <c r="B169" t="str">
        <f>IF(Anexar1!B159="","",Anexar1!B159)</f>
        <v/>
      </c>
      <c r="C169" t="str">
        <f>IF(Anexar1!C159="","",Anexar1!C159)</f>
        <v/>
      </c>
      <c r="D169" t="str">
        <f>IF(C169="","",VLOOKUP(C169,precio_reno_porta!D:Z,2,0))</f>
        <v/>
      </c>
      <c r="E169" t="str">
        <f>IF(C169="","",VLOOKUP(C169,precio_reno_porta!D:Z,3,0))</f>
        <v/>
      </c>
      <c r="F169" t="str">
        <f>IF(C169="","",VLOOKUP(C169,precio_reno_porta!D:Z,4,0))</f>
        <v/>
      </c>
      <c r="G169" t="str">
        <f>IF(C169="","",VLOOKUP(C169,precio_reno_porta!D:Z,5,0))</f>
        <v/>
      </c>
      <c r="H169" t="str">
        <f>IF(C169="","",VLOOKUP(C169,precio_reno_porta!D:Z,6,0))</f>
        <v/>
      </c>
      <c r="I169" t="str">
        <f>IF(C169="","",VLOOKUP(C169,precio_reno_porta!D:Z,7,0))</f>
        <v/>
      </c>
      <c r="J169" t="str">
        <f>IF(C169="","",VLOOKUP(C169,precio_reno_porta!D:Z,8,0))</f>
        <v/>
      </c>
      <c r="K169" t="str">
        <f>IF(C169="","",VLOOKUP(C169,precio_reno_porta!D:Z,9,0))</f>
        <v/>
      </c>
      <c r="L169" t="str">
        <f>IF(C169="","",VLOOKUP(C169,precio_reno_porta!D:Z,10,0))</f>
        <v/>
      </c>
      <c r="M169" t="str">
        <f>IF(C169="","",VLOOKUP(C169,precio_reno_porta!D:Z,11,0))</f>
        <v/>
      </c>
      <c r="N169" t="str">
        <f>IF(C169="","",VLOOKUP(C169,precio_reno_porta!D:Z,12,0))</f>
        <v/>
      </c>
      <c r="O169" t="str">
        <f>IF(C169="","",VLOOKUP(C169,precio_reno_porta!D:Z,13,0))</f>
        <v/>
      </c>
      <c r="P169" t="str">
        <f>IF(C169="","",VLOOKUP(C169,precio_reno_porta!D:Z,14,0))</f>
        <v/>
      </c>
      <c r="Q169" t="str">
        <f>IF(C169="","",VLOOKUP(C169,precio_reno_porta!D:Z,15,0))</f>
        <v/>
      </c>
      <c r="R169" t="str">
        <f>IF(C169="","",VLOOKUP(C169,precio_reno_porta!D:Z,16,0))</f>
        <v/>
      </c>
      <c r="S169" t="str">
        <f>IF(C169="","",VLOOKUP(C169,precio_reno_porta!D:Z,17,0))</f>
        <v/>
      </c>
      <c r="T169" t="str">
        <f>IF(C169="","",VLOOKUP(C169,precio_reno_porta!D:Z,18,0))</f>
        <v/>
      </c>
      <c r="U169" t="str">
        <f>IF(C169="","",VLOOKUP(C169,precio_reno_porta!D:Z,19,0))</f>
        <v/>
      </c>
      <c r="V169" t="str">
        <f>IF(C169="","",VLOOKUP(C169,precio_reno_porta!D:Z,20,0))</f>
        <v/>
      </c>
      <c r="W169" t="str">
        <f>IF(C169="","",VLOOKUP(C169,precio_reno_porta!D:Z,21,0))</f>
        <v/>
      </c>
      <c r="X169" t="str">
        <f>IF(C169="","",VLOOKUP(C169,precio_reno_porta!D:Z,22,0))</f>
        <v/>
      </c>
      <c r="Y169" t="str">
        <f>IF(C169="","",VLOOKUP(C169,precio_reno_porta!D:Z,23,0))</f>
        <v/>
      </c>
      <c r="Z169" t="str">
        <f>IF(Anexar1!C159="","",IFERROR(VLOOKUP(C169,Anexar1!C:P,6,0),0))</f>
        <v/>
      </c>
      <c r="AA169" t="str">
        <f>IF(Anexar1!C159="","",IFERROR(VLOOKUP(C169,Anexar1!C:P,14,0),""))</f>
        <v/>
      </c>
    </row>
    <row r="170" spans="1:27" x14ac:dyDescent="0.3">
      <c r="A170" t="str">
        <f>IF(precio_reno_porta!B170="","",precio_reno_porta!B170)</f>
        <v/>
      </c>
      <c r="B170" t="str">
        <f>IF(Anexar1!B160="","",Anexar1!B160)</f>
        <v/>
      </c>
      <c r="C170" t="str">
        <f>IF(Anexar1!C160="","",Anexar1!C160)</f>
        <v/>
      </c>
      <c r="D170" t="str">
        <f>IF(C170="","",VLOOKUP(C170,precio_reno_porta!D:Z,2,0))</f>
        <v/>
      </c>
      <c r="E170" t="str">
        <f>IF(C170="","",VLOOKUP(C170,precio_reno_porta!D:Z,3,0))</f>
        <v/>
      </c>
      <c r="F170" t="str">
        <f>IF(C170="","",VLOOKUP(C170,precio_reno_porta!D:Z,4,0))</f>
        <v/>
      </c>
      <c r="G170" t="str">
        <f>IF(C170="","",VLOOKUP(C170,precio_reno_porta!D:Z,5,0))</f>
        <v/>
      </c>
      <c r="H170" t="str">
        <f>IF(C170="","",VLOOKUP(C170,precio_reno_porta!D:Z,6,0))</f>
        <v/>
      </c>
      <c r="I170" t="str">
        <f>IF(C170="","",VLOOKUP(C170,precio_reno_porta!D:Z,7,0))</f>
        <v/>
      </c>
      <c r="J170" t="str">
        <f>IF(C170="","",VLOOKUP(C170,precio_reno_porta!D:Z,8,0))</f>
        <v/>
      </c>
      <c r="K170" t="str">
        <f>IF(C170="","",VLOOKUP(C170,precio_reno_porta!D:Z,9,0))</f>
        <v/>
      </c>
      <c r="L170" t="str">
        <f>IF(C170="","",VLOOKUP(C170,precio_reno_porta!D:Z,10,0))</f>
        <v/>
      </c>
      <c r="M170" t="str">
        <f>IF(C170="","",VLOOKUP(C170,precio_reno_porta!D:Z,11,0))</f>
        <v/>
      </c>
      <c r="N170" t="str">
        <f>IF(C170="","",VLOOKUP(C170,precio_reno_porta!D:Z,12,0))</f>
        <v/>
      </c>
      <c r="O170" t="str">
        <f>IF(C170="","",VLOOKUP(C170,precio_reno_porta!D:Z,13,0))</f>
        <v/>
      </c>
      <c r="P170" t="str">
        <f>IF(C170="","",VLOOKUP(C170,precio_reno_porta!D:Z,14,0))</f>
        <v/>
      </c>
      <c r="Q170" t="str">
        <f>IF(C170="","",VLOOKUP(C170,precio_reno_porta!D:Z,15,0))</f>
        <v/>
      </c>
      <c r="R170" t="str">
        <f>IF(C170="","",VLOOKUP(C170,precio_reno_porta!D:Z,16,0))</f>
        <v/>
      </c>
      <c r="S170" t="str">
        <f>IF(C170="","",VLOOKUP(C170,precio_reno_porta!D:Z,17,0))</f>
        <v/>
      </c>
      <c r="T170" t="str">
        <f>IF(C170="","",VLOOKUP(C170,precio_reno_porta!D:Z,18,0))</f>
        <v/>
      </c>
      <c r="U170" t="str">
        <f>IF(C170="","",VLOOKUP(C170,precio_reno_porta!D:Z,19,0))</f>
        <v/>
      </c>
      <c r="V170" t="str">
        <f>IF(C170="","",VLOOKUP(C170,precio_reno_porta!D:Z,20,0))</f>
        <v/>
      </c>
      <c r="W170" t="str">
        <f>IF(C170="","",VLOOKUP(C170,precio_reno_porta!D:Z,21,0))</f>
        <v/>
      </c>
      <c r="X170" t="str">
        <f>IF(C170="","",VLOOKUP(C170,precio_reno_porta!D:Z,22,0))</f>
        <v/>
      </c>
      <c r="Y170" t="str">
        <f>IF(C170="","",VLOOKUP(C170,precio_reno_porta!D:Z,23,0))</f>
        <v/>
      </c>
      <c r="Z170" t="str">
        <f>IF(Anexar1!C160="","",IFERROR(VLOOKUP(C170,Anexar1!C:P,6,0),0))</f>
        <v/>
      </c>
      <c r="AA170" t="str">
        <f>IF(Anexar1!C160="","",IFERROR(VLOOKUP(C170,Anexar1!C:P,14,0),""))</f>
        <v/>
      </c>
    </row>
    <row r="171" spans="1:27" x14ac:dyDescent="0.3">
      <c r="A171" t="str">
        <f>IF(precio_reno_porta!B171="","",precio_reno_porta!B171)</f>
        <v/>
      </c>
      <c r="B171" t="str">
        <f>IF(Anexar1!B161="","",Anexar1!B161)</f>
        <v/>
      </c>
      <c r="C171" t="str">
        <f>IF(Anexar1!C161="","",Anexar1!C161)</f>
        <v/>
      </c>
      <c r="D171" t="str">
        <f>IF(C171="","",VLOOKUP(C171,precio_reno_porta!D:Z,2,0))</f>
        <v/>
      </c>
      <c r="E171" t="str">
        <f>IF(C171="","",VLOOKUP(C171,precio_reno_porta!D:Z,3,0))</f>
        <v/>
      </c>
      <c r="F171" t="str">
        <f>IF(C171="","",VLOOKUP(C171,precio_reno_porta!D:Z,4,0))</f>
        <v/>
      </c>
      <c r="G171" t="str">
        <f>IF(C171="","",VLOOKUP(C171,precio_reno_porta!D:Z,5,0))</f>
        <v/>
      </c>
      <c r="H171" t="str">
        <f>IF(C171="","",VLOOKUP(C171,precio_reno_porta!D:Z,6,0))</f>
        <v/>
      </c>
      <c r="I171" t="str">
        <f>IF(C171="","",VLOOKUP(C171,precio_reno_porta!D:Z,7,0))</f>
        <v/>
      </c>
      <c r="J171" t="str">
        <f>IF(C171="","",VLOOKUP(C171,precio_reno_porta!D:Z,8,0))</f>
        <v/>
      </c>
      <c r="K171" t="str">
        <f>IF(C171="","",VLOOKUP(C171,precio_reno_porta!D:Z,9,0))</f>
        <v/>
      </c>
      <c r="L171" t="str">
        <f>IF(C171="","",VLOOKUP(C171,precio_reno_porta!D:Z,10,0))</f>
        <v/>
      </c>
      <c r="M171" t="str">
        <f>IF(C171="","",VLOOKUP(C171,precio_reno_porta!D:Z,11,0))</f>
        <v/>
      </c>
      <c r="N171" t="str">
        <f>IF(C171="","",VLOOKUP(C171,precio_reno_porta!D:Z,12,0))</f>
        <v/>
      </c>
      <c r="O171" t="str">
        <f>IF(C171="","",VLOOKUP(C171,precio_reno_porta!D:Z,13,0))</f>
        <v/>
      </c>
      <c r="P171" t="str">
        <f>IF(C171="","",VLOOKUP(C171,precio_reno_porta!D:Z,14,0))</f>
        <v/>
      </c>
      <c r="Q171" t="str">
        <f>IF(C171="","",VLOOKUP(C171,precio_reno_porta!D:Z,15,0))</f>
        <v/>
      </c>
      <c r="R171" t="str">
        <f>IF(C171="","",VLOOKUP(C171,precio_reno_porta!D:Z,16,0))</f>
        <v/>
      </c>
      <c r="S171" t="str">
        <f>IF(C171="","",VLOOKUP(C171,precio_reno_porta!D:Z,17,0))</f>
        <v/>
      </c>
      <c r="T171" t="str">
        <f>IF(C171="","",VLOOKUP(C171,precio_reno_porta!D:Z,18,0))</f>
        <v/>
      </c>
      <c r="U171" t="str">
        <f>IF(C171="","",VLOOKUP(C171,precio_reno_porta!D:Z,19,0))</f>
        <v/>
      </c>
      <c r="V171" t="str">
        <f>IF(C171="","",VLOOKUP(C171,precio_reno_porta!D:Z,20,0))</f>
        <v/>
      </c>
      <c r="W171" t="str">
        <f>IF(C171="","",VLOOKUP(C171,precio_reno_porta!D:Z,21,0))</f>
        <v/>
      </c>
      <c r="X171" t="str">
        <f>IF(C171="","",VLOOKUP(C171,precio_reno_porta!D:Z,22,0))</f>
        <v/>
      </c>
      <c r="Y171" t="str">
        <f>IF(C171="","",VLOOKUP(C171,precio_reno_porta!D:Z,23,0))</f>
        <v/>
      </c>
      <c r="Z171" t="str">
        <f>IF(Anexar1!C161="","",IFERROR(VLOOKUP(C171,Anexar1!C:P,6,0),0))</f>
        <v/>
      </c>
      <c r="AA171" t="str">
        <f>IF(Anexar1!C161="","",IFERROR(VLOOKUP(C171,Anexar1!C:P,14,0),""))</f>
        <v/>
      </c>
    </row>
    <row r="172" spans="1:27" x14ac:dyDescent="0.3">
      <c r="A172" t="str">
        <f>IF(precio_reno_porta!B172="","",precio_reno_porta!B172)</f>
        <v/>
      </c>
      <c r="B172" t="str">
        <f>IF(Anexar1!B162="","",Anexar1!B162)</f>
        <v/>
      </c>
      <c r="C172" t="str">
        <f>IF(Anexar1!C162="","",Anexar1!C162)</f>
        <v/>
      </c>
      <c r="D172" t="str">
        <f>IF(C172="","",VLOOKUP(C172,precio_reno_porta!D:Z,2,0))</f>
        <v/>
      </c>
      <c r="E172" t="str">
        <f>IF(C172="","",VLOOKUP(C172,precio_reno_porta!D:Z,3,0))</f>
        <v/>
      </c>
      <c r="F172" t="str">
        <f>IF(C172="","",VLOOKUP(C172,precio_reno_porta!D:Z,4,0))</f>
        <v/>
      </c>
      <c r="G172" t="str">
        <f>IF(C172="","",VLOOKUP(C172,precio_reno_porta!D:Z,5,0))</f>
        <v/>
      </c>
      <c r="H172" t="str">
        <f>IF(C172="","",VLOOKUP(C172,precio_reno_porta!D:Z,6,0))</f>
        <v/>
      </c>
      <c r="I172" t="str">
        <f>IF(C172="","",VLOOKUP(C172,precio_reno_porta!D:Z,7,0))</f>
        <v/>
      </c>
      <c r="J172" t="str">
        <f>IF(C172="","",VLOOKUP(C172,precio_reno_porta!D:Z,8,0))</f>
        <v/>
      </c>
      <c r="K172" t="str">
        <f>IF(C172="","",VLOOKUP(C172,precio_reno_porta!D:Z,9,0))</f>
        <v/>
      </c>
      <c r="L172" t="str">
        <f>IF(C172="","",VLOOKUP(C172,precio_reno_porta!D:Z,10,0))</f>
        <v/>
      </c>
      <c r="M172" t="str">
        <f>IF(C172="","",VLOOKUP(C172,precio_reno_porta!D:Z,11,0))</f>
        <v/>
      </c>
      <c r="N172" t="str">
        <f>IF(C172="","",VLOOKUP(C172,precio_reno_porta!D:Z,12,0))</f>
        <v/>
      </c>
      <c r="O172" t="str">
        <f>IF(C172="","",VLOOKUP(C172,precio_reno_porta!D:Z,13,0))</f>
        <v/>
      </c>
      <c r="P172" t="str">
        <f>IF(C172="","",VLOOKUP(C172,precio_reno_porta!D:Z,14,0))</f>
        <v/>
      </c>
      <c r="Q172" t="str">
        <f>IF(C172="","",VLOOKUP(C172,precio_reno_porta!D:Z,15,0))</f>
        <v/>
      </c>
      <c r="R172" t="str">
        <f>IF(C172="","",VLOOKUP(C172,precio_reno_porta!D:Z,16,0))</f>
        <v/>
      </c>
      <c r="S172" t="str">
        <f>IF(C172="","",VLOOKUP(C172,precio_reno_porta!D:Z,17,0))</f>
        <v/>
      </c>
      <c r="T172" t="str">
        <f>IF(C172="","",VLOOKUP(C172,precio_reno_porta!D:Z,18,0))</f>
        <v/>
      </c>
      <c r="U172" t="str">
        <f>IF(C172="","",VLOOKUP(C172,precio_reno_porta!D:Z,19,0))</f>
        <v/>
      </c>
      <c r="V172" t="str">
        <f>IF(C172="","",VLOOKUP(C172,precio_reno_porta!D:Z,20,0))</f>
        <v/>
      </c>
      <c r="W172" t="str">
        <f>IF(C172="","",VLOOKUP(C172,precio_reno_porta!D:Z,21,0))</f>
        <v/>
      </c>
      <c r="X172" t="str">
        <f>IF(C172="","",VLOOKUP(C172,precio_reno_porta!D:Z,22,0))</f>
        <v/>
      </c>
      <c r="Y172" t="str">
        <f>IF(C172="","",VLOOKUP(C172,precio_reno_porta!D:Z,23,0))</f>
        <v/>
      </c>
      <c r="Z172" t="str">
        <f>IF(Anexar1!C162="","",IFERROR(VLOOKUP(C172,Anexar1!C:P,6,0),0))</f>
        <v/>
      </c>
      <c r="AA172" t="str">
        <f>IF(Anexar1!C162="","",IFERROR(VLOOKUP(C172,Anexar1!C:P,14,0),""))</f>
        <v/>
      </c>
    </row>
    <row r="173" spans="1:27" x14ac:dyDescent="0.3">
      <c r="A173" t="str">
        <f>IF(precio_reno_porta!B173="","",precio_reno_porta!B173)</f>
        <v/>
      </c>
      <c r="B173" t="str">
        <f>IF(Anexar1!B163="","",Anexar1!B163)</f>
        <v/>
      </c>
      <c r="C173" t="str">
        <f>IF(Anexar1!C163="","",Anexar1!C163)</f>
        <v/>
      </c>
      <c r="D173" t="str">
        <f>IF(C173="","",VLOOKUP(C173,precio_reno_porta!D:Z,2,0))</f>
        <v/>
      </c>
      <c r="E173" t="str">
        <f>IF(C173="","",VLOOKUP(C173,precio_reno_porta!D:Z,3,0))</f>
        <v/>
      </c>
      <c r="F173" t="str">
        <f>IF(C173="","",VLOOKUP(C173,precio_reno_porta!D:Z,4,0))</f>
        <v/>
      </c>
      <c r="G173" t="str">
        <f>IF(C173="","",VLOOKUP(C173,precio_reno_porta!D:Z,5,0))</f>
        <v/>
      </c>
      <c r="H173" t="str">
        <f>IF(C173="","",VLOOKUP(C173,precio_reno_porta!D:Z,6,0))</f>
        <v/>
      </c>
      <c r="I173" t="str">
        <f>IF(C173="","",VLOOKUP(C173,precio_reno_porta!D:Z,7,0))</f>
        <v/>
      </c>
      <c r="J173" t="str">
        <f>IF(C173="","",VLOOKUP(C173,precio_reno_porta!D:Z,8,0))</f>
        <v/>
      </c>
      <c r="K173" t="str">
        <f>IF(C173="","",VLOOKUP(C173,precio_reno_porta!D:Z,9,0))</f>
        <v/>
      </c>
      <c r="L173" t="str">
        <f>IF(C173="","",VLOOKUP(C173,precio_reno_porta!D:Z,10,0))</f>
        <v/>
      </c>
      <c r="M173" t="str">
        <f>IF(C173="","",VLOOKUP(C173,precio_reno_porta!D:Z,11,0))</f>
        <v/>
      </c>
      <c r="N173" t="str">
        <f>IF(C173="","",VLOOKUP(C173,precio_reno_porta!D:Z,12,0))</f>
        <v/>
      </c>
      <c r="O173" t="str">
        <f>IF(C173="","",VLOOKUP(C173,precio_reno_porta!D:Z,13,0))</f>
        <v/>
      </c>
      <c r="P173" t="str">
        <f>IF(C173="","",VLOOKUP(C173,precio_reno_porta!D:Z,14,0))</f>
        <v/>
      </c>
      <c r="Q173" t="str">
        <f>IF(C173="","",VLOOKUP(C173,precio_reno_porta!D:Z,15,0))</f>
        <v/>
      </c>
      <c r="R173" t="str">
        <f>IF(C173="","",VLOOKUP(C173,precio_reno_porta!D:Z,16,0))</f>
        <v/>
      </c>
      <c r="S173" t="str">
        <f>IF(C173="","",VLOOKUP(C173,precio_reno_porta!D:Z,17,0))</f>
        <v/>
      </c>
      <c r="T173" t="str">
        <f>IF(C173="","",VLOOKUP(C173,precio_reno_porta!D:Z,18,0))</f>
        <v/>
      </c>
      <c r="U173" t="str">
        <f>IF(C173="","",VLOOKUP(C173,precio_reno_porta!D:Z,19,0))</f>
        <v/>
      </c>
      <c r="V173" t="str">
        <f>IF(C173="","",VLOOKUP(C173,precio_reno_porta!D:Z,20,0))</f>
        <v/>
      </c>
      <c r="W173" t="str">
        <f>IF(C173="","",VLOOKUP(C173,precio_reno_porta!D:Z,21,0))</f>
        <v/>
      </c>
      <c r="X173" t="str">
        <f>IF(C173="","",VLOOKUP(C173,precio_reno_porta!D:Z,22,0))</f>
        <v/>
      </c>
      <c r="Y173" t="str">
        <f>IF(C173="","",VLOOKUP(C173,precio_reno_porta!D:Z,23,0))</f>
        <v/>
      </c>
      <c r="Z173" t="str">
        <f>IF(Anexar1!C163="","",IFERROR(VLOOKUP(C173,Anexar1!C:P,6,0),0))</f>
        <v/>
      </c>
      <c r="AA173" t="str">
        <f>IF(Anexar1!C163="","",IFERROR(VLOOKUP(C173,Anexar1!C:P,14,0),""))</f>
        <v/>
      </c>
    </row>
    <row r="174" spans="1:27" x14ac:dyDescent="0.3">
      <c r="A174" t="str">
        <f>IF(precio_reno_porta!B174="","",precio_reno_porta!B174)</f>
        <v/>
      </c>
      <c r="B174" t="str">
        <f>IF(Anexar1!B164="","",Anexar1!B164)</f>
        <v/>
      </c>
      <c r="C174" t="str">
        <f>IF(Anexar1!C164="","",Anexar1!C164)</f>
        <v/>
      </c>
      <c r="D174" t="str">
        <f>IF(C174="","",VLOOKUP(C174,precio_reno_porta!D:Z,2,0))</f>
        <v/>
      </c>
      <c r="E174" t="str">
        <f>IF(C174="","",VLOOKUP(C174,precio_reno_porta!D:Z,3,0))</f>
        <v/>
      </c>
      <c r="F174" t="str">
        <f>IF(C174="","",VLOOKUP(C174,precio_reno_porta!D:Z,4,0))</f>
        <v/>
      </c>
      <c r="G174" t="str">
        <f>IF(C174="","",VLOOKUP(C174,precio_reno_porta!D:Z,5,0))</f>
        <v/>
      </c>
      <c r="H174" t="str">
        <f>IF(C174="","",VLOOKUP(C174,precio_reno_porta!D:Z,6,0))</f>
        <v/>
      </c>
      <c r="I174" t="str">
        <f>IF(C174="","",VLOOKUP(C174,precio_reno_porta!D:Z,7,0))</f>
        <v/>
      </c>
      <c r="J174" t="str">
        <f>IF(C174="","",VLOOKUP(C174,precio_reno_porta!D:Z,8,0))</f>
        <v/>
      </c>
      <c r="K174" t="str">
        <f>IF(C174="","",VLOOKUP(C174,precio_reno_porta!D:Z,9,0))</f>
        <v/>
      </c>
      <c r="L174" t="str">
        <f>IF(C174="","",VLOOKUP(C174,precio_reno_porta!D:Z,10,0))</f>
        <v/>
      </c>
      <c r="M174" t="str">
        <f>IF(C174="","",VLOOKUP(C174,precio_reno_porta!D:Z,11,0))</f>
        <v/>
      </c>
      <c r="N174" t="str">
        <f>IF(C174="","",VLOOKUP(C174,precio_reno_porta!D:Z,12,0))</f>
        <v/>
      </c>
      <c r="O174" t="str">
        <f>IF(C174="","",VLOOKUP(C174,precio_reno_porta!D:Z,13,0))</f>
        <v/>
      </c>
      <c r="P174" t="str">
        <f>IF(C174="","",VLOOKUP(C174,precio_reno_porta!D:Z,14,0))</f>
        <v/>
      </c>
      <c r="Q174" t="str">
        <f>IF(C174="","",VLOOKUP(C174,precio_reno_porta!D:Z,15,0))</f>
        <v/>
      </c>
      <c r="R174" t="str">
        <f>IF(C174="","",VLOOKUP(C174,precio_reno_porta!D:Z,16,0))</f>
        <v/>
      </c>
      <c r="S174" t="str">
        <f>IF(C174="","",VLOOKUP(C174,precio_reno_porta!D:Z,17,0))</f>
        <v/>
      </c>
      <c r="T174" t="str">
        <f>IF(C174="","",VLOOKUP(C174,precio_reno_porta!D:Z,18,0))</f>
        <v/>
      </c>
      <c r="U174" t="str">
        <f>IF(C174="","",VLOOKUP(C174,precio_reno_porta!D:Z,19,0))</f>
        <v/>
      </c>
      <c r="V174" t="str">
        <f>IF(C174="","",VLOOKUP(C174,precio_reno_porta!D:Z,20,0))</f>
        <v/>
      </c>
      <c r="W174" t="str">
        <f>IF(C174="","",VLOOKUP(C174,precio_reno_porta!D:Z,21,0))</f>
        <v/>
      </c>
      <c r="X174" t="str">
        <f>IF(C174="","",VLOOKUP(C174,precio_reno_porta!D:Z,22,0))</f>
        <v/>
      </c>
      <c r="Y174" t="str">
        <f>IF(C174="","",VLOOKUP(C174,precio_reno_porta!D:Z,23,0))</f>
        <v/>
      </c>
      <c r="Z174" t="str">
        <f>IF(Anexar1!C164="","",IFERROR(VLOOKUP(C174,Anexar1!C:P,6,0),0))</f>
        <v/>
      </c>
      <c r="AA174" t="str">
        <f>IF(Anexar1!C164="","",IFERROR(VLOOKUP(C174,Anexar1!C:P,14,0),""))</f>
        <v/>
      </c>
    </row>
    <row r="175" spans="1:27" x14ac:dyDescent="0.3">
      <c r="A175" t="str">
        <f>IF(precio_reno_porta!B175="","",precio_reno_porta!B175)</f>
        <v/>
      </c>
      <c r="B175" t="str">
        <f>IF(Anexar1!B165="","",Anexar1!B165)</f>
        <v/>
      </c>
      <c r="C175" t="str">
        <f>IF(Anexar1!C165="","",Anexar1!C165)</f>
        <v/>
      </c>
      <c r="D175" t="str">
        <f>IF(C175="","",VLOOKUP(C175,precio_reno_porta!D:Z,2,0))</f>
        <v/>
      </c>
      <c r="E175" t="str">
        <f>IF(C175="","",VLOOKUP(C175,precio_reno_porta!D:Z,3,0))</f>
        <v/>
      </c>
      <c r="F175" t="str">
        <f>IF(C175="","",VLOOKUP(C175,precio_reno_porta!D:Z,4,0))</f>
        <v/>
      </c>
      <c r="G175" t="str">
        <f>IF(C175="","",VLOOKUP(C175,precio_reno_porta!D:Z,5,0))</f>
        <v/>
      </c>
      <c r="H175" t="str">
        <f>IF(C175="","",VLOOKUP(C175,precio_reno_porta!D:Z,6,0))</f>
        <v/>
      </c>
      <c r="I175" t="str">
        <f>IF(C175="","",VLOOKUP(C175,precio_reno_porta!D:Z,7,0))</f>
        <v/>
      </c>
      <c r="J175" t="str">
        <f>IF(C175="","",VLOOKUP(C175,precio_reno_porta!D:Z,8,0))</f>
        <v/>
      </c>
      <c r="K175" t="str">
        <f>IF(C175="","",VLOOKUP(C175,precio_reno_porta!D:Z,9,0))</f>
        <v/>
      </c>
      <c r="L175" t="str">
        <f>IF(C175="","",VLOOKUP(C175,precio_reno_porta!D:Z,10,0))</f>
        <v/>
      </c>
      <c r="M175" t="str">
        <f>IF(C175="","",VLOOKUP(C175,precio_reno_porta!D:Z,11,0))</f>
        <v/>
      </c>
      <c r="N175" t="str">
        <f>IF(C175="","",VLOOKUP(C175,precio_reno_porta!D:Z,12,0))</f>
        <v/>
      </c>
      <c r="O175" t="str">
        <f>IF(C175="","",VLOOKUP(C175,precio_reno_porta!D:Z,13,0))</f>
        <v/>
      </c>
      <c r="P175" t="str">
        <f>IF(C175="","",VLOOKUP(C175,precio_reno_porta!D:Z,14,0))</f>
        <v/>
      </c>
      <c r="Q175" t="str">
        <f>IF(C175="","",VLOOKUP(C175,precio_reno_porta!D:Z,15,0))</f>
        <v/>
      </c>
      <c r="R175" t="str">
        <f>IF(C175="","",VLOOKUP(C175,precio_reno_porta!D:Z,16,0))</f>
        <v/>
      </c>
      <c r="S175" t="str">
        <f>IF(C175="","",VLOOKUP(C175,precio_reno_porta!D:Z,17,0))</f>
        <v/>
      </c>
      <c r="T175" t="str">
        <f>IF(C175="","",VLOOKUP(C175,precio_reno_porta!D:Z,18,0))</f>
        <v/>
      </c>
      <c r="U175" t="str">
        <f>IF(C175="","",VLOOKUP(C175,precio_reno_porta!D:Z,19,0))</f>
        <v/>
      </c>
      <c r="V175" t="str">
        <f>IF(C175="","",VLOOKUP(C175,precio_reno_porta!D:Z,20,0))</f>
        <v/>
      </c>
      <c r="W175" t="str">
        <f>IF(C175="","",VLOOKUP(C175,precio_reno_porta!D:Z,21,0))</f>
        <v/>
      </c>
      <c r="X175" t="str">
        <f>IF(C175="","",VLOOKUP(C175,precio_reno_porta!D:Z,22,0))</f>
        <v/>
      </c>
      <c r="Y175" t="str">
        <f>IF(C175="","",VLOOKUP(C175,precio_reno_porta!D:Z,23,0))</f>
        <v/>
      </c>
      <c r="Z175" t="str">
        <f>IF(Anexar1!C165="","",IFERROR(VLOOKUP(C175,Anexar1!C:P,6,0),0))</f>
        <v/>
      </c>
      <c r="AA175" t="str">
        <f>IF(Anexar1!C165="","",IFERROR(VLOOKUP(C175,Anexar1!C:P,14,0),""))</f>
        <v/>
      </c>
    </row>
    <row r="176" spans="1:27" x14ac:dyDescent="0.3">
      <c r="A176" t="str">
        <f>IF(precio_reno_porta!B176="","",precio_reno_porta!B176)</f>
        <v/>
      </c>
      <c r="B176" t="str">
        <f>IF(Anexar1!B166="","",Anexar1!B166)</f>
        <v/>
      </c>
      <c r="C176" t="str">
        <f>IF(Anexar1!C166="","",Anexar1!C166)</f>
        <v/>
      </c>
      <c r="D176" t="str">
        <f>IF(C176="","",VLOOKUP(C176,precio_reno_porta!D:Z,2,0))</f>
        <v/>
      </c>
      <c r="E176" t="str">
        <f>IF(C176="","",VLOOKUP(C176,precio_reno_porta!D:Z,3,0))</f>
        <v/>
      </c>
      <c r="F176" t="str">
        <f>IF(C176="","",VLOOKUP(C176,precio_reno_porta!D:Z,4,0))</f>
        <v/>
      </c>
      <c r="G176" t="str">
        <f>IF(C176="","",VLOOKUP(C176,precio_reno_porta!D:Z,5,0))</f>
        <v/>
      </c>
      <c r="H176" t="str">
        <f>IF(C176="","",VLOOKUP(C176,precio_reno_porta!D:Z,6,0))</f>
        <v/>
      </c>
      <c r="I176" t="str">
        <f>IF(C176="","",VLOOKUP(C176,precio_reno_porta!D:Z,7,0))</f>
        <v/>
      </c>
      <c r="J176" t="str">
        <f>IF(C176="","",VLOOKUP(C176,precio_reno_porta!D:Z,8,0))</f>
        <v/>
      </c>
      <c r="K176" t="str">
        <f>IF(C176="","",VLOOKUP(C176,precio_reno_porta!D:Z,9,0))</f>
        <v/>
      </c>
      <c r="L176" t="str">
        <f>IF(C176="","",VLOOKUP(C176,precio_reno_porta!D:Z,10,0))</f>
        <v/>
      </c>
      <c r="M176" t="str">
        <f>IF(C176="","",VLOOKUP(C176,precio_reno_porta!D:Z,11,0))</f>
        <v/>
      </c>
      <c r="N176" t="str">
        <f>IF(C176="","",VLOOKUP(C176,precio_reno_porta!D:Z,12,0))</f>
        <v/>
      </c>
      <c r="O176" t="str">
        <f>IF(C176="","",VLOOKUP(C176,precio_reno_porta!D:Z,13,0))</f>
        <v/>
      </c>
      <c r="P176" t="str">
        <f>IF(C176="","",VLOOKUP(C176,precio_reno_porta!D:Z,14,0))</f>
        <v/>
      </c>
      <c r="Q176" t="str">
        <f>IF(C176="","",VLOOKUP(C176,precio_reno_porta!D:Z,15,0))</f>
        <v/>
      </c>
      <c r="R176" t="str">
        <f>IF(C176="","",VLOOKUP(C176,precio_reno_porta!D:Z,16,0))</f>
        <v/>
      </c>
      <c r="S176" t="str">
        <f>IF(C176="","",VLOOKUP(C176,precio_reno_porta!D:Z,17,0))</f>
        <v/>
      </c>
      <c r="T176" t="str">
        <f>IF(C176="","",VLOOKUP(C176,precio_reno_porta!D:Z,18,0))</f>
        <v/>
      </c>
      <c r="U176" t="str">
        <f>IF(C176="","",VLOOKUP(C176,precio_reno_porta!D:Z,19,0))</f>
        <v/>
      </c>
      <c r="V176" t="str">
        <f>IF(C176="","",VLOOKUP(C176,precio_reno_porta!D:Z,20,0))</f>
        <v/>
      </c>
      <c r="W176" t="str">
        <f>IF(C176="","",VLOOKUP(C176,precio_reno_porta!D:Z,21,0))</f>
        <v/>
      </c>
      <c r="X176" t="str">
        <f>IF(C176="","",VLOOKUP(C176,precio_reno_porta!D:Z,22,0))</f>
        <v/>
      </c>
      <c r="Y176" t="str">
        <f>IF(C176="","",VLOOKUP(C176,precio_reno_porta!D:Z,23,0))</f>
        <v/>
      </c>
      <c r="Z176" t="str">
        <f>IF(Anexar1!C166="","",IFERROR(VLOOKUP(C176,Anexar1!C:P,6,0),0))</f>
        <v/>
      </c>
      <c r="AA176" t="str">
        <f>IF(Anexar1!C166="","",IFERROR(VLOOKUP(C176,Anexar1!C:P,14,0),""))</f>
        <v/>
      </c>
    </row>
    <row r="177" spans="1:27" x14ac:dyDescent="0.3">
      <c r="A177" t="str">
        <f>IF(precio_reno_porta!B177="","",precio_reno_porta!B177)</f>
        <v/>
      </c>
      <c r="B177" t="str">
        <f>IF(Anexar1!B167="","",Anexar1!B167)</f>
        <v/>
      </c>
      <c r="C177" t="str">
        <f>IF(Anexar1!C167="","",Anexar1!C167)</f>
        <v/>
      </c>
      <c r="D177" t="str">
        <f>IF(C177="","",VLOOKUP(C177,precio_reno_porta!D:Z,2,0))</f>
        <v/>
      </c>
      <c r="E177" t="str">
        <f>IF(C177="","",VLOOKUP(C177,precio_reno_porta!D:Z,3,0))</f>
        <v/>
      </c>
      <c r="F177" t="str">
        <f>IF(C177="","",VLOOKUP(C177,precio_reno_porta!D:Z,4,0))</f>
        <v/>
      </c>
      <c r="G177" t="str">
        <f>IF(C177="","",VLOOKUP(C177,precio_reno_porta!D:Z,5,0))</f>
        <v/>
      </c>
      <c r="H177" t="str">
        <f>IF(C177="","",VLOOKUP(C177,precio_reno_porta!D:Z,6,0))</f>
        <v/>
      </c>
      <c r="I177" t="str">
        <f>IF(C177="","",VLOOKUP(C177,precio_reno_porta!D:Z,7,0))</f>
        <v/>
      </c>
      <c r="J177" t="str">
        <f>IF(C177="","",VLOOKUP(C177,precio_reno_porta!D:Z,8,0))</f>
        <v/>
      </c>
      <c r="K177" t="str">
        <f>IF(C177="","",VLOOKUP(C177,precio_reno_porta!D:Z,9,0))</f>
        <v/>
      </c>
      <c r="L177" t="str">
        <f>IF(C177="","",VLOOKUP(C177,precio_reno_porta!D:Z,10,0))</f>
        <v/>
      </c>
      <c r="M177" t="str">
        <f>IF(C177="","",VLOOKUP(C177,precio_reno_porta!D:Z,11,0))</f>
        <v/>
      </c>
      <c r="N177" t="str">
        <f>IF(C177="","",VLOOKUP(C177,precio_reno_porta!D:Z,12,0))</f>
        <v/>
      </c>
      <c r="O177" t="str">
        <f>IF(C177="","",VLOOKUP(C177,precio_reno_porta!D:Z,13,0))</f>
        <v/>
      </c>
      <c r="P177" t="str">
        <f>IF(C177="","",VLOOKUP(C177,precio_reno_porta!D:Z,14,0))</f>
        <v/>
      </c>
      <c r="Q177" t="str">
        <f>IF(C177="","",VLOOKUP(C177,precio_reno_porta!D:Z,15,0))</f>
        <v/>
      </c>
      <c r="R177" t="str">
        <f>IF(C177="","",VLOOKUP(C177,precio_reno_porta!D:Z,16,0))</f>
        <v/>
      </c>
      <c r="S177" t="str">
        <f>IF(C177="","",VLOOKUP(C177,precio_reno_porta!D:Z,17,0))</f>
        <v/>
      </c>
      <c r="T177" t="str">
        <f>IF(C177="","",VLOOKUP(C177,precio_reno_porta!D:Z,18,0))</f>
        <v/>
      </c>
      <c r="U177" t="str">
        <f>IF(C177="","",VLOOKUP(C177,precio_reno_porta!D:Z,19,0))</f>
        <v/>
      </c>
      <c r="V177" t="str">
        <f>IF(C177="","",VLOOKUP(C177,precio_reno_porta!D:Z,20,0))</f>
        <v/>
      </c>
      <c r="W177" t="str">
        <f>IF(C177="","",VLOOKUP(C177,precio_reno_porta!D:Z,21,0))</f>
        <v/>
      </c>
      <c r="X177" t="str">
        <f>IF(C177="","",VLOOKUP(C177,precio_reno_porta!D:Z,22,0))</f>
        <v/>
      </c>
      <c r="Y177" t="str">
        <f>IF(C177="","",VLOOKUP(C177,precio_reno_porta!D:Z,23,0))</f>
        <v/>
      </c>
      <c r="Z177" t="str">
        <f>IF(Anexar1!C167="","",IFERROR(VLOOKUP(C177,Anexar1!C:P,6,0),0))</f>
        <v/>
      </c>
      <c r="AA177" t="str">
        <f>IF(Anexar1!C167="","",IFERROR(VLOOKUP(C177,Anexar1!C:P,14,0),""))</f>
        <v/>
      </c>
    </row>
    <row r="178" spans="1:27" x14ac:dyDescent="0.3">
      <c r="A178" t="str">
        <f>IF(precio_reno_porta!B178="","",precio_reno_porta!B178)</f>
        <v/>
      </c>
      <c r="B178" t="str">
        <f>IF(Anexar1!B168="","",Anexar1!B168)</f>
        <v/>
      </c>
      <c r="C178" t="str">
        <f>IF(Anexar1!C168="","",Anexar1!C168)</f>
        <v/>
      </c>
      <c r="D178" t="str">
        <f>IF(C178="","",VLOOKUP(C178,precio_reno_porta!D:Z,2,0))</f>
        <v/>
      </c>
      <c r="E178" t="str">
        <f>IF(C178="","",VLOOKUP(C178,precio_reno_porta!D:Z,3,0))</f>
        <v/>
      </c>
      <c r="F178" t="str">
        <f>IF(C178="","",VLOOKUP(C178,precio_reno_porta!D:Z,4,0))</f>
        <v/>
      </c>
      <c r="G178" t="str">
        <f>IF(C178="","",VLOOKUP(C178,precio_reno_porta!D:Z,5,0))</f>
        <v/>
      </c>
      <c r="H178" t="str">
        <f>IF(C178="","",VLOOKUP(C178,precio_reno_porta!D:Z,6,0))</f>
        <v/>
      </c>
      <c r="I178" t="str">
        <f>IF(C178="","",VLOOKUP(C178,precio_reno_porta!D:Z,7,0))</f>
        <v/>
      </c>
      <c r="J178" t="str">
        <f>IF(C178="","",VLOOKUP(C178,precio_reno_porta!D:Z,8,0))</f>
        <v/>
      </c>
      <c r="K178" t="str">
        <f>IF(C178="","",VLOOKUP(C178,precio_reno_porta!D:Z,9,0))</f>
        <v/>
      </c>
      <c r="L178" t="str">
        <f>IF(C178="","",VLOOKUP(C178,precio_reno_porta!D:Z,10,0))</f>
        <v/>
      </c>
      <c r="M178" t="str">
        <f>IF(C178="","",VLOOKUP(C178,precio_reno_porta!D:Z,11,0))</f>
        <v/>
      </c>
      <c r="N178" t="str">
        <f>IF(C178="","",VLOOKUP(C178,precio_reno_porta!D:Z,12,0))</f>
        <v/>
      </c>
      <c r="O178" t="str">
        <f>IF(C178="","",VLOOKUP(C178,precio_reno_porta!D:Z,13,0))</f>
        <v/>
      </c>
      <c r="P178" t="str">
        <f>IF(C178="","",VLOOKUP(C178,precio_reno_porta!D:Z,14,0))</f>
        <v/>
      </c>
      <c r="Q178" t="str">
        <f>IF(C178="","",VLOOKUP(C178,precio_reno_porta!D:Z,15,0))</f>
        <v/>
      </c>
      <c r="R178" t="str">
        <f>IF(C178="","",VLOOKUP(C178,precio_reno_porta!D:Z,16,0))</f>
        <v/>
      </c>
      <c r="S178" t="str">
        <f>IF(C178="","",VLOOKUP(C178,precio_reno_porta!D:Z,17,0))</f>
        <v/>
      </c>
      <c r="T178" t="str">
        <f>IF(C178="","",VLOOKUP(C178,precio_reno_porta!D:Z,18,0))</f>
        <v/>
      </c>
      <c r="U178" t="str">
        <f>IF(C178="","",VLOOKUP(C178,precio_reno_porta!D:Z,19,0))</f>
        <v/>
      </c>
      <c r="V178" t="str">
        <f>IF(C178="","",VLOOKUP(C178,precio_reno_porta!D:Z,20,0))</f>
        <v/>
      </c>
      <c r="W178" t="str">
        <f>IF(C178="","",VLOOKUP(C178,precio_reno_porta!D:Z,21,0))</f>
        <v/>
      </c>
      <c r="X178" t="str">
        <f>IF(C178="","",VLOOKUP(C178,precio_reno_porta!D:Z,22,0))</f>
        <v/>
      </c>
      <c r="Y178" t="str">
        <f>IF(C178="","",VLOOKUP(C178,precio_reno_porta!D:Z,23,0))</f>
        <v/>
      </c>
      <c r="Z178" t="str">
        <f>IF(Anexar1!C168="","",IFERROR(VLOOKUP(C178,Anexar1!C:P,6,0),0))</f>
        <v/>
      </c>
      <c r="AA178" t="str">
        <f>IF(Anexar1!C168="","",IFERROR(VLOOKUP(C178,Anexar1!C:P,14,0),""))</f>
        <v/>
      </c>
    </row>
    <row r="179" spans="1:27" x14ac:dyDescent="0.3">
      <c r="A179" t="str">
        <f>IF(precio_reno_porta!B179="","",precio_reno_porta!B179)</f>
        <v/>
      </c>
      <c r="B179" t="str">
        <f>IF(Anexar1!B169="","",Anexar1!B169)</f>
        <v/>
      </c>
      <c r="C179" t="str">
        <f>IF(Anexar1!C169="","",Anexar1!C169)</f>
        <v/>
      </c>
      <c r="D179" t="str">
        <f>IF(C179="","",VLOOKUP(C179,precio_reno_porta!D:Z,2,0))</f>
        <v/>
      </c>
      <c r="E179" t="str">
        <f>IF(C179="","",VLOOKUP(C179,precio_reno_porta!D:Z,3,0))</f>
        <v/>
      </c>
      <c r="F179" t="str">
        <f>IF(C179="","",VLOOKUP(C179,precio_reno_porta!D:Z,4,0))</f>
        <v/>
      </c>
      <c r="G179" t="str">
        <f>IF(C179="","",VLOOKUP(C179,precio_reno_porta!D:Z,5,0))</f>
        <v/>
      </c>
      <c r="H179" t="str">
        <f>IF(C179="","",VLOOKUP(C179,precio_reno_porta!D:Z,6,0))</f>
        <v/>
      </c>
      <c r="I179" t="str">
        <f>IF(C179="","",VLOOKUP(C179,precio_reno_porta!D:Z,7,0))</f>
        <v/>
      </c>
      <c r="J179" t="str">
        <f>IF(C179="","",VLOOKUP(C179,precio_reno_porta!D:Z,8,0))</f>
        <v/>
      </c>
      <c r="K179" t="str">
        <f>IF(C179="","",VLOOKUP(C179,precio_reno_porta!D:Z,9,0))</f>
        <v/>
      </c>
      <c r="L179" t="str">
        <f>IF(C179="","",VLOOKUP(C179,precio_reno_porta!D:Z,10,0))</f>
        <v/>
      </c>
      <c r="M179" t="str">
        <f>IF(C179="","",VLOOKUP(C179,precio_reno_porta!D:Z,11,0))</f>
        <v/>
      </c>
      <c r="N179" t="str">
        <f>IF(C179="","",VLOOKUP(C179,precio_reno_porta!D:Z,12,0))</f>
        <v/>
      </c>
      <c r="O179" t="str">
        <f>IF(C179="","",VLOOKUP(C179,precio_reno_porta!D:Z,13,0))</f>
        <v/>
      </c>
      <c r="P179" t="str">
        <f>IF(C179="","",VLOOKUP(C179,precio_reno_porta!D:Z,14,0))</f>
        <v/>
      </c>
      <c r="Q179" t="str">
        <f>IF(C179="","",VLOOKUP(C179,precio_reno_porta!D:Z,15,0))</f>
        <v/>
      </c>
      <c r="R179" t="str">
        <f>IF(C179="","",VLOOKUP(C179,precio_reno_porta!D:Z,16,0))</f>
        <v/>
      </c>
      <c r="S179" t="str">
        <f>IF(C179="","",VLOOKUP(C179,precio_reno_porta!D:Z,17,0))</f>
        <v/>
      </c>
      <c r="T179" t="str">
        <f>IF(C179="","",VLOOKUP(C179,precio_reno_porta!D:Z,18,0))</f>
        <v/>
      </c>
      <c r="U179" t="str">
        <f>IF(C179="","",VLOOKUP(C179,precio_reno_porta!D:Z,19,0))</f>
        <v/>
      </c>
      <c r="V179" t="str">
        <f>IF(C179="","",VLOOKUP(C179,precio_reno_porta!D:Z,20,0))</f>
        <v/>
      </c>
      <c r="W179" t="str">
        <f>IF(C179="","",VLOOKUP(C179,precio_reno_porta!D:Z,21,0))</f>
        <v/>
      </c>
      <c r="X179" t="str">
        <f>IF(C179="","",VLOOKUP(C179,precio_reno_porta!D:Z,22,0))</f>
        <v/>
      </c>
      <c r="Y179" t="str">
        <f>IF(C179="","",VLOOKUP(C179,precio_reno_porta!D:Z,23,0))</f>
        <v/>
      </c>
      <c r="Z179" t="str">
        <f>IF(Anexar1!C169="","",IFERROR(VLOOKUP(C179,Anexar1!C:P,6,0),0))</f>
        <v/>
      </c>
      <c r="AA179" t="str">
        <f>IF(Anexar1!C169="","",IFERROR(VLOOKUP(C179,Anexar1!C:P,14,0),""))</f>
        <v/>
      </c>
    </row>
    <row r="180" spans="1:27" x14ac:dyDescent="0.3">
      <c r="A180" t="str">
        <f>IF(precio_reno_porta!B180="","",precio_reno_porta!B180)</f>
        <v/>
      </c>
      <c r="B180" t="str">
        <f>IF(Anexar1!B170="","",Anexar1!B170)</f>
        <v/>
      </c>
      <c r="C180" t="str">
        <f>IF(Anexar1!C170="","",Anexar1!C170)</f>
        <v/>
      </c>
      <c r="D180" t="str">
        <f>IF(C180="","",VLOOKUP(C180,precio_reno_porta!D:Z,2,0))</f>
        <v/>
      </c>
      <c r="E180" t="str">
        <f>IF(C180="","",VLOOKUP(C180,precio_reno_porta!D:Z,3,0))</f>
        <v/>
      </c>
      <c r="F180" t="str">
        <f>IF(C180="","",VLOOKUP(C180,precio_reno_porta!D:Z,4,0))</f>
        <v/>
      </c>
      <c r="G180" t="str">
        <f>IF(C180="","",VLOOKUP(C180,precio_reno_porta!D:Z,5,0))</f>
        <v/>
      </c>
      <c r="H180" t="str">
        <f>IF(C180="","",VLOOKUP(C180,precio_reno_porta!D:Z,6,0))</f>
        <v/>
      </c>
      <c r="I180" t="str">
        <f>IF(C180="","",VLOOKUP(C180,precio_reno_porta!D:Z,7,0))</f>
        <v/>
      </c>
      <c r="J180" t="str">
        <f>IF(C180="","",VLOOKUP(C180,precio_reno_porta!D:Z,8,0))</f>
        <v/>
      </c>
      <c r="K180" t="str">
        <f>IF(C180="","",VLOOKUP(C180,precio_reno_porta!D:Z,9,0))</f>
        <v/>
      </c>
      <c r="L180" t="str">
        <f>IF(C180="","",VLOOKUP(C180,precio_reno_porta!D:Z,10,0))</f>
        <v/>
      </c>
      <c r="M180" t="str">
        <f>IF(C180="","",VLOOKUP(C180,precio_reno_porta!D:Z,11,0))</f>
        <v/>
      </c>
      <c r="N180" t="str">
        <f>IF(C180="","",VLOOKUP(C180,precio_reno_porta!D:Z,12,0))</f>
        <v/>
      </c>
      <c r="O180" t="str">
        <f>IF(C180="","",VLOOKUP(C180,precio_reno_porta!D:Z,13,0))</f>
        <v/>
      </c>
      <c r="P180" t="str">
        <f>IF(C180="","",VLOOKUP(C180,precio_reno_porta!D:Z,14,0))</f>
        <v/>
      </c>
      <c r="Q180" t="str">
        <f>IF(C180="","",VLOOKUP(C180,precio_reno_porta!D:Z,15,0))</f>
        <v/>
      </c>
      <c r="R180" t="str">
        <f>IF(C180="","",VLOOKUP(C180,precio_reno_porta!D:Z,16,0))</f>
        <v/>
      </c>
      <c r="S180" t="str">
        <f>IF(C180="","",VLOOKUP(C180,precio_reno_porta!D:Z,17,0))</f>
        <v/>
      </c>
      <c r="T180" t="str">
        <f>IF(C180="","",VLOOKUP(C180,precio_reno_porta!D:Z,18,0))</f>
        <v/>
      </c>
      <c r="U180" t="str">
        <f>IF(C180="","",VLOOKUP(C180,precio_reno_porta!D:Z,19,0))</f>
        <v/>
      </c>
      <c r="V180" t="str">
        <f>IF(C180="","",VLOOKUP(C180,precio_reno_porta!D:Z,20,0))</f>
        <v/>
      </c>
      <c r="W180" t="str">
        <f>IF(C180="","",VLOOKUP(C180,precio_reno_porta!D:Z,21,0))</f>
        <v/>
      </c>
      <c r="X180" t="str">
        <f>IF(C180="","",VLOOKUP(C180,precio_reno_porta!D:Z,22,0))</f>
        <v/>
      </c>
      <c r="Y180" t="str">
        <f>IF(C180="","",VLOOKUP(C180,precio_reno_porta!D:Z,23,0))</f>
        <v/>
      </c>
      <c r="Z180" t="str">
        <f>IF(Anexar1!C170="","",IFERROR(VLOOKUP(C180,Anexar1!C:P,6,0),0))</f>
        <v/>
      </c>
      <c r="AA180" t="str">
        <f>IF(Anexar1!C170="","",IFERROR(VLOOKUP(C180,Anexar1!C:P,14,0),""))</f>
        <v/>
      </c>
    </row>
    <row r="181" spans="1:27" x14ac:dyDescent="0.3">
      <c r="A181" t="str">
        <f>IF(precio_reno_porta!B181="","",precio_reno_porta!B181)</f>
        <v/>
      </c>
      <c r="B181" t="str">
        <f>IF(Anexar1!B171="","",Anexar1!B171)</f>
        <v/>
      </c>
      <c r="C181" t="str">
        <f>IF(Anexar1!C171="","",Anexar1!C171)</f>
        <v/>
      </c>
      <c r="D181" t="str">
        <f>IF(C181="","",VLOOKUP(C181,precio_reno_porta!D:Z,2,0))</f>
        <v/>
      </c>
      <c r="E181" t="str">
        <f>IF(C181="","",VLOOKUP(C181,precio_reno_porta!D:Z,3,0))</f>
        <v/>
      </c>
      <c r="F181" t="str">
        <f>IF(C181="","",VLOOKUP(C181,precio_reno_porta!D:Z,4,0))</f>
        <v/>
      </c>
      <c r="G181" t="str">
        <f>IF(C181="","",VLOOKUP(C181,precio_reno_porta!D:Z,5,0))</f>
        <v/>
      </c>
      <c r="H181" t="str">
        <f>IF(C181="","",VLOOKUP(C181,precio_reno_porta!D:Z,6,0))</f>
        <v/>
      </c>
      <c r="I181" t="str">
        <f>IF(C181="","",VLOOKUP(C181,precio_reno_porta!D:Z,7,0))</f>
        <v/>
      </c>
      <c r="J181" t="str">
        <f>IF(C181="","",VLOOKUP(C181,precio_reno_porta!D:Z,8,0))</f>
        <v/>
      </c>
      <c r="K181" t="str">
        <f>IF(C181="","",VLOOKUP(C181,precio_reno_porta!D:Z,9,0))</f>
        <v/>
      </c>
      <c r="L181" t="str">
        <f>IF(C181="","",VLOOKUP(C181,precio_reno_porta!D:Z,10,0))</f>
        <v/>
      </c>
      <c r="M181" t="str">
        <f>IF(C181="","",VLOOKUP(C181,precio_reno_porta!D:Z,11,0))</f>
        <v/>
      </c>
      <c r="N181" t="str">
        <f>IF(C181="","",VLOOKUP(C181,precio_reno_porta!D:Z,12,0))</f>
        <v/>
      </c>
      <c r="O181" t="str">
        <f>IF(C181="","",VLOOKUP(C181,precio_reno_porta!D:Z,13,0))</f>
        <v/>
      </c>
      <c r="P181" t="str">
        <f>IF(C181="","",VLOOKUP(C181,precio_reno_porta!D:Z,14,0))</f>
        <v/>
      </c>
      <c r="Q181" t="str">
        <f>IF(C181="","",VLOOKUP(C181,precio_reno_porta!D:Z,15,0))</f>
        <v/>
      </c>
      <c r="R181" t="str">
        <f>IF(C181="","",VLOOKUP(C181,precio_reno_porta!D:Z,16,0))</f>
        <v/>
      </c>
      <c r="S181" t="str">
        <f>IF(C181="","",VLOOKUP(C181,precio_reno_porta!D:Z,17,0))</f>
        <v/>
      </c>
      <c r="T181" t="str">
        <f>IF(C181="","",VLOOKUP(C181,precio_reno_porta!D:Z,18,0))</f>
        <v/>
      </c>
      <c r="U181" t="str">
        <f>IF(C181="","",VLOOKUP(C181,precio_reno_porta!D:Z,19,0))</f>
        <v/>
      </c>
      <c r="V181" t="str">
        <f>IF(C181="","",VLOOKUP(C181,precio_reno_porta!D:Z,20,0))</f>
        <v/>
      </c>
      <c r="W181" t="str">
        <f>IF(C181="","",VLOOKUP(C181,precio_reno_porta!D:Z,21,0))</f>
        <v/>
      </c>
      <c r="X181" t="str">
        <f>IF(C181="","",VLOOKUP(C181,precio_reno_porta!D:Z,22,0))</f>
        <v/>
      </c>
      <c r="Y181" t="str">
        <f>IF(C181="","",VLOOKUP(C181,precio_reno_porta!D:Z,23,0))</f>
        <v/>
      </c>
      <c r="Z181" t="str">
        <f>IF(Anexar1!C171="","",IFERROR(VLOOKUP(C181,Anexar1!C:P,6,0),0))</f>
        <v/>
      </c>
      <c r="AA181" t="str">
        <f>IF(Anexar1!C171="","",IFERROR(VLOOKUP(C181,Anexar1!C:P,14,0),""))</f>
        <v/>
      </c>
    </row>
    <row r="182" spans="1:27" x14ac:dyDescent="0.3">
      <c r="A182" t="str">
        <f>IF(precio_reno_porta!B182="","",precio_reno_porta!B182)</f>
        <v/>
      </c>
      <c r="B182" t="str">
        <f>IF(Anexar1!B172="","",Anexar1!B172)</f>
        <v/>
      </c>
      <c r="C182" t="str">
        <f>IF(Anexar1!C172="","",Anexar1!C172)</f>
        <v/>
      </c>
      <c r="D182" t="str">
        <f>IF(C182="","",VLOOKUP(C182,precio_reno_porta!D:Z,2,0))</f>
        <v/>
      </c>
      <c r="E182" t="str">
        <f>IF(C182="","",VLOOKUP(C182,precio_reno_porta!D:Z,3,0))</f>
        <v/>
      </c>
      <c r="F182" t="str">
        <f>IF(C182="","",VLOOKUP(C182,precio_reno_porta!D:Z,4,0))</f>
        <v/>
      </c>
      <c r="G182" t="str">
        <f>IF(C182="","",VLOOKUP(C182,precio_reno_porta!D:Z,5,0))</f>
        <v/>
      </c>
      <c r="H182" t="str">
        <f>IF(C182="","",VLOOKUP(C182,precio_reno_porta!D:Z,6,0))</f>
        <v/>
      </c>
      <c r="I182" t="str">
        <f>IF(C182="","",VLOOKUP(C182,precio_reno_porta!D:Z,7,0))</f>
        <v/>
      </c>
      <c r="J182" t="str">
        <f>IF(C182="","",VLOOKUP(C182,precio_reno_porta!D:Z,8,0))</f>
        <v/>
      </c>
      <c r="K182" t="str">
        <f>IF(C182="","",VLOOKUP(C182,precio_reno_porta!D:Z,9,0))</f>
        <v/>
      </c>
      <c r="L182" t="str">
        <f>IF(C182="","",VLOOKUP(C182,precio_reno_porta!D:Z,10,0))</f>
        <v/>
      </c>
      <c r="M182" t="str">
        <f>IF(C182="","",VLOOKUP(C182,precio_reno_porta!D:Z,11,0))</f>
        <v/>
      </c>
      <c r="N182" t="str">
        <f>IF(C182="","",VLOOKUP(C182,precio_reno_porta!D:Z,12,0))</f>
        <v/>
      </c>
      <c r="O182" t="str">
        <f>IF(C182="","",VLOOKUP(C182,precio_reno_porta!D:Z,13,0))</f>
        <v/>
      </c>
      <c r="P182" t="str">
        <f>IF(C182="","",VLOOKUP(C182,precio_reno_porta!D:Z,14,0))</f>
        <v/>
      </c>
      <c r="Q182" t="str">
        <f>IF(C182="","",VLOOKUP(C182,precio_reno_porta!D:Z,15,0))</f>
        <v/>
      </c>
      <c r="R182" t="str">
        <f>IF(C182="","",VLOOKUP(C182,precio_reno_porta!D:Z,16,0))</f>
        <v/>
      </c>
      <c r="S182" t="str">
        <f>IF(C182="","",VLOOKUP(C182,precio_reno_porta!D:Z,17,0))</f>
        <v/>
      </c>
      <c r="T182" t="str">
        <f>IF(C182="","",VLOOKUP(C182,precio_reno_porta!D:Z,18,0))</f>
        <v/>
      </c>
      <c r="U182" t="str">
        <f>IF(C182="","",VLOOKUP(C182,precio_reno_porta!D:Z,19,0))</f>
        <v/>
      </c>
      <c r="V182" t="str">
        <f>IF(C182="","",VLOOKUP(C182,precio_reno_porta!D:Z,20,0))</f>
        <v/>
      </c>
      <c r="W182" t="str">
        <f>IF(C182="","",VLOOKUP(C182,precio_reno_porta!D:Z,21,0))</f>
        <v/>
      </c>
      <c r="X182" t="str">
        <f>IF(C182="","",VLOOKUP(C182,precio_reno_porta!D:Z,22,0))</f>
        <v/>
      </c>
      <c r="Y182" t="str">
        <f>IF(C182="","",VLOOKUP(C182,precio_reno_porta!D:Z,23,0))</f>
        <v/>
      </c>
      <c r="Z182" t="str">
        <f>IF(Anexar1!C172="","",IFERROR(VLOOKUP(C182,Anexar1!C:P,6,0),0))</f>
        <v/>
      </c>
      <c r="AA182" t="str">
        <f>IF(Anexar1!C172="","",IFERROR(VLOOKUP(C182,Anexar1!C:P,14,0),""))</f>
        <v/>
      </c>
    </row>
    <row r="183" spans="1:27" x14ac:dyDescent="0.3">
      <c r="A183" t="str">
        <f>IF(precio_reno_porta!B183="","",precio_reno_porta!B183)</f>
        <v/>
      </c>
      <c r="B183" t="str">
        <f>IF(Anexar1!B173="","",Anexar1!B173)</f>
        <v/>
      </c>
      <c r="C183" t="str">
        <f>IF(Anexar1!C173="","",Anexar1!C173)</f>
        <v/>
      </c>
      <c r="D183" t="str">
        <f>IF(C183="","",VLOOKUP(C183,precio_reno_porta!D:Z,2,0))</f>
        <v/>
      </c>
      <c r="E183" t="str">
        <f>IF(C183="","",VLOOKUP(C183,precio_reno_porta!D:Z,3,0))</f>
        <v/>
      </c>
      <c r="F183" t="str">
        <f>IF(C183="","",VLOOKUP(C183,precio_reno_porta!D:Z,4,0))</f>
        <v/>
      </c>
      <c r="G183" t="str">
        <f>IF(C183="","",VLOOKUP(C183,precio_reno_porta!D:Z,5,0))</f>
        <v/>
      </c>
      <c r="H183" t="str">
        <f>IF(C183="","",VLOOKUP(C183,precio_reno_porta!D:Z,6,0))</f>
        <v/>
      </c>
      <c r="I183" t="str">
        <f>IF(C183="","",VLOOKUP(C183,precio_reno_porta!D:Z,7,0))</f>
        <v/>
      </c>
      <c r="J183" t="str">
        <f>IF(C183="","",VLOOKUP(C183,precio_reno_porta!D:Z,8,0))</f>
        <v/>
      </c>
      <c r="K183" t="str">
        <f>IF(C183="","",VLOOKUP(C183,precio_reno_porta!D:Z,9,0))</f>
        <v/>
      </c>
      <c r="L183" t="str">
        <f>IF(C183="","",VLOOKUP(C183,precio_reno_porta!D:Z,10,0))</f>
        <v/>
      </c>
      <c r="M183" t="str">
        <f>IF(C183="","",VLOOKUP(C183,precio_reno_porta!D:Z,11,0))</f>
        <v/>
      </c>
      <c r="N183" t="str">
        <f>IF(C183="","",VLOOKUP(C183,precio_reno_porta!D:Z,12,0))</f>
        <v/>
      </c>
      <c r="O183" t="str">
        <f>IF(C183="","",VLOOKUP(C183,precio_reno_porta!D:Z,13,0))</f>
        <v/>
      </c>
      <c r="P183" t="str">
        <f>IF(C183="","",VLOOKUP(C183,precio_reno_porta!D:Z,14,0))</f>
        <v/>
      </c>
      <c r="Q183" t="str">
        <f>IF(C183="","",VLOOKUP(C183,precio_reno_porta!D:Z,15,0))</f>
        <v/>
      </c>
      <c r="R183" t="str">
        <f>IF(C183="","",VLOOKUP(C183,precio_reno_porta!D:Z,16,0))</f>
        <v/>
      </c>
      <c r="S183" t="str">
        <f>IF(C183="","",VLOOKUP(C183,precio_reno_porta!D:Z,17,0))</f>
        <v/>
      </c>
      <c r="T183" t="str">
        <f>IF(C183="","",VLOOKUP(C183,precio_reno_porta!D:Z,18,0))</f>
        <v/>
      </c>
      <c r="U183" t="str">
        <f>IF(C183="","",VLOOKUP(C183,precio_reno_porta!D:Z,19,0))</f>
        <v/>
      </c>
      <c r="V183" t="str">
        <f>IF(C183="","",VLOOKUP(C183,precio_reno_porta!D:Z,20,0))</f>
        <v/>
      </c>
      <c r="W183" t="str">
        <f>IF(C183="","",VLOOKUP(C183,precio_reno_porta!D:Z,21,0))</f>
        <v/>
      </c>
      <c r="X183" t="str">
        <f>IF(C183="","",VLOOKUP(C183,precio_reno_porta!D:Z,22,0))</f>
        <v/>
      </c>
      <c r="Y183" t="str">
        <f>IF(C183="","",VLOOKUP(C183,precio_reno_porta!D:Z,23,0))</f>
        <v/>
      </c>
      <c r="Z183" t="str">
        <f>IF(Anexar1!C173="","",IFERROR(VLOOKUP(C183,Anexar1!C:P,6,0),0))</f>
        <v/>
      </c>
      <c r="AA183" t="str">
        <f>IF(Anexar1!C173="","",IFERROR(VLOOKUP(C183,Anexar1!C:P,14,0),""))</f>
        <v/>
      </c>
    </row>
    <row r="184" spans="1:27" x14ac:dyDescent="0.3">
      <c r="A184" t="str">
        <f>IF(precio_reno_porta!B184="","",precio_reno_porta!B184)</f>
        <v/>
      </c>
      <c r="B184" t="str">
        <f>IF(Anexar1!B174="","",Anexar1!B174)</f>
        <v/>
      </c>
      <c r="C184" t="str">
        <f>IF(Anexar1!C174="","",Anexar1!C174)</f>
        <v/>
      </c>
      <c r="D184" t="str">
        <f>IF(C184="","",VLOOKUP(C184,precio_reno_porta!D:Z,2,0))</f>
        <v/>
      </c>
      <c r="E184" t="str">
        <f>IF(C184="","",VLOOKUP(C184,precio_reno_porta!D:Z,3,0))</f>
        <v/>
      </c>
      <c r="F184" t="str">
        <f>IF(C184="","",VLOOKUP(C184,precio_reno_porta!D:Z,4,0))</f>
        <v/>
      </c>
      <c r="G184" t="str">
        <f>IF(C184="","",VLOOKUP(C184,precio_reno_porta!D:Z,5,0))</f>
        <v/>
      </c>
      <c r="H184" t="str">
        <f>IF(C184="","",VLOOKUP(C184,precio_reno_porta!D:Z,6,0))</f>
        <v/>
      </c>
      <c r="I184" t="str">
        <f>IF(C184="","",VLOOKUP(C184,precio_reno_porta!D:Z,7,0))</f>
        <v/>
      </c>
      <c r="J184" t="str">
        <f>IF(C184="","",VLOOKUP(C184,precio_reno_porta!D:Z,8,0))</f>
        <v/>
      </c>
      <c r="K184" t="str">
        <f>IF(C184="","",VLOOKUP(C184,precio_reno_porta!D:Z,9,0))</f>
        <v/>
      </c>
      <c r="L184" t="str">
        <f>IF(C184="","",VLOOKUP(C184,precio_reno_porta!D:Z,10,0))</f>
        <v/>
      </c>
      <c r="M184" t="str">
        <f>IF(C184="","",VLOOKUP(C184,precio_reno_porta!D:Z,11,0))</f>
        <v/>
      </c>
      <c r="N184" t="str">
        <f>IF(C184="","",VLOOKUP(C184,precio_reno_porta!D:Z,12,0))</f>
        <v/>
      </c>
      <c r="O184" t="str">
        <f>IF(C184="","",VLOOKUP(C184,precio_reno_porta!D:Z,13,0))</f>
        <v/>
      </c>
      <c r="P184" t="str">
        <f>IF(C184="","",VLOOKUP(C184,precio_reno_porta!D:Z,14,0))</f>
        <v/>
      </c>
      <c r="Q184" t="str">
        <f>IF(C184="","",VLOOKUP(C184,precio_reno_porta!D:Z,15,0))</f>
        <v/>
      </c>
      <c r="R184" t="str">
        <f>IF(C184="","",VLOOKUP(C184,precio_reno_porta!D:Z,16,0))</f>
        <v/>
      </c>
      <c r="S184" t="str">
        <f>IF(C184="","",VLOOKUP(C184,precio_reno_porta!D:Z,17,0))</f>
        <v/>
      </c>
      <c r="T184" t="str">
        <f>IF(C184="","",VLOOKUP(C184,precio_reno_porta!D:Z,18,0))</f>
        <v/>
      </c>
      <c r="U184" t="str">
        <f>IF(C184="","",VLOOKUP(C184,precio_reno_porta!D:Z,19,0))</f>
        <v/>
      </c>
      <c r="V184" t="str">
        <f>IF(C184="","",VLOOKUP(C184,precio_reno_porta!D:Z,20,0))</f>
        <v/>
      </c>
      <c r="W184" t="str">
        <f>IF(C184="","",VLOOKUP(C184,precio_reno_porta!D:Z,21,0))</f>
        <v/>
      </c>
      <c r="X184" t="str">
        <f>IF(C184="","",VLOOKUP(C184,precio_reno_porta!D:Z,22,0))</f>
        <v/>
      </c>
      <c r="Y184" t="str">
        <f>IF(C184="","",VLOOKUP(C184,precio_reno_porta!D:Z,23,0))</f>
        <v/>
      </c>
      <c r="Z184" t="str">
        <f>IF(Anexar1!C174="","",IFERROR(VLOOKUP(C184,Anexar1!C:P,6,0),0))</f>
        <v/>
      </c>
      <c r="AA184" t="str">
        <f>IF(Anexar1!C174="","",IFERROR(VLOOKUP(C184,Anexar1!C:P,14,0),""))</f>
        <v/>
      </c>
    </row>
    <row r="185" spans="1:27" x14ac:dyDescent="0.3">
      <c r="A185" t="str">
        <f>IF(precio_reno_porta!B185="","",precio_reno_porta!B185)</f>
        <v/>
      </c>
      <c r="B185" t="str">
        <f>IF(Anexar1!B175="","",Anexar1!B175)</f>
        <v/>
      </c>
      <c r="C185" t="str">
        <f>IF(Anexar1!C175="","",Anexar1!C175)</f>
        <v/>
      </c>
      <c r="D185" t="str">
        <f>IF(C185="","",VLOOKUP(C185,precio_reno_porta!D:Z,2,0))</f>
        <v/>
      </c>
      <c r="E185" t="str">
        <f>IF(C185="","",VLOOKUP(C185,precio_reno_porta!D:Z,3,0))</f>
        <v/>
      </c>
      <c r="F185" t="str">
        <f>IF(C185="","",VLOOKUP(C185,precio_reno_porta!D:Z,4,0))</f>
        <v/>
      </c>
      <c r="G185" t="str">
        <f>IF(C185="","",VLOOKUP(C185,precio_reno_porta!D:Z,5,0))</f>
        <v/>
      </c>
      <c r="H185" t="str">
        <f>IF(C185="","",VLOOKUP(C185,precio_reno_porta!D:Z,6,0))</f>
        <v/>
      </c>
      <c r="I185" t="str">
        <f>IF(C185="","",VLOOKUP(C185,precio_reno_porta!D:Z,7,0))</f>
        <v/>
      </c>
      <c r="J185" t="str">
        <f>IF(C185="","",VLOOKUP(C185,precio_reno_porta!D:Z,8,0))</f>
        <v/>
      </c>
      <c r="K185" t="str">
        <f>IF(C185="","",VLOOKUP(C185,precio_reno_porta!D:Z,9,0))</f>
        <v/>
      </c>
      <c r="L185" t="str">
        <f>IF(C185="","",VLOOKUP(C185,precio_reno_porta!D:Z,10,0))</f>
        <v/>
      </c>
      <c r="M185" t="str">
        <f>IF(C185="","",VLOOKUP(C185,precio_reno_porta!D:Z,11,0))</f>
        <v/>
      </c>
      <c r="N185" t="str">
        <f>IF(C185="","",VLOOKUP(C185,precio_reno_porta!D:Z,12,0))</f>
        <v/>
      </c>
      <c r="O185" t="str">
        <f>IF(C185="","",VLOOKUP(C185,precio_reno_porta!D:Z,13,0))</f>
        <v/>
      </c>
      <c r="P185" t="str">
        <f>IF(C185="","",VLOOKUP(C185,precio_reno_porta!D:Z,14,0))</f>
        <v/>
      </c>
      <c r="Q185" t="str">
        <f>IF(C185="","",VLOOKUP(C185,precio_reno_porta!D:Z,15,0))</f>
        <v/>
      </c>
      <c r="R185" t="str">
        <f>IF(C185="","",VLOOKUP(C185,precio_reno_porta!D:Z,16,0))</f>
        <v/>
      </c>
      <c r="S185" t="str">
        <f>IF(C185="","",VLOOKUP(C185,precio_reno_porta!D:Z,17,0))</f>
        <v/>
      </c>
      <c r="T185" t="str">
        <f>IF(C185="","",VLOOKUP(C185,precio_reno_porta!D:Z,18,0))</f>
        <v/>
      </c>
      <c r="U185" t="str">
        <f>IF(C185="","",VLOOKUP(C185,precio_reno_porta!D:Z,19,0))</f>
        <v/>
      </c>
      <c r="V185" t="str">
        <f>IF(C185="","",VLOOKUP(C185,precio_reno_porta!D:Z,20,0))</f>
        <v/>
      </c>
      <c r="W185" t="str">
        <f>IF(C185="","",VLOOKUP(C185,precio_reno_porta!D:Z,21,0))</f>
        <v/>
      </c>
      <c r="X185" t="str">
        <f>IF(C185="","",VLOOKUP(C185,precio_reno_porta!D:Z,22,0))</f>
        <v/>
      </c>
      <c r="Y185" t="str">
        <f>IF(C185="","",VLOOKUP(C185,precio_reno_porta!D:Z,23,0))</f>
        <v/>
      </c>
      <c r="Z185" t="str">
        <f>IF(Anexar1!C175="","",IFERROR(VLOOKUP(C185,Anexar1!C:P,6,0),0))</f>
        <v/>
      </c>
      <c r="AA185" t="str">
        <f>IF(Anexar1!C175="","",IFERROR(VLOOKUP(C185,Anexar1!C:P,14,0),""))</f>
        <v/>
      </c>
    </row>
    <row r="186" spans="1:27" x14ac:dyDescent="0.3">
      <c r="A186" t="str">
        <f>IF(precio_reno_porta!B186="","",precio_reno_porta!B186)</f>
        <v/>
      </c>
      <c r="B186" t="str">
        <f>IF(Anexar1!B176="","",Anexar1!B176)</f>
        <v/>
      </c>
      <c r="C186" t="str">
        <f>IF(Anexar1!C176="","",Anexar1!C176)</f>
        <v/>
      </c>
      <c r="D186" t="str">
        <f>IF(C186="","",VLOOKUP(C186,precio_reno_porta!D:Z,2,0))</f>
        <v/>
      </c>
      <c r="E186" t="str">
        <f>IF(C186="","",VLOOKUP(C186,precio_reno_porta!D:Z,3,0))</f>
        <v/>
      </c>
      <c r="F186" t="str">
        <f>IF(C186="","",VLOOKUP(C186,precio_reno_porta!D:Z,4,0))</f>
        <v/>
      </c>
      <c r="G186" t="str">
        <f>IF(C186="","",VLOOKUP(C186,precio_reno_porta!D:Z,5,0))</f>
        <v/>
      </c>
      <c r="H186" t="str">
        <f>IF(C186="","",VLOOKUP(C186,precio_reno_porta!D:Z,6,0))</f>
        <v/>
      </c>
      <c r="I186" t="str">
        <f>IF(C186="","",VLOOKUP(C186,precio_reno_porta!D:Z,7,0))</f>
        <v/>
      </c>
      <c r="J186" t="str">
        <f>IF(C186="","",VLOOKUP(C186,precio_reno_porta!D:Z,8,0))</f>
        <v/>
      </c>
      <c r="K186" t="str">
        <f>IF(C186="","",VLOOKUP(C186,precio_reno_porta!D:Z,9,0))</f>
        <v/>
      </c>
      <c r="L186" t="str">
        <f>IF(C186="","",VLOOKUP(C186,precio_reno_porta!D:Z,10,0))</f>
        <v/>
      </c>
      <c r="M186" t="str">
        <f>IF(C186="","",VLOOKUP(C186,precio_reno_porta!D:Z,11,0))</f>
        <v/>
      </c>
      <c r="N186" t="str">
        <f>IF(C186="","",VLOOKUP(C186,precio_reno_porta!D:Z,12,0))</f>
        <v/>
      </c>
      <c r="O186" t="str">
        <f>IF(C186="","",VLOOKUP(C186,precio_reno_porta!D:Z,13,0))</f>
        <v/>
      </c>
      <c r="P186" t="str">
        <f>IF(C186="","",VLOOKUP(C186,precio_reno_porta!D:Z,14,0))</f>
        <v/>
      </c>
      <c r="Q186" t="str">
        <f>IF(C186="","",VLOOKUP(C186,precio_reno_porta!D:Z,15,0))</f>
        <v/>
      </c>
      <c r="R186" t="str">
        <f>IF(C186="","",VLOOKUP(C186,precio_reno_porta!D:Z,16,0))</f>
        <v/>
      </c>
      <c r="S186" t="str">
        <f>IF(C186="","",VLOOKUP(C186,precio_reno_porta!D:Z,17,0))</f>
        <v/>
      </c>
      <c r="T186" t="str">
        <f>IF(C186="","",VLOOKUP(C186,precio_reno_porta!D:Z,18,0))</f>
        <v/>
      </c>
      <c r="U186" t="str">
        <f>IF(C186="","",VLOOKUP(C186,precio_reno_porta!D:Z,19,0))</f>
        <v/>
      </c>
      <c r="V186" t="str">
        <f>IF(C186="","",VLOOKUP(C186,precio_reno_porta!D:Z,20,0))</f>
        <v/>
      </c>
      <c r="W186" t="str">
        <f>IF(C186="","",VLOOKUP(C186,precio_reno_porta!D:Z,21,0))</f>
        <v/>
      </c>
      <c r="X186" t="str">
        <f>IF(C186="","",VLOOKUP(C186,precio_reno_porta!D:Z,22,0))</f>
        <v/>
      </c>
      <c r="Y186" t="str">
        <f>IF(C186="","",VLOOKUP(C186,precio_reno_porta!D:Z,23,0))</f>
        <v/>
      </c>
      <c r="Z186" t="str">
        <f>IF(Anexar1!C176="","",IFERROR(VLOOKUP(C186,Anexar1!C:P,6,0),0))</f>
        <v/>
      </c>
      <c r="AA186" t="str">
        <f>IF(Anexar1!C176="","",IFERROR(VLOOKUP(C186,Anexar1!C:P,14,0),""))</f>
        <v/>
      </c>
    </row>
    <row r="187" spans="1:27" x14ac:dyDescent="0.3">
      <c r="A187" t="str">
        <f>IF(precio_reno_porta!B187="","",precio_reno_porta!B187)</f>
        <v/>
      </c>
      <c r="B187" t="str">
        <f>IF(Anexar1!B177="","",Anexar1!B177)</f>
        <v/>
      </c>
      <c r="C187" t="str">
        <f>IF(Anexar1!C177="","",Anexar1!C177)</f>
        <v/>
      </c>
      <c r="D187" t="str">
        <f>IF(C187="","",VLOOKUP(C187,precio_reno_porta!D:Z,2,0))</f>
        <v/>
      </c>
      <c r="E187" t="str">
        <f>IF(C187="","",VLOOKUP(C187,precio_reno_porta!D:Z,3,0))</f>
        <v/>
      </c>
      <c r="F187" t="str">
        <f>IF(C187="","",VLOOKUP(C187,precio_reno_porta!D:Z,4,0))</f>
        <v/>
      </c>
      <c r="G187" t="str">
        <f>IF(C187="","",VLOOKUP(C187,precio_reno_porta!D:Z,5,0))</f>
        <v/>
      </c>
      <c r="H187" t="str">
        <f>IF(C187="","",VLOOKUP(C187,precio_reno_porta!D:Z,6,0))</f>
        <v/>
      </c>
      <c r="I187" t="str">
        <f>IF(C187="","",VLOOKUP(C187,precio_reno_porta!D:Z,7,0))</f>
        <v/>
      </c>
      <c r="J187" t="str">
        <f>IF(C187="","",VLOOKUP(C187,precio_reno_porta!D:Z,8,0))</f>
        <v/>
      </c>
      <c r="K187" t="str">
        <f>IF(C187="","",VLOOKUP(C187,precio_reno_porta!D:Z,9,0))</f>
        <v/>
      </c>
      <c r="L187" t="str">
        <f>IF(C187="","",VLOOKUP(C187,precio_reno_porta!D:Z,10,0))</f>
        <v/>
      </c>
      <c r="M187" t="str">
        <f>IF(C187="","",VLOOKUP(C187,precio_reno_porta!D:Z,11,0))</f>
        <v/>
      </c>
      <c r="N187" t="str">
        <f>IF(C187="","",VLOOKUP(C187,precio_reno_porta!D:Z,12,0))</f>
        <v/>
      </c>
      <c r="O187" t="str">
        <f>IF(C187="","",VLOOKUP(C187,precio_reno_porta!D:Z,13,0))</f>
        <v/>
      </c>
      <c r="P187" t="str">
        <f>IF(C187="","",VLOOKUP(C187,precio_reno_porta!D:Z,14,0))</f>
        <v/>
      </c>
      <c r="Q187" t="str">
        <f>IF(C187="","",VLOOKUP(C187,precio_reno_porta!D:Z,15,0))</f>
        <v/>
      </c>
      <c r="R187" t="str">
        <f>IF(C187="","",VLOOKUP(C187,precio_reno_porta!D:Z,16,0))</f>
        <v/>
      </c>
      <c r="S187" t="str">
        <f>IF(C187="","",VLOOKUP(C187,precio_reno_porta!D:Z,17,0))</f>
        <v/>
      </c>
      <c r="T187" t="str">
        <f>IF(C187="","",VLOOKUP(C187,precio_reno_porta!D:Z,18,0))</f>
        <v/>
      </c>
      <c r="U187" t="str">
        <f>IF(C187="","",VLOOKUP(C187,precio_reno_porta!D:Z,19,0))</f>
        <v/>
      </c>
      <c r="V187" t="str">
        <f>IF(C187="","",VLOOKUP(C187,precio_reno_porta!D:Z,20,0))</f>
        <v/>
      </c>
      <c r="W187" t="str">
        <f>IF(C187="","",VLOOKUP(C187,precio_reno_porta!D:Z,21,0))</f>
        <v/>
      </c>
      <c r="X187" t="str">
        <f>IF(C187="","",VLOOKUP(C187,precio_reno_porta!D:Z,22,0))</f>
        <v/>
      </c>
      <c r="Y187" t="str">
        <f>IF(C187="","",VLOOKUP(C187,precio_reno_porta!D:Z,23,0))</f>
        <v/>
      </c>
      <c r="Z187" t="str">
        <f>IF(Anexar1!C177="","",IFERROR(VLOOKUP(C187,Anexar1!C:P,6,0),0))</f>
        <v/>
      </c>
      <c r="AA187" t="str">
        <f>IF(Anexar1!C177="","",IFERROR(VLOOKUP(C187,Anexar1!C:P,14,0),""))</f>
        <v/>
      </c>
    </row>
    <row r="188" spans="1:27" x14ac:dyDescent="0.3">
      <c r="A188" t="str">
        <f>IF(precio_reno_porta!B188="","",precio_reno_porta!B188)</f>
        <v/>
      </c>
      <c r="B188" t="str">
        <f>IF(Anexar1!B178="","",Anexar1!B178)</f>
        <v/>
      </c>
      <c r="C188" t="str">
        <f>IF(Anexar1!C178="","",Anexar1!C178)</f>
        <v/>
      </c>
      <c r="D188" t="str">
        <f>IF(C188="","",VLOOKUP(C188,precio_reno_porta!D:Z,2,0))</f>
        <v/>
      </c>
      <c r="E188" t="str">
        <f>IF(C188="","",VLOOKUP(C188,precio_reno_porta!D:Z,3,0))</f>
        <v/>
      </c>
      <c r="F188" t="str">
        <f>IF(C188="","",VLOOKUP(C188,precio_reno_porta!D:Z,4,0))</f>
        <v/>
      </c>
      <c r="G188" t="str">
        <f>IF(C188="","",VLOOKUP(C188,precio_reno_porta!D:Z,5,0))</f>
        <v/>
      </c>
      <c r="H188" t="str">
        <f>IF(C188="","",VLOOKUP(C188,precio_reno_porta!D:Z,6,0))</f>
        <v/>
      </c>
      <c r="I188" t="str">
        <f>IF(C188="","",VLOOKUP(C188,precio_reno_porta!D:Z,7,0))</f>
        <v/>
      </c>
      <c r="J188" t="str">
        <f>IF(C188="","",VLOOKUP(C188,precio_reno_porta!D:Z,8,0))</f>
        <v/>
      </c>
      <c r="K188" t="str">
        <f>IF(C188="","",VLOOKUP(C188,precio_reno_porta!D:Z,9,0))</f>
        <v/>
      </c>
      <c r="L188" t="str">
        <f>IF(C188="","",VLOOKUP(C188,precio_reno_porta!D:Z,10,0))</f>
        <v/>
      </c>
      <c r="M188" t="str">
        <f>IF(C188="","",VLOOKUP(C188,precio_reno_porta!D:Z,11,0))</f>
        <v/>
      </c>
      <c r="N188" t="str">
        <f>IF(C188="","",VLOOKUP(C188,precio_reno_porta!D:Z,12,0))</f>
        <v/>
      </c>
      <c r="O188" t="str">
        <f>IF(C188="","",VLOOKUP(C188,precio_reno_porta!D:Z,13,0))</f>
        <v/>
      </c>
      <c r="P188" t="str">
        <f>IF(C188="","",VLOOKUP(C188,precio_reno_porta!D:Z,14,0))</f>
        <v/>
      </c>
      <c r="Q188" t="str">
        <f>IF(C188="","",VLOOKUP(C188,precio_reno_porta!D:Z,15,0))</f>
        <v/>
      </c>
      <c r="R188" t="str">
        <f>IF(C188="","",VLOOKUP(C188,precio_reno_porta!D:Z,16,0))</f>
        <v/>
      </c>
      <c r="S188" t="str">
        <f>IF(C188="","",VLOOKUP(C188,precio_reno_porta!D:Z,17,0))</f>
        <v/>
      </c>
      <c r="T188" t="str">
        <f>IF(C188="","",VLOOKUP(C188,precio_reno_porta!D:Z,18,0))</f>
        <v/>
      </c>
      <c r="U188" t="str">
        <f>IF(C188="","",VLOOKUP(C188,precio_reno_porta!D:Z,19,0))</f>
        <v/>
      </c>
      <c r="V188" t="str">
        <f>IF(C188="","",VLOOKUP(C188,precio_reno_porta!D:Z,20,0))</f>
        <v/>
      </c>
      <c r="W188" t="str">
        <f>IF(C188="","",VLOOKUP(C188,precio_reno_porta!D:Z,21,0))</f>
        <v/>
      </c>
      <c r="X188" t="str">
        <f>IF(C188="","",VLOOKUP(C188,precio_reno_porta!D:Z,22,0))</f>
        <v/>
      </c>
      <c r="Y188" t="str">
        <f>IF(C188="","",VLOOKUP(C188,precio_reno_porta!D:Z,23,0))</f>
        <v/>
      </c>
      <c r="Z188" t="str">
        <f>IF(Anexar1!C178="","",IFERROR(VLOOKUP(C188,Anexar1!C:P,6,0),0))</f>
        <v/>
      </c>
      <c r="AA188" t="str">
        <f>IF(Anexar1!C178="","",IFERROR(VLOOKUP(C188,Anexar1!C:P,14,0),""))</f>
        <v/>
      </c>
    </row>
    <row r="189" spans="1:27" x14ac:dyDescent="0.3">
      <c r="A189" t="str">
        <f>IF(precio_reno_porta!B189="","",precio_reno_porta!B189)</f>
        <v/>
      </c>
      <c r="B189" t="str">
        <f>IF(Anexar1!B179="","",Anexar1!B179)</f>
        <v/>
      </c>
      <c r="C189" t="str">
        <f>IF(Anexar1!C179="","",Anexar1!C179)</f>
        <v/>
      </c>
      <c r="D189" t="str">
        <f>IF(C189="","",VLOOKUP(C189,precio_reno_porta!D:Z,2,0))</f>
        <v/>
      </c>
      <c r="E189" t="str">
        <f>IF(C189="","",VLOOKUP(C189,precio_reno_porta!D:Z,3,0))</f>
        <v/>
      </c>
      <c r="F189" t="str">
        <f>IF(C189="","",VLOOKUP(C189,precio_reno_porta!D:Z,4,0))</f>
        <v/>
      </c>
      <c r="G189" t="str">
        <f>IF(C189="","",VLOOKUP(C189,precio_reno_porta!D:Z,5,0))</f>
        <v/>
      </c>
      <c r="H189" t="str">
        <f>IF(C189="","",VLOOKUP(C189,precio_reno_porta!D:Z,6,0))</f>
        <v/>
      </c>
      <c r="I189" t="str">
        <f>IF(C189="","",VLOOKUP(C189,precio_reno_porta!D:Z,7,0))</f>
        <v/>
      </c>
      <c r="J189" t="str">
        <f>IF(C189="","",VLOOKUP(C189,precio_reno_porta!D:Z,8,0))</f>
        <v/>
      </c>
      <c r="K189" t="str">
        <f>IF(C189="","",VLOOKUP(C189,precio_reno_porta!D:Z,9,0))</f>
        <v/>
      </c>
      <c r="L189" t="str">
        <f>IF(C189="","",VLOOKUP(C189,precio_reno_porta!D:Z,10,0))</f>
        <v/>
      </c>
      <c r="M189" t="str">
        <f>IF(C189="","",VLOOKUP(C189,precio_reno_porta!D:Z,11,0))</f>
        <v/>
      </c>
      <c r="N189" t="str">
        <f>IF(C189="","",VLOOKUP(C189,precio_reno_porta!D:Z,12,0))</f>
        <v/>
      </c>
      <c r="O189" t="str">
        <f>IF(C189="","",VLOOKUP(C189,precio_reno_porta!D:Z,13,0))</f>
        <v/>
      </c>
      <c r="P189" t="str">
        <f>IF(C189="","",VLOOKUP(C189,precio_reno_porta!D:Z,14,0))</f>
        <v/>
      </c>
      <c r="Q189" t="str">
        <f>IF(C189="","",VLOOKUP(C189,precio_reno_porta!D:Z,15,0))</f>
        <v/>
      </c>
      <c r="R189" t="str">
        <f>IF(C189="","",VLOOKUP(C189,precio_reno_porta!D:Z,16,0))</f>
        <v/>
      </c>
      <c r="S189" t="str">
        <f>IF(C189="","",VLOOKUP(C189,precio_reno_porta!D:Z,17,0))</f>
        <v/>
      </c>
      <c r="T189" t="str">
        <f>IF(C189="","",VLOOKUP(C189,precio_reno_porta!D:Z,18,0))</f>
        <v/>
      </c>
      <c r="U189" t="str">
        <f>IF(C189="","",VLOOKUP(C189,precio_reno_porta!D:Z,19,0))</f>
        <v/>
      </c>
      <c r="V189" t="str">
        <f>IF(C189="","",VLOOKUP(C189,precio_reno_porta!D:Z,20,0))</f>
        <v/>
      </c>
      <c r="W189" t="str">
        <f>IF(C189="","",VLOOKUP(C189,precio_reno_porta!D:Z,21,0))</f>
        <v/>
      </c>
      <c r="X189" t="str">
        <f>IF(C189="","",VLOOKUP(C189,precio_reno_porta!D:Z,22,0))</f>
        <v/>
      </c>
      <c r="Y189" t="str">
        <f>IF(C189="","",VLOOKUP(C189,precio_reno_porta!D:Z,23,0))</f>
        <v/>
      </c>
      <c r="Z189" t="str">
        <f>IF(Anexar1!C179="","",IFERROR(VLOOKUP(C189,Anexar1!C:P,6,0),0))</f>
        <v/>
      </c>
      <c r="AA189" t="str">
        <f>IF(Anexar1!C179="","",IFERROR(VLOOKUP(C189,Anexar1!C:P,14,0),""))</f>
        <v/>
      </c>
    </row>
    <row r="190" spans="1:27" x14ac:dyDescent="0.3">
      <c r="A190" t="str">
        <f>IF(precio_reno_porta!B190="","",precio_reno_porta!B190)</f>
        <v/>
      </c>
      <c r="B190" t="str">
        <f>IF(Anexar1!B180="","",Anexar1!B180)</f>
        <v/>
      </c>
      <c r="C190" t="str">
        <f>IF(Anexar1!C180="","",Anexar1!C180)</f>
        <v/>
      </c>
      <c r="D190" t="str">
        <f>IF(C190="","",VLOOKUP(C190,precio_reno_porta!D:Z,2,0))</f>
        <v/>
      </c>
      <c r="E190" t="str">
        <f>IF(C190="","",VLOOKUP(C190,precio_reno_porta!D:Z,3,0))</f>
        <v/>
      </c>
      <c r="F190" t="str">
        <f>IF(C190="","",VLOOKUP(C190,precio_reno_porta!D:Z,4,0))</f>
        <v/>
      </c>
      <c r="G190" t="str">
        <f>IF(C190="","",VLOOKUP(C190,precio_reno_porta!D:Z,5,0))</f>
        <v/>
      </c>
      <c r="H190" t="str">
        <f>IF(C190="","",VLOOKUP(C190,precio_reno_porta!D:Z,6,0))</f>
        <v/>
      </c>
      <c r="I190" t="str">
        <f>IF(C190="","",VLOOKUP(C190,precio_reno_porta!D:Z,7,0))</f>
        <v/>
      </c>
      <c r="J190" t="str">
        <f>IF(C190="","",VLOOKUP(C190,precio_reno_porta!D:Z,8,0))</f>
        <v/>
      </c>
      <c r="K190" t="str">
        <f>IF(C190="","",VLOOKUP(C190,precio_reno_porta!D:Z,9,0))</f>
        <v/>
      </c>
      <c r="L190" t="str">
        <f>IF(C190="","",VLOOKUP(C190,precio_reno_porta!D:Z,10,0))</f>
        <v/>
      </c>
      <c r="M190" t="str">
        <f>IF(C190="","",VLOOKUP(C190,precio_reno_porta!D:Z,11,0))</f>
        <v/>
      </c>
      <c r="N190" t="str">
        <f>IF(C190="","",VLOOKUP(C190,precio_reno_porta!D:Z,12,0))</f>
        <v/>
      </c>
      <c r="O190" t="str">
        <f>IF(C190="","",VLOOKUP(C190,precio_reno_porta!D:Z,13,0))</f>
        <v/>
      </c>
      <c r="P190" t="str">
        <f>IF(C190="","",VLOOKUP(C190,precio_reno_porta!D:Z,14,0))</f>
        <v/>
      </c>
      <c r="Q190" t="str">
        <f>IF(C190="","",VLOOKUP(C190,precio_reno_porta!D:Z,15,0))</f>
        <v/>
      </c>
      <c r="R190" t="str">
        <f>IF(C190="","",VLOOKUP(C190,precio_reno_porta!D:Z,16,0))</f>
        <v/>
      </c>
      <c r="S190" t="str">
        <f>IF(C190="","",VLOOKUP(C190,precio_reno_porta!D:Z,17,0))</f>
        <v/>
      </c>
      <c r="T190" t="str">
        <f>IF(C190="","",VLOOKUP(C190,precio_reno_porta!D:Z,18,0))</f>
        <v/>
      </c>
      <c r="U190" t="str">
        <f>IF(C190="","",VLOOKUP(C190,precio_reno_porta!D:Z,19,0))</f>
        <v/>
      </c>
      <c r="V190" t="str">
        <f>IF(C190="","",VLOOKUP(C190,precio_reno_porta!D:Z,20,0))</f>
        <v/>
      </c>
      <c r="W190" t="str">
        <f>IF(C190="","",VLOOKUP(C190,precio_reno_porta!D:Z,21,0))</f>
        <v/>
      </c>
      <c r="X190" t="str">
        <f>IF(C190="","",VLOOKUP(C190,precio_reno_porta!D:Z,22,0))</f>
        <v/>
      </c>
      <c r="Y190" t="str">
        <f>IF(C190="","",VLOOKUP(C190,precio_reno_porta!D:Z,23,0))</f>
        <v/>
      </c>
      <c r="Z190" t="str">
        <f>IF(Anexar1!C180="","",IFERROR(VLOOKUP(C190,Anexar1!C:P,6,0),0))</f>
        <v/>
      </c>
      <c r="AA190" t="str">
        <f>IF(Anexar1!C180="","",IFERROR(VLOOKUP(C190,Anexar1!C:P,14,0),""))</f>
        <v/>
      </c>
    </row>
    <row r="191" spans="1:27" x14ac:dyDescent="0.3">
      <c r="A191" t="str">
        <f>IF(precio_reno_porta!B191="","",precio_reno_porta!B191)</f>
        <v/>
      </c>
      <c r="B191" t="str">
        <f>IF(Anexar1!B181="","",Anexar1!B181)</f>
        <v/>
      </c>
      <c r="C191" t="str">
        <f>IF(Anexar1!C181="","",Anexar1!C181)</f>
        <v/>
      </c>
      <c r="D191" t="str">
        <f>IF(C191="","",VLOOKUP(C191,precio_reno_porta!D:Z,2,0))</f>
        <v/>
      </c>
      <c r="E191" t="str">
        <f>IF(C191="","",VLOOKUP(C191,precio_reno_porta!D:Z,3,0))</f>
        <v/>
      </c>
      <c r="F191" t="str">
        <f>IF(C191="","",VLOOKUP(C191,precio_reno_porta!D:Z,4,0))</f>
        <v/>
      </c>
      <c r="G191" t="str">
        <f>IF(C191="","",VLOOKUP(C191,precio_reno_porta!D:Z,5,0))</f>
        <v/>
      </c>
      <c r="H191" t="str">
        <f>IF(C191="","",VLOOKUP(C191,precio_reno_porta!D:Z,6,0))</f>
        <v/>
      </c>
      <c r="I191" t="str">
        <f>IF(C191="","",VLOOKUP(C191,precio_reno_porta!D:Z,7,0))</f>
        <v/>
      </c>
      <c r="J191" t="str">
        <f>IF(C191="","",VLOOKUP(C191,precio_reno_porta!D:Z,8,0))</f>
        <v/>
      </c>
      <c r="K191" t="str">
        <f>IF(C191="","",VLOOKUP(C191,precio_reno_porta!D:Z,9,0))</f>
        <v/>
      </c>
      <c r="L191" t="str">
        <f>IF(C191="","",VLOOKUP(C191,precio_reno_porta!D:Z,10,0))</f>
        <v/>
      </c>
      <c r="M191" t="str">
        <f>IF(C191="","",VLOOKUP(C191,precio_reno_porta!D:Z,11,0))</f>
        <v/>
      </c>
      <c r="N191" t="str">
        <f>IF(C191="","",VLOOKUP(C191,precio_reno_porta!D:Z,12,0))</f>
        <v/>
      </c>
      <c r="O191" t="str">
        <f>IF(C191="","",VLOOKUP(C191,precio_reno_porta!D:Z,13,0))</f>
        <v/>
      </c>
      <c r="P191" t="str">
        <f>IF(C191="","",VLOOKUP(C191,precio_reno_porta!D:Z,14,0))</f>
        <v/>
      </c>
      <c r="Q191" t="str">
        <f>IF(C191="","",VLOOKUP(C191,precio_reno_porta!D:Z,15,0))</f>
        <v/>
      </c>
      <c r="R191" t="str">
        <f>IF(C191="","",VLOOKUP(C191,precio_reno_porta!D:Z,16,0))</f>
        <v/>
      </c>
      <c r="S191" t="str">
        <f>IF(C191="","",VLOOKUP(C191,precio_reno_porta!D:Z,17,0))</f>
        <v/>
      </c>
      <c r="T191" t="str">
        <f>IF(C191="","",VLOOKUP(C191,precio_reno_porta!D:Z,18,0))</f>
        <v/>
      </c>
      <c r="U191" t="str">
        <f>IF(C191="","",VLOOKUP(C191,precio_reno_porta!D:Z,19,0))</f>
        <v/>
      </c>
      <c r="V191" t="str">
        <f>IF(C191="","",VLOOKUP(C191,precio_reno_porta!D:Z,20,0))</f>
        <v/>
      </c>
      <c r="W191" t="str">
        <f>IF(C191="","",VLOOKUP(C191,precio_reno_porta!D:Z,21,0))</f>
        <v/>
      </c>
      <c r="X191" t="str">
        <f>IF(C191="","",VLOOKUP(C191,precio_reno_porta!D:Z,22,0))</f>
        <v/>
      </c>
      <c r="Y191" t="str">
        <f>IF(C191="","",VLOOKUP(C191,precio_reno_porta!D:Z,23,0))</f>
        <v/>
      </c>
      <c r="Z191" t="str">
        <f>IF(Anexar1!C181="","",IFERROR(VLOOKUP(C191,Anexar1!C:P,6,0),0))</f>
        <v/>
      </c>
      <c r="AA191" t="str">
        <f>IF(Anexar1!C181="","",IFERROR(VLOOKUP(C191,Anexar1!C:P,14,0),""))</f>
        <v/>
      </c>
    </row>
    <row r="192" spans="1:27" x14ac:dyDescent="0.3">
      <c r="A192" t="str">
        <f>IF(precio_reno_porta!B192="","",precio_reno_porta!B192)</f>
        <v/>
      </c>
      <c r="B192" t="str">
        <f>IF(Anexar1!B182="","",Anexar1!B182)</f>
        <v/>
      </c>
      <c r="C192" t="str">
        <f>IF(Anexar1!C182="","",Anexar1!C182)</f>
        <v/>
      </c>
      <c r="D192" t="str">
        <f>IF(C192="","",VLOOKUP(C192,precio_reno_porta!D:Z,2,0))</f>
        <v/>
      </c>
      <c r="E192" t="str">
        <f>IF(C192="","",VLOOKUP(C192,precio_reno_porta!D:Z,3,0))</f>
        <v/>
      </c>
      <c r="F192" t="str">
        <f>IF(C192="","",VLOOKUP(C192,precio_reno_porta!D:Z,4,0))</f>
        <v/>
      </c>
      <c r="G192" t="str">
        <f>IF(C192="","",VLOOKUP(C192,precio_reno_porta!D:Z,5,0))</f>
        <v/>
      </c>
      <c r="H192" t="str">
        <f>IF(C192="","",VLOOKUP(C192,precio_reno_porta!D:Z,6,0))</f>
        <v/>
      </c>
      <c r="I192" t="str">
        <f>IF(C192="","",VLOOKUP(C192,precio_reno_porta!D:Z,7,0))</f>
        <v/>
      </c>
      <c r="J192" t="str">
        <f>IF(C192="","",VLOOKUP(C192,precio_reno_porta!D:Z,8,0))</f>
        <v/>
      </c>
      <c r="K192" t="str">
        <f>IF(C192="","",VLOOKUP(C192,precio_reno_porta!D:Z,9,0))</f>
        <v/>
      </c>
      <c r="L192" t="str">
        <f>IF(C192="","",VLOOKUP(C192,precio_reno_porta!D:Z,10,0))</f>
        <v/>
      </c>
      <c r="M192" t="str">
        <f>IF(C192="","",VLOOKUP(C192,precio_reno_porta!D:Z,11,0))</f>
        <v/>
      </c>
      <c r="N192" t="str">
        <f>IF(C192="","",VLOOKUP(C192,precio_reno_porta!D:Z,12,0))</f>
        <v/>
      </c>
      <c r="O192" t="str">
        <f>IF(C192="","",VLOOKUP(C192,precio_reno_porta!D:Z,13,0))</f>
        <v/>
      </c>
      <c r="P192" t="str">
        <f>IF(C192="","",VLOOKUP(C192,precio_reno_porta!D:Z,14,0))</f>
        <v/>
      </c>
      <c r="Q192" t="str">
        <f>IF(C192="","",VLOOKUP(C192,precio_reno_porta!D:Z,15,0))</f>
        <v/>
      </c>
      <c r="R192" t="str">
        <f>IF(C192="","",VLOOKUP(C192,precio_reno_porta!D:Z,16,0))</f>
        <v/>
      </c>
      <c r="S192" t="str">
        <f>IF(C192="","",VLOOKUP(C192,precio_reno_porta!D:Z,17,0))</f>
        <v/>
      </c>
      <c r="T192" t="str">
        <f>IF(C192="","",VLOOKUP(C192,precio_reno_porta!D:Z,18,0))</f>
        <v/>
      </c>
      <c r="U192" t="str">
        <f>IF(C192="","",VLOOKUP(C192,precio_reno_porta!D:Z,19,0))</f>
        <v/>
      </c>
      <c r="V192" t="str">
        <f>IF(C192="","",VLOOKUP(C192,precio_reno_porta!D:Z,20,0))</f>
        <v/>
      </c>
      <c r="W192" t="str">
        <f>IF(C192="","",VLOOKUP(C192,precio_reno_porta!D:Z,21,0))</f>
        <v/>
      </c>
      <c r="X192" t="str">
        <f>IF(C192="","",VLOOKUP(C192,precio_reno_porta!D:Z,22,0))</f>
        <v/>
      </c>
      <c r="Y192" t="str">
        <f>IF(C192="","",VLOOKUP(C192,precio_reno_porta!D:Z,23,0))</f>
        <v/>
      </c>
      <c r="Z192" t="str">
        <f>IF(Anexar1!C182="","",IFERROR(VLOOKUP(C192,Anexar1!C:P,6,0),0))</f>
        <v/>
      </c>
      <c r="AA192" t="str">
        <f>IF(Anexar1!C182="","",IFERROR(VLOOKUP(C192,Anexar1!C:P,14,0),""))</f>
        <v/>
      </c>
    </row>
    <row r="193" spans="1:27" x14ac:dyDescent="0.3">
      <c r="A193" t="str">
        <f>IF(precio_reno_porta!B193="","",precio_reno_porta!B193)</f>
        <v/>
      </c>
      <c r="B193" t="str">
        <f>IF(Anexar1!B183="","",Anexar1!B183)</f>
        <v/>
      </c>
      <c r="C193" t="str">
        <f>IF(Anexar1!C183="","",Anexar1!C183)</f>
        <v/>
      </c>
      <c r="D193" t="str">
        <f>IF(C193="","",VLOOKUP(C193,precio_reno_porta!D:Z,2,0))</f>
        <v/>
      </c>
      <c r="E193" t="str">
        <f>IF(C193="","",VLOOKUP(C193,precio_reno_porta!D:Z,3,0))</f>
        <v/>
      </c>
      <c r="F193" t="str">
        <f>IF(C193="","",VLOOKUP(C193,precio_reno_porta!D:Z,4,0))</f>
        <v/>
      </c>
      <c r="G193" t="str">
        <f>IF(C193="","",VLOOKUP(C193,precio_reno_porta!D:Z,5,0))</f>
        <v/>
      </c>
      <c r="H193" t="str">
        <f>IF(C193="","",VLOOKUP(C193,precio_reno_porta!D:Z,6,0))</f>
        <v/>
      </c>
      <c r="I193" t="str">
        <f>IF(C193="","",VLOOKUP(C193,precio_reno_porta!D:Z,7,0))</f>
        <v/>
      </c>
      <c r="J193" t="str">
        <f>IF(C193="","",VLOOKUP(C193,precio_reno_porta!D:Z,8,0))</f>
        <v/>
      </c>
      <c r="K193" t="str">
        <f>IF(C193="","",VLOOKUP(C193,precio_reno_porta!D:Z,9,0))</f>
        <v/>
      </c>
      <c r="L193" t="str">
        <f>IF(C193="","",VLOOKUP(C193,precio_reno_porta!D:Z,10,0))</f>
        <v/>
      </c>
      <c r="M193" t="str">
        <f>IF(C193="","",VLOOKUP(C193,precio_reno_porta!D:Z,11,0))</f>
        <v/>
      </c>
      <c r="N193" t="str">
        <f>IF(C193="","",VLOOKUP(C193,precio_reno_porta!D:Z,12,0))</f>
        <v/>
      </c>
      <c r="O193" t="str">
        <f>IF(C193="","",VLOOKUP(C193,precio_reno_porta!D:Z,13,0))</f>
        <v/>
      </c>
      <c r="P193" t="str">
        <f>IF(C193="","",VLOOKUP(C193,precio_reno_porta!D:Z,14,0))</f>
        <v/>
      </c>
      <c r="Q193" t="str">
        <f>IF(C193="","",VLOOKUP(C193,precio_reno_porta!D:Z,15,0))</f>
        <v/>
      </c>
      <c r="R193" t="str">
        <f>IF(C193="","",VLOOKUP(C193,precio_reno_porta!D:Z,16,0))</f>
        <v/>
      </c>
      <c r="S193" t="str">
        <f>IF(C193="","",VLOOKUP(C193,precio_reno_porta!D:Z,17,0))</f>
        <v/>
      </c>
      <c r="T193" t="str">
        <f>IF(C193="","",VLOOKUP(C193,precio_reno_porta!D:Z,18,0))</f>
        <v/>
      </c>
      <c r="U193" t="str">
        <f>IF(C193="","",VLOOKUP(C193,precio_reno_porta!D:Z,19,0))</f>
        <v/>
      </c>
      <c r="V193" t="str">
        <f>IF(C193="","",VLOOKUP(C193,precio_reno_porta!D:Z,20,0))</f>
        <v/>
      </c>
      <c r="W193" t="str">
        <f>IF(C193="","",VLOOKUP(C193,precio_reno_porta!D:Z,21,0))</f>
        <v/>
      </c>
      <c r="X193" t="str">
        <f>IF(C193="","",VLOOKUP(C193,precio_reno_porta!D:Z,22,0))</f>
        <v/>
      </c>
      <c r="Y193" t="str">
        <f>IF(C193="","",VLOOKUP(C193,precio_reno_porta!D:Z,23,0))</f>
        <v/>
      </c>
      <c r="Z193" t="str">
        <f>IF(Anexar1!C183="","",IFERROR(VLOOKUP(C193,Anexar1!C:P,6,0),0))</f>
        <v/>
      </c>
      <c r="AA193" t="str">
        <f>IF(Anexar1!C183="","",IFERROR(VLOOKUP(C193,Anexar1!C:P,14,0),""))</f>
        <v/>
      </c>
    </row>
    <row r="194" spans="1:27" x14ac:dyDescent="0.3">
      <c r="A194" t="str">
        <f>IF(precio_reno_porta!B194="","",precio_reno_porta!B194)</f>
        <v/>
      </c>
      <c r="B194" t="str">
        <f>IF(Anexar1!B184="","",Anexar1!B184)</f>
        <v/>
      </c>
      <c r="C194" t="str">
        <f>IF(Anexar1!C184="","",Anexar1!C184)</f>
        <v/>
      </c>
      <c r="D194" t="str">
        <f>IF(C194="","",VLOOKUP(C194,precio_reno_porta!D:Z,2,0))</f>
        <v/>
      </c>
      <c r="E194" t="str">
        <f>IF(C194="","",VLOOKUP(C194,precio_reno_porta!D:Z,3,0))</f>
        <v/>
      </c>
      <c r="F194" t="str">
        <f>IF(C194="","",VLOOKUP(C194,precio_reno_porta!D:Z,4,0))</f>
        <v/>
      </c>
      <c r="G194" t="str">
        <f>IF(C194="","",VLOOKUP(C194,precio_reno_porta!D:Z,5,0))</f>
        <v/>
      </c>
      <c r="H194" t="str">
        <f>IF(C194="","",VLOOKUP(C194,precio_reno_porta!D:Z,6,0))</f>
        <v/>
      </c>
      <c r="I194" t="str">
        <f>IF(C194="","",VLOOKUP(C194,precio_reno_porta!D:Z,7,0))</f>
        <v/>
      </c>
      <c r="J194" t="str">
        <f>IF(C194="","",VLOOKUP(C194,precio_reno_porta!D:Z,8,0))</f>
        <v/>
      </c>
      <c r="K194" t="str">
        <f>IF(C194="","",VLOOKUP(C194,precio_reno_porta!D:Z,9,0))</f>
        <v/>
      </c>
      <c r="L194" t="str">
        <f>IF(C194="","",VLOOKUP(C194,precio_reno_porta!D:Z,10,0))</f>
        <v/>
      </c>
      <c r="M194" t="str">
        <f>IF(C194="","",VLOOKUP(C194,precio_reno_porta!D:Z,11,0))</f>
        <v/>
      </c>
      <c r="N194" t="str">
        <f>IF(C194="","",VLOOKUP(C194,precio_reno_porta!D:Z,12,0))</f>
        <v/>
      </c>
      <c r="O194" t="str">
        <f>IF(C194="","",VLOOKUP(C194,precio_reno_porta!D:Z,13,0))</f>
        <v/>
      </c>
      <c r="P194" t="str">
        <f>IF(C194="","",VLOOKUP(C194,precio_reno_porta!D:Z,14,0))</f>
        <v/>
      </c>
      <c r="Q194" t="str">
        <f>IF(C194="","",VLOOKUP(C194,precio_reno_porta!D:Z,15,0))</f>
        <v/>
      </c>
      <c r="R194" t="str">
        <f>IF(C194="","",VLOOKUP(C194,precio_reno_porta!D:Z,16,0))</f>
        <v/>
      </c>
      <c r="S194" t="str">
        <f>IF(C194="","",VLOOKUP(C194,precio_reno_porta!D:Z,17,0))</f>
        <v/>
      </c>
      <c r="T194" t="str">
        <f>IF(C194="","",VLOOKUP(C194,precio_reno_porta!D:Z,18,0))</f>
        <v/>
      </c>
      <c r="U194" t="str">
        <f>IF(C194="","",VLOOKUP(C194,precio_reno_porta!D:Z,19,0))</f>
        <v/>
      </c>
      <c r="V194" t="str">
        <f>IF(C194="","",VLOOKUP(C194,precio_reno_porta!D:Z,20,0))</f>
        <v/>
      </c>
      <c r="W194" t="str">
        <f>IF(C194="","",VLOOKUP(C194,precio_reno_porta!D:Z,21,0))</f>
        <v/>
      </c>
      <c r="X194" t="str">
        <f>IF(C194="","",VLOOKUP(C194,precio_reno_porta!D:Z,22,0))</f>
        <v/>
      </c>
      <c r="Y194" t="str">
        <f>IF(C194="","",VLOOKUP(C194,precio_reno_porta!D:Z,23,0))</f>
        <v/>
      </c>
      <c r="Z194" t="str">
        <f>IF(Anexar1!C184="","",IFERROR(VLOOKUP(C194,Anexar1!C:P,6,0),0))</f>
        <v/>
      </c>
      <c r="AA194" t="str">
        <f>IF(Anexar1!C184="","",IFERROR(VLOOKUP(C194,Anexar1!C:P,14,0),""))</f>
        <v/>
      </c>
    </row>
    <row r="195" spans="1:27" x14ac:dyDescent="0.3">
      <c r="A195" t="str">
        <f>IF(precio_reno_porta!B195="","",precio_reno_porta!B195)</f>
        <v/>
      </c>
      <c r="B195" t="str">
        <f>IF(Anexar1!B185="","",Anexar1!B185)</f>
        <v/>
      </c>
      <c r="C195" t="str">
        <f>IF(Anexar1!C185="","",Anexar1!C185)</f>
        <v/>
      </c>
      <c r="D195" t="str">
        <f>IF(C195="","",VLOOKUP(C195,precio_reno_porta!D:Z,2,0))</f>
        <v/>
      </c>
      <c r="E195" t="str">
        <f>IF(C195="","",VLOOKUP(C195,precio_reno_porta!D:Z,3,0))</f>
        <v/>
      </c>
      <c r="F195" t="str">
        <f>IF(C195="","",VLOOKUP(C195,precio_reno_porta!D:Z,4,0))</f>
        <v/>
      </c>
      <c r="G195" t="str">
        <f>IF(C195="","",VLOOKUP(C195,precio_reno_porta!D:Z,5,0))</f>
        <v/>
      </c>
      <c r="H195" t="str">
        <f>IF(C195="","",VLOOKUP(C195,precio_reno_porta!D:Z,6,0))</f>
        <v/>
      </c>
      <c r="I195" t="str">
        <f>IF(C195="","",VLOOKUP(C195,precio_reno_porta!D:Z,7,0))</f>
        <v/>
      </c>
      <c r="J195" t="str">
        <f>IF(C195="","",VLOOKUP(C195,precio_reno_porta!D:Z,8,0))</f>
        <v/>
      </c>
      <c r="K195" t="str">
        <f>IF(C195="","",VLOOKUP(C195,precio_reno_porta!D:Z,9,0))</f>
        <v/>
      </c>
      <c r="L195" t="str">
        <f>IF(C195="","",VLOOKUP(C195,precio_reno_porta!D:Z,10,0))</f>
        <v/>
      </c>
      <c r="M195" t="str">
        <f>IF(C195="","",VLOOKUP(C195,precio_reno_porta!D:Z,11,0))</f>
        <v/>
      </c>
      <c r="N195" t="str">
        <f>IF(C195="","",VLOOKUP(C195,precio_reno_porta!D:Z,12,0))</f>
        <v/>
      </c>
      <c r="O195" t="str">
        <f>IF(C195="","",VLOOKUP(C195,precio_reno_porta!D:Z,13,0))</f>
        <v/>
      </c>
      <c r="P195" t="str">
        <f>IF(C195="","",VLOOKUP(C195,precio_reno_porta!D:Z,14,0))</f>
        <v/>
      </c>
      <c r="Q195" t="str">
        <f>IF(C195="","",VLOOKUP(C195,precio_reno_porta!D:Z,15,0))</f>
        <v/>
      </c>
      <c r="R195" t="str">
        <f>IF(C195="","",VLOOKUP(C195,precio_reno_porta!D:Z,16,0))</f>
        <v/>
      </c>
      <c r="S195" t="str">
        <f>IF(C195="","",VLOOKUP(C195,precio_reno_porta!D:Z,17,0))</f>
        <v/>
      </c>
      <c r="T195" t="str">
        <f>IF(C195="","",VLOOKUP(C195,precio_reno_porta!D:Z,18,0))</f>
        <v/>
      </c>
      <c r="U195" t="str">
        <f>IF(C195="","",VLOOKUP(C195,precio_reno_porta!D:Z,19,0))</f>
        <v/>
      </c>
      <c r="V195" t="str">
        <f>IF(C195="","",VLOOKUP(C195,precio_reno_porta!D:Z,20,0))</f>
        <v/>
      </c>
      <c r="W195" t="str">
        <f>IF(C195="","",VLOOKUP(C195,precio_reno_porta!D:Z,21,0))</f>
        <v/>
      </c>
      <c r="X195" t="str">
        <f>IF(C195="","",VLOOKUP(C195,precio_reno_porta!D:Z,22,0))</f>
        <v/>
      </c>
      <c r="Y195" t="str">
        <f>IF(C195="","",VLOOKUP(C195,precio_reno_porta!D:Z,23,0))</f>
        <v/>
      </c>
      <c r="Z195" t="str">
        <f>IF(Anexar1!C185="","",IFERROR(VLOOKUP(C195,Anexar1!C:P,6,0),0))</f>
        <v/>
      </c>
      <c r="AA195" t="str">
        <f>IF(Anexar1!C185="","",IFERROR(VLOOKUP(C195,Anexar1!C:P,14,0),""))</f>
        <v/>
      </c>
    </row>
    <row r="196" spans="1:27" x14ac:dyDescent="0.3">
      <c r="A196" t="str">
        <f>IF(precio_reno_porta!B196="","",precio_reno_porta!B196)</f>
        <v/>
      </c>
      <c r="B196" t="str">
        <f>IF(Anexar1!B186="","",Anexar1!B186)</f>
        <v/>
      </c>
      <c r="C196" t="str">
        <f>IF(Anexar1!C186="","",Anexar1!C186)</f>
        <v/>
      </c>
      <c r="D196" t="str">
        <f>IF(C196="","",VLOOKUP(C196,precio_reno_porta!D:Z,2,0))</f>
        <v/>
      </c>
      <c r="E196" t="str">
        <f>IF(C196="","",VLOOKUP(C196,precio_reno_porta!D:Z,3,0))</f>
        <v/>
      </c>
      <c r="F196" t="str">
        <f>IF(C196="","",VLOOKUP(C196,precio_reno_porta!D:Z,4,0))</f>
        <v/>
      </c>
      <c r="G196" t="str">
        <f>IF(C196="","",VLOOKUP(C196,precio_reno_porta!D:Z,5,0))</f>
        <v/>
      </c>
      <c r="H196" t="str">
        <f>IF(C196="","",VLOOKUP(C196,precio_reno_porta!D:Z,6,0))</f>
        <v/>
      </c>
      <c r="I196" t="str">
        <f>IF(C196="","",VLOOKUP(C196,precio_reno_porta!D:Z,7,0))</f>
        <v/>
      </c>
      <c r="J196" t="str">
        <f>IF(C196="","",VLOOKUP(C196,precio_reno_porta!D:Z,8,0))</f>
        <v/>
      </c>
      <c r="K196" t="str">
        <f>IF(C196="","",VLOOKUP(C196,precio_reno_porta!D:Z,9,0))</f>
        <v/>
      </c>
      <c r="L196" t="str">
        <f>IF(C196="","",VLOOKUP(C196,precio_reno_porta!D:Z,10,0))</f>
        <v/>
      </c>
      <c r="M196" t="str">
        <f>IF(C196="","",VLOOKUP(C196,precio_reno_porta!D:Z,11,0))</f>
        <v/>
      </c>
      <c r="N196" t="str">
        <f>IF(C196="","",VLOOKUP(C196,precio_reno_porta!D:Z,12,0))</f>
        <v/>
      </c>
      <c r="O196" t="str">
        <f>IF(C196="","",VLOOKUP(C196,precio_reno_porta!D:Z,13,0))</f>
        <v/>
      </c>
      <c r="P196" t="str">
        <f>IF(C196="","",VLOOKUP(C196,precio_reno_porta!D:Z,14,0))</f>
        <v/>
      </c>
      <c r="Q196" t="str">
        <f>IF(C196="","",VLOOKUP(C196,precio_reno_porta!D:Z,15,0))</f>
        <v/>
      </c>
      <c r="R196" t="str">
        <f>IF(C196="","",VLOOKUP(C196,precio_reno_porta!D:Z,16,0))</f>
        <v/>
      </c>
      <c r="S196" t="str">
        <f>IF(C196="","",VLOOKUP(C196,precio_reno_porta!D:Z,17,0))</f>
        <v/>
      </c>
      <c r="T196" t="str">
        <f>IF(C196="","",VLOOKUP(C196,precio_reno_porta!D:Z,18,0))</f>
        <v/>
      </c>
      <c r="U196" t="str">
        <f>IF(C196="","",VLOOKUP(C196,precio_reno_porta!D:Z,19,0))</f>
        <v/>
      </c>
      <c r="V196" t="str">
        <f>IF(C196="","",VLOOKUP(C196,precio_reno_porta!D:Z,20,0))</f>
        <v/>
      </c>
      <c r="W196" t="str">
        <f>IF(C196="","",VLOOKUP(C196,precio_reno_porta!D:Z,21,0))</f>
        <v/>
      </c>
      <c r="X196" t="str">
        <f>IF(C196="","",VLOOKUP(C196,precio_reno_porta!D:Z,22,0))</f>
        <v/>
      </c>
      <c r="Y196" t="str">
        <f>IF(C196="","",VLOOKUP(C196,precio_reno_porta!D:Z,23,0))</f>
        <v/>
      </c>
      <c r="Z196" t="str">
        <f>IF(Anexar1!C186="","",IFERROR(VLOOKUP(C196,Anexar1!C:P,6,0),0))</f>
        <v/>
      </c>
      <c r="AA196" t="str">
        <f>IF(Anexar1!C186="","",IFERROR(VLOOKUP(C196,Anexar1!C:P,14,0),""))</f>
        <v/>
      </c>
    </row>
    <row r="197" spans="1:27" x14ac:dyDescent="0.3">
      <c r="A197" t="str">
        <f>IF(precio_reno_porta!B197="","",precio_reno_porta!B197)</f>
        <v/>
      </c>
      <c r="B197" t="str">
        <f>IF(Anexar1!B187="","",Anexar1!B187)</f>
        <v/>
      </c>
      <c r="C197" t="str">
        <f>IF(Anexar1!C187="","",Anexar1!C187)</f>
        <v/>
      </c>
      <c r="D197" t="str">
        <f>IF(C197="","",VLOOKUP(C197,precio_reno_porta!D:Z,2,0))</f>
        <v/>
      </c>
      <c r="E197" t="str">
        <f>IF(C197="","",VLOOKUP(C197,precio_reno_porta!D:Z,3,0))</f>
        <v/>
      </c>
      <c r="F197" t="str">
        <f>IF(C197="","",VLOOKUP(C197,precio_reno_porta!D:Z,4,0))</f>
        <v/>
      </c>
      <c r="G197" t="str">
        <f>IF(C197="","",VLOOKUP(C197,precio_reno_porta!D:Z,5,0))</f>
        <v/>
      </c>
      <c r="H197" t="str">
        <f>IF(C197="","",VLOOKUP(C197,precio_reno_porta!D:Z,6,0))</f>
        <v/>
      </c>
      <c r="I197" t="str">
        <f>IF(C197="","",VLOOKUP(C197,precio_reno_porta!D:Z,7,0))</f>
        <v/>
      </c>
      <c r="J197" t="str">
        <f>IF(C197="","",VLOOKUP(C197,precio_reno_porta!D:Z,8,0))</f>
        <v/>
      </c>
      <c r="K197" t="str">
        <f>IF(C197="","",VLOOKUP(C197,precio_reno_porta!D:Z,9,0))</f>
        <v/>
      </c>
      <c r="L197" t="str">
        <f>IF(C197="","",VLOOKUP(C197,precio_reno_porta!D:Z,10,0))</f>
        <v/>
      </c>
      <c r="M197" t="str">
        <f>IF(C197="","",VLOOKUP(C197,precio_reno_porta!D:Z,11,0))</f>
        <v/>
      </c>
      <c r="N197" t="str">
        <f>IF(C197="","",VLOOKUP(C197,precio_reno_porta!D:Z,12,0))</f>
        <v/>
      </c>
      <c r="O197" t="str">
        <f>IF(C197="","",VLOOKUP(C197,precio_reno_porta!D:Z,13,0))</f>
        <v/>
      </c>
      <c r="P197" t="str">
        <f>IF(C197="","",VLOOKUP(C197,precio_reno_porta!D:Z,14,0))</f>
        <v/>
      </c>
      <c r="Q197" t="str">
        <f>IF(C197="","",VLOOKUP(C197,precio_reno_porta!D:Z,15,0))</f>
        <v/>
      </c>
      <c r="R197" t="str">
        <f>IF(C197="","",VLOOKUP(C197,precio_reno_porta!D:Z,16,0))</f>
        <v/>
      </c>
      <c r="S197" t="str">
        <f>IF(C197="","",VLOOKUP(C197,precio_reno_porta!D:Z,17,0))</f>
        <v/>
      </c>
      <c r="T197" t="str">
        <f>IF(C197="","",VLOOKUP(C197,precio_reno_porta!D:Z,18,0))</f>
        <v/>
      </c>
      <c r="U197" t="str">
        <f>IF(C197="","",VLOOKUP(C197,precio_reno_porta!D:Z,19,0))</f>
        <v/>
      </c>
      <c r="V197" t="str">
        <f>IF(C197="","",VLOOKUP(C197,precio_reno_porta!D:Z,20,0))</f>
        <v/>
      </c>
      <c r="W197" t="str">
        <f>IF(C197="","",VLOOKUP(C197,precio_reno_porta!D:Z,21,0))</f>
        <v/>
      </c>
      <c r="X197" t="str">
        <f>IF(C197="","",VLOOKUP(C197,precio_reno_porta!D:Z,22,0))</f>
        <v/>
      </c>
      <c r="Y197" t="str">
        <f>IF(C197="","",VLOOKUP(C197,precio_reno_porta!D:Z,23,0))</f>
        <v/>
      </c>
      <c r="Z197" t="str">
        <f>IF(Anexar1!C187="","",IFERROR(VLOOKUP(C197,Anexar1!C:P,6,0),0))</f>
        <v/>
      </c>
      <c r="AA197" t="str">
        <f>IF(Anexar1!C187="","",IFERROR(VLOOKUP(C197,Anexar1!C:P,14,0),""))</f>
        <v/>
      </c>
    </row>
    <row r="198" spans="1:27" x14ac:dyDescent="0.3">
      <c r="A198" t="str">
        <f>IF(precio_reno_porta!B198="","",precio_reno_porta!B198)</f>
        <v/>
      </c>
      <c r="B198" t="str">
        <f>IF(Anexar1!B188="","",Anexar1!B188)</f>
        <v/>
      </c>
      <c r="C198" t="str">
        <f>IF(Anexar1!C188="","",Anexar1!C188)</f>
        <v/>
      </c>
      <c r="D198" t="str">
        <f>IF(C198="","",VLOOKUP(C198,precio_reno_porta!D:Z,2,0))</f>
        <v/>
      </c>
      <c r="E198" t="str">
        <f>IF(C198="","",VLOOKUP(C198,precio_reno_porta!D:Z,3,0))</f>
        <v/>
      </c>
      <c r="F198" t="str">
        <f>IF(C198="","",VLOOKUP(C198,precio_reno_porta!D:Z,4,0))</f>
        <v/>
      </c>
      <c r="G198" t="str">
        <f>IF(C198="","",VLOOKUP(C198,precio_reno_porta!D:Z,5,0))</f>
        <v/>
      </c>
      <c r="H198" t="str">
        <f>IF(C198="","",VLOOKUP(C198,precio_reno_porta!D:Z,6,0))</f>
        <v/>
      </c>
      <c r="I198" t="str">
        <f>IF(C198="","",VLOOKUP(C198,precio_reno_porta!D:Z,7,0))</f>
        <v/>
      </c>
      <c r="J198" t="str">
        <f>IF(C198="","",VLOOKUP(C198,precio_reno_porta!D:Z,8,0))</f>
        <v/>
      </c>
      <c r="K198" t="str">
        <f>IF(C198="","",VLOOKUP(C198,precio_reno_porta!D:Z,9,0))</f>
        <v/>
      </c>
      <c r="L198" t="str">
        <f>IF(C198="","",VLOOKUP(C198,precio_reno_porta!D:Z,10,0))</f>
        <v/>
      </c>
      <c r="M198" t="str">
        <f>IF(C198="","",VLOOKUP(C198,precio_reno_porta!D:Z,11,0))</f>
        <v/>
      </c>
      <c r="N198" t="str">
        <f>IF(C198="","",VLOOKUP(C198,precio_reno_porta!D:Z,12,0))</f>
        <v/>
      </c>
      <c r="O198" t="str">
        <f>IF(C198="","",VLOOKUP(C198,precio_reno_porta!D:Z,13,0))</f>
        <v/>
      </c>
      <c r="P198" t="str">
        <f>IF(C198="","",VLOOKUP(C198,precio_reno_porta!D:Z,14,0))</f>
        <v/>
      </c>
      <c r="Q198" t="str">
        <f>IF(C198="","",VLOOKUP(C198,precio_reno_porta!D:Z,15,0))</f>
        <v/>
      </c>
      <c r="R198" t="str">
        <f>IF(C198="","",VLOOKUP(C198,precio_reno_porta!D:Z,16,0))</f>
        <v/>
      </c>
      <c r="S198" t="str">
        <f>IF(C198="","",VLOOKUP(C198,precio_reno_porta!D:Z,17,0))</f>
        <v/>
      </c>
      <c r="T198" t="str">
        <f>IF(C198="","",VLOOKUP(C198,precio_reno_porta!D:Z,18,0))</f>
        <v/>
      </c>
      <c r="U198" t="str">
        <f>IF(C198="","",VLOOKUP(C198,precio_reno_porta!D:Z,19,0))</f>
        <v/>
      </c>
      <c r="V198" t="str">
        <f>IF(C198="","",VLOOKUP(C198,precio_reno_porta!D:Z,20,0))</f>
        <v/>
      </c>
      <c r="W198" t="str">
        <f>IF(C198="","",VLOOKUP(C198,precio_reno_porta!D:Z,21,0))</f>
        <v/>
      </c>
      <c r="X198" t="str">
        <f>IF(C198="","",VLOOKUP(C198,precio_reno_porta!D:Z,22,0))</f>
        <v/>
      </c>
      <c r="Y198" t="str">
        <f>IF(C198="","",VLOOKUP(C198,precio_reno_porta!D:Z,23,0))</f>
        <v/>
      </c>
      <c r="Z198" t="str">
        <f>IF(Anexar1!C188="","",IFERROR(VLOOKUP(C198,Anexar1!C:P,6,0),0))</f>
        <v/>
      </c>
      <c r="AA198" t="str">
        <f>IF(Anexar1!C188="","",IFERROR(VLOOKUP(C198,Anexar1!C:P,14,0),""))</f>
        <v/>
      </c>
    </row>
    <row r="199" spans="1:27" x14ac:dyDescent="0.3">
      <c r="A199" t="str">
        <f>IF(precio_reno_porta!B199="","",precio_reno_porta!B199)</f>
        <v/>
      </c>
      <c r="B199" t="str">
        <f>IF(Anexar1!B189="","",Anexar1!B189)</f>
        <v/>
      </c>
      <c r="C199" t="str">
        <f>IF(Anexar1!C189="","",Anexar1!C189)</f>
        <v/>
      </c>
      <c r="D199" t="str">
        <f>IF(C199="","",VLOOKUP(C199,precio_reno_porta!D:Z,2,0))</f>
        <v/>
      </c>
      <c r="E199" t="str">
        <f>IF(C199="","",VLOOKUP(C199,precio_reno_porta!D:Z,3,0))</f>
        <v/>
      </c>
      <c r="F199" t="str">
        <f>IF(C199="","",VLOOKUP(C199,precio_reno_porta!D:Z,4,0))</f>
        <v/>
      </c>
      <c r="G199" t="str">
        <f>IF(C199="","",VLOOKUP(C199,precio_reno_porta!D:Z,5,0))</f>
        <v/>
      </c>
      <c r="H199" t="str">
        <f>IF(C199="","",VLOOKUP(C199,precio_reno_porta!D:Z,6,0))</f>
        <v/>
      </c>
      <c r="I199" t="str">
        <f>IF(C199="","",VLOOKUP(C199,precio_reno_porta!D:Z,7,0))</f>
        <v/>
      </c>
      <c r="J199" t="str">
        <f>IF(C199="","",VLOOKUP(C199,precio_reno_porta!D:Z,8,0))</f>
        <v/>
      </c>
      <c r="K199" t="str">
        <f>IF(C199="","",VLOOKUP(C199,precio_reno_porta!D:Z,9,0))</f>
        <v/>
      </c>
      <c r="L199" t="str">
        <f>IF(C199="","",VLOOKUP(C199,precio_reno_porta!D:Z,10,0))</f>
        <v/>
      </c>
      <c r="M199" t="str">
        <f>IF(C199="","",VLOOKUP(C199,precio_reno_porta!D:Z,11,0))</f>
        <v/>
      </c>
      <c r="N199" t="str">
        <f>IF(C199="","",VLOOKUP(C199,precio_reno_porta!D:Z,12,0))</f>
        <v/>
      </c>
      <c r="O199" t="str">
        <f>IF(C199="","",VLOOKUP(C199,precio_reno_porta!D:Z,13,0))</f>
        <v/>
      </c>
      <c r="P199" t="str">
        <f>IF(C199="","",VLOOKUP(C199,precio_reno_porta!D:Z,14,0))</f>
        <v/>
      </c>
      <c r="Q199" t="str">
        <f>IF(C199="","",VLOOKUP(C199,precio_reno_porta!D:Z,15,0))</f>
        <v/>
      </c>
      <c r="R199" t="str">
        <f>IF(C199="","",VLOOKUP(C199,precio_reno_porta!D:Z,16,0))</f>
        <v/>
      </c>
      <c r="S199" t="str">
        <f>IF(C199="","",VLOOKUP(C199,precio_reno_porta!D:Z,17,0))</f>
        <v/>
      </c>
      <c r="T199" t="str">
        <f>IF(C199="","",VLOOKUP(C199,precio_reno_porta!D:Z,18,0))</f>
        <v/>
      </c>
      <c r="U199" t="str">
        <f>IF(C199="","",VLOOKUP(C199,precio_reno_porta!D:Z,19,0))</f>
        <v/>
      </c>
      <c r="V199" t="str">
        <f>IF(C199="","",VLOOKUP(C199,precio_reno_porta!D:Z,20,0))</f>
        <v/>
      </c>
      <c r="W199" t="str">
        <f>IF(C199="","",VLOOKUP(C199,precio_reno_porta!D:Z,21,0))</f>
        <v/>
      </c>
      <c r="X199" t="str">
        <f>IF(C199="","",VLOOKUP(C199,precio_reno_porta!D:Z,22,0))</f>
        <v/>
      </c>
      <c r="Y199" t="str">
        <f>IF(C199="","",VLOOKUP(C199,precio_reno_porta!D:Z,23,0))</f>
        <v/>
      </c>
      <c r="Z199" t="str">
        <f>IF(Anexar1!C189="","",IFERROR(VLOOKUP(C199,Anexar1!C:P,6,0),0))</f>
        <v/>
      </c>
      <c r="AA199" t="str">
        <f>IF(Anexar1!C189="","",IFERROR(VLOOKUP(C199,Anexar1!C:P,14,0),""))</f>
        <v/>
      </c>
    </row>
    <row r="200" spans="1:27" x14ac:dyDescent="0.3">
      <c r="A200" t="str">
        <f>IF(precio_reno_porta!B200="","",precio_reno_porta!B200)</f>
        <v/>
      </c>
      <c r="B200" t="str">
        <f>IF(Anexar1!B190="","",Anexar1!B190)</f>
        <v/>
      </c>
      <c r="C200" t="str">
        <f>IF(Anexar1!C190="","",Anexar1!C190)</f>
        <v/>
      </c>
      <c r="D200" t="str">
        <f>IF(C200="","",VLOOKUP(C200,precio_reno_porta!D:Z,2,0))</f>
        <v/>
      </c>
      <c r="E200" t="str">
        <f>IF(C200="","",VLOOKUP(C200,precio_reno_porta!D:Z,3,0))</f>
        <v/>
      </c>
      <c r="F200" t="str">
        <f>IF(C200="","",VLOOKUP(C200,precio_reno_porta!D:Z,4,0))</f>
        <v/>
      </c>
      <c r="G200" t="str">
        <f>IF(C200="","",VLOOKUP(C200,precio_reno_porta!D:Z,5,0))</f>
        <v/>
      </c>
      <c r="H200" t="str">
        <f>IF(C200="","",VLOOKUP(C200,precio_reno_porta!D:Z,6,0))</f>
        <v/>
      </c>
      <c r="I200" t="str">
        <f>IF(C200="","",VLOOKUP(C200,precio_reno_porta!D:Z,7,0))</f>
        <v/>
      </c>
      <c r="J200" t="str">
        <f>IF(C200="","",VLOOKUP(C200,precio_reno_porta!D:Z,8,0))</f>
        <v/>
      </c>
      <c r="K200" t="str">
        <f>IF(C200="","",VLOOKUP(C200,precio_reno_porta!D:Z,9,0))</f>
        <v/>
      </c>
      <c r="L200" t="str">
        <f>IF(C200="","",VLOOKUP(C200,precio_reno_porta!D:Z,10,0))</f>
        <v/>
      </c>
      <c r="M200" t="str">
        <f>IF(C200="","",VLOOKUP(C200,precio_reno_porta!D:Z,11,0))</f>
        <v/>
      </c>
      <c r="N200" t="str">
        <f>IF(C200="","",VLOOKUP(C200,precio_reno_porta!D:Z,12,0))</f>
        <v/>
      </c>
      <c r="O200" t="str">
        <f>IF(C200="","",VLOOKUP(C200,precio_reno_porta!D:Z,13,0))</f>
        <v/>
      </c>
      <c r="P200" t="str">
        <f>IF(C200="","",VLOOKUP(C200,precio_reno_porta!D:Z,14,0))</f>
        <v/>
      </c>
      <c r="Q200" t="str">
        <f>IF(C200="","",VLOOKUP(C200,precio_reno_porta!D:Z,15,0))</f>
        <v/>
      </c>
      <c r="R200" t="str">
        <f>IF(C200="","",VLOOKUP(C200,precio_reno_porta!D:Z,16,0))</f>
        <v/>
      </c>
      <c r="S200" t="str">
        <f>IF(C200="","",VLOOKUP(C200,precio_reno_porta!D:Z,17,0))</f>
        <v/>
      </c>
      <c r="T200" t="str">
        <f>IF(C200="","",VLOOKUP(C200,precio_reno_porta!D:Z,18,0))</f>
        <v/>
      </c>
      <c r="U200" t="str">
        <f>IF(C200="","",VLOOKUP(C200,precio_reno_porta!D:Z,19,0))</f>
        <v/>
      </c>
      <c r="V200" t="str">
        <f>IF(C200="","",VLOOKUP(C200,precio_reno_porta!D:Z,20,0))</f>
        <v/>
      </c>
      <c r="W200" t="str">
        <f>IF(C200="","",VLOOKUP(C200,precio_reno_porta!D:Z,21,0))</f>
        <v/>
      </c>
      <c r="X200" t="str">
        <f>IF(C200="","",VLOOKUP(C200,precio_reno_porta!D:Z,22,0))</f>
        <v/>
      </c>
      <c r="Y200" t="str">
        <f>IF(C200="","",VLOOKUP(C200,precio_reno_porta!D:Z,23,0))</f>
        <v/>
      </c>
      <c r="Z200" t="str">
        <f>IF(Anexar1!C190="","",IFERROR(VLOOKUP(C200,Anexar1!C:P,6,0),0))</f>
        <v/>
      </c>
      <c r="AA200" t="str">
        <f>IF(Anexar1!C190="","",IFERROR(VLOOKUP(C200,Anexar1!C:P,14,0),""))</f>
        <v/>
      </c>
    </row>
    <row r="201" spans="1:27" x14ac:dyDescent="0.3">
      <c r="A201" t="str">
        <f>IF(precio_reno_porta!B201="","",precio_reno_porta!B201)</f>
        <v/>
      </c>
      <c r="B201" t="str">
        <f>IF(Anexar1!B191="","",Anexar1!B191)</f>
        <v/>
      </c>
      <c r="C201" t="str">
        <f>IF(Anexar1!C191="","",Anexar1!C191)</f>
        <v/>
      </c>
      <c r="D201" t="str">
        <f>IF(C201="","",VLOOKUP(C201,precio_reno_porta!D:Z,2,0))</f>
        <v/>
      </c>
      <c r="E201" t="str">
        <f>IF(C201="","",VLOOKUP(C201,precio_reno_porta!D:Z,3,0))</f>
        <v/>
      </c>
      <c r="F201" t="str">
        <f>IF(C201="","",VLOOKUP(C201,precio_reno_porta!D:Z,4,0))</f>
        <v/>
      </c>
      <c r="G201" t="str">
        <f>IF(C201="","",VLOOKUP(C201,precio_reno_porta!D:Z,5,0))</f>
        <v/>
      </c>
      <c r="H201" t="str">
        <f>IF(C201="","",VLOOKUP(C201,precio_reno_porta!D:Z,6,0))</f>
        <v/>
      </c>
      <c r="I201" t="str">
        <f>IF(C201="","",VLOOKUP(C201,precio_reno_porta!D:Z,7,0))</f>
        <v/>
      </c>
      <c r="J201" t="str">
        <f>IF(C201="","",VLOOKUP(C201,precio_reno_porta!D:Z,8,0))</f>
        <v/>
      </c>
      <c r="K201" t="str">
        <f>IF(C201="","",VLOOKUP(C201,precio_reno_porta!D:Z,9,0))</f>
        <v/>
      </c>
      <c r="L201" t="str">
        <f>IF(C201="","",VLOOKUP(C201,precio_reno_porta!D:Z,10,0))</f>
        <v/>
      </c>
      <c r="M201" t="str">
        <f>IF(C201="","",VLOOKUP(C201,precio_reno_porta!D:Z,11,0))</f>
        <v/>
      </c>
      <c r="N201" t="str">
        <f>IF(C201="","",VLOOKUP(C201,precio_reno_porta!D:Z,12,0))</f>
        <v/>
      </c>
      <c r="O201" t="str">
        <f>IF(C201="","",VLOOKUP(C201,precio_reno_porta!D:Z,13,0))</f>
        <v/>
      </c>
      <c r="P201" t="str">
        <f>IF(C201="","",VLOOKUP(C201,precio_reno_porta!D:Z,14,0))</f>
        <v/>
      </c>
      <c r="Q201" t="str">
        <f>IF(C201="","",VLOOKUP(C201,precio_reno_porta!D:Z,15,0))</f>
        <v/>
      </c>
      <c r="R201" t="str">
        <f>IF(C201="","",VLOOKUP(C201,precio_reno_porta!D:Z,16,0))</f>
        <v/>
      </c>
      <c r="S201" t="str">
        <f>IF(C201="","",VLOOKUP(C201,precio_reno_porta!D:Z,17,0))</f>
        <v/>
      </c>
      <c r="T201" t="str">
        <f>IF(C201="","",VLOOKUP(C201,precio_reno_porta!D:Z,18,0))</f>
        <v/>
      </c>
      <c r="U201" t="str">
        <f>IF(C201="","",VLOOKUP(C201,precio_reno_porta!D:Z,19,0))</f>
        <v/>
      </c>
      <c r="V201" t="str">
        <f>IF(C201="","",VLOOKUP(C201,precio_reno_porta!D:Z,20,0))</f>
        <v/>
      </c>
      <c r="W201" t="str">
        <f>IF(C201="","",VLOOKUP(C201,precio_reno_porta!D:Z,21,0))</f>
        <v/>
      </c>
      <c r="X201" t="str">
        <f>IF(C201="","",VLOOKUP(C201,precio_reno_porta!D:Z,22,0))</f>
        <v/>
      </c>
      <c r="Y201" t="str">
        <f>IF(C201="","",VLOOKUP(C201,precio_reno_porta!D:Z,23,0))</f>
        <v/>
      </c>
      <c r="Z201" t="str">
        <f>IF(Anexar1!C191="","",IFERROR(VLOOKUP(C201,Anexar1!C:P,6,0),0))</f>
        <v/>
      </c>
      <c r="AA201" t="str">
        <f>IF(Anexar1!C191="","",IFERROR(VLOOKUP(C201,Anexar1!C:P,14,0),""))</f>
        <v/>
      </c>
    </row>
    <row r="202" spans="1:27" x14ac:dyDescent="0.3">
      <c r="A202" t="str">
        <f>IF(precio_reno_porta!B202="","",precio_reno_porta!B202)</f>
        <v/>
      </c>
      <c r="B202" t="str">
        <f>IF(Anexar1!B192="","",Anexar1!B192)</f>
        <v/>
      </c>
      <c r="C202" t="str">
        <f>IF(Anexar1!C192="","",Anexar1!C192)</f>
        <v/>
      </c>
      <c r="D202" t="str">
        <f>IF(C202="","",VLOOKUP(C202,precio_reno_porta!D:Z,2,0))</f>
        <v/>
      </c>
      <c r="E202" t="str">
        <f>IF(C202="","",VLOOKUP(C202,precio_reno_porta!D:Z,3,0))</f>
        <v/>
      </c>
      <c r="F202" t="str">
        <f>IF(C202="","",VLOOKUP(C202,precio_reno_porta!D:Z,4,0))</f>
        <v/>
      </c>
      <c r="G202" t="str">
        <f>IF(C202="","",VLOOKUP(C202,precio_reno_porta!D:Z,5,0))</f>
        <v/>
      </c>
      <c r="H202" t="str">
        <f>IF(C202="","",VLOOKUP(C202,precio_reno_porta!D:Z,6,0))</f>
        <v/>
      </c>
      <c r="I202" t="str">
        <f>IF(C202="","",VLOOKUP(C202,precio_reno_porta!D:Z,7,0))</f>
        <v/>
      </c>
      <c r="J202" t="str">
        <f>IF(C202="","",VLOOKUP(C202,precio_reno_porta!D:Z,8,0))</f>
        <v/>
      </c>
      <c r="K202" t="str">
        <f>IF(C202="","",VLOOKUP(C202,precio_reno_porta!D:Z,9,0))</f>
        <v/>
      </c>
      <c r="L202" t="str">
        <f>IF(C202="","",VLOOKUP(C202,precio_reno_porta!D:Z,10,0))</f>
        <v/>
      </c>
      <c r="M202" t="str">
        <f>IF(C202="","",VLOOKUP(C202,precio_reno_porta!D:Z,11,0))</f>
        <v/>
      </c>
      <c r="N202" t="str">
        <f>IF(C202="","",VLOOKUP(C202,precio_reno_porta!D:Z,12,0))</f>
        <v/>
      </c>
      <c r="O202" t="str">
        <f>IF(C202="","",VLOOKUP(C202,precio_reno_porta!D:Z,13,0))</f>
        <v/>
      </c>
      <c r="P202" t="str">
        <f>IF(C202="","",VLOOKUP(C202,precio_reno_porta!D:Z,14,0))</f>
        <v/>
      </c>
      <c r="Q202" t="str">
        <f>IF(C202="","",VLOOKUP(C202,precio_reno_porta!D:Z,15,0))</f>
        <v/>
      </c>
      <c r="R202" t="str">
        <f>IF(C202="","",VLOOKUP(C202,precio_reno_porta!D:Z,16,0))</f>
        <v/>
      </c>
      <c r="S202" t="str">
        <f>IF(C202="","",VLOOKUP(C202,precio_reno_porta!D:Z,17,0))</f>
        <v/>
      </c>
      <c r="T202" t="str">
        <f>IF(C202="","",VLOOKUP(C202,precio_reno_porta!D:Z,18,0))</f>
        <v/>
      </c>
      <c r="U202" t="str">
        <f>IF(C202="","",VLOOKUP(C202,precio_reno_porta!D:Z,19,0))</f>
        <v/>
      </c>
      <c r="V202" t="str">
        <f>IF(C202="","",VLOOKUP(C202,precio_reno_porta!D:Z,20,0))</f>
        <v/>
      </c>
      <c r="W202" t="str">
        <f>IF(C202="","",VLOOKUP(C202,precio_reno_porta!D:Z,21,0))</f>
        <v/>
      </c>
      <c r="X202" t="str">
        <f>IF(C202="","",VLOOKUP(C202,precio_reno_porta!D:Z,22,0))</f>
        <v/>
      </c>
      <c r="Y202" t="str">
        <f>IF(C202="","",VLOOKUP(C202,precio_reno_porta!D:Z,23,0))</f>
        <v/>
      </c>
      <c r="Z202" t="str">
        <f>IF(Anexar1!C192="","",IFERROR(VLOOKUP(C202,Anexar1!C:P,6,0),0))</f>
        <v/>
      </c>
      <c r="AA202" t="str">
        <f>IF(Anexar1!C192="","",IFERROR(VLOOKUP(C202,Anexar1!C:P,14,0),""))</f>
        <v/>
      </c>
    </row>
    <row r="203" spans="1:27" x14ac:dyDescent="0.3">
      <c r="A203" t="str">
        <f>IF(precio_reno_porta!B203="","",precio_reno_porta!B203)</f>
        <v/>
      </c>
      <c r="B203" t="str">
        <f>IF(Anexar1!B193="","",Anexar1!B193)</f>
        <v/>
      </c>
      <c r="C203" t="str">
        <f>IF(Anexar1!C193="","",Anexar1!C193)</f>
        <v/>
      </c>
      <c r="D203" t="str">
        <f>IF(C203="","",VLOOKUP(C203,precio_reno_porta!D:Z,2,0))</f>
        <v/>
      </c>
      <c r="E203" t="str">
        <f>IF(C203="","",VLOOKUP(C203,precio_reno_porta!D:Z,3,0))</f>
        <v/>
      </c>
      <c r="F203" t="str">
        <f>IF(C203="","",VLOOKUP(C203,precio_reno_porta!D:Z,4,0))</f>
        <v/>
      </c>
      <c r="G203" t="str">
        <f>IF(C203="","",VLOOKUP(C203,precio_reno_porta!D:Z,5,0))</f>
        <v/>
      </c>
      <c r="H203" t="str">
        <f>IF(C203="","",VLOOKUP(C203,precio_reno_porta!D:Z,6,0))</f>
        <v/>
      </c>
      <c r="I203" t="str">
        <f>IF(C203="","",VLOOKUP(C203,precio_reno_porta!D:Z,7,0))</f>
        <v/>
      </c>
      <c r="J203" t="str">
        <f>IF(C203="","",VLOOKUP(C203,precio_reno_porta!D:Z,8,0))</f>
        <v/>
      </c>
      <c r="K203" t="str">
        <f>IF(C203="","",VLOOKUP(C203,precio_reno_porta!D:Z,9,0))</f>
        <v/>
      </c>
      <c r="L203" t="str">
        <f>IF(C203="","",VLOOKUP(C203,precio_reno_porta!D:Z,10,0))</f>
        <v/>
      </c>
      <c r="M203" t="str">
        <f>IF(C203="","",VLOOKUP(C203,precio_reno_porta!D:Z,11,0))</f>
        <v/>
      </c>
      <c r="N203" t="str">
        <f>IF(C203="","",VLOOKUP(C203,precio_reno_porta!D:Z,12,0))</f>
        <v/>
      </c>
      <c r="O203" t="str">
        <f>IF(C203="","",VLOOKUP(C203,precio_reno_porta!D:Z,13,0))</f>
        <v/>
      </c>
      <c r="P203" t="str">
        <f>IF(C203="","",VLOOKUP(C203,precio_reno_porta!D:Z,14,0))</f>
        <v/>
      </c>
      <c r="Q203" t="str">
        <f>IF(C203="","",VLOOKUP(C203,precio_reno_porta!D:Z,15,0))</f>
        <v/>
      </c>
      <c r="R203" t="str">
        <f>IF(C203="","",VLOOKUP(C203,precio_reno_porta!D:Z,16,0))</f>
        <v/>
      </c>
      <c r="S203" t="str">
        <f>IF(C203="","",VLOOKUP(C203,precio_reno_porta!D:Z,17,0))</f>
        <v/>
      </c>
      <c r="T203" t="str">
        <f>IF(C203="","",VLOOKUP(C203,precio_reno_porta!D:Z,18,0))</f>
        <v/>
      </c>
      <c r="U203" t="str">
        <f>IF(C203="","",VLOOKUP(C203,precio_reno_porta!D:Z,19,0))</f>
        <v/>
      </c>
      <c r="V203" t="str">
        <f>IF(C203="","",VLOOKUP(C203,precio_reno_porta!D:Z,20,0))</f>
        <v/>
      </c>
      <c r="W203" t="str">
        <f>IF(C203="","",VLOOKUP(C203,precio_reno_porta!D:Z,21,0))</f>
        <v/>
      </c>
      <c r="X203" t="str">
        <f>IF(C203="","",VLOOKUP(C203,precio_reno_porta!D:Z,22,0))</f>
        <v/>
      </c>
      <c r="Y203" t="str">
        <f>IF(C203="","",VLOOKUP(C203,precio_reno_porta!D:Z,23,0))</f>
        <v/>
      </c>
      <c r="Z203" t="str">
        <f>IF(Anexar1!C193="","",IFERROR(VLOOKUP(C203,Anexar1!C:P,6,0),0))</f>
        <v/>
      </c>
      <c r="AA203" t="str">
        <f>IF(Anexar1!C193="","",IFERROR(VLOOKUP(C203,Anexar1!C:P,14,0),""))</f>
        <v/>
      </c>
    </row>
    <row r="204" spans="1:27" x14ac:dyDescent="0.3">
      <c r="A204" t="str">
        <f>IF(precio_reno_porta!B204="","",precio_reno_porta!B204)</f>
        <v/>
      </c>
      <c r="B204" t="str">
        <f>IF(Anexar1!B194="","",Anexar1!B194)</f>
        <v/>
      </c>
      <c r="C204" t="str">
        <f>IF(Anexar1!C194="","",Anexar1!C194)</f>
        <v/>
      </c>
      <c r="D204" t="str">
        <f>IF(C204="","",VLOOKUP(C204,precio_reno_porta!D:Z,2,0))</f>
        <v/>
      </c>
      <c r="E204" t="str">
        <f>IF(C204="","",VLOOKUP(C204,precio_reno_porta!D:Z,3,0))</f>
        <v/>
      </c>
      <c r="F204" t="str">
        <f>IF(C204="","",VLOOKUP(C204,precio_reno_porta!D:Z,4,0))</f>
        <v/>
      </c>
      <c r="G204" t="str">
        <f>IF(C204="","",VLOOKUP(C204,precio_reno_porta!D:Z,5,0))</f>
        <v/>
      </c>
      <c r="H204" t="str">
        <f>IF(C204="","",VLOOKUP(C204,precio_reno_porta!D:Z,6,0))</f>
        <v/>
      </c>
      <c r="I204" t="str">
        <f>IF(C204="","",VLOOKUP(C204,precio_reno_porta!D:Z,7,0))</f>
        <v/>
      </c>
      <c r="J204" t="str">
        <f>IF(C204="","",VLOOKUP(C204,precio_reno_porta!D:Z,8,0))</f>
        <v/>
      </c>
      <c r="K204" t="str">
        <f>IF(C204="","",VLOOKUP(C204,precio_reno_porta!D:Z,9,0))</f>
        <v/>
      </c>
      <c r="L204" t="str">
        <f>IF(C204="","",VLOOKUP(C204,precio_reno_porta!D:Z,10,0))</f>
        <v/>
      </c>
      <c r="M204" t="str">
        <f>IF(C204="","",VLOOKUP(C204,precio_reno_porta!D:Z,11,0))</f>
        <v/>
      </c>
      <c r="N204" t="str">
        <f>IF(C204="","",VLOOKUP(C204,precio_reno_porta!D:Z,12,0))</f>
        <v/>
      </c>
      <c r="O204" t="str">
        <f>IF(C204="","",VLOOKUP(C204,precio_reno_porta!D:Z,13,0))</f>
        <v/>
      </c>
      <c r="P204" t="str">
        <f>IF(C204="","",VLOOKUP(C204,precio_reno_porta!D:Z,14,0))</f>
        <v/>
      </c>
      <c r="Q204" t="str">
        <f>IF(C204="","",VLOOKUP(C204,precio_reno_porta!D:Z,15,0))</f>
        <v/>
      </c>
      <c r="R204" t="str">
        <f>IF(C204="","",VLOOKUP(C204,precio_reno_porta!D:Z,16,0))</f>
        <v/>
      </c>
      <c r="S204" t="str">
        <f>IF(C204="","",VLOOKUP(C204,precio_reno_porta!D:Z,17,0))</f>
        <v/>
      </c>
      <c r="T204" t="str">
        <f>IF(C204="","",VLOOKUP(C204,precio_reno_porta!D:Z,18,0))</f>
        <v/>
      </c>
      <c r="U204" t="str">
        <f>IF(C204="","",VLOOKUP(C204,precio_reno_porta!D:Z,19,0))</f>
        <v/>
      </c>
      <c r="V204" t="str">
        <f>IF(C204="","",VLOOKUP(C204,precio_reno_porta!D:Z,20,0))</f>
        <v/>
      </c>
      <c r="W204" t="str">
        <f>IF(C204="","",VLOOKUP(C204,precio_reno_porta!D:Z,21,0))</f>
        <v/>
      </c>
      <c r="X204" t="str">
        <f>IF(C204="","",VLOOKUP(C204,precio_reno_porta!D:Z,22,0))</f>
        <v/>
      </c>
      <c r="Y204" t="str">
        <f>IF(C204="","",VLOOKUP(C204,precio_reno_porta!D:Z,23,0))</f>
        <v/>
      </c>
      <c r="Z204" t="str">
        <f>IF(Anexar1!C194="","",IFERROR(VLOOKUP(C204,Anexar1!C:P,6,0),0))</f>
        <v/>
      </c>
      <c r="AA204" t="str">
        <f>IF(Anexar1!C194="","",IFERROR(VLOOKUP(C204,Anexar1!C:P,14,0),""))</f>
        <v/>
      </c>
    </row>
    <row r="205" spans="1:27" x14ac:dyDescent="0.3">
      <c r="A205" t="str">
        <f>IF(precio_reno_porta!B205="","",precio_reno_porta!B205)</f>
        <v/>
      </c>
      <c r="B205" t="str">
        <f>IF(Anexar1!B195="","",Anexar1!B195)</f>
        <v/>
      </c>
      <c r="C205" t="str">
        <f>IF(Anexar1!C195="","",Anexar1!C195)</f>
        <v/>
      </c>
      <c r="D205" t="str">
        <f>IF(C205="","",VLOOKUP(C205,precio_reno_porta!D:Z,2,0))</f>
        <v/>
      </c>
      <c r="E205" t="str">
        <f>IF(C205="","",VLOOKUP(C205,precio_reno_porta!D:Z,3,0))</f>
        <v/>
      </c>
      <c r="F205" t="str">
        <f>IF(C205="","",VLOOKUP(C205,precio_reno_porta!D:Z,4,0))</f>
        <v/>
      </c>
      <c r="G205" t="str">
        <f>IF(C205="","",VLOOKUP(C205,precio_reno_porta!D:Z,5,0))</f>
        <v/>
      </c>
      <c r="H205" t="str">
        <f>IF(C205="","",VLOOKUP(C205,precio_reno_porta!D:Z,6,0))</f>
        <v/>
      </c>
      <c r="I205" t="str">
        <f>IF(C205="","",VLOOKUP(C205,precio_reno_porta!D:Z,7,0))</f>
        <v/>
      </c>
      <c r="J205" t="str">
        <f>IF(C205="","",VLOOKUP(C205,precio_reno_porta!D:Z,8,0))</f>
        <v/>
      </c>
      <c r="K205" t="str">
        <f>IF(C205="","",VLOOKUP(C205,precio_reno_porta!D:Z,9,0))</f>
        <v/>
      </c>
      <c r="L205" t="str">
        <f>IF(C205="","",VLOOKUP(C205,precio_reno_porta!D:Z,10,0))</f>
        <v/>
      </c>
      <c r="M205" t="str">
        <f>IF(C205="","",VLOOKUP(C205,precio_reno_porta!D:Z,11,0))</f>
        <v/>
      </c>
      <c r="N205" t="str">
        <f>IF(C205="","",VLOOKUP(C205,precio_reno_porta!D:Z,12,0))</f>
        <v/>
      </c>
      <c r="O205" t="str">
        <f>IF(C205="","",VLOOKUP(C205,precio_reno_porta!D:Z,13,0))</f>
        <v/>
      </c>
      <c r="P205" t="str">
        <f>IF(C205="","",VLOOKUP(C205,precio_reno_porta!D:Z,14,0))</f>
        <v/>
      </c>
      <c r="Q205" t="str">
        <f>IF(C205="","",VLOOKUP(C205,precio_reno_porta!D:Z,15,0))</f>
        <v/>
      </c>
      <c r="R205" t="str">
        <f>IF(C205="","",VLOOKUP(C205,precio_reno_porta!D:Z,16,0))</f>
        <v/>
      </c>
      <c r="S205" t="str">
        <f>IF(C205="","",VLOOKUP(C205,precio_reno_porta!D:Z,17,0))</f>
        <v/>
      </c>
      <c r="T205" t="str">
        <f>IF(C205="","",VLOOKUP(C205,precio_reno_porta!D:Z,18,0))</f>
        <v/>
      </c>
      <c r="U205" t="str">
        <f>IF(C205="","",VLOOKUP(C205,precio_reno_porta!D:Z,19,0))</f>
        <v/>
      </c>
      <c r="V205" t="str">
        <f>IF(C205="","",VLOOKUP(C205,precio_reno_porta!D:Z,20,0))</f>
        <v/>
      </c>
      <c r="W205" t="str">
        <f>IF(C205="","",VLOOKUP(C205,precio_reno_porta!D:Z,21,0))</f>
        <v/>
      </c>
      <c r="X205" t="str">
        <f>IF(C205="","",VLOOKUP(C205,precio_reno_porta!D:Z,22,0))</f>
        <v/>
      </c>
      <c r="Y205" t="str">
        <f>IF(C205="","",VLOOKUP(C205,precio_reno_porta!D:Z,23,0))</f>
        <v/>
      </c>
      <c r="Z205" t="str">
        <f>IF(Anexar1!C195="","",IFERROR(VLOOKUP(C205,Anexar1!C:P,6,0),0))</f>
        <v/>
      </c>
      <c r="AA205" t="str">
        <f>IF(Anexar1!C195="","",IFERROR(VLOOKUP(C205,Anexar1!C:P,14,0),""))</f>
        <v/>
      </c>
    </row>
    <row r="206" spans="1:27" x14ac:dyDescent="0.3">
      <c r="A206" t="str">
        <f>IF(precio_reno_porta!B206="","",precio_reno_porta!B206)</f>
        <v/>
      </c>
      <c r="B206" t="str">
        <f>IF(Anexar1!B196="","",Anexar1!B196)</f>
        <v/>
      </c>
      <c r="C206" t="str">
        <f>IF(Anexar1!C196="","",Anexar1!C196)</f>
        <v/>
      </c>
      <c r="D206" t="str">
        <f>IF(C206="","",VLOOKUP(C206,precio_reno_porta!D:Z,2,0))</f>
        <v/>
      </c>
      <c r="E206" t="str">
        <f>IF(C206="","",VLOOKUP(C206,precio_reno_porta!D:Z,3,0))</f>
        <v/>
      </c>
      <c r="F206" t="str">
        <f>IF(C206="","",VLOOKUP(C206,precio_reno_porta!D:Z,4,0))</f>
        <v/>
      </c>
      <c r="G206" t="str">
        <f>IF(C206="","",VLOOKUP(C206,precio_reno_porta!D:Z,5,0))</f>
        <v/>
      </c>
      <c r="H206" t="str">
        <f>IF(C206="","",VLOOKUP(C206,precio_reno_porta!D:Z,6,0))</f>
        <v/>
      </c>
      <c r="I206" t="str">
        <f>IF(C206="","",VLOOKUP(C206,precio_reno_porta!D:Z,7,0))</f>
        <v/>
      </c>
      <c r="J206" t="str">
        <f>IF(C206="","",VLOOKUP(C206,precio_reno_porta!D:Z,8,0))</f>
        <v/>
      </c>
      <c r="K206" t="str">
        <f>IF(C206="","",VLOOKUP(C206,precio_reno_porta!D:Z,9,0))</f>
        <v/>
      </c>
      <c r="L206" t="str">
        <f>IF(C206="","",VLOOKUP(C206,precio_reno_porta!D:Z,10,0))</f>
        <v/>
      </c>
      <c r="M206" t="str">
        <f>IF(C206="","",VLOOKUP(C206,precio_reno_porta!D:Z,11,0))</f>
        <v/>
      </c>
      <c r="N206" t="str">
        <f>IF(C206="","",VLOOKUP(C206,precio_reno_porta!D:Z,12,0))</f>
        <v/>
      </c>
      <c r="O206" t="str">
        <f>IF(C206="","",VLOOKUP(C206,precio_reno_porta!D:Z,13,0))</f>
        <v/>
      </c>
      <c r="P206" t="str">
        <f>IF(C206="","",VLOOKUP(C206,precio_reno_porta!D:Z,14,0))</f>
        <v/>
      </c>
      <c r="Q206" t="str">
        <f>IF(C206="","",VLOOKUP(C206,precio_reno_porta!D:Z,15,0))</f>
        <v/>
      </c>
      <c r="R206" t="str">
        <f>IF(C206="","",VLOOKUP(C206,precio_reno_porta!D:Z,16,0))</f>
        <v/>
      </c>
      <c r="S206" t="str">
        <f>IF(C206="","",VLOOKUP(C206,precio_reno_porta!D:Z,17,0))</f>
        <v/>
      </c>
      <c r="T206" t="str">
        <f>IF(C206="","",VLOOKUP(C206,precio_reno_porta!D:Z,18,0))</f>
        <v/>
      </c>
      <c r="U206" t="str">
        <f>IF(C206="","",VLOOKUP(C206,precio_reno_porta!D:Z,19,0))</f>
        <v/>
      </c>
      <c r="V206" t="str">
        <f>IF(C206="","",VLOOKUP(C206,precio_reno_porta!D:Z,20,0))</f>
        <v/>
      </c>
      <c r="W206" t="str">
        <f>IF(C206="","",VLOOKUP(C206,precio_reno_porta!D:Z,21,0))</f>
        <v/>
      </c>
      <c r="X206" t="str">
        <f>IF(C206="","",VLOOKUP(C206,precio_reno_porta!D:Z,22,0))</f>
        <v/>
      </c>
      <c r="Y206" t="str">
        <f>IF(C206="","",VLOOKUP(C206,precio_reno_porta!D:Z,23,0))</f>
        <v/>
      </c>
      <c r="Z206" t="str">
        <f>IF(Anexar1!C196="","",IFERROR(VLOOKUP(C206,Anexar1!C:P,6,0),0))</f>
        <v/>
      </c>
      <c r="AA206" t="str">
        <f>IF(Anexar1!C196="","",IFERROR(VLOOKUP(C206,Anexar1!C:P,14,0),""))</f>
        <v/>
      </c>
    </row>
    <row r="207" spans="1:27" x14ac:dyDescent="0.3">
      <c r="A207" t="str">
        <f>IF(precio_reno_porta!B207="","",precio_reno_porta!B207)</f>
        <v/>
      </c>
      <c r="B207" t="str">
        <f>IF(Anexar1!B197="","",Anexar1!B197)</f>
        <v/>
      </c>
      <c r="C207" t="str">
        <f>IF(Anexar1!C197="","",Anexar1!C197)</f>
        <v/>
      </c>
      <c r="D207" t="str">
        <f>IF(C207="","",VLOOKUP(C207,precio_reno_porta!D:Z,2,0))</f>
        <v/>
      </c>
      <c r="E207" t="str">
        <f>IF(C207="","",VLOOKUP(C207,precio_reno_porta!D:Z,3,0))</f>
        <v/>
      </c>
      <c r="F207" t="str">
        <f>IF(C207="","",VLOOKUP(C207,precio_reno_porta!D:Z,4,0))</f>
        <v/>
      </c>
      <c r="G207" t="str">
        <f>IF(C207="","",VLOOKUP(C207,precio_reno_porta!D:Z,5,0))</f>
        <v/>
      </c>
      <c r="H207" t="str">
        <f>IF(C207="","",VLOOKUP(C207,precio_reno_porta!D:Z,6,0))</f>
        <v/>
      </c>
      <c r="I207" t="str">
        <f>IF(C207="","",VLOOKUP(C207,precio_reno_porta!D:Z,7,0))</f>
        <v/>
      </c>
      <c r="J207" t="str">
        <f>IF(C207="","",VLOOKUP(C207,precio_reno_porta!D:Z,8,0))</f>
        <v/>
      </c>
      <c r="K207" t="str">
        <f>IF(C207="","",VLOOKUP(C207,precio_reno_porta!D:Z,9,0))</f>
        <v/>
      </c>
      <c r="L207" t="str">
        <f>IF(C207="","",VLOOKUP(C207,precio_reno_porta!D:Z,10,0))</f>
        <v/>
      </c>
      <c r="M207" t="str">
        <f>IF(C207="","",VLOOKUP(C207,precio_reno_porta!D:Z,11,0))</f>
        <v/>
      </c>
      <c r="N207" t="str">
        <f>IF(C207="","",VLOOKUP(C207,precio_reno_porta!D:Z,12,0))</f>
        <v/>
      </c>
      <c r="O207" t="str">
        <f>IF(C207="","",VLOOKUP(C207,precio_reno_porta!D:Z,13,0))</f>
        <v/>
      </c>
      <c r="P207" t="str">
        <f>IF(C207="","",VLOOKUP(C207,precio_reno_porta!D:Z,14,0))</f>
        <v/>
      </c>
      <c r="Q207" t="str">
        <f>IF(C207="","",VLOOKUP(C207,precio_reno_porta!D:Z,15,0))</f>
        <v/>
      </c>
      <c r="R207" t="str">
        <f>IF(C207="","",VLOOKUP(C207,precio_reno_porta!D:Z,16,0))</f>
        <v/>
      </c>
      <c r="S207" t="str">
        <f>IF(C207="","",VLOOKUP(C207,precio_reno_porta!D:Z,17,0))</f>
        <v/>
      </c>
      <c r="T207" t="str">
        <f>IF(C207="","",VLOOKUP(C207,precio_reno_porta!D:Z,18,0))</f>
        <v/>
      </c>
      <c r="U207" t="str">
        <f>IF(C207="","",VLOOKUP(C207,precio_reno_porta!D:Z,19,0))</f>
        <v/>
      </c>
      <c r="V207" t="str">
        <f>IF(C207="","",VLOOKUP(C207,precio_reno_porta!D:Z,20,0))</f>
        <v/>
      </c>
      <c r="W207" t="str">
        <f>IF(C207="","",VLOOKUP(C207,precio_reno_porta!D:Z,21,0))</f>
        <v/>
      </c>
      <c r="X207" t="str">
        <f>IF(C207="","",VLOOKUP(C207,precio_reno_porta!D:Z,22,0))</f>
        <v/>
      </c>
      <c r="Y207" t="str">
        <f>IF(C207="","",VLOOKUP(C207,precio_reno_porta!D:Z,23,0))</f>
        <v/>
      </c>
      <c r="Z207" t="str">
        <f>IF(Anexar1!C197="","",IFERROR(VLOOKUP(C207,Anexar1!C:P,6,0),0))</f>
        <v/>
      </c>
      <c r="AA207" t="str">
        <f>IF(Anexar1!C197="","",IFERROR(VLOOKUP(C207,Anexar1!C:P,14,0),""))</f>
        <v/>
      </c>
    </row>
    <row r="208" spans="1:27" x14ac:dyDescent="0.3">
      <c r="A208" t="str">
        <f>IF(precio_reno_porta!B208="","",precio_reno_porta!B208)</f>
        <v/>
      </c>
      <c r="B208" t="str">
        <f>IF(Anexar1!B198="","",Anexar1!B198)</f>
        <v/>
      </c>
      <c r="C208" t="str">
        <f>IF(Anexar1!C198="","",Anexar1!C198)</f>
        <v/>
      </c>
      <c r="D208" t="str">
        <f>IF(C208="","",VLOOKUP(C208,precio_reno_porta!D:Z,2,0))</f>
        <v/>
      </c>
      <c r="E208" t="str">
        <f>IF(C208="","",VLOOKUP(C208,precio_reno_porta!D:Z,3,0))</f>
        <v/>
      </c>
      <c r="F208" t="str">
        <f>IF(C208="","",VLOOKUP(C208,precio_reno_porta!D:Z,4,0))</f>
        <v/>
      </c>
      <c r="G208" t="str">
        <f>IF(C208="","",VLOOKUP(C208,precio_reno_porta!D:Z,5,0))</f>
        <v/>
      </c>
      <c r="H208" t="str">
        <f>IF(C208="","",VLOOKUP(C208,precio_reno_porta!D:Z,6,0))</f>
        <v/>
      </c>
      <c r="I208" t="str">
        <f>IF(C208="","",VLOOKUP(C208,precio_reno_porta!D:Z,7,0))</f>
        <v/>
      </c>
      <c r="J208" t="str">
        <f>IF(C208="","",VLOOKUP(C208,precio_reno_porta!D:Z,8,0))</f>
        <v/>
      </c>
      <c r="K208" t="str">
        <f>IF(C208="","",VLOOKUP(C208,precio_reno_porta!D:Z,9,0))</f>
        <v/>
      </c>
      <c r="L208" t="str">
        <f>IF(C208="","",VLOOKUP(C208,precio_reno_porta!D:Z,10,0))</f>
        <v/>
      </c>
      <c r="M208" t="str">
        <f>IF(C208="","",VLOOKUP(C208,precio_reno_porta!D:Z,11,0))</f>
        <v/>
      </c>
      <c r="N208" t="str">
        <f>IF(C208="","",VLOOKUP(C208,precio_reno_porta!D:Z,12,0))</f>
        <v/>
      </c>
      <c r="O208" t="str">
        <f>IF(C208="","",VLOOKUP(C208,precio_reno_porta!D:Z,13,0))</f>
        <v/>
      </c>
      <c r="P208" t="str">
        <f>IF(C208="","",VLOOKUP(C208,precio_reno_porta!D:Z,14,0))</f>
        <v/>
      </c>
      <c r="Q208" t="str">
        <f>IF(C208="","",VLOOKUP(C208,precio_reno_porta!D:Z,15,0))</f>
        <v/>
      </c>
      <c r="R208" t="str">
        <f>IF(C208="","",VLOOKUP(C208,precio_reno_porta!D:Z,16,0))</f>
        <v/>
      </c>
      <c r="S208" t="str">
        <f>IF(C208="","",VLOOKUP(C208,precio_reno_porta!D:Z,17,0))</f>
        <v/>
      </c>
      <c r="T208" t="str">
        <f>IF(C208="","",VLOOKUP(C208,precio_reno_porta!D:Z,18,0))</f>
        <v/>
      </c>
      <c r="U208" t="str">
        <f>IF(C208="","",VLOOKUP(C208,precio_reno_porta!D:Z,19,0))</f>
        <v/>
      </c>
      <c r="V208" t="str">
        <f>IF(C208="","",VLOOKUP(C208,precio_reno_porta!D:Z,20,0))</f>
        <v/>
      </c>
      <c r="W208" t="str">
        <f>IF(C208="","",VLOOKUP(C208,precio_reno_porta!D:Z,21,0))</f>
        <v/>
      </c>
      <c r="X208" t="str">
        <f>IF(C208="","",VLOOKUP(C208,precio_reno_porta!D:Z,22,0))</f>
        <v/>
      </c>
      <c r="Y208" t="str">
        <f>IF(C208="","",VLOOKUP(C208,precio_reno_porta!D:Z,23,0))</f>
        <v/>
      </c>
      <c r="Z208" t="str">
        <f>IF(Anexar1!C198="","",IFERROR(VLOOKUP(C208,Anexar1!C:P,6,0),0))</f>
        <v/>
      </c>
      <c r="AA208" t="str">
        <f>IF(Anexar1!C198="","",IFERROR(VLOOKUP(C208,Anexar1!C:P,14,0),""))</f>
        <v/>
      </c>
    </row>
    <row r="209" spans="1:27" x14ac:dyDescent="0.3">
      <c r="A209" t="str">
        <f>IF(precio_reno_porta!B209="","",precio_reno_porta!B209)</f>
        <v/>
      </c>
      <c r="B209" t="str">
        <f>IF(Anexar1!B199="","",Anexar1!B199)</f>
        <v/>
      </c>
      <c r="C209" t="str">
        <f>IF(Anexar1!C199="","",Anexar1!C199)</f>
        <v/>
      </c>
      <c r="D209" t="str">
        <f>IF(C209="","",VLOOKUP(C209,precio_reno_porta!D:Z,2,0))</f>
        <v/>
      </c>
      <c r="E209" t="str">
        <f>IF(C209="","",VLOOKUP(C209,precio_reno_porta!D:Z,3,0))</f>
        <v/>
      </c>
      <c r="F209" t="str">
        <f>IF(C209="","",VLOOKUP(C209,precio_reno_porta!D:Z,4,0))</f>
        <v/>
      </c>
      <c r="G209" t="str">
        <f>IF(C209="","",VLOOKUP(C209,precio_reno_porta!D:Z,5,0))</f>
        <v/>
      </c>
      <c r="H209" t="str">
        <f>IF(C209="","",VLOOKUP(C209,precio_reno_porta!D:Z,6,0))</f>
        <v/>
      </c>
      <c r="I209" t="str">
        <f>IF(C209="","",VLOOKUP(C209,precio_reno_porta!D:Z,7,0))</f>
        <v/>
      </c>
      <c r="J209" t="str">
        <f>IF(C209="","",VLOOKUP(C209,precio_reno_porta!D:Z,8,0))</f>
        <v/>
      </c>
      <c r="K209" t="str">
        <f>IF(C209="","",VLOOKUP(C209,precio_reno_porta!D:Z,9,0))</f>
        <v/>
      </c>
      <c r="L209" t="str">
        <f>IF(C209="","",VLOOKUP(C209,precio_reno_porta!D:Z,10,0))</f>
        <v/>
      </c>
      <c r="M209" t="str">
        <f>IF(C209="","",VLOOKUP(C209,precio_reno_porta!D:Z,11,0))</f>
        <v/>
      </c>
      <c r="N209" t="str">
        <f>IF(C209="","",VLOOKUP(C209,precio_reno_porta!D:Z,12,0))</f>
        <v/>
      </c>
      <c r="O209" t="str">
        <f>IF(C209="","",VLOOKUP(C209,precio_reno_porta!D:Z,13,0))</f>
        <v/>
      </c>
      <c r="P209" t="str">
        <f>IF(C209="","",VLOOKUP(C209,precio_reno_porta!D:Z,14,0))</f>
        <v/>
      </c>
      <c r="Q209" t="str">
        <f>IF(C209="","",VLOOKUP(C209,precio_reno_porta!D:Z,15,0))</f>
        <v/>
      </c>
      <c r="R209" t="str">
        <f>IF(C209="","",VLOOKUP(C209,precio_reno_porta!D:Z,16,0))</f>
        <v/>
      </c>
      <c r="S209" t="str">
        <f>IF(C209="","",VLOOKUP(C209,precio_reno_porta!D:Z,17,0))</f>
        <v/>
      </c>
      <c r="T209" t="str">
        <f>IF(C209="","",VLOOKUP(C209,precio_reno_porta!D:Z,18,0))</f>
        <v/>
      </c>
      <c r="U209" t="str">
        <f>IF(C209="","",VLOOKUP(C209,precio_reno_porta!D:Z,19,0))</f>
        <v/>
      </c>
      <c r="V209" t="str">
        <f>IF(C209="","",VLOOKUP(C209,precio_reno_porta!D:Z,20,0))</f>
        <v/>
      </c>
      <c r="W209" t="str">
        <f>IF(C209="","",VLOOKUP(C209,precio_reno_porta!D:Z,21,0))</f>
        <v/>
      </c>
      <c r="X209" t="str">
        <f>IF(C209="","",VLOOKUP(C209,precio_reno_porta!D:Z,22,0))</f>
        <v/>
      </c>
      <c r="Y209" t="str">
        <f>IF(C209="","",VLOOKUP(C209,precio_reno_porta!D:Z,23,0))</f>
        <v/>
      </c>
      <c r="Z209" t="str">
        <f>IF(Anexar1!C199="","",IFERROR(VLOOKUP(C209,Anexar1!C:P,6,0),0))</f>
        <v/>
      </c>
      <c r="AA209" t="str">
        <f>IF(Anexar1!C199="","",IFERROR(VLOOKUP(C209,Anexar1!C:P,14,0),""))</f>
        <v/>
      </c>
    </row>
    <row r="210" spans="1:27" x14ac:dyDescent="0.3">
      <c r="A210" t="str">
        <f>IF(precio_reno_porta!B210="","",precio_reno_porta!B210)</f>
        <v/>
      </c>
      <c r="B210" t="str">
        <f>IF(Anexar1!B200="","",Anexar1!B200)</f>
        <v/>
      </c>
      <c r="C210" t="str">
        <f>IF(Anexar1!C200="","",Anexar1!C200)</f>
        <v/>
      </c>
      <c r="D210" t="str">
        <f>IF(C210="","",VLOOKUP(C210,precio_reno_porta!D:Z,2,0))</f>
        <v/>
      </c>
      <c r="E210" t="str">
        <f>IF(C210="","",VLOOKUP(C210,precio_reno_porta!D:Z,3,0))</f>
        <v/>
      </c>
      <c r="F210" t="str">
        <f>IF(C210="","",VLOOKUP(C210,precio_reno_porta!D:Z,4,0))</f>
        <v/>
      </c>
      <c r="G210" t="str">
        <f>IF(C210="","",VLOOKUP(C210,precio_reno_porta!D:Z,5,0))</f>
        <v/>
      </c>
      <c r="H210" t="str">
        <f>IF(C210="","",VLOOKUP(C210,precio_reno_porta!D:Z,6,0))</f>
        <v/>
      </c>
      <c r="I210" t="str">
        <f>IF(C210="","",VLOOKUP(C210,precio_reno_porta!D:Z,7,0))</f>
        <v/>
      </c>
      <c r="J210" t="str">
        <f>IF(C210="","",VLOOKUP(C210,precio_reno_porta!D:Z,8,0))</f>
        <v/>
      </c>
      <c r="K210" t="str">
        <f>IF(C210="","",VLOOKUP(C210,precio_reno_porta!D:Z,9,0))</f>
        <v/>
      </c>
      <c r="L210" t="str">
        <f>IF(C210="","",VLOOKUP(C210,precio_reno_porta!D:Z,10,0))</f>
        <v/>
      </c>
      <c r="M210" t="str">
        <f>IF(C210="","",VLOOKUP(C210,precio_reno_porta!D:Z,11,0))</f>
        <v/>
      </c>
      <c r="N210" t="str">
        <f>IF(C210="","",VLOOKUP(C210,precio_reno_porta!D:Z,12,0))</f>
        <v/>
      </c>
      <c r="O210" t="str">
        <f>IF(C210="","",VLOOKUP(C210,precio_reno_porta!D:Z,13,0))</f>
        <v/>
      </c>
      <c r="P210" t="str">
        <f>IF(C210="","",VLOOKUP(C210,precio_reno_porta!D:Z,14,0))</f>
        <v/>
      </c>
      <c r="Q210" t="str">
        <f>IF(C210="","",VLOOKUP(C210,precio_reno_porta!D:Z,15,0))</f>
        <v/>
      </c>
      <c r="R210" t="str">
        <f>IF(C210="","",VLOOKUP(C210,precio_reno_porta!D:Z,16,0))</f>
        <v/>
      </c>
      <c r="S210" t="str">
        <f>IF(C210="","",VLOOKUP(C210,precio_reno_porta!D:Z,17,0))</f>
        <v/>
      </c>
      <c r="T210" t="str">
        <f>IF(C210="","",VLOOKUP(C210,precio_reno_porta!D:Z,18,0))</f>
        <v/>
      </c>
      <c r="U210" t="str">
        <f>IF(C210="","",VLOOKUP(C210,precio_reno_porta!D:Z,19,0))</f>
        <v/>
      </c>
      <c r="V210" t="str">
        <f>IF(C210="","",VLOOKUP(C210,precio_reno_porta!D:Z,20,0))</f>
        <v/>
      </c>
      <c r="W210" t="str">
        <f>IF(C210="","",VLOOKUP(C210,precio_reno_porta!D:Z,21,0))</f>
        <v/>
      </c>
      <c r="X210" t="str">
        <f>IF(C210="","",VLOOKUP(C210,precio_reno_porta!D:Z,22,0))</f>
        <v/>
      </c>
      <c r="Y210" t="str">
        <f>IF(C210="","",VLOOKUP(C210,precio_reno_porta!D:Z,23,0))</f>
        <v/>
      </c>
      <c r="Z210" t="str">
        <f>IF(Anexar1!C200="","",IFERROR(VLOOKUP(C210,Anexar1!C:P,6,0),0))</f>
        <v/>
      </c>
      <c r="AA210" t="str">
        <f>IF(Anexar1!C200="","",IFERROR(VLOOKUP(C210,Anexar1!C:P,14,0),""))</f>
        <v/>
      </c>
    </row>
    <row r="211" spans="1:27" x14ac:dyDescent="0.3">
      <c r="A211" t="str">
        <f>IF(precio_reno_porta!B211="","",precio_reno_porta!B211)</f>
        <v/>
      </c>
      <c r="B211" t="str">
        <f>IF(Anexar1!B201="","",Anexar1!B201)</f>
        <v/>
      </c>
      <c r="C211" t="str">
        <f>IF(Anexar1!C201="","",Anexar1!C201)</f>
        <v/>
      </c>
      <c r="D211" t="str">
        <f>IF(C211="","",VLOOKUP(C211,precio_reno_porta!D:Z,2,0))</f>
        <v/>
      </c>
      <c r="E211" t="str">
        <f>IF(C211="","",VLOOKUP(C211,precio_reno_porta!D:Z,3,0))</f>
        <v/>
      </c>
      <c r="F211" t="str">
        <f>IF(C211="","",VLOOKUP(C211,precio_reno_porta!D:Z,4,0))</f>
        <v/>
      </c>
      <c r="G211" t="str">
        <f>IF(C211="","",VLOOKUP(C211,precio_reno_porta!D:Z,5,0))</f>
        <v/>
      </c>
      <c r="H211" t="str">
        <f>IF(C211="","",VLOOKUP(C211,precio_reno_porta!D:Z,6,0))</f>
        <v/>
      </c>
      <c r="I211" t="str">
        <f>IF(C211="","",VLOOKUP(C211,precio_reno_porta!D:Z,7,0))</f>
        <v/>
      </c>
      <c r="J211" t="str">
        <f>IF(C211="","",VLOOKUP(C211,precio_reno_porta!D:Z,8,0))</f>
        <v/>
      </c>
      <c r="K211" t="str">
        <f>IF(C211="","",VLOOKUP(C211,precio_reno_porta!D:Z,9,0))</f>
        <v/>
      </c>
      <c r="L211" t="str">
        <f>IF(C211="","",VLOOKUP(C211,precio_reno_porta!D:Z,10,0))</f>
        <v/>
      </c>
      <c r="M211" t="str">
        <f>IF(C211="","",VLOOKUP(C211,precio_reno_porta!D:Z,11,0))</f>
        <v/>
      </c>
      <c r="N211" t="str">
        <f>IF(C211="","",VLOOKUP(C211,precio_reno_porta!D:Z,12,0))</f>
        <v/>
      </c>
      <c r="O211" t="str">
        <f>IF(C211="","",VLOOKUP(C211,precio_reno_porta!D:Z,13,0))</f>
        <v/>
      </c>
      <c r="P211" t="str">
        <f>IF(C211="","",VLOOKUP(C211,precio_reno_porta!D:Z,14,0))</f>
        <v/>
      </c>
      <c r="Q211" t="str">
        <f>IF(C211="","",VLOOKUP(C211,precio_reno_porta!D:Z,15,0))</f>
        <v/>
      </c>
      <c r="R211" t="str">
        <f>IF(C211="","",VLOOKUP(C211,precio_reno_porta!D:Z,16,0))</f>
        <v/>
      </c>
      <c r="S211" t="str">
        <f>IF(C211="","",VLOOKUP(C211,precio_reno_porta!D:Z,17,0))</f>
        <v/>
      </c>
      <c r="T211" t="str">
        <f>IF(C211="","",VLOOKUP(C211,precio_reno_porta!D:Z,18,0))</f>
        <v/>
      </c>
      <c r="U211" t="str">
        <f>IF(C211="","",VLOOKUP(C211,precio_reno_porta!D:Z,19,0))</f>
        <v/>
      </c>
      <c r="V211" t="str">
        <f>IF(C211="","",VLOOKUP(C211,precio_reno_porta!D:Z,20,0))</f>
        <v/>
      </c>
      <c r="W211" t="str">
        <f>IF(C211="","",VLOOKUP(C211,precio_reno_porta!D:Z,21,0))</f>
        <v/>
      </c>
      <c r="X211" t="str">
        <f>IF(C211="","",VLOOKUP(C211,precio_reno_porta!D:Z,22,0))</f>
        <v/>
      </c>
      <c r="Y211" t="str">
        <f>IF(C211="","",VLOOKUP(C211,precio_reno_porta!D:Z,23,0))</f>
        <v/>
      </c>
      <c r="Z211" t="str">
        <f>IF(Anexar1!C201="","",IFERROR(VLOOKUP(C211,Anexar1!C:P,6,0),0))</f>
        <v/>
      </c>
      <c r="AA211" t="str">
        <f>IF(Anexar1!C201="","",IFERROR(VLOOKUP(C211,Anexar1!C:P,14,0),""))</f>
        <v/>
      </c>
    </row>
    <row r="212" spans="1:27" x14ac:dyDescent="0.3">
      <c r="A212" t="str">
        <f>IF(precio_reno_porta!B212="","",precio_reno_porta!B212)</f>
        <v/>
      </c>
      <c r="B212" t="str">
        <f>IF(Anexar1!B202="","",Anexar1!B202)</f>
        <v/>
      </c>
      <c r="C212" t="str">
        <f>IF(Anexar1!C202="","",Anexar1!C202)</f>
        <v/>
      </c>
      <c r="D212" t="str">
        <f>IF(C212="","",VLOOKUP(C212,precio_reno_porta!D:Z,2,0))</f>
        <v/>
      </c>
      <c r="E212" t="str">
        <f>IF(C212="","",VLOOKUP(C212,precio_reno_porta!D:Z,3,0))</f>
        <v/>
      </c>
      <c r="F212" t="str">
        <f>IF(C212="","",VLOOKUP(C212,precio_reno_porta!D:Z,4,0))</f>
        <v/>
      </c>
      <c r="G212" t="str">
        <f>IF(C212="","",VLOOKUP(C212,precio_reno_porta!D:Z,5,0))</f>
        <v/>
      </c>
      <c r="H212" t="str">
        <f>IF(C212="","",VLOOKUP(C212,precio_reno_porta!D:Z,6,0))</f>
        <v/>
      </c>
      <c r="I212" t="str">
        <f>IF(C212="","",VLOOKUP(C212,precio_reno_porta!D:Z,7,0))</f>
        <v/>
      </c>
      <c r="J212" t="str">
        <f>IF(C212="","",VLOOKUP(C212,precio_reno_porta!D:Z,8,0))</f>
        <v/>
      </c>
      <c r="K212" t="str">
        <f>IF(C212="","",VLOOKUP(C212,precio_reno_porta!D:Z,9,0))</f>
        <v/>
      </c>
      <c r="L212" t="str">
        <f>IF(C212="","",VLOOKUP(C212,precio_reno_porta!D:Z,10,0))</f>
        <v/>
      </c>
      <c r="M212" t="str">
        <f>IF(C212="","",VLOOKUP(C212,precio_reno_porta!D:Z,11,0))</f>
        <v/>
      </c>
      <c r="N212" t="str">
        <f>IF(C212="","",VLOOKUP(C212,precio_reno_porta!D:Z,12,0))</f>
        <v/>
      </c>
      <c r="O212" t="str">
        <f>IF(C212="","",VLOOKUP(C212,precio_reno_porta!D:Z,13,0))</f>
        <v/>
      </c>
      <c r="P212" t="str">
        <f>IF(C212="","",VLOOKUP(C212,precio_reno_porta!D:Z,14,0))</f>
        <v/>
      </c>
      <c r="Q212" t="str">
        <f>IF(C212="","",VLOOKUP(C212,precio_reno_porta!D:Z,15,0))</f>
        <v/>
      </c>
      <c r="R212" t="str">
        <f>IF(C212="","",VLOOKUP(C212,precio_reno_porta!D:Z,16,0))</f>
        <v/>
      </c>
      <c r="S212" t="str">
        <f>IF(C212="","",VLOOKUP(C212,precio_reno_porta!D:Z,17,0))</f>
        <v/>
      </c>
      <c r="T212" t="str">
        <f>IF(C212="","",VLOOKUP(C212,precio_reno_porta!D:Z,18,0))</f>
        <v/>
      </c>
      <c r="U212" t="str">
        <f>IF(C212="","",VLOOKUP(C212,precio_reno_porta!D:Z,19,0))</f>
        <v/>
      </c>
      <c r="V212" t="str">
        <f>IF(C212="","",VLOOKUP(C212,precio_reno_porta!D:Z,20,0))</f>
        <v/>
      </c>
      <c r="W212" t="str">
        <f>IF(C212="","",VLOOKUP(C212,precio_reno_porta!D:Z,21,0))</f>
        <v/>
      </c>
      <c r="X212" t="str">
        <f>IF(C212="","",VLOOKUP(C212,precio_reno_porta!D:Z,22,0))</f>
        <v/>
      </c>
      <c r="Y212" t="str">
        <f>IF(C212="","",VLOOKUP(C212,precio_reno_porta!D:Z,23,0))</f>
        <v/>
      </c>
      <c r="Z212" t="str">
        <f>IF(Anexar1!C202="","",IFERROR(VLOOKUP(C212,Anexar1!C:P,6,0),0))</f>
        <v/>
      </c>
      <c r="AA212" t="str">
        <f>IF(Anexar1!C202="","",IFERROR(VLOOKUP(C212,Anexar1!C:P,14,0),""))</f>
        <v/>
      </c>
    </row>
    <row r="213" spans="1:27" x14ac:dyDescent="0.3">
      <c r="A213" t="str">
        <f>IF(precio_reno_porta!B213="","",precio_reno_porta!B213)</f>
        <v/>
      </c>
      <c r="B213" t="str">
        <f>IF(Anexar1!B203="","",Anexar1!B203)</f>
        <v/>
      </c>
      <c r="C213" t="str">
        <f>IF(Anexar1!C203="","",Anexar1!C203)</f>
        <v/>
      </c>
      <c r="D213" t="str">
        <f>IF(C213="","",VLOOKUP(C213,precio_reno_porta!D:Z,2,0))</f>
        <v/>
      </c>
      <c r="E213" t="str">
        <f>IF(C213="","",VLOOKUP(C213,precio_reno_porta!D:Z,3,0))</f>
        <v/>
      </c>
      <c r="F213" t="str">
        <f>IF(C213="","",VLOOKUP(C213,precio_reno_porta!D:Z,4,0))</f>
        <v/>
      </c>
      <c r="G213" t="str">
        <f>IF(C213="","",VLOOKUP(C213,precio_reno_porta!D:Z,5,0))</f>
        <v/>
      </c>
      <c r="H213" t="str">
        <f>IF(C213="","",VLOOKUP(C213,precio_reno_porta!D:Z,6,0))</f>
        <v/>
      </c>
      <c r="I213" t="str">
        <f>IF(C213="","",VLOOKUP(C213,precio_reno_porta!D:Z,7,0))</f>
        <v/>
      </c>
      <c r="J213" t="str">
        <f>IF(C213="","",VLOOKUP(C213,precio_reno_porta!D:Z,8,0))</f>
        <v/>
      </c>
      <c r="K213" t="str">
        <f>IF(C213="","",VLOOKUP(C213,precio_reno_porta!D:Z,9,0))</f>
        <v/>
      </c>
      <c r="L213" t="str">
        <f>IF(C213="","",VLOOKUP(C213,precio_reno_porta!D:Z,10,0))</f>
        <v/>
      </c>
      <c r="M213" t="str">
        <f>IF(C213="","",VLOOKUP(C213,precio_reno_porta!D:Z,11,0))</f>
        <v/>
      </c>
      <c r="N213" t="str">
        <f>IF(C213="","",VLOOKUP(C213,precio_reno_porta!D:Z,12,0))</f>
        <v/>
      </c>
      <c r="O213" t="str">
        <f>IF(C213="","",VLOOKUP(C213,precio_reno_porta!D:Z,13,0))</f>
        <v/>
      </c>
      <c r="P213" t="str">
        <f>IF(C213="","",VLOOKUP(C213,precio_reno_porta!D:Z,14,0))</f>
        <v/>
      </c>
      <c r="Q213" t="str">
        <f>IF(C213="","",VLOOKUP(C213,precio_reno_porta!D:Z,15,0))</f>
        <v/>
      </c>
      <c r="R213" t="str">
        <f>IF(C213="","",VLOOKUP(C213,precio_reno_porta!D:Z,16,0))</f>
        <v/>
      </c>
      <c r="S213" t="str">
        <f>IF(C213="","",VLOOKUP(C213,precio_reno_porta!D:Z,17,0))</f>
        <v/>
      </c>
      <c r="T213" t="str">
        <f>IF(C213="","",VLOOKUP(C213,precio_reno_porta!D:Z,18,0))</f>
        <v/>
      </c>
      <c r="U213" t="str">
        <f>IF(C213="","",VLOOKUP(C213,precio_reno_porta!D:Z,19,0))</f>
        <v/>
      </c>
      <c r="V213" t="str">
        <f>IF(C213="","",VLOOKUP(C213,precio_reno_porta!D:Z,20,0))</f>
        <v/>
      </c>
      <c r="W213" t="str">
        <f>IF(C213="","",VLOOKUP(C213,precio_reno_porta!D:Z,21,0))</f>
        <v/>
      </c>
      <c r="X213" t="str">
        <f>IF(C213="","",VLOOKUP(C213,precio_reno_porta!D:Z,22,0))</f>
        <v/>
      </c>
      <c r="Y213" t="str">
        <f>IF(C213="","",VLOOKUP(C213,precio_reno_porta!D:Z,23,0))</f>
        <v/>
      </c>
      <c r="Z213" t="str">
        <f>IF(Anexar1!C203="","",IFERROR(VLOOKUP(C213,Anexar1!C:P,6,0),0))</f>
        <v/>
      </c>
      <c r="AA213" t="str">
        <f>IF(Anexar1!C203="","",IFERROR(VLOOKUP(C213,Anexar1!C:P,14,0),""))</f>
        <v/>
      </c>
    </row>
    <row r="214" spans="1:27" x14ac:dyDescent="0.3">
      <c r="A214" t="str">
        <f>IF(precio_reno_porta!B214="","",precio_reno_porta!B214)</f>
        <v/>
      </c>
      <c r="B214" t="str">
        <f>IF(Anexar1!B204="","",Anexar1!B204)</f>
        <v/>
      </c>
      <c r="C214" t="str">
        <f>IF(Anexar1!C204="","",Anexar1!C204)</f>
        <v/>
      </c>
      <c r="D214" t="str">
        <f>IF(C214="","",VLOOKUP(C214,precio_reno_porta!D:Z,2,0))</f>
        <v/>
      </c>
      <c r="E214" t="str">
        <f>IF(C214="","",VLOOKUP(C214,precio_reno_porta!D:Z,3,0))</f>
        <v/>
      </c>
      <c r="F214" t="str">
        <f>IF(C214="","",VLOOKUP(C214,precio_reno_porta!D:Z,4,0))</f>
        <v/>
      </c>
      <c r="G214" t="str">
        <f>IF(C214="","",VLOOKUP(C214,precio_reno_porta!D:Z,5,0))</f>
        <v/>
      </c>
      <c r="H214" t="str">
        <f>IF(C214="","",VLOOKUP(C214,precio_reno_porta!D:Z,6,0))</f>
        <v/>
      </c>
      <c r="I214" t="str">
        <f>IF(C214="","",VLOOKUP(C214,precio_reno_porta!D:Z,7,0))</f>
        <v/>
      </c>
      <c r="J214" t="str">
        <f>IF(C214="","",VLOOKUP(C214,precio_reno_porta!D:Z,8,0))</f>
        <v/>
      </c>
      <c r="K214" t="str">
        <f>IF(C214="","",VLOOKUP(C214,precio_reno_porta!D:Z,9,0))</f>
        <v/>
      </c>
      <c r="L214" t="str">
        <f>IF(C214="","",VLOOKUP(C214,precio_reno_porta!D:Z,10,0))</f>
        <v/>
      </c>
      <c r="M214" t="str">
        <f>IF(C214="","",VLOOKUP(C214,precio_reno_porta!D:Z,11,0))</f>
        <v/>
      </c>
      <c r="N214" t="str">
        <f>IF(C214="","",VLOOKUP(C214,precio_reno_porta!D:Z,12,0))</f>
        <v/>
      </c>
      <c r="O214" t="str">
        <f>IF(C214="","",VLOOKUP(C214,precio_reno_porta!D:Z,13,0))</f>
        <v/>
      </c>
      <c r="P214" t="str">
        <f>IF(C214="","",VLOOKUP(C214,precio_reno_porta!D:Z,14,0))</f>
        <v/>
      </c>
      <c r="Q214" t="str">
        <f>IF(C214="","",VLOOKUP(C214,precio_reno_porta!D:Z,15,0))</f>
        <v/>
      </c>
      <c r="R214" t="str">
        <f>IF(C214="","",VLOOKUP(C214,precio_reno_porta!D:Z,16,0))</f>
        <v/>
      </c>
      <c r="S214" t="str">
        <f>IF(C214="","",VLOOKUP(C214,precio_reno_porta!D:Z,17,0))</f>
        <v/>
      </c>
      <c r="T214" t="str">
        <f>IF(C214="","",VLOOKUP(C214,precio_reno_porta!D:Z,18,0))</f>
        <v/>
      </c>
      <c r="U214" t="str">
        <f>IF(C214="","",VLOOKUP(C214,precio_reno_porta!D:Z,19,0))</f>
        <v/>
      </c>
      <c r="V214" t="str">
        <f>IF(C214="","",VLOOKUP(C214,precio_reno_porta!D:Z,20,0))</f>
        <v/>
      </c>
      <c r="W214" t="str">
        <f>IF(C214="","",VLOOKUP(C214,precio_reno_porta!D:Z,21,0))</f>
        <v/>
      </c>
      <c r="X214" t="str">
        <f>IF(C214="","",VLOOKUP(C214,precio_reno_porta!D:Z,22,0))</f>
        <v/>
      </c>
      <c r="Y214" t="str">
        <f>IF(C214="","",VLOOKUP(C214,precio_reno_porta!D:Z,23,0))</f>
        <v/>
      </c>
      <c r="Z214" t="str">
        <f>IF(Anexar1!C204="","",IFERROR(VLOOKUP(C214,Anexar1!C:P,6,0),0))</f>
        <v/>
      </c>
      <c r="AA214" t="str">
        <f>IF(Anexar1!C204="","",IFERROR(VLOOKUP(C214,Anexar1!C:P,14,0),""))</f>
        <v/>
      </c>
    </row>
    <row r="215" spans="1:27" x14ac:dyDescent="0.3">
      <c r="A215" t="str">
        <f>IF(precio_reno_porta!B215="","",precio_reno_porta!B215)</f>
        <v/>
      </c>
      <c r="B215" t="str">
        <f>IF(Anexar1!B205="","",Anexar1!B205)</f>
        <v/>
      </c>
      <c r="C215" t="str">
        <f>IF(Anexar1!C205="","",Anexar1!C205)</f>
        <v/>
      </c>
      <c r="D215" t="str">
        <f>IF(C215="","",VLOOKUP(C215,precio_reno_porta!D:Z,2,0))</f>
        <v/>
      </c>
      <c r="E215" t="str">
        <f>IF(C215="","",VLOOKUP(C215,precio_reno_porta!D:Z,3,0))</f>
        <v/>
      </c>
      <c r="F215" t="str">
        <f>IF(C215="","",VLOOKUP(C215,precio_reno_porta!D:Z,4,0))</f>
        <v/>
      </c>
      <c r="G215" t="str">
        <f>IF(C215="","",VLOOKUP(C215,precio_reno_porta!D:Z,5,0))</f>
        <v/>
      </c>
      <c r="H215" t="str">
        <f>IF(C215="","",VLOOKUP(C215,precio_reno_porta!D:Z,6,0))</f>
        <v/>
      </c>
      <c r="I215" t="str">
        <f>IF(C215="","",VLOOKUP(C215,precio_reno_porta!D:Z,7,0))</f>
        <v/>
      </c>
      <c r="J215" t="str">
        <f>IF(C215="","",VLOOKUP(C215,precio_reno_porta!D:Z,8,0))</f>
        <v/>
      </c>
      <c r="K215" t="str">
        <f>IF(C215="","",VLOOKUP(C215,precio_reno_porta!D:Z,9,0))</f>
        <v/>
      </c>
      <c r="L215" t="str">
        <f>IF(C215="","",VLOOKUP(C215,precio_reno_porta!D:Z,10,0))</f>
        <v/>
      </c>
      <c r="M215" t="str">
        <f>IF(C215="","",VLOOKUP(C215,precio_reno_porta!D:Z,11,0))</f>
        <v/>
      </c>
      <c r="N215" t="str">
        <f>IF(C215="","",VLOOKUP(C215,precio_reno_porta!D:Z,12,0))</f>
        <v/>
      </c>
      <c r="O215" t="str">
        <f>IF(C215="","",VLOOKUP(C215,precio_reno_porta!D:Z,13,0))</f>
        <v/>
      </c>
      <c r="P215" t="str">
        <f>IF(C215="","",VLOOKUP(C215,precio_reno_porta!D:Z,14,0))</f>
        <v/>
      </c>
      <c r="Q215" t="str">
        <f>IF(C215="","",VLOOKUP(C215,precio_reno_porta!D:Z,15,0))</f>
        <v/>
      </c>
      <c r="R215" t="str">
        <f>IF(C215="","",VLOOKUP(C215,precio_reno_porta!D:Z,16,0))</f>
        <v/>
      </c>
      <c r="S215" t="str">
        <f>IF(C215="","",VLOOKUP(C215,precio_reno_porta!D:Z,17,0))</f>
        <v/>
      </c>
      <c r="T215" t="str">
        <f>IF(C215="","",VLOOKUP(C215,precio_reno_porta!D:Z,18,0))</f>
        <v/>
      </c>
      <c r="U215" t="str">
        <f>IF(C215="","",VLOOKUP(C215,precio_reno_porta!D:Z,19,0))</f>
        <v/>
      </c>
      <c r="V215" t="str">
        <f>IF(C215="","",VLOOKUP(C215,precio_reno_porta!D:Z,20,0))</f>
        <v/>
      </c>
      <c r="W215" t="str">
        <f>IF(C215="","",VLOOKUP(C215,precio_reno_porta!D:Z,21,0))</f>
        <v/>
      </c>
      <c r="X215" t="str">
        <f>IF(C215="","",VLOOKUP(C215,precio_reno_porta!D:Z,22,0))</f>
        <v/>
      </c>
      <c r="Y215" t="str">
        <f>IF(C215="","",VLOOKUP(C215,precio_reno_porta!D:Z,23,0))</f>
        <v/>
      </c>
      <c r="Z215" t="str">
        <f>IF(Anexar1!C205="","",IFERROR(VLOOKUP(C215,Anexar1!C:P,6,0),0))</f>
        <v/>
      </c>
      <c r="AA215" t="str">
        <f>IF(Anexar1!C205="","",IFERROR(VLOOKUP(C215,Anexar1!C:P,14,0),""))</f>
        <v/>
      </c>
    </row>
    <row r="216" spans="1:27" x14ac:dyDescent="0.3">
      <c r="A216" t="str">
        <f>IF(precio_reno_porta!B216="","",precio_reno_porta!B216)</f>
        <v/>
      </c>
      <c r="B216" t="str">
        <f>IF(Anexar1!B206="","",Anexar1!B206)</f>
        <v/>
      </c>
      <c r="C216" t="str">
        <f>IF(Anexar1!C206="","",Anexar1!C206)</f>
        <v/>
      </c>
      <c r="D216" t="str">
        <f>IF(C216="","",VLOOKUP(C216,precio_reno_porta!D:Z,2,0))</f>
        <v/>
      </c>
      <c r="E216" t="str">
        <f>IF(C216="","",VLOOKUP(C216,precio_reno_porta!D:Z,3,0))</f>
        <v/>
      </c>
      <c r="F216" t="str">
        <f>IF(C216="","",VLOOKUP(C216,precio_reno_porta!D:Z,4,0))</f>
        <v/>
      </c>
      <c r="G216" t="str">
        <f>IF(C216="","",VLOOKUP(C216,precio_reno_porta!D:Z,5,0))</f>
        <v/>
      </c>
      <c r="H216" t="str">
        <f>IF(C216="","",VLOOKUP(C216,precio_reno_porta!D:Z,6,0))</f>
        <v/>
      </c>
      <c r="I216" t="str">
        <f>IF(C216="","",VLOOKUP(C216,precio_reno_porta!D:Z,7,0))</f>
        <v/>
      </c>
      <c r="J216" t="str">
        <f>IF(C216="","",VLOOKUP(C216,precio_reno_porta!D:Z,8,0))</f>
        <v/>
      </c>
      <c r="K216" t="str">
        <f>IF(C216="","",VLOOKUP(C216,precio_reno_porta!D:Z,9,0))</f>
        <v/>
      </c>
      <c r="L216" t="str">
        <f>IF(C216="","",VLOOKUP(C216,precio_reno_porta!D:Z,10,0))</f>
        <v/>
      </c>
      <c r="M216" t="str">
        <f>IF(C216="","",VLOOKUP(C216,precio_reno_porta!D:Z,11,0))</f>
        <v/>
      </c>
      <c r="N216" t="str">
        <f>IF(C216="","",VLOOKUP(C216,precio_reno_porta!D:Z,12,0))</f>
        <v/>
      </c>
      <c r="O216" t="str">
        <f>IF(C216="","",VLOOKUP(C216,precio_reno_porta!D:Z,13,0))</f>
        <v/>
      </c>
      <c r="P216" t="str">
        <f>IF(C216="","",VLOOKUP(C216,precio_reno_porta!D:Z,14,0))</f>
        <v/>
      </c>
      <c r="Q216" t="str">
        <f>IF(C216="","",VLOOKUP(C216,precio_reno_porta!D:Z,15,0))</f>
        <v/>
      </c>
      <c r="R216" t="str">
        <f>IF(C216="","",VLOOKUP(C216,precio_reno_porta!D:Z,16,0))</f>
        <v/>
      </c>
      <c r="S216" t="str">
        <f>IF(C216="","",VLOOKUP(C216,precio_reno_porta!D:Z,17,0))</f>
        <v/>
      </c>
      <c r="T216" t="str">
        <f>IF(C216="","",VLOOKUP(C216,precio_reno_porta!D:Z,18,0))</f>
        <v/>
      </c>
      <c r="U216" t="str">
        <f>IF(C216="","",VLOOKUP(C216,precio_reno_porta!D:Z,19,0))</f>
        <v/>
      </c>
      <c r="V216" t="str">
        <f>IF(C216="","",VLOOKUP(C216,precio_reno_porta!D:Z,20,0))</f>
        <v/>
      </c>
      <c r="W216" t="str">
        <f>IF(C216="","",VLOOKUP(C216,precio_reno_porta!D:Z,21,0))</f>
        <v/>
      </c>
      <c r="X216" t="str">
        <f>IF(C216="","",VLOOKUP(C216,precio_reno_porta!D:Z,22,0))</f>
        <v/>
      </c>
      <c r="Y216" t="str">
        <f>IF(C216="","",VLOOKUP(C216,precio_reno_porta!D:Z,23,0))</f>
        <v/>
      </c>
      <c r="Z216" t="str">
        <f>IF(Anexar1!C206="","",IFERROR(VLOOKUP(C216,Anexar1!C:P,6,0),0))</f>
        <v/>
      </c>
      <c r="AA216" t="str">
        <f>IF(Anexar1!C206="","",IFERROR(VLOOKUP(C216,Anexar1!C:P,14,0),""))</f>
        <v/>
      </c>
    </row>
    <row r="217" spans="1:27" x14ac:dyDescent="0.3">
      <c r="A217" t="str">
        <f>IF(precio_reno_porta!B217="","",precio_reno_porta!B217)</f>
        <v/>
      </c>
      <c r="B217" t="str">
        <f>IF(Anexar1!B207="","",Anexar1!B207)</f>
        <v/>
      </c>
      <c r="C217" t="str">
        <f>IF(Anexar1!C207="","",Anexar1!C207)</f>
        <v/>
      </c>
      <c r="D217" t="str">
        <f>IF(C217="","",VLOOKUP(C217,precio_reno_porta!D:Z,2,0))</f>
        <v/>
      </c>
      <c r="E217" t="str">
        <f>IF(C217="","",VLOOKUP(C217,precio_reno_porta!D:Z,3,0))</f>
        <v/>
      </c>
      <c r="F217" t="str">
        <f>IF(C217="","",VLOOKUP(C217,precio_reno_porta!D:Z,4,0))</f>
        <v/>
      </c>
      <c r="G217" t="str">
        <f>IF(C217="","",VLOOKUP(C217,precio_reno_porta!D:Z,5,0))</f>
        <v/>
      </c>
      <c r="H217" t="str">
        <f>IF(C217="","",VLOOKUP(C217,precio_reno_porta!D:Z,6,0))</f>
        <v/>
      </c>
      <c r="I217" t="str">
        <f>IF(C217="","",VLOOKUP(C217,precio_reno_porta!D:Z,7,0))</f>
        <v/>
      </c>
      <c r="J217" t="str">
        <f>IF(C217="","",VLOOKUP(C217,precio_reno_porta!D:Z,8,0))</f>
        <v/>
      </c>
      <c r="K217" t="str">
        <f>IF(C217="","",VLOOKUP(C217,precio_reno_porta!D:Z,9,0))</f>
        <v/>
      </c>
      <c r="L217" t="str">
        <f>IF(C217="","",VLOOKUP(C217,precio_reno_porta!D:Z,10,0))</f>
        <v/>
      </c>
      <c r="M217" t="str">
        <f>IF(C217="","",VLOOKUP(C217,precio_reno_porta!D:Z,11,0))</f>
        <v/>
      </c>
      <c r="N217" t="str">
        <f>IF(C217="","",VLOOKUP(C217,precio_reno_porta!D:Z,12,0))</f>
        <v/>
      </c>
      <c r="O217" t="str">
        <f>IF(C217="","",VLOOKUP(C217,precio_reno_porta!D:Z,13,0))</f>
        <v/>
      </c>
      <c r="P217" t="str">
        <f>IF(C217="","",VLOOKUP(C217,precio_reno_porta!D:Z,14,0))</f>
        <v/>
      </c>
      <c r="Q217" t="str">
        <f>IF(C217="","",VLOOKUP(C217,precio_reno_porta!D:Z,15,0))</f>
        <v/>
      </c>
      <c r="R217" t="str">
        <f>IF(C217="","",VLOOKUP(C217,precio_reno_porta!D:Z,16,0))</f>
        <v/>
      </c>
      <c r="S217" t="str">
        <f>IF(C217="","",VLOOKUP(C217,precio_reno_porta!D:Z,17,0))</f>
        <v/>
      </c>
      <c r="T217" t="str">
        <f>IF(C217="","",VLOOKUP(C217,precio_reno_porta!D:Z,18,0))</f>
        <v/>
      </c>
      <c r="U217" t="str">
        <f>IF(C217="","",VLOOKUP(C217,precio_reno_porta!D:Z,19,0))</f>
        <v/>
      </c>
      <c r="V217" t="str">
        <f>IF(C217="","",VLOOKUP(C217,precio_reno_porta!D:Z,20,0))</f>
        <v/>
      </c>
      <c r="W217" t="str">
        <f>IF(C217="","",VLOOKUP(C217,precio_reno_porta!D:Z,21,0))</f>
        <v/>
      </c>
      <c r="X217" t="str">
        <f>IF(C217="","",VLOOKUP(C217,precio_reno_porta!D:Z,22,0))</f>
        <v/>
      </c>
      <c r="Y217" t="str">
        <f>IF(C217="","",VLOOKUP(C217,precio_reno_porta!D:Z,23,0))</f>
        <v/>
      </c>
      <c r="Z217" t="str">
        <f>IF(Anexar1!C207="","",IFERROR(VLOOKUP(C217,Anexar1!C:P,6,0),0))</f>
        <v/>
      </c>
      <c r="AA217" t="str">
        <f>IF(Anexar1!C207="","",IFERROR(VLOOKUP(C217,Anexar1!C:P,14,0),""))</f>
        <v/>
      </c>
    </row>
    <row r="218" spans="1:27" x14ac:dyDescent="0.3">
      <c r="A218" t="str">
        <f>IF(precio_reno_porta!B218="","",precio_reno_porta!B218)</f>
        <v/>
      </c>
      <c r="B218" t="str">
        <f>IF(Anexar1!B208="","",Anexar1!B208)</f>
        <v/>
      </c>
      <c r="C218" t="str">
        <f>IF(Anexar1!C208="","",Anexar1!C208)</f>
        <v/>
      </c>
      <c r="D218" t="str">
        <f>IF(C218="","",VLOOKUP(C218,precio_reno_porta!D:Z,2,0))</f>
        <v/>
      </c>
      <c r="E218" t="str">
        <f>IF(C218="","",VLOOKUP(C218,precio_reno_porta!D:Z,3,0))</f>
        <v/>
      </c>
      <c r="F218" t="str">
        <f>IF(C218="","",VLOOKUP(C218,precio_reno_porta!D:Z,4,0))</f>
        <v/>
      </c>
      <c r="G218" t="str">
        <f>IF(C218="","",VLOOKUP(C218,precio_reno_porta!D:Z,5,0))</f>
        <v/>
      </c>
      <c r="H218" t="str">
        <f>IF(C218="","",VLOOKUP(C218,precio_reno_porta!D:Z,6,0))</f>
        <v/>
      </c>
      <c r="I218" t="str">
        <f>IF(C218="","",VLOOKUP(C218,precio_reno_porta!D:Z,7,0))</f>
        <v/>
      </c>
      <c r="J218" t="str">
        <f>IF(C218="","",VLOOKUP(C218,precio_reno_porta!D:Z,8,0))</f>
        <v/>
      </c>
      <c r="K218" t="str">
        <f>IF(C218="","",VLOOKUP(C218,precio_reno_porta!D:Z,9,0))</f>
        <v/>
      </c>
      <c r="L218" t="str">
        <f>IF(C218="","",VLOOKUP(C218,precio_reno_porta!D:Z,10,0))</f>
        <v/>
      </c>
      <c r="M218" t="str">
        <f>IF(C218="","",VLOOKUP(C218,precio_reno_porta!D:Z,11,0))</f>
        <v/>
      </c>
      <c r="N218" t="str">
        <f>IF(C218="","",VLOOKUP(C218,precio_reno_porta!D:Z,12,0))</f>
        <v/>
      </c>
      <c r="O218" t="str">
        <f>IF(C218="","",VLOOKUP(C218,precio_reno_porta!D:Z,13,0))</f>
        <v/>
      </c>
      <c r="P218" t="str">
        <f>IF(C218="","",VLOOKUP(C218,precio_reno_porta!D:Z,14,0))</f>
        <v/>
      </c>
      <c r="Q218" t="str">
        <f>IF(C218="","",VLOOKUP(C218,precio_reno_porta!D:Z,15,0))</f>
        <v/>
      </c>
      <c r="R218" t="str">
        <f>IF(C218="","",VLOOKUP(C218,precio_reno_porta!D:Z,16,0))</f>
        <v/>
      </c>
      <c r="S218" t="str">
        <f>IF(C218="","",VLOOKUP(C218,precio_reno_porta!D:Z,17,0))</f>
        <v/>
      </c>
      <c r="T218" t="str">
        <f>IF(C218="","",VLOOKUP(C218,precio_reno_porta!D:Z,18,0))</f>
        <v/>
      </c>
      <c r="U218" t="str">
        <f>IF(C218="","",VLOOKUP(C218,precio_reno_porta!D:Z,19,0))</f>
        <v/>
      </c>
      <c r="V218" t="str">
        <f>IF(C218="","",VLOOKUP(C218,precio_reno_porta!D:Z,20,0))</f>
        <v/>
      </c>
      <c r="W218" t="str">
        <f>IF(C218="","",VLOOKUP(C218,precio_reno_porta!D:Z,21,0))</f>
        <v/>
      </c>
      <c r="X218" t="str">
        <f>IF(C218="","",VLOOKUP(C218,precio_reno_porta!D:Z,22,0))</f>
        <v/>
      </c>
      <c r="Y218" t="str">
        <f>IF(C218="","",VLOOKUP(C218,precio_reno_porta!D:Z,23,0))</f>
        <v/>
      </c>
      <c r="Z218" t="str">
        <f>IF(Anexar1!C208="","",IFERROR(VLOOKUP(C218,Anexar1!C:P,6,0),0))</f>
        <v/>
      </c>
      <c r="AA218" t="str">
        <f>IF(Anexar1!C208="","",IFERROR(VLOOKUP(C218,Anexar1!C:P,14,0),""))</f>
        <v/>
      </c>
    </row>
    <row r="219" spans="1:27" x14ac:dyDescent="0.3">
      <c r="A219" t="str">
        <f>IF(precio_reno_porta!B219="","",precio_reno_porta!B219)</f>
        <v/>
      </c>
      <c r="B219" t="str">
        <f>IF(Anexar1!B209="","",Anexar1!B209)</f>
        <v/>
      </c>
      <c r="C219" t="str">
        <f>IF(Anexar1!C209="","",Anexar1!C209)</f>
        <v/>
      </c>
      <c r="D219" t="str">
        <f>IF(C219="","",VLOOKUP(C219,precio_reno_porta!D:Z,2,0))</f>
        <v/>
      </c>
      <c r="E219" t="str">
        <f>IF(C219="","",VLOOKUP(C219,precio_reno_porta!D:Z,3,0))</f>
        <v/>
      </c>
      <c r="F219" t="str">
        <f>IF(C219="","",VLOOKUP(C219,precio_reno_porta!D:Z,4,0))</f>
        <v/>
      </c>
      <c r="G219" t="str">
        <f>IF(C219="","",VLOOKUP(C219,precio_reno_porta!D:Z,5,0))</f>
        <v/>
      </c>
      <c r="H219" t="str">
        <f>IF(C219="","",VLOOKUP(C219,precio_reno_porta!D:Z,6,0))</f>
        <v/>
      </c>
      <c r="I219" t="str">
        <f>IF(C219="","",VLOOKUP(C219,precio_reno_porta!D:Z,7,0))</f>
        <v/>
      </c>
      <c r="J219" t="str">
        <f>IF(C219="","",VLOOKUP(C219,precio_reno_porta!D:Z,8,0))</f>
        <v/>
      </c>
      <c r="K219" t="str">
        <f>IF(C219="","",VLOOKUP(C219,precio_reno_porta!D:Z,9,0))</f>
        <v/>
      </c>
      <c r="L219" t="str">
        <f>IF(C219="","",VLOOKUP(C219,precio_reno_porta!D:Z,10,0))</f>
        <v/>
      </c>
      <c r="M219" t="str">
        <f>IF(C219="","",VLOOKUP(C219,precio_reno_porta!D:Z,11,0))</f>
        <v/>
      </c>
      <c r="N219" t="str">
        <f>IF(C219="","",VLOOKUP(C219,precio_reno_porta!D:Z,12,0))</f>
        <v/>
      </c>
      <c r="O219" t="str">
        <f>IF(C219="","",VLOOKUP(C219,precio_reno_porta!D:Z,13,0))</f>
        <v/>
      </c>
      <c r="P219" t="str">
        <f>IF(C219="","",VLOOKUP(C219,precio_reno_porta!D:Z,14,0))</f>
        <v/>
      </c>
      <c r="Q219" t="str">
        <f>IF(C219="","",VLOOKUP(C219,precio_reno_porta!D:Z,15,0))</f>
        <v/>
      </c>
      <c r="R219" t="str">
        <f>IF(C219="","",VLOOKUP(C219,precio_reno_porta!D:Z,16,0))</f>
        <v/>
      </c>
      <c r="S219" t="str">
        <f>IF(C219="","",VLOOKUP(C219,precio_reno_porta!D:Z,17,0))</f>
        <v/>
      </c>
      <c r="T219" t="str">
        <f>IF(C219="","",VLOOKUP(C219,precio_reno_porta!D:Z,18,0))</f>
        <v/>
      </c>
      <c r="U219" t="str">
        <f>IF(C219="","",VLOOKUP(C219,precio_reno_porta!D:Z,19,0))</f>
        <v/>
      </c>
      <c r="V219" t="str">
        <f>IF(C219="","",VLOOKUP(C219,precio_reno_porta!D:Z,20,0))</f>
        <v/>
      </c>
      <c r="W219" t="str">
        <f>IF(C219="","",VLOOKUP(C219,precio_reno_porta!D:Z,21,0))</f>
        <v/>
      </c>
      <c r="X219" t="str">
        <f>IF(C219="","",VLOOKUP(C219,precio_reno_porta!D:Z,22,0))</f>
        <v/>
      </c>
      <c r="Y219" t="str">
        <f>IF(C219="","",VLOOKUP(C219,precio_reno_porta!D:Z,23,0))</f>
        <v/>
      </c>
      <c r="Z219" t="str">
        <f>IF(Anexar1!C209="","",IFERROR(VLOOKUP(C219,Anexar1!C:P,6,0),0))</f>
        <v/>
      </c>
      <c r="AA219" t="str">
        <f>IF(Anexar1!C209="","",IFERROR(VLOOKUP(C219,Anexar1!C:P,14,0),""))</f>
        <v/>
      </c>
    </row>
    <row r="220" spans="1:27" x14ac:dyDescent="0.3">
      <c r="A220" t="str">
        <f>IF(precio_reno_porta!B220="","",precio_reno_porta!B220)</f>
        <v/>
      </c>
      <c r="B220" t="str">
        <f>IF(Anexar1!B210="","",Anexar1!B210)</f>
        <v/>
      </c>
      <c r="C220" t="str">
        <f>IF(Anexar1!C210="","",Anexar1!C210)</f>
        <v/>
      </c>
      <c r="D220" t="str">
        <f>IF(C220="","",VLOOKUP(C220,precio_reno_porta!D:Z,2,0))</f>
        <v/>
      </c>
      <c r="E220" t="str">
        <f>IF(C220="","",VLOOKUP(C220,precio_reno_porta!D:Z,3,0))</f>
        <v/>
      </c>
      <c r="F220" t="str">
        <f>IF(C220="","",VLOOKUP(C220,precio_reno_porta!D:Z,4,0))</f>
        <v/>
      </c>
      <c r="G220" t="str">
        <f>IF(C220="","",VLOOKUP(C220,precio_reno_porta!D:Z,5,0))</f>
        <v/>
      </c>
      <c r="H220" t="str">
        <f>IF(C220="","",VLOOKUP(C220,precio_reno_porta!D:Z,6,0))</f>
        <v/>
      </c>
      <c r="I220" t="str">
        <f>IF(C220="","",VLOOKUP(C220,precio_reno_porta!D:Z,7,0))</f>
        <v/>
      </c>
      <c r="J220" t="str">
        <f>IF(C220="","",VLOOKUP(C220,precio_reno_porta!D:Z,8,0))</f>
        <v/>
      </c>
      <c r="K220" t="str">
        <f>IF(C220="","",VLOOKUP(C220,precio_reno_porta!D:Z,9,0))</f>
        <v/>
      </c>
      <c r="L220" t="str">
        <f>IF(C220="","",VLOOKUP(C220,precio_reno_porta!D:Z,10,0))</f>
        <v/>
      </c>
      <c r="M220" t="str">
        <f>IF(C220="","",VLOOKUP(C220,precio_reno_porta!D:Z,11,0))</f>
        <v/>
      </c>
      <c r="N220" t="str">
        <f>IF(C220="","",VLOOKUP(C220,precio_reno_porta!D:Z,12,0))</f>
        <v/>
      </c>
      <c r="O220" t="str">
        <f>IF(C220="","",VLOOKUP(C220,precio_reno_porta!D:Z,13,0))</f>
        <v/>
      </c>
      <c r="P220" t="str">
        <f>IF(C220="","",VLOOKUP(C220,precio_reno_porta!D:Z,14,0))</f>
        <v/>
      </c>
      <c r="Q220" t="str">
        <f>IF(C220="","",VLOOKUP(C220,precio_reno_porta!D:Z,15,0))</f>
        <v/>
      </c>
      <c r="R220" t="str">
        <f>IF(C220="","",VLOOKUP(C220,precio_reno_porta!D:Z,16,0))</f>
        <v/>
      </c>
      <c r="S220" t="str">
        <f>IF(C220="","",VLOOKUP(C220,precio_reno_porta!D:Z,17,0))</f>
        <v/>
      </c>
      <c r="T220" t="str">
        <f>IF(C220="","",VLOOKUP(C220,precio_reno_porta!D:Z,18,0))</f>
        <v/>
      </c>
      <c r="U220" t="str">
        <f>IF(C220="","",VLOOKUP(C220,precio_reno_porta!D:Z,19,0))</f>
        <v/>
      </c>
      <c r="V220" t="str">
        <f>IF(C220="","",VLOOKUP(C220,precio_reno_porta!D:Z,20,0))</f>
        <v/>
      </c>
      <c r="W220" t="str">
        <f>IF(C220="","",VLOOKUP(C220,precio_reno_porta!D:Z,21,0))</f>
        <v/>
      </c>
      <c r="X220" t="str">
        <f>IF(C220="","",VLOOKUP(C220,precio_reno_porta!D:Z,22,0))</f>
        <v/>
      </c>
      <c r="Y220" t="str">
        <f>IF(C220="","",VLOOKUP(C220,precio_reno_porta!D:Z,23,0))</f>
        <v/>
      </c>
      <c r="Z220" t="str">
        <f>IF(Anexar1!C210="","",IFERROR(VLOOKUP(C220,Anexar1!C:P,6,0),0))</f>
        <v/>
      </c>
      <c r="AA220" t="str">
        <f>IF(Anexar1!C210="","",IFERROR(VLOOKUP(C220,Anexar1!C:P,14,0),""))</f>
        <v/>
      </c>
    </row>
    <row r="221" spans="1:27" x14ac:dyDescent="0.3">
      <c r="A221" t="str">
        <f>IF(precio_reno_porta!B221="","",precio_reno_porta!B221)</f>
        <v/>
      </c>
      <c r="B221" t="str">
        <f>IF(Anexar1!B211="","",Anexar1!B211)</f>
        <v/>
      </c>
      <c r="C221" t="str">
        <f>IF(Anexar1!C211="","",Anexar1!C211)</f>
        <v/>
      </c>
      <c r="D221" t="str">
        <f>IF(C221="","",VLOOKUP(C221,precio_reno_porta!D:Z,2,0))</f>
        <v/>
      </c>
      <c r="E221" t="str">
        <f>IF(C221="","",VLOOKUP(C221,precio_reno_porta!D:Z,3,0))</f>
        <v/>
      </c>
      <c r="F221" t="str">
        <f>IF(C221="","",VLOOKUP(C221,precio_reno_porta!D:Z,4,0))</f>
        <v/>
      </c>
      <c r="G221" t="str">
        <f>IF(C221="","",VLOOKUP(C221,precio_reno_porta!D:Z,5,0))</f>
        <v/>
      </c>
      <c r="H221" t="str">
        <f>IF(C221="","",VLOOKUP(C221,precio_reno_porta!D:Z,6,0))</f>
        <v/>
      </c>
      <c r="I221" t="str">
        <f>IF(C221="","",VLOOKUP(C221,precio_reno_porta!D:Z,7,0))</f>
        <v/>
      </c>
      <c r="J221" t="str">
        <f>IF(C221="","",VLOOKUP(C221,precio_reno_porta!D:Z,8,0))</f>
        <v/>
      </c>
      <c r="K221" t="str">
        <f>IF(C221="","",VLOOKUP(C221,precio_reno_porta!D:Z,9,0))</f>
        <v/>
      </c>
      <c r="L221" t="str">
        <f>IF(C221="","",VLOOKUP(C221,precio_reno_porta!D:Z,10,0))</f>
        <v/>
      </c>
      <c r="M221" t="str">
        <f>IF(C221="","",VLOOKUP(C221,precio_reno_porta!D:Z,11,0))</f>
        <v/>
      </c>
      <c r="N221" t="str">
        <f>IF(C221="","",VLOOKUP(C221,precio_reno_porta!D:Z,12,0))</f>
        <v/>
      </c>
      <c r="O221" t="str">
        <f>IF(C221="","",VLOOKUP(C221,precio_reno_porta!D:Z,13,0))</f>
        <v/>
      </c>
      <c r="P221" t="str">
        <f>IF(C221="","",VLOOKUP(C221,precio_reno_porta!D:Z,14,0))</f>
        <v/>
      </c>
      <c r="Q221" t="str">
        <f>IF(C221="","",VLOOKUP(C221,precio_reno_porta!D:Z,15,0))</f>
        <v/>
      </c>
      <c r="R221" t="str">
        <f>IF(C221="","",VLOOKUP(C221,precio_reno_porta!D:Z,16,0))</f>
        <v/>
      </c>
      <c r="S221" t="str">
        <f>IF(C221="","",VLOOKUP(C221,precio_reno_porta!D:Z,17,0))</f>
        <v/>
      </c>
      <c r="T221" t="str">
        <f>IF(C221="","",VLOOKUP(C221,precio_reno_porta!D:Z,18,0))</f>
        <v/>
      </c>
      <c r="U221" t="str">
        <f>IF(C221="","",VLOOKUP(C221,precio_reno_porta!D:Z,19,0))</f>
        <v/>
      </c>
      <c r="V221" t="str">
        <f>IF(C221="","",VLOOKUP(C221,precio_reno_porta!D:Z,20,0))</f>
        <v/>
      </c>
      <c r="W221" t="str">
        <f>IF(C221="","",VLOOKUP(C221,precio_reno_porta!D:Z,21,0))</f>
        <v/>
      </c>
      <c r="X221" t="str">
        <f>IF(C221="","",VLOOKUP(C221,precio_reno_porta!D:Z,22,0))</f>
        <v/>
      </c>
      <c r="Y221" t="str">
        <f>IF(C221="","",VLOOKUP(C221,precio_reno_porta!D:Z,23,0))</f>
        <v/>
      </c>
      <c r="Z221" t="str">
        <f>IF(Anexar1!C211="","",IFERROR(VLOOKUP(C221,Anexar1!C:P,6,0),0))</f>
        <v/>
      </c>
      <c r="AA221" t="str">
        <f>IF(Anexar1!C211="","",IFERROR(VLOOKUP(C221,Anexar1!C:P,14,0),""))</f>
        <v/>
      </c>
    </row>
    <row r="222" spans="1:27" x14ac:dyDescent="0.3">
      <c r="A222" t="str">
        <f>IF(precio_reno_porta!B222="","",precio_reno_porta!B222)</f>
        <v/>
      </c>
      <c r="B222" t="str">
        <f>IF(Anexar1!B212="","",Anexar1!B212)</f>
        <v/>
      </c>
      <c r="C222" t="str">
        <f>IF(Anexar1!C212="","",Anexar1!C212)</f>
        <v/>
      </c>
      <c r="D222" t="str">
        <f>IF(C222="","",VLOOKUP(C222,precio_reno_porta!D:Z,2,0))</f>
        <v/>
      </c>
      <c r="E222" t="str">
        <f>IF(C222="","",VLOOKUP(C222,precio_reno_porta!D:Z,3,0))</f>
        <v/>
      </c>
      <c r="F222" t="str">
        <f>IF(C222="","",VLOOKUP(C222,precio_reno_porta!D:Z,4,0))</f>
        <v/>
      </c>
      <c r="G222" t="str">
        <f>IF(C222="","",VLOOKUP(C222,precio_reno_porta!D:Z,5,0))</f>
        <v/>
      </c>
      <c r="H222" t="str">
        <f>IF(C222="","",VLOOKUP(C222,precio_reno_porta!D:Z,6,0))</f>
        <v/>
      </c>
      <c r="I222" t="str">
        <f>IF(C222="","",VLOOKUP(C222,precio_reno_porta!D:Z,7,0))</f>
        <v/>
      </c>
      <c r="J222" t="str">
        <f>IF(C222="","",VLOOKUP(C222,precio_reno_porta!D:Z,8,0))</f>
        <v/>
      </c>
      <c r="K222" t="str">
        <f>IF(C222="","",VLOOKUP(C222,precio_reno_porta!D:Z,9,0))</f>
        <v/>
      </c>
      <c r="L222" t="str">
        <f>IF(C222="","",VLOOKUP(C222,precio_reno_porta!D:Z,10,0))</f>
        <v/>
      </c>
      <c r="M222" t="str">
        <f>IF(C222="","",VLOOKUP(C222,precio_reno_porta!D:Z,11,0))</f>
        <v/>
      </c>
      <c r="N222" t="str">
        <f>IF(C222="","",VLOOKUP(C222,precio_reno_porta!D:Z,12,0))</f>
        <v/>
      </c>
      <c r="O222" t="str">
        <f>IF(C222="","",VLOOKUP(C222,precio_reno_porta!D:Z,13,0))</f>
        <v/>
      </c>
      <c r="P222" t="str">
        <f>IF(C222="","",VLOOKUP(C222,precio_reno_porta!D:Z,14,0))</f>
        <v/>
      </c>
      <c r="Q222" t="str">
        <f>IF(C222="","",VLOOKUP(C222,precio_reno_porta!D:Z,15,0))</f>
        <v/>
      </c>
      <c r="R222" t="str">
        <f>IF(C222="","",VLOOKUP(C222,precio_reno_porta!D:Z,16,0))</f>
        <v/>
      </c>
      <c r="S222" t="str">
        <f>IF(C222="","",VLOOKUP(C222,precio_reno_porta!D:Z,17,0))</f>
        <v/>
      </c>
      <c r="T222" t="str">
        <f>IF(C222="","",VLOOKUP(C222,precio_reno_porta!D:Z,18,0))</f>
        <v/>
      </c>
      <c r="U222" t="str">
        <f>IF(C222="","",VLOOKUP(C222,precio_reno_porta!D:Z,19,0))</f>
        <v/>
      </c>
      <c r="V222" t="str">
        <f>IF(C222="","",VLOOKUP(C222,precio_reno_porta!D:Z,20,0))</f>
        <v/>
      </c>
      <c r="W222" t="str">
        <f>IF(C222="","",VLOOKUP(C222,precio_reno_porta!D:Z,21,0))</f>
        <v/>
      </c>
      <c r="X222" t="str">
        <f>IF(C222="","",VLOOKUP(C222,precio_reno_porta!D:Z,22,0))</f>
        <v/>
      </c>
      <c r="Y222" t="str">
        <f>IF(C222="","",VLOOKUP(C222,precio_reno_porta!D:Z,23,0))</f>
        <v/>
      </c>
      <c r="Z222" t="str">
        <f>IF(Anexar1!C212="","",IFERROR(VLOOKUP(C222,Anexar1!C:P,6,0),0))</f>
        <v/>
      </c>
      <c r="AA222" t="str">
        <f>IF(Anexar1!C212="","",IFERROR(VLOOKUP(C222,Anexar1!C:P,14,0),""))</f>
        <v/>
      </c>
    </row>
    <row r="223" spans="1:27" x14ac:dyDescent="0.3">
      <c r="A223" t="str">
        <f>IF(precio_reno_porta!B223="","",precio_reno_porta!B223)</f>
        <v/>
      </c>
      <c r="B223" t="str">
        <f>IF(Anexar1!B213="","",Anexar1!B213)</f>
        <v/>
      </c>
      <c r="C223" t="str">
        <f>IF(Anexar1!C213="","",Anexar1!C213)</f>
        <v/>
      </c>
      <c r="D223" t="str">
        <f>IF(C223="","",VLOOKUP(C223,precio_reno_porta!D:Z,2,0))</f>
        <v/>
      </c>
      <c r="E223" t="str">
        <f>IF(C223="","",VLOOKUP(C223,precio_reno_porta!D:Z,3,0))</f>
        <v/>
      </c>
      <c r="F223" t="str">
        <f>IF(C223="","",VLOOKUP(C223,precio_reno_porta!D:Z,4,0))</f>
        <v/>
      </c>
      <c r="G223" t="str">
        <f>IF(C223="","",VLOOKUP(C223,precio_reno_porta!D:Z,5,0))</f>
        <v/>
      </c>
      <c r="H223" t="str">
        <f>IF(C223="","",VLOOKUP(C223,precio_reno_porta!D:Z,6,0))</f>
        <v/>
      </c>
      <c r="I223" t="str">
        <f>IF(C223="","",VLOOKUP(C223,precio_reno_porta!D:Z,7,0))</f>
        <v/>
      </c>
      <c r="J223" t="str">
        <f>IF(C223="","",VLOOKUP(C223,precio_reno_porta!D:Z,8,0))</f>
        <v/>
      </c>
      <c r="K223" t="str">
        <f>IF(C223="","",VLOOKUP(C223,precio_reno_porta!D:Z,9,0))</f>
        <v/>
      </c>
      <c r="L223" t="str">
        <f>IF(C223="","",VLOOKUP(C223,precio_reno_porta!D:Z,10,0))</f>
        <v/>
      </c>
      <c r="M223" t="str">
        <f>IF(C223="","",VLOOKUP(C223,precio_reno_porta!D:Z,11,0))</f>
        <v/>
      </c>
      <c r="N223" t="str">
        <f>IF(C223="","",VLOOKUP(C223,precio_reno_porta!D:Z,12,0))</f>
        <v/>
      </c>
      <c r="O223" t="str">
        <f>IF(C223="","",VLOOKUP(C223,precio_reno_porta!D:Z,13,0))</f>
        <v/>
      </c>
      <c r="P223" t="str">
        <f>IF(C223="","",VLOOKUP(C223,precio_reno_porta!D:Z,14,0))</f>
        <v/>
      </c>
      <c r="Q223" t="str">
        <f>IF(C223="","",VLOOKUP(C223,precio_reno_porta!D:Z,15,0))</f>
        <v/>
      </c>
      <c r="R223" t="str">
        <f>IF(C223="","",VLOOKUP(C223,precio_reno_porta!D:Z,16,0))</f>
        <v/>
      </c>
      <c r="S223" t="str">
        <f>IF(C223="","",VLOOKUP(C223,precio_reno_porta!D:Z,17,0))</f>
        <v/>
      </c>
      <c r="T223" t="str">
        <f>IF(C223="","",VLOOKUP(C223,precio_reno_porta!D:Z,18,0))</f>
        <v/>
      </c>
      <c r="U223" t="str">
        <f>IF(C223="","",VLOOKUP(C223,precio_reno_porta!D:Z,19,0))</f>
        <v/>
      </c>
      <c r="V223" t="str">
        <f>IF(C223="","",VLOOKUP(C223,precio_reno_porta!D:Z,20,0))</f>
        <v/>
      </c>
      <c r="W223" t="str">
        <f>IF(C223="","",VLOOKUP(C223,precio_reno_porta!D:Z,21,0))</f>
        <v/>
      </c>
      <c r="X223" t="str">
        <f>IF(C223="","",VLOOKUP(C223,precio_reno_porta!D:Z,22,0))</f>
        <v/>
      </c>
      <c r="Y223" t="str">
        <f>IF(C223="","",VLOOKUP(C223,precio_reno_porta!D:Z,23,0))</f>
        <v/>
      </c>
      <c r="Z223" t="str">
        <f>IF(Anexar1!C213="","",IFERROR(VLOOKUP(C223,Anexar1!C:P,6,0),0))</f>
        <v/>
      </c>
      <c r="AA223" t="str">
        <f>IF(Anexar1!C213="","",IFERROR(VLOOKUP(C223,Anexar1!C:P,14,0),""))</f>
        <v/>
      </c>
    </row>
    <row r="224" spans="1:27" x14ac:dyDescent="0.3">
      <c r="A224" t="str">
        <f>IF(precio_reno_porta!B224="","",precio_reno_porta!B224)</f>
        <v/>
      </c>
      <c r="B224" t="str">
        <f>IF(Anexar1!B214="","",Anexar1!B214)</f>
        <v/>
      </c>
      <c r="C224" t="str">
        <f>IF(Anexar1!C214="","",Anexar1!C214)</f>
        <v/>
      </c>
      <c r="D224" t="str">
        <f>IF(C224="","",VLOOKUP(C224,precio_reno_porta!D:Z,2,0))</f>
        <v/>
      </c>
      <c r="E224" t="str">
        <f>IF(C224="","",VLOOKUP(C224,precio_reno_porta!D:Z,3,0))</f>
        <v/>
      </c>
      <c r="F224" t="str">
        <f>IF(C224="","",VLOOKUP(C224,precio_reno_porta!D:Z,4,0))</f>
        <v/>
      </c>
      <c r="G224" t="str">
        <f>IF(C224="","",VLOOKUP(C224,precio_reno_porta!D:Z,5,0))</f>
        <v/>
      </c>
      <c r="H224" t="str">
        <f>IF(C224="","",VLOOKUP(C224,precio_reno_porta!D:Z,6,0))</f>
        <v/>
      </c>
      <c r="I224" t="str">
        <f>IF(C224="","",VLOOKUP(C224,precio_reno_porta!D:Z,7,0))</f>
        <v/>
      </c>
      <c r="J224" t="str">
        <f>IF(C224="","",VLOOKUP(C224,precio_reno_porta!D:Z,8,0))</f>
        <v/>
      </c>
      <c r="K224" t="str">
        <f>IF(C224="","",VLOOKUP(C224,precio_reno_porta!D:Z,9,0))</f>
        <v/>
      </c>
      <c r="L224" t="str">
        <f>IF(C224="","",VLOOKUP(C224,precio_reno_porta!D:Z,10,0))</f>
        <v/>
      </c>
      <c r="M224" t="str">
        <f>IF(C224="","",VLOOKUP(C224,precio_reno_porta!D:Z,11,0))</f>
        <v/>
      </c>
      <c r="N224" t="str">
        <f>IF(C224="","",VLOOKUP(C224,precio_reno_porta!D:Z,12,0))</f>
        <v/>
      </c>
      <c r="O224" t="str">
        <f>IF(C224="","",VLOOKUP(C224,precio_reno_porta!D:Z,13,0))</f>
        <v/>
      </c>
      <c r="P224" t="str">
        <f>IF(C224="","",VLOOKUP(C224,precio_reno_porta!D:Z,14,0))</f>
        <v/>
      </c>
      <c r="Q224" t="str">
        <f>IF(C224="","",VLOOKUP(C224,precio_reno_porta!D:Z,15,0))</f>
        <v/>
      </c>
      <c r="R224" t="str">
        <f>IF(C224="","",VLOOKUP(C224,precio_reno_porta!D:Z,16,0))</f>
        <v/>
      </c>
      <c r="S224" t="str">
        <f>IF(C224="","",VLOOKUP(C224,precio_reno_porta!D:Z,17,0))</f>
        <v/>
      </c>
      <c r="T224" t="str">
        <f>IF(C224="","",VLOOKUP(C224,precio_reno_porta!D:Z,18,0))</f>
        <v/>
      </c>
      <c r="U224" t="str">
        <f>IF(C224="","",VLOOKUP(C224,precio_reno_porta!D:Z,19,0))</f>
        <v/>
      </c>
      <c r="V224" t="str">
        <f>IF(C224="","",VLOOKUP(C224,precio_reno_porta!D:Z,20,0))</f>
        <v/>
      </c>
      <c r="W224" t="str">
        <f>IF(C224="","",VLOOKUP(C224,precio_reno_porta!D:Z,21,0))</f>
        <v/>
      </c>
      <c r="X224" t="str">
        <f>IF(C224="","",VLOOKUP(C224,precio_reno_porta!D:Z,22,0))</f>
        <v/>
      </c>
      <c r="Y224" t="str">
        <f>IF(C224="","",VLOOKUP(C224,precio_reno_porta!D:Z,23,0))</f>
        <v/>
      </c>
      <c r="Z224" t="str">
        <f>IF(Anexar1!C214="","",IFERROR(VLOOKUP(C224,Anexar1!C:P,6,0),0))</f>
        <v/>
      </c>
      <c r="AA224" t="str">
        <f>IF(Anexar1!C214="","",IFERROR(VLOOKUP(C224,Anexar1!C:P,14,0),""))</f>
        <v/>
      </c>
    </row>
    <row r="225" spans="1:27" x14ac:dyDescent="0.3">
      <c r="A225" t="str">
        <f>IF(precio_reno_porta!B225="","",precio_reno_porta!B225)</f>
        <v/>
      </c>
      <c r="B225" t="str">
        <f>IF(Anexar1!B215="","",Anexar1!B215)</f>
        <v/>
      </c>
      <c r="C225" t="str">
        <f>IF(Anexar1!C215="","",Anexar1!C215)</f>
        <v/>
      </c>
      <c r="D225" t="str">
        <f>IF(C225="","",VLOOKUP(C225,precio_reno_porta!D:Z,2,0))</f>
        <v/>
      </c>
      <c r="E225" t="str">
        <f>IF(C225="","",VLOOKUP(C225,precio_reno_porta!D:Z,3,0))</f>
        <v/>
      </c>
      <c r="F225" t="str">
        <f>IF(C225="","",VLOOKUP(C225,precio_reno_porta!D:Z,4,0))</f>
        <v/>
      </c>
      <c r="G225" t="str">
        <f>IF(C225="","",VLOOKUP(C225,precio_reno_porta!D:Z,5,0))</f>
        <v/>
      </c>
      <c r="H225" t="str">
        <f>IF(C225="","",VLOOKUP(C225,precio_reno_porta!D:Z,6,0))</f>
        <v/>
      </c>
      <c r="I225" t="str">
        <f>IF(C225="","",VLOOKUP(C225,precio_reno_porta!D:Z,7,0))</f>
        <v/>
      </c>
      <c r="J225" t="str">
        <f>IF(C225="","",VLOOKUP(C225,precio_reno_porta!D:Z,8,0))</f>
        <v/>
      </c>
      <c r="K225" t="str">
        <f>IF(C225="","",VLOOKUP(C225,precio_reno_porta!D:Z,9,0))</f>
        <v/>
      </c>
      <c r="L225" t="str">
        <f>IF(C225="","",VLOOKUP(C225,precio_reno_porta!D:Z,10,0))</f>
        <v/>
      </c>
      <c r="M225" t="str">
        <f>IF(C225="","",VLOOKUP(C225,precio_reno_porta!D:Z,11,0))</f>
        <v/>
      </c>
      <c r="N225" t="str">
        <f>IF(C225="","",VLOOKUP(C225,precio_reno_porta!D:Z,12,0))</f>
        <v/>
      </c>
      <c r="O225" t="str">
        <f>IF(C225="","",VLOOKUP(C225,precio_reno_porta!D:Z,13,0))</f>
        <v/>
      </c>
      <c r="P225" t="str">
        <f>IF(C225="","",VLOOKUP(C225,precio_reno_porta!D:Z,14,0))</f>
        <v/>
      </c>
      <c r="Q225" t="str">
        <f>IF(C225="","",VLOOKUP(C225,precio_reno_porta!D:Z,15,0))</f>
        <v/>
      </c>
      <c r="R225" t="str">
        <f>IF(C225="","",VLOOKUP(C225,precio_reno_porta!D:Z,16,0))</f>
        <v/>
      </c>
      <c r="S225" t="str">
        <f>IF(C225="","",VLOOKUP(C225,precio_reno_porta!D:Z,17,0))</f>
        <v/>
      </c>
      <c r="T225" t="str">
        <f>IF(C225="","",VLOOKUP(C225,precio_reno_porta!D:Z,18,0))</f>
        <v/>
      </c>
      <c r="U225" t="str">
        <f>IF(C225="","",VLOOKUP(C225,precio_reno_porta!D:Z,19,0))</f>
        <v/>
      </c>
      <c r="V225" t="str">
        <f>IF(C225="","",VLOOKUP(C225,precio_reno_porta!D:Z,20,0))</f>
        <v/>
      </c>
      <c r="W225" t="str">
        <f>IF(C225="","",VLOOKUP(C225,precio_reno_porta!D:Z,21,0))</f>
        <v/>
      </c>
      <c r="X225" t="str">
        <f>IF(C225="","",VLOOKUP(C225,precio_reno_porta!D:Z,22,0))</f>
        <v/>
      </c>
      <c r="Y225" t="str">
        <f>IF(C225="","",VLOOKUP(C225,precio_reno_porta!D:Z,23,0))</f>
        <v/>
      </c>
      <c r="Z225" t="str">
        <f>IF(Anexar1!C215="","",IFERROR(VLOOKUP(C225,Anexar1!C:P,6,0),0))</f>
        <v/>
      </c>
      <c r="AA225" t="str">
        <f>IF(Anexar1!C215="","",IFERROR(VLOOKUP(C225,Anexar1!C:P,14,0),""))</f>
        <v/>
      </c>
    </row>
    <row r="226" spans="1:27" x14ac:dyDescent="0.3">
      <c r="A226" t="str">
        <f>IF(precio_reno_porta!B226="","",precio_reno_porta!B226)</f>
        <v/>
      </c>
      <c r="B226" t="str">
        <f>IF(Anexar1!B216="","",Anexar1!B216)</f>
        <v/>
      </c>
      <c r="C226" t="str">
        <f>IF(Anexar1!C216="","",Anexar1!C216)</f>
        <v/>
      </c>
      <c r="D226" t="str">
        <f>IF(C226="","",VLOOKUP(C226,precio_reno_porta!D:Z,2,0))</f>
        <v/>
      </c>
      <c r="E226" t="str">
        <f>IF(C226="","",VLOOKUP(C226,precio_reno_porta!D:Z,3,0))</f>
        <v/>
      </c>
      <c r="F226" t="str">
        <f>IF(C226="","",VLOOKUP(C226,precio_reno_porta!D:Z,4,0))</f>
        <v/>
      </c>
      <c r="G226" t="str">
        <f>IF(C226="","",VLOOKUP(C226,precio_reno_porta!D:Z,5,0))</f>
        <v/>
      </c>
      <c r="H226" t="str">
        <f>IF(C226="","",VLOOKUP(C226,precio_reno_porta!D:Z,6,0))</f>
        <v/>
      </c>
      <c r="I226" t="str">
        <f>IF(C226="","",VLOOKUP(C226,precio_reno_porta!D:Z,7,0))</f>
        <v/>
      </c>
      <c r="J226" t="str">
        <f>IF(C226="","",VLOOKUP(C226,precio_reno_porta!D:Z,8,0))</f>
        <v/>
      </c>
      <c r="K226" t="str">
        <f>IF(C226="","",VLOOKUP(C226,precio_reno_porta!D:Z,9,0))</f>
        <v/>
      </c>
      <c r="L226" t="str">
        <f>IF(C226="","",VLOOKUP(C226,precio_reno_porta!D:Z,10,0))</f>
        <v/>
      </c>
      <c r="M226" t="str">
        <f>IF(C226="","",VLOOKUP(C226,precio_reno_porta!D:Z,11,0))</f>
        <v/>
      </c>
      <c r="N226" t="str">
        <f>IF(C226="","",VLOOKUP(C226,precio_reno_porta!D:Z,12,0))</f>
        <v/>
      </c>
      <c r="O226" t="str">
        <f>IF(C226="","",VLOOKUP(C226,precio_reno_porta!D:Z,13,0))</f>
        <v/>
      </c>
      <c r="P226" t="str">
        <f>IF(C226="","",VLOOKUP(C226,precio_reno_porta!D:Z,14,0))</f>
        <v/>
      </c>
      <c r="Q226" t="str">
        <f>IF(C226="","",VLOOKUP(C226,precio_reno_porta!D:Z,15,0))</f>
        <v/>
      </c>
      <c r="R226" t="str">
        <f>IF(C226="","",VLOOKUP(C226,precio_reno_porta!D:Z,16,0))</f>
        <v/>
      </c>
      <c r="S226" t="str">
        <f>IF(C226="","",VLOOKUP(C226,precio_reno_porta!D:Z,17,0))</f>
        <v/>
      </c>
      <c r="T226" t="str">
        <f>IF(C226="","",VLOOKUP(C226,precio_reno_porta!D:Z,18,0))</f>
        <v/>
      </c>
      <c r="U226" t="str">
        <f>IF(C226="","",VLOOKUP(C226,precio_reno_porta!D:Z,19,0))</f>
        <v/>
      </c>
      <c r="V226" t="str">
        <f>IF(C226="","",VLOOKUP(C226,precio_reno_porta!D:Z,20,0))</f>
        <v/>
      </c>
      <c r="W226" t="str">
        <f>IF(C226="","",VLOOKUP(C226,precio_reno_porta!D:Z,21,0))</f>
        <v/>
      </c>
      <c r="X226" t="str">
        <f>IF(C226="","",VLOOKUP(C226,precio_reno_porta!D:Z,22,0))</f>
        <v/>
      </c>
      <c r="Y226" t="str">
        <f>IF(C226="","",VLOOKUP(C226,precio_reno_porta!D:Z,23,0))</f>
        <v/>
      </c>
      <c r="Z226" t="str">
        <f>IF(Anexar1!C216="","",IFERROR(VLOOKUP(C226,Anexar1!C:P,6,0),0))</f>
        <v/>
      </c>
      <c r="AA226" t="str">
        <f>IF(Anexar1!C216="","",IFERROR(VLOOKUP(C226,Anexar1!C:P,14,0),""))</f>
        <v/>
      </c>
    </row>
    <row r="227" spans="1:27" x14ac:dyDescent="0.3">
      <c r="A227" t="str">
        <f>IF(precio_reno_porta!B227="","",precio_reno_porta!B227)</f>
        <v/>
      </c>
      <c r="B227" t="str">
        <f>IF(Anexar1!B217="","",Anexar1!B217)</f>
        <v/>
      </c>
      <c r="C227" t="str">
        <f>IF(Anexar1!C217="","",Anexar1!C217)</f>
        <v/>
      </c>
      <c r="D227" t="str">
        <f>IF(C227="","",VLOOKUP(C227,precio_reno_porta!D:Z,2,0))</f>
        <v/>
      </c>
      <c r="E227" t="str">
        <f>IF(C227="","",VLOOKUP(C227,precio_reno_porta!D:Z,3,0))</f>
        <v/>
      </c>
      <c r="F227" t="str">
        <f>IF(C227="","",VLOOKUP(C227,precio_reno_porta!D:Z,4,0))</f>
        <v/>
      </c>
      <c r="G227" t="str">
        <f>IF(C227="","",VLOOKUP(C227,precio_reno_porta!D:Z,5,0))</f>
        <v/>
      </c>
      <c r="H227" t="str">
        <f>IF(C227="","",VLOOKUP(C227,precio_reno_porta!D:Z,6,0))</f>
        <v/>
      </c>
      <c r="I227" t="str">
        <f>IF(C227="","",VLOOKUP(C227,precio_reno_porta!D:Z,7,0))</f>
        <v/>
      </c>
      <c r="J227" t="str">
        <f>IF(C227="","",VLOOKUP(C227,precio_reno_porta!D:Z,8,0))</f>
        <v/>
      </c>
      <c r="K227" t="str">
        <f>IF(C227="","",VLOOKUP(C227,precio_reno_porta!D:Z,9,0))</f>
        <v/>
      </c>
      <c r="L227" t="str">
        <f>IF(C227="","",VLOOKUP(C227,precio_reno_porta!D:Z,10,0))</f>
        <v/>
      </c>
      <c r="M227" t="str">
        <f>IF(C227="","",VLOOKUP(C227,precio_reno_porta!D:Z,11,0))</f>
        <v/>
      </c>
      <c r="N227" t="str">
        <f>IF(C227="","",VLOOKUP(C227,precio_reno_porta!D:Z,12,0))</f>
        <v/>
      </c>
      <c r="O227" t="str">
        <f>IF(C227="","",VLOOKUP(C227,precio_reno_porta!D:Z,13,0))</f>
        <v/>
      </c>
      <c r="P227" t="str">
        <f>IF(C227="","",VLOOKUP(C227,precio_reno_porta!D:Z,14,0))</f>
        <v/>
      </c>
      <c r="Q227" t="str">
        <f>IF(C227="","",VLOOKUP(C227,precio_reno_porta!D:Z,15,0))</f>
        <v/>
      </c>
      <c r="R227" t="str">
        <f>IF(C227="","",VLOOKUP(C227,precio_reno_porta!D:Z,16,0))</f>
        <v/>
      </c>
      <c r="S227" t="str">
        <f>IF(C227="","",VLOOKUP(C227,precio_reno_porta!D:Z,17,0))</f>
        <v/>
      </c>
      <c r="T227" t="str">
        <f>IF(C227="","",VLOOKUP(C227,precio_reno_porta!D:Z,18,0))</f>
        <v/>
      </c>
      <c r="U227" t="str">
        <f>IF(C227="","",VLOOKUP(C227,precio_reno_porta!D:Z,19,0))</f>
        <v/>
      </c>
      <c r="V227" t="str">
        <f>IF(C227="","",VLOOKUP(C227,precio_reno_porta!D:Z,20,0))</f>
        <v/>
      </c>
      <c r="W227" t="str">
        <f>IF(C227="","",VLOOKUP(C227,precio_reno_porta!D:Z,21,0))</f>
        <v/>
      </c>
      <c r="X227" t="str">
        <f>IF(C227="","",VLOOKUP(C227,precio_reno_porta!D:Z,22,0))</f>
        <v/>
      </c>
      <c r="Y227" t="str">
        <f>IF(C227="","",VLOOKUP(C227,precio_reno_porta!D:Z,23,0))</f>
        <v/>
      </c>
      <c r="Z227" t="str">
        <f>IF(Anexar1!C217="","",IFERROR(VLOOKUP(C227,Anexar1!C:P,6,0),0))</f>
        <v/>
      </c>
      <c r="AA227" t="str">
        <f>IF(Anexar1!C217="","",IFERROR(VLOOKUP(C227,Anexar1!C:P,14,0),""))</f>
        <v/>
      </c>
    </row>
    <row r="228" spans="1:27" x14ac:dyDescent="0.3">
      <c r="A228" t="str">
        <f>IF(precio_reno_porta!B228="","",precio_reno_porta!B228)</f>
        <v/>
      </c>
      <c r="B228" t="str">
        <f>IF(Anexar1!B218="","",Anexar1!B218)</f>
        <v/>
      </c>
      <c r="C228" t="str">
        <f>IF(Anexar1!C218="","",Anexar1!C218)</f>
        <v/>
      </c>
      <c r="D228" t="str">
        <f>IF(C228="","",VLOOKUP(C228,precio_reno_porta!D:Z,2,0))</f>
        <v/>
      </c>
      <c r="E228" t="str">
        <f>IF(C228="","",VLOOKUP(C228,precio_reno_porta!D:Z,3,0))</f>
        <v/>
      </c>
      <c r="F228" t="str">
        <f>IF(C228="","",VLOOKUP(C228,precio_reno_porta!D:Z,4,0))</f>
        <v/>
      </c>
      <c r="G228" t="str">
        <f>IF(C228="","",VLOOKUP(C228,precio_reno_porta!D:Z,5,0))</f>
        <v/>
      </c>
      <c r="H228" t="str">
        <f>IF(C228="","",VLOOKUP(C228,precio_reno_porta!D:Z,6,0))</f>
        <v/>
      </c>
      <c r="I228" t="str">
        <f>IF(C228="","",VLOOKUP(C228,precio_reno_porta!D:Z,7,0))</f>
        <v/>
      </c>
      <c r="J228" t="str">
        <f>IF(C228="","",VLOOKUP(C228,precio_reno_porta!D:Z,8,0))</f>
        <v/>
      </c>
      <c r="K228" t="str">
        <f>IF(C228="","",VLOOKUP(C228,precio_reno_porta!D:Z,9,0))</f>
        <v/>
      </c>
      <c r="L228" t="str">
        <f>IF(C228="","",VLOOKUP(C228,precio_reno_porta!D:Z,10,0))</f>
        <v/>
      </c>
      <c r="M228" t="str">
        <f>IF(C228="","",VLOOKUP(C228,precio_reno_porta!D:Z,11,0))</f>
        <v/>
      </c>
      <c r="N228" t="str">
        <f>IF(C228="","",VLOOKUP(C228,precio_reno_porta!D:Z,12,0))</f>
        <v/>
      </c>
      <c r="O228" t="str">
        <f>IF(C228="","",VLOOKUP(C228,precio_reno_porta!D:Z,13,0))</f>
        <v/>
      </c>
      <c r="P228" t="str">
        <f>IF(C228="","",VLOOKUP(C228,precio_reno_porta!D:Z,14,0))</f>
        <v/>
      </c>
      <c r="Q228" t="str">
        <f>IF(C228="","",VLOOKUP(C228,precio_reno_porta!D:Z,15,0))</f>
        <v/>
      </c>
      <c r="R228" t="str">
        <f>IF(C228="","",VLOOKUP(C228,precio_reno_porta!D:Z,16,0))</f>
        <v/>
      </c>
      <c r="S228" t="str">
        <f>IF(C228="","",VLOOKUP(C228,precio_reno_porta!D:Z,17,0))</f>
        <v/>
      </c>
      <c r="T228" t="str">
        <f>IF(C228="","",VLOOKUP(C228,precio_reno_porta!D:Z,18,0))</f>
        <v/>
      </c>
      <c r="U228" t="str">
        <f>IF(C228="","",VLOOKUP(C228,precio_reno_porta!D:Z,19,0))</f>
        <v/>
      </c>
      <c r="V228" t="str">
        <f>IF(C228="","",VLOOKUP(C228,precio_reno_porta!D:Z,20,0))</f>
        <v/>
      </c>
      <c r="W228" t="str">
        <f>IF(C228="","",VLOOKUP(C228,precio_reno_porta!D:Z,21,0))</f>
        <v/>
      </c>
      <c r="X228" t="str">
        <f>IF(C228="","",VLOOKUP(C228,precio_reno_porta!D:Z,22,0))</f>
        <v/>
      </c>
      <c r="Y228" t="str">
        <f>IF(C228="","",VLOOKUP(C228,precio_reno_porta!D:Z,23,0))</f>
        <v/>
      </c>
      <c r="Z228" t="str">
        <f>IF(Anexar1!C218="","",IFERROR(VLOOKUP(C228,Anexar1!C:P,6,0),0))</f>
        <v/>
      </c>
      <c r="AA228" t="str">
        <f>IF(Anexar1!C218="","",IFERROR(VLOOKUP(C228,Anexar1!C:P,14,0),""))</f>
        <v/>
      </c>
    </row>
    <row r="229" spans="1:27" x14ac:dyDescent="0.3">
      <c r="A229" t="str">
        <f>IF(precio_reno_porta!B229="","",precio_reno_porta!B229)</f>
        <v/>
      </c>
      <c r="B229" t="str">
        <f>IF(Anexar1!B219="","",Anexar1!B219)</f>
        <v/>
      </c>
      <c r="C229" t="str">
        <f>IF(Anexar1!C219="","",Anexar1!C219)</f>
        <v/>
      </c>
      <c r="D229" t="str">
        <f>IF(C229="","",VLOOKUP(C229,precio_reno_porta!D:Z,2,0))</f>
        <v/>
      </c>
      <c r="E229" t="str">
        <f>IF(C229="","",VLOOKUP(C229,precio_reno_porta!D:Z,3,0))</f>
        <v/>
      </c>
      <c r="F229" t="str">
        <f>IF(C229="","",VLOOKUP(C229,precio_reno_porta!D:Z,4,0))</f>
        <v/>
      </c>
      <c r="G229" t="str">
        <f>IF(C229="","",VLOOKUP(C229,precio_reno_porta!D:Z,5,0))</f>
        <v/>
      </c>
      <c r="H229" t="str">
        <f>IF(C229="","",VLOOKUP(C229,precio_reno_porta!D:Z,6,0))</f>
        <v/>
      </c>
      <c r="I229" t="str">
        <f>IF(C229="","",VLOOKUP(C229,precio_reno_porta!D:Z,7,0))</f>
        <v/>
      </c>
      <c r="J229" t="str">
        <f>IF(C229="","",VLOOKUP(C229,precio_reno_porta!D:Z,8,0))</f>
        <v/>
      </c>
      <c r="K229" t="str">
        <f>IF(C229="","",VLOOKUP(C229,precio_reno_porta!D:Z,9,0))</f>
        <v/>
      </c>
      <c r="L229" t="str">
        <f>IF(C229="","",VLOOKUP(C229,precio_reno_porta!D:Z,10,0))</f>
        <v/>
      </c>
      <c r="M229" t="str">
        <f>IF(C229="","",VLOOKUP(C229,precio_reno_porta!D:Z,11,0))</f>
        <v/>
      </c>
      <c r="N229" t="str">
        <f>IF(C229="","",VLOOKUP(C229,precio_reno_porta!D:Z,12,0))</f>
        <v/>
      </c>
      <c r="O229" t="str">
        <f>IF(C229="","",VLOOKUP(C229,precio_reno_porta!D:Z,13,0))</f>
        <v/>
      </c>
      <c r="P229" t="str">
        <f>IF(C229="","",VLOOKUP(C229,precio_reno_porta!D:Z,14,0))</f>
        <v/>
      </c>
      <c r="Q229" t="str">
        <f>IF(C229="","",VLOOKUP(C229,precio_reno_porta!D:Z,15,0))</f>
        <v/>
      </c>
      <c r="R229" t="str">
        <f>IF(C229="","",VLOOKUP(C229,precio_reno_porta!D:Z,16,0))</f>
        <v/>
      </c>
      <c r="S229" t="str">
        <f>IF(C229="","",VLOOKUP(C229,precio_reno_porta!D:Z,17,0))</f>
        <v/>
      </c>
      <c r="T229" t="str">
        <f>IF(C229="","",VLOOKUP(C229,precio_reno_porta!D:Z,18,0))</f>
        <v/>
      </c>
      <c r="U229" t="str">
        <f>IF(C229="","",VLOOKUP(C229,precio_reno_porta!D:Z,19,0))</f>
        <v/>
      </c>
      <c r="V229" t="str">
        <f>IF(C229="","",VLOOKUP(C229,precio_reno_porta!D:Z,20,0))</f>
        <v/>
      </c>
      <c r="W229" t="str">
        <f>IF(C229="","",VLOOKUP(C229,precio_reno_porta!D:Z,21,0))</f>
        <v/>
      </c>
      <c r="X229" t="str">
        <f>IF(C229="","",VLOOKUP(C229,precio_reno_porta!D:Z,22,0))</f>
        <v/>
      </c>
      <c r="Y229" t="str">
        <f>IF(C229="","",VLOOKUP(C229,precio_reno_porta!D:Z,23,0))</f>
        <v/>
      </c>
      <c r="Z229" t="str">
        <f>IF(Anexar1!C219="","",IFERROR(VLOOKUP(C229,Anexar1!C:P,6,0),0))</f>
        <v/>
      </c>
      <c r="AA229" t="str">
        <f>IF(Anexar1!C219="","",IFERROR(VLOOKUP(C229,Anexar1!C:P,14,0),""))</f>
        <v/>
      </c>
    </row>
    <row r="230" spans="1:27" x14ac:dyDescent="0.3">
      <c r="A230" t="str">
        <f>IF(precio_reno_porta!B230="","",precio_reno_porta!B230)</f>
        <v/>
      </c>
      <c r="B230" t="str">
        <f>IF(Anexar1!B220="","",Anexar1!B220)</f>
        <v/>
      </c>
      <c r="C230" t="str">
        <f>IF(Anexar1!C220="","",Anexar1!C220)</f>
        <v/>
      </c>
      <c r="D230" t="str">
        <f>IF(C230="","",VLOOKUP(C230,precio_reno_porta!D:Z,2,0))</f>
        <v/>
      </c>
      <c r="E230" t="str">
        <f>IF(C230="","",VLOOKUP(C230,precio_reno_porta!D:Z,3,0))</f>
        <v/>
      </c>
      <c r="F230" t="str">
        <f>IF(C230="","",VLOOKUP(C230,precio_reno_porta!D:Z,4,0))</f>
        <v/>
      </c>
      <c r="G230" t="str">
        <f>IF(C230="","",VLOOKUP(C230,precio_reno_porta!D:Z,5,0))</f>
        <v/>
      </c>
      <c r="H230" t="str">
        <f>IF(C230="","",VLOOKUP(C230,precio_reno_porta!D:Z,6,0))</f>
        <v/>
      </c>
      <c r="I230" t="str">
        <f>IF(C230="","",VLOOKUP(C230,precio_reno_porta!D:Z,7,0))</f>
        <v/>
      </c>
      <c r="J230" t="str">
        <f>IF(C230="","",VLOOKUP(C230,precio_reno_porta!D:Z,8,0))</f>
        <v/>
      </c>
      <c r="K230" t="str">
        <f>IF(C230="","",VLOOKUP(C230,precio_reno_porta!D:Z,9,0))</f>
        <v/>
      </c>
      <c r="L230" t="str">
        <f>IF(C230="","",VLOOKUP(C230,precio_reno_porta!D:Z,10,0))</f>
        <v/>
      </c>
      <c r="M230" t="str">
        <f>IF(C230="","",VLOOKUP(C230,precio_reno_porta!D:Z,11,0))</f>
        <v/>
      </c>
      <c r="N230" t="str">
        <f>IF(C230="","",VLOOKUP(C230,precio_reno_porta!D:Z,12,0))</f>
        <v/>
      </c>
      <c r="O230" t="str">
        <f>IF(C230="","",VLOOKUP(C230,precio_reno_porta!D:Z,13,0))</f>
        <v/>
      </c>
      <c r="P230" t="str">
        <f>IF(C230="","",VLOOKUP(C230,precio_reno_porta!D:Z,14,0))</f>
        <v/>
      </c>
      <c r="Q230" t="str">
        <f>IF(C230="","",VLOOKUP(C230,precio_reno_porta!D:Z,15,0))</f>
        <v/>
      </c>
      <c r="R230" t="str">
        <f>IF(C230="","",VLOOKUP(C230,precio_reno_porta!D:Z,16,0))</f>
        <v/>
      </c>
      <c r="S230" t="str">
        <f>IF(C230="","",VLOOKUP(C230,precio_reno_porta!D:Z,17,0))</f>
        <v/>
      </c>
      <c r="T230" t="str">
        <f>IF(C230="","",VLOOKUP(C230,precio_reno_porta!D:Z,18,0))</f>
        <v/>
      </c>
      <c r="U230" t="str">
        <f>IF(C230="","",VLOOKUP(C230,precio_reno_porta!D:Z,19,0))</f>
        <v/>
      </c>
      <c r="V230" t="str">
        <f>IF(C230="","",VLOOKUP(C230,precio_reno_porta!D:Z,20,0))</f>
        <v/>
      </c>
      <c r="W230" t="str">
        <f>IF(C230="","",VLOOKUP(C230,precio_reno_porta!D:Z,21,0))</f>
        <v/>
      </c>
      <c r="X230" t="str">
        <f>IF(C230="","",VLOOKUP(C230,precio_reno_porta!D:Z,22,0))</f>
        <v/>
      </c>
      <c r="Y230" t="str">
        <f>IF(C230="","",VLOOKUP(C230,precio_reno_porta!D:Z,23,0))</f>
        <v/>
      </c>
      <c r="Z230" t="str">
        <f>IF(Anexar1!C220="","",IFERROR(VLOOKUP(C230,Anexar1!C:P,6,0),0))</f>
        <v/>
      </c>
      <c r="AA230" t="str">
        <f>IF(Anexar1!C220="","",IFERROR(VLOOKUP(C230,Anexar1!C:P,14,0),""))</f>
        <v/>
      </c>
    </row>
    <row r="231" spans="1:27" x14ac:dyDescent="0.3">
      <c r="A231" t="str">
        <f>IF(precio_reno_porta!B231="","",precio_reno_porta!B231)</f>
        <v/>
      </c>
      <c r="B231" t="str">
        <f>IF(Anexar1!B221="","",Anexar1!B221)</f>
        <v/>
      </c>
      <c r="C231" t="str">
        <f>IF(Anexar1!C221="","",Anexar1!C221)</f>
        <v/>
      </c>
      <c r="D231" t="str">
        <f>IF(C231="","",VLOOKUP(C231,precio_reno_porta!D:Z,2,0))</f>
        <v/>
      </c>
      <c r="E231" t="str">
        <f>IF(C231="","",VLOOKUP(C231,precio_reno_porta!D:Z,3,0))</f>
        <v/>
      </c>
      <c r="F231" t="str">
        <f>IF(C231="","",VLOOKUP(C231,precio_reno_porta!D:Z,4,0))</f>
        <v/>
      </c>
      <c r="G231" t="str">
        <f>IF(C231="","",VLOOKUP(C231,precio_reno_porta!D:Z,5,0))</f>
        <v/>
      </c>
      <c r="H231" t="str">
        <f>IF(C231="","",VLOOKUP(C231,precio_reno_porta!D:Z,6,0))</f>
        <v/>
      </c>
      <c r="I231" t="str">
        <f>IF(C231="","",VLOOKUP(C231,precio_reno_porta!D:Z,7,0))</f>
        <v/>
      </c>
      <c r="J231" t="str">
        <f>IF(C231="","",VLOOKUP(C231,precio_reno_porta!D:Z,8,0))</f>
        <v/>
      </c>
      <c r="K231" t="str">
        <f>IF(C231="","",VLOOKUP(C231,precio_reno_porta!D:Z,9,0))</f>
        <v/>
      </c>
      <c r="L231" t="str">
        <f>IF(C231="","",VLOOKUP(C231,precio_reno_porta!D:Z,10,0))</f>
        <v/>
      </c>
      <c r="M231" t="str">
        <f>IF(C231="","",VLOOKUP(C231,precio_reno_porta!D:Z,11,0))</f>
        <v/>
      </c>
      <c r="N231" t="str">
        <f>IF(C231="","",VLOOKUP(C231,precio_reno_porta!D:Z,12,0))</f>
        <v/>
      </c>
      <c r="O231" t="str">
        <f>IF(C231="","",VLOOKUP(C231,precio_reno_porta!D:Z,13,0))</f>
        <v/>
      </c>
      <c r="P231" t="str">
        <f>IF(C231="","",VLOOKUP(C231,precio_reno_porta!D:Z,14,0))</f>
        <v/>
      </c>
      <c r="Q231" t="str">
        <f>IF(C231="","",VLOOKUP(C231,precio_reno_porta!D:Z,15,0))</f>
        <v/>
      </c>
      <c r="R231" t="str">
        <f>IF(C231="","",VLOOKUP(C231,precio_reno_porta!D:Z,16,0))</f>
        <v/>
      </c>
      <c r="S231" t="str">
        <f>IF(C231="","",VLOOKUP(C231,precio_reno_porta!D:Z,17,0))</f>
        <v/>
      </c>
      <c r="T231" t="str">
        <f>IF(C231="","",VLOOKUP(C231,precio_reno_porta!D:Z,18,0))</f>
        <v/>
      </c>
      <c r="U231" t="str">
        <f>IF(C231="","",VLOOKUP(C231,precio_reno_porta!D:Z,19,0))</f>
        <v/>
      </c>
      <c r="V231" t="str">
        <f>IF(C231="","",VLOOKUP(C231,precio_reno_porta!D:Z,20,0))</f>
        <v/>
      </c>
      <c r="W231" t="str">
        <f>IF(C231="","",VLOOKUP(C231,precio_reno_porta!D:Z,21,0))</f>
        <v/>
      </c>
      <c r="X231" t="str">
        <f>IF(C231="","",VLOOKUP(C231,precio_reno_porta!D:Z,22,0))</f>
        <v/>
      </c>
      <c r="Y231" t="str">
        <f>IF(C231="","",VLOOKUP(C231,precio_reno_porta!D:Z,23,0))</f>
        <v/>
      </c>
      <c r="Z231" t="str">
        <f>IF(Anexar1!C221="","",IFERROR(VLOOKUP(C231,Anexar1!C:P,6,0),0))</f>
        <v/>
      </c>
      <c r="AA231" t="str">
        <f>IF(Anexar1!C221="","",IFERROR(VLOOKUP(C231,Anexar1!C:P,14,0),""))</f>
        <v/>
      </c>
    </row>
    <row r="232" spans="1:27" x14ac:dyDescent="0.3">
      <c r="A232" t="str">
        <f>IF(precio_reno_porta!B232="","",precio_reno_porta!B232)</f>
        <v/>
      </c>
      <c r="B232" t="str">
        <f>IF(Anexar1!B222="","",Anexar1!B222)</f>
        <v/>
      </c>
      <c r="C232" t="str">
        <f>IF(Anexar1!C222="","",Anexar1!C222)</f>
        <v/>
      </c>
      <c r="D232" t="str">
        <f>IF(C232="","",VLOOKUP(C232,precio_reno_porta!D:Z,2,0))</f>
        <v/>
      </c>
      <c r="E232" t="str">
        <f>IF(C232="","",VLOOKUP(C232,precio_reno_porta!D:Z,3,0))</f>
        <v/>
      </c>
      <c r="F232" t="str">
        <f>IF(C232="","",VLOOKUP(C232,precio_reno_porta!D:Z,4,0))</f>
        <v/>
      </c>
      <c r="G232" t="str">
        <f>IF(C232="","",VLOOKUP(C232,precio_reno_porta!D:Z,5,0))</f>
        <v/>
      </c>
      <c r="H232" t="str">
        <f>IF(C232="","",VLOOKUP(C232,precio_reno_porta!D:Z,6,0))</f>
        <v/>
      </c>
      <c r="I232" t="str">
        <f>IF(C232="","",VLOOKUP(C232,precio_reno_porta!D:Z,7,0))</f>
        <v/>
      </c>
      <c r="J232" t="str">
        <f>IF(C232="","",VLOOKUP(C232,precio_reno_porta!D:Z,8,0))</f>
        <v/>
      </c>
      <c r="K232" t="str">
        <f>IF(C232="","",VLOOKUP(C232,precio_reno_porta!D:Z,9,0))</f>
        <v/>
      </c>
      <c r="L232" t="str">
        <f>IF(C232="","",VLOOKUP(C232,precio_reno_porta!D:Z,10,0))</f>
        <v/>
      </c>
      <c r="M232" t="str">
        <f>IF(C232="","",VLOOKUP(C232,precio_reno_porta!D:Z,11,0))</f>
        <v/>
      </c>
      <c r="N232" t="str">
        <f>IF(C232="","",VLOOKUP(C232,precio_reno_porta!D:Z,12,0))</f>
        <v/>
      </c>
      <c r="O232" t="str">
        <f>IF(C232="","",VLOOKUP(C232,precio_reno_porta!D:Z,13,0))</f>
        <v/>
      </c>
      <c r="P232" t="str">
        <f>IF(C232="","",VLOOKUP(C232,precio_reno_porta!D:Z,14,0))</f>
        <v/>
      </c>
      <c r="Q232" t="str">
        <f>IF(C232="","",VLOOKUP(C232,precio_reno_porta!D:Z,15,0))</f>
        <v/>
      </c>
      <c r="R232" t="str">
        <f>IF(C232="","",VLOOKUP(C232,precio_reno_porta!D:Z,16,0))</f>
        <v/>
      </c>
      <c r="S232" t="str">
        <f>IF(C232="","",VLOOKUP(C232,precio_reno_porta!D:Z,17,0))</f>
        <v/>
      </c>
      <c r="T232" t="str">
        <f>IF(C232="","",VLOOKUP(C232,precio_reno_porta!D:Z,18,0))</f>
        <v/>
      </c>
      <c r="U232" t="str">
        <f>IF(C232="","",VLOOKUP(C232,precio_reno_porta!D:Z,19,0))</f>
        <v/>
      </c>
      <c r="V232" t="str">
        <f>IF(C232="","",VLOOKUP(C232,precio_reno_porta!D:Z,20,0))</f>
        <v/>
      </c>
      <c r="W232" t="str">
        <f>IF(C232="","",VLOOKUP(C232,precio_reno_porta!D:Z,21,0))</f>
        <v/>
      </c>
      <c r="X232" t="str">
        <f>IF(C232="","",VLOOKUP(C232,precio_reno_porta!D:Z,22,0))</f>
        <v/>
      </c>
      <c r="Y232" t="str">
        <f>IF(C232="","",VLOOKUP(C232,precio_reno_porta!D:Z,23,0))</f>
        <v/>
      </c>
      <c r="Z232" t="str">
        <f>IF(Anexar1!C222="","",IFERROR(VLOOKUP(C232,Anexar1!C:P,6,0),0))</f>
        <v/>
      </c>
      <c r="AA232" t="str">
        <f>IF(Anexar1!C222="","",IFERROR(VLOOKUP(C232,Anexar1!C:P,14,0),""))</f>
        <v/>
      </c>
    </row>
    <row r="233" spans="1:27" x14ac:dyDescent="0.3">
      <c r="A233" t="str">
        <f>IF(precio_reno_porta!B233="","",precio_reno_porta!B233)</f>
        <v/>
      </c>
      <c r="B233" t="str">
        <f>IF(Anexar1!B223="","",Anexar1!B223)</f>
        <v/>
      </c>
      <c r="C233" t="str">
        <f>IF(Anexar1!C223="","",Anexar1!C223)</f>
        <v/>
      </c>
      <c r="D233" t="str">
        <f>IF(C233="","",VLOOKUP(C233,precio_reno_porta!D:Z,2,0))</f>
        <v/>
      </c>
      <c r="E233" t="str">
        <f>IF(C233="","",VLOOKUP(C233,precio_reno_porta!D:Z,3,0))</f>
        <v/>
      </c>
      <c r="F233" t="str">
        <f>IF(C233="","",VLOOKUP(C233,precio_reno_porta!D:Z,4,0))</f>
        <v/>
      </c>
      <c r="G233" t="str">
        <f>IF(C233="","",VLOOKUP(C233,precio_reno_porta!D:Z,5,0))</f>
        <v/>
      </c>
      <c r="H233" t="str">
        <f>IF(C233="","",VLOOKUP(C233,precio_reno_porta!D:Z,6,0))</f>
        <v/>
      </c>
      <c r="I233" t="str">
        <f>IF(C233="","",VLOOKUP(C233,precio_reno_porta!D:Z,7,0))</f>
        <v/>
      </c>
      <c r="J233" t="str">
        <f>IF(C233="","",VLOOKUP(C233,precio_reno_porta!D:Z,8,0))</f>
        <v/>
      </c>
      <c r="K233" t="str">
        <f>IF(C233="","",VLOOKUP(C233,precio_reno_porta!D:Z,9,0))</f>
        <v/>
      </c>
      <c r="L233" t="str">
        <f>IF(C233="","",VLOOKUP(C233,precio_reno_porta!D:Z,10,0))</f>
        <v/>
      </c>
      <c r="M233" t="str">
        <f>IF(C233="","",VLOOKUP(C233,precio_reno_porta!D:Z,11,0))</f>
        <v/>
      </c>
      <c r="N233" t="str">
        <f>IF(C233="","",VLOOKUP(C233,precio_reno_porta!D:Z,12,0))</f>
        <v/>
      </c>
      <c r="O233" t="str">
        <f>IF(C233="","",VLOOKUP(C233,precio_reno_porta!D:Z,13,0))</f>
        <v/>
      </c>
      <c r="P233" t="str">
        <f>IF(C233="","",VLOOKUP(C233,precio_reno_porta!D:Z,14,0))</f>
        <v/>
      </c>
      <c r="Q233" t="str">
        <f>IF(C233="","",VLOOKUP(C233,precio_reno_porta!D:Z,15,0))</f>
        <v/>
      </c>
      <c r="R233" t="str">
        <f>IF(C233="","",VLOOKUP(C233,precio_reno_porta!D:Z,16,0))</f>
        <v/>
      </c>
      <c r="S233" t="str">
        <f>IF(C233="","",VLOOKUP(C233,precio_reno_porta!D:Z,17,0))</f>
        <v/>
      </c>
      <c r="T233" t="str">
        <f>IF(C233="","",VLOOKUP(C233,precio_reno_porta!D:Z,18,0))</f>
        <v/>
      </c>
      <c r="U233" t="str">
        <f>IF(C233="","",VLOOKUP(C233,precio_reno_porta!D:Z,19,0))</f>
        <v/>
      </c>
      <c r="V233" t="str">
        <f>IF(C233="","",VLOOKUP(C233,precio_reno_porta!D:Z,20,0))</f>
        <v/>
      </c>
      <c r="W233" t="str">
        <f>IF(C233="","",VLOOKUP(C233,precio_reno_porta!D:Z,21,0))</f>
        <v/>
      </c>
      <c r="X233" t="str">
        <f>IF(C233="","",VLOOKUP(C233,precio_reno_porta!D:Z,22,0))</f>
        <v/>
      </c>
      <c r="Y233" t="str">
        <f>IF(C233="","",VLOOKUP(C233,precio_reno_porta!D:Z,23,0))</f>
        <v/>
      </c>
      <c r="Z233" t="str">
        <f>IF(Anexar1!C223="","",IFERROR(VLOOKUP(C233,Anexar1!C:P,6,0),0))</f>
        <v/>
      </c>
      <c r="AA233" t="str">
        <f>IF(Anexar1!C223="","",IFERROR(VLOOKUP(C233,Anexar1!C:P,14,0),""))</f>
        <v/>
      </c>
    </row>
    <row r="234" spans="1:27" x14ac:dyDescent="0.3">
      <c r="A234" t="str">
        <f>IF(precio_reno_porta!B234="","",precio_reno_porta!B234)</f>
        <v/>
      </c>
      <c r="B234" t="str">
        <f>IF(Anexar1!B224="","",Anexar1!B224)</f>
        <v/>
      </c>
      <c r="C234" t="str">
        <f>IF(Anexar1!C224="","",Anexar1!C224)</f>
        <v/>
      </c>
      <c r="D234" t="str">
        <f>IF(C234="","",VLOOKUP(C234,precio_reno_porta!D:Z,2,0))</f>
        <v/>
      </c>
      <c r="E234" t="str">
        <f>IF(C234="","",VLOOKUP(C234,precio_reno_porta!D:Z,3,0))</f>
        <v/>
      </c>
      <c r="F234" t="str">
        <f>IF(C234="","",VLOOKUP(C234,precio_reno_porta!D:Z,4,0))</f>
        <v/>
      </c>
      <c r="G234" t="str">
        <f>IF(C234="","",VLOOKUP(C234,precio_reno_porta!D:Z,5,0))</f>
        <v/>
      </c>
      <c r="H234" t="str">
        <f>IF(C234="","",VLOOKUP(C234,precio_reno_porta!D:Z,6,0))</f>
        <v/>
      </c>
      <c r="I234" t="str">
        <f>IF(C234="","",VLOOKUP(C234,precio_reno_porta!D:Z,7,0))</f>
        <v/>
      </c>
      <c r="J234" t="str">
        <f>IF(C234="","",VLOOKUP(C234,precio_reno_porta!D:Z,8,0))</f>
        <v/>
      </c>
      <c r="K234" t="str">
        <f>IF(C234="","",VLOOKUP(C234,precio_reno_porta!D:Z,9,0))</f>
        <v/>
      </c>
      <c r="L234" t="str">
        <f>IF(C234="","",VLOOKUP(C234,precio_reno_porta!D:Z,10,0))</f>
        <v/>
      </c>
      <c r="M234" t="str">
        <f>IF(C234="","",VLOOKUP(C234,precio_reno_porta!D:Z,11,0))</f>
        <v/>
      </c>
      <c r="N234" t="str">
        <f>IF(C234="","",VLOOKUP(C234,precio_reno_porta!D:Z,12,0))</f>
        <v/>
      </c>
      <c r="O234" t="str">
        <f>IF(C234="","",VLOOKUP(C234,precio_reno_porta!D:Z,13,0))</f>
        <v/>
      </c>
      <c r="P234" t="str">
        <f>IF(C234="","",VLOOKUP(C234,precio_reno_porta!D:Z,14,0))</f>
        <v/>
      </c>
      <c r="Q234" t="str">
        <f>IF(C234="","",VLOOKUP(C234,precio_reno_porta!D:Z,15,0))</f>
        <v/>
      </c>
      <c r="R234" t="str">
        <f>IF(C234="","",VLOOKUP(C234,precio_reno_porta!D:Z,16,0))</f>
        <v/>
      </c>
      <c r="S234" t="str">
        <f>IF(C234="","",VLOOKUP(C234,precio_reno_porta!D:Z,17,0))</f>
        <v/>
      </c>
      <c r="T234" t="str">
        <f>IF(C234="","",VLOOKUP(C234,precio_reno_porta!D:Z,18,0))</f>
        <v/>
      </c>
      <c r="U234" t="str">
        <f>IF(C234="","",VLOOKUP(C234,precio_reno_porta!D:Z,19,0))</f>
        <v/>
      </c>
      <c r="V234" t="str">
        <f>IF(C234="","",VLOOKUP(C234,precio_reno_porta!D:Z,20,0))</f>
        <v/>
      </c>
      <c r="W234" t="str">
        <f>IF(C234="","",VLOOKUP(C234,precio_reno_porta!D:Z,21,0))</f>
        <v/>
      </c>
      <c r="X234" t="str">
        <f>IF(C234="","",VLOOKUP(C234,precio_reno_porta!D:Z,22,0))</f>
        <v/>
      </c>
      <c r="Y234" t="str">
        <f>IF(C234="","",VLOOKUP(C234,precio_reno_porta!D:Z,23,0))</f>
        <v/>
      </c>
      <c r="Z234" t="str">
        <f>IF(Anexar1!C224="","",IFERROR(VLOOKUP(C234,Anexar1!C:P,6,0),0))</f>
        <v/>
      </c>
      <c r="AA234" t="str">
        <f>IF(Anexar1!C224="","",IFERROR(VLOOKUP(C234,Anexar1!C:P,14,0),""))</f>
        <v/>
      </c>
    </row>
    <row r="235" spans="1:27" x14ac:dyDescent="0.3">
      <c r="A235" t="str">
        <f>IF(precio_reno_porta!B235="","",precio_reno_porta!B235)</f>
        <v/>
      </c>
      <c r="B235" t="str">
        <f>IF(Anexar1!B225="","",Anexar1!B225)</f>
        <v/>
      </c>
      <c r="C235" t="str">
        <f>IF(Anexar1!C225="","",Anexar1!C225)</f>
        <v/>
      </c>
      <c r="D235" t="str">
        <f>IF(C235="","",VLOOKUP(C235,precio_reno_porta!D:Z,2,0))</f>
        <v/>
      </c>
      <c r="E235" t="str">
        <f>IF(C235="","",VLOOKUP(C235,precio_reno_porta!D:Z,3,0))</f>
        <v/>
      </c>
      <c r="F235" t="str">
        <f>IF(C235="","",VLOOKUP(C235,precio_reno_porta!D:Z,4,0))</f>
        <v/>
      </c>
      <c r="G235" t="str">
        <f>IF(C235="","",VLOOKUP(C235,precio_reno_porta!D:Z,5,0))</f>
        <v/>
      </c>
      <c r="H235" t="str">
        <f>IF(C235="","",VLOOKUP(C235,precio_reno_porta!D:Z,6,0))</f>
        <v/>
      </c>
      <c r="I235" t="str">
        <f>IF(C235="","",VLOOKUP(C235,precio_reno_porta!D:Z,7,0))</f>
        <v/>
      </c>
      <c r="J235" t="str">
        <f>IF(C235="","",VLOOKUP(C235,precio_reno_porta!D:Z,8,0))</f>
        <v/>
      </c>
      <c r="K235" t="str">
        <f>IF(C235="","",VLOOKUP(C235,precio_reno_porta!D:Z,9,0))</f>
        <v/>
      </c>
      <c r="L235" t="str">
        <f>IF(C235="","",VLOOKUP(C235,precio_reno_porta!D:Z,10,0))</f>
        <v/>
      </c>
      <c r="M235" t="str">
        <f>IF(C235="","",VLOOKUP(C235,precio_reno_porta!D:Z,11,0))</f>
        <v/>
      </c>
      <c r="N235" t="str">
        <f>IF(C235="","",VLOOKUP(C235,precio_reno_porta!D:Z,12,0))</f>
        <v/>
      </c>
      <c r="O235" t="str">
        <f>IF(C235="","",VLOOKUP(C235,precio_reno_porta!D:Z,13,0))</f>
        <v/>
      </c>
      <c r="P235" t="str">
        <f>IF(C235="","",VLOOKUP(C235,precio_reno_porta!D:Z,14,0))</f>
        <v/>
      </c>
      <c r="Q235" t="str">
        <f>IF(C235="","",VLOOKUP(C235,precio_reno_porta!D:Z,15,0))</f>
        <v/>
      </c>
      <c r="R235" t="str">
        <f>IF(C235="","",VLOOKUP(C235,precio_reno_porta!D:Z,16,0))</f>
        <v/>
      </c>
      <c r="S235" t="str">
        <f>IF(C235="","",VLOOKUP(C235,precio_reno_porta!D:Z,17,0))</f>
        <v/>
      </c>
      <c r="T235" t="str">
        <f>IF(C235="","",VLOOKUP(C235,precio_reno_porta!D:Z,18,0))</f>
        <v/>
      </c>
      <c r="U235" t="str">
        <f>IF(C235="","",VLOOKUP(C235,precio_reno_porta!D:Z,19,0))</f>
        <v/>
      </c>
      <c r="V235" t="str">
        <f>IF(C235="","",VLOOKUP(C235,precio_reno_porta!D:Z,20,0))</f>
        <v/>
      </c>
      <c r="W235" t="str">
        <f>IF(C235="","",VLOOKUP(C235,precio_reno_porta!D:Z,21,0))</f>
        <v/>
      </c>
      <c r="X235" t="str">
        <f>IF(C235="","",VLOOKUP(C235,precio_reno_porta!D:Z,22,0))</f>
        <v/>
      </c>
      <c r="Y235" t="str">
        <f>IF(C235="","",VLOOKUP(C235,precio_reno_porta!D:Z,23,0))</f>
        <v/>
      </c>
      <c r="Z235" t="str">
        <f>IF(Anexar1!C225="","",IFERROR(VLOOKUP(C235,Anexar1!C:P,6,0),0))</f>
        <v/>
      </c>
      <c r="AA235" t="str">
        <f>IF(Anexar1!C225="","",IFERROR(VLOOKUP(C235,Anexar1!C:P,14,0),""))</f>
        <v/>
      </c>
    </row>
    <row r="236" spans="1:27" x14ac:dyDescent="0.3">
      <c r="A236" t="str">
        <f>IF(precio_reno_porta!B236="","",precio_reno_porta!B236)</f>
        <v/>
      </c>
      <c r="B236" t="str">
        <f>IF(Anexar1!B226="","",Anexar1!B226)</f>
        <v/>
      </c>
      <c r="C236" t="str">
        <f>IF(Anexar1!C226="","",Anexar1!C226)</f>
        <v/>
      </c>
      <c r="D236" t="str">
        <f>IF(C236="","",VLOOKUP(C236,precio_reno_porta!D:Z,2,0))</f>
        <v/>
      </c>
      <c r="E236" t="str">
        <f>IF(C236="","",VLOOKUP(C236,precio_reno_porta!D:Z,3,0))</f>
        <v/>
      </c>
      <c r="F236" t="str">
        <f>IF(C236="","",VLOOKUP(C236,precio_reno_porta!D:Z,4,0))</f>
        <v/>
      </c>
      <c r="G236" t="str">
        <f>IF(C236="","",VLOOKUP(C236,precio_reno_porta!D:Z,5,0))</f>
        <v/>
      </c>
      <c r="H236" t="str">
        <f>IF(C236="","",VLOOKUP(C236,precio_reno_porta!D:Z,6,0))</f>
        <v/>
      </c>
      <c r="I236" t="str">
        <f>IF(C236="","",VLOOKUP(C236,precio_reno_porta!D:Z,7,0))</f>
        <v/>
      </c>
      <c r="J236" t="str">
        <f>IF(C236="","",VLOOKUP(C236,precio_reno_porta!D:Z,8,0))</f>
        <v/>
      </c>
      <c r="K236" t="str">
        <f>IF(C236="","",VLOOKUP(C236,precio_reno_porta!D:Z,9,0))</f>
        <v/>
      </c>
      <c r="L236" t="str">
        <f>IF(C236="","",VLOOKUP(C236,precio_reno_porta!D:Z,10,0))</f>
        <v/>
      </c>
      <c r="M236" t="str">
        <f>IF(C236="","",VLOOKUP(C236,precio_reno_porta!D:Z,11,0))</f>
        <v/>
      </c>
      <c r="N236" t="str">
        <f>IF(C236="","",VLOOKUP(C236,precio_reno_porta!D:Z,12,0))</f>
        <v/>
      </c>
      <c r="O236" t="str">
        <f>IF(C236="","",VLOOKUP(C236,precio_reno_porta!D:Z,13,0))</f>
        <v/>
      </c>
      <c r="P236" t="str">
        <f>IF(C236="","",VLOOKUP(C236,precio_reno_porta!D:Z,14,0))</f>
        <v/>
      </c>
      <c r="Q236" t="str">
        <f>IF(C236="","",VLOOKUP(C236,precio_reno_porta!D:Z,15,0))</f>
        <v/>
      </c>
      <c r="R236" t="str">
        <f>IF(C236="","",VLOOKUP(C236,precio_reno_porta!D:Z,16,0))</f>
        <v/>
      </c>
      <c r="S236" t="str">
        <f>IF(C236="","",VLOOKUP(C236,precio_reno_porta!D:Z,17,0))</f>
        <v/>
      </c>
      <c r="T236" t="str">
        <f>IF(C236="","",VLOOKUP(C236,precio_reno_porta!D:Z,18,0))</f>
        <v/>
      </c>
      <c r="U236" t="str">
        <f>IF(C236="","",VLOOKUP(C236,precio_reno_porta!D:Z,19,0))</f>
        <v/>
      </c>
      <c r="V236" t="str">
        <f>IF(C236="","",VLOOKUP(C236,precio_reno_porta!D:Z,20,0))</f>
        <v/>
      </c>
      <c r="W236" t="str">
        <f>IF(C236="","",VLOOKUP(C236,precio_reno_porta!D:Z,21,0))</f>
        <v/>
      </c>
      <c r="X236" t="str">
        <f>IF(C236="","",VLOOKUP(C236,precio_reno_porta!D:Z,22,0))</f>
        <v/>
      </c>
      <c r="Y236" t="str">
        <f>IF(C236="","",VLOOKUP(C236,precio_reno_porta!D:Z,23,0))</f>
        <v/>
      </c>
      <c r="Z236" t="str">
        <f>IF(Anexar1!C226="","",IFERROR(VLOOKUP(C236,Anexar1!C:P,6,0),0))</f>
        <v/>
      </c>
      <c r="AA236" t="str">
        <f>IF(Anexar1!C226="","",IFERROR(VLOOKUP(C236,Anexar1!C:P,14,0),""))</f>
        <v/>
      </c>
    </row>
    <row r="237" spans="1:27" x14ac:dyDescent="0.3">
      <c r="A237" t="str">
        <f>IF(precio_reno_porta!B237="","",precio_reno_porta!B237)</f>
        <v/>
      </c>
      <c r="B237" t="str">
        <f>IF(Anexar1!B227="","",Anexar1!B227)</f>
        <v/>
      </c>
      <c r="C237" t="str">
        <f>IF(Anexar1!C227="","",Anexar1!C227)</f>
        <v/>
      </c>
      <c r="D237" t="str">
        <f>IF(C237="","",VLOOKUP(C237,precio_reno_porta!D:Z,2,0))</f>
        <v/>
      </c>
      <c r="E237" t="str">
        <f>IF(C237="","",VLOOKUP(C237,precio_reno_porta!D:Z,3,0))</f>
        <v/>
      </c>
      <c r="F237" t="str">
        <f>IF(C237="","",VLOOKUP(C237,precio_reno_porta!D:Z,4,0))</f>
        <v/>
      </c>
      <c r="G237" t="str">
        <f>IF(C237="","",VLOOKUP(C237,precio_reno_porta!D:Z,5,0))</f>
        <v/>
      </c>
      <c r="H237" t="str">
        <f>IF(C237="","",VLOOKUP(C237,precio_reno_porta!D:Z,6,0))</f>
        <v/>
      </c>
      <c r="I237" t="str">
        <f>IF(C237="","",VLOOKUP(C237,precio_reno_porta!D:Z,7,0))</f>
        <v/>
      </c>
      <c r="J237" t="str">
        <f>IF(C237="","",VLOOKUP(C237,precio_reno_porta!D:Z,8,0))</f>
        <v/>
      </c>
      <c r="K237" t="str">
        <f>IF(C237="","",VLOOKUP(C237,precio_reno_porta!D:Z,9,0))</f>
        <v/>
      </c>
      <c r="L237" t="str">
        <f>IF(C237="","",VLOOKUP(C237,precio_reno_porta!D:Z,10,0))</f>
        <v/>
      </c>
      <c r="M237" t="str">
        <f>IF(C237="","",VLOOKUP(C237,precio_reno_porta!D:Z,11,0))</f>
        <v/>
      </c>
      <c r="N237" t="str">
        <f>IF(C237="","",VLOOKUP(C237,precio_reno_porta!D:Z,12,0))</f>
        <v/>
      </c>
      <c r="O237" t="str">
        <f>IF(C237="","",VLOOKUP(C237,precio_reno_porta!D:Z,13,0))</f>
        <v/>
      </c>
      <c r="P237" t="str">
        <f>IF(C237="","",VLOOKUP(C237,precio_reno_porta!D:Z,14,0))</f>
        <v/>
      </c>
      <c r="Q237" t="str">
        <f>IF(C237="","",VLOOKUP(C237,precio_reno_porta!D:Z,15,0))</f>
        <v/>
      </c>
      <c r="R237" t="str">
        <f>IF(C237="","",VLOOKUP(C237,precio_reno_porta!D:Z,16,0))</f>
        <v/>
      </c>
      <c r="S237" t="str">
        <f>IF(C237="","",VLOOKUP(C237,precio_reno_porta!D:Z,17,0))</f>
        <v/>
      </c>
      <c r="T237" t="str">
        <f>IF(C237="","",VLOOKUP(C237,precio_reno_porta!D:Z,18,0))</f>
        <v/>
      </c>
      <c r="U237" t="str">
        <f>IF(C237="","",VLOOKUP(C237,precio_reno_porta!D:Z,19,0))</f>
        <v/>
      </c>
      <c r="V237" t="str">
        <f>IF(C237="","",VLOOKUP(C237,precio_reno_porta!D:Z,20,0))</f>
        <v/>
      </c>
      <c r="W237" t="str">
        <f>IF(C237="","",VLOOKUP(C237,precio_reno_porta!D:Z,21,0))</f>
        <v/>
      </c>
      <c r="X237" t="str">
        <f>IF(C237="","",VLOOKUP(C237,precio_reno_porta!D:Z,22,0))</f>
        <v/>
      </c>
      <c r="Y237" t="str">
        <f>IF(C237="","",VLOOKUP(C237,precio_reno_porta!D:Z,23,0))</f>
        <v/>
      </c>
      <c r="Z237" t="str">
        <f>IF(Anexar1!C227="","",IFERROR(VLOOKUP(C237,Anexar1!C:P,6,0),0))</f>
        <v/>
      </c>
      <c r="AA237" t="str">
        <f>IF(Anexar1!C227="","",IFERROR(VLOOKUP(C237,Anexar1!C:P,14,0),""))</f>
        <v/>
      </c>
    </row>
    <row r="238" spans="1:27" x14ac:dyDescent="0.3">
      <c r="A238" t="str">
        <f>IF(precio_reno_porta!B238="","",precio_reno_porta!B238)</f>
        <v/>
      </c>
      <c r="B238" t="str">
        <f>IF(Anexar1!B228="","",Anexar1!B228)</f>
        <v/>
      </c>
      <c r="C238" t="str">
        <f>IF(Anexar1!C228="","",Anexar1!C228)</f>
        <v/>
      </c>
      <c r="D238" t="str">
        <f>IF(C238="","",VLOOKUP(C238,precio_reno_porta!D:Z,2,0))</f>
        <v/>
      </c>
      <c r="E238" t="str">
        <f>IF(C238="","",VLOOKUP(C238,precio_reno_porta!D:Z,3,0))</f>
        <v/>
      </c>
      <c r="F238" t="str">
        <f>IF(C238="","",VLOOKUP(C238,precio_reno_porta!D:Z,4,0))</f>
        <v/>
      </c>
      <c r="G238" t="str">
        <f>IF(C238="","",VLOOKUP(C238,precio_reno_porta!D:Z,5,0))</f>
        <v/>
      </c>
      <c r="H238" t="str">
        <f>IF(C238="","",VLOOKUP(C238,precio_reno_porta!D:Z,6,0))</f>
        <v/>
      </c>
      <c r="I238" t="str">
        <f>IF(C238="","",VLOOKUP(C238,precio_reno_porta!D:Z,7,0))</f>
        <v/>
      </c>
      <c r="J238" t="str">
        <f>IF(C238="","",VLOOKUP(C238,precio_reno_porta!D:Z,8,0))</f>
        <v/>
      </c>
      <c r="K238" t="str">
        <f>IF(C238="","",VLOOKUP(C238,precio_reno_porta!D:Z,9,0))</f>
        <v/>
      </c>
      <c r="L238" t="str">
        <f>IF(C238="","",VLOOKUP(C238,precio_reno_porta!D:Z,10,0))</f>
        <v/>
      </c>
      <c r="M238" t="str">
        <f>IF(C238="","",VLOOKUP(C238,precio_reno_porta!D:Z,11,0))</f>
        <v/>
      </c>
      <c r="N238" t="str">
        <f>IF(C238="","",VLOOKUP(C238,precio_reno_porta!D:Z,12,0))</f>
        <v/>
      </c>
      <c r="O238" t="str">
        <f>IF(C238="","",VLOOKUP(C238,precio_reno_porta!D:Z,13,0))</f>
        <v/>
      </c>
      <c r="P238" t="str">
        <f>IF(C238="","",VLOOKUP(C238,precio_reno_porta!D:Z,14,0))</f>
        <v/>
      </c>
      <c r="Q238" t="str">
        <f>IF(C238="","",VLOOKUP(C238,precio_reno_porta!D:Z,15,0))</f>
        <v/>
      </c>
      <c r="R238" t="str">
        <f>IF(C238="","",VLOOKUP(C238,precio_reno_porta!D:Z,16,0))</f>
        <v/>
      </c>
      <c r="S238" t="str">
        <f>IF(C238="","",VLOOKUP(C238,precio_reno_porta!D:Z,17,0))</f>
        <v/>
      </c>
      <c r="T238" t="str">
        <f>IF(C238="","",VLOOKUP(C238,precio_reno_porta!D:Z,18,0))</f>
        <v/>
      </c>
      <c r="U238" t="str">
        <f>IF(C238="","",VLOOKUP(C238,precio_reno_porta!D:Z,19,0))</f>
        <v/>
      </c>
      <c r="V238" t="str">
        <f>IF(C238="","",VLOOKUP(C238,precio_reno_porta!D:Z,20,0))</f>
        <v/>
      </c>
      <c r="W238" t="str">
        <f>IF(C238="","",VLOOKUP(C238,precio_reno_porta!D:Z,21,0))</f>
        <v/>
      </c>
      <c r="X238" t="str">
        <f>IF(C238="","",VLOOKUP(C238,precio_reno_porta!D:Z,22,0))</f>
        <v/>
      </c>
      <c r="Y238" t="str">
        <f>IF(C238="","",VLOOKUP(C238,precio_reno_porta!D:Z,23,0))</f>
        <v/>
      </c>
      <c r="Z238" t="str">
        <f>IF(Anexar1!C228="","",IFERROR(VLOOKUP(C238,Anexar1!C:P,6,0),0))</f>
        <v/>
      </c>
      <c r="AA238" t="str">
        <f>IF(Anexar1!C228="","",IFERROR(VLOOKUP(C238,Anexar1!C:P,14,0),""))</f>
        <v/>
      </c>
    </row>
    <row r="239" spans="1:27" x14ac:dyDescent="0.3">
      <c r="A239" t="str">
        <f>IF(precio_reno_porta!B239="","",precio_reno_porta!B239)</f>
        <v/>
      </c>
      <c r="B239" t="str">
        <f>IF(Anexar1!B229="","",Anexar1!B229)</f>
        <v/>
      </c>
      <c r="C239" t="str">
        <f>IF(Anexar1!C229="","",Anexar1!C229)</f>
        <v/>
      </c>
      <c r="D239" t="str">
        <f>IF(C239="","",VLOOKUP(C239,precio_reno_porta!D:Z,2,0))</f>
        <v/>
      </c>
      <c r="E239" t="str">
        <f>IF(C239="","",VLOOKUP(C239,precio_reno_porta!D:Z,3,0))</f>
        <v/>
      </c>
      <c r="F239" t="str">
        <f>IF(C239="","",VLOOKUP(C239,precio_reno_porta!D:Z,4,0))</f>
        <v/>
      </c>
      <c r="G239" t="str">
        <f>IF(C239="","",VLOOKUP(C239,precio_reno_porta!D:Z,5,0))</f>
        <v/>
      </c>
      <c r="H239" t="str">
        <f>IF(C239="","",VLOOKUP(C239,precio_reno_porta!D:Z,6,0))</f>
        <v/>
      </c>
      <c r="I239" t="str">
        <f>IF(C239="","",VLOOKUP(C239,precio_reno_porta!D:Z,7,0))</f>
        <v/>
      </c>
      <c r="J239" t="str">
        <f>IF(C239="","",VLOOKUP(C239,precio_reno_porta!D:Z,8,0))</f>
        <v/>
      </c>
      <c r="K239" t="str">
        <f>IF(C239="","",VLOOKUP(C239,precio_reno_porta!D:Z,9,0))</f>
        <v/>
      </c>
      <c r="L239" t="str">
        <f>IF(C239="","",VLOOKUP(C239,precio_reno_porta!D:Z,10,0))</f>
        <v/>
      </c>
      <c r="M239" t="str">
        <f>IF(C239="","",VLOOKUP(C239,precio_reno_porta!D:Z,11,0))</f>
        <v/>
      </c>
      <c r="N239" t="str">
        <f>IF(C239="","",VLOOKUP(C239,precio_reno_porta!D:Z,12,0))</f>
        <v/>
      </c>
      <c r="O239" t="str">
        <f>IF(C239="","",VLOOKUP(C239,precio_reno_porta!D:Z,13,0))</f>
        <v/>
      </c>
      <c r="P239" t="str">
        <f>IF(C239="","",VLOOKUP(C239,precio_reno_porta!D:Z,14,0))</f>
        <v/>
      </c>
      <c r="Q239" t="str">
        <f>IF(C239="","",VLOOKUP(C239,precio_reno_porta!D:Z,15,0))</f>
        <v/>
      </c>
      <c r="R239" t="str">
        <f>IF(C239="","",VLOOKUP(C239,precio_reno_porta!D:Z,16,0))</f>
        <v/>
      </c>
      <c r="S239" t="str">
        <f>IF(C239="","",VLOOKUP(C239,precio_reno_porta!D:Z,17,0))</f>
        <v/>
      </c>
      <c r="T239" t="str">
        <f>IF(C239="","",VLOOKUP(C239,precio_reno_porta!D:Z,18,0))</f>
        <v/>
      </c>
      <c r="U239" t="str">
        <f>IF(C239="","",VLOOKUP(C239,precio_reno_porta!D:Z,19,0))</f>
        <v/>
      </c>
      <c r="V239" t="str">
        <f>IF(C239="","",VLOOKUP(C239,precio_reno_porta!D:Z,20,0))</f>
        <v/>
      </c>
      <c r="W239" t="str">
        <f>IF(C239="","",VLOOKUP(C239,precio_reno_porta!D:Z,21,0))</f>
        <v/>
      </c>
      <c r="X239" t="str">
        <f>IF(C239="","",VLOOKUP(C239,precio_reno_porta!D:Z,22,0))</f>
        <v/>
      </c>
      <c r="Y239" t="str">
        <f>IF(C239="","",VLOOKUP(C239,precio_reno_porta!D:Z,23,0))</f>
        <v/>
      </c>
      <c r="Z239" t="str">
        <f>IF(Anexar1!C229="","",IFERROR(VLOOKUP(C239,Anexar1!C:P,6,0),0))</f>
        <v/>
      </c>
      <c r="AA239" t="str">
        <f>IF(Anexar1!C229="","",IFERROR(VLOOKUP(C239,Anexar1!C:P,14,0),""))</f>
        <v/>
      </c>
    </row>
    <row r="240" spans="1:27" x14ac:dyDescent="0.3">
      <c r="A240" t="str">
        <f>IF(precio_reno_porta!B240="","",precio_reno_porta!B240)</f>
        <v/>
      </c>
      <c r="B240" t="str">
        <f>IF(Anexar1!B230="","",Anexar1!B230)</f>
        <v/>
      </c>
      <c r="C240" t="str">
        <f>IF(Anexar1!C230="","",Anexar1!C230)</f>
        <v/>
      </c>
      <c r="D240" t="str">
        <f>IF(C240="","",VLOOKUP(C240,precio_reno_porta!D:Z,2,0))</f>
        <v/>
      </c>
      <c r="E240" t="str">
        <f>IF(C240="","",VLOOKUP(C240,precio_reno_porta!D:Z,3,0))</f>
        <v/>
      </c>
      <c r="F240" t="str">
        <f>IF(C240="","",VLOOKUP(C240,precio_reno_porta!D:Z,4,0))</f>
        <v/>
      </c>
      <c r="G240" t="str">
        <f>IF(C240="","",VLOOKUP(C240,precio_reno_porta!D:Z,5,0))</f>
        <v/>
      </c>
      <c r="H240" t="str">
        <f>IF(C240="","",VLOOKUP(C240,precio_reno_porta!D:Z,6,0))</f>
        <v/>
      </c>
      <c r="I240" t="str">
        <f>IF(C240="","",VLOOKUP(C240,precio_reno_porta!D:Z,7,0))</f>
        <v/>
      </c>
      <c r="J240" t="str">
        <f>IF(C240="","",VLOOKUP(C240,precio_reno_porta!D:Z,8,0))</f>
        <v/>
      </c>
      <c r="K240" t="str">
        <f>IF(C240="","",VLOOKUP(C240,precio_reno_porta!D:Z,9,0))</f>
        <v/>
      </c>
      <c r="L240" t="str">
        <f>IF(C240="","",VLOOKUP(C240,precio_reno_porta!D:Z,10,0))</f>
        <v/>
      </c>
      <c r="M240" t="str">
        <f>IF(C240="","",VLOOKUP(C240,precio_reno_porta!D:Z,11,0))</f>
        <v/>
      </c>
      <c r="N240" t="str">
        <f>IF(C240="","",VLOOKUP(C240,precio_reno_porta!D:Z,12,0))</f>
        <v/>
      </c>
      <c r="O240" t="str">
        <f>IF(C240="","",VLOOKUP(C240,precio_reno_porta!D:Z,13,0))</f>
        <v/>
      </c>
      <c r="P240" t="str">
        <f>IF(C240="","",VLOOKUP(C240,precio_reno_porta!D:Z,14,0))</f>
        <v/>
      </c>
      <c r="Q240" t="str">
        <f>IF(C240="","",VLOOKUP(C240,precio_reno_porta!D:Z,15,0))</f>
        <v/>
      </c>
      <c r="R240" t="str">
        <f>IF(C240="","",VLOOKUP(C240,precio_reno_porta!D:Z,16,0))</f>
        <v/>
      </c>
      <c r="S240" t="str">
        <f>IF(C240="","",VLOOKUP(C240,precio_reno_porta!D:Z,17,0))</f>
        <v/>
      </c>
      <c r="T240" t="str">
        <f>IF(C240="","",VLOOKUP(C240,precio_reno_porta!D:Z,18,0))</f>
        <v/>
      </c>
      <c r="U240" t="str">
        <f>IF(C240="","",VLOOKUP(C240,precio_reno_porta!D:Z,19,0))</f>
        <v/>
      </c>
      <c r="V240" t="str">
        <f>IF(C240="","",VLOOKUP(C240,precio_reno_porta!D:Z,20,0))</f>
        <v/>
      </c>
      <c r="W240" t="str">
        <f>IF(C240="","",VLOOKUP(C240,precio_reno_porta!D:Z,21,0))</f>
        <v/>
      </c>
      <c r="X240" t="str">
        <f>IF(C240="","",VLOOKUP(C240,precio_reno_porta!D:Z,22,0))</f>
        <v/>
      </c>
      <c r="Y240" t="str">
        <f>IF(C240="","",VLOOKUP(C240,precio_reno_porta!D:Z,23,0))</f>
        <v/>
      </c>
      <c r="Z240" t="str">
        <f>IF(Anexar1!C230="","",IFERROR(VLOOKUP(C240,Anexar1!C:P,6,0),0))</f>
        <v/>
      </c>
      <c r="AA240" t="str">
        <f>IF(Anexar1!C230="","",IFERROR(VLOOKUP(C240,Anexar1!C:P,14,0),""))</f>
        <v/>
      </c>
    </row>
    <row r="241" spans="1:27" x14ac:dyDescent="0.3">
      <c r="A241" t="str">
        <f>IF(precio_reno_porta!B241="","",precio_reno_porta!B241)</f>
        <v/>
      </c>
      <c r="B241" t="str">
        <f>IF(Anexar1!B231="","",Anexar1!B231)</f>
        <v/>
      </c>
      <c r="C241" t="str">
        <f>IF(Anexar1!C231="","",Anexar1!C231)</f>
        <v/>
      </c>
      <c r="D241" t="str">
        <f>IF(C241="","",VLOOKUP(C241,precio_reno_porta!D:Z,2,0))</f>
        <v/>
      </c>
      <c r="E241" t="str">
        <f>IF(C241="","",VLOOKUP(C241,precio_reno_porta!D:Z,3,0))</f>
        <v/>
      </c>
      <c r="F241" t="str">
        <f>IF(C241="","",VLOOKUP(C241,precio_reno_porta!D:Z,4,0))</f>
        <v/>
      </c>
      <c r="G241" t="str">
        <f>IF(C241="","",VLOOKUP(C241,precio_reno_porta!D:Z,5,0))</f>
        <v/>
      </c>
      <c r="H241" t="str">
        <f>IF(C241="","",VLOOKUP(C241,precio_reno_porta!D:Z,6,0))</f>
        <v/>
      </c>
      <c r="I241" t="str">
        <f>IF(C241="","",VLOOKUP(C241,precio_reno_porta!D:Z,7,0))</f>
        <v/>
      </c>
      <c r="J241" t="str">
        <f>IF(C241="","",VLOOKUP(C241,precio_reno_porta!D:Z,8,0))</f>
        <v/>
      </c>
      <c r="K241" t="str">
        <f>IF(C241="","",VLOOKUP(C241,precio_reno_porta!D:Z,9,0))</f>
        <v/>
      </c>
      <c r="L241" t="str">
        <f>IF(C241="","",VLOOKUP(C241,precio_reno_porta!D:Z,10,0))</f>
        <v/>
      </c>
      <c r="M241" t="str">
        <f>IF(C241="","",VLOOKUP(C241,precio_reno_porta!D:Z,11,0))</f>
        <v/>
      </c>
      <c r="N241" t="str">
        <f>IF(C241="","",VLOOKUP(C241,precio_reno_porta!D:Z,12,0))</f>
        <v/>
      </c>
      <c r="O241" t="str">
        <f>IF(C241="","",VLOOKUP(C241,precio_reno_porta!D:Z,13,0))</f>
        <v/>
      </c>
      <c r="P241" t="str">
        <f>IF(C241="","",VLOOKUP(C241,precio_reno_porta!D:Z,14,0))</f>
        <v/>
      </c>
      <c r="Q241" t="str">
        <f>IF(C241="","",VLOOKUP(C241,precio_reno_porta!D:Z,15,0))</f>
        <v/>
      </c>
      <c r="R241" t="str">
        <f>IF(C241="","",VLOOKUP(C241,precio_reno_porta!D:Z,16,0))</f>
        <v/>
      </c>
      <c r="S241" t="str">
        <f>IF(C241="","",VLOOKUP(C241,precio_reno_porta!D:Z,17,0))</f>
        <v/>
      </c>
      <c r="T241" t="str">
        <f>IF(C241="","",VLOOKUP(C241,precio_reno_porta!D:Z,18,0))</f>
        <v/>
      </c>
      <c r="U241" t="str">
        <f>IF(C241="","",VLOOKUP(C241,precio_reno_porta!D:Z,19,0))</f>
        <v/>
      </c>
      <c r="V241" t="str">
        <f>IF(C241="","",VLOOKUP(C241,precio_reno_porta!D:Z,20,0))</f>
        <v/>
      </c>
      <c r="W241" t="str">
        <f>IF(C241="","",VLOOKUP(C241,precio_reno_porta!D:Z,21,0))</f>
        <v/>
      </c>
      <c r="X241" t="str">
        <f>IF(C241="","",VLOOKUP(C241,precio_reno_porta!D:Z,22,0))</f>
        <v/>
      </c>
      <c r="Y241" t="str">
        <f>IF(C241="","",VLOOKUP(C241,precio_reno_porta!D:Z,23,0))</f>
        <v/>
      </c>
      <c r="Z241" t="str">
        <f>IF(Anexar1!C231="","",IFERROR(VLOOKUP(C241,Anexar1!C:P,6,0),0))</f>
        <v/>
      </c>
      <c r="AA241" t="str">
        <f>IF(Anexar1!C231="","",IFERROR(VLOOKUP(C241,Anexar1!C:P,14,0),""))</f>
        <v/>
      </c>
    </row>
    <row r="242" spans="1:27" x14ac:dyDescent="0.3">
      <c r="A242" t="str">
        <f>IF(precio_reno_porta!B242="","",precio_reno_porta!B242)</f>
        <v/>
      </c>
      <c r="B242" t="str">
        <f>IF(Anexar1!B232="","",Anexar1!B232)</f>
        <v/>
      </c>
      <c r="C242" t="str">
        <f>IF(Anexar1!C232="","",Anexar1!C232)</f>
        <v/>
      </c>
      <c r="D242" t="str">
        <f>IF(C242="","",VLOOKUP(C242,precio_reno_porta!D:Z,2,0))</f>
        <v/>
      </c>
      <c r="E242" t="str">
        <f>IF(C242="","",VLOOKUP(C242,precio_reno_porta!D:Z,3,0))</f>
        <v/>
      </c>
      <c r="F242" t="str">
        <f>IF(C242="","",VLOOKUP(C242,precio_reno_porta!D:Z,4,0))</f>
        <v/>
      </c>
      <c r="G242" t="str">
        <f>IF(C242="","",VLOOKUP(C242,precio_reno_porta!D:Z,5,0))</f>
        <v/>
      </c>
      <c r="H242" t="str">
        <f>IF(C242="","",VLOOKUP(C242,precio_reno_porta!D:Z,6,0))</f>
        <v/>
      </c>
      <c r="I242" t="str">
        <f>IF(C242="","",VLOOKUP(C242,precio_reno_porta!D:Z,7,0))</f>
        <v/>
      </c>
      <c r="J242" t="str">
        <f>IF(C242="","",VLOOKUP(C242,precio_reno_porta!D:Z,8,0))</f>
        <v/>
      </c>
      <c r="K242" t="str">
        <f>IF(C242="","",VLOOKUP(C242,precio_reno_porta!D:Z,9,0))</f>
        <v/>
      </c>
      <c r="L242" t="str">
        <f>IF(C242="","",VLOOKUP(C242,precio_reno_porta!D:Z,10,0))</f>
        <v/>
      </c>
      <c r="M242" t="str">
        <f>IF(C242="","",VLOOKUP(C242,precio_reno_porta!D:Z,11,0))</f>
        <v/>
      </c>
      <c r="N242" t="str">
        <f>IF(C242="","",VLOOKUP(C242,precio_reno_porta!D:Z,12,0))</f>
        <v/>
      </c>
      <c r="O242" t="str">
        <f>IF(C242="","",VLOOKUP(C242,precio_reno_porta!D:Z,13,0))</f>
        <v/>
      </c>
      <c r="P242" t="str">
        <f>IF(C242="","",VLOOKUP(C242,precio_reno_porta!D:Z,14,0))</f>
        <v/>
      </c>
      <c r="Q242" t="str">
        <f>IF(C242="","",VLOOKUP(C242,precio_reno_porta!D:Z,15,0))</f>
        <v/>
      </c>
      <c r="R242" t="str">
        <f>IF(C242="","",VLOOKUP(C242,precio_reno_porta!D:Z,16,0))</f>
        <v/>
      </c>
      <c r="S242" t="str">
        <f>IF(C242="","",VLOOKUP(C242,precio_reno_porta!D:Z,17,0))</f>
        <v/>
      </c>
      <c r="T242" t="str">
        <f>IF(C242="","",VLOOKUP(C242,precio_reno_porta!D:Z,18,0))</f>
        <v/>
      </c>
      <c r="U242" t="str">
        <f>IF(C242="","",VLOOKUP(C242,precio_reno_porta!D:Z,19,0))</f>
        <v/>
      </c>
      <c r="V242" t="str">
        <f>IF(C242="","",VLOOKUP(C242,precio_reno_porta!D:Z,20,0))</f>
        <v/>
      </c>
      <c r="W242" t="str">
        <f>IF(C242="","",VLOOKUP(C242,precio_reno_porta!D:Z,21,0))</f>
        <v/>
      </c>
      <c r="X242" t="str">
        <f>IF(C242="","",VLOOKUP(C242,precio_reno_porta!D:Z,22,0))</f>
        <v/>
      </c>
      <c r="Y242" t="str">
        <f>IF(C242="","",VLOOKUP(C242,precio_reno_porta!D:Z,23,0))</f>
        <v/>
      </c>
      <c r="Z242" t="str">
        <f>IF(Anexar1!C232="","",IFERROR(VLOOKUP(C242,Anexar1!C:P,6,0),0))</f>
        <v/>
      </c>
      <c r="AA242" t="str">
        <f>IF(Anexar1!C232="","",IFERROR(VLOOKUP(C242,Anexar1!C:P,14,0),""))</f>
        <v/>
      </c>
    </row>
    <row r="243" spans="1:27" x14ac:dyDescent="0.3">
      <c r="A243" t="str">
        <f>IF(precio_reno_porta!B243="","",precio_reno_porta!B243)</f>
        <v/>
      </c>
      <c r="B243" t="str">
        <f>IF(Anexar1!B233="","",Anexar1!B233)</f>
        <v/>
      </c>
      <c r="C243" t="str">
        <f>IF(Anexar1!C233="","",Anexar1!C233)</f>
        <v/>
      </c>
      <c r="D243" t="str">
        <f>IF(C243="","",VLOOKUP(C243,precio_reno_porta!D:Z,2,0))</f>
        <v/>
      </c>
      <c r="E243" t="str">
        <f>IF(C243="","",VLOOKUP(C243,precio_reno_porta!D:Z,3,0))</f>
        <v/>
      </c>
      <c r="F243" t="str">
        <f>IF(C243="","",VLOOKUP(C243,precio_reno_porta!D:Z,4,0))</f>
        <v/>
      </c>
      <c r="G243" t="str">
        <f>IF(C243="","",VLOOKUP(C243,precio_reno_porta!D:Z,5,0))</f>
        <v/>
      </c>
      <c r="H243" t="str">
        <f>IF(C243="","",VLOOKUP(C243,precio_reno_porta!D:Z,6,0))</f>
        <v/>
      </c>
      <c r="I243" t="str">
        <f>IF(C243="","",VLOOKUP(C243,precio_reno_porta!D:Z,7,0))</f>
        <v/>
      </c>
      <c r="J243" t="str">
        <f>IF(C243="","",VLOOKUP(C243,precio_reno_porta!D:Z,8,0))</f>
        <v/>
      </c>
      <c r="K243" t="str">
        <f>IF(C243="","",VLOOKUP(C243,precio_reno_porta!D:Z,9,0))</f>
        <v/>
      </c>
      <c r="L243" t="str">
        <f>IF(C243="","",VLOOKUP(C243,precio_reno_porta!D:Z,10,0))</f>
        <v/>
      </c>
      <c r="M243" t="str">
        <f>IF(C243="","",VLOOKUP(C243,precio_reno_porta!D:Z,11,0))</f>
        <v/>
      </c>
      <c r="N243" t="str">
        <f>IF(C243="","",VLOOKUP(C243,precio_reno_porta!D:Z,12,0))</f>
        <v/>
      </c>
      <c r="O243" t="str">
        <f>IF(C243="","",VLOOKUP(C243,precio_reno_porta!D:Z,13,0))</f>
        <v/>
      </c>
      <c r="P243" t="str">
        <f>IF(C243="","",VLOOKUP(C243,precio_reno_porta!D:Z,14,0))</f>
        <v/>
      </c>
      <c r="Q243" t="str">
        <f>IF(C243="","",VLOOKUP(C243,precio_reno_porta!D:Z,15,0))</f>
        <v/>
      </c>
      <c r="R243" t="str">
        <f>IF(C243="","",VLOOKUP(C243,precio_reno_porta!D:Z,16,0))</f>
        <v/>
      </c>
      <c r="S243" t="str">
        <f>IF(C243="","",VLOOKUP(C243,precio_reno_porta!D:Z,17,0))</f>
        <v/>
      </c>
      <c r="T243" t="str">
        <f>IF(C243="","",VLOOKUP(C243,precio_reno_porta!D:Z,18,0))</f>
        <v/>
      </c>
      <c r="U243" t="str">
        <f>IF(C243="","",VLOOKUP(C243,precio_reno_porta!D:Z,19,0))</f>
        <v/>
      </c>
      <c r="V243" t="str">
        <f>IF(C243="","",VLOOKUP(C243,precio_reno_porta!D:Z,20,0))</f>
        <v/>
      </c>
      <c r="W243" t="str">
        <f>IF(C243="","",VLOOKUP(C243,precio_reno_porta!D:Z,21,0))</f>
        <v/>
      </c>
      <c r="X243" t="str">
        <f>IF(C243="","",VLOOKUP(C243,precio_reno_porta!D:Z,22,0))</f>
        <v/>
      </c>
      <c r="Y243" t="str">
        <f>IF(C243="","",VLOOKUP(C243,precio_reno_porta!D:Z,23,0))</f>
        <v/>
      </c>
      <c r="Z243" t="str">
        <f>IF(Anexar1!C233="","",IFERROR(VLOOKUP(C243,Anexar1!C:P,6,0),0))</f>
        <v/>
      </c>
      <c r="AA243" t="str">
        <f>IF(Anexar1!C233="","",IFERROR(VLOOKUP(C243,Anexar1!C:P,14,0),""))</f>
        <v/>
      </c>
    </row>
    <row r="244" spans="1:27" x14ac:dyDescent="0.3">
      <c r="A244" t="str">
        <f>IF(precio_reno_porta!B244="","",precio_reno_porta!B244)</f>
        <v/>
      </c>
      <c r="B244" t="str">
        <f>IF(Anexar1!B234="","",Anexar1!B234)</f>
        <v/>
      </c>
      <c r="C244" t="str">
        <f>IF(Anexar1!C234="","",Anexar1!C234)</f>
        <v/>
      </c>
      <c r="D244" t="str">
        <f>IF(C244="","",VLOOKUP(C244,precio_reno_porta!D:Z,2,0))</f>
        <v/>
      </c>
      <c r="E244" t="str">
        <f>IF(C244="","",VLOOKUP(C244,precio_reno_porta!D:Z,3,0))</f>
        <v/>
      </c>
      <c r="F244" t="str">
        <f>IF(C244="","",VLOOKUP(C244,precio_reno_porta!D:Z,4,0))</f>
        <v/>
      </c>
      <c r="G244" t="str">
        <f>IF(C244="","",VLOOKUP(C244,precio_reno_porta!D:Z,5,0))</f>
        <v/>
      </c>
      <c r="H244" t="str">
        <f>IF(C244="","",VLOOKUP(C244,precio_reno_porta!D:Z,6,0))</f>
        <v/>
      </c>
      <c r="I244" t="str">
        <f>IF(C244="","",VLOOKUP(C244,precio_reno_porta!D:Z,7,0))</f>
        <v/>
      </c>
      <c r="J244" t="str">
        <f>IF(C244="","",VLOOKUP(C244,precio_reno_porta!D:Z,8,0))</f>
        <v/>
      </c>
      <c r="K244" t="str">
        <f>IF(C244="","",VLOOKUP(C244,precio_reno_porta!D:Z,9,0))</f>
        <v/>
      </c>
      <c r="L244" t="str">
        <f>IF(C244="","",VLOOKUP(C244,precio_reno_porta!D:Z,10,0))</f>
        <v/>
      </c>
      <c r="M244" t="str">
        <f>IF(C244="","",VLOOKUP(C244,precio_reno_porta!D:Z,11,0))</f>
        <v/>
      </c>
      <c r="N244" t="str">
        <f>IF(C244="","",VLOOKUP(C244,precio_reno_porta!D:Z,12,0))</f>
        <v/>
      </c>
      <c r="O244" t="str">
        <f>IF(C244="","",VLOOKUP(C244,precio_reno_porta!D:Z,13,0))</f>
        <v/>
      </c>
      <c r="P244" t="str">
        <f>IF(C244="","",VLOOKUP(C244,precio_reno_porta!D:Z,14,0))</f>
        <v/>
      </c>
      <c r="Q244" t="str">
        <f>IF(C244="","",VLOOKUP(C244,precio_reno_porta!D:Z,15,0))</f>
        <v/>
      </c>
      <c r="R244" t="str">
        <f>IF(C244="","",VLOOKUP(C244,precio_reno_porta!D:Z,16,0))</f>
        <v/>
      </c>
      <c r="S244" t="str">
        <f>IF(C244="","",VLOOKUP(C244,precio_reno_porta!D:Z,17,0))</f>
        <v/>
      </c>
      <c r="T244" t="str">
        <f>IF(C244="","",VLOOKUP(C244,precio_reno_porta!D:Z,18,0))</f>
        <v/>
      </c>
      <c r="U244" t="str">
        <f>IF(C244="","",VLOOKUP(C244,precio_reno_porta!D:Z,19,0))</f>
        <v/>
      </c>
      <c r="V244" t="str">
        <f>IF(C244="","",VLOOKUP(C244,precio_reno_porta!D:Z,20,0))</f>
        <v/>
      </c>
      <c r="W244" t="str">
        <f>IF(C244="","",VLOOKUP(C244,precio_reno_porta!D:Z,21,0))</f>
        <v/>
      </c>
      <c r="X244" t="str">
        <f>IF(C244="","",VLOOKUP(C244,precio_reno_porta!D:Z,22,0))</f>
        <v/>
      </c>
      <c r="Y244" t="str">
        <f>IF(C244="","",VLOOKUP(C244,precio_reno_porta!D:Z,23,0))</f>
        <v/>
      </c>
      <c r="Z244" t="str">
        <f>IF(Anexar1!C234="","",IFERROR(VLOOKUP(C244,Anexar1!C:P,6,0),0))</f>
        <v/>
      </c>
      <c r="AA244" t="str">
        <f>IF(Anexar1!C234="","",IFERROR(VLOOKUP(C244,Anexar1!C:P,14,0),""))</f>
        <v/>
      </c>
    </row>
    <row r="245" spans="1:27" x14ac:dyDescent="0.3">
      <c r="A245" t="str">
        <f>IF(precio_reno_porta!B245="","",precio_reno_porta!B245)</f>
        <v/>
      </c>
      <c r="B245" t="str">
        <f>IF(Anexar1!B235="","",Anexar1!B235)</f>
        <v/>
      </c>
      <c r="C245" t="str">
        <f>IF(Anexar1!C235="","",Anexar1!C235)</f>
        <v/>
      </c>
      <c r="D245" t="str">
        <f>IF(C245="","",VLOOKUP(C245,precio_reno_porta!D:Z,2,0))</f>
        <v/>
      </c>
      <c r="E245" t="str">
        <f>IF(C245="","",VLOOKUP(C245,precio_reno_porta!D:Z,3,0))</f>
        <v/>
      </c>
      <c r="F245" t="str">
        <f>IF(C245="","",VLOOKUP(C245,precio_reno_porta!D:Z,4,0))</f>
        <v/>
      </c>
      <c r="G245" t="str">
        <f>IF(C245="","",VLOOKUP(C245,precio_reno_porta!D:Z,5,0))</f>
        <v/>
      </c>
      <c r="H245" t="str">
        <f>IF(C245="","",VLOOKUP(C245,precio_reno_porta!D:Z,6,0))</f>
        <v/>
      </c>
      <c r="I245" t="str">
        <f>IF(C245="","",VLOOKUP(C245,precio_reno_porta!D:Z,7,0))</f>
        <v/>
      </c>
      <c r="J245" t="str">
        <f>IF(C245="","",VLOOKUP(C245,precio_reno_porta!D:Z,8,0))</f>
        <v/>
      </c>
      <c r="K245" t="str">
        <f>IF(C245="","",VLOOKUP(C245,precio_reno_porta!D:Z,9,0))</f>
        <v/>
      </c>
      <c r="L245" t="str">
        <f>IF(C245="","",VLOOKUP(C245,precio_reno_porta!D:Z,10,0))</f>
        <v/>
      </c>
      <c r="M245" t="str">
        <f>IF(C245="","",VLOOKUP(C245,precio_reno_porta!D:Z,11,0))</f>
        <v/>
      </c>
      <c r="N245" t="str">
        <f>IF(C245="","",VLOOKUP(C245,precio_reno_porta!D:Z,12,0))</f>
        <v/>
      </c>
      <c r="O245" t="str">
        <f>IF(C245="","",VLOOKUP(C245,precio_reno_porta!D:Z,13,0))</f>
        <v/>
      </c>
      <c r="P245" t="str">
        <f>IF(C245="","",VLOOKUP(C245,precio_reno_porta!D:Z,14,0))</f>
        <v/>
      </c>
      <c r="Q245" t="str">
        <f>IF(C245="","",VLOOKUP(C245,precio_reno_porta!D:Z,15,0))</f>
        <v/>
      </c>
      <c r="R245" t="str">
        <f>IF(C245="","",VLOOKUP(C245,precio_reno_porta!D:Z,16,0))</f>
        <v/>
      </c>
      <c r="S245" t="str">
        <f>IF(C245="","",VLOOKUP(C245,precio_reno_porta!D:Z,17,0))</f>
        <v/>
      </c>
      <c r="T245" t="str">
        <f>IF(C245="","",VLOOKUP(C245,precio_reno_porta!D:Z,18,0))</f>
        <v/>
      </c>
      <c r="U245" t="str">
        <f>IF(C245="","",VLOOKUP(C245,precio_reno_porta!D:Z,19,0))</f>
        <v/>
      </c>
      <c r="V245" t="str">
        <f>IF(C245="","",VLOOKUP(C245,precio_reno_porta!D:Z,20,0))</f>
        <v/>
      </c>
      <c r="W245" t="str">
        <f>IF(C245="","",VLOOKUP(C245,precio_reno_porta!D:Z,21,0))</f>
        <v/>
      </c>
      <c r="X245" t="str">
        <f>IF(C245="","",VLOOKUP(C245,precio_reno_porta!D:Z,22,0))</f>
        <v/>
      </c>
      <c r="Y245" t="str">
        <f>IF(C245="","",VLOOKUP(C245,precio_reno_porta!D:Z,23,0))</f>
        <v/>
      </c>
      <c r="Z245" t="str">
        <f>IF(Anexar1!C235="","",IFERROR(VLOOKUP(C245,Anexar1!C:P,6,0),0))</f>
        <v/>
      </c>
      <c r="AA245" t="str">
        <f>IF(Anexar1!C235="","",IFERROR(VLOOKUP(C245,Anexar1!C:P,14,0),""))</f>
        <v/>
      </c>
    </row>
    <row r="246" spans="1:27" x14ac:dyDescent="0.3">
      <c r="A246" t="str">
        <f>IF(precio_reno_porta!B246="","",precio_reno_porta!B246)</f>
        <v/>
      </c>
      <c r="B246" t="str">
        <f>IF(Anexar1!B236="","",Anexar1!B236)</f>
        <v/>
      </c>
      <c r="C246" t="str">
        <f>IF(Anexar1!C236="","",Anexar1!C236)</f>
        <v/>
      </c>
      <c r="D246" t="str">
        <f>IF(C246="","",VLOOKUP(C246,precio_reno_porta!D:Z,2,0))</f>
        <v/>
      </c>
      <c r="E246" t="str">
        <f>IF(C246="","",VLOOKUP(C246,precio_reno_porta!D:Z,3,0))</f>
        <v/>
      </c>
      <c r="F246" t="str">
        <f>IF(C246="","",VLOOKUP(C246,precio_reno_porta!D:Z,4,0))</f>
        <v/>
      </c>
      <c r="G246" t="str">
        <f>IF(C246="","",VLOOKUP(C246,precio_reno_porta!D:Z,5,0))</f>
        <v/>
      </c>
      <c r="H246" t="str">
        <f>IF(C246="","",VLOOKUP(C246,precio_reno_porta!D:Z,6,0))</f>
        <v/>
      </c>
      <c r="I246" t="str">
        <f>IF(C246="","",VLOOKUP(C246,precio_reno_porta!D:Z,7,0))</f>
        <v/>
      </c>
      <c r="J246" t="str">
        <f>IF(C246="","",VLOOKUP(C246,precio_reno_porta!D:Z,8,0))</f>
        <v/>
      </c>
      <c r="K246" t="str">
        <f>IF(C246="","",VLOOKUP(C246,precio_reno_porta!D:Z,9,0))</f>
        <v/>
      </c>
      <c r="L246" t="str">
        <f>IF(C246="","",VLOOKUP(C246,precio_reno_porta!D:Z,10,0))</f>
        <v/>
      </c>
      <c r="M246" t="str">
        <f>IF(C246="","",VLOOKUP(C246,precio_reno_porta!D:Z,11,0))</f>
        <v/>
      </c>
      <c r="N246" t="str">
        <f>IF(C246="","",VLOOKUP(C246,precio_reno_porta!D:Z,12,0))</f>
        <v/>
      </c>
      <c r="O246" t="str">
        <f>IF(C246="","",VLOOKUP(C246,precio_reno_porta!D:Z,13,0))</f>
        <v/>
      </c>
      <c r="P246" t="str">
        <f>IF(C246="","",VLOOKUP(C246,precio_reno_porta!D:Z,14,0))</f>
        <v/>
      </c>
      <c r="Q246" t="str">
        <f>IF(C246="","",VLOOKUP(C246,precio_reno_porta!D:Z,15,0))</f>
        <v/>
      </c>
      <c r="R246" t="str">
        <f>IF(C246="","",VLOOKUP(C246,precio_reno_porta!D:Z,16,0))</f>
        <v/>
      </c>
      <c r="S246" t="str">
        <f>IF(C246="","",VLOOKUP(C246,precio_reno_porta!D:Z,17,0))</f>
        <v/>
      </c>
      <c r="T246" t="str">
        <f>IF(C246="","",VLOOKUP(C246,precio_reno_porta!D:Z,18,0))</f>
        <v/>
      </c>
      <c r="U246" t="str">
        <f>IF(C246="","",VLOOKUP(C246,precio_reno_porta!D:Z,19,0))</f>
        <v/>
      </c>
      <c r="V246" t="str">
        <f>IF(C246="","",VLOOKUP(C246,precio_reno_porta!D:Z,20,0))</f>
        <v/>
      </c>
      <c r="W246" t="str">
        <f>IF(C246="","",VLOOKUP(C246,precio_reno_porta!D:Z,21,0))</f>
        <v/>
      </c>
      <c r="X246" t="str">
        <f>IF(C246="","",VLOOKUP(C246,precio_reno_porta!D:Z,22,0))</f>
        <v/>
      </c>
      <c r="Y246" t="str">
        <f>IF(C246="","",VLOOKUP(C246,precio_reno_porta!D:Z,23,0))</f>
        <v/>
      </c>
      <c r="Z246" t="str">
        <f>IF(Anexar1!C236="","",IFERROR(VLOOKUP(C246,Anexar1!C:P,6,0),0))</f>
        <v/>
      </c>
      <c r="AA246" t="str">
        <f>IF(Anexar1!C236="","",IFERROR(VLOOKUP(C246,Anexar1!C:P,14,0),""))</f>
        <v/>
      </c>
    </row>
    <row r="247" spans="1:27" x14ac:dyDescent="0.3">
      <c r="A247" t="str">
        <f>IF(precio_reno_porta!B247="","",precio_reno_porta!B247)</f>
        <v/>
      </c>
      <c r="B247" t="str">
        <f>IF(Anexar1!B237="","",Anexar1!B237)</f>
        <v/>
      </c>
      <c r="C247" t="str">
        <f>IF(Anexar1!C237="","",Anexar1!C237)</f>
        <v/>
      </c>
      <c r="D247" t="str">
        <f>IF(C247="","",VLOOKUP(C247,precio_reno_porta!D:Z,2,0))</f>
        <v/>
      </c>
      <c r="E247" t="str">
        <f>IF(C247="","",VLOOKUP(C247,precio_reno_porta!D:Z,3,0))</f>
        <v/>
      </c>
      <c r="F247" t="str">
        <f>IF(C247="","",VLOOKUP(C247,precio_reno_porta!D:Z,4,0))</f>
        <v/>
      </c>
      <c r="G247" t="str">
        <f>IF(C247="","",VLOOKUP(C247,precio_reno_porta!D:Z,5,0))</f>
        <v/>
      </c>
      <c r="H247" t="str">
        <f>IF(C247="","",VLOOKUP(C247,precio_reno_porta!D:Z,6,0))</f>
        <v/>
      </c>
      <c r="I247" t="str">
        <f>IF(C247="","",VLOOKUP(C247,precio_reno_porta!D:Z,7,0))</f>
        <v/>
      </c>
      <c r="J247" t="str">
        <f>IF(C247="","",VLOOKUP(C247,precio_reno_porta!D:Z,8,0))</f>
        <v/>
      </c>
      <c r="K247" t="str">
        <f>IF(C247="","",VLOOKUP(C247,precio_reno_porta!D:Z,9,0))</f>
        <v/>
      </c>
      <c r="L247" t="str">
        <f>IF(C247="","",VLOOKUP(C247,precio_reno_porta!D:Z,10,0))</f>
        <v/>
      </c>
      <c r="M247" t="str">
        <f>IF(C247="","",VLOOKUP(C247,precio_reno_porta!D:Z,11,0))</f>
        <v/>
      </c>
      <c r="N247" t="str">
        <f>IF(C247="","",VLOOKUP(C247,precio_reno_porta!D:Z,12,0))</f>
        <v/>
      </c>
      <c r="O247" t="str">
        <f>IF(C247="","",VLOOKUP(C247,precio_reno_porta!D:Z,13,0))</f>
        <v/>
      </c>
      <c r="P247" t="str">
        <f>IF(C247="","",VLOOKUP(C247,precio_reno_porta!D:Z,14,0))</f>
        <v/>
      </c>
      <c r="Q247" t="str">
        <f>IF(C247="","",VLOOKUP(C247,precio_reno_porta!D:Z,15,0))</f>
        <v/>
      </c>
      <c r="R247" t="str">
        <f>IF(C247="","",VLOOKUP(C247,precio_reno_porta!D:Z,16,0))</f>
        <v/>
      </c>
      <c r="S247" t="str">
        <f>IF(C247="","",VLOOKUP(C247,precio_reno_porta!D:Z,17,0))</f>
        <v/>
      </c>
      <c r="T247" t="str">
        <f>IF(C247="","",VLOOKUP(C247,precio_reno_porta!D:Z,18,0))</f>
        <v/>
      </c>
      <c r="U247" t="str">
        <f>IF(C247="","",VLOOKUP(C247,precio_reno_porta!D:Z,19,0))</f>
        <v/>
      </c>
      <c r="V247" t="str">
        <f>IF(C247="","",VLOOKUP(C247,precio_reno_porta!D:Z,20,0))</f>
        <v/>
      </c>
      <c r="W247" t="str">
        <f>IF(C247="","",VLOOKUP(C247,precio_reno_porta!D:Z,21,0))</f>
        <v/>
      </c>
      <c r="X247" t="str">
        <f>IF(C247="","",VLOOKUP(C247,precio_reno_porta!D:Z,22,0))</f>
        <v/>
      </c>
      <c r="Y247" t="str">
        <f>IF(C247="","",VLOOKUP(C247,precio_reno_porta!D:Z,23,0))</f>
        <v/>
      </c>
      <c r="Z247" t="str">
        <f>IF(Anexar1!C237="","",IFERROR(VLOOKUP(C247,Anexar1!C:P,6,0),0))</f>
        <v/>
      </c>
      <c r="AA247" t="str">
        <f>IF(Anexar1!C237="","",IFERROR(VLOOKUP(C247,Anexar1!C:P,14,0),""))</f>
        <v/>
      </c>
    </row>
    <row r="248" spans="1:27" x14ac:dyDescent="0.3">
      <c r="A248" t="str">
        <f>IF(precio_reno_porta!B248="","",precio_reno_porta!B248)</f>
        <v/>
      </c>
      <c r="B248" t="str">
        <f>IF(Anexar1!B238="","",Anexar1!B238)</f>
        <v/>
      </c>
      <c r="C248" t="str">
        <f>IF(Anexar1!C238="","",Anexar1!C238)</f>
        <v/>
      </c>
      <c r="D248" t="str">
        <f>IF(C248="","",VLOOKUP(C248,precio_reno_porta!D:Z,2,0))</f>
        <v/>
      </c>
      <c r="E248" t="str">
        <f>IF(C248="","",VLOOKUP(C248,precio_reno_porta!D:Z,3,0))</f>
        <v/>
      </c>
      <c r="F248" t="str">
        <f>IF(C248="","",VLOOKUP(C248,precio_reno_porta!D:Z,4,0))</f>
        <v/>
      </c>
      <c r="G248" t="str">
        <f>IF(C248="","",VLOOKUP(C248,precio_reno_porta!D:Z,5,0))</f>
        <v/>
      </c>
      <c r="H248" t="str">
        <f>IF(C248="","",VLOOKUP(C248,precio_reno_porta!D:Z,6,0))</f>
        <v/>
      </c>
      <c r="I248" t="str">
        <f>IF(C248="","",VLOOKUP(C248,precio_reno_porta!D:Z,7,0))</f>
        <v/>
      </c>
      <c r="J248" t="str">
        <f>IF(C248="","",VLOOKUP(C248,precio_reno_porta!D:Z,8,0))</f>
        <v/>
      </c>
      <c r="K248" t="str">
        <f>IF(C248="","",VLOOKUP(C248,precio_reno_porta!D:Z,9,0))</f>
        <v/>
      </c>
      <c r="L248" t="str">
        <f>IF(C248="","",VLOOKUP(C248,precio_reno_porta!D:Z,10,0))</f>
        <v/>
      </c>
      <c r="M248" t="str">
        <f>IF(C248="","",VLOOKUP(C248,precio_reno_porta!D:Z,11,0))</f>
        <v/>
      </c>
      <c r="N248" t="str">
        <f>IF(C248="","",VLOOKUP(C248,precio_reno_porta!D:Z,12,0))</f>
        <v/>
      </c>
      <c r="O248" t="str">
        <f>IF(C248="","",VLOOKUP(C248,precio_reno_porta!D:Z,13,0))</f>
        <v/>
      </c>
      <c r="P248" t="str">
        <f>IF(C248="","",VLOOKUP(C248,precio_reno_porta!D:Z,14,0))</f>
        <v/>
      </c>
      <c r="Q248" t="str">
        <f>IF(C248="","",VLOOKUP(C248,precio_reno_porta!D:Z,15,0))</f>
        <v/>
      </c>
      <c r="R248" t="str">
        <f>IF(C248="","",VLOOKUP(C248,precio_reno_porta!D:Z,16,0))</f>
        <v/>
      </c>
      <c r="S248" t="str">
        <f>IF(C248="","",VLOOKUP(C248,precio_reno_porta!D:Z,17,0))</f>
        <v/>
      </c>
      <c r="T248" t="str">
        <f>IF(C248="","",VLOOKUP(C248,precio_reno_porta!D:Z,18,0))</f>
        <v/>
      </c>
      <c r="U248" t="str">
        <f>IF(C248="","",VLOOKUP(C248,precio_reno_porta!D:Z,19,0))</f>
        <v/>
      </c>
      <c r="V248" t="str">
        <f>IF(C248="","",VLOOKUP(C248,precio_reno_porta!D:Z,20,0))</f>
        <v/>
      </c>
      <c r="W248" t="str">
        <f>IF(C248="","",VLOOKUP(C248,precio_reno_porta!D:Z,21,0))</f>
        <v/>
      </c>
      <c r="X248" t="str">
        <f>IF(C248="","",VLOOKUP(C248,precio_reno_porta!D:Z,22,0))</f>
        <v/>
      </c>
      <c r="Y248" t="str">
        <f>IF(C248="","",VLOOKUP(C248,precio_reno_porta!D:Z,23,0))</f>
        <v/>
      </c>
      <c r="Z248" t="str">
        <f>IF(Anexar1!C238="","",IFERROR(VLOOKUP(C248,Anexar1!C:P,6,0),0))</f>
        <v/>
      </c>
      <c r="AA248" t="str">
        <f>IF(Anexar1!C238="","",IFERROR(VLOOKUP(C248,Anexar1!C:P,14,0),""))</f>
        <v/>
      </c>
    </row>
    <row r="249" spans="1:27" x14ac:dyDescent="0.3">
      <c r="A249" t="str">
        <f>IF(precio_reno_porta!B249="","",precio_reno_porta!B249)</f>
        <v/>
      </c>
      <c r="B249" t="str">
        <f>IF(Anexar1!B239="","",Anexar1!B239)</f>
        <v/>
      </c>
      <c r="C249" t="str">
        <f>IF(Anexar1!C239="","",Anexar1!C239)</f>
        <v/>
      </c>
      <c r="D249" t="str">
        <f>IF(C249="","",VLOOKUP(C249,precio_reno_porta!D:Z,2,0))</f>
        <v/>
      </c>
      <c r="E249" t="str">
        <f>IF(C249="","",VLOOKUP(C249,precio_reno_porta!D:Z,3,0))</f>
        <v/>
      </c>
      <c r="F249" t="str">
        <f>IF(C249="","",VLOOKUP(C249,precio_reno_porta!D:Z,4,0))</f>
        <v/>
      </c>
      <c r="G249" t="str">
        <f>IF(C249="","",VLOOKUP(C249,precio_reno_porta!D:Z,5,0))</f>
        <v/>
      </c>
      <c r="H249" t="str">
        <f>IF(C249="","",VLOOKUP(C249,precio_reno_porta!D:Z,6,0))</f>
        <v/>
      </c>
      <c r="I249" t="str">
        <f>IF(C249="","",VLOOKUP(C249,precio_reno_porta!D:Z,7,0))</f>
        <v/>
      </c>
      <c r="J249" t="str">
        <f>IF(C249="","",VLOOKUP(C249,precio_reno_porta!D:Z,8,0))</f>
        <v/>
      </c>
      <c r="K249" t="str">
        <f>IF(C249="","",VLOOKUP(C249,precio_reno_porta!D:Z,9,0))</f>
        <v/>
      </c>
      <c r="L249" t="str">
        <f>IF(C249="","",VLOOKUP(C249,precio_reno_porta!D:Z,10,0))</f>
        <v/>
      </c>
      <c r="M249" t="str">
        <f>IF(C249="","",VLOOKUP(C249,precio_reno_porta!D:Z,11,0))</f>
        <v/>
      </c>
      <c r="N249" t="str">
        <f>IF(C249="","",VLOOKUP(C249,precio_reno_porta!D:Z,12,0))</f>
        <v/>
      </c>
      <c r="O249" t="str">
        <f>IF(C249="","",VLOOKUP(C249,precio_reno_porta!D:Z,13,0))</f>
        <v/>
      </c>
      <c r="P249" t="str">
        <f>IF(C249="","",VLOOKUP(C249,precio_reno_porta!D:Z,14,0))</f>
        <v/>
      </c>
      <c r="Q249" t="str">
        <f>IF(C249="","",VLOOKUP(C249,precio_reno_porta!D:Z,15,0))</f>
        <v/>
      </c>
      <c r="R249" t="str">
        <f>IF(C249="","",VLOOKUP(C249,precio_reno_porta!D:Z,16,0))</f>
        <v/>
      </c>
      <c r="S249" t="str">
        <f>IF(C249="","",VLOOKUP(C249,precio_reno_porta!D:Z,17,0))</f>
        <v/>
      </c>
      <c r="T249" t="str">
        <f>IF(C249="","",VLOOKUP(C249,precio_reno_porta!D:Z,18,0))</f>
        <v/>
      </c>
      <c r="U249" t="str">
        <f>IF(C249="","",VLOOKUP(C249,precio_reno_porta!D:Z,19,0))</f>
        <v/>
      </c>
      <c r="V249" t="str">
        <f>IF(C249="","",VLOOKUP(C249,precio_reno_porta!D:Z,20,0))</f>
        <v/>
      </c>
      <c r="W249" t="str">
        <f>IF(C249="","",VLOOKUP(C249,precio_reno_porta!D:Z,21,0))</f>
        <v/>
      </c>
      <c r="X249" t="str">
        <f>IF(C249="","",VLOOKUP(C249,precio_reno_porta!D:Z,22,0))</f>
        <v/>
      </c>
      <c r="Y249" t="str">
        <f>IF(C249="","",VLOOKUP(C249,precio_reno_porta!D:Z,23,0))</f>
        <v/>
      </c>
      <c r="Z249" t="str">
        <f>IF(Anexar1!C239="","",IFERROR(VLOOKUP(C249,Anexar1!C:P,6,0),0))</f>
        <v/>
      </c>
      <c r="AA249" t="str">
        <f>IF(Anexar1!C239="","",IFERROR(VLOOKUP(C249,Anexar1!C:P,14,0),""))</f>
        <v/>
      </c>
    </row>
    <row r="250" spans="1:27" x14ac:dyDescent="0.3">
      <c r="A250" t="str">
        <f>IF(precio_reno_porta!B250="","",precio_reno_porta!B250)</f>
        <v/>
      </c>
      <c r="B250" t="str">
        <f>IF(Anexar1!B240="","",Anexar1!B240)</f>
        <v/>
      </c>
      <c r="C250" t="str">
        <f>IF(Anexar1!C240="","",Anexar1!C240)</f>
        <v/>
      </c>
      <c r="D250" t="str">
        <f>IF(C250="","",VLOOKUP(C250,precio_reno_porta!D:Z,2,0))</f>
        <v/>
      </c>
      <c r="E250" t="str">
        <f>IF(C250="","",VLOOKUP(C250,precio_reno_porta!D:Z,3,0))</f>
        <v/>
      </c>
      <c r="F250" t="str">
        <f>IF(C250="","",VLOOKUP(C250,precio_reno_porta!D:Z,4,0))</f>
        <v/>
      </c>
      <c r="G250" t="str">
        <f>IF(C250="","",VLOOKUP(C250,precio_reno_porta!D:Z,5,0))</f>
        <v/>
      </c>
      <c r="H250" t="str">
        <f>IF(C250="","",VLOOKUP(C250,precio_reno_porta!D:Z,6,0))</f>
        <v/>
      </c>
      <c r="I250" t="str">
        <f>IF(C250="","",VLOOKUP(C250,precio_reno_porta!D:Z,7,0))</f>
        <v/>
      </c>
      <c r="J250" t="str">
        <f>IF(C250="","",VLOOKUP(C250,precio_reno_porta!D:Z,8,0))</f>
        <v/>
      </c>
      <c r="K250" t="str">
        <f>IF(C250="","",VLOOKUP(C250,precio_reno_porta!D:Z,9,0))</f>
        <v/>
      </c>
      <c r="L250" t="str">
        <f>IF(C250="","",VLOOKUP(C250,precio_reno_porta!D:Z,10,0))</f>
        <v/>
      </c>
      <c r="M250" t="str">
        <f>IF(C250="","",VLOOKUP(C250,precio_reno_porta!D:Z,11,0))</f>
        <v/>
      </c>
      <c r="N250" t="str">
        <f>IF(C250="","",VLOOKUP(C250,precio_reno_porta!D:Z,12,0))</f>
        <v/>
      </c>
      <c r="O250" t="str">
        <f>IF(C250="","",VLOOKUP(C250,precio_reno_porta!D:Z,13,0))</f>
        <v/>
      </c>
      <c r="P250" t="str">
        <f>IF(C250="","",VLOOKUP(C250,precio_reno_porta!D:Z,14,0))</f>
        <v/>
      </c>
      <c r="Q250" t="str">
        <f>IF(C250="","",VLOOKUP(C250,precio_reno_porta!D:Z,15,0))</f>
        <v/>
      </c>
      <c r="R250" t="str">
        <f>IF(C250="","",VLOOKUP(C250,precio_reno_porta!D:Z,16,0))</f>
        <v/>
      </c>
      <c r="S250" t="str">
        <f>IF(C250="","",VLOOKUP(C250,precio_reno_porta!D:Z,17,0))</f>
        <v/>
      </c>
      <c r="T250" t="str">
        <f>IF(C250="","",VLOOKUP(C250,precio_reno_porta!D:Z,18,0))</f>
        <v/>
      </c>
      <c r="U250" t="str">
        <f>IF(C250="","",VLOOKUP(C250,precio_reno_porta!D:Z,19,0))</f>
        <v/>
      </c>
      <c r="V250" t="str">
        <f>IF(C250="","",VLOOKUP(C250,precio_reno_porta!D:Z,20,0))</f>
        <v/>
      </c>
      <c r="W250" t="str">
        <f>IF(C250="","",VLOOKUP(C250,precio_reno_porta!D:Z,21,0))</f>
        <v/>
      </c>
      <c r="X250" t="str">
        <f>IF(C250="","",VLOOKUP(C250,precio_reno_porta!D:Z,22,0))</f>
        <v/>
      </c>
      <c r="Y250" t="str">
        <f>IF(C250="","",VLOOKUP(C250,precio_reno_porta!D:Z,23,0))</f>
        <v/>
      </c>
      <c r="Z250" t="str">
        <f>IF(Anexar1!C240="","",IFERROR(VLOOKUP(C250,Anexar1!C:P,6,0),0))</f>
        <v/>
      </c>
      <c r="AA250" t="str">
        <f>IF(Anexar1!C240="","",IFERROR(VLOOKUP(C250,Anexar1!C:P,14,0),""))</f>
        <v/>
      </c>
    </row>
    <row r="251" spans="1:27" x14ac:dyDescent="0.3">
      <c r="A251" t="str">
        <f>IF(precio_reno_porta!B251="","",precio_reno_porta!B251)</f>
        <v/>
      </c>
      <c r="B251" t="str">
        <f>IF(Anexar1!B241="","",Anexar1!B241)</f>
        <v/>
      </c>
      <c r="C251" t="str">
        <f>IF(Anexar1!C241="","",Anexar1!C241)</f>
        <v/>
      </c>
      <c r="D251" t="str">
        <f>IF(C251="","",VLOOKUP(C251,precio_reno_porta!D:Z,2,0))</f>
        <v/>
      </c>
      <c r="E251" t="str">
        <f>IF(C251="","",VLOOKUP(C251,precio_reno_porta!D:Z,3,0))</f>
        <v/>
      </c>
      <c r="F251" t="str">
        <f>IF(C251="","",VLOOKUP(C251,precio_reno_porta!D:Z,4,0))</f>
        <v/>
      </c>
      <c r="G251" t="str">
        <f>IF(C251="","",VLOOKUP(C251,precio_reno_porta!D:Z,5,0))</f>
        <v/>
      </c>
      <c r="H251" t="str">
        <f>IF(C251="","",VLOOKUP(C251,precio_reno_porta!D:Z,6,0))</f>
        <v/>
      </c>
      <c r="I251" t="str">
        <f>IF(C251="","",VLOOKUP(C251,precio_reno_porta!D:Z,7,0))</f>
        <v/>
      </c>
      <c r="J251" t="str">
        <f>IF(C251="","",VLOOKUP(C251,precio_reno_porta!D:Z,8,0))</f>
        <v/>
      </c>
      <c r="K251" t="str">
        <f>IF(C251="","",VLOOKUP(C251,precio_reno_porta!D:Z,9,0))</f>
        <v/>
      </c>
      <c r="L251" t="str">
        <f>IF(C251="","",VLOOKUP(C251,precio_reno_porta!D:Z,10,0))</f>
        <v/>
      </c>
      <c r="M251" t="str">
        <f>IF(C251="","",VLOOKUP(C251,precio_reno_porta!D:Z,11,0))</f>
        <v/>
      </c>
      <c r="N251" t="str">
        <f>IF(C251="","",VLOOKUP(C251,precio_reno_porta!D:Z,12,0))</f>
        <v/>
      </c>
      <c r="O251" t="str">
        <f>IF(C251="","",VLOOKUP(C251,precio_reno_porta!D:Z,13,0))</f>
        <v/>
      </c>
      <c r="P251" t="str">
        <f>IF(C251="","",VLOOKUP(C251,precio_reno_porta!D:Z,14,0))</f>
        <v/>
      </c>
      <c r="Q251" t="str">
        <f>IF(C251="","",VLOOKUP(C251,precio_reno_porta!D:Z,15,0))</f>
        <v/>
      </c>
      <c r="R251" t="str">
        <f>IF(C251="","",VLOOKUP(C251,precio_reno_porta!D:Z,16,0))</f>
        <v/>
      </c>
      <c r="S251" t="str">
        <f>IF(C251="","",VLOOKUP(C251,precio_reno_porta!D:Z,17,0))</f>
        <v/>
      </c>
      <c r="T251" t="str">
        <f>IF(C251="","",VLOOKUP(C251,precio_reno_porta!D:Z,18,0))</f>
        <v/>
      </c>
      <c r="U251" t="str">
        <f>IF(C251="","",VLOOKUP(C251,precio_reno_porta!D:Z,19,0))</f>
        <v/>
      </c>
      <c r="V251" t="str">
        <f>IF(C251="","",VLOOKUP(C251,precio_reno_porta!D:Z,20,0))</f>
        <v/>
      </c>
      <c r="W251" t="str">
        <f>IF(C251="","",VLOOKUP(C251,precio_reno_porta!D:Z,21,0))</f>
        <v/>
      </c>
      <c r="X251" t="str">
        <f>IF(C251="","",VLOOKUP(C251,precio_reno_porta!D:Z,22,0))</f>
        <v/>
      </c>
      <c r="Y251" t="str">
        <f>IF(C251="","",VLOOKUP(C251,precio_reno_porta!D:Z,23,0))</f>
        <v/>
      </c>
      <c r="Z251" t="str">
        <f>IF(Anexar1!C241="","",IFERROR(VLOOKUP(C251,Anexar1!C:P,6,0),0))</f>
        <v/>
      </c>
      <c r="AA251" t="str">
        <f>IF(Anexar1!C241="","",IFERROR(VLOOKUP(C251,Anexar1!C:P,14,0),""))</f>
        <v/>
      </c>
    </row>
    <row r="252" spans="1:27" x14ac:dyDescent="0.3">
      <c r="A252" t="str">
        <f>IF(precio_reno_porta!B252="","",precio_reno_porta!B252)</f>
        <v/>
      </c>
      <c r="B252" t="str">
        <f>IF(Anexar1!B242="","",Anexar1!B242)</f>
        <v/>
      </c>
      <c r="C252" t="str">
        <f>IF(Anexar1!C242="","",Anexar1!C242)</f>
        <v/>
      </c>
      <c r="D252" t="str">
        <f>IF(C252="","",VLOOKUP(C252,precio_reno_porta!D:Z,2,0))</f>
        <v/>
      </c>
      <c r="E252" t="str">
        <f>IF(C252="","",VLOOKUP(C252,precio_reno_porta!D:Z,3,0))</f>
        <v/>
      </c>
      <c r="F252" t="str">
        <f>IF(C252="","",VLOOKUP(C252,precio_reno_porta!D:Z,4,0))</f>
        <v/>
      </c>
      <c r="G252" t="str">
        <f>IF(C252="","",VLOOKUP(C252,precio_reno_porta!D:Z,5,0))</f>
        <v/>
      </c>
      <c r="H252" t="str">
        <f>IF(C252="","",VLOOKUP(C252,precio_reno_porta!D:Z,6,0))</f>
        <v/>
      </c>
      <c r="I252" t="str">
        <f>IF(C252="","",VLOOKUP(C252,precio_reno_porta!D:Z,7,0))</f>
        <v/>
      </c>
      <c r="J252" t="str">
        <f>IF(C252="","",VLOOKUP(C252,precio_reno_porta!D:Z,8,0))</f>
        <v/>
      </c>
      <c r="K252" t="str">
        <f>IF(C252="","",VLOOKUP(C252,precio_reno_porta!D:Z,9,0))</f>
        <v/>
      </c>
      <c r="L252" t="str">
        <f>IF(C252="","",VLOOKUP(C252,precio_reno_porta!D:Z,10,0))</f>
        <v/>
      </c>
      <c r="M252" t="str">
        <f>IF(C252="","",VLOOKUP(C252,precio_reno_porta!D:Z,11,0))</f>
        <v/>
      </c>
      <c r="N252" t="str">
        <f>IF(C252="","",VLOOKUP(C252,precio_reno_porta!D:Z,12,0))</f>
        <v/>
      </c>
      <c r="O252" t="str">
        <f>IF(C252="","",VLOOKUP(C252,precio_reno_porta!D:Z,13,0))</f>
        <v/>
      </c>
      <c r="P252" t="str">
        <f>IF(C252="","",VLOOKUP(C252,precio_reno_porta!D:Z,14,0))</f>
        <v/>
      </c>
      <c r="Q252" t="str">
        <f>IF(C252="","",VLOOKUP(C252,precio_reno_porta!D:Z,15,0))</f>
        <v/>
      </c>
      <c r="R252" t="str">
        <f>IF(C252="","",VLOOKUP(C252,precio_reno_porta!D:Z,16,0))</f>
        <v/>
      </c>
      <c r="S252" t="str">
        <f>IF(C252="","",VLOOKUP(C252,precio_reno_porta!D:Z,17,0))</f>
        <v/>
      </c>
      <c r="T252" t="str">
        <f>IF(C252="","",VLOOKUP(C252,precio_reno_porta!D:Z,18,0))</f>
        <v/>
      </c>
      <c r="U252" t="str">
        <f>IF(C252="","",VLOOKUP(C252,precio_reno_porta!D:Z,19,0))</f>
        <v/>
      </c>
      <c r="V252" t="str">
        <f>IF(C252="","",VLOOKUP(C252,precio_reno_porta!D:Z,20,0))</f>
        <v/>
      </c>
      <c r="W252" t="str">
        <f>IF(C252="","",VLOOKUP(C252,precio_reno_porta!D:Z,21,0))</f>
        <v/>
      </c>
      <c r="X252" t="str">
        <f>IF(C252="","",VLOOKUP(C252,precio_reno_porta!D:Z,22,0))</f>
        <v/>
      </c>
      <c r="Y252" t="str">
        <f>IF(C252="","",VLOOKUP(C252,precio_reno_porta!D:Z,23,0))</f>
        <v/>
      </c>
      <c r="Z252" t="str">
        <f>IF(Anexar1!C242="","",IFERROR(VLOOKUP(C252,Anexar1!C:P,6,0),0))</f>
        <v/>
      </c>
      <c r="AA252" t="str">
        <f>IF(Anexar1!C242="","",IFERROR(VLOOKUP(C252,Anexar1!C:P,14,0),""))</f>
        <v/>
      </c>
    </row>
    <row r="253" spans="1:27" x14ac:dyDescent="0.3">
      <c r="A253" t="str">
        <f>IF(precio_reno_porta!B253="","",precio_reno_porta!B253)</f>
        <v/>
      </c>
      <c r="B253" t="str">
        <f>IF(Anexar1!B243="","",Anexar1!B243)</f>
        <v/>
      </c>
      <c r="C253" t="str">
        <f>IF(Anexar1!C243="","",Anexar1!C243)</f>
        <v/>
      </c>
      <c r="D253" t="str">
        <f>IF(C253="","",VLOOKUP(C253,precio_reno_porta!D:Z,2,0))</f>
        <v/>
      </c>
      <c r="E253" t="str">
        <f>IF(C253="","",VLOOKUP(C253,precio_reno_porta!D:Z,3,0))</f>
        <v/>
      </c>
      <c r="F253" t="str">
        <f>IF(C253="","",VLOOKUP(C253,precio_reno_porta!D:Z,4,0))</f>
        <v/>
      </c>
      <c r="G253" t="str">
        <f>IF(C253="","",VLOOKUP(C253,precio_reno_porta!D:Z,5,0))</f>
        <v/>
      </c>
      <c r="H253" t="str">
        <f>IF(C253="","",VLOOKUP(C253,precio_reno_porta!D:Z,6,0))</f>
        <v/>
      </c>
      <c r="I253" t="str">
        <f>IF(C253="","",VLOOKUP(C253,precio_reno_porta!D:Z,7,0))</f>
        <v/>
      </c>
      <c r="J253" t="str">
        <f>IF(C253="","",VLOOKUP(C253,precio_reno_porta!D:Z,8,0))</f>
        <v/>
      </c>
      <c r="K253" t="str">
        <f>IF(C253="","",VLOOKUP(C253,precio_reno_porta!D:Z,9,0))</f>
        <v/>
      </c>
      <c r="L253" t="str">
        <f>IF(C253="","",VLOOKUP(C253,precio_reno_porta!D:Z,10,0))</f>
        <v/>
      </c>
      <c r="M253" t="str">
        <f>IF(C253="","",VLOOKUP(C253,precio_reno_porta!D:Z,11,0))</f>
        <v/>
      </c>
      <c r="N253" t="str">
        <f>IF(C253="","",VLOOKUP(C253,precio_reno_porta!D:Z,12,0))</f>
        <v/>
      </c>
      <c r="O253" t="str">
        <f>IF(C253="","",VLOOKUP(C253,precio_reno_porta!D:Z,13,0))</f>
        <v/>
      </c>
      <c r="P253" t="str">
        <f>IF(C253="","",VLOOKUP(C253,precio_reno_porta!D:Z,14,0))</f>
        <v/>
      </c>
      <c r="Q253" t="str">
        <f>IF(C253="","",VLOOKUP(C253,precio_reno_porta!D:Z,15,0))</f>
        <v/>
      </c>
      <c r="R253" t="str">
        <f>IF(C253="","",VLOOKUP(C253,precio_reno_porta!D:Z,16,0))</f>
        <v/>
      </c>
      <c r="S253" t="str">
        <f>IF(C253="","",VLOOKUP(C253,precio_reno_porta!D:Z,17,0))</f>
        <v/>
      </c>
      <c r="T253" t="str">
        <f>IF(C253="","",VLOOKUP(C253,precio_reno_porta!D:Z,18,0))</f>
        <v/>
      </c>
      <c r="U253" t="str">
        <f>IF(C253="","",VLOOKUP(C253,precio_reno_porta!D:Z,19,0))</f>
        <v/>
      </c>
      <c r="V253" t="str">
        <f>IF(C253="","",VLOOKUP(C253,precio_reno_porta!D:Z,20,0))</f>
        <v/>
      </c>
      <c r="W253" t="str">
        <f>IF(C253="","",VLOOKUP(C253,precio_reno_porta!D:Z,21,0))</f>
        <v/>
      </c>
      <c r="X253" t="str">
        <f>IF(C253="","",VLOOKUP(C253,precio_reno_porta!D:Z,22,0))</f>
        <v/>
      </c>
      <c r="Y253" t="str">
        <f>IF(C253="","",VLOOKUP(C253,precio_reno_porta!D:Z,23,0))</f>
        <v/>
      </c>
      <c r="Z253" t="str">
        <f>IF(Anexar1!C243="","",IFERROR(VLOOKUP(C253,Anexar1!C:P,6,0),0))</f>
        <v/>
      </c>
      <c r="AA253" t="str">
        <f>IF(Anexar1!C243="","",IFERROR(VLOOKUP(C253,Anexar1!C:P,14,0),""))</f>
        <v/>
      </c>
    </row>
    <row r="254" spans="1:27" x14ac:dyDescent="0.3">
      <c r="A254" t="str">
        <f>IF(precio_reno_porta!B254="","",precio_reno_porta!B254)</f>
        <v/>
      </c>
      <c r="B254" t="str">
        <f>IF(Anexar1!B244="","",Anexar1!B244)</f>
        <v/>
      </c>
      <c r="C254" t="str">
        <f>IF(Anexar1!C244="","",Anexar1!C244)</f>
        <v/>
      </c>
      <c r="D254" t="str">
        <f>IF(C254="","",VLOOKUP(C254,precio_reno_porta!D:Z,2,0))</f>
        <v/>
      </c>
      <c r="E254" t="str">
        <f>IF(C254="","",VLOOKUP(C254,precio_reno_porta!D:Z,3,0))</f>
        <v/>
      </c>
      <c r="F254" t="str">
        <f>IF(C254="","",VLOOKUP(C254,precio_reno_porta!D:Z,4,0))</f>
        <v/>
      </c>
      <c r="G254" t="str">
        <f>IF(C254="","",VLOOKUP(C254,precio_reno_porta!D:Z,5,0))</f>
        <v/>
      </c>
      <c r="H254" t="str">
        <f>IF(C254="","",VLOOKUP(C254,precio_reno_porta!D:Z,6,0))</f>
        <v/>
      </c>
      <c r="I254" t="str">
        <f>IF(C254="","",VLOOKUP(C254,precio_reno_porta!D:Z,7,0))</f>
        <v/>
      </c>
      <c r="J254" t="str">
        <f>IF(C254="","",VLOOKUP(C254,precio_reno_porta!D:Z,8,0))</f>
        <v/>
      </c>
      <c r="K254" t="str">
        <f>IF(C254="","",VLOOKUP(C254,precio_reno_porta!D:Z,9,0))</f>
        <v/>
      </c>
      <c r="L254" t="str">
        <f>IF(C254="","",VLOOKUP(C254,precio_reno_porta!D:Z,10,0))</f>
        <v/>
      </c>
      <c r="M254" t="str">
        <f>IF(C254="","",VLOOKUP(C254,precio_reno_porta!D:Z,11,0))</f>
        <v/>
      </c>
      <c r="N254" t="str">
        <f>IF(C254="","",VLOOKUP(C254,precio_reno_porta!D:Z,12,0))</f>
        <v/>
      </c>
      <c r="O254" t="str">
        <f>IF(C254="","",VLOOKUP(C254,precio_reno_porta!D:Z,13,0))</f>
        <v/>
      </c>
      <c r="P254" t="str">
        <f>IF(C254="","",VLOOKUP(C254,precio_reno_porta!D:Z,14,0))</f>
        <v/>
      </c>
      <c r="Q254" t="str">
        <f>IF(C254="","",VLOOKUP(C254,precio_reno_porta!D:Z,15,0))</f>
        <v/>
      </c>
      <c r="R254" t="str">
        <f>IF(C254="","",VLOOKUP(C254,precio_reno_porta!D:Z,16,0))</f>
        <v/>
      </c>
      <c r="S254" t="str">
        <f>IF(C254="","",VLOOKUP(C254,precio_reno_porta!D:Z,17,0))</f>
        <v/>
      </c>
      <c r="T254" t="str">
        <f>IF(C254="","",VLOOKUP(C254,precio_reno_porta!D:Z,18,0))</f>
        <v/>
      </c>
      <c r="U254" t="str">
        <f>IF(C254="","",VLOOKUP(C254,precio_reno_porta!D:Z,19,0))</f>
        <v/>
      </c>
      <c r="V254" t="str">
        <f>IF(C254="","",VLOOKUP(C254,precio_reno_porta!D:Z,20,0))</f>
        <v/>
      </c>
      <c r="W254" t="str">
        <f>IF(C254="","",VLOOKUP(C254,precio_reno_porta!D:Z,21,0))</f>
        <v/>
      </c>
      <c r="X254" t="str">
        <f>IF(C254="","",VLOOKUP(C254,precio_reno_porta!D:Z,22,0))</f>
        <v/>
      </c>
      <c r="Y254" t="str">
        <f>IF(C254="","",VLOOKUP(C254,precio_reno_porta!D:Z,23,0))</f>
        <v/>
      </c>
      <c r="Z254" t="str">
        <f>IF(Anexar1!C244="","",IFERROR(VLOOKUP(C254,Anexar1!C:P,6,0),0))</f>
        <v/>
      </c>
      <c r="AA254" t="str">
        <f>IF(Anexar1!C244="","",IFERROR(VLOOKUP(C254,Anexar1!C:P,14,0),""))</f>
        <v/>
      </c>
    </row>
    <row r="255" spans="1:27" x14ac:dyDescent="0.3">
      <c r="A255" t="str">
        <f>IF(precio_reno_porta!B255="","",precio_reno_porta!B255)</f>
        <v/>
      </c>
      <c r="B255" t="str">
        <f>IF(Anexar1!B245="","",Anexar1!B245)</f>
        <v/>
      </c>
      <c r="C255" t="str">
        <f>IF(Anexar1!C245="","",Anexar1!C245)</f>
        <v/>
      </c>
      <c r="D255" t="str">
        <f>IF(C255="","",VLOOKUP(C255,precio_reno_porta!D:Z,2,0))</f>
        <v/>
      </c>
      <c r="E255" t="str">
        <f>IF(C255="","",VLOOKUP(C255,precio_reno_porta!D:Z,3,0))</f>
        <v/>
      </c>
      <c r="F255" t="str">
        <f>IF(C255="","",VLOOKUP(C255,precio_reno_porta!D:Z,4,0))</f>
        <v/>
      </c>
      <c r="G255" t="str">
        <f>IF(C255="","",VLOOKUP(C255,precio_reno_porta!D:Z,5,0))</f>
        <v/>
      </c>
      <c r="H255" t="str">
        <f>IF(C255="","",VLOOKUP(C255,precio_reno_porta!D:Z,6,0))</f>
        <v/>
      </c>
      <c r="I255" t="str">
        <f>IF(C255="","",VLOOKUP(C255,precio_reno_porta!D:Z,7,0))</f>
        <v/>
      </c>
      <c r="J255" t="str">
        <f>IF(C255="","",VLOOKUP(C255,precio_reno_porta!D:Z,8,0))</f>
        <v/>
      </c>
      <c r="K255" t="str">
        <f>IF(C255="","",VLOOKUP(C255,precio_reno_porta!D:Z,9,0))</f>
        <v/>
      </c>
      <c r="L255" t="str">
        <f>IF(C255="","",VLOOKUP(C255,precio_reno_porta!D:Z,10,0))</f>
        <v/>
      </c>
      <c r="M255" t="str">
        <f>IF(C255="","",VLOOKUP(C255,precio_reno_porta!D:Z,11,0))</f>
        <v/>
      </c>
      <c r="N255" t="str">
        <f>IF(C255="","",VLOOKUP(C255,precio_reno_porta!D:Z,12,0))</f>
        <v/>
      </c>
      <c r="O255" t="str">
        <f>IF(C255="","",VLOOKUP(C255,precio_reno_porta!D:Z,13,0))</f>
        <v/>
      </c>
      <c r="P255" t="str">
        <f>IF(C255="","",VLOOKUP(C255,precio_reno_porta!D:Z,14,0))</f>
        <v/>
      </c>
      <c r="Q255" t="str">
        <f>IF(C255="","",VLOOKUP(C255,precio_reno_porta!D:Z,15,0))</f>
        <v/>
      </c>
      <c r="R255" t="str">
        <f>IF(C255="","",VLOOKUP(C255,precio_reno_porta!D:Z,16,0))</f>
        <v/>
      </c>
      <c r="S255" t="str">
        <f>IF(C255="","",VLOOKUP(C255,precio_reno_porta!D:Z,17,0))</f>
        <v/>
      </c>
      <c r="T255" t="str">
        <f>IF(C255="","",VLOOKUP(C255,precio_reno_porta!D:Z,18,0))</f>
        <v/>
      </c>
      <c r="U255" t="str">
        <f>IF(C255="","",VLOOKUP(C255,precio_reno_porta!D:Z,19,0))</f>
        <v/>
      </c>
      <c r="V255" t="str">
        <f>IF(C255="","",VLOOKUP(C255,precio_reno_porta!D:Z,20,0))</f>
        <v/>
      </c>
      <c r="W255" t="str">
        <f>IF(C255="","",VLOOKUP(C255,precio_reno_porta!D:Z,21,0))</f>
        <v/>
      </c>
      <c r="X255" t="str">
        <f>IF(C255="","",VLOOKUP(C255,precio_reno_porta!D:Z,22,0))</f>
        <v/>
      </c>
      <c r="Y255" t="str">
        <f>IF(C255="","",VLOOKUP(C255,precio_reno_porta!D:Z,23,0))</f>
        <v/>
      </c>
      <c r="Z255" t="str">
        <f>IF(Anexar1!C245="","",IFERROR(VLOOKUP(C255,Anexar1!C:P,6,0),0))</f>
        <v/>
      </c>
      <c r="AA255" t="str">
        <f>IF(Anexar1!C245="","",IFERROR(VLOOKUP(C255,Anexar1!C:P,14,0),""))</f>
        <v/>
      </c>
    </row>
    <row r="256" spans="1:27" x14ac:dyDescent="0.3">
      <c r="A256" t="str">
        <f>IF(precio_reno_porta!B256="","",precio_reno_porta!B256)</f>
        <v/>
      </c>
      <c r="B256" t="str">
        <f>IF(Anexar1!B246="","",Anexar1!B246)</f>
        <v/>
      </c>
      <c r="C256" t="str">
        <f>IF(Anexar1!C246="","",Anexar1!C246)</f>
        <v/>
      </c>
      <c r="D256" t="str">
        <f>IF(C256="","",VLOOKUP(C256,precio_reno_porta!D:Z,2,0))</f>
        <v/>
      </c>
      <c r="E256" t="str">
        <f>IF(C256="","",VLOOKUP(C256,precio_reno_porta!D:Z,3,0))</f>
        <v/>
      </c>
      <c r="F256" t="str">
        <f>IF(C256="","",VLOOKUP(C256,precio_reno_porta!D:Z,4,0))</f>
        <v/>
      </c>
      <c r="G256" t="str">
        <f>IF(C256="","",VLOOKUP(C256,precio_reno_porta!D:Z,5,0))</f>
        <v/>
      </c>
      <c r="H256" t="str">
        <f>IF(C256="","",VLOOKUP(C256,precio_reno_porta!D:Z,6,0))</f>
        <v/>
      </c>
      <c r="I256" t="str">
        <f>IF(C256="","",VLOOKUP(C256,precio_reno_porta!D:Z,7,0))</f>
        <v/>
      </c>
      <c r="J256" t="str">
        <f>IF(C256="","",VLOOKUP(C256,precio_reno_porta!D:Z,8,0))</f>
        <v/>
      </c>
      <c r="K256" t="str">
        <f>IF(C256="","",VLOOKUP(C256,precio_reno_porta!D:Z,9,0))</f>
        <v/>
      </c>
      <c r="L256" t="str">
        <f>IF(C256="","",VLOOKUP(C256,precio_reno_porta!D:Z,10,0))</f>
        <v/>
      </c>
      <c r="M256" t="str">
        <f>IF(C256="","",VLOOKUP(C256,precio_reno_porta!D:Z,11,0))</f>
        <v/>
      </c>
      <c r="N256" t="str">
        <f>IF(C256="","",VLOOKUP(C256,precio_reno_porta!D:Z,12,0))</f>
        <v/>
      </c>
      <c r="O256" t="str">
        <f>IF(C256="","",VLOOKUP(C256,precio_reno_porta!D:Z,13,0))</f>
        <v/>
      </c>
      <c r="P256" t="str">
        <f>IF(C256="","",VLOOKUP(C256,precio_reno_porta!D:Z,14,0))</f>
        <v/>
      </c>
      <c r="Q256" t="str">
        <f>IF(C256="","",VLOOKUP(C256,precio_reno_porta!D:Z,15,0))</f>
        <v/>
      </c>
      <c r="R256" t="str">
        <f>IF(C256="","",VLOOKUP(C256,precio_reno_porta!D:Z,16,0))</f>
        <v/>
      </c>
      <c r="S256" t="str">
        <f>IF(C256="","",VLOOKUP(C256,precio_reno_porta!D:Z,17,0))</f>
        <v/>
      </c>
      <c r="T256" t="str">
        <f>IF(C256="","",VLOOKUP(C256,precio_reno_porta!D:Z,18,0))</f>
        <v/>
      </c>
      <c r="U256" t="str">
        <f>IF(C256="","",VLOOKUP(C256,precio_reno_porta!D:Z,19,0))</f>
        <v/>
      </c>
      <c r="V256" t="str">
        <f>IF(C256="","",VLOOKUP(C256,precio_reno_porta!D:Z,20,0))</f>
        <v/>
      </c>
      <c r="W256" t="str">
        <f>IF(C256="","",VLOOKUP(C256,precio_reno_porta!D:Z,21,0))</f>
        <v/>
      </c>
      <c r="X256" t="str">
        <f>IF(C256="","",VLOOKUP(C256,precio_reno_porta!D:Z,22,0))</f>
        <v/>
      </c>
      <c r="Y256" t="str">
        <f>IF(C256="","",VLOOKUP(C256,precio_reno_porta!D:Z,23,0))</f>
        <v/>
      </c>
      <c r="Z256" t="str">
        <f>IF(Anexar1!C246="","",IFERROR(VLOOKUP(C256,Anexar1!C:P,6,0),0))</f>
        <v/>
      </c>
      <c r="AA256" t="str">
        <f>IF(Anexar1!C246="","",IFERROR(VLOOKUP(C256,Anexar1!C:P,14,0),""))</f>
        <v/>
      </c>
    </row>
    <row r="257" spans="1:27" x14ac:dyDescent="0.3">
      <c r="A257" t="str">
        <f>IF(precio_reno_porta!B257="","",precio_reno_porta!B257)</f>
        <v/>
      </c>
      <c r="B257" t="str">
        <f>IF(Anexar1!B247="","",Anexar1!B247)</f>
        <v/>
      </c>
      <c r="C257" t="str">
        <f>IF(Anexar1!C247="","",Anexar1!C247)</f>
        <v/>
      </c>
      <c r="D257" t="str">
        <f>IF(C257="","",VLOOKUP(C257,precio_reno_porta!D:Z,2,0))</f>
        <v/>
      </c>
      <c r="E257" t="str">
        <f>IF(C257="","",VLOOKUP(C257,precio_reno_porta!D:Z,3,0))</f>
        <v/>
      </c>
      <c r="F257" t="str">
        <f>IF(C257="","",VLOOKUP(C257,precio_reno_porta!D:Z,4,0))</f>
        <v/>
      </c>
      <c r="G257" t="str">
        <f>IF(C257="","",VLOOKUP(C257,precio_reno_porta!D:Z,5,0))</f>
        <v/>
      </c>
      <c r="H257" t="str">
        <f>IF(C257="","",VLOOKUP(C257,precio_reno_porta!D:Z,6,0))</f>
        <v/>
      </c>
      <c r="I257" t="str">
        <f>IF(C257="","",VLOOKUP(C257,precio_reno_porta!D:Z,7,0))</f>
        <v/>
      </c>
      <c r="J257" t="str">
        <f>IF(C257="","",VLOOKUP(C257,precio_reno_porta!D:Z,8,0))</f>
        <v/>
      </c>
      <c r="K257" t="str">
        <f>IF(C257="","",VLOOKUP(C257,precio_reno_porta!D:Z,9,0))</f>
        <v/>
      </c>
      <c r="L257" t="str">
        <f>IF(C257="","",VLOOKUP(C257,precio_reno_porta!D:Z,10,0))</f>
        <v/>
      </c>
      <c r="M257" t="str">
        <f>IF(C257="","",VLOOKUP(C257,precio_reno_porta!D:Z,11,0))</f>
        <v/>
      </c>
      <c r="N257" t="str">
        <f>IF(C257="","",VLOOKUP(C257,precio_reno_porta!D:Z,12,0))</f>
        <v/>
      </c>
      <c r="O257" t="str">
        <f>IF(C257="","",VLOOKUP(C257,precio_reno_porta!D:Z,13,0))</f>
        <v/>
      </c>
      <c r="P257" t="str">
        <f>IF(C257="","",VLOOKUP(C257,precio_reno_porta!D:Z,14,0))</f>
        <v/>
      </c>
      <c r="Q257" t="str">
        <f>IF(C257="","",VLOOKUP(C257,precio_reno_porta!D:Z,15,0))</f>
        <v/>
      </c>
      <c r="R257" t="str">
        <f>IF(C257="","",VLOOKUP(C257,precio_reno_porta!D:Z,16,0))</f>
        <v/>
      </c>
      <c r="S257" t="str">
        <f>IF(C257="","",VLOOKUP(C257,precio_reno_porta!D:Z,17,0))</f>
        <v/>
      </c>
      <c r="T257" t="str">
        <f>IF(C257="","",VLOOKUP(C257,precio_reno_porta!D:Z,18,0))</f>
        <v/>
      </c>
      <c r="U257" t="str">
        <f>IF(C257="","",VLOOKUP(C257,precio_reno_porta!D:Z,19,0))</f>
        <v/>
      </c>
      <c r="V257" t="str">
        <f>IF(C257="","",VLOOKUP(C257,precio_reno_porta!D:Z,20,0))</f>
        <v/>
      </c>
      <c r="W257" t="str">
        <f>IF(C257="","",VLOOKUP(C257,precio_reno_porta!D:Z,21,0))</f>
        <v/>
      </c>
      <c r="X257" t="str">
        <f>IF(C257="","",VLOOKUP(C257,precio_reno_porta!D:Z,22,0))</f>
        <v/>
      </c>
      <c r="Y257" t="str">
        <f>IF(C257="","",VLOOKUP(C257,precio_reno_porta!D:Z,23,0))</f>
        <v/>
      </c>
      <c r="Z257" t="str">
        <f>IF(Anexar1!C247="","",IFERROR(VLOOKUP(C257,Anexar1!C:P,6,0),0))</f>
        <v/>
      </c>
      <c r="AA257" t="str">
        <f>IF(Anexar1!C247="","",IFERROR(VLOOKUP(C257,Anexar1!C:P,14,0),""))</f>
        <v/>
      </c>
    </row>
    <row r="258" spans="1:27" x14ac:dyDescent="0.3">
      <c r="A258" t="str">
        <f>IF(precio_reno_porta!B258="","",precio_reno_porta!B258)</f>
        <v/>
      </c>
      <c r="B258" t="str">
        <f>IF(Anexar1!B248="","",Anexar1!B248)</f>
        <v/>
      </c>
      <c r="C258" t="str">
        <f>IF(Anexar1!C248="","",Anexar1!C248)</f>
        <v/>
      </c>
      <c r="D258" t="str">
        <f>IF(C258="","",VLOOKUP(C258,precio_reno_porta!D:Z,2,0))</f>
        <v/>
      </c>
      <c r="E258" t="str">
        <f>IF(C258="","",VLOOKUP(C258,precio_reno_porta!D:Z,3,0))</f>
        <v/>
      </c>
      <c r="F258" t="str">
        <f>IF(C258="","",VLOOKUP(C258,precio_reno_porta!D:Z,4,0))</f>
        <v/>
      </c>
      <c r="G258" t="str">
        <f>IF(C258="","",VLOOKUP(C258,precio_reno_porta!D:Z,5,0))</f>
        <v/>
      </c>
      <c r="H258" t="str">
        <f>IF(C258="","",VLOOKUP(C258,precio_reno_porta!D:Z,6,0))</f>
        <v/>
      </c>
      <c r="I258" t="str">
        <f>IF(C258="","",VLOOKUP(C258,precio_reno_porta!D:Z,7,0))</f>
        <v/>
      </c>
      <c r="J258" t="str">
        <f>IF(C258="","",VLOOKUP(C258,precio_reno_porta!D:Z,8,0))</f>
        <v/>
      </c>
      <c r="K258" t="str">
        <f>IF(C258="","",VLOOKUP(C258,precio_reno_porta!D:Z,9,0))</f>
        <v/>
      </c>
      <c r="L258" t="str">
        <f>IF(C258="","",VLOOKUP(C258,precio_reno_porta!D:Z,10,0))</f>
        <v/>
      </c>
      <c r="M258" t="str">
        <f>IF(C258="","",VLOOKUP(C258,precio_reno_porta!D:Z,11,0))</f>
        <v/>
      </c>
      <c r="N258" t="str">
        <f>IF(C258="","",VLOOKUP(C258,precio_reno_porta!D:Z,12,0))</f>
        <v/>
      </c>
      <c r="O258" t="str">
        <f>IF(C258="","",VLOOKUP(C258,precio_reno_porta!D:Z,13,0))</f>
        <v/>
      </c>
      <c r="P258" t="str">
        <f>IF(C258="","",VLOOKUP(C258,precio_reno_porta!D:Z,14,0))</f>
        <v/>
      </c>
      <c r="Q258" t="str">
        <f>IF(C258="","",VLOOKUP(C258,precio_reno_porta!D:Z,15,0))</f>
        <v/>
      </c>
      <c r="R258" t="str">
        <f>IF(C258="","",VLOOKUP(C258,precio_reno_porta!D:Z,16,0))</f>
        <v/>
      </c>
      <c r="S258" t="str">
        <f>IF(C258="","",VLOOKUP(C258,precio_reno_porta!D:Z,17,0))</f>
        <v/>
      </c>
      <c r="T258" t="str">
        <f>IF(C258="","",VLOOKUP(C258,precio_reno_porta!D:Z,18,0))</f>
        <v/>
      </c>
      <c r="U258" t="str">
        <f>IF(C258="","",VLOOKUP(C258,precio_reno_porta!D:Z,19,0))</f>
        <v/>
      </c>
      <c r="V258" t="str">
        <f>IF(C258="","",VLOOKUP(C258,precio_reno_porta!D:Z,20,0))</f>
        <v/>
      </c>
      <c r="W258" t="str">
        <f>IF(C258="","",VLOOKUP(C258,precio_reno_porta!D:Z,21,0))</f>
        <v/>
      </c>
      <c r="X258" t="str">
        <f>IF(C258="","",VLOOKUP(C258,precio_reno_porta!D:Z,22,0))</f>
        <v/>
      </c>
      <c r="Y258" t="str">
        <f>IF(C258="","",VLOOKUP(C258,precio_reno_porta!D:Z,23,0))</f>
        <v/>
      </c>
      <c r="Z258" t="str">
        <f>IF(Anexar1!C248="","",IFERROR(VLOOKUP(C258,Anexar1!C:P,6,0),0))</f>
        <v/>
      </c>
      <c r="AA258" t="str">
        <f>IF(Anexar1!C248="","",IFERROR(VLOOKUP(C258,Anexar1!C:P,14,0),""))</f>
        <v/>
      </c>
    </row>
    <row r="259" spans="1:27" x14ac:dyDescent="0.3">
      <c r="A259" t="str">
        <f>IF(precio_reno_porta!B259="","",precio_reno_porta!B259)</f>
        <v/>
      </c>
      <c r="B259" t="str">
        <f>IF(Anexar1!B249="","",Anexar1!B249)</f>
        <v/>
      </c>
      <c r="C259" t="str">
        <f>IF(Anexar1!C249="","",Anexar1!C249)</f>
        <v/>
      </c>
      <c r="D259" t="str">
        <f>IF(C259="","",VLOOKUP(C259,precio_reno_porta!D:Z,2,0))</f>
        <v/>
      </c>
      <c r="E259" t="str">
        <f>IF(C259="","",VLOOKUP(C259,precio_reno_porta!D:Z,3,0))</f>
        <v/>
      </c>
      <c r="F259" t="str">
        <f>IF(C259="","",VLOOKUP(C259,precio_reno_porta!D:Z,4,0))</f>
        <v/>
      </c>
      <c r="G259" t="str">
        <f>IF(C259="","",VLOOKUP(C259,precio_reno_porta!D:Z,5,0))</f>
        <v/>
      </c>
      <c r="H259" t="str">
        <f>IF(C259="","",VLOOKUP(C259,precio_reno_porta!D:Z,6,0))</f>
        <v/>
      </c>
      <c r="I259" t="str">
        <f>IF(C259="","",VLOOKUP(C259,precio_reno_porta!D:Z,7,0))</f>
        <v/>
      </c>
      <c r="J259" t="str">
        <f>IF(C259="","",VLOOKUP(C259,precio_reno_porta!D:Z,8,0))</f>
        <v/>
      </c>
      <c r="K259" t="str">
        <f>IF(C259="","",VLOOKUP(C259,precio_reno_porta!D:Z,9,0))</f>
        <v/>
      </c>
      <c r="L259" t="str">
        <f>IF(C259="","",VLOOKUP(C259,precio_reno_porta!D:Z,10,0))</f>
        <v/>
      </c>
      <c r="M259" t="str">
        <f>IF(C259="","",VLOOKUP(C259,precio_reno_porta!D:Z,11,0))</f>
        <v/>
      </c>
      <c r="N259" t="str">
        <f>IF(C259="","",VLOOKUP(C259,precio_reno_porta!D:Z,12,0))</f>
        <v/>
      </c>
      <c r="O259" t="str">
        <f>IF(C259="","",VLOOKUP(C259,precio_reno_porta!D:Z,13,0))</f>
        <v/>
      </c>
      <c r="P259" t="str">
        <f>IF(C259="","",VLOOKUP(C259,precio_reno_porta!D:Z,14,0))</f>
        <v/>
      </c>
      <c r="Q259" t="str">
        <f>IF(C259="","",VLOOKUP(C259,precio_reno_porta!D:Z,15,0))</f>
        <v/>
      </c>
      <c r="R259" t="str">
        <f>IF(C259="","",VLOOKUP(C259,precio_reno_porta!D:Z,16,0))</f>
        <v/>
      </c>
      <c r="S259" t="str">
        <f>IF(C259="","",VLOOKUP(C259,precio_reno_porta!D:Z,17,0))</f>
        <v/>
      </c>
      <c r="T259" t="str">
        <f>IF(C259="","",VLOOKUP(C259,precio_reno_porta!D:Z,18,0))</f>
        <v/>
      </c>
      <c r="U259" t="str">
        <f>IF(C259="","",VLOOKUP(C259,precio_reno_porta!D:Z,19,0))</f>
        <v/>
      </c>
      <c r="V259" t="str">
        <f>IF(C259="","",VLOOKUP(C259,precio_reno_porta!D:Z,20,0))</f>
        <v/>
      </c>
      <c r="W259" t="str">
        <f>IF(C259="","",VLOOKUP(C259,precio_reno_porta!D:Z,21,0))</f>
        <v/>
      </c>
      <c r="X259" t="str">
        <f>IF(C259="","",VLOOKUP(C259,precio_reno_porta!D:Z,22,0))</f>
        <v/>
      </c>
      <c r="Y259" t="str">
        <f>IF(C259="","",VLOOKUP(C259,precio_reno_porta!D:Z,23,0))</f>
        <v/>
      </c>
      <c r="Z259" t="str">
        <f>IF(Anexar1!C249="","",IFERROR(VLOOKUP(C259,Anexar1!C:P,6,0),0))</f>
        <v/>
      </c>
      <c r="AA259" t="str">
        <f>IF(Anexar1!C249="","",IFERROR(VLOOKUP(C259,Anexar1!C:P,14,0),""))</f>
        <v/>
      </c>
    </row>
    <row r="260" spans="1:27" x14ac:dyDescent="0.3">
      <c r="A260" t="str">
        <f>IF(precio_reno_porta!B260="","",precio_reno_porta!B260)</f>
        <v/>
      </c>
      <c r="B260" t="str">
        <f>IF(Anexar1!B250="","",Anexar1!B250)</f>
        <v/>
      </c>
      <c r="C260" t="str">
        <f>IF(Anexar1!C250="","",Anexar1!C250)</f>
        <v/>
      </c>
      <c r="D260" t="str">
        <f>IF(C260="","",VLOOKUP(C260,precio_reno_porta!D:Z,2,0))</f>
        <v/>
      </c>
      <c r="E260" t="str">
        <f>IF(C260="","",VLOOKUP(C260,precio_reno_porta!D:Z,3,0))</f>
        <v/>
      </c>
      <c r="F260" t="str">
        <f>IF(C260="","",VLOOKUP(C260,precio_reno_porta!D:Z,4,0))</f>
        <v/>
      </c>
      <c r="G260" t="str">
        <f>IF(C260="","",VLOOKUP(C260,precio_reno_porta!D:Z,5,0))</f>
        <v/>
      </c>
      <c r="H260" t="str">
        <f>IF(C260="","",VLOOKUP(C260,precio_reno_porta!D:Z,6,0))</f>
        <v/>
      </c>
      <c r="I260" t="str">
        <f>IF(C260="","",VLOOKUP(C260,precio_reno_porta!D:Z,7,0))</f>
        <v/>
      </c>
      <c r="J260" t="str">
        <f>IF(C260="","",VLOOKUP(C260,precio_reno_porta!D:Z,8,0))</f>
        <v/>
      </c>
      <c r="K260" t="str">
        <f>IF(C260="","",VLOOKUP(C260,precio_reno_porta!D:Z,9,0))</f>
        <v/>
      </c>
      <c r="L260" t="str">
        <f>IF(C260="","",VLOOKUP(C260,precio_reno_porta!D:Z,10,0))</f>
        <v/>
      </c>
      <c r="M260" t="str">
        <f>IF(C260="","",VLOOKUP(C260,precio_reno_porta!D:Z,11,0))</f>
        <v/>
      </c>
      <c r="N260" t="str">
        <f>IF(C260="","",VLOOKUP(C260,precio_reno_porta!D:Z,12,0))</f>
        <v/>
      </c>
      <c r="O260" t="str">
        <f>IF(C260="","",VLOOKUP(C260,precio_reno_porta!D:Z,13,0))</f>
        <v/>
      </c>
      <c r="P260" t="str">
        <f>IF(C260="","",VLOOKUP(C260,precio_reno_porta!D:Z,14,0))</f>
        <v/>
      </c>
      <c r="Q260" t="str">
        <f>IF(C260="","",VLOOKUP(C260,precio_reno_porta!D:Z,15,0))</f>
        <v/>
      </c>
      <c r="R260" t="str">
        <f>IF(C260="","",VLOOKUP(C260,precio_reno_porta!D:Z,16,0))</f>
        <v/>
      </c>
      <c r="S260" t="str">
        <f>IF(C260="","",VLOOKUP(C260,precio_reno_porta!D:Z,17,0))</f>
        <v/>
      </c>
      <c r="T260" t="str">
        <f>IF(C260="","",VLOOKUP(C260,precio_reno_porta!D:Z,18,0))</f>
        <v/>
      </c>
      <c r="U260" t="str">
        <f>IF(C260="","",VLOOKUP(C260,precio_reno_porta!D:Z,19,0))</f>
        <v/>
      </c>
      <c r="V260" t="str">
        <f>IF(C260="","",VLOOKUP(C260,precio_reno_porta!D:Z,20,0))</f>
        <v/>
      </c>
      <c r="W260" t="str">
        <f>IF(C260="","",VLOOKUP(C260,precio_reno_porta!D:Z,21,0))</f>
        <v/>
      </c>
      <c r="X260" t="str">
        <f>IF(C260="","",VLOOKUP(C260,precio_reno_porta!D:Z,22,0))</f>
        <v/>
      </c>
      <c r="Y260" t="str">
        <f>IF(C260="","",VLOOKUP(C260,precio_reno_porta!D:Z,23,0))</f>
        <v/>
      </c>
      <c r="Z260" t="str">
        <f>IF(Anexar1!C250="","",IFERROR(VLOOKUP(C260,Anexar1!C:P,6,0),0))</f>
        <v/>
      </c>
      <c r="AA260" t="str">
        <f>IF(Anexar1!C250="","",IFERROR(VLOOKUP(C260,Anexar1!C:P,14,0),""))</f>
        <v/>
      </c>
    </row>
    <row r="261" spans="1:27" x14ac:dyDescent="0.3">
      <c r="A261" t="str">
        <f>IF(precio_reno_porta!B261="","",precio_reno_porta!B261)</f>
        <v/>
      </c>
      <c r="B261" t="str">
        <f>IF(Anexar1!B251="","",Anexar1!B251)</f>
        <v/>
      </c>
      <c r="C261" t="str">
        <f>IF(Anexar1!C251="","",Anexar1!C251)</f>
        <v/>
      </c>
      <c r="D261" t="str">
        <f>IF(C261="","",VLOOKUP(C261,precio_reno_porta!D:Z,2,0))</f>
        <v/>
      </c>
      <c r="E261" t="str">
        <f>IF(C261="","",VLOOKUP(C261,precio_reno_porta!D:Z,3,0))</f>
        <v/>
      </c>
      <c r="F261" t="str">
        <f>IF(C261="","",VLOOKUP(C261,precio_reno_porta!D:Z,4,0))</f>
        <v/>
      </c>
      <c r="G261" t="str">
        <f>IF(C261="","",VLOOKUP(C261,precio_reno_porta!D:Z,5,0))</f>
        <v/>
      </c>
      <c r="H261" t="str">
        <f>IF(C261="","",VLOOKUP(C261,precio_reno_porta!D:Z,6,0))</f>
        <v/>
      </c>
      <c r="I261" t="str">
        <f>IF(C261="","",VLOOKUP(C261,precio_reno_porta!D:Z,7,0))</f>
        <v/>
      </c>
      <c r="J261" t="str">
        <f>IF(C261="","",VLOOKUP(C261,precio_reno_porta!D:Z,8,0))</f>
        <v/>
      </c>
      <c r="K261" t="str">
        <f>IF(C261="","",VLOOKUP(C261,precio_reno_porta!D:Z,9,0))</f>
        <v/>
      </c>
      <c r="L261" t="str">
        <f>IF(C261="","",VLOOKUP(C261,precio_reno_porta!D:Z,10,0))</f>
        <v/>
      </c>
      <c r="M261" t="str">
        <f>IF(C261="","",VLOOKUP(C261,precio_reno_porta!D:Z,11,0))</f>
        <v/>
      </c>
      <c r="N261" t="str">
        <f>IF(C261="","",VLOOKUP(C261,precio_reno_porta!D:Z,12,0))</f>
        <v/>
      </c>
      <c r="O261" t="str">
        <f>IF(C261="","",VLOOKUP(C261,precio_reno_porta!D:Z,13,0))</f>
        <v/>
      </c>
      <c r="P261" t="str">
        <f>IF(C261="","",VLOOKUP(C261,precio_reno_porta!D:Z,14,0))</f>
        <v/>
      </c>
      <c r="Q261" t="str">
        <f>IF(C261="","",VLOOKUP(C261,precio_reno_porta!D:Z,15,0))</f>
        <v/>
      </c>
      <c r="R261" t="str">
        <f>IF(C261="","",VLOOKUP(C261,precio_reno_porta!D:Z,16,0))</f>
        <v/>
      </c>
      <c r="S261" t="str">
        <f>IF(C261="","",VLOOKUP(C261,precio_reno_porta!D:Z,17,0))</f>
        <v/>
      </c>
      <c r="T261" t="str">
        <f>IF(C261="","",VLOOKUP(C261,precio_reno_porta!D:Z,18,0))</f>
        <v/>
      </c>
      <c r="U261" t="str">
        <f>IF(C261="","",VLOOKUP(C261,precio_reno_porta!D:Z,19,0))</f>
        <v/>
      </c>
      <c r="V261" t="str">
        <f>IF(C261="","",VLOOKUP(C261,precio_reno_porta!D:Z,20,0))</f>
        <v/>
      </c>
      <c r="W261" t="str">
        <f>IF(C261="","",VLOOKUP(C261,precio_reno_porta!D:Z,21,0))</f>
        <v/>
      </c>
      <c r="X261" t="str">
        <f>IF(C261="","",VLOOKUP(C261,precio_reno_porta!D:Z,22,0))</f>
        <v/>
      </c>
      <c r="Y261" t="str">
        <f>IF(C261="","",VLOOKUP(C261,precio_reno_porta!D:Z,23,0))</f>
        <v/>
      </c>
      <c r="Z261" t="str">
        <f>IF(Anexar1!C251="","",IFERROR(VLOOKUP(C261,Anexar1!C:P,6,0),0))</f>
        <v/>
      </c>
      <c r="AA261" t="str">
        <f>IF(Anexar1!C251="","",IFERROR(VLOOKUP(C261,Anexar1!C:P,14,0),""))</f>
        <v/>
      </c>
    </row>
    <row r="262" spans="1:27" x14ac:dyDescent="0.3">
      <c r="A262" t="str">
        <f>IF(precio_reno_porta!B262="","",precio_reno_porta!B262)</f>
        <v/>
      </c>
      <c r="B262" t="str">
        <f>IF(Anexar1!B252="","",Anexar1!B252)</f>
        <v/>
      </c>
      <c r="C262" t="str">
        <f>IF(Anexar1!C252="","",Anexar1!C252)</f>
        <v/>
      </c>
      <c r="D262" t="str">
        <f>IF(C262="","",VLOOKUP(C262,precio_reno_porta!D:Z,2,0))</f>
        <v/>
      </c>
      <c r="E262" t="str">
        <f>IF(C262="","",VLOOKUP(C262,precio_reno_porta!D:Z,3,0))</f>
        <v/>
      </c>
      <c r="F262" t="str">
        <f>IF(C262="","",VLOOKUP(C262,precio_reno_porta!D:Z,4,0))</f>
        <v/>
      </c>
      <c r="G262" t="str">
        <f>IF(C262="","",VLOOKUP(C262,precio_reno_porta!D:Z,5,0))</f>
        <v/>
      </c>
      <c r="H262" t="str">
        <f>IF(C262="","",VLOOKUP(C262,precio_reno_porta!D:Z,6,0))</f>
        <v/>
      </c>
      <c r="I262" t="str">
        <f>IF(C262="","",VLOOKUP(C262,precio_reno_porta!D:Z,7,0))</f>
        <v/>
      </c>
      <c r="J262" t="str">
        <f>IF(C262="","",VLOOKUP(C262,precio_reno_porta!D:Z,8,0))</f>
        <v/>
      </c>
      <c r="K262" t="str">
        <f>IF(C262="","",VLOOKUP(C262,precio_reno_porta!D:Z,9,0))</f>
        <v/>
      </c>
      <c r="L262" t="str">
        <f>IF(C262="","",VLOOKUP(C262,precio_reno_porta!D:Z,10,0))</f>
        <v/>
      </c>
      <c r="M262" t="str">
        <f>IF(C262="","",VLOOKUP(C262,precio_reno_porta!D:Z,11,0))</f>
        <v/>
      </c>
      <c r="N262" t="str">
        <f>IF(C262="","",VLOOKUP(C262,precio_reno_porta!D:Z,12,0))</f>
        <v/>
      </c>
      <c r="O262" t="str">
        <f>IF(C262="","",VLOOKUP(C262,precio_reno_porta!D:Z,13,0))</f>
        <v/>
      </c>
      <c r="P262" t="str">
        <f>IF(C262="","",VLOOKUP(C262,precio_reno_porta!D:Z,14,0))</f>
        <v/>
      </c>
      <c r="Q262" t="str">
        <f>IF(C262="","",VLOOKUP(C262,precio_reno_porta!D:Z,15,0))</f>
        <v/>
      </c>
      <c r="R262" t="str">
        <f>IF(C262="","",VLOOKUP(C262,precio_reno_porta!D:Z,16,0))</f>
        <v/>
      </c>
      <c r="S262" t="str">
        <f>IF(C262="","",VLOOKUP(C262,precio_reno_porta!D:Z,17,0))</f>
        <v/>
      </c>
      <c r="T262" t="str">
        <f>IF(C262="","",VLOOKUP(C262,precio_reno_porta!D:Z,18,0))</f>
        <v/>
      </c>
      <c r="U262" t="str">
        <f>IF(C262="","",VLOOKUP(C262,precio_reno_porta!D:Z,19,0))</f>
        <v/>
      </c>
      <c r="V262" t="str">
        <f>IF(C262="","",VLOOKUP(C262,precio_reno_porta!D:Z,20,0))</f>
        <v/>
      </c>
      <c r="W262" t="str">
        <f>IF(C262="","",VLOOKUP(C262,precio_reno_porta!D:Z,21,0))</f>
        <v/>
      </c>
      <c r="X262" t="str">
        <f>IF(C262="","",VLOOKUP(C262,precio_reno_porta!D:Z,22,0))</f>
        <v/>
      </c>
      <c r="Y262" t="str">
        <f>IF(C262="","",VLOOKUP(C262,precio_reno_porta!D:Z,23,0))</f>
        <v/>
      </c>
      <c r="Z262" t="str">
        <f>IF(Anexar1!C252="","",IFERROR(VLOOKUP(C262,Anexar1!C:P,6,0),0))</f>
        <v/>
      </c>
      <c r="AA262" t="str">
        <f>IF(Anexar1!C252="","",IFERROR(VLOOKUP(C262,Anexar1!C:P,14,0),""))</f>
        <v/>
      </c>
    </row>
    <row r="263" spans="1:27" x14ac:dyDescent="0.3">
      <c r="A263" t="str">
        <f>IF(precio_reno_porta!B263="","",precio_reno_porta!B263)</f>
        <v/>
      </c>
      <c r="B263" t="str">
        <f>IF(Anexar1!B253="","",Anexar1!B253)</f>
        <v/>
      </c>
      <c r="C263" t="str">
        <f>IF(Anexar1!C253="","",Anexar1!C253)</f>
        <v/>
      </c>
      <c r="D263" t="str">
        <f>IF(C263="","",VLOOKUP(C263,precio_reno_porta!D:Z,2,0))</f>
        <v/>
      </c>
      <c r="E263" t="str">
        <f>IF(C263="","",VLOOKUP(C263,precio_reno_porta!D:Z,3,0))</f>
        <v/>
      </c>
      <c r="F263" t="str">
        <f>IF(C263="","",VLOOKUP(C263,precio_reno_porta!D:Z,4,0))</f>
        <v/>
      </c>
      <c r="G263" t="str">
        <f>IF(C263="","",VLOOKUP(C263,precio_reno_porta!D:Z,5,0))</f>
        <v/>
      </c>
      <c r="H263" t="str">
        <f>IF(C263="","",VLOOKUP(C263,precio_reno_porta!D:Z,6,0))</f>
        <v/>
      </c>
      <c r="I263" t="str">
        <f>IF(C263="","",VLOOKUP(C263,precio_reno_porta!D:Z,7,0))</f>
        <v/>
      </c>
      <c r="J263" t="str">
        <f>IF(C263="","",VLOOKUP(C263,precio_reno_porta!D:Z,8,0))</f>
        <v/>
      </c>
      <c r="K263" t="str">
        <f>IF(C263="","",VLOOKUP(C263,precio_reno_porta!D:Z,9,0))</f>
        <v/>
      </c>
      <c r="L263" t="str">
        <f>IF(C263="","",VLOOKUP(C263,precio_reno_porta!D:Z,10,0))</f>
        <v/>
      </c>
      <c r="M263" t="str">
        <f>IF(C263="","",VLOOKUP(C263,precio_reno_porta!D:Z,11,0))</f>
        <v/>
      </c>
      <c r="N263" t="str">
        <f>IF(C263="","",VLOOKUP(C263,precio_reno_porta!D:Z,12,0))</f>
        <v/>
      </c>
      <c r="O263" t="str">
        <f>IF(C263="","",VLOOKUP(C263,precio_reno_porta!D:Z,13,0))</f>
        <v/>
      </c>
      <c r="P263" t="str">
        <f>IF(C263="","",VLOOKUP(C263,precio_reno_porta!D:Z,14,0))</f>
        <v/>
      </c>
      <c r="Q263" t="str">
        <f>IF(C263="","",VLOOKUP(C263,precio_reno_porta!D:Z,15,0))</f>
        <v/>
      </c>
      <c r="R263" t="str">
        <f>IF(C263="","",VLOOKUP(C263,precio_reno_porta!D:Z,16,0))</f>
        <v/>
      </c>
      <c r="S263" t="str">
        <f>IF(C263="","",VLOOKUP(C263,precio_reno_porta!D:Z,17,0))</f>
        <v/>
      </c>
      <c r="T263" t="str">
        <f>IF(C263="","",VLOOKUP(C263,precio_reno_porta!D:Z,18,0))</f>
        <v/>
      </c>
      <c r="U263" t="str">
        <f>IF(C263="","",VLOOKUP(C263,precio_reno_porta!D:Z,19,0))</f>
        <v/>
      </c>
      <c r="V263" t="str">
        <f>IF(C263="","",VLOOKUP(C263,precio_reno_porta!D:Z,20,0))</f>
        <v/>
      </c>
      <c r="W263" t="str">
        <f>IF(C263="","",VLOOKUP(C263,precio_reno_porta!D:Z,21,0))</f>
        <v/>
      </c>
      <c r="X263" t="str">
        <f>IF(C263="","",VLOOKUP(C263,precio_reno_porta!D:Z,22,0))</f>
        <v/>
      </c>
      <c r="Y263" t="str">
        <f>IF(C263="","",VLOOKUP(C263,precio_reno_porta!D:Z,23,0))</f>
        <v/>
      </c>
      <c r="Z263" t="str">
        <f>IF(Anexar1!C253="","",IFERROR(VLOOKUP(C263,Anexar1!C:P,6,0),0))</f>
        <v/>
      </c>
      <c r="AA263" t="str">
        <f>IF(Anexar1!C253="","",IFERROR(VLOOKUP(C263,Anexar1!C:P,14,0),""))</f>
        <v/>
      </c>
    </row>
    <row r="264" spans="1:27" x14ac:dyDescent="0.3">
      <c r="A264" t="str">
        <f>IF(precio_reno_porta!B264="","",precio_reno_porta!B264)</f>
        <v/>
      </c>
      <c r="B264" t="str">
        <f>IF(Anexar1!B254="","",Anexar1!B254)</f>
        <v/>
      </c>
      <c r="C264" t="str">
        <f>IF(Anexar1!C254="","",Anexar1!C254)</f>
        <v/>
      </c>
      <c r="D264" t="str">
        <f>IF(C264="","",VLOOKUP(C264,precio_reno_porta!D:Z,2,0))</f>
        <v/>
      </c>
      <c r="E264" t="str">
        <f>IF(C264="","",VLOOKUP(C264,precio_reno_porta!D:Z,3,0))</f>
        <v/>
      </c>
      <c r="F264" t="str">
        <f>IF(C264="","",VLOOKUP(C264,precio_reno_porta!D:Z,4,0))</f>
        <v/>
      </c>
      <c r="G264" t="str">
        <f>IF(C264="","",VLOOKUP(C264,precio_reno_porta!D:Z,5,0))</f>
        <v/>
      </c>
      <c r="H264" t="str">
        <f>IF(C264="","",VLOOKUP(C264,precio_reno_porta!D:Z,6,0))</f>
        <v/>
      </c>
      <c r="I264" t="str">
        <f>IF(C264="","",VLOOKUP(C264,precio_reno_porta!D:Z,7,0))</f>
        <v/>
      </c>
      <c r="J264" t="str">
        <f>IF(C264="","",VLOOKUP(C264,precio_reno_porta!D:Z,8,0))</f>
        <v/>
      </c>
      <c r="K264" t="str">
        <f>IF(C264="","",VLOOKUP(C264,precio_reno_porta!D:Z,9,0))</f>
        <v/>
      </c>
      <c r="L264" t="str">
        <f>IF(C264="","",VLOOKUP(C264,precio_reno_porta!D:Z,10,0))</f>
        <v/>
      </c>
      <c r="M264" t="str">
        <f>IF(C264="","",VLOOKUP(C264,precio_reno_porta!D:Z,11,0))</f>
        <v/>
      </c>
      <c r="N264" t="str">
        <f>IF(C264="","",VLOOKUP(C264,precio_reno_porta!D:Z,12,0))</f>
        <v/>
      </c>
      <c r="O264" t="str">
        <f>IF(C264="","",VLOOKUP(C264,precio_reno_porta!D:Z,13,0))</f>
        <v/>
      </c>
      <c r="P264" t="str">
        <f>IF(C264="","",VLOOKUP(C264,precio_reno_porta!D:Z,14,0))</f>
        <v/>
      </c>
      <c r="Q264" t="str">
        <f>IF(C264="","",VLOOKUP(C264,precio_reno_porta!D:Z,15,0))</f>
        <v/>
      </c>
      <c r="R264" t="str">
        <f>IF(C264="","",VLOOKUP(C264,precio_reno_porta!D:Z,16,0))</f>
        <v/>
      </c>
      <c r="S264" t="str">
        <f>IF(C264="","",VLOOKUP(C264,precio_reno_porta!D:Z,17,0))</f>
        <v/>
      </c>
      <c r="T264" t="str">
        <f>IF(C264="","",VLOOKUP(C264,precio_reno_porta!D:Z,18,0))</f>
        <v/>
      </c>
      <c r="U264" t="str">
        <f>IF(C264="","",VLOOKUP(C264,precio_reno_porta!D:Z,19,0))</f>
        <v/>
      </c>
      <c r="V264" t="str">
        <f>IF(C264="","",VLOOKUP(C264,precio_reno_porta!D:Z,20,0))</f>
        <v/>
      </c>
      <c r="W264" t="str">
        <f>IF(C264="","",VLOOKUP(C264,precio_reno_porta!D:Z,21,0))</f>
        <v/>
      </c>
      <c r="X264" t="str">
        <f>IF(C264="","",VLOOKUP(C264,precio_reno_porta!D:Z,22,0))</f>
        <v/>
      </c>
      <c r="Y264" t="str">
        <f>IF(C264="","",VLOOKUP(C264,precio_reno_porta!D:Z,23,0))</f>
        <v/>
      </c>
      <c r="Z264" t="str">
        <f>IF(Anexar1!C254="","",IFERROR(VLOOKUP(C264,Anexar1!C:P,6,0),0))</f>
        <v/>
      </c>
      <c r="AA264" t="str">
        <f>IF(Anexar1!C254="","",IFERROR(VLOOKUP(C264,Anexar1!C:P,14,0),""))</f>
        <v/>
      </c>
    </row>
    <row r="265" spans="1:27" x14ac:dyDescent="0.3">
      <c r="A265" t="str">
        <f>IF(precio_reno_porta!B265="","",precio_reno_porta!B265)</f>
        <v/>
      </c>
      <c r="B265" t="str">
        <f>IF(Anexar1!B255="","",Anexar1!B255)</f>
        <v/>
      </c>
      <c r="C265" t="str">
        <f>IF(Anexar1!C255="","",Anexar1!C255)</f>
        <v/>
      </c>
      <c r="D265" t="str">
        <f>IF(C265="","",VLOOKUP(C265,precio_reno_porta!D:Z,2,0))</f>
        <v/>
      </c>
      <c r="E265" t="str">
        <f>IF(C265="","",VLOOKUP(C265,precio_reno_porta!D:Z,3,0))</f>
        <v/>
      </c>
      <c r="F265" t="str">
        <f>IF(C265="","",VLOOKUP(C265,precio_reno_porta!D:Z,4,0))</f>
        <v/>
      </c>
      <c r="G265" t="str">
        <f>IF(C265="","",VLOOKUP(C265,precio_reno_porta!D:Z,5,0))</f>
        <v/>
      </c>
      <c r="H265" t="str">
        <f>IF(C265="","",VLOOKUP(C265,precio_reno_porta!D:Z,6,0))</f>
        <v/>
      </c>
      <c r="I265" t="str">
        <f>IF(C265="","",VLOOKUP(C265,precio_reno_porta!D:Z,7,0))</f>
        <v/>
      </c>
      <c r="J265" t="str">
        <f>IF(C265="","",VLOOKUP(C265,precio_reno_porta!D:Z,8,0))</f>
        <v/>
      </c>
      <c r="K265" t="str">
        <f>IF(C265="","",VLOOKUP(C265,precio_reno_porta!D:Z,9,0))</f>
        <v/>
      </c>
      <c r="L265" t="str">
        <f>IF(C265="","",VLOOKUP(C265,precio_reno_porta!D:Z,10,0))</f>
        <v/>
      </c>
      <c r="M265" t="str">
        <f>IF(C265="","",VLOOKUP(C265,precio_reno_porta!D:Z,11,0))</f>
        <v/>
      </c>
      <c r="N265" t="str">
        <f>IF(C265="","",VLOOKUP(C265,precio_reno_porta!D:Z,12,0))</f>
        <v/>
      </c>
      <c r="O265" t="str">
        <f>IF(C265="","",VLOOKUP(C265,precio_reno_porta!D:Z,13,0))</f>
        <v/>
      </c>
      <c r="P265" t="str">
        <f>IF(C265="","",VLOOKUP(C265,precio_reno_porta!D:Z,14,0))</f>
        <v/>
      </c>
      <c r="Q265" t="str">
        <f>IF(C265="","",VLOOKUP(C265,precio_reno_porta!D:Z,15,0))</f>
        <v/>
      </c>
      <c r="R265" t="str">
        <f>IF(C265="","",VLOOKUP(C265,precio_reno_porta!D:Z,16,0))</f>
        <v/>
      </c>
      <c r="S265" t="str">
        <f>IF(C265="","",VLOOKUP(C265,precio_reno_porta!D:Z,17,0))</f>
        <v/>
      </c>
      <c r="T265" t="str">
        <f>IF(C265="","",VLOOKUP(C265,precio_reno_porta!D:Z,18,0))</f>
        <v/>
      </c>
      <c r="U265" t="str">
        <f>IF(C265="","",VLOOKUP(C265,precio_reno_porta!D:Z,19,0))</f>
        <v/>
      </c>
      <c r="V265" t="str">
        <f>IF(C265="","",VLOOKUP(C265,precio_reno_porta!D:Z,20,0))</f>
        <v/>
      </c>
      <c r="W265" t="str">
        <f>IF(C265="","",VLOOKUP(C265,precio_reno_porta!D:Z,21,0))</f>
        <v/>
      </c>
      <c r="X265" t="str">
        <f>IF(C265="","",VLOOKUP(C265,precio_reno_porta!D:Z,22,0))</f>
        <v/>
      </c>
      <c r="Y265" t="str">
        <f>IF(C265="","",VLOOKUP(C265,precio_reno_porta!D:Z,23,0))</f>
        <v/>
      </c>
      <c r="Z265" t="str">
        <f>IF(Anexar1!C255="","",IFERROR(VLOOKUP(C265,Anexar1!C:P,6,0),0))</f>
        <v/>
      </c>
      <c r="AA265" t="str">
        <f>IF(Anexar1!C255="","",IFERROR(VLOOKUP(C265,Anexar1!C:P,14,0),""))</f>
        <v/>
      </c>
    </row>
    <row r="266" spans="1:27" x14ac:dyDescent="0.3">
      <c r="A266" t="str">
        <f>IF(precio_reno_porta!B266="","",precio_reno_porta!B266)</f>
        <v/>
      </c>
      <c r="B266" t="str">
        <f>IF(Anexar1!B256="","",Anexar1!B256)</f>
        <v/>
      </c>
      <c r="C266" t="str">
        <f>IF(Anexar1!C256="","",Anexar1!C256)</f>
        <v/>
      </c>
      <c r="D266" t="str">
        <f>IF(C266="","",VLOOKUP(C266,precio_reno_porta!D:Z,2,0))</f>
        <v/>
      </c>
      <c r="E266" t="str">
        <f>IF(C266="","",VLOOKUP(C266,precio_reno_porta!D:Z,3,0))</f>
        <v/>
      </c>
      <c r="F266" t="str">
        <f>IF(C266="","",VLOOKUP(C266,precio_reno_porta!D:Z,4,0))</f>
        <v/>
      </c>
      <c r="G266" t="str">
        <f>IF(C266="","",VLOOKUP(C266,precio_reno_porta!D:Z,5,0))</f>
        <v/>
      </c>
      <c r="H266" t="str">
        <f>IF(C266="","",VLOOKUP(C266,precio_reno_porta!D:Z,6,0))</f>
        <v/>
      </c>
      <c r="I266" t="str">
        <f>IF(C266="","",VLOOKUP(C266,precio_reno_porta!D:Z,7,0))</f>
        <v/>
      </c>
      <c r="J266" t="str">
        <f>IF(C266="","",VLOOKUP(C266,precio_reno_porta!D:Z,8,0))</f>
        <v/>
      </c>
      <c r="K266" t="str">
        <f>IF(C266="","",VLOOKUP(C266,precio_reno_porta!D:Z,9,0))</f>
        <v/>
      </c>
      <c r="L266" t="str">
        <f>IF(C266="","",VLOOKUP(C266,precio_reno_porta!D:Z,10,0))</f>
        <v/>
      </c>
      <c r="M266" t="str">
        <f>IF(C266="","",VLOOKUP(C266,precio_reno_porta!D:Z,11,0))</f>
        <v/>
      </c>
      <c r="N266" t="str">
        <f>IF(C266="","",VLOOKUP(C266,precio_reno_porta!D:Z,12,0))</f>
        <v/>
      </c>
      <c r="O266" t="str">
        <f>IF(C266="","",VLOOKUP(C266,precio_reno_porta!D:Z,13,0))</f>
        <v/>
      </c>
      <c r="P266" t="str">
        <f>IF(C266="","",VLOOKUP(C266,precio_reno_porta!D:Z,14,0))</f>
        <v/>
      </c>
      <c r="Q266" t="str">
        <f>IF(C266="","",VLOOKUP(C266,precio_reno_porta!D:Z,15,0))</f>
        <v/>
      </c>
      <c r="R266" t="str">
        <f>IF(C266="","",VLOOKUP(C266,precio_reno_porta!D:Z,16,0))</f>
        <v/>
      </c>
      <c r="S266" t="str">
        <f>IF(C266="","",VLOOKUP(C266,precio_reno_porta!D:Z,17,0))</f>
        <v/>
      </c>
      <c r="T266" t="str">
        <f>IF(C266="","",VLOOKUP(C266,precio_reno_porta!D:Z,18,0))</f>
        <v/>
      </c>
      <c r="U266" t="str">
        <f>IF(C266="","",VLOOKUP(C266,precio_reno_porta!D:Z,19,0))</f>
        <v/>
      </c>
      <c r="V266" t="str">
        <f>IF(C266="","",VLOOKUP(C266,precio_reno_porta!D:Z,20,0))</f>
        <v/>
      </c>
      <c r="W266" t="str">
        <f>IF(C266="","",VLOOKUP(C266,precio_reno_porta!D:Z,21,0))</f>
        <v/>
      </c>
      <c r="X266" t="str">
        <f>IF(C266="","",VLOOKUP(C266,precio_reno_porta!D:Z,22,0))</f>
        <v/>
      </c>
      <c r="Y266" t="str">
        <f>IF(C266="","",VLOOKUP(C266,precio_reno_porta!D:Z,23,0))</f>
        <v/>
      </c>
      <c r="Z266" t="str">
        <f>IF(Anexar1!C256="","",IFERROR(VLOOKUP(C266,Anexar1!C:P,6,0),0))</f>
        <v/>
      </c>
      <c r="AA266" t="str">
        <f>IF(Anexar1!C256="","",IFERROR(VLOOKUP(C266,Anexar1!C:P,14,0),""))</f>
        <v/>
      </c>
    </row>
    <row r="267" spans="1:27" x14ac:dyDescent="0.3">
      <c r="A267" t="str">
        <f>IF(precio_reno_porta!B267="","",precio_reno_porta!B267)</f>
        <v/>
      </c>
      <c r="B267" t="str">
        <f>IF(Anexar1!B257="","",Anexar1!B257)</f>
        <v/>
      </c>
      <c r="C267" t="str">
        <f>IF(Anexar1!C257="","",Anexar1!C257)</f>
        <v/>
      </c>
      <c r="D267" t="str">
        <f>IF(C267="","",VLOOKUP(C267,precio_reno_porta!D:Z,2,0))</f>
        <v/>
      </c>
      <c r="E267" t="str">
        <f>IF(C267="","",VLOOKUP(C267,precio_reno_porta!D:Z,3,0))</f>
        <v/>
      </c>
      <c r="F267" t="str">
        <f>IF(C267="","",VLOOKUP(C267,precio_reno_porta!D:Z,4,0))</f>
        <v/>
      </c>
      <c r="G267" t="str">
        <f>IF(C267="","",VLOOKUP(C267,precio_reno_porta!D:Z,5,0))</f>
        <v/>
      </c>
      <c r="H267" t="str">
        <f>IF(C267="","",VLOOKUP(C267,precio_reno_porta!D:Z,6,0))</f>
        <v/>
      </c>
      <c r="I267" t="str">
        <f>IF(C267="","",VLOOKUP(C267,precio_reno_porta!D:Z,7,0))</f>
        <v/>
      </c>
      <c r="J267" t="str">
        <f>IF(C267="","",VLOOKUP(C267,precio_reno_porta!D:Z,8,0))</f>
        <v/>
      </c>
      <c r="K267" t="str">
        <f>IF(C267="","",VLOOKUP(C267,precio_reno_porta!D:Z,9,0))</f>
        <v/>
      </c>
      <c r="L267" t="str">
        <f>IF(C267="","",VLOOKUP(C267,precio_reno_porta!D:Z,10,0))</f>
        <v/>
      </c>
      <c r="M267" t="str">
        <f>IF(C267="","",VLOOKUP(C267,precio_reno_porta!D:Z,11,0))</f>
        <v/>
      </c>
      <c r="N267" t="str">
        <f>IF(C267="","",VLOOKUP(C267,precio_reno_porta!D:Z,12,0))</f>
        <v/>
      </c>
      <c r="O267" t="str">
        <f>IF(C267="","",VLOOKUP(C267,precio_reno_porta!D:Z,13,0))</f>
        <v/>
      </c>
      <c r="P267" t="str">
        <f>IF(C267="","",VLOOKUP(C267,precio_reno_porta!D:Z,14,0))</f>
        <v/>
      </c>
      <c r="Q267" t="str">
        <f>IF(C267="","",VLOOKUP(C267,precio_reno_porta!D:Z,15,0))</f>
        <v/>
      </c>
      <c r="R267" t="str">
        <f>IF(C267="","",VLOOKUP(C267,precio_reno_porta!D:Z,16,0))</f>
        <v/>
      </c>
      <c r="S267" t="str">
        <f>IF(C267="","",VLOOKUP(C267,precio_reno_porta!D:Z,17,0))</f>
        <v/>
      </c>
      <c r="T267" t="str">
        <f>IF(C267="","",VLOOKUP(C267,precio_reno_porta!D:Z,18,0))</f>
        <v/>
      </c>
      <c r="U267" t="str">
        <f>IF(C267="","",VLOOKUP(C267,precio_reno_porta!D:Z,19,0))</f>
        <v/>
      </c>
      <c r="V267" t="str">
        <f>IF(C267="","",VLOOKUP(C267,precio_reno_porta!D:Z,20,0))</f>
        <v/>
      </c>
      <c r="W267" t="str">
        <f>IF(C267="","",VLOOKUP(C267,precio_reno_porta!D:Z,21,0))</f>
        <v/>
      </c>
      <c r="X267" t="str">
        <f>IF(C267="","",VLOOKUP(C267,precio_reno_porta!D:Z,22,0))</f>
        <v/>
      </c>
      <c r="Y267" t="str">
        <f>IF(C267="","",VLOOKUP(C267,precio_reno_porta!D:Z,23,0))</f>
        <v/>
      </c>
      <c r="Z267" t="str">
        <f>IF(Anexar1!C257="","",IFERROR(VLOOKUP(C267,Anexar1!C:P,6,0),0))</f>
        <v/>
      </c>
      <c r="AA267" t="str">
        <f>IF(Anexar1!C257="","",IFERROR(VLOOKUP(C267,Anexar1!C:P,14,0),""))</f>
        <v/>
      </c>
    </row>
    <row r="268" spans="1:27" x14ac:dyDescent="0.3">
      <c r="A268" t="str">
        <f>IF(precio_reno_porta!B268="","",precio_reno_porta!B268)</f>
        <v/>
      </c>
      <c r="B268" t="str">
        <f>IF(Anexar1!B258="","",Anexar1!B258)</f>
        <v/>
      </c>
      <c r="C268" t="str">
        <f>IF(Anexar1!C258="","",Anexar1!C258)</f>
        <v/>
      </c>
      <c r="D268" t="str">
        <f>IF(C268="","",VLOOKUP(C268,precio_reno_porta!D:Z,2,0))</f>
        <v/>
      </c>
      <c r="E268" t="str">
        <f>IF(C268="","",VLOOKUP(C268,precio_reno_porta!D:Z,3,0))</f>
        <v/>
      </c>
      <c r="F268" t="str">
        <f>IF(C268="","",VLOOKUP(C268,precio_reno_porta!D:Z,4,0))</f>
        <v/>
      </c>
      <c r="G268" t="str">
        <f>IF(C268="","",VLOOKUP(C268,precio_reno_porta!D:Z,5,0))</f>
        <v/>
      </c>
      <c r="H268" t="str">
        <f>IF(C268="","",VLOOKUP(C268,precio_reno_porta!D:Z,6,0))</f>
        <v/>
      </c>
      <c r="I268" t="str">
        <f>IF(C268="","",VLOOKUP(C268,precio_reno_porta!D:Z,7,0))</f>
        <v/>
      </c>
      <c r="J268" t="str">
        <f>IF(C268="","",VLOOKUP(C268,precio_reno_porta!D:Z,8,0))</f>
        <v/>
      </c>
      <c r="K268" t="str">
        <f>IF(C268="","",VLOOKUP(C268,precio_reno_porta!D:Z,9,0))</f>
        <v/>
      </c>
      <c r="L268" t="str">
        <f>IF(C268="","",VLOOKUP(C268,precio_reno_porta!D:Z,10,0))</f>
        <v/>
      </c>
      <c r="M268" t="str">
        <f>IF(C268="","",VLOOKUP(C268,precio_reno_porta!D:Z,11,0))</f>
        <v/>
      </c>
      <c r="N268" t="str">
        <f>IF(C268="","",VLOOKUP(C268,precio_reno_porta!D:Z,12,0))</f>
        <v/>
      </c>
      <c r="O268" t="str">
        <f>IF(C268="","",VLOOKUP(C268,precio_reno_porta!D:Z,13,0))</f>
        <v/>
      </c>
      <c r="P268" t="str">
        <f>IF(C268="","",VLOOKUP(C268,precio_reno_porta!D:Z,14,0))</f>
        <v/>
      </c>
      <c r="Q268" t="str">
        <f>IF(C268="","",VLOOKUP(C268,precio_reno_porta!D:Z,15,0))</f>
        <v/>
      </c>
      <c r="R268" t="str">
        <f>IF(C268="","",VLOOKUP(C268,precio_reno_porta!D:Z,16,0))</f>
        <v/>
      </c>
      <c r="S268" t="str">
        <f>IF(C268="","",VLOOKUP(C268,precio_reno_porta!D:Z,17,0))</f>
        <v/>
      </c>
      <c r="T268" t="str">
        <f>IF(C268="","",VLOOKUP(C268,precio_reno_porta!D:Z,18,0))</f>
        <v/>
      </c>
      <c r="U268" t="str">
        <f>IF(C268="","",VLOOKUP(C268,precio_reno_porta!D:Z,19,0))</f>
        <v/>
      </c>
      <c r="V268" t="str">
        <f>IF(C268="","",VLOOKUP(C268,precio_reno_porta!D:Z,20,0))</f>
        <v/>
      </c>
      <c r="W268" t="str">
        <f>IF(C268="","",VLOOKUP(C268,precio_reno_porta!D:Z,21,0))</f>
        <v/>
      </c>
      <c r="X268" t="str">
        <f>IF(C268="","",VLOOKUP(C268,precio_reno_porta!D:Z,22,0))</f>
        <v/>
      </c>
      <c r="Y268" t="str">
        <f>IF(C268="","",VLOOKUP(C268,precio_reno_porta!D:Z,23,0))</f>
        <v/>
      </c>
      <c r="Z268" t="str">
        <f>IF(Anexar1!C258="","",IFERROR(VLOOKUP(C268,Anexar1!C:P,6,0),0))</f>
        <v/>
      </c>
      <c r="AA268" t="str">
        <f>IF(Anexar1!C258="","",IFERROR(VLOOKUP(C268,Anexar1!C:P,14,0),""))</f>
        <v/>
      </c>
    </row>
    <row r="269" spans="1:27" x14ac:dyDescent="0.3">
      <c r="A269" t="str">
        <f>IF(precio_reno_porta!B269="","",precio_reno_porta!B269)</f>
        <v/>
      </c>
      <c r="B269" t="str">
        <f>IF(Anexar1!B259="","",Anexar1!B259)</f>
        <v/>
      </c>
      <c r="C269" t="str">
        <f>IF(Anexar1!C259="","",Anexar1!C259)</f>
        <v/>
      </c>
      <c r="D269" t="str">
        <f>IF(C269="","",VLOOKUP(C269,precio_reno_porta!D:Z,2,0))</f>
        <v/>
      </c>
      <c r="E269" t="str">
        <f>IF(C269="","",VLOOKUP(C269,precio_reno_porta!D:Z,3,0))</f>
        <v/>
      </c>
      <c r="F269" t="str">
        <f>IF(C269="","",VLOOKUP(C269,precio_reno_porta!D:Z,4,0))</f>
        <v/>
      </c>
      <c r="G269" t="str">
        <f>IF(C269="","",VLOOKUP(C269,precio_reno_porta!D:Z,5,0))</f>
        <v/>
      </c>
      <c r="H269" t="str">
        <f>IF(C269="","",VLOOKUP(C269,precio_reno_porta!D:Z,6,0))</f>
        <v/>
      </c>
      <c r="I269" t="str">
        <f>IF(C269="","",VLOOKUP(C269,precio_reno_porta!D:Z,7,0))</f>
        <v/>
      </c>
      <c r="J269" t="str">
        <f>IF(C269="","",VLOOKUP(C269,precio_reno_porta!D:Z,8,0))</f>
        <v/>
      </c>
      <c r="K269" t="str">
        <f>IF(C269="","",VLOOKUP(C269,precio_reno_porta!D:Z,9,0))</f>
        <v/>
      </c>
      <c r="L269" t="str">
        <f>IF(C269="","",VLOOKUP(C269,precio_reno_porta!D:Z,10,0))</f>
        <v/>
      </c>
      <c r="M269" t="str">
        <f>IF(C269="","",VLOOKUP(C269,precio_reno_porta!D:Z,11,0))</f>
        <v/>
      </c>
      <c r="N269" t="str">
        <f>IF(C269="","",VLOOKUP(C269,precio_reno_porta!D:Z,12,0))</f>
        <v/>
      </c>
      <c r="O269" t="str">
        <f>IF(C269="","",VLOOKUP(C269,precio_reno_porta!D:Z,13,0))</f>
        <v/>
      </c>
      <c r="P269" t="str">
        <f>IF(C269="","",VLOOKUP(C269,precio_reno_porta!D:Z,14,0))</f>
        <v/>
      </c>
      <c r="Q269" t="str">
        <f>IF(C269="","",VLOOKUP(C269,precio_reno_porta!D:Z,15,0))</f>
        <v/>
      </c>
      <c r="R269" t="str">
        <f>IF(C269="","",VLOOKUP(C269,precio_reno_porta!D:Z,16,0))</f>
        <v/>
      </c>
      <c r="S269" t="str">
        <f>IF(C269="","",VLOOKUP(C269,precio_reno_porta!D:Z,17,0))</f>
        <v/>
      </c>
      <c r="T269" t="str">
        <f>IF(C269="","",VLOOKUP(C269,precio_reno_porta!D:Z,18,0))</f>
        <v/>
      </c>
      <c r="U269" t="str">
        <f>IF(C269="","",VLOOKUP(C269,precio_reno_porta!D:Z,19,0))</f>
        <v/>
      </c>
      <c r="V269" t="str">
        <f>IF(C269="","",VLOOKUP(C269,precio_reno_porta!D:Z,20,0))</f>
        <v/>
      </c>
      <c r="W269" t="str">
        <f>IF(C269="","",VLOOKUP(C269,precio_reno_porta!D:Z,21,0))</f>
        <v/>
      </c>
      <c r="X269" t="str">
        <f>IF(C269="","",VLOOKUP(C269,precio_reno_porta!D:Z,22,0))</f>
        <v/>
      </c>
      <c r="Y269" t="str">
        <f>IF(C269="","",VLOOKUP(C269,precio_reno_porta!D:Z,23,0))</f>
        <v/>
      </c>
      <c r="Z269" t="str">
        <f>IF(Anexar1!C259="","",IFERROR(VLOOKUP(C269,Anexar1!C:P,6,0),0))</f>
        <v/>
      </c>
      <c r="AA269" t="str">
        <f>IF(Anexar1!C259="","",IFERROR(VLOOKUP(C269,Anexar1!C:P,14,0),""))</f>
        <v/>
      </c>
    </row>
    <row r="270" spans="1:27" x14ac:dyDescent="0.3">
      <c r="A270" t="str">
        <f>IF(precio_reno_porta!B270="","",precio_reno_porta!B270)</f>
        <v/>
      </c>
      <c r="B270" t="str">
        <f>IF(Anexar1!B260="","",Anexar1!B260)</f>
        <v/>
      </c>
      <c r="C270" t="str">
        <f>IF(Anexar1!C260="","",Anexar1!C260)</f>
        <v/>
      </c>
      <c r="D270" t="str">
        <f>IF(C270="","",VLOOKUP(C270,precio_reno_porta!D:Z,2,0))</f>
        <v/>
      </c>
      <c r="E270" t="str">
        <f>IF(C270="","",VLOOKUP(C270,precio_reno_porta!D:Z,3,0))</f>
        <v/>
      </c>
      <c r="F270" t="str">
        <f>IF(C270="","",VLOOKUP(C270,precio_reno_porta!D:Z,4,0))</f>
        <v/>
      </c>
      <c r="G270" t="str">
        <f>IF(C270="","",VLOOKUP(C270,precio_reno_porta!D:Z,5,0))</f>
        <v/>
      </c>
      <c r="H270" t="str">
        <f>IF(C270="","",VLOOKUP(C270,precio_reno_porta!D:Z,6,0))</f>
        <v/>
      </c>
      <c r="I270" t="str">
        <f>IF(C270="","",VLOOKUP(C270,precio_reno_porta!D:Z,7,0))</f>
        <v/>
      </c>
      <c r="J270" t="str">
        <f>IF(C270="","",VLOOKUP(C270,precio_reno_porta!D:Z,8,0))</f>
        <v/>
      </c>
      <c r="K270" t="str">
        <f>IF(C270="","",VLOOKUP(C270,precio_reno_porta!D:Z,9,0))</f>
        <v/>
      </c>
      <c r="L270" t="str">
        <f>IF(C270="","",VLOOKUP(C270,precio_reno_porta!D:Z,10,0))</f>
        <v/>
      </c>
      <c r="M270" t="str">
        <f>IF(C270="","",VLOOKUP(C270,precio_reno_porta!D:Z,11,0))</f>
        <v/>
      </c>
      <c r="N270" t="str">
        <f>IF(C270="","",VLOOKUP(C270,precio_reno_porta!D:Z,12,0))</f>
        <v/>
      </c>
      <c r="O270" t="str">
        <f>IF(C270="","",VLOOKUP(C270,precio_reno_porta!D:Z,13,0))</f>
        <v/>
      </c>
      <c r="P270" t="str">
        <f>IF(C270="","",VLOOKUP(C270,precio_reno_porta!D:Z,14,0))</f>
        <v/>
      </c>
      <c r="Q270" t="str">
        <f>IF(C270="","",VLOOKUP(C270,precio_reno_porta!D:Z,15,0))</f>
        <v/>
      </c>
      <c r="R270" t="str">
        <f>IF(C270="","",VLOOKUP(C270,precio_reno_porta!D:Z,16,0))</f>
        <v/>
      </c>
      <c r="S270" t="str">
        <f>IF(C270="","",VLOOKUP(C270,precio_reno_porta!D:Z,17,0))</f>
        <v/>
      </c>
      <c r="T270" t="str">
        <f>IF(C270="","",VLOOKUP(C270,precio_reno_porta!D:Z,18,0))</f>
        <v/>
      </c>
      <c r="U270" t="str">
        <f>IF(C270="","",VLOOKUP(C270,precio_reno_porta!D:Z,19,0))</f>
        <v/>
      </c>
      <c r="V270" t="str">
        <f>IF(C270="","",VLOOKUP(C270,precio_reno_porta!D:Z,20,0))</f>
        <v/>
      </c>
      <c r="W270" t="str">
        <f>IF(C270="","",VLOOKUP(C270,precio_reno_porta!D:Z,21,0))</f>
        <v/>
      </c>
      <c r="X270" t="str">
        <f>IF(C270="","",VLOOKUP(C270,precio_reno_porta!D:Z,22,0))</f>
        <v/>
      </c>
      <c r="Y270" t="str">
        <f>IF(C270="","",VLOOKUP(C270,precio_reno_porta!D:Z,23,0))</f>
        <v/>
      </c>
      <c r="Z270" t="str">
        <f>IF(Anexar1!C260="","",IFERROR(VLOOKUP(C270,Anexar1!C:P,6,0),0))</f>
        <v/>
      </c>
      <c r="AA270" t="str">
        <f>IF(Anexar1!C260="","",IFERROR(VLOOKUP(C270,Anexar1!C:P,14,0),""))</f>
        <v/>
      </c>
    </row>
    <row r="271" spans="1:27" x14ac:dyDescent="0.3">
      <c r="A271" t="str">
        <f>IF(precio_reno_porta!B271="","",precio_reno_porta!B271)</f>
        <v/>
      </c>
      <c r="B271" t="str">
        <f>IF(Anexar1!B261="","",Anexar1!B261)</f>
        <v/>
      </c>
      <c r="C271" t="str">
        <f>IF(Anexar1!C261="","",Anexar1!C261)</f>
        <v/>
      </c>
      <c r="D271" t="str">
        <f>IF(C271="","",VLOOKUP(C271,precio_reno_porta!D:Z,2,0))</f>
        <v/>
      </c>
      <c r="E271" t="str">
        <f>IF(C271="","",VLOOKUP(C271,precio_reno_porta!D:Z,3,0))</f>
        <v/>
      </c>
      <c r="F271" t="str">
        <f>IF(C271="","",VLOOKUP(C271,precio_reno_porta!D:Z,4,0))</f>
        <v/>
      </c>
      <c r="G271" t="str">
        <f>IF(C271="","",VLOOKUP(C271,precio_reno_porta!D:Z,5,0))</f>
        <v/>
      </c>
      <c r="H271" t="str">
        <f>IF(C271="","",VLOOKUP(C271,precio_reno_porta!D:Z,6,0))</f>
        <v/>
      </c>
      <c r="I271" t="str">
        <f>IF(C271="","",VLOOKUP(C271,precio_reno_porta!D:Z,7,0))</f>
        <v/>
      </c>
      <c r="J271" t="str">
        <f>IF(C271="","",VLOOKUP(C271,precio_reno_porta!D:Z,8,0))</f>
        <v/>
      </c>
      <c r="K271" t="str">
        <f>IF(C271="","",VLOOKUP(C271,precio_reno_porta!D:Z,9,0))</f>
        <v/>
      </c>
      <c r="L271" t="str">
        <f>IF(C271="","",VLOOKUP(C271,precio_reno_porta!D:Z,10,0))</f>
        <v/>
      </c>
      <c r="M271" t="str">
        <f>IF(C271="","",VLOOKUP(C271,precio_reno_porta!D:Z,11,0))</f>
        <v/>
      </c>
      <c r="N271" t="str">
        <f>IF(C271="","",VLOOKUP(C271,precio_reno_porta!D:Z,12,0))</f>
        <v/>
      </c>
      <c r="O271" t="str">
        <f>IF(C271="","",VLOOKUP(C271,precio_reno_porta!D:Z,13,0))</f>
        <v/>
      </c>
      <c r="P271" t="str">
        <f>IF(C271="","",VLOOKUP(C271,precio_reno_porta!D:Z,14,0))</f>
        <v/>
      </c>
      <c r="Q271" t="str">
        <f>IF(C271="","",VLOOKUP(C271,precio_reno_porta!D:Z,15,0))</f>
        <v/>
      </c>
      <c r="R271" t="str">
        <f>IF(C271="","",VLOOKUP(C271,precio_reno_porta!D:Z,16,0))</f>
        <v/>
      </c>
      <c r="S271" t="str">
        <f>IF(C271="","",VLOOKUP(C271,precio_reno_porta!D:Z,17,0))</f>
        <v/>
      </c>
      <c r="T271" t="str">
        <f>IF(C271="","",VLOOKUP(C271,precio_reno_porta!D:Z,18,0))</f>
        <v/>
      </c>
      <c r="U271" t="str">
        <f>IF(C271="","",VLOOKUP(C271,precio_reno_porta!D:Z,19,0))</f>
        <v/>
      </c>
      <c r="V271" t="str">
        <f>IF(C271="","",VLOOKUP(C271,precio_reno_porta!D:Z,20,0))</f>
        <v/>
      </c>
      <c r="W271" t="str">
        <f>IF(C271="","",VLOOKUP(C271,precio_reno_porta!D:Z,21,0))</f>
        <v/>
      </c>
      <c r="X271" t="str">
        <f>IF(C271="","",VLOOKUP(C271,precio_reno_porta!D:Z,22,0))</f>
        <v/>
      </c>
      <c r="Y271" t="str">
        <f>IF(C271="","",VLOOKUP(C271,precio_reno_porta!D:Z,23,0))</f>
        <v/>
      </c>
      <c r="Z271" t="str">
        <f>IF(Anexar1!C261="","",IFERROR(VLOOKUP(C271,Anexar1!C:P,6,0),0))</f>
        <v/>
      </c>
      <c r="AA271" t="str">
        <f>IF(Anexar1!C261="","",IFERROR(VLOOKUP(C271,Anexar1!C:P,14,0),""))</f>
        <v/>
      </c>
    </row>
    <row r="272" spans="1:27" x14ac:dyDescent="0.3">
      <c r="A272" t="str">
        <f>IF(precio_reno_porta!B272="","",precio_reno_porta!B272)</f>
        <v/>
      </c>
      <c r="B272" t="str">
        <f>IF(Anexar1!B262="","",Anexar1!B262)</f>
        <v/>
      </c>
      <c r="C272" t="str">
        <f>IF(Anexar1!C262="","",Anexar1!C262)</f>
        <v/>
      </c>
      <c r="D272" t="str">
        <f>IF(C272="","",VLOOKUP(C272,precio_reno_porta!D:Z,2,0))</f>
        <v/>
      </c>
      <c r="E272" t="str">
        <f>IF(C272="","",VLOOKUP(C272,precio_reno_porta!D:Z,3,0))</f>
        <v/>
      </c>
      <c r="F272" t="str">
        <f>IF(C272="","",VLOOKUP(C272,precio_reno_porta!D:Z,4,0))</f>
        <v/>
      </c>
      <c r="G272" t="str">
        <f>IF(C272="","",VLOOKUP(C272,precio_reno_porta!D:Z,5,0))</f>
        <v/>
      </c>
      <c r="H272" t="str">
        <f>IF(C272="","",VLOOKUP(C272,precio_reno_porta!D:Z,6,0))</f>
        <v/>
      </c>
      <c r="I272" t="str">
        <f>IF(C272="","",VLOOKUP(C272,precio_reno_porta!D:Z,7,0))</f>
        <v/>
      </c>
      <c r="J272" t="str">
        <f>IF(C272="","",VLOOKUP(C272,precio_reno_porta!D:Z,8,0))</f>
        <v/>
      </c>
      <c r="K272" t="str">
        <f>IF(C272="","",VLOOKUP(C272,precio_reno_porta!D:Z,9,0))</f>
        <v/>
      </c>
      <c r="L272" t="str">
        <f>IF(C272="","",VLOOKUP(C272,precio_reno_porta!D:Z,10,0))</f>
        <v/>
      </c>
      <c r="M272" t="str">
        <f>IF(C272="","",VLOOKUP(C272,precio_reno_porta!D:Z,11,0))</f>
        <v/>
      </c>
      <c r="N272" t="str">
        <f>IF(C272="","",VLOOKUP(C272,precio_reno_porta!D:Z,12,0))</f>
        <v/>
      </c>
      <c r="O272" t="str">
        <f>IF(C272="","",VLOOKUP(C272,precio_reno_porta!D:Z,13,0))</f>
        <v/>
      </c>
      <c r="P272" t="str">
        <f>IF(C272="","",VLOOKUP(C272,precio_reno_porta!D:Z,14,0))</f>
        <v/>
      </c>
      <c r="Q272" t="str">
        <f>IF(C272="","",VLOOKUP(C272,precio_reno_porta!D:Z,15,0))</f>
        <v/>
      </c>
      <c r="R272" t="str">
        <f>IF(C272="","",VLOOKUP(C272,precio_reno_porta!D:Z,16,0))</f>
        <v/>
      </c>
      <c r="S272" t="str">
        <f>IF(C272="","",VLOOKUP(C272,precio_reno_porta!D:Z,17,0))</f>
        <v/>
      </c>
      <c r="T272" t="str">
        <f>IF(C272="","",VLOOKUP(C272,precio_reno_porta!D:Z,18,0))</f>
        <v/>
      </c>
      <c r="U272" t="str">
        <f>IF(C272="","",VLOOKUP(C272,precio_reno_porta!D:Z,19,0))</f>
        <v/>
      </c>
      <c r="V272" t="str">
        <f>IF(C272="","",VLOOKUP(C272,precio_reno_porta!D:Z,20,0))</f>
        <v/>
      </c>
      <c r="W272" t="str">
        <f>IF(C272="","",VLOOKUP(C272,precio_reno_porta!D:Z,21,0))</f>
        <v/>
      </c>
      <c r="X272" t="str">
        <f>IF(C272="","",VLOOKUP(C272,precio_reno_porta!D:Z,22,0))</f>
        <v/>
      </c>
      <c r="Y272" t="str">
        <f>IF(C272="","",VLOOKUP(C272,precio_reno_porta!D:Z,23,0))</f>
        <v/>
      </c>
      <c r="Z272" t="str">
        <f>IF(Anexar1!C262="","",IFERROR(VLOOKUP(C272,Anexar1!C:P,6,0),0))</f>
        <v/>
      </c>
      <c r="AA272" t="str">
        <f>IF(Anexar1!C262="","",IFERROR(VLOOKUP(C272,Anexar1!C:P,14,0),""))</f>
        <v/>
      </c>
    </row>
    <row r="273" spans="1:27" x14ac:dyDescent="0.3">
      <c r="A273" t="str">
        <f>IF(precio_reno_porta!B273="","",precio_reno_porta!B273)</f>
        <v/>
      </c>
      <c r="B273" t="str">
        <f>IF(Anexar1!B263="","",Anexar1!B263)</f>
        <v/>
      </c>
      <c r="C273" t="str">
        <f>IF(Anexar1!C263="","",Anexar1!C263)</f>
        <v/>
      </c>
      <c r="D273" t="str">
        <f>IF(C273="","",VLOOKUP(C273,precio_reno_porta!D:Z,2,0))</f>
        <v/>
      </c>
      <c r="E273" t="str">
        <f>IF(C273="","",VLOOKUP(C273,precio_reno_porta!D:Z,3,0))</f>
        <v/>
      </c>
      <c r="F273" t="str">
        <f>IF(C273="","",VLOOKUP(C273,precio_reno_porta!D:Z,4,0))</f>
        <v/>
      </c>
      <c r="G273" t="str">
        <f>IF(C273="","",VLOOKUP(C273,precio_reno_porta!D:Z,5,0))</f>
        <v/>
      </c>
      <c r="H273" t="str">
        <f>IF(C273="","",VLOOKUP(C273,precio_reno_porta!D:Z,6,0))</f>
        <v/>
      </c>
      <c r="I273" t="str">
        <f>IF(C273="","",VLOOKUP(C273,precio_reno_porta!D:Z,7,0))</f>
        <v/>
      </c>
      <c r="J273" t="str">
        <f>IF(C273="","",VLOOKUP(C273,precio_reno_porta!D:Z,8,0))</f>
        <v/>
      </c>
      <c r="K273" t="str">
        <f>IF(C273="","",VLOOKUP(C273,precio_reno_porta!D:Z,9,0))</f>
        <v/>
      </c>
      <c r="L273" t="str">
        <f>IF(C273="","",VLOOKUP(C273,precio_reno_porta!D:Z,10,0))</f>
        <v/>
      </c>
      <c r="M273" t="str">
        <f>IF(C273="","",VLOOKUP(C273,precio_reno_porta!D:Z,11,0))</f>
        <v/>
      </c>
      <c r="N273" t="str">
        <f>IF(C273="","",VLOOKUP(C273,precio_reno_porta!D:Z,12,0))</f>
        <v/>
      </c>
      <c r="O273" t="str">
        <f>IF(C273="","",VLOOKUP(C273,precio_reno_porta!D:Z,13,0))</f>
        <v/>
      </c>
      <c r="P273" t="str">
        <f>IF(C273="","",VLOOKUP(C273,precio_reno_porta!D:Z,14,0))</f>
        <v/>
      </c>
      <c r="Q273" t="str">
        <f>IF(C273="","",VLOOKUP(C273,precio_reno_porta!D:Z,15,0))</f>
        <v/>
      </c>
      <c r="R273" t="str">
        <f>IF(C273="","",VLOOKUP(C273,precio_reno_porta!D:Z,16,0))</f>
        <v/>
      </c>
      <c r="S273" t="str">
        <f>IF(C273="","",VLOOKUP(C273,precio_reno_porta!D:Z,17,0))</f>
        <v/>
      </c>
      <c r="T273" t="str">
        <f>IF(C273="","",VLOOKUP(C273,precio_reno_porta!D:Z,18,0))</f>
        <v/>
      </c>
      <c r="U273" t="str">
        <f>IF(C273="","",VLOOKUP(C273,precio_reno_porta!D:Z,19,0))</f>
        <v/>
      </c>
      <c r="V273" t="str">
        <f>IF(C273="","",VLOOKUP(C273,precio_reno_porta!D:Z,20,0))</f>
        <v/>
      </c>
      <c r="W273" t="str">
        <f>IF(C273="","",VLOOKUP(C273,precio_reno_porta!D:Z,21,0))</f>
        <v/>
      </c>
      <c r="X273" t="str">
        <f>IF(C273="","",VLOOKUP(C273,precio_reno_porta!D:Z,22,0))</f>
        <v/>
      </c>
      <c r="Y273" t="str">
        <f>IF(C273="","",VLOOKUP(C273,precio_reno_porta!D:Z,23,0))</f>
        <v/>
      </c>
      <c r="Z273" t="str">
        <f>IF(Anexar1!C263="","",IFERROR(VLOOKUP(C273,Anexar1!C:P,6,0),0))</f>
        <v/>
      </c>
      <c r="AA273" t="str">
        <f>IF(Anexar1!C263="","",IFERROR(VLOOKUP(C273,Anexar1!C:P,14,0),""))</f>
        <v/>
      </c>
    </row>
    <row r="274" spans="1:27" x14ac:dyDescent="0.3">
      <c r="A274" t="str">
        <f>IF(precio_reno_porta!B274="","",precio_reno_porta!B274)</f>
        <v/>
      </c>
      <c r="B274" t="str">
        <f>IF(Anexar1!B264="","",Anexar1!B264)</f>
        <v/>
      </c>
      <c r="C274" t="str">
        <f>IF(Anexar1!C264="","",Anexar1!C264)</f>
        <v/>
      </c>
      <c r="D274" t="str">
        <f>IF(C274="","",VLOOKUP(C274,precio_reno_porta!D:Z,2,0))</f>
        <v/>
      </c>
      <c r="E274" t="str">
        <f>IF(C274="","",VLOOKUP(C274,precio_reno_porta!D:Z,3,0))</f>
        <v/>
      </c>
      <c r="F274" t="str">
        <f>IF(C274="","",VLOOKUP(C274,precio_reno_porta!D:Z,4,0))</f>
        <v/>
      </c>
      <c r="G274" t="str">
        <f>IF(C274="","",VLOOKUP(C274,precio_reno_porta!D:Z,5,0))</f>
        <v/>
      </c>
      <c r="H274" t="str">
        <f>IF(C274="","",VLOOKUP(C274,precio_reno_porta!D:Z,6,0))</f>
        <v/>
      </c>
      <c r="I274" t="str">
        <f>IF(C274="","",VLOOKUP(C274,precio_reno_porta!D:Z,7,0))</f>
        <v/>
      </c>
      <c r="J274" t="str">
        <f>IF(C274="","",VLOOKUP(C274,precio_reno_porta!D:Z,8,0))</f>
        <v/>
      </c>
      <c r="K274" t="str">
        <f>IF(C274="","",VLOOKUP(C274,precio_reno_porta!D:Z,9,0))</f>
        <v/>
      </c>
      <c r="L274" t="str">
        <f>IF(C274="","",VLOOKUP(C274,precio_reno_porta!D:Z,10,0))</f>
        <v/>
      </c>
      <c r="M274" t="str">
        <f>IF(C274="","",VLOOKUP(C274,precio_reno_porta!D:Z,11,0))</f>
        <v/>
      </c>
      <c r="N274" t="str">
        <f>IF(C274="","",VLOOKUP(C274,precio_reno_porta!D:Z,12,0))</f>
        <v/>
      </c>
      <c r="O274" t="str">
        <f>IF(C274="","",VLOOKUP(C274,precio_reno_porta!D:Z,13,0))</f>
        <v/>
      </c>
      <c r="P274" t="str">
        <f>IF(C274="","",VLOOKUP(C274,precio_reno_porta!D:Z,14,0))</f>
        <v/>
      </c>
      <c r="Q274" t="str">
        <f>IF(C274="","",VLOOKUP(C274,precio_reno_porta!D:Z,15,0))</f>
        <v/>
      </c>
      <c r="R274" t="str">
        <f>IF(C274="","",VLOOKUP(C274,precio_reno_porta!D:Z,16,0))</f>
        <v/>
      </c>
      <c r="S274" t="str">
        <f>IF(C274="","",VLOOKUP(C274,precio_reno_porta!D:Z,17,0))</f>
        <v/>
      </c>
      <c r="T274" t="str">
        <f>IF(C274="","",VLOOKUP(C274,precio_reno_porta!D:Z,18,0))</f>
        <v/>
      </c>
      <c r="U274" t="str">
        <f>IF(C274="","",VLOOKUP(C274,precio_reno_porta!D:Z,19,0))</f>
        <v/>
      </c>
      <c r="V274" t="str">
        <f>IF(C274="","",VLOOKUP(C274,precio_reno_porta!D:Z,20,0))</f>
        <v/>
      </c>
      <c r="W274" t="str">
        <f>IF(C274="","",VLOOKUP(C274,precio_reno_porta!D:Z,21,0))</f>
        <v/>
      </c>
      <c r="X274" t="str">
        <f>IF(C274="","",VLOOKUP(C274,precio_reno_porta!D:Z,22,0))</f>
        <v/>
      </c>
      <c r="Y274" t="str">
        <f>IF(C274="","",VLOOKUP(C274,precio_reno_porta!D:Z,23,0))</f>
        <v/>
      </c>
      <c r="Z274" t="str">
        <f>IF(Anexar1!C264="","",IFERROR(VLOOKUP(C274,Anexar1!C:P,6,0),0))</f>
        <v/>
      </c>
      <c r="AA274" t="str">
        <f>IF(Anexar1!C264="","",IFERROR(VLOOKUP(C274,Anexar1!C:P,14,0),""))</f>
        <v/>
      </c>
    </row>
    <row r="275" spans="1:27" x14ac:dyDescent="0.3">
      <c r="A275" t="str">
        <f>IF(precio_reno_porta!B275="","",precio_reno_porta!B275)</f>
        <v/>
      </c>
      <c r="B275" t="str">
        <f>IF(Anexar1!B265="","",Anexar1!B265)</f>
        <v/>
      </c>
      <c r="C275" t="str">
        <f>IF(Anexar1!C265="","",Anexar1!C265)</f>
        <v/>
      </c>
      <c r="D275" t="str">
        <f>IF(C275="","",VLOOKUP(C275,precio_reno_porta!D:Z,2,0))</f>
        <v/>
      </c>
      <c r="E275" t="str">
        <f>IF(C275="","",VLOOKUP(C275,precio_reno_porta!D:Z,3,0))</f>
        <v/>
      </c>
      <c r="F275" t="str">
        <f>IF(C275="","",VLOOKUP(C275,precio_reno_porta!D:Z,4,0))</f>
        <v/>
      </c>
      <c r="G275" t="str">
        <f>IF(C275="","",VLOOKUP(C275,precio_reno_porta!D:Z,5,0))</f>
        <v/>
      </c>
      <c r="H275" t="str">
        <f>IF(C275="","",VLOOKUP(C275,precio_reno_porta!D:Z,6,0))</f>
        <v/>
      </c>
      <c r="I275" t="str">
        <f>IF(C275="","",VLOOKUP(C275,precio_reno_porta!D:Z,7,0))</f>
        <v/>
      </c>
      <c r="J275" t="str">
        <f>IF(C275="","",VLOOKUP(C275,precio_reno_porta!D:Z,8,0))</f>
        <v/>
      </c>
      <c r="K275" t="str">
        <f>IF(C275="","",VLOOKUP(C275,precio_reno_porta!D:Z,9,0))</f>
        <v/>
      </c>
      <c r="L275" t="str">
        <f>IF(C275="","",VLOOKUP(C275,precio_reno_porta!D:Z,10,0))</f>
        <v/>
      </c>
      <c r="M275" t="str">
        <f>IF(C275="","",VLOOKUP(C275,precio_reno_porta!D:Z,11,0))</f>
        <v/>
      </c>
      <c r="N275" t="str">
        <f>IF(C275="","",VLOOKUP(C275,precio_reno_porta!D:Z,12,0))</f>
        <v/>
      </c>
      <c r="O275" t="str">
        <f>IF(C275="","",VLOOKUP(C275,precio_reno_porta!D:Z,13,0))</f>
        <v/>
      </c>
      <c r="P275" t="str">
        <f>IF(C275="","",VLOOKUP(C275,precio_reno_porta!D:Z,14,0))</f>
        <v/>
      </c>
      <c r="Q275" t="str">
        <f>IF(C275="","",VLOOKUP(C275,precio_reno_porta!D:Z,15,0))</f>
        <v/>
      </c>
      <c r="R275" t="str">
        <f>IF(C275="","",VLOOKUP(C275,precio_reno_porta!D:Z,16,0))</f>
        <v/>
      </c>
      <c r="S275" t="str">
        <f>IF(C275="","",VLOOKUP(C275,precio_reno_porta!D:Z,17,0))</f>
        <v/>
      </c>
      <c r="T275" t="str">
        <f>IF(C275="","",VLOOKUP(C275,precio_reno_porta!D:Z,18,0))</f>
        <v/>
      </c>
      <c r="U275" t="str">
        <f>IF(C275="","",VLOOKUP(C275,precio_reno_porta!D:Z,19,0))</f>
        <v/>
      </c>
      <c r="V275" t="str">
        <f>IF(C275="","",VLOOKUP(C275,precio_reno_porta!D:Z,20,0))</f>
        <v/>
      </c>
      <c r="W275" t="str">
        <f>IF(C275="","",VLOOKUP(C275,precio_reno_porta!D:Z,21,0))</f>
        <v/>
      </c>
      <c r="X275" t="str">
        <f>IF(C275="","",VLOOKUP(C275,precio_reno_porta!D:Z,22,0))</f>
        <v/>
      </c>
      <c r="Y275" t="str">
        <f>IF(C275="","",VLOOKUP(C275,precio_reno_porta!D:Z,23,0))</f>
        <v/>
      </c>
      <c r="Z275" t="str">
        <f>IF(Anexar1!C265="","",IFERROR(VLOOKUP(C275,Anexar1!C:P,6,0),0))</f>
        <v/>
      </c>
      <c r="AA275" t="str">
        <f>IF(Anexar1!C265="","",IFERROR(VLOOKUP(C275,Anexar1!C:P,14,0),""))</f>
        <v/>
      </c>
    </row>
    <row r="276" spans="1:27" x14ac:dyDescent="0.3">
      <c r="A276" t="str">
        <f>IF(precio_reno_porta!B276="","",precio_reno_porta!B276)</f>
        <v/>
      </c>
      <c r="B276" t="str">
        <f>IF(Anexar1!B266="","",Anexar1!B266)</f>
        <v/>
      </c>
      <c r="C276" t="str">
        <f>IF(Anexar1!C266="","",Anexar1!C266)</f>
        <v/>
      </c>
      <c r="D276" t="str">
        <f>IF(C276="","",VLOOKUP(C276,precio_reno_porta!D:Z,2,0))</f>
        <v/>
      </c>
      <c r="E276" t="str">
        <f>IF(C276="","",VLOOKUP(C276,precio_reno_porta!D:Z,3,0))</f>
        <v/>
      </c>
      <c r="F276" t="str">
        <f>IF(C276="","",VLOOKUP(C276,precio_reno_porta!D:Z,4,0))</f>
        <v/>
      </c>
      <c r="G276" t="str">
        <f>IF(C276="","",VLOOKUP(C276,precio_reno_porta!D:Z,5,0))</f>
        <v/>
      </c>
      <c r="H276" t="str">
        <f>IF(C276="","",VLOOKUP(C276,precio_reno_porta!D:Z,6,0))</f>
        <v/>
      </c>
      <c r="I276" t="str">
        <f>IF(C276="","",VLOOKUP(C276,precio_reno_porta!D:Z,7,0))</f>
        <v/>
      </c>
      <c r="J276" t="str">
        <f>IF(C276="","",VLOOKUP(C276,precio_reno_porta!D:Z,8,0))</f>
        <v/>
      </c>
      <c r="K276" t="str">
        <f>IF(C276="","",VLOOKUP(C276,precio_reno_porta!D:Z,9,0))</f>
        <v/>
      </c>
      <c r="L276" t="str">
        <f>IF(C276="","",VLOOKUP(C276,precio_reno_porta!D:Z,10,0))</f>
        <v/>
      </c>
      <c r="M276" t="str">
        <f>IF(C276="","",VLOOKUP(C276,precio_reno_porta!D:Z,11,0))</f>
        <v/>
      </c>
      <c r="N276" t="str">
        <f>IF(C276="","",VLOOKUP(C276,precio_reno_porta!D:Z,12,0))</f>
        <v/>
      </c>
      <c r="O276" t="str">
        <f>IF(C276="","",VLOOKUP(C276,precio_reno_porta!D:Z,13,0))</f>
        <v/>
      </c>
      <c r="P276" t="str">
        <f>IF(C276="","",VLOOKUP(C276,precio_reno_porta!D:Z,14,0))</f>
        <v/>
      </c>
      <c r="Q276" t="str">
        <f>IF(C276="","",VLOOKUP(C276,precio_reno_porta!D:Z,15,0))</f>
        <v/>
      </c>
      <c r="R276" t="str">
        <f>IF(C276="","",VLOOKUP(C276,precio_reno_porta!D:Z,16,0))</f>
        <v/>
      </c>
      <c r="S276" t="str">
        <f>IF(C276="","",VLOOKUP(C276,precio_reno_porta!D:Z,17,0))</f>
        <v/>
      </c>
      <c r="T276" t="str">
        <f>IF(C276="","",VLOOKUP(C276,precio_reno_porta!D:Z,18,0))</f>
        <v/>
      </c>
      <c r="U276" t="str">
        <f>IF(C276="","",VLOOKUP(C276,precio_reno_porta!D:Z,19,0))</f>
        <v/>
      </c>
      <c r="V276" t="str">
        <f>IF(C276="","",VLOOKUP(C276,precio_reno_porta!D:Z,20,0))</f>
        <v/>
      </c>
      <c r="W276" t="str">
        <f>IF(C276="","",VLOOKUP(C276,precio_reno_porta!D:Z,21,0))</f>
        <v/>
      </c>
      <c r="X276" t="str">
        <f>IF(C276="","",VLOOKUP(C276,precio_reno_porta!D:Z,22,0))</f>
        <v/>
      </c>
      <c r="Y276" t="str">
        <f>IF(C276="","",VLOOKUP(C276,precio_reno_porta!D:Z,23,0))</f>
        <v/>
      </c>
      <c r="Z276" t="str">
        <f>IF(Anexar1!C266="","",IFERROR(VLOOKUP(C276,Anexar1!C:P,6,0),0))</f>
        <v/>
      </c>
      <c r="AA276" t="str">
        <f>IF(Anexar1!C266="","",IFERROR(VLOOKUP(C276,Anexar1!C:P,14,0),""))</f>
        <v/>
      </c>
    </row>
    <row r="277" spans="1:27" x14ac:dyDescent="0.3">
      <c r="A277" t="str">
        <f>IF(precio_reno_porta!B277="","",precio_reno_porta!B277)</f>
        <v/>
      </c>
      <c r="B277" t="str">
        <f>IF(Anexar1!B267="","",Anexar1!B267)</f>
        <v/>
      </c>
      <c r="C277" t="str">
        <f>IF(Anexar1!C267="","",Anexar1!C267)</f>
        <v/>
      </c>
      <c r="D277" t="str">
        <f>IF(C277="","",VLOOKUP(C277,precio_reno_porta!D:Z,2,0))</f>
        <v/>
      </c>
      <c r="E277" t="str">
        <f>IF(C277="","",VLOOKUP(C277,precio_reno_porta!D:Z,3,0))</f>
        <v/>
      </c>
      <c r="F277" t="str">
        <f>IF(C277="","",VLOOKUP(C277,precio_reno_porta!D:Z,4,0))</f>
        <v/>
      </c>
      <c r="G277" t="str">
        <f>IF(C277="","",VLOOKUP(C277,precio_reno_porta!D:Z,5,0))</f>
        <v/>
      </c>
      <c r="H277" t="str">
        <f>IF(C277="","",VLOOKUP(C277,precio_reno_porta!D:Z,6,0))</f>
        <v/>
      </c>
      <c r="I277" t="str">
        <f>IF(C277="","",VLOOKUP(C277,precio_reno_porta!D:Z,7,0))</f>
        <v/>
      </c>
      <c r="J277" t="str">
        <f>IF(C277="","",VLOOKUP(C277,precio_reno_porta!D:Z,8,0))</f>
        <v/>
      </c>
      <c r="K277" t="str">
        <f>IF(C277="","",VLOOKUP(C277,precio_reno_porta!D:Z,9,0))</f>
        <v/>
      </c>
      <c r="L277" t="str">
        <f>IF(C277="","",VLOOKUP(C277,precio_reno_porta!D:Z,10,0))</f>
        <v/>
      </c>
      <c r="M277" t="str">
        <f>IF(C277="","",VLOOKUP(C277,precio_reno_porta!D:Z,11,0))</f>
        <v/>
      </c>
      <c r="N277" t="str">
        <f>IF(C277="","",VLOOKUP(C277,precio_reno_porta!D:Z,12,0))</f>
        <v/>
      </c>
      <c r="O277" t="str">
        <f>IF(C277="","",VLOOKUP(C277,precio_reno_porta!D:Z,13,0))</f>
        <v/>
      </c>
      <c r="P277" t="str">
        <f>IF(C277="","",VLOOKUP(C277,precio_reno_porta!D:Z,14,0))</f>
        <v/>
      </c>
      <c r="Q277" t="str">
        <f>IF(C277="","",VLOOKUP(C277,precio_reno_porta!D:Z,15,0))</f>
        <v/>
      </c>
      <c r="R277" t="str">
        <f>IF(C277="","",VLOOKUP(C277,precio_reno_porta!D:Z,16,0))</f>
        <v/>
      </c>
      <c r="S277" t="str">
        <f>IF(C277="","",VLOOKUP(C277,precio_reno_porta!D:Z,17,0))</f>
        <v/>
      </c>
      <c r="T277" t="str">
        <f>IF(C277="","",VLOOKUP(C277,precio_reno_porta!D:Z,18,0))</f>
        <v/>
      </c>
      <c r="U277" t="str">
        <f>IF(C277="","",VLOOKUP(C277,precio_reno_porta!D:Z,19,0))</f>
        <v/>
      </c>
      <c r="V277" t="str">
        <f>IF(C277="","",VLOOKUP(C277,precio_reno_porta!D:Z,20,0))</f>
        <v/>
      </c>
      <c r="W277" t="str">
        <f>IF(C277="","",VLOOKUP(C277,precio_reno_porta!D:Z,21,0))</f>
        <v/>
      </c>
      <c r="X277" t="str">
        <f>IF(C277="","",VLOOKUP(C277,precio_reno_porta!D:Z,22,0))</f>
        <v/>
      </c>
      <c r="Y277" t="str">
        <f>IF(C277="","",VLOOKUP(C277,precio_reno_porta!D:Z,23,0))</f>
        <v/>
      </c>
      <c r="Z277" t="str">
        <f>IF(Anexar1!C267="","",IFERROR(VLOOKUP(C277,Anexar1!C:P,6,0),0))</f>
        <v/>
      </c>
      <c r="AA277" t="str">
        <f>IF(Anexar1!C267="","",IFERROR(VLOOKUP(C277,Anexar1!C:P,14,0),""))</f>
        <v/>
      </c>
    </row>
    <row r="278" spans="1:27" x14ac:dyDescent="0.3">
      <c r="A278" t="str">
        <f>IF(precio_reno_porta!B278="","",precio_reno_porta!B278)</f>
        <v/>
      </c>
      <c r="B278" t="str">
        <f>IF(Anexar1!B268="","",Anexar1!B268)</f>
        <v/>
      </c>
      <c r="C278" t="str">
        <f>IF(Anexar1!C268="","",Anexar1!C268)</f>
        <v/>
      </c>
      <c r="D278" t="str">
        <f>IF(C278="","",VLOOKUP(C278,precio_reno_porta!D:Z,2,0))</f>
        <v/>
      </c>
      <c r="E278" t="str">
        <f>IF(C278="","",VLOOKUP(C278,precio_reno_porta!D:Z,3,0))</f>
        <v/>
      </c>
      <c r="F278" t="str">
        <f>IF(C278="","",VLOOKUP(C278,precio_reno_porta!D:Z,4,0))</f>
        <v/>
      </c>
      <c r="G278" t="str">
        <f>IF(C278="","",VLOOKUP(C278,precio_reno_porta!D:Z,5,0))</f>
        <v/>
      </c>
      <c r="H278" t="str">
        <f>IF(C278="","",VLOOKUP(C278,precio_reno_porta!D:Z,6,0))</f>
        <v/>
      </c>
      <c r="I278" t="str">
        <f>IF(C278="","",VLOOKUP(C278,precio_reno_porta!D:Z,7,0))</f>
        <v/>
      </c>
      <c r="J278" t="str">
        <f>IF(C278="","",VLOOKUP(C278,precio_reno_porta!D:Z,8,0))</f>
        <v/>
      </c>
      <c r="K278" t="str">
        <f>IF(C278="","",VLOOKUP(C278,precio_reno_porta!D:Z,9,0))</f>
        <v/>
      </c>
      <c r="L278" t="str">
        <f>IF(C278="","",VLOOKUP(C278,precio_reno_porta!D:Z,10,0))</f>
        <v/>
      </c>
      <c r="M278" t="str">
        <f>IF(C278="","",VLOOKUP(C278,precio_reno_porta!D:Z,11,0))</f>
        <v/>
      </c>
      <c r="N278" t="str">
        <f>IF(C278="","",VLOOKUP(C278,precio_reno_porta!D:Z,12,0))</f>
        <v/>
      </c>
      <c r="O278" t="str">
        <f>IF(C278="","",VLOOKUP(C278,precio_reno_porta!D:Z,13,0))</f>
        <v/>
      </c>
      <c r="P278" t="str">
        <f>IF(C278="","",VLOOKUP(C278,precio_reno_porta!D:Z,14,0))</f>
        <v/>
      </c>
      <c r="Q278" t="str">
        <f>IF(C278="","",VLOOKUP(C278,precio_reno_porta!D:Z,15,0))</f>
        <v/>
      </c>
      <c r="R278" t="str">
        <f>IF(C278="","",VLOOKUP(C278,precio_reno_porta!D:Z,16,0))</f>
        <v/>
      </c>
      <c r="S278" t="str">
        <f>IF(C278="","",VLOOKUP(C278,precio_reno_porta!D:Z,17,0))</f>
        <v/>
      </c>
      <c r="T278" t="str">
        <f>IF(C278="","",VLOOKUP(C278,precio_reno_porta!D:Z,18,0))</f>
        <v/>
      </c>
      <c r="U278" t="str">
        <f>IF(C278="","",VLOOKUP(C278,precio_reno_porta!D:Z,19,0))</f>
        <v/>
      </c>
      <c r="V278" t="str">
        <f>IF(C278="","",VLOOKUP(C278,precio_reno_porta!D:Z,20,0))</f>
        <v/>
      </c>
      <c r="W278" t="str">
        <f>IF(C278="","",VLOOKUP(C278,precio_reno_porta!D:Z,21,0))</f>
        <v/>
      </c>
      <c r="X278" t="str">
        <f>IF(C278="","",VLOOKUP(C278,precio_reno_porta!D:Z,22,0))</f>
        <v/>
      </c>
      <c r="Y278" t="str">
        <f>IF(C278="","",VLOOKUP(C278,precio_reno_porta!D:Z,23,0))</f>
        <v/>
      </c>
      <c r="Z278" t="str">
        <f>IF(Anexar1!C268="","",IFERROR(VLOOKUP(C278,Anexar1!C:P,6,0),0))</f>
        <v/>
      </c>
      <c r="AA278" t="str">
        <f>IF(Anexar1!C268="","",IFERROR(VLOOKUP(C278,Anexar1!C:P,14,0),""))</f>
        <v/>
      </c>
    </row>
    <row r="279" spans="1:27" x14ac:dyDescent="0.3">
      <c r="A279" t="str">
        <f>IF(precio_reno_porta!B279="","",precio_reno_porta!B279)</f>
        <v/>
      </c>
      <c r="B279" t="str">
        <f>IF(Anexar1!B269="","",Anexar1!B269)</f>
        <v/>
      </c>
      <c r="C279" t="str">
        <f>IF(Anexar1!C269="","",Anexar1!C269)</f>
        <v/>
      </c>
      <c r="D279" t="str">
        <f>IF(C279="","",VLOOKUP(C279,precio_reno_porta!D:Z,2,0))</f>
        <v/>
      </c>
      <c r="E279" t="str">
        <f>IF(C279="","",VLOOKUP(C279,precio_reno_porta!D:Z,3,0))</f>
        <v/>
      </c>
      <c r="F279" t="str">
        <f>IF(C279="","",VLOOKUP(C279,precio_reno_porta!D:Z,4,0))</f>
        <v/>
      </c>
      <c r="G279" t="str">
        <f>IF(C279="","",VLOOKUP(C279,precio_reno_porta!D:Z,5,0))</f>
        <v/>
      </c>
      <c r="H279" t="str">
        <f>IF(C279="","",VLOOKUP(C279,precio_reno_porta!D:Z,6,0))</f>
        <v/>
      </c>
      <c r="I279" t="str">
        <f>IF(C279="","",VLOOKUP(C279,precio_reno_porta!D:Z,7,0))</f>
        <v/>
      </c>
      <c r="J279" t="str">
        <f>IF(C279="","",VLOOKUP(C279,precio_reno_porta!D:Z,8,0))</f>
        <v/>
      </c>
      <c r="K279" t="str">
        <f>IF(C279="","",VLOOKUP(C279,precio_reno_porta!D:Z,9,0))</f>
        <v/>
      </c>
      <c r="L279" t="str">
        <f>IF(C279="","",VLOOKUP(C279,precio_reno_porta!D:Z,10,0))</f>
        <v/>
      </c>
      <c r="M279" t="str">
        <f>IF(C279="","",VLOOKUP(C279,precio_reno_porta!D:Z,11,0))</f>
        <v/>
      </c>
      <c r="N279" t="str">
        <f>IF(C279="","",VLOOKUP(C279,precio_reno_porta!D:Z,12,0))</f>
        <v/>
      </c>
      <c r="O279" t="str">
        <f>IF(C279="","",VLOOKUP(C279,precio_reno_porta!D:Z,13,0))</f>
        <v/>
      </c>
      <c r="P279" t="str">
        <f>IF(C279="","",VLOOKUP(C279,precio_reno_porta!D:Z,14,0))</f>
        <v/>
      </c>
      <c r="Q279" t="str">
        <f>IF(C279="","",VLOOKUP(C279,precio_reno_porta!D:Z,15,0))</f>
        <v/>
      </c>
      <c r="R279" t="str">
        <f>IF(C279="","",VLOOKUP(C279,precio_reno_porta!D:Z,16,0))</f>
        <v/>
      </c>
      <c r="S279" t="str">
        <f>IF(C279="","",VLOOKUP(C279,precio_reno_porta!D:Z,17,0))</f>
        <v/>
      </c>
      <c r="T279" t="str">
        <f>IF(C279="","",VLOOKUP(C279,precio_reno_porta!D:Z,18,0))</f>
        <v/>
      </c>
      <c r="U279" t="str">
        <f>IF(C279="","",VLOOKUP(C279,precio_reno_porta!D:Z,19,0))</f>
        <v/>
      </c>
      <c r="V279" t="str">
        <f>IF(C279="","",VLOOKUP(C279,precio_reno_porta!D:Z,20,0))</f>
        <v/>
      </c>
      <c r="W279" t="str">
        <f>IF(C279="","",VLOOKUP(C279,precio_reno_porta!D:Z,21,0))</f>
        <v/>
      </c>
      <c r="X279" t="str">
        <f>IF(C279="","",VLOOKUP(C279,precio_reno_porta!D:Z,22,0))</f>
        <v/>
      </c>
      <c r="Y279" t="str">
        <f>IF(C279="","",VLOOKUP(C279,precio_reno_porta!D:Z,23,0))</f>
        <v/>
      </c>
      <c r="Z279" t="str">
        <f>IF(Anexar1!C269="","",IFERROR(VLOOKUP(C279,Anexar1!C:P,6,0),0))</f>
        <v/>
      </c>
      <c r="AA279" t="str">
        <f>IF(Anexar1!C269="","",IFERROR(VLOOKUP(C279,Anexar1!C:P,14,0),""))</f>
        <v/>
      </c>
    </row>
    <row r="280" spans="1:27" x14ac:dyDescent="0.3">
      <c r="A280" t="str">
        <f>IF(precio_reno_porta!B280="","",precio_reno_porta!B280)</f>
        <v/>
      </c>
      <c r="B280" t="str">
        <f>IF(Anexar1!B270="","",Anexar1!B270)</f>
        <v/>
      </c>
      <c r="C280" t="str">
        <f>IF(Anexar1!C270="","",Anexar1!C270)</f>
        <v/>
      </c>
      <c r="D280" t="str">
        <f>IF(C280="","",VLOOKUP(C280,precio_reno_porta!D:Z,2,0))</f>
        <v/>
      </c>
      <c r="E280" t="str">
        <f>IF(C280="","",VLOOKUP(C280,precio_reno_porta!D:Z,3,0))</f>
        <v/>
      </c>
      <c r="F280" t="str">
        <f>IF(C280="","",VLOOKUP(C280,precio_reno_porta!D:Z,4,0))</f>
        <v/>
      </c>
      <c r="G280" t="str">
        <f>IF(C280="","",VLOOKUP(C280,precio_reno_porta!D:Z,5,0))</f>
        <v/>
      </c>
      <c r="H280" t="str">
        <f>IF(C280="","",VLOOKUP(C280,precio_reno_porta!D:Z,6,0))</f>
        <v/>
      </c>
      <c r="I280" t="str">
        <f>IF(C280="","",VLOOKUP(C280,precio_reno_porta!D:Z,7,0))</f>
        <v/>
      </c>
      <c r="J280" t="str">
        <f>IF(C280="","",VLOOKUP(C280,precio_reno_porta!D:Z,8,0))</f>
        <v/>
      </c>
      <c r="K280" t="str">
        <f>IF(C280="","",VLOOKUP(C280,precio_reno_porta!D:Z,9,0))</f>
        <v/>
      </c>
      <c r="L280" t="str">
        <f>IF(C280="","",VLOOKUP(C280,precio_reno_porta!D:Z,10,0))</f>
        <v/>
      </c>
      <c r="M280" t="str">
        <f>IF(C280="","",VLOOKUP(C280,precio_reno_porta!D:Z,11,0))</f>
        <v/>
      </c>
      <c r="N280" t="str">
        <f>IF(C280="","",VLOOKUP(C280,precio_reno_porta!D:Z,12,0))</f>
        <v/>
      </c>
      <c r="O280" t="str">
        <f>IF(C280="","",VLOOKUP(C280,precio_reno_porta!D:Z,13,0))</f>
        <v/>
      </c>
      <c r="P280" t="str">
        <f>IF(C280="","",VLOOKUP(C280,precio_reno_porta!D:Z,14,0))</f>
        <v/>
      </c>
      <c r="Q280" t="str">
        <f>IF(C280="","",VLOOKUP(C280,precio_reno_porta!D:Z,15,0))</f>
        <v/>
      </c>
      <c r="R280" t="str">
        <f>IF(C280="","",VLOOKUP(C280,precio_reno_porta!D:Z,16,0))</f>
        <v/>
      </c>
      <c r="S280" t="str">
        <f>IF(C280="","",VLOOKUP(C280,precio_reno_porta!D:Z,17,0))</f>
        <v/>
      </c>
      <c r="T280" t="str">
        <f>IF(C280="","",VLOOKUP(C280,precio_reno_porta!D:Z,18,0))</f>
        <v/>
      </c>
      <c r="U280" t="str">
        <f>IF(C280="","",VLOOKUP(C280,precio_reno_porta!D:Z,19,0))</f>
        <v/>
      </c>
      <c r="V280" t="str">
        <f>IF(C280="","",VLOOKUP(C280,precio_reno_porta!D:Z,20,0))</f>
        <v/>
      </c>
      <c r="W280" t="str">
        <f>IF(C280="","",VLOOKUP(C280,precio_reno_porta!D:Z,21,0))</f>
        <v/>
      </c>
      <c r="X280" t="str">
        <f>IF(C280="","",VLOOKUP(C280,precio_reno_porta!D:Z,22,0))</f>
        <v/>
      </c>
      <c r="Y280" t="str">
        <f>IF(C280="","",VLOOKUP(C280,precio_reno_porta!D:Z,23,0))</f>
        <v/>
      </c>
      <c r="Z280" t="str">
        <f>IF(Anexar1!C270="","",IFERROR(VLOOKUP(C280,Anexar1!C:P,6,0),0))</f>
        <v/>
      </c>
      <c r="AA280" t="str">
        <f>IF(Anexar1!C270="","",IFERROR(VLOOKUP(C280,Anexar1!C:P,14,0),""))</f>
        <v/>
      </c>
    </row>
    <row r="281" spans="1:27" x14ac:dyDescent="0.3">
      <c r="A281" t="str">
        <f>IF(precio_reno_porta!B281="","",precio_reno_porta!B281)</f>
        <v/>
      </c>
      <c r="B281" t="str">
        <f>IF(Anexar1!B271="","",Anexar1!B271)</f>
        <v/>
      </c>
      <c r="C281" t="str">
        <f>IF(Anexar1!C271="","",Anexar1!C271)</f>
        <v/>
      </c>
      <c r="D281" t="str">
        <f>IF(C281="","",VLOOKUP(C281,precio_reno_porta!D:Z,2,0))</f>
        <v/>
      </c>
      <c r="E281" t="str">
        <f>IF(C281="","",VLOOKUP(C281,precio_reno_porta!D:Z,3,0))</f>
        <v/>
      </c>
      <c r="F281" t="str">
        <f>IF(C281="","",VLOOKUP(C281,precio_reno_porta!D:Z,4,0))</f>
        <v/>
      </c>
      <c r="G281" t="str">
        <f>IF(C281="","",VLOOKUP(C281,precio_reno_porta!D:Z,5,0))</f>
        <v/>
      </c>
      <c r="H281" t="str">
        <f>IF(C281="","",VLOOKUP(C281,precio_reno_porta!D:Z,6,0))</f>
        <v/>
      </c>
      <c r="I281" t="str">
        <f>IF(C281="","",VLOOKUP(C281,precio_reno_porta!D:Z,7,0))</f>
        <v/>
      </c>
      <c r="J281" t="str">
        <f>IF(C281="","",VLOOKUP(C281,precio_reno_porta!D:Z,8,0))</f>
        <v/>
      </c>
      <c r="K281" t="str">
        <f>IF(C281="","",VLOOKUP(C281,precio_reno_porta!D:Z,9,0))</f>
        <v/>
      </c>
      <c r="L281" t="str">
        <f>IF(C281="","",VLOOKUP(C281,precio_reno_porta!D:Z,10,0))</f>
        <v/>
      </c>
      <c r="M281" t="str">
        <f>IF(C281="","",VLOOKUP(C281,precio_reno_porta!D:Z,11,0))</f>
        <v/>
      </c>
      <c r="N281" t="str">
        <f>IF(C281="","",VLOOKUP(C281,precio_reno_porta!D:Z,12,0))</f>
        <v/>
      </c>
      <c r="O281" t="str">
        <f>IF(C281="","",VLOOKUP(C281,precio_reno_porta!D:Z,13,0))</f>
        <v/>
      </c>
      <c r="P281" t="str">
        <f>IF(C281="","",VLOOKUP(C281,precio_reno_porta!D:Z,14,0))</f>
        <v/>
      </c>
      <c r="Q281" t="str">
        <f>IF(C281="","",VLOOKUP(C281,precio_reno_porta!D:Z,15,0))</f>
        <v/>
      </c>
      <c r="R281" t="str">
        <f>IF(C281="","",VLOOKUP(C281,precio_reno_porta!D:Z,16,0))</f>
        <v/>
      </c>
      <c r="S281" t="str">
        <f>IF(C281="","",VLOOKUP(C281,precio_reno_porta!D:Z,17,0))</f>
        <v/>
      </c>
      <c r="T281" t="str">
        <f>IF(C281="","",VLOOKUP(C281,precio_reno_porta!D:Z,18,0))</f>
        <v/>
      </c>
      <c r="U281" t="str">
        <f>IF(C281="","",VLOOKUP(C281,precio_reno_porta!D:Z,19,0))</f>
        <v/>
      </c>
      <c r="V281" t="str">
        <f>IF(C281="","",VLOOKUP(C281,precio_reno_porta!D:Z,20,0))</f>
        <v/>
      </c>
      <c r="W281" t="str">
        <f>IF(C281="","",VLOOKUP(C281,precio_reno_porta!D:Z,21,0))</f>
        <v/>
      </c>
      <c r="X281" t="str">
        <f>IF(C281="","",VLOOKUP(C281,precio_reno_porta!D:Z,22,0))</f>
        <v/>
      </c>
      <c r="Y281" t="str">
        <f>IF(C281="","",VLOOKUP(C281,precio_reno_porta!D:Z,23,0))</f>
        <v/>
      </c>
      <c r="Z281" t="str">
        <f>IF(Anexar1!C271="","",IFERROR(VLOOKUP(C281,Anexar1!C:P,6,0),0))</f>
        <v/>
      </c>
      <c r="AA281" t="str">
        <f>IF(Anexar1!C271="","",IFERROR(VLOOKUP(C281,Anexar1!C:P,14,0),""))</f>
        <v/>
      </c>
    </row>
    <row r="282" spans="1:27" x14ac:dyDescent="0.3">
      <c r="A282" t="str">
        <f>IF(precio_reno_porta!B282="","",precio_reno_porta!B282)</f>
        <v/>
      </c>
      <c r="B282" t="str">
        <f>IF(Anexar1!B272="","",Anexar1!B272)</f>
        <v/>
      </c>
      <c r="C282" t="str">
        <f>IF(Anexar1!C272="","",Anexar1!C272)</f>
        <v/>
      </c>
      <c r="D282" t="str">
        <f>IF(C282="","",VLOOKUP(C282,precio_reno_porta!D:Z,2,0))</f>
        <v/>
      </c>
      <c r="E282" t="str">
        <f>IF(C282="","",VLOOKUP(C282,precio_reno_porta!D:Z,3,0))</f>
        <v/>
      </c>
      <c r="F282" t="str">
        <f>IF(C282="","",VLOOKUP(C282,precio_reno_porta!D:Z,4,0))</f>
        <v/>
      </c>
      <c r="G282" t="str">
        <f>IF(C282="","",VLOOKUP(C282,precio_reno_porta!D:Z,5,0))</f>
        <v/>
      </c>
      <c r="H282" t="str">
        <f>IF(C282="","",VLOOKUP(C282,precio_reno_porta!D:Z,6,0))</f>
        <v/>
      </c>
      <c r="I282" t="str">
        <f>IF(C282="","",VLOOKUP(C282,precio_reno_porta!D:Z,7,0))</f>
        <v/>
      </c>
      <c r="J282" t="str">
        <f>IF(C282="","",VLOOKUP(C282,precio_reno_porta!D:Z,8,0))</f>
        <v/>
      </c>
      <c r="K282" t="str">
        <f>IF(C282="","",VLOOKUP(C282,precio_reno_porta!D:Z,9,0))</f>
        <v/>
      </c>
      <c r="L282" t="str">
        <f>IF(C282="","",VLOOKUP(C282,precio_reno_porta!D:Z,10,0))</f>
        <v/>
      </c>
      <c r="M282" t="str">
        <f>IF(C282="","",VLOOKUP(C282,precio_reno_porta!D:Z,11,0))</f>
        <v/>
      </c>
      <c r="N282" t="str">
        <f>IF(C282="","",VLOOKUP(C282,precio_reno_porta!D:Z,12,0))</f>
        <v/>
      </c>
      <c r="O282" t="str">
        <f>IF(C282="","",VLOOKUP(C282,precio_reno_porta!D:Z,13,0))</f>
        <v/>
      </c>
      <c r="P282" t="str">
        <f>IF(C282="","",VLOOKUP(C282,precio_reno_porta!D:Z,14,0))</f>
        <v/>
      </c>
      <c r="Q282" t="str">
        <f>IF(C282="","",VLOOKUP(C282,precio_reno_porta!D:Z,15,0))</f>
        <v/>
      </c>
      <c r="R282" t="str">
        <f>IF(C282="","",VLOOKUP(C282,precio_reno_porta!D:Z,16,0))</f>
        <v/>
      </c>
      <c r="S282" t="str">
        <f>IF(C282="","",VLOOKUP(C282,precio_reno_porta!D:Z,17,0))</f>
        <v/>
      </c>
      <c r="T282" t="str">
        <f>IF(C282="","",VLOOKUP(C282,precio_reno_porta!D:Z,18,0))</f>
        <v/>
      </c>
      <c r="U282" t="str">
        <f>IF(C282="","",VLOOKUP(C282,precio_reno_porta!D:Z,19,0))</f>
        <v/>
      </c>
      <c r="V282" t="str">
        <f>IF(C282="","",VLOOKUP(C282,precio_reno_porta!D:Z,20,0))</f>
        <v/>
      </c>
      <c r="W282" t="str">
        <f>IF(C282="","",VLOOKUP(C282,precio_reno_porta!D:Z,21,0))</f>
        <v/>
      </c>
      <c r="X282" t="str">
        <f>IF(C282="","",VLOOKUP(C282,precio_reno_porta!D:Z,22,0))</f>
        <v/>
      </c>
      <c r="Y282" t="str">
        <f>IF(C282="","",VLOOKUP(C282,precio_reno_porta!D:Z,23,0))</f>
        <v/>
      </c>
      <c r="Z282" t="str">
        <f>IF(Anexar1!C272="","",IFERROR(VLOOKUP(C282,Anexar1!C:P,6,0),0))</f>
        <v/>
      </c>
      <c r="AA282" t="str">
        <f>IF(Anexar1!C272="","",IFERROR(VLOOKUP(C282,Anexar1!C:P,14,0),""))</f>
        <v/>
      </c>
    </row>
    <row r="283" spans="1:27" x14ac:dyDescent="0.3">
      <c r="A283" t="str">
        <f>IF(precio_reno_porta!B283="","",precio_reno_porta!B283)</f>
        <v/>
      </c>
      <c r="B283" t="str">
        <f>IF(Anexar1!B273="","",Anexar1!B273)</f>
        <v/>
      </c>
      <c r="C283" t="str">
        <f>IF(Anexar1!C273="","",Anexar1!C273)</f>
        <v/>
      </c>
      <c r="D283" t="str">
        <f>IF(C283="","",VLOOKUP(C283,precio_reno_porta!D:Z,2,0))</f>
        <v/>
      </c>
      <c r="E283" t="str">
        <f>IF(C283="","",VLOOKUP(C283,precio_reno_porta!D:Z,3,0))</f>
        <v/>
      </c>
      <c r="F283" t="str">
        <f>IF(C283="","",VLOOKUP(C283,precio_reno_porta!D:Z,4,0))</f>
        <v/>
      </c>
      <c r="G283" t="str">
        <f>IF(C283="","",VLOOKUP(C283,precio_reno_porta!D:Z,5,0))</f>
        <v/>
      </c>
      <c r="H283" t="str">
        <f>IF(C283="","",VLOOKUP(C283,precio_reno_porta!D:Z,6,0))</f>
        <v/>
      </c>
      <c r="I283" t="str">
        <f>IF(C283="","",VLOOKUP(C283,precio_reno_porta!D:Z,7,0))</f>
        <v/>
      </c>
      <c r="J283" t="str">
        <f>IF(C283="","",VLOOKUP(C283,precio_reno_porta!D:Z,8,0))</f>
        <v/>
      </c>
      <c r="K283" t="str">
        <f>IF(C283="","",VLOOKUP(C283,precio_reno_porta!D:Z,9,0))</f>
        <v/>
      </c>
      <c r="L283" t="str">
        <f>IF(C283="","",VLOOKUP(C283,precio_reno_porta!D:Z,10,0))</f>
        <v/>
      </c>
      <c r="M283" t="str">
        <f>IF(C283="","",VLOOKUP(C283,precio_reno_porta!D:Z,11,0))</f>
        <v/>
      </c>
      <c r="N283" t="str">
        <f>IF(C283="","",VLOOKUP(C283,precio_reno_porta!D:Z,12,0))</f>
        <v/>
      </c>
      <c r="O283" t="str">
        <f>IF(C283="","",VLOOKUP(C283,precio_reno_porta!D:Z,13,0))</f>
        <v/>
      </c>
      <c r="P283" t="str">
        <f>IF(C283="","",VLOOKUP(C283,precio_reno_porta!D:Z,14,0))</f>
        <v/>
      </c>
      <c r="Q283" t="str">
        <f>IF(C283="","",VLOOKUP(C283,precio_reno_porta!D:Z,15,0))</f>
        <v/>
      </c>
      <c r="R283" t="str">
        <f>IF(C283="","",VLOOKUP(C283,precio_reno_porta!D:Z,16,0))</f>
        <v/>
      </c>
      <c r="S283" t="str">
        <f>IF(C283="","",VLOOKUP(C283,precio_reno_porta!D:Z,17,0))</f>
        <v/>
      </c>
      <c r="T283" t="str">
        <f>IF(C283="","",VLOOKUP(C283,precio_reno_porta!D:Z,18,0))</f>
        <v/>
      </c>
      <c r="U283" t="str">
        <f>IF(C283="","",VLOOKUP(C283,precio_reno_porta!D:Z,19,0))</f>
        <v/>
      </c>
      <c r="V283" t="str">
        <f>IF(C283="","",VLOOKUP(C283,precio_reno_porta!D:Z,20,0))</f>
        <v/>
      </c>
      <c r="W283" t="str">
        <f>IF(C283="","",VLOOKUP(C283,precio_reno_porta!D:Z,21,0))</f>
        <v/>
      </c>
      <c r="X283" t="str">
        <f>IF(C283="","",VLOOKUP(C283,precio_reno_porta!D:Z,22,0))</f>
        <v/>
      </c>
      <c r="Y283" t="str">
        <f>IF(C283="","",VLOOKUP(C283,precio_reno_porta!D:Z,23,0))</f>
        <v/>
      </c>
      <c r="Z283" t="str">
        <f>IF(Anexar1!C273="","",IFERROR(VLOOKUP(C283,Anexar1!C:P,6,0),0))</f>
        <v/>
      </c>
      <c r="AA283" t="str">
        <f>IF(Anexar1!C273="","",IFERROR(VLOOKUP(C283,Anexar1!C:P,14,0),""))</f>
        <v/>
      </c>
    </row>
    <row r="284" spans="1:27" x14ac:dyDescent="0.3">
      <c r="A284" t="str">
        <f>IF(precio_reno_porta!B284="","",precio_reno_porta!B284)</f>
        <v/>
      </c>
      <c r="B284" t="str">
        <f>IF(Anexar1!B274="","",Anexar1!B274)</f>
        <v/>
      </c>
      <c r="C284" t="str">
        <f>IF(Anexar1!C274="","",Anexar1!C274)</f>
        <v/>
      </c>
      <c r="D284" t="str">
        <f>IF(C284="","",VLOOKUP(C284,precio_reno_porta!D:Z,2,0))</f>
        <v/>
      </c>
      <c r="E284" t="str">
        <f>IF(C284="","",VLOOKUP(C284,precio_reno_porta!D:Z,3,0))</f>
        <v/>
      </c>
      <c r="F284" t="str">
        <f>IF(C284="","",VLOOKUP(C284,precio_reno_porta!D:Z,4,0))</f>
        <v/>
      </c>
      <c r="G284" t="str">
        <f>IF(C284="","",VLOOKUP(C284,precio_reno_porta!D:Z,5,0))</f>
        <v/>
      </c>
      <c r="H284" t="str">
        <f>IF(C284="","",VLOOKUP(C284,precio_reno_porta!D:Z,6,0))</f>
        <v/>
      </c>
      <c r="I284" t="str">
        <f>IF(C284="","",VLOOKUP(C284,precio_reno_porta!D:Z,7,0))</f>
        <v/>
      </c>
      <c r="J284" t="str">
        <f>IF(C284="","",VLOOKUP(C284,precio_reno_porta!D:Z,8,0))</f>
        <v/>
      </c>
      <c r="K284" t="str">
        <f>IF(C284="","",VLOOKUP(C284,precio_reno_porta!D:Z,9,0))</f>
        <v/>
      </c>
      <c r="L284" t="str">
        <f>IF(C284="","",VLOOKUP(C284,precio_reno_porta!D:Z,10,0))</f>
        <v/>
      </c>
      <c r="M284" t="str">
        <f>IF(C284="","",VLOOKUP(C284,precio_reno_porta!D:Z,11,0))</f>
        <v/>
      </c>
      <c r="N284" t="str">
        <f>IF(C284="","",VLOOKUP(C284,precio_reno_porta!D:Z,12,0))</f>
        <v/>
      </c>
      <c r="O284" t="str">
        <f>IF(C284="","",VLOOKUP(C284,precio_reno_porta!D:Z,13,0))</f>
        <v/>
      </c>
      <c r="P284" t="str">
        <f>IF(C284="","",VLOOKUP(C284,precio_reno_porta!D:Z,14,0))</f>
        <v/>
      </c>
      <c r="Q284" t="str">
        <f>IF(C284="","",VLOOKUP(C284,precio_reno_porta!D:Z,15,0))</f>
        <v/>
      </c>
      <c r="R284" t="str">
        <f>IF(C284="","",VLOOKUP(C284,precio_reno_porta!D:Z,16,0))</f>
        <v/>
      </c>
      <c r="S284" t="str">
        <f>IF(C284="","",VLOOKUP(C284,precio_reno_porta!D:Z,17,0))</f>
        <v/>
      </c>
      <c r="T284" t="str">
        <f>IF(C284="","",VLOOKUP(C284,precio_reno_porta!D:Z,18,0))</f>
        <v/>
      </c>
      <c r="U284" t="str">
        <f>IF(C284="","",VLOOKUP(C284,precio_reno_porta!D:Z,19,0))</f>
        <v/>
      </c>
      <c r="V284" t="str">
        <f>IF(C284="","",VLOOKUP(C284,precio_reno_porta!D:Z,20,0))</f>
        <v/>
      </c>
      <c r="W284" t="str">
        <f>IF(C284="","",VLOOKUP(C284,precio_reno_porta!D:Z,21,0))</f>
        <v/>
      </c>
      <c r="X284" t="str">
        <f>IF(C284="","",VLOOKUP(C284,precio_reno_porta!D:Z,22,0))</f>
        <v/>
      </c>
      <c r="Y284" t="str">
        <f>IF(C284="","",VLOOKUP(C284,precio_reno_porta!D:Z,23,0))</f>
        <v/>
      </c>
      <c r="Z284" t="str">
        <f>IF(Anexar1!C274="","",IFERROR(VLOOKUP(C284,Anexar1!C:P,6,0),0))</f>
        <v/>
      </c>
      <c r="AA284" t="str">
        <f>IF(Anexar1!C274="","",IFERROR(VLOOKUP(C284,Anexar1!C:P,14,0),""))</f>
        <v/>
      </c>
    </row>
    <row r="285" spans="1:27" x14ac:dyDescent="0.3">
      <c r="A285" t="str">
        <f>IF(precio_reno_porta!B285="","",precio_reno_porta!B285)</f>
        <v/>
      </c>
      <c r="B285" t="str">
        <f>IF(Anexar1!B275="","",Anexar1!B275)</f>
        <v/>
      </c>
      <c r="C285" t="str">
        <f>IF(Anexar1!C275="","",Anexar1!C275)</f>
        <v/>
      </c>
      <c r="D285" t="str">
        <f>IF(C285="","",VLOOKUP(C285,precio_reno_porta!D:Z,2,0))</f>
        <v/>
      </c>
      <c r="E285" t="str">
        <f>IF(C285="","",VLOOKUP(C285,precio_reno_porta!D:Z,3,0))</f>
        <v/>
      </c>
      <c r="F285" t="str">
        <f>IF(C285="","",VLOOKUP(C285,precio_reno_porta!D:Z,4,0))</f>
        <v/>
      </c>
      <c r="G285" t="str">
        <f>IF(C285="","",VLOOKUP(C285,precio_reno_porta!D:Z,5,0))</f>
        <v/>
      </c>
      <c r="H285" t="str">
        <f>IF(C285="","",VLOOKUP(C285,precio_reno_porta!D:Z,6,0))</f>
        <v/>
      </c>
      <c r="I285" t="str">
        <f>IF(C285="","",VLOOKUP(C285,precio_reno_porta!D:Z,7,0))</f>
        <v/>
      </c>
      <c r="J285" t="str">
        <f>IF(C285="","",VLOOKUP(C285,precio_reno_porta!D:Z,8,0))</f>
        <v/>
      </c>
      <c r="K285" t="str">
        <f>IF(C285="","",VLOOKUP(C285,precio_reno_porta!D:Z,9,0))</f>
        <v/>
      </c>
      <c r="L285" t="str">
        <f>IF(C285="","",VLOOKUP(C285,precio_reno_porta!D:Z,10,0))</f>
        <v/>
      </c>
      <c r="M285" t="str">
        <f>IF(C285="","",VLOOKUP(C285,precio_reno_porta!D:Z,11,0))</f>
        <v/>
      </c>
      <c r="N285" t="str">
        <f>IF(C285="","",VLOOKUP(C285,precio_reno_porta!D:Z,12,0))</f>
        <v/>
      </c>
      <c r="O285" t="str">
        <f>IF(C285="","",VLOOKUP(C285,precio_reno_porta!D:Z,13,0))</f>
        <v/>
      </c>
      <c r="P285" t="str">
        <f>IF(C285="","",VLOOKUP(C285,precio_reno_porta!D:Z,14,0))</f>
        <v/>
      </c>
      <c r="Q285" t="str">
        <f>IF(C285="","",VLOOKUP(C285,precio_reno_porta!D:Z,15,0))</f>
        <v/>
      </c>
      <c r="R285" t="str">
        <f>IF(C285="","",VLOOKUP(C285,precio_reno_porta!D:Z,16,0))</f>
        <v/>
      </c>
      <c r="S285" t="str">
        <f>IF(C285="","",VLOOKUP(C285,precio_reno_porta!D:Z,17,0))</f>
        <v/>
      </c>
      <c r="T285" t="str">
        <f>IF(C285="","",VLOOKUP(C285,precio_reno_porta!D:Z,18,0))</f>
        <v/>
      </c>
      <c r="U285" t="str">
        <f>IF(C285="","",VLOOKUP(C285,precio_reno_porta!D:Z,19,0))</f>
        <v/>
      </c>
      <c r="V285" t="str">
        <f>IF(C285="","",VLOOKUP(C285,precio_reno_porta!D:Z,20,0))</f>
        <v/>
      </c>
      <c r="W285" t="str">
        <f>IF(C285="","",VLOOKUP(C285,precio_reno_porta!D:Z,21,0))</f>
        <v/>
      </c>
      <c r="X285" t="str">
        <f>IF(C285="","",VLOOKUP(C285,precio_reno_porta!D:Z,22,0))</f>
        <v/>
      </c>
      <c r="Y285" t="str">
        <f>IF(C285="","",VLOOKUP(C285,precio_reno_porta!D:Z,23,0))</f>
        <v/>
      </c>
      <c r="Z285" t="str">
        <f>IF(Anexar1!C275="","",IFERROR(VLOOKUP(C285,Anexar1!C:P,6,0),0))</f>
        <v/>
      </c>
      <c r="AA285" t="str">
        <f>IF(Anexar1!C275="","",IFERROR(VLOOKUP(C285,Anexar1!C:P,14,0),""))</f>
        <v/>
      </c>
    </row>
    <row r="286" spans="1:27" x14ac:dyDescent="0.3">
      <c r="A286" t="str">
        <f>IF(precio_reno_porta!B286="","",precio_reno_porta!B286)</f>
        <v/>
      </c>
      <c r="B286" t="str">
        <f>IF(Anexar1!B276="","",Anexar1!B276)</f>
        <v/>
      </c>
      <c r="C286" t="str">
        <f>IF(Anexar1!C276="","",Anexar1!C276)</f>
        <v/>
      </c>
      <c r="D286" t="str">
        <f>IF(C286="","",VLOOKUP(C286,precio_reno_porta!D:Z,2,0))</f>
        <v/>
      </c>
      <c r="E286" t="str">
        <f>IF(C286="","",VLOOKUP(C286,precio_reno_porta!D:Z,3,0))</f>
        <v/>
      </c>
      <c r="F286" t="str">
        <f>IF(C286="","",VLOOKUP(C286,precio_reno_porta!D:Z,4,0))</f>
        <v/>
      </c>
      <c r="G286" t="str">
        <f>IF(C286="","",VLOOKUP(C286,precio_reno_porta!D:Z,5,0))</f>
        <v/>
      </c>
      <c r="H286" t="str">
        <f>IF(C286="","",VLOOKUP(C286,precio_reno_porta!D:Z,6,0))</f>
        <v/>
      </c>
      <c r="I286" t="str">
        <f>IF(C286="","",VLOOKUP(C286,precio_reno_porta!D:Z,7,0))</f>
        <v/>
      </c>
      <c r="J286" t="str">
        <f>IF(C286="","",VLOOKUP(C286,precio_reno_porta!D:Z,8,0))</f>
        <v/>
      </c>
      <c r="K286" t="str">
        <f>IF(C286="","",VLOOKUP(C286,precio_reno_porta!D:Z,9,0))</f>
        <v/>
      </c>
      <c r="L286" t="str">
        <f>IF(C286="","",VLOOKUP(C286,precio_reno_porta!D:Z,10,0))</f>
        <v/>
      </c>
      <c r="M286" t="str">
        <f>IF(C286="","",VLOOKUP(C286,precio_reno_porta!D:Z,11,0))</f>
        <v/>
      </c>
      <c r="N286" t="str">
        <f>IF(C286="","",VLOOKUP(C286,precio_reno_porta!D:Z,12,0))</f>
        <v/>
      </c>
      <c r="O286" t="str">
        <f>IF(C286="","",VLOOKUP(C286,precio_reno_porta!D:Z,13,0))</f>
        <v/>
      </c>
      <c r="P286" t="str">
        <f>IF(C286="","",VLOOKUP(C286,precio_reno_porta!D:Z,14,0))</f>
        <v/>
      </c>
      <c r="Q286" t="str">
        <f>IF(C286="","",VLOOKUP(C286,precio_reno_porta!D:Z,15,0))</f>
        <v/>
      </c>
      <c r="R286" t="str">
        <f>IF(C286="","",VLOOKUP(C286,precio_reno_porta!D:Z,16,0))</f>
        <v/>
      </c>
      <c r="S286" t="str">
        <f>IF(C286="","",VLOOKUP(C286,precio_reno_porta!D:Z,17,0))</f>
        <v/>
      </c>
      <c r="T286" t="str">
        <f>IF(C286="","",VLOOKUP(C286,precio_reno_porta!D:Z,18,0))</f>
        <v/>
      </c>
      <c r="U286" t="str">
        <f>IF(C286="","",VLOOKUP(C286,precio_reno_porta!D:Z,19,0))</f>
        <v/>
      </c>
      <c r="V286" t="str">
        <f>IF(C286="","",VLOOKUP(C286,precio_reno_porta!D:Z,20,0))</f>
        <v/>
      </c>
      <c r="W286" t="str">
        <f>IF(C286="","",VLOOKUP(C286,precio_reno_porta!D:Z,21,0))</f>
        <v/>
      </c>
      <c r="X286" t="str">
        <f>IF(C286="","",VLOOKUP(C286,precio_reno_porta!D:Z,22,0))</f>
        <v/>
      </c>
      <c r="Y286" t="str">
        <f>IF(C286="","",VLOOKUP(C286,precio_reno_porta!D:Z,23,0))</f>
        <v/>
      </c>
      <c r="Z286" t="str">
        <f>IF(Anexar1!C276="","",IFERROR(VLOOKUP(C286,Anexar1!C:P,6,0),0))</f>
        <v/>
      </c>
      <c r="AA286" t="str">
        <f>IF(Anexar1!C276="","",IFERROR(VLOOKUP(C286,Anexar1!C:P,14,0),""))</f>
        <v/>
      </c>
    </row>
    <row r="287" spans="1:27" x14ac:dyDescent="0.3">
      <c r="A287" t="str">
        <f>IF(precio_reno_porta!B287="","",precio_reno_porta!B287)</f>
        <v/>
      </c>
      <c r="B287" t="str">
        <f>IF(Anexar1!B277="","",Anexar1!B277)</f>
        <v/>
      </c>
      <c r="C287" t="str">
        <f>IF(Anexar1!C277="","",Anexar1!C277)</f>
        <v/>
      </c>
      <c r="D287" t="str">
        <f>IF(C287="","",VLOOKUP(C287,precio_reno_porta!D:Z,2,0))</f>
        <v/>
      </c>
      <c r="E287" t="str">
        <f>IF(C287="","",VLOOKUP(C287,precio_reno_porta!D:Z,3,0))</f>
        <v/>
      </c>
      <c r="F287" t="str">
        <f>IF(C287="","",VLOOKUP(C287,precio_reno_porta!D:Z,4,0))</f>
        <v/>
      </c>
      <c r="G287" t="str">
        <f>IF(C287="","",VLOOKUP(C287,precio_reno_porta!D:Z,5,0))</f>
        <v/>
      </c>
      <c r="H287" t="str">
        <f>IF(C287="","",VLOOKUP(C287,precio_reno_porta!D:Z,6,0))</f>
        <v/>
      </c>
      <c r="I287" t="str">
        <f>IF(C287="","",VLOOKUP(C287,precio_reno_porta!D:Z,7,0))</f>
        <v/>
      </c>
      <c r="J287" t="str">
        <f>IF(C287="","",VLOOKUP(C287,precio_reno_porta!D:Z,8,0))</f>
        <v/>
      </c>
      <c r="K287" t="str">
        <f>IF(C287="","",VLOOKUP(C287,precio_reno_porta!D:Z,9,0))</f>
        <v/>
      </c>
      <c r="L287" t="str">
        <f>IF(C287="","",VLOOKUP(C287,precio_reno_porta!D:Z,10,0))</f>
        <v/>
      </c>
      <c r="M287" t="str">
        <f>IF(C287="","",VLOOKUP(C287,precio_reno_porta!D:Z,11,0))</f>
        <v/>
      </c>
      <c r="N287" t="str">
        <f>IF(C287="","",VLOOKUP(C287,precio_reno_porta!D:Z,12,0))</f>
        <v/>
      </c>
      <c r="O287" t="str">
        <f>IF(C287="","",VLOOKUP(C287,precio_reno_porta!D:Z,13,0))</f>
        <v/>
      </c>
      <c r="P287" t="str">
        <f>IF(C287="","",VLOOKUP(C287,precio_reno_porta!D:Z,14,0))</f>
        <v/>
      </c>
      <c r="Q287" t="str">
        <f>IF(C287="","",VLOOKUP(C287,precio_reno_porta!D:Z,15,0))</f>
        <v/>
      </c>
      <c r="R287" t="str">
        <f>IF(C287="","",VLOOKUP(C287,precio_reno_porta!D:Z,16,0))</f>
        <v/>
      </c>
      <c r="S287" t="str">
        <f>IF(C287="","",VLOOKUP(C287,precio_reno_porta!D:Z,17,0))</f>
        <v/>
      </c>
      <c r="T287" t="str">
        <f>IF(C287="","",VLOOKUP(C287,precio_reno_porta!D:Z,18,0))</f>
        <v/>
      </c>
      <c r="U287" t="str">
        <f>IF(C287="","",VLOOKUP(C287,precio_reno_porta!D:Z,19,0))</f>
        <v/>
      </c>
      <c r="V287" t="str">
        <f>IF(C287="","",VLOOKUP(C287,precio_reno_porta!D:Z,20,0))</f>
        <v/>
      </c>
      <c r="W287" t="str">
        <f>IF(C287="","",VLOOKUP(C287,precio_reno_porta!D:Z,21,0))</f>
        <v/>
      </c>
      <c r="X287" t="str">
        <f>IF(C287="","",VLOOKUP(C287,precio_reno_porta!D:Z,22,0))</f>
        <v/>
      </c>
      <c r="Y287" t="str">
        <f>IF(C287="","",VLOOKUP(C287,precio_reno_porta!D:Z,23,0))</f>
        <v/>
      </c>
      <c r="Z287" t="str">
        <f>IF(Anexar1!C277="","",IFERROR(VLOOKUP(C287,Anexar1!C:P,6,0),0))</f>
        <v/>
      </c>
      <c r="AA287" t="str">
        <f>IF(Anexar1!C277="","",IFERROR(VLOOKUP(C287,Anexar1!C:P,14,0),""))</f>
        <v/>
      </c>
    </row>
    <row r="288" spans="1:27" x14ac:dyDescent="0.3">
      <c r="A288" t="str">
        <f>IF(precio_reno_porta!B288="","",precio_reno_porta!B288)</f>
        <v/>
      </c>
      <c r="B288" t="str">
        <f>IF(Anexar1!B278="","",Anexar1!B278)</f>
        <v/>
      </c>
      <c r="C288" t="str">
        <f>IF(Anexar1!C278="","",Anexar1!C278)</f>
        <v/>
      </c>
      <c r="D288" t="str">
        <f>IF(C288="","",VLOOKUP(C288,precio_reno_porta!D:Z,2,0))</f>
        <v/>
      </c>
      <c r="E288" t="str">
        <f>IF(C288="","",VLOOKUP(C288,precio_reno_porta!D:Z,3,0))</f>
        <v/>
      </c>
      <c r="F288" t="str">
        <f>IF(C288="","",VLOOKUP(C288,precio_reno_porta!D:Z,4,0))</f>
        <v/>
      </c>
      <c r="G288" t="str">
        <f>IF(C288="","",VLOOKUP(C288,precio_reno_porta!D:Z,5,0))</f>
        <v/>
      </c>
      <c r="H288" t="str">
        <f>IF(C288="","",VLOOKUP(C288,precio_reno_porta!D:Z,6,0))</f>
        <v/>
      </c>
      <c r="I288" t="str">
        <f>IF(C288="","",VLOOKUP(C288,precio_reno_porta!D:Z,7,0))</f>
        <v/>
      </c>
      <c r="J288" t="str">
        <f>IF(C288="","",VLOOKUP(C288,precio_reno_porta!D:Z,8,0))</f>
        <v/>
      </c>
      <c r="K288" t="str">
        <f>IF(C288="","",VLOOKUP(C288,precio_reno_porta!D:Z,9,0))</f>
        <v/>
      </c>
      <c r="L288" t="str">
        <f>IF(C288="","",VLOOKUP(C288,precio_reno_porta!D:Z,10,0))</f>
        <v/>
      </c>
      <c r="M288" t="str">
        <f>IF(C288="","",VLOOKUP(C288,precio_reno_porta!D:Z,11,0))</f>
        <v/>
      </c>
      <c r="N288" t="str">
        <f>IF(C288="","",VLOOKUP(C288,precio_reno_porta!D:Z,12,0))</f>
        <v/>
      </c>
      <c r="O288" t="str">
        <f>IF(C288="","",VLOOKUP(C288,precio_reno_porta!D:Z,13,0))</f>
        <v/>
      </c>
      <c r="P288" t="str">
        <f>IF(C288="","",VLOOKUP(C288,precio_reno_porta!D:Z,14,0))</f>
        <v/>
      </c>
      <c r="Q288" t="str">
        <f>IF(C288="","",VLOOKUP(C288,precio_reno_porta!D:Z,15,0))</f>
        <v/>
      </c>
      <c r="R288" t="str">
        <f>IF(C288="","",VLOOKUP(C288,precio_reno_porta!D:Z,16,0))</f>
        <v/>
      </c>
      <c r="S288" t="str">
        <f>IF(C288="","",VLOOKUP(C288,precio_reno_porta!D:Z,17,0))</f>
        <v/>
      </c>
      <c r="T288" t="str">
        <f>IF(C288="","",VLOOKUP(C288,precio_reno_porta!D:Z,18,0))</f>
        <v/>
      </c>
      <c r="U288" t="str">
        <f>IF(C288="","",VLOOKUP(C288,precio_reno_porta!D:Z,19,0))</f>
        <v/>
      </c>
      <c r="V288" t="str">
        <f>IF(C288="","",VLOOKUP(C288,precio_reno_porta!D:Z,20,0))</f>
        <v/>
      </c>
      <c r="W288" t="str">
        <f>IF(C288="","",VLOOKUP(C288,precio_reno_porta!D:Z,21,0))</f>
        <v/>
      </c>
      <c r="X288" t="str">
        <f>IF(C288="","",VLOOKUP(C288,precio_reno_porta!D:Z,22,0))</f>
        <v/>
      </c>
      <c r="Y288" t="str">
        <f>IF(C288="","",VLOOKUP(C288,precio_reno_porta!D:Z,23,0))</f>
        <v/>
      </c>
      <c r="Z288" t="str">
        <f>IF(Anexar1!C278="","",IFERROR(VLOOKUP(C288,Anexar1!C:P,6,0),0))</f>
        <v/>
      </c>
      <c r="AA288" t="str">
        <f>IF(Anexar1!C278="","",IFERROR(VLOOKUP(C288,Anexar1!C:P,14,0),""))</f>
        <v/>
      </c>
    </row>
    <row r="289" spans="1:27" x14ac:dyDescent="0.3">
      <c r="A289" t="str">
        <f>IF(precio_reno_porta!B289="","",precio_reno_porta!B289)</f>
        <v/>
      </c>
      <c r="B289" t="str">
        <f>IF(Anexar1!B279="","",Anexar1!B279)</f>
        <v/>
      </c>
      <c r="C289" t="str">
        <f>IF(Anexar1!C279="","",Anexar1!C279)</f>
        <v/>
      </c>
      <c r="D289" t="str">
        <f>IF(C289="","",VLOOKUP(C289,precio_reno_porta!D:Z,2,0))</f>
        <v/>
      </c>
      <c r="E289" t="str">
        <f>IF(C289="","",VLOOKUP(C289,precio_reno_porta!D:Z,3,0))</f>
        <v/>
      </c>
      <c r="F289" t="str">
        <f>IF(C289="","",VLOOKUP(C289,precio_reno_porta!D:Z,4,0))</f>
        <v/>
      </c>
      <c r="G289" t="str">
        <f>IF(C289="","",VLOOKUP(C289,precio_reno_porta!D:Z,5,0))</f>
        <v/>
      </c>
      <c r="H289" t="str">
        <f>IF(C289="","",VLOOKUP(C289,precio_reno_porta!D:Z,6,0))</f>
        <v/>
      </c>
      <c r="I289" t="str">
        <f>IF(C289="","",VLOOKUP(C289,precio_reno_porta!D:Z,7,0))</f>
        <v/>
      </c>
      <c r="J289" t="str">
        <f>IF(C289="","",VLOOKUP(C289,precio_reno_porta!D:Z,8,0))</f>
        <v/>
      </c>
      <c r="K289" t="str">
        <f>IF(C289="","",VLOOKUP(C289,precio_reno_porta!D:Z,9,0))</f>
        <v/>
      </c>
      <c r="L289" t="str">
        <f>IF(C289="","",VLOOKUP(C289,precio_reno_porta!D:Z,10,0))</f>
        <v/>
      </c>
      <c r="M289" t="str">
        <f>IF(C289="","",VLOOKUP(C289,precio_reno_porta!D:Z,11,0))</f>
        <v/>
      </c>
      <c r="N289" t="str">
        <f>IF(C289="","",VLOOKUP(C289,precio_reno_porta!D:Z,12,0))</f>
        <v/>
      </c>
      <c r="O289" t="str">
        <f>IF(C289="","",VLOOKUP(C289,precio_reno_porta!D:Z,13,0))</f>
        <v/>
      </c>
      <c r="P289" t="str">
        <f>IF(C289="","",VLOOKUP(C289,precio_reno_porta!D:Z,14,0))</f>
        <v/>
      </c>
      <c r="Q289" t="str">
        <f>IF(C289="","",VLOOKUP(C289,precio_reno_porta!D:Z,15,0))</f>
        <v/>
      </c>
      <c r="R289" t="str">
        <f>IF(C289="","",VLOOKUP(C289,precio_reno_porta!D:Z,16,0))</f>
        <v/>
      </c>
      <c r="S289" t="str">
        <f>IF(C289="","",VLOOKUP(C289,precio_reno_porta!D:Z,17,0))</f>
        <v/>
      </c>
      <c r="T289" t="str">
        <f>IF(C289="","",VLOOKUP(C289,precio_reno_porta!D:Z,18,0))</f>
        <v/>
      </c>
      <c r="U289" t="str">
        <f>IF(C289="","",VLOOKUP(C289,precio_reno_porta!D:Z,19,0))</f>
        <v/>
      </c>
      <c r="V289" t="str">
        <f>IF(C289="","",VLOOKUP(C289,precio_reno_porta!D:Z,20,0))</f>
        <v/>
      </c>
      <c r="W289" t="str">
        <f>IF(C289="","",VLOOKUP(C289,precio_reno_porta!D:Z,21,0))</f>
        <v/>
      </c>
      <c r="X289" t="str">
        <f>IF(C289="","",VLOOKUP(C289,precio_reno_porta!D:Z,22,0))</f>
        <v/>
      </c>
      <c r="Y289" t="str">
        <f>IF(C289="","",VLOOKUP(C289,precio_reno_porta!D:Z,23,0))</f>
        <v/>
      </c>
      <c r="Z289" t="str">
        <f>IF(Anexar1!C279="","",IFERROR(VLOOKUP(C289,Anexar1!C:P,6,0),0))</f>
        <v/>
      </c>
      <c r="AA289" t="str">
        <f>IF(Anexar1!C279="","",IFERROR(VLOOKUP(C289,Anexar1!C:P,14,0),""))</f>
        <v/>
      </c>
    </row>
    <row r="290" spans="1:27" x14ac:dyDescent="0.3">
      <c r="A290" t="str">
        <f>IF(precio_reno_porta!B290="","",precio_reno_porta!B290)</f>
        <v/>
      </c>
      <c r="B290" t="str">
        <f>IF(Anexar1!B280="","",Anexar1!B280)</f>
        <v/>
      </c>
      <c r="C290" t="str">
        <f>IF(Anexar1!C280="","",Anexar1!C280)</f>
        <v/>
      </c>
      <c r="D290" t="str">
        <f>IF(C290="","",VLOOKUP(C290,precio_reno_porta!D:Z,2,0))</f>
        <v/>
      </c>
      <c r="E290" t="str">
        <f>IF(C290="","",VLOOKUP(C290,precio_reno_porta!D:Z,3,0))</f>
        <v/>
      </c>
      <c r="F290" t="str">
        <f>IF(C290="","",VLOOKUP(C290,precio_reno_porta!D:Z,4,0))</f>
        <v/>
      </c>
      <c r="G290" t="str">
        <f>IF(C290="","",VLOOKUP(C290,precio_reno_porta!D:Z,5,0))</f>
        <v/>
      </c>
      <c r="H290" t="str">
        <f>IF(C290="","",VLOOKUP(C290,precio_reno_porta!D:Z,6,0))</f>
        <v/>
      </c>
      <c r="I290" t="str">
        <f>IF(C290="","",VLOOKUP(C290,precio_reno_porta!D:Z,7,0))</f>
        <v/>
      </c>
      <c r="J290" t="str">
        <f>IF(C290="","",VLOOKUP(C290,precio_reno_porta!D:Z,8,0))</f>
        <v/>
      </c>
      <c r="K290" t="str">
        <f>IF(C290="","",VLOOKUP(C290,precio_reno_porta!D:Z,9,0))</f>
        <v/>
      </c>
      <c r="L290" t="str">
        <f>IF(C290="","",VLOOKUP(C290,precio_reno_porta!D:Z,10,0))</f>
        <v/>
      </c>
      <c r="M290" t="str">
        <f>IF(C290="","",VLOOKUP(C290,precio_reno_porta!D:Z,11,0))</f>
        <v/>
      </c>
      <c r="N290" t="str">
        <f>IF(C290="","",VLOOKUP(C290,precio_reno_porta!D:Z,12,0))</f>
        <v/>
      </c>
      <c r="O290" t="str">
        <f>IF(C290="","",VLOOKUP(C290,precio_reno_porta!D:Z,13,0))</f>
        <v/>
      </c>
      <c r="P290" t="str">
        <f>IF(C290="","",VLOOKUP(C290,precio_reno_porta!D:Z,14,0))</f>
        <v/>
      </c>
      <c r="Q290" t="str">
        <f>IF(C290="","",VLOOKUP(C290,precio_reno_porta!D:Z,15,0))</f>
        <v/>
      </c>
      <c r="R290" t="str">
        <f>IF(C290="","",VLOOKUP(C290,precio_reno_porta!D:Z,16,0))</f>
        <v/>
      </c>
      <c r="S290" t="str">
        <f>IF(C290="","",VLOOKUP(C290,precio_reno_porta!D:Z,17,0))</f>
        <v/>
      </c>
      <c r="T290" t="str">
        <f>IF(C290="","",VLOOKUP(C290,precio_reno_porta!D:Z,18,0))</f>
        <v/>
      </c>
      <c r="U290" t="str">
        <f>IF(C290="","",VLOOKUP(C290,precio_reno_porta!D:Z,19,0))</f>
        <v/>
      </c>
      <c r="V290" t="str">
        <f>IF(C290="","",VLOOKUP(C290,precio_reno_porta!D:Z,20,0))</f>
        <v/>
      </c>
      <c r="W290" t="str">
        <f>IF(C290="","",VLOOKUP(C290,precio_reno_porta!D:Z,21,0))</f>
        <v/>
      </c>
      <c r="X290" t="str">
        <f>IF(C290="","",VLOOKUP(C290,precio_reno_porta!D:Z,22,0))</f>
        <v/>
      </c>
      <c r="Y290" t="str">
        <f>IF(C290="","",VLOOKUP(C290,precio_reno_porta!D:Z,23,0))</f>
        <v/>
      </c>
      <c r="Z290" t="str">
        <f>IF(Anexar1!C280="","",IFERROR(VLOOKUP(C290,Anexar1!C:P,6,0),0))</f>
        <v/>
      </c>
      <c r="AA290" t="str">
        <f>IF(Anexar1!C280="","",IFERROR(VLOOKUP(C290,Anexar1!C:P,14,0),""))</f>
        <v/>
      </c>
    </row>
    <row r="291" spans="1:27" x14ac:dyDescent="0.3">
      <c r="A291" t="str">
        <f>IF(precio_reno_porta!B291="","",precio_reno_porta!B291)</f>
        <v/>
      </c>
      <c r="B291" t="str">
        <f>IF(Anexar1!B281="","",Anexar1!B281)</f>
        <v/>
      </c>
      <c r="C291" t="str">
        <f>IF(Anexar1!C281="","",Anexar1!C281)</f>
        <v/>
      </c>
      <c r="D291" t="str">
        <f>IF(C291="","",VLOOKUP(C291,precio_reno_porta!D:Z,2,0))</f>
        <v/>
      </c>
      <c r="E291" t="str">
        <f>IF(C291="","",VLOOKUP(C291,precio_reno_porta!D:Z,3,0))</f>
        <v/>
      </c>
      <c r="F291" t="str">
        <f>IF(C291="","",VLOOKUP(C291,precio_reno_porta!D:Z,4,0))</f>
        <v/>
      </c>
      <c r="G291" t="str">
        <f>IF(C291="","",VLOOKUP(C291,precio_reno_porta!D:Z,5,0))</f>
        <v/>
      </c>
      <c r="H291" t="str">
        <f>IF(C291="","",VLOOKUP(C291,precio_reno_porta!D:Z,6,0))</f>
        <v/>
      </c>
      <c r="I291" t="str">
        <f>IF(C291="","",VLOOKUP(C291,precio_reno_porta!D:Z,7,0))</f>
        <v/>
      </c>
      <c r="J291" t="str">
        <f>IF(C291="","",VLOOKUP(C291,precio_reno_porta!D:Z,8,0))</f>
        <v/>
      </c>
      <c r="K291" t="str">
        <f>IF(C291="","",VLOOKUP(C291,precio_reno_porta!D:Z,9,0))</f>
        <v/>
      </c>
      <c r="L291" t="str">
        <f>IF(C291="","",VLOOKUP(C291,precio_reno_porta!D:Z,10,0))</f>
        <v/>
      </c>
      <c r="M291" t="str">
        <f>IF(C291="","",VLOOKUP(C291,precio_reno_porta!D:Z,11,0))</f>
        <v/>
      </c>
      <c r="N291" t="str">
        <f>IF(C291="","",VLOOKUP(C291,precio_reno_porta!D:Z,12,0))</f>
        <v/>
      </c>
      <c r="O291" t="str">
        <f>IF(C291="","",VLOOKUP(C291,precio_reno_porta!D:Z,13,0))</f>
        <v/>
      </c>
      <c r="P291" t="str">
        <f>IF(C291="","",VLOOKUP(C291,precio_reno_porta!D:Z,14,0))</f>
        <v/>
      </c>
      <c r="Q291" t="str">
        <f>IF(C291="","",VLOOKUP(C291,precio_reno_porta!D:Z,15,0))</f>
        <v/>
      </c>
      <c r="R291" t="str">
        <f>IF(C291="","",VLOOKUP(C291,precio_reno_porta!D:Z,16,0))</f>
        <v/>
      </c>
      <c r="S291" t="str">
        <f>IF(C291="","",VLOOKUP(C291,precio_reno_porta!D:Z,17,0))</f>
        <v/>
      </c>
      <c r="T291" t="str">
        <f>IF(C291="","",VLOOKUP(C291,precio_reno_porta!D:Z,18,0))</f>
        <v/>
      </c>
      <c r="U291" t="str">
        <f>IF(C291="","",VLOOKUP(C291,precio_reno_porta!D:Z,19,0))</f>
        <v/>
      </c>
      <c r="V291" t="str">
        <f>IF(C291="","",VLOOKUP(C291,precio_reno_porta!D:Z,20,0))</f>
        <v/>
      </c>
      <c r="W291" t="str">
        <f>IF(C291="","",VLOOKUP(C291,precio_reno_porta!D:Z,21,0))</f>
        <v/>
      </c>
      <c r="X291" t="str">
        <f>IF(C291="","",VLOOKUP(C291,precio_reno_porta!D:Z,22,0))</f>
        <v/>
      </c>
      <c r="Y291" t="str">
        <f>IF(C291="","",VLOOKUP(C291,precio_reno_porta!D:Z,23,0))</f>
        <v/>
      </c>
      <c r="Z291" t="str">
        <f>IF(Anexar1!C281="","",IFERROR(VLOOKUP(C291,Anexar1!C:P,6,0),0))</f>
        <v/>
      </c>
      <c r="AA291" t="str">
        <f>IF(Anexar1!C281="","",IFERROR(VLOOKUP(C291,Anexar1!C:P,14,0),""))</f>
        <v/>
      </c>
    </row>
    <row r="292" spans="1:27" x14ac:dyDescent="0.3">
      <c r="A292" t="str">
        <f>IF(precio_reno_porta!B292="","",precio_reno_porta!B292)</f>
        <v/>
      </c>
      <c r="B292" t="str">
        <f>IF(Anexar1!B282="","",Anexar1!B282)</f>
        <v/>
      </c>
      <c r="C292" t="str">
        <f>IF(Anexar1!C282="","",Anexar1!C282)</f>
        <v/>
      </c>
      <c r="D292" t="str">
        <f>IF(C292="","",VLOOKUP(C292,precio_reno_porta!D:Z,2,0))</f>
        <v/>
      </c>
      <c r="E292" t="str">
        <f>IF(C292="","",VLOOKUP(C292,precio_reno_porta!D:Z,3,0))</f>
        <v/>
      </c>
      <c r="F292" t="str">
        <f>IF(C292="","",VLOOKUP(C292,precio_reno_porta!D:Z,4,0))</f>
        <v/>
      </c>
      <c r="G292" t="str">
        <f>IF(C292="","",VLOOKUP(C292,precio_reno_porta!D:Z,5,0))</f>
        <v/>
      </c>
      <c r="H292" t="str">
        <f>IF(C292="","",VLOOKUP(C292,precio_reno_porta!D:Z,6,0))</f>
        <v/>
      </c>
      <c r="I292" t="str">
        <f>IF(C292="","",VLOOKUP(C292,precio_reno_porta!D:Z,7,0))</f>
        <v/>
      </c>
      <c r="J292" t="str">
        <f>IF(C292="","",VLOOKUP(C292,precio_reno_porta!D:Z,8,0))</f>
        <v/>
      </c>
      <c r="K292" t="str">
        <f>IF(C292="","",VLOOKUP(C292,precio_reno_porta!D:Z,9,0))</f>
        <v/>
      </c>
      <c r="L292" t="str">
        <f>IF(C292="","",VLOOKUP(C292,precio_reno_porta!D:Z,10,0))</f>
        <v/>
      </c>
      <c r="M292" t="str">
        <f>IF(C292="","",VLOOKUP(C292,precio_reno_porta!D:Z,11,0))</f>
        <v/>
      </c>
      <c r="N292" t="str">
        <f>IF(C292="","",VLOOKUP(C292,precio_reno_porta!D:Z,12,0))</f>
        <v/>
      </c>
      <c r="O292" t="str">
        <f>IF(C292="","",VLOOKUP(C292,precio_reno_porta!D:Z,13,0))</f>
        <v/>
      </c>
      <c r="P292" t="str">
        <f>IF(C292="","",VLOOKUP(C292,precio_reno_porta!D:Z,14,0))</f>
        <v/>
      </c>
      <c r="Q292" t="str">
        <f>IF(C292="","",VLOOKUP(C292,precio_reno_porta!D:Z,15,0))</f>
        <v/>
      </c>
      <c r="R292" t="str">
        <f>IF(C292="","",VLOOKUP(C292,precio_reno_porta!D:Z,16,0))</f>
        <v/>
      </c>
      <c r="S292" t="str">
        <f>IF(C292="","",VLOOKUP(C292,precio_reno_porta!D:Z,17,0))</f>
        <v/>
      </c>
      <c r="T292" t="str">
        <f>IF(C292="","",VLOOKUP(C292,precio_reno_porta!D:Z,18,0))</f>
        <v/>
      </c>
      <c r="U292" t="str">
        <f>IF(C292="","",VLOOKUP(C292,precio_reno_porta!D:Z,19,0))</f>
        <v/>
      </c>
      <c r="V292" t="str">
        <f>IF(C292="","",VLOOKUP(C292,precio_reno_porta!D:Z,20,0))</f>
        <v/>
      </c>
      <c r="W292" t="str">
        <f>IF(C292="","",VLOOKUP(C292,precio_reno_porta!D:Z,21,0))</f>
        <v/>
      </c>
      <c r="X292" t="str">
        <f>IF(C292="","",VLOOKUP(C292,precio_reno_porta!D:Z,22,0))</f>
        <v/>
      </c>
      <c r="Y292" t="str">
        <f>IF(C292="","",VLOOKUP(C292,precio_reno_porta!D:Z,23,0))</f>
        <v/>
      </c>
      <c r="Z292" t="str">
        <f>IF(Anexar1!C282="","",IFERROR(VLOOKUP(C292,Anexar1!C:P,6,0),0))</f>
        <v/>
      </c>
      <c r="AA292" t="str">
        <f>IF(Anexar1!C282="","",IFERROR(VLOOKUP(C292,Anexar1!C:P,14,0),""))</f>
        <v/>
      </c>
    </row>
    <row r="293" spans="1:27" x14ac:dyDescent="0.3">
      <c r="A293" t="str">
        <f>IF(precio_reno_porta!B293="","",precio_reno_porta!B293)</f>
        <v/>
      </c>
      <c r="B293" t="str">
        <f>IF(Anexar1!B283="","",Anexar1!B283)</f>
        <v/>
      </c>
      <c r="C293" t="str">
        <f>IF(Anexar1!C283="","",Anexar1!C283)</f>
        <v/>
      </c>
      <c r="D293" t="str">
        <f>IF(C293="","",VLOOKUP(C293,precio_reno_porta!D:Z,2,0))</f>
        <v/>
      </c>
      <c r="E293" t="str">
        <f>IF(C293="","",VLOOKUP(C293,precio_reno_porta!D:Z,3,0))</f>
        <v/>
      </c>
      <c r="F293" t="str">
        <f>IF(C293="","",VLOOKUP(C293,precio_reno_porta!D:Z,4,0))</f>
        <v/>
      </c>
      <c r="G293" t="str">
        <f>IF(C293="","",VLOOKUP(C293,precio_reno_porta!D:Z,5,0))</f>
        <v/>
      </c>
      <c r="H293" t="str">
        <f>IF(C293="","",VLOOKUP(C293,precio_reno_porta!D:Z,6,0))</f>
        <v/>
      </c>
      <c r="I293" t="str">
        <f>IF(C293="","",VLOOKUP(C293,precio_reno_porta!D:Z,7,0))</f>
        <v/>
      </c>
      <c r="J293" t="str">
        <f>IF(C293="","",VLOOKUP(C293,precio_reno_porta!D:Z,8,0))</f>
        <v/>
      </c>
      <c r="K293" t="str">
        <f>IF(C293="","",VLOOKUP(C293,precio_reno_porta!D:Z,9,0))</f>
        <v/>
      </c>
      <c r="L293" t="str">
        <f>IF(C293="","",VLOOKUP(C293,precio_reno_porta!D:Z,10,0))</f>
        <v/>
      </c>
      <c r="M293" t="str">
        <f>IF(C293="","",VLOOKUP(C293,precio_reno_porta!D:Z,11,0))</f>
        <v/>
      </c>
      <c r="N293" t="str">
        <f>IF(C293="","",VLOOKUP(C293,precio_reno_porta!D:Z,12,0))</f>
        <v/>
      </c>
      <c r="O293" t="str">
        <f>IF(C293="","",VLOOKUP(C293,precio_reno_porta!D:Z,13,0))</f>
        <v/>
      </c>
      <c r="P293" t="str">
        <f>IF(C293="","",VLOOKUP(C293,precio_reno_porta!D:Z,14,0))</f>
        <v/>
      </c>
      <c r="Q293" t="str">
        <f>IF(C293="","",VLOOKUP(C293,precio_reno_porta!D:Z,15,0))</f>
        <v/>
      </c>
      <c r="R293" t="str">
        <f>IF(C293="","",VLOOKUP(C293,precio_reno_porta!D:Z,16,0))</f>
        <v/>
      </c>
      <c r="S293" t="str">
        <f>IF(C293="","",VLOOKUP(C293,precio_reno_porta!D:Z,17,0))</f>
        <v/>
      </c>
      <c r="T293" t="str">
        <f>IF(C293="","",VLOOKUP(C293,precio_reno_porta!D:Z,18,0))</f>
        <v/>
      </c>
      <c r="U293" t="str">
        <f>IF(C293="","",VLOOKUP(C293,precio_reno_porta!D:Z,19,0))</f>
        <v/>
      </c>
      <c r="V293" t="str">
        <f>IF(C293="","",VLOOKUP(C293,precio_reno_porta!D:Z,20,0))</f>
        <v/>
      </c>
      <c r="W293" t="str">
        <f>IF(C293="","",VLOOKUP(C293,precio_reno_porta!D:Z,21,0))</f>
        <v/>
      </c>
      <c r="X293" t="str">
        <f>IF(C293="","",VLOOKUP(C293,precio_reno_porta!D:Z,22,0))</f>
        <v/>
      </c>
      <c r="Y293" t="str">
        <f>IF(C293="","",VLOOKUP(C293,precio_reno_porta!D:Z,23,0))</f>
        <v/>
      </c>
      <c r="Z293" t="str">
        <f>IF(Anexar1!C283="","",IFERROR(VLOOKUP(C293,Anexar1!C:P,6,0),0))</f>
        <v/>
      </c>
      <c r="AA293" t="str">
        <f>IF(Anexar1!C283="","",IFERROR(VLOOKUP(C293,Anexar1!C:P,14,0),""))</f>
        <v/>
      </c>
    </row>
    <row r="294" spans="1:27" x14ac:dyDescent="0.3">
      <c r="A294" t="str">
        <f>IF(precio_reno_porta!B294="","",precio_reno_porta!B294)</f>
        <v/>
      </c>
      <c r="B294" t="str">
        <f>IF(Anexar1!B284="","",Anexar1!B284)</f>
        <v/>
      </c>
      <c r="C294" t="str">
        <f>IF(Anexar1!C284="","",Anexar1!C284)</f>
        <v/>
      </c>
      <c r="D294" t="str">
        <f>IF(C294="","",VLOOKUP(C294,precio_reno_porta!D:Z,2,0))</f>
        <v/>
      </c>
      <c r="E294" t="str">
        <f>IF(C294="","",VLOOKUP(C294,precio_reno_porta!D:Z,3,0))</f>
        <v/>
      </c>
      <c r="F294" t="str">
        <f>IF(C294="","",VLOOKUP(C294,precio_reno_porta!D:Z,4,0))</f>
        <v/>
      </c>
      <c r="G294" t="str">
        <f>IF(C294="","",VLOOKUP(C294,precio_reno_porta!D:Z,5,0))</f>
        <v/>
      </c>
      <c r="H294" t="str">
        <f>IF(C294="","",VLOOKUP(C294,precio_reno_porta!D:Z,6,0))</f>
        <v/>
      </c>
      <c r="I294" t="str">
        <f>IF(C294="","",VLOOKUP(C294,precio_reno_porta!D:Z,7,0))</f>
        <v/>
      </c>
      <c r="J294" t="str">
        <f>IF(C294="","",VLOOKUP(C294,precio_reno_porta!D:Z,8,0))</f>
        <v/>
      </c>
      <c r="K294" t="str">
        <f>IF(C294="","",VLOOKUP(C294,precio_reno_porta!D:Z,9,0))</f>
        <v/>
      </c>
      <c r="L294" t="str">
        <f>IF(C294="","",VLOOKUP(C294,precio_reno_porta!D:Z,10,0))</f>
        <v/>
      </c>
      <c r="M294" t="str">
        <f>IF(C294="","",VLOOKUP(C294,precio_reno_porta!D:Z,11,0))</f>
        <v/>
      </c>
      <c r="N294" t="str">
        <f>IF(C294="","",VLOOKUP(C294,precio_reno_porta!D:Z,12,0))</f>
        <v/>
      </c>
      <c r="O294" t="str">
        <f>IF(C294="","",VLOOKUP(C294,precio_reno_porta!D:Z,13,0))</f>
        <v/>
      </c>
      <c r="P294" t="str">
        <f>IF(C294="","",VLOOKUP(C294,precio_reno_porta!D:Z,14,0))</f>
        <v/>
      </c>
      <c r="Q294" t="str">
        <f>IF(C294="","",VLOOKUP(C294,precio_reno_porta!D:Z,15,0))</f>
        <v/>
      </c>
      <c r="R294" t="str">
        <f>IF(C294="","",VLOOKUP(C294,precio_reno_porta!D:Z,16,0))</f>
        <v/>
      </c>
      <c r="S294" t="str">
        <f>IF(C294="","",VLOOKUP(C294,precio_reno_porta!D:Z,17,0))</f>
        <v/>
      </c>
      <c r="T294" t="str">
        <f>IF(C294="","",VLOOKUP(C294,precio_reno_porta!D:Z,18,0))</f>
        <v/>
      </c>
      <c r="U294" t="str">
        <f>IF(C294="","",VLOOKUP(C294,precio_reno_porta!D:Z,19,0))</f>
        <v/>
      </c>
      <c r="V294" t="str">
        <f>IF(C294="","",VLOOKUP(C294,precio_reno_porta!D:Z,20,0))</f>
        <v/>
      </c>
      <c r="W294" t="str">
        <f>IF(C294="","",VLOOKUP(C294,precio_reno_porta!D:Z,21,0))</f>
        <v/>
      </c>
      <c r="X294" t="str">
        <f>IF(C294="","",VLOOKUP(C294,precio_reno_porta!D:Z,22,0))</f>
        <v/>
      </c>
      <c r="Y294" t="str">
        <f>IF(C294="","",VLOOKUP(C294,precio_reno_porta!D:Z,23,0))</f>
        <v/>
      </c>
      <c r="Z294" t="str">
        <f>IF(Anexar1!C284="","",IFERROR(VLOOKUP(C294,Anexar1!C:P,6,0),0))</f>
        <v/>
      </c>
      <c r="AA294" t="str">
        <f>IF(Anexar1!C284="","",IFERROR(VLOOKUP(C294,Anexar1!C:P,14,0),""))</f>
        <v/>
      </c>
    </row>
    <row r="295" spans="1:27" x14ac:dyDescent="0.3">
      <c r="A295" t="str">
        <f>IF(precio_reno_porta!B295="","",precio_reno_porta!B295)</f>
        <v/>
      </c>
      <c r="B295" t="str">
        <f>IF(Anexar1!B285="","",Anexar1!B285)</f>
        <v/>
      </c>
      <c r="C295" t="str">
        <f>IF(Anexar1!C285="","",Anexar1!C285)</f>
        <v/>
      </c>
      <c r="D295" t="str">
        <f>IF(C295="","",VLOOKUP(C295,precio_reno_porta!D:Z,2,0))</f>
        <v/>
      </c>
      <c r="E295" t="str">
        <f>IF(C295="","",VLOOKUP(C295,precio_reno_porta!D:Z,3,0))</f>
        <v/>
      </c>
      <c r="F295" t="str">
        <f>IF(C295="","",VLOOKUP(C295,precio_reno_porta!D:Z,4,0))</f>
        <v/>
      </c>
      <c r="G295" t="str">
        <f>IF(C295="","",VLOOKUP(C295,precio_reno_porta!D:Z,5,0))</f>
        <v/>
      </c>
      <c r="H295" t="str">
        <f>IF(C295="","",VLOOKUP(C295,precio_reno_porta!D:Z,6,0))</f>
        <v/>
      </c>
      <c r="I295" t="str">
        <f>IF(C295="","",VLOOKUP(C295,precio_reno_porta!D:Z,7,0))</f>
        <v/>
      </c>
      <c r="J295" t="str">
        <f>IF(C295="","",VLOOKUP(C295,precio_reno_porta!D:Z,8,0))</f>
        <v/>
      </c>
      <c r="K295" t="str">
        <f>IF(C295="","",VLOOKUP(C295,precio_reno_porta!D:Z,9,0))</f>
        <v/>
      </c>
      <c r="L295" t="str">
        <f>IF(C295="","",VLOOKUP(C295,precio_reno_porta!D:Z,10,0))</f>
        <v/>
      </c>
      <c r="M295" t="str">
        <f>IF(C295="","",VLOOKUP(C295,precio_reno_porta!D:Z,11,0))</f>
        <v/>
      </c>
      <c r="N295" t="str">
        <f>IF(C295="","",VLOOKUP(C295,precio_reno_porta!D:Z,12,0))</f>
        <v/>
      </c>
      <c r="O295" t="str">
        <f>IF(C295="","",VLOOKUP(C295,precio_reno_porta!D:Z,13,0))</f>
        <v/>
      </c>
      <c r="P295" t="str">
        <f>IF(C295="","",VLOOKUP(C295,precio_reno_porta!D:Z,14,0))</f>
        <v/>
      </c>
      <c r="Q295" t="str">
        <f>IF(C295="","",VLOOKUP(C295,precio_reno_porta!D:Z,15,0))</f>
        <v/>
      </c>
      <c r="R295" t="str">
        <f>IF(C295="","",VLOOKUP(C295,precio_reno_porta!D:Z,16,0))</f>
        <v/>
      </c>
      <c r="S295" t="str">
        <f>IF(C295="","",VLOOKUP(C295,precio_reno_porta!D:Z,17,0))</f>
        <v/>
      </c>
      <c r="T295" t="str">
        <f>IF(C295="","",VLOOKUP(C295,precio_reno_porta!D:Z,18,0))</f>
        <v/>
      </c>
      <c r="U295" t="str">
        <f>IF(C295="","",VLOOKUP(C295,precio_reno_porta!D:Z,19,0))</f>
        <v/>
      </c>
      <c r="V295" t="str">
        <f>IF(C295="","",VLOOKUP(C295,precio_reno_porta!D:Z,20,0))</f>
        <v/>
      </c>
      <c r="W295" t="str">
        <f>IF(C295="","",VLOOKUP(C295,precio_reno_porta!D:Z,21,0))</f>
        <v/>
      </c>
      <c r="X295" t="str">
        <f>IF(C295="","",VLOOKUP(C295,precio_reno_porta!D:Z,22,0))</f>
        <v/>
      </c>
      <c r="Y295" t="str">
        <f>IF(C295="","",VLOOKUP(C295,precio_reno_porta!D:Z,23,0))</f>
        <v/>
      </c>
      <c r="Z295" t="str">
        <f>IF(Anexar1!C285="","",IFERROR(VLOOKUP(C295,Anexar1!C:P,6,0),0))</f>
        <v/>
      </c>
      <c r="AA295" t="str">
        <f>IF(Anexar1!C285="","",IFERROR(VLOOKUP(C295,Anexar1!C:P,14,0),""))</f>
        <v/>
      </c>
    </row>
    <row r="296" spans="1:27" x14ac:dyDescent="0.3">
      <c r="A296" t="str">
        <f>IF(precio_reno_porta!B296="","",precio_reno_porta!B296)</f>
        <v/>
      </c>
      <c r="B296" t="str">
        <f>IF(Anexar1!B286="","",Anexar1!B286)</f>
        <v/>
      </c>
      <c r="C296" t="str">
        <f>IF(Anexar1!C286="","",Anexar1!C286)</f>
        <v/>
      </c>
      <c r="D296" t="str">
        <f>IF(C296="","",VLOOKUP(C296,precio_reno_porta!D:Z,2,0))</f>
        <v/>
      </c>
      <c r="E296" t="str">
        <f>IF(C296="","",VLOOKUP(C296,precio_reno_porta!D:Z,3,0))</f>
        <v/>
      </c>
      <c r="F296" t="str">
        <f>IF(C296="","",VLOOKUP(C296,precio_reno_porta!D:Z,4,0))</f>
        <v/>
      </c>
      <c r="G296" t="str">
        <f>IF(C296="","",VLOOKUP(C296,precio_reno_porta!D:Z,5,0))</f>
        <v/>
      </c>
      <c r="H296" t="str">
        <f>IF(C296="","",VLOOKUP(C296,precio_reno_porta!D:Z,6,0))</f>
        <v/>
      </c>
      <c r="I296" t="str">
        <f>IF(C296="","",VLOOKUP(C296,precio_reno_porta!D:Z,7,0))</f>
        <v/>
      </c>
      <c r="J296" t="str">
        <f>IF(C296="","",VLOOKUP(C296,precio_reno_porta!D:Z,8,0))</f>
        <v/>
      </c>
      <c r="K296" t="str">
        <f>IF(C296="","",VLOOKUP(C296,precio_reno_porta!D:Z,9,0))</f>
        <v/>
      </c>
      <c r="L296" t="str">
        <f>IF(C296="","",VLOOKUP(C296,precio_reno_porta!D:Z,10,0))</f>
        <v/>
      </c>
      <c r="M296" t="str">
        <f>IF(C296="","",VLOOKUP(C296,precio_reno_porta!D:Z,11,0))</f>
        <v/>
      </c>
      <c r="N296" t="str">
        <f>IF(C296="","",VLOOKUP(C296,precio_reno_porta!D:Z,12,0))</f>
        <v/>
      </c>
      <c r="O296" t="str">
        <f>IF(C296="","",VLOOKUP(C296,precio_reno_porta!D:Z,13,0))</f>
        <v/>
      </c>
      <c r="P296" t="str">
        <f>IF(C296="","",VLOOKUP(C296,precio_reno_porta!D:Z,14,0))</f>
        <v/>
      </c>
      <c r="Q296" t="str">
        <f>IF(C296="","",VLOOKUP(C296,precio_reno_porta!D:Z,15,0))</f>
        <v/>
      </c>
      <c r="R296" t="str">
        <f>IF(C296="","",VLOOKUP(C296,precio_reno_porta!D:Z,16,0))</f>
        <v/>
      </c>
      <c r="S296" t="str">
        <f>IF(C296="","",VLOOKUP(C296,precio_reno_porta!D:Z,17,0))</f>
        <v/>
      </c>
      <c r="T296" t="str">
        <f>IF(C296="","",VLOOKUP(C296,precio_reno_porta!D:Z,18,0))</f>
        <v/>
      </c>
      <c r="U296" t="str">
        <f>IF(C296="","",VLOOKUP(C296,precio_reno_porta!D:Z,19,0))</f>
        <v/>
      </c>
      <c r="V296" t="str">
        <f>IF(C296="","",VLOOKUP(C296,precio_reno_porta!D:Z,20,0))</f>
        <v/>
      </c>
      <c r="W296" t="str">
        <f>IF(C296="","",VLOOKUP(C296,precio_reno_porta!D:Z,21,0))</f>
        <v/>
      </c>
      <c r="X296" t="str">
        <f>IF(C296="","",VLOOKUP(C296,precio_reno_porta!D:Z,22,0))</f>
        <v/>
      </c>
      <c r="Y296" t="str">
        <f>IF(C296="","",VLOOKUP(C296,precio_reno_porta!D:Z,23,0))</f>
        <v/>
      </c>
      <c r="Z296" t="str">
        <f>IF(Anexar1!C286="","",IFERROR(VLOOKUP(C296,Anexar1!C:P,6,0),0))</f>
        <v/>
      </c>
      <c r="AA296" t="str">
        <f>IF(Anexar1!C286="","",IFERROR(VLOOKUP(C296,Anexar1!C:P,14,0),""))</f>
        <v/>
      </c>
    </row>
    <row r="297" spans="1:27" x14ac:dyDescent="0.3">
      <c r="A297" t="str">
        <f>IF(precio_reno_porta!B297="","",precio_reno_porta!B297)</f>
        <v/>
      </c>
      <c r="B297" t="str">
        <f>IF(Anexar1!B287="","",Anexar1!B287)</f>
        <v/>
      </c>
      <c r="C297" t="str">
        <f>IF(Anexar1!C287="","",Anexar1!C287)</f>
        <v/>
      </c>
      <c r="D297" t="str">
        <f>IF(C297="","",VLOOKUP(C297,precio_reno_porta!D:Z,2,0))</f>
        <v/>
      </c>
      <c r="E297" t="str">
        <f>IF(C297="","",VLOOKUP(C297,precio_reno_porta!D:Z,3,0))</f>
        <v/>
      </c>
      <c r="F297" t="str">
        <f>IF(C297="","",VLOOKUP(C297,precio_reno_porta!D:Z,4,0))</f>
        <v/>
      </c>
      <c r="G297" t="str">
        <f>IF(C297="","",VLOOKUP(C297,precio_reno_porta!D:Z,5,0))</f>
        <v/>
      </c>
      <c r="H297" t="str">
        <f>IF(C297="","",VLOOKUP(C297,precio_reno_porta!D:Z,6,0))</f>
        <v/>
      </c>
      <c r="I297" t="str">
        <f>IF(C297="","",VLOOKUP(C297,precio_reno_porta!D:Z,7,0))</f>
        <v/>
      </c>
      <c r="J297" t="str">
        <f>IF(C297="","",VLOOKUP(C297,precio_reno_porta!D:Z,8,0))</f>
        <v/>
      </c>
      <c r="K297" t="str">
        <f>IF(C297="","",VLOOKUP(C297,precio_reno_porta!D:Z,9,0))</f>
        <v/>
      </c>
      <c r="L297" t="str">
        <f>IF(C297="","",VLOOKUP(C297,precio_reno_porta!D:Z,10,0))</f>
        <v/>
      </c>
      <c r="M297" t="str">
        <f>IF(C297="","",VLOOKUP(C297,precio_reno_porta!D:Z,11,0))</f>
        <v/>
      </c>
      <c r="N297" t="str">
        <f>IF(C297="","",VLOOKUP(C297,precio_reno_porta!D:Z,12,0))</f>
        <v/>
      </c>
      <c r="O297" t="str">
        <f>IF(C297="","",VLOOKUP(C297,precio_reno_porta!D:Z,13,0))</f>
        <v/>
      </c>
      <c r="P297" t="str">
        <f>IF(C297="","",VLOOKUP(C297,precio_reno_porta!D:Z,14,0))</f>
        <v/>
      </c>
      <c r="Q297" t="str">
        <f>IF(C297="","",VLOOKUP(C297,precio_reno_porta!D:Z,15,0))</f>
        <v/>
      </c>
      <c r="R297" t="str">
        <f>IF(C297="","",VLOOKUP(C297,precio_reno_porta!D:Z,16,0))</f>
        <v/>
      </c>
      <c r="S297" t="str">
        <f>IF(C297="","",VLOOKUP(C297,precio_reno_porta!D:Z,17,0))</f>
        <v/>
      </c>
      <c r="T297" t="str">
        <f>IF(C297="","",VLOOKUP(C297,precio_reno_porta!D:Z,18,0))</f>
        <v/>
      </c>
      <c r="U297" t="str">
        <f>IF(C297="","",VLOOKUP(C297,precio_reno_porta!D:Z,19,0))</f>
        <v/>
      </c>
      <c r="V297" t="str">
        <f>IF(C297="","",VLOOKUP(C297,precio_reno_porta!D:Z,20,0))</f>
        <v/>
      </c>
      <c r="W297" t="str">
        <f>IF(C297="","",VLOOKUP(C297,precio_reno_porta!D:Z,21,0))</f>
        <v/>
      </c>
      <c r="X297" t="str">
        <f>IF(C297="","",VLOOKUP(C297,precio_reno_porta!D:Z,22,0))</f>
        <v/>
      </c>
      <c r="Y297" t="str">
        <f>IF(C297="","",VLOOKUP(C297,precio_reno_porta!D:Z,23,0))</f>
        <v/>
      </c>
      <c r="Z297" t="str">
        <f>IF(Anexar1!C287="","",IFERROR(VLOOKUP(C297,Anexar1!C:P,6,0),0))</f>
        <v/>
      </c>
      <c r="AA297" t="str">
        <f>IF(Anexar1!C287="","",IFERROR(VLOOKUP(C297,Anexar1!C:P,14,0),""))</f>
        <v/>
      </c>
    </row>
    <row r="298" spans="1:27" x14ac:dyDescent="0.3">
      <c r="A298" t="str">
        <f>IF(precio_reno_porta!B298="","",precio_reno_porta!B298)</f>
        <v/>
      </c>
      <c r="B298" t="str">
        <f>IF(Anexar1!B288="","",Anexar1!B288)</f>
        <v/>
      </c>
      <c r="C298" t="str">
        <f>IF(Anexar1!C288="","",Anexar1!C288)</f>
        <v/>
      </c>
      <c r="D298" t="str">
        <f>IF(C298="","",VLOOKUP(C298,precio_reno_porta!D:Z,2,0))</f>
        <v/>
      </c>
      <c r="E298" t="str">
        <f>IF(C298="","",VLOOKUP(C298,precio_reno_porta!D:Z,3,0))</f>
        <v/>
      </c>
      <c r="F298" t="str">
        <f>IF(C298="","",VLOOKUP(C298,precio_reno_porta!D:Z,4,0))</f>
        <v/>
      </c>
      <c r="G298" t="str">
        <f>IF(C298="","",VLOOKUP(C298,precio_reno_porta!D:Z,5,0))</f>
        <v/>
      </c>
      <c r="H298" t="str">
        <f>IF(C298="","",VLOOKUP(C298,precio_reno_porta!D:Z,6,0))</f>
        <v/>
      </c>
      <c r="I298" t="str">
        <f>IF(C298="","",VLOOKUP(C298,precio_reno_porta!D:Z,7,0))</f>
        <v/>
      </c>
      <c r="J298" t="str">
        <f>IF(C298="","",VLOOKUP(C298,precio_reno_porta!D:Z,8,0))</f>
        <v/>
      </c>
      <c r="K298" t="str">
        <f>IF(C298="","",VLOOKUP(C298,precio_reno_porta!D:Z,9,0))</f>
        <v/>
      </c>
      <c r="L298" t="str">
        <f>IF(C298="","",VLOOKUP(C298,precio_reno_porta!D:Z,10,0))</f>
        <v/>
      </c>
      <c r="M298" t="str">
        <f>IF(C298="","",VLOOKUP(C298,precio_reno_porta!D:Z,11,0))</f>
        <v/>
      </c>
      <c r="N298" t="str">
        <f>IF(C298="","",VLOOKUP(C298,precio_reno_porta!D:Z,12,0))</f>
        <v/>
      </c>
      <c r="O298" t="str">
        <f>IF(C298="","",VLOOKUP(C298,precio_reno_porta!D:Z,13,0))</f>
        <v/>
      </c>
      <c r="P298" t="str">
        <f>IF(C298="","",VLOOKUP(C298,precio_reno_porta!D:Z,14,0))</f>
        <v/>
      </c>
      <c r="Q298" t="str">
        <f>IF(C298="","",VLOOKUP(C298,precio_reno_porta!D:Z,15,0))</f>
        <v/>
      </c>
      <c r="R298" t="str">
        <f>IF(C298="","",VLOOKUP(C298,precio_reno_porta!D:Z,16,0))</f>
        <v/>
      </c>
      <c r="S298" t="str">
        <f>IF(C298="","",VLOOKUP(C298,precio_reno_porta!D:Z,17,0))</f>
        <v/>
      </c>
      <c r="T298" t="str">
        <f>IF(C298="","",VLOOKUP(C298,precio_reno_porta!D:Z,18,0))</f>
        <v/>
      </c>
      <c r="U298" t="str">
        <f>IF(C298="","",VLOOKUP(C298,precio_reno_porta!D:Z,19,0))</f>
        <v/>
      </c>
      <c r="V298" t="str">
        <f>IF(C298="","",VLOOKUP(C298,precio_reno_porta!D:Z,20,0))</f>
        <v/>
      </c>
      <c r="W298" t="str">
        <f>IF(C298="","",VLOOKUP(C298,precio_reno_porta!D:Z,21,0))</f>
        <v/>
      </c>
      <c r="X298" t="str">
        <f>IF(C298="","",VLOOKUP(C298,precio_reno_porta!D:Z,22,0))</f>
        <v/>
      </c>
      <c r="Y298" t="str">
        <f>IF(C298="","",VLOOKUP(C298,precio_reno_porta!D:Z,23,0))</f>
        <v/>
      </c>
      <c r="Z298" t="str">
        <f>IF(Anexar1!C288="","",IFERROR(VLOOKUP(C298,Anexar1!C:P,6,0),0))</f>
        <v/>
      </c>
      <c r="AA298" t="str">
        <f>IF(Anexar1!C288="","",IFERROR(VLOOKUP(C298,Anexar1!C:P,14,0),""))</f>
        <v/>
      </c>
    </row>
    <row r="299" spans="1:27" x14ac:dyDescent="0.3">
      <c r="A299" t="str">
        <f>IF(precio_reno_porta!B299="","",precio_reno_porta!B299)</f>
        <v/>
      </c>
      <c r="B299" t="str">
        <f>IF(Anexar1!B289="","",Anexar1!B289)</f>
        <v/>
      </c>
      <c r="C299" t="str">
        <f>IF(Anexar1!C289="","",Anexar1!C289)</f>
        <v/>
      </c>
      <c r="D299" t="str">
        <f>IF(C299="","",VLOOKUP(C299,precio_reno_porta!D:Z,2,0))</f>
        <v/>
      </c>
      <c r="E299" t="str">
        <f>IF(C299="","",VLOOKUP(C299,precio_reno_porta!D:Z,3,0))</f>
        <v/>
      </c>
      <c r="F299" t="str">
        <f>IF(C299="","",VLOOKUP(C299,precio_reno_porta!D:Z,4,0))</f>
        <v/>
      </c>
      <c r="G299" t="str">
        <f>IF(C299="","",VLOOKUP(C299,precio_reno_porta!D:Z,5,0))</f>
        <v/>
      </c>
      <c r="H299" t="str">
        <f>IF(C299="","",VLOOKUP(C299,precio_reno_porta!D:Z,6,0))</f>
        <v/>
      </c>
      <c r="I299" t="str">
        <f>IF(C299="","",VLOOKUP(C299,precio_reno_porta!D:Z,7,0))</f>
        <v/>
      </c>
      <c r="J299" t="str">
        <f>IF(C299="","",VLOOKUP(C299,precio_reno_porta!D:Z,8,0))</f>
        <v/>
      </c>
      <c r="K299" t="str">
        <f>IF(C299="","",VLOOKUP(C299,precio_reno_porta!D:Z,9,0))</f>
        <v/>
      </c>
      <c r="L299" t="str">
        <f>IF(C299="","",VLOOKUP(C299,precio_reno_porta!D:Z,10,0))</f>
        <v/>
      </c>
      <c r="M299" t="str">
        <f>IF(C299="","",VLOOKUP(C299,precio_reno_porta!D:Z,11,0))</f>
        <v/>
      </c>
      <c r="N299" t="str">
        <f>IF(C299="","",VLOOKUP(C299,precio_reno_porta!D:Z,12,0))</f>
        <v/>
      </c>
      <c r="O299" t="str">
        <f>IF(C299="","",VLOOKUP(C299,precio_reno_porta!D:Z,13,0))</f>
        <v/>
      </c>
      <c r="P299" t="str">
        <f>IF(C299="","",VLOOKUP(C299,precio_reno_porta!D:Z,14,0))</f>
        <v/>
      </c>
      <c r="Q299" t="str">
        <f>IF(C299="","",VLOOKUP(C299,precio_reno_porta!D:Z,15,0))</f>
        <v/>
      </c>
      <c r="R299" t="str">
        <f>IF(C299="","",VLOOKUP(C299,precio_reno_porta!D:Z,16,0))</f>
        <v/>
      </c>
      <c r="S299" t="str">
        <f>IF(C299="","",VLOOKUP(C299,precio_reno_porta!D:Z,17,0))</f>
        <v/>
      </c>
      <c r="T299" t="str">
        <f>IF(C299="","",VLOOKUP(C299,precio_reno_porta!D:Z,18,0))</f>
        <v/>
      </c>
      <c r="U299" t="str">
        <f>IF(C299="","",VLOOKUP(C299,precio_reno_porta!D:Z,19,0))</f>
        <v/>
      </c>
      <c r="V299" t="str">
        <f>IF(C299="","",VLOOKUP(C299,precio_reno_porta!D:Z,20,0))</f>
        <v/>
      </c>
      <c r="W299" t="str">
        <f>IF(C299="","",VLOOKUP(C299,precio_reno_porta!D:Z,21,0))</f>
        <v/>
      </c>
      <c r="X299" t="str">
        <f>IF(C299="","",VLOOKUP(C299,precio_reno_porta!D:Z,22,0))</f>
        <v/>
      </c>
      <c r="Y299" t="str">
        <f>IF(C299="","",VLOOKUP(C299,precio_reno_porta!D:Z,23,0))</f>
        <v/>
      </c>
      <c r="Z299" t="str">
        <f>IF(Anexar1!C289="","",IFERROR(VLOOKUP(C299,Anexar1!C:P,6,0),0))</f>
        <v/>
      </c>
      <c r="AA299" t="str">
        <f>IF(Anexar1!C289="","",IFERROR(VLOOKUP(C299,Anexar1!C:P,14,0),""))</f>
        <v/>
      </c>
    </row>
    <row r="300" spans="1:27" x14ac:dyDescent="0.3">
      <c r="A300" t="str">
        <f>IF(precio_reno_porta!B300="","",precio_reno_porta!B300)</f>
        <v/>
      </c>
      <c r="B300" t="str">
        <f>IF(Anexar1!B290="","",Anexar1!B290)</f>
        <v/>
      </c>
      <c r="C300" t="str">
        <f>IF(Anexar1!C290="","",Anexar1!C290)</f>
        <v/>
      </c>
      <c r="D300" t="str">
        <f>IF(C300="","",VLOOKUP(C300,precio_reno_porta!D:Z,2,0))</f>
        <v/>
      </c>
      <c r="E300" t="str">
        <f>IF(C300="","",VLOOKUP(C300,precio_reno_porta!D:Z,3,0))</f>
        <v/>
      </c>
      <c r="F300" t="str">
        <f>IF(C300="","",VLOOKUP(C300,precio_reno_porta!D:Z,4,0))</f>
        <v/>
      </c>
      <c r="G300" t="str">
        <f>IF(C300="","",VLOOKUP(C300,precio_reno_porta!D:Z,5,0))</f>
        <v/>
      </c>
      <c r="H300" t="str">
        <f>IF(C300="","",VLOOKUP(C300,precio_reno_porta!D:Z,6,0))</f>
        <v/>
      </c>
      <c r="I300" t="str">
        <f>IF(C300="","",VLOOKUP(C300,precio_reno_porta!D:Z,7,0))</f>
        <v/>
      </c>
      <c r="J300" t="str">
        <f>IF(C300="","",VLOOKUP(C300,precio_reno_porta!D:Z,8,0))</f>
        <v/>
      </c>
      <c r="K300" t="str">
        <f>IF(C300="","",VLOOKUP(C300,precio_reno_porta!D:Z,9,0))</f>
        <v/>
      </c>
      <c r="L300" t="str">
        <f>IF(C300="","",VLOOKUP(C300,precio_reno_porta!D:Z,10,0))</f>
        <v/>
      </c>
      <c r="M300" t="str">
        <f>IF(C300="","",VLOOKUP(C300,precio_reno_porta!D:Z,11,0))</f>
        <v/>
      </c>
      <c r="N300" t="str">
        <f>IF(C300="","",VLOOKUP(C300,precio_reno_porta!D:Z,12,0))</f>
        <v/>
      </c>
      <c r="O300" t="str">
        <f>IF(C300="","",VLOOKUP(C300,precio_reno_porta!D:Z,13,0))</f>
        <v/>
      </c>
      <c r="P300" t="str">
        <f>IF(C300="","",VLOOKUP(C300,precio_reno_porta!D:Z,14,0))</f>
        <v/>
      </c>
      <c r="Q300" t="str">
        <f>IF(C300="","",VLOOKUP(C300,precio_reno_porta!D:Z,15,0))</f>
        <v/>
      </c>
      <c r="R300" t="str">
        <f>IF(C300="","",VLOOKUP(C300,precio_reno_porta!D:Z,16,0))</f>
        <v/>
      </c>
      <c r="S300" t="str">
        <f>IF(C300="","",VLOOKUP(C300,precio_reno_porta!D:Z,17,0))</f>
        <v/>
      </c>
      <c r="T300" t="str">
        <f>IF(C300="","",VLOOKUP(C300,precio_reno_porta!D:Z,18,0))</f>
        <v/>
      </c>
      <c r="U300" t="str">
        <f>IF(C300="","",VLOOKUP(C300,precio_reno_porta!D:Z,19,0))</f>
        <v/>
      </c>
      <c r="V300" t="str">
        <f>IF(C300="","",VLOOKUP(C300,precio_reno_porta!D:Z,20,0))</f>
        <v/>
      </c>
      <c r="W300" t="str">
        <f>IF(C300="","",VLOOKUP(C300,precio_reno_porta!D:Z,21,0))</f>
        <v/>
      </c>
      <c r="X300" t="str">
        <f>IF(C300="","",VLOOKUP(C300,precio_reno_porta!D:Z,22,0))</f>
        <v/>
      </c>
      <c r="Y300" t="str">
        <f>IF(C300="","",VLOOKUP(C300,precio_reno_porta!D:Z,23,0))</f>
        <v/>
      </c>
      <c r="Z300" t="str">
        <f>IF(Anexar1!C290="","",IFERROR(VLOOKUP(C300,Anexar1!C:P,6,0),0))</f>
        <v/>
      </c>
      <c r="AA300" t="str">
        <f>IF(Anexar1!C290="","",IFERROR(VLOOKUP(C300,Anexar1!C:P,14,0),""))</f>
        <v/>
      </c>
    </row>
    <row r="301" spans="1:27" x14ac:dyDescent="0.3">
      <c r="A301" t="str">
        <f>IF(precio_reno_porta!B301="","",precio_reno_porta!B301)</f>
        <v/>
      </c>
      <c r="B301" t="str">
        <f>IF(Anexar1!B291="","",Anexar1!B291)</f>
        <v/>
      </c>
      <c r="C301" t="str">
        <f>IF(Anexar1!C291="","",Anexar1!C291)</f>
        <v/>
      </c>
      <c r="D301" t="str">
        <f>IF(C301="","",VLOOKUP(C301,precio_reno_porta!D:Z,2,0))</f>
        <v/>
      </c>
      <c r="E301" t="str">
        <f>IF(C301="","",VLOOKUP(C301,precio_reno_porta!D:Z,3,0))</f>
        <v/>
      </c>
      <c r="F301" t="str">
        <f>IF(C301="","",VLOOKUP(C301,precio_reno_porta!D:Z,4,0))</f>
        <v/>
      </c>
      <c r="G301" t="str">
        <f>IF(C301="","",VLOOKUP(C301,precio_reno_porta!D:Z,5,0))</f>
        <v/>
      </c>
      <c r="H301" t="str">
        <f>IF(C301="","",VLOOKUP(C301,precio_reno_porta!D:Z,6,0))</f>
        <v/>
      </c>
      <c r="I301" t="str">
        <f>IF(C301="","",VLOOKUP(C301,precio_reno_porta!D:Z,7,0))</f>
        <v/>
      </c>
      <c r="J301" t="str">
        <f>IF(C301="","",VLOOKUP(C301,precio_reno_porta!D:Z,8,0))</f>
        <v/>
      </c>
      <c r="K301" t="str">
        <f>IF(C301="","",VLOOKUP(C301,precio_reno_porta!D:Z,9,0))</f>
        <v/>
      </c>
      <c r="L301" t="str">
        <f>IF(C301="","",VLOOKUP(C301,precio_reno_porta!D:Z,10,0))</f>
        <v/>
      </c>
      <c r="M301" t="str">
        <f>IF(C301="","",VLOOKUP(C301,precio_reno_porta!D:Z,11,0))</f>
        <v/>
      </c>
      <c r="N301" t="str">
        <f>IF(C301="","",VLOOKUP(C301,precio_reno_porta!D:Z,12,0))</f>
        <v/>
      </c>
      <c r="O301" t="str">
        <f>IF(C301="","",VLOOKUP(C301,precio_reno_porta!D:Z,13,0))</f>
        <v/>
      </c>
      <c r="P301" t="str">
        <f>IF(C301="","",VLOOKUP(C301,precio_reno_porta!D:Z,14,0))</f>
        <v/>
      </c>
      <c r="Q301" t="str">
        <f>IF(C301="","",VLOOKUP(C301,precio_reno_porta!D:Z,15,0))</f>
        <v/>
      </c>
      <c r="R301" t="str">
        <f>IF(C301="","",VLOOKUP(C301,precio_reno_porta!D:Z,16,0))</f>
        <v/>
      </c>
      <c r="S301" t="str">
        <f>IF(C301="","",VLOOKUP(C301,precio_reno_porta!D:Z,17,0))</f>
        <v/>
      </c>
      <c r="T301" t="str">
        <f>IF(C301="","",VLOOKUP(C301,precio_reno_porta!D:Z,18,0))</f>
        <v/>
      </c>
      <c r="U301" t="str">
        <f>IF(C301="","",VLOOKUP(C301,precio_reno_porta!D:Z,19,0))</f>
        <v/>
      </c>
      <c r="V301" t="str">
        <f>IF(C301="","",VLOOKUP(C301,precio_reno_porta!D:Z,20,0))</f>
        <v/>
      </c>
      <c r="W301" t="str">
        <f>IF(C301="","",VLOOKUP(C301,precio_reno_porta!D:Z,21,0))</f>
        <v/>
      </c>
      <c r="X301" t="str">
        <f>IF(C301="","",VLOOKUP(C301,precio_reno_porta!D:Z,22,0))</f>
        <v/>
      </c>
      <c r="Y301" t="str">
        <f>IF(C301="","",VLOOKUP(C301,precio_reno_porta!D:Z,23,0))</f>
        <v/>
      </c>
      <c r="Z301" t="str">
        <f>IF(Anexar1!C291="","",IFERROR(VLOOKUP(C301,Anexar1!C:P,6,0),0))</f>
        <v/>
      </c>
      <c r="AA301" t="str">
        <f>IF(Anexar1!C291="","",IFERROR(VLOOKUP(C301,Anexar1!C:P,14,0),""))</f>
        <v/>
      </c>
    </row>
    <row r="302" spans="1:27" x14ac:dyDescent="0.3">
      <c r="A302" t="str">
        <f>IF(precio_reno_porta!B302="","",precio_reno_porta!B302)</f>
        <v/>
      </c>
      <c r="B302" t="str">
        <f>IF(Anexar1!B292="","",Anexar1!B292)</f>
        <v/>
      </c>
      <c r="C302" t="str">
        <f>IF(Anexar1!C292="","",Anexar1!C292)</f>
        <v/>
      </c>
      <c r="D302" t="str">
        <f>IF(C302="","",VLOOKUP(C302,precio_reno_porta!D:Z,2,0))</f>
        <v/>
      </c>
      <c r="E302" t="str">
        <f>IF(C302="","",VLOOKUP(C302,precio_reno_porta!D:Z,3,0))</f>
        <v/>
      </c>
      <c r="F302" t="str">
        <f>IF(C302="","",VLOOKUP(C302,precio_reno_porta!D:Z,4,0))</f>
        <v/>
      </c>
      <c r="G302" t="str">
        <f>IF(C302="","",VLOOKUP(C302,precio_reno_porta!D:Z,5,0))</f>
        <v/>
      </c>
      <c r="H302" t="str">
        <f>IF(C302="","",VLOOKUP(C302,precio_reno_porta!D:Z,6,0))</f>
        <v/>
      </c>
      <c r="I302" t="str">
        <f>IF(C302="","",VLOOKUP(C302,precio_reno_porta!D:Z,7,0))</f>
        <v/>
      </c>
      <c r="J302" t="str">
        <f>IF(C302="","",VLOOKUP(C302,precio_reno_porta!D:Z,8,0))</f>
        <v/>
      </c>
      <c r="K302" t="str">
        <f>IF(C302="","",VLOOKUP(C302,precio_reno_porta!D:Z,9,0))</f>
        <v/>
      </c>
      <c r="L302" t="str">
        <f>IF(C302="","",VLOOKUP(C302,precio_reno_porta!D:Z,10,0))</f>
        <v/>
      </c>
      <c r="M302" t="str">
        <f>IF(C302="","",VLOOKUP(C302,precio_reno_porta!D:Z,11,0))</f>
        <v/>
      </c>
      <c r="N302" t="str">
        <f>IF(C302="","",VLOOKUP(C302,precio_reno_porta!D:Z,12,0))</f>
        <v/>
      </c>
      <c r="O302" t="str">
        <f>IF(C302="","",VLOOKUP(C302,precio_reno_porta!D:Z,13,0))</f>
        <v/>
      </c>
      <c r="P302" t="str">
        <f>IF(C302="","",VLOOKUP(C302,precio_reno_porta!D:Z,14,0))</f>
        <v/>
      </c>
      <c r="Q302" t="str">
        <f>IF(C302="","",VLOOKUP(C302,precio_reno_porta!D:Z,15,0))</f>
        <v/>
      </c>
      <c r="R302" t="str">
        <f>IF(C302="","",VLOOKUP(C302,precio_reno_porta!D:Z,16,0))</f>
        <v/>
      </c>
      <c r="S302" t="str">
        <f>IF(C302="","",VLOOKUP(C302,precio_reno_porta!D:Z,17,0))</f>
        <v/>
      </c>
      <c r="T302" t="str">
        <f>IF(C302="","",VLOOKUP(C302,precio_reno_porta!D:Z,18,0))</f>
        <v/>
      </c>
      <c r="U302" t="str">
        <f>IF(C302="","",VLOOKUP(C302,precio_reno_porta!D:Z,19,0))</f>
        <v/>
      </c>
      <c r="V302" t="str">
        <f>IF(C302="","",VLOOKUP(C302,precio_reno_porta!D:Z,20,0))</f>
        <v/>
      </c>
      <c r="W302" t="str">
        <f>IF(C302="","",VLOOKUP(C302,precio_reno_porta!D:Z,21,0))</f>
        <v/>
      </c>
      <c r="X302" t="str">
        <f>IF(C302="","",VLOOKUP(C302,precio_reno_porta!D:Z,22,0))</f>
        <v/>
      </c>
      <c r="Y302" t="str">
        <f>IF(C302="","",VLOOKUP(C302,precio_reno_porta!D:Z,23,0))</f>
        <v/>
      </c>
      <c r="Z302" t="str">
        <f>IF(Anexar1!C292="","",IFERROR(VLOOKUP(C302,Anexar1!C:P,6,0),0))</f>
        <v/>
      </c>
      <c r="AA302" t="str">
        <f>IF(Anexar1!C292="","",IFERROR(VLOOKUP(C302,Anexar1!C:P,14,0),""))</f>
        <v/>
      </c>
    </row>
    <row r="303" spans="1:27" x14ac:dyDescent="0.3">
      <c r="A303" t="str">
        <f>IF(precio_reno_porta!B303="","",precio_reno_porta!B303)</f>
        <v/>
      </c>
      <c r="B303" t="str">
        <f>IF(Anexar1!B293="","",Anexar1!B293)</f>
        <v/>
      </c>
      <c r="C303" t="str">
        <f>IF(Anexar1!C293="","",Anexar1!C293)</f>
        <v/>
      </c>
      <c r="D303" t="str">
        <f>IF(C303="","",VLOOKUP(C303,precio_reno_porta!D:Z,2,0))</f>
        <v/>
      </c>
      <c r="E303" t="str">
        <f>IF(C303="","",VLOOKUP(C303,precio_reno_porta!D:Z,3,0))</f>
        <v/>
      </c>
      <c r="F303" t="str">
        <f>IF(C303="","",VLOOKUP(C303,precio_reno_porta!D:Z,4,0))</f>
        <v/>
      </c>
      <c r="G303" t="str">
        <f>IF(C303="","",VLOOKUP(C303,precio_reno_porta!D:Z,5,0))</f>
        <v/>
      </c>
      <c r="H303" t="str">
        <f>IF(C303="","",VLOOKUP(C303,precio_reno_porta!D:Z,6,0))</f>
        <v/>
      </c>
      <c r="I303" t="str">
        <f>IF(C303="","",VLOOKUP(C303,precio_reno_porta!D:Z,7,0))</f>
        <v/>
      </c>
      <c r="J303" t="str">
        <f>IF(C303="","",VLOOKUP(C303,precio_reno_porta!D:Z,8,0))</f>
        <v/>
      </c>
      <c r="K303" t="str">
        <f>IF(C303="","",VLOOKUP(C303,precio_reno_porta!D:Z,9,0))</f>
        <v/>
      </c>
      <c r="L303" t="str">
        <f>IF(C303="","",VLOOKUP(C303,precio_reno_porta!D:Z,10,0))</f>
        <v/>
      </c>
      <c r="M303" t="str">
        <f>IF(C303="","",VLOOKUP(C303,precio_reno_porta!D:Z,11,0))</f>
        <v/>
      </c>
      <c r="N303" t="str">
        <f>IF(C303="","",VLOOKUP(C303,precio_reno_porta!D:Z,12,0))</f>
        <v/>
      </c>
      <c r="O303" t="str">
        <f>IF(C303="","",VLOOKUP(C303,precio_reno_porta!D:Z,13,0))</f>
        <v/>
      </c>
      <c r="P303" t="str">
        <f>IF(C303="","",VLOOKUP(C303,precio_reno_porta!D:Z,14,0))</f>
        <v/>
      </c>
      <c r="Q303" t="str">
        <f>IF(C303="","",VLOOKUP(C303,precio_reno_porta!D:Z,15,0))</f>
        <v/>
      </c>
      <c r="R303" t="str">
        <f>IF(C303="","",VLOOKUP(C303,precio_reno_porta!D:Z,16,0))</f>
        <v/>
      </c>
      <c r="S303" t="str">
        <f>IF(C303="","",VLOOKUP(C303,precio_reno_porta!D:Z,17,0))</f>
        <v/>
      </c>
      <c r="T303" t="str">
        <f>IF(C303="","",VLOOKUP(C303,precio_reno_porta!D:Z,18,0))</f>
        <v/>
      </c>
      <c r="U303" t="str">
        <f>IF(C303="","",VLOOKUP(C303,precio_reno_porta!D:Z,19,0))</f>
        <v/>
      </c>
      <c r="V303" t="str">
        <f>IF(C303="","",VLOOKUP(C303,precio_reno_porta!D:Z,20,0))</f>
        <v/>
      </c>
      <c r="W303" t="str">
        <f>IF(C303="","",VLOOKUP(C303,precio_reno_porta!D:Z,21,0))</f>
        <v/>
      </c>
      <c r="X303" t="str">
        <f>IF(C303="","",VLOOKUP(C303,precio_reno_porta!D:Z,22,0))</f>
        <v/>
      </c>
      <c r="Y303" t="str">
        <f>IF(C303="","",VLOOKUP(C303,precio_reno_porta!D:Z,23,0))</f>
        <v/>
      </c>
      <c r="Z303" t="str">
        <f>IF(Anexar1!C293="","",IFERROR(VLOOKUP(C303,Anexar1!C:P,6,0),0))</f>
        <v/>
      </c>
      <c r="AA303" t="str">
        <f>IF(Anexar1!C293="","",IFERROR(VLOOKUP(C303,Anexar1!C:P,14,0),""))</f>
        <v/>
      </c>
    </row>
    <row r="304" spans="1:27" x14ac:dyDescent="0.3">
      <c r="A304" t="str">
        <f>IF(precio_reno_porta!B304="","",precio_reno_porta!B304)</f>
        <v/>
      </c>
      <c r="B304" t="str">
        <f>IF(Anexar1!B294="","",Anexar1!B294)</f>
        <v/>
      </c>
      <c r="C304" t="str">
        <f>IF(Anexar1!C294="","",Anexar1!C294)</f>
        <v/>
      </c>
      <c r="D304" t="str">
        <f>IF(C304="","",VLOOKUP(C304,precio_reno_porta!D:Z,2,0))</f>
        <v/>
      </c>
      <c r="E304" t="str">
        <f>IF(C304="","",VLOOKUP(C304,precio_reno_porta!D:Z,3,0))</f>
        <v/>
      </c>
      <c r="F304" t="str">
        <f>IF(C304="","",VLOOKUP(C304,precio_reno_porta!D:Z,4,0))</f>
        <v/>
      </c>
      <c r="G304" t="str">
        <f>IF(C304="","",VLOOKUP(C304,precio_reno_porta!D:Z,5,0))</f>
        <v/>
      </c>
      <c r="H304" t="str">
        <f>IF(C304="","",VLOOKUP(C304,precio_reno_porta!D:Z,6,0))</f>
        <v/>
      </c>
      <c r="I304" t="str">
        <f>IF(C304="","",VLOOKUP(C304,precio_reno_porta!D:Z,7,0))</f>
        <v/>
      </c>
      <c r="J304" t="str">
        <f>IF(C304="","",VLOOKUP(C304,precio_reno_porta!D:Z,8,0))</f>
        <v/>
      </c>
      <c r="K304" t="str">
        <f>IF(C304="","",VLOOKUP(C304,precio_reno_porta!D:Z,9,0))</f>
        <v/>
      </c>
      <c r="L304" t="str">
        <f>IF(C304="","",VLOOKUP(C304,precio_reno_porta!D:Z,10,0))</f>
        <v/>
      </c>
      <c r="M304" t="str">
        <f>IF(C304="","",VLOOKUP(C304,precio_reno_porta!D:Z,11,0))</f>
        <v/>
      </c>
      <c r="N304" t="str">
        <f>IF(C304="","",VLOOKUP(C304,precio_reno_porta!D:Z,12,0))</f>
        <v/>
      </c>
      <c r="O304" t="str">
        <f>IF(C304="","",VLOOKUP(C304,precio_reno_porta!D:Z,13,0))</f>
        <v/>
      </c>
      <c r="P304" t="str">
        <f>IF(C304="","",VLOOKUP(C304,precio_reno_porta!D:Z,14,0))</f>
        <v/>
      </c>
      <c r="Q304" t="str">
        <f>IF(C304="","",VLOOKUP(C304,precio_reno_porta!D:Z,15,0))</f>
        <v/>
      </c>
      <c r="R304" t="str">
        <f>IF(C304="","",VLOOKUP(C304,precio_reno_porta!D:Z,16,0))</f>
        <v/>
      </c>
      <c r="S304" t="str">
        <f>IF(C304="","",VLOOKUP(C304,precio_reno_porta!D:Z,17,0))</f>
        <v/>
      </c>
      <c r="T304" t="str">
        <f>IF(C304="","",VLOOKUP(C304,precio_reno_porta!D:Z,18,0))</f>
        <v/>
      </c>
      <c r="U304" t="str">
        <f>IF(C304="","",VLOOKUP(C304,precio_reno_porta!D:Z,19,0))</f>
        <v/>
      </c>
      <c r="V304" t="str">
        <f>IF(C304="","",VLOOKUP(C304,precio_reno_porta!D:Z,20,0))</f>
        <v/>
      </c>
      <c r="W304" t="str">
        <f>IF(C304="","",VLOOKUP(C304,precio_reno_porta!D:Z,21,0))</f>
        <v/>
      </c>
      <c r="X304" t="str">
        <f>IF(C304="","",VLOOKUP(C304,precio_reno_porta!D:Z,22,0))</f>
        <v/>
      </c>
      <c r="Y304" t="str">
        <f>IF(C304="","",VLOOKUP(C304,precio_reno_porta!D:Z,23,0))</f>
        <v/>
      </c>
      <c r="Z304" t="str">
        <f>IF(Anexar1!C294="","",IFERROR(VLOOKUP(C304,Anexar1!C:P,6,0),0))</f>
        <v/>
      </c>
      <c r="AA304" t="str">
        <f>IF(Anexar1!C294="","",IFERROR(VLOOKUP(C304,Anexar1!C:P,14,0),""))</f>
        <v/>
      </c>
    </row>
    <row r="305" spans="1:27" x14ac:dyDescent="0.3">
      <c r="A305" t="str">
        <f>IF(precio_reno_porta!B305="","",precio_reno_porta!B305)</f>
        <v/>
      </c>
      <c r="B305" t="str">
        <f>IF(Anexar1!B295="","",Anexar1!B295)</f>
        <v/>
      </c>
      <c r="C305" t="str">
        <f>IF(Anexar1!C295="","",Anexar1!C295)</f>
        <v/>
      </c>
      <c r="D305" t="str">
        <f>IF(C305="","",VLOOKUP(C305,precio_reno_porta!D:Z,2,0))</f>
        <v/>
      </c>
      <c r="E305" t="str">
        <f>IF(C305="","",VLOOKUP(C305,precio_reno_porta!D:Z,3,0))</f>
        <v/>
      </c>
      <c r="F305" t="str">
        <f>IF(C305="","",VLOOKUP(C305,precio_reno_porta!D:Z,4,0))</f>
        <v/>
      </c>
      <c r="G305" t="str">
        <f>IF(C305="","",VLOOKUP(C305,precio_reno_porta!D:Z,5,0))</f>
        <v/>
      </c>
      <c r="H305" t="str">
        <f>IF(C305="","",VLOOKUP(C305,precio_reno_porta!D:Z,6,0))</f>
        <v/>
      </c>
      <c r="I305" t="str">
        <f>IF(C305="","",VLOOKUP(C305,precio_reno_porta!D:Z,7,0))</f>
        <v/>
      </c>
      <c r="J305" t="str">
        <f>IF(C305="","",VLOOKUP(C305,precio_reno_porta!D:Z,8,0))</f>
        <v/>
      </c>
      <c r="K305" t="str">
        <f>IF(C305="","",VLOOKUP(C305,precio_reno_porta!D:Z,9,0))</f>
        <v/>
      </c>
      <c r="L305" t="str">
        <f>IF(C305="","",VLOOKUP(C305,precio_reno_porta!D:Z,10,0))</f>
        <v/>
      </c>
      <c r="M305" t="str">
        <f>IF(C305="","",VLOOKUP(C305,precio_reno_porta!D:Z,11,0))</f>
        <v/>
      </c>
      <c r="N305" t="str">
        <f>IF(C305="","",VLOOKUP(C305,precio_reno_porta!D:Z,12,0))</f>
        <v/>
      </c>
      <c r="O305" t="str">
        <f>IF(C305="","",VLOOKUP(C305,precio_reno_porta!D:Z,13,0))</f>
        <v/>
      </c>
      <c r="P305" t="str">
        <f>IF(C305="","",VLOOKUP(C305,precio_reno_porta!D:Z,14,0))</f>
        <v/>
      </c>
      <c r="Q305" t="str">
        <f>IF(C305="","",VLOOKUP(C305,precio_reno_porta!D:Z,15,0))</f>
        <v/>
      </c>
      <c r="R305" t="str">
        <f>IF(C305="","",VLOOKUP(C305,precio_reno_porta!D:Z,16,0))</f>
        <v/>
      </c>
      <c r="S305" t="str">
        <f>IF(C305="","",VLOOKUP(C305,precio_reno_porta!D:Z,17,0))</f>
        <v/>
      </c>
      <c r="T305" t="str">
        <f>IF(C305="","",VLOOKUP(C305,precio_reno_porta!D:Z,18,0))</f>
        <v/>
      </c>
      <c r="U305" t="str">
        <f>IF(C305="","",VLOOKUP(C305,precio_reno_porta!D:Z,19,0))</f>
        <v/>
      </c>
      <c r="V305" t="str">
        <f>IF(C305="","",VLOOKUP(C305,precio_reno_porta!D:Z,20,0))</f>
        <v/>
      </c>
      <c r="W305" t="str">
        <f>IF(C305="","",VLOOKUP(C305,precio_reno_porta!D:Z,21,0))</f>
        <v/>
      </c>
      <c r="X305" t="str">
        <f>IF(C305="","",VLOOKUP(C305,precio_reno_porta!D:Z,22,0))</f>
        <v/>
      </c>
      <c r="Y305" t="str">
        <f>IF(C305="","",VLOOKUP(C305,precio_reno_porta!D:Z,23,0))</f>
        <v/>
      </c>
      <c r="Z305" t="str">
        <f>IF(Anexar1!C295="","",IFERROR(VLOOKUP(C305,Anexar1!C:P,6,0),0))</f>
        <v/>
      </c>
      <c r="AA305" t="str">
        <f>IF(Anexar1!C295="","",IFERROR(VLOOKUP(C305,Anexar1!C:P,14,0),""))</f>
        <v/>
      </c>
    </row>
    <row r="306" spans="1:27" x14ac:dyDescent="0.3">
      <c r="A306" t="str">
        <f>IF(precio_reno_porta!B306="","",precio_reno_porta!B306)</f>
        <v/>
      </c>
      <c r="B306" t="str">
        <f>IF(Anexar1!B296="","",Anexar1!B296)</f>
        <v/>
      </c>
      <c r="C306" t="str">
        <f>IF(Anexar1!C296="","",Anexar1!C296)</f>
        <v/>
      </c>
      <c r="D306" t="str">
        <f>IF(C306="","",VLOOKUP(C306,precio_reno_porta!D:Z,2,0))</f>
        <v/>
      </c>
      <c r="E306" t="str">
        <f>IF(C306="","",VLOOKUP(C306,precio_reno_porta!D:Z,3,0))</f>
        <v/>
      </c>
      <c r="F306" t="str">
        <f>IF(C306="","",VLOOKUP(C306,precio_reno_porta!D:Z,4,0))</f>
        <v/>
      </c>
      <c r="G306" t="str">
        <f>IF(C306="","",VLOOKUP(C306,precio_reno_porta!D:Z,5,0))</f>
        <v/>
      </c>
      <c r="H306" t="str">
        <f>IF(C306="","",VLOOKUP(C306,precio_reno_porta!D:Z,6,0))</f>
        <v/>
      </c>
      <c r="I306" t="str">
        <f>IF(C306="","",VLOOKUP(C306,precio_reno_porta!D:Z,7,0))</f>
        <v/>
      </c>
      <c r="J306" t="str">
        <f>IF(C306="","",VLOOKUP(C306,precio_reno_porta!D:Z,8,0))</f>
        <v/>
      </c>
      <c r="K306" t="str">
        <f>IF(C306="","",VLOOKUP(C306,precio_reno_porta!D:Z,9,0))</f>
        <v/>
      </c>
      <c r="L306" t="str">
        <f>IF(C306="","",VLOOKUP(C306,precio_reno_porta!D:Z,10,0))</f>
        <v/>
      </c>
      <c r="M306" t="str">
        <f>IF(C306="","",VLOOKUP(C306,precio_reno_porta!D:Z,11,0))</f>
        <v/>
      </c>
      <c r="N306" t="str">
        <f>IF(C306="","",VLOOKUP(C306,precio_reno_porta!D:Z,12,0))</f>
        <v/>
      </c>
      <c r="O306" t="str">
        <f>IF(C306="","",VLOOKUP(C306,precio_reno_porta!D:Z,13,0))</f>
        <v/>
      </c>
      <c r="P306" t="str">
        <f>IF(C306="","",VLOOKUP(C306,precio_reno_porta!D:Z,14,0))</f>
        <v/>
      </c>
      <c r="Q306" t="str">
        <f>IF(C306="","",VLOOKUP(C306,precio_reno_porta!D:Z,15,0))</f>
        <v/>
      </c>
      <c r="R306" t="str">
        <f>IF(C306="","",VLOOKUP(C306,precio_reno_porta!D:Z,16,0))</f>
        <v/>
      </c>
      <c r="S306" t="str">
        <f>IF(C306="","",VLOOKUP(C306,precio_reno_porta!D:Z,17,0))</f>
        <v/>
      </c>
      <c r="T306" t="str">
        <f>IF(C306="","",VLOOKUP(C306,precio_reno_porta!D:Z,18,0))</f>
        <v/>
      </c>
      <c r="U306" t="str">
        <f>IF(C306="","",VLOOKUP(C306,precio_reno_porta!D:Z,19,0))</f>
        <v/>
      </c>
      <c r="V306" t="str">
        <f>IF(C306="","",VLOOKUP(C306,precio_reno_porta!D:Z,20,0))</f>
        <v/>
      </c>
      <c r="W306" t="str">
        <f>IF(C306="","",VLOOKUP(C306,precio_reno_porta!D:Z,21,0))</f>
        <v/>
      </c>
      <c r="X306" t="str">
        <f>IF(C306="","",VLOOKUP(C306,precio_reno_porta!D:Z,22,0))</f>
        <v/>
      </c>
      <c r="Y306" t="str">
        <f>IF(C306="","",VLOOKUP(C306,precio_reno_porta!D:Z,23,0))</f>
        <v/>
      </c>
      <c r="Z306" t="str">
        <f>IF(Anexar1!C296="","",IFERROR(VLOOKUP(C306,Anexar1!C:P,6,0),0))</f>
        <v/>
      </c>
      <c r="AA306" t="str">
        <f>IF(Anexar1!C296="","",IFERROR(VLOOKUP(C306,Anexar1!C:P,14,0),""))</f>
        <v/>
      </c>
    </row>
    <row r="307" spans="1:27" x14ac:dyDescent="0.3">
      <c r="A307" t="str">
        <f>IF(precio_reno_porta!B307="","",precio_reno_porta!B307)</f>
        <v/>
      </c>
      <c r="B307" t="str">
        <f>IF(Anexar1!B297="","",Anexar1!B297)</f>
        <v/>
      </c>
      <c r="C307" t="str">
        <f>IF(Anexar1!C297="","",Anexar1!C297)</f>
        <v/>
      </c>
      <c r="D307" t="str">
        <f>IF(C307="","",VLOOKUP(C307,precio_reno_porta!D:Z,2,0))</f>
        <v/>
      </c>
      <c r="E307" t="str">
        <f>IF(C307="","",VLOOKUP(C307,precio_reno_porta!D:Z,3,0))</f>
        <v/>
      </c>
      <c r="F307" t="str">
        <f>IF(C307="","",VLOOKUP(C307,precio_reno_porta!D:Z,4,0))</f>
        <v/>
      </c>
      <c r="G307" t="str">
        <f>IF(C307="","",VLOOKUP(C307,precio_reno_porta!D:Z,5,0))</f>
        <v/>
      </c>
      <c r="H307" t="str">
        <f>IF(C307="","",VLOOKUP(C307,precio_reno_porta!D:Z,6,0))</f>
        <v/>
      </c>
      <c r="I307" t="str">
        <f>IF(C307="","",VLOOKUP(C307,precio_reno_porta!D:Z,7,0))</f>
        <v/>
      </c>
      <c r="J307" t="str">
        <f>IF(C307="","",VLOOKUP(C307,precio_reno_porta!D:Z,8,0))</f>
        <v/>
      </c>
      <c r="K307" t="str">
        <f>IF(C307="","",VLOOKUP(C307,precio_reno_porta!D:Z,9,0))</f>
        <v/>
      </c>
      <c r="L307" t="str">
        <f>IF(C307="","",VLOOKUP(C307,precio_reno_porta!D:Z,10,0))</f>
        <v/>
      </c>
      <c r="M307" t="str">
        <f>IF(C307="","",VLOOKUP(C307,precio_reno_porta!D:Z,11,0))</f>
        <v/>
      </c>
      <c r="N307" t="str">
        <f>IF(C307="","",VLOOKUP(C307,precio_reno_porta!D:Z,12,0))</f>
        <v/>
      </c>
      <c r="O307" t="str">
        <f>IF(C307="","",VLOOKUP(C307,precio_reno_porta!D:Z,13,0))</f>
        <v/>
      </c>
      <c r="P307" t="str">
        <f>IF(C307="","",VLOOKUP(C307,precio_reno_porta!D:Z,14,0))</f>
        <v/>
      </c>
      <c r="Q307" t="str">
        <f>IF(C307="","",VLOOKUP(C307,precio_reno_porta!D:Z,15,0))</f>
        <v/>
      </c>
      <c r="R307" t="str">
        <f>IF(C307="","",VLOOKUP(C307,precio_reno_porta!D:Z,16,0))</f>
        <v/>
      </c>
      <c r="S307" t="str">
        <f>IF(C307="","",VLOOKUP(C307,precio_reno_porta!D:Z,17,0))</f>
        <v/>
      </c>
      <c r="T307" t="str">
        <f>IF(C307="","",VLOOKUP(C307,precio_reno_porta!D:Z,18,0))</f>
        <v/>
      </c>
      <c r="U307" t="str">
        <f>IF(C307="","",VLOOKUP(C307,precio_reno_porta!D:Z,19,0))</f>
        <v/>
      </c>
      <c r="V307" t="str">
        <f>IF(C307="","",VLOOKUP(C307,precio_reno_porta!D:Z,20,0))</f>
        <v/>
      </c>
      <c r="W307" t="str">
        <f>IF(C307="","",VLOOKUP(C307,precio_reno_porta!D:Z,21,0))</f>
        <v/>
      </c>
      <c r="X307" t="str">
        <f>IF(C307="","",VLOOKUP(C307,precio_reno_porta!D:Z,22,0))</f>
        <v/>
      </c>
      <c r="Y307" t="str">
        <f>IF(C307="","",VLOOKUP(C307,precio_reno_porta!D:Z,23,0))</f>
        <v/>
      </c>
      <c r="Z307" t="str">
        <f>IF(Anexar1!C297="","",IFERROR(VLOOKUP(C307,Anexar1!C:P,6,0),0))</f>
        <v/>
      </c>
      <c r="AA307" t="str">
        <f>IF(Anexar1!C297="","",IFERROR(VLOOKUP(C307,Anexar1!C:P,14,0),""))</f>
        <v/>
      </c>
    </row>
    <row r="308" spans="1:27" x14ac:dyDescent="0.3">
      <c r="A308" t="str">
        <f>IF(precio_reno_porta!B308="","",precio_reno_porta!B308)</f>
        <v/>
      </c>
      <c r="B308" t="str">
        <f>IF(Anexar1!B298="","",Anexar1!B298)</f>
        <v/>
      </c>
      <c r="C308" t="str">
        <f>IF(Anexar1!C298="","",Anexar1!C298)</f>
        <v/>
      </c>
      <c r="D308" t="str">
        <f>IF(C308="","",VLOOKUP(C308,precio_reno_porta!D:Z,2,0))</f>
        <v/>
      </c>
      <c r="E308" t="str">
        <f>IF(C308="","",VLOOKUP(C308,precio_reno_porta!D:Z,3,0))</f>
        <v/>
      </c>
      <c r="F308" t="str">
        <f>IF(C308="","",VLOOKUP(C308,precio_reno_porta!D:Z,4,0))</f>
        <v/>
      </c>
      <c r="G308" t="str">
        <f>IF(C308="","",VLOOKUP(C308,precio_reno_porta!D:Z,5,0))</f>
        <v/>
      </c>
      <c r="H308" t="str">
        <f>IF(C308="","",VLOOKUP(C308,precio_reno_porta!D:Z,6,0))</f>
        <v/>
      </c>
      <c r="I308" t="str">
        <f>IF(C308="","",VLOOKUP(C308,precio_reno_porta!D:Z,7,0))</f>
        <v/>
      </c>
      <c r="J308" t="str">
        <f>IF(C308="","",VLOOKUP(C308,precio_reno_porta!D:Z,8,0))</f>
        <v/>
      </c>
      <c r="K308" t="str">
        <f>IF(C308="","",VLOOKUP(C308,precio_reno_porta!D:Z,9,0))</f>
        <v/>
      </c>
      <c r="L308" t="str">
        <f>IF(C308="","",VLOOKUP(C308,precio_reno_porta!D:Z,10,0))</f>
        <v/>
      </c>
      <c r="M308" t="str">
        <f>IF(C308="","",VLOOKUP(C308,precio_reno_porta!D:Z,11,0))</f>
        <v/>
      </c>
      <c r="N308" t="str">
        <f>IF(C308="","",VLOOKUP(C308,precio_reno_porta!D:Z,12,0))</f>
        <v/>
      </c>
      <c r="O308" t="str">
        <f>IF(C308="","",VLOOKUP(C308,precio_reno_porta!D:Z,13,0))</f>
        <v/>
      </c>
      <c r="P308" t="str">
        <f>IF(C308="","",VLOOKUP(C308,precio_reno_porta!D:Z,14,0))</f>
        <v/>
      </c>
      <c r="Q308" t="str">
        <f>IF(C308="","",VLOOKUP(C308,precio_reno_porta!D:Z,15,0))</f>
        <v/>
      </c>
      <c r="R308" t="str">
        <f>IF(C308="","",VLOOKUP(C308,precio_reno_porta!D:Z,16,0))</f>
        <v/>
      </c>
      <c r="S308" t="str">
        <f>IF(C308="","",VLOOKUP(C308,precio_reno_porta!D:Z,17,0))</f>
        <v/>
      </c>
      <c r="T308" t="str">
        <f>IF(C308="","",VLOOKUP(C308,precio_reno_porta!D:Z,18,0))</f>
        <v/>
      </c>
      <c r="U308" t="str">
        <f>IF(C308="","",VLOOKUP(C308,precio_reno_porta!D:Z,19,0))</f>
        <v/>
      </c>
      <c r="V308" t="str">
        <f>IF(C308="","",VLOOKUP(C308,precio_reno_porta!D:Z,20,0))</f>
        <v/>
      </c>
      <c r="W308" t="str">
        <f>IF(C308="","",VLOOKUP(C308,precio_reno_porta!D:Z,21,0))</f>
        <v/>
      </c>
      <c r="X308" t="str">
        <f>IF(C308="","",VLOOKUP(C308,precio_reno_porta!D:Z,22,0))</f>
        <v/>
      </c>
      <c r="Y308" t="str">
        <f>IF(C308="","",VLOOKUP(C308,precio_reno_porta!D:Z,23,0))</f>
        <v/>
      </c>
      <c r="Z308" t="str">
        <f>IF(Anexar1!C298="","",IFERROR(VLOOKUP(C308,Anexar1!C:P,6,0),0))</f>
        <v/>
      </c>
      <c r="AA308" t="str">
        <f>IF(Anexar1!C298="","",IFERROR(VLOOKUP(C308,Anexar1!C:P,14,0),""))</f>
        <v/>
      </c>
    </row>
    <row r="309" spans="1:27" x14ac:dyDescent="0.3">
      <c r="A309" t="str">
        <f>IF(precio_reno_porta!B309="","",precio_reno_porta!B309)</f>
        <v/>
      </c>
      <c r="B309" t="str">
        <f>IF(Anexar1!B299="","",Anexar1!B299)</f>
        <v/>
      </c>
      <c r="C309" t="str">
        <f>IF(Anexar1!C299="","",Anexar1!C299)</f>
        <v/>
      </c>
      <c r="D309" t="str">
        <f>IF(C309="","",VLOOKUP(C309,precio_reno_porta!D:Z,2,0))</f>
        <v/>
      </c>
      <c r="E309" t="str">
        <f>IF(C309="","",VLOOKUP(C309,precio_reno_porta!D:Z,3,0))</f>
        <v/>
      </c>
      <c r="F309" t="str">
        <f>IF(C309="","",VLOOKUP(C309,precio_reno_porta!D:Z,4,0))</f>
        <v/>
      </c>
      <c r="G309" t="str">
        <f>IF(C309="","",VLOOKUP(C309,precio_reno_porta!D:Z,5,0))</f>
        <v/>
      </c>
      <c r="H309" t="str">
        <f>IF(C309="","",VLOOKUP(C309,precio_reno_porta!D:Z,6,0))</f>
        <v/>
      </c>
      <c r="I309" t="str">
        <f>IF(C309="","",VLOOKUP(C309,precio_reno_porta!D:Z,7,0))</f>
        <v/>
      </c>
      <c r="J309" t="str">
        <f>IF(C309="","",VLOOKUP(C309,precio_reno_porta!D:Z,8,0))</f>
        <v/>
      </c>
      <c r="K309" t="str">
        <f>IF(C309="","",VLOOKUP(C309,precio_reno_porta!D:Z,9,0))</f>
        <v/>
      </c>
      <c r="L309" t="str">
        <f>IF(C309="","",VLOOKUP(C309,precio_reno_porta!D:Z,10,0))</f>
        <v/>
      </c>
      <c r="M309" t="str">
        <f>IF(C309="","",VLOOKUP(C309,precio_reno_porta!D:Z,11,0))</f>
        <v/>
      </c>
      <c r="N309" t="str">
        <f>IF(C309="","",VLOOKUP(C309,precio_reno_porta!D:Z,12,0))</f>
        <v/>
      </c>
      <c r="O309" t="str">
        <f>IF(C309="","",VLOOKUP(C309,precio_reno_porta!D:Z,13,0))</f>
        <v/>
      </c>
      <c r="P309" t="str">
        <f>IF(C309="","",VLOOKUP(C309,precio_reno_porta!D:Z,14,0))</f>
        <v/>
      </c>
      <c r="Q309" t="str">
        <f>IF(C309="","",VLOOKUP(C309,precio_reno_porta!D:Z,15,0))</f>
        <v/>
      </c>
      <c r="R309" t="str">
        <f>IF(C309="","",VLOOKUP(C309,precio_reno_porta!D:Z,16,0))</f>
        <v/>
      </c>
      <c r="S309" t="str">
        <f>IF(C309="","",VLOOKUP(C309,precio_reno_porta!D:Z,17,0))</f>
        <v/>
      </c>
      <c r="T309" t="str">
        <f>IF(C309="","",VLOOKUP(C309,precio_reno_porta!D:Z,18,0))</f>
        <v/>
      </c>
      <c r="U309" t="str">
        <f>IF(C309="","",VLOOKUP(C309,precio_reno_porta!D:Z,19,0))</f>
        <v/>
      </c>
      <c r="V309" t="str">
        <f>IF(C309="","",VLOOKUP(C309,precio_reno_porta!D:Z,20,0))</f>
        <v/>
      </c>
      <c r="W309" t="str">
        <f>IF(C309="","",VLOOKUP(C309,precio_reno_porta!D:Z,21,0))</f>
        <v/>
      </c>
      <c r="X309" t="str">
        <f>IF(C309="","",VLOOKUP(C309,precio_reno_porta!D:Z,22,0))</f>
        <v/>
      </c>
      <c r="Y309" t="str">
        <f>IF(C309="","",VLOOKUP(C309,precio_reno_porta!D:Z,23,0))</f>
        <v/>
      </c>
      <c r="Z309" t="str">
        <f>IF(Anexar1!C299="","",IFERROR(VLOOKUP(C309,Anexar1!C:P,6,0),0))</f>
        <v/>
      </c>
      <c r="AA309" t="str">
        <f>IF(Anexar1!C299="","",IFERROR(VLOOKUP(C309,Anexar1!C:P,14,0),""))</f>
        <v/>
      </c>
    </row>
    <row r="310" spans="1:27" x14ac:dyDescent="0.3">
      <c r="A310" t="str">
        <f>IF(precio_reno_porta!B310="","",precio_reno_porta!B310)</f>
        <v/>
      </c>
      <c r="B310" t="str">
        <f>IF(Anexar1!B300="","",Anexar1!B300)</f>
        <v/>
      </c>
      <c r="C310" t="str">
        <f>IF(Anexar1!C300="","",Anexar1!C300)</f>
        <v/>
      </c>
      <c r="D310" t="str">
        <f>IF(C310="","",VLOOKUP(C310,precio_reno_porta!D:Z,2,0))</f>
        <v/>
      </c>
      <c r="E310" t="str">
        <f>IF(C310="","",VLOOKUP(C310,precio_reno_porta!D:Z,3,0))</f>
        <v/>
      </c>
      <c r="F310" t="str">
        <f>IF(C310="","",VLOOKUP(C310,precio_reno_porta!D:Z,4,0))</f>
        <v/>
      </c>
      <c r="G310" t="str">
        <f>IF(C310="","",VLOOKUP(C310,precio_reno_porta!D:Z,5,0))</f>
        <v/>
      </c>
      <c r="H310" t="str">
        <f>IF(C310="","",VLOOKUP(C310,precio_reno_porta!D:Z,6,0))</f>
        <v/>
      </c>
      <c r="I310" t="str">
        <f>IF(C310="","",VLOOKUP(C310,precio_reno_porta!D:Z,7,0))</f>
        <v/>
      </c>
      <c r="J310" t="str">
        <f>IF(C310="","",VLOOKUP(C310,precio_reno_porta!D:Z,8,0))</f>
        <v/>
      </c>
      <c r="K310" t="str">
        <f>IF(C310="","",VLOOKUP(C310,precio_reno_porta!D:Z,9,0))</f>
        <v/>
      </c>
      <c r="L310" t="str">
        <f>IF(C310="","",VLOOKUP(C310,precio_reno_porta!D:Z,10,0))</f>
        <v/>
      </c>
      <c r="M310" t="str">
        <f>IF(C310="","",VLOOKUP(C310,precio_reno_porta!D:Z,11,0))</f>
        <v/>
      </c>
      <c r="N310" t="str">
        <f>IF(C310="","",VLOOKUP(C310,precio_reno_porta!D:Z,12,0))</f>
        <v/>
      </c>
      <c r="O310" t="str">
        <f>IF(C310="","",VLOOKUP(C310,precio_reno_porta!D:Z,13,0))</f>
        <v/>
      </c>
      <c r="P310" t="str">
        <f>IF(C310="","",VLOOKUP(C310,precio_reno_porta!D:Z,14,0))</f>
        <v/>
      </c>
      <c r="Q310" t="str">
        <f>IF(C310="","",VLOOKUP(C310,precio_reno_porta!D:Z,15,0))</f>
        <v/>
      </c>
      <c r="R310" t="str">
        <f>IF(C310="","",VLOOKUP(C310,precio_reno_porta!D:Z,16,0))</f>
        <v/>
      </c>
      <c r="S310" t="str">
        <f>IF(C310="","",VLOOKUP(C310,precio_reno_porta!D:Z,17,0))</f>
        <v/>
      </c>
      <c r="T310" t="str">
        <f>IF(C310="","",VLOOKUP(C310,precio_reno_porta!D:Z,18,0))</f>
        <v/>
      </c>
      <c r="U310" t="str">
        <f>IF(C310="","",VLOOKUP(C310,precio_reno_porta!D:Z,19,0))</f>
        <v/>
      </c>
      <c r="V310" t="str">
        <f>IF(C310="","",VLOOKUP(C310,precio_reno_porta!D:Z,20,0))</f>
        <v/>
      </c>
      <c r="W310" t="str">
        <f>IF(C310="","",VLOOKUP(C310,precio_reno_porta!D:Z,21,0))</f>
        <v/>
      </c>
      <c r="X310" t="str">
        <f>IF(C310="","",VLOOKUP(C310,precio_reno_porta!D:Z,22,0))</f>
        <v/>
      </c>
      <c r="Y310" t="str">
        <f>IF(C310="","",VLOOKUP(C310,precio_reno_porta!D:Z,23,0))</f>
        <v/>
      </c>
      <c r="Z310" t="str">
        <f>IF(Anexar1!C300="","",IFERROR(VLOOKUP(C310,Anexar1!C:P,6,0),0))</f>
        <v/>
      </c>
      <c r="AA310" t="str">
        <f>IF(Anexar1!C300="","",IFERROR(VLOOKUP(C310,Anexar1!C:P,14,0),""))</f>
        <v/>
      </c>
    </row>
    <row r="311" spans="1:27" x14ac:dyDescent="0.3">
      <c r="A311" t="str">
        <f>IF(precio_reno_porta!B311="","",precio_reno_porta!B311)</f>
        <v/>
      </c>
      <c r="B311" t="str">
        <f>IF(Anexar1!B301="","",Anexar1!B301)</f>
        <v/>
      </c>
      <c r="C311" t="str">
        <f>IF(Anexar1!C301="","",Anexar1!C301)</f>
        <v/>
      </c>
      <c r="D311" t="str">
        <f>IF(C311="","",VLOOKUP(C311,precio_reno_porta!D:Z,2,0))</f>
        <v/>
      </c>
      <c r="E311" t="str">
        <f>IF(C311="","",VLOOKUP(C311,precio_reno_porta!D:Z,3,0))</f>
        <v/>
      </c>
      <c r="F311" t="str">
        <f>IF(C311="","",VLOOKUP(C311,precio_reno_porta!D:Z,4,0))</f>
        <v/>
      </c>
      <c r="G311" t="str">
        <f>IF(C311="","",VLOOKUP(C311,precio_reno_porta!D:Z,5,0))</f>
        <v/>
      </c>
      <c r="H311" t="str">
        <f>IF(C311="","",VLOOKUP(C311,precio_reno_porta!D:Z,6,0))</f>
        <v/>
      </c>
      <c r="I311" t="str">
        <f>IF(C311="","",VLOOKUP(C311,precio_reno_porta!D:Z,7,0))</f>
        <v/>
      </c>
      <c r="J311" t="str">
        <f>IF(C311="","",VLOOKUP(C311,precio_reno_porta!D:Z,8,0))</f>
        <v/>
      </c>
      <c r="K311" t="str">
        <f>IF(C311="","",VLOOKUP(C311,precio_reno_porta!D:Z,9,0))</f>
        <v/>
      </c>
      <c r="L311" t="str">
        <f>IF(C311="","",VLOOKUP(C311,precio_reno_porta!D:Z,10,0))</f>
        <v/>
      </c>
      <c r="M311" t="str">
        <f>IF(C311="","",VLOOKUP(C311,precio_reno_porta!D:Z,11,0))</f>
        <v/>
      </c>
      <c r="N311" t="str">
        <f>IF(C311="","",VLOOKUP(C311,precio_reno_porta!D:Z,12,0))</f>
        <v/>
      </c>
      <c r="O311" t="str">
        <f>IF(C311="","",VLOOKUP(C311,precio_reno_porta!D:Z,13,0))</f>
        <v/>
      </c>
      <c r="P311" t="str">
        <f>IF(C311="","",VLOOKUP(C311,precio_reno_porta!D:Z,14,0))</f>
        <v/>
      </c>
      <c r="Q311" t="str">
        <f>IF(C311="","",VLOOKUP(C311,precio_reno_porta!D:Z,15,0))</f>
        <v/>
      </c>
      <c r="R311" t="str">
        <f>IF(C311="","",VLOOKUP(C311,precio_reno_porta!D:Z,16,0))</f>
        <v/>
      </c>
      <c r="S311" t="str">
        <f>IF(C311="","",VLOOKUP(C311,precio_reno_porta!D:Z,17,0))</f>
        <v/>
      </c>
      <c r="T311" t="str">
        <f>IF(C311="","",VLOOKUP(C311,precio_reno_porta!D:Z,18,0))</f>
        <v/>
      </c>
      <c r="U311" t="str">
        <f>IF(C311="","",VLOOKUP(C311,precio_reno_porta!D:Z,19,0))</f>
        <v/>
      </c>
      <c r="V311" t="str">
        <f>IF(C311="","",VLOOKUP(C311,precio_reno_porta!D:Z,20,0))</f>
        <v/>
      </c>
      <c r="W311" t="str">
        <f>IF(C311="","",VLOOKUP(C311,precio_reno_porta!D:Z,21,0))</f>
        <v/>
      </c>
      <c r="X311" t="str">
        <f>IF(C311="","",VLOOKUP(C311,precio_reno_porta!D:Z,22,0))</f>
        <v/>
      </c>
      <c r="Y311" t="str">
        <f>IF(C311="","",VLOOKUP(C311,precio_reno_porta!D:Z,23,0))</f>
        <v/>
      </c>
      <c r="Z311" t="str">
        <f>IF(Anexar1!C301="","",IFERROR(VLOOKUP(C311,Anexar1!C:P,6,0),0))</f>
        <v/>
      </c>
      <c r="AA311" t="str">
        <f>IF(Anexar1!C301="","",IFERROR(VLOOKUP(C311,Anexar1!C:P,14,0),""))</f>
        <v/>
      </c>
    </row>
    <row r="312" spans="1:27" x14ac:dyDescent="0.3">
      <c r="A312" t="str">
        <f>IF(precio_reno_porta!B312="","",precio_reno_porta!B312)</f>
        <v/>
      </c>
      <c r="B312" t="str">
        <f>IF(Anexar1!B302="","",Anexar1!B302)</f>
        <v/>
      </c>
      <c r="C312" t="str">
        <f>IF(Anexar1!C302="","",Anexar1!C302)</f>
        <v/>
      </c>
      <c r="D312" t="str">
        <f>IF(C312="","",VLOOKUP(C312,precio_reno_porta!D:Z,2,0))</f>
        <v/>
      </c>
      <c r="E312" t="str">
        <f>IF(C312="","",VLOOKUP(C312,precio_reno_porta!D:Z,3,0))</f>
        <v/>
      </c>
      <c r="F312" t="str">
        <f>IF(C312="","",VLOOKUP(C312,precio_reno_porta!D:Z,4,0))</f>
        <v/>
      </c>
      <c r="G312" t="str">
        <f>IF(C312="","",VLOOKUP(C312,precio_reno_porta!D:Z,5,0))</f>
        <v/>
      </c>
      <c r="H312" t="str">
        <f>IF(C312="","",VLOOKUP(C312,precio_reno_porta!D:Z,6,0))</f>
        <v/>
      </c>
      <c r="I312" t="str">
        <f>IF(C312="","",VLOOKUP(C312,precio_reno_porta!D:Z,7,0))</f>
        <v/>
      </c>
      <c r="J312" t="str">
        <f>IF(C312="","",VLOOKUP(C312,precio_reno_porta!D:Z,8,0))</f>
        <v/>
      </c>
      <c r="K312" t="str">
        <f>IF(C312="","",VLOOKUP(C312,precio_reno_porta!D:Z,9,0))</f>
        <v/>
      </c>
      <c r="L312" t="str">
        <f>IF(C312="","",VLOOKUP(C312,precio_reno_porta!D:Z,10,0))</f>
        <v/>
      </c>
      <c r="M312" t="str">
        <f>IF(C312="","",VLOOKUP(C312,precio_reno_porta!D:Z,11,0))</f>
        <v/>
      </c>
      <c r="N312" t="str">
        <f>IF(C312="","",VLOOKUP(C312,precio_reno_porta!D:Z,12,0))</f>
        <v/>
      </c>
      <c r="O312" t="str">
        <f>IF(C312="","",VLOOKUP(C312,precio_reno_porta!D:Z,13,0))</f>
        <v/>
      </c>
      <c r="P312" t="str">
        <f>IF(C312="","",VLOOKUP(C312,precio_reno_porta!D:Z,14,0))</f>
        <v/>
      </c>
      <c r="Q312" t="str">
        <f>IF(C312="","",VLOOKUP(C312,precio_reno_porta!D:Z,15,0))</f>
        <v/>
      </c>
      <c r="R312" t="str">
        <f>IF(C312="","",VLOOKUP(C312,precio_reno_porta!D:Z,16,0))</f>
        <v/>
      </c>
      <c r="S312" t="str">
        <f>IF(C312="","",VLOOKUP(C312,precio_reno_porta!D:Z,17,0))</f>
        <v/>
      </c>
      <c r="T312" t="str">
        <f>IF(C312="","",VLOOKUP(C312,precio_reno_porta!D:Z,18,0))</f>
        <v/>
      </c>
      <c r="U312" t="str">
        <f>IF(C312="","",VLOOKUP(C312,precio_reno_porta!D:Z,19,0))</f>
        <v/>
      </c>
      <c r="V312" t="str">
        <f>IF(C312="","",VLOOKUP(C312,precio_reno_porta!D:Z,20,0))</f>
        <v/>
      </c>
      <c r="W312" t="str">
        <f>IF(C312="","",VLOOKUP(C312,precio_reno_porta!D:Z,21,0))</f>
        <v/>
      </c>
      <c r="X312" t="str">
        <f>IF(C312="","",VLOOKUP(C312,precio_reno_porta!D:Z,22,0))</f>
        <v/>
      </c>
      <c r="Y312" t="str">
        <f>IF(C312="","",VLOOKUP(C312,precio_reno_porta!D:Z,23,0))</f>
        <v/>
      </c>
      <c r="Z312" t="str">
        <f>IF(Anexar1!C302="","",IFERROR(VLOOKUP(C312,Anexar1!C:P,6,0),0))</f>
        <v/>
      </c>
      <c r="AA312" t="str">
        <f>IF(Anexar1!C302="","",IFERROR(VLOOKUP(C312,Anexar1!C:P,14,0),""))</f>
        <v/>
      </c>
    </row>
    <row r="313" spans="1:27" x14ac:dyDescent="0.3">
      <c r="A313" t="str">
        <f>IF(precio_reno_porta!B313="","",precio_reno_porta!B313)</f>
        <v/>
      </c>
      <c r="B313" t="str">
        <f>IF(Anexar1!B303="","",Anexar1!B303)</f>
        <v/>
      </c>
      <c r="C313" t="str">
        <f>IF(Anexar1!C303="","",Anexar1!C303)</f>
        <v/>
      </c>
      <c r="D313" t="str">
        <f>IF(C313="","",VLOOKUP(C313,precio_reno_porta!D:Z,2,0))</f>
        <v/>
      </c>
      <c r="E313" t="str">
        <f>IF(C313="","",VLOOKUP(C313,precio_reno_porta!D:Z,3,0))</f>
        <v/>
      </c>
      <c r="F313" t="str">
        <f>IF(C313="","",VLOOKUP(C313,precio_reno_porta!D:Z,4,0))</f>
        <v/>
      </c>
      <c r="G313" t="str">
        <f>IF(C313="","",VLOOKUP(C313,precio_reno_porta!D:Z,5,0))</f>
        <v/>
      </c>
      <c r="H313" t="str">
        <f>IF(C313="","",VLOOKUP(C313,precio_reno_porta!D:Z,6,0))</f>
        <v/>
      </c>
      <c r="I313" t="str">
        <f>IF(C313="","",VLOOKUP(C313,precio_reno_porta!D:Z,7,0))</f>
        <v/>
      </c>
      <c r="J313" t="str">
        <f>IF(C313="","",VLOOKUP(C313,precio_reno_porta!D:Z,8,0))</f>
        <v/>
      </c>
      <c r="K313" t="str">
        <f>IF(C313="","",VLOOKUP(C313,precio_reno_porta!D:Z,9,0))</f>
        <v/>
      </c>
      <c r="L313" t="str">
        <f>IF(C313="","",VLOOKUP(C313,precio_reno_porta!D:Z,10,0))</f>
        <v/>
      </c>
      <c r="M313" t="str">
        <f>IF(C313="","",VLOOKUP(C313,precio_reno_porta!D:Z,11,0))</f>
        <v/>
      </c>
      <c r="N313" t="str">
        <f>IF(C313="","",VLOOKUP(C313,precio_reno_porta!D:Z,12,0))</f>
        <v/>
      </c>
      <c r="O313" t="str">
        <f>IF(C313="","",VLOOKUP(C313,precio_reno_porta!D:Z,13,0))</f>
        <v/>
      </c>
      <c r="P313" t="str">
        <f>IF(C313="","",VLOOKUP(C313,precio_reno_porta!D:Z,14,0))</f>
        <v/>
      </c>
      <c r="Q313" t="str">
        <f>IF(C313="","",VLOOKUP(C313,precio_reno_porta!D:Z,15,0))</f>
        <v/>
      </c>
      <c r="R313" t="str">
        <f>IF(C313="","",VLOOKUP(C313,precio_reno_porta!D:Z,16,0))</f>
        <v/>
      </c>
      <c r="S313" t="str">
        <f>IF(C313="","",VLOOKUP(C313,precio_reno_porta!D:Z,17,0))</f>
        <v/>
      </c>
      <c r="T313" t="str">
        <f>IF(C313="","",VLOOKUP(C313,precio_reno_porta!D:Z,18,0))</f>
        <v/>
      </c>
      <c r="U313" t="str">
        <f>IF(C313="","",VLOOKUP(C313,precio_reno_porta!D:Z,19,0))</f>
        <v/>
      </c>
      <c r="V313" t="str">
        <f>IF(C313="","",VLOOKUP(C313,precio_reno_porta!D:Z,20,0))</f>
        <v/>
      </c>
      <c r="W313" t="str">
        <f>IF(C313="","",VLOOKUP(C313,precio_reno_porta!D:Z,21,0))</f>
        <v/>
      </c>
      <c r="X313" t="str">
        <f>IF(C313="","",VLOOKUP(C313,precio_reno_porta!D:Z,22,0))</f>
        <v/>
      </c>
      <c r="Y313" t="str">
        <f>IF(C313="","",VLOOKUP(C313,precio_reno_porta!D:Z,23,0))</f>
        <v/>
      </c>
      <c r="Z313" t="str">
        <f>IF(Anexar1!C303="","",IFERROR(VLOOKUP(C313,Anexar1!C:P,6,0),0))</f>
        <v/>
      </c>
      <c r="AA313" t="str">
        <f>IF(Anexar1!C303="","",IFERROR(VLOOKUP(C313,Anexar1!C:P,14,0),""))</f>
        <v/>
      </c>
    </row>
    <row r="314" spans="1:27" x14ac:dyDescent="0.3">
      <c r="A314" t="str">
        <f>IF(precio_reno_porta!B314="","",precio_reno_porta!B314)</f>
        <v/>
      </c>
      <c r="B314" t="str">
        <f>IF(Anexar1!B304="","",Anexar1!B304)</f>
        <v/>
      </c>
      <c r="C314" t="str">
        <f>IF(Anexar1!C304="","",Anexar1!C304)</f>
        <v/>
      </c>
      <c r="D314" t="str">
        <f>IF(C314="","",VLOOKUP(C314,precio_reno_porta!D:Z,2,0))</f>
        <v/>
      </c>
      <c r="E314" t="str">
        <f>IF(C314="","",VLOOKUP(C314,precio_reno_porta!D:Z,3,0))</f>
        <v/>
      </c>
      <c r="F314" t="str">
        <f>IF(C314="","",VLOOKUP(C314,precio_reno_porta!D:Z,4,0))</f>
        <v/>
      </c>
      <c r="G314" t="str">
        <f>IF(C314="","",VLOOKUP(C314,precio_reno_porta!D:Z,5,0))</f>
        <v/>
      </c>
      <c r="H314" t="str">
        <f>IF(C314="","",VLOOKUP(C314,precio_reno_porta!D:Z,6,0))</f>
        <v/>
      </c>
      <c r="I314" t="str">
        <f>IF(C314="","",VLOOKUP(C314,precio_reno_porta!D:Z,7,0))</f>
        <v/>
      </c>
      <c r="J314" t="str">
        <f>IF(C314="","",VLOOKUP(C314,precio_reno_porta!D:Z,8,0))</f>
        <v/>
      </c>
      <c r="K314" t="str">
        <f>IF(C314="","",VLOOKUP(C314,precio_reno_porta!D:Z,9,0))</f>
        <v/>
      </c>
      <c r="L314" t="str">
        <f>IF(C314="","",VLOOKUP(C314,precio_reno_porta!D:Z,10,0))</f>
        <v/>
      </c>
      <c r="M314" t="str">
        <f>IF(C314="","",VLOOKUP(C314,precio_reno_porta!D:Z,11,0))</f>
        <v/>
      </c>
      <c r="N314" t="str">
        <f>IF(C314="","",VLOOKUP(C314,precio_reno_porta!D:Z,12,0))</f>
        <v/>
      </c>
      <c r="O314" t="str">
        <f>IF(C314="","",VLOOKUP(C314,precio_reno_porta!D:Z,13,0))</f>
        <v/>
      </c>
      <c r="P314" t="str">
        <f>IF(C314="","",VLOOKUP(C314,precio_reno_porta!D:Z,14,0))</f>
        <v/>
      </c>
      <c r="Q314" t="str">
        <f>IF(C314="","",VLOOKUP(C314,precio_reno_porta!D:Z,15,0))</f>
        <v/>
      </c>
      <c r="R314" t="str">
        <f>IF(C314="","",VLOOKUP(C314,precio_reno_porta!D:Z,16,0))</f>
        <v/>
      </c>
      <c r="S314" t="str">
        <f>IF(C314="","",VLOOKUP(C314,precio_reno_porta!D:Z,17,0))</f>
        <v/>
      </c>
      <c r="T314" t="str">
        <f>IF(C314="","",VLOOKUP(C314,precio_reno_porta!D:Z,18,0))</f>
        <v/>
      </c>
      <c r="U314" t="str">
        <f>IF(C314="","",VLOOKUP(C314,precio_reno_porta!D:Z,19,0))</f>
        <v/>
      </c>
      <c r="V314" t="str">
        <f>IF(C314="","",VLOOKUP(C314,precio_reno_porta!D:Z,20,0))</f>
        <v/>
      </c>
      <c r="W314" t="str">
        <f>IF(C314="","",VLOOKUP(C314,precio_reno_porta!D:Z,21,0))</f>
        <v/>
      </c>
      <c r="X314" t="str">
        <f>IF(C314="","",VLOOKUP(C314,precio_reno_porta!D:Z,22,0))</f>
        <v/>
      </c>
      <c r="Y314" t="str">
        <f>IF(C314="","",VLOOKUP(C314,precio_reno_porta!D:Z,23,0))</f>
        <v/>
      </c>
      <c r="Z314" t="str">
        <f>IF(Anexar1!C304="","",IFERROR(VLOOKUP(C314,Anexar1!C:P,6,0),0))</f>
        <v/>
      </c>
      <c r="AA314" t="str">
        <f>IF(Anexar1!C304="","",IFERROR(VLOOKUP(C314,Anexar1!C:P,14,0),""))</f>
        <v/>
      </c>
    </row>
    <row r="315" spans="1:27" x14ac:dyDescent="0.3">
      <c r="A315" t="str">
        <f>IF(precio_reno_porta!B315="","",precio_reno_porta!B315)</f>
        <v/>
      </c>
      <c r="B315" t="str">
        <f>IF(Anexar1!B305="","",Anexar1!B305)</f>
        <v/>
      </c>
      <c r="C315" t="str">
        <f>IF(Anexar1!C305="","",Anexar1!C305)</f>
        <v/>
      </c>
      <c r="D315" t="str">
        <f>IF(C315="","",VLOOKUP(C315,precio_reno_porta!D:Z,2,0))</f>
        <v/>
      </c>
      <c r="E315" t="str">
        <f>IF(C315="","",VLOOKUP(C315,precio_reno_porta!D:Z,3,0))</f>
        <v/>
      </c>
      <c r="F315" t="str">
        <f>IF(C315="","",VLOOKUP(C315,precio_reno_porta!D:Z,4,0))</f>
        <v/>
      </c>
      <c r="G315" t="str">
        <f>IF(C315="","",VLOOKUP(C315,precio_reno_porta!D:Z,5,0))</f>
        <v/>
      </c>
      <c r="H315" t="str">
        <f>IF(C315="","",VLOOKUP(C315,precio_reno_porta!D:Z,6,0))</f>
        <v/>
      </c>
      <c r="I315" t="str">
        <f>IF(C315="","",VLOOKUP(C315,precio_reno_porta!D:Z,7,0))</f>
        <v/>
      </c>
      <c r="J315" t="str">
        <f>IF(C315="","",VLOOKUP(C315,precio_reno_porta!D:Z,8,0))</f>
        <v/>
      </c>
      <c r="K315" t="str">
        <f>IF(C315="","",VLOOKUP(C315,precio_reno_porta!D:Z,9,0))</f>
        <v/>
      </c>
      <c r="L315" t="str">
        <f>IF(C315="","",VLOOKUP(C315,precio_reno_porta!D:Z,10,0))</f>
        <v/>
      </c>
      <c r="M315" t="str">
        <f>IF(C315="","",VLOOKUP(C315,precio_reno_porta!D:Z,11,0))</f>
        <v/>
      </c>
      <c r="N315" t="str">
        <f>IF(C315="","",VLOOKUP(C315,precio_reno_porta!D:Z,12,0))</f>
        <v/>
      </c>
      <c r="O315" t="str">
        <f>IF(C315="","",VLOOKUP(C315,precio_reno_porta!D:Z,13,0))</f>
        <v/>
      </c>
      <c r="P315" t="str">
        <f>IF(C315="","",VLOOKUP(C315,precio_reno_porta!D:Z,14,0))</f>
        <v/>
      </c>
      <c r="Q315" t="str">
        <f>IF(C315="","",VLOOKUP(C315,precio_reno_porta!D:Z,15,0))</f>
        <v/>
      </c>
      <c r="R315" t="str">
        <f>IF(C315="","",VLOOKUP(C315,precio_reno_porta!D:Z,16,0))</f>
        <v/>
      </c>
      <c r="S315" t="str">
        <f>IF(C315="","",VLOOKUP(C315,precio_reno_porta!D:Z,17,0))</f>
        <v/>
      </c>
      <c r="T315" t="str">
        <f>IF(C315="","",VLOOKUP(C315,precio_reno_porta!D:Z,18,0))</f>
        <v/>
      </c>
      <c r="U315" t="str">
        <f>IF(C315="","",VLOOKUP(C315,precio_reno_porta!D:Z,19,0))</f>
        <v/>
      </c>
      <c r="V315" t="str">
        <f>IF(C315="","",VLOOKUP(C315,precio_reno_porta!D:Z,20,0))</f>
        <v/>
      </c>
      <c r="W315" t="str">
        <f>IF(C315="","",VLOOKUP(C315,precio_reno_porta!D:Z,21,0))</f>
        <v/>
      </c>
      <c r="X315" t="str">
        <f>IF(C315="","",VLOOKUP(C315,precio_reno_porta!D:Z,22,0))</f>
        <v/>
      </c>
      <c r="Y315" t="str">
        <f>IF(C315="","",VLOOKUP(C315,precio_reno_porta!D:Z,23,0))</f>
        <v/>
      </c>
      <c r="Z315" t="str">
        <f>IF(Anexar1!C305="","",IFERROR(VLOOKUP(C315,Anexar1!C:P,6,0),0))</f>
        <v/>
      </c>
      <c r="AA315" t="str">
        <f>IF(Anexar1!C305="","",IFERROR(VLOOKUP(C315,Anexar1!C:P,14,0),""))</f>
        <v/>
      </c>
    </row>
    <row r="316" spans="1:27" x14ac:dyDescent="0.3">
      <c r="A316" t="str">
        <f>IF(precio_reno_porta!B316="","",precio_reno_porta!B316)</f>
        <v/>
      </c>
      <c r="B316" t="str">
        <f>IF(Anexar1!B306="","",Anexar1!B306)</f>
        <v/>
      </c>
      <c r="C316" t="str">
        <f>IF(Anexar1!C306="","",Anexar1!C306)</f>
        <v/>
      </c>
      <c r="D316" t="str">
        <f>IF(C316="","",VLOOKUP(C316,precio_reno_porta!D:Z,2,0))</f>
        <v/>
      </c>
      <c r="E316" t="str">
        <f>IF(C316="","",VLOOKUP(C316,precio_reno_porta!D:Z,3,0))</f>
        <v/>
      </c>
      <c r="F316" t="str">
        <f>IF(C316="","",VLOOKUP(C316,precio_reno_porta!D:Z,4,0))</f>
        <v/>
      </c>
      <c r="G316" t="str">
        <f>IF(C316="","",VLOOKUP(C316,precio_reno_porta!D:Z,5,0))</f>
        <v/>
      </c>
      <c r="H316" t="str">
        <f>IF(C316="","",VLOOKUP(C316,precio_reno_porta!D:Z,6,0))</f>
        <v/>
      </c>
      <c r="I316" t="str">
        <f>IF(C316="","",VLOOKUP(C316,precio_reno_porta!D:Z,7,0))</f>
        <v/>
      </c>
      <c r="J316" t="str">
        <f>IF(C316="","",VLOOKUP(C316,precio_reno_porta!D:Z,8,0))</f>
        <v/>
      </c>
      <c r="K316" t="str">
        <f>IF(C316="","",VLOOKUP(C316,precio_reno_porta!D:Z,9,0))</f>
        <v/>
      </c>
      <c r="L316" t="str">
        <f>IF(C316="","",VLOOKUP(C316,precio_reno_porta!D:Z,10,0))</f>
        <v/>
      </c>
      <c r="M316" t="str">
        <f>IF(C316="","",VLOOKUP(C316,precio_reno_porta!D:Z,11,0))</f>
        <v/>
      </c>
      <c r="N316" t="str">
        <f>IF(C316="","",VLOOKUP(C316,precio_reno_porta!D:Z,12,0))</f>
        <v/>
      </c>
      <c r="O316" t="str">
        <f>IF(C316="","",VLOOKUP(C316,precio_reno_porta!D:Z,13,0))</f>
        <v/>
      </c>
      <c r="P316" t="str">
        <f>IF(C316="","",VLOOKUP(C316,precio_reno_porta!D:Z,14,0))</f>
        <v/>
      </c>
      <c r="Q316" t="str">
        <f>IF(C316="","",VLOOKUP(C316,precio_reno_porta!D:Z,15,0))</f>
        <v/>
      </c>
      <c r="R316" t="str">
        <f>IF(C316="","",VLOOKUP(C316,precio_reno_porta!D:Z,16,0))</f>
        <v/>
      </c>
      <c r="S316" t="str">
        <f>IF(C316="","",VLOOKUP(C316,precio_reno_porta!D:Z,17,0))</f>
        <v/>
      </c>
      <c r="T316" t="str">
        <f>IF(C316="","",VLOOKUP(C316,precio_reno_porta!D:Z,18,0))</f>
        <v/>
      </c>
      <c r="U316" t="str">
        <f>IF(C316="","",VLOOKUP(C316,precio_reno_porta!D:Z,19,0))</f>
        <v/>
      </c>
      <c r="V316" t="str">
        <f>IF(C316="","",VLOOKUP(C316,precio_reno_porta!D:Z,20,0))</f>
        <v/>
      </c>
      <c r="W316" t="str">
        <f>IF(C316="","",VLOOKUP(C316,precio_reno_porta!D:Z,21,0))</f>
        <v/>
      </c>
      <c r="X316" t="str">
        <f>IF(C316="","",VLOOKUP(C316,precio_reno_porta!D:Z,22,0))</f>
        <v/>
      </c>
      <c r="Y316" t="str">
        <f>IF(C316="","",VLOOKUP(C316,precio_reno_porta!D:Z,23,0))</f>
        <v/>
      </c>
      <c r="Z316" t="str">
        <f>IF(Anexar1!C306="","",IFERROR(VLOOKUP(C316,Anexar1!C:P,6,0),0))</f>
        <v/>
      </c>
      <c r="AA316" t="str">
        <f>IF(Anexar1!C306="","",IFERROR(VLOOKUP(C316,Anexar1!C:P,14,0),""))</f>
        <v/>
      </c>
    </row>
    <row r="317" spans="1:27" x14ac:dyDescent="0.3">
      <c r="A317" t="str">
        <f>IF(precio_reno_porta!B317="","",precio_reno_porta!B317)</f>
        <v/>
      </c>
      <c r="B317" t="str">
        <f>IF(Anexar1!B307="","",Anexar1!B307)</f>
        <v/>
      </c>
      <c r="C317" t="str">
        <f>IF(Anexar1!C307="","",Anexar1!C307)</f>
        <v/>
      </c>
      <c r="D317" t="str">
        <f>IF(C317="","",VLOOKUP(C317,precio_reno_porta!D:Z,2,0))</f>
        <v/>
      </c>
      <c r="E317" t="str">
        <f>IF(C317="","",VLOOKUP(C317,precio_reno_porta!D:Z,3,0))</f>
        <v/>
      </c>
      <c r="F317" t="str">
        <f>IF(C317="","",VLOOKUP(C317,precio_reno_porta!D:Z,4,0))</f>
        <v/>
      </c>
      <c r="G317" t="str">
        <f>IF(C317="","",VLOOKUP(C317,precio_reno_porta!D:Z,5,0))</f>
        <v/>
      </c>
      <c r="H317" t="str">
        <f>IF(C317="","",VLOOKUP(C317,precio_reno_porta!D:Z,6,0))</f>
        <v/>
      </c>
      <c r="I317" t="str">
        <f>IF(C317="","",VLOOKUP(C317,precio_reno_porta!D:Z,7,0))</f>
        <v/>
      </c>
      <c r="J317" t="str">
        <f>IF(C317="","",VLOOKUP(C317,precio_reno_porta!D:Z,8,0))</f>
        <v/>
      </c>
      <c r="K317" t="str">
        <f>IF(C317="","",VLOOKUP(C317,precio_reno_porta!D:Z,9,0))</f>
        <v/>
      </c>
      <c r="L317" t="str">
        <f>IF(C317="","",VLOOKUP(C317,precio_reno_porta!D:Z,10,0))</f>
        <v/>
      </c>
      <c r="M317" t="str">
        <f>IF(C317="","",VLOOKUP(C317,precio_reno_porta!D:Z,11,0))</f>
        <v/>
      </c>
      <c r="N317" t="str">
        <f>IF(C317="","",VLOOKUP(C317,precio_reno_porta!D:Z,12,0))</f>
        <v/>
      </c>
      <c r="O317" t="str">
        <f>IF(C317="","",VLOOKUP(C317,precio_reno_porta!D:Z,13,0))</f>
        <v/>
      </c>
      <c r="P317" t="str">
        <f>IF(C317="","",VLOOKUP(C317,precio_reno_porta!D:Z,14,0))</f>
        <v/>
      </c>
      <c r="Q317" t="str">
        <f>IF(C317="","",VLOOKUP(C317,precio_reno_porta!D:Z,15,0))</f>
        <v/>
      </c>
      <c r="R317" t="str">
        <f>IF(C317="","",VLOOKUP(C317,precio_reno_porta!D:Z,16,0))</f>
        <v/>
      </c>
      <c r="S317" t="str">
        <f>IF(C317="","",VLOOKUP(C317,precio_reno_porta!D:Z,17,0))</f>
        <v/>
      </c>
      <c r="T317" t="str">
        <f>IF(C317="","",VLOOKUP(C317,precio_reno_porta!D:Z,18,0))</f>
        <v/>
      </c>
      <c r="U317" t="str">
        <f>IF(C317="","",VLOOKUP(C317,precio_reno_porta!D:Z,19,0))</f>
        <v/>
      </c>
      <c r="V317" t="str">
        <f>IF(C317="","",VLOOKUP(C317,precio_reno_porta!D:Z,20,0))</f>
        <v/>
      </c>
      <c r="W317" t="str">
        <f>IF(C317="","",VLOOKUP(C317,precio_reno_porta!D:Z,21,0))</f>
        <v/>
      </c>
      <c r="X317" t="str">
        <f>IF(C317="","",VLOOKUP(C317,precio_reno_porta!D:Z,22,0))</f>
        <v/>
      </c>
      <c r="Y317" t="str">
        <f>IF(C317="","",VLOOKUP(C317,precio_reno_porta!D:Z,23,0))</f>
        <v/>
      </c>
      <c r="Z317" t="str">
        <f>IF(Anexar1!C307="","",IFERROR(VLOOKUP(C317,Anexar1!C:P,6,0),0))</f>
        <v/>
      </c>
      <c r="AA317" t="str">
        <f>IF(Anexar1!C307="","",IFERROR(VLOOKUP(C317,Anexar1!C:P,14,0),""))</f>
        <v/>
      </c>
    </row>
    <row r="318" spans="1:27" x14ac:dyDescent="0.3">
      <c r="A318" t="str">
        <f>IF(precio_reno_porta!B318="","",precio_reno_porta!B318)</f>
        <v/>
      </c>
      <c r="B318" t="str">
        <f>IF(Anexar1!B308="","",Anexar1!B308)</f>
        <v/>
      </c>
      <c r="C318" t="str">
        <f>IF(Anexar1!C308="","",Anexar1!C308)</f>
        <v/>
      </c>
      <c r="D318" t="str">
        <f>IF(C318="","",VLOOKUP(C318,precio_reno_porta!D:Z,2,0))</f>
        <v/>
      </c>
      <c r="E318" t="str">
        <f>IF(C318="","",VLOOKUP(C318,precio_reno_porta!D:Z,3,0))</f>
        <v/>
      </c>
      <c r="F318" t="str">
        <f>IF(C318="","",VLOOKUP(C318,precio_reno_porta!D:Z,4,0))</f>
        <v/>
      </c>
      <c r="G318" t="str">
        <f>IF(C318="","",VLOOKUP(C318,precio_reno_porta!D:Z,5,0))</f>
        <v/>
      </c>
      <c r="H318" t="str">
        <f>IF(C318="","",VLOOKUP(C318,precio_reno_porta!D:Z,6,0))</f>
        <v/>
      </c>
      <c r="I318" t="str">
        <f>IF(C318="","",VLOOKUP(C318,precio_reno_porta!D:Z,7,0))</f>
        <v/>
      </c>
      <c r="J318" t="str">
        <f>IF(C318="","",VLOOKUP(C318,precio_reno_porta!D:Z,8,0))</f>
        <v/>
      </c>
      <c r="K318" t="str">
        <f>IF(C318="","",VLOOKUP(C318,precio_reno_porta!D:Z,9,0))</f>
        <v/>
      </c>
      <c r="L318" t="str">
        <f>IF(C318="","",VLOOKUP(C318,precio_reno_porta!D:Z,10,0))</f>
        <v/>
      </c>
      <c r="M318" t="str">
        <f>IF(C318="","",VLOOKUP(C318,precio_reno_porta!D:Z,11,0))</f>
        <v/>
      </c>
      <c r="N318" t="str">
        <f>IF(C318="","",VLOOKUP(C318,precio_reno_porta!D:Z,12,0))</f>
        <v/>
      </c>
      <c r="O318" t="str">
        <f>IF(C318="","",VLOOKUP(C318,precio_reno_porta!D:Z,13,0))</f>
        <v/>
      </c>
      <c r="P318" t="str">
        <f>IF(C318="","",VLOOKUP(C318,precio_reno_porta!D:Z,14,0))</f>
        <v/>
      </c>
      <c r="Q318" t="str">
        <f>IF(C318="","",VLOOKUP(C318,precio_reno_porta!D:Z,15,0))</f>
        <v/>
      </c>
      <c r="R318" t="str">
        <f>IF(C318="","",VLOOKUP(C318,precio_reno_porta!D:Z,16,0))</f>
        <v/>
      </c>
      <c r="S318" t="str">
        <f>IF(C318="","",VLOOKUP(C318,precio_reno_porta!D:Z,17,0))</f>
        <v/>
      </c>
      <c r="T318" t="str">
        <f>IF(C318="","",VLOOKUP(C318,precio_reno_porta!D:Z,18,0))</f>
        <v/>
      </c>
      <c r="U318" t="str">
        <f>IF(C318="","",VLOOKUP(C318,precio_reno_porta!D:Z,19,0))</f>
        <v/>
      </c>
      <c r="V318" t="str">
        <f>IF(C318="","",VLOOKUP(C318,precio_reno_porta!D:Z,20,0))</f>
        <v/>
      </c>
      <c r="W318" t="str">
        <f>IF(C318="","",VLOOKUP(C318,precio_reno_porta!D:Z,21,0))</f>
        <v/>
      </c>
      <c r="X318" t="str">
        <f>IF(C318="","",VLOOKUP(C318,precio_reno_porta!D:Z,22,0))</f>
        <v/>
      </c>
      <c r="Y318" t="str">
        <f>IF(C318="","",VLOOKUP(C318,precio_reno_porta!D:Z,23,0))</f>
        <v/>
      </c>
      <c r="Z318" t="str">
        <f>IF(Anexar1!C308="","",IFERROR(VLOOKUP(C318,Anexar1!C:P,6,0),0))</f>
        <v/>
      </c>
      <c r="AA318" t="str">
        <f>IF(Anexar1!C308="","",IFERROR(VLOOKUP(C318,Anexar1!C:P,14,0),""))</f>
        <v/>
      </c>
    </row>
    <row r="319" spans="1:27" x14ac:dyDescent="0.3">
      <c r="A319" t="str">
        <f>IF(precio_reno_porta!B319="","",precio_reno_porta!B319)</f>
        <v/>
      </c>
      <c r="B319" t="str">
        <f>IF(Anexar1!B309="","",Anexar1!B309)</f>
        <v/>
      </c>
      <c r="C319" t="str">
        <f>IF(Anexar1!C309="","",Anexar1!C309)</f>
        <v/>
      </c>
      <c r="D319" t="str">
        <f>IF(C319="","",VLOOKUP(C319,precio_reno_porta!D:Z,2,0))</f>
        <v/>
      </c>
      <c r="E319" t="str">
        <f>IF(C319="","",VLOOKUP(C319,precio_reno_porta!D:Z,3,0))</f>
        <v/>
      </c>
      <c r="F319" t="str">
        <f>IF(C319="","",VLOOKUP(C319,precio_reno_porta!D:Z,4,0))</f>
        <v/>
      </c>
      <c r="G319" t="str">
        <f>IF(C319="","",VLOOKUP(C319,precio_reno_porta!D:Z,5,0))</f>
        <v/>
      </c>
      <c r="H319" t="str">
        <f>IF(C319="","",VLOOKUP(C319,precio_reno_porta!D:Z,6,0))</f>
        <v/>
      </c>
      <c r="I319" t="str">
        <f>IF(C319="","",VLOOKUP(C319,precio_reno_porta!D:Z,7,0))</f>
        <v/>
      </c>
      <c r="J319" t="str">
        <f>IF(C319="","",VLOOKUP(C319,precio_reno_porta!D:Z,8,0))</f>
        <v/>
      </c>
      <c r="K319" t="str">
        <f>IF(C319="","",VLOOKUP(C319,precio_reno_porta!D:Z,9,0))</f>
        <v/>
      </c>
      <c r="L319" t="str">
        <f>IF(C319="","",VLOOKUP(C319,precio_reno_porta!D:Z,10,0))</f>
        <v/>
      </c>
      <c r="M319" t="str">
        <f>IF(C319="","",VLOOKUP(C319,precio_reno_porta!D:Z,11,0))</f>
        <v/>
      </c>
      <c r="N319" t="str">
        <f>IF(C319="","",VLOOKUP(C319,precio_reno_porta!D:Z,12,0))</f>
        <v/>
      </c>
      <c r="O319" t="str">
        <f>IF(C319="","",VLOOKUP(C319,precio_reno_porta!D:Z,13,0))</f>
        <v/>
      </c>
      <c r="P319" t="str">
        <f>IF(C319="","",VLOOKUP(C319,precio_reno_porta!D:Z,14,0))</f>
        <v/>
      </c>
      <c r="Q319" t="str">
        <f>IF(C319="","",VLOOKUP(C319,precio_reno_porta!D:Z,15,0))</f>
        <v/>
      </c>
      <c r="R319" t="str">
        <f>IF(C319="","",VLOOKUP(C319,precio_reno_porta!D:Z,16,0))</f>
        <v/>
      </c>
      <c r="S319" t="str">
        <f>IF(C319="","",VLOOKUP(C319,precio_reno_porta!D:Z,17,0))</f>
        <v/>
      </c>
      <c r="T319" t="str">
        <f>IF(C319="","",VLOOKUP(C319,precio_reno_porta!D:Z,18,0))</f>
        <v/>
      </c>
      <c r="U319" t="str">
        <f>IF(C319="","",VLOOKUP(C319,precio_reno_porta!D:Z,19,0))</f>
        <v/>
      </c>
      <c r="V319" t="str">
        <f>IF(C319="","",VLOOKUP(C319,precio_reno_porta!D:Z,20,0))</f>
        <v/>
      </c>
      <c r="W319" t="str">
        <f>IF(C319="","",VLOOKUP(C319,precio_reno_porta!D:Z,21,0))</f>
        <v/>
      </c>
      <c r="X319" t="str">
        <f>IF(C319="","",VLOOKUP(C319,precio_reno_porta!D:Z,22,0))</f>
        <v/>
      </c>
      <c r="Y319" t="str">
        <f>IF(C319="","",VLOOKUP(C319,precio_reno_porta!D:Z,23,0))</f>
        <v/>
      </c>
      <c r="Z319" t="str">
        <f>IF(Anexar1!C309="","",IFERROR(VLOOKUP(C319,Anexar1!C:P,6,0),0))</f>
        <v/>
      </c>
      <c r="AA319" t="str">
        <f>IF(Anexar1!C309="","",IFERROR(VLOOKUP(C319,Anexar1!C:P,14,0),""))</f>
        <v/>
      </c>
    </row>
    <row r="320" spans="1:27" x14ac:dyDescent="0.3">
      <c r="A320" t="str">
        <f>IF(precio_reno_porta!B320="","",precio_reno_porta!B320)</f>
        <v/>
      </c>
      <c r="B320" t="str">
        <f>IF(Anexar1!B310="","",Anexar1!B310)</f>
        <v/>
      </c>
      <c r="C320" t="str">
        <f>IF(Anexar1!C310="","",Anexar1!C310)</f>
        <v/>
      </c>
      <c r="D320" t="str">
        <f>IF(C320="","",VLOOKUP(C320,precio_reno_porta!D:Z,2,0))</f>
        <v/>
      </c>
      <c r="E320" t="str">
        <f>IF(C320="","",VLOOKUP(C320,precio_reno_porta!D:Z,3,0))</f>
        <v/>
      </c>
      <c r="F320" t="str">
        <f>IF(C320="","",VLOOKUP(C320,precio_reno_porta!D:Z,4,0))</f>
        <v/>
      </c>
      <c r="G320" t="str">
        <f>IF(C320="","",VLOOKUP(C320,precio_reno_porta!D:Z,5,0))</f>
        <v/>
      </c>
      <c r="H320" t="str">
        <f>IF(C320="","",VLOOKUP(C320,precio_reno_porta!D:Z,6,0))</f>
        <v/>
      </c>
      <c r="I320" t="str">
        <f>IF(C320="","",VLOOKUP(C320,precio_reno_porta!D:Z,7,0))</f>
        <v/>
      </c>
      <c r="J320" t="str">
        <f>IF(C320="","",VLOOKUP(C320,precio_reno_porta!D:Z,8,0))</f>
        <v/>
      </c>
      <c r="K320" t="str">
        <f>IF(C320="","",VLOOKUP(C320,precio_reno_porta!D:Z,9,0))</f>
        <v/>
      </c>
      <c r="L320" t="str">
        <f>IF(C320="","",VLOOKUP(C320,precio_reno_porta!D:Z,10,0))</f>
        <v/>
      </c>
      <c r="M320" t="str">
        <f>IF(C320="","",VLOOKUP(C320,precio_reno_porta!D:Z,11,0))</f>
        <v/>
      </c>
      <c r="N320" t="str">
        <f>IF(C320="","",VLOOKUP(C320,precio_reno_porta!D:Z,12,0))</f>
        <v/>
      </c>
      <c r="O320" t="str">
        <f>IF(C320="","",VLOOKUP(C320,precio_reno_porta!D:Z,13,0))</f>
        <v/>
      </c>
      <c r="P320" t="str">
        <f>IF(C320="","",VLOOKUP(C320,precio_reno_porta!D:Z,14,0))</f>
        <v/>
      </c>
      <c r="Q320" t="str">
        <f>IF(C320="","",VLOOKUP(C320,precio_reno_porta!D:Z,15,0))</f>
        <v/>
      </c>
      <c r="R320" t="str">
        <f>IF(C320="","",VLOOKUP(C320,precio_reno_porta!D:Z,16,0))</f>
        <v/>
      </c>
      <c r="S320" t="str">
        <f>IF(C320="","",VLOOKUP(C320,precio_reno_porta!D:Z,17,0))</f>
        <v/>
      </c>
      <c r="T320" t="str">
        <f>IF(C320="","",VLOOKUP(C320,precio_reno_porta!D:Z,18,0))</f>
        <v/>
      </c>
      <c r="U320" t="str">
        <f>IF(C320="","",VLOOKUP(C320,precio_reno_porta!D:Z,19,0))</f>
        <v/>
      </c>
      <c r="V320" t="str">
        <f>IF(C320="","",VLOOKUP(C320,precio_reno_porta!D:Z,20,0))</f>
        <v/>
      </c>
      <c r="W320" t="str">
        <f>IF(C320="","",VLOOKUP(C320,precio_reno_porta!D:Z,21,0))</f>
        <v/>
      </c>
      <c r="X320" t="str">
        <f>IF(C320="","",VLOOKUP(C320,precio_reno_porta!D:Z,22,0))</f>
        <v/>
      </c>
      <c r="Y320" t="str">
        <f>IF(C320="","",VLOOKUP(C320,precio_reno_porta!D:Z,23,0))</f>
        <v/>
      </c>
      <c r="Z320" t="str">
        <f>IF(Anexar1!C310="","",IFERROR(VLOOKUP(C320,Anexar1!C:P,6,0),0))</f>
        <v/>
      </c>
      <c r="AA320" t="str">
        <f>IF(Anexar1!C310="","",IFERROR(VLOOKUP(C320,Anexar1!C:P,14,0),""))</f>
        <v/>
      </c>
    </row>
    <row r="321" spans="1:27" x14ac:dyDescent="0.3">
      <c r="A321" t="str">
        <f>IF(precio_reno_porta!B321="","",precio_reno_porta!B321)</f>
        <v/>
      </c>
      <c r="B321" t="str">
        <f>IF(Anexar1!B311="","",Anexar1!B311)</f>
        <v/>
      </c>
      <c r="C321" t="str">
        <f>IF(Anexar1!C311="","",Anexar1!C311)</f>
        <v/>
      </c>
      <c r="D321" t="str">
        <f>IF(C321="","",VLOOKUP(C321,precio_reno_porta!D:Z,2,0))</f>
        <v/>
      </c>
      <c r="E321" t="str">
        <f>IF(C321="","",VLOOKUP(C321,precio_reno_porta!D:Z,3,0))</f>
        <v/>
      </c>
      <c r="F321" t="str">
        <f>IF(C321="","",VLOOKUP(C321,precio_reno_porta!D:Z,4,0))</f>
        <v/>
      </c>
      <c r="G321" t="str">
        <f>IF(C321="","",VLOOKUP(C321,precio_reno_porta!D:Z,5,0))</f>
        <v/>
      </c>
      <c r="H321" t="str">
        <f>IF(C321="","",VLOOKUP(C321,precio_reno_porta!D:Z,6,0))</f>
        <v/>
      </c>
      <c r="I321" t="str">
        <f>IF(C321="","",VLOOKUP(C321,precio_reno_porta!D:Z,7,0))</f>
        <v/>
      </c>
      <c r="J321" t="str">
        <f>IF(C321="","",VLOOKUP(C321,precio_reno_porta!D:Z,8,0))</f>
        <v/>
      </c>
      <c r="K321" t="str">
        <f>IF(C321="","",VLOOKUP(C321,precio_reno_porta!D:Z,9,0))</f>
        <v/>
      </c>
      <c r="L321" t="str">
        <f>IF(C321="","",VLOOKUP(C321,precio_reno_porta!D:Z,10,0))</f>
        <v/>
      </c>
      <c r="M321" t="str">
        <f>IF(C321="","",VLOOKUP(C321,precio_reno_porta!D:Z,11,0))</f>
        <v/>
      </c>
      <c r="N321" t="str">
        <f>IF(C321="","",VLOOKUP(C321,precio_reno_porta!D:Z,12,0))</f>
        <v/>
      </c>
      <c r="O321" t="str">
        <f>IF(C321="","",VLOOKUP(C321,precio_reno_porta!D:Z,13,0))</f>
        <v/>
      </c>
      <c r="P321" t="str">
        <f>IF(C321="","",VLOOKUP(C321,precio_reno_porta!D:Z,14,0))</f>
        <v/>
      </c>
      <c r="Q321" t="str">
        <f>IF(C321="","",VLOOKUP(C321,precio_reno_porta!D:Z,15,0))</f>
        <v/>
      </c>
      <c r="R321" t="str">
        <f>IF(C321="","",VLOOKUP(C321,precio_reno_porta!D:Z,16,0))</f>
        <v/>
      </c>
      <c r="S321" t="str">
        <f>IF(C321="","",VLOOKUP(C321,precio_reno_porta!D:Z,17,0))</f>
        <v/>
      </c>
      <c r="T321" t="str">
        <f>IF(C321="","",VLOOKUP(C321,precio_reno_porta!D:Z,18,0))</f>
        <v/>
      </c>
      <c r="U321" t="str">
        <f>IF(C321="","",VLOOKUP(C321,precio_reno_porta!D:Z,19,0))</f>
        <v/>
      </c>
      <c r="V321" t="str">
        <f>IF(C321="","",VLOOKUP(C321,precio_reno_porta!D:Z,20,0))</f>
        <v/>
      </c>
      <c r="W321" t="str">
        <f>IF(C321="","",VLOOKUP(C321,precio_reno_porta!D:Z,21,0))</f>
        <v/>
      </c>
      <c r="X321" t="str">
        <f>IF(C321="","",VLOOKUP(C321,precio_reno_porta!D:Z,22,0))</f>
        <v/>
      </c>
      <c r="Y321" t="str">
        <f>IF(C321="","",VLOOKUP(C321,precio_reno_porta!D:Z,23,0))</f>
        <v/>
      </c>
      <c r="Z321" t="str">
        <f>IF(Anexar1!C311="","",IFERROR(VLOOKUP(C321,Anexar1!C:P,6,0),0))</f>
        <v/>
      </c>
      <c r="AA321" t="str">
        <f>IF(Anexar1!C311="","",IFERROR(VLOOKUP(C321,Anexar1!C:P,14,0),""))</f>
        <v/>
      </c>
    </row>
    <row r="322" spans="1:27" x14ac:dyDescent="0.3">
      <c r="A322" t="str">
        <f>IF(precio_reno_porta!B322="","",precio_reno_porta!B322)</f>
        <v/>
      </c>
      <c r="B322" t="str">
        <f>IF(Anexar1!B312="","",Anexar1!B312)</f>
        <v/>
      </c>
      <c r="C322" t="str">
        <f>IF(Anexar1!C312="","",Anexar1!C312)</f>
        <v/>
      </c>
      <c r="D322" t="str">
        <f>IF(C322="","",VLOOKUP(C322,precio_reno_porta!D:Z,2,0))</f>
        <v/>
      </c>
      <c r="E322" t="str">
        <f>IF(C322="","",VLOOKUP(C322,precio_reno_porta!D:Z,3,0))</f>
        <v/>
      </c>
      <c r="F322" t="str">
        <f>IF(C322="","",VLOOKUP(C322,precio_reno_porta!D:Z,4,0))</f>
        <v/>
      </c>
      <c r="G322" t="str">
        <f>IF(C322="","",VLOOKUP(C322,precio_reno_porta!D:Z,5,0))</f>
        <v/>
      </c>
      <c r="H322" t="str">
        <f>IF(C322="","",VLOOKUP(C322,precio_reno_porta!D:Z,6,0))</f>
        <v/>
      </c>
      <c r="I322" t="str">
        <f>IF(C322="","",VLOOKUP(C322,precio_reno_porta!D:Z,7,0))</f>
        <v/>
      </c>
      <c r="J322" t="str">
        <f>IF(C322="","",VLOOKUP(C322,precio_reno_porta!D:Z,8,0))</f>
        <v/>
      </c>
      <c r="K322" t="str">
        <f>IF(C322="","",VLOOKUP(C322,precio_reno_porta!D:Z,9,0))</f>
        <v/>
      </c>
      <c r="L322" t="str">
        <f>IF(C322="","",VLOOKUP(C322,precio_reno_porta!D:Z,10,0))</f>
        <v/>
      </c>
      <c r="M322" t="str">
        <f>IF(C322="","",VLOOKUP(C322,precio_reno_porta!D:Z,11,0))</f>
        <v/>
      </c>
      <c r="N322" t="str">
        <f>IF(C322="","",VLOOKUP(C322,precio_reno_porta!D:Z,12,0))</f>
        <v/>
      </c>
      <c r="O322" t="str">
        <f>IF(C322="","",VLOOKUP(C322,precio_reno_porta!D:Z,13,0))</f>
        <v/>
      </c>
      <c r="P322" t="str">
        <f>IF(C322="","",VLOOKUP(C322,precio_reno_porta!D:Z,14,0))</f>
        <v/>
      </c>
      <c r="Q322" t="str">
        <f>IF(C322="","",VLOOKUP(C322,precio_reno_porta!D:Z,15,0))</f>
        <v/>
      </c>
      <c r="R322" t="str">
        <f>IF(C322="","",VLOOKUP(C322,precio_reno_porta!D:Z,16,0))</f>
        <v/>
      </c>
      <c r="S322" t="str">
        <f>IF(C322="","",VLOOKUP(C322,precio_reno_porta!D:Z,17,0))</f>
        <v/>
      </c>
      <c r="T322" t="str">
        <f>IF(C322="","",VLOOKUP(C322,precio_reno_porta!D:Z,18,0))</f>
        <v/>
      </c>
      <c r="U322" t="str">
        <f>IF(C322="","",VLOOKUP(C322,precio_reno_porta!D:Z,19,0))</f>
        <v/>
      </c>
      <c r="V322" t="str">
        <f>IF(C322="","",VLOOKUP(C322,precio_reno_porta!D:Z,20,0))</f>
        <v/>
      </c>
      <c r="W322" t="str">
        <f>IF(C322="","",VLOOKUP(C322,precio_reno_porta!D:Z,21,0))</f>
        <v/>
      </c>
      <c r="X322" t="str">
        <f>IF(C322="","",VLOOKUP(C322,precio_reno_porta!D:Z,22,0))</f>
        <v/>
      </c>
      <c r="Y322" t="str">
        <f>IF(C322="","",VLOOKUP(C322,precio_reno_porta!D:Z,23,0))</f>
        <v/>
      </c>
      <c r="Z322" t="str">
        <f>IF(Anexar1!C312="","",IFERROR(VLOOKUP(C322,Anexar1!C:P,6,0),0))</f>
        <v/>
      </c>
      <c r="AA322" t="str">
        <f>IF(Anexar1!C312="","",IFERROR(VLOOKUP(C322,Anexar1!C:P,14,0),""))</f>
        <v/>
      </c>
    </row>
    <row r="323" spans="1:27" x14ac:dyDescent="0.3">
      <c r="A323" t="str">
        <f>IF(precio_reno_porta!B323="","",precio_reno_porta!B323)</f>
        <v/>
      </c>
      <c r="B323" t="str">
        <f>IF(Anexar1!B313="","",Anexar1!B313)</f>
        <v/>
      </c>
      <c r="C323" t="str">
        <f>IF(Anexar1!C313="","",Anexar1!C313)</f>
        <v/>
      </c>
      <c r="D323" t="str">
        <f>IF(C323="","",VLOOKUP(C323,precio_reno_porta!D:Z,2,0))</f>
        <v/>
      </c>
      <c r="E323" t="str">
        <f>IF(C323="","",VLOOKUP(C323,precio_reno_porta!D:Z,3,0))</f>
        <v/>
      </c>
      <c r="F323" t="str">
        <f>IF(C323="","",VLOOKUP(C323,precio_reno_porta!D:Z,4,0))</f>
        <v/>
      </c>
      <c r="G323" t="str">
        <f>IF(C323="","",VLOOKUP(C323,precio_reno_porta!D:Z,5,0))</f>
        <v/>
      </c>
      <c r="H323" t="str">
        <f>IF(C323="","",VLOOKUP(C323,precio_reno_porta!D:Z,6,0))</f>
        <v/>
      </c>
      <c r="I323" t="str">
        <f>IF(C323="","",VLOOKUP(C323,precio_reno_porta!D:Z,7,0))</f>
        <v/>
      </c>
      <c r="J323" t="str">
        <f>IF(C323="","",VLOOKUP(C323,precio_reno_porta!D:Z,8,0))</f>
        <v/>
      </c>
      <c r="K323" t="str">
        <f>IF(C323="","",VLOOKUP(C323,precio_reno_porta!D:Z,9,0))</f>
        <v/>
      </c>
      <c r="L323" t="str">
        <f>IF(C323="","",VLOOKUP(C323,precio_reno_porta!D:Z,10,0))</f>
        <v/>
      </c>
      <c r="M323" t="str">
        <f>IF(C323="","",VLOOKUP(C323,precio_reno_porta!D:Z,11,0))</f>
        <v/>
      </c>
      <c r="N323" t="str">
        <f>IF(C323="","",VLOOKUP(C323,precio_reno_porta!D:Z,12,0))</f>
        <v/>
      </c>
      <c r="O323" t="str">
        <f>IF(C323="","",VLOOKUP(C323,precio_reno_porta!D:Z,13,0))</f>
        <v/>
      </c>
      <c r="P323" t="str">
        <f>IF(C323="","",VLOOKUP(C323,precio_reno_porta!D:Z,14,0))</f>
        <v/>
      </c>
      <c r="Q323" t="str">
        <f>IF(C323="","",VLOOKUP(C323,precio_reno_porta!D:Z,15,0))</f>
        <v/>
      </c>
      <c r="R323" t="str">
        <f>IF(C323="","",VLOOKUP(C323,precio_reno_porta!D:Z,16,0))</f>
        <v/>
      </c>
      <c r="S323" t="str">
        <f>IF(C323="","",VLOOKUP(C323,precio_reno_porta!D:Z,17,0))</f>
        <v/>
      </c>
      <c r="T323" t="str">
        <f>IF(C323="","",VLOOKUP(C323,precio_reno_porta!D:Z,18,0))</f>
        <v/>
      </c>
      <c r="U323" t="str">
        <f>IF(C323="","",VLOOKUP(C323,precio_reno_porta!D:Z,19,0))</f>
        <v/>
      </c>
      <c r="V323" t="str">
        <f>IF(C323="","",VLOOKUP(C323,precio_reno_porta!D:Z,20,0))</f>
        <v/>
      </c>
      <c r="W323" t="str">
        <f>IF(C323="","",VLOOKUP(C323,precio_reno_porta!D:Z,21,0))</f>
        <v/>
      </c>
      <c r="X323" t="str">
        <f>IF(C323="","",VLOOKUP(C323,precio_reno_porta!D:Z,22,0))</f>
        <v/>
      </c>
      <c r="Y323" t="str">
        <f>IF(C323="","",VLOOKUP(C323,precio_reno_porta!D:Z,23,0))</f>
        <v/>
      </c>
      <c r="Z323" t="str">
        <f>IF(Anexar1!C313="","",IFERROR(VLOOKUP(C323,Anexar1!C:P,6,0),0))</f>
        <v/>
      </c>
      <c r="AA323" t="str">
        <f>IF(Anexar1!C313="","",IFERROR(VLOOKUP(C323,Anexar1!C:P,14,0),""))</f>
        <v/>
      </c>
    </row>
    <row r="324" spans="1:27" x14ac:dyDescent="0.3">
      <c r="A324" t="str">
        <f>IF(precio_reno_porta!B324="","",precio_reno_porta!B324)</f>
        <v/>
      </c>
      <c r="B324" t="str">
        <f>IF(Anexar1!B314="","",Anexar1!B314)</f>
        <v/>
      </c>
      <c r="C324" t="str">
        <f>IF(Anexar1!C314="","",Anexar1!C314)</f>
        <v/>
      </c>
      <c r="D324" t="str">
        <f>IF(C324="","",VLOOKUP(C324,precio_reno_porta!D:Z,2,0))</f>
        <v/>
      </c>
      <c r="E324" t="str">
        <f>IF(C324="","",VLOOKUP(C324,precio_reno_porta!D:Z,3,0))</f>
        <v/>
      </c>
      <c r="F324" t="str">
        <f>IF(C324="","",VLOOKUP(C324,precio_reno_porta!D:Z,4,0))</f>
        <v/>
      </c>
      <c r="G324" t="str">
        <f>IF(C324="","",VLOOKUP(C324,precio_reno_porta!D:Z,5,0))</f>
        <v/>
      </c>
      <c r="H324" t="str">
        <f>IF(C324="","",VLOOKUP(C324,precio_reno_porta!D:Z,6,0))</f>
        <v/>
      </c>
      <c r="I324" t="str">
        <f>IF(C324="","",VLOOKUP(C324,precio_reno_porta!D:Z,7,0))</f>
        <v/>
      </c>
      <c r="J324" t="str">
        <f>IF(C324="","",VLOOKUP(C324,precio_reno_porta!D:Z,8,0))</f>
        <v/>
      </c>
      <c r="K324" t="str">
        <f>IF(C324="","",VLOOKUP(C324,precio_reno_porta!D:Z,9,0))</f>
        <v/>
      </c>
      <c r="L324" t="str">
        <f>IF(C324="","",VLOOKUP(C324,precio_reno_porta!D:Z,10,0))</f>
        <v/>
      </c>
      <c r="M324" t="str">
        <f>IF(C324="","",VLOOKUP(C324,precio_reno_porta!D:Z,11,0))</f>
        <v/>
      </c>
      <c r="N324" t="str">
        <f>IF(C324="","",VLOOKUP(C324,precio_reno_porta!D:Z,12,0))</f>
        <v/>
      </c>
      <c r="O324" t="str">
        <f>IF(C324="","",VLOOKUP(C324,precio_reno_porta!D:Z,13,0))</f>
        <v/>
      </c>
      <c r="P324" t="str">
        <f>IF(C324="","",VLOOKUP(C324,precio_reno_porta!D:Z,14,0))</f>
        <v/>
      </c>
      <c r="Q324" t="str">
        <f>IF(C324="","",VLOOKUP(C324,precio_reno_porta!D:Z,15,0))</f>
        <v/>
      </c>
      <c r="R324" t="str">
        <f>IF(C324="","",VLOOKUP(C324,precio_reno_porta!D:Z,16,0))</f>
        <v/>
      </c>
      <c r="S324" t="str">
        <f>IF(C324="","",VLOOKUP(C324,precio_reno_porta!D:Z,17,0))</f>
        <v/>
      </c>
      <c r="T324" t="str">
        <f>IF(C324="","",VLOOKUP(C324,precio_reno_porta!D:Z,18,0))</f>
        <v/>
      </c>
      <c r="U324" t="str">
        <f>IF(C324="","",VLOOKUP(C324,precio_reno_porta!D:Z,19,0))</f>
        <v/>
      </c>
      <c r="V324" t="str">
        <f>IF(C324="","",VLOOKUP(C324,precio_reno_porta!D:Z,20,0))</f>
        <v/>
      </c>
      <c r="W324" t="str">
        <f>IF(C324="","",VLOOKUP(C324,precio_reno_porta!D:Z,21,0))</f>
        <v/>
      </c>
      <c r="X324" t="str">
        <f>IF(C324="","",VLOOKUP(C324,precio_reno_porta!D:Z,22,0))</f>
        <v/>
      </c>
      <c r="Y324" t="str">
        <f>IF(C324="","",VLOOKUP(C324,precio_reno_porta!D:Z,23,0))</f>
        <v/>
      </c>
      <c r="Z324" t="str">
        <f>IF(Anexar1!C314="","",IFERROR(VLOOKUP(C324,Anexar1!C:P,6,0),0))</f>
        <v/>
      </c>
      <c r="AA324" t="str">
        <f>IF(Anexar1!C314="","",IFERROR(VLOOKUP(C324,Anexar1!C:P,14,0),""))</f>
        <v/>
      </c>
    </row>
    <row r="325" spans="1:27" x14ac:dyDescent="0.3">
      <c r="A325" t="str">
        <f>IF(precio_reno_porta!B325="","",precio_reno_porta!B325)</f>
        <v/>
      </c>
      <c r="B325" t="str">
        <f>IF(Anexar1!B315="","",Anexar1!B315)</f>
        <v/>
      </c>
      <c r="C325" t="str">
        <f>IF(Anexar1!C315="","",Anexar1!C315)</f>
        <v/>
      </c>
      <c r="D325" t="str">
        <f>IF(C325="","",VLOOKUP(C325,precio_reno_porta!D:Z,2,0))</f>
        <v/>
      </c>
      <c r="E325" t="str">
        <f>IF(C325="","",VLOOKUP(C325,precio_reno_porta!D:Z,3,0))</f>
        <v/>
      </c>
      <c r="F325" t="str">
        <f>IF(C325="","",VLOOKUP(C325,precio_reno_porta!D:Z,4,0))</f>
        <v/>
      </c>
      <c r="G325" t="str">
        <f>IF(C325="","",VLOOKUP(C325,precio_reno_porta!D:Z,5,0))</f>
        <v/>
      </c>
      <c r="H325" t="str">
        <f>IF(C325="","",VLOOKUP(C325,precio_reno_porta!D:Z,6,0))</f>
        <v/>
      </c>
      <c r="I325" t="str">
        <f>IF(C325="","",VLOOKUP(C325,precio_reno_porta!D:Z,7,0))</f>
        <v/>
      </c>
      <c r="J325" t="str">
        <f>IF(C325="","",VLOOKUP(C325,precio_reno_porta!D:Z,8,0))</f>
        <v/>
      </c>
      <c r="K325" t="str">
        <f>IF(C325="","",VLOOKUP(C325,precio_reno_porta!D:Z,9,0))</f>
        <v/>
      </c>
      <c r="L325" t="str">
        <f>IF(C325="","",VLOOKUP(C325,precio_reno_porta!D:Z,10,0))</f>
        <v/>
      </c>
      <c r="M325" t="str">
        <f>IF(C325="","",VLOOKUP(C325,precio_reno_porta!D:Z,11,0))</f>
        <v/>
      </c>
      <c r="N325" t="str">
        <f>IF(C325="","",VLOOKUP(C325,precio_reno_porta!D:Z,12,0))</f>
        <v/>
      </c>
      <c r="O325" t="str">
        <f>IF(C325="","",VLOOKUP(C325,precio_reno_porta!D:Z,13,0))</f>
        <v/>
      </c>
      <c r="P325" t="str">
        <f>IF(C325="","",VLOOKUP(C325,precio_reno_porta!D:Z,14,0))</f>
        <v/>
      </c>
      <c r="Q325" t="str">
        <f>IF(C325="","",VLOOKUP(C325,precio_reno_porta!D:Z,15,0))</f>
        <v/>
      </c>
      <c r="R325" t="str">
        <f>IF(C325="","",VLOOKUP(C325,precio_reno_porta!D:Z,16,0))</f>
        <v/>
      </c>
      <c r="S325" t="str">
        <f>IF(C325="","",VLOOKUP(C325,precio_reno_porta!D:Z,17,0))</f>
        <v/>
      </c>
      <c r="T325" t="str">
        <f>IF(C325="","",VLOOKUP(C325,precio_reno_porta!D:Z,18,0))</f>
        <v/>
      </c>
      <c r="U325" t="str">
        <f>IF(C325="","",VLOOKUP(C325,precio_reno_porta!D:Z,19,0))</f>
        <v/>
      </c>
      <c r="V325" t="str">
        <f>IF(C325="","",VLOOKUP(C325,precio_reno_porta!D:Z,20,0))</f>
        <v/>
      </c>
      <c r="W325" t="str">
        <f>IF(C325="","",VLOOKUP(C325,precio_reno_porta!D:Z,21,0))</f>
        <v/>
      </c>
      <c r="X325" t="str">
        <f>IF(C325="","",VLOOKUP(C325,precio_reno_porta!D:Z,22,0))</f>
        <v/>
      </c>
      <c r="Y325" t="str">
        <f>IF(C325="","",VLOOKUP(C325,precio_reno_porta!D:Z,23,0))</f>
        <v/>
      </c>
      <c r="Z325" t="str">
        <f>IF(Anexar1!C315="","",IFERROR(VLOOKUP(C325,Anexar1!C:P,6,0),0))</f>
        <v/>
      </c>
      <c r="AA325" t="str">
        <f>IF(Anexar1!C315="","",IFERROR(VLOOKUP(C325,Anexar1!C:P,14,0),""))</f>
        <v/>
      </c>
    </row>
    <row r="326" spans="1:27" x14ac:dyDescent="0.3">
      <c r="A326" t="str">
        <f>IF(precio_reno_porta!B326="","",precio_reno_porta!B326)</f>
        <v/>
      </c>
      <c r="B326" t="str">
        <f>IF(Anexar1!B316="","",Anexar1!B316)</f>
        <v/>
      </c>
      <c r="C326" t="str">
        <f>IF(Anexar1!C316="","",Anexar1!C316)</f>
        <v/>
      </c>
      <c r="D326" t="str">
        <f>IF(C326="","",VLOOKUP(C326,precio_reno_porta!D:Z,2,0))</f>
        <v/>
      </c>
      <c r="E326" t="str">
        <f>IF(C326="","",VLOOKUP(C326,precio_reno_porta!D:Z,3,0))</f>
        <v/>
      </c>
      <c r="F326" t="str">
        <f>IF(C326="","",VLOOKUP(C326,precio_reno_porta!D:Z,4,0))</f>
        <v/>
      </c>
      <c r="G326" t="str">
        <f>IF(C326="","",VLOOKUP(C326,precio_reno_porta!D:Z,5,0))</f>
        <v/>
      </c>
      <c r="H326" t="str">
        <f>IF(C326="","",VLOOKUP(C326,precio_reno_porta!D:Z,6,0))</f>
        <v/>
      </c>
      <c r="I326" t="str">
        <f>IF(C326="","",VLOOKUP(C326,precio_reno_porta!D:Z,7,0))</f>
        <v/>
      </c>
      <c r="J326" t="str">
        <f>IF(C326="","",VLOOKUP(C326,precio_reno_porta!D:Z,8,0))</f>
        <v/>
      </c>
      <c r="K326" t="str">
        <f>IF(C326="","",VLOOKUP(C326,precio_reno_porta!D:Z,9,0))</f>
        <v/>
      </c>
      <c r="L326" t="str">
        <f>IF(C326="","",VLOOKUP(C326,precio_reno_porta!D:Z,10,0))</f>
        <v/>
      </c>
      <c r="M326" t="str">
        <f>IF(C326="","",VLOOKUP(C326,precio_reno_porta!D:Z,11,0))</f>
        <v/>
      </c>
      <c r="N326" t="str">
        <f>IF(C326="","",VLOOKUP(C326,precio_reno_porta!D:Z,12,0))</f>
        <v/>
      </c>
      <c r="O326" t="str">
        <f>IF(C326="","",VLOOKUP(C326,precio_reno_porta!D:Z,13,0))</f>
        <v/>
      </c>
      <c r="P326" t="str">
        <f>IF(C326="","",VLOOKUP(C326,precio_reno_porta!D:Z,14,0))</f>
        <v/>
      </c>
      <c r="Q326" t="str">
        <f>IF(C326="","",VLOOKUP(C326,precio_reno_porta!D:Z,15,0))</f>
        <v/>
      </c>
      <c r="R326" t="str">
        <f>IF(C326="","",VLOOKUP(C326,precio_reno_porta!D:Z,16,0))</f>
        <v/>
      </c>
      <c r="S326" t="str">
        <f>IF(C326="","",VLOOKUP(C326,precio_reno_porta!D:Z,17,0))</f>
        <v/>
      </c>
      <c r="T326" t="str">
        <f>IF(C326="","",VLOOKUP(C326,precio_reno_porta!D:Z,18,0))</f>
        <v/>
      </c>
      <c r="U326" t="str">
        <f>IF(C326="","",VLOOKUP(C326,precio_reno_porta!D:Z,19,0))</f>
        <v/>
      </c>
      <c r="V326" t="str">
        <f>IF(C326="","",VLOOKUP(C326,precio_reno_porta!D:Z,20,0))</f>
        <v/>
      </c>
      <c r="W326" t="str">
        <f>IF(C326="","",VLOOKUP(C326,precio_reno_porta!D:Z,21,0))</f>
        <v/>
      </c>
      <c r="X326" t="str">
        <f>IF(C326="","",VLOOKUP(C326,precio_reno_porta!D:Z,22,0))</f>
        <v/>
      </c>
      <c r="Y326" t="str">
        <f>IF(C326="","",VLOOKUP(C326,precio_reno_porta!D:Z,23,0))</f>
        <v/>
      </c>
      <c r="Z326" t="str">
        <f>IF(Anexar1!C316="","",IFERROR(VLOOKUP(C326,Anexar1!C:P,6,0),0))</f>
        <v/>
      </c>
      <c r="AA326" t="str">
        <f>IF(Anexar1!C316="","",IFERROR(VLOOKUP(C326,Anexar1!C:P,14,0),""))</f>
        <v/>
      </c>
    </row>
    <row r="327" spans="1:27" x14ac:dyDescent="0.3">
      <c r="A327" t="str">
        <f>IF(precio_reno_porta!B327="","",precio_reno_porta!B327)</f>
        <v/>
      </c>
      <c r="B327" t="str">
        <f>IF(Anexar1!B317="","",Anexar1!B317)</f>
        <v/>
      </c>
      <c r="C327" t="str">
        <f>IF(Anexar1!C317="","",Anexar1!C317)</f>
        <v/>
      </c>
      <c r="D327" t="str">
        <f>IF(C327="","",VLOOKUP(C327,precio_reno_porta!D:Z,2,0))</f>
        <v/>
      </c>
      <c r="E327" t="str">
        <f>IF(C327="","",VLOOKUP(C327,precio_reno_porta!D:Z,3,0))</f>
        <v/>
      </c>
      <c r="F327" t="str">
        <f>IF(C327="","",VLOOKUP(C327,precio_reno_porta!D:Z,4,0))</f>
        <v/>
      </c>
      <c r="G327" t="str">
        <f>IF(C327="","",VLOOKUP(C327,precio_reno_porta!D:Z,5,0))</f>
        <v/>
      </c>
      <c r="H327" t="str">
        <f>IF(C327="","",VLOOKUP(C327,precio_reno_porta!D:Z,6,0))</f>
        <v/>
      </c>
      <c r="I327" t="str">
        <f>IF(C327="","",VLOOKUP(C327,precio_reno_porta!D:Z,7,0))</f>
        <v/>
      </c>
      <c r="J327" t="str">
        <f>IF(C327="","",VLOOKUP(C327,precio_reno_porta!D:Z,8,0))</f>
        <v/>
      </c>
      <c r="K327" t="str">
        <f>IF(C327="","",VLOOKUP(C327,precio_reno_porta!D:Z,9,0))</f>
        <v/>
      </c>
      <c r="L327" t="str">
        <f>IF(C327="","",VLOOKUP(C327,precio_reno_porta!D:Z,10,0))</f>
        <v/>
      </c>
      <c r="M327" t="str">
        <f>IF(C327="","",VLOOKUP(C327,precio_reno_porta!D:Z,11,0))</f>
        <v/>
      </c>
      <c r="N327" t="str">
        <f>IF(C327="","",VLOOKUP(C327,precio_reno_porta!D:Z,12,0))</f>
        <v/>
      </c>
      <c r="O327" t="str">
        <f>IF(C327="","",VLOOKUP(C327,precio_reno_porta!D:Z,13,0))</f>
        <v/>
      </c>
      <c r="P327" t="str">
        <f>IF(C327="","",VLOOKUP(C327,precio_reno_porta!D:Z,14,0))</f>
        <v/>
      </c>
      <c r="Q327" t="str">
        <f>IF(C327="","",VLOOKUP(C327,precio_reno_porta!D:Z,15,0))</f>
        <v/>
      </c>
      <c r="R327" t="str">
        <f>IF(C327="","",VLOOKUP(C327,precio_reno_porta!D:Z,16,0))</f>
        <v/>
      </c>
      <c r="S327" t="str">
        <f>IF(C327="","",VLOOKUP(C327,precio_reno_porta!D:Z,17,0))</f>
        <v/>
      </c>
      <c r="T327" t="str">
        <f>IF(C327="","",VLOOKUP(C327,precio_reno_porta!D:Z,18,0))</f>
        <v/>
      </c>
      <c r="U327" t="str">
        <f>IF(C327="","",VLOOKUP(C327,precio_reno_porta!D:Z,19,0))</f>
        <v/>
      </c>
      <c r="V327" t="str">
        <f>IF(C327="","",VLOOKUP(C327,precio_reno_porta!D:Z,20,0))</f>
        <v/>
      </c>
      <c r="W327" t="str">
        <f>IF(C327="","",VLOOKUP(C327,precio_reno_porta!D:Z,21,0))</f>
        <v/>
      </c>
      <c r="X327" t="str">
        <f>IF(C327="","",VLOOKUP(C327,precio_reno_porta!D:Z,22,0))</f>
        <v/>
      </c>
      <c r="Y327" t="str">
        <f>IF(C327="","",VLOOKUP(C327,precio_reno_porta!D:Z,23,0))</f>
        <v/>
      </c>
      <c r="Z327" t="str">
        <f>IF(Anexar1!C317="","",IFERROR(VLOOKUP(C327,Anexar1!C:P,6,0),0))</f>
        <v/>
      </c>
      <c r="AA327" t="str">
        <f>IF(Anexar1!C317="","",IFERROR(VLOOKUP(C327,Anexar1!C:P,14,0),""))</f>
        <v/>
      </c>
    </row>
    <row r="328" spans="1:27" x14ac:dyDescent="0.3">
      <c r="A328" t="str">
        <f>IF(precio_reno_porta!B328="","",precio_reno_porta!B328)</f>
        <v/>
      </c>
      <c r="B328" t="str">
        <f>IF(Anexar1!B318="","",Anexar1!B318)</f>
        <v/>
      </c>
      <c r="C328" t="str">
        <f>IF(Anexar1!C318="","",Anexar1!C318)</f>
        <v/>
      </c>
      <c r="D328" t="str">
        <f>IF(C328="","",VLOOKUP(C328,precio_reno_porta!D:Z,2,0))</f>
        <v/>
      </c>
      <c r="E328" t="str">
        <f>IF(C328="","",VLOOKUP(C328,precio_reno_porta!D:Z,3,0))</f>
        <v/>
      </c>
      <c r="F328" t="str">
        <f>IF(C328="","",VLOOKUP(C328,precio_reno_porta!D:Z,4,0))</f>
        <v/>
      </c>
      <c r="G328" t="str">
        <f>IF(C328="","",VLOOKUP(C328,precio_reno_porta!D:Z,5,0))</f>
        <v/>
      </c>
      <c r="H328" t="str">
        <f>IF(C328="","",VLOOKUP(C328,precio_reno_porta!D:Z,6,0))</f>
        <v/>
      </c>
      <c r="I328" t="str">
        <f>IF(C328="","",VLOOKUP(C328,precio_reno_porta!D:Z,7,0))</f>
        <v/>
      </c>
      <c r="J328" t="str">
        <f>IF(C328="","",VLOOKUP(C328,precio_reno_porta!D:Z,8,0))</f>
        <v/>
      </c>
      <c r="K328" t="str">
        <f>IF(C328="","",VLOOKUP(C328,precio_reno_porta!D:Z,9,0))</f>
        <v/>
      </c>
      <c r="L328" t="str">
        <f>IF(C328="","",VLOOKUP(C328,precio_reno_porta!D:Z,10,0))</f>
        <v/>
      </c>
      <c r="M328" t="str">
        <f>IF(C328="","",VLOOKUP(C328,precio_reno_porta!D:Z,11,0))</f>
        <v/>
      </c>
      <c r="N328" t="str">
        <f>IF(C328="","",VLOOKUP(C328,precio_reno_porta!D:Z,12,0))</f>
        <v/>
      </c>
      <c r="O328" t="str">
        <f>IF(C328="","",VLOOKUP(C328,precio_reno_porta!D:Z,13,0))</f>
        <v/>
      </c>
      <c r="P328" t="str">
        <f>IF(C328="","",VLOOKUP(C328,precio_reno_porta!D:Z,14,0))</f>
        <v/>
      </c>
      <c r="Q328" t="str">
        <f>IF(C328="","",VLOOKUP(C328,precio_reno_porta!D:Z,15,0))</f>
        <v/>
      </c>
      <c r="R328" t="str">
        <f>IF(C328="","",VLOOKUP(C328,precio_reno_porta!D:Z,16,0))</f>
        <v/>
      </c>
      <c r="S328" t="str">
        <f>IF(C328="","",VLOOKUP(C328,precio_reno_porta!D:Z,17,0))</f>
        <v/>
      </c>
      <c r="T328" t="str">
        <f>IF(C328="","",VLOOKUP(C328,precio_reno_porta!D:Z,18,0))</f>
        <v/>
      </c>
      <c r="U328" t="str">
        <f>IF(C328="","",VLOOKUP(C328,precio_reno_porta!D:Z,19,0))</f>
        <v/>
      </c>
      <c r="V328" t="str">
        <f>IF(C328="","",VLOOKUP(C328,precio_reno_porta!D:Z,20,0))</f>
        <v/>
      </c>
      <c r="W328" t="str">
        <f>IF(C328="","",VLOOKUP(C328,precio_reno_porta!D:Z,21,0))</f>
        <v/>
      </c>
      <c r="X328" t="str">
        <f>IF(C328="","",VLOOKUP(C328,precio_reno_porta!D:Z,22,0))</f>
        <v/>
      </c>
      <c r="Y328" t="str">
        <f>IF(C328="","",VLOOKUP(C328,precio_reno_porta!D:Z,23,0))</f>
        <v/>
      </c>
      <c r="Z328" t="str">
        <f>IF(Anexar1!C318="","",IFERROR(VLOOKUP(C328,Anexar1!C:P,6,0),0))</f>
        <v/>
      </c>
      <c r="AA328" t="str">
        <f>IF(Anexar1!C318="","",IFERROR(VLOOKUP(C328,Anexar1!C:P,14,0),""))</f>
        <v/>
      </c>
    </row>
    <row r="329" spans="1:27" x14ac:dyDescent="0.3">
      <c r="A329" t="str">
        <f>IF(precio_reno_porta!B329="","",precio_reno_porta!B329)</f>
        <v/>
      </c>
      <c r="B329" t="str">
        <f>IF(Anexar1!B319="","",Anexar1!B319)</f>
        <v/>
      </c>
      <c r="C329" t="str">
        <f>IF(Anexar1!C319="","",Anexar1!C319)</f>
        <v/>
      </c>
      <c r="D329" t="str">
        <f>IF(C329="","",VLOOKUP(C329,precio_reno_porta!D:Z,2,0))</f>
        <v/>
      </c>
      <c r="E329" t="str">
        <f>IF(C329="","",VLOOKUP(C329,precio_reno_porta!D:Z,3,0))</f>
        <v/>
      </c>
      <c r="F329" t="str">
        <f>IF(C329="","",VLOOKUP(C329,precio_reno_porta!D:Z,4,0))</f>
        <v/>
      </c>
      <c r="G329" t="str">
        <f>IF(C329="","",VLOOKUP(C329,precio_reno_porta!D:Z,5,0))</f>
        <v/>
      </c>
      <c r="H329" t="str">
        <f>IF(C329="","",VLOOKUP(C329,precio_reno_porta!D:Z,6,0))</f>
        <v/>
      </c>
      <c r="I329" t="str">
        <f>IF(C329="","",VLOOKUP(C329,precio_reno_porta!D:Z,7,0))</f>
        <v/>
      </c>
      <c r="J329" t="str">
        <f>IF(C329="","",VLOOKUP(C329,precio_reno_porta!D:Z,8,0))</f>
        <v/>
      </c>
      <c r="K329" t="str">
        <f>IF(C329="","",VLOOKUP(C329,precio_reno_porta!D:Z,9,0))</f>
        <v/>
      </c>
      <c r="L329" t="str">
        <f>IF(C329="","",VLOOKUP(C329,precio_reno_porta!D:Z,10,0))</f>
        <v/>
      </c>
      <c r="M329" t="str">
        <f>IF(C329="","",VLOOKUP(C329,precio_reno_porta!D:Z,11,0))</f>
        <v/>
      </c>
      <c r="N329" t="str">
        <f>IF(C329="","",VLOOKUP(C329,precio_reno_porta!D:Z,12,0))</f>
        <v/>
      </c>
      <c r="O329" t="str">
        <f>IF(C329="","",VLOOKUP(C329,precio_reno_porta!D:Z,13,0))</f>
        <v/>
      </c>
      <c r="P329" t="str">
        <f>IF(C329="","",VLOOKUP(C329,precio_reno_porta!D:Z,14,0))</f>
        <v/>
      </c>
      <c r="Q329" t="str">
        <f>IF(C329="","",VLOOKUP(C329,precio_reno_porta!D:Z,15,0))</f>
        <v/>
      </c>
      <c r="R329" t="str">
        <f>IF(C329="","",VLOOKUP(C329,precio_reno_porta!D:Z,16,0))</f>
        <v/>
      </c>
      <c r="S329" t="str">
        <f>IF(C329="","",VLOOKUP(C329,precio_reno_porta!D:Z,17,0))</f>
        <v/>
      </c>
      <c r="T329" t="str">
        <f>IF(C329="","",VLOOKUP(C329,precio_reno_porta!D:Z,18,0))</f>
        <v/>
      </c>
      <c r="U329" t="str">
        <f>IF(C329="","",VLOOKUP(C329,precio_reno_porta!D:Z,19,0))</f>
        <v/>
      </c>
      <c r="V329" t="str">
        <f>IF(C329="","",VLOOKUP(C329,precio_reno_porta!D:Z,20,0))</f>
        <v/>
      </c>
      <c r="W329" t="str">
        <f>IF(C329="","",VLOOKUP(C329,precio_reno_porta!D:Z,21,0))</f>
        <v/>
      </c>
      <c r="X329" t="str">
        <f>IF(C329="","",VLOOKUP(C329,precio_reno_porta!D:Z,22,0))</f>
        <v/>
      </c>
      <c r="Y329" t="str">
        <f>IF(C329="","",VLOOKUP(C329,precio_reno_porta!D:Z,23,0))</f>
        <v/>
      </c>
      <c r="Z329" t="str">
        <f>IF(Anexar1!C319="","",IFERROR(VLOOKUP(C329,Anexar1!C:P,6,0),0))</f>
        <v/>
      </c>
      <c r="AA329" t="str">
        <f>IF(Anexar1!C319="","",IFERROR(VLOOKUP(C329,Anexar1!C:P,14,0),""))</f>
        <v/>
      </c>
    </row>
    <row r="330" spans="1:27" x14ac:dyDescent="0.3">
      <c r="A330" t="str">
        <f>IF(precio_reno_porta!B330="","",precio_reno_porta!B330)</f>
        <v/>
      </c>
      <c r="B330" t="str">
        <f>IF(Anexar1!B320="","",Anexar1!B320)</f>
        <v/>
      </c>
      <c r="C330" t="str">
        <f>IF(Anexar1!C320="","",Anexar1!C320)</f>
        <v/>
      </c>
      <c r="D330" t="str">
        <f>IF(C330="","",VLOOKUP(C330,precio_reno_porta!D:Z,2,0))</f>
        <v/>
      </c>
      <c r="E330" t="str">
        <f>IF(C330="","",VLOOKUP(C330,precio_reno_porta!D:Z,3,0))</f>
        <v/>
      </c>
      <c r="F330" t="str">
        <f>IF(C330="","",VLOOKUP(C330,precio_reno_porta!D:Z,4,0))</f>
        <v/>
      </c>
      <c r="G330" t="str">
        <f>IF(C330="","",VLOOKUP(C330,precio_reno_porta!D:Z,5,0))</f>
        <v/>
      </c>
      <c r="H330" t="str">
        <f>IF(C330="","",VLOOKUP(C330,precio_reno_porta!D:Z,6,0))</f>
        <v/>
      </c>
      <c r="I330" t="str">
        <f>IF(C330="","",VLOOKUP(C330,precio_reno_porta!D:Z,7,0))</f>
        <v/>
      </c>
      <c r="J330" t="str">
        <f>IF(C330="","",VLOOKUP(C330,precio_reno_porta!D:Z,8,0))</f>
        <v/>
      </c>
      <c r="K330" t="str">
        <f>IF(C330="","",VLOOKUP(C330,precio_reno_porta!D:Z,9,0))</f>
        <v/>
      </c>
      <c r="L330" t="str">
        <f>IF(C330="","",VLOOKUP(C330,precio_reno_porta!D:Z,10,0))</f>
        <v/>
      </c>
      <c r="M330" t="str">
        <f>IF(C330="","",VLOOKUP(C330,precio_reno_porta!D:Z,11,0))</f>
        <v/>
      </c>
      <c r="N330" t="str">
        <f>IF(C330="","",VLOOKUP(C330,precio_reno_porta!D:Z,12,0))</f>
        <v/>
      </c>
      <c r="O330" t="str">
        <f>IF(C330="","",VLOOKUP(C330,precio_reno_porta!D:Z,13,0))</f>
        <v/>
      </c>
      <c r="P330" t="str">
        <f>IF(C330="","",VLOOKUP(C330,precio_reno_porta!D:Z,14,0))</f>
        <v/>
      </c>
      <c r="Q330" t="str">
        <f>IF(C330="","",VLOOKUP(C330,precio_reno_porta!D:Z,15,0))</f>
        <v/>
      </c>
      <c r="R330" t="str">
        <f>IF(C330="","",VLOOKUP(C330,precio_reno_porta!D:Z,16,0))</f>
        <v/>
      </c>
      <c r="S330" t="str">
        <f>IF(C330="","",VLOOKUP(C330,precio_reno_porta!D:Z,17,0))</f>
        <v/>
      </c>
      <c r="T330" t="str">
        <f>IF(C330="","",VLOOKUP(C330,precio_reno_porta!D:Z,18,0))</f>
        <v/>
      </c>
      <c r="U330" t="str">
        <f>IF(C330="","",VLOOKUP(C330,precio_reno_porta!D:Z,19,0))</f>
        <v/>
      </c>
      <c r="V330" t="str">
        <f>IF(C330="","",VLOOKUP(C330,precio_reno_porta!D:Z,20,0))</f>
        <v/>
      </c>
      <c r="W330" t="str">
        <f>IF(C330="","",VLOOKUP(C330,precio_reno_porta!D:Z,21,0))</f>
        <v/>
      </c>
      <c r="X330" t="str">
        <f>IF(C330="","",VLOOKUP(C330,precio_reno_porta!D:Z,22,0))</f>
        <v/>
      </c>
      <c r="Y330" t="str">
        <f>IF(C330="","",VLOOKUP(C330,precio_reno_porta!D:Z,23,0))</f>
        <v/>
      </c>
      <c r="Z330" t="str">
        <f>IF(Anexar1!C320="","",IFERROR(VLOOKUP(C330,Anexar1!C:P,6,0),0))</f>
        <v/>
      </c>
      <c r="AA330" t="str">
        <f>IF(Anexar1!C320="","",IFERROR(VLOOKUP(C330,Anexar1!C:P,14,0),""))</f>
        <v/>
      </c>
    </row>
    <row r="331" spans="1:27" x14ac:dyDescent="0.3">
      <c r="A331" t="str">
        <f>IF(precio_reno_porta!B331="","",precio_reno_porta!B331)</f>
        <v/>
      </c>
      <c r="B331" t="str">
        <f>IF(Anexar1!B321="","",Anexar1!B321)</f>
        <v/>
      </c>
      <c r="C331" t="str">
        <f>IF(Anexar1!C321="","",Anexar1!C321)</f>
        <v/>
      </c>
      <c r="D331" t="str">
        <f>IF(C331="","",VLOOKUP(C331,precio_reno_porta!D:Z,2,0))</f>
        <v/>
      </c>
      <c r="E331" t="str">
        <f>IF(C331="","",VLOOKUP(C331,precio_reno_porta!D:Z,3,0))</f>
        <v/>
      </c>
      <c r="F331" t="str">
        <f>IF(C331="","",VLOOKUP(C331,precio_reno_porta!D:Z,4,0))</f>
        <v/>
      </c>
      <c r="G331" t="str">
        <f>IF(C331="","",VLOOKUP(C331,precio_reno_porta!D:Z,5,0))</f>
        <v/>
      </c>
      <c r="H331" t="str">
        <f>IF(C331="","",VLOOKUP(C331,precio_reno_porta!D:Z,6,0))</f>
        <v/>
      </c>
      <c r="I331" t="str">
        <f>IF(C331="","",VLOOKUP(C331,precio_reno_porta!D:Z,7,0))</f>
        <v/>
      </c>
      <c r="J331" t="str">
        <f>IF(C331="","",VLOOKUP(C331,precio_reno_porta!D:Z,8,0))</f>
        <v/>
      </c>
      <c r="K331" t="str">
        <f>IF(C331="","",VLOOKUP(C331,precio_reno_porta!D:Z,9,0))</f>
        <v/>
      </c>
      <c r="L331" t="str">
        <f>IF(C331="","",VLOOKUP(C331,precio_reno_porta!D:Z,10,0))</f>
        <v/>
      </c>
      <c r="M331" t="str">
        <f>IF(C331="","",VLOOKUP(C331,precio_reno_porta!D:Z,11,0))</f>
        <v/>
      </c>
      <c r="N331" t="str">
        <f>IF(C331="","",VLOOKUP(C331,precio_reno_porta!D:Z,12,0))</f>
        <v/>
      </c>
      <c r="O331" t="str">
        <f>IF(C331="","",VLOOKUP(C331,precio_reno_porta!D:Z,13,0))</f>
        <v/>
      </c>
      <c r="P331" t="str">
        <f>IF(C331="","",VLOOKUP(C331,precio_reno_porta!D:Z,14,0))</f>
        <v/>
      </c>
      <c r="Q331" t="str">
        <f>IF(C331="","",VLOOKUP(C331,precio_reno_porta!D:Z,15,0))</f>
        <v/>
      </c>
      <c r="R331" t="str">
        <f>IF(C331="","",VLOOKUP(C331,precio_reno_porta!D:Z,16,0))</f>
        <v/>
      </c>
      <c r="S331" t="str">
        <f>IF(C331="","",VLOOKUP(C331,precio_reno_porta!D:Z,17,0))</f>
        <v/>
      </c>
      <c r="T331" t="str">
        <f>IF(C331="","",VLOOKUP(C331,precio_reno_porta!D:Z,18,0))</f>
        <v/>
      </c>
      <c r="U331" t="str">
        <f>IF(C331="","",VLOOKUP(C331,precio_reno_porta!D:Z,19,0))</f>
        <v/>
      </c>
      <c r="V331" t="str">
        <f>IF(C331="","",VLOOKUP(C331,precio_reno_porta!D:Z,20,0))</f>
        <v/>
      </c>
      <c r="W331" t="str">
        <f>IF(C331="","",VLOOKUP(C331,precio_reno_porta!D:Z,21,0))</f>
        <v/>
      </c>
      <c r="X331" t="str">
        <f>IF(C331="","",VLOOKUP(C331,precio_reno_porta!D:Z,22,0))</f>
        <v/>
      </c>
      <c r="Y331" t="str">
        <f>IF(C331="","",VLOOKUP(C331,precio_reno_porta!D:Z,23,0))</f>
        <v/>
      </c>
      <c r="Z331" t="str">
        <f>IF(Anexar1!C321="","",IFERROR(VLOOKUP(C331,Anexar1!C:P,6,0),0))</f>
        <v/>
      </c>
      <c r="AA331" t="str">
        <f>IF(Anexar1!C321="","",IFERROR(VLOOKUP(C331,Anexar1!C:P,14,0),""))</f>
        <v/>
      </c>
    </row>
    <row r="332" spans="1:27" x14ac:dyDescent="0.3">
      <c r="A332" t="str">
        <f>IF(precio_reno_porta!B332="","",precio_reno_porta!B332)</f>
        <v/>
      </c>
      <c r="B332" t="str">
        <f>IF(Anexar1!B322="","",Anexar1!B322)</f>
        <v/>
      </c>
      <c r="C332" t="str">
        <f>IF(Anexar1!C322="","",Anexar1!C322)</f>
        <v/>
      </c>
      <c r="D332" t="str">
        <f>IF(C332="","",VLOOKUP(C332,precio_reno_porta!D:Z,2,0))</f>
        <v/>
      </c>
      <c r="E332" t="str">
        <f>IF(C332="","",VLOOKUP(C332,precio_reno_porta!D:Z,3,0))</f>
        <v/>
      </c>
      <c r="F332" t="str">
        <f>IF(C332="","",VLOOKUP(C332,precio_reno_porta!D:Z,4,0))</f>
        <v/>
      </c>
      <c r="G332" t="str">
        <f>IF(C332="","",VLOOKUP(C332,precio_reno_porta!D:Z,5,0))</f>
        <v/>
      </c>
      <c r="H332" t="str">
        <f>IF(C332="","",VLOOKUP(C332,precio_reno_porta!D:Z,6,0))</f>
        <v/>
      </c>
      <c r="I332" t="str">
        <f>IF(C332="","",VLOOKUP(C332,precio_reno_porta!D:Z,7,0))</f>
        <v/>
      </c>
      <c r="J332" t="str">
        <f>IF(C332="","",VLOOKUP(C332,precio_reno_porta!D:Z,8,0))</f>
        <v/>
      </c>
      <c r="K332" t="str">
        <f>IF(C332="","",VLOOKUP(C332,precio_reno_porta!D:Z,9,0))</f>
        <v/>
      </c>
      <c r="L332" t="str">
        <f>IF(C332="","",VLOOKUP(C332,precio_reno_porta!D:Z,10,0))</f>
        <v/>
      </c>
      <c r="M332" t="str">
        <f>IF(C332="","",VLOOKUP(C332,precio_reno_porta!D:Z,11,0))</f>
        <v/>
      </c>
      <c r="N332" t="str">
        <f>IF(C332="","",VLOOKUP(C332,precio_reno_porta!D:Z,12,0))</f>
        <v/>
      </c>
      <c r="O332" t="str">
        <f>IF(C332="","",VLOOKUP(C332,precio_reno_porta!D:Z,13,0))</f>
        <v/>
      </c>
      <c r="P332" t="str">
        <f>IF(C332="","",VLOOKUP(C332,precio_reno_porta!D:Z,14,0))</f>
        <v/>
      </c>
      <c r="Q332" t="str">
        <f>IF(C332="","",VLOOKUP(C332,precio_reno_porta!D:Z,15,0))</f>
        <v/>
      </c>
      <c r="R332" t="str">
        <f>IF(C332="","",VLOOKUP(C332,precio_reno_porta!D:Z,16,0))</f>
        <v/>
      </c>
      <c r="S332" t="str">
        <f>IF(C332="","",VLOOKUP(C332,precio_reno_porta!D:Z,17,0))</f>
        <v/>
      </c>
      <c r="T332" t="str">
        <f>IF(C332="","",VLOOKUP(C332,precio_reno_porta!D:Z,18,0))</f>
        <v/>
      </c>
      <c r="U332" t="str">
        <f>IF(C332="","",VLOOKUP(C332,precio_reno_porta!D:Z,19,0))</f>
        <v/>
      </c>
      <c r="V332" t="str">
        <f>IF(C332="","",VLOOKUP(C332,precio_reno_porta!D:Z,20,0))</f>
        <v/>
      </c>
      <c r="W332" t="str">
        <f>IF(C332="","",VLOOKUP(C332,precio_reno_porta!D:Z,21,0))</f>
        <v/>
      </c>
      <c r="X332" t="str">
        <f>IF(C332="","",VLOOKUP(C332,precio_reno_porta!D:Z,22,0))</f>
        <v/>
      </c>
      <c r="Y332" t="str">
        <f>IF(C332="","",VLOOKUP(C332,precio_reno_porta!D:Z,23,0))</f>
        <v/>
      </c>
      <c r="Z332" t="str">
        <f>IF(Anexar1!C322="","",IFERROR(VLOOKUP(C332,Anexar1!C:P,6,0),0))</f>
        <v/>
      </c>
      <c r="AA332" t="str">
        <f>IF(Anexar1!C322="","",IFERROR(VLOOKUP(C332,Anexar1!C:P,14,0),""))</f>
        <v/>
      </c>
    </row>
    <row r="333" spans="1:27" x14ac:dyDescent="0.3">
      <c r="A333" t="str">
        <f>IF(precio_reno_porta!B333="","",precio_reno_porta!B333)</f>
        <v/>
      </c>
      <c r="B333" t="str">
        <f>IF(Anexar1!B323="","",Anexar1!B323)</f>
        <v/>
      </c>
      <c r="C333" t="str">
        <f>IF(Anexar1!C323="","",Anexar1!C323)</f>
        <v/>
      </c>
      <c r="D333" t="str">
        <f>IF(C333="","",VLOOKUP(C333,precio_reno_porta!D:Z,2,0))</f>
        <v/>
      </c>
      <c r="E333" t="str">
        <f>IF(C333="","",VLOOKUP(C333,precio_reno_porta!D:Z,3,0))</f>
        <v/>
      </c>
      <c r="F333" t="str">
        <f>IF(C333="","",VLOOKUP(C333,precio_reno_porta!D:Z,4,0))</f>
        <v/>
      </c>
      <c r="G333" t="str">
        <f>IF(C333="","",VLOOKUP(C333,precio_reno_porta!D:Z,5,0))</f>
        <v/>
      </c>
      <c r="H333" t="str">
        <f>IF(C333="","",VLOOKUP(C333,precio_reno_porta!D:Z,6,0))</f>
        <v/>
      </c>
      <c r="I333" t="str">
        <f>IF(C333="","",VLOOKUP(C333,precio_reno_porta!D:Z,7,0))</f>
        <v/>
      </c>
      <c r="J333" t="str">
        <f>IF(C333="","",VLOOKUP(C333,precio_reno_porta!D:Z,8,0))</f>
        <v/>
      </c>
      <c r="K333" t="str">
        <f>IF(C333="","",VLOOKUP(C333,precio_reno_porta!D:Z,9,0))</f>
        <v/>
      </c>
      <c r="L333" t="str">
        <f>IF(C333="","",VLOOKUP(C333,precio_reno_porta!D:Z,10,0))</f>
        <v/>
      </c>
      <c r="M333" t="str">
        <f>IF(C333="","",VLOOKUP(C333,precio_reno_porta!D:Z,11,0))</f>
        <v/>
      </c>
      <c r="N333" t="str">
        <f>IF(C333="","",VLOOKUP(C333,precio_reno_porta!D:Z,12,0))</f>
        <v/>
      </c>
      <c r="O333" t="str">
        <f>IF(C333="","",VLOOKUP(C333,precio_reno_porta!D:Z,13,0))</f>
        <v/>
      </c>
      <c r="P333" t="str">
        <f>IF(C333="","",VLOOKUP(C333,precio_reno_porta!D:Z,14,0))</f>
        <v/>
      </c>
      <c r="Q333" t="str">
        <f>IF(C333="","",VLOOKUP(C333,precio_reno_porta!D:Z,15,0))</f>
        <v/>
      </c>
      <c r="R333" t="str">
        <f>IF(C333="","",VLOOKUP(C333,precio_reno_porta!D:Z,16,0))</f>
        <v/>
      </c>
      <c r="S333" t="str">
        <f>IF(C333="","",VLOOKUP(C333,precio_reno_porta!D:Z,17,0))</f>
        <v/>
      </c>
      <c r="T333" t="str">
        <f>IF(C333="","",VLOOKUP(C333,precio_reno_porta!D:Z,18,0))</f>
        <v/>
      </c>
      <c r="U333" t="str">
        <f>IF(C333="","",VLOOKUP(C333,precio_reno_porta!D:Z,19,0))</f>
        <v/>
      </c>
      <c r="V333" t="str">
        <f>IF(C333="","",VLOOKUP(C333,precio_reno_porta!D:Z,20,0))</f>
        <v/>
      </c>
      <c r="W333" t="str">
        <f>IF(C333="","",VLOOKUP(C333,precio_reno_porta!D:Z,21,0))</f>
        <v/>
      </c>
      <c r="X333" t="str">
        <f>IF(C333="","",VLOOKUP(C333,precio_reno_porta!D:Z,22,0))</f>
        <v/>
      </c>
      <c r="Y333" t="str">
        <f>IF(C333="","",VLOOKUP(C333,precio_reno_porta!D:Z,23,0))</f>
        <v/>
      </c>
      <c r="Z333" t="str">
        <f>IF(Anexar1!C323="","",IFERROR(VLOOKUP(C333,Anexar1!C:P,6,0),0))</f>
        <v/>
      </c>
      <c r="AA333" t="str">
        <f>IF(Anexar1!C323="","",IFERROR(VLOOKUP(C333,Anexar1!C:P,14,0),""))</f>
        <v/>
      </c>
    </row>
    <row r="334" spans="1:27" x14ac:dyDescent="0.3">
      <c r="A334" t="str">
        <f>IF(precio_reno_porta!B334="","",precio_reno_porta!B334)</f>
        <v/>
      </c>
      <c r="B334" t="str">
        <f>IF(Anexar1!B324="","",Anexar1!B324)</f>
        <v/>
      </c>
      <c r="C334" t="str">
        <f>IF(Anexar1!C324="","",Anexar1!C324)</f>
        <v/>
      </c>
      <c r="D334" t="str">
        <f>IF(C334="","",VLOOKUP(C334,precio_reno_porta!D:Z,2,0))</f>
        <v/>
      </c>
      <c r="E334" t="str">
        <f>IF(C334="","",VLOOKUP(C334,precio_reno_porta!D:Z,3,0))</f>
        <v/>
      </c>
      <c r="F334" t="str">
        <f>IF(C334="","",VLOOKUP(C334,precio_reno_porta!D:Z,4,0))</f>
        <v/>
      </c>
      <c r="G334" t="str">
        <f>IF(C334="","",VLOOKUP(C334,precio_reno_porta!D:Z,5,0))</f>
        <v/>
      </c>
      <c r="H334" t="str">
        <f>IF(C334="","",VLOOKUP(C334,precio_reno_porta!D:Z,6,0))</f>
        <v/>
      </c>
      <c r="I334" t="str">
        <f>IF(C334="","",VLOOKUP(C334,precio_reno_porta!D:Z,7,0))</f>
        <v/>
      </c>
      <c r="J334" t="str">
        <f>IF(C334="","",VLOOKUP(C334,precio_reno_porta!D:Z,8,0))</f>
        <v/>
      </c>
      <c r="K334" t="str">
        <f>IF(C334="","",VLOOKUP(C334,precio_reno_porta!D:Z,9,0))</f>
        <v/>
      </c>
      <c r="L334" t="str">
        <f>IF(C334="","",VLOOKUP(C334,precio_reno_porta!D:Z,10,0))</f>
        <v/>
      </c>
      <c r="M334" t="str">
        <f>IF(C334="","",VLOOKUP(C334,precio_reno_porta!D:Z,11,0))</f>
        <v/>
      </c>
      <c r="N334" t="str">
        <f>IF(C334="","",VLOOKUP(C334,precio_reno_porta!D:Z,12,0))</f>
        <v/>
      </c>
      <c r="O334" t="str">
        <f>IF(C334="","",VLOOKUP(C334,precio_reno_porta!D:Z,13,0))</f>
        <v/>
      </c>
      <c r="P334" t="str">
        <f>IF(C334="","",VLOOKUP(C334,precio_reno_porta!D:Z,14,0))</f>
        <v/>
      </c>
      <c r="Q334" t="str">
        <f>IF(C334="","",VLOOKUP(C334,precio_reno_porta!D:Z,15,0))</f>
        <v/>
      </c>
      <c r="R334" t="str">
        <f>IF(C334="","",VLOOKUP(C334,precio_reno_porta!D:Z,16,0))</f>
        <v/>
      </c>
      <c r="S334" t="str">
        <f>IF(C334="","",VLOOKUP(C334,precio_reno_porta!D:Z,17,0))</f>
        <v/>
      </c>
      <c r="T334" t="str">
        <f>IF(C334="","",VLOOKUP(C334,precio_reno_porta!D:Z,18,0))</f>
        <v/>
      </c>
      <c r="U334" t="str">
        <f>IF(C334="","",VLOOKUP(C334,precio_reno_porta!D:Z,19,0))</f>
        <v/>
      </c>
      <c r="V334" t="str">
        <f>IF(C334="","",VLOOKUP(C334,precio_reno_porta!D:Z,20,0))</f>
        <v/>
      </c>
      <c r="W334" t="str">
        <f>IF(C334="","",VLOOKUP(C334,precio_reno_porta!D:Z,21,0))</f>
        <v/>
      </c>
      <c r="X334" t="str">
        <f>IF(C334="","",VLOOKUP(C334,precio_reno_porta!D:Z,22,0))</f>
        <v/>
      </c>
      <c r="Y334" t="str">
        <f>IF(C334="","",VLOOKUP(C334,precio_reno_porta!D:Z,23,0))</f>
        <v/>
      </c>
      <c r="Z334" t="str">
        <f>IF(Anexar1!C324="","",IFERROR(VLOOKUP(C334,Anexar1!C:P,6,0),0))</f>
        <v/>
      </c>
      <c r="AA334" t="str">
        <f>IF(Anexar1!C324="","",IFERROR(VLOOKUP(C334,Anexar1!C:P,14,0),""))</f>
        <v/>
      </c>
    </row>
    <row r="335" spans="1:27" x14ac:dyDescent="0.3">
      <c r="A335" t="str">
        <f>IF(precio_reno_porta!B335="","",precio_reno_porta!B335)</f>
        <v/>
      </c>
      <c r="B335" t="str">
        <f>IF(Anexar1!B325="","",Anexar1!B325)</f>
        <v/>
      </c>
      <c r="C335" t="str">
        <f>IF(Anexar1!C325="","",Anexar1!C325)</f>
        <v/>
      </c>
      <c r="D335" t="str">
        <f>IF(C335="","",VLOOKUP(C335,precio_reno_porta!D:Z,2,0))</f>
        <v/>
      </c>
      <c r="E335" t="str">
        <f>IF(C335="","",VLOOKUP(C335,precio_reno_porta!D:Z,3,0))</f>
        <v/>
      </c>
      <c r="F335" t="str">
        <f>IF(C335="","",VLOOKUP(C335,precio_reno_porta!D:Z,4,0))</f>
        <v/>
      </c>
      <c r="G335" t="str">
        <f>IF(C335="","",VLOOKUP(C335,precio_reno_porta!D:Z,5,0))</f>
        <v/>
      </c>
      <c r="H335" t="str">
        <f>IF(C335="","",VLOOKUP(C335,precio_reno_porta!D:Z,6,0))</f>
        <v/>
      </c>
      <c r="I335" t="str">
        <f>IF(C335="","",VLOOKUP(C335,precio_reno_porta!D:Z,7,0))</f>
        <v/>
      </c>
      <c r="J335" t="str">
        <f>IF(C335="","",VLOOKUP(C335,precio_reno_porta!D:Z,8,0))</f>
        <v/>
      </c>
      <c r="K335" t="str">
        <f>IF(C335="","",VLOOKUP(C335,precio_reno_porta!D:Z,9,0))</f>
        <v/>
      </c>
      <c r="L335" t="str">
        <f>IF(C335="","",VLOOKUP(C335,precio_reno_porta!D:Z,10,0))</f>
        <v/>
      </c>
      <c r="M335" t="str">
        <f>IF(C335="","",VLOOKUP(C335,precio_reno_porta!D:Z,11,0))</f>
        <v/>
      </c>
      <c r="N335" t="str">
        <f>IF(C335="","",VLOOKUP(C335,precio_reno_porta!D:Z,12,0))</f>
        <v/>
      </c>
      <c r="O335" t="str">
        <f>IF(C335="","",VLOOKUP(C335,precio_reno_porta!D:Z,13,0))</f>
        <v/>
      </c>
      <c r="P335" t="str">
        <f>IF(C335="","",VLOOKUP(C335,precio_reno_porta!D:Z,14,0))</f>
        <v/>
      </c>
      <c r="Q335" t="str">
        <f>IF(C335="","",VLOOKUP(C335,precio_reno_porta!D:Z,15,0))</f>
        <v/>
      </c>
      <c r="R335" t="str">
        <f>IF(C335="","",VLOOKUP(C335,precio_reno_porta!D:Z,16,0))</f>
        <v/>
      </c>
      <c r="S335" t="str">
        <f>IF(C335="","",VLOOKUP(C335,precio_reno_porta!D:Z,17,0))</f>
        <v/>
      </c>
      <c r="T335" t="str">
        <f>IF(C335="","",VLOOKUP(C335,precio_reno_porta!D:Z,18,0))</f>
        <v/>
      </c>
      <c r="U335" t="str">
        <f>IF(C335="","",VLOOKUP(C335,precio_reno_porta!D:Z,19,0))</f>
        <v/>
      </c>
      <c r="V335" t="str">
        <f>IF(C335="","",VLOOKUP(C335,precio_reno_porta!D:Z,20,0))</f>
        <v/>
      </c>
      <c r="W335" t="str">
        <f>IF(C335="","",VLOOKUP(C335,precio_reno_porta!D:Z,21,0))</f>
        <v/>
      </c>
      <c r="X335" t="str">
        <f>IF(C335="","",VLOOKUP(C335,precio_reno_porta!D:Z,22,0))</f>
        <v/>
      </c>
      <c r="Y335" t="str">
        <f>IF(C335="","",VLOOKUP(C335,precio_reno_porta!D:Z,23,0))</f>
        <v/>
      </c>
      <c r="Z335" t="str">
        <f>IF(Anexar1!C325="","",IFERROR(VLOOKUP(C335,Anexar1!C:P,6,0),0))</f>
        <v/>
      </c>
      <c r="AA335" t="str">
        <f>IF(Anexar1!C325="","",IFERROR(VLOOKUP(C335,Anexar1!C:P,14,0),""))</f>
        <v/>
      </c>
    </row>
    <row r="336" spans="1:27" x14ac:dyDescent="0.3">
      <c r="A336" t="str">
        <f>IF(precio_reno_porta!B336="","",precio_reno_porta!B336)</f>
        <v/>
      </c>
      <c r="B336" t="str">
        <f>IF(Anexar1!B326="","",Anexar1!B326)</f>
        <v/>
      </c>
      <c r="C336" t="str">
        <f>IF(Anexar1!C326="","",Anexar1!C326)</f>
        <v/>
      </c>
      <c r="D336" t="str">
        <f>IF(C336="","",VLOOKUP(C336,precio_reno_porta!D:Z,2,0))</f>
        <v/>
      </c>
      <c r="E336" t="str">
        <f>IF(C336="","",VLOOKUP(C336,precio_reno_porta!D:Z,3,0))</f>
        <v/>
      </c>
      <c r="F336" t="str">
        <f>IF(C336="","",VLOOKUP(C336,precio_reno_porta!D:Z,4,0))</f>
        <v/>
      </c>
      <c r="G336" t="str">
        <f>IF(C336="","",VLOOKUP(C336,precio_reno_porta!D:Z,5,0))</f>
        <v/>
      </c>
      <c r="H336" t="str">
        <f>IF(C336="","",VLOOKUP(C336,precio_reno_porta!D:Z,6,0))</f>
        <v/>
      </c>
      <c r="I336" t="str">
        <f>IF(C336="","",VLOOKUP(C336,precio_reno_porta!D:Z,7,0))</f>
        <v/>
      </c>
      <c r="J336" t="str">
        <f>IF(C336="","",VLOOKUP(C336,precio_reno_porta!D:Z,8,0))</f>
        <v/>
      </c>
      <c r="K336" t="str">
        <f>IF(C336="","",VLOOKUP(C336,precio_reno_porta!D:Z,9,0))</f>
        <v/>
      </c>
      <c r="L336" t="str">
        <f>IF(C336="","",VLOOKUP(C336,precio_reno_porta!D:Z,10,0))</f>
        <v/>
      </c>
      <c r="M336" t="str">
        <f>IF(C336="","",VLOOKUP(C336,precio_reno_porta!D:Z,11,0))</f>
        <v/>
      </c>
      <c r="N336" t="str">
        <f>IF(C336="","",VLOOKUP(C336,precio_reno_porta!D:Z,12,0))</f>
        <v/>
      </c>
      <c r="O336" t="str">
        <f>IF(C336="","",VLOOKUP(C336,precio_reno_porta!D:Z,13,0))</f>
        <v/>
      </c>
      <c r="P336" t="str">
        <f>IF(C336="","",VLOOKUP(C336,precio_reno_porta!D:Z,14,0))</f>
        <v/>
      </c>
      <c r="Q336" t="str">
        <f>IF(C336="","",VLOOKUP(C336,precio_reno_porta!D:Z,15,0))</f>
        <v/>
      </c>
      <c r="R336" t="str">
        <f>IF(C336="","",VLOOKUP(C336,precio_reno_porta!D:Z,16,0))</f>
        <v/>
      </c>
      <c r="S336" t="str">
        <f>IF(C336="","",VLOOKUP(C336,precio_reno_porta!D:Z,17,0))</f>
        <v/>
      </c>
      <c r="T336" t="str">
        <f>IF(C336="","",VLOOKUP(C336,precio_reno_porta!D:Z,18,0))</f>
        <v/>
      </c>
      <c r="U336" t="str">
        <f>IF(C336="","",VLOOKUP(C336,precio_reno_porta!D:Z,19,0))</f>
        <v/>
      </c>
      <c r="V336" t="str">
        <f>IF(C336="","",VLOOKUP(C336,precio_reno_porta!D:Z,20,0))</f>
        <v/>
      </c>
      <c r="W336" t="str">
        <f>IF(C336="","",VLOOKUP(C336,precio_reno_porta!D:Z,21,0))</f>
        <v/>
      </c>
      <c r="X336" t="str">
        <f>IF(C336="","",VLOOKUP(C336,precio_reno_porta!D:Z,22,0))</f>
        <v/>
      </c>
      <c r="Y336" t="str">
        <f>IF(C336="","",VLOOKUP(C336,precio_reno_porta!D:Z,23,0))</f>
        <v/>
      </c>
      <c r="Z336" t="str">
        <f>IF(Anexar1!C326="","",IFERROR(VLOOKUP(C336,Anexar1!C:P,6,0),0))</f>
        <v/>
      </c>
      <c r="AA336" t="str">
        <f>IF(Anexar1!C326="","",IFERROR(VLOOKUP(C336,Anexar1!C:P,14,0),""))</f>
        <v/>
      </c>
    </row>
    <row r="337" spans="1:27" x14ac:dyDescent="0.3">
      <c r="A337" t="str">
        <f>IF(precio_reno_porta!B337="","",precio_reno_porta!B337)</f>
        <v/>
      </c>
      <c r="B337" t="str">
        <f>IF(Anexar1!B327="","",Anexar1!B327)</f>
        <v/>
      </c>
      <c r="C337" t="str">
        <f>IF(Anexar1!C327="","",Anexar1!C327)</f>
        <v/>
      </c>
      <c r="D337" t="str">
        <f>IF(C337="","",VLOOKUP(C337,precio_reno_porta!D:Z,2,0))</f>
        <v/>
      </c>
      <c r="E337" t="str">
        <f>IF(C337="","",VLOOKUP(C337,precio_reno_porta!D:Z,3,0))</f>
        <v/>
      </c>
      <c r="F337" t="str">
        <f>IF(C337="","",VLOOKUP(C337,precio_reno_porta!D:Z,4,0))</f>
        <v/>
      </c>
      <c r="G337" t="str">
        <f>IF(C337="","",VLOOKUP(C337,precio_reno_porta!D:Z,5,0))</f>
        <v/>
      </c>
      <c r="H337" t="str">
        <f>IF(C337="","",VLOOKUP(C337,precio_reno_porta!D:Z,6,0))</f>
        <v/>
      </c>
      <c r="I337" t="str">
        <f>IF(C337="","",VLOOKUP(C337,precio_reno_porta!D:Z,7,0))</f>
        <v/>
      </c>
      <c r="J337" t="str">
        <f>IF(C337="","",VLOOKUP(C337,precio_reno_porta!D:Z,8,0))</f>
        <v/>
      </c>
      <c r="K337" t="str">
        <f>IF(C337="","",VLOOKUP(C337,precio_reno_porta!D:Z,9,0))</f>
        <v/>
      </c>
      <c r="L337" t="str">
        <f>IF(C337="","",VLOOKUP(C337,precio_reno_porta!D:Z,10,0))</f>
        <v/>
      </c>
      <c r="M337" t="str">
        <f>IF(C337="","",VLOOKUP(C337,precio_reno_porta!D:Z,11,0))</f>
        <v/>
      </c>
      <c r="N337" t="str">
        <f>IF(C337="","",VLOOKUP(C337,precio_reno_porta!D:Z,12,0))</f>
        <v/>
      </c>
      <c r="O337" t="str">
        <f>IF(C337="","",VLOOKUP(C337,precio_reno_porta!D:Z,13,0))</f>
        <v/>
      </c>
      <c r="P337" t="str">
        <f>IF(C337="","",VLOOKUP(C337,precio_reno_porta!D:Z,14,0))</f>
        <v/>
      </c>
      <c r="Q337" t="str">
        <f>IF(C337="","",VLOOKUP(C337,precio_reno_porta!D:Z,15,0))</f>
        <v/>
      </c>
      <c r="R337" t="str">
        <f>IF(C337="","",VLOOKUP(C337,precio_reno_porta!D:Z,16,0))</f>
        <v/>
      </c>
      <c r="S337" t="str">
        <f>IF(C337="","",VLOOKUP(C337,precio_reno_porta!D:Z,17,0))</f>
        <v/>
      </c>
      <c r="T337" t="str">
        <f>IF(C337="","",VLOOKUP(C337,precio_reno_porta!D:Z,18,0))</f>
        <v/>
      </c>
      <c r="U337" t="str">
        <f>IF(C337="","",VLOOKUP(C337,precio_reno_porta!D:Z,19,0))</f>
        <v/>
      </c>
      <c r="V337" t="str">
        <f>IF(C337="","",VLOOKUP(C337,precio_reno_porta!D:Z,20,0))</f>
        <v/>
      </c>
      <c r="W337" t="str">
        <f>IF(C337="","",VLOOKUP(C337,precio_reno_porta!D:Z,21,0))</f>
        <v/>
      </c>
      <c r="X337" t="str">
        <f>IF(C337="","",VLOOKUP(C337,precio_reno_porta!D:Z,22,0))</f>
        <v/>
      </c>
      <c r="Y337" t="str">
        <f>IF(C337="","",VLOOKUP(C337,precio_reno_porta!D:Z,23,0))</f>
        <v/>
      </c>
      <c r="Z337" t="str">
        <f>IF(Anexar1!C327="","",IFERROR(VLOOKUP(C337,Anexar1!C:P,6,0),0))</f>
        <v/>
      </c>
      <c r="AA337" t="str">
        <f>IF(Anexar1!C327="","",IFERROR(VLOOKUP(C337,Anexar1!C:P,14,0),""))</f>
        <v/>
      </c>
    </row>
    <row r="338" spans="1:27" x14ac:dyDescent="0.3">
      <c r="A338" t="str">
        <f>IF(precio_reno_porta!B338="","",precio_reno_porta!B338)</f>
        <v/>
      </c>
      <c r="B338" t="str">
        <f>IF(Anexar1!B328="","",Anexar1!B328)</f>
        <v/>
      </c>
      <c r="C338" t="str">
        <f>IF(Anexar1!C328="","",Anexar1!C328)</f>
        <v/>
      </c>
      <c r="D338" t="str">
        <f>IF(C338="","",VLOOKUP(C338,precio_reno_porta!D:Z,2,0))</f>
        <v/>
      </c>
      <c r="E338" t="str">
        <f>IF(C338="","",VLOOKUP(C338,precio_reno_porta!D:Z,3,0))</f>
        <v/>
      </c>
      <c r="F338" t="str">
        <f>IF(C338="","",VLOOKUP(C338,precio_reno_porta!D:Z,4,0))</f>
        <v/>
      </c>
      <c r="G338" t="str">
        <f>IF(C338="","",VLOOKUP(C338,precio_reno_porta!D:Z,5,0))</f>
        <v/>
      </c>
      <c r="H338" t="str">
        <f>IF(C338="","",VLOOKUP(C338,precio_reno_porta!D:Z,6,0))</f>
        <v/>
      </c>
      <c r="I338" t="str">
        <f>IF(C338="","",VLOOKUP(C338,precio_reno_porta!D:Z,7,0))</f>
        <v/>
      </c>
      <c r="J338" t="str">
        <f>IF(C338="","",VLOOKUP(C338,precio_reno_porta!D:Z,8,0))</f>
        <v/>
      </c>
      <c r="K338" t="str">
        <f>IF(C338="","",VLOOKUP(C338,precio_reno_porta!D:Z,9,0))</f>
        <v/>
      </c>
      <c r="L338" t="str">
        <f>IF(C338="","",VLOOKUP(C338,precio_reno_porta!D:Z,10,0))</f>
        <v/>
      </c>
      <c r="M338" t="str">
        <f>IF(C338="","",VLOOKUP(C338,precio_reno_porta!D:Z,11,0))</f>
        <v/>
      </c>
      <c r="N338" t="str">
        <f>IF(C338="","",VLOOKUP(C338,precio_reno_porta!D:Z,12,0))</f>
        <v/>
      </c>
      <c r="O338" t="str">
        <f>IF(C338="","",VLOOKUP(C338,precio_reno_porta!D:Z,13,0))</f>
        <v/>
      </c>
      <c r="P338" t="str">
        <f>IF(C338="","",VLOOKUP(C338,precio_reno_porta!D:Z,14,0))</f>
        <v/>
      </c>
      <c r="Q338" t="str">
        <f>IF(C338="","",VLOOKUP(C338,precio_reno_porta!D:Z,15,0))</f>
        <v/>
      </c>
      <c r="R338" t="str">
        <f>IF(C338="","",VLOOKUP(C338,precio_reno_porta!D:Z,16,0))</f>
        <v/>
      </c>
      <c r="S338" t="str">
        <f>IF(C338="","",VLOOKUP(C338,precio_reno_porta!D:Z,17,0))</f>
        <v/>
      </c>
      <c r="T338" t="str">
        <f>IF(C338="","",VLOOKUP(C338,precio_reno_porta!D:Z,18,0))</f>
        <v/>
      </c>
      <c r="U338" t="str">
        <f>IF(C338="","",VLOOKUP(C338,precio_reno_porta!D:Z,19,0))</f>
        <v/>
      </c>
      <c r="V338" t="str">
        <f>IF(C338="","",VLOOKUP(C338,precio_reno_porta!D:Z,20,0))</f>
        <v/>
      </c>
      <c r="W338" t="str">
        <f>IF(C338="","",VLOOKUP(C338,precio_reno_porta!D:Z,21,0))</f>
        <v/>
      </c>
      <c r="X338" t="str">
        <f>IF(C338="","",VLOOKUP(C338,precio_reno_porta!D:Z,22,0))</f>
        <v/>
      </c>
      <c r="Y338" t="str">
        <f>IF(C338="","",VLOOKUP(C338,precio_reno_porta!D:Z,23,0))</f>
        <v/>
      </c>
      <c r="Z338" t="str">
        <f>IF(Anexar1!C328="","",IFERROR(VLOOKUP(C338,Anexar1!C:P,6,0),0))</f>
        <v/>
      </c>
      <c r="AA338" t="str">
        <f>IF(Anexar1!C328="","",IFERROR(VLOOKUP(C338,Anexar1!C:P,14,0),""))</f>
        <v/>
      </c>
    </row>
    <row r="339" spans="1:27" x14ac:dyDescent="0.3">
      <c r="A339" t="str">
        <f>IF(precio_reno_porta!B339="","",precio_reno_porta!B339)</f>
        <v/>
      </c>
      <c r="B339" t="str">
        <f>IF(Anexar1!B329="","",Anexar1!B329)</f>
        <v/>
      </c>
      <c r="C339" t="str">
        <f>IF(Anexar1!C329="","",Anexar1!C329)</f>
        <v/>
      </c>
      <c r="D339" t="str">
        <f>IF(C339="","",VLOOKUP(C339,precio_reno_porta!D:Z,2,0))</f>
        <v/>
      </c>
      <c r="E339" t="str">
        <f>IF(C339="","",VLOOKUP(C339,precio_reno_porta!D:Z,3,0))</f>
        <v/>
      </c>
      <c r="F339" t="str">
        <f>IF(C339="","",VLOOKUP(C339,precio_reno_porta!D:Z,4,0))</f>
        <v/>
      </c>
      <c r="G339" t="str">
        <f>IF(C339="","",VLOOKUP(C339,precio_reno_porta!D:Z,5,0))</f>
        <v/>
      </c>
      <c r="H339" t="str">
        <f>IF(C339="","",VLOOKUP(C339,precio_reno_porta!D:Z,6,0))</f>
        <v/>
      </c>
      <c r="I339" t="str">
        <f>IF(C339="","",VLOOKUP(C339,precio_reno_porta!D:Z,7,0))</f>
        <v/>
      </c>
      <c r="J339" t="str">
        <f>IF(C339="","",VLOOKUP(C339,precio_reno_porta!D:Z,8,0))</f>
        <v/>
      </c>
      <c r="K339" t="str">
        <f>IF(C339="","",VLOOKUP(C339,precio_reno_porta!D:Z,9,0))</f>
        <v/>
      </c>
      <c r="L339" t="str">
        <f>IF(C339="","",VLOOKUP(C339,precio_reno_porta!D:Z,10,0))</f>
        <v/>
      </c>
      <c r="M339" t="str">
        <f>IF(C339="","",VLOOKUP(C339,precio_reno_porta!D:Z,11,0))</f>
        <v/>
      </c>
      <c r="N339" t="str">
        <f>IF(C339="","",VLOOKUP(C339,precio_reno_porta!D:Z,12,0))</f>
        <v/>
      </c>
      <c r="O339" t="str">
        <f>IF(C339="","",VLOOKUP(C339,precio_reno_porta!D:Z,13,0))</f>
        <v/>
      </c>
      <c r="P339" t="str">
        <f>IF(C339="","",VLOOKUP(C339,precio_reno_porta!D:Z,14,0))</f>
        <v/>
      </c>
      <c r="Q339" t="str">
        <f>IF(C339="","",VLOOKUP(C339,precio_reno_porta!D:Z,15,0))</f>
        <v/>
      </c>
      <c r="R339" t="str">
        <f>IF(C339="","",VLOOKUP(C339,precio_reno_porta!D:Z,16,0))</f>
        <v/>
      </c>
      <c r="S339" t="str">
        <f>IF(C339="","",VLOOKUP(C339,precio_reno_porta!D:Z,17,0))</f>
        <v/>
      </c>
      <c r="T339" t="str">
        <f>IF(C339="","",VLOOKUP(C339,precio_reno_porta!D:Z,18,0))</f>
        <v/>
      </c>
      <c r="U339" t="str">
        <f>IF(C339="","",VLOOKUP(C339,precio_reno_porta!D:Z,19,0))</f>
        <v/>
      </c>
      <c r="V339" t="str">
        <f>IF(C339="","",VLOOKUP(C339,precio_reno_porta!D:Z,20,0))</f>
        <v/>
      </c>
      <c r="W339" t="str">
        <f>IF(C339="","",VLOOKUP(C339,precio_reno_porta!D:Z,21,0))</f>
        <v/>
      </c>
      <c r="X339" t="str">
        <f>IF(C339="","",VLOOKUP(C339,precio_reno_porta!D:Z,22,0))</f>
        <v/>
      </c>
      <c r="Y339" t="str">
        <f>IF(C339="","",VLOOKUP(C339,precio_reno_porta!D:Z,23,0))</f>
        <v/>
      </c>
      <c r="Z339" t="str">
        <f>IF(Anexar1!C329="","",IFERROR(VLOOKUP(C339,Anexar1!C:P,6,0),0))</f>
        <v/>
      </c>
      <c r="AA339" t="str">
        <f>IF(Anexar1!C329="","",IFERROR(VLOOKUP(C339,Anexar1!C:P,14,0),""))</f>
        <v/>
      </c>
    </row>
    <row r="340" spans="1:27" x14ac:dyDescent="0.3">
      <c r="A340" t="str">
        <f>IF(precio_reno_porta!B340="","",precio_reno_porta!B340)</f>
        <v/>
      </c>
      <c r="B340" t="str">
        <f>IF(Anexar1!B330="","",Anexar1!B330)</f>
        <v/>
      </c>
      <c r="C340" t="str">
        <f>IF(Anexar1!C330="","",Anexar1!C330)</f>
        <v/>
      </c>
      <c r="D340" t="str">
        <f>IF(C340="","",VLOOKUP(C340,precio_reno_porta!D:Z,2,0))</f>
        <v/>
      </c>
      <c r="E340" t="str">
        <f>IF(C340="","",VLOOKUP(C340,precio_reno_porta!D:Z,3,0))</f>
        <v/>
      </c>
      <c r="F340" t="str">
        <f>IF(C340="","",VLOOKUP(C340,precio_reno_porta!D:Z,4,0))</f>
        <v/>
      </c>
      <c r="G340" t="str">
        <f>IF(C340="","",VLOOKUP(C340,precio_reno_porta!D:Z,5,0))</f>
        <v/>
      </c>
      <c r="H340" t="str">
        <f>IF(C340="","",VLOOKUP(C340,precio_reno_porta!D:Z,6,0))</f>
        <v/>
      </c>
      <c r="I340" t="str">
        <f>IF(C340="","",VLOOKUP(C340,precio_reno_porta!D:Z,7,0))</f>
        <v/>
      </c>
      <c r="J340" t="str">
        <f>IF(C340="","",VLOOKUP(C340,precio_reno_porta!D:Z,8,0))</f>
        <v/>
      </c>
      <c r="K340" t="str">
        <f>IF(C340="","",VLOOKUP(C340,precio_reno_porta!D:Z,9,0))</f>
        <v/>
      </c>
      <c r="L340" t="str">
        <f>IF(C340="","",VLOOKUP(C340,precio_reno_porta!D:Z,10,0))</f>
        <v/>
      </c>
      <c r="M340" t="str">
        <f>IF(C340="","",VLOOKUP(C340,precio_reno_porta!D:Z,11,0))</f>
        <v/>
      </c>
      <c r="N340" t="str">
        <f>IF(C340="","",VLOOKUP(C340,precio_reno_porta!D:Z,12,0))</f>
        <v/>
      </c>
      <c r="O340" t="str">
        <f>IF(C340="","",VLOOKUP(C340,precio_reno_porta!D:Z,13,0))</f>
        <v/>
      </c>
      <c r="P340" t="str">
        <f>IF(C340="","",VLOOKUP(C340,precio_reno_porta!D:Z,14,0))</f>
        <v/>
      </c>
      <c r="Q340" t="str">
        <f>IF(C340="","",VLOOKUP(C340,precio_reno_porta!D:Z,15,0))</f>
        <v/>
      </c>
      <c r="R340" t="str">
        <f>IF(C340="","",VLOOKUP(C340,precio_reno_porta!D:Z,16,0))</f>
        <v/>
      </c>
      <c r="S340" t="str">
        <f>IF(C340="","",VLOOKUP(C340,precio_reno_porta!D:Z,17,0))</f>
        <v/>
      </c>
      <c r="T340" t="str">
        <f>IF(C340="","",VLOOKUP(C340,precio_reno_porta!D:Z,18,0))</f>
        <v/>
      </c>
      <c r="U340" t="str">
        <f>IF(C340="","",VLOOKUP(C340,precio_reno_porta!D:Z,19,0))</f>
        <v/>
      </c>
      <c r="V340" t="str">
        <f>IF(C340="","",VLOOKUP(C340,precio_reno_porta!D:Z,20,0))</f>
        <v/>
      </c>
      <c r="W340" t="str">
        <f>IF(C340="","",VLOOKUP(C340,precio_reno_porta!D:Z,21,0))</f>
        <v/>
      </c>
      <c r="X340" t="str">
        <f>IF(C340="","",VLOOKUP(C340,precio_reno_porta!D:Z,22,0))</f>
        <v/>
      </c>
      <c r="Y340" t="str">
        <f>IF(C340="","",VLOOKUP(C340,precio_reno_porta!D:Z,23,0))</f>
        <v/>
      </c>
      <c r="Z340" t="str">
        <f>IF(Anexar1!C330="","",IFERROR(VLOOKUP(C340,Anexar1!C:P,6,0),0))</f>
        <v/>
      </c>
      <c r="AA340" t="str">
        <f>IF(Anexar1!C330="","",IFERROR(VLOOKUP(C340,Anexar1!C:P,14,0),""))</f>
        <v/>
      </c>
    </row>
    <row r="341" spans="1:27" x14ac:dyDescent="0.3">
      <c r="A341" t="str">
        <f>IF(precio_reno_porta!B341="","",precio_reno_porta!B341)</f>
        <v/>
      </c>
      <c r="B341" t="str">
        <f>IF(Anexar1!B331="","",Anexar1!B331)</f>
        <v/>
      </c>
      <c r="C341" t="str">
        <f>IF(Anexar1!C331="","",Anexar1!C331)</f>
        <v/>
      </c>
      <c r="D341" t="str">
        <f>IF(C341="","",VLOOKUP(C341,precio_reno_porta!D:Z,2,0))</f>
        <v/>
      </c>
      <c r="E341" t="str">
        <f>IF(C341="","",VLOOKUP(C341,precio_reno_porta!D:Z,3,0))</f>
        <v/>
      </c>
      <c r="F341" t="str">
        <f>IF(C341="","",VLOOKUP(C341,precio_reno_porta!D:Z,4,0))</f>
        <v/>
      </c>
      <c r="G341" t="str">
        <f>IF(C341="","",VLOOKUP(C341,precio_reno_porta!D:Z,5,0))</f>
        <v/>
      </c>
      <c r="H341" t="str">
        <f>IF(C341="","",VLOOKUP(C341,precio_reno_porta!D:Z,6,0))</f>
        <v/>
      </c>
      <c r="I341" t="str">
        <f>IF(C341="","",VLOOKUP(C341,precio_reno_porta!D:Z,7,0))</f>
        <v/>
      </c>
      <c r="J341" t="str">
        <f>IF(C341="","",VLOOKUP(C341,precio_reno_porta!D:Z,8,0))</f>
        <v/>
      </c>
      <c r="K341" t="str">
        <f>IF(C341="","",VLOOKUP(C341,precio_reno_porta!D:Z,9,0))</f>
        <v/>
      </c>
      <c r="L341" t="str">
        <f>IF(C341="","",VLOOKUP(C341,precio_reno_porta!D:Z,10,0))</f>
        <v/>
      </c>
      <c r="M341" t="str">
        <f>IF(C341="","",VLOOKUP(C341,precio_reno_porta!D:Z,11,0))</f>
        <v/>
      </c>
      <c r="N341" t="str">
        <f>IF(C341="","",VLOOKUP(C341,precio_reno_porta!D:Z,12,0))</f>
        <v/>
      </c>
      <c r="O341" t="str">
        <f>IF(C341="","",VLOOKUP(C341,precio_reno_porta!D:Z,13,0))</f>
        <v/>
      </c>
      <c r="P341" t="str">
        <f>IF(C341="","",VLOOKUP(C341,precio_reno_porta!D:Z,14,0))</f>
        <v/>
      </c>
      <c r="Q341" t="str">
        <f>IF(C341="","",VLOOKUP(C341,precio_reno_porta!D:Z,15,0))</f>
        <v/>
      </c>
      <c r="R341" t="str">
        <f>IF(C341="","",VLOOKUP(C341,precio_reno_porta!D:Z,16,0))</f>
        <v/>
      </c>
      <c r="S341" t="str">
        <f>IF(C341="","",VLOOKUP(C341,precio_reno_porta!D:Z,17,0))</f>
        <v/>
      </c>
      <c r="T341" t="str">
        <f>IF(C341="","",VLOOKUP(C341,precio_reno_porta!D:Z,18,0))</f>
        <v/>
      </c>
      <c r="U341" t="str">
        <f>IF(C341="","",VLOOKUP(C341,precio_reno_porta!D:Z,19,0))</f>
        <v/>
      </c>
      <c r="V341" t="str">
        <f>IF(C341="","",VLOOKUP(C341,precio_reno_porta!D:Z,20,0))</f>
        <v/>
      </c>
      <c r="W341" t="str">
        <f>IF(C341="","",VLOOKUP(C341,precio_reno_porta!D:Z,21,0))</f>
        <v/>
      </c>
      <c r="X341" t="str">
        <f>IF(C341="","",VLOOKUP(C341,precio_reno_porta!D:Z,22,0))</f>
        <v/>
      </c>
      <c r="Y341" t="str">
        <f>IF(C341="","",VLOOKUP(C341,precio_reno_porta!D:Z,23,0))</f>
        <v/>
      </c>
      <c r="Z341" t="str">
        <f>IF(Anexar1!C331="","",IFERROR(VLOOKUP(C341,Anexar1!C:P,6,0),0))</f>
        <v/>
      </c>
      <c r="AA341" t="str">
        <f>IF(Anexar1!C331="","",IFERROR(VLOOKUP(C341,Anexar1!C:P,14,0),""))</f>
        <v/>
      </c>
    </row>
    <row r="342" spans="1:27" x14ac:dyDescent="0.3">
      <c r="A342" t="str">
        <f>IF(precio_reno_porta!B342="","",precio_reno_porta!B342)</f>
        <v/>
      </c>
      <c r="B342" t="str">
        <f>IF(Anexar1!B332="","",Anexar1!B332)</f>
        <v/>
      </c>
      <c r="C342" t="str">
        <f>IF(Anexar1!C332="","",Anexar1!C332)</f>
        <v/>
      </c>
      <c r="D342" t="str">
        <f>IF(C342="","",VLOOKUP(C342,precio_reno_porta!D:Z,2,0))</f>
        <v/>
      </c>
      <c r="E342" t="str">
        <f>IF(C342="","",VLOOKUP(C342,precio_reno_porta!D:Z,3,0))</f>
        <v/>
      </c>
      <c r="F342" t="str">
        <f>IF(C342="","",VLOOKUP(C342,precio_reno_porta!D:Z,4,0))</f>
        <v/>
      </c>
      <c r="G342" t="str">
        <f>IF(C342="","",VLOOKUP(C342,precio_reno_porta!D:Z,5,0))</f>
        <v/>
      </c>
      <c r="H342" t="str">
        <f>IF(C342="","",VLOOKUP(C342,precio_reno_porta!D:Z,6,0))</f>
        <v/>
      </c>
      <c r="I342" t="str">
        <f>IF(C342="","",VLOOKUP(C342,precio_reno_porta!D:Z,7,0))</f>
        <v/>
      </c>
      <c r="J342" t="str">
        <f>IF(C342="","",VLOOKUP(C342,precio_reno_porta!D:Z,8,0))</f>
        <v/>
      </c>
      <c r="K342" t="str">
        <f>IF(C342="","",VLOOKUP(C342,precio_reno_porta!D:Z,9,0))</f>
        <v/>
      </c>
      <c r="L342" t="str">
        <f>IF(C342="","",VLOOKUP(C342,precio_reno_porta!D:Z,10,0))</f>
        <v/>
      </c>
      <c r="M342" t="str">
        <f>IF(C342="","",VLOOKUP(C342,precio_reno_porta!D:Z,11,0))</f>
        <v/>
      </c>
      <c r="N342" t="str">
        <f>IF(C342="","",VLOOKUP(C342,precio_reno_porta!D:Z,12,0))</f>
        <v/>
      </c>
      <c r="O342" t="str">
        <f>IF(C342="","",VLOOKUP(C342,precio_reno_porta!D:Z,13,0))</f>
        <v/>
      </c>
      <c r="P342" t="str">
        <f>IF(C342="","",VLOOKUP(C342,precio_reno_porta!D:Z,14,0))</f>
        <v/>
      </c>
      <c r="Q342" t="str">
        <f>IF(C342="","",VLOOKUP(C342,precio_reno_porta!D:Z,15,0))</f>
        <v/>
      </c>
      <c r="R342" t="str">
        <f>IF(C342="","",VLOOKUP(C342,precio_reno_porta!D:Z,16,0))</f>
        <v/>
      </c>
      <c r="S342" t="str">
        <f>IF(C342="","",VLOOKUP(C342,precio_reno_porta!D:Z,17,0))</f>
        <v/>
      </c>
      <c r="T342" t="str">
        <f>IF(C342="","",VLOOKUP(C342,precio_reno_porta!D:Z,18,0))</f>
        <v/>
      </c>
      <c r="U342" t="str">
        <f>IF(C342="","",VLOOKUP(C342,precio_reno_porta!D:Z,19,0))</f>
        <v/>
      </c>
      <c r="V342" t="str">
        <f>IF(C342="","",VLOOKUP(C342,precio_reno_porta!D:Z,20,0))</f>
        <v/>
      </c>
      <c r="W342" t="str">
        <f>IF(C342="","",VLOOKUP(C342,precio_reno_porta!D:Z,21,0))</f>
        <v/>
      </c>
      <c r="X342" t="str">
        <f>IF(C342="","",VLOOKUP(C342,precio_reno_porta!D:Z,22,0))</f>
        <v/>
      </c>
      <c r="Y342" t="str">
        <f>IF(C342="","",VLOOKUP(C342,precio_reno_porta!D:Z,23,0))</f>
        <v/>
      </c>
      <c r="Z342" t="str">
        <f>IF(Anexar1!C332="","",IFERROR(VLOOKUP(C342,Anexar1!C:P,6,0),0))</f>
        <v/>
      </c>
      <c r="AA342" t="str">
        <f>IF(Anexar1!C332="","",IFERROR(VLOOKUP(C342,Anexar1!C:P,14,0),""))</f>
        <v/>
      </c>
    </row>
    <row r="343" spans="1:27" x14ac:dyDescent="0.3">
      <c r="A343" t="str">
        <f>IF(precio_reno_porta!B343="","",precio_reno_porta!B343)</f>
        <v/>
      </c>
      <c r="B343" t="str">
        <f>IF(Anexar1!B333="","",Anexar1!B333)</f>
        <v/>
      </c>
      <c r="C343" t="str">
        <f>IF(Anexar1!C333="","",Anexar1!C333)</f>
        <v/>
      </c>
      <c r="D343" t="str">
        <f>IF(C343="","",VLOOKUP(C343,precio_reno_porta!D:Z,2,0))</f>
        <v/>
      </c>
      <c r="E343" t="str">
        <f>IF(C343="","",VLOOKUP(C343,precio_reno_porta!D:Z,3,0))</f>
        <v/>
      </c>
      <c r="F343" t="str">
        <f>IF(C343="","",VLOOKUP(C343,precio_reno_porta!D:Z,4,0))</f>
        <v/>
      </c>
      <c r="G343" t="str">
        <f>IF(C343="","",VLOOKUP(C343,precio_reno_porta!D:Z,5,0))</f>
        <v/>
      </c>
      <c r="H343" t="str">
        <f>IF(C343="","",VLOOKUP(C343,precio_reno_porta!D:Z,6,0))</f>
        <v/>
      </c>
      <c r="I343" t="str">
        <f>IF(C343="","",VLOOKUP(C343,precio_reno_porta!D:Z,7,0))</f>
        <v/>
      </c>
      <c r="J343" t="str">
        <f>IF(C343="","",VLOOKUP(C343,precio_reno_porta!D:Z,8,0))</f>
        <v/>
      </c>
      <c r="K343" t="str">
        <f>IF(C343="","",VLOOKUP(C343,precio_reno_porta!D:Z,9,0))</f>
        <v/>
      </c>
      <c r="L343" t="str">
        <f>IF(C343="","",VLOOKUP(C343,precio_reno_porta!D:Z,10,0))</f>
        <v/>
      </c>
      <c r="M343" t="str">
        <f>IF(C343="","",VLOOKUP(C343,precio_reno_porta!D:Z,11,0))</f>
        <v/>
      </c>
      <c r="N343" t="str">
        <f>IF(C343="","",VLOOKUP(C343,precio_reno_porta!D:Z,12,0))</f>
        <v/>
      </c>
      <c r="O343" t="str">
        <f>IF(C343="","",VLOOKUP(C343,precio_reno_porta!D:Z,13,0))</f>
        <v/>
      </c>
      <c r="P343" t="str">
        <f>IF(C343="","",VLOOKUP(C343,precio_reno_porta!D:Z,14,0))</f>
        <v/>
      </c>
      <c r="Q343" t="str">
        <f>IF(C343="","",VLOOKUP(C343,precio_reno_porta!D:Z,15,0))</f>
        <v/>
      </c>
      <c r="R343" t="str">
        <f>IF(C343="","",VLOOKUP(C343,precio_reno_porta!D:Z,16,0))</f>
        <v/>
      </c>
      <c r="S343" t="str">
        <f>IF(C343="","",VLOOKUP(C343,precio_reno_porta!D:Z,17,0))</f>
        <v/>
      </c>
      <c r="T343" t="str">
        <f>IF(C343="","",VLOOKUP(C343,precio_reno_porta!D:Z,18,0))</f>
        <v/>
      </c>
      <c r="U343" t="str">
        <f>IF(C343="","",VLOOKUP(C343,precio_reno_porta!D:Z,19,0))</f>
        <v/>
      </c>
      <c r="V343" t="str">
        <f>IF(C343="","",VLOOKUP(C343,precio_reno_porta!D:Z,20,0))</f>
        <v/>
      </c>
      <c r="W343" t="str">
        <f>IF(C343="","",VLOOKUP(C343,precio_reno_porta!D:Z,21,0))</f>
        <v/>
      </c>
      <c r="X343" t="str">
        <f>IF(C343="","",VLOOKUP(C343,precio_reno_porta!D:Z,22,0))</f>
        <v/>
      </c>
      <c r="Y343" t="str">
        <f>IF(C343="","",VLOOKUP(C343,precio_reno_porta!D:Z,23,0))</f>
        <v/>
      </c>
      <c r="Z343" t="str">
        <f>IF(Anexar1!C333="","",IFERROR(VLOOKUP(C343,Anexar1!C:P,6,0),0))</f>
        <v/>
      </c>
      <c r="AA343" t="str">
        <f>IF(Anexar1!C333="","",IFERROR(VLOOKUP(C343,Anexar1!C:P,14,0),""))</f>
        <v/>
      </c>
    </row>
    <row r="344" spans="1:27" x14ac:dyDescent="0.3">
      <c r="A344" t="str">
        <f>IF(precio_reno_porta!B344="","",precio_reno_porta!B344)</f>
        <v/>
      </c>
      <c r="B344" t="str">
        <f>IF(Anexar1!B334="","",Anexar1!B334)</f>
        <v/>
      </c>
      <c r="C344" t="str">
        <f>IF(Anexar1!C334="","",Anexar1!C334)</f>
        <v/>
      </c>
      <c r="D344" t="str">
        <f>IF(C344="","",VLOOKUP(C344,precio_reno_porta!D:Z,2,0))</f>
        <v/>
      </c>
      <c r="E344" t="str">
        <f>IF(C344="","",VLOOKUP(C344,precio_reno_porta!D:Z,3,0))</f>
        <v/>
      </c>
      <c r="F344" t="str">
        <f>IF(C344="","",VLOOKUP(C344,precio_reno_porta!D:Z,4,0))</f>
        <v/>
      </c>
      <c r="G344" t="str">
        <f>IF(C344="","",VLOOKUP(C344,precio_reno_porta!D:Z,5,0))</f>
        <v/>
      </c>
      <c r="H344" t="str">
        <f>IF(C344="","",VLOOKUP(C344,precio_reno_porta!D:Z,6,0))</f>
        <v/>
      </c>
      <c r="I344" t="str">
        <f>IF(C344="","",VLOOKUP(C344,precio_reno_porta!D:Z,7,0))</f>
        <v/>
      </c>
      <c r="J344" t="str">
        <f>IF(C344="","",VLOOKUP(C344,precio_reno_porta!D:Z,8,0))</f>
        <v/>
      </c>
      <c r="K344" t="str">
        <f>IF(C344="","",VLOOKUP(C344,precio_reno_porta!D:Z,9,0))</f>
        <v/>
      </c>
      <c r="L344" t="str">
        <f>IF(C344="","",VLOOKUP(C344,precio_reno_porta!D:Z,10,0))</f>
        <v/>
      </c>
      <c r="M344" t="str">
        <f>IF(C344="","",VLOOKUP(C344,precio_reno_porta!D:Z,11,0))</f>
        <v/>
      </c>
      <c r="N344" t="str">
        <f>IF(C344="","",VLOOKUP(C344,precio_reno_porta!D:Z,12,0))</f>
        <v/>
      </c>
      <c r="O344" t="str">
        <f>IF(C344="","",VLOOKUP(C344,precio_reno_porta!D:Z,13,0))</f>
        <v/>
      </c>
      <c r="P344" t="str">
        <f>IF(C344="","",VLOOKUP(C344,precio_reno_porta!D:Z,14,0))</f>
        <v/>
      </c>
      <c r="Q344" t="str">
        <f>IF(C344="","",VLOOKUP(C344,precio_reno_porta!D:Z,15,0))</f>
        <v/>
      </c>
      <c r="R344" t="str">
        <f>IF(C344="","",VLOOKUP(C344,precio_reno_porta!D:Z,16,0))</f>
        <v/>
      </c>
      <c r="S344" t="str">
        <f>IF(C344="","",VLOOKUP(C344,precio_reno_porta!D:Z,17,0))</f>
        <v/>
      </c>
      <c r="T344" t="str">
        <f>IF(C344="","",VLOOKUP(C344,precio_reno_porta!D:Z,18,0))</f>
        <v/>
      </c>
      <c r="U344" t="str">
        <f>IF(C344="","",VLOOKUP(C344,precio_reno_porta!D:Z,19,0))</f>
        <v/>
      </c>
      <c r="V344" t="str">
        <f>IF(C344="","",VLOOKUP(C344,precio_reno_porta!D:Z,20,0))</f>
        <v/>
      </c>
      <c r="W344" t="str">
        <f>IF(C344="","",VLOOKUP(C344,precio_reno_porta!D:Z,21,0))</f>
        <v/>
      </c>
      <c r="X344" t="str">
        <f>IF(C344="","",VLOOKUP(C344,precio_reno_porta!D:Z,22,0))</f>
        <v/>
      </c>
      <c r="Y344" t="str">
        <f>IF(C344="","",VLOOKUP(C344,precio_reno_porta!D:Z,23,0))</f>
        <v/>
      </c>
      <c r="Z344" t="str">
        <f>IF(Anexar1!C334="","",IFERROR(VLOOKUP(C344,Anexar1!C:P,6,0),0))</f>
        <v/>
      </c>
      <c r="AA344" t="str">
        <f>IF(Anexar1!C334="","",IFERROR(VLOOKUP(C344,Anexar1!C:P,14,0),""))</f>
        <v/>
      </c>
    </row>
    <row r="345" spans="1:27" x14ac:dyDescent="0.3">
      <c r="A345" t="str">
        <f>IF(precio_reno_porta!B345="","",precio_reno_porta!B345)</f>
        <v/>
      </c>
      <c r="B345" t="str">
        <f>IF(Anexar1!B335="","",Anexar1!B335)</f>
        <v/>
      </c>
      <c r="C345" t="str">
        <f>IF(Anexar1!C335="","",Anexar1!C335)</f>
        <v/>
      </c>
      <c r="D345" t="str">
        <f>IF(C345="","",VLOOKUP(C345,precio_reno_porta!D:Z,2,0))</f>
        <v/>
      </c>
      <c r="E345" t="str">
        <f>IF(C345="","",VLOOKUP(C345,precio_reno_porta!D:Z,3,0))</f>
        <v/>
      </c>
      <c r="F345" t="str">
        <f>IF(C345="","",VLOOKUP(C345,precio_reno_porta!D:Z,4,0))</f>
        <v/>
      </c>
      <c r="G345" t="str">
        <f>IF(C345="","",VLOOKUP(C345,precio_reno_porta!D:Z,5,0))</f>
        <v/>
      </c>
      <c r="H345" t="str">
        <f>IF(C345="","",VLOOKUP(C345,precio_reno_porta!D:Z,6,0))</f>
        <v/>
      </c>
      <c r="I345" t="str">
        <f>IF(C345="","",VLOOKUP(C345,precio_reno_porta!D:Z,7,0))</f>
        <v/>
      </c>
      <c r="J345" t="str">
        <f>IF(C345="","",VLOOKUP(C345,precio_reno_porta!D:Z,8,0))</f>
        <v/>
      </c>
      <c r="K345" t="str">
        <f>IF(C345="","",VLOOKUP(C345,precio_reno_porta!D:Z,9,0))</f>
        <v/>
      </c>
      <c r="L345" t="str">
        <f>IF(C345="","",VLOOKUP(C345,precio_reno_porta!D:Z,10,0))</f>
        <v/>
      </c>
      <c r="M345" t="str">
        <f>IF(C345="","",VLOOKUP(C345,precio_reno_porta!D:Z,11,0))</f>
        <v/>
      </c>
      <c r="N345" t="str">
        <f>IF(C345="","",VLOOKUP(C345,precio_reno_porta!D:Z,12,0))</f>
        <v/>
      </c>
      <c r="O345" t="str">
        <f>IF(C345="","",VLOOKUP(C345,precio_reno_porta!D:Z,13,0))</f>
        <v/>
      </c>
      <c r="P345" t="str">
        <f>IF(C345="","",VLOOKUP(C345,precio_reno_porta!D:Z,14,0))</f>
        <v/>
      </c>
      <c r="Q345" t="str">
        <f>IF(C345="","",VLOOKUP(C345,precio_reno_porta!D:Z,15,0))</f>
        <v/>
      </c>
      <c r="R345" t="str">
        <f>IF(C345="","",VLOOKUP(C345,precio_reno_porta!D:Z,16,0))</f>
        <v/>
      </c>
      <c r="S345" t="str">
        <f>IF(C345="","",VLOOKUP(C345,precio_reno_porta!D:Z,17,0))</f>
        <v/>
      </c>
      <c r="T345" t="str">
        <f>IF(C345="","",VLOOKUP(C345,precio_reno_porta!D:Z,18,0))</f>
        <v/>
      </c>
      <c r="U345" t="str">
        <f>IF(C345="","",VLOOKUP(C345,precio_reno_porta!D:Z,19,0))</f>
        <v/>
      </c>
      <c r="V345" t="str">
        <f>IF(C345="","",VLOOKUP(C345,precio_reno_porta!D:Z,20,0))</f>
        <v/>
      </c>
      <c r="W345" t="str">
        <f>IF(C345="","",VLOOKUP(C345,precio_reno_porta!D:Z,21,0))</f>
        <v/>
      </c>
      <c r="X345" t="str">
        <f>IF(C345="","",VLOOKUP(C345,precio_reno_porta!D:Z,22,0))</f>
        <v/>
      </c>
      <c r="Y345" t="str">
        <f>IF(C345="","",VLOOKUP(C345,precio_reno_porta!D:Z,23,0))</f>
        <v/>
      </c>
      <c r="Z345" t="str">
        <f>IF(Anexar1!C335="","",IFERROR(VLOOKUP(C345,Anexar1!C:P,6,0),0))</f>
        <v/>
      </c>
      <c r="AA345" t="str">
        <f>IF(Anexar1!C335="","",IFERROR(VLOOKUP(C345,Anexar1!C:P,14,0),""))</f>
        <v/>
      </c>
    </row>
    <row r="346" spans="1:27" x14ac:dyDescent="0.3">
      <c r="A346" t="str">
        <f>IF(precio_reno_porta!B346="","",precio_reno_porta!B346)</f>
        <v/>
      </c>
      <c r="B346" t="str">
        <f>IF(Anexar1!B336="","",Anexar1!B336)</f>
        <v/>
      </c>
      <c r="C346" t="str">
        <f>IF(Anexar1!C336="","",Anexar1!C336)</f>
        <v/>
      </c>
      <c r="D346" t="str">
        <f>IF(C346="","",VLOOKUP(C346,precio_reno_porta!D:Z,2,0))</f>
        <v/>
      </c>
      <c r="E346" t="str">
        <f>IF(C346="","",VLOOKUP(C346,precio_reno_porta!D:Z,3,0))</f>
        <v/>
      </c>
      <c r="F346" t="str">
        <f>IF(C346="","",VLOOKUP(C346,precio_reno_porta!D:Z,4,0))</f>
        <v/>
      </c>
      <c r="G346" t="str">
        <f>IF(C346="","",VLOOKUP(C346,precio_reno_porta!D:Z,5,0))</f>
        <v/>
      </c>
      <c r="H346" t="str">
        <f>IF(C346="","",VLOOKUP(C346,precio_reno_porta!D:Z,6,0))</f>
        <v/>
      </c>
      <c r="I346" t="str">
        <f>IF(C346="","",VLOOKUP(C346,precio_reno_porta!D:Z,7,0))</f>
        <v/>
      </c>
      <c r="J346" t="str">
        <f>IF(C346="","",VLOOKUP(C346,precio_reno_porta!D:Z,8,0))</f>
        <v/>
      </c>
      <c r="K346" t="str">
        <f>IF(C346="","",VLOOKUP(C346,precio_reno_porta!D:Z,9,0))</f>
        <v/>
      </c>
      <c r="L346" t="str">
        <f>IF(C346="","",VLOOKUP(C346,precio_reno_porta!D:Z,10,0))</f>
        <v/>
      </c>
      <c r="M346" t="str">
        <f>IF(C346="","",VLOOKUP(C346,precio_reno_porta!D:Z,11,0))</f>
        <v/>
      </c>
      <c r="N346" t="str">
        <f>IF(C346="","",VLOOKUP(C346,precio_reno_porta!D:Z,12,0))</f>
        <v/>
      </c>
      <c r="O346" t="str">
        <f>IF(C346="","",VLOOKUP(C346,precio_reno_porta!D:Z,13,0))</f>
        <v/>
      </c>
      <c r="P346" t="str">
        <f>IF(C346="","",VLOOKUP(C346,precio_reno_porta!D:Z,14,0))</f>
        <v/>
      </c>
      <c r="Q346" t="str">
        <f>IF(C346="","",VLOOKUP(C346,precio_reno_porta!D:Z,15,0))</f>
        <v/>
      </c>
      <c r="R346" t="str">
        <f>IF(C346="","",VLOOKUP(C346,precio_reno_porta!D:Z,16,0))</f>
        <v/>
      </c>
      <c r="S346" t="str">
        <f>IF(C346="","",VLOOKUP(C346,precio_reno_porta!D:Z,17,0))</f>
        <v/>
      </c>
      <c r="T346" t="str">
        <f>IF(C346="","",VLOOKUP(C346,precio_reno_porta!D:Z,18,0))</f>
        <v/>
      </c>
      <c r="U346" t="str">
        <f>IF(C346="","",VLOOKUP(C346,precio_reno_porta!D:Z,19,0))</f>
        <v/>
      </c>
      <c r="V346" t="str">
        <f>IF(C346="","",VLOOKUP(C346,precio_reno_porta!D:Z,20,0))</f>
        <v/>
      </c>
      <c r="W346" t="str">
        <f>IF(C346="","",VLOOKUP(C346,precio_reno_porta!D:Z,21,0))</f>
        <v/>
      </c>
      <c r="X346" t="str">
        <f>IF(C346="","",VLOOKUP(C346,precio_reno_porta!D:Z,22,0))</f>
        <v/>
      </c>
      <c r="Y346" t="str">
        <f>IF(C346="","",VLOOKUP(C346,precio_reno_porta!D:Z,23,0))</f>
        <v/>
      </c>
      <c r="Z346" t="str">
        <f>IF(Anexar1!C336="","",IFERROR(VLOOKUP(C346,Anexar1!C:P,6,0),0))</f>
        <v/>
      </c>
      <c r="AA346" t="str">
        <f>IF(Anexar1!C336="","",IFERROR(VLOOKUP(C346,Anexar1!C:P,14,0),""))</f>
        <v/>
      </c>
    </row>
    <row r="347" spans="1:27" x14ac:dyDescent="0.3">
      <c r="A347" t="str">
        <f>IF(precio_reno_porta!B347="","",precio_reno_porta!B347)</f>
        <v/>
      </c>
      <c r="B347" t="str">
        <f>IF(Anexar1!B337="","",Anexar1!B337)</f>
        <v/>
      </c>
      <c r="C347" t="str">
        <f>IF(Anexar1!C337="","",Anexar1!C337)</f>
        <v/>
      </c>
      <c r="D347" t="str">
        <f>IF(C347="","",VLOOKUP(C347,precio_reno_porta!D:Z,2,0))</f>
        <v/>
      </c>
      <c r="E347" t="str">
        <f>IF(C347="","",VLOOKUP(C347,precio_reno_porta!D:Z,3,0))</f>
        <v/>
      </c>
      <c r="F347" t="str">
        <f>IF(C347="","",VLOOKUP(C347,precio_reno_porta!D:Z,4,0))</f>
        <v/>
      </c>
      <c r="G347" t="str">
        <f>IF(C347="","",VLOOKUP(C347,precio_reno_porta!D:Z,5,0))</f>
        <v/>
      </c>
      <c r="H347" t="str">
        <f>IF(C347="","",VLOOKUP(C347,precio_reno_porta!D:Z,6,0))</f>
        <v/>
      </c>
      <c r="I347" t="str">
        <f>IF(C347="","",VLOOKUP(C347,precio_reno_porta!D:Z,7,0))</f>
        <v/>
      </c>
      <c r="J347" t="str">
        <f>IF(C347="","",VLOOKUP(C347,precio_reno_porta!D:Z,8,0))</f>
        <v/>
      </c>
      <c r="K347" t="str">
        <f>IF(C347="","",VLOOKUP(C347,precio_reno_porta!D:Z,9,0))</f>
        <v/>
      </c>
      <c r="L347" t="str">
        <f>IF(C347="","",VLOOKUP(C347,precio_reno_porta!D:Z,10,0))</f>
        <v/>
      </c>
      <c r="M347" t="str">
        <f>IF(C347="","",VLOOKUP(C347,precio_reno_porta!D:Z,11,0))</f>
        <v/>
      </c>
      <c r="N347" t="str">
        <f>IF(C347="","",VLOOKUP(C347,precio_reno_porta!D:Z,12,0))</f>
        <v/>
      </c>
      <c r="O347" t="str">
        <f>IF(C347="","",VLOOKUP(C347,precio_reno_porta!D:Z,13,0))</f>
        <v/>
      </c>
      <c r="P347" t="str">
        <f>IF(C347="","",VLOOKUP(C347,precio_reno_porta!D:Z,14,0))</f>
        <v/>
      </c>
      <c r="Q347" t="str">
        <f>IF(C347="","",VLOOKUP(C347,precio_reno_porta!D:Z,15,0))</f>
        <v/>
      </c>
      <c r="R347" t="str">
        <f>IF(C347="","",VLOOKUP(C347,precio_reno_porta!D:Z,16,0))</f>
        <v/>
      </c>
      <c r="S347" t="str">
        <f>IF(C347="","",VLOOKUP(C347,precio_reno_porta!D:Z,17,0))</f>
        <v/>
      </c>
      <c r="T347" t="str">
        <f>IF(C347="","",VLOOKUP(C347,precio_reno_porta!D:Z,18,0))</f>
        <v/>
      </c>
      <c r="U347" t="str">
        <f>IF(C347="","",VLOOKUP(C347,precio_reno_porta!D:Z,19,0))</f>
        <v/>
      </c>
      <c r="V347" t="str">
        <f>IF(C347="","",VLOOKUP(C347,precio_reno_porta!D:Z,20,0))</f>
        <v/>
      </c>
      <c r="W347" t="str">
        <f>IF(C347="","",VLOOKUP(C347,precio_reno_porta!D:Z,21,0))</f>
        <v/>
      </c>
      <c r="X347" t="str">
        <f>IF(C347="","",VLOOKUP(C347,precio_reno_porta!D:Z,22,0))</f>
        <v/>
      </c>
      <c r="Y347" t="str">
        <f>IF(C347="","",VLOOKUP(C347,precio_reno_porta!D:Z,23,0))</f>
        <v/>
      </c>
      <c r="Z347" t="str">
        <f>IF(Anexar1!C337="","",IFERROR(VLOOKUP(C347,Anexar1!C:P,6,0),0))</f>
        <v/>
      </c>
      <c r="AA347" t="str">
        <f>IF(Anexar1!C337="","",IFERROR(VLOOKUP(C347,Anexar1!C:P,14,0),""))</f>
        <v/>
      </c>
    </row>
    <row r="348" spans="1:27" x14ac:dyDescent="0.3">
      <c r="A348" t="str">
        <f>IF(precio_reno_porta!B348="","",precio_reno_porta!B348)</f>
        <v/>
      </c>
      <c r="B348" t="str">
        <f>IF(Anexar1!B338="","",Anexar1!B338)</f>
        <v/>
      </c>
      <c r="C348" t="str">
        <f>IF(Anexar1!C338="","",Anexar1!C338)</f>
        <v/>
      </c>
      <c r="D348" t="str">
        <f>IF(C348="","",VLOOKUP(C348,precio_reno_porta!D:Z,2,0))</f>
        <v/>
      </c>
      <c r="E348" t="str">
        <f>IF(C348="","",VLOOKUP(C348,precio_reno_porta!D:Z,3,0))</f>
        <v/>
      </c>
      <c r="F348" t="str">
        <f>IF(C348="","",VLOOKUP(C348,precio_reno_porta!D:Z,4,0))</f>
        <v/>
      </c>
      <c r="G348" t="str">
        <f>IF(C348="","",VLOOKUP(C348,precio_reno_porta!D:Z,5,0))</f>
        <v/>
      </c>
      <c r="H348" t="str">
        <f>IF(C348="","",VLOOKUP(C348,precio_reno_porta!D:Z,6,0))</f>
        <v/>
      </c>
      <c r="I348" t="str">
        <f>IF(C348="","",VLOOKUP(C348,precio_reno_porta!D:Z,7,0))</f>
        <v/>
      </c>
      <c r="J348" t="str">
        <f>IF(C348="","",VLOOKUP(C348,precio_reno_porta!D:Z,8,0))</f>
        <v/>
      </c>
      <c r="K348" t="str">
        <f>IF(C348="","",VLOOKUP(C348,precio_reno_porta!D:Z,9,0))</f>
        <v/>
      </c>
      <c r="L348" t="str">
        <f>IF(C348="","",VLOOKUP(C348,precio_reno_porta!D:Z,10,0))</f>
        <v/>
      </c>
      <c r="M348" t="str">
        <f>IF(C348="","",VLOOKUP(C348,precio_reno_porta!D:Z,11,0))</f>
        <v/>
      </c>
      <c r="N348" t="str">
        <f>IF(C348="","",VLOOKUP(C348,precio_reno_porta!D:Z,12,0))</f>
        <v/>
      </c>
      <c r="O348" t="str">
        <f>IF(C348="","",VLOOKUP(C348,precio_reno_porta!D:Z,13,0))</f>
        <v/>
      </c>
      <c r="P348" t="str">
        <f>IF(C348="","",VLOOKUP(C348,precio_reno_porta!D:Z,14,0))</f>
        <v/>
      </c>
      <c r="Q348" t="str">
        <f>IF(C348="","",VLOOKUP(C348,precio_reno_porta!D:Z,15,0))</f>
        <v/>
      </c>
      <c r="R348" t="str">
        <f>IF(C348="","",VLOOKUP(C348,precio_reno_porta!D:Z,16,0))</f>
        <v/>
      </c>
      <c r="S348" t="str">
        <f>IF(C348="","",VLOOKUP(C348,precio_reno_porta!D:Z,17,0))</f>
        <v/>
      </c>
      <c r="T348" t="str">
        <f>IF(C348="","",VLOOKUP(C348,precio_reno_porta!D:Z,18,0))</f>
        <v/>
      </c>
      <c r="U348" t="str">
        <f>IF(C348="","",VLOOKUP(C348,precio_reno_porta!D:Z,19,0))</f>
        <v/>
      </c>
      <c r="V348" t="str">
        <f>IF(C348="","",VLOOKUP(C348,precio_reno_porta!D:Z,20,0))</f>
        <v/>
      </c>
      <c r="W348" t="str">
        <f>IF(C348="","",VLOOKUP(C348,precio_reno_porta!D:Z,21,0))</f>
        <v/>
      </c>
      <c r="X348" t="str">
        <f>IF(C348="","",VLOOKUP(C348,precio_reno_porta!D:Z,22,0))</f>
        <v/>
      </c>
      <c r="Y348" t="str">
        <f>IF(C348="","",VLOOKUP(C348,precio_reno_porta!D:Z,23,0))</f>
        <v/>
      </c>
      <c r="Z348" t="str">
        <f>IF(Anexar1!C338="","",IFERROR(VLOOKUP(C348,Anexar1!C:P,6,0),0))</f>
        <v/>
      </c>
      <c r="AA348" t="str">
        <f>IF(Anexar1!C338="","",IFERROR(VLOOKUP(C348,Anexar1!C:P,14,0),""))</f>
        <v/>
      </c>
    </row>
    <row r="349" spans="1:27" x14ac:dyDescent="0.3">
      <c r="A349" t="str">
        <f>IF(precio_reno_porta!B349="","",precio_reno_porta!B349)</f>
        <v/>
      </c>
      <c r="B349" t="str">
        <f>IF(Anexar1!B339="","",Anexar1!B339)</f>
        <v/>
      </c>
      <c r="C349" t="str">
        <f>IF(Anexar1!C339="","",Anexar1!C339)</f>
        <v/>
      </c>
      <c r="D349" t="str">
        <f>IF(C349="","",VLOOKUP(C349,precio_reno_porta!D:Z,2,0))</f>
        <v/>
      </c>
      <c r="E349" t="str">
        <f>IF(C349="","",VLOOKUP(C349,precio_reno_porta!D:Z,3,0))</f>
        <v/>
      </c>
      <c r="F349" t="str">
        <f>IF(C349="","",VLOOKUP(C349,precio_reno_porta!D:Z,4,0))</f>
        <v/>
      </c>
      <c r="G349" t="str">
        <f>IF(C349="","",VLOOKUP(C349,precio_reno_porta!D:Z,5,0))</f>
        <v/>
      </c>
      <c r="H349" t="str">
        <f>IF(C349="","",VLOOKUP(C349,precio_reno_porta!D:Z,6,0))</f>
        <v/>
      </c>
      <c r="I349" t="str">
        <f>IF(C349="","",VLOOKUP(C349,precio_reno_porta!D:Z,7,0))</f>
        <v/>
      </c>
      <c r="J349" t="str">
        <f>IF(C349="","",VLOOKUP(C349,precio_reno_porta!D:Z,8,0))</f>
        <v/>
      </c>
      <c r="K349" t="str">
        <f>IF(C349="","",VLOOKUP(C349,precio_reno_porta!D:Z,9,0))</f>
        <v/>
      </c>
      <c r="L349" t="str">
        <f>IF(C349="","",VLOOKUP(C349,precio_reno_porta!D:Z,10,0))</f>
        <v/>
      </c>
      <c r="M349" t="str">
        <f>IF(C349="","",VLOOKUP(C349,precio_reno_porta!D:Z,11,0))</f>
        <v/>
      </c>
      <c r="N349" t="str">
        <f>IF(C349="","",VLOOKUP(C349,precio_reno_porta!D:Z,12,0))</f>
        <v/>
      </c>
      <c r="O349" t="str">
        <f>IF(C349="","",VLOOKUP(C349,precio_reno_porta!D:Z,13,0))</f>
        <v/>
      </c>
      <c r="P349" t="str">
        <f>IF(C349="","",VLOOKUP(C349,precio_reno_porta!D:Z,14,0))</f>
        <v/>
      </c>
      <c r="Q349" t="str">
        <f>IF(C349="","",VLOOKUP(C349,precio_reno_porta!D:Z,15,0))</f>
        <v/>
      </c>
      <c r="R349" t="str">
        <f>IF(C349="","",VLOOKUP(C349,precio_reno_porta!D:Z,16,0))</f>
        <v/>
      </c>
      <c r="S349" t="str">
        <f>IF(C349="","",VLOOKUP(C349,precio_reno_porta!D:Z,17,0))</f>
        <v/>
      </c>
      <c r="T349" t="str">
        <f>IF(C349="","",VLOOKUP(C349,precio_reno_porta!D:Z,18,0))</f>
        <v/>
      </c>
      <c r="U349" t="str">
        <f>IF(C349="","",VLOOKUP(C349,precio_reno_porta!D:Z,19,0))</f>
        <v/>
      </c>
      <c r="V349" t="str">
        <f>IF(C349="","",VLOOKUP(C349,precio_reno_porta!D:Z,20,0))</f>
        <v/>
      </c>
      <c r="W349" t="str">
        <f>IF(C349="","",VLOOKUP(C349,precio_reno_porta!D:Z,21,0))</f>
        <v/>
      </c>
      <c r="X349" t="str">
        <f>IF(C349="","",VLOOKUP(C349,precio_reno_porta!D:Z,22,0))</f>
        <v/>
      </c>
      <c r="Y349" t="str">
        <f>IF(C349="","",VLOOKUP(C349,precio_reno_porta!D:Z,23,0))</f>
        <v/>
      </c>
      <c r="Z349" t="str">
        <f>IF(Anexar1!C339="","",IFERROR(VLOOKUP(C349,Anexar1!C:P,6,0),0))</f>
        <v/>
      </c>
      <c r="AA349" t="str">
        <f>IF(Anexar1!C339="","",IFERROR(VLOOKUP(C349,Anexar1!C:P,14,0),""))</f>
        <v/>
      </c>
    </row>
    <row r="350" spans="1:27" x14ac:dyDescent="0.3">
      <c r="A350" t="str">
        <f>IF(precio_reno_porta!B350="","",precio_reno_porta!B350)</f>
        <v/>
      </c>
      <c r="B350" t="str">
        <f>IF(Anexar1!B340="","",Anexar1!B340)</f>
        <v/>
      </c>
      <c r="C350" t="str">
        <f>IF(Anexar1!C340="","",Anexar1!C340)</f>
        <v/>
      </c>
      <c r="D350" t="str">
        <f>IF(C350="","",VLOOKUP(C350,precio_reno_porta!D:Z,2,0))</f>
        <v/>
      </c>
      <c r="E350" t="str">
        <f>IF(C350="","",VLOOKUP(C350,precio_reno_porta!D:Z,3,0))</f>
        <v/>
      </c>
      <c r="F350" t="str">
        <f>IF(C350="","",VLOOKUP(C350,precio_reno_porta!D:Z,4,0))</f>
        <v/>
      </c>
      <c r="G350" t="str">
        <f>IF(C350="","",VLOOKUP(C350,precio_reno_porta!D:Z,5,0))</f>
        <v/>
      </c>
      <c r="H350" t="str">
        <f>IF(C350="","",VLOOKUP(C350,precio_reno_porta!D:Z,6,0))</f>
        <v/>
      </c>
      <c r="I350" t="str">
        <f>IF(C350="","",VLOOKUP(C350,precio_reno_porta!D:Z,7,0))</f>
        <v/>
      </c>
      <c r="J350" t="str">
        <f>IF(C350="","",VLOOKUP(C350,precio_reno_porta!D:Z,8,0))</f>
        <v/>
      </c>
      <c r="K350" t="str">
        <f>IF(C350="","",VLOOKUP(C350,precio_reno_porta!D:Z,9,0))</f>
        <v/>
      </c>
      <c r="L350" t="str">
        <f>IF(C350="","",VLOOKUP(C350,precio_reno_porta!D:Z,10,0))</f>
        <v/>
      </c>
      <c r="M350" t="str">
        <f>IF(C350="","",VLOOKUP(C350,precio_reno_porta!D:Z,11,0))</f>
        <v/>
      </c>
      <c r="N350" t="str">
        <f>IF(C350="","",VLOOKUP(C350,precio_reno_porta!D:Z,12,0))</f>
        <v/>
      </c>
      <c r="O350" t="str">
        <f>IF(C350="","",VLOOKUP(C350,precio_reno_porta!D:Z,13,0))</f>
        <v/>
      </c>
      <c r="P350" t="str">
        <f>IF(C350="","",VLOOKUP(C350,precio_reno_porta!D:Z,14,0))</f>
        <v/>
      </c>
      <c r="Q350" t="str">
        <f>IF(C350="","",VLOOKUP(C350,precio_reno_porta!D:Z,15,0))</f>
        <v/>
      </c>
      <c r="R350" t="str">
        <f>IF(C350="","",VLOOKUP(C350,precio_reno_porta!D:Z,16,0))</f>
        <v/>
      </c>
      <c r="S350" t="str">
        <f>IF(C350="","",VLOOKUP(C350,precio_reno_porta!D:Z,17,0))</f>
        <v/>
      </c>
      <c r="T350" t="str">
        <f>IF(C350="","",VLOOKUP(C350,precio_reno_porta!D:Z,18,0))</f>
        <v/>
      </c>
      <c r="U350" t="str">
        <f>IF(C350="","",VLOOKUP(C350,precio_reno_porta!D:Z,19,0))</f>
        <v/>
      </c>
      <c r="V350" t="str">
        <f>IF(C350="","",VLOOKUP(C350,precio_reno_porta!D:Z,20,0))</f>
        <v/>
      </c>
      <c r="W350" t="str">
        <f>IF(C350="","",VLOOKUP(C350,precio_reno_porta!D:Z,21,0))</f>
        <v/>
      </c>
      <c r="X350" t="str">
        <f>IF(C350="","",VLOOKUP(C350,precio_reno_porta!D:Z,22,0))</f>
        <v/>
      </c>
      <c r="Y350" t="str">
        <f>IF(C350="","",VLOOKUP(C350,precio_reno_porta!D:Z,23,0))</f>
        <v/>
      </c>
      <c r="Z350" t="str">
        <f>IF(Anexar1!C340="","",IFERROR(VLOOKUP(C350,Anexar1!C:P,6,0),0))</f>
        <v/>
      </c>
      <c r="AA350" t="str">
        <f>IF(Anexar1!C340="","",IFERROR(VLOOKUP(C350,Anexar1!C:P,14,0),""))</f>
        <v/>
      </c>
    </row>
    <row r="351" spans="1:27" x14ac:dyDescent="0.3">
      <c r="A351" t="str">
        <f>IF(precio_reno_porta!B351="","",precio_reno_porta!B351)</f>
        <v/>
      </c>
      <c r="B351" t="str">
        <f>IF(Anexar1!B341="","",Anexar1!B341)</f>
        <v/>
      </c>
      <c r="C351" t="str">
        <f>IF(Anexar1!C341="","",Anexar1!C341)</f>
        <v/>
      </c>
      <c r="D351" t="str">
        <f>IF(C351="","",VLOOKUP(C351,precio_reno_porta!D:Z,2,0))</f>
        <v/>
      </c>
      <c r="E351" t="str">
        <f>IF(C351="","",VLOOKUP(C351,precio_reno_porta!D:Z,3,0))</f>
        <v/>
      </c>
      <c r="F351" t="str">
        <f>IF(C351="","",VLOOKUP(C351,precio_reno_porta!D:Z,4,0))</f>
        <v/>
      </c>
      <c r="G351" t="str">
        <f>IF(C351="","",VLOOKUP(C351,precio_reno_porta!D:Z,5,0))</f>
        <v/>
      </c>
      <c r="H351" t="str">
        <f>IF(C351="","",VLOOKUP(C351,precio_reno_porta!D:Z,6,0))</f>
        <v/>
      </c>
      <c r="I351" t="str">
        <f>IF(C351="","",VLOOKUP(C351,precio_reno_porta!D:Z,7,0))</f>
        <v/>
      </c>
      <c r="J351" t="str">
        <f>IF(C351="","",VLOOKUP(C351,precio_reno_porta!D:Z,8,0))</f>
        <v/>
      </c>
      <c r="K351" t="str">
        <f>IF(C351="","",VLOOKUP(C351,precio_reno_porta!D:Z,9,0))</f>
        <v/>
      </c>
      <c r="L351" t="str">
        <f>IF(C351="","",VLOOKUP(C351,precio_reno_porta!D:Z,10,0))</f>
        <v/>
      </c>
      <c r="M351" t="str">
        <f>IF(C351="","",VLOOKUP(C351,precio_reno_porta!D:Z,11,0))</f>
        <v/>
      </c>
      <c r="N351" t="str">
        <f>IF(C351="","",VLOOKUP(C351,precio_reno_porta!D:Z,12,0))</f>
        <v/>
      </c>
      <c r="O351" t="str">
        <f>IF(C351="","",VLOOKUP(C351,precio_reno_porta!D:Z,13,0))</f>
        <v/>
      </c>
      <c r="P351" t="str">
        <f>IF(C351="","",VLOOKUP(C351,precio_reno_porta!D:Z,14,0))</f>
        <v/>
      </c>
      <c r="Q351" t="str">
        <f>IF(C351="","",VLOOKUP(C351,precio_reno_porta!D:Z,15,0))</f>
        <v/>
      </c>
      <c r="R351" t="str">
        <f>IF(C351="","",VLOOKUP(C351,precio_reno_porta!D:Z,16,0))</f>
        <v/>
      </c>
      <c r="S351" t="str">
        <f>IF(C351="","",VLOOKUP(C351,precio_reno_porta!D:Z,17,0))</f>
        <v/>
      </c>
      <c r="T351" t="str">
        <f>IF(C351="","",VLOOKUP(C351,precio_reno_porta!D:Z,18,0))</f>
        <v/>
      </c>
      <c r="U351" t="str">
        <f>IF(C351="","",VLOOKUP(C351,precio_reno_porta!D:Z,19,0))</f>
        <v/>
      </c>
      <c r="V351" t="str">
        <f>IF(C351="","",VLOOKUP(C351,precio_reno_porta!D:Z,20,0))</f>
        <v/>
      </c>
      <c r="W351" t="str">
        <f>IF(C351="","",VLOOKUP(C351,precio_reno_porta!D:Z,21,0))</f>
        <v/>
      </c>
      <c r="X351" t="str">
        <f>IF(C351="","",VLOOKUP(C351,precio_reno_porta!D:Z,22,0))</f>
        <v/>
      </c>
      <c r="Y351" t="str">
        <f>IF(C351="","",VLOOKUP(C351,precio_reno_porta!D:Z,23,0))</f>
        <v/>
      </c>
      <c r="Z351" t="str">
        <f>IF(Anexar1!C341="","",IFERROR(VLOOKUP(C351,Anexar1!C:P,6,0),0))</f>
        <v/>
      </c>
      <c r="AA351" t="str">
        <f>IF(Anexar1!C341="","",IFERROR(VLOOKUP(C351,Anexar1!C:P,14,0),""))</f>
        <v/>
      </c>
    </row>
    <row r="352" spans="1:27" x14ac:dyDescent="0.3">
      <c r="A352" t="str">
        <f>IF(precio_reno_porta!B352="","",precio_reno_porta!B352)</f>
        <v/>
      </c>
      <c r="B352" t="str">
        <f>IF(Anexar1!B342="","",Anexar1!B342)</f>
        <v/>
      </c>
      <c r="C352" t="str">
        <f>IF(Anexar1!C342="","",Anexar1!C342)</f>
        <v/>
      </c>
      <c r="D352" t="str">
        <f>IF(C352="","",VLOOKUP(C352,precio_reno_porta!D:Z,2,0))</f>
        <v/>
      </c>
      <c r="E352" t="str">
        <f>IF(C352="","",VLOOKUP(C352,precio_reno_porta!D:Z,3,0))</f>
        <v/>
      </c>
      <c r="F352" t="str">
        <f>IF(C352="","",VLOOKUP(C352,precio_reno_porta!D:Z,4,0))</f>
        <v/>
      </c>
      <c r="G352" t="str">
        <f>IF(C352="","",VLOOKUP(C352,precio_reno_porta!D:Z,5,0))</f>
        <v/>
      </c>
      <c r="H352" t="str">
        <f>IF(C352="","",VLOOKUP(C352,precio_reno_porta!D:Z,6,0))</f>
        <v/>
      </c>
      <c r="I352" t="str">
        <f>IF(C352="","",VLOOKUP(C352,precio_reno_porta!D:Z,7,0))</f>
        <v/>
      </c>
      <c r="J352" t="str">
        <f>IF(C352="","",VLOOKUP(C352,precio_reno_porta!D:Z,8,0))</f>
        <v/>
      </c>
      <c r="K352" t="str">
        <f>IF(C352="","",VLOOKUP(C352,precio_reno_porta!D:Z,9,0))</f>
        <v/>
      </c>
      <c r="L352" t="str">
        <f>IF(C352="","",VLOOKUP(C352,precio_reno_porta!D:Z,10,0))</f>
        <v/>
      </c>
      <c r="M352" t="str">
        <f>IF(C352="","",VLOOKUP(C352,precio_reno_porta!D:Z,11,0))</f>
        <v/>
      </c>
      <c r="N352" t="str">
        <f>IF(C352="","",VLOOKUP(C352,precio_reno_porta!D:Z,12,0))</f>
        <v/>
      </c>
      <c r="O352" t="str">
        <f>IF(C352="","",VLOOKUP(C352,precio_reno_porta!D:Z,13,0))</f>
        <v/>
      </c>
      <c r="P352" t="str">
        <f>IF(C352="","",VLOOKUP(C352,precio_reno_porta!D:Z,14,0))</f>
        <v/>
      </c>
      <c r="Q352" t="str">
        <f>IF(C352="","",VLOOKUP(C352,precio_reno_porta!D:Z,15,0))</f>
        <v/>
      </c>
      <c r="R352" t="str">
        <f>IF(C352="","",VLOOKUP(C352,precio_reno_porta!D:Z,16,0))</f>
        <v/>
      </c>
      <c r="S352" t="str">
        <f>IF(C352="","",VLOOKUP(C352,precio_reno_porta!D:Z,17,0))</f>
        <v/>
      </c>
      <c r="T352" t="str">
        <f>IF(C352="","",VLOOKUP(C352,precio_reno_porta!D:Z,18,0))</f>
        <v/>
      </c>
      <c r="U352" t="str">
        <f>IF(C352="","",VLOOKUP(C352,precio_reno_porta!D:Z,19,0))</f>
        <v/>
      </c>
      <c r="V352" t="str">
        <f>IF(C352="","",VLOOKUP(C352,precio_reno_porta!D:Z,20,0))</f>
        <v/>
      </c>
      <c r="W352" t="str">
        <f>IF(C352="","",VLOOKUP(C352,precio_reno_porta!D:Z,21,0))</f>
        <v/>
      </c>
      <c r="X352" t="str">
        <f>IF(C352="","",VLOOKUP(C352,precio_reno_porta!D:Z,22,0))</f>
        <v/>
      </c>
      <c r="Y352" t="str">
        <f>IF(C352="","",VLOOKUP(C352,precio_reno_porta!D:Z,23,0))</f>
        <v/>
      </c>
      <c r="Z352" t="str">
        <f>IF(Anexar1!C342="","",IFERROR(VLOOKUP(C352,Anexar1!C:P,6,0),0))</f>
        <v/>
      </c>
      <c r="AA352" t="str">
        <f>IF(Anexar1!C342="","",IFERROR(VLOOKUP(C352,Anexar1!C:P,14,0),""))</f>
        <v/>
      </c>
    </row>
    <row r="353" spans="1:27" x14ac:dyDescent="0.3">
      <c r="A353" t="str">
        <f>IF(precio_reno_porta!B353="","",precio_reno_porta!B353)</f>
        <v/>
      </c>
      <c r="B353" t="str">
        <f>IF(Anexar1!B343="","",Anexar1!B343)</f>
        <v/>
      </c>
      <c r="C353" t="str">
        <f>IF(Anexar1!C343="","",Anexar1!C343)</f>
        <v/>
      </c>
      <c r="D353" t="str">
        <f>IF(C353="","",VLOOKUP(C353,precio_reno_porta!D:Z,2,0))</f>
        <v/>
      </c>
      <c r="E353" t="str">
        <f>IF(C353="","",VLOOKUP(C353,precio_reno_porta!D:Z,3,0))</f>
        <v/>
      </c>
      <c r="F353" t="str">
        <f>IF(C353="","",VLOOKUP(C353,precio_reno_porta!D:Z,4,0))</f>
        <v/>
      </c>
      <c r="G353" t="str">
        <f>IF(C353="","",VLOOKUP(C353,precio_reno_porta!D:Z,5,0))</f>
        <v/>
      </c>
      <c r="H353" t="str">
        <f>IF(C353="","",VLOOKUP(C353,precio_reno_porta!D:Z,6,0))</f>
        <v/>
      </c>
      <c r="I353" t="str">
        <f>IF(C353="","",VLOOKUP(C353,precio_reno_porta!D:Z,7,0))</f>
        <v/>
      </c>
      <c r="J353" t="str">
        <f>IF(C353="","",VLOOKUP(C353,precio_reno_porta!D:Z,8,0))</f>
        <v/>
      </c>
      <c r="K353" t="str">
        <f>IF(C353="","",VLOOKUP(C353,precio_reno_porta!D:Z,9,0))</f>
        <v/>
      </c>
      <c r="L353" t="str">
        <f>IF(C353="","",VLOOKUP(C353,precio_reno_porta!D:Z,10,0))</f>
        <v/>
      </c>
      <c r="M353" t="str">
        <f>IF(C353="","",VLOOKUP(C353,precio_reno_porta!D:Z,11,0))</f>
        <v/>
      </c>
      <c r="N353" t="str">
        <f>IF(C353="","",VLOOKUP(C353,precio_reno_porta!D:Z,12,0))</f>
        <v/>
      </c>
      <c r="O353" t="str">
        <f>IF(C353="","",VLOOKUP(C353,precio_reno_porta!D:Z,13,0))</f>
        <v/>
      </c>
      <c r="P353" t="str">
        <f>IF(C353="","",VLOOKUP(C353,precio_reno_porta!D:Z,14,0))</f>
        <v/>
      </c>
      <c r="Q353" t="str">
        <f>IF(C353="","",VLOOKUP(C353,precio_reno_porta!D:Z,15,0))</f>
        <v/>
      </c>
      <c r="R353" t="str">
        <f>IF(C353="","",VLOOKUP(C353,precio_reno_porta!D:Z,16,0))</f>
        <v/>
      </c>
      <c r="S353" t="str">
        <f>IF(C353="","",VLOOKUP(C353,precio_reno_porta!D:Z,17,0))</f>
        <v/>
      </c>
      <c r="T353" t="str">
        <f>IF(C353="","",VLOOKUP(C353,precio_reno_porta!D:Z,18,0))</f>
        <v/>
      </c>
      <c r="U353" t="str">
        <f>IF(C353="","",VLOOKUP(C353,precio_reno_porta!D:Z,19,0))</f>
        <v/>
      </c>
      <c r="V353" t="str">
        <f>IF(C353="","",VLOOKUP(C353,precio_reno_porta!D:Z,20,0))</f>
        <v/>
      </c>
      <c r="W353" t="str">
        <f>IF(C353="","",VLOOKUP(C353,precio_reno_porta!D:Z,21,0))</f>
        <v/>
      </c>
      <c r="X353" t="str">
        <f>IF(C353="","",VLOOKUP(C353,precio_reno_porta!D:Z,22,0))</f>
        <v/>
      </c>
      <c r="Y353" t="str">
        <f>IF(C353="","",VLOOKUP(C353,precio_reno_porta!D:Z,23,0))</f>
        <v/>
      </c>
      <c r="Z353" t="str">
        <f>IF(Anexar1!C343="","",IFERROR(VLOOKUP(C353,Anexar1!C:P,6,0),0))</f>
        <v/>
      </c>
      <c r="AA353" t="str">
        <f>IF(Anexar1!C343="","",IFERROR(VLOOKUP(C353,Anexar1!C:P,14,0),""))</f>
        <v/>
      </c>
    </row>
    <row r="354" spans="1:27" x14ac:dyDescent="0.3">
      <c r="A354" t="str">
        <f>IF(precio_reno_porta!B354="","",precio_reno_porta!B354)</f>
        <v/>
      </c>
      <c r="B354" t="str">
        <f>IF(Anexar1!B344="","",Anexar1!B344)</f>
        <v/>
      </c>
      <c r="C354" t="str">
        <f>IF(Anexar1!C344="","",Anexar1!C344)</f>
        <v/>
      </c>
      <c r="D354" t="str">
        <f>IF(C354="","",VLOOKUP(C354,precio_reno_porta!D:Z,2,0))</f>
        <v/>
      </c>
      <c r="E354" t="str">
        <f>IF(C354="","",VLOOKUP(C354,precio_reno_porta!D:Z,3,0))</f>
        <v/>
      </c>
      <c r="F354" t="str">
        <f>IF(C354="","",VLOOKUP(C354,precio_reno_porta!D:Z,4,0))</f>
        <v/>
      </c>
      <c r="G354" t="str">
        <f>IF(C354="","",VLOOKUP(C354,precio_reno_porta!D:Z,5,0))</f>
        <v/>
      </c>
      <c r="H354" t="str">
        <f>IF(C354="","",VLOOKUP(C354,precio_reno_porta!D:Z,6,0))</f>
        <v/>
      </c>
      <c r="I354" t="str">
        <f>IF(C354="","",VLOOKUP(C354,precio_reno_porta!D:Z,7,0))</f>
        <v/>
      </c>
      <c r="J354" t="str">
        <f>IF(C354="","",VLOOKUP(C354,precio_reno_porta!D:Z,8,0))</f>
        <v/>
      </c>
      <c r="K354" t="str">
        <f>IF(C354="","",VLOOKUP(C354,precio_reno_porta!D:Z,9,0))</f>
        <v/>
      </c>
      <c r="L354" t="str">
        <f>IF(C354="","",VLOOKUP(C354,precio_reno_porta!D:Z,10,0))</f>
        <v/>
      </c>
      <c r="M354" t="str">
        <f>IF(C354="","",VLOOKUP(C354,precio_reno_porta!D:Z,11,0))</f>
        <v/>
      </c>
      <c r="N354" t="str">
        <f>IF(C354="","",VLOOKUP(C354,precio_reno_porta!D:Z,12,0))</f>
        <v/>
      </c>
      <c r="O354" t="str">
        <f>IF(C354="","",VLOOKUP(C354,precio_reno_porta!D:Z,13,0))</f>
        <v/>
      </c>
      <c r="P354" t="str">
        <f>IF(C354="","",VLOOKUP(C354,precio_reno_porta!D:Z,14,0))</f>
        <v/>
      </c>
      <c r="Q354" t="str">
        <f>IF(C354="","",VLOOKUP(C354,precio_reno_porta!D:Z,15,0))</f>
        <v/>
      </c>
      <c r="R354" t="str">
        <f>IF(C354="","",VLOOKUP(C354,precio_reno_porta!D:Z,16,0))</f>
        <v/>
      </c>
      <c r="S354" t="str">
        <f>IF(C354="","",VLOOKUP(C354,precio_reno_porta!D:Z,17,0))</f>
        <v/>
      </c>
      <c r="T354" t="str">
        <f>IF(C354="","",VLOOKUP(C354,precio_reno_porta!D:Z,18,0))</f>
        <v/>
      </c>
      <c r="U354" t="str">
        <f>IF(C354="","",VLOOKUP(C354,precio_reno_porta!D:Z,19,0))</f>
        <v/>
      </c>
      <c r="V354" t="str">
        <f>IF(C354="","",VLOOKUP(C354,precio_reno_porta!D:Z,20,0))</f>
        <v/>
      </c>
      <c r="W354" t="str">
        <f>IF(C354="","",VLOOKUP(C354,precio_reno_porta!D:Z,21,0))</f>
        <v/>
      </c>
      <c r="X354" t="str">
        <f>IF(C354="","",VLOOKUP(C354,precio_reno_porta!D:Z,22,0))</f>
        <v/>
      </c>
      <c r="Y354" t="str">
        <f>IF(C354="","",VLOOKUP(C354,precio_reno_porta!D:Z,23,0))</f>
        <v/>
      </c>
      <c r="Z354" t="str">
        <f>IF(Anexar1!C344="","",IFERROR(VLOOKUP(C354,Anexar1!C:P,6,0),0))</f>
        <v/>
      </c>
      <c r="AA354" t="str">
        <f>IF(Anexar1!C344="","",IFERROR(VLOOKUP(C354,Anexar1!C:P,14,0),""))</f>
        <v/>
      </c>
    </row>
    <row r="355" spans="1:27" x14ac:dyDescent="0.3">
      <c r="A355" t="str">
        <f>IF(precio_reno_porta!B355="","",precio_reno_porta!B355)</f>
        <v/>
      </c>
      <c r="B355" t="str">
        <f>IF(Anexar1!B345="","",Anexar1!B345)</f>
        <v/>
      </c>
      <c r="C355" t="str">
        <f>IF(Anexar1!C345="","",Anexar1!C345)</f>
        <v/>
      </c>
      <c r="D355" t="str">
        <f>IF(C355="","",VLOOKUP(C355,precio_reno_porta!D:Z,2,0))</f>
        <v/>
      </c>
      <c r="E355" t="str">
        <f>IF(C355="","",VLOOKUP(C355,precio_reno_porta!D:Z,3,0))</f>
        <v/>
      </c>
      <c r="F355" t="str">
        <f>IF(C355="","",VLOOKUP(C355,precio_reno_porta!D:Z,4,0))</f>
        <v/>
      </c>
      <c r="G355" t="str">
        <f>IF(C355="","",VLOOKUP(C355,precio_reno_porta!D:Z,5,0))</f>
        <v/>
      </c>
      <c r="H355" t="str">
        <f>IF(C355="","",VLOOKUP(C355,precio_reno_porta!D:Z,6,0))</f>
        <v/>
      </c>
      <c r="I355" t="str">
        <f>IF(C355="","",VLOOKUP(C355,precio_reno_porta!D:Z,7,0))</f>
        <v/>
      </c>
      <c r="J355" t="str">
        <f>IF(C355="","",VLOOKUP(C355,precio_reno_porta!D:Z,8,0))</f>
        <v/>
      </c>
      <c r="K355" t="str">
        <f>IF(C355="","",VLOOKUP(C355,precio_reno_porta!D:Z,9,0))</f>
        <v/>
      </c>
      <c r="L355" t="str">
        <f>IF(C355="","",VLOOKUP(C355,precio_reno_porta!D:Z,10,0))</f>
        <v/>
      </c>
      <c r="M355" t="str">
        <f>IF(C355="","",VLOOKUP(C355,precio_reno_porta!D:Z,11,0))</f>
        <v/>
      </c>
      <c r="N355" t="str">
        <f>IF(C355="","",VLOOKUP(C355,precio_reno_porta!D:Z,12,0))</f>
        <v/>
      </c>
      <c r="O355" t="str">
        <f>IF(C355="","",VLOOKUP(C355,precio_reno_porta!D:Z,13,0))</f>
        <v/>
      </c>
      <c r="P355" t="str">
        <f>IF(C355="","",VLOOKUP(C355,precio_reno_porta!D:Z,14,0))</f>
        <v/>
      </c>
      <c r="Q355" t="str">
        <f>IF(C355="","",VLOOKUP(C355,precio_reno_porta!D:Z,15,0))</f>
        <v/>
      </c>
      <c r="R355" t="str">
        <f>IF(C355="","",VLOOKUP(C355,precio_reno_porta!D:Z,16,0))</f>
        <v/>
      </c>
      <c r="S355" t="str">
        <f>IF(C355="","",VLOOKUP(C355,precio_reno_porta!D:Z,17,0))</f>
        <v/>
      </c>
      <c r="T355" t="str">
        <f>IF(C355="","",VLOOKUP(C355,precio_reno_porta!D:Z,18,0))</f>
        <v/>
      </c>
      <c r="U355" t="str">
        <f>IF(C355="","",VLOOKUP(C355,precio_reno_porta!D:Z,19,0))</f>
        <v/>
      </c>
      <c r="V355" t="str">
        <f>IF(C355="","",VLOOKUP(C355,precio_reno_porta!D:Z,20,0))</f>
        <v/>
      </c>
      <c r="W355" t="str">
        <f>IF(C355="","",VLOOKUP(C355,precio_reno_porta!D:Z,21,0))</f>
        <v/>
      </c>
      <c r="X355" t="str">
        <f>IF(C355="","",VLOOKUP(C355,precio_reno_porta!D:Z,22,0))</f>
        <v/>
      </c>
      <c r="Y355" t="str">
        <f>IF(C355="","",VLOOKUP(C355,precio_reno_porta!D:Z,23,0))</f>
        <v/>
      </c>
      <c r="Z355" t="str">
        <f>IF(Anexar1!C345="","",IFERROR(VLOOKUP(C355,Anexar1!C:P,6,0),0))</f>
        <v/>
      </c>
      <c r="AA355" t="str">
        <f>IF(Anexar1!C345="","",IFERROR(VLOOKUP(C355,Anexar1!C:P,14,0),""))</f>
        <v/>
      </c>
    </row>
    <row r="356" spans="1:27" x14ac:dyDescent="0.3">
      <c r="A356" t="str">
        <f>IF(precio_reno_porta!B356="","",precio_reno_porta!B356)</f>
        <v/>
      </c>
      <c r="B356" t="str">
        <f>IF(Anexar1!B346="","",Anexar1!B346)</f>
        <v/>
      </c>
      <c r="C356" t="str">
        <f>IF(Anexar1!C346="","",Anexar1!C346)</f>
        <v/>
      </c>
      <c r="D356" t="str">
        <f>IF(C356="","",VLOOKUP(C356,precio_reno_porta!D:Z,2,0))</f>
        <v/>
      </c>
      <c r="E356" t="str">
        <f>IF(C356="","",VLOOKUP(C356,precio_reno_porta!D:Z,3,0))</f>
        <v/>
      </c>
      <c r="F356" t="str">
        <f>IF(C356="","",VLOOKUP(C356,precio_reno_porta!D:Z,4,0))</f>
        <v/>
      </c>
      <c r="G356" t="str">
        <f>IF(C356="","",VLOOKUP(C356,precio_reno_porta!D:Z,5,0))</f>
        <v/>
      </c>
      <c r="H356" t="str">
        <f>IF(C356="","",VLOOKUP(C356,precio_reno_porta!D:Z,6,0))</f>
        <v/>
      </c>
      <c r="I356" t="str">
        <f>IF(C356="","",VLOOKUP(C356,precio_reno_porta!D:Z,7,0))</f>
        <v/>
      </c>
      <c r="J356" t="str">
        <f>IF(C356="","",VLOOKUP(C356,precio_reno_porta!D:Z,8,0))</f>
        <v/>
      </c>
      <c r="K356" t="str">
        <f>IF(C356="","",VLOOKUP(C356,precio_reno_porta!D:Z,9,0))</f>
        <v/>
      </c>
      <c r="L356" t="str">
        <f>IF(C356="","",VLOOKUP(C356,precio_reno_porta!D:Z,10,0))</f>
        <v/>
      </c>
      <c r="M356" t="str">
        <f>IF(C356="","",VLOOKUP(C356,precio_reno_porta!D:Z,11,0))</f>
        <v/>
      </c>
      <c r="N356" t="str">
        <f>IF(C356="","",VLOOKUP(C356,precio_reno_porta!D:Z,12,0))</f>
        <v/>
      </c>
      <c r="O356" t="str">
        <f>IF(C356="","",VLOOKUP(C356,precio_reno_porta!D:Z,13,0))</f>
        <v/>
      </c>
      <c r="P356" t="str">
        <f>IF(C356="","",VLOOKUP(C356,precio_reno_porta!D:Z,14,0))</f>
        <v/>
      </c>
      <c r="Q356" t="str">
        <f>IF(C356="","",VLOOKUP(C356,precio_reno_porta!D:Z,15,0))</f>
        <v/>
      </c>
      <c r="R356" t="str">
        <f>IF(C356="","",VLOOKUP(C356,precio_reno_porta!D:Z,16,0))</f>
        <v/>
      </c>
      <c r="S356" t="str">
        <f>IF(C356="","",VLOOKUP(C356,precio_reno_porta!D:Z,17,0))</f>
        <v/>
      </c>
      <c r="T356" t="str">
        <f>IF(C356="","",VLOOKUP(C356,precio_reno_porta!D:Z,18,0))</f>
        <v/>
      </c>
      <c r="U356" t="str">
        <f>IF(C356="","",VLOOKUP(C356,precio_reno_porta!D:Z,19,0))</f>
        <v/>
      </c>
      <c r="V356" t="str">
        <f>IF(C356="","",VLOOKUP(C356,precio_reno_porta!D:Z,20,0))</f>
        <v/>
      </c>
      <c r="W356" t="str">
        <f>IF(C356="","",VLOOKUP(C356,precio_reno_porta!D:Z,21,0))</f>
        <v/>
      </c>
      <c r="X356" t="str">
        <f>IF(C356="","",VLOOKUP(C356,precio_reno_porta!D:Z,22,0))</f>
        <v/>
      </c>
      <c r="Y356" t="str">
        <f>IF(C356="","",VLOOKUP(C356,precio_reno_porta!D:Z,23,0))</f>
        <v/>
      </c>
      <c r="Z356" t="str">
        <f>IF(Anexar1!C346="","",IFERROR(VLOOKUP(C356,Anexar1!C:P,6,0),0))</f>
        <v/>
      </c>
      <c r="AA356" t="str">
        <f>IF(Anexar1!C346="","",IFERROR(VLOOKUP(C356,Anexar1!C:P,14,0),""))</f>
        <v/>
      </c>
    </row>
    <row r="357" spans="1:27" x14ac:dyDescent="0.3">
      <c r="A357" t="str">
        <f>IF(precio_reno_porta!B357="","",precio_reno_porta!B357)</f>
        <v/>
      </c>
      <c r="B357" t="str">
        <f>IF(Anexar1!B347="","",Anexar1!B347)</f>
        <v/>
      </c>
      <c r="C357" t="str">
        <f>IF(Anexar1!C347="","",Anexar1!C347)</f>
        <v/>
      </c>
      <c r="D357" t="str">
        <f>IF(C357="","",VLOOKUP(C357,precio_reno_porta!D:Z,2,0))</f>
        <v/>
      </c>
      <c r="E357" t="str">
        <f>IF(C357="","",VLOOKUP(C357,precio_reno_porta!D:Z,3,0))</f>
        <v/>
      </c>
      <c r="F357" t="str">
        <f>IF(C357="","",VLOOKUP(C357,precio_reno_porta!D:Z,4,0))</f>
        <v/>
      </c>
      <c r="G357" t="str">
        <f>IF(C357="","",VLOOKUP(C357,precio_reno_porta!D:Z,5,0))</f>
        <v/>
      </c>
      <c r="H357" t="str">
        <f>IF(C357="","",VLOOKUP(C357,precio_reno_porta!D:Z,6,0))</f>
        <v/>
      </c>
      <c r="I357" t="str">
        <f>IF(C357="","",VLOOKUP(C357,precio_reno_porta!D:Z,7,0))</f>
        <v/>
      </c>
      <c r="J357" t="str">
        <f>IF(C357="","",VLOOKUP(C357,precio_reno_porta!D:Z,8,0))</f>
        <v/>
      </c>
      <c r="K357" t="str">
        <f>IF(C357="","",VLOOKUP(C357,precio_reno_porta!D:Z,9,0))</f>
        <v/>
      </c>
      <c r="L357" t="str">
        <f>IF(C357="","",VLOOKUP(C357,precio_reno_porta!D:Z,10,0))</f>
        <v/>
      </c>
      <c r="M357" t="str">
        <f>IF(C357="","",VLOOKUP(C357,precio_reno_porta!D:Z,11,0))</f>
        <v/>
      </c>
      <c r="N357" t="str">
        <f>IF(C357="","",VLOOKUP(C357,precio_reno_porta!D:Z,12,0))</f>
        <v/>
      </c>
      <c r="O357" t="str">
        <f>IF(C357="","",VLOOKUP(C357,precio_reno_porta!D:Z,13,0))</f>
        <v/>
      </c>
      <c r="P357" t="str">
        <f>IF(C357="","",VLOOKUP(C357,precio_reno_porta!D:Z,14,0))</f>
        <v/>
      </c>
      <c r="Q357" t="str">
        <f>IF(C357="","",VLOOKUP(C357,precio_reno_porta!D:Z,15,0))</f>
        <v/>
      </c>
      <c r="R357" t="str">
        <f>IF(C357="","",VLOOKUP(C357,precio_reno_porta!D:Z,16,0))</f>
        <v/>
      </c>
      <c r="S357" t="str">
        <f>IF(C357="","",VLOOKUP(C357,precio_reno_porta!D:Z,17,0))</f>
        <v/>
      </c>
      <c r="T357" t="str">
        <f>IF(C357="","",VLOOKUP(C357,precio_reno_porta!D:Z,18,0))</f>
        <v/>
      </c>
      <c r="U357" t="str">
        <f>IF(C357="","",VLOOKUP(C357,precio_reno_porta!D:Z,19,0))</f>
        <v/>
      </c>
      <c r="V357" t="str">
        <f>IF(C357="","",VLOOKUP(C357,precio_reno_porta!D:Z,20,0))</f>
        <v/>
      </c>
      <c r="W357" t="str">
        <f>IF(C357="","",VLOOKUP(C357,precio_reno_porta!D:Z,21,0))</f>
        <v/>
      </c>
      <c r="X357" t="str">
        <f>IF(C357="","",VLOOKUP(C357,precio_reno_porta!D:Z,22,0))</f>
        <v/>
      </c>
      <c r="Y357" t="str">
        <f>IF(C357="","",VLOOKUP(C357,precio_reno_porta!D:Z,23,0))</f>
        <v/>
      </c>
      <c r="Z357" t="str">
        <f>IF(Anexar1!C347="","",IFERROR(VLOOKUP(C357,Anexar1!C:P,6,0),0))</f>
        <v/>
      </c>
      <c r="AA357" t="str">
        <f>IF(Anexar1!C347="","",IFERROR(VLOOKUP(C357,Anexar1!C:P,14,0),""))</f>
        <v/>
      </c>
    </row>
    <row r="358" spans="1:27" x14ac:dyDescent="0.3">
      <c r="A358" t="str">
        <f>IF(precio_reno_porta!B358="","",precio_reno_porta!B358)</f>
        <v/>
      </c>
      <c r="B358" t="str">
        <f>IF(Anexar1!B348="","",Anexar1!B348)</f>
        <v/>
      </c>
      <c r="C358" t="str">
        <f>IF(Anexar1!C348="","",Anexar1!C348)</f>
        <v/>
      </c>
      <c r="D358" t="str">
        <f>IF(C358="","",VLOOKUP(C358,precio_reno_porta!D:Z,2,0))</f>
        <v/>
      </c>
      <c r="E358" t="str">
        <f>IF(C358="","",VLOOKUP(C358,precio_reno_porta!D:Z,3,0))</f>
        <v/>
      </c>
      <c r="F358" t="str">
        <f>IF(C358="","",VLOOKUP(C358,precio_reno_porta!D:Z,4,0))</f>
        <v/>
      </c>
      <c r="G358" t="str">
        <f>IF(C358="","",VLOOKUP(C358,precio_reno_porta!D:Z,5,0))</f>
        <v/>
      </c>
      <c r="H358" t="str">
        <f>IF(C358="","",VLOOKUP(C358,precio_reno_porta!D:Z,6,0))</f>
        <v/>
      </c>
      <c r="I358" t="str">
        <f>IF(C358="","",VLOOKUP(C358,precio_reno_porta!D:Z,7,0))</f>
        <v/>
      </c>
      <c r="J358" t="str">
        <f>IF(C358="","",VLOOKUP(C358,precio_reno_porta!D:Z,8,0))</f>
        <v/>
      </c>
      <c r="K358" t="str">
        <f>IF(C358="","",VLOOKUP(C358,precio_reno_porta!D:Z,9,0))</f>
        <v/>
      </c>
      <c r="L358" t="str">
        <f>IF(C358="","",VLOOKUP(C358,precio_reno_porta!D:Z,10,0))</f>
        <v/>
      </c>
      <c r="M358" t="str">
        <f>IF(C358="","",VLOOKUP(C358,precio_reno_porta!D:Z,11,0))</f>
        <v/>
      </c>
      <c r="N358" t="str">
        <f>IF(C358="","",VLOOKUP(C358,precio_reno_porta!D:Z,12,0))</f>
        <v/>
      </c>
      <c r="O358" t="str">
        <f>IF(C358="","",VLOOKUP(C358,precio_reno_porta!D:Z,13,0))</f>
        <v/>
      </c>
      <c r="P358" t="str">
        <f>IF(C358="","",VLOOKUP(C358,precio_reno_porta!D:Z,14,0))</f>
        <v/>
      </c>
      <c r="Q358" t="str">
        <f>IF(C358="","",VLOOKUP(C358,precio_reno_porta!D:Z,15,0))</f>
        <v/>
      </c>
      <c r="R358" t="str">
        <f>IF(C358="","",VLOOKUP(C358,precio_reno_porta!D:Z,16,0))</f>
        <v/>
      </c>
      <c r="S358" t="str">
        <f>IF(C358="","",VLOOKUP(C358,precio_reno_porta!D:Z,17,0))</f>
        <v/>
      </c>
      <c r="T358" t="str">
        <f>IF(C358="","",VLOOKUP(C358,precio_reno_porta!D:Z,18,0))</f>
        <v/>
      </c>
      <c r="U358" t="str">
        <f>IF(C358="","",VLOOKUP(C358,precio_reno_porta!D:Z,19,0))</f>
        <v/>
      </c>
      <c r="V358" t="str">
        <f>IF(C358="","",VLOOKUP(C358,precio_reno_porta!D:Z,20,0))</f>
        <v/>
      </c>
      <c r="W358" t="str">
        <f>IF(C358="","",VLOOKUP(C358,precio_reno_porta!D:Z,21,0))</f>
        <v/>
      </c>
      <c r="X358" t="str">
        <f>IF(C358="","",VLOOKUP(C358,precio_reno_porta!D:Z,22,0))</f>
        <v/>
      </c>
      <c r="Y358" t="str">
        <f>IF(C358="","",VLOOKUP(C358,precio_reno_porta!D:Z,23,0))</f>
        <v/>
      </c>
      <c r="Z358" t="str">
        <f>IF(Anexar1!C348="","",IFERROR(VLOOKUP(C358,Anexar1!C:P,6,0),0))</f>
        <v/>
      </c>
      <c r="AA358" t="str">
        <f>IF(Anexar1!C348="","",IFERROR(VLOOKUP(C358,Anexar1!C:P,14,0),""))</f>
        <v/>
      </c>
    </row>
    <row r="359" spans="1:27" x14ac:dyDescent="0.3">
      <c r="A359" t="str">
        <f>IF(precio_reno_porta!B359="","",precio_reno_porta!B359)</f>
        <v/>
      </c>
      <c r="B359" t="str">
        <f>IF(Anexar1!B349="","",Anexar1!B349)</f>
        <v/>
      </c>
      <c r="C359" t="str">
        <f>IF(Anexar1!C349="","",Anexar1!C349)</f>
        <v/>
      </c>
      <c r="D359" t="str">
        <f>IF(C359="","",VLOOKUP(C359,precio_reno_porta!D:Z,2,0))</f>
        <v/>
      </c>
      <c r="E359" t="str">
        <f>IF(C359="","",VLOOKUP(C359,precio_reno_porta!D:Z,3,0))</f>
        <v/>
      </c>
      <c r="F359" t="str">
        <f>IF(C359="","",VLOOKUP(C359,precio_reno_porta!D:Z,4,0))</f>
        <v/>
      </c>
      <c r="G359" t="str">
        <f>IF(C359="","",VLOOKUP(C359,precio_reno_porta!D:Z,5,0))</f>
        <v/>
      </c>
      <c r="H359" t="str">
        <f>IF(C359="","",VLOOKUP(C359,precio_reno_porta!D:Z,6,0))</f>
        <v/>
      </c>
      <c r="I359" t="str">
        <f>IF(C359="","",VLOOKUP(C359,precio_reno_porta!D:Z,7,0))</f>
        <v/>
      </c>
      <c r="J359" t="str">
        <f>IF(C359="","",VLOOKUP(C359,precio_reno_porta!D:Z,8,0))</f>
        <v/>
      </c>
      <c r="K359" t="str">
        <f>IF(C359="","",VLOOKUP(C359,precio_reno_porta!D:Z,9,0))</f>
        <v/>
      </c>
      <c r="L359" t="str">
        <f>IF(C359="","",VLOOKUP(C359,precio_reno_porta!D:Z,10,0))</f>
        <v/>
      </c>
      <c r="M359" t="str">
        <f>IF(C359="","",VLOOKUP(C359,precio_reno_porta!D:Z,11,0))</f>
        <v/>
      </c>
      <c r="N359" t="str">
        <f>IF(C359="","",VLOOKUP(C359,precio_reno_porta!D:Z,12,0))</f>
        <v/>
      </c>
      <c r="O359" t="str">
        <f>IF(C359="","",VLOOKUP(C359,precio_reno_porta!D:Z,13,0))</f>
        <v/>
      </c>
      <c r="P359" t="str">
        <f>IF(C359="","",VLOOKUP(C359,precio_reno_porta!D:Z,14,0))</f>
        <v/>
      </c>
      <c r="Q359" t="str">
        <f>IF(C359="","",VLOOKUP(C359,precio_reno_porta!D:Z,15,0))</f>
        <v/>
      </c>
      <c r="R359" t="str">
        <f>IF(C359="","",VLOOKUP(C359,precio_reno_porta!D:Z,16,0))</f>
        <v/>
      </c>
      <c r="S359" t="str">
        <f>IF(C359="","",VLOOKUP(C359,precio_reno_porta!D:Z,17,0))</f>
        <v/>
      </c>
      <c r="T359" t="str">
        <f>IF(C359="","",VLOOKUP(C359,precio_reno_porta!D:Z,18,0))</f>
        <v/>
      </c>
      <c r="U359" t="str">
        <f>IF(C359="","",VLOOKUP(C359,precio_reno_porta!D:Z,19,0))</f>
        <v/>
      </c>
      <c r="V359" t="str">
        <f>IF(C359="","",VLOOKUP(C359,precio_reno_porta!D:Z,20,0))</f>
        <v/>
      </c>
      <c r="W359" t="str">
        <f>IF(C359="","",VLOOKUP(C359,precio_reno_porta!D:Z,21,0))</f>
        <v/>
      </c>
      <c r="X359" t="str">
        <f>IF(C359="","",VLOOKUP(C359,precio_reno_porta!D:Z,22,0))</f>
        <v/>
      </c>
      <c r="Y359" t="str">
        <f>IF(C359="","",VLOOKUP(C359,precio_reno_porta!D:Z,23,0))</f>
        <v/>
      </c>
      <c r="Z359" t="str">
        <f>IF(Anexar1!C349="","",IFERROR(VLOOKUP(C359,Anexar1!C:P,6,0),0))</f>
        <v/>
      </c>
      <c r="AA359" t="str">
        <f>IF(Anexar1!C349="","",IFERROR(VLOOKUP(C359,Anexar1!C:P,14,0),""))</f>
        <v/>
      </c>
    </row>
    <row r="360" spans="1:27" x14ac:dyDescent="0.3">
      <c r="A360" t="str">
        <f>IF(precio_reno_porta!B360="","",precio_reno_porta!B360)</f>
        <v/>
      </c>
      <c r="B360" t="str">
        <f>IF(Anexar1!B350="","",Anexar1!B350)</f>
        <v/>
      </c>
      <c r="C360" t="str">
        <f>IF(Anexar1!C350="","",Anexar1!C350)</f>
        <v/>
      </c>
      <c r="D360" t="str">
        <f>IF(C360="","",VLOOKUP(C360,precio_reno_porta!D:Z,2,0))</f>
        <v/>
      </c>
      <c r="E360" t="str">
        <f>IF(C360="","",VLOOKUP(C360,precio_reno_porta!D:Z,3,0))</f>
        <v/>
      </c>
      <c r="F360" t="str">
        <f>IF(C360="","",VLOOKUP(C360,precio_reno_porta!D:Z,4,0))</f>
        <v/>
      </c>
      <c r="G360" t="str">
        <f>IF(C360="","",VLOOKUP(C360,precio_reno_porta!D:Z,5,0))</f>
        <v/>
      </c>
      <c r="H360" t="str">
        <f>IF(C360="","",VLOOKUP(C360,precio_reno_porta!D:Z,6,0))</f>
        <v/>
      </c>
      <c r="I360" t="str">
        <f>IF(C360="","",VLOOKUP(C360,precio_reno_porta!D:Z,7,0))</f>
        <v/>
      </c>
      <c r="J360" t="str">
        <f>IF(C360="","",VLOOKUP(C360,precio_reno_porta!D:Z,8,0))</f>
        <v/>
      </c>
      <c r="K360" t="str">
        <f>IF(C360="","",VLOOKUP(C360,precio_reno_porta!D:Z,9,0))</f>
        <v/>
      </c>
      <c r="L360" t="str">
        <f>IF(C360="","",VLOOKUP(C360,precio_reno_porta!D:Z,10,0))</f>
        <v/>
      </c>
      <c r="M360" t="str">
        <f>IF(C360="","",VLOOKUP(C360,precio_reno_porta!D:Z,11,0))</f>
        <v/>
      </c>
      <c r="N360" t="str">
        <f>IF(C360="","",VLOOKUP(C360,precio_reno_porta!D:Z,12,0))</f>
        <v/>
      </c>
      <c r="O360" t="str">
        <f>IF(C360="","",VLOOKUP(C360,precio_reno_porta!D:Z,13,0))</f>
        <v/>
      </c>
      <c r="P360" t="str">
        <f>IF(C360="","",VLOOKUP(C360,precio_reno_porta!D:Z,14,0))</f>
        <v/>
      </c>
      <c r="Q360" t="str">
        <f>IF(C360="","",VLOOKUP(C360,precio_reno_porta!D:Z,15,0))</f>
        <v/>
      </c>
      <c r="R360" t="str">
        <f>IF(C360="","",VLOOKUP(C360,precio_reno_porta!D:Z,16,0))</f>
        <v/>
      </c>
      <c r="S360" t="str">
        <f>IF(C360="","",VLOOKUP(C360,precio_reno_porta!D:Z,17,0))</f>
        <v/>
      </c>
      <c r="T360" t="str">
        <f>IF(C360="","",VLOOKUP(C360,precio_reno_porta!D:Z,18,0))</f>
        <v/>
      </c>
      <c r="U360" t="str">
        <f>IF(C360="","",VLOOKUP(C360,precio_reno_porta!D:Z,19,0))</f>
        <v/>
      </c>
      <c r="V360" t="str">
        <f>IF(C360="","",VLOOKUP(C360,precio_reno_porta!D:Z,20,0))</f>
        <v/>
      </c>
      <c r="W360" t="str">
        <f>IF(C360="","",VLOOKUP(C360,precio_reno_porta!D:Z,21,0))</f>
        <v/>
      </c>
      <c r="X360" t="str">
        <f>IF(C360="","",VLOOKUP(C360,precio_reno_porta!D:Z,22,0))</f>
        <v/>
      </c>
      <c r="Y360" t="str">
        <f>IF(C360="","",VLOOKUP(C360,precio_reno_porta!D:Z,23,0))</f>
        <v/>
      </c>
      <c r="Z360" t="str">
        <f>IF(Anexar1!C350="","",IFERROR(VLOOKUP(C360,Anexar1!C:P,6,0),0))</f>
        <v/>
      </c>
      <c r="AA360" t="str">
        <f>IF(Anexar1!C350="","",IFERROR(VLOOKUP(C360,Anexar1!C:P,14,0),""))</f>
        <v/>
      </c>
    </row>
    <row r="361" spans="1:27" x14ac:dyDescent="0.3">
      <c r="A361" t="str">
        <f>IF(precio_reno_porta!B361="","",precio_reno_porta!B361)</f>
        <v/>
      </c>
      <c r="B361" t="str">
        <f>IF(Anexar1!B351="","",Anexar1!B351)</f>
        <v/>
      </c>
      <c r="C361" t="str">
        <f>IF(Anexar1!C351="","",Anexar1!C351)</f>
        <v/>
      </c>
      <c r="D361" t="str">
        <f>IF(C361="","",VLOOKUP(C361,precio_reno_porta!D:Z,2,0))</f>
        <v/>
      </c>
      <c r="E361" t="str">
        <f>IF(C361="","",VLOOKUP(C361,precio_reno_porta!D:Z,3,0))</f>
        <v/>
      </c>
      <c r="F361" t="str">
        <f>IF(C361="","",VLOOKUP(C361,precio_reno_porta!D:Z,4,0))</f>
        <v/>
      </c>
      <c r="G361" t="str">
        <f>IF(C361="","",VLOOKUP(C361,precio_reno_porta!D:Z,5,0))</f>
        <v/>
      </c>
      <c r="H361" t="str">
        <f>IF(C361="","",VLOOKUP(C361,precio_reno_porta!D:Z,6,0))</f>
        <v/>
      </c>
      <c r="I361" t="str">
        <f>IF(C361="","",VLOOKUP(C361,precio_reno_porta!D:Z,7,0))</f>
        <v/>
      </c>
      <c r="J361" t="str">
        <f>IF(C361="","",VLOOKUP(C361,precio_reno_porta!D:Z,8,0))</f>
        <v/>
      </c>
      <c r="K361" t="str">
        <f>IF(C361="","",VLOOKUP(C361,precio_reno_porta!D:Z,9,0))</f>
        <v/>
      </c>
      <c r="L361" t="str">
        <f>IF(C361="","",VLOOKUP(C361,precio_reno_porta!D:Z,10,0))</f>
        <v/>
      </c>
      <c r="M361" t="str">
        <f>IF(C361="","",VLOOKUP(C361,precio_reno_porta!D:Z,11,0))</f>
        <v/>
      </c>
      <c r="N361" t="str">
        <f>IF(C361="","",VLOOKUP(C361,precio_reno_porta!D:Z,12,0))</f>
        <v/>
      </c>
      <c r="O361" t="str">
        <f>IF(C361="","",VLOOKUP(C361,precio_reno_porta!D:Z,13,0))</f>
        <v/>
      </c>
      <c r="P361" t="str">
        <f>IF(C361="","",VLOOKUP(C361,precio_reno_porta!D:Z,14,0))</f>
        <v/>
      </c>
      <c r="Q361" t="str">
        <f>IF(C361="","",VLOOKUP(C361,precio_reno_porta!D:Z,15,0))</f>
        <v/>
      </c>
      <c r="R361" t="str">
        <f>IF(C361="","",VLOOKUP(C361,precio_reno_porta!D:Z,16,0))</f>
        <v/>
      </c>
      <c r="S361" t="str">
        <f>IF(C361="","",VLOOKUP(C361,precio_reno_porta!D:Z,17,0))</f>
        <v/>
      </c>
      <c r="T361" t="str">
        <f>IF(C361="","",VLOOKUP(C361,precio_reno_porta!D:Z,18,0))</f>
        <v/>
      </c>
      <c r="U361" t="str">
        <f>IF(C361="","",VLOOKUP(C361,precio_reno_porta!D:Z,19,0))</f>
        <v/>
      </c>
      <c r="V361" t="str">
        <f>IF(C361="","",VLOOKUP(C361,precio_reno_porta!D:Z,20,0))</f>
        <v/>
      </c>
      <c r="W361" t="str">
        <f>IF(C361="","",VLOOKUP(C361,precio_reno_porta!D:Z,21,0))</f>
        <v/>
      </c>
      <c r="X361" t="str">
        <f>IF(C361="","",VLOOKUP(C361,precio_reno_porta!D:Z,22,0))</f>
        <v/>
      </c>
      <c r="Y361" t="str">
        <f>IF(C361="","",VLOOKUP(C361,precio_reno_porta!D:Z,23,0))</f>
        <v/>
      </c>
      <c r="Z361" t="str">
        <f>IF(Anexar1!C351="","",IFERROR(VLOOKUP(C361,Anexar1!C:P,6,0),0))</f>
        <v/>
      </c>
      <c r="AA361" t="str">
        <f>IF(Anexar1!C351="","",IFERROR(VLOOKUP(C361,Anexar1!C:P,14,0),""))</f>
        <v/>
      </c>
    </row>
    <row r="362" spans="1:27" x14ac:dyDescent="0.3">
      <c r="A362" t="str">
        <f>IF(precio_reno_porta!B362="","",precio_reno_porta!B362)</f>
        <v/>
      </c>
      <c r="B362" t="str">
        <f>IF(Anexar1!B352="","",Anexar1!B352)</f>
        <v/>
      </c>
      <c r="C362" t="str">
        <f>IF(Anexar1!C352="","",Anexar1!C352)</f>
        <v/>
      </c>
      <c r="D362" t="str">
        <f>IF(C362="","",VLOOKUP(C362,precio_reno_porta!D:Z,2,0))</f>
        <v/>
      </c>
      <c r="E362" t="str">
        <f>IF(C362="","",VLOOKUP(C362,precio_reno_porta!D:Z,3,0))</f>
        <v/>
      </c>
      <c r="F362" t="str">
        <f>IF(C362="","",VLOOKUP(C362,precio_reno_porta!D:Z,4,0))</f>
        <v/>
      </c>
      <c r="G362" t="str">
        <f>IF(C362="","",VLOOKUP(C362,precio_reno_porta!D:Z,5,0))</f>
        <v/>
      </c>
      <c r="H362" t="str">
        <f>IF(C362="","",VLOOKUP(C362,precio_reno_porta!D:Z,6,0))</f>
        <v/>
      </c>
      <c r="I362" t="str">
        <f>IF(C362="","",VLOOKUP(C362,precio_reno_porta!D:Z,7,0))</f>
        <v/>
      </c>
      <c r="J362" t="str">
        <f>IF(C362="","",VLOOKUP(C362,precio_reno_porta!D:Z,8,0))</f>
        <v/>
      </c>
      <c r="K362" t="str">
        <f>IF(C362="","",VLOOKUP(C362,precio_reno_porta!D:Z,9,0))</f>
        <v/>
      </c>
      <c r="L362" t="str">
        <f>IF(C362="","",VLOOKUP(C362,precio_reno_porta!D:Z,10,0))</f>
        <v/>
      </c>
      <c r="M362" t="str">
        <f>IF(C362="","",VLOOKUP(C362,precio_reno_porta!D:Z,11,0))</f>
        <v/>
      </c>
      <c r="N362" t="str">
        <f>IF(C362="","",VLOOKUP(C362,precio_reno_porta!D:Z,12,0))</f>
        <v/>
      </c>
      <c r="O362" t="str">
        <f>IF(C362="","",VLOOKUP(C362,precio_reno_porta!D:Z,13,0))</f>
        <v/>
      </c>
      <c r="P362" t="str">
        <f>IF(C362="","",VLOOKUP(C362,precio_reno_porta!D:Z,14,0))</f>
        <v/>
      </c>
      <c r="Q362" t="str">
        <f>IF(C362="","",VLOOKUP(C362,precio_reno_porta!D:Z,15,0))</f>
        <v/>
      </c>
      <c r="R362" t="str">
        <f>IF(C362="","",VLOOKUP(C362,precio_reno_porta!D:Z,16,0))</f>
        <v/>
      </c>
      <c r="S362" t="str">
        <f>IF(C362="","",VLOOKUP(C362,precio_reno_porta!D:Z,17,0))</f>
        <v/>
      </c>
      <c r="T362" t="str">
        <f>IF(C362="","",VLOOKUP(C362,precio_reno_porta!D:Z,18,0))</f>
        <v/>
      </c>
      <c r="U362" t="str">
        <f>IF(C362="","",VLOOKUP(C362,precio_reno_porta!D:Z,19,0))</f>
        <v/>
      </c>
      <c r="V362" t="str">
        <f>IF(C362="","",VLOOKUP(C362,precio_reno_porta!D:Z,20,0))</f>
        <v/>
      </c>
      <c r="W362" t="str">
        <f>IF(C362="","",VLOOKUP(C362,precio_reno_porta!D:Z,21,0))</f>
        <v/>
      </c>
      <c r="X362" t="str">
        <f>IF(C362="","",VLOOKUP(C362,precio_reno_porta!D:Z,22,0))</f>
        <v/>
      </c>
      <c r="Y362" t="str">
        <f>IF(C362="","",VLOOKUP(C362,precio_reno_porta!D:Z,23,0))</f>
        <v/>
      </c>
      <c r="Z362" t="str">
        <f>IF(Anexar1!C352="","",IFERROR(VLOOKUP(C362,Anexar1!C:P,6,0),0))</f>
        <v/>
      </c>
      <c r="AA362" t="str">
        <f>IF(Anexar1!C352="","",IFERROR(VLOOKUP(C362,Anexar1!C:P,14,0),""))</f>
        <v/>
      </c>
    </row>
    <row r="363" spans="1:27" x14ac:dyDescent="0.3">
      <c r="A363" t="str">
        <f>IF(precio_reno_porta!B363="","",precio_reno_porta!B363)</f>
        <v/>
      </c>
      <c r="B363" t="str">
        <f>IF(Anexar1!B353="","",Anexar1!B353)</f>
        <v/>
      </c>
      <c r="C363" t="str">
        <f>IF(Anexar1!C353="","",Anexar1!C353)</f>
        <v/>
      </c>
      <c r="D363" t="str">
        <f>IF(C363="","",VLOOKUP(C363,precio_reno_porta!D:Z,2,0))</f>
        <v/>
      </c>
      <c r="E363" t="str">
        <f>IF(C363="","",VLOOKUP(C363,precio_reno_porta!D:Z,3,0))</f>
        <v/>
      </c>
      <c r="F363" t="str">
        <f>IF(C363="","",VLOOKUP(C363,precio_reno_porta!D:Z,4,0))</f>
        <v/>
      </c>
      <c r="G363" t="str">
        <f>IF(C363="","",VLOOKUP(C363,precio_reno_porta!D:Z,5,0))</f>
        <v/>
      </c>
      <c r="H363" t="str">
        <f>IF(C363="","",VLOOKUP(C363,precio_reno_porta!D:Z,6,0))</f>
        <v/>
      </c>
      <c r="I363" t="str">
        <f>IF(C363="","",VLOOKUP(C363,precio_reno_porta!D:Z,7,0))</f>
        <v/>
      </c>
      <c r="J363" t="str">
        <f>IF(C363="","",VLOOKUP(C363,precio_reno_porta!D:Z,8,0))</f>
        <v/>
      </c>
      <c r="K363" t="str">
        <f>IF(C363="","",VLOOKUP(C363,precio_reno_porta!D:Z,9,0))</f>
        <v/>
      </c>
      <c r="L363" t="str">
        <f>IF(C363="","",VLOOKUP(C363,precio_reno_porta!D:Z,10,0))</f>
        <v/>
      </c>
      <c r="M363" t="str">
        <f>IF(C363="","",VLOOKUP(C363,precio_reno_porta!D:Z,11,0))</f>
        <v/>
      </c>
      <c r="N363" t="str">
        <f>IF(C363="","",VLOOKUP(C363,precio_reno_porta!D:Z,12,0))</f>
        <v/>
      </c>
      <c r="O363" t="str">
        <f>IF(C363="","",VLOOKUP(C363,precio_reno_porta!D:Z,13,0))</f>
        <v/>
      </c>
      <c r="P363" t="str">
        <f>IF(C363="","",VLOOKUP(C363,precio_reno_porta!D:Z,14,0))</f>
        <v/>
      </c>
      <c r="Q363" t="str">
        <f>IF(C363="","",VLOOKUP(C363,precio_reno_porta!D:Z,15,0))</f>
        <v/>
      </c>
      <c r="R363" t="str">
        <f>IF(C363="","",VLOOKUP(C363,precio_reno_porta!D:Z,16,0))</f>
        <v/>
      </c>
      <c r="S363" t="str">
        <f>IF(C363="","",VLOOKUP(C363,precio_reno_porta!D:Z,17,0))</f>
        <v/>
      </c>
      <c r="T363" t="str">
        <f>IF(C363="","",VLOOKUP(C363,precio_reno_porta!D:Z,18,0))</f>
        <v/>
      </c>
      <c r="U363" t="str">
        <f>IF(C363="","",VLOOKUP(C363,precio_reno_porta!D:Z,19,0))</f>
        <v/>
      </c>
      <c r="V363" t="str">
        <f>IF(C363="","",VLOOKUP(C363,precio_reno_porta!D:Z,20,0))</f>
        <v/>
      </c>
      <c r="W363" t="str">
        <f>IF(C363="","",VLOOKUP(C363,precio_reno_porta!D:Z,21,0))</f>
        <v/>
      </c>
      <c r="X363" t="str">
        <f>IF(C363="","",VLOOKUP(C363,precio_reno_porta!D:Z,22,0))</f>
        <v/>
      </c>
      <c r="Y363" t="str">
        <f>IF(C363="","",VLOOKUP(C363,precio_reno_porta!D:Z,23,0))</f>
        <v/>
      </c>
      <c r="Z363" t="str">
        <f>IF(Anexar1!C353="","",IFERROR(VLOOKUP(C363,Anexar1!C:P,6,0),0))</f>
        <v/>
      </c>
      <c r="AA363" t="str">
        <f>IF(Anexar1!C353="","",IFERROR(VLOOKUP(C363,Anexar1!C:P,14,0),""))</f>
        <v/>
      </c>
    </row>
    <row r="364" spans="1:27" x14ac:dyDescent="0.3">
      <c r="A364" t="str">
        <f>IF(precio_reno_porta!B364="","",precio_reno_porta!B364)</f>
        <v/>
      </c>
      <c r="B364" t="str">
        <f>IF(Anexar1!B354="","",Anexar1!B354)</f>
        <v/>
      </c>
      <c r="C364" t="str">
        <f>IF(Anexar1!C354="","",Anexar1!C354)</f>
        <v/>
      </c>
      <c r="D364" t="str">
        <f>IF(C364="","",VLOOKUP(C364,precio_reno_porta!D:Z,2,0))</f>
        <v/>
      </c>
      <c r="E364" t="str">
        <f>IF(C364="","",VLOOKUP(C364,precio_reno_porta!D:Z,3,0))</f>
        <v/>
      </c>
      <c r="F364" t="str">
        <f>IF(C364="","",VLOOKUP(C364,precio_reno_porta!D:Z,4,0))</f>
        <v/>
      </c>
      <c r="G364" t="str">
        <f>IF(C364="","",VLOOKUP(C364,precio_reno_porta!D:Z,5,0))</f>
        <v/>
      </c>
      <c r="H364" t="str">
        <f>IF(C364="","",VLOOKUP(C364,precio_reno_porta!D:Z,6,0))</f>
        <v/>
      </c>
      <c r="I364" t="str">
        <f>IF(C364="","",VLOOKUP(C364,precio_reno_porta!D:Z,7,0))</f>
        <v/>
      </c>
      <c r="J364" t="str">
        <f>IF(C364="","",VLOOKUP(C364,precio_reno_porta!D:Z,8,0))</f>
        <v/>
      </c>
      <c r="K364" t="str">
        <f>IF(C364="","",VLOOKUP(C364,precio_reno_porta!D:Z,9,0))</f>
        <v/>
      </c>
      <c r="L364" t="str">
        <f>IF(C364="","",VLOOKUP(C364,precio_reno_porta!D:Z,10,0))</f>
        <v/>
      </c>
      <c r="M364" t="str">
        <f>IF(C364="","",VLOOKUP(C364,precio_reno_porta!D:Z,11,0))</f>
        <v/>
      </c>
      <c r="N364" t="str">
        <f>IF(C364="","",VLOOKUP(C364,precio_reno_porta!D:Z,12,0))</f>
        <v/>
      </c>
      <c r="O364" t="str">
        <f>IF(C364="","",VLOOKUP(C364,precio_reno_porta!D:Z,13,0))</f>
        <v/>
      </c>
      <c r="P364" t="str">
        <f>IF(C364="","",VLOOKUP(C364,precio_reno_porta!D:Z,14,0))</f>
        <v/>
      </c>
      <c r="Q364" t="str">
        <f>IF(C364="","",VLOOKUP(C364,precio_reno_porta!D:Z,15,0))</f>
        <v/>
      </c>
      <c r="R364" t="str">
        <f>IF(C364="","",VLOOKUP(C364,precio_reno_porta!D:Z,16,0))</f>
        <v/>
      </c>
      <c r="S364" t="str">
        <f>IF(C364="","",VLOOKUP(C364,precio_reno_porta!D:Z,17,0))</f>
        <v/>
      </c>
      <c r="T364" t="str">
        <f>IF(C364="","",VLOOKUP(C364,precio_reno_porta!D:Z,18,0))</f>
        <v/>
      </c>
      <c r="U364" t="str">
        <f>IF(C364="","",VLOOKUP(C364,precio_reno_porta!D:Z,19,0))</f>
        <v/>
      </c>
      <c r="V364" t="str">
        <f>IF(C364="","",VLOOKUP(C364,precio_reno_porta!D:Z,20,0))</f>
        <v/>
      </c>
      <c r="W364" t="str">
        <f>IF(C364="","",VLOOKUP(C364,precio_reno_porta!D:Z,21,0))</f>
        <v/>
      </c>
      <c r="X364" t="str">
        <f>IF(C364="","",VLOOKUP(C364,precio_reno_porta!D:Z,22,0))</f>
        <v/>
      </c>
      <c r="Y364" t="str">
        <f>IF(C364="","",VLOOKUP(C364,precio_reno_porta!D:Z,23,0))</f>
        <v/>
      </c>
      <c r="Z364" t="str">
        <f>IF(Anexar1!C354="","",IFERROR(VLOOKUP(C364,Anexar1!C:P,6,0),0))</f>
        <v/>
      </c>
      <c r="AA364" t="str">
        <f>IF(Anexar1!C354="","",IFERROR(VLOOKUP(C364,Anexar1!C:P,14,0),""))</f>
        <v/>
      </c>
    </row>
    <row r="365" spans="1:27" x14ac:dyDescent="0.3">
      <c r="A365" t="str">
        <f>IF(precio_reno_porta!B365="","",precio_reno_porta!B365)</f>
        <v/>
      </c>
      <c r="B365" t="str">
        <f>IF(Anexar1!B355="","",Anexar1!B355)</f>
        <v/>
      </c>
      <c r="C365" t="str">
        <f>IF(Anexar1!C355="","",Anexar1!C355)</f>
        <v/>
      </c>
      <c r="D365" t="str">
        <f>IF(C365="","",VLOOKUP(C365,precio_reno_porta!D:Z,2,0))</f>
        <v/>
      </c>
      <c r="E365" t="str">
        <f>IF(C365="","",VLOOKUP(C365,precio_reno_porta!D:Z,3,0))</f>
        <v/>
      </c>
      <c r="F365" t="str">
        <f>IF(C365="","",VLOOKUP(C365,precio_reno_porta!D:Z,4,0))</f>
        <v/>
      </c>
      <c r="G365" t="str">
        <f>IF(C365="","",VLOOKUP(C365,precio_reno_porta!D:Z,5,0))</f>
        <v/>
      </c>
      <c r="H365" t="str">
        <f>IF(C365="","",VLOOKUP(C365,precio_reno_porta!D:Z,6,0))</f>
        <v/>
      </c>
      <c r="I365" t="str">
        <f>IF(C365="","",VLOOKUP(C365,precio_reno_porta!D:Z,7,0))</f>
        <v/>
      </c>
      <c r="J365" t="str">
        <f>IF(C365="","",VLOOKUP(C365,precio_reno_porta!D:Z,8,0))</f>
        <v/>
      </c>
      <c r="K365" t="str">
        <f>IF(C365="","",VLOOKUP(C365,precio_reno_porta!D:Z,9,0))</f>
        <v/>
      </c>
      <c r="L365" t="str">
        <f>IF(C365="","",VLOOKUP(C365,precio_reno_porta!D:Z,10,0))</f>
        <v/>
      </c>
      <c r="M365" t="str">
        <f>IF(C365="","",VLOOKUP(C365,precio_reno_porta!D:Z,11,0))</f>
        <v/>
      </c>
      <c r="N365" t="str">
        <f>IF(C365="","",VLOOKUP(C365,precio_reno_porta!D:Z,12,0))</f>
        <v/>
      </c>
      <c r="O365" t="str">
        <f>IF(C365="","",VLOOKUP(C365,precio_reno_porta!D:Z,13,0))</f>
        <v/>
      </c>
      <c r="P365" t="str">
        <f>IF(C365="","",VLOOKUP(C365,precio_reno_porta!D:Z,14,0))</f>
        <v/>
      </c>
      <c r="Q365" t="str">
        <f>IF(C365="","",VLOOKUP(C365,precio_reno_porta!D:Z,15,0))</f>
        <v/>
      </c>
      <c r="R365" t="str">
        <f>IF(C365="","",VLOOKUP(C365,precio_reno_porta!D:Z,16,0))</f>
        <v/>
      </c>
      <c r="S365" t="str">
        <f>IF(C365="","",VLOOKUP(C365,precio_reno_porta!D:Z,17,0))</f>
        <v/>
      </c>
      <c r="T365" t="str">
        <f>IF(C365="","",VLOOKUP(C365,precio_reno_porta!D:Z,18,0))</f>
        <v/>
      </c>
      <c r="U365" t="str">
        <f>IF(C365="","",VLOOKUP(C365,precio_reno_porta!D:Z,19,0))</f>
        <v/>
      </c>
      <c r="V365" t="str">
        <f>IF(C365="","",VLOOKUP(C365,precio_reno_porta!D:Z,20,0))</f>
        <v/>
      </c>
      <c r="W365" t="str">
        <f>IF(C365="","",VLOOKUP(C365,precio_reno_porta!D:Z,21,0))</f>
        <v/>
      </c>
      <c r="X365" t="str">
        <f>IF(C365="","",VLOOKUP(C365,precio_reno_porta!D:Z,22,0))</f>
        <v/>
      </c>
      <c r="Y365" t="str">
        <f>IF(C365="","",VLOOKUP(C365,precio_reno_porta!D:Z,23,0))</f>
        <v/>
      </c>
      <c r="Z365" t="str">
        <f>IF(Anexar1!C355="","",IFERROR(VLOOKUP(C365,Anexar1!C:P,6,0),0))</f>
        <v/>
      </c>
      <c r="AA365" t="str">
        <f>IF(Anexar1!C355="","",IFERROR(VLOOKUP(C365,Anexar1!C:P,14,0),""))</f>
        <v/>
      </c>
    </row>
    <row r="366" spans="1:27" x14ac:dyDescent="0.3">
      <c r="A366" t="str">
        <f>IF(precio_reno_porta!B366="","",precio_reno_porta!B366)</f>
        <v/>
      </c>
      <c r="B366" t="str">
        <f>IF(Anexar1!B356="","",Anexar1!B356)</f>
        <v/>
      </c>
      <c r="C366" t="str">
        <f>IF(Anexar1!C356="","",Anexar1!C356)</f>
        <v/>
      </c>
      <c r="D366" t="str">
        <f>IF(C366="","",VLOOKUP(C366,precio_reno_porta!D:Z,2,0))</f>
        <v/>
      </c>
      <c r="E366" t="str">
        <f>IF(C366="","",VLOOKUP(C366,precio_reno_porta!D:Z,3,0))</f>
        <v/>
      </c>
      <c r="F366" t="str">
        <f>IF(C366="","",VLOOKUP(C366,precio_reno_porta!D:Z,4,0))</f>
        <v/>
      </c>
      <c r="G366" t="str">
        <f>IF(C366="","",VLOOKUP(C366,precio_reno_porta!D:Z,5,0))</f>
        <v/>
      </c>
      <c r="H366" t="str">
        <f>IF(C366="","",VLOOKUP(C366,precio_reno_porta!D:Z,6,0))</f>
        <v/>
      </c>
      <c r="I366" t="str">
        <f>IF(C366="","",VLOOKUP(C366,precio_reno_porta!D:Z,7,0))</f>
        <v/>
      </c>
      <c r="J366" t="str">
        <f>IF(C366="","",VLOOKUP(C366,precio_reno_porta!D:Z,8,0))</f>
        <v/>
      </c>
      <c r="K366" t="str">
        <f>IF(C366="","",VLOOKUP(C366,precio_reno_porta!D:Z,9,0))</f>
        <v/>
      </c>
      <c r="L366" t="str">
        <f>IF(C366="","",VLOOKUP(C366,precio_reno_porta!D:Z,10,0))</f>
        <v/>
      </c>
      <c r="M366" t="str">
        <f>IF(C366="","",VLOOKUP(C366,precio_reno_porta!D:Z,11,0))</f>
        <v/>
      </c>
      <c r="N366" t="str">
        <f>IF(C366="","",VLOOKUP(C366,precio_reno_porta!D:Z,12,0))</f>
        <v/>
      </c>
      <c r="O366" t="str">
        <f>IF(C366="","",VLOOKUP(C366,precio_reno_porta!D:Z,13,0))</f>
        <v/>
      </c>
      <c r="P366" t="str">
        <f>IF(C366="","",VLOOKUP(C366,precio_reno_porta!D:Z,14,0))</f>
        <v/>
      </c>
      <c r="Q366" t="str">
        <f>IF(C366="","",VLOOKUP(C366,precio_reno_porta!D:Z,15,0))</f>
        <v/>
      </c>
      <c r="R366" t="str">
        <f>IF(C366="","",VLOOKUP(C366,precio_reno_porta!D:Z,16,0))</f>
        <v/>
      </c>
      <c r="S366" t="str">
        <f>IF(C366="","",VLOOKUP(C366,precio_reno_porta!D:Z,17,0))</f>
        <v/>
      </c>
      <c r="T366" t="str">
        <f>IF(C366="","",VLOOKUP(C366,precio_reno_porta!D:Z,18,0))</f>
        <v/>
      </c>
      <c r="U366" t="str">
        <f>IF(C366="","",VLOOKUP(C366,precio_reno_porta!D:Z,19,0))</f>
        <v/>
      </c>
      <c r="V366" t="str">
        <f>IF(C366="","",VLOOKUP(C366,precio_reno_porta!D:Z,20,0))</f>
        <v/>
      </c>
      <c r="W366" t="str">
        <f>IF(C366="","",VLOOKUP(C366,precio_reno_porta!D:Z,21,0))</f>
        <v/>
      </c>
      <c r="X366" t="str">
        <f>IF(C366="","",VLOOKUP(C366,precio_reno_porta!D:Z,22,0))</f>
        <v/>
      </c>
      <c r="Y366" t="str">
        <f>IF(C366="","",VLOOKUP(C366,precio_reno_porta!D:Z,23,0))</f>
        <v/>
      </c>
      <c r="Z366" t="str">
        <f>IF(Anexar1!C356="","",IFERROR(VLOOKUP(C366,Anexar1!C:P,6,0),0))</f>
        <v/>
      </c>
      <c r="AA366" t="str">
        <f>IF(Anexar1!C356="","",IFERROR(VLOOKUP(C366,Anexar1!C:P,14,0),""))</f>
        <v/>
      </c>
    </row>
    <row r="367" spans="1:27" x14ac:dyDescent="0.3">
      <c r="A367" t="str">
        <f>IF(precio_reno_porta!B367="","",precio_reno_porta!B367)</f>
        <v/>
      </c>
      <c r="B367" t="str">
        <f>IF(Anexar1!B357="","",Anexar1!B357)</f>
        <v/>
      </c>
      <c r="C367" t="str">
        <f>IF(Anexar1!C357="","",Anexar1!C357)</f>
        <v/>
      </c>
      <c r="D367" t="str">
        <f>IF(C367="","",VLOOKUP(C367,precio_reno_porta!D:Z,2,0))</f>
        <v/>
      </c>
      <c r="E367" t="str">
        <f>IF(C367="","",VLOOKUP(C367,precio_reno_porta!D:Z,3,0))</f>
        <v/>
      </c>
      <c r="F367" t="str">
        <f>IF(C367="","",VLOOKUP(C367,precio_reno_porta!D:Z,4,0))</f>
        <v/>
      </c>
      <c r="G367" t="str">
        <f>IF(C367="","",VLOOKUP(C367,precio_reno_porta!D:Z,5,0))</f>
        <v/>
      </c>
      <c r="H367" t="str">
        <f>IF(C367="","",VLOOKUP(C367,precio_reno_porta!D:Z,6,0))</f>
        <v/>
      </c>
      <c r="I367" t="str">
        <f>IF(C367="","",VLOOKUP(C367,precio_reno_porta!D:Z,7,0))</f>
        <v/>
      </c>
      <c r="J367" t="str">
        <f>IF(C367="","",VLOOKUP(C367,precio_reno_porta!D:Z,8,0))</f>
        <v/>
      </c>
      <c r="K367" t="str">
        <f>IF(C367="","",VLOOKUP(C367,precio_reno_porta!D:Z,9,0))</f>
        <v/>
      </c>
      <c r="L367" t="str">
        <f>IF(C367="","",VLOOKUP(C367,precio_reno_porta!D:Z,10,0))</f>
        <v/>
      </c>
      <c r="M367" t="str">
        <f>IF(C367="","",VLOOKUP(C367,precio_reno_porta!D:Z,11,0))</f>
        <v/>
      </c>
      <c r="N367" t="str">
        <f>IF(C367="","",VLOOKUP(C367,precio_reno_porta!D:Z,12,0))</f>
        <v/>
      </c>
      <c r="O367" t="str">
        <f>IF(C367="","",VLOOKUP(C367,precio_reno_porta!D:Z,13,0))</f>
        <v/>
      </c>
      <c r="P367" t="str">
        <f>IF(C367="","",VLOOKUP(C367,precio_reno_porta!D:Z,14,0))</f>
        <v/>
      </c>
      <c r="Q367" t="str">
        <f>IF(C367="","",VLOOKUP(C367,precio_reno_porta!D:Z,15,0))</f>
        <v/>
      </c>
      <c r="R367" t="str">
        <f>IF(C367="","",VLOOKUP(C367,precio_reno_porta!D:Z,16,0))</f>
        <v/>
      </c>
      <c r="S367" t="str">
        <f>IF(C367="","",VLOOKUP(C367,precio_reno_porta!D:Z,17,0))</f>
        <v/>
      </c>
      <c r="T367" t="str">
        <f>IF(C367="","",VLOOKUP(C367,precio_reno_porta!D:Z,18,0))</f>
        <v/>
      </c>
      <c r="U367" t="str">
        <f>IF(C367="","",VLOOKUP(C367,precio_reno_porta!D:Z,19,0))</f>
        <v/>
      </c>
      <c r="V367" t="str">
        <f>IF(C367="","",VLOOKUP(C367,precio_reno_porta!D:Z,20,0))</f>
        <v/>
      </c>
      <c r="W367" t="str">
        <f>IF(C367="","",VLOOKUP(C367,precio_reno_porta!D:Z,21,0))</f>
        <v/>
      </c>
      <c r="X367" t="str">
        <f>IF(C367="","",VLOOKUP(C367,precio_reno_porta!D:Z,22,0))</f>
        <v/>
      </c>
      <c r="Y367" t="str">
        <f>IF(C367="","",VLOOKUP(C367,precio_reno_porta!D:Z,23,0))</f>
        <v/>
      </c>
      <c r="Z367" t="str">
        <f>IF(Anexar1!C357="","",IFERROR(VLOOKUP(C367,Anexar1!C:P,6,0),0))</f>
        <v/>
      </c>
      <c r="AA367" t="str">
        <f>IF(Anexar1!C357="","",IFERROR(VLOOKUP(C367,Anexar1!C:P,14,0),""))</f>
        <v/>
      </c>
    </row>
    <row r="368" spans="1:27" x14ac:dyDescent="0.3">
      <c r="A368" t="str">
        <f>IF(precio_reno_porta!B368="","",precio_reno_porta!B368)</f>
        <v/>
      </c>
      <c r="B368" t="str">
        <f>IF(Anexar1!B358="","",Anexar1!B358)</f>
        <v/>
      </c>
      <c r="C368" t="str">
        <f>IF(Anexar1!C358="","",Anexar1!C358)</f>
        <v/>
      </c>
      <c r="D368" t="str">
        <f>IF(C368="","",VLOOKUP(C368,precio_reno_porta!D:Z,2,0))</f>
        <v/>
      </c>
      <c r="E368" t="str">
        <f>IF(C368="","",VLOOKUP(C368,precio_reno_porta!D:Z,3,0))</f>
        <v/>
      </c>
      <c r="F368" t="str">
        <f>IF(C368="","",VLOOKUP(C368,precio_reno_porta!D:Z,4,0))</f>
        <v/>
      </c>
      <c r="G368" t="str">
        <f>IF(C368="","",VLOOKUP(C368,precio_reno_porta!D:Z,5,0))</f>
        <v/>
      </c>
      <c r="H368" t="str">
        <f>IF(C368="","",VLOOKUP(C368,precio_reno_porta!D:Z,6,0))</f>
        <v/>
      </c>
      <c r="I368" t="str">
        <f>IF(C368="","",VLOOKUP(C368,precio_reno_porta!D:Z,7,0))</f>
        <v/>
      </c>
      <c r="J368" t="str">
        <f>IF(C368="","",VLOOKUP(C368,precio_reno_porta!D:Z,8,0))</f>
        <v/>
      </c>
      <c r="K368" t="str">
        <f>IF(C368="","",VLOOKUP(C368,precio_reno_porta!D:Z,9,0))</f>
        <v/>
      </c>
      <c r="L368" t="str">
        <f>IF(C368="","",VLOOKUP(C368,precio_reno_porta!D:Z,10,0))</f>
        <v/>
      </c>
      <c r="M368" t="str">
        <f>IF(C368="","",VLOOKUP(C368,precio_reno_porta!D:Z,11,0))</f>
        <v/>
      </c>
      <c r="N368" t="str">
        <f>IF(C368="","",VLOOKUP(C368,precio_reno_porta!D:Z,12,0))</f>
        <v/>
      </c>
      <c r="O368" t="str">
        <f>IF(C368="","",VLOOKUP(C368,precio_reno_porta!D:Z,13,0))</f>
        <v/>
      </c>
      <c r="P368" t="str">
        <f>IF(C368="","",VLOOKUP(C368,precio_reno_porta!D:Z,14,0))</f>
        <v/>
      </c>
      <c r="Q368" t="str">
        <f>IF(C368="","",VLOOKUP(C368,precio_reno_porta!D:Z,15,0))</f>
        <v/>
      </c>
      <c r="R368" t="str">
        <f>IF(C368="","",VLOOKUP(C368,precio_reno_porta!D:Z,16,0))</f>
        <v/>
      </c>
      <c r="S368" t="str">
        <f>IF(C368="","",VLOOKUP(C368,precio_reno_porta!D:Z,17,0))</f>
        <v/>
      </c>
      <c r="T368" t="str">
        <f>IF(C368="","",VLOOKUP(C368,precio_reno_porta!D:Z,18,0))</f>
        <v/>
      </c>
      <c r="U368" t="str">
        <f>IF(C368="","",VLOOKUP(C368,precio_reno_porta!D:Z,19,0))</f>
        <v/>
      </c>
      <c r="V368" t="str">
        <f>IF(C368="","",VLOOKUP(C368,precio_reno_porta!D:Z,20,0))</f>
        <v/>
      </c>
      <c r="W368" t="str">
        <f>IF(C368="","",VLOOKUP(C368,precio_reno_porta!D:Z,21,0))</f>
        <v/>
      </c>
      <c r="X368" t="str">
        <f>IF(C368="","",VLOOKUP(C368,precio_reno_porta!D:Z,22,0))</f>
        <v/>
      </c>
      <c r="Y368" t="str">
        <f>IF(C368="","",VLOOKUP(C368,precio_reno_porta!D:Z,23,0))</f>
        <v/>
      </c>
      <c r="Z368" t="str">
        <f>IF(Anexar1!C358="","",IFERROR(VLOOKUP(C368,Anexar1!C:P,6,0),0))</f>
        <v/>
      </c>
      <c r="AA368" t="str">
        <f>IF(Anexar1!C358="","",IFERROR(VLOOKUP(C368,Anexar1!C:P,14,0),""))</f>
        <v/>
      </c>
    </row>
    <row r="369" spans="1:27" x14ac:dyDescent="0.3">
      <c r="A369" t="str">
        <f>IF(precio_reno_porta!B369="","",precio_reno_porta!B369)</f>
        <v/>
      </c>
      <c r="B369" t="str">
        <f>IF(Anexar1!B359="","",Anexar1!B359)</f>
        <v/>
      </c>
      <c r="C369" t="str">
        <f>IF(Anexar1!C359="","",Anexar1!C359)</f>
        <v/>
      </c>
      <c r="D369" t="str">
        <f>IF(C369="","",VLOOKUP(C369,precio_reno_porta!D:Z,2,0))</f>
        <v/>
      </c>
      <c r="E369" t="str">
        <f>IF(C369="","",VLOOKUP(C369,precio_reno_porta!D:Z,3,0))</f>
        <v/>
      </c>
      <c r="F369" t="str">
        <f>IF(C369="","",VLOOKUP(C369,precio_reno_porta!D:Z,4,0))</f>
        <v/>
      </c>
      <c r="G369" t="str">
        <f>IF(C369="","",VLOOKUP(C369,precio_reno_porta!D:Z,5,0))</f>
        <v/>
      </c>
      <c r="H369" t="str">
        <f>IF(C369="","",VLOOKUP(C369,precio_reno_porta!D:Z,6,0))</f>
        <v/>
      </c>
      <c r="I369" t="str">
        <f>IF(C369="","",VLOOKUP(C369,precio_reno_porta!D:Z,7,0))</f>
        <v/>
      </c>
      <c r="J369" t="str">
        <f>IF(C369="","",VLOOKUP(C369,precio_reno_porta!D:Z,8,0))</f>
        <v/>
      </c>
      <c r="K369" t="str">
        <f>IF(C369="","",VLOOKUP(C369,precio_reno_porta!D:Z,9,0))</f>
        <v/>
      </c>
      <c r="L369" t="str">
        <f>IF(C369="","",VLOOKUP(C369,precio_reno_porta!D:Z,10,0))</f>
        <v/>
      </c>
      <c r="M369" t="str">
        <f>IF(C369="","",VLOOKUP(C369,precio_reno_porta!D:Z,11,0))</f>
        <v/>
      </c>
      <c r="N369" t="str">
        <f>IF(C369="","",VLOOKUP(C369,precio_reno_porta!D:Z,12,0))</f>
        <v/>
      </c>
      <c r="O369" t="str">
        <f>IF(C369="","",VLOOKUP(C369,precio_reno_porta!D:Z,13,0))</f>
        <v/>
      </c>
      <c r="P369" t="str">
        <f>IF(C369="","",VLOOKUP(C369,precio_reno_porta!D:Z,14,0))</f>
        <v/>
      </c>
      <c r="Q369" t="str">
        <f>IF(C369="","",VLOOKUP(C369,precio_reno_porta!D:Z,15,0))</f>
        <v/>
      </c>
      <c r="R369" t="str">
        <f>IF(C369="","",VLOOKUP(C369,precio_reno_porta!D:Z,16,0))</f>
        <v/>
      </c>
      <c r="S369" t="str">
        <f>IF(C369="","",VLOOKUP(C369,precio_reno_porta!D:Z,17,0))</f>
        <v/>
      </c>
      <c r="T369" t="str">
        <f>IF(C369="","",VLOOKUP(C369,precio_reno_porta!D:Z,18,0))</f>
        <v/>
      </c>
      <c r="U369" t="str">
        <f>IF(C369="","",VLOOKUP(C369,precio_reno_porta!D:Z,19,0))</f>
        <v/>
      </c>
      <c r="V369" t="str">
        <f>IF(C369="","",VLOOKUP(C369,precio_reno_porta!D:Z,20,0))</f>
        <v/>
      </c>
      <c r="W369" t="str">
        <f>IF(C369="","",VLOOKUP(C369,precio_reno_porta!D:Z,21,0))</f>
        <v/>
      </c>
      <c r="X369" t="str">
        <f>IF(C369="","",VLOOKUP(C369,precio_reno_porta!D:Z,22,0))</f>
        <v/>
      </c>
      <c r="Y369" t="str">
        <f>IF(C369="","",VLOOKUP(C369,precio_reno_porta!D:Z,23,0))</f>
        <v/>
      </c>
      <c r="Z369" t="str">
        <f>IF(Anexar1!C359="","",IFERROR(VLOOKUP(C369,Anexar1!C:P,6,0),0))</f>
        <v/>
      </c>
      <c r="AA369" t="str">
        <f>IF(Anexar1!C359="","",IFERROR(VLOOKUP(C369,Anexar1!C:P,14,0),""))</f>
        <v/>
      </c>
    </row>
    <row r="370" spans="1:27" x14ac:dyDescent="0.3">
      <c r="A370" t="str">
        <f>IF(precio_reno_porta!B370="","",precio_reno_porta!B370)</f>
        <v/>
      </c>
      <c r="B370" t="str">
        <f>IF(Anexar1!B360="","",Anexar1!B360)</f>
        <v/>
      </c>
      <c r="C370" t="str">
        <f>IF(Anexar1!C360="","",Anexar1!C360)</f>
        <v/>
      </c>
      <c r="D370" t="str">
        <f>IF(C370="","",VLOOKUP(C370,precio_reno_porta!D:Z,2,0))</f>
        <v/>
      </c>
      <c r="E370" t="str">
        <f>IF(C370="","",VLOOKUP(C370,precio_reno_porta!D:Z,3,0))</f>
        <v/>
      </c>
      <c r="F370" t="str">
        <f>IF(C370="","",VLOOKUP(C370,precio_reno_porta!D:Z,4,0))</f>
        <v/>
      </c>
      <c r="G370" t="str">
        <f>IF(C370="","",VLOOKUP(C370,precio_reno_porta!D:Z,5,0))</f>
        <v/>
      </c>
      <c r="H370" t="str">
        <f>IF(C370="","",VLOOKUP(C370,precio_reno_porta!D:Z,6,0))</f>
        <v/>
      </c>
      <c r="I370" t="str">
        <f>IF(C370="","",VLOOKUP(C370,precio_reno_porta!D:Z,7,0))</f>
        <v/>
      </c>
      <c r="J370" t="str">
        <f>IF(C370="","",VLOOKUP(C370,precio_reno_porta!D:Z,8,0))</f>
        <v/>
      </c>
      <c r="K370" t="str">
        <f>IF(C370="","",VLOOKUP(C370,precio_reno_porta!D:Z,9,0))</f>
        <v/>
      </c>
      <c r="L370" t="str">
        <f>IF(C370="","",VLOOKUP(C370,precio_reno_porta!D:Z,10,0))</f>
        <v/>
      </c>
      <c r="M370" t="str">
        <f>IF(C370="","",VLOOKUP(C370,precio_reno_porta!D:Z,11,0))</f>
        <v/>
      </c>
      <c r="N370" t="str">
        <f>IF(C370="","",VLOOKUP(C370,precio_reno_porta!D:Z,12,0))</f>
        <v/>
      </c>
      <c r="O370" t="str">
        <f>IF(C370="","",VLOOKUP(C370,precio_reno_porta!D:Z,13,0))</f>
        <v/>
      </c>
      <c r="P370" t="str">
        <f>IF(C370="","",VLOOKUP(C370,precio_reno_porta!D:Z,14,0))</f>
        <v/>
      </c>
      <c r="Q370" t="str">
        <f>IF(C370="","",VLOOKUP(C370,precio_reno_porta!D:Z,15,0))</f>
        <v/>
      </c>
      <c r="R370" t="str">
        <f>IF(C370="","",VLOOKUP(C370,precio_reno_porta!D:Z,16,0))</f>
        <v/>
      </c>
      <c r="S370" t="str">
        <f>IF(C370="","",VLOOKUP(C370,precio_reno_porta!D:Z,17,0))</f>
        <v/>
      </c>
      <c r="T370" t="str">
        <f>IF(C370="","",VLOOKUP(C370,precio_reno_porta!D:Z,18,0))</f>
        <v/>
      </c>
      <c r="U370" t="str">
        <f>IF(C370="","",VLOOKUP(C370,precio_reno_porta!D:Z,19,0))</f>
        <v/>
      </c>
      <c r="V370" t="str">
        <f>IF(C370="","",VLOOKUP(C370,precio_reno_porta!D:Z,20,0))</f>
        <v/>
      </c>
      <c r="W370" t="str">
        <f>IF(C370="","",VLOOKUP(C370,precio_reno_porta!D:Z,21,0))</f>
        <v/>
      </c>
      <c r="X370" t="str">
        <f>IF(C370="","",VLOOKUP(C370,precio_reno_porta!D:Z,22,0))</f>
        <v/>
      </c>
      <c r="Y370" t="str">
        <f>IF(C370="","",VLOOKUP(C370,precio_reno_porta!D:Z,23,0))</f>
        <v/>
      </c>
      <c r="Z370" t="str">
        <f>IF(Anexar1!C360="","",IFERROR(VLOOKUP(C370,Anexar1!C:P,6,0),0))</f>
        <v/>
      </c>
      <c r="AA370" t="str">
        <f>IF(Anexar1!C360="","",IFERROR(VLOOKUP(C370,Anexar1!C:P,14,0),""))</f>
        <v/>
      </c>
    </row>
    <row r="371" spans="1:27" x14ac:dyDescent="0.3">
      <c r="A371" t="str">
        <f>IF(precio_reno_porta!B371="","",precio_reno_porta!B371)</f>
        <v/>
      </c>
      <c r="B371" t="str">
        <f>IF(Anexar1!B361="","",Anexar1!B361)</f>
        <v/>
      </c>
      <c r="C371" t="str">
        <f>IF(Anexar1!C361="","",Anexar1!C361)</f>
        <v/>
      </c>
      <c r="D371" t="str">
        <f>IF(C371="","",VLOOKUP(C371,precio_reno_porta!D:Z,2,0))</f>
        <v/>
      </c>
      <c r="E371" t="str">
        <f>IF(C371="","",VLOOKUP(C371,precio_reno_porta!D:Z,3,0))</f>
        <v/>
      </c>
      <c r="F371" t="str">
        <f>IF(C371="","",VLOOKUP(C371,precio_reno_porta!D:Z,4,0))</f>
        <v/>
      </c>
      <c r="G371" t="str">
        <f>IF(C371="","",VLOOKUP(C371,precio_reno_porta!D:Z,5,0))</f>
        <v/>
      </c>
      <c r="H371" t="str">
        <f>IF(C371="","",VLOOKUP(C371,precio_reno_porta!D:Z,6,0))</f>
        <v/>
      </c>
      <c r="I371" t="str">
        <f>IF(C371="","",VLOOKUP(C371,precio_reno_porta!D:Z,7,0))</f>
        <v/>
      </c>
      <c r="J371" t="str">
        <f>IF(C371="","",VLOOKUP(C371,precio_reno_porta!D:Z,8,0))</f>
        <v/>
      </c>
      <c r="K371" t="str">
        <f>IF(C371="","",VLOOKUP(C371,precio_reno_porta!D:Z,9,0))</f>
        <v/>
      </c>
      <c r="L371" t="str">
        <f>IF(C371="","",VLOOKUP(C371,precio_reno_porta!D:Z,10,0))</f>
        <v/>
      </c>
      <c r="M371" t="str">
        <f>IF(C371="","",VLOOKUP(C371,precio_reno_porta!D:Z,11,0))</f>
        <v/>
      </c>
      <c r="N371" t="str">
        <f>IF(C371="","",VLOOKUP(C371,precio_reno_porta!D:Z,12,0))</f>
        <v/>
      </c>
      <c r="O371" t="str">
        <f>IF(C371="","",VLOOKUP(C371,precio_reno_porta!D:Z,13,0))</f>
        <v/>
      </c>
      <c r="P371" t="str">
        <f>IF(C371="","",VLOOKUP(C371,precio_reno_porta!D:Z,14,0))</f>
        <v/>
      </c>
      <c r="Q371" t="str">
        <f>IF(C371="","",VLOOKUP(C371,precio_reno_porta!D:Z,15,0))</f>
        <v/>
      </c>
      <c r="R371" t="str">
        <f>IF(C371="","",VLOOKUP(C371,precio_reno_porta!D:Z,16,0))</f>
        <v/>
      </c>
      <c r="S371" t="str">
        <f>IF(C371="","",VLOOKUP(C371,precio_reno_porta!D:Z,17,0))</f>
        <v/>
      </c>
      <c r="T371" t="str">
        <f>IF(C371="","",VLOOKUP(C371,precio_reno_porta!D:Z,18,0))</f>
        <v/>
      </c>
      <c r="U371" t="str">
        <f>IF(C371="","",VLOOKUP(C371,precio_reno_porta!D:Z,19,0))</f>
        <v/>
      </c>
      <c r="V371" t="str">
        <f>IF(C371="","",VLOOKUP(C371,precio_reno_porta!D:Z,20,0))</f>
        <v/>
      </c>
      <c r="W371" t="str">
        <f>IF(C371="","",VLOOKUP(C371,precio_reno_porta!D:Z,21,0))</f>
        <v/>
      </c>
      <c r="X371" t="str">
        <f>IF(C371="","",VLOOKUP(C371,precio_reno_porta!D:Z,22,0))</f>
        <v/>
      </c>
      <c r="Y371" t="str">
        <f>IF(C371="","",VLOOKUP(C371,precio_reno_porta!D:Z,23,0))</f>
        <v/>
      </c>
      <c r="Z371" t="str">
        <f>IF(Anexar1!C361="","",IFERROR(VLOOKUP(C371,Anexar1!C:P,6,0),0))</f>
        <v/>
      </c>
      <c r="AA371" t="str">
        <f>IF(Anexar1!C361="","",IFERROR(VLOOKUP(C371,Anexar1!C:P,14,0),""))</f>
        <v/>
      </c>
    </row>
    <row r="372" spans="1:27" x14ac:dyDescent="0.3">
      <c r="A372" t="str">
        <f>IF(precio_reno_porta!B372="","",precio_reno_porta!B372)</f>
        <v/>
      </c>
      <c r="B372" t="str">
        <f>IF(Anexar1!B362="","",Anexar1!B362)</f>
        <v/>
      </c>
      <c r="C372" t="str">
        <f>IF(Anexar1!C362="","",Anexar1!C362)</f>
        <v/>
      </c>
      <c r="D372" t="str">
        <f>IF(C372="","",VLOOKUP(C372,precio_reno_porta!D:Z,2,0))</f>
        <v/>
      </c>
      <c r="E372" t="str">
        <f>IF(C372="","",VLOOKUP(C372,precio_reno_porta!D:Z,3,0))</f>
        <v/>
      </c>
      <c r="F372" t="str">
        <f>IF(C372="","",VLOOKUP(C372,precio_reno_porta!D:Z,4,0))</f>
        <v/>
      </c>
      <c r="G372" t="str">
        <f>IF(C372="","",VLOOKUP(C372,precio_reno_porta!D:Z,5,0))</f>
        <v/>
      </c>
      <c r="H372" t="str">
        <f>IF(C372="","",VLOOKUP(C372,precio_reno_porta!D:Z,6,0))</f>
        <v/>
      </c>
      <c r="I372" t="str">
        <f>IF(C372="","",VLOOKUP(C372,precio_reno_porta!D:Z,7,0))</f>
        <v/>
      </c>
      <c r="J372" t="str">
        <f>IF(C372="","",VLOOKUP(C372,precio_reno_porta!D:Z,8,0))</f>
        <v/>
      </c>
      <c r="K372" t="str">
        <f>IF(C372="","",VLOOKUP(C372,precio_reno_porta!D:Z,9,0))</f>
        <v/>
      </c>
      <c r="L372" t="str">
        <f>IF(C372="","",VLOOKUP(C372,precio_reno_porta!D:Z,10,0))</f>
        <v/>
      </c>
      <c r="M372" t="str">
        <f>IF(C372="","",VLOOKUP(C372,precio_reno_porta!D:Z,11,0))</f>
        <v/>
      </c>
      <c r="N372" t="str">
        <f>IF(C372="","",VLOOKUP(C372,precio_reno_porta!D:Z,12,0))</f>
        <v/>
      </c>
      <c r="O372" t="str">
        <f>IF(C372="","",VLOOKUP(C372,precio_reno_porta!D:Z,13,0))</f>
        <v/>
      </c>
      <c r="P372" t="str">
        <f>IF(C372="","",VLOOKUP(C372,precio_reno_porta!D:Z,14,0))</f>
        <v/>
      </c>
      <c r="Q372" t="str">
        <f>IF(C372="","",VLOOKUP(C372,precio_reno_porta!D:Z,15,0))</f>
        <v/>
      </c>
      <c r="R372" t="str">
        <f>IF(C372="","",VLOOKUP(C372,precio_reno_porta!D:Z,16,0))</f>
        <v/>
      </c>
      <c r="S372" t="str">
        <f>IF(C372="","",VLOOKUP(C372,precio_reno_porta!D:Z,17,0))</f>
        <v/>
      </c>
      <c r="T372" t="str">
        <f>IF(C372="","",VLOOKUP(C372,precio_reno_porta!D:Z,18,0))</f>
        <v/>
      </c>
      <c r="U372" t="str">
        <f>IF(C372="","",VLOOKUP(C372,precio_reno_porta!D:Z,19,0))</f>
        <v/>
      </c>
      <c r="V372" t="str">
        <f>IF(C372="","",VLOOKUP(C372,precio_reno_porta!D:Z,20,0))</f>
        <v/>
      </c>
      <c r="W372" t="str">
        <f>IF(C372="","",VLOOKUP(C372,precio_reno_porta!D:Z,21,0))</f>
        <v/>
      </c>
      <c r="X372" t="str">
        <f>IF(C372="","",VLOOKUP(C372,precio_reno_porta!D:Z,22,0))</f>
        <v/>
      </c>
      <c r="Y372" t="str">
        <f>IF(C372="","",VLOOKUP(C372,precio_reno_porta!D:Z,23,0))</f>
        <v/>
      </c>
      <c r="Z372" t="str">
        <f>IF(Anexar1!C362="","",IFERROR(VLOOKUP(C372,Anexar1!C:P,6,0),0))</f>
        <v/>
      </c>
      <c r="AA372" t="str">
        <f>IF(Anexar1!C362="","",IFERROR(VLOOKUP(C372,Anexar1!C:P,14,0),""))</f>
        <v/>
      </c>
    </row>
    <row r="373" spans="1:27" x14ac:dyDescent="0.3">
      <c r="A373" t="str">
        <f>IF(precio_reno_porta!B373="","",precio_reno_porta!B373)</f>
        <v/>
      </c>
      <c r="B373" t="str">
        <f>IF(Anexar1!B363="","",Anexar1!B363)</f>
        <v/>
      </c>
      <c r="C373" t="str">
        <f>IF(Anexar1!C363="","",Anexar1!C363)</f>
        <v/>
      </c>
      <c r="D373" t="str">
        <f>IF(C373="","",VLOOKUP(C373,precio_reno_porta!D:Z,2,0))</f>
        <v/>
      </c>
      <c r="E373" t="str">
        <f>IF(C373="","",VLOOKUP(C373,precio_reno_porta!D:Z,3,0))</f>
        <v/>
      </c>
      <c r="F373" t="str">
        <f>IF(C373="","",VLOOKUP(C373,precio_reno_porta!D:Z,4,0))</f>
        <v/>
      </c>
      <c r="G373" t="str">
        <f>IF(C373="","",VLOOKUP(C373,precio_reno_porta!D:Z,5,0))</f>
        <v/>
      </c>
      <c r="H373" t="str">
        <f>IF(C373="","",VLOOKUP(C373,precio_reno_porta!D:Z,6,0))</f>
        <v/>
      </c>
      <c r="I373" t="str">
        <f>IF(C373="","",VLOOKUP(C373,precio_reno_porta!D:Z,7,0))</f>
        <v/>
      </c>
      <c r="J373" t="str">
        <f>IF(C373="","",VLOOKUP(C373,precio_reno_porta!D:Z,8,0))</f>
        <v/>
      </c>
      <c r="K373" t="str">
        <f>IF(C373="","",VLOOKUP(C373,precio_reno_porta!D:Z,9,0))</f>
        <v/>
      </c>
      <c r="L373" t="str">
        <f>IF(C373="","",VLOOKUP(C373,precio_reno_porta!D:Z,10,0))</f>
        <v/>
      </c>
      <c r="M373" t="str">
        <f>IF(C373="","",VLOOKUP(C373,precio_reno_porta!D:Z,11,0))</f>
        <v/>
      </c>
      <c r="N373" t="str">
        <f>IF(C373="","",VLOOKUP(C373,precio_reno_porta!D:Z,12,0))</f>
        <v/>
      </c>
      <c r="O373" t="str">
        <f>IF(C373="","",VLOOKUP(C373,precio_reno_porta!D:Z,13,0))</f>
        <v/>
      </c>
      <c r="P373" t="str">
        <f>IF(C373="","",VLOOKUP(C373,precio_reno_porta!D:Z,14,0))</f>
        <v/>
      </c>
      <c r="Q373" t="str">
        <f>IF(C373="","",VLOOKUP(C373,precio_reno_porta!D:Z,15,0))</f>
        <v/>
      </c>
      <c r="R373" t="str">
        <f>IF(C373="","",VLOOKUP(C373,precio_reno_porta!D:Z,16,0))</f>
        <v/>
      </c>
      <c r="S373" t="str">
        <f>IF(C373="","",VLOOKUP(C373,precio_reno_porta!D:Z,17,0))</f>
        <v/>
      </c>
      <c r="T373" t="str">
        <f>IF(C373="","",VLOOKUP(C373,precio_reno_porta!D:Z,18,0))</f>
        <v/>
      </c>
      <c r="U373" t="str">
        <f>IF(C373="","",VLOOKUP(C373,precio_reno_porta!D:Z,19,0))</f>
        <v/>
      </c>
      <c r="V373" t="str">
        <f>IF(C373="","",VLOOKUP(C373,precio_reno_porta!D:Z,20,0))</f>
        <v/>
      </c>
      <c r="W373" t="str">
        <f>IF(C373="","",VLOOKUP(C373,precio_reno_porta!D:Z,21,0))</f>
        <v/>
      </c>
      <c r="X373" t="str">
        <f>IF(C373="","",VLOOKUP(C373,precio_reno_porta!D:Z,22,0))</f>
        <v/>
      </c>
      <c r="Y373" t="str">
        <f>IF(C373="","",VLOOKUP(C373,precio_reno_porta!D:Z,23,0))</f>
        <v/>
      </c>
      <c r="Z373" t="str">
        <f>IF(Anexar1!C363="","",IFERROR(VLOOKUP(C373,Anexar1!C:P,6,0),0))</f>
        <v/>
      </c>
      <c r="AA373" t="str">
        <f>IF(Anexar1!C363="","",IFERROR(VLOOKUP(C373,Anexar1!C:P,14,0),""))</f>
        <v/>
      </c>
    </row>
    <row r="374" spans="1:27" x14ac:dyDescent="0.3">
      <c r="A374" t="str">
        <f>IF(precio_reno_porta!B374="","",precio_reno_porta!B374)</f>
        <v/>
      </c>
      <c r="B374" t="str">
        <f>IF(Anexar1!B364="","",Anexar1!B364)</f>
        <v/>
      </c>
      <c r="C374" t="str">
        <f>IF(Anexar1!C364="","",Anexar1!C364)</f>
        <v/>
      </c>
      <c r="D374" t="str">
        <f>IF(C374="","",VLOOKUP(C374,precio_reno_porta!D:Z,2,0))</f>
        <v/>
      </c>
      <c r="E374" t="str">
        <f>IF(C374="","",VLOOKUP(C374,precio_reno_porta!D:Z,3,0))</f>
        <v/>
      </c>
      <c r="F374" t="str">
        <f>IF(C374="","",VLOOKUP(C374,precio_reno_porta!D:Z,4,0))</f>
        <v/>
      </c>
      <c r="G374" t="str">
        <f>IF(C374="","",VLOOKUP(C374,precio_reno_porta!D:Z,5,0))</f>
        <v/>
      </c>
      <c r="H374" t="str">
        <f>IF(C374="","",VLOOKUP(C374,precio_reno_porta!D:Z,6,0))</f>
        <v/>
      </c>
      <c r="I374" t="str">
        <f>IF(C374="","",VLOOKUP(C374,precio_reno_porta!D:Z,7,0))</f>
        <v/>
      </c>
      <c r="J374" t="str">
        <f>IF(C374="","",VLOOKUP(C374,precio_reno_porta!D:Z,8,0))</f>
        <v/>
      </c>
      <c r="K374" t="str">
        <f>IF(C374="","",VLOOKUP(C374,precio_reno_porta!D:Z,9,0))</f>
        <v/>
      </c>
      <c r="L374" t="str">
        <f>IF(C374="","",VLOOKUP(C374,precio_reno_porta!D:Z,10,0))</f>
        <v/>
      </c>
      <c r="M374" t="str">
        <f>IF(C374="","",VLOOKUP(C374,precio_reno_porta!D:Z,11,0))</f>
        <v/>
      </c>
      <c r="N374" t="str">
        <f>IF(C374="","",VLOOKUP(C374,precio_reno_porta!D:Z,12,0))</f>
        <v/>
      </c>
      <c r="O374" t="str">
        <f>IF(C374="","",VLOOKUP(C374,precio_reno_porta!D:Z,13,0))</f>
        <v/>
      </c>
      <c r="P374" t="str">
        <f>IF(C374="","",VLOOKUP(C374,precio_reno_porta!D:Z,14,0))</f>
        <v/>
      </c>
      <c r="Q374" t="str">
        <f>IF(C374="","",VLOOKUP(C374,precio_reno_porta!D:Z,15,0))</f>
        <v/>
      </c>
      <c r="R374" t="str">
        <f>IF(C374="","",VLOOKUP(C374,precio_reno_porta!D:Z,16,0))</f>
        <v/>
      </c>
      <c r="S374" t="str">
        <f>IF(C374="","",VLOOKUP(C374,precio_reno_porta!D:Z,17,0))</f>
        <v/>
      </c>
      <c r="T374" t="str">
        <f>IF(C374="","",VLOOKUP(C374,precio_reno_porta!D:Z,18,0))</f>
        <v/>
      </c>
      <c r="U374" t="str">
        <f>IF(C374="","",VLOOKUP(C374,precio_reno_porta!D:Z,19,0))</f>
        <v/>
      </c>
      <c r="V374" t="str">
        <f>IF(C374="","",VLOOKUP(C374,precio_reno_porta!D:Z,20,0))</f>
        <v/>
      </c>
      <c r="W374" t="str">
        <f>IF(C374="","",VLOOKUP(C374,precio_reno_porta!D:Z,21,0))</f>
        <v/>
      </c>
      <c r="X374" t="str">
        <f>IF(C374="","",VLOOKUP(C374,precio_reno_porta!D:Z,22,0))</f>
        <v/>
      </c>
      <c r="Y374" t="str">
        <f>IF(C374="","",VLOOKUP(C374,precio_reno_porta!D:Z,23,0))</f>
        <v/>
      </c>
      <c r="Z374" t="str">
        <f>IF(Anexar1!C364="","",IFERROR(VLOOKUP(C374,Anexar1!C:P,6,0),0))</f>
        <v/>
      </c>
      <c r="AA374" t="str">
        <f>IF(Anexar1!C364="","",IFERROR(VLOOKUP(C374,Anexar1!C:P,14,0),""))</f>
        <v/>
      </c>
    </row>
    <row r="375" spans="1:27" x14ac:dyDescent="0.3">
      <c r="A375" t="str">
        <f>IF(precio_reno_porta!B375="","",precio_reno_porta!B375)</f>
        <v/>
      </c>
      <c r="B375" t="str">
        <f>IF(Anexar1!B365="","",Anexar1!B365)</f>
        <v/>
      </c>
      <c r="C375" t="str">
        <f>IF(Anexar1!C365="","",Anexar1!C365)</f>
        <v/>
      </c>
      <c r="D375" t="str">
        <f>IF(C375="","",VLOOKUP(C375,precio_reno_porta!D:Z,2,0))</f>
        <v/>
      </c>
      <c r="E375" t="str">
        <f>IF(C375="","",VLOOKUP(C375,precio_reno_porta!D:Z,3,0))</f>
        <v/>
      </c>
      <c r="F375" t="str">
        <f>IF(C375="","",VLOOKUP(C375,precio_reno_porta!D:Z,4,0))</f>
        <v/>
      </c>
      <c r="G375" t="str">
        <f>IF(C375="","",VLOOKUP(C375,precio_reno_porta!D:Z,5,0))</f>
        <v/>
      </c>
      <c r="H375" t="str">
        <f>IF(C375="","",VLOOKUP(C375,precio_reno_porta!D:Z,6,0))</f>
        <v/>
      </c>
      <c r="I375" t="str">
        <f>IF(C375="","",VLOOKUP(C375,precio_reno_porta!D:Z,7,0))</f>
        <v/>
      </c>
      <c r="J375" t="str">
        <f>IF(C375="","",VLOOKUP(C375,precio_reno_porta!D:Z,8,0))</f>
        <v/>
      </c>
      <c r="K375" t="str">
        <f>IF(C375="","",VLOOKUP(C375,precio_reno_porta!D:Z,9,0))</f>
        <v/>
      </c>
      <c r="L375" t="str">
        <f>IF(C375="","",VLOOKUP(C375,precio_reno_porta!D:Z,10,0))</f>
        <v/>
      </c>
      <c r="M375" t="str">
        <f>IF(C375="","",VLOOKUP(C375,precio_reno_porta!D:Z,11,0))</f>
        <v/>
      </c>
      <c r="N375" t="str">
        <f>IF(C375="","",VLOOKUP(C375,precio_reno_porta!D:Z,12,0))</f>
        <v/>
      </c>
      <c r="O375" t="str">
        <f>IF(C375="","",VLOOKUP(C375,precio_reno_porta!D:Z,13,0))</f>
        <v/>
      </c>
      <c r="P375" t="str">
        <f>IF(C375="","",VLOOKUP(C375,precio_reno_porta!D:Z,14,0))</f>
        <v/>
      </c>
      <c r="Q375" t="str">
        <f>IF(C375="","",VLOOKUP(C375,precio_reno_porta!D:Z,15,0))</f>
        <v/>
      </c>
      <c r="R375" t="str">
        <f>IF(C375="","",VLOOKUP(C375,precio_reno_porta!D:Z,16,0))</f>
        <v/>
      </c>
      <c r="S375" t="str">
        <f>IF(C375="","",VLOOKUP(C375,precio_reno_porta!D:Z,17,0))</f>
        <v/>
      </c>
      <c r="T375" t="str">
        <f>IF(C375="","",VLOOKUP(C375,precio_reno_porta!D:Z,18,0))</f>
        <v/>
      </c>
      <c r="U375" t="str">
        <f>IF(C375="","",VLOOKUP(C375,precio_reno_porta!D:Z,19,0))</f>
        <v/>
      </c>
      <c r="V375" t="str">
        <f>IF(C375="","",VLOOKUP(C375,precio_reno_porta!D:Z,20,0))</f>
        <v/>
      </c>
      <c r="W375" t="str">
        <f>IF(C375="","",VLOOKUP(C375,precio_reno_porta!D:Z,21,0))</f>
        <v/>
      </c>
      <c r="X375" t="str">
        <f>IF(C375="","",VLOOKUP(C375,precio_reno_porta!D:Z,22,0))</f>
        <v/>
      </c>
      <c r="Y375" t="str">
        <f>IF(C375="","",VLOOKUP(C375,precio_reno_porta!D:Z,23,0))</f>
        <v/>
      </c>
      <c r="Z375" t="str">
        <f>IF(Anexar1!C365="","",IFERROR(VLOOKUP(C375,Anexar1!C:P,6,0),0))</f>
        <v/>
      </c>
      <c r="AA375" t="str">
        <f>IF(Anexar1!C365="","",IFERROR(VLOOKUP(C375,Anexar1!C:P,14,0),""))</f>
        <v/>
      </c>
    </row>
    <row r="376" spans="1:27" x14ac:dyDescent="0.3">
      <c r="A376" t="str">
        <f>IF(precio_reno_porta!B376="","",precio_reno_porta!B376)</f>
        <v/>
      </c>
      <c r="B376" t="str">
        <f>IF(Anexar1!B366="","",Anexar1!B366)</f>
        <v/>
      </c>
      <c r="C376" t="str">
        <f>IF(Anexar1!C366="","",Anexar1!C366)</f>
        <v/>
      </c>
      <c r="D376" t="str">
        <f>IF(C376="","",VLOOKUP(C376,precio_reno_porta!D:Z,2,0))</f>
        <v/>
      </c>
      <c r="E376" t="str">
        <f>IF(C376="","",VLOOKUP(C376,precio_reno_porta!D:Z,3,0))</f>
        <v/>
      </c>
      <c r="F376" t="str">
        <f>IF(C376="","",VLOOKUP(C376,precio_reno_porta!D:Z,4,0))</f>
        <v/>
      </c>
      <c r="G376" t="str">
        <f>IF(C376="","",VLOOKUP(C376,precio_reno_porta!D:Z,5,0))</f>
        <v/>
      </c>
      <c r="H376" t="str">
        <f>IF(C376="","",VLOOKUP(C376,precio_reno_porta!D:Z,6,0))</f>
        <v/>
      </c>
      <c r="I376" t="str">
        <f>IF(C376="","",VLOOKUP(C376,precio_reno_porta!D:Z,7,0))</f>
        <v/>
      </c>
      <c r="J376" t="str">
        <f>IF(C376="","",VLOOKUP(C376,precio_reno_porta!D:Z,8,0))</f>
        <v/>
      </c>
      <c r="K376" t="str">
        <f>IF(C376="","",VLOOKUP(C376,precio_reno_porta!D:Z,9,0))</f>
        <v/>
      </c>
      <c r="L376" t="str">
        <f>IF(C376="","",VLOOKUP(C376,precio_reno_porta!D:Z,10,0))</f>
        <v/>
      </c>
      <c r="M376" t="str">
        <f>IF(C376="","",VLOOKUP(C376,precio_reno_porta!D:Z,11,0))</f>
        <v/>
      </c>
      <c r="N376" t="str">
        <f>IF(C376="","",VLOOKUP(C376,precio_reno_porta!D:Z,12,0))</f>
        <v/>
      </c>
      <c r="O376" t="str">
        <f>IF(C376="","",VLOOKUP(C376,precio_reno_porta!D:Z,13,0))</f>
        <v/>
      </c>
      <c r="P376" t="str">
        <f>IF(C376="","",VLOOKUP(C376,precio_reno_porta!D:Z,14,0))</f>
        <v/>
      </c>
      <c r="Q376" t="str">
        <f>IF(C376="","",VLOOKUP(C376,precio_reno_porta!D:Z,15,0))</f>
        <v/>
      </c>
      <c r="R376" t="str">
        <f>IF(C376="","",VLOOKUP(C376,precio_reno_porta!D:Z,16,0))</f>
        <v/>
      </c>
      <c r="S376" t="str">
        <f>IF(C376="","",VLOOKUP(C376,precio_reno_porta!D:Z,17,0))</f>
        <v/>
      </c>
      <c r="T376" t="str">
        <f>IF(C376="","",VLOOKUP(C376,precio_reno_porta!D:Z,18,0))</f>
        <v/>
      </c>
      <c r="U376" t="str">
        <f>IF(C376="","",VLOOKUP(C376,precio_reno_porta!D:Z,19,0))</f>
        <v/>
      </c>
      <c r="V376" t="str">
        <f>IF(C376="","",VLOOKUP(C376,precio_reno_porta!D:Z,20,0))</f>
        <v/>
      </c>
      <c r="W376" t="str">
        <f>IF(C376="","",VLOOKUP(C376,precio_reno_porta!D:Z,21,0))</f>
        <v/>
      </c>
      <c r="X376" t="str">
        <f>IF(C376="","",VLOOKUP(C376,precio_reno_porta!D:Z,22,0))</f>
        <v/>
      </c>
      <c r="Y376" t="str">
        <f>IF(C376="","",VLOOKUP(C376,precio_reno_porta!D:Z,23,0))</f>
        <v/>
      </c>
      <c r="Z376" t="str">
        <f>IF(Anexar1!C366="","",IFERROR(VLOOKUP(C376,Anexar1!C:P,6,0),0))</f>
        <v/>
      </c>
      <c r="AA376" t="str">
        <f>IF(Anexar1!C366="","",IFERROR(VLOOKUP(C376,Anexar1!C:P,14,0),""))</f>
        <v/>
      </c>
    </row>
    <row r="377" spans="1:27" x14ac:dyDescent="0.3">
      <c r="A377" t="str">
        <f>IF(precio_reno_porta!B377="","",precio_reno_porta!B377)</f>
        <v/>
      </c>
      <c r="B377" t="str">
        <f>IF(Anexar1!B367="","",Anexar1!B367)</f>
        <v/>
      </c>
      <c r="C377" t="str">
        <f>IF(Anexar1!C367="","",Anexar1!C367)</f>
        <v/>
      </c>
      <c r="D377" t="str">
        <f>IF(C377="","",VLOOKUP(C377,precio_reno_porta!D:Z,2,0))</f>
        <v/>
      </c>
      <c r="E377" t="str">
        <f>IF(C377="","",VLOOKUP(C377,precio_reno_porta!D:Z,3,0))</f>
        <v/>
      </c>
      <c r="F377" t="str">
        <f>IF(C377="","",VLOOKUP(C377,precio_reno_porta!D:Z,4,0))</f>
        <v/>
      </c>
      <c r="G377" t="str">
        <f>IF(C377="","",VLOOKUP(C377,precio_reno_porta!D:Z,5,0))</f>
        <v/>
      </c>
      <c r="H377" t="str">
        <f>IF(C377="","",VLOOKUP(C377,precio_reno_porta!D:Z,6,0))</f>
        <v/>
      </c>
      <c r="I377" t="str">
        <f>IF(C377="","",VLOOKUP(C377,precio_reno_porta!D:Z,7,0))</f>
        <v/>
      </c>
      <c r="J377" t="str">
        <f>IF(C377="","",VLOOKUP(C377,precio_reno_porta!D:Z,8,0))</f>
        <v/>
      </c>
      <c r="K377" t="str">
        <f>IF(C377="","",VLOOKUP(C377,precio_reno_porta!D:Z,9,0))</f>
        <v/>
      </c>
      <c r="L377" t="str">
        <f>IF(C377="","",VLOOKUP(C377,precio_reno_porta!D:Z,10,0))</f>
        <v/>
      </c>
      <c r="M377" t="str">
        <f>IF(C377="","",VLOOKUP(C377,precio_reno_porta!D:Z,11,0))</f>
        <v/>
      </c>
      <c r="N377" t="str">
        <f>IF(C377="","",VLOOKUP(C377,precio_reno_porta!D:Z,12,0))</f>
        <v/>
      </c>
      <c r="O377" t="str">
        <f>IF(C377="","",VLOOKUP(C377,precio_reno_porta!D:Z,13,0))</f>
        <v/>
      </c>
      <c r="P377" t="str">
        <f>IF(C377="","",VLOOKUP(C377,precio_reno_porta!D:Z,14,0))</f>
        <v/>
      </c>
      <c r="Q377" t="str">
        <f>IF(C377="","",VLOOKUP(C377,precio_reno_porta!D:Z,15,0))</f>
        <v/>
      </c>
      <c r="R377" t="str">
        <f>IF(C377="","",VLOOKUP(C377,precio_reno_porta!D:Z,16,0))</f>
        <v/>
      </c>
      <c r="S377" t="str">
        <f>IF(C377="","",VLOOKUP(C377,precio_reno_porta!D:Z,17,0))</f>
        <v/>
      </c>
      <c r="T377" t="str">
        <f>IF(C377="","",VLOOKUP(C377,precio_reno_porta!D:Z,18,0))</f>
        <v/>
      </c>
      <c r="U377" t="str">
        <f>IF(C377="","",VLOOKUP(C377,precio_reno_porta!D:Z,19,0))</f>
        <v/>
      </c>
      <c r="V377" t="str">
        <f>IF(C377="","",VLOOKUP(C377,precio_reno_porta!D:Z,20,0))</f>
        <v/>
      </c>
      <c r="W377" t="str">
        <f>IF(C377="","",VLOOKUP(C377,precio_reno_porta!D:Z,21,0))</f>
        <v/>
      </c>
      <c r="X377" t="str">
        <f>IF(C377="","",VLOOKUP(C377,precio_reno_porta!D:Z,22,0))</f>
        <v/>
      </c>
      <c r="Y377" t="str">
        <f>IF(C377="","",VLOOKUP(C377,precio_reno_porta!D:Z,23,0))</f>
        <v/>
      </c>
      <c r="Z377" t="str">
        <f>IF(Anexar1!C367="","",IFERROR(VLOOKUP(C377,Anexar1!C:P,6,0),0))</f>
        <v/>
      </c>
      <c r="AA377" t="str">
        <f>IF(Anexar1!C367="","",IFERROR(VLOOKUP(C377,Anexar1!C:P,14,0),""))</f>
        <v/>
      </c>
    </row>
    <row r="378" spans="1:27" x14ac:dyDescent="0.3">
      <c r="A378" t="str">
        <f>IF(precio_reno_porta!B378="","",precio_reno_porta!B378)</f>
        <v/>
      </c>
      <c r="B378" t="str">
        <f>IF(Anexar1!B368="","",Anexar1!B368)</f>
        <v/>
      </c>
      <c r="C378" t="str">
        <f>IF(Anexar1!C368="","",Anexar1!C368)</f>
        <v/>
      </c>
      <c r="D378" t="str">
        <f>IF(C378="","",VLOOKUP(C378,precio_reno_porta!D:Z,2,0))</f>
        <v/>
      </c>
      <c r="E378" t="str">
        <f>IF(C378="","",VLOOKUP(C378,precio_reno_porta!D:Z,3,0))</f>
        <v/>
      </c>
      <c r="F378" t="str">
        <f>IF(C378="","",VLOOKUP(C378,precio_reno_porta!D:Z,4,0))</f>
        <v/>
      </c>
      <c r="G378" t="str">
        <f>IF(C378="","",VLOOKUP(C378,precio_reno_porta!D:Z,5,0))</f>
        <v/>
      </c>
      <c r="H378" t="str">
        <f>IF(C378="","",VLOOKUP(C378,precio_reno_porta!D:Z,6,0))</f>
        <v/>
      </c>
      <c r="I378" t="str">
        <f>IF(C378="","",VLOOKUP(C378,precio_reno_porta!D:Z,7,0))</f>
        <v/>
      </c>
      <c r="J378" t="str">
        <f>IF(C378="","",VLOOKUP(C378,precio_reno_porta!D:Z,8,0))</f>
        <v/>
      </c>
      <c r="K378" t="str">
        <f>IF(C378="","",VLOOKUP(C378,precio_reno_porta!D:Z,9,0))</f>
        <v/>
      </c>
      <c r="L378" t="str">
        <f>IF(C378="","",VLOOKUP(C378,precio_reno_porta!D:Z,10,0))</f>
        <v/>
      </c>
      <c r="M378" t="str">
        <f>IF(C378="","",VLOOKUP(C378,precio_reno_porta!D:Z,11,0))</f>
        <v/>
      </c>
      <c r="N378" t="str">
        <f>IF(C378="","",VLOOKUP(C378,precio_reno_porta!D:Z,12,0))</f>
        <v/>
      </c>
      <c r="O378" t="str">
        <f>IF(C378="","",VLOOKUP(C378,precio_reno_porta!D:Z,13,0))</f>
        <v/>
      </c>
      <c r="P378" t="str">
        <f>IF(C378="","",VLOOKUP(C378,precio_reno_porta!D:Z,14,0))</f>
        <v/>
      </c>
      <c r="Q378" t="str">
        <f>IF(C378="","",VLOOKUP(C378,precio_reno_porta!D:Z,15,0))</f>
        <v/>
      </c>
      <c r="R378" t="str">
        <f>IF(C378="","",VLOOKUP(C378,precio_reno_porta!D:Z,16,0))</f>
        <v/>
      </c>
      <c r="S378" t="str">
        <f>IF(C378="","",VLOOKUP(C378,precio_reno_porta!D:Z,17,0))</f>
        <v/>
      </c>
      <c r="T378" t="str">
        <f>IF(C378="","",VLOOKUP(C378,precio_reno_porta!D:Z,18,0))</f>
        <v/>
      </c>
      <c r="U378" t="str">
        <f>IF(C378="","",VLOOKUP(C378,precio_reno_porta!D:Z,19,0))</f>
        <v/>
      </c>
      <c r="V378" t="str">
        <f>IF(C378="","",VLOOKUP(C378,precio_reno_porta!D:Z,20,0))</f>
        <v/>
      </c>
      <c r="W378" t="str">
        <f>IF(C378="","",VLOOKUP(C378,precio_reno_porta!D:Z,21,0))</f>
        <v/>
      </c>
      <c r="X378" t="str">
        <f>IF(C378="","",VLOOKUP(C378,precio_reno_porta!D:Z,22,0))</f>
        <v/>
      </c>
      <c r="Y378" t="str">
        <f>IF(C378="","",VLOOKUP(C378,precio_reno_porta!D:Z,23,0))</f>
        <v/>
      </c>
      <c r="Z378" t="str">
        <f>IF(Anexar1!C368="","",IFERROR(VLOOKUP(C378,Anexar1!C:P,6,0),0))</f>
        <v/>
      </c>
      <c r="AA378" t="str">
        <f>IF(Anexar1!C368="","",IFERROR(VLOOKUP(C378,Anexar1!C:P,14,0),""))</f>
        <v/>
      </c>
    </row>
    <row r="379" spans="1:27" x14ac:dyDescent="0.3">
      <c r="A379" t="str">
        <f>IF(precio_reno_porta!B379="","",precio_reno_porta!B379)</f>
        <v/>
      </c>
      <c r="B379" t="str">
        <f>IF(Anexar1!B369="","",Anexar1!B369)</f>
        <v/>
      </c>
      <c r="C379" t="str">
        <f>IF(Anexar1!C369="","",Anexar1!C369)</f>
        <v/>
      </c>
      <c r="D379" t="str">
        <f>IF(C379="","",VLOOKUP(C379,precio_reno_porta!D:Z,2,0))</f>
        <v/>
      </c>
      <c r="E379" t="str">
        <f>IF(C379="","",VLOOKUP(C379,precio_reno_porta!D:Z,3,0))</f>
        <v/>
      </c>
      <c r="F379" t="str">
        <f>IF(C379="","",VLOOKUP(C379,precio_reno_porta!D:Z,4,0))</f>
        <v/>
      </c>
      <c r="G379" t="str">
        <f>IF(C379="","",VLOOKUP(C379,precio_reno_porta!D:Z,5,0))</f>
        <v/>
      </c>
      <c r="H379" t="str">
        <f>IF(C379="","",VLOOKUP(C379,precio_reno_porta!D:Z,6,0))</f>
        <v/>
      </c>
      <c r="I379" t="str">
        <f>IF(C379="","",VLOOKUP(C379,precio_reno_porta!D:Z,7,0))</f>
        <v/>
      </c>
      <c r="J379" t="str">
        <f>IF(C379="","",VLOOKUP(C379,precio_reno_porta!D:Z,8,0))</f>
        <v/>
      </c>
      <c r="K379" t="str">
        <f>IF(C379="","",VLOOKUP(C379,precio_reno_porta!D:Z,9,0))</f>
        <v/>
      </c>
      <c r="L379" t="str">
        <f>IF(C379="","",VLOOKUP(C379,precio_reno_porta!D:Z,10,0))</f>
        <v/>
      </c>
      <c r="M379" t="str">
        <f>IF(C379="","",VLOOKUP(C379,precio_reno_porta!D:Z,11,0))</f>
        <v/>
      </c>
      <c r="N379" t="str">
        <f>IF(C379="","",VLOOKUP(C379,precio_reno_porta!D:Z,12,0))</f>
        <v/>
      </c>
      <c r="O379" t="str">
        <f>IF(C379="","",VLOOKUP(C379,precio_reno_porta!D:Z,13,0))</f>
        <v/>
      </c>
      <c r="P379" t="str">
        <f>IF(C379="","",VLOOKUP(C379,precio_reno_porta!D:Z,14,0))</f>
        <v/>
      </c>
      <c r="Q379" t="str">
        <f>IF(C379="","",VLOOKUP(C379,precio_reno_porta!D:Z,15,0))</f>
        <v/>
      </c>
      <c r="R379" t="str">
        <f>IF(C379="","",VLOOKUP(C379,precio_reno_porta!D:Z,16,0))</f>
        <v/>
      </c>
      <c r="S379" t="str">
        <f>IF(C379="","",VLOOKUP(C379,precio_reno_porta!D:Z,17,0))</f>
        <v/>
      </c>
      <c r="T379" t="str">
        <f>IF(C379="","",VLOOKUP(C379,precio_reno_porta!D:Z,18,0))</f>
        <v/>
      </c>
      <c r="U379" t="str">
        <f>IF(C379="","",VLOOKUP(C379,precio_reno_porta!D:Z,19,0))</f>
        <v/>
      </c>
      <c r="V379" t="str">
        <f>IF(C379="","",VLOOKUP(C379,precio_reno_porta!D:Z,20,0))</f>
        <v/>
      </c>
      <c r="W379" t="str">
        <f>IF(C379="","",VLOOKUP(C379,precio_reno_porta!D:Z,21,0))</f>
        <v/>
      </c>
      <c r="X379" t="str">
        <f>IF(C379="","",VLOOKUP(C379,precio_reno_porta!D:Z,22,0))</f>
        <v/>
      </c>
      <c r="Y379" t="str">
        <f>IF(C379="","",VLOOKUP(C379,precio_reno_porta!D:Z,23,0))</f>
        <v/>
      </c>
      <c r="Z379" t="str">
        <f>IF(Anexar1!C369="","",IFERROR(VLOOKUP(C379,Anexar1!C:P,6,0),0))</f>
        <v/>
      </c>
      <c r="AA379" t="str">
        <f>IF(Anexar1!C369="","",IFERROR(VLOOKUP(C379,Anexar1!C:P,14,0),""))</f>
        <v/>
      </c>
    </row>
    <row r="380" spans="1:27" x14ac:dyDescent="0.3">
      <c r="A380" t="str">
        <f>IF(precio_reno_porta!B380="","",precio_reno_porta!B380)</f>
        <v/>
      </c>
      <c r="B380" t="str">
        <f>IF(Anexar1!B370="","",Anexar1!B370)</f>
        <v/>
      </c>
      <c r="C380" t="str">
        <f>IF(Anexar1!C370="","",Anexar1!C370)</f>
        <v/>
      </c>
      <c r="D380" t="str">
        <f>IF(C380="","",VLOOKUP(C380,precio_reno_porta!D:Z,2,0))</f>
        <v/>
      </c>
      <c r="E380" t="str">
        <f>IF(C380="","",VLOOKUP(C380,precio_reno_porta!D:Z,3,0))</f>
        <v/>
      </c>
      <c r="F380" t="str">
        <f>IF(C380="","",VLOOKUP(C380,precio_reno_porta!D:Z,4,0))</f>
        <v/>
      </c>
      <c r="G380" t="str">
        <f>IF(C380="","",VLOOKUP(C380,precio_reno_porta!D:Z,5,0))</f>
        <v/>
      </c>
      <c r="H380" t="str">
        <f>IF(C380="","",VLOOKUP(C380,precio_reno_porta!D:Z,6,0))</f>
        <v/>
      </c>
      <c r="I380" t="str">
        <f>IF(C380="","",VLOOKUP(C380,precio_reno_porta!D:Z,7,0))</f>
        <v/>
      </c>
      <c r="J380" t="str">
        <f>IF(C380="","",VLOOKUP(C380,precio_reno_porta!D:Z,8,0))</f>
        <v/>
      </c>
      <c r="K380" t="str">
        <f>IF(C380="","",VLOOKUP(C380,precio_reno_porta!D:Z,9,0))</f>
        <v/>
      </c>
      <c r="L380" t="str">
        <f>IF(C380="","",VLOOKUP(C380,precio_reno_porta!D:Z,10,0))</f>
        <v/>
      </c>
      <c r="M380" t="str">
        <f>IF(C380="","",VLOOKUP(C380,precio_reno_porta!D:Z,11,0))</f>
        <v/>
      </c>
      <c r="N380" t="str">
        <f>IF(C380="","",VLOOKUP(C380,precio_reno_porta!D:Z,12,0))</f>
        <v/>
      </c>
      <c r="O380" t="str">
        <f>IF(C380="","",VLOOKUP(C380,precio_reno_porta!D:Z,13,0))</f>
        <v/>
      </c>
      <c r="P380" t="str">
        <f>IF(C380="","",VLOOKUP(C380,precio_reno_porta!D:Z,14,0))</f>
        <v/>
      </c>
      <c r="Q380" t="str">
        <f>IF(C380="","",VLOOKUP(C380,precio_reno_porta!D:Z,15,0))</f>
        <v/>
      </c>
      <c r="R380" t="str">
        <f>IF(C380="","",VLOOKUP(C380,precio_reno_porta!D:Z,16,0))</f>
        <v/>
      </c>
      <c r="S380" t="str">
        <f>IF(C380="","",VLOOKUP(C380,precio_reno_porta!D:Z,17,0))</f>
        <v/>
      </c>
      <c r="T380" t="str">
        <f>IF(C380="","",VLOOKUP(C380,precio_reno_porta!D:Z,18,0))</f>
        <v/>
      </c>
      <c r="U380" t="str">
        <f>IF(C380="","",VLOOKUP(C380,precio_reno_porta!D:Z,19,0))</f>
        <v/>
      </c>
      <c r="V380" t="str">
        <f>IF(C380="","",VLOOKUP(C380,precio_reno_porta!D:Z,20,0))</f>
        <v/>
      </c>
      <c r="W380" t="str">
        <f>IF(C380="","",VLOOKUP(C380,precio_reno_porta!D:Z,21,0))</f>
        <v/>
      </c>
      <c r="X380" t="str">
        <f>IF(C380="","",VLOOKUP(C380,precio_reno_porta!D:Z,22,0))</f>
        <v/>
      </c>
      <c r="Y380" t="str">
        <f>IF(C380="","",VLOOKUP(C380,precio_reno_porta!D:Z,23,0))</f>
        <v/>
      </c>
      <c r="Z380" t="str">
        <f>IF(Anexar1!C370="","",IFERROR(VLOOKUP(C380,Anexar1!C:P,6,0),0))</f>
        <v/>
      </c>
      <c r="AA380" t="str">
        <f>IF(Anexar1!C370="","",IFERROR(VLOOKUP(C380,Anexar1!C:P,14,0),""))</f>
        <v/>
      </c>
    </row>
    <row r="381" spans="1:27" x14ac:dyDescent="0.3">
      <c r="A381" t="str">
        <f>IF(precio_reno_porta!B381="","",precio_reno_porta!B381)</f>
        <v/>
      </c>
      <c r="B381" t="str">
        <f>IF(Anexar1!B371="","",Anexar1!B371)</f>
        <v/>
      </c>
      <c r="C381" t="str">
        <f>IF(Anexar1!C371="","",Anexar1!C371)</f>
        <v/>
      </c>
      <c r="D381" t="str">
        <f>IF(C381="","",VLOOKUP(C381,precio_reno_porta!D:Z,2,0))</f>
        <v/>
      </c>
      <c r="E381" t="str">
        <f>IF(C381="","",VLOOKUP(C381,precio_reno_porta!D:Z,3,0))</f>
        <v/>
      </c>
      <c r="F381" t="str">
        <f>IF(C381="","",VLOOKUP(C381,precio_reno_porta!D:Z,4,0))</f>
        <v/>
      </c>
      <c r="G381" t="str">
        <f>IF(C381="","",VLOOKUP(C381,precio_reno_porta!D:Z,5,0))</f>
        <v/>
      </c>
      <c r="H381" t="str">
        <f>IF(C381="","",VLOOKUP(C381,precio_reno_porta!D:Z,6,0))</f>
        <v/>
      </c>
      <c r="I381" t="str">
        <f>IF(C381="","",VLOOKUP(C381,precio_reno_porta!D:Z,7,0))</f>
        <v/>
      </c>
      <c r="J381" t="str">
        <f>IF(C381="","",VLOOKUP(C381,precio_reno_porta!D:Z,8,0))</f>
        <v/>
      </c>
      <c r="K381" t="str">
        <f>IF(C381="","",VLOOKUP(C381,precio_reno_porta!D:Z,9,0))</f>
        <v/>
      </c>
      <c r="L381" t="str">
        <f>IF(C381="","",VLOOKUP(C381,precio_reno_porta!D:Z,10,0))</f>
        <v/>
      </c>
      <c r="M381" t="str">
        <f>IF(C381="","",VLOOKUP(C381,precio_reno_porta!D:Z,11,0))</f>
        <v/>
      </c>
      <c r="N381" t="str">
        <f>IF(C381="","",VLOOKUP(C381,precio_reno_porta!D:Z,12,0))</f>
        <v/>
      </c>
      <c r="O381" t="str">
        <f>IF(C381="","",VLOOKUP(C381,precio_reno_porta!D:Z,13,0))</f>
        <v/>
      </c>
      <c r="P381" t="str">
        <f>IF(C381="","",VLOOKUP(C381,precio_reno_porta!D:Z,14,0))</f>
        <v/>
      </c>
      <c r="Q381" t="str">
        <f>IF(C381="","",VLOOKUP(C381,precio_reno_porta!D:Z,15,0))</f>
        <v/>
      </c>
      <c r="R381" t="str">
        <f>IF(C381="","",VLOOKUP(C381,precio_reno_porta!D:Z,16,0))</f>
        <v/>
      </c>
      <c r="S381" t="str">
        <f>IF(C381="","",VLOOKUP(C381,precio_reno_porta!D:Z,17,0))</f>
        <v/>
      </c>
      <c r="T381" t="str">
        <f>IF(C381="","",VLOOKUP(C381,precio_reno_porta!D:Z,18,0))</f>
        <v/>
      </c>
      <c r="U381" t="str">
        <f>IF(C381="","",VLOOKUP(C381,precio_reno_porta!D:Z,19,0))</f>
        <v/>
      </c>
      <c r="V381" t="str">
        <f>IF(C381="","",VLOOKUP(C381,precio_reno_porta!D:Z,20,0))</f>
        <v/>
      </c>
      <c r="W381" t="str">
        <f>IF(C381="","",VLOOKUP(C381,precio_reno_porta!D:Z,21,0))</f>
        <v/>
      </c>
      <c r="X381" t="str">
        <f>IF(C381="","",VLOOKUP(C381,precio_reno_porta!D:Z,22,0))</f>
        <v/>
      </c>
      <c r="Y381" t="str">
        <f>IF(C381="","",VLOOKUP(C381,precio_reno_porta!D:Z,23,0))</f>
        <v/>
      </c>
      <c r="Z381" t="str">
        <f>IF(Anexar1!C371="","",IFERROR(VLOOKUP(C381,Anexar1!C:P,6,0),0))</f>
        <v/>
      </c>
      <c r="AA381" t="str">
        <f>IF(Anexar1!C371="","",IFERROR(VLOOKUP(C381,Anexar1!C:P,14,0),""))</f>
        <v/>
      </c>
    </row>
    <row r="382" spans="1:27" x14ac:dyDescent="0.3">
      <c r="A382" t="str">
        <f>IF(precio_reno_porta!B382="","",precio_reno_porta!B382)</f>
        <v/>
      </c>
      <c r="B382" t="str">
        <f>IF(Anexar1!B372="","",Anexar1!B372)</f>
        <v/>
      </c>
      <c r="C382" t="str">
        <f>IF(Anexar1!C372="","",Anexar1!C372)</f>
        <v/>
      </c>
      <c r="D382" t="str">
        <f>IF(C382="","",VLOOKUP(C382,precio_reno_porta!D:Z,2,0))</f>
        <v/>
      </c>
      <c r="E382" t="str">
        <f>IF(C382="","",VLOOKUP(C382,precio_reno_porta!D:Z,3,0))</f>
        <v/>
      </c>
      <c r="F382" t="str">
        <f>IF(C382="","",VLOOKUP(C382,precio_reno_porta!D:Z,4,0))</f>
        <v/>
      </c>
      <c r="G382" t="str">
        <f>IF(C382="","",VLOOKUP(C382,precio_reno_porta!D:Z,5,0))</f>
        <v/>
      </c>
      <c r="H382" t="str">
        <f>IF(C382="","",VLOOKUP(C382,precio_reno_porta!D:Z,6,0))</f>
        <v/>
      </c>
      <c r="I382" t="str">
        <f>IF(C382="","",VLOOKUP(C382,precio_reno_porta!D:Z,7,0))</f>
        <v/>
      </c>
      <c r="J382" t="str">
        <f>IF(C382="","",VLOOKUP(C382,precio_reno_porta!D:Z,8,0))</f>
        <v/>
      </c>
      <c r="K382" t="str">
        <f>IF(C382="","",VLOOKUP(C382,precio_reno_porta!D:Z,9,0))</f>
        <v/>
      </c>
      <c r="L382" t="str">
        <f>IF(C382="","",VLOOKUP(C382,precio_reno_porta!D:Z,10,0))</f>
        <v/>
      </c>
      <c r="M382" t="str">
        <f>IF(C382="","",VLOOKUP(C382,precio_reno_porta!D:Z,11,0))</f>
        <v/>
      </c>
      <c r="N382" t="str">
        <f>IF(C382="","",VLOOKUP(C382,precio_reno_porta!D:Z,12,0))</f>
        <v/>
      </c>
      <c r="O382" t="str">
        <f>IF(C382="","",VLOOKUP(C382,precio_reno_porta!D:Z,13,0))</f>
        <v/>
      </c>
      <c r="P382" t="str">
        <f>IF(C382="","",VLOOKUP(C382,precio_reno_porta!D:Z,14,0))</f>
        <v/>
      </c>
      <c r="Q382" t="str">
        <f>IF(C382="","",VLOOKUP(C382,precio_reno_porta!D:Z,15,0))</f>
        <v/>
      </c>
      <c r="R382" t="str">
        <f>IF(C382="","",VLOOKUP(C382,precio_reno_porta!D:Z,16,0))</f>
        <v/>
      </c>
      <c r="S382" t="str">
        <f>IF(C382="","",VLOOKUP(C382,precio_reno_porta!D:Z,17,0))</f>
        <v/>
      </c>
      <c r="T382" t="str">
        <f>IF(C382="","",VLOOKUP(C382,precio_reno_porta!D:Z,18,0))</f>
        <v/>
      </c>
      <c r="U382" t="str">
        <f>IF(C382="","",VLOOKUP(C382,precio_reno_porta!D:Z,19,0))</f>
        <v/>
      </c>
      <c r="V382" t="str">
        <f>IF(C382="","",VLOOKUP(C382,precio_reno_porta!D:Z,20,0))</f>
        <v/>
      </c>
      <c r="W382" t="str">
        <f>IF(C382="","",VLOOKUP(C382,precio_reno_porta!D:Z,21,0))</f>
        <v/>
      </c>
      <c r="X382" t="str">
        <f>IF(C382="","",VLOOKUP(C382,precio_reno_porta!D:Z,22,0))</f>
        <v/>
      </c>
      <c r="Y382" t="str">
        <f>IF(C382="","",VLOOKUP(C382,precio_reno_porta!D:Z,23,0))</f>
        <v/>
      </c>
      <c r="Z382" t="str">
        <f>IF(Anexar1!C372="","",IFERROR(VLOOKUP(C382,Anexar1!C:P,6,0),0))</f>
        <v/>
      </c>
      <c r="AA382" t="str">
        <f>IF(Anexar1!C372="","",IFERROR(VLOOKUP(C382,Anexar1!C:P,14,0),""))</f>
        <v/>
      </c>
    </row>
    <row r="383" spans="1:27" x14ac:dyDescent="0.3">
      <c r="A383" t="str">
        <f>IF(precio_reno_porta!B383="","",precio_reno_porta!B383)</f>
        <v/>
      </c>
      <c r="B383" t="str">
        <f>IF(Anexar1!B373="","",Anexar1!B373)</f>
        <v/>
      </c>
      <c r="C383" t="str">
        <f>IF(Anexar1!C373="","",Anexar1!C373)</f>
        <v/>
      </c>
      <c r="D383" t="str">
        <f>IF(C383="","",VLOOKUP(C383,precio_reno_porta!D:Z,2,0))</f>
        <v/>
      </c>
      <c r="E383" t="str">
        <f>IF(C383="","",VLOOKUP(C383,precio_reno_porta!D:Z,3,0))</f>
        <v/>
      </c>
      <c r="F383" t="str">
        <f>IF(C383="","",VLOOKUP(C383,precio_reno_porta!D:Z,4,0))</f>
        <v/>
      </c>
      <c r="G383" t="str">
        <f>IF(C383="","",VLOOKUP(C383,precio_reno_porta!D:Z,5,0))</f>
        <v/>
      </c>
      <c r="H383" t="str">
        <f>IF(C383="","",VLOOKUP(C383,precio_reno_porta!D:Z,6,0))</f>
        <v/>
      </c>
      <c r="I383" t="str">
        <f>IF(C383="","",VLOOKUP(C383,precio_reno_porta!D:Z,7,0))</f>
        <v/>
      </c>
      <c r="J383" t="str">
        <f>IF(C383="","",VLOOKUP(C383,precio_reno_porta!D:Z,8,0))</f>
        <v/>
      </c>
      <c r="K383" t="str">
        <f>IF(C383="","",VLOOKUP(C383,precio_reno_porta!D:Z,9,0))</f>
        <v/>
      </c>
      <c r="L383" t="str">
        <f>IF(C383="","",VLOOKUP(C383,precio_reno_porta!D:Z,10,0))</f>
        <v/>
      </c>
      <c r="M383" t="str">
        <f>IF(C383="","",VLOOKUP(C383,precio_reno_porta!D:Z,11,0))</f>
        <v/>
      </c>
      <c r="N383" t="str">
        <f>IF(C383="","",VLOOKUP(C383,precio_reno_porta!D:Z,12,0))</f>
        <v/>
      </c>
      <c r="O383" t="str">
        <f>IF(C383="","",VLOOKUP(C383,precio_reno_porta!D:Z,13,0))</f>
        <v/>
      </c>
      <c r="P383" t="str">
        <f>IF(C383="","",VLOOKUP(C383,precio_reno_porta!D:Z,14,0))</f>
        <v/>
      </c>
      <c r="Q383" t="str">
        <f>IF(C383="","",VLOOKUP(C383,precio_reno_porta!D:Z,15,0))</f>
        <v/>
      </c>
      <c r="R383" t="str">
        <f>IF(C383="","",VLOOKUP(C383,precio_reno_porta!D:Z,16,0))</f>
        <v/>
      </c>
      <c r="S383" t="str">
        <f>IF(C383="","",VLOOKUP(C383,precio_reno_porta!D:Z,17,0))</f>
        <v/>
      </c>
      <c r="T383" t="str">
        <f>IF(C383="","",VLOOKUP(C383,precio_reno_porta!D:Z,18,0))</f>
        <v/>
      </c>
      <c r="U383" t="str">
        <f>IF(C383="","",VLOOKUP(C383,precio_reno_porta!D:Z,19,0))</f>
        <v/>
      </c>
      <c r="V383" t="str">
        <f>IF(C383="","",VLOOKUP(C383,precio_reno_porta!D:Z,20,0))</f>
        <v/>
      </c>
      <c r="W383" t="str">
        <f>IF(C383="","",VLOOKUP(C383,precio_reno_porta!D:Z,21,0))</f>
        <v/>
      </c>
      <c r="X383" t="str">
        <f>IF(C383="","",VLOOKUP(C383,precio_reno_porta!D:Z,22,0))</f>
        <v/>
      </c>
      <c r="Y383" t="str">
        <f>IF(C383="","",VLOOKUP(C383,precio_reno_porta!D:Z,23,0))</f>
        <v/>
      </c>
      <c r="Z383" t="str">
        <f>IF(Anexar1!C373="","",IFERROR(VLOOKUP(C383,Anexar1!C:P,6,0),0))</f>
        <v/>
      </c>
      <c r="AA383" t="str">
        <f>IF(Anexar1!C373="","",IFERROR(VLOOKUP(C383,Anexar1!C:P,14,0),""))</f>
        <v/>
      </c>
    </row>
    <row r="384" spans="1:27" x14ac:dyDescent="0.3">
      <c r="A384" t="str">
        <f>IF(precio_reno_porta!B384="","",precio_reno_porta!B384)</f>
        <v/>
      </c>
      <c r="B384" t="str">
        <f>IF(Anexar1!B374="","",Anexar1!B374)</f>
        <v/>
      </c>
      <c r="C384" t="str">
        <f>IF(Anexar1!C374="","",Anexar1!C374)</f>
        <v/>
      </c>
      <c r="D384" t="str">
        <f>IF(C384="","",VLOOKUP(C384,precio_reno_porta!D:Z,2,0))</f>
        <v/>
      </c>
      <c r="E384" t="str">
        <f>IF(C384="","",VLOOKUP(C384,precio_reno_porta!D:Z,3,0))</f>
        <v/>
      </c>
      <c r="F384" t="str">
        <f>IF(C384="","",VLOOKUP(C384,precio_reno_porta!D:Z,4,0))</f>
        <v/>
      </c>
      <c r="G384" t="str">
        <f>IF(C384="","",VLOOKUP(C384,precio_reno_porta!D:Z,5,0))</f>
        <v/>
      </c>
      <c r="H384" t="str">
        <f>IF(C384="","",VLOOKUP(C384,precio_reno_porta!D:Z,6,0))</f>
        <v/>
      </c>
      <c r="I384" t="str">
        <f>IF(C384="","",VLOOKUP(C384,precio_reno_porta!D:Z,7,0))</f>
        <v/>
      </c>
      <c r="J384" t="str">
        <f>IF(C384="","",VLOOKUP(C384,precio_reno_porta!D:Z,8,0))</f>
        <v/>
      </c>
      <c r="K384" t="str">
        <f>IF(C384="","",VLOOKUP(C384,precio_reno_porta!D:Z,9,0))</f>
        <v/>
      </c>
      <c r="L384" t="str">
        <f>IF(C384="","",VLOOKUP(C384,precio_reno_porta!D:Z,10,0))</f>
        <v/>
      </c>
      <c r="M384" t="str">
        <f>IF(C384="","",VLOOKUP(C384,precio_reno_porta!D:Z,11,0))</f>
        <v/>
      </c>
      <c r="N384" t="str">
        <f>IF(C384="","",VLOOKUP(C384,precio_reno_porta!D:Z,12,0))</f>
        <v/>
      </c>
      <c r="O384" t="str">
        <f>IF(C384="","",VLOOKUP(C384,precio_reno_porta!D:Z,13,0))</f>
        <v/>
      </c>
      <c r="P384" t="str">
        <f>IF(C384="","",VLOOKUP(C384,precio_reno_porta!D:Z,14,0))</f>
        <v/>
      </c>
      <c r="Q384" t="str">
        <f>IF(C384="","",VLOOKUP(C384,precio_reno_porta!D:Z,15,0))</f>
        <v/>
      </c>
      <c r="R384" t="str">
        <f>IF(C384="","",VLOOKUP(C384,precio_reno_porta!D:Z,16,0))</f>
        <v/>
      </c>
      <c r="S384" t="str">
        <f>IF(C384="","",VLOOKUP(C384,precio_reno_porta!D:Z,17,0))</f>
        <v/>
      </c>
      <c r="T384" t="str">
        <f>IF(C384="","",VLOOKUP(C384,precio_reno_porta!D:Z,18,0))</f>
        <v/>
      </c>
      <c r="U384" t="str">
        <f>IF(C384="","",VLOOKUP(C384,precio_reno_porta!D:Z,19,0))</f>
        <v/>
      </c>
      <c r="V384" t="str">
        <f>IF(C384="","",VLOOKUP(C384,precio_reno_porta!D:Z,20,0))</f>
        <v/>
      </c>
      <c r="W384" t="str">
        <f>IF(C384="","",VLOOKUP(C384,precio_reno_porta!D:Z,21,0))</f>
        <v/>
      </c>
      <c r="X384" t="str">
        <f>IF(C384="","",VLOOKUP(C384,precio_reno_porta!D:Z,22,0))</f>
        <v/>
      </c>
      <c r="Y384" t="str">
        <f>IF(C384="","",VLOOKUP(C384,precio_reno_porta!D:Z,23,0))</f>
        <v/>
      </c>
      <c r="Z384" t="str">
        <f>IF(Anexar1!C374="","",IFERROR(VLOOKUP(C384,Anexar1!C:P,6,0),0))</f>
        <v/>
      </c>
      <c r="AA384" t="str">
        <f>IF(Anexar1!C374="","",IFERROR(VLOOKUP(C384,Anexar1!C:P,14,0),""))</f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F9EE1-C3C6-4B3B-B193-CF5536F563A2}">
  <dimension ref="A1:AA516"/>
  <sheetViews>
    <sheetView topLeftCell="A2" workbookViewId="0">
      <selection activeCell="E3" sqref="E3"/>
    </sheetView>
  </sheetViews>
  <sheetFormatPr baseColWidth="10" defaultRowHeight="14.4" x14ac:dyDescent="0.3"/>
  <sheetData>
    <row r="1" spans="1:27" ht="43.2" x14ac:dyDescent="0.3">
      <c r="F1" s="151" t="s">
        <v>793</v>
      </c>
      <c r="G1" s="151" t="s">
        <v>793</v>
      </c>
      <c r="H1" s="151" t="s">
        <v>793</v>
      </c>
      <c r="I1" s="151" t="s">
        <v>793</v>
      </c>
      <c r="J1" s="151" t="s">
        <v>793</v>
      </c>
      <c r="K1" s="151" t="s">
        <v>793</v>
      </c>
      <c r="L1" s="151" t="s">
        <v>793</v>
      </c>
      <c r="M1" s="151" t="s">
        <v>793</v>
      </c>
      <c r="N1" s="151" t="s">
        <v>793</v>
      </c>
      <c r="O1" s="151" t="s">
        <v>793</v>
      </c>
      <c r="P1" s="151" t="s">
        <v>794</v>
      </c>
      <c r="Q1" s="151" t="s">
        <v>794</v>
      </c>
      <c r="R1" s="151" t="s">
        <v>794</v>
      </c>
      <c r="S1" s="151" t="s">
        <v>794</v>
      </c>
      <c r="T1" s="151" t="s">
        <v>794</v>
      </c>
      <c r="U1" s="151" t="s">
        <v>794</v>
      </c>
      <c r="V1" s="151" t="s">
        <v>794</v>
      </c>
      <c r="W1" s="151" t="s">
        <v>794</v>
      </c>
      <c r="X1" s="151" t="s">
        <v>794</v>
      </c>
      <c r="Y1" s="151" t="s">
        <v>794</v>
      </c>
      <c r="Z1" s="151" t="s">
        <v>794</v>
      </c>
    </row>
    <row r="2" spans="1:27" ht="86.4" x14ac:dyDescent="0.3">
      <c r="A2" s="152" t="s">
        <v>34</v>
      </c>
      <c r="B2" s="152" t="s">
        <v>35</v>
      </c>
      <c r="C2" s="152" t="s">
        <v>0</v>
      </c>
      <c r="D2" s="152" t="s">
        <v>36</v>
      </c>
      <c r="E2" s="152" t="s">
        <v>1</v>
      </c>
      <c r="F2" s="152" t="s">
        <v>37</v>
      </c>
      <c r="G2" s="152" t="s">
        <v>195</v>
      </c>
      <c r="H2" s="152" t="s">
        <v>39</v>
      </c>
      <c r="I2" s="152" t="s">
        <v>47</v>
      </c>
      <c r="J2" s="152" t="s">
        <v>41</v>
      </c>
      <c r="K2" s="152" t="s">
        <v>8</v>
      </c>
      <c r="L2" s="152" t="s">
        <v>42</v>
      </c>
      <c r="M2" s="152" t="s">
        <v>43</v>
      </c>
      <c r="N2" s="152" t="s">
        <v>44</v>
      </c>
      <c r="O2" s="152" t="s">
        <v>45</v>
      </c>
      <c r="P2" s="152" t="s">
        <v>37</v>
      </c>
      <c r="Q2" s="152" t="s">
        <v>360</v>
      </c>
      <c r="R2" s="152" t="s">
        <v>46</v>
      </c>
      <c r="S2" s="152" t="s">
        <v>415</v>
      </c>
      <c r="T2" s="152" t="s">
        <v>364</v>
      </c>
      <c r="U2" s="152" t="s">
        <v>365</v>
      </c>
      <c r="V2" s="152" t="s">
        <v>366</v>
      </c>
      <c r="W2" s="152" t="s">
        <v>367</v>
      </c>
      <c r="X2" s="152" t="s">
        <v>368</v>
      </c>
      <c r="Y2" s="152" t="s">
        <v>369</v>
      </c>
      <c r="Z2" s="152" t="s">
        <v>63</v>
      </c>
      <c r="AA2" s="152" t="s">
        <v>34</v>
      </c>
    </row>
    <row r="3" spans="1:27" x14ac:dyDescent="0.3">
      <c r="A3" t="str">
        <f>IF(precio_alta!B2="","",precio_alta!B2)</f>
        <v>5G</v>
      </c>
      <c r="B3" t="str">
        <f>IF(Anexar1!B2="","",Anexar1!B2)</f>
        <v>APPLE</v>
      </c>
      <c r="C3" t="str">
        <f>IF(Anexar1!C2="","",Anexar1!C2)</f>
        <v>APPLE IPHONE 15 128GB</v>
      </c>
      <c r="D3">
        <f>IF(precio_alta!E2="","",precio_alta!E2)</f>
        <v>3769</v>
      </c>
      <c r="E3" t="str">
        <f>IF(precio_alta!F2="","",precio_alta!F2)</f>
        <v>iOS</v>
      </c>
      <c r="F3">
        <f>IF(precio_alta!G2="","",precio_alta!G2)</f>
        <v>3739</v>
      </c>
      <c r="G3">
        <f>IF(precio_alta!H2="","",precio_alta!H2)</f>
        <v>3719</v>
      </c>
      <c r="H3">
        <f>IF(precio_alta!I2="","",precio_alta!I2)</f>
        <v>3689</v>
      </c>
      <c r="I3">
        <f>IF(precio_alta!J2="","",precio_alta!J2)</f>
        <v>3669</v>
      </c>
      <c r="J3">
        <f>IF(precio_alta!K2="","",precio_alta!K2)</f>
        <v>3619</v>
      </c>
      <c r="K3">
        <f>IF(precio_alta!L2="","",precio_alta!L2)</f>
        <v>3539</v>
      </c>
      <c r="L3">
        <f>IF(precio_alta!M2="","",precio_alta!M2)</f>
        <v>3459</v>
      </c>
      <c r="M3">
        <f>IF(precio_alta!N2="","",precio_alta!N2)</f>
        <v>3389</v>
      </c>
      <c r="N3">
        <f>IF(precio_alta!O2="","",precio_alta!O2)</f>
        <v>3309</v>
      </c>
      <c r="O3">
        <f>IF(precio_alta!P2="","",precio_alta!P2)</f>
        <v>3229</v>
      </c>
      <c r="P3">
        <f>IF(precio_alta!Q2="","",precio_alta!Q2)</f>
        <v>4487</v>
      </c>
      <c r="Q3">
        <f>IF(precio_alta!R2="","",precio_alta!R2)</f>
        <v>4463</v>
      </c>
      <c r="R3">
        <f>IF(precio_alta!S2="","",precio_alta!S2)</f>
        <v>4427</v>
      </c>
      <c r="S3">
        <f>IF(precio_alta!T2="","",precio_alta!T2)</f>
        <v>4403</v>
      </c>
      <c r="T3">
        <f>IF(precio_alta!U2="","",precio_alta!U2)</f>
        <v>4343</v>
      </c>
      <c r="U3">
        <f>IF(precio_alta!V2="","",precio_alta!V2)</f>
        <v>4247</v>
      </c>
      <c r="V3">
        <f>IF(precio_alta!W2="","",precio_alta!W2)</f>
        <v>4151</v>
      </c>
      <c r="W3">
        <f>IF(precio_alta!X2="","",precio_alta!X2)</f>
        <v>4067</v>
      </c>
      <c r="X3">
        <f>IF(precio_alta!Y2="","",precio_alta!Y2)</f>
        <v>3971</v>
      </c>
      <c r="Y3">
        <f>IF(precio_alta!Z2="","",precio_alta!Z2)</f>
        <v>3875</v>
      </c>
      <c r="Z3">
        <f>IF(Anexar1!C2="","",IFERROR(VLOOKUP(C3,Anexar1!C:P,6,0),0))</f>
        <v>13</v>
      </c>
      <c r="AA3" t="str">
        <f>IF(Anexar1!C2="","",IFERROR(VLOOKUP(C3,Anexar1!C:P,14,0),""))</f>
        <v>HIGH</v>
      </c>
    </row>
    <row r="4" spans="1:27" x14ac:dyDescent="0.3">
      <c r="A4" t="str">
        <f>IF(precio_alta!B3="","",precio_alta!B3)</f>
        <v>5G</v>
      </c>
      <c r="B4" t="str">
        <f>IF(Anexar1!B3="","",Anexar1!B3)</f>
        <v>APPLE</v>
      </c>
      <c r="C4" t="str">
        <f>IF(Anexar1!C3="","",Anexar1!C3)</f>
        <v>APPLE IPHONE 16 128GB</v>
      </c>
      <c r="D4">
        <f>IF(precio_alta!E3="","",precio_alta!E3)</f>
        <v>3769</v>
      </c>
      <c r="E4" t="str">
        <f>IF(precio_alta!F3="","",precio_alta!F3)</f>
        <v>iOS</v>
      </c>
      <c r="F4">
        <f>IF(precio_alta!G3="","",precio_alta!G3)</f>
        <v>3739</v>
      </c>
      <c r="G4">
        <f>IF(precio_alta!H3="","",precio_alta!H3)</f>
        <v>3719</v>
      </c>
      <c r="H4">
        <f>IF(precio_alta!I3="","",precio_alta!I3)</f>
        <v>3689</v>
      </c>
      <c r="I4">
        <f>IF(precio_alta!J3="","",precio_alta!J3)</f>
        <v>3669</v>
      </c>
      <c r="J4">
        <f>IF(precio_alta!K3="","",precio_alta!K3)</f>
        <v>3619</v>
      </c>
      <c r="K4">
        <f>IF(precio_alta!L3="","",precio_alta!L3)</f>
        <v>3539</v>
      </c>
      <c r="L4">
        <f>IF(precio_alta!M3="","",precio_alta!M3)</f>
        <v>3459</v>
      </c>
      <c r="M4">
        <f>IF(precio_alta!N3="","",precio_alta!N3)</f>
        <v>3389</v>
      </c>
      <c r="N4">
        <f>IF(precio_alta!O3="","",precio_alta!O3)</f>
        <v>3309</v>
      </c>
      <c r="O4">
        <f>IF(precio_alta!P3="","",precio_alta!P3)</f>
        <v>3229</v>
      </c>
      <c r="P4">
        <f>IF(precio_alta!Q3="","",precio_alta!Q3)</f>
        <v>4487</v>
      </c>
      <c r="Q4">
        <f>IF(precio_alta!R3="","",precio_alta!R3)</f>
        <v>4463</v>
      </c>
      <c r="R4">
        <f>IF(precio_alta!S3="","",precio_alta!S3)</f>
        <v>4427</v>
      </c>
      <c r="S4">
        <f>IF(precio_alta!T3="","",precio_alta!T3)</f>
        <v>4403</v>
      </c>
      <c r="T4">
        <f>IF(precio_alta!U3="","",precio_alta!U3)</f>
        <v>4343</v>
      </c>
      <c r="U4">
        <f>IF(precio_alta!V3="","",precio_alta!V3)</f>
        <v>4247</v>
      </c>
      <c r="V4">
        <f>IF(precio_alta!W3="","",precio_alta!W3)</f>
        <v>4151</v>
      </c>
      <c r="W4">
        <f>IF(precio_alta!X3="","",precio_alta!X3)</f>
        <v>4067</v>
      </c>
      <c r="X4">
        <f>IF(precio_alta!Y3="","",precio_alta!Y3)</f>
        <v>3971</v>
      </c>
      <c r="Y4">
        <f>IF(precio_alta!Z3="","",precio_alta!Z3)</f>
        <v>3875</v>
      </c>
      <c r="Z4">
        <f>IF(Anexar1!C3="","",IFERROR(VLOOKUP(C4,Anexar1!C:P,6,0),0))</f>
        <v>8</v>
      </c>
      <c r="AA4" t="str">
        <f>IF(Anexar1!C3="","",IFERROR(VLOOKUP(C4,Anexar1!C:P,14,0),""))</f>
        <v>HIGH</v>
      </c>
    </row>
    <row r="5" spans="1:27" x14ac:dyDescent="0.3">
      <c r="A5" t="str">
        <f>IF(precio_alta!B4="","",precio_alta!B4)</f>
        <v>5G</v>
      </c>
      <c r="B5" t="str">
        <f>IF(Anexar1!B4="","",Anexar1!B4)</f>
        <v>APPLE</v>
      </c>
      <c r="C5" t="str">
        <f>IF(Anexar1!C4="","",Anexar1!C4)</f>
        <v>APPLE IPHONE 17 256GB</v>
      </c>
      <c r="D5">
        <f>IF(precio_alta!E4="","",precio_alta!E4)</f>
        <v>5029</v>
      </c>
      <c r="E5" t="str">
        <f>IF(precio_alta!F4="","",precio_alta!F4)</f>
        <v>iOS</v>
      </c>
      <c r="F5">
        <f>IF(precio_alta!G4="","",precio_alta!G4)</f>
        <v>4989</v>
      </c>
      <c r="G5">
        <f>IF(precio_alta!H4="","",precio_alta!H4)</f>
        <v>4959</v>
      </c>
      <c r="H5">
        <f>IF(precio_alta!I4="","",precio_alta!I4)</f>
        <v>4919</v>
      </c>
      <c r="I5">
        <f>IF(precio_alta!J4="","",precio_alta!J4)</f>
        <v>4889</v>
      </c>
      <c r="J5">
        <f>IF(precio_alta!K4="","",precio_alta!K4)</f>
        <v>4819</v>
      </c>
      <c r="K5">
        <f>IF(precio_alta!L4="","",precio_alta!L4)</f>
        <v>4719</v>
      </c>
      <c r="L5">
        <f>IF(precio_alta!M4="","",precio_alta!M4)</f>
        <v>4619</v>
      </c>
      <c r="M5">
        <f>IF(precio_alta!N4="","",precio_alta!N4)</f>
        <v>4519</v>
      </c>
      <c r="N5">
        <f>IF(precio_alta!O4="","",precio_alta!O4)</f>
        <v>4409</v>
      </c>
      <c r="O5">
        <f>IF(precio_alta!P4="","",precio_alta!P4)</f>
        <v>4309</v>
      </c>
      <c r="P5">
        <f>IF(precio_alta!Q4="","",precio_alta!Q4)</f>
        <v>5987</v>
      </c>
      <c r="Q5">
        <f>IF(precio_alta!R4="","",precio_alta!R4)</f>
        <v>5951</v>
      </c>
      <c r="R5">
        <f>IF(precio_alta!S4="","",precio_alta!S4)</f>
        <v>5903</v>
      </c>
      <c r="S5">
        <f>IF(precio_alta!T4="","",precio_alta!T4)</f>
        <v>5867</v>
      </c>
      <c r="T5">
        <f>IF(precio_alta!U4="","",precio_alta!U4)</f>
        <v>5783</v>
      </c>
      <c r="U5">
        <f>IF(precio_alta!V4="","",precio_alta!V4)</f>
        <v>5663</v>
      </c>
      <c r="V5">
        <f>IF(precio_alta!W4="","",precio_alta!W4)</f>
        <v>5543</v>
      </c>
      <c r="W5">
        <f>IF(precio_alta!X4="","",precio_alta!X4)</f>
        <v>5423</v>
      </c>
      <c r="X5">
        <f>IF(precio_alta!Y4="","",precio_alta!Y4)</f>
        <v>5291</v>
      </c>
      <c r="Y5">
        <f>IF(precio_alta!Z4="","",precio_alta!Z4)</f>
        <v>5171</v>
      </c>
      <c r="Z5">
        <f>IF(Anexar1!C4="","",IFERROR(VLOOKUP(C5,Anexar1!C:P,6,0),0))</f>
        <v>41</v>
      </c>
      <c r="AA5" t="str">
        <f>IF(Anexar1!C4="","",IFERROR(VLOOKUP(C5,Anexar1!C:P,14,0),""))</f>
        <v>HIGH</v>
      </c>
    </row>
    <row r="6" spans="1:27" x14ac:dyDescent="0.3">
      <c r="A6" t="str">
        <f>IF(precio_alta!B5="","",precio_alta!B5)</f>
        <v>5G</v>
      </c>
      <c r="B6" t="str">
        <f>IF(Anexar1!B5="","",Anexar1!B5)</f>
        <v>APPLE</v>
      </c>
      <c r="C6" t="str">
        <f>IF(Anexar1!C5="","",Anexar1!C5)</f>
        <v>APPLE IPHONE 17 512GB</v>
      </c>
      <c r="D6">
        <f>IF(precio_alta!E5="","",precio_alta!E5)</f>
        <v>4399</v>
      </c>
      <c r="E6" t="str">
        <f>IF(precio_alta!F5="","",precio_alta!F5)</f>
        <v>iOS</v>
      </c>
      <c r="F6">
        <f>IF(precio_alta!G5="","",precio_alta!G5)</f>
        <v>4369</v>
      </c>
      <c r="G6">
        <f>IF(precio_alta!H5="","",precio_alta!H5)</f>
        <v>4339</v>
      </c>
      <c r="H6">
        <f>IF(precio_alta!I5="","",precio_alta!I5)</f>
        <v>4309</v>
      </c>
      <c r="I6">
        <f>IF(precio_alta!J5="","",precio_alta!J5)</f>
        <v>4279</v>
      </c>
      <c r="J6">
        <f>IF(precio_alta!K5="","",precio_alta!K5)</f>
        <v>4219</v>
      </c>
      <c r="K6">
        <f>IF(precio_alta!L5="","",precio_alta!L5)</f>
        <v>4129</v>
      </c>
      <c r="L6">
        <f>IF(precio_alta!M5="","",precio_alta!M5)</f>
        <v>4039</v>
      </c>
      <c r="M6">
        <f>IF(precio_alta!N5="","",precio_alta!N5)</f>
        <v>3949</v>
      </c>
      <c r="N6">
        <f>IF(precio_alta!O5="","",precio_alta!O5)</f>
        <v>3859</v>
      </c>
      <c r="O6">
        <f>IF(precio_alta!P5="","",precio_alta!P5)</f>
        <v>3769</v>
      </c>
      <c r="P6">
        <f>IF(precio_alta!Q5="","",precio_alta!Q5)</f>
        <v>5243</v>
      </c>
      <c r="Q6">
        <f>IF(precio_alta!R5="","",precio_alta!R5)</f>
        <v>5207</v>
      </c>
      <c r="R6">
        <f>IF(precio_alta!S5="","",precio_alta!S5)</f>
        <v>5171</v>
      </c>
      <c r="S6">
        <f>IF(precio_alta!T5="","",precio_alta!T5)</f>
        <v>5135</v>
      </c>
      <c r="T6">
        <f>IF(precio_alta!U5="","",precio_alta!U5)</f>
        <v>5063</v>
      </c>
      <c r="U6">
        <f>IF(precio_alta!V5="","",precio_alta!V5)</f>
        <v>4955</v>
      </c>
      <c r="V6">
        <f>IF(precio_alta!W5="","",precio_alta!W5)</f>
        <v>4847</v>
      </c>
      <c r="W6">
        <f>IF(precio_alta!X5="","",precio_alta!X5)</f>
        <v>4739</v>
      </c>
      <c r="X6">
        <f>IF(precio_alta!Y5="","",precio_alta!Y5)</f>
        <v>4631</v>
      </c>
      <c r="Y6">
        <f>IF(precio_alta!Z5="","",precio_alta!Z5)</f>
        <v>4523</v>
      </c>
      <c r="Z6">
        <f>IF(Anexar1!C5="","",IFERROR(VLOOKUP(C6,Anexar1!C:P,6,0),0))</f>
        <v>3</v>
      </c>
      <c r="AA6" t="str">
        <f>IF(Anexar1!C5="","",IFERROR(VLOOKUP(C6,Anexar1!C:P,14,0),""))</f>
        <v>HIGH</v>
      </c>
    </row>
    <row r="7" spans="1:27" x14ac:dyDescent="0.3">
      <c r="A7" t="str">
        <f>IF(precio_alta!B6="","",precio_alta!B6)</f>
        <v>5G</v>
      </c>
      <c r="B7" t="str">
        <f>IF(Anexar1!B6="","",Anexar1!B6)</f>
        <v>APPLE</v>
      </c>
      <c r="C7" t="str">
        <f>IF(Anexar1!C6="","",Anexar1!C6)</f>
        <v>APPLE IPHONE 17 PRO 256GB</v>
      </c>
      <c r="D7">
        <f>IF(precio_alta!E6="","",precio_alta!E6)</f>
        <v>9419</v>
      </c>
      <c r="E7" t="str">
        <f>IF(precio_alta!F6="","",precio_alta!F6)</f>
        <v>iOS</v>
      </c>
      <c r="F7">
        <f>IF(precio_alta!G6="","",precio_alta!G6)</f>
        <v>9359</v>
      </c>
      <c r="G7">
        <f>IF(precio_alta!H6="","",precio_alta!H6)</f>
        <v>9299</v>
      </c>
      <c r="H7">
        <f>IF(precio_alta!I6="","",precio_alta!I6)</f>
        <v>9229</v>
      </c>
      <c r="I7">
        <f>IF(precio_alta!J6="","",precio_alta!J6)</f>
        <v>9169</v>
      </c>
      <c r="J7">
        <f>IF(precio_alta!K6="","",precio_alta!K6)</f>
        <v>9039</v>
      </c>
      <c r="K7">
        <f>IF(precio_alta!L6="","",precio_alta!L6)</f>
        <v>8849</v>
      </c>
      <c r="L7">
        <f>IF(precio_alta!M6="","",precio_alta!M6)</f>
        <v>8659</v>
      </c>
      <c r="M7">
        <f>IF(precio_alta!N6="","",precio_alta!N6)</f>
        <v>8469</v>
      </c>
      <c r="N7">
        <f>IF(precio_alta!O6="","",precio_alta!O6)</f>
        <v>8279</v>
      </c>
      <c r="O7">
        <f>IF(precio_alta!P6="","",precio_alta!P6)</f>
        <v>8089</v>
      </c>
      <c r="P7">
        <f>IF(precio_alta!Q6="","",precio_alta!Q6)</f>
        <v>11231</v>
      </c>
      <c r="Q7">
        <f>IF(precio_alta!R6="","",precio_alta!R6)</f>
        <v>11159</v>
      </c>
      <c r="R7">
        <f>IF(precio_alta!S6="","",precio_alta!S6)</f>
        <v>11075</v>
      </c>
      <c r="S7">
        <f>IF(precio_alta!T6="","",precio_alta!T6)</f>
        <v>11003</v>
      </c>
      <c r="T7">
        <f>IF(precio_alta!U6="","",precio_alta!U6)</f>
        <v>10847</v>
      </c>
      <c r="U7">
        <f>IF(precio_alta!V6="","",precio_alta!V6)</f>
        <v>10619</v>
      </c>
      <c r="V7">
        <f>IF(precio_alta!W6="","",precio_alta!W6)</f>
        <v>10391</v>
      </c>
      <c r="W7">
        <f>IF(precio_alta!X6="","",precio_alta!X6)</f>
        <v>10163</v>
      </c>
      <c r="X7">
        <f>IF(precio_alta!Y6="","",precio_alta!Y6)</f>
        <v>9935</v>
      </c>
      <c r="Y7">
        <f>IF(precio_alta!Z6="","",precio_alta!Z6)</f>
        <v>9707</v>
      </c>
      <c r="Z7">
        <f>IF(Anexar1!C6="","",IFERROR(VLOOKUP(C7,Anexar1!C:P,6,0),0))</f>
        <v>22</v>
      </c>
      <c r="AA7" t="str">
        <f>IF(Anexar1!C6="","",IFERROR(VLOOKUP(C7,Anexar1!C:P,14,0),""))</f>
        <v>HIGH</v>
      </c>
    </row>
    <row r="8" spans="1:27" x14ac:dyDescent="0.3">
      <c r="A8" t="str">
        <f>IF(precio_alta!B7="","",precio_alta!B7)</f>
        <v>5G</v>
      </c>
      <c r="B8" t="str">
        <f>IF(Anexar1!B7="","",Anexar1!B7)</f>
        <v>APPLE</v>
      </c>
      <c r="C8" t="str">
        <f>IF(Anexar1!C7="","",Anexar1!C7)</f>
        <v>APPLE IPHONE 17 PRO 256GB</v>
      </c>
      <c r="D8">
        <f>IF(precio_alta!E7="","",precio_alta!E7)</f>
        <v>8169</v>
      </c>
      <c r="E8" t="str">
        <f>IF(precio_alta!F7="","",precio_alta!F7)</f>
        <v>iOS</v>
      </c>
      <c r="F8">
        <f>IF(precio_alta!G7="","",precio_alta!G7)</f>
        <v>8109</v>
      </c>
      <c r="G8">
        <f>IF(precio_alta!H7="","",precio_alta!H7)</f>
        <v>8059</v>
      </c>
      <c r="H8">
        <f>IF(precio_alta!I7="","",precio_alta!I7)</f>
        <v>7999</v>
      </c>
      <c r="I8">
        <f>IF(precio_alta!J7="","",precio_alta!J7)</f>
        <v>7949</v>
      </c>
      <c r="J8">
        <f>IF(precio_alta!K7="","",precio_alta!K7)</f>
        <v>7839</v>
      </c>
      <c r="K8">
        <f>IF(precio_alta!L7="","",precio_alta!L7)</f>
        <v>7669</v>
      </c>
      <c r="L8">
        <f>IF(precio_alta!M7="","",precio_alta!M7)</f>
        <v>7509</v>
      </c>
      <c r="M8">
        <f>IF(precio_alta!N7="","",precio_alta!N7)</f>
        <v>7339</v>
      </c>
      <c r="N8">
        <f>IF(precio_alta!O7="","",precio_alta!O7)</f>
        <v>7169</v>
      </c>
      <c r="O8">
        <f>IF(precio_alta!P7="","",precio_alta!P7)</f>
        <v>7009</v>
      </c>
      <c r="P8">
        <f>IF(precio_alta!Q7="","",precio_alta!Q7)</f>
        <v>9731</v>
      </c>
      <c r="Q8">
        <f>IF(precio_alta!R7="","",precio_alta!R7)</f>
        <v>9671</v>
      </c>
      <c r="R8">
        <f>IF(precio_alta!S7="","",precio_alta!S7)</f>
        <v>9599</v>
      </c>
      <c r="S8">
        <f>IF(precio_alta!T7="","",precio_alta!T7)</f>
        <v>9539</v>
      </c>
      <c r="T8">
        <f>IF(precio_alta!U7="","",precio_alta!U7)</f>
        <v>9407</v>
      </c>
      <c r="U8">
        <f>IF(precio_alta!V7="","",precio_alta!V7)</f>
        <v>9203</v>
      </c>
      <c r="V8">
        <f>IF(precio_alta!W7="","",precio_alta!W7)</f>
        <v>9011</v>
      </c>
      <c r="W8">
        <f>IF(precio_alta!X7="","",precio_alta!X7)</f>
        <v>8807</v>
      </c>
      <c r="X8">
        <f>IF(precio_alta!Y7="","",precio_alta!Y7)</f>
        <v>8603</v>
      </c>
      <c r="Y8">
        <f>IF(precio_alta!Z7="","",precio_alta!Z7)</f>
        <v>8411</v>
      </c>
      <c r="Z8">
        <f>IF(Anexar1!C7="","",IFERROR(VLOOKUP(C8,Anexar1!C:P,6,0),0))</f>
        <v>22</v>
      </c>
      <c r="AA8" t="str">
        <f>IF(Anexar1!C7="","",IFERROR(VLOOKUP(C8,Anexar1!C:P,14,0),""))</f>
        <v>HIGH</v>
      </c>
    </row>
    <row r="9" spans="1:27" x14ac:dyDescent="0.3">
      <c r="A9" t="str">
        <f>IF(precio_alta!B8="","",precio_alta!B8)</f>
        <v>5G</v>
      </c>
      <c r="B9" t="str">
        <f>IF(Anexar1!B8="","",Anexar1!B8)</f>
        <v>APPLE</v>
      </c>
      <c r="C9" t="str">
        <f>IF(Anexar1!C8="","",Anexar1!C8)</f>
        <v>APPLE IPHONE 17 PRO MAX 256GB</v>
      </c>
      <c r="D9">
        <f>IF(precio_alta!E8="","",precio_alta!E8)</f>
        <v>10049</v>
      </c>
      <c r="E9" t="str">
        <f>IF(precio_alta!F8="","",precio_alta!F8)</f>
        <v>iOS</v>
      </c>
      <c r="F9">
        <f>IF(precio_alta!G8="","",precio_alta!G8)</f>
        <v>9979</v>
      </c>
      <c r="G9">
        <f>IF(precio_alta!H8="","",precio_alta!H8)</f>
        <v>9919</v>
      </c>
      <c r="H9">
        <f>IF(precio_alta!I8="","",precio_alta!I8)</f>
        <v>9849</v>
      </c>
      <c r="I9">
        <f>IF(precio_alta!J8="","",precio_alta!J8)</f>
        <v>9779</v>
      </c>
      <c r="J9">
        <f>IF(precio_alta!K8="","",precio_alta!K8)</f>
        <v>9649</v>
      </c>
      <c r="K9">
        <f>IF(precio_alta!L8="","",precio_alta!L8)</f>
        <v>9439</v>
      </c>
      <c r="L9">
        <f>IF(precio_alta!M8="","",precio_alta!M8)</f>
        <v>9239</v>
      </c>
      <c r="M9">
        <f>IF(precio_alta!N8="","",precio_alta!N8)</f>
        <v>9029</v>
      </c>
      <c r="N9">
        <f>IF(precio_alta!O8="","",precio_alta!O8)</f>
        <v>8829</v>
      </c>
      <c r="O9">
        <f>IF(precio_alta!P8="","",precio_alta!P8)</f>
        <v>8629</v>
      </c>
      <c r="P9">
        <f>IF(precio_alta!Q8="","",precio_alta!Q8)</f>
        <v>11975</v>
      </c>
      <c r="Q9">
        <f>IF(precio_alta!R8="","",precio_alta!R8)</f>
        <v>11903</v>
      </c>
      <c r="R9">
        <f>IF(precio_alta!S8="","",precio_alta!S8)</f>
        <v>11819</v>
      </c>
      <c r="S9">
        <f>IF(precio_alta!T8="","",precio_alta!T8)</f>
        <v>11735</v>
      </c>
      <c r="T9">
        <f>IF(precio_alta!U8="","",precio_alta!U8)</f>
        <v>11579</v>
      </c>
      <c r="U9">
        <f>IF(precio_alta!V8="","",precio_alta!V8)</f>
        <v>11327</v>
      </c>
      <c r="V9">
        <f>IF(precio_alta!W8="","",precio_alta!W8)</f>
        <v>11087</v>
      </c>
      <c r="W9">
        <f>IF(precio_alta!X8="","",precio_alta!X8)</f>
        <v>10835</v>
      </c>
      <c r="X9">
        <f>IF(precio_alta!Y8="","",precio_alta!Y8)</f>
        <v>10595</v>
      </c>
      <c r="Y9">
        <f>IF(precio_alta!Z8="","",precio_alta!Z8)</f>
        <v>10355</v>
      </c>
      <c r="Z9">
        <f>IF(Anexar1!C8="","",IFERROR(VLOOKUP(C9,Anexar1!C:P,6,0),0))</f>
        <v>23</v>
      </c>
      <c r="AA9" t="str">
        <f>IF(Anexar1!C8="","",IFERROR(VLOOKUP(C9,Anexar1!C:P,14,0),""))</f>
        <v>HIGH</v>
      </c>
    </row>
    <row r="10" spans="1:27" x14ac:dyDescent="0.3">
      <c r="A10" t="str">
        <f>IF(precio_alta!B9="","",precio_alta!B9)</f>
        <v>5G</v>
      </c>
      <c r="B10" t="str">
        <f>IF(Anexar1!B9="","",Anexar1!B9)</f>
        <v>APPLE</v>
      </c>
      <c r="C10" t="str">
        <f>IF(Anexar1!C9="","",Anexar1!C9)</f>
        <v>APPLE IPHONE 17 PRO MAX 256GB</v>
      </c>
      <c r="D10">
        <f>IF(precio_alta!E9="","",precio_alta!E9)</f>
        <v>8799</v>
      </c>
      <c r="E10" t="str">
        <f>IF(precio_alta!F9="","",precio_alta!F9)</f>
        <v>iOS</v>
      </c>
      <c r="F10">
        <f>IF(precio_alta!G9="","",precio_alta!G9)</f>
        <v>8739</v>
      </c>
      <c r="G10">
        <f>IF(precio_alta!H9="","",precio_alta!H9)</f>
        <v>8679</v>
      </c>
      <c r="H10">
        <f>IF(precio_alta!I9="","",precio_alta!I9)</f>
        <v>8619</v>
      </c>
      <c r="I10">
        <f>IF(precio_alta!J9="","",precio_alta!J9)</f>
        <v>8559</v>
      </c>
      <c r="J10">
        <f>IF(precio_alta!K9="","",precio_alta!K9)</f>
        <v>8439</v>
      </c>
      <c r="K10">
        <f>IF(precio_alta!L9="","",precio_alta!L9)</f>
        <v>8259</v>
      </c>
      <c r="L10">
        <f>IF(precio_alta!M9="","",precio_alta!M9)</f>
        <v>8079</v>
      </c>
      <c r="M10">
        <f>IF(precio_alta!N9="","",precio_alta!N9)</f>
        <v>7899</v>
      </c>
      <c r="N10">
        <f>IF(precio_alta!O9="","",precio_alta!O9)</f>
        <v>7729</v>
      </c>
      <c r="O10">
        <f>IF(precio_alta!P9="","",precio_alta!P9)</f>
        <v>7549</v>
      </c>
      <c r="P10">
        <f>IF(precio_alta!Q9="","",precio_alta!Q9)</f>
        <v>10487</v>
      </c>
      <c r="Q10">
        <f>IF(precio_alta!R9="","",precio_alta!R9)</f>
        <v>10415</v>
      </c>
      <c r="R10">
        <f>IF(precio_alta!S9="","",precio_alta!S9)</f>
        <v>10343</v>
      </c>
      <c r="S10">
        <f>IF(precio_alta!T9="","",precio_alta!T9)</f>
        <v>10271</v>
      </c>
      <c r="T10">
        <f>IF(precio_alta!U9="","",precio_alta!U9)</f>
        <v>10127</v>
      </c>
      <c r="U10">
        <f>IF(precio_alta!V9="","",precio_alta!V9)</f>
        <v>9911</v>
      </c>
      <c r="V10">
        <f>IF(precio_alta!W9="","",precio_alta!W9)</f>
        <v>9695</v>
      </c>
      <c r="W10">
        <f>IF(precio_alta!X9="","",precio_alta!X9)</f>
        <v>9479</v>
      </c>
      <c r="X10">
        <f>IF(precio_alta!Y9="","",precio_alta!Y9)</f>
        <v>9275</v>
      </c>
      <c r="Y10">
        <f>IF(precio_alta!Z9="","",precio_alta!Z9)</f>
        <v>9059</v>
      </c>
      <c r="Z10">
        <f>IF(Anexar1!C9="","",IFERROR(VLOOKUP(C10,Anexar1!C:P,6,0),0))</f>
        <v>23</v>
      </c>
      <c r="AA10" t="str">
        <f>IF(Anexar1!C9="","",IFERROR(VLOOKUP(C10,Anexar1!C:P,14,0),""))</f>
        <v>HIGH</v>
      </c>
    </row>
    <row r="11" spans="1:27" x14ac:dyDescent="0.3">
      <c r="A11" t="str">
        <f>IF(precio_alta!B10="","",precio_alta!B10)</f>
        <v>5G</v>
      </c>
      <c r="B11" t="str">
        <f>IF(Anexar1!B10="","",Anexar1!B10)</f>
        <v>HONOR</v>
      </c>
      <c r="C11" t="str">
        <f>IF(Anexar1!C10="","",Anexar1!C10)</f>
        <v>HONOR 600 512GB 5G</v>
      </c>
      <c r="D11">
        <f>IF(precio_alta!E10="","",precio_alta!E10)</f>
        <v>3119</v>
      </c>
      <c r="E11" t="str">
        <f>IF(precio_alta!F10="","",precio_alta!F10)</f>
        <v>iOS</v>
      </c>
      <c r="F11">
        <f>IF(precio_alta!G10="","",precio_alta!G10)</f>
        <v>3099</v>
      </c>
      <c r="G11">
        <f>IF(precio_alta!H10="","",precio_alta!H10)</f>
        <v>3079</v>
      </c>
      <c r="H11">
        <f>IF(precio_alta!I10="","",precio_alta!I10)</f>
        <v>3059</v>
      </c>
      <c r="I11">
        <f>IF(precio_alta!J10="","",precio_alta!J10)</f>
        <v>3029</v>
      </c>
      <c r="J11">
        <f>IF(precio_alta!K10="","",precio_alta!K10)</f>
        <v>2989</v>
      </c>
      <c r="K11">
        <f>IF(precio_alta!L10="","",precio_alta!L10)</f>
        <v>2929</v>
      </c>
      <c r="L11">
        <f>IF(precio_alta!M10="","",precio_alta!M10)</f>
        <v>2869</v>
      </c>
      <c r="M11">
        <f>IF(precio_alta!N10="","",precio_alta!N10)</f>
        <v>2799</v>
      </c>
      <c r="N11">
        <f>IF(precio_alta!O10="","",precio_alta!O10)</f>
        <v>2739</v>
      </c>
      <c r="O11">
        <f>IF(precio_alta!P10="","",precio_alta!P10)</f>
        <v>2669</v>
      </c>
      <c r="P11">
        <f>IF(precio_alta!Q10="","",precio_alta!Q10)</f>
        <v>3719</v>
      </c>
      <c r="Q11">
        <f>IF(precio_alta!R10="","",precio_alta!R10)</f>
        <v>3695</v>
      </c>
      <c r="R11">
        <f>IF(precio_alta!S10="","",precio_alta!S10)</f>
        <v>3671</v>
      </c>
      <c r="S11">
        <f>IF(precio_alta!T10="","",precio_alta!T10)</f>
        <v>3635</v>
      </c>
      <c r="T11">
        <f>IF(precio_alta!U10="","",precio_alta!U10)</f>
        <v>3587</v>
      </c>
      <c r="U11">
        <f>IF(precio_alta!V10="","",precio_alta!V10)</f>
        <v>3515</v>
      </c>
      <c r="V11">
        <f>IF(precio_alta!W10="","",precio_alta!W10)</f>
        <v>3443</v>
      </c>
      <c r="W11">
        <f>IF(precio_alta!X10="","",precio_alta!X10)</f>
        <v>3359</v>
      </c>
      <c r="X11">
        <f>IF(precio_alta!Y10="","",precio_alta!Y10)</f>
        <v>3287</v>
      </c>
      <c r="Y11">
        <f>IF(precio_alta!Z10="","",precio_alta!Z10)</f>
        <v>3203</v>
      </c>
      <c r="Z11">
        <f>IF(Anexar1!C10="","",IFERROR(VLOOKUP(C11,Anexar1!C:P,6,0),0))</f>
        <v>16</v>
      </c>
      <c r="AA11" t="str">
        <f>IF(Anexar1!C10="","",IFERROR(VLOOKUP(C11,Anexar1!C:P,14,0),""))</f>
        <v>HIGH</v>
      </c>
    </row>
    <row r="12" spans="1:27" x14ac:dyDescent="0.3">
      <c r="A12" t="str">
        <f>IF(precio_alta!B11="","",precio_alta!B11)</f>
        <v>5G</v>
      </c>
      <c r="B12" t="str">
        <f>IF(Anexar1!B11="","",Anexar1!B11)</f>
        <v>HONOR</v>
      </c>
      <c r="C12" t="str">
        <f>IF(Anexar1!C11="","",Anexar1!C11)</f>
        <v>HONOR 600 PRO 512GB 5G</v>
      </c>
      <c r="D12">
        <f>IF(precio_alta!E11="","",precio_alta!E11)</f>
        <v>5029</v>
      </c>
      <c r="E12" t="str">
        <f>IF(precio_alta!F11="","",precio_alta!F11)</f>
        <v>iOS</v>
      </c>
      <c r="F12">
        <f>IF(precio_alta!G11="","",precio_alta!G11)</f>
        <v>4989</v>
      </c>
      <c r="G12">
        <f>IF(precio_alta!H11="","",precio_alta!H11)</f>
        <v>4959</v>
      </c>
      <c r="H12">
        <f>IF(precio_alta!I11="","",precio_alta!I11)</f>
        <v>4919</v>
      </c>
      <c r="I12">
        <f>IF(precio_alta!J11="","",precio_alta!J11)</f>
        <v>4889</v>
      </c>
      <c r="J12">
        <f>IF(precio_alta!K11="","",precio_alta!K11)</f>
        <v>4819</v>
      </c>
      <c r="K12">
        <f>IF(precio_alta!L11="","",precio_alta!L11)</f>
        <v>4719</v>
      </c>
      <c r="L12">
        <f>IF(precio_alta!M11="","",precio_alta!M11)</f>
        <v>4619</v>
      </c>
      <c r="M12">
        <f>IF(precio_alta!N11="","",precio_alta!N11)</f>
        <v>4519</v>
      </c>
      <c r="N12">
        <f>IF(precio_alta!O11="","",precio_alta!O11)</f>
        <v>4409</v>
      </c>
      <c r="O12">
        <f>IF(precio_alta!P11="","",precio_alta!P11)</f>
        <v>4309</v>
      </c>
      <c r="P12">
        <f>IF(precio_alta!Q11="","",precio_alta!Q11)</f>
        <v>5987</v>
      </c>
      <c r="Q12">
        <f>IF(precio_alta!R11="","",precio_alta!R11)</f>
        <v>5951</v>
      </c>
      <c r="R12">
        <f>IF(precio_alta!S11="","",precio_alta!S11)</f>
        <v>5903</v>
      </c>
      <c r="S12">
        <f>IF(precio_alta!T11="","",precio_alta!T11)</f>
        <v>5867</v>
      </c>
      <c r="T12">
        <f>IF(precio_alta!U11="","",precio_alta!U11)</f>
        <v>5783</v>
      </c>
      <c r="U12">
        <f>IF(precio_alta!V11="","",precio_alta!V11)</f>
        <v>5663</v>
      </c>
      <c r="V12">
        <f>IF(precio_alta!W11="","",precio_alta!W11)</f>
        <v>5543</v>
      </c>
      <c r="W12">
        <f>IF(precio_alta!X11="","",precio_alta!X11)</f>
        <v>5423</v>
      </c>
      <c r="X12">
        <f>IF(precio_alta!Y11="","",precio_alta!Y11)</f>
        <v>5291</v>
      </c>
      <c r="Y12">
        <f>IF(precio_alta!Z11="","",precio_alta!Z11)</f>
        <v>5171</v>
      </c>
      <c r="Z12">
        <f>IF(Anexar1!C11="","",IFERROR(VLOOKUP(C12,Anexar1!C:P,6,0),0))</f>
        <v>13</v>
      </c>
      <c r="AA12" t="str">
        <f>IF(Anexar1!C11="","",IFERROR(VLOOKUP(C12,Anexar1!C:P,14,0),""))</f>
        <v>HIGH</v>
      </c>
    </row>
    <row r="13" spans="1:27" x14ac:dyDescent="0.3">
      <c r="A13" t="str">
        <f>IF(precio_alta!B12="","",precio_alta!B12)</f>
        <v>5G</v>
      </c>
      <c r="B13" t="str">
        <f>IF(Anexar1!B12="","",Anexar1!B12)</f>
        <v>HONOR</v>
      </c>
      <c r="C13" t="str">
        <f>IF(Anexar1!C12="","",Anexar1!C12)</f>
        <v>HONOR 600 SMART 256GB 5G</v>
      </c>
      <c r="D13">
        <f>IF(precio_alta!E12="","",precio_alta!E12)</f>
        <v>6279</v>
      </c>
      <c r="E13" t="str">
        <f>IF(precio_alta!F12="","",precio_alta!F12)</f>
        <v>iOS</v>
      </c>
      <c r="F13">
        <f>IF(precio_alta!G12="","",precio_alta!G12)</f>
        <v>6239</v>
      </c>
      <c r="G13">
        <f>IF(precio_alta!H12="","",precio_alta!H12)</f>
        <v>6199</v>
      </c>
      <c r="H13">
        <f>IF(precio_alta!I12="","",precio_alta!I12)</f>
        <v>6159</v>
      </c>
      <c r="I13">
        <f>IF(precio_alta!J12="","",precio_alta!J12)</f>
        <v>6109</v>
      </c>
      <c r="J13">
        <f>IF(precio_alta!K12="","",precio_alta!K12)</f>
        <v>6029</v>
      </c>
      <c r="K13">
        <f>IF(precio_alta!L12="","",precio_alta!L12)</f>
        <v>5899</v>
      </c>
      <c r="L13">
        <f>IF(precio_alta!M12="","",precio_alta!M12)</f>
        <v>5769</v>
      </c>
      <c r="M13">
        <f>IF(precio_alta!N12="","",precio_alta!N12)</f>
        <v>5649</v>
      </c>
      <c r="N13">
        <f>IF(precio_alta!O12="","",precio_alta!O12)</f>
        <v>5519</v>
      </c>
      <c r="O13">
        <f>IF(precio_alta!P12="","",precio_alta!P12)</f>
        <v>5389</v>
      </c>
      <c r="P13">
        <f>IF(precio_alta!Q12="","",precio_alta!Q12)</f>
        <v>7487</v>
      </c>
      <c r="Q13">
        <f>IF(precio_alta!R12="","",precio_alta!R12)</f>
        <v>7439</v>
      </c>
      <c r="R13">
        <f>IF(precio_alta!S12="","",precio_alta!S12)</f>
        <v>7391</v>
      </c>
      <c r="S13">
        <f>IF(precio_alta!T12="","",precio_alta!T12)</f>
        <v>7331</v>
      </c>
      <c r="T13">
        <f>IF(precio_alta!U12="","",precio_alta!U12)</f>
        <v>7235</v>
      </c>
      <c r="U13">
        <f>IF(precio_alta!V12="","",precio_alta!V12)</f>
        <v>7079</v>
      </c>
      <c r="V13">
        <f>IF(precio_alta!W12="","",precio_alta!W12)</f>
        <v>6923</v>
      </c>
      <c r="W13">
        <f>IF(precio_alta!X12="","",precio_alta!X12)</f>
        <v>6779</v>
      </c>
      <c r="X13">
        <f>IF(precio_alta!Y12="","",precio_alta!Y12)</f>
        <v>6623</v>
      </c>
      <c r="Y13">
        <f>IF(precio_alta!Z12="","",precio_alta!Z12)</f>
        <v>6467</v>
      </c>
      <c r="Z13">
        <f>IF(Anexar1!C12="","",IFERROR(VLOOKUP(C13,Anexar1!C:P,6,0),0))</f>
        <v>11</v>
      </c>
      <c r="AA13" t="str">
        <f>IF(Anexar1!C12="","",IFERROR(VLOOKUP(C13,Anexar1!C:P,14,0),""))</f>
        <v>HIGH</v>
      </c>
    </row>
    <row r="14" spans="1:27" x14ac:dyDescent="0.3">
      <c r="A14" t="str">
        <f>IF(precio_alta!B13="","",precio_alta!B13)</f>
        <v>5G</v>
      </c>
      <c r="B14" t="str">
        <f>IF(Anexar1!B13="","",Anexar1!B13)</f>
        <v>HONOR</v>
      </c>
      <c r="C14" t="str">
        <f>IF(Anexar1!C13="","",Anexar1!C13)</f>
        <v>HONOR 600E 512GB 5G</v>
      </c>
      <c r="D14">
        <f>IF(precio_alta!E13="","",precio_alta!E13)</f>
        <v>9419</v>
      </c>
      <c r="E14" t="str">
        <f>IF(precio_alta!F13="","",precio_alta!F13)</f>
        <v>iOS</v>
      </c>
      <c r="F14">
        <f>IF(precio_alta!G13="","",precio_alta!G13)</f>
        <v>9359</v>
      </c>
      <c r="G14">
        <f>IF(precio_alta!H13="","",precio_alta!H13)</f>
        <v>9299</v>
      </c>
      <c r="H14">
        <f>IF(precio_alta!I13="","",precio_alta!I13)</f>
        <v>9229</v>
      </c>
      <c r="I14">
        <f>IF(precio_alta!J13="","",precio_alta!J13)</f>
        <v>9169</v>
      </c>
      <c r="J14">
        <f>IF(precio_alta!K13="","",precio_alta!K13)</f>
        <v>9039</v>
      </c>
      <c r="K14">
        <f>IF(precio_alta!L13="","",precio_alta!L13)</f>
        <v>8849</v>
      </c>
      <c r="L14">
        <f>IF(precio_alta!M13="","",precio_alta!M13)</f>
        <v>8659</v>
      </c>
      <c r="M14">
        <f>IF(precio_alta!N13="","",precio_alta!N13)</f>
        <v>8469</v>
      </c>
      <c r="N14">
        <f>IF(precio_alta!O13="","",precio_alta!O13)</f>
        <v>8279</v>
      </c>
      <c r="O14">
        <f>IF(precio_alta!P13="","",precio_alta!P13)</f>
        <v>8089</v>
      </c>
      <c r="P14">
        <f>IF(precio_alta!Q13="","",precio_alta!Q13)</f>
        <v>11231</v>
      </c>
      <c r="Q14">
        <f>IF(precio_alta!R13="","",precio_alta!R13)</f>
        <v>11159</v>
      </c>
      <c r="R14">
        <f>IF(precio_alta!S13="","",precio_alta!S13)</f>
        <v>11075</v>
      </c>
      <c r="S14">
        <f>IF(precio_alta!T13="","",precio_alta!T13)</f>
        <v>11003</v>
      </c>
      <c r="T14">
        <f>IF(precio_alta!U13="","",precio_alta!U13)</f>
        <v>10847</v>
      </c>
      <c r="U14">
        <f>IF(precio_alta!V13="","",precio_alta!V13)</f>
        <v>10619</v>
      </c>
      <c r="V14">
        <f>IF(precio_alta!W13="","",precio_alta!W13)</f>
        <v>10391</v>
      </c>
      <c r="W14">
        <f>IF(precio_alta!X13="","",precio_alta!X13)</f>
        <v>10163</v>
      </c>
      <c r="X14">
        <f>IF(precio_alta!Y13="","",precio_alta!Y13)</f>
        <v>9935</v>
      </c>
      <c r="Y14">
        <f>IF(precio_alta!Z13="","",precio_alta!Z13)</f>
        <v>9707</v>
      </c>
      <c r="Z14">
        <f>IF(Anexar1!C13="","",IFERROR(VLOOKUP(C14,Anexar1!C:P,6,0),0))</f>
        <v>6</v>
      </c>
      <c r="AA14" t="str">
        <f>IF(Anexar1!C13="","",IFERROR(VLOOKUP(C14,Anexar1!C:P,14,0),""))</f>
        <v>HIGH</v>
      </c>
    </row>
    <row r="15" spans="1:27" x14ac:dyDescent="0.3">
      <c r="A15" t="str">
        <f>IF(precio_alta!B14="","",precio_alta!B14)</f>
        <v>5G</v>
      </c>
      <c r="B15" t="str">
        <f>IF(Anexar1!B14="","",Anexar1!B14)</f>
        <v>HONOR</v>
      </c>
      <c r="C15" t="str">
        <f>IF(Anexar1!C14="","",Anexar1!C14)</f>
        <v>HONOR MAGIC 8 LITE 512GB 5G</v>
      </c>
      <c r="D15">
        <f>IF(precio_alta!E14="","",precio_alta!E14)</f>
        <v>6909</v>
      </c>
      <c r="E15" t="str">
        <f>IF(precio_alta!F14="","",precio_alta!F14)</f>
        <v>iOS</v>
      </c>
      <c r="F15">
        <f>IF(precio_alta!G14="","",precio_alta!G14)</f>
        <v>6859</v>
      </c>
      <c r="G15">
        <f>IF(precio_alta!H14="","",precio_alta!H14)</f>
        <v>6819</v>
      </c>
      <c r="H15">
        <f>IF(precio_alta!I14="","",precio_alta!I14)</f>
        <v>6769</v>
      </c>
      <c r="I15">
        <f>IF(precio_alta!J14="","",precio_alta!J14)</f>
        <v>6719</v>
      </c>
      <c r="J15">
        <f>IF(precio_alta!K14="","",precio_alta!K14)</f>
        <v>6629</v>
      </c>
      <c r="K15">
        <f>IF(precio_alta!L14="","",precio_alta!L14)</f>
        <v>6489</v>
      </c>
      <c r="L15">
        <f>IF(precio_alta!M14="","",precio_alta!M14)</f>
        <v>6349</v>
      </c>
      <c r="M15">
        <f>IF(precio_alta!N14="","",precio_alta!N14)</f>
        <v>6209</v>
      </c>
      <c r="N15">
        <f>IF(precio_alta!O14="","",precio_alta!O14)</f>
        <v>6069</v>
      </c>
      <c r="O15">
        <f>IF(precio_alta!P14="","",precio_alta!P14)</f>
        <v>5929</v>
      </c>
      <c r="P15">
        <f>IF(precio_alta!Q14="","",precio_alta!Q14)</f>
        <v>8231</v>
      </c>
      <c r="Q15">
        <f>IF(precio_alta!R14="","",precio_alta!R14)</f>
        <v>8183</v>
      </c>
      <c r="R15">
        <f>IF(precio_alta!S14="","",precio_alta!S14)</f>
        <v>8123</v>
      </c>
      <c r="S15">
        <f>IF(precio_alta!T14="","",precio_alta!T14)</f>
        <v>8063</v>
      </c>
      <c r="T15">
        <f>IF(precio_alta!U14="","",precio_alta!U14)</f>
        <v>7955</v>
      </c>
      <c r="U15">
        <f>IF(precio_alta!V14="","",precio_alta!V14)</f>
        <v>7787</v>
      </c>
      <c r="V15">
        <f>IF(precio_alta!W14="","",precio_alta!W14)</f>
        <v>7619</v>
      </c>
      <c r="W15">
        <f>IF(precio_alta!X14="","",precio_alta!X14)</f>
        <v>7451</v>
      </c>
      <c r="X15">
        <f>IF(precio_alta!Y14="","",precio_alta!Y14)</f>
        <v>7283</v>
      </c>
      <c r="Y15">
        <f>IF(precio_alta!Z14="","",precio_alta!Z14)</f>
        <v>7115</v>
      </c>
      <c r="Z15">
        <f>IF(Anexar1!C14="","",IFERROR(VLOOKUP(C15,Anexar1!C:P,6,0),0))</f>
        <v>47</v>
      </c>
      <c r="AA15" t="str">
        <f>IF(Anexar1!C14="","",IFERROR(VLOOKUP(C15,Anexar1!C:P,14,0),""))</f>
        <v>HIGH</v>
      </c>
    </row>
    <row r="16" spans="1:27" x14ac:dyDescent="0.3">
      <c r="A16" t="str">
        <f>IF(precio_alta!B15="","",precio_alta!B15)</f>
        <v>5G</v>
      </c>
      <c r="B16" t="str">
        <f>IF(Anexar1!B15="","",Anexar1!B15)</f>
        <v>HONOR</v>
      </c>
      <c r="C16" t="str">
        <f>IF(Anexar1!C15="","",Anexar1!C15)</f>
        <v>HONOR X7E PLUS 256GB 5G</v>
      </c>
      <c r="D16">
        <f>IF(precio_alta!E15="","",precio_alta!E15)</f>
        <v>8169</v>
      </c>
      <c r="E16" t="str">
        <f>IF(precio_alta!F15="","",precio_alta!F15)</f>
        <v>iOS</v>
      </c>
      <c r="F16">
        <f>IF(precio_alta!G15="","",precio_alta!G15)</f>
        <v>8109</v>
      </c>
      <c r="G16">
        <f>IF(precio_alta!H15="","",precio_alta!H15)</f>
        <v>8059</v>
      </c>
      <c r="H16">
        <f>IF(precio_alta!I15="","",precio_alta!I15)</f>
        <v>7999</v>
      </c>
      <c r="I16">
        <f>IF(precio_alta!J15="","",precio_alta!J15)</f>
        <v>7949</v>
      </c>
      <c r="J16">
        <f>IF(precio_alta!K15="","",precio_alta!K15)</f>
        <v>7839</v>
      </c>
      <c r="K16">
        <f>IF(precio_alta!L15="","",precio_alta!L15)</f>
        <v>7669</v>
      </c>
      <c r="L16">
        <f>IF(precio_alta!M15="","",precio_alta!M15)</f>
        <v>7509</v>
      </c>
      <c r="M16">
        <f>IF(precio_alta!N15="","",precio_alta!N15)</f>
        <v>7339</v>
      </c>
      <c r="N16">
        <f>IF(precio_alta!O15="","",precio_alta!O15)</f>
        <v>7169</v>
      </c>
      <c r="O16">
        <f>IF(precio_alta!P15="","",precio_alta!P15)</f>
        <v>7009</v>
      </c>
      <c r="P16">
        <f>IF(precio_alta!Q15="","",precio_alta!Q15)</f>
        <v>9731</v>
      </c>
      <c r="Q16">
        <f>IF(precio_alta!R15="","",precio_alta!R15)</f>
        <v>9671</v>
      </c>
      <c r="R16">
        <f>IF(precio_alta!S15="","",precio_alta!S15)</f>
        <v>9599</v>
      </c>
      <c r="S16">
        <f>IF(precio_alta!T15="","",precio_alta!T15)</f>
        <v>9539</v>
      </c>
      <c r="T16">
        <f>IF(precio_alta!U15="","",precio_alta!U15)</f>
        <v>9407</v>
      </c>
      <c r="U16">
        <f>IF(precio_alta!V15="","",precio_alta!V15)</f>
        <v>9203</v>
      </c>
      <c r="V16">
        <f>IF(precio_alta!W15="","",precio_alta!W15)</f>
        <v>9011</v>
      </c>
      <c r="W16">
        <f>IF(precio_alta!X15="","",precio_alta!X15)</f>
        <v>8807</v>
      </c>
      <c r="X16">
        <f>IF(precio_alta!Y15="","",precio_alta!Y15)</f>
        <v>8603</v>
      </c>
      <c r="Y16">
        <f>IF(precio_alta!Z15="","",precio_alta!Z15)</f>
        <v>8411</v>
      </c>
      <c r="Z16">
        <f>IF(Anexar1!C15="","",IFERROR(VLOOKUP(C16,Anexar1!C:P,6,0),0))</f>
        <v>3</v>
      </c>
      <c r="AA16" t="str">
        <f>IF(Anexar1!C15="","",IFERROR(VLOOKUP(C16,Anexar1!C:P,14,0),""))</f>
        <v>MEDIUM</v>
      </c>
    </row>
    <row r="17" spans="1:27" x14ac:dyDescent="0.3">
      <c r="A17" t="str">
        <f>IF(precio_alta!B16="","",precio_alta!B16)</f>
        <v>5G</v>
      </c>
      <c r="B17" t="str">
        <f>IF(Anexar1!B16="","",Anexar1!B16)</f>
        <v>MOTOROLA</v>
      </c>
      <c r="C17" t="str">
        <f>IF(Anexar1!C16="","",Anexar1!C16)</f>
        <v>MOTOROLA MOTO EDGE 70 FUSION 256GB 5G</v>
      </c>
      <c r="D17">
        <f>IF(precio_alta!E16="","",precio_alta!E16)</f>
        <v>10049</v>
      </c>
      <c r="E17" t="str">
        <f>IF(precio_alta!F16="","",precio_alta!F16)</f>
        <v>iOS</v>
      </c>
      <c r="F17">
        <f>IF(precio_alta!G16="","",precio_alta!G16)</f>
        <v>9979</v>
      </c>
      <c r="G17">
        <f>IF(precio_alta!H16="","",precio_alta!H16)</f>
        <v>9919</v>
      </c>
      <c r="H17">
        <f>IF(precio_alta!I16="","",precio_alta!I16)</f>
        <v>9849</v>
      </c>
      <c r="I17">
        <f>IF(precio_alta!J16="","",precio_alta!J16)</f>
        <v>9779</v>
      </c>
      <c r="J17">
        <f>IF(precio_alta!K16="","",precio_alta!K16)</f>
        <v>9649</v>
      </c>
      <c r="K17">
        <f>IF(precio_alta!L16="","",precio_alta!L16)</f>
        <v>9439</v>
      </c>
      <c r="L17">
        <f>IF(precio_alta!M16="","",precio_alta!M16)</f>
        <v>9239</v>
      </c>
      <c r="M17">
        <f>IF(precio_alta!N16="","",precio_alta!N16)</f>
        <v>9029</v>
      </c>
      <c r="N17">
        <f>IF(precio_alta!O16="","",precio_alta!O16)</f>
        <v>8829</v>
      </c>
      <c r="O17">
        <f>IF(precio_alta!P16="","",precio_alta!P16)</f>
        <v>8629</v>
      </c>
      <c r="P17">
        <f>IF(precio_alta!Q16="","",precio_alta!Q16)</f>
        <v>11975</v>
      </c>
      <c r="Q17">
        <f>IF(precio_alta!R16="","",precio_alta!R16)</f>
        <v>11903</v>
      </c>
      <c r="R17">
        <f>IF(precio_alta!S16="","",precio_alta!S16)</f>
        <v>11819</v>
      </c>
      <c r="S17">
        <f>IF(precio_alta!T16="","",precio_alta!T16)</f>
        <v>11735</v>
      </c>
      <c r="T17">
        <f>IF(precio_alta!U16="","",precio_alta!U16)</f>
        <v>11579</v>
      </c>
      <c r="U17">
        <f>IF(precio_alta!V16="","",precio_alta!V16)</f>
        <v>11327</v>
      </c>
      <c r="V17">
        <f>IF(precio_alta!W16="","",precio_alta!W16)</f>
        <v>11087</v>
      </c>
      <c r="W17">
        <f>IF(precio_alta!X16="","",precio_alta!X16)</f>
        <v>10835</v>
      </c>
      <c r="X17">
        <f>IF(precio_alta!Y16="","",precio_alta!Y16)</f>
        <v>10595</v>
      </c>
      <c r="Y17">
        <f>IF(precio_alta!Z16="","",precio_alta!Z16)</f>
        <v>10355</v>
      </c>
      <c r="Z17">
        <f>IF(Anexar1!C16="","",IFERROR(VLOOKUP(C17,Anexar1!C:P,6,0),0))</f>
        <v>39</v>
      </c>
      <c r="AA17" t="str">
        <f>IF(Anexar1!C16="","",IFERROR(VLOOKUP(C17,Anexar1!C:P,14,0),""))</f>
        <v>HIGH</v>
      </c>
    </row>
    <row r="18" spans="1:27" x14ac:dyDescent="0.3">
      <c r="A18" t="str">
        <f>IF(precio_alta!B17="","",precio_alta!B17)</f>
        <v>5G</v>
      </c>
      <c r="B18" t="str">
        <f>IF(Anexar1!B17="","",Anexar1!B17)</f>
        <v>MOTOROLA</v>
      </c>
      <c r="C18" t="str">
        <f>IF(Anexar1!C17="","",Anexar1!C17)</f>
        <v>MOTOROLA MOTO EDGE 70 PRO 512GB 5G</v>
      </c>
      <c r="D18">
        <f>IF(precio_alta!E17="","",precio_alta!E17)</f>
        <v>7539</v>
      </c>
      <c r="E18" t="str">
        <f>IF(precio_alta!F17="","",precio_alta!F17)</f>
        <v>iOS</v>
      </c>
      <c r="F18">
        <f>IF(precio_alta!G17="","",precio_alta!G17)</f>
        <v>7489</v>
      </c>
      <c r="G18">
        <f>IF(precio_alta!H17="","",precio_alta!H17)</f>
        <v>7439</v>
      </c>
      <c r="H18">
        <f>IF(precio_alta!I17="","",precio_alta!I17)</f>
        <v>7389</v>
      </c>
      <c r="I18">
        <f>IF(precio_alta!J17="","",precio_alta!J17)</f>
        <v>7339</v>
      </c>
      <c r="J18">
        <f>IF(precio_alta!K17="","",precio_alta!K17)</f>
        <v>7229</v>
      </c>
      <c r="K18">
        <f>IF(precio_alta!L17="","",precio_alta!L17)</f>
        <v>7079</v>
      </c>
      <c r="L18">
        <f>IF(precio_alta!M17="","",precio_alta!M17)</f>
        <v>6929</v>
      </c>
      <c r="M18">
        <f>IF(precio_alta!N17="","",precio_alta!N17)</f>
        <v>6779</v>
      </c>
      <c r="N18">
        <f>IF(precio_alta!O17="","",precio_alta!O17)</f>
        <v>6619</v>
      </c>
      <c r="O18">
        <f>IF(precio_alta!P17="","",precio_alta!P17)</f>
        <v>6469</v>
      </c>
      <c r="P18">
        <f>IF(precio_alta!Q17="","",precio_alta!Q17)</f>
        <v>8987</v>
      </c>
      <c r="Q18">
        <f>IF(precio_alta!R17="","",precio_alta!R17)</f>
        <v>8927</v>
      </c>
      <c r="R18">
        <f>IF(precio_alta!S17="","",precio_alta!S17)</f>
        <v>8867</v>
      </c>
      <c r="S18">
        <f>IF(precio_alta!T17="","",precio_alta!T17)</f>
        <v>8807</v>
      </c>
      <c r="T18">
        <f>IF(precio_alta!U17="","",precio_alta!U17)</f>
        <v>8675</v>
      </c>
      <c r="U18">
        <f>IF(precio_alta!V17="","",precio_alta!V17)</f>
        <v>8495</v>
      </c>
      <c r="V18">
        <f>IF(precio_alta!W17="","",precio_alta!W17)</f>
        <v>8315</v>
      </c>
      <c r="W18">
        <f>IF(precio_alta!X17="","",precio_alta!X17)</f>
        <v>8135</v>
      </c>
      <c r="X18">
        <f>IF(precio_alta!Y17="","",precio_alta!Y17)</f>
        <v>7943</v>
      </c>
      <c r="Y18">
        <f>IF(precio_alta!Z17="","",precio_alta!Z17)</f>
        <v>7763</v>
      </c>
      <c r="Z18">
        <f>IF(Anexar1!C17="","",IFERROR(VLOOKUP(C18,Anexar1!C:P,6,0),0))</f>
        <v>15</v>
      </c>
      <c r="AA18" t="str">
        <f>IF(Anexar1!C17="","",IFERROR(VLOOKUP(C18,Anexar1!C:P,14,0),""))</f>
        <v>HIGH</v>
      </c>
    </row>
    <row r="19" spans="1:27" x14ac:dyDescent="0.3">
      <c r="A19" t="str">
        <f>IF(precio_alta!B18="","",precio_alta!B18)</f>
        <v>5G</v>
      </c>
      <c r="B19" t="str">
        <f>IF(Anexar1!B18="","",Anexar1!B18)</f>
        <v>MOTOROLA</v>
      </c>
      <c r="C19" t="str">
        <f>IF(Anexar1!C18="","",Anexar1!C18)</f>
        <v>MOTOROLA MOTO G06 128GB</v>
      </c>
      <c r="D19">
        <f>IF(precio_alta!E18="","",precio_alta!E18)</f>
        <v>12569</v>
      </c>
      <c r="E19" t="str">
        <f>IF(precio_alta!F18="","",precio_alta!F18)</f>
        <v>iOS</v>
      </c>
      <c r="F19">
        <f>IF(precio_alta!G18="","",precio_alta!G18)</f>
        <v>12479</v>
      </c>
      <c r="G19">
        <f>IF(precio_alta!H18="","",precio_alta!H18)</f>
        <v>12399</v>
      </c>
      <c r="H19">
        <f>IF(precio_alta!I18="","",precio_alta!I18)</f>
        <v>12309</v>
      </c>
      <c r="I19">
        <f>IF(precio_alta!J18="","",precio_alta!J18)</f>
        <v>12229</v>
      </c>
      <c r="J19">
        <f>IF(precio_alta!K18="","",precio_alta!K18)</f>
        <v>12059</v>
      </c>
      <c r="K19">
        <f>IF(precio_alta!L18="","",precio_alta!L18)</f>
        <v>11799</v>
      </c>
      <c r="L19">
        <f>IF(precio_alta!M18="","",precio_alta!M18)</f>
        <v>11549</v>
      </c>
      <c r="M19">
        <f>IF(precio_alta!N18="","",precio_alta!N18)</f>
        <v>11289</v>
      </c>
      <c r="N19">
        <f>IF(precio_alta!O18="","",precio_alta!O18)</f>
        <v>11039</v>
      </c>
      <c r="O19">
        <f>IF(precio_alta!P18="","",precio_alta!P18)</f>
        <v>10779</v>
      </c>
      <c r="P19">
        <f>IF(precio_alta!Q18="","",precio_alta!Q18)</f>
        <v>14975</v>
      </c>
      <c r="Q19">
        <f>IF(precio_alta!R18="","",precio_alta!R18)</f>
        <v>14879</v>
      </c>
      <c r="R19">
        <f>IF(precio_alta!S18="","",precio_alta!S18)</f>
        <v>14771</v>
      </c>
      <c r="S19">
        <f>IF(precio_alta!T18="","",precio_alta!T18)</f>
        <v>14675</v>
      </c>
      <c r="T19">
        <f>IF(precio_alta!U18="","",precio_alta!U18)</f>
        <v>14471</v>
      </c>
      <c r="U19">
        <f>IF(precio_alta!V18="","",precio_alta!V18)</f>
        <v>14159</v>
      </c>
      <c r="V19">
        <f>IF(precio_alta!W18="","",precio_alta!W18)</f>
        <v>13859</v>
      </c>
      <c r="W19">
        <f>IF(precio_alta!X18="","",precio_alta!X18)</f>
        <v>13547</v>
      </c>
      <c r="X19">
        <f>IF(precio_alta!Y18="","",precio_alta!Y18)</f>
        <v>13247</v>
      </c>
      <c r="Y19">
        <f>IF(precio_alta!Z18="","",precio_alta!Z18)</f>
        <v>12935</v>
      </c>
      <c r="Z19">
        <f>IF(Anexar1!C18="","",IFERROR(VLOOKUP(C19,Anexar1!C:P,6,0),0))</f>
        <v>511</v>
      </c>
      <c r="AA19" t="str">
        <f>IF(Anexar1!C18="","",IFERROR(VLOOKUP(C19,Anexar1!C:P,14,0),""))</f>
        <v>LOW</v>
      </c>
    </row>
    <row r="20" spans="1:27" x14ac:dyDescent="0.3">
      <c r="A20" t="str">
        <f>IF(precio_alta!B19="","",precio_alta!B19)</f>
        <v>5G</v>
      </c>
      <c r="B20" t="str">
        <f>IF(Anexar1!B19="","",Anexar1!B19)</f>
        <v>MOTOROLA</v>
      </c>
      <c r="C20" t="str">
        <f>IF(Anexar1!C19="","",Anexar1!C19)</f>
        <v>MOTOROLA MOTO G06 128GB</v>
      </c>
      <c r="D20">
        <f>IF(precio_alta!E19="","",precio_alta!E19)</f>
        <v>8799</v>
      </c>
      <c r="E20" t="str">
        <f>IF(precio_alta!F19="","",precio_alta!F19)</f>
        <v>iOS</v>
      </c>
      <c r="F20">
        <f>IF(precio_alta!G19="","",precio_alta!G19)</f>
        <v>8739</v>
      </c>
      <c r="G20">
        <f>IF(precio_alta!H19="","",precio_alta!H19)</f>
        <v>8679</v>
      </c>
      <c r="H20">
        <f>IF(precio_alta!I19="","",precio_alta!I19)</f>
        <v>8619</v>
      </c>
      <c r="I20">
        <f>IF(precio_alta!J19="","",precio_alta!J19)</f>
        <v>8559</v>
      </c>
      <c r="J20">
        <f>IF(precio_alta!K19="","",precio_alta!K19)</f>
        <v>8439</v>
      </c>
      <c r="K20">
        <f>IF(precio_alta!L19="","",precio_alta!L19)</f>
        <v>8259</v>
      </c>
      <c r="L20">
        <f>IF(precio_alta!M19="","",precio_alta!M19)</f>
        <v>8079</v>
      </c>
      <c r="M20">
        <f>IF(precio_alta!N19="","",precio_alta!N19)</f>
        <v>7899</v>
      </c>
      <c r="N20">
        <f>IF(precio_alta!O19="","",precio_alta!O19)</f>
        <v>7729</v>
      </c>
      <c r="O20">
        <f>IF(precio_alta!P19="","",precio_alta!P19)</f>
        <v>7549</v>
      </c>
      <c r="P20">
        <f>IF(precio_alta!Q19="","",precio_alta!Q19)</f>
        <v>10487</v>
      </c>
      <c r="Q20">
        <f>IF(precio_alta!R19="","",precio_alta!R19)</f>
        <v>10415</v>
      </c>
      <c r="R20">
        <f>IF(precio_alta!S19="","",precio_alta!S19)</f>
        <v>10343</v>
      </c>
      <c r="S20">
        <f>IF(precio_alta!T19="","",precio_alta!T19)</f>
        <v>10271</v>
      </c>
      <c r="T20">
        <f>IF(precio_alta!U19="","",precio_alta!U19)</f>
        <v>10127</v>
      </c>
      <c r="U20">
        <f>IF(precio_alta!V19="","",precio_alta!V19)</f>
        <v>9911</v>
      </c>
      <c r="V20">
        <f>IF(precio_alta!W19="","",precio_alta!W19)</f>
        <v>9695</v>
      </c>
      <c r="W20">
        <f>IF(precio_alta!X19="","",precio_alta!X19)</f>
        <v>9479</v>
      </c>
      <c r="X20">
        <f>IF(precio_alta!Y19="","",precio_alta!Y19)</f>
        <v>9275</v>
      </c>
      <c r="Y20">
        <f>IF(precio_alta!Z19="","",precio_alta!Z19)</f>
        <v>9059</v>
      </c>
      <c r="Z20">
        <f>IF(Anexar1!C19="","",IFERROR(VLOOKUP(C20,Anexar1!C:P,6,0),0))</f>
        <v>511</v>
      </c>
      <c r="AA20" t="str">
        <f>IF(Anexar1!C19="","",IFERROR(VLOOKUP(C20,Anexar1!C:P,14,0),""))</f>
        <v>LOW</v>
      </c>
    </row>
    <row r="21" spans="1:27" x14ac:dyDescent="0.3">
      <c r="A21" t="str">
        <f>IF(precio_alta!B20="","",precio_alta!B20)</f>
        <v>5G</v>
      </c>
      <c r="B21" t="str">
        <f>IF(Anexar1!B20="","",Anexar1!B20)</f>
        <v>MOTOROLA</v>
      </c>
      <c r="C21" t="str">
        <f>IF(Anexar1!C20="","",Anexar1!C20)</f>
        <v>MOTOROLA MOTO G17 256GB</v>
      </c>
      <c r="D21">
        <f>IF(precio_alta!E20="","",precio_alta!E20)</f>
        <v>3769</v>
      </c>
      <c r="E21" t="str">
        <f>IF(precio_alta!F20="","",precio_alta!F20)</f>
        <v>iOS</v>
      </c>
      <c r="F21">
        <f>IF(precio_alta!G20="","",precio_alta!G20)</f>
        <v>3739</v>
      </c>
      <c r="G21">
        <f>IF(precio_alta!H20="","",precio_alta!H20)</f>
        <v>3719</v>
      </c>
      <c r="H21">
        <f>IF(precio_alta!I20="","",precio_alta!I20)</f>
        <v>3689</v>
      </c>
      <c r="I21">
        <f>IF(precio_alta!J20="","",precio_alta!J20)</f>
        <v>3669</v>
      </c>
      <c r="J21">
        <f>IF(precio_alta!K20="","",precio_alta!K20)</f>
        <v>3619</v>
      </c>
      <c r="K21">
        <f>IF(precio_alta!L20="","",precio_alta!L20)</f>
        <v>3539</v>
      </c>
      <c r="L21">
        <f>IF(precio_alta!M20="","",precio_alta!M20)</f>
        <v>3459</v>
      </c>
      <c r="M21">
        <f>IF(precio_alta!N20="","",precio_alta!N20)</f>
        <v>3389</v>
      </c>
      <c r="N21">
        <f>IF(precio_alta!O20="","",precio_alta!O20)</f>
        <v>3309</v>
      </c>
      <c r="O21">
        <f>IF(precio_alta!P20="","",precio_alta!P20)</f>
        <v>3229</v>
      </c>
      <c r="P21">
        <f>IF(precio_alta!Q20="","",precio_alta!Q20)</f>
        <v>4487</v>
      </c>
      <c r="Q21">
        <f>IF(precio_alta!R20="","",precio_alta!R20)</f>
        <v>4463</v>
      </c>
      <c r="R21">
        <f>IF(precio_alta!S20="","",precio_alta!S20)</f>
        <v>4427</v>
      </c>
      <c r="S21">
        <f>IF(precio_alta!T20="","",precio_alta!T20)</f>
        <v>4403</v>
      </c>
      <c r="T21">
        <f>IF(precio_alta!U20="","",precio_alta!U20)</f>
        <v>4343</v>
      </c>
      <c r="U21">
        <f>IF(precio_alta!V20="","",precio_alta!V20)</f>
        <v>4247</v>
      </c>
      <c r="V21">
        <f>IF(precio_alta!W20="","",precio_alta!W20)</f>
        <v>4151</v>
      </c>
      <c r="W21">
        <f>IF(precio_alta!X20="","",precio_alta!X20)</f>
        <v>4067</v>
      </c>
      <c r="X21">
        <f>IF(precio_alta!Y20="","",precio_alta!Y20)</f>
        <v>3971</v>
      </c>
      <c r="Y21">
        <f>IF(precio_alta!Z20="","",precio_alta!Z20)</f>
        <v>3875</v>
      </c>
      <c r="Z21">
        <f>IF(Anexar1!C20="","",IFERROR(VLOOKUP(C21,Anexar1!C:P,6,0),0))</f>
        <v>148</v>
      </c>
      <c r="AA21" t="str">
        <f>IF(Anexar1!C20="","",IFERROR(VLOOKUP(C21,Anexar1!C:P,14,0),""))</f>
        <v>MEDIUM</v>
      </c>
    </row>
    <row r="22" spans="1:27" x14ac:dyDescent="0.3">
      <c r="A22" t="str">
        <f>IF(precio_alta!B21="","",precio_alta!B21)</f>
        <v>5G</v>
      </c>
      <c r="B22" t="str">
        <f>IF(Anexar1!B21="","",Anexar1!B21)</f>
        <v>MOTOROLA</v>
      </c>
      <c r="C22" t="str">
        <f>IF(Anexar1!C21="","",Anexar1!C21)</f>
        <v>MOTOROLA MOTO G47 128GB 5G</v>
      </c>
      <c r="D22">
        <f>IF(precio_alta!E21="","",precio_alta!E21)</f>
        <v>2099</v>
      </c>
      <c r="E22" t="str">
        <f>IF(precio_alta!F21="","",precio_alta!F21)</f>
        <v>Android</v>
      </c>
      <c r="F22">
        <f>IF(precio_alta!G21="","",precio_alta!G21)</f>
        <v>2089</v>
      </c>
      <c r="G22">
        <f>IF(precio_alta!H21="","",precio_alta!H21)</f>
        <v>2069</v>
      </c>
      <c r="H22">
        <f>IF(precio_alta!I21="","",precio_alta!I21)</f>
        <v>2059</v>
      </c>
      <c r="I22">
        <f>IF(precio_alta!J21="","",precio_alta!J21)</f>
        <v>2039</v>
      </c>
      <c r="J22">
        <f>IF(precio_alta!K21="","",precio_alta!K21)</f>
        <v>2019</v>
      </c>
      <c r="K22">
        <f>IF(precio_alta!L21="","",precio_alta!L21)</f>
        <v>1969</v>
      </c>
      <c r="L22">
        <f>IF(precio_alta!M21="","",precio_alta!M21)</f>
        <v>1929</v>
      </c>
      <c r="M22">
        <f>IF(precio_alta!N21="","",precio_alta!N21)</f>
        <v>1889</v>
      </c>
      <c r="N22">
        <f>IF(precio_alta!O21="","",precio_alta!O21)</f>
        <v>1849</v>
      </c>
      <c r="O22">
        <f>IF(precio_alta!P21="","",precio_alta!P21)</f>
        <v>1799</v>
      </c>
      <c r="P22">
        <f>IF(precio_alta!Q21="","",precio_alta!Q21)</f>
        <v>2507</v>
      </c>
      <c r="Q22">
        <f>IF(precio_alta!R21="","",precio_alta!R21)</f>
        <v>2483</v>
      </c>
      <c r="R22">
        <f>IF(precio_alta!S21="","",precio_alta!S21)</f>
        <v>2471</v>
      </c>
      <c r="S22">
        <f>IF(precio_alta!T21="","",precio_alta!T21)</f>
        <v>2447</v>
      </c>
      <c r="T22">
        <f>IF(precio_alta!U21="","",precio_alta!U21)</f>
        <v>2423</v>
      </c>
      <c r="U22">
        <f>IF(precio_alta!V21="","",precio_alta!V21)</f>
        <v>2363</v>
      </c>
      <c r="V22">
        <f>IF(precio_alta!W21="","",precio_alta!W21)</f>
        <v>2315</v>
      </c>
      <c r="W22">
        <f>IF(precio_alta!X21="","",precio_alta!X21)</f>
        <v>2267</v>
      </c>
      <c r="X22">
        <f>IF(precio_alta!Y21="","",precio_alta!Y21)</f>
        <v>2219</v>
      </c>
      <c r="Y22">
        <f>IF(precio_alta!Z21="","",precio_alta!Z21)</f>
        <v>2159</v>
      </c>
      <c r="Z22">
        <f>IF(Anexar1!C21="","",IFERROR(VLOOKUP(C22,Anexar1!C:P,6,0),0))</f>
        <v>24</v>
      </c>
      <c r="AA22" t="str">
        <f>IF(Anexar1!C21="","",IFERROR(VLOOKUP(C22,Anexar1!C:P,14,0),""))</f>
        <v>MEDIUM</v>
      </c>
    </row>
    <row r="23" spans="1:27" x14ac:dyDescent="0.3">
      <c r="A23" t="str">
        <f>IF(precio_alta!B22="","",precio_alta!B22)</f>
        <v>5G</v>
      </c>
      <c r="B23" t="str">
        <f>IF(Anexar1!B22="","",Anexar1!B22)</f>
        <v>MOTOROLA</v>
      </c>
      <c r="C23" t="str">
        <f>IF(Anexar1!C22="","",Anexar1!C22)</f>
        <v>MOTOROLA MOTO G67 256GB 5G</v>
      </c>
      <c r="D23">
        <f>IF(precio_alta!E22="","",precio_alta!E22)</f>
        <v>1519</v>
      </c>
      <c r="E23" t="str">
        <f>IF(precio_alta!F22="","",precio_alta!F22)</f>
        <v>Android</v>
      </c>
      <c r="F23">
        <f>IF(precio_alta!G22="","",precio_alta!G22)</f>
        <v>1509</v>
      </c>
      <c r="G23">
        <f>IF(precio_alta!H22="","",precio_alta!H22)</f>
        <v>1489</v>
      </c>
      <c r="H23">
        <f>IF(precio_alta!I22="","",precio_alta!I22)</f>
        <v>1479</v>
      </c>
      <c r="I23">
        <f>IF(precio_alta!J22="","",precio_alta!J22)</f>
        <v>1469</v>
      </c>
      <c r="J23">
        <f>IF(precio_alta!K22="","",precio_alta!K22)</f>
        <v>1449</v>
      </c>
      <c r="K23">
        <f>IF(precio_alta!L22="","",precio_alta!L22)</f>
        <v>1419</v>
      </c>
      <c r="L23">
        <f>IF(precio_alta!M22="","",precio_alta!M22)</f>
        <v>1389</v>
      </c>
      <c r="M23">
        <f>IF(precio_alta!N22="","",precio_alta!N22)</f>
        <v>1359</v>
      </c>
      <c r="N23">
        <f>IF(precio_alta!O22="","",precio_alta!O22)</f>
        <v>1329</v>
      </c>
      <c r="O23">
        <f>IF(precio_alta!P22="","",precio_alta!P22)</f>
        <v>1299</v>
      </c>
      <c r="P23">
        <f>IF(precio_alta!Q22="","",precio_alta!Q22)</f>
        <v>1811</v>
      </c>
      <c r="Q23">
        <f>IF(precio_alta!R22="","",precio_alta!R22)</f>
        <v>1787</v>
      </c>
      <c r="R23">
        <f>IF(precio_alta!S22="","",precio_alta!S22)</f>
        <v>1775</v>
      </c>
      <c r="S23">
        <f>IF(precio_alta!T22="","",precio_alta!T22)</f>
        <v>1763</v>
      </c>
      <c r="T23">
        <f>IF(precio_alta!U22="","",precio_alta!U22)</f>
        <v>1739</v>
      </c>
      <c r="U23">
        <f>IF(precio_alta!V22="","",precio_alta!V22)</f>
        <v>1703</v>
      </c>
      <c r="V23">
        <f>IF(precio_alta!W22="","",precio_alta!W22)</f>
        <v>1667</v>
      </c>
      <c r="W23">
        <f>IF(precio_alta!X22="","",precio_alta!X22)</f>
        <v>1631</v>
      </c>
      <c r="X23">
        <f>IF(precio_alta!Y22="","",precio_alta!Y22)</f>
        <v>1595</v>
      </c>
      <c r="Y23">
        <f>IF(precio_alta!Z22="","",precio_alta!Z22)</f>
        <v>1559</v>
      </c>
      <c r="Z23">
        <f>IF(Anexar1!C22="","",IFERROR(VLOOKUP(C23,Anexar1!C:P,6,0),0))</f>
        <v>29</v>
      </c>
      <c r="AA23" t="str">
        <f>IF(Anexar1!C22="","",IFERROR(VLOOKUP(C23,Anexar1!C:P,14,0),""))</f>
        <v>MEDIUM</v>
      </c>
    </row>
    <row r="24" spans="1:27" x14ac:dyDescent="0.3">
      <c r="A24" t="str">
        <f>IF(precio_alta!B23="","",precio_alta!B23)</f>
        <v>5G</v>
      </c>
      <c r="B24" t="str">
        <f>IF(Anexar1!B23="","",Anexar1!B23)</f>
        <v>MOTOROLA</v>
      </c>
      <c r="C24" t="str">
        <f>IF(Anexar1!C23="","",Anexar1!C23)</f>
        <v>MOTOROLA MOTO G77 256GB 5G</v>
      </c>
      <c r="D24">
        <f>IF(precio_alta!E23="","",precio_alta!E23)</f>
        <v>3349</v>
      </c>
      <c r="E24" t="str">
        <f>IF(precio_alta!F23="","",precio_alta!F23)</f>
        <v>Android</v>
      </c>
      <c r="F24">
        <f>IF(precio_alta!G23="","",precio_alta!G23)</f>
        <v>3329</v>
      </c>
      <c r="G24">
        <f>IF(precio_alta!H23="","",precio_alta!H23)</f>
        <v>3299</v>
      </c>
      <c r="H24">
        <f>IF(precio_alta!I23="","",precio_alta!I23)</f>
        <v>3279</v>
      </c>
      <c r="I24">
        <f>IF(precio_alta!J23="","",precio_alta!J23)</f>
        <v>3259</v>
      </c>
      <c r="J24">
        <f>IF(precio_alta!K23="","",precio_alta!K23)</f>
        <v>3209</v>
      </c>
      <c r="K24">
        <f>IF(precio_alta!L23="","",precio_alta!L23)</f>
        <v>3149</v>
      </c>
      <c r="L24">
        <f>IF(precio_alta!M23="","",precio_alta!M23)</f>
        <v>3079</v>
      </c>
      <c r="M24">
        <f>IF(precio_alta!N23="","",precio_alta!N23)</f>
        <v>3009</v>
      </c>
      <c r="N24">
        <f>IF(precio_alta!O23="","",precio_alta!O23)</f>
        <v>2939</v>
      </c>
      <c r="O24">
        <f>IF(precio_alta!P23="","",precio_alta!P23)</f>
        <v>2869</v>
      </c>
      <c r="P24">
        <f>IF(precio_alta!Q23="","",precio_alta!Q23)</f>
        <v>3995</v>
      </c>
      <c r="Q24">
        <f>IF(precio_alta!R23="","",precio_alta!R23)</f>
        <v>3959</v>
      </c>
      <c r="R24">
        <f>IF(precio_alta!S23="","",precio_alta!S23)</f>
        <v>3935</v>
      </c>
      <c r="S24">
        <f>IF(precio_alta!T23="","",precio_alta!T23)</f>
        <v>3911</v>
      </c>
      <c r="T24">
        <f>IF(precio_alta!U23="","",precio_alta!U23)</f>
        <v>3851</v>
      </c>
      <c r="U24">
        <f>IF(precio_alta!V23="","",precio_alta!V23)</f>
        <v>3779</v>
      </c>
      <c r="V24">
        <f>IF(precio_alta!W23="","",precio_alta!W23)</f>
        <v>3695</v>
      </c>
      <c r="W24">
        <f>IF(precio_alta!X23="","",precio_alta!X23)</f>
        <v>3611</v>
      </c>
      <c r="X24">
        <f>IF(precio_alta!Y23="","",precio_alta!Y23)</f>
        <v>3527</v>
      </c>
      <c r="Y24">
        <f>IF(precio_alta!Z23="","",precio_alta!Z23)</f>
        <v>3443</v>
      </c>
      <c r="Z24">
        <f>IF(Anexar1!C23="","",IFERROR(VLOOKUP(C24,Anexar1!C:P,6,0),0))</f>
        <v>8</v>
      </c>
      <c r="AA24" t="str">
        <f>IF(Anexar1!C23="","",IFERROR(VLOOKUP(C24,Anexar1!C:P,14,0),""))</f>
        <v>MEDIUM</v>
      </c>
    </row>
    <row r="25" spans="1:27" x14ac:dyDescent="0.3">
      <c r="A25" t="str">
        <f>IF(precio_alta!B24="","",precio_alta!B24)</f>
        <v>5G</v>
      </c>
      <c r="B25" t="str">
        <f>IF(Anexar1!B24="","",Anexar1!B24)</f>
        <v>MOTOROLA</v>
      </c>
      <c r="C25" t="str">
        <f>IF(Anexar1!C24="","",Anexar1!C24)</f>
        <v>MOTOROLA MOTO EDGE 50 FUSION 256GB</v>
      </c>
      <c r="D25">
        <f>IF(precio_alta!E24="","",precio_alta!E24)</f>
        <v>2959</v>
      </c>
      <c r="E25" t="str">
        <f>IF(precio_alta!F24="","",precio_alta!F24)</f>
        <v>Android</v>
      </c>
      <c r="F25">
        <f>IF(precio_alta!G24="","",precio_alta!G24)</f>
        <v>2939</v>
      </c>
      <c r="G25">
        <f>IF(precio_alta!H24="","",precio_alta!H24)</f>
        <v>2919</v>
      </c>
      <c r="H25">
        <f>IF(precio_alta!I24="","",precio_alta!I24)</f>
        <v>2899</v>
      </c>
      <c r="I25">
        <f>IF(precio_alta!J24="","",precio_alta!J24)</f>
        <v>2879</v>
      </c>
      <c r="J25">
        <f>IF(precio_alta!K24="","",precio_alta!K24)</f>
        <v>2839</v>
      </c>
      <c r="K25">
        <f>IF(precio_alta!L24="","",precio_alta!L24)</f>
        <v>2779</v>
      </c>
      <c r="L25">
        <f>IF(precio_alta!M24="","",precio_alta!M24)</f>
        <v>2719</v>
      </c>
      <c r="M25">
        <f>IF(precio_alta!N24="","",precio_alta!N24)</f>
        <v>2659</v>
      </c>
      <c r="N25">
        <f>IF(precio_alta!O24="","",precio_alta!O24)</f>
        <v>2599</v>
      </c>
      <c r="O25">
        <f>IF(precio_alta!P24="","",precio_alta!P24)</f>
        <v>2539</v>
      </c>
      <c r="P25">
        <f>IF(precio_alta!Q24="","",precio_alta!Q24)</f>
        <v>3527</v>
      </c>
      <c r="Q25">
        <f>IF(precio_alta!R24="","",precio_alta!R24)</f>
        <v>3503</v>
      </c>
      <c r="R25">
        <f>IF(precio_alta!S24="","",precio_alta!S24)</f>
        <v>3479</v>
      </c>
      <c r="S25">
        <f>IF(precio_alta!T24="","",precio_alta!T24)</f>
        <v>3455</v>
      </c>
      <c r="T25">
        <f>IF(precio_alta!U24="","",precio_alta!U24)</f>
        <v>3407</v>
      </c>
      <c r="U25">
        <f>IF(precio_alta!V24="","",precio_alta!V24)</f>
        <v>3335</v>
      </c>
      <c r="V25">
        <f>IF(precio_alta!W24="","",precio_alta!W24)</f>
        <v>3263</v>
      </c>
      <c r="W25">
        <f>IF(precio_alta!X24="","",precio_alta!X24)</f>
        <v>3191</v>
      </c>
      <c r="X25">
        <f>IF(precio_alta!Y24="","",precio_alta!Y24)</f>
        <v>3119</v>
      </c>
      <c r="Y25">
        <f>IF(precio_alta!Z24="","",precio_alta!Z24)</f>
        <v>3047</v>
      </c>
      <c r="Z25">
        <f>IF(Anexar1!C24="","",IFERROR(VLOOKUP(C25,Anexar1!C:P,6,0),0))</f>
        <v>5</v>
      </c>
      <c r="AA25" t="str">
        <f>IF(Anexar1!C24="","",IFERROR(VLOOKUP(C25,Anexar1!C:P,14,0),""))</f>
        <v>MEDIUM</v>
      </c>
    </row>
    <row r="26" spans="1:27" x14ac:dyDescent="0.3">
      <c r="A26" t="str">
        <f>IF(precio_alta!B25="","",precio_alta!B25)</f>
        <v>5G</v>
      </c>
      <c r="B26" t="str">
        <f>IF(Anexar1!B25="","",Anexar1!B25)</f>
        <v>MOTOROLA</v>
      </c>
      <c r="C26" t="str">
        <f>IF(Anexar1!C25="","",Anexar1!C25)</f>
        <v>MOTOROLA MOTO G56 256GB 5G</v>
      </c>
      <c r="D26">
        <f>IF(precio_alta!E25="","",precio_alta!E25)</f>
        <v>3909</v>
      </c>
      <c r="E26" t="str">
        <f>IF(precio_alta!F25="","",precio_alta!F25)</f>
        <v>Android</v>
      </c>
      <c r="F26">
        <f>IF(precio_alta!G25="","",precio_alta!G25)</f>
        <v>3879</v>
      </c>
      <c r="G26">
        <f>IF(precio_alta!H25="","",precio_alta!H25)</f>
        <v>3849</v>
      </c>
      <c r="H26">
        <f>IF(precio_alta!I25="","",precio_alta!I25)</f>
        <v>3829</v>
      </c>
      <c r="I26">
        <f>IF(precio_alta!J25="","",precio_alta!J25)</f>
        <v>3799</v>
      </c>
      <c r="J26">
        <f>IF(precio_alta!K25="","",precio_alta!K25)</f>
        <v>3749</v>
      </c>
      <c r="K26">
        <f>IF(precio_alta!L25="","",precio_alta!L25)</f>
        <v>3669</v>
      </c>
      <c r="L26">
        <f>IF(precio_alta!M25="","",precio_alta!M25)</f>
        <v>3589</v>
      </c>
      <c r="M26">
        <f>IF(precio_alta!N25="","",precio_alta!N25)</f>
        <v>3509</v>
      </c>
      <c r="N26">
        <f>IF(precio_alta!O25="","",precio_alta!O25)</f>
        <v>3429</v>
      </c>
      <c r="O26">
        <f>IF(precio_alta!P25="","",precio_alta!P25)</f>
        <v>3349</v>
      </c>
      <c r="P26">
        <f>IF(precio_alta!Q25="","",precio_alta!Q25)</f>
        <v>4655</v>
      </c>
      <c r="Q26">
        <f>IF(precio_alta!R25="","",precio_alta!R25)</f>
        <v>4619</v>
      </c>
      <c r="R26">
        <f>IF(precio_alta!S25="","",precio_alta!S25)</f>
        <v>4595</v>
      </c>
      <c r="S26">
        <f>IF(precio_alta!T25="","",precio_alta!T25)</f>
        <v>4559</v>
      </c>
      <c r="T26">
        <f>IF(precio_alta!U25="","",precio_alta!U25)</f>
        <v>4499</v>
      </c>
      <c r="U26">
        <f>IF(precio_alta!V25="","",precio_alta!V25)</f>
        <v>4403</v>
      </c>
      <c r="V26">
        <f>IF(precio_alta!W25="","",precio_alta!W25)</f>
        <v>4307</v>
      </c>
      <c r="W26">
        <f>IF(precio_alta!X25="","",precio_alta!X25)</f>
        <v>4211</v>
      </c>
      <c r="X26">
        <f>IF(precio_alta!Y25="","",precio_alta!Y25)</f>
        <v>4115</v>
      </c>
      <c r="Y26">
        <f>IF(precio_alta!Z25="","",precio_alta!Z25)</f>
        <v>4019</v>
      </c>
      <c r="Z26">
        <f>IF(Anexar1!C25="","",IFERROR(VLOOKUP(C26,Anexar1!C:P,6,0),0))</f>
        <v>1</v>
      </c>
      <c r="AA26" t="str">
        <f>IF(Anexar1!C25="","",IFERROR(VLOOKUP(C26,Anexar1!C:P,14,0),""))</f>
        <v>MEDIUM</v>
      </c>
    </row>
    <row r="27" spans="1:27" x14ac:dyDescent="0.3">
      <c r="A27" t="str">
        <f>IF(precio_alta!B26="","",precio_alta!B26)</f>
        <v>5G</v>
      </c>
      <c r="B27" t="str">
        <f>IF(Anexar1!B26="","",Anexar1!B26)</f>
        <v>OPPO</v>
      </c>
      <c r="C27" t="str">
        <f>IF(Anexar1!C26="","",Anexar1!C26)</f>
        <v>OPPO A6X 256GB 5G</v>
      </c>
      <c r="D27">
        <f>IF(precio_alta!E26="","",precio_alta!E26)</f>
        <v>1659</v>
      </c>
      <c r="E27" t="str">
        <f>IF(precio_alta!F26="","",precio_alta!F26)</f>
        <v>Android</v>
      </c>
      <c r="F27">
        <f>IF(precio_alta!G26="","",precio_alta!G26)</f>
        <v>1649</v>
      </c>
      <c r="G27">
        <f>IF(precio_alta!H26="","",precio_alta!H26)</f>
        <v>1639</v>
      </c>
      <c r="H27">
        <f>IF(precio_alta!I26="","",precio_alta!I26)</f>
        <v>1629</v>
      </c>
      <c r="I27">
        <f>IF(precio_alta!J26="","",precio_alta!J26)</f>
        <v>1609</v>
      </c>
      <c r="J27">
        <f>IF(precio_alta!K26="","",precio_alta!K26)</f>
        <v>1589</v>
      </c>
      <c r="K27">
        <f>IF(precio_alta!L26="","",precio_alta!L26)</f>
        <v>1559</v>
      </c>
      <c r="L27">
        <f>IF(precio_alta!M26="","",precio_alta!M26)</f>
        <v>1519</v>
      </c>
      <c r="M27">
        <f>IF(precio_alta!N26="","",precio_alta!N26)</f>
        <v>1489</v>
      </c>
      <c r="N27">
        <f>IF(precio_alta!O26="","",precio_alta!O26)</f>
        <v>1459</v>
      </c>
      <c r="O27">
        <f>IF(precio_alta!P26="","",precio_alta!P26)</f>
        <v>1419</v>
      </c>
      <c r="P27">
        <f>IF(precio_alta!Q26="","",precio_alta!Q26)</f>
        <v>1979</v>
      </c>
      <c r="Q27">
        <f>IF(precio_alta!R26="","",precio_alta!R26)</f>
        <v>1967</v>
      </c>
      <c r="R27">
        <f>IF(precio_alta!S26="","",precio_alta!S26)</f>
        <v>1955</v>
      </c>
      <c r="S27">
        <f>IF(precio_alta!T26="","",precio_alta!T26)</f>
        <v>1931</v>
      </c>
      <c r="T27">
        <f>IF(precio_alta!U26="","",precio_alta!U26)</f>
        <v>1907</v>
      </c>
      <c r="U27">
        <f>IF(precio_alta!V26="","",precio_alta!V26)</f>
        <v>1871</v>
      </c>
      <c r="V27">
        <f>IF(precio_alta!W26="","",precio_alta!W26)</f>
        <v>1823</v>
      </c>
      <c r="W27">
        <f>IF(precio_alta!X26="","",precio_alta!X26)</f>
        <v>1787</v>
      </c>
      <c r="X27">
        <f>IF(precio_alta!Y26="","",precio_alta!Y26)</f>
        <v>1751</v>
      </c>
      <c r="Y27">
        <f>IF(precio_alta!Z26="","",precio_alta!Z26)</f>
        <v>1703</v>
      </c>
      <c r="Z27">
        <f>IF(Anexar1!C26="","",IFERROR(VLOOKUP(C27,Anexar1!C:P,6,0),0))</f>
        <v>7</v>
      </c>
      <c r="AA27" t="str">
        <f>IF(Anexar1!C26="","",IFERROR(VLOOKUP(C27,Anexar1!C:P,14,0),""))</f>
        <v>MEDIUM</v>
      </c>
    </row>
    <row r="28" spans="1:27" x14ac:dyDescent="0.3">
      <c r="A28" t="str">
        <f>IF(precio_alta!B27="","",precio_alta!B27)</f>
        <v>5G</v>
      </c>
      <c r="B28" t="str">
        <f>IF(Anexar1!B27="","",Anexar1!B27)</f>
        <v>OPPO</v>
      </c>
      <c r="C28" t="str">
        <f>IF(Anexar1!C27="","",Anexar1!C27)</f>
        <v>OPPO A5 256GB 5G</v>
      </c>
      <c r="D28">
        <f>IF(precio_alta!E27="","",precio_alta!E27)</f>
        <v>2149</v>
      </c>
      <c r="E28" t="str">
        <f>IF(precio_alta!F27="","",precio_alta!F27)</f>
        <v>Android</v>
      </c>
      <c r="F28">
        <f>IF(precio_alta!G27="","",precio_alta!G27)</f>
        <v>2129</v>
      </c>
      <c r="G28">
        <f>IF(precio_alta!H27="","",precio_alta!H27)</f>
        <v>2119</v>
      </c>
      <c r="H28">
        <f>IF(precio_alta!I27="","",precio_alta!I27)</f>
        <v>2099</v>
      </c>
      <c r="I28">
        <f>IF(precio_alta!J27="","",precio_alta!J27)</f>
        <v>2089</v>
      </c>
      <c r="J28">
        <f>IF(precio_alta!K27="","",precio_alta!K27)</f>
        <v>2059</v>
      </c>
      <c r="K28">
        <f>IF(precio_alta!L27="","",precio_alta!L27)</f>
        <v>2009</v>
      </c>
      <c r="L28">
        <f>IF(precio_alta!M27="","",precio_alta!M27)</f>
        <v>1969</v>
      </c>
      <c r="M28">
        <f>IF(precio_alta!N27="","",precio_alta!N27)</f>
        <v>1929</v>
      </c>
      <c r="N28">
        <f>IF(precio_alta!O27="","",precio_alta!O27)</f>
        <v>1879</v>
      </c>
      <c r="O28">
        <f>IF(precio_alta!P27="","",precio_alta!P27)</f>
        <v>1839</v>
      </c>
      <c r="P28">
        <f>IF(precio_alta!Q27="","",precio_alta!Q27)</f>
        <v>2555</v>
      </c>
      <c r="Q28">
        <f>IF(precio_alta!R27="","",precio_alta!R27)</f>
        <v>2543</v>
      </c>
      <c r="R28">
        <f>IF(precio_alta!S27="","",precio_alta!S27)</f>
        <v>2519</v>
      </c>
      <c r="S28">
        <f>IF(precio_alta!T27="","",precio_alta!T27)</f>
        <v>2507</v>
      </c>
      <c r="T28">
        <f>IF(precio_alta!U27="","",precio_alta!U27)</f>
        <v>2471</v>
      </c>
      <c r="U28">
        <f>IF(precio_alta!V27="","",precio_alta!V27)</f>
        <v>2411</v>
      </c>
      <c r="V28">
        <f>IF(precio_alta!W27="","",precio_alta!W27)</f>
        <v>2363</v>
      </c>
      <c r="W28">
        <f>IF(precio_alta!X27="","",precio_alta!X27)</f>
        <v>2315</v>
      </c>
      <c r="X28">
        <f>IF(precio_alta!Y27="","",precio_alta!Y27)</f>
        <v>2255</v>
      </c>
      <c r="Y28">
        <f>IF(precio_alta!Z27="","",precio_alta!Z27)</f>
        <v>2207</v>
      </c>
      <c r="Z28">
        <f>IF(Anexar1!C27="","",IFERROR(VLOOKUP(C28,Anexar1!C:P,6,0),0))</f>
        <v>1</v>
      </c>
      <c r="AA28" t="str">
        <f>IF(Anexar1!C27="","",IFERROR(VLOOKUP(C28,Anexar1!C:P,14,0),""))</f>
        <v>MEDIUM</v>
      </c>
    </row>
    <row r="29" spans="1:27" x14ac:dyDescent="0.3">
      <c r="A29" t="str">
        <f>IF(precio_alta!B28="","",precio_alta!B28)</f>
        <v>5G</v>
      </c>
      <c r="B29" t="str">
        <f>IF(Anexar1!B28="","",Anexar1!B28)</f>
        <v>SAMSUNG</v>
      </c>
      <c r="C29" t="str">
        <f>IF(Anexar1!C28="","",Anexar1!C28)</f>
        <v>SAMSUNG GALAXY A17 128GB 5G</v>
      </c>
      <c r="D29">
        <f>IF(precio_alta!E28="","",precio_alta!E28)</f>
        <v>2859</v>
      </c>
      <c r="E29" t="str">
        <f>IF(precio_alta!F28="","",precio_alta!F28)</f>
        <v>Android</v>
      </c>
      <c r="F29">
        <f>IF(precio_alta!G28="","",precio_alta!G28)</f>
        <v>2839</v>
      </c>
      <c r="G29">
        <f>IF(precio_alta!H28="","",precio_alta!H28)</f>
        <v>2819</v>
      </c>
      <c r="H29">
        <f>IF(precio_alta!I28="","",precio_alta!I28)</f>
        <v>2809</v>
      </c>
      <c r="I29">
        <f>IF(precio_alta!J28="","",precio_alta!J28)</f>
        <v>2789</v>
      </c>
      <c r="J29">
        <f>IF(precio_alta!K28="","",precio_alta!K28)</f>
        <v>2749</v>
      </c>
      <c r="K29">
        <f>IF(precio_alta!L28="","",precio_alta!L28)</f>
        <v>2689</v>
      </c>
      <c r="L29">
        <f>IF(precio_alta!M28="","",precio_alta!M28)</f>
        <v>2629</v>
      </c>
      <c r="M29">
        <f>IF(precio_alta!N28="","",precio_alta!N28)</f>
        <v>2569</v>
      </c>
      <c r="N29">
        <f>IF(precio_alta!O28="","",precio_alta!O28)</f>
        <v>2509</v>
      </c>
      <c r="O29">
        <f>IF(precio_alta!P28="","",precio_alta!P28)</f>
        <v>2459</v>
      </c>
      <c r="P29">
        <f>IF(precio_alta!Q28="","",precio_alta!Q28)</f>
        <v>3407</v>
      </c>
      <c r="Q29">
        <f>IF(precio_alta!R28="","",precio_alta!R28)</f>
        <v>3383</v>
      </c>
      <c r="R29">
        <f>IF(precio_alta!S28="","",precio_alta!S28)</f>
        <v>3371</v>
      </c>
      <c r="S29">
        <f>IF(precio_alta!T28="","",precio_alta!T28)</f>
        <v>3347</v>
      </c>
      <c r="T29">
        <f>IF(precio_alta!U28="","",precio_alta!U28)</f>
        <v>3299</v>
      </c>
      <c r="U29">
        <f>IF(precio_alta!V28="","",precio_alta!V28)</f>
        <v>3227</v>
      </c>
      <c r="V29">
        <f>IF(precio_alta!W28="","",precio_alta!W28)</f>
        <v>3155</v>
      </c>
      <c r="W29">
        <f>IF(precio_alta!X28="","",precio_alta!X28)</f>
        <v>3083</v>
      </c>
      <c r="X29">
        <f>IF(precio_alta!Y28="","",precio_alta!Y28)</f>
        <v>3011</v>
      </c>
      <c r="Y29">
        <f>IF(precio_alta!Z28="","",precio_alta!Z28)</f>
        <v>2951</v>
      </c>
      <c r="Z29">
        <f>IF(Anexar1!C28="","",IFERROR(VLOOKUP(C29,Anexar1!C:P,6,0),0))</f>
        <v>118</v>
      </c>
      <c r="AA29" t="str">
        <f>IF(Anexar1!C28="","",IFERROR(VLOOKUP(C29,Anexar1!C:P,14,0),""))</f>
        <v>LOW</v>
      </c>
    </row>
    <row r="30" spans="1:27" x14ac:dyDescent="0.3">
      <c r="A30" t="str">
        <f>IF(precio_alta!B29="","",precio_alta!B29)</f>
        <v>5G</v>
      </c>
      <c r="B30" t="str">
        <f>IF(Anexar1!B29="","",Anexar1!B29)</f>
        <v>SAMSUNG</v>
      </c>
      <c r="C30" t="str">
        <f>IF(Anexar1!C29="","",Anexar1!C29)</f>
        <v>SAMSUNG GALAXY A27 256GB 5G</v>
      </c>
      <c r="D30">
        <f>IF(precio_alta!E29="","",precio_alta!E29)</f>
        <v>1849</v>
      </c>
      <c r="E30" t="str">
        <f>IF(precio_alta!F29="","",precio_alta!F29)</f>
        <v>Android</v>
      </c>
      <c r="F30">
        <f>IF(precio_alta!G29="","",precio_alta!G29)</f>
        <v>1839</v>
      </c>
      <c r="G30">
        <f>IF(precio_alta!H29="","",precio_alta!H29)</f>
        <v>1829</v>
      </c>
      <c r="H30">
        <f>IF(precio_alta!I29="","",precio_alta!I29)</f>
        <v>1809</v>
      </c>
      <c r="I30">
        <f>IF(precio_alta!J29="","",precio_alta!J29)</f>
        <v>1799</v>
      </c>
      <c r="J30">
        <f>IF(precio_alta!K29="","",precio_alta!K29)</f>
        <v>1779</v>
      </c>
      <c r="K30">
        <f>IF(precio_alta!L29="","",precio_alta!L29)</f>
        <v>1739</v>
      </c>
      <c r="L30">
        <f>IF(precio_alta!M29="","",precio_alta!M29)</f>
        <v>1699</v>
      </c>
      <c r="M30">
        <f>IF(precio_alta!N29="","",precio_alta!N29)</f>
        <v>1659</v>
      </c>
      <c r="N30">
        <f>IF(precio_alta!O29="","",precio_alta!O29)</f>
        <v>1629</v>
      </c>
      <c r="O30">
        <f>IF(precio_alta!P29="","",precio_alta!P29)</f>
        <v>1589</v>
      </c>
      <c r="P30">
        <f>IF(precio_alta!Q29="","",precio_alta!Q29)</f>
        <v>2207</v>
      </c>
      <c r="Q30">
        <f>IF(precio_alta!R29="","",precio_alta!R29)</f>
        <v>2195</v>
      </c>
      <c r="R30">
        <f>IF(precio_alta!S29="","",precio_alta!S29)</f>
        <v>2171</v>
      </c>
      <c r="S30">
        <f>IF(precio_alta!T29="","",precio_alta!T29)</f>
        <v>2159</v>
      </c>
      <c r="T30">
        <f>IF(precio_alta!U29="","",precio_alta!U29)</f>
        <v>2135</v>
      </c>
      <c r="U30">
        <f>IF(precio_alta!V29="","",precio_alta!V29)</f>
        <v>2087</v>
      </c>
      <c r="V30">
        <f>IF(precio_alta!W29="","",precio_alta!W29)</f>
        <v>2039</v>
      </c>
      <c r="W30">
        <f>IF(precio_alta!X29="","",precio_alta!X29)</f>
        <v>1991</v>
      </c>
      <c r="X30">
        <f>IF(precio_alta!Y29="","",precio_alta!Y29)</f>
        <v>1955</v>
      </c>
      <c r="Y30">
        <f>IF(precio_alta!Z29="","",precio_alta!Z29)</f>
        <v>1907</v>
      </c>
      <c r="Z30">
        <f>IF(Anexar1!C29="","",IFERROR(VLOOKUP(C30,Anexar1!C:P,6,0),0))</f>
        <v>267</v>
      </c>
      <c r="AA30" t="str">
        <f>IF(Anexar1!C29="","",IFERROR(VLOOKUP(C30,Anexar1!C:P,14,0),""))</f>
        <v>HIGH</v>
      </c>
    </row>
    <row r="31" spans="1:27" x14ac:dyDescent="0.3">
      <c r="A31" t="str">
        <f>IF(precio_alta!B30="","",precio_alta!B30)</f>
        <v>5G</v>
      </c>
      <c r="B31" t="str">
        <f>IF(Anexar1!B30="","",Anexar1!B30)</f>
        <v>SAMSUNG</v>
      </c>
      <c r="C31" t="str">
        <f>IF(Anexar1!C30="","",Anexar1!C30)</f>
        <v>SAMSUNG GALAXY A37 256GB 5G</v>
      </c>
      <c r="D31">
        <f>IF(precio_alta!E30="","",precio_alta!E30)</f>
        <v>1779</v>
      </c>
      <c r="E31" t="str">
        <f>IF(precio_alta!F30="","",precio_alta!F30)</f>
        <v>Android</v>
      </c>
      <c r="F31">
        <f>IF(precio_alta!G30="","",precio_alta!G30)</f>
        <v>1769</v>
      </c>
      <c r="G31">
        <f>IF(precio_alta!H30="","",precio_alta!H30)</f>
        <v>1749</v>
      </c>
      <c r="H31">
        <f>IF(precio_alta!I30="","",precio_alta!I30)</f>
        <v>1739</v>
      </c>
      <c r="I31">
        <f>IF(precio_alta!J30="","",precio_alta!J30)</f>
        <v>1729</v>
      </c>
      <c r="J31">
        <f>IF(precio_alta!K30="","",precio_alta!K30)</f>
        <v>1709</v>
      </c>
      <c r="K31">
        <f>IF(precio_alta!L30="","",precio_alta!L30)</f>
        <v>1669</v>
      </c>
      <c r="L31">
        <f>IF(precio_alta!M30="","",precio_alta!M30)</f>
        <v>1629</v>
      </c>
      <c r="M31">
        <f>IF(precio_alta!N30="","",precio_alta!N30)</f>
        <v>1599</v>
      </c>
      <c r="N31">
        <f>IF(precio_alta!O30="","",precio_alta!O30)</f>
        <v>1559</v>
      </c>
      <c r="O31">
        <f>IF(precio_alta!P30="","",precio_alta!P30)</f>
        <v>1519</v>
      </c>
      <c r="P31">
        <f>IF(precio_alta!Q30="","",precio_alta!Q30)</f>
        <v>2123</v>
      </c>
      <c r="Q31">
        <f>IF(precio_alta!R30="","",precio_alta!R30)</f>
        <v>2099</v>
      </c>
      <c r="R31">
        <f>IF(precio_alta!S30="","",precio_alta!S30)</f>
        <v>2087</v>
      </c>
      <c r="S31">
        <f>IF(precio_alta!T30="","",precio_alta!T30)</f>
        <v>2075</v>
      </c>
      <c r="T31">
        <f>IF(precio_alta!U30="","",precio_alta!U30)</f>
        <v>2051</v>
      </c>
      <c r="U31">
        <f>IF(precio_alta!V30="","",precio_alta!V30)</f>
        <v>2003</v>
      </c>
      <c r="V31">
        <f>IF(precio_alta!W30="","",precio_alta!W30)</f>
        <v>1955</v>
      </c>
      <c r="W31">
        <f>IF(precio_alta!X30="","",precio_alta!X30)</f>
        <v>1919</v>
      </c>
      <c r="X31">
        <f>IF(precio_alta!Y30="","",precio_alta!Y30)</f>
        <v>1871</v>
      </c>
      <c r="Y31">
        <f>IF(precio_alta!Z30="","",precio_alta!Z30)</f>
        <v>1823</v>
      </c>
      <c r="Z31">
        <f>IF(Anexar1!C30="","",IFERROR(VLOOKUP(C31,Anexar1!C:P,6,0),0))</f>
        <v>221</v>
      </c>
      <c r="AA31" t="str">
        <f>IF(Anexar1!C30="","",IFERROR(VLOOKUP(C31,Anexar1!C:P,14,0),""))</f>
        <v>HIGH</v>
      </c>
    </row>
    <row r="32" spans="1:27" x14ac:dyDescent="0.3">
      <c r="A32" t="str">
        <f>IF(precio_alta!B31="","",precio_alta!B31)</f>
        <v>5G</v>
      </c>
      <c r="B32" t="str">
        <f>IF(Anexar1!B31="","",Anexar1!B31)</f>
        <v>SAMSUNG</v>
      </c>
      <c r="C32" t="str">
        <f>IF(Anexar1!C31="","",Anexar1!C31)</f>
        <v>SAMSUNG GALAXY A57 256GB 5G</v>
      </c>
      <c r="D32">
        <f>IF(precio_alta!E31="","",precio_alta!E31)</f>
        <v>5789</v>
      </c>
      <c r="E32" t="str">
        <f>IF(precio_alta!F31="","",precio_alta!F31)</f>
        <v>Android</v>
      </c>
      <c r="F32">
        <f>IF(precio_alta!G31="","",precio_alta!G31)</f>
        <v>5749</v>
      </c>
      <c r="G32">
        <f>IF(precio_alta!H31="","",precio_alta!H31)</f>
        <v>5709</v>
      </c>
      <c r="H32">
        <f>IF(precio_alta!I31="","",precio_alta!I31)</f>
        <v>5669</v>
      </c>
      <c r="I32">
        <f>IF(precio_alta!J31="","",precio_alta!J31)</f>
        <v>5629</v>
      </c>
      <c r="J32">
        <f>IF(precio_alta!K31="","",precio_alta!K31)</f>
        <v>5549</v>
      </c>
      <c r="K32">
        <f>IF(precio_alta!L31="","",precio_alta!L31)</f>
        <v>5429</v>
      </c>
      <c r="L32">
        <f>IF(precio_alta!M31="","",precio_alta!M31)</f>
        <v>5319</v>
      </c>
      <c r="M32">
        <f>IF(precio_alta!N31="","",precio_alta!N31)</f>
        <v>5199</v>
      </c>
      <c r="N32">
        <f>IF(precio_alta!O31="","",precio_alta!O31)</f>
        <v>5079</v>
      </c>
      <c r="O32">
        <f>IF(precio_alta!P31="","",precio_alta!P31)</f>
        <v>4969</v>
      </c>
      <c r="P32">
        <f>IF(precio_alta!Q31="","",precio_alta!Q31)</f>
        <v>6899</v>
      </c>
      <c r="Q32">
        <f>IF(precio_alta!R31="","",precio_alta!R31)</f>
        <v>6851</v>
      </c>
      <c r="R32">
        <f>IF(precio_alta!S31="","",precio_alta!S31)</f>
        <v>6803</v>
      </c>
      <c r="S32">
        <f>IF(precio_alta!T31="","",precio_alta!T31)</f>
        <v>6755</v>
      </c>
      <c r="T32">
        <f>IF(precio_alta!U31="","",precio_alta!U31)</f>
        <v>6659</v>
      </c>
      <c r="U32">
        <f>IF(precio_alta!V31="","",precio_alta!V31)</f>
        <v>6515</v>
      </c>
      <c r="V32">
        <f>IF(precio_alta!W31="","",precio_alta!W31)</f>
        <v>6383</v>
      </c>
      <c r="W32">
        <f>IF(precio_alta!X31="","",precio_alta!X31)</f>
        <v>6239</v>
      </c>
      <c r="X32">
        <f>IF(precio_alta!Y31="","",precio_alta!Y31)</f>
        <v>6095</v>
      </c>
      <c r="Y32">
        <f>IF(precio_alta!Z31="","",precio_alta!Z31)</f>
        <v>5963</v>
      </c>
      <c r="Z32">
        <f>IF(Anexar1!C31="","",IFERROR(VLOOKUP(C32,Anexar1!C:P,6,0),0))</f>
        <v>69</v>
      </c>
      <c r="AA32" t="str">
        <f>IF(Anexar1!C31="","",IFERROR(VLOOKUP(C32,Anexar1!C:P,14,0),""))</f>
        <v>HIGH</v>
      </c>
    </row>
    <row r="33" spans="1:27" x14ac:dyDescent="0.3">
      <c r="A33" t="str">
        <f>IF(precio_alta!B32="","",precio_alta!B32)</f>
        <v>4G</v>
      </c>
      <c r="B33" t="str">
        <f>IF(Anexar1!B32="","",Anexar1!B32)</f>
        <v>SAMSUNG</v>
      </c>
      <c r="C33" t="str">
        <f>IF(Anexar1!C32="","",Anexar1!C32)</f>
        <v>SAMSUNG GALAXY S26 ULTRA 256GB 5G</v>
      </c>
      <c r="D33">
        <f>IF(precio_alta!E32="","",precio_alta!E32)</f>
        <v>399</v>
      </c>
      <c r="E33" t="str">
        <f>IF(precio_alta!F32="","",precio_alta!F32)</f>
        <v>Android</v>
      </c>
      <c r="F33">
        <f>IF(precio_alta!G32="","",precio_alta!G32)</f>
        <v>389</v>
      </c>
      <c r="G33">
        <f>IF(precio_alta!H32="","",precio_alta!H32)</f>
        <v>389</v>
      </c>
      <c r="H33">
        <f>IF(precio_alta!I32="","",precio_alta!I32)</f>
        <v>389</v>
      </c>
      <c r="I33">
        <f>IF(precio_alta!J32="","",precio_alta!J32)</f>
        <v>389</v>
      </c>
      <c r="J33">
        <f>IF(precio_alta!K32="","",precio_alta!K32)</f>
        <v>379</v>
      </c>
      <c r="K33">
        <f>IF(precio_alta!L32="","",precio_alta!L32)</f>
        <v>369</v>
      </c>
      <c r="L33">
        <f>IF(precio_alta!M32="","",precio_alta!M32)</f>
        <v>359</v>
      </c>
      <c r="M33">
        <f>IF(precio_alta!N32="","",precio_alta!N32)</f>
        <v>359</v>
      </c>
      <c r="N33">
        <f>IF(precio_alta!O32="","",precio_alta!O32)</f>
        <v>349</v>
      </c>
      <c r="O33">
        <f>IF(precio_alta!P32="","",precio_alta!P32)</f>
        <v>339</v>
      </c>
      <c r="P33">
        <f>IF(precio_alta!Q32="","",precio_alta!Q32)</f>
        <v>467</v>
      </c>
      <c r="Q33">
        <f>IF(precio_alta!R32="","",precio_alta!R32)</f>
        <v>467</v>
      </c>
      <c r="R33">
        <f>IF(precio_alta!S32="","",precio_alta!S32)</f>
        <v>467</v>
      </c>
      <c r="S33">
        <f>IF(precio_alta!T32="","",precio_alta!T32)</f>
        <v>467</v>
      </c>
      <c r="T33">
        <f>IF(precio_alta!U32="","",precio_alta!U32)</f>
        <v>455</v>
      </c>
      <c r="U33">
        <f>IF(precio_alta!V32="","",precio_alta!V32)</f>
        <v>443</v>
      </c>
      <c r="V33">
        <f>IF(precio_alta!W32="","",precio_alta!W32)</f>
        <v>431</v>
      </c>
      <c r="W33">
        <f>IF(precio_alta!X32="","",precio_alta!X32)</f>
        <v>431</v>
      </c>
      <c r="X33">
        <f>IF(precio_alta!Y32="","",precio_alta!Y32)</f>
        <v>419</v>
      </c>
      <c r="Y33">
        <f>IF(precio_alta!Z32="","",precio_alta!Z32)</f>
        <v>407</v>
      </c>
      <c r="Z33">
        <f>IF(Anexar1!C32="","",IFERROR(VLOOKUP(C33,Anexar1!C:P,6,0),0))</f>
        <v>13</v>
      </c>
      <c r="AA33" t="str">
        <f>IF(Anexar1!C32="","",IFERROR(VLOOKUP(C33,Anexar1!C:P,14,0),""))</f>
        <v>HIGH</v>
      </c>
    </row>
    <row r="34" spans="1:27" x14ac:dyDescent="0.3">
      <c r="A34" t="str">
        <f>IF(precio_alta!B33="","",precio_alta!B33)</f>
        <v>4G</v>
      </c>
      <c r="B34" t="str">
        <f>IF(Anexar1!B33="","",Anexar1!B33)</f>
        <v>XIAOMI</v>
      </c>
      <c r="C34" t="str">
        <f>IF(Anexar1!C33="","",Anexar1!C33)</f>
        <v>XIAOMI 17T 512GB 5G</v>
      </c>
      <c r="D34">
        <f>IF(precio_alta!E33="","",precio_alta!E33)</f>
        <v>499</v>
      </c>
      <c r="E34" t="str">
        <f>IF(precio_alta!F33="","",precio_alta!F33)</f>
        <v>Android</v>
      </c>
      <c r="F34">
        <f>IF(precio_alta!G33="","",precio_alta!G33)</f>
        <v>499</v>
      </c>
      <c r="G34">
        <f>IF(precio_alta!H33="","",precio_alta!H33)</f>
        <v>489</v>
      </c>
      <c r="H34">
        <f>IF(precio_alta!I33="","",precio_alta!I33)</f>
        <v>489</v>
      </c>
      <c r="I34">
        <f>IF(precio_alta!J33="","",precio_alta!J33)</f>
        <v>489</v>
      </c>
      <c r="J34">
        <f>IF(precio_alta!K33="","",precio_alta!K33)</f>
        <v>479</v>
      </c>
      <c r="K34">
        <f>IF(precio_alta!L33="","",precio_alta!L33)</f>
        <v>469</v>
      </c>
      <c r="L34">
        <f>IF(precio_alta!M33="","",precio_alta!M33)</f>
        <v>459</v>
      </c>
      <c r="M34">
        <f>IF(precio_alta!N33="","",precio_alta!N33)</f>
        <v>449</v>
      </c>
      <c r="N34">
        <f>IF(precio_alta!O33="","",precio_alta!O33)</f>
        <v>439</v>
      </c>
      <c r="O34">
        <f>IF(precio_alta!P33="","",precio_alta!P33)</f>
        <v>429</v>
      </c>
      <c r="P34">
        <f>IF(precio_alta!Q33="","",precio_alta!Q33)</f>
        <v>599</v>
      </c>
      <c r="Q34">
        <f>IF(precio_alta!R33="","",precio_alta!R33)</f>
        <v>587</v>
      </c>
      <c r="R34">
        <f>IF(precio_alta!S33="","",precio_alta!S33)</f>
        <v>587</v>
      </c>
      <c r="S34">
        <f>IF(precio_alta!T33="","",precio_alta!T33)</f>
        <v>587</v>
      </c>
      <c r="T34">
        <f>IF(precio_alta!U33="","",precio_alta!U33)</f>
        <v>575</v>
      </c>
      <c r="U34">
        <f>IF(precio_alta!V33="","",precio_alta!V33)</f>
        <v>563</v>
      </c>
      <c r="V34">
        <f>IF(precio_alta!W33="","",precio_alta!W33)</f>
        <v>551</v>
      </c>
      <c r="W34">
        <f>IF(precio_alta!X33="","",precio_alta!X33)</f>
        <v>539</v>
      </c>
      <c r="X34">
        <f>IF(precio_alta!Y33="","",precio_alta!Y33)</f>
        <v>527</v>
      </c>
      <c r="Y34">
        <f>IF(precio_alta!Z33="","",precio_alta!Z33)</f>
        <v>515</v>
      </c>
      <c r="Z34">
        <f>IF(Anexar1!C33="","",IFERROR(VLOOKUP(C34,Anexar1!C:P,6,0),0))</f>
        <v>2</v>
      </c>
      <c r="AA34" t="str">
        <f>IF(Anexar1!C33="","",IFERROR(VLOOKUP(C34,Anexar1!C:P,14,0),""))</f>
        <v>HIGH</v>
      </c>
    </row>
    <row r="35" spans="1:27" x14ac:dyDescent="0.3">
      <c r="A35" t="str">
        <f>IF(precio_alta!B34="","",precio_alta!B34)</f>
        <v>4G</v>
      </c>
      <c r="B35" t="str">
        <f>IF(Anexar1!B34="","",Anexar1!B34)</f>
        <v>XIAOMI</v>
      </c>
      <c r="C35" t="str">
        <f>IF(Anexar1!C34="","",Anexar1!C34)</f>
        <v>XIAOMI 17T PRO 512GB 5G</v>
      </c>
      <c r="D35">
        <f>IF(precio_alta!E34="","",precio_alta!E34)</f>
        <v>449</v>
      </c>
      <c r="E35" t="str">
        <f>IF(precio_alta!F34="","",precio_alta!F34)</f>
        <v>Android</v>
      </c>
      <c r="F35">
        <f>IF(precio_alta!G34="","",precio_alta!G34)</f>
        <v>449</v>
      </c>
      <c r="G35">
        <f>IF(precio_alta!H34="","",precio_alta!H34)</f>
        <v>449</v>
      </c>
      <c r="H35">
        <f>IF(precio_alta!I34="","",precio_alta!I34)</f>
        <v>439</v>
      </c>
      <c r="I35">
        <f>IF(precio_alta!J34="","",precio_alta!J34)</f>
        <v>439</v>
      </c>
      <c r="J35">
        <f>IF(precio_alta!K34="","",precio_alta!K34)</f>
        <v>429</v>
      </c>
      <c r="K35">
        <f>IF(precio_alta!L34="","",precio_alta!L34)</f>
        <v>419</v>
      </c>
      <c r="L35">
        <f>IF(precio_alta!M34="","",precio_alta!M34)</f>
        <v>409</v>
      </c>
      <c r="M35">
        <f>IF(precio_alta!N34="","",precio_alta!N34)</f>
        <v>399</v>
      </c>
      <c r="N35">
        <f>IF(precio_alta!O34="","",precio_alta!O34)</f>
        <v>399</v>
      </c>
      <c r="O35">
        <f>IF(precio_alta!P34="","",precio_alta!P34)</f>
        <v>389</v>
      </c>
      <c r="P35">
        <f>IF(precio_alta!Q34="","",precio_alta!Q34)</f>
        <v>539</v>
      </c>
      <c r="Q35">
        <f>IF(precio_alta!R34="","",precio_alta!R34)</f>
        <v>539</v>
      </c>
      <c r="R35">
        <f>IF(precio_alta!S34="","",precio_alta!S34)</f>
        <v>527</v>
      </c>
      <c r="S35">
        <f>IF(precio_alta!T34="","",precio_alta!T34)</f>
        <v>527</v>
      </c>
      <c r="T35">
        <f>IF(precio_alta!U34="","",precio_alta!U34)</f>
        <v>515</v>
      </c>
      <c r="U35">
        <f>IF(precio_alta!V34="","",precio_alta!V34)</f>
        <v>503</v>
      </c>
      <c r="V35">
        <f>IF(precio_alta!W34="","",precio_alta!W34)</f>
        <v>491</v>
      </c>
      <c r="W35">
        <f>IF(precio_alta!X34="","",precio_alta!X34)</f>
        <v>479</v>
      </c>
      <c r="X35">
        <f>IF(precio_alta!Y34="","",precio_alta!Y34)</f>
        <v>479</v>
      </c>
      <c r="Y35">
        <f>IF(precio_alta!Z34="","",precio_alta!Z34)</f>
        <v>467</v>
      </c>
      <c r="Z35">
        <f>IF(Anexar1!C34="","",IFERROR(VLOOKUP(C35,Anexar1!C:P,6,0),0))</f>
        <v>20</v>
      </c>
      <c r="AA35" t="str">
        <f>IF(Anexar1!C34="","",IFERROR(VLOOKUP(C35,Anexar1!C:P,14,0),""))</f>
        <v>HIGH</v>
      </c>
    </row>
    <row r="36" spans="1:27" x14ac:dyDescent="0.3">
      <c r="A36" t="str">
        <f>IF(precio_alta!B35="","",precio_alta!B35)</f>
        <v>4G</v>
      </c>
      <c r="B36" t="str">
        <f>IF(Anexar1!B35="","",Anexar1!B35)</f>
        <v>XIAOMI</v>
      </c>
      <c r="C36" t="str">
        <f>IF(Anexar1!C35="","",Anexar1!C35)</f>
        <v>XIAOMI REDMI NOTE 17 256GB 5G</v>
      </c>
      <c r="D36">
        <f>IF(precio_alta!E35="","",precio_alta!E35)</f>
        <v>589</v>
      </c>
      <c r="E36" t="str">
        <f>IF(precio_alta!F35="","",precio_alta!F35)</f>
        <v>Android</v>
      </c>
      <c r="F36">
        <f>IF(precio_alta!G35="","",precio_alta!G35)</f>
        <v>579</v>
      </c>
      <c r="G36">
        <f>IF(precio_alta!H35="","",precio_alta!H35)</f>
        <v>579</v>
      </c>
      <c r="H36">
        <f>IF(precio_alta!I35="","",precio_alta!I35)</f>
        <v>569</v>
      </c>
      <c r="I36">
        <f>IF(precio_alta!J35="","",precio_alta!J35)</f>
        <v>569</v>
      </c>
      <c r="J36">
        <f>IF(precio_alta!K35="","",precio_alta!K35)</f>
        <v>559</v>
      </c>
      <c r="K36">
        <f>IF(precio_alta!L35="","",precio_alta!L35)</f>
        <v>549</v>
      </c>
      <c r="L36">
        <f>IF(precio_alta!M35="","",precio_alta!M35)</f>
        <v>539</v>
      </c>
      <c r="M36">
        <f>IF(precio_alta!N35="","",precio_alta!N35)</f>
        <v>529</v>
      </c>
      <c r="N36">
        <f>IF(precio_alta!O35="","",precio_alta!O35)</f>
        <v>509</v>
      </c>
      <c r="O36">
        <f>IF(precio_alta!P35="","",precio_alta!P35)</f>
        <v>499</v>
      </c>
      <c r="P36">
        <f>IF(precio_alta!Q35="","",precio_alta!Q35)</f>
        <v>695</v>
      </c>
      <c r="Q36">
        <f>IF(precio_alta!R35="","",precio_alta!R35)</f>
        <v>695</v>
      </c>
      <c r="R36">
        <f>IF(precio_alta!S35="","",precio_alta!S35)</f>
        <v>683</v>
      </c>
      <c r="S36">
        <f>IF(precio_alta!T35="","",precio_alta!T35)</f>
        <v>683</v>
      </c>
      <c r="T36">
        <f>IF(precio_alta!U35="","",precio_alta!U35)</f>
        <v>671</v>
      </c>
      <c r="U36">
        <f>IF(precio_alta!V35="","",precio_alta!V35)</f>
        <v>659</v>
      </c>
      <c r="V36">
        <f>IF(precio_alta!W35="","",precio_alta!W35)</f>
        <v>647</v>
      </c>
      <c r="W36">
        <f>IF(precio_alta!X35="","",precio_alta!X35)</f>
        <v>635</v>
      </c>
      <c r="X36">
        <f>IF(precio_alta!Y35="","",precio_alta!Y35)</f>
        <v>611</v>
      </c>
      <c r="Y36">
        <f>IF(precio_alta!Z35="","",precio_alta!Z35)</f>
        <v>599</v>
      </c>
      <c r="Z36">
        <f>IF(Anexar1!C35="","",IFERROR(VLOOKUP(C36,Anexar1!C:P,6,0),0))</f>
        <v>15</v>
      </c>
      <c r="AA36" t="str">
        <f>IF(Anexar1!C35="","",IFERROR(VLOOKUP(C36,Anexar1!C:P,14,0),""))</f>
        <v>MEDIUM</v>
      </c>
    </row>
    <row r="37" spans="1:27" x14ac:dyDescent="0.3">
      <c r="A37" t="str">
        <f>IF(precio_alta!B36="","",precio_alta!B36)</f>
        <v>4G</v>
      </c>
      <c r="B37" t="str">
        <f>IF(Anexar1!B36="","",Anexar1!B36)</f>
        <v>XIAOMI</v>
      </c>
      <c r="C37" t="str">
        <f>IF(Anexar1!C36="","",Anexar1!C36)</f>
        <v>XIAOMI REDMI NOTE 15 PRO 512GB 5G</v>
      </c>
      <c r="D37">
        <f>IF(precio_alta!E36="","",precio_alta!E36)</f>
        <v>699</v>
      </c>
      <c r="E37" t="str">
        <f>IF(precio_alta!F36="","",precio_alta!F36)</f>
        <v>Android</v>
      </c>
      <c r="F37">
        <f>IF(precio_alta!G36="","",precio_alta!G36)</f>
        <v>689</v>
      </c>
      <c r="G37">
        <f>IF(precio_alta!H36="","",precio_alta!H36)</f>
        <v>689</v>
      </c>
      <c r="H37">
        <f>IF(precio_alta!I36="","",precio_alta!I36)</f>
        <v>679</v>
      </c>
      <c r="I37">
        <f>IF(precio_alta!J36="","",precio_alta!J36)</f>
        <v>679</v>
      </c>
      <c r="J37">
        <f>IF(precio_alta!K36="","",precio_alta!K36)</f>
        <v>669</v>
      </c>
      <c r="K37">
        <f>IF(precio_alta!L36="","",precio_alta!L36)</f>
        <v>659</v>
      </c>
      <c r="L37">
        <f>IF(precio_alta!M36="","",precio_alta!M36)</f>
        <v>639</v>
      </c>
      <c r="M37">
        <f>IF(precio_alta!N36="","",precio_alta!N36)</f>
        <v>629</v>
      </c>
      <c r="N37">
        <f>IF(precio_alta!O36="","",precio_alta!O36)</f>
        <v>609</v>
      </c>
      <c r="O37">
        <f>IF(precio_alta!P36="","",precio_alta!P36)</f>
        <v>599</v>
      </c>
      <c r="P37">
        <f>IF(precio_alta!Q36="","",precio_alta!Q36)</f>
        <v>827</v>
      </c>
      <c r="Q37">
        <f>IF(precio_alta!R36="","",precio_alta!R36)</f>
        <v>827</v>
      </c>
      <c r="R37">
        <f>IF(precio_alta!S36="","",precio_alta!S36)</f>
        <v>815</v>
      </c>
      <c r="S37">
        <f>IF(precio_alta!T36="","",precio_alta!T36)</f>
        <v>815</v>
      </c>
      <c r="T37">
        <f>IF(precio_alta!U36="","",precio_alta!U36)</f>
        <v>803</v>
      </c>
      <c r="U37">
        <f>IF(precio_alta!V36="","",precio_alta!V36)</f>
        <v>791</v>
      </c>
      <c r="V37">
        <f>IF(precio_alta!W36="","",precio_alta!W36)</f>
        <v>767</v>
      </c>
      <c r="W37">
        <f>IF(precio_alta!X36="","",precio_alta!X36)</f>
        <v>755</v>
      </c>
      <c r="X37">
        <f>IF(precio_alta!Y36="","",precio_alta!Y36)</f>
        <v>731</v>
      </c>
      <c r="Y37">
        <f>IF(precio_alta!Z36="","",precio_alta!Z36)</f>
        <v>719</v>
      </c>
      <c r="Z37">
        <f>IF(Anexar1!C36="","",IFERROR(VLOOKUP(C37,Anexar1!C:P,6,0),0))</f>
        <v>3</v>
      </c>
      <c r="AA37" t="str">
        <f>IF(Anexar1!C36="","",IFERROR(VLOOKUP(C37,Anexar1!C:P,14,0),""))</f>
        <v>HIGH</v>
      </c>
    </row>
    <row r="38" spans="1:27" x14ac:dyDescent="0.3">
      <c r="A38" t="str">
        <f>IF(precio_alta!B37="","",precio_alta!B37)</f>
        <v>5G</v>
      </c>
      <c r="B38" t="str">
        <f>IF(Anexar1!B37="","",Anexar1!B37)</f>
        <v>XIAOMI</v>
      </c>
      <c r="C38" t="str">
        <f>IF(Anexar1!C37="","",Anexar1!C37)</f>
        <v>XIAOMI REDMI NOTE 15 PRO 512GB 5G</v>
      </c>
      <c r="D38">
        <f>IF(precio_alta!E37="","",precio_alta!E37)</f>
        <v>829</v>
      </c>
      <c r="E38" t="str">
        <f>IF(precio_alta!F37="","",precio_alta!F37)</f>
        <v>Android</v>
      </c>
      <c r="F38">
        <f>IF(precio_alta!G37="","",precio_alta!G37)</f>
        <v>819</v>
      </c>
      <c r="G38">
        <f>IF(precio_alta!H37="","",precio_alta!H37)</f>
        <v>819</v>
      </c>
      <c r="H38">
        <f>IF(precio_alta!I37="","",precio_alta!I37)</f>
        <v>809</v>
      </c>
      <c r="I38">
        <f>IF(precio_alta!J37="","",precio_alta!J37)</f>
        <v>809</v>
      </c>
      <c r="J38">
        <f>IF(precio_alta!K37="","",precio_alta!K37)</f>
        <v>799</v>
      </c>
      <c r="K38">
        <f>IF(precio_alta!L37="","",precio_alta!L37)</f>
        <v>779</v>
      </c>
      <c r="L38">
        <f>IF(precio_alta!M37="","",precio_alta!M37)</f>
        <v>759</v>
      </c>
      <c r="M38">
        <f>IF(precio_alta!N37="","",precio_alta!N37)</f>
        <v>739</v>
      </c>
      <c r="N38">
        <f>IF(precio_alta!O37="","",precio_alta!O37)</f>
        <v>729</v>
      </c>
      <c r="O38">
        <f>IF(precio_alta!P37="","",precio_alta!P37)</f>
        <v>709</v>
      </c>
      <c r="P38">
        <f>IF(precio_alta!Q37="","",precio_alta!Q37)</f>
        <v>983</v>
      </c>
      <c r="Q38">
        <f>IF(precio_alta!R37="","",precio_alta!R37)</f>
        <v>983</v>
      </c>
      <c r="R38">
        <f>IF(precio_alta!S37="","",precio_alta!S37)</f>
        <v>971</v>
      </c>
      <c r="S38">
        <f>IF(precio_alta!T37="","",precio_alta!T37)</f>
        <v>971</v>
      </c>
      <c r="T38">
        <f>IF(precio_alta!U37="","",precio_alta!U37)</f>
        <v>959</v>
      </c>
      <c r="U38">
        <f>IF(precio_alta!V37="","",precio_alta!V37)</f>
        <v>935</v>
      </c>
      <c r="V38">
        <f>IF(precio_alta!W37="","",precio_alta!W37)</f>
        <v>911</v>
      </c>
      <c r="W38">
        <f>IF(precio_alta!X37="","",precio_alta!X37)</f>
        <v>887</v>
      </c>
      <c r="X38">
        <f>IF(precio_alta!Y37="","",precio_alta!Y37)</f>
        <v>875</v>
      </c>
      <c r="Y38">
        <f>IF(precio_alta!Z37="","",precio_alta!Z37)</f>
        <v>851</v>
      </c>
      <c r="Z38">
        <f>IF(Anexar1!C37="","",IFERROR(VLOOKUP(C38,Anexar1!C:P,6,0),0))</f>
        <v>3</v>
      </c>
      <c r="AA38" t="str">
        <f>IF(Anexar1!C37="","",IFERROR(VLOOKUP(C38,Anexar1!C:P,14,0),""))</f>
        <v>HIGH</v>
      </c>
    </row>
    <row r="39" spans="1:27" x14ac:dyDescent="0.3">
      <c r="A39" t="str">
        <f>IF(precio_alta!B38="","",precio_alta!B38)</f>
        <v>5G</v>
      </c>
      <c r="B39" t="str">
        <f>IF(Anexar1!B38="","",Anexar1!B38)</f>
        <v>XIAOMI</v>
      </c>
      <c r="C39" t="str">
        <f>IF(Anexar1!C38="","",Anexar1!C38)</f>
        <v>XIAOMI REDMI NOTE 15 PRO PLUS 512GB 5G</v>
      </c>
      <c r="D39">
        <f>IF(precio_alta!E38="","",precio_alta!E38)</f>
        <v>879</v>
      </c>
      <c r="E39" t="str">
        <f>IF(precio_alta!F38="","",precio_alta!F38)</f>
        <v>Android</v>
      </c>
      <c r="F39">
        <f>IF(precio_alta!G38="","",precio_alta!G38)</f>
        <v>879</v>
      </c>
      <c r="G39">
        <f>IF(precio_alta!H38="","",precio_alta!H38)</f>
        <v>869</v>
      </c>
      <c r="H39">
        <f>IF(precio_alta!I38="","",precio_alta!I38)</f>
        <v>869</v>
      </c>
      <c r="I39">
        <f>IF(precio_alta!J38="","",precio_alta!J38)</f>
        <v>859</v>
      </c>
      <c r="J39">
        <f>IF(precio_alta!K38="","",precio_alta!K38)</f>
        <v>849</v>
      </c>
      <c r="K39">
        <f>IF(precio_alta!L38="","",precio_alta!L38)</f>
        <v>829</v>
      </c>
      <c r="L39">
        <f>IF(precio_alta!M38="","",precio_alta!M38)</f>
        <v>809</v>
      </c>
      <c r="M39">
        <f>IF(precio_alta!N38="","",precio_alta!N38)</f>
        <v>799</v>
      </c>
      <c r="N39">
        <f>IF(precio_alta!O38="","",precio_alta!O38)</f>
        <v>779</v>
      </c>
      <c r="O39">
        <f>IF(precio_alta!P38="","",precio_alta!P38)</f>
        <v>759</v>
      </c>
      <c r="P39">
        <f>IF(precio_alta!Q38="","",precio_alta!Q38)</f>
        <v>1055</v>
      </c>
      <c r="Q39">
        <f>IF(precio_alta!R38="","",precio_alta!R38)</f>
        <v>1043</v>
      </c>
      <c r="R39">
        <f>IF(precio_alta!S38="","",precio_alta!S38)</f>
        <v>1043</v>
      </c>
      <c r="S39">
        <f>IF(precio_alta!T38="","",precio_alta!T38)</f>
        <v>1031</v>
      </c>
      <c r="T39">
        <f>IF(precio_alta!U38="","",precio_alta!U38)</f>
        <v>1019</v>
      </c>
      <c r="U39">
        <f>IF(precio_alta!V38="","",precio_alta!V38)</f>
        <v>995</v>
      </c>
      <c r="V39">
        <f>IF(precio_alta!W38="","",precio_alta!W38)</f>
        <v>971</v>
      </c>
      <c r="W39">
        <f>IF(precio_alta!X38="","",precio_alta!X38)</f>
        <v>959</v>
      </c>
      <c r="X39">
        <f>IF(precio_alta!Y38="","",precio_alta!Y38)</f>
        <v>935</v>
      </c>
      <c r="Y39">
        <f>IF(precio_alta!Z38="","",precio_alta!Z38)</f>
        <v>911</v>
      </c>
      <c r="Z39">
        <f>IF(Anexar1!C38="","",IFERROR(VLOOKUP(C39,Anexar1!C:P,6,0),0))</f>
        <v>18</v>
      </c>
      <c r="AA39" t="str">
        <f>IF(Anexar1!C38="","",IFERROR(VLOOKUP(C39,Anexar1!C:P,14,0),""))</f>
        <v>HIGH</v>
      </c>
    </row>
    <row r="40" spans="1:27" x14ac:dyDescent="0.3">
      <c r="A40" t="str">
        <f>IF(precio_alta!B39="","",precio_alta!B39)</f>
        <v>5G</v>
      </c>
      <c r="B40" t="str">
        <f>IF(Anexar1!B39="","",Anexar1!B39)</f>
        <v>XIAOMI</v>
      </c>
      <c r="C40" t="str">
        <f>IF(Anexar1!C39="","",Anexar1!C39)</f>
        <v>XIAOMI REDMI NOTE 15 PRO PLUS 512GB 5G</v>
      </c>
      <c r="D40">
        <f>IF(precio_alta!E39="","",precio_alta!E39)</f>
        <v>1179</v>
      </c>
      <c r="E40" t="str">
        <f>IF(precio_alta!F39="","",precio_alta!F39)</f>
        <v>Android</v>
      </c>
      <c r="F40">
        <f>IF(precio_alta!G39="","",precio_alta!G39)</f>
        <v>1179</v>
      </c>
      <c r="G40">
        <f>IF(precio_alta!H39="","",precio_alta!H39)</f>
        <v>1169</v>
      </c>
      <c r="H40">
        <f>IF(precio_alta!I39="","",precio_alta!I39)</f>
        <v>1159</v>
      </c>
      <c r="I40">
        <f>IF(precio_alta!J39="","",precio_alta!J39)</f>
        <v>1149</v>
      </c>
      <c r="J40">
        <f>IF(precio_alta!K39="","",precio_alta!K39)</f>
        <v>1139</v>
      </c>
      <c r="K40">
        <f>IF(precio_alta!L39="","",precio_alta!L39)</f>
        <v>1109</v>
      </c>
      <c r="L40">
        <f>IF(precio_alta!M39="","",precio_alta!M39)</f>
        <v>1089</v>
      </c>
      <c r="M40">
        <f>IF(precio_alta!N39="","",precio_alta!N39)</f>
        <v>1059</v>
      </c>
      <c r="N40">
        <f>IF(precio_alta!O39="","",precio_alta!O39)</f>
        <v>1039</v>
      </c>
      <c r="O40">
        <f>IF(precio_alta!P39="","",precio_alta!P39)</f>
        <v>1019</v>
      </c>
      <c r="P40">
        <f>IF(precio_alta!Q39="","",precio_alta!Q39)</f>
        <v>1415</v>
      </c>
      <c r="Q40">
        <f>IF(precio_alta!R39="","",precio_alta!R39)</f>
        <v>1403</v>
      </c>
      <c r="R40">
        <f>IF(precio_alta!S39="","",precio_alta!S39)</f>
        <v>1391</v>
      </c>
      <c r="S40">
        <f>IF(precio_alta!T39="","",precio_alta!T39)</f>
        <v>1379</v>
      </c>
      <c r="T40">
        <f>IF(precio_alta!U39="","",precio_alta!U39)</f>
        <v>1367</v>
      </c>
      <c r="U40">
        <f>IF(precio_alta!V39="","",precio_alta!V39)</f>
        <v>1331</v>
      </c>
      <c r="V40">
        <f>IF(precio_alta!W39="","",precio_alta!W39)</f>
        <v>1307</v>
      </c>
      <c r="W40">
        <f>IF(precio_alta!X39="","",precio_alta!X39)</f>
        <v>1271</v>
      </c>
      <c r="X40">
        <f>IF(precio_alta!Y39="","",precio_alta!Y39)</f>
        <v>1247</v>
      </c>
      <c r="Y40">
        <f>IF(precio_alta!Z39="","",precio_alta!Z39)</f>
        <v>1223</v>
      </c>
      <c r="Z40">
        <f>IF(Anexar1!C39="","",IFERROR(VLOOKUP(C40,Anexar1!C:P,6,0),0))</f>
        <v>18</v>
      </c>
      <c r="AA40" t="str">
        <f>IF(Anexar1!C39="","",IFERROR(VLOOKUP(C40,Anexar1!C:P,14,0),""))</f>
        <v>HIGH</v>
      </c>
    </row>
    <row r="41" spans="1:27" x14ac:dyDescent="0.3">
      <c r="A41" t="str">
        <f>IF(precio_alta!B40="","",precio_alta!B40)</f>
        <v>5G</v>
      </c>
      <c r="B41" t="str">
        <f>IF(Anexar1!B40="","",Anexar1!B40)</f>
        <v>ZTE</v>
      </c>
      <c r="C41" t="str">
        <f>IF(Anexar1!C40="","",Anexar1!C40)</f>
        <v>ZTE BLADE A36 64GB</v>
      </c>
      <c r="D41">
        <f>IF(precio_alta!E40="","",precio_alta!E40)</f>
        <v>1189</v>
      </c>
      <c r="E41" t="str">
        <f>IF(precio_alta!F40="","",precio_alta!F40)</f>
        <v>Android</v>
      </c>
      <c r="F41">
        <f>IF(precio_alta!G40="","",precio_alta!G40)</f>
        <v>1179</v>
      </c>
      <c r="G41">
        <f>IF(precio_alta!H40="","",precio_alta!H40)</f>
        <v>1169</v>
      </c>
      <c r="H41">
        <f>IF(precio_alta!I40="","",precio_alta!I40)</f>
        <v>1169</v>
      </c>
      <c r="I41">
        <f>IF(precio_alta!J40="","",precio_alta!J40)</f>
        <v>1159</v>
      </c>
      <c r="J41">
        <f>IF(precio_alta!K40="","",precio_alta!K40)</f>
        <v>1139</v>
      </c>
      <c r="K41">
        <f>IF(precio_alta!L40="","",precio_alta!L40)</f>
        <v>1119</v>
      </c>
      <c r="L41">
        <f>IF(precio_alta!M40="","",precio_alta!M40)</f>
        <v>1089</v>
      </c>
      <c r="M41">
        <f>IF(precio_alta!N40="","",precio_alta!N40)</f>
        <v>1069</v>
      </c>
      <c r="N41">
        <f>IF(precio_alta!O40="","",precio_alta!O40)</f>
        <v>1049</v>
      </c>
      <c r="O41">
        <f>IF(precio_alta!P40="","",precio_alta!P40)</f>
        <v>1019</v>
      </c>
      <c r="P41">
        <f>IF(precio_alta!Q40="","",precio_alta!Q40)</f>
        <v>1415</v>
      </c>
      <c r="Q41">
        <f>IF(precio_alta!R40="","",precio_alta!R40)</f>
        <v>1403</v>
      </c>
      <c r="R41">
        <f>IF(precio_alta!S40="","",precio_alta!S40)</f>
        <v>1403</v>
      </c>
      <c r="S41">
        <f>IF(precio_alta!T40="","",precio_alta!T40)</f>
        <v>1391</v>
      </c>
      <c r="T41">
        <f>IF(precio_alta!U40="","",precio_alta!U40)</f>
        <v>1367</v>
      </c>
      <c r="U41">
        <f>IF(precio_alta!V40="","",precio_alta!V40)</f>
        <v>1343</v>
      </c>
      <c r="V41">
        <f>IF(precio_alta!W40="","",precio_alta!W40)</f>
        <v>1307</v>
      </c>
      <c r="W41">
        <f>IF(precio_alta!X40="","",precio_alta!X40)</f>
        <v>1283</v>
      </c>
      <c r="X41">
        <f>IF(precio_alta!Y40="","",precio_alta!Y40)</f>
        <v>1259</v>
      </c>
      <c r="Y41">
        <f>IF(precio_alta!Z40="","",precio_alta!Z40)</f>
        <v>1223</v>
      </c>
      <c r="Z41">
        <f>IF(Anexar1!C40="","",IFERROR(VLOOKUP(C41,Anexar1!C:P,6,0),0))</f>
        <v>9</v>
      </c>
      <c r="AA41" t="str">
        <f>IF(Anexar1!C40="","",IFERROR(VLOOKUP(C41,Anexar1!C:P,14,0),""))</f>
        <v>LOW</v>
      </c>
    </row>
    <row r="42" spans="1:27" x14ac:dyDescent="0.3">
      <c r="A42" t="str">
        <f>IF(precio_alta!B41="","",precio_alta!B41)</f>
        <v>4G</v>
      </c>
      <c r="B42" t="str">
        <f>IF(Anexar1!B41="","",Anexar1!B41)</f>
        <v>ZTE</v>
      </c>
      <c r="C42" t="str">
        <f>IF(Anexar1!C41="","",Anexar1!C41)</f>
        <v>ZTE BLADE A57 PRO 128GB</v>
      </c>
      <c r="D42">
        <f>IF(precio_alta!E41="","",precio_alta!E41)</f>
        <v>649</v>
      </c>
      <c r="E42" t="str">
        <f>IF(precio_alta!F41="","",precio_alta!F41)</f>
        <v>Android</v>
      </c>
      <c r="F42">
        <f>IF(precio_alta!G41="","",precio_alta!G41)</f>
        <v>639</v>
      </c>
      <c r="G42">
        <f>IF(precio_alta!H41="","",precio_alta!H41)</f>
        <v>639</v>
      </c>
      <c r="H42">
        <f>IF(precio_alta!I41="","",precio_alta!I41)</f>
        <v>629</v>
      </c>
      <c r="I42">
        <f>IF(precio_alta!J41="","",precio_alta!J41)</f>
        <v>629</v>
      </c>
      <c r="J42">
        <f>IF(precio_alta!K41="","",precio_alta!K41)</f>
        <v>619</v>
      </c>
      <c r="K42">
        <f>IF(precio_alta!L41="","",precio_alta!L41)</f>
        <v>609</v>
      </c>
      <c r="L42">
        <f>IF(precio_alta!M41="","",precio_alta!M41)</f>
        <v>599</v>
      </c>
      <c r="M42">
        <f>IF(precio_alta!N41="","",precio_alta!N41)</f>
        <v>579</v>
      </c>
      <c r="N42">
        <f>IF(precio_alta!O41="","",precio_alta!O41)</f>
        <v>569</v>
      </c>
      <c r="O42">
        <f>IF(precio_alta!P41="","",precio_alta!P41)</f>
        <v>559</v>
      </c>
      <c r="P42">
        <f>IF(precio_alta!Q41="","",precio_alta!Q41)</f>
        <v>767</v>
      </c>
      <c r="Q42">
        <f>IF(precio_alta!R41="","",precio_alta!R41)</f>
        <v>767</v>
      </c>
      <c r="R42">
        <f>IF(precio_alta!S41="","",precio_alta!S41)</f>
        <v>755</v>
      </c>
      <c r="S42">
        <f>IF(precio_alta!T41="","",precio_alta!T41)</f>
        <v>755</v>
      </c>
      <c r="T42">
        <f>IF(precio_alta!U41="","",precio_alta!U41)</f>
        <v>743</v>
      </c>
      <c r="U42">
        <f>IF(precio_alta!V41="","",precio_alta!V41)</f>
        <v>731</v>
      </c>
      <c r="V42">
        <f>IF(precio_alta!W41="","",precio_alta!W41)</f>
        <v>719</v>
      </c>
      <c r="W42">
        <f>IF(precio_alta!X41="","",precio_alta!X41)</f>
        <v>695</v>
      </c>
      <c r="X42">
        <f>IF(precio_alta!Y41="","",precio_alta!Y41)</f>
        <v>683</v>
      </c>
      <c r="Y42">
        <f>IF(precio_alta!Z41="","",precio_alta!Z41)</f>
        <v>671</v>
      </c>
      <c r="Z42">
        <f>IF(Anexar1!C41="","",IFERROR(VLOOKUP(C42,Anexar1!C:P,6,0),0))</f>
        <v>17</v>
      </c>
      <c r="AA42" t="str">
        <f>IF(Anexar1!C41="","",IFERROR(VLOOKUP(C42,Anexar1!C:P,14,0),""))</f>
        <v>LOW</v>
      </c>
    </row>
    <row r="43" spans="1:27" x14ac:dyDescent="0.3">
      <c r="A43" t="str">
        <f>IF(precio_alta!B42="","",precio_alta!B42)</f>
        <v>5G</v>
      </c>
      <c r="B43" t="str">
        <f>IF(Anexar1!B42="","",Anexar1!B42)</f>
        <v>ZTE</v>
      </c>
      <c r="C43" t="str">
        <f>IF(Anexar1!C42="","",Anexar1!C42)</f>
        <v>ZTE MF937</v>
      </c>
      <c r="D43">
        <f>IF(precio_alta!E42="","",precio_alta!E42)</f>
        <v>1989</v>
      </c>
      <c r="E43" t="str">
        <f>IF(precio_alta!F42="","",precio_alta!F42)</f>
        <v>Android</v>
      </c>
      <c r="F43">
        <f>IF(precio_alta!G42="","",precio_alta!G42)</f>
        <v>1979</v>
      </c>
      <c r="G43">
        <f>IF(precio_alta!H42="","",precio_alta!H42)</f>
        <v>1959</v>
      </c>
      <c r="H43">
        <f>IF(precio_alta!I42="","",precio_alta!I42)</f>
        <v>1949</v>
      </c>
      <c r="I43">
        <f>IF(precio_alta!J42="","",precio_alta!J42)</f>
        <v>1939</v>
      </c>
      <c r="J43">
        <f>IF(precio_alta!K42="","",precio_alta!K42)</f>
        <v>1909</v>
      </c>
      <c r="K43">
        <f>IF(precio_alta!L42="","",precio_alta!L42)</f>
        <v>1869</v>
      </c>
      <c r="L43">
        <f>IF(precio_alta!M42="","",precio_alta!M42)</f>
        <v>1829</v>
      </c>
      <c r="M43">
        <f>IF(precio_alta!N42="","",precio_alta!N42)</f>
        <v>1789</v>
      </c>
      <c r="N43">
        <f>IF(precio_alta!O42="","",precio_alta!O42)</f>
        <v>1749</v>
      </c>
      <c r="O43">
        <f>IF(precio_alta!P42="","",precio_alta!P42)</f>
        <v>1709</v>
      </c>
      <c r="P43">
        <f>IF(precio_alta!Q42="","",precio_alta!Q42)</f>
        <v>2375</v>
      </c>
      <c r="Q43">
        <f>IF(precio_alta!R42="","",precio_alta!R42)</f>
        <v>2351</v>
      </c>
      <c r="R43">
        <f>IF(precio_alta!S42="","",precio_alta!S42)</f>
        <v>2339</v>
      </c>
      <c r="S43">
        <f>IF(precio_alta!T42="","",precio_alta!T42)</f>
        <v>2327</v>
      </c>
      <c r="T43">
        <f>IF(precio_alta!U42="","",precio_alta!U42)</f>
        <v>2291</v>
      </c>
      <c r="U43">
        <f>IF(precio_alta!V42="","",precio_alta!V42)</f>
        <v>2243</v>
      </c>
      <c r="V43">
        <f>IF(precio_alta!W42="","",precio_alta!W42)</f>
        <v>2195</v>
      </c>
      <c r="W43">
        <f>IF(precio_alta!X42="","",precio_alta!X42)</f>
        <v>2147</v>
      </c>
      <c r="X43">
        <f>IF(precio_alta!Y42="","",precio_alta!Y42)</f>
        <v>2099</v>
      </c>
      <c r="Y43">
        <f>IF(precio_alta!Z42="","",precio_alta!Z42)</f>
        <v>2051</v>
      </c>
      <c r="Z43">
        <f>IF(Anexar1!C42="","",IFERROR(VLOOKUP(C43,Anexar1!C:P,6,0),0))</f>
        <v>123</v>
      </c>
      <c r="AA43" t="str">
        <f>IF(Anexar1!C42="","",IFERROR(VLOOKUP(C43,Anexar1!C:P,14,0),""))</f>
        <v>MODEM</v>
      </c>
    </row>
    <row r="44" spans="1:27" x14ac:dyDescent="0.3">
      <c r="A44" t="str">
        <f>IF(precio_alta!B43="","",precio_alta!B43)</f>
        <v>5G</v>
      </c>
      <c r="B44" t="str">
        <f>IF(Anexar1!B43="","",Anexar1!B43)</f>
        <v>ZTE</v>
      </c>
      <c r="C44" t="str">
        <f>IF(Anexar1!C43="","",Anexar1!C43)</f>
        <v>ZTE NUBIA V80 MAX 256GB</v>
      </c>
      <c r="D44">
        <f>IF(precio_alta!E43="","",precio_alta!E43)</f>
        <v>1439</v>
      </c>
      <c r="E44" t="str">
        <f>IF(precio_alta!F43="","",precio_alta!F43)</f>
        <v>Android</v>
      </c>
      <c r="F44">
        <f>IF(precio_alta!G43="","",precio_alta!G43)</f>
        <v>1429</v>
      </c>
      <c r="G44">
        <f>IF(precio_alta!H43="","",precio_alta!H43)</f>
        <v>1419</v>
      </c>
      <c r="H44">
        <f>IF(precio_alta!I43="","",precio_alta!I43)</f>
        <v>1409</v>
      </c>
      <c r="I44">
        <f>IF(precio_alta!J43="","",precio_alta!J43)</f>
        <v>1399</v>
      </c>
      <c r="J44">
        <f>IF(precio_alta!K43="","",precio_alta!K43)</f>
        <v>1379</v>
      </c>
      <c r="K44">
        <f>IF(precio_alta!L43="","",precio_alta!L43)</f>
        <v>1349</v>
      </c>
      <c r="L44">
        <f>IF(precio_alta!M43="","",precio_alta!M43)</f>
        <v>1319</v>
      </c>
      <c r="M44">
        <f>IF(precio_alta!N43="","",precio_alta!N43)</f>
        <v>1289</v>
      </c>
      <c r="N44">
        <f>IF(precio_alta!O43="","",precio_alta!O43)</f>
        <v>1259</v>
      </c>
      <c r="O44">
        <f>IF(precio_alta!P43="","",precio_alta!P43)</f>
        <v>1239</v>
      </c>
      <c r="P44">
        <f>IF(precio_alta!Q43="","",precio_alta!Q43)</f>
        <v>1715</v>
      </c>
      <c r="Q44">
        <f>IF(precio_alta!R43="","",precio_alta!R43)</f>
        <v>1703</v>
      </c>
      <c r="R44">
        <f>IF(precio_alta!S43="","",precio_alta!S43)</f>
        <v>1691</v>
      </c>
      <c r="S44">
        <f>IF(precio_alta!T43="","",precio_alta!T43)</f>
        <v>1679</v>
      </c>
      <c r="T44">
        <f>IF(precio_alta!U43="","",precio_alta!U43)</f>
        <v>1655</v>
      </c>
      <c r="U44">
        <f>IF(precio_alta!V43="","",precio_alta!V43)</f>
        <v>1619</v>
      </c>
      <c r="V44">
        <f>IF(precio_alta!W43="","",precio_alta!W43)</f>
        <v>1583</v>
      </c>
      <c r="W44">
        <f>IF(precio_alta!X43="","",precio_alta!X43)</f>
        <v>1547</v>
      </c>
      <c r="X44">
        <f>IF(precio_alta!Y43="","",precio_alta!Y43)</f>
        <v>1511</v>
      </c>
      <c r="Y44">
        <f>IF(precio_alta!Z43="","",precio_alta!Z43)</f>
        <v>1487</v>
      </c>
      <c r="Z44">
        <f>IF(Anexar1!C43="","",IFERROR(VLOOKUP(C44,Anexar1!C:P,6,0),0))</f>
        <v>24</v>
      </c>
      <c r="AA44" t="str">
        <f>IF(Anexar1!C43="","",IFERROR(VLOOKUP(C44,Anexar1!C:P,14,0),""))</f>
        <v>LOW</v>
      </c>
    </row>
    <row r="45" spans="1:27" x14ac:dyDescent="0.3">
      <c r="A45" t="str">
        <f>IF(precio_alta!B44="","",precio_alta!B44)</f>
        <v>5G</v>
      </c>
      <c r="B45" t="e">
        <f>IF(Anexar1!#REF!="","",Anexar1!#REF!)</f>
        <v>#REF!</v>
      </c>
      <c r="C45" t="e">
        <f>IF(Anexar1!#REF!="","",Anexar1!#REF!)</f>
        <v>#REF!</v>
      </c>
      <c r="D45">
        <f>IF(precio_alta!E44="","",precio_alta!E44)</f>
        <v>2649</v>
      </c>
      <c r="E45" t="str">
        <f>IF(precio_alta!F44="","",precio_alta!F44)</f>
        <v>Android</v>
      </c>
      <c r="F45">
        <f>IF(precio_alta!G44="","",precio_alta!G44)</f>
        <v>2629</v>
      </c>
      <c r="G45">
        <f>IF(precio_alta!H44="","",precio_alta!H44)</f>
        <v>2619</v>
      </c>
      <c r="H45">
        <f>IF(precio_alta!I44="","",precio_alta!I44)</f>
        <v>2599</v>
      </c>
      <c r="I45">
        <f>IF(precio_alta!J44="","",precio_alta!J44)</f>
        <v>2579</v>
      </c>
      <c r="J45">
        <f>IF(precio_alta!K44="","",precio_alta!K44)</f>
        <v>2539</v>
      </c>
      <c r="K45">
        <f>IF(precio_alta!L44="","",precio_alta!L44)</f>
        <v>2489</v>
      </c>
      <c r="L45">
        <f>IF(precio_alta!M44="","",precio_alta!M44)</f>
        <v>2439</v>
      </c>
      <c r="M45">
        <f>IF(precio_alta!N44="","",precio_alta!N44)</f>
        <v>2379</v>
      </c>
      <c r="N45">
        <f>IF(precio_alta!O44="","",precio_alta!O44)</f>
        <v>2329</v>
      </c>
      <c r="O45">
        <f>IF(precio_alta!P44="","",precio_alta!P44)</f>
        <v>2269</v>
      </c>
      <c r="P45">
        <f>IF(precio_alta!Q44="","",precio_alta!Q44)</f>
        <v>3155</v>
      </c>
      <c r="Q45">
        <f>IF(precio_alta!R44="","",precio_alta!R44)</f>
        <v>3143</v>
      </c>
      <c r="R45">
        <f>IF(precio_alta!S44="","",precio_alta!S44)</f>
        <v>3119</v>
      </c>
      <c r="S45">
        <f>IF(precio_alta!T44="","",precio_alta!T44)</f>
        <v>3095</v>
      </c>
      <c r="T45">
        <f>IF(precio_alta!U44="","",precio_alta!U44)</f>
        <v>3047</v>
      </c>
      <c r="U45">
        <f>IF(precio_alta!V44="","",precio_alta!V44)</f>
        <v>2987</v>
      </c>
      <c r="V45">
        <f>IF(precio_alta!W44="","",precio_alta!W44)</f>
        <v>2927</v>
      </c>
      <c r="W45">
        <f>IF(precio_alta!X44="","",precio_alta!X44)</f>
        <v>2855</v>
      </c>
      <c r="X45">
        <f>IF(precio_alta!Y44="","",precio_alta!Y44)</f>
        <v>2795</v>
      </c>
      <c r="Y45">
        <f>IF(precio_alta!Z44="","",precio_alta!Z44)</f>
        <v>2723</v>
      </c>
      <c r="Z45" t="e">
        <f>IF(Anexar1!#REF!="","",IFERROR(VLOOKUP(C45,Anexar1!C:P,6,0),0))</f>
        <v>#REF!</v>
      </c>
      <c r="AA45" t="e">
        <f>IF(Anexar1!#REF!="","",IFERROR(VLOOKUP(C45,Anexar1!C:P,14,0),""))</f>
        <v>#REF!</v>
      </c>
    </row>
    <row r="46" spans="1:27" x14ac:dyDescent="0.3">
      <c r="A46" t="str">
        <f>IF(precio_alta!B45="","",precio_alta!B45)</f>
        <v>5G</v>
      </c>
      <c r="B46" t="e">
        <f>IF(Anexar1!#REF!="","",Anexar1!#REF!)</f>
        <v>#REF!</v>
      </c>
      <c r="C46" t="e">
        <f>IF(Anexar1!#REF!="","",Anexar1!#REF!)</f>
        <v>#REF!</v>
      </c>
      <c r="D46">
        <f>IF(precio_alta!E45="","",precio_alta!E45)</f>
        <v>2549</v>
      </c>
      <c r="E46" t="str">
        <f>IF(precio_alta!F45="","",precio_alta!F45)</f>
        <v>Android</v>
      </c>
      <c r="F46">
        <f>IF(precio_alta!G45="","",precio_alta!G45)</f>
        <v>2529</v>
      </c>
      <c r="G46">
        <f>IF(precio_alta!H45="","",precio_alta!H45)</f>
        <v>2509</v>
      </c>
      <c r="H46">
        <f>IF(precio_alta!I45="","",precio_alta!I45)</f>
        <v>2489</v>
      </c>
      <c r="I46">
        <f>IF(precio_alta!J45="","",precio_alta!J45)</f>
        <v>2479</v>
      </c>
      <c r="J46">
        <f>IF(precio_alta!K45="","",precio_alta!K45)</f>
        <v>2439</v>
      </c>
      <c r="K46">
        <f>IF(precio_alta!L45="","",precio_alta!L45)</f>
        <v>2389</v>
      </c>
      <c r="L46">
        <f>IF(precio_alta!M45="","",precio_alta!M45)</f>
        <v>2339</v>
      </c>
      <c r="M46">
        <f>IF(precio_alta!N45="","",precio_alta!N45)</f>
        <v>2289</v>
      </c>
      <c r="N46">
        <f>IF(precio_alta!O45="","",precio_alta!O45)</f>
        <v>2229</v>
      </c>
      <c r="O46">
        <f>IF(precio_alta!P45="","",precio_alta!P45)</f>
        <v>2179</v>
      </c>
      <c r="P46">
        <f>IF(precio_alta!Q45="","",precio_alta!Q45)</f>
        <v>3035</v>
      </c>
      <c r="Q46">
        <f>IF(precio_alta!R45="","",precio_alta!R45)</f>
        <v>3011</v>
      </c>
      <c r="R46">
        <f>IF(precio_alta!S45="","",precio_alta!S45)</f>
        <v>2987</v>
      </c>
      <c r="S46">
        <f>IF(precio_alta!T45="","",precio_alta!T45)</f>
        <v>2975</v>
      </c>
      <c r="T46">
        <f>IF(precio_alta!U45="","",precio_alta!U45)</f>
        <v>2927</v>
      </c>
      <c r="U46">
        <f>IF(precio_alta!V45="","",precio_alta!V45)</f>
        <v>2867</v>
      </c>
      <c r="V46">
        <f>IF(precio_alta!W45="","",precio_alta!W45)</f>
        <v>2807</v>
      </c>
      <c r="W46">
        <f>IF(precio_alta!X45="","",precio_alta!X45)</f>
        <v>2747</v>
      </c>
      <c r="X46">
        <f>IF(precio_alta!Y45="","",precio_alta!Y45)</f>
        <v>2675</v>
      </c>
      <c r="Y46">
        <f>IF(precio_alta!Z45="","",precio_alta!Z45)</f>
        <v>2615</v>
      </c>
      <c r="Z46" t="e">
        <f>IF(Anexar1!#REF!="","",IFERROR(VLOOKUP(C46,Anexar1!C:P,6,0),0))</f>
        <v>#REF!</v>
      </c>
      <c r="AA46" t="e">
        <f>IF(Anexar1!#REF!="","",IFERROR(VLOOKUP(C46,Anexar1!C:P,14,0),""))</f>
        <v>#REF!</v>
      </c>
    </row>
    <row r="47" spans="1:27" x14ac:dyDescent="0.3">
      <c r="A47" t="str">
        <f>IF(precio_alta!B46="","",precio_alta!B46)</f>
        <v>5G</v>
      </c>
      <c r="B47" t="e">
        <f>IF(Anexar1!#REF!="","",Anexar1!#REF!)</f>
        <v>#REF!</v>
      </c>
      <c r="C47" t="e">
        <f>IF(Anexar1!#REF!="","",Anexar1!#REF!)</f>
        <v>#REF!</v>
      </c>
      <c r="D47">
        <f>IF(precio_alta!E46="","",precio_alta!E46)</f>
        <v>1899</v>
      </c>
      <c r="E47" t="str">
        <f>IF(precio_alta!F46="","",precio_alta!F46)</f>
        <v>Android</v>
      </c>
      <c r="F47">
        <f>IF(precio_alta!G46="","",precio_alta!G46)</f>
        <v>1879</v>
      </c>
      <c r="G47">
        <f>IF(precio_alta!H46="","",precio_alta!H46)</f>
        <v>1869</v>
      </c>
      <c r="H47">
        <f>IF(precio_alta!I46="","",precio_alta!I46)</f>
        <v>1859</v>
      </c>
      <c r="I47">
        <f>IF(precio_alta!J46="","",precio_alta!J46)</f>
        <v>1839</v>
      </c>
      <c r="J47">
        <f>IF(precio_alta!K46="","",precio_alta!K46)</f>
        <v>1819</v>
      </c>
      <c r="K47">
        <f>IF(precio_alta!L46="","",precio_alta!L46)</f>
        <v>1779</v>
      </c>
      <c r="L47">
        <f>IF(precio_alta!M46="","",precio_alta!M46)</f>
        <v>1739</v>
      </c>
      <c r="M47">
        <f>IF(precio_alta!N46="","",precio_alta!N46)</f>
        <v>1699</v>
      </c>
      <c r="N47">
        <f>IF(precio_alta!O46="","",precio_alta!O46)</f>
        <v>1659</v>
      </c>
      <c r="O47">
        <f>IF(precio_alta!P46="","",precio_alta!P46)</f>
        <v>1629</v>
      </c>
      <c r="P47">
        <f>IF(precio_alta!Q46="","",precio_alta!Q46)</f>
        <v>2255</v>
      </c>
      <c r="Q47">
        <f>IF(precio_alta!R46="","",precio_alta!R46)</f>
        <v>2243</v>
      </c>
      <c r="R47">
        <f>IF(precio_alta!S46="","",precio_alta!S46)</f>
        <v>2231</v>
      </c>
      <c r="S47">
        <f>IF(precio_alta!T46="","",precio_alta!T46)</f>
        <v>2207</v>
      </c>
      <c r="T47">
        <f>IF(precio_alta!U46="","",precio_alta!U46)</f>
        <v>2183</v>
      </c>
      <c r="U47">
        <f>IF(precio_alta!V46="","",precio_alta!V46)</f>
        <v>2135</v>
      </c>
      <c r="V47">
        <f>IF(precio_alta!W46="","",precio_alta!W46)</f>
        <v>2087</v>
      </c>
      <c r="W47">
        <f>IF(precio_alta!X46="","",precio_alta!X46)</f>
        <v>2039</v>
      </c>
      <c r="X47">
        <f>IF(precio_alta!Y46="","",precio_alta!Y46)</f>
        <v>1991</v>
      </c>
      <c r="Y47">
        <f>IF(precio_alta!Z46="","",precio_alta!Z46)</f>
        <v>1955</v>
      </c>
      <c r="Z47" t="e">
        <f>IF(Anexar1!#REF!="","",IFERROR(VLOOKUP(C47,Anexar1!C:P,6,0),0))</f>
        <v>#REF!</v>
      </c>
      <c r="AA47" t="e">
        <f>IF(Anexar1!#REF!="","",IFERROR(VLOOKUP(C47,Anexar1!C:P,14,0),""))</f>
        <v>#REF!</v>
      </c>
    </row>
    <row r="48" spans="1:27" x14ac:dyDescent="0.3">
      <c r="A48" t="str">
        <f>IF(precio_alta!B47="","",precio_alta!B47)</f>
        <v>5G</v>
      </c>
      <c r="B48" t="e">
        <f>IF(Anexar1!#REF!="","",Anexar1!#REF!)</f>
        <v>#REF!</v>
      </c>
      <c r="C48" t="e">
        <f>IF(Anexar1!#REF!="","",Anexar1!#REF!)</f>
        <v>#REF!</v>
      </c>
      <c r="D48">
        <f>IF(precio_alta!E47="","",precio_alta!E47)</f>
        <v>3619</v>
      </c>
      <c r="E48" t="str">
        <f>IF(precio_alta!F47="","",precio_alta!F47)</f>
        <v>Android</v>
      </c>
      <c r="F48">
        <f>IF(precio_alta!G47="","",precio_alta!G47)</f>
        <v>3589</v>
      </c>
      <c r="G48">
        <f>IF(precio_alta!H47="","",precio_alta!H47)</f>
        <v>3569</v>
      </c>
      <c r="H48">
        <f>IF(precio_alta!I47="","",precio_alta!I47)</f>
        <v>3539</v>
      </c>
      <c r="I48">
        <f>IF(precio_alta!J47="","",precio_alta!J47)</f>
        <v>3519</v>
      </c>
      <c r="J48">
        <f>IF(precio_alta!K47="","",precio_alta!K47)</f>
        <v>3469</v>
      </c>
      <c r="K48">
        <f>IF(precio_alta!L47="","",precio_alta!L47)</f>
        <v>3399</v>
      </c>
      <c r="L48">
        <f>IF(precio_alta!M47="","",precio_alta!M47)</f>
        <v>3329</v>
      </c>
      <c r="M48">
        <f>IF(precio_alta!N47="","",precio_alta!N47)</f>
        <v>3249</v>
      </c>
      <c r="N48">
        <f>IF(precio_alta!O47="","",precio_alta!O47)</f>
        <v>3179</v>
      </c>
      <c r="O48">
        <f>IF(precio_alta!P47="","",precio_alta!P47)</f>
        <v>3109</v>
      </c>
      <c r="P48">
        <f>IF(precio_alta!Q47="","",precio_alta!Q47)</f>
        <v>4307</v>
      </c>
      <c r="Q48">
        <f>IF(precio_alta!R47="","",precio_alta!R47)</f>
        <v>4283</v>
      </c>
      <c r="R48">
        <f>IF(precio_alta!S47="","",precio_alta!S47)</f>
        <v>4247</v>
      </c>
      <c r="S48">
        <f>IF(precio_alta!T47="","",precio_alta!T47)</f>
        <v>4223</v>
      </c>
      <c r="T48">
        <f>IF(precio_alta!U47="","",precio_alta!U47)</f>
        <v>4163</v>
      </c>
      <c r="U48">
        <f>IF(precio_alta!V47="","",precio_alta!V47)</f>
        <v>4079</v>
      </c>
      <c r="V48">
        <f>IF(precio_alta!W47="","",precio_alta!W47)</f>
        <v>3995</v>
      </c>
      <c r="W48">
        <f>IF(precio_alta!X47="","",precio_alta!X47)</f>
        <v>3899</v>
      </c>
      <c r="X48">
        <f>IF(precio_alta!Y47="","",precio_alta!Y47)</f>
        <v>3815</v>
      </c>
      <c r="Y48">
        <f>IF(precio_alta!Z47="","",precio_alta!Z47)</f>
        <v>3731</v>
      </c>
      <c r="Z48" t="e">
        <f>IF(Anexar1!#REF!="","",IFERROR(VLOOKUP(C48,Anexar1!C:P,6,0),0))</f>
        <v>#REF!</v>
      </c>
      <c r="AA48" t="e">
        <f>IF(Anexar1!#REF!="","",IFERROR(VLOOKUP(C48,Anexar1!C:P,14,0),""))</f>
        <v>#REF!</v>
      </c>
    </row>
    <row r="49" spans="1:27" x14ac:dyDescent="0.3">
      <c r="A49" t="str">
        <f>IF(precio_alta!B48="","",precio_alta!B48)</f>
        <v>4G</v>
      </c>
      <c r="B49" t="e">
        <f>IF(Anexar1!#REF!="","",Anexar1!#REF!)</f>
        <v>#REF!</v>
      </c>
      <c r="C49" t="e">
        <f>IF(Anexar1!#REF!="","",Anexar1!#REF!)</f>
        <v>#REF!</v>
      </c>
      <c r="D49">
        <f>IF(precio_alta!E48="","",precio_alta!E48)</f>
        <v>619</v>
      </c>
      <c r="E49" t="str">
        <f>IF(precio_alta!F48="","",precio_alta!F48)</f>
        <v>Android</v>
      </c>
      <c r="F49">
        <f>IF(precio_alta!G48="","",precio_alta!G48)</f>
        <v>619</v>
      </c>
      <c r="G49">
        <f>IF(precio_alta!H48="","",precio_alta!H48)</f>
        <v>609</v>
      </c>
      <c r="H49">
        <f>IF(precio_alta!I48="","",precio_alta!I48)</f>
        <v>609</v>
      </c>
      <c r="I49">
        <f>IF(precio_alta!J48="","",precio_alta!J48)</f>
        <v>609</v>
      </c>
      <c r="J49">
        <f>IF(precio_alta!K48="","",precio_alta!K48)</f>
        <v>599</v>
      </c>
      <c r="K49">
        <f>IF(precio_alta!L48="","",precio_alta!L48)</f>
        <v>589</v>
      </c>
      <c r="L49">
        <f>IF(precio_alta!M48="","",precio_alta!M48)</f>
        <v>569</v>
      </c>
      <c r="M49">
        <f>IF(precio_alta!N48="","",precio_alta!N48)</f>
        <v>559</v>
      </c>
      <c r="N49">
        <f>IF(precio_alta!O48="","",precio_alta!O48)</f>
        <v>549</v>
      </c>
      <c r="O49">
        <f>IF(precio_alta!P48="","",precio_alta!P48)</f>
        <v>529</v>
      </c>
      <c r="P49">
        <f>IF(precio_alta!Q48="","",precio_alta!Q48)</f>
        <v>743</v>
      </c>
      <c r="Q49">
        <f>IF(precio_alta!R48="","",precio_alta!R48)</f>
        <v>731</v>
      </c>
      <c r="R49">
        <f>IF(precio_alta!S48="","",precio_alta!S48)</f>
        <v>731</v>
      </c>
      <c r="S49">
        <f>IF(precio_alta!T48="","",precio_alta!T48)</f>
        <v>731</v>
      </c>
      <c r="T49">
        <f>IF(precio_alta!U48="","",precio_alta!U48)</f>
        <v>719</v>
      </c>
      <c r="U49">
        <f>IF(precio_alta!V48="","",precio_alta!V48)</f>
        <v>707</v>
      </c>
      <c r="V49">
        <f>IF(precio_alta!W48="","",precio_alta!W48)</f>
        <v>683</v>
      </c>
      <c r="W49">
        <f>IF(precio_alta!X48="","",precio_alta!X48)</f>
        <v>671</v>
      </c>
      <c r="X49">
        <f>IF(precio_alta!Y48="","",precio_alta!Y48)</f>
        <v>659</v>
      </c>
      <c r="Y49">
        <f>IF(precio_alta!Z48="","",precio_alta!Z48)</f>
        <v>635</v>
      </c>
      <c r="Z49" t="e">
        <f>IF(Anexar1!#REF!="","",IFERROR(VLOOKUP(C49,Anexar1!C:P,6,0),0))</f>
        <v>#REF!</v>
      </c>
      <c r="AA49" t="e">
        <f>IF(Anexar1!#REF!="","",IFERROR(VLOOKUP(C49,Anexar1!C:P,14,0),""))</f>
        <v>#REF!</v>
      </c>
    </row>
    <row r="50" spans="1:27" x14ac:dyDescent="0.3">
      <c r="A50" t="str">
        <f>IF(precio_alta!B49="","",precio_alta!B49)</f>
        <v>4G</v>
      </c>
      <c r="B50" t="e">
        <f>IF(Anexar1!#REF!="","",Anexar1!#REF!)</f>
        <v>#REF!</v>
      </c>
      <c r="C50" t="e">
        <f>IF(Anexar1!#REF!="","",Anexar1!#REF!)</f>
        <v>#REF!</v>
      </c>
      <c r="D50">
        <f>IF(precio_alta!E49="","",precio_alta!E49)</f>
        <v>649</v>
      </c>
      <c r="E50" t="str">
        <f>IF(precio_alta!F49="","",precio_alta!F49)</f>
        <v>Android</v>
      </c>
      <c r="F50">
        <f>IF(precio_alta!G49="","",precio_alta!G49)</f>
        <v>639</v>
      </c>
      <c r="G50">
        <f>IF(precio_alta!H49="","",precio_alta!H49)</f>
        <v>639</v>
      </c>
      <c r="H50">
        <f>IF(precio_alta!I49="","",precio_alta!I49)</f>
        <v>629</v>
      </c>
      <c r="I50">
        <f>IF(precio_alta!J49="","",precio_alta!J49)</f>
        <v>629</v>
      </c>
      <c r="J50">
        <f>IF(precio_alta!K49="","",precio_alta!K49)</f>
        <v>619</v>
      </c>
      <c r="K50">
        <f>IF(precio_alta!L49="","",precio_alta!L49)</f>
        <v>609</v>
      </c>
      <c r="L50">
        <f>IF(precio_alta!M49="","",precio_alta!M49)</f>
        <v>599</v>
      </c>
      <c r="M50">
        <f>IF(precio_alta!N49="","",precio_alta!N49)</f>
        <v>579</v>
      </c>
      <c r="N50">
        <f>IF(precio_alta!O49="","",precio_alta!O49)</f>
        <v>569</v>
      </c>
      <c r="O50">
        <f>IF(precio_alta!P49="","",precio_alta!P49)</f>
        <v>559</v>
      </c>
      <c r="P50">
        <f>IF(precio_alta!Q49="","",precio_alta!Q49)</f>
        <v>767</v>
      </c>
      <c r="Q50">
        <f>IF(precio_alta!R49="","",precio_alta!R49)</f>
        <v>767</v>
      </c>
      <c r="R50">
        <f>IF(precio_alta!S49="","",precio_alta!S49)</f>
        <v>755</v>
      </c>
      <c r="S50">
        <f>IF(precio_alta!T49="","",precio_alta!T49)</f>
        <v>755</v>
      </c>
      <c r="T50">
        <f>IF(precio_alta!U49="","",precio_alta!U49)</f>
        <v>743</v>
      </c>
      <c r="U50">
        <f>IF(precio_alta!V49="","",precio_alta!V49)</f>
        <v>731</v>
      </c>
      <c r="V50">
        <f>IF(precio_alta!W49="","",precio_alta!W49)</f>
        <v>719</v>
      </c>
      <c r="W50">
        <f>IF(precio_alta!X49="","",precio_alta!X49)</f>
        <v>695</v>
      </c>
      <c r="X50">
        <f>IF(precio_alta!Y49="","",precio_alta!Y49)</f>
        <v>683</v>
      </c>
      <c r="Y50">
        <f>IF(precio_alta!Z49="","",precio_alta!Z49)</f>
        <v>671</v>
      </c>
      <c r="Z50" t="e">
        <f>IF(Anexar1!#REF!="","",IFERROR(VLOOKUP(C50,Anexar1!C:P,6,0),0))</f>
        <v>#REF!</v>
      </c>
      <c r="AA50" t="e">
        <f>IF(Anexar1!#REF!="","",IFERROR(VLOOKUP(C50,Anexar1!C:P,14,0),""))</f>
        <v>#REF!</v>
      </c>
    </row>
    <row r="51" spans="1:27" x14ac:dyDescent="0.3">
      <c r="A51" t="str">
        <f>IF(precio_alta!B50="","",precio_alta!B50)</f>
        <v>4G</v>
      </c>
      <c r="B51" t="e">
        <f>IF(Anexar1!#REF!="","",Anexar1!#REF!)</f>
        <v>#REF!</v>
      </c>
      <c r="C51" t="e">
        <f>IF(Anexar1!#REF!="","",Anexar1!#REF!)</f>
        <v>#REF!</v>
      </c>
      <c r="D51">
        <f>IF(precio_alta!E50="","",precio_alta!E50)</f>
        <v>719</v>
      </c>
      <c r="E51" t="str">
        <f>IF(precio_alta!F50="","",precio_alta!F50)</f>
        <v>Android</v>
      </c>
      <c r="F51">
        <f>IF(precio_alta!G50="","",precio_alta!G50)</f>
        <v>709</v>
      </c>
      <c r="G51">
        <f>IF(precio_alta!H50="","",precio_alta!H50)</f>
        <v>709</v>
      </c>
      <c r="H51">
        <f>IF(precio_alta!I50="","",precio_alta!I50)</f>
        <v>699</v>
      </c>
      <c r="I51">
        <f>IF(precio_alta!J50="","",precio_alta!J50)</f>
        <v>699</v>
      </c>
      <c r="J51">
        <f>IF(precio_alta!K50="","",precio_alta!K50)</f>
        <v>689</v>
      </c>
      <c r="K51">
        <f>IF(precio_alta!L50="","",precio_alta!L50)</f>
        <v>669</v>
      </c>
      <c r="L51">
        <f>IF(precio_alta!M50="","",precio_alta!M50)</f>
        <v>659</v>
      </c>
      <c r="M51">
        <f>IF(precio_alta!N50="","",precio_alta!N50)</f>
        <v>639</v>
      </c>
      <c r="N51">
        <f>IF(precio_alta!O50="","",precio_alta!O50)</f>
        <v>629</v>
      </c>
      <c r="O51">
        <f>IF(precio_alta!P50="","",precio_alta!P50)</f>
        <v>609</v>
      </c>
      <c r="P51">
        <f>IF(precio_alta!Q50="","",precio_alta!Q50)</f>
        <v>851</v>
      </c>
      <c r="Q51">
        <f>IF(precio_alta!R50="","",precio_alta!R50)</f>
        <v>851</v>
      </c>
      <c r="R51">
        <f>IF(precio_alta!S50="","",precio_alta!S50)</f>
        <v>839</v>
      </c>
      <c r="S51">
        <f>IF(precio_alta!T50="","",precio_alta!T50)</f>
        <v>839</v>
      </c>
      <c r="T51">
        <f>IF(precio_alta!U50="","",precio_alta!U50)</f>
        <v>827</v>
      </c>
      <c r="U51">
        <f>IF(precio_alta!V50="","",precio_alta!V50)</f>
        <v>803</v>
      </c>
      <c r="V51">
        <f>IF(precio_alta!W50="","",precio_alta!W50)</f>
        <v>791</v>
      </c>
      <c r="W51">
        <f>IF(precio_alta!X50="","",precio_alta!X50)</f>
        <v>767</v>
      </c>
      <c r="X51">
        <f>IF(precio_alta!Y50="","",precio_alta!Y50)</f>
        <v>755</v>
      </c>
      <c r="Y51">
        <f>IF(precio_alta!Z50="","",precio_alta!Z50)</f>
        <v>731</v>
      </c>
      <c r="Z51" t="e">
        <f>IF(Anexar1!#REF!="","",IFERROR(VLOOKUP(C51,Anexar1!C:P,6,0),0))</f>
        <v>#REF!</v>
      </c>
      <c r="AA51" t="e">
        <f>IF(Anexar1!#REF!="","",IFERROR(VLOOKUP(C51,Anexar1!C:P,14,0),""))</f>
        <v>#REF!</v>
      </c>
    </row>
    <row r="52" spans="1:27" x14ac:dyDescent="0.3">
      <c r="A52" t="str">
        <f>IF(precio_alta!B51="","",precio_alta!B51)</f>
        <v>4G</v>
      </c>
      <c r="B52" t="e">
        <f>IF(Anexar1!#REF!="","",Anexar1!#REF!)</f>
        <v>#REF!</v>
      </c>
      <c r="C52" t="e">
        <f>IF(Anexar1!#REF!="","",Anexar1!#REF!)</f>
        <v>#REF!</v>
      </c>
      <c r="D52">
        <f>IF(precio_alta!E51="","",precio_alta!E51)</f>
        <v>779</v>
      </c>
      <c r="E52" t="str">
        <f>IF(precio_alta!F51="","",precio_alta!F51)</f>
        <v>Android</v>
      </c>
      <c r="F52">
        <f>IF(precio_alta!G51="","",precio_alta!G51)</f>
        <v>779</v>
      </c>
      <c r="G52">
        <f>IF(precio_alta!H51="","",precio_alta!H51)</f>
        <v>769</v>
      </c>
      <c r="H52">
        <f>IF(precio_alta!I51="","",precio_alta!I51)</f>
        <v>769</v>
      </c>
      <c r="I52">
        <f>IF(precio_alta!J51="","",precio_alta!J51)</f>
        <v>759</v>
      </c>
      <c r="J52">
        <f>IF(precio_alta!K51="","",precio_alta!K51)</f>
        <v>749</v>
      </c>
      <c r="K52">
        <f>IF(precio_alta!L51="","",precio_alta!L51)</f>
        <v>729</v>
      </c>
      <c r="L52">
        <f>IF(precio_alta!M51="","",precio_alta!M51)</f>
        <v>719</v>
      </c>
      <c r="M52">
        <f>IF(precio_alta!N51="","",precio_alta!N51)</f>
        <v>699</v>
      </c>
      <c r="N52">
        <f>IF(precio_alta!O51="","",precio_alta!O51)</f>
        <v>689</v>
      </c>
      <c r="O52">
        <f>IF(precio_alta!P51="","",precio_alta!P51)</f>
        <v>669</v>
      </c>
      <c r="P52">
        <f>IF(precio_alta!Q51="","",precio_alta!Q51)</f>
        <v>935</v>
      </c>
      <c r="Q52">
        <f>IF(precio_alta!R51="","",precio_alta!R51)</f>
        <v>923</v>
      </c>
      <c r="R52">
        <f>IF(precio_alta!S51="","",precio_alta!S51)</f>
        <v>923</v>
      </c>
      <c r="S52">
        <f>IF(precio_alta!T51="","",precio_alta!T51)</f>
        <v>911</v>
      </c>
      <c r="T52">
        <f>IF(precio_alta!U51="","",precio_alta!U51)</f>
        <v>899</v>
      </c>
      <c r="U52">
        <f>IF(precio_alta!V51="","",precio_alta!V51)</f>
        <v>875</v>
      </c>
      <c r="V52">
        <f>IF(precio_alta!W51="","",precio_alta!W51)</f>
        <v>863</v>
      </c>
      <c r="W52">
        <f>IF(precio_alta!X51="","",precio_alta!X51)</f>
        <v>839</v>
      </c>
      <c r="X52">
        <f>IF(precio_alta!Y51="","",precio_alta!Y51)</f>
        <v>827</v>
      </c>
      <c r="Y52">
        <f>IF(precio_alta!Z51="","",precio_alta!Z51)</f>
        <v>803</v>
      </c>
      <c r="Z52" t="e">
        <f>IF(Anexar1!#REF!="","",IFERROR(VLOOKUP(C52,Anexar1!C:P,6,0),0))</f>
        <v>#REF!</v>
      </c>
      <c r="AA52" t="e">
        <f>IF(Anexar1!#REF!="","",IFERROR(VLOOKUP(C52,Anexar1!C:P,14,0),""))</f>
        <v>#REF!</v>
      </c>
    </row>
    <row r="53" spans="1:27" x14ac:dyDescent="0.3">
      <c r="A53" t="str">
        <f>IF(precio_alta!B52="","",precio_alta!B52)</f>
        <v>5G</v>
      </c>
      <c r="B53" t="e">
        <f>IF(Anexar1!#REF!="","",Anexar1!#REF!)</f>
        <v>#REF!</v>
      </c>
      <c r="C53" t="e">
        <f>IF(Anexar1!#REF!="","",Anexar1!#REF!)</f>
        <v>#REF!</v>
      </c>
      <c r="D53">
        <f>IF(precio_alta!E52="","",precio_alta!E52)</f>
        <v>949</v>
      </c>
      <c r="E53" t="str">
        <f>IF(precio_alta!F52="","",precio_alta!F52)</f>
        <v>Android</v>
      </c>
      <c r="F53">
        <f>IF(precio_alta!G52="","",precio_alta!G52)</f>
        <v>939</v>
      </c>
      <c r="G53">
        <f>IF(precio_alta!H52="","",precio_alta!H52)</f>
        <v>939</v>
      </c>
      <c r="H53">
        <f>IF(precio_alta!I52="","",precio_alta!I52)</f>
        <v>929</v>
      </c>
      <c r="I53">
        <f>IF(precio_alta!J52="","",precio_alta!J52)</f>
        <v>919</v>
      </c>
      <c r="J53">
        <f>IF(precio_alta!K52="","",precio_alta!K52)</f>
        <v>909</v>
      </c>
      <c r="K53">
        <f>IF(precio_alta!L52="","",precio_alta!L52)</f>
        <v>889</v>
      </c>
      <c r="L53">
        <f>IF(precio_alta!M52="","",precio_alta!M52)</f>
        <v>869</v>
      </c>
      <c r="M53">
        <f>IF(precio_alta!N52="","",precio_alta!N52)</f>
        <v>849</v>
      </c>
      <c r="N53">
        <f>IF(precio_alta!O52="","",precio_alta!O52)</f>
        <v>829</v>
      </c>
      <c r="O53">
        <f>IF(precio_alta!P52="","",precio_alta!P52)</f>
        <v>819</v>
      </c>
      <c r="P53">
        <f>IF(precio_alta!Q52="","",precio_alta!Q52)</f>
        <v>1127</v>
      </c>
      <c r="Q53">
        <f>IF(precio_alta!R52="","",precio_alta!R52)</f>
        <v>1127</v>
      </c>
      <c r="R53">
        <f>IF(precio_alta!S52="","",precio_alta!S52)</f>
        <v>1115</v>
      </c>
      <c r="S53">
        <f>IF(precio_alta!T52="","",precio_alta!T52)</f>
        <v>1103</v>
      </c>
      <c r="T53">
        <f>IF(precio_alta!U52="","",precio_alta!U52)</f>
        <v>1091</v>
      </c>
      <c r="U53">
        <f>IF(precio_alta!V52="","",precio_alta!V52)</f>
        <v>1067</v>
      </c>
      <c r="V53">
        <f>IF(precio_alta!W52="","",precio_alta!W52)</f>
        <v>1043</v>
      </c>
      <c r="W53">
        <f>IF(precio_alta!X52="","",precio_alta!X52)</f>
        <v>1019</v>
      </c>
      <c r="X53">
        <f>IF(precio_alta!Y52="","",precio_alta!Y52)</f>
        <v>995</v>
      </c>
      <c r="Y53">
        <f>IF(precio_alta!Z52="","",precio_alta!Z52)</f>
        <v>983</v>
      </c>
      <c r="Z53" t="e">
        <f>IF(Anexar1!#REF!="","",IFERROR(VLOOKUP(C53,Anexar1!C:P,6,0),0))</f>
        <v>#REF!</v>
      </c>
      <c r="AA53" t="e">
        <f>IF(Anexar1!#REF!="","",IFERROR(VLOOKUP(C53,Anexar1!C:P,14,0),""))</f>
        <v>#REF!</v>
      </c>
    </row>
    <row r="54" spans="1:27" x14ac:dyDescent="0.3">
      <c r="A54" t="str">
        <f>IF(precio_alta!B53="","",precio_alta!B53)</f>
        <v>5G</v>
      </c>
      <c r="B54" t="str">
        <f>IF(Anexar1!B44="","",Anexar1!B44)</f>
        <v>ZTE</v>
      </c>
      <c r="C54" t="str">
        <f>IF(Anexar1!C44="","",Anexar1!C44)</f>
        <v>ZTE NUBIA NEO5 256GB 5G</v>
      </c>
      <c r="D54">
        <f>IF(precio_alta!E53="","",precio_alta!E53)</f>
        <v>969</v>
      </c>
      <c r="E54" t="str">
        <f>IF(precio_alta!F53="","",precio_alta!F53)</f>
        <v>Android</v>
      </c>
      <c r="F54">
        <f>IF(precio_alta!G53="","",precio_alta!G53)</f>
        <v>969</v>
      </c>
      <c r="G54">
        <f>IF(precio_alta!H53="","",precio_alta!H53)</f>
        <v>959</v>
      </c>
      <c r="H54">
        <f>IF(precio_alta!I53="","",precio_alta!I53)</f>
        <v>949</v>
      </c>
      <c r="I54">
        <f>IF(precio_alta!J53="","",precio_alta!J53)</f>
        <v>949</v>
      </c>
      <c r="J54">
        <f>IF(precio_alta!K53="","",precio_alta!K53)</f>
        <v>929</v>
      </c>
      <c r="K54">
        <f>IF(precio_alta!L53="","",precio_alta!L53)</f>
        <v>909</v>
      </c>
      <c r="L54">
        <f>IF(precio_alta!M53="","",precio_alta!M53)</f>
        <v>889</v>
      </c>
      <c r="M54">
        <f>IF(precio_alta!N53="","",precio_alta!N53)</f>
        <v>869</v>
      </c>
      <c r="N54">
        <f>IF(precio_alta!O53="","",precio_alta!O53)</f>
        <v>849</v>
      </c>
      <c r="O54">
        <f>IF(precio_alta!P53="","",precio_alta!P53)</f>
        <v>829</v>
      </c>
      <c r="P54">
        <f>IF(precio_alta!Q53="","",precio_alta!Q53)</f>
        <v>1163</v>
      </c>
      <c r="Q54">
        <f>IF(precio_alta!R53="","",precio_alta!R53)</f>
        <v>1151</v>
      </c>
      <c r="R54">
        <f>IF(precio_alta!S53="","",precio_alta!S53)</f>
        <v>1139</v>
      </c>
      <c r="S54">
        <f>IF(precio_alta!T53="","",precio_alta!T53)</f>
        <v>1139</v>
      </c>
      <c r="T54">
        <f>IF(precio_alta!U53="","",precio_alta!U53)</f>
        <v>1115</v>
      </c>
      <c r="U54">
        <f>IF(precio_alta!V53="","",precio_alta!V53)</f>
        <v>1091</v>
      </c>
      <c r="V54">
        <f>IF(precio_alta!W53="","",precio_alta!W53)</f>
        <v>1067</v>
      </c>
      <c r="W54">
        <f>IF(precio_alta!X53="","",precio_alta!X53)</f>
        <v>1043</v>
      </c>
      <c r="X54">
        <f>IF(precio_alta!Y53="","",precio_alta!Y53)</f>
        <v>1019</v>
      </c>
      <c r="Y54">
        <f>IF(precio_alta!Z53="","",precio_alta!Z53)</f>
        <v>995</v>
      </c>
      <c r="Z54">
        <f>IF(Anexar1!C44="","",IFERROR(VLOOKUP(C54,Anexar1!C:P,6,0),0))</f>
        <v>3</v>
      </c>
      <c r="AA54" t="str">
        <f>IF(Anexar1!C44="","",IFERROR(VLOOKUP(C54,Anexar1!C:P,14,0),""))</f>
        <v>MEDIUM</v>
      </c>
    </row>
    <row r="55" spans="1:27" x14ac:dyDescent="0.3">
      <c r="A55" t="str">
        <f>IF(precio_alta!B54="","",precio_alta!B54)</f>
        <v>5G</v>
      </c>
      <c r="B55" t="str">
        <f>IF(Anexar1!B45="","",Anexar1!B45)</f>
        <v/>
      </c>
      <c r="C55" t="str">
        <f>IF(Anexar1!C45="","",Anexar1!C45)</f>
        <v/>
      </c>
      <c r="D55">
        <f>IF(precio_alta!E54="","",precio_alta!E54)</f>
        <v>1269</v>
      </c>
      <c r="E55" t="str">
        <f>IF(precio_alta!F54="","",precio_alta!F54)</f>
        <v>Android</v>
      </c>
      <c r="F55">
        <f>IF(precio_alta!G54="","",precio_alta!G54)</f>
        <v>1259</v>
      </c>
      <c r="G55">
        <f>IF(precio_alta!H54="","",precio_alta!H54)</f>
        <v>1249</v>
      </c>
      <c r="H55">
        <f>IF(precio_alta!I54="","",precio_alta!I54)</f>
        <v>1249</v>
      </c>
      <c r="I55">
        <f>IF(precio_alta!J54="","",precio_alta!J54)</f>
        <v>1239</v>
      </c>
      <c r="J55">
        <f>IF(precio_alta!K54="","",precio_alta!K54)</f>
        <v>1219</v>
      </c>
      <c r="K55">
        <f>IF(precio_alta!L54="","",precio_alta!L54)</f>
        <v>1189</v>
      </c>
      <c r="L55">
        <f>IF(precio_alta!M54="","",precio_alta!M54)</f>
        <v>1169</v>
      </c>
      <c r="M55">
        <f>IF(precio_alta!N54="","",precio_alta!N54)</f>
        <v>1139</v>
      </c>
      <c r="N55">
        <f>IF(precio_alta!O54="","",precio_alta!O54)</f>
        <v>1119</v>
      </c>
      <c r="O55">
        <f>IF(precio_alta!P54="","",precio_alta!P54)</f>
        <v>1089</v>
      </c>
      <c r="P55">
        <f>IF(precio_alta!Q54="","",precio_alta!Q54)</f>
        <v>1511</v>
      </c>
      <c r="Q55">
        <f>IF(precio_alta!R54="","",precio_alta!R54)</f>
        <v>1499</v>
      </c>
      <c r="R55">
        <f>IF(precio_alta!S54="","",precio_alta!S54)</f>
        <v>1499</v>
      </c>
      <c r="S55">
        <f>IF(precio_alta!T54="","",precio_alta!T54)</f>
        <v>1487</v>
      </c>
      <c r="T55">
        <f>IF(precio_alta!U54="","",precio_alta!U54)</f>
        <v>1463</v>
      </c>
      <c r="U55">
        <f>IF(precio_alta!V54="","",precio_alta!V54)</f>
        <v>1427</v>
      </c>
      <c r="V55">
        <f>IF(precio_alta!W54="","",precio_alta!W54)</f>
        <v>1403</v>
      </c>
      <c r="W55">
        <f>IF(precio_alta!X54="","",precio_alta!X54)</f>
        <v>1367</v>
      </c>
      <c r="X55">
        <f>IF(precio_alta!Y54="","",precio_alta!Y54)</f>
        <v>1343</v>
      </c>
      <c r="Y55">
        <f>IF(precio_alta!Z54="","",precio_alta!Z54)</f>
        <v>1307</v>
      </c>
      <c r="Z55" t="str">
        <f>IF(Anexar1!C45="","",IFERROR(VLOOKUP(C55,Anexar1!C:P,6,0),0))</f>
        <v/>
      </c>
      <c r="AA55" t="str">
        <f>IF(Anexar1!C45="","",IFERROR(VLOOKUP(C55,Anexar1!C:P,14,0),""))</f>
        <v/>
      </c>
    </row>
    <row r="56" spans="1:27" x14ac:dyDescent="0.3">
      <c r="A56" t="str">
        <f>IF(precio_alta!B55="","",precio_alta!B55)</f>
        <v>5G</v>
      </c>
      <c r="B56" t="str">
        <f>IF(Anexar1!B46="","",Anexar1!B46)</f>
        <v/>
      </c>
      <c r="C56" t="str">
        <f>IF(Anexar1!C46="","",Anexar1!C46)</f>
        <v/>
      </c>
      <c r="D56">
        <f>IF(precio_alta!E55="","",precio_alta!E55)</f>
        <v>1519</v>
      </c>
      <c r="E56" t="str">
        <f>IF(precio_alta!F55="","",precio_alta!F55)</f>
        <v>Android</v>
      </c>
      <c r="F56">
        <f>IF(precio_alta!G55="","",precio_alta!G55)</f>
        <v>1509</v>
      </c>
      <c r="G56">
        <f>IF(precio_alta!H55="","",precio_alta!H55)</f>
        <v>1499</v>
      </c>
      <c r="H56">
        <f>IF(precio_alta!I55="","",precio_alta!I55)</f>
        <v>1489</v>
      </c>
      <c r="I56">
        <f>IF(precio_alta!J55="","",precio_alta!J55)</f>
        <v>1479</v>
      </c>
      <c r="J56">
        <f>IF(precio_alta!K55="","",precio_alta!K55)</f>
        <v>1459</v>
      </c>
      <c r="K56">
        <f>IF(precio_alta!L55="","",precio_alta!L55)</f>
        <v>1429</v>
      </c>
      <c r="L56">
        <f>IF(precio_alta!M55="","",precio_alta!M55)</f>
        <v>1389</v>
      </c>
      <c r="M56">
        <f>IF(precio_alta!N55="","",precio_alta!N55)</f>
        <v>1359</v>
      </c>
      <c r="N56">
        <f>IF(precio_alta!O55="","",precio_alta!O55)</f>
        <v>1329</v>
      </c>
      <c r="O56">
        <f>IF(precio_alta!P55="","",precio_alta!P55)</f>
        <v>1299</v>
      </c>
      <c r="P56">
        <f>IF(precio_alta!Q55="","",precio_alta!Q55)</f>
        <v>1811</v>
      </c>
      <c r="Q56">
        <f>IF(precio_alta!R55="","",precio_alta!R55)</f>
        <v>1799</v>
      </c>
      <c r="R56">
        <f>IF(precio_alta!S55="","",precio_alta!S55)</f>
        <v>1787</v>
      </c>
      <c r="S56">
        <f>IF(precio_alta!T55="","",precio_alta!T55)</f>
        <v>1775</v>
      </c>
      <c r="T56">
        <f>IF(precio_alta!U55="","",precio_alta!U55)</f>
        <v>1751</v>
      </c>
      <c r="U56">
        <f>IF(precio_alta!V55="","",precio_alta!V55)</f>
        <v>1715</v>
      </c>
      <c r="V56">
        <f>IF(precio_alta!W55="","",precio_alta!W55)</f>
        <v>1667</v>
      </c>
      <c r="W56">
        <f>IF(precio_alta!X55="","",precio_alta!X55)</f>
        <v>1631</v>
      </c>
      <c r="X56">
        <f>IF(precio_alta!Y55="","",precio_alta!Y55)</f>
        <v>1595</v>
      </c>
      <c r="Y56">
        <f>IF(precio_alta!Z55="","",precio_alta!Z55)</f>
        <v>1559</v>
      </c>
      <c r="Z56" t="str">
        <f>IF(Anexar1!C46="","",IFERROR(VLOOKUP(C56,Anexar1!C:P,6,0),0))</f>
        <v/>
      </c>
      <c r="AA56" t="str">
        <f>IF(Anexar1!C46="","",IFERROR(VLOOKUP(C56,Anexar1!C:P,14,0),""))</f>
        <v/>
      </c>
    </row>
    <row r="57" spans="1:27" x14ac:dyDescent="0.3">
      <c r="A57" t="str">
        <f>IF(precio_alta!B56="","",precio_alta!B56)</f>
        <v>5G</v>
      </c>
      <c r="B57" t="str">
        <f>IF(Anexar1!B47="","",Anexar1!B47)</f>
        <v/>
      </c>
      <c r="C57" t="str">
        <f>IF(Anexar1!C47="","",Anexar1!C47)</f>
        <v/>
      </c>
      <c r="D57">
        <f>IF(precio_alta!E56="","",precio_alta!E56)</f>
        <v>3789</v>
      </c>
      <c r="E57" t="str">
        <f>IF(precio_alta!F56="","",precio_alta!F56)</f>
        <v>Android</v>
      </c>
      <c r="F57">
        <f>IF(precio_alta!G56="","",precio_alta!G56)</f>
        <v>3769</v>
      </c>
      <c r="G57">
        <f>IF(precio_alta!H56="","",precio_alta!H56)</f>
        <v>3739</v>
      </c>
      <c r="H57">
        <f>IF(precio_alta!I56="","",precio_alta!I56)</f>
        <v>3719</v>
      </c>
      <c r="I57">
        <f>IF(precio_alta!J56="","",precio_alta!J56)</f>
        <v>3689</v>
      </c>
      <c r="J57">
        <f>IF(precio_alta!K56="","",precio_alta!K56)</f>
        <v>3639</v>
      </c>
      <c r="K57">
        <f>IF(precio_alta!L56="","",precio_alta!L56)</f>
        <v>3559</v>
      </c>
      <c r="L57">
        <f>IF(precio_alta!M56="","",precio_alta!M56)</f>
        <v>3489</v>
      </c>
      <c r="M57">
        <f>IF(precio_alta!N56="","",precio_alta!N56)</f>
        <v>3409</v>
      </c>
      <c r="N57">
        <f>IF(precio_alta!O56="","",precio_alta!O56)</f>
        <v>3329</v>
      </c>
      <c r="O57">
        <f>IF(precio_alta!P56="","",precio_alta!P56)</f>
        <v>3259</v>
      </c>
      <c r="P57">
        <f>IF(precio_alta!Q56="","",precio_alta!Q56)</f>
        <v>4523</v>
      </c>
      <c r="Q57">
        <f>IF(precio_alta!R56="","",precio_alta!R56)</f>
        <v>4487</v>
      </c>
      <c r="R57">
        <f>IF(precio_alta!S56="","",precio_alta!S56)</f>
        <v>4463</v>
      </c>
      <c r="S57">
        <f>IF(precio_alta!T56="","",precio_alta!T56)</f>
        <v>4427</v>
      </c>
      <c r="T57">
        <f>IF(precio_alta!U56="","",precio_alta!U56)</f>
        <v>4367</v>
      </c>
      <c r="U57">
        <f>IF(precio_alta!V56="","",precio_alta!V56)</f>
        <v>4271</v>
      </c>
      <c r="V57">
        <f>IF(precio_alta!W56="","",precio_alta!W56)</f>
        <v>4187</v>
      </c>
      <c r="W57">
        <f>IF(precio_alta!X56="","",precio_alta!X56)</f>
        <v>4091</v>
      </c>
      <c r="X57">
        <f>IF(precio_alta!Y56="","",precio_alta!Y56)</f>
        <v>3995</v>
      </c>
      <c r="Y57">
        <f>IF(precio_alta!Z56="","",precio_alta!Z56)</f>
        <v>3911</v>
      </c>
      <c r="Z57" t="str">
        <f>IF(Anexar1!C47="","",IFERROR(VLOOKUP(C57,Anexar1!C:P,6,0),0))</f>
        <v/>
      </c>
      <c r="AA57" t="str">
        <f>IF(Anexar1!C47="","",IFERROR(VLOOKUP(C57,Anexar1!C:P,14,0),""))</f>
        <v/>
      </c>
    </row>
    <row r="58" spans="1:27" x14ac:dyDescent="0.3">
      <c r="A58" t="str">
        <f>IF(precio_alta!B57="","",precio_alta!B57)</f>
        <v>5G</v>
      </c>
      <c r="B58" t="str">
        <f>IF(Anexar1!B48="","",Anexar1!B48)</f>
        <v/>
      </c>
      <c r="C58" t="str">
        <f>IF(Anexar1!C48="","",Anexar1!C48)</f>
        <v/>
      </c>
      <c r="D58">
        <f>IF(precio_alta!E57="","",precio_alta!E57)</f>
        <v>4089</v>
      </c>
      <c r="E58" t="str">
        <f>IF(precio_alta!F57="","",precio_alta!F57)</f>
        <v>Android</v>
      </c>
      <c r="F58">
        <f>IF(precio_alta!G57="","",precio_alta!G57)</f>
        <v>4059</v>
      </c>
      <c r="G58">
        <f>IF(precio_alta!H57="","",precio_alta!H57)</f>
        <v>4029</v>
      </c>
      <c r="H58">
        <f>IF(precio_alta!I57="","",precio_alta!I57)</f>
        <v>4009</v>
      </c>
      <c r="I58">
        <f>IF(precio_alta!J57="","",precio_alta!J57)</f>
        <v>3979</v>
      </c>
      <c r="J58">
        <f>IF(precio_alta!K57="","",precio_alta!K57)</f>
        <v>3919</v>
      </c>
      <c r="K58">
        <f>IF(precio_alta!L57="","",precio_alta!L57)</f>
        <v>3839</v>
      </c>
      <c r="L58">
        <f>IF(precio_alta!M57="","",precio_alta!M57)</f>
        <v>3759</v>
      </c>
      <c r="M58">
        <f>IF(precio_alta!N57="","",precio_alta!N57)</f>
        <v>3679</v>
      </c>
      <c r="N58">
        <f>IF(precio_alta!O57="","",precio_alta!O57)</f>
        <v>3589</v>
      </c>
      <c r="O58">
        <f>IF(precio_alta!P57="","",precio_alta!P57)</f>
        <v>3509</v>
      </c>
      <c r="P58">
        <f>IF(precio_alta!Q57="","",precio_alta!Q57)</f>
        <v>4871</v>
      </c>
      <c r="Q58">
        <f>IF(precio_alta!R57="","",precio_alta!R57)</f>
        <v>4835</v>
      </c>
      <c r="R58">
        <f>IF(precio_alta!S57="","",precio_alta!S57)</f>
        <v>4811</v>
      </c>
      <c r="S58">
        <f>IF(precio_alta!T57="","",precio_alta!T57)</f>
        <v>4775</v>
      </c>
      <c r="T58">
        <f>IF(precio_alta!U57="","",precio_alta!U57)</f>
        <v>4703</v>
      </c>
      <c r="U58">
        <f>IF(precio_alta!V57="","",precio_alta!V57)</f>
        <v>4607</v>
      </c>
      <c r="V58">
        <f>IF(precio_alta!W57="","",precio_alta!W57)</f>
        <v>4511</v>
      </c>
      <c r="W58">
        <f>IF(precio_alta!X57="","",precio_alta!X57)</f>
        <v>4415</v>
      </c>
      <c r="X58">
        <f>IF(precio_alta!Y57="","",precio_alta!Y57)</f>
        <v>4307</v>
      </c>
      <c r="Y58">
        <f>IF(precio_alta!Z57="","",precio_alta!Z57)</f>
        <v>4211</v>
      </c>
      <c r="Z58" t="str">
        <f>IF(Anexar1!C48="","",IFERROR(VLOOKUP(C58,Anexar1!C:P,6,0),0))</f>
        <v/>
      </c>
      <c r="AA58" t="str">
        <f>IF(Anexar1!C48="","",IFERROR(VLOOKUP(C58,Anexar1!C:P,14,0),""))</f>
        <v/>
      </c>
    </row>
    <row r="59" spans="1:27" x14ac:dyDescent="0.3">
      <c r="A59" t="str">
        <f>IF(precio_alta!B58="","",precio_alta!B58)</f>
        <v>4G</v>
      </c>
      <c r="B59" t="str">
        <f>IF(Anexar1!B49="","",Anexar1!B49)</f>
        <v/>
      </c>
      <c r="C59" t="str">
        <f>IF(Anexar1!C49="","",Anexar1!C49)</f>
        <v/>
      </c>
      <c r="D59">
        <f>IF(precio_alta!E58="","",precio_alta!E58)</f>
        <v>849</v>
      </c>
      <c r="E59" t="str">
        <f>IF(precio_alta!F58="","",precio_alta!F58)</f>
        <v>Android</v>
      </c>
      <c r="F59">
        <f>IF(precio_alta!G58="","",precio_alta!G58)</f>
        <v>839</v>
      </c>
      <c r="G59">
        <f>IF(precio_alta!H58="","",precio_alta!H58)</f>
        <v>839</v>
      </c>
      <c r="H59">
        <f>IF(precio_alta!I58="","",precio_alta!I58)</f>
        <v>829</v>
      </c>
      <c r="I59">
        <f>IF(precio_alta!J58="","",precio_alta!J58)</f>
        <v>819</v>
      </c>
      <c r="J59">
        <f>IF(precio_alta!K58="","",precio_alta!K58)</f>
        <v>809</v>
      </c>
      <c r="K59">
        <f>IF(precio_alta!L58="","",precio_alta!L58)</f>
        <v>799</v>
      </c>
      <c r="L59">
        <f>IF(precio_alta!M58="","",precio_alta!M58)</f>
        <v>779</v>
      </c>
      <c r="M59">
        <f>IF(precio_alta!N58="","",precio_alta!N58)</f>
        <v>759</v>
      </c>
      <c r="N59">
        <f>IF(precio_alta!O58="","",precio_alta!O58)</f>
        <v>739</v>
      </c>
      <c r="O59">
        <f>IF(precio_alta!P58="","",precio_alta!P58)</f>
        <v>729</v>
      </c>
      <c r="P59">
        <f>IF(precio_alta!Q58="","",precio_alta!Q58)</f>
        <v>1007</v>
      </c>
      <c r="Q59">
        <f>IF(precio_alta!R58="","",precio_alta!R58)</f>
        <v>1007</v>
      </c>
      <c r="R59">
        <f>IF(precio_alta!S58="","",precio_alta!S58)</f>
        <v>995</v>
      </c>
      <c r="S59">
        <f>IF(precio_alta!T58="","",precio_alta!T58)</f>
        <v>983</v>
      </c>
      <c r="T59">
        <f>IF(precio_alta!U58="","",precio_alta!U58)</f>
        <v>971</v>
      </c>
      <c r="U59">
        <f>IF(precio_alta!V58="","",precio_alta!V58)</f>
        <v>959</v>
      </c>
      <c r="V59">
        <f>IF(precio_alta!W58="","",precio_alta!W58)</f>
        <v>935</v>
      </c>
      <c r="W59">
        <f>IF(precio_alta!X58="","",precio_alta!X58)</f>
        <v>911</v>
      </c>
      <c r="X59">
        <f>IF(precio_alta!Y58="","",precio_alta!Y58)</f>
        <v>887</v>
      </c>
      <c r="Y59">
        <f>IF(precio_alta!Z58="","",precio_alta!Z58)</f>
        <v>875</v>
      </c>
      <c r="Z59" t="str">
        <f>IF(Anexar1!C49="","",IFERROR(VLOOKUP(C59,Anexar1!C:P,6,0),0))</f>
        <v/>
      </c>
      <c r="AA59" t="str">
        <f>IF(Anexar1!C49="","",IFERROR(VLOOKUP(C59,Anexar1!C:P,14,0),""))</f>
        <v/>
      </c>
    </row>
    <row r="60" spans="1:27" x14ac:dyDescent="0.3">
      <c r="A60" t="str">
        <f>IF(precio_alta!B59="","",precio_alta!B59)</f>
        <v>5G</v>
      </c>
      <c r="B60" t="str">
        <f>IF(Anexar1!B50="","",Anexar1!B50)</f>
        <v/>
      </c>
      <c r="C60" t="str">
        <f>IF(Anexar1!C50="","",Anexar1!C50)</f>
        <v/>
      </c>
      <c r="D60">
        <f>IF(precio_alta!E59="","",precio_alta!E59)</f>
        <v>1319</v>
      </c>
      <c r="E60" t="str">
        <f>IF(precio_alta!F59="","",precio_alta!F59)</f>
        <v>Android</v>
      </c>
      <c r="F60">
        <f>IF(precio_alta!G59="","",precio_alta!G59)</f>
        <v>1309</v>
      </c>
      <c r="G60">
        <f>IF(precio_alta!H59="","",precio_alta!H59)</f>
        <v>1299</v>
      </c>
      <c r="H60">
        <f>IF(precio_alta!I59="","",precio_alta!I59)</f>
        <v>1289</v>
      </c>
      <c r="I60">
        <f>IF(precio_alta!J59="","",precio_alta!J59)</f>
        <v>1279</v>
      </c>
      <c r="J60">
        <f>IF(precio_alta!K59="","",precio_alta!K59)</f>
        <v>1259</v>
      </c>
      <c r="K60">
        <f>IF(precio_alta!L59="","",precio_alta!L59)</f>
        <v>1239</v>
      </c>
      <c r="L60">
        <f>IF(precio_alta!M59="","",precio_alta!M59)</f>
        <v>1209</v>
      </c>
      <c r="M60">
        <f>IF(precio_alta!N59="","",precio_alta!N59)</f>
        <v>1179</v>
      </c>
      <c r="N60">
        <f>IF(precio_alta!O59="","",precio_alta!O59)</f>
        <v>1159</v>
      </c>
      <c r="O60">
        <f>IF(precio_alta!P59="","",precio_alta!P59)</f>
        <v>1129</v>
      </c>
      <c r="P60">
        <f>IF(precio_alta!Q59="","",precio_alta!Q59)</f>
        <v>1571</v>
      </c>
      <c r="Q60">
        <f>IF(precio_alta!R59="","",precio_alta!R59)</f>
        <v>1559</v>
      </c>
      <c r="R60">
        <f>IF(precio_alta!S59="","",precio_alta!S59)</f>
        <v>1547</v>
      </c>
      <c r="S60">
        <f>IF(precio_alta!T59="","",precio_alta!T59)</f>
        <v>1535</v>
      </c>
      <c r="T60">
        <f>IF(precio_alta!U59="","",precio_alta!U59)</f>
        <v>1511</v>
      </c>
      <c r="U60">
        <f>IF(precio_alta!V59="","",precio_alta!V59)</f>
        <v>1487</v>
      </c>
      <c r="V60">
        <f>IF(precio_alta!W59="","",precio_alta!W59)</f>
        <v>1451</v>
      </c>
      <c r="W60">
        <f>IF(precio_alta!X59="","",precio_alta!X59)</f>
        <v>1415</v>
      </c>
      <c r="X60">
        <f>IF(precio_alta!Y59="","",precio_alta!Y59)</f>
        <v>1391</v>
      </c>
      <c r="Y60">
        <f>IF(precio_alta!Z59="","",precio_alta!Z59)</f>
        <v>1355</v>
      </c>
      <c r="Z60" t="str">
        <f>IF(Anexar1!C50="","",IFERROR(VLOOKUP(C60,Anexar1!C:P,6,0),0))</f>
        <v/>
      </c>
      <c r="AA60" t="str">
        <f>IF(Anexar1!C50="","",IFERROR(VLOOKUP(C60,Anexar1!C:P,14,0),""))</f>
        <v/>
      </c>
    </row>
    <row r="61" spans="1:27" x14ac:dyDescent="0.3">
      <c r="A61" t="str">
        <f>IF(precio_alta!B60="","",precio_alta!B60)</f>
        <v>4G</v>
      </c>
      <c r="B61" t="str">
        <f>IF(Anexar1!B51="","",Anexar1!B51)</f>
        <v/>
      </c>
      <c r="C61" t="str">
        <f>IF(Anexar1!C51="","",Anexar1!C51)</f>
        <v/>
      </c>
      <c r="D61">
        <f>IF(precio_alta!E60="","",precio_alta!E60)</f>
        <v>659</v>
      </c>
      <c r="E61" t="str">
        <f>IF(precio_alta!F60="","",precio_alta!F60)</f>
        <v>Android</v>
      </c>
      <c r="F61">
        <f>IF(precio_alta!G60="","",precio_alta!G60)</f>
        <v>659</v>
      </c>
      <c r="G61">
        <f>IF(precio_alta!H60="","",precio_alta!H60)</f>
        <v>649</v>
      </c>
      <c r="H61">
        <f>IF(precio_alta!I60="","",precio_alta!I60)</f>
        <v>649</v>
      </c>
      <c r="I61">
        <f>IF(precio_alta!J60="","",precio_alta!J60)</f>
        <v>639</v>
      </c>
      <c r="J61">
        <f>IF(precio_alta!K60="","",precio_alta!K60)</f>
        <v>629</v>
      </c>
      <c r="K61">
        <f>IF(precio_alta!L60="","",precio_alta!L60)</f>
        <v>619</v>
      </c>
      <c r="L61">
        <f>IF(precio_alta!M60="","",precio_alta!M60)</f>
        <v>609</v>
      </c>
      <c r="M61">
        <f>IF(precio_alta!N60="","",precio_alta!N60)</f>
        <v>589</v>
      </c>
      <c r="N61">
        <f>IF(precio_alta!O60="","",precio_alta!O60)</f>
        <v>579</v>
      </c>
      <c r="O61">
        <f>IF(precio_alta!P60="","",precio_alta!P60)</f>
        <v>569</v>
      </c>
      <c r="P61">
        <f>IF(precio_alta!Q60="","",precio_alta!Q60)</f>
        <v>791</v>
      </c>
      <c r="Q61">
        <f>IF(precio_alta!R60="","",precio_alta!R60)</f>
        <v>779</v>
      </c>
      <c r="R61">
        <f>IF(precio_alta!S60="","",precio_alta!S60)</f>
        <v>779</v>
      </c>
      <c r="S61">
        <f>IF(precio_alta!T60="","",precio_alta!T60)</f>
        <v>767</v>
      </c>
      <c r="T61">
        <f>IF(precio_alta!U60="","",precio_alta!U60)</f>
        <v>755</v>
      </c>
      <c r="U61">
        <f>IF(precio_alta!V60="","",precio_alta!V60)</f>
        <v>743</v>
      </c>
      <c r="V61">
        <f>IF(precio_alta!W60="","",precio_alta!W60)</f>
        <v>731</v>
      </c>
      <c r="W61">
        <f>IF(precio_alta!X60="","",precio_alta!X60)</f>
        <v>707</v>
      </c>
      <c r="X61">
        <f>IF(precio_alta!Y60="","",precio_alta!Y60)</f>
        <v>695</v>
      </c>
      <c r="Y61">
        <f>IF(precio_alta!Z60="","",precio_alta!Z60)</f>
        <v>683</v>
      </c>
      <c r="Z61" t="str">
        <f>IF(Anexar1!C51="","",IFERROR(VLOOKUP(C61,Anexar1!C:P,6,0),0))</f>
        <v/>
      </c>
      <c r="AA61" t="str">
        <f>IF(Anexar1!C51="","",IFERROR(VLOOKUP(C61,Anexar1!C:P,14,0),""))</f>
        <v/>
      </c>
    </row>
    <row r="62" spans="1:27" x14ac:dyDescent="0.3">
      <c r="A62" t="str">
        <f>IF(precio_alta!B61="","",precio_alta!B61)</f>
        <v>5G</v>
      </c>
      <c r="B62" t="str">
        <f>IF(Anexar1!B52="","",Anexar1!B52)</f>
        <v/>
      </c>
      <c r="C62" t="str">
        <f>IF(Anexar1!C52="","",Anexar1!C52)</f>
        <v/>
      </c>
      <c r="D62">
        <f>IF(precio_alta!E61="","",precio_alta!E61)</f>
        <v>1779</v>
      </c>
      <c r="E62" t="str">
        <f>IF(precio_alta!F61="","",precio_alta!F61)</f>
        <v>Android</v>
      </c>
      <c r="F62">
        <f>IF(precio_alta!G61="","",precio_alta!G61)</f>
        <v>1769</v>
      </c>
      <c r="G62">
        <f>IF(precio_alta!H61="","",precio_alta!H61)</f>
        <v>1749</v>
      </c>
      <c r="H62">
        <f>IF(precio_alta!I61="","",precio_alta!I61)</f>
        <v>1739</v>
      </c>
      <c r="I62">
        <f>IF(precio_alta!J61="","",precio_alta!J61)</f>
        <v>1729</v>
      </c>
      <c r="J62">
        <f>IF(precio_alta!K61="","",precio_alta!K61)</f>
        <v>1709</v>
      </c>
      <c r="K62">
        <f>IF(precio_alta!L61="","",precio_alta!L61)</f>
        <v>1669</v>
      </c>
      <c r="L62">
        <f>IF(precio_alta!M61="","",precio_alta!M61)</f>
        <v>1629</v>
      </c>
      <c r="M62">
        <f>IF(precio_alta!N61="","",precio_alta!N61)</f>
        <v>1599</v>
      </c>
      <c r="N62">
        <f>IF(precio_alta!O61="","",precio_alta!O61)</f>
        <v>1559</v>
      </c>
      <c r="O62">
        <f>IF(precio_alta!P61="","",precio_alta!P61)</f>
        <v>1519</v>
      </c>
      <c r="P62">
        <f>IF(precio_alta!Q61="","",precio_alta!Q61)</f>
        <v>2123</v>
      </c>
      <c r="Q62">
        <f>IF(precio_alta!R61="","",precio_alta!R61)</f>
        <v>2099</v>
      </c>
      <c r="R62">
        <f>IF(precio_alta!S61="","",precio_alta!S61)</f>
        <v>2087</v>
      </c>
      <c r="S62">
        <f>IF(precio_alta!T61="","",precio_alta!T61)</f>
        <v>2075</v>
      </c>
      <c r="T62">
        <f>IF(precio_alta!U61="","",precio_alta!U61)</f>
        <v>2051</v>
      </c>
      <c r="U62">
        <f>IF(precio_alta!V61="","",precio_alta!V61)</f>
        <v>2003</v>
      </c>
      <c r="V62">
        <f>IF(precio_alta!W61="","",precio_alta!W61)</f>
        <v>1955</v>
      </c>
      <c r="W62">
        <f>IF(precio_alta!X61="","",precio_alta!X61)</f>
        <v>1919</v>
      </c>
      <c r="X62">
        <f>IF(precio_alta!Y61="","",precio_alta!Y61)</f>
        <v>1871</v>
      </c>
      <c r="Y62">
        <f>IF(precio_alta!Z61="","",precio_alta!Z61)</f>
        <v>1823</v>
      </c>
      <c r="Z62" t="str">
        <f>IF(Anexar1!C52="","",IFERROR(VLOOKUP(C62,Anexar1!C:P,6,0),0))</f>
        <v/>
      </c>
      <c r="AA62" t="str">
        <f>IF(Anexar1!C52="","",IFERROR(VLOOKUP(C62,Anexar1!C:P,14,0),""))</f>
        <v/>
      </c>
    </row>
    <row r="63" spans="1:27" x14ac:dyDescent="0.3">
      <c r="A63" t="str">
        <f>IF(precio_alta!B62="","",precio_alta!B62)</f>
        <v>4G</v>
      </c>
      <c r="B63" t="str">
        <f>IF(Anexar1!B53="","",Anexar1!B53)</f>
        <v/>
      </c>
      <c r="C63" t="str">
        <f>IF(Anexar1!C53="","",Anexar1!C53)</f>
        <v/>
      </c>
      <c r="D63">
        <f>IF(precio_alta!E62="","",precio_alta!E62)</f>
        <v>789</v>
      </c>
      <c r="E63" t="str">
        <f>IF(precio_alta!F62="","",precio_alta!F62)</f>
        <v>Android</v>
      </c>
      <c r="F63">
        <f>IF(precio_alta!G62="","",precio_alta!G62)</f>
        <v>779</v>
      </c>
      <c r="G63">
        <f>IF(precio_alta!H62="","",precio_alta!H62)</f>
        <v>769</v>
      </c>
      <c r="H63">
        <f>IF(precio_alta!I62="","",precio_alta!I62)</f>
        <v>769</v>
      </c>
      <c r="I63">
        <f>IF(precio_alta!J62="","",precio_alta!J62)</f>
        <v>759</v>
      </c>
      <c r="J63">
        <f>IF(precio_alta!K62="","",precio_alta!K62)</f>
        <v>749</v>
      </c>
      <c r="K63">
        <f>IF(precio_alta!L62="","",precio_alta!L62)</f>
        <v>739</v>
      </c>
      <c r="L63">
        <f>IF(precio_alta!M62="","",precio_alta!M62)</f>
        <v>719</v>
      </c>
      <c r="M63">
        <f>IF(precio_alta!N62="","",precio_alta!N62)</f>
        <v>709</v>
      </c>
      <c r="N63">
        <f>IF(precio_alta!O62="","",precio_alta!O62)</f>
        <v>689</v>
      </c>
      <c r="O63">
        <f>IF(precio_alta!P62="","",precio_alta!P62)</f>
        <v>669</v>
      </c>
      <c r="P63">
        <f>IF(precio_alta!Q62="","",precio_alta!Q62)</f>
        <v>935</v>
      </c>
      <c r="Q63">
        <f>IF(precio_alta!R62="","",precio_alta!R62)</f>
        <v>923</v>
      </c>
      <c r="R63">
        <f>IF(precio_alta!S62="","",precio_alta!S62)</f>
        <v>923</v>
      </c>
      <c r="S63">
        <f>IF(precio_alta!T62="","",precio_alta!T62)</f>
        <v>911</v>
      </c>
      <c r="T63">
        <f>IF(precio_alta!U62="","",precio_alta!U62)</f>
        <v>899</v>
      </c>
      <c r="U63">
        <f>IF(precio_alta!V62="","",precio_alta!V62)</f>
        <v>887</v>
      </c>
      <c r="V63">
        <f>IF(precio_alta!W62="","",precio_alta!W62)</f>
        <v>863</v>
      </c>
      <c r="W63">
        <f>IF(precio_alta!X62="","",precio_alta!X62)</f>
        <v>851</v>
      </c>
      <c r="X63">
        <f>IF(precio_alta!Y62="","",precio_alta!Y62)</f>
        <v>827</v>
      </c>
      <c r="Y63">
        <f>IF(precio_alta!Z62="","",precio_alta!Z62)</f>
        <v>803</v>
      </c>
      <c r="Z63" t="str">
        <f>IF(Anexar1!C53="","",IFERROR(VLOOKUP(C63,Anexar1!C:P,6,0),0))</f>
        <v/>
      </c>
      <c r="AA63" t="str">
        <f>IF(Anexar1!C53="","",IFERROR(VLOOKUP(C63,Anexar1!C:P,14,0),""))</f>
        <v/>
      </c>
    </row>
    <row r="64" spans="1:27" x14ac:dyDescent="0.3">
      <c r="A64" t="str">
        <f>IF(precio_alta!B63="","",precio_alta!B63)</f>
        <v>5G</v>
      </c>
      <c r="B64" t="str">
        <f>IF(Anexar1!B54="","",Anexar1!B54)</f>
        <v/>
      </c>
      <c r="C64" t="str">
        <f>IF(Anexar1!C54="","",Anexar1!C54)</f>
        <v/>
      </c>
      <c r="D64">
        <f>IF(precio_alta!E63="","",precio_alta!E63)</f>
        <v>1159</v>
      </c>
      <c r="E64" t="str">
        <f>IF(precio_alta!F63="","",precio_alta!F63)</f>
        <v>Android</v>
      </c>
      <c r="F64">
        <f>IF(precio_alta!G63="","",precio_alta!G63)</f>
        <v>1149</v>
      </c>
      <c r="G64">
        <f>IF(precio_alta!H63="","",precio_alta!H63)</f>
        <v>1139</v>
      </c>
      <c r="H64">
        <f>IF(precio_alta!I63="","",precio_alta!I63)</f>
        <v>1139</v>
      </c>
      <c r="I64">
        <f>IF(precio_alta!J63="","",precio_alta!J63)</f>
        <v>1129</v>
      </c>
      <c r="J64">
        <f>IF(precio_alta!K63="","",precio_alta!K63)</f>
        <v>1109</v>
      </c>
      <c r="K64">
        <f>IF(precio_alta!L63="","",precio_alta!L63)</f>
        <v>1089</v>
      </c>
      <c r="L64">
        <f>IF(precio_alta!M63="","",precio_alta!M63)</f>
        <v>1069</v>
      </c>
      <c r="M64">
        <f>IF(precio_alta!N63="","",precio_alta!N63)</f>
        <v>1039</v>
      </c>
      <c r="N64">
        <f>IF(precio_alta!O63="","",precio_alta!O63)</f>
        <v>1019</v>
      </c>
      <c r="O64">
        <f>IF(precio_alta!P63="","",precio_alta!P63)</f>
        <v>989</v>
      </c>
      <c r="P64">
        <f>IF(precio_alta!Q63="","",precio_alta!Q63)</f>
        <v>1379</v>
      </c>
      <c r="Q64">
        <f>IF(precio_alta!R63="","",precio_alta!R63)</f>
        <v>1367</v>
      </c>
      <c r="R64">
        <f>IF(precio_alta!S63="","",precio_alta!S63)</f>
        <v>1367</v>
      </c>
      <c r="S64">
        <f>IF(precio_alta!T63="","",precio_alta!T63)</f>
        <v>1355</v>
      </c>
      <c r="T64">
        <f>IF(precio_alta!U63="","",precio_alta!U63)</f>
        <v>1331</v>
      </c>
      <c r="U64">
        <f>IF(precio_alta!V63="","",precio_alta!V63)</f>
        <v>1307</v>
      </c>
      <c r="V64">
        <f>IF(precio_alta!W63="","",precio_alta!W63)</f>
        <v>1283</v>
      </c>
      <c r="W64">
        <f>IF(precio_alta!X63="","",precio_alta!X63)</f>
        <v>1247</v>
      </c>
      <c r="X64">
        <f>IF(precio_alta!Y63="","",precio_alta!Y63)</f>
        <v>1223</v>
      </c>
      <c r="Y64">
        <f>IF(precio_alta!Z63="","",precio_alta!Z63)</f>
        <v>1187</v>
      </c>
      <c r="Z64" t="str">
        <f>IF(Anexar1!C54="","",IFERROR(VLOOKUP(C64,Anexar1!C:P,6,0),0))</f>
        <v/>
      </c>
      <c r="AA64" t="str">
        <f>IF(Anexar1!C54="","",IFERROR(VLOOKUP(C64,Anexar1!C:P,14,0),""))</f>
        <v/>
      </c>
    </row>
    <row r="65" spans="1:27" x14ac:dyDescent="0.3">
      <c r="A65" t="str">
        <f>IF(precio_alta!B64="","",precio_alta!B64)</f>
        <v>4G</v>
      </c>
      <c r="B65" t="str">
        <f>IF(Anexar1!B55="","",Anexar1!B55)</f>
        <v/>
      </c>
      <c r="C65" t="str">
        <f>IF(Anexar1!C55="","",Anexar1!C55)</f>
        <v/>
      </c>
      <c r="D65">
        <f>IF(precio_alta!E64="","",precio_alta!E64)</f>
        <v>2229</v>
      </c>
      <c r="E65" t="str">
        <f>IF(precio_alta!F64="","",precio_alta!F64)</f>
        <v>Android</v>
      </c>
      <c r="F65">
        <f>IF(precio_alta!G64="","",precio_alta!G64)</f>
        <v>2209</v>
      </c>
      <c r="G65">
        <f>IF(precio_alta!H64="","",precio_alta!H64)</f>
        <v>2199</v>
      </c>
      <c r="H65">
        <f>IF(precio_alta!I64="","",precio_alta!I64)</f>
        <v>2179</v>
      </c>
      <c r="I65">
        <f>IF(precio_alta!J64="","",precio_alta!J64)</f>
        <v>2169</v>
      </c>
      <c r="J65">
        <f>IF(precio_alta!K64="","",precio_alta!K64)</f>
        <v>2139</v>
      </c>
      <c r="K65">
        <f>IF(precio_alta!L64="","",precio_alta!L64)</f>
        <v>2089</v>
      </c>
      <c r="L65">
        <f>IF(precio_alta!M64="","",precio_alta!M64)</f>
        <v>2049</v>
      </c>
      <c r="M65">
        <f>IF(precio_alta!N64="","",precio_alta!N64)</f>
        <v>1999</v>
      </c>
      <c r="N65">
        <f>IF(precio_alta!O64="","",precio_alta!O64)</f>
        <v>1949</v>
      </c>
      <c r="O65">
        <f>IF(precio_alta!P64="","",precio_alta!P64)</f>
        <v>1909</v>
      </c>
      <c r="P65">
        <f>IF(precio_alta!Q64="","",precio_alta!Q64)</f>
        <v>2651</v>
      </c>
      <c r="Q65">
        <f>IF(precio_alta!R64="","",precio_alta!R64)</f>
        <v>2639</v>
      </c>
      <c r="R65">
        <f>IF(precio_alta!S64="","",precio_alta!S64)</f>
        <v>2615</v>
      </c>
      <c r="S65">
        <f>IF(precio_alta!T64="","",precio_alta!T64)</f>
        <v>2603</v>
      </c>
      <c r="T65">
        <f>IF(precio_alta!U64="","",precio_alta!U64)</f>
        <v>2567</v>
      </c>
      <c r="U65">
        <f>IF(precio_alta!V64="","",precio_alta!V64)</f>
        <v>2507</v>
      </c>
      <c r="V65">
        <f>IF(precio_alta!W64="","",precio_alta!W64)</f>
        <v>2459</v>
      </c>
      <c r="W65">
        <f>IF(precio_alta!X64="","",precio_alta!X64)</f>
        <v>2399</v>
      </c>
      <c r="X65">
        <f>IF(precio_alta!Y64="","",precio_alta!Y64)</f>
        <v>2339</v>
      </c>
      <c r="Y65">
        <f>IF(precio_alta!Z64="","",precio_alta!Z64)</f>
        <v>2291</v>
      </c>
      <c r="Z65" t="str">
        <f>IF(Anexar1!C55="","",IFERROR(VLOOKUP(C65,Anexar1!C:P,6,0),0))</f>
        <v/>
      </c>
      <c r="AA65" t="str">
        <f>IF(Anexar1!C55="","",IFERROR(VLOOKUP(C65,Anexar1!C:P,14,0),""))</f>
        <v/>
      </c>
    </row>
    <row r="66" spans="1:27" x14ac:dyDescent="0.3">
      <c r="A66" t="str">
        <f>IF(precio_alta!B65="","",precio_alta!B65)</f>
        <v>5G</v>
      </c>
      <c r="B66" t="str">
        <f>IF(Anexar1!B56="","",Anexar1!B56)</f>
        <v/>
      </c>
      <c r="C66" t="str">
        <f>IF(Anexar1!C56="","",Anexar1!C56)</f>
        <v/>
      </c>
      <c r="D66">
        <f>IF(precio_alta!E65="","",precio_alta!E65)</f>
        <v>2439</v>
      </c>
      <c r="E66" t="str">
        <f>IF(precio_alta!F65="","",precio_alta!F65)</f>
        <v>Android</v>
      </c>
      <c r="F66">
        <f>IF(precio_alta!G65="","",precio_alta!G65)</f>
        <v>2419</v>
      </c>
      <c r="G66">
        <f>IF(precio_alta!H65="","",precio_alta!H65)</f>
        <v>2409</v>
      </c>
      <c r="H66">
        <f>IF(precio_alta!I65="","",precio_alta!I65)</f>
        <v>2389</v>
      </c>
      <c r="I66">
        <f>IF(precio_alta!J65="","",precio_alta!J65)</f>
        <v>2369</v>
      </c>
      <c r="J66">
        <f>IF(precio_alta!K65="","",precio_alta!K65)</f>
        <v>2339</v>
      </c>
      <c r="K66">
        <f>IF(precio_alta!L65="","",precio_alta!L65)</f>
        <v>2289</v>
      </c>
      <c r="L66">
        <f>IF(precio_alta!M65="","",precio_alta!M65)</f>
        <v>2239</v>
      </c>
      <c r="M66">
        <f>IF(precio_alta!N65="","",precio_alta!N65)</f>
        <v>2189</v>
      </c>
      <c r="N66">
        <f>IF(precio_alta!O65="","",precio_alta!O65)</f>
        <v>2139</v>
      </c>
      <c r="O66">
        <f>IF(precio_alta!P65="","",precio_alta!P65)</f>
        <v>2089</v>
      </c>
      <c r="P66">
        <f>IF(precio_alta!Q65="","",precio_alta!Q65)</f>
        <v>2903</v>
      </c>
      <c r="Q66">
        <f>IF(precio_alta!R65="","",precio_alta!R65)</f>
        <v>2891</v>
      </c>
      <c r="R66">
        <f>IF(precio_alta!S65="","",precio_alta!S65)</f>
        <v>2867</v>
      </c>
      <c r="S66">
        <f>IF(precio_alta!T65="","",precio_alta!T65)</f>
        <v>2843</v>
      </c>
      <c r="T66">
        <f>IF(precio_alta!U65="","",precio_alta!U65)</f>
        <v>2807</v>
      </c>
      <c r="U66">
        <f>IF(precio_alta!V65="","",precio_alta!V65)</f>
        <v>2747</v>
      </c>
      <c r="V66">
        <f>IF(precio_alta!W65="","",precio_alta!W65)</f>
        <v>2687</v>
      </c>
      <c r="W66">
        <f>IF(precio_alta!X65="","",precio_alta!X65)</f>
        <v>2627</v>
      </c>
      <c r="X66">
        <f>IF(precio_alta!Y65="","",precio_alta!Y65)</f>
        <v>2567</v>
      </c>
      <c r="Y66">
        <f>IF(precio_alta!Z65="","",precio_alta!Z65)</f>
        <v>2507</v>
      </c>
      <c r="Z66" t="str">
        <f>IF(Anexar1!C56="","",IFERROR(VLOOKUP(C66,Anexar1!C:P,6,0),0))</f>
        <v/>
      </c>
      <c r="AA66" t="str">
        <f>IF(Anexar1!C56="","",IFERROR(VLOOKUP(C66,Anexar1!C:P,14,0),""))</f>
        <v/>
      </c>
    </row>
    <row r="67" spans="1:27" x14ac:dyDescent="0.3">
      <c r="A67" t="str">
        <f>IF(precio_alta!B66="","",precio_alta!B66)</f>
        <v>5G</v>
      </c>
      <c r="B67" t="str">
        <f>IF(Anexar1!B57="","",Anexar1!B57)</f>
        <v/>
      </c>
      <c r="C67" t="str">
        <f>IF(Anexar1!C57="","",Anexar1!C57)</f>
        <v/>
      </c>
      <c r="D67">
        <f>IF(precio_alta!E66="","",precio_alta!E66)</f>
        <v>3839</v>
      </c>
      <c r="E67" t="str">
        <f>IF(precio_alta!F66="","",precio_alta!F66)</f>
        <v>Android</v>
      </c>
      <c r="F67">
        <f>IF(precio_alta!G66="","",precio_alta!G66)</f>
        <v>3809</v>
      </c>
      <c r="G67">
        <f>IF(precio_alta!H66="","",precio_alta!H66)</f>
        <v>3789</v>
      </c>
      <c r="H67">
        <f>IF(precio_alta!I66="","",precio_alta!I66)</f>
        <v>3759</v>
      </c>
      <c r="I67">
        <f>IF(precio_alta!J66="","",precio_alta!J66)</f>
        <v>3729</v>
      </c>
      <c r="J67">
        <f>IF(precio_alta!K66="","",precio_alta!K66)</f>
        <v>3679</v>
      </c>
      <c r="K67">
        <f>IF(precio_alta!L66="","",precio_alta!L66)</f>
        <v>3599</v>
      </c>
      <c r="L67">
        <f>IF(precio_alta!M66="","",precio_alta!M66)</f>
        <v>3529</v>
      </c>
      <c r="M67">
        <f>IF(precio_alta!N66="","",precio_alta!N66)</f>
        <v>3449</v>
      </c>
      <c r="N67">
        <f>IF(precio_alta!O66="","",precio_alta!O66)</f>
        <v>3369</v>
      </c>
      <c r="O67">
        <f>IF(precio_alta!P66="","",precio_alta!P66)</f>
        <v>3289</v>
      </c>
      <c r="P67">
        <f>IF(precio_alta!Q66="","",precio_alta!Q66)</f>
        <v>4571</v>
      </c>
      <c r="Q67">
        <f>IF(precio_alta!R66="","",precio_alta!R66)</f>
        <v>4547</v>
      </c>
      <c r="R67">
        <f>IF(precio_alta!S66="","",precio_alta!S66)</f>
        <v>4511</v>
      </c>
      <c r="S67">
        <f>IF(precio_alta!T66="","",precio_alta!T66)</f>
        <v>4475</v>
      </c>
      <c r="T67">
        <f>IF(precio_alta!U66="","",precio_alta!U66)</f>
        <v>4415</v>
      </c>
      <c r="U67">
        <f>IF(precio_alta!V66="","",precio_alta!V66)</f>
        <v>4319</v>
      </c>
      <c r="V67">
        <f>IF(precio_alta!W66="","",precio_alta!W66)</f>
        <v>4235</v>
      </c>
      <c r="W67">
        <f>IF(precio_alta!X66="","",precio_alta!X66)</f>
        <v>4139</v>
      </c>
      <c r="X67">
        <f>IF(precio_alta!Y66="","",precio_alta!Y66)</f>
        <v>4043</v>
      </c>
      <c r="Y67">
        <f>IF(precio_alta!Z66="","",precio_alta!Z66)</f>
        <v>3947</v>
      </c>
      <c r="Z67" t="str">
        <f>IF(Anexar1!C57="","",IFERROR(VLOOKUP(C67,Anexar1!C:P,6,0),0))</f>
        <v/>
      </c>
      <c r="AA67" t="str">
        <f>IF(Anexar1!C57="","",IFERROR(VLOOKUP(C67,Anexar1!C:P,14,0),""))</f>
        <v/>
      </c>
    </row>
    <row r="68" spans="1:27" x14ac:dyDescent="0.3">
      <c r="A68" t="str">
        <f>IF(precio_alta!B67="","",precio_alta!B67)</f>
        <v>5G</v>
      </c>
      <c r="B68" t="str">
        <f>IF(Anexar1!B58="","",Anexar1!B58)</f>
        <v/>
      </c>
      <c r="C68" t="str">
        <f>IF(Anexar1!C58="","",Anexar1!C58)</f>
        <v/>
      </c>
      <c r="D68">
        <f>IF(precio_alta!E67="","",precio_alta!E67)</f>
        <v>3129</v>
      </c>
      <c r="E68" t="str">
        <f>IF(precio_alta!F67="","",precio_alta!F67)</f>
        <v>Android</v>
      </c>
      <c r="F68">
        <f>IF(precio_alta!G67="","",precio_alta!G67)</f>
        <v>3099</v>
      </c>
      <c r="G68">
        <f>IF(precio_alta!H67="","",precio_alta!H67)</f>
        <v>3079</v>
      </c>
      <c r="H68">
        <f>IF(precio_alta!I67="","",precio_alta!I67)</f>
        <v>3059</v>
      </c>
      <c r="I68">
        <f>IF(precio_alta!J67="","",precio_alta!J67)</f>
        <v>3039</v>
      </c>
      <c r="J68">
        <f>IF(precio_alta!K67="","",precio_alta!K67)</f>
        <v>2999</v>
      </c>
      <c r="K68">
        <f>IF(precio_alta!L67="","",precio_alta!L67)</f>
        <v>2929</v>
      </c>
      <c r="L68">
        <f>IF(precio_alta!M67="","",precio_alta!M67)</f>
        <v>2869</v>
      </c>
      <c r="M68">
        <f>IF(precio_alta!N67="","",precio_alta!N67)</f>
        <v>2809</v>
      </c>
      <c r="N68">
        <f>IF(precio_alta!O67="","",precio_alta!O67)</f>
        <v>2739</v>
      </c>
      <c r="O68">
        <f>IF(precio_alta!P67="","",precio_alta!P67)</f>
        <v>2679</v>
      </c>
      <c r="P68">
        <f>IF(precio_alta!Q67="","",precio_alta!Q67)</f>
        <v>3719</v>
      </c>
      <c r="Q68">
        <f>IF(precio_alta!R67="","",precio_alta!R67)</f>
        <v>3695</v>
      </c>
      <c r="R68">
        <f>IF(precio_alta!S67="","",precio_alta!S67)</f>
        <v>3671</v>
      </c>
      <c r="S68">
        <f>IF(precio_alta!T67="","",precio_alta!T67)</f>
        <v>3647</v>
      </c>
      <c r="T68">
        <f>IF(precio_alta!U67="","",precio_alta!U67)</f>
        <v>3599</v>
      </c>
      <c r="U68">
        <f>IF(precio_alta!V67="","",precio_alta!V67)</f>
        <v>3515</v>
      </c>
      <c r="V68">
        <f>IF(precio_alta!W67="","",precio_alta!W67)</f>
        <v>3443</v>
      </c>
      <c r="W68">
        <f>IF(precio_alta!X67="","",precio_alta!X67)</f>
        <v>3371</v>
      </c>
      <c r="X68">
        <f>IF(precio_alta!Y67="","",precio_alta!Y67)</f>
        <v>3287</v>
      </c>
      <c r="Y68">
        <f>IF(precio_alta!Z67="","",precio_alta!Z67)</f>
        <v>3215</v>
      </c>
      <c r="Z68" t="str">
        <f>IF(Anexar1!C58="","",IFERROR(VLOOKUP(C68,Anexar1!C:P,6,0),0))</f>
        <v/>
      </c>
      <c r="AA68" t="str">
        <f>IF(Anexar1!C58="","",IFERROR(VLOOKUP(C68,Anexar1!C:P,14,0),""))</f>
        <v/>
      </c>
    </row>
    <row r="69" spans="1:27" x14ac:dyDescent="0.3">
      <c r="A69" t="str">
        <f>IF(precio_alta!B68="","",precio_alta!B68)</f>
        <v>4G</v>
      </c>
      <c r="B69" t="str">
        <f>IF(Anexar1!B59="","",Anexar1!B59)</f>
        <v/>
      </c>
      <c r="C69" t="str">
        <f>IF(Anexar1!C59="","",Anexar1!C59)</f>
        <v/>
      </c>
      <c r="D69">
        <f>IF(precio_alta!E68="","",precio_alta!E68)</f>
        <v>599</v>
      </c>
      <c r="E69" t="str">
        <f>IF(precio_alta!F68="","",precio_alta!F68)</f>
        <v>Android</v>
      </c>
      <c r="F69">
        <f>IF(precio_alta!G68="","",precio_alta!G68)</f>
        <v>589</v>
      </c>
      <c r="G69">
        <f>IF(precio_alta!H68="","",precio_alta!H68)</f>
        <v>589</v>
      </c>
      <c r="H69">
        <f>IF(precio_alta!I68="","",precio_alta!I68)</f>
        <v>589</v>
      </c>
      <c r="I69">
        <f>IF(precio_alta!J68="","",precio_alta!J68)</f>
        <v>579</v>
      </c>
      <c r="J69">
        <f>IF(precio_alta!K68="","",precio_alta!K68)</f>
        <v>569</v>
      </c>
      <c r="K69">
        <f>IF(precio_alta!L68="","",precio_alta!L68)</f>
        <v>559</v>
      </c>
      <c r="L69">
        <f>IF(precio_alta!M68="","",precio_alta!M68)</f>
        <v>549</v>
      </c>
      <c r="M69">
        <f>IF(precio_alta!N68="","",precio_alta!N68)</f>
        <v>539</v>
      </c>
      <c r="N69">
        <f>IF(precio_alta!O68="","",precio_alta!O68)</f>
        <v>529</v>
      </c>
      <c r="O69">
        <f>IF(precio_alta!P68="","",precio_alta!P68)</f>
        <v>509</v>
      </c>
      <c r="P69">
        <f>IF(precio_alta!Q68="","",precio_alta!Q68)</f>
        <v>707</v>
      </c>
      <c r="Q69">
        <f>IF(precio_alta!R68="","",precio_alta!R68)</f>
        <v>707</v>
      </c>
      <c r="R69">
        <f>IF(precio_alta!S68="","",precio_alta!S68)</f>
        <v>707</v>
      </c>
      <c r="S69">
        <f>IF(precio_alta!T68="","",precio_alta!T68)</f>
        <v>695</v>
      </c>
      <c r="T69">
        <f>IF(precio_alta!U68="","",precio_alta!U68)</f>
        <v>683</v>
      </c>
      <c r="U69">
        <f>IF(precio_alta!V68="","",precio_alta!V68)</f>
        <v>671</v>
      </c>
      <c r="V69">
        <f>IF(precio_alta!W68="","",precio_alta!W68)</f>
        <v>659</v>
      </c>
      <c r="W69">
        <f>IF(precio_alta!X68="","",precio_alta!X68)</f>
        <v>647</v>
      </c>
      <c r="X69">
        <f>IF(precio_alta!Y68="","",precio_alta!Y68)</f>
        <v>635</v>
      </c>
      <c r="Y69">
        <f>IF(precio_alta!Z68="","",precio_alta!Z68)</f>
        <v>611</v>
      </c>
      <c r="Z69" t="str">
        <f>IF(Anexar1!C59="","",IFERROR(VLOOKUP(C69,Anexar1!C:P,6,0),0))</f>
        <v/>
      </c>
      <c r="AA69" t="str">
        <f>IF(Anexar1!C59="","",IFERROR(VLOOKUP(C69,Anexar1!C:P,14,0),""))</f>
        <v/>
      </c>
    </row>
    <row r="70" spans="1:27" x14ac:dyDescent="0.3">
      <c r="A70" t="str">
        <f>IF(precio_alta!B69="","",precio_alta!B69)</f>
        <v>4G</v>
      </c>
      <c r="B70" t="str">
        <f>IF(Anexar1!B60="","",Anexar1!B60)</f>
        <v/>
      </c>
      <c r="C70" t="str">
        <f>IF(Anexar1!C60="","",Anexar1!C60)</f>
        <v/>
      </c>
      <c r="D70">
        <f>IF(precio_alta!E69="","",precio_alta!E69)</f>
        <v>659</v>
      </c>
      <c r="E70" t="str">
        <f>IF(precio_alta!F69="","",precio_alta!F69)</f>
        <v>Android</v>
      </c>
      <c r="F70">
        <f>IF(precio_alta!G69="","",precio_alta!G69)</f>
        <v>659</v>
      </c>
      <c r="G70">
        <f>IF(precio_alta!H69="","",precio_alta!H69)</f>
        <v>649</v>
      </c>
      <c r="H70">
        <f>IF(precio_alta!I69="","",precio_alta!I69)</f>
        <v>649</v>
      </c>
      <c r="I70">
        <f>IF(precio_alta!J69="","",precio_alta!J69)</f>
        <v>639</v>
      </c>
      <c r="J70">
        <f>IF(precio_alta!K69="","",precio_alta!K69)</f>
        <v>629</v>
      </c>
      <c r="K70">
        <f>IF(precio_alta!L69="","",precio_alta!L69)</f>
        <v>619</v>
      </c>
      <c r="L70">
        <f>IF(precio_alta!M69="","",precio_alta!M69)</f>
        <v>609</v>
      </c>
      <c r="M70">
        <f>IF(precio_alta!N69="","",precio_alta!N69)</f>
        <v>589</v>
      </c>
      <c r="N70">
        <f>IF(precio_alta!O69="","",precio_alta!O69)</f>
        <v>579</v>
      </c>
      <c r="O70">
        <f>IF(precio_alta!P69="","",precio_alta!P69)</f>
        <v>569</v>
      </c>
      <c r="P70">
        <f>IF(precio_alta!Q69="","",precio_alta!Q69)</f>
        <v>791</v>
      </c>
      <c r="Q70">
        <f>IF(precio_alta!R69="","",precio_alta!R69)</f>
        <v>779</v>
      </c>
      <c r="R70">
        <f>IF(precio_alta!S69="","",precio_alta!S69)</f>
        <v>779</v>
      </c>
      <c r="S70">
        <f>IF(precio_alta!T69="","",precio_alta!T69)</f>
        <v>767</v>
      </c>
      <c r="T70">
        <f>IF(precio_alta!U69="","",precio_alta!U69)</f>
        <v>755</v>
      </c>
      <c r="U70">
        <f>IF(precio_alta!V69="","",precio_alta!V69)</f>
        <v>743</v>
      </c>
      <c r="V70">
        <f>IF(precio_alta!W69="","",precio_alta!W69)</f>
        <v>731</v>
      </c>
      <c r="W70">
        <f>IF(precio_alta!X69="","",precio_alta!X69)</f>
        <v>707</v>
      </c>
      <c r="X70">
        <f>IF(precio_alta!Y69="","",precio_alta!Y69)</f>
        <v>695</v>
      </c>
      <c r="Y70">
        <f>IF(precio_alta!Z69="","",precio_alta!Z69)</f>
        <v>683</v>
      </c>
      <c r="Z70" t="str">
        <f>IF(Anexar1!C60="","",IFERROR(VLOOKUP(C70,Anexar1!C:P,6,0),0))</f>
        <v/>
      </c>
      <c r="AA70" t="str">
        <f>IF(Anexar1!C60="","",IFERROR(VLOOKUP(C70,Anexar1!C:P,14,0),""))</f>
        <v/>
      </c>
    </row>
    <row r="71" spans="1:27" x14ac:dyDescent="0.3">
      <c r="A71" t="str">
        <f>IF(precio_alta!B70="","",precio_alta!B70)</f>
        <v>5G</v>
      </c>
      <c r="B71" t="str">
        <f>IF(Anexar1!B61="","",Anexar1!B61)</f>
        <v/>
      </c>
      <c r="C71" t="str">
        <f>IF(Anexar1!C61="","",Anexar1!C61)</f>
        <v/>
      </c>
      <c r="D71">
        <f>IF(precio_alta!E70="","",precio_alta!E70)</f>
        <v>1179</v>
      </c>
      <c r="E71" t="str">
        <f>IF(precio_alta!F70="","",precio_alta!F70)</f>
        <v>Android</v>
      </c>
      <c r="F71">
        <f>IF(precio_alta!G70="","",precio_alta!G70)</f>
        <v>1169</v>
      </c>
      <c r="G71">
        <f>IF(precio_alta!H70="","",precio_alta!H70)</f>
        <v>1159</v>
      </c>
      <c r="H71">
        <f>IF(precio_alta!I70="","",precio_alta!I70)</f>
        <v>1149</v>
      </c>
      <c r="I71">
        <f>IF(precio_alta!J70="","",precio_alta!J70)</f>
        <v>1149</v>
      </c>
      <c r="J71">
        <f>IF(precio_alta!K70="","",precio_alta!K70)</f>
        <v>1129</v>
      </c>
      <c r="K71">
        <f>IF(precio_alta!L70="","",precio_alta!L70)</f>
        <v>1109</v>
      </c>
      <c r="L71">
        <f>IF(precio_alta!M70="","",precio_alta!M70)</f>
        <v>1079</v>
      </c>
      <c r="M71">
        <f>IF(precio_alta!N70="","",precio_alta!N70)</f>
        <v>1059</v>
      </c>
      <c r="N71">
        <f>IF(precio_alta!O70="","",precio_alta!O70)</f>
        <v>1029</v>
      </c>
      <c r="O71">
        <f>IF(precio_alta!P70="","",precio_alta!P70)</f>
        <v>1009</v>
      </c>
      <c r="P71">
        <f>IF(precio_alta!Q70="","",precio_alta!Q70)</f>
        <v>1403</v>
      </c>
      <c r="Q71">
        <f>IF(precio_alta!R70="","",precio_alta!R70)</f>
        <v>1391</v>
      </c>
      <c r="R71">
        <f>IF(precio_alta!S70="","",precio_alta!S70)</f>
        <v>1379</v>
      </c>
      <c r="S71">
        <f>IF(precio_alta!T70="","",precio_alta!T70)</f>
        <v>1379</v>
      </c>
      <c r="T71">
        <f>IF(precio_alta!U70="","",precio_alta!U70)</f>
        <v>1355</v>
      </c>
      <c r="U71">
        <f>IF(precio_alta!V70="","",precio_alta!V70)</f>
        <v>1331</v>
      </c>
      <c r="V71">
        <f>IF(precio_alta!W70="","",precio_alta!W70)</f>
        <v>1295</v>
      </c>
      <c r="W71">
        <f>IF(precio_alta!X70="","",precio_alta!X70)</f>
        <v>1271</v>
      </c>
      <c r="X71">
        <f>IF(precio_alta!Y70="","",precio_alta!Y70)</f>
        <v>1235</v>
      </c>
      <c r="Y71">
        <f>IF(precio_alta!Z70="","",precio_alta!Z70)</f>
        <v>1211</v>
      </c>
      <c r="Z71" t="str">
        <f>IF(Anexar1!C61="","",IFERROR(VLOOKUP(C71,Anexar1!C:P,6,0),0))</f>
        <v/>
      </c>
      <c r="AA71" t="str">
        <f>IF(Anexar1!C61="","",IFERROR(VLOOKUP(C71,Anexar1!C:P,14,0),""))</f>
        <v/>
      </c>
    </row>
    <row r="72" spans="1:27" x14ac:dyDescent="0.3">
      <c r="A72" t="str">
        <f>IF(precio_alta!B71="","",precio_alta!B71)</f>
        <v>5G</v>
      </c>
      <c r="B72" t="str">
        <f>IF(Anexar1!B62="","",Anexar1!B62)</f>
        <v/>
      </c>
      <c r="C72" t="str">
        <f>IF(Anexar1!C62="","",Anexar1!C62)</f>
        <v/>
      </c>
      <c r="D72">
        <f>IF(precio_alta!E71="","",precio_alta!E71)</f>
        <v>1309</v>
      </c>
      <c r="E72" t="str">
        <f>IF(precio_alta!F71="","",precio_alta!F71)</f>
        <v>Android</v>
      </c>
      <c r="F72">
        <f>IF(precio_alta!G71="","",precio_alta!G71)</f>
        <v>1299</v>
      </c>
      <c r="G72">
        <f>IF(precio_alta!H71="","",precio_alta!H71)</f>
        <v>1289</v>
      </c>
      <c r="H72">
        <f>IF(precio_alta!I71="","",precio_alta!I71)</f>
        <v>1289</v>
      </c>
      <c r="I72">
        <f>IF(precio_alta!J71="","",precio_alta!J71)</f>
        <v>1279</v>
      </c>
      <c r="J72">
        <f>IF(precio_alta!K71="","",precio_alta!K71)</f>
        <v>1259</v>
      </c>
      <c r="K72">
        <f>IF(precio_alta!L71="","",precio_alta!L71)</f>
        <v>1209</v>
      </c>
      <c r="L72">
        <f>IF(precio_alta!M71="","",precio_alta!M71)</f>
        <v>1189</v>
      </c>
      <c r="M72">
        <f>IF(precio_alta!N71="","",precio_alta!N71)</f>
        <v>1189</v>
      </c>
      <c r="N72">
        <f>IF(precio_alta!O71="","",precio_alta!O71)</f>
        <v>1099</v>
      </c>
      <c r="O72">
        <f>IF(precio_alta!P71="","",precio_alta!P71)</f>
        <v>1069</v>
      </c>
      <c r="P72">
        <f>IF(precio_alta!Q71="","",precio_alta!Q71)</f>
        <v>1559</v>
      </c>
      <c r="Q72">
        <f>IF(precio_alta!R71="","",precio_alta!R71)</f>
        <v>1547</v>
      </c>
      <c r="R72">
        <f>IF(precio_alta!S71="","",precio_alta!S71)</f>
        <v>1547</v>
      </c>
      <c r="S72">
        <f>IF(precio_alta!T71="","",precio_alta!T71)</f>
        <v>1535</v>
      </c>
      <c r="T72">
        <f>IF(precio_alta!U71="","",precio_alta!U71)</f>
        <v>1511</v>
      </c>
      <c r="U72">
        <f>IF(precio_alta!V71="","",precio_alta!V71)</f>
        <v>1451</v>
      </c>
      <c r="V72">
        <f>IF(precio_alta!W71="","",precio_alta!W71)</f>
        <v>1427</v>
      </c>
      <c r="W72">
        <f>IF(precio_alta!X71="","",precio_alta!X71)</f>
        <v>1427</v>
      </c>
      <c r="X72">
        <f>IF(precio_alta!Y71="","",precio_alta!Y71)</f>
        <v>1319</v>
      </c>
      <c r="Y72">
        <f>IF(precio_alta!Z71="","",precio_alta!Z71)</f>
        <v>1283</v>
      </c>
      <c r="Z72" t="str">
        <f>IF(Anexar1!C62="","",IFERROR(VLOOKUP(C72,Anexar1!C:P,6,0),0))</f>
        <v/>
      </c>
      <c r="AA72" t="str">
        <f>IF(Anexar1!C62="","",IFERROR(VLOOKUP(C72,Anexar1!C:P,14,0),""))</f>
        <v/>
      </c>
    </row>
    <row r="73" spans="1:27" x14ac:dyDescent="0.3">
      <c r="A73" t="str">
        <f>IF(precio_alta!B72="","",precio_alta!B72)</f>
        <v>5G</v>
      </c>
      <c r="B73" t="str">
        <f>IF(Anexar1!B63="","",Anexar1!B63)</f>
        <v/>
      </c>
      <c r="C73" t="str">
        <f>IF(Anexar1!C63="","",Anexar1!C63)</f>
        <v/>
      </c>
      <c r="D73">
        <f>IF(precio_alta!E72="","",precio_alta!E72)</f>
        <v>1169</v>
      </c>
      <c r="E73" t="str">
        <f>IF(precio_alta!F72="","",precio_alta!F72)</f>
        <v>Android</v>
      </c>
      <c r="F73">
        <f>IF(precio_alta!G72="","",precio_alta!G72)</f>
        <v>1159</v>
      </c>
      <c r="G73">
        <f>IF(precio_alta!H72="","",precio_alta!H72)</f>
        <v>1159</v>
      </c>
      <c r="H73">
        <f>IF(precio_alta!I72="","",precio_alta!I72)</f>
        <v>1149</v>
      </c>
      <c r="I73">
        <f>IF(precio_alta!J72="","",precio_alta!J72)</f>
        <v>1139</v>
      </c>
      <c r="J73">
        <f>IF(precio_alta!K72="","",precio_alta!K72)</f>
        <v>1119</v>
      </c>
      <c r="K73">
        <f>IF(precio_alta!L72="","",precio_alta!L72)</f>
        <v>1099</v>
      </c>
      <c r="L73">
        <f>IF(precio_alta!M72="","",precio_alta!M72)</f>
        <v>1079</v>
      </c>
      <c r="M73">
        <f>IF(precio_alta!N72="","",precio_alta!N72)</f>
        <v>1049</v>
      </c>
      <c r="N73">
        <f>IF(precio_alta!O72="","",precio_alta!O72)</f>
        <v>1029</v>
      </c>
      <c r="O73">
        <f>IF(precio_alta!P72="","",precio_alta!P72)</f>
        <v>1009</v>
      </c>
      <c r="P73">
        <f>IF(precio_alta!Q72="","",precio_alta!Q72)</f>
        <v>1391</v>
      </c>
      <c r="Q73">
        <f>IF(precio_alta!R72="","",precio_alta!R72)</f>
        <v>1391</v>
      </c>
      <c r="R73">
        <f>IF(precio_alta!S72="","",precio_alta!S72)</f>
        <v>1379</v>
      </c>
      <c r="S73">
        <f>IF(precio_alta!T72="","",precio_alta!T72)</f>
        <v>1367</v>
      </c>
      <c r="T73">
        <f>IF(precio_alta!U72="","",precio_alta!U72)</f>
        <v>1343</v>
      </c>
      <c r="U73">
        <f>IF(precio_alta!V72="","",precio_alta!V72)</f>
        <v>1319</v>
      </c>
      <c r="V73">
        <f>IF(precio_alta!W72="","",precio_alta!W72)</f>
        <v>1295</v>
      </c>
      <c r="W73">
        <f>IF(precio_alta!X72="","",precio_alta!X72)</f>
        <v>1259</v>
      </c>
      <c r="X73">
        <f>IF(precio_alta!Y72="","",precio_alta!Y72)</f>
        <v>1235</v>
      </c>
      <c r="Y73">
        <f>IF(precio_alta!Z72="","",precio_alta!Z72)</f>
        <v>1211</v>
      </c>
      <c r="Z73" t="str">
        <f>IF(Anexar1!C63="","",IFERROR(VLOOKUP(C73,Anexar1!C:P,6,0),0))</f>
        <v/>
      </c>
      <c r="AA73" t="str">
        <f>IF(Anexar1!C63="","",IFERROR(VLOOKUP(C73,Anexar1!C:P,14,0),""))</f>
        <v/>
      </c>
    </row>
    <row r="74" spans="1:27" x14ac:dyDescent="0.3">
      <c r="A74" t="str">
        <f>IF(precio_alta!B73="","",precio_alta!B73)</f>
        <v>5G</v>
      </c>
      <c r="B74" t="str">
        <f>IF(Anexar1!B64="","",Anexar1!B64)</f>
        <v/>
      </c>
      <c r="C74" t="str">
        <f>IF(Anexar1!C64="","",Anexar1!C64)</f>
        <v/>
      </c>
      <c r="D74">
        <f>IF(precio_alta!E73="","",precio_alta!E73)</f>
        <v>2009</v>
      </c>
      <c r="E74" t="str">
        <f>IF(precio_alta!F73="","",precio_alta!F73)</f>
        <v>Android</v>
      </c>
      <c r="F74">
        <f>IF(precio_alta!G73="","",precio_alta!G73)</f>
        <v>1999</v>
      </c>
      <c r="G74">
        <f>IF(precio_alta!H73="","",precio_alta!H73)</f>
        <v>1989</v>
      </c>
      <c r="H74">
        <f>IF(precio_alta!I73="","",precio_alta!I73)</f>
        <v>1969</v>
      </c>
      <c r="I74">
        <f>IF(precio_alta!J73="","",precio_alta!J73)</f>
        <v>1959</v>
      </c>
      <c r="J74">
        <f>IF(precio_alta!K73="","",precio_alta!K73)</f>
        <v>1929</v>
      </c>
      <c r="K74">
        <f>IF(precio_alta!L73="","",precio_alta!L73)</f>
        <v>1889</v>
      </c>
      <c r="L74">
        <f>IF(precio_alta!M73="","",precio_alta!M73)</f>
        <v>1849</v>
      </c>
      <c r="M74">
        <f>IF(precio_alta!N73="","",precio_alta!N73)</f>
        <v>1809</v>
      </c>
      <c r="N74">
        <f>IF(precio_alta!O73="","",precio_alta!O73)</f>
        <v>1769</v>
      </c>
      <c r="O74">
        <f>IF(precio_alta!P73="","",precio_alta!P73)</f>
        <v>1729</v>
      </c>
      <c r="P74">
        <f>IF(precio_alta!Q73="","",precio_alta!Q73)</f>
        <v>2399</v>
      </c>
      <c r="Q74">
        <f>IF(precio_alta!R73="","",precio_alta!R73)</f>
        <v>2387</v>
      </c>
      <c r="R74">
        <f>IF(precio_alta!S73="","",precio_alta!S73)</f>
        <v>2363</v>
      </c>
      <c r="S74">
        <f>IF(precio_alta!T73="","",precio_alta!T73)</f>
        <v>2351</v>
      </c>
      <c r="T74">
        <f>IF(precio_alta!U73="","",precio_alta!U73)</f>
        <v>2315</v>
      </c>
      <c r="U74">
        <f>IF(precio_alta!V73="","",precio_alta!V73)</f>
        <v>2267</v>
      </c>
      <c r="V74">
        <f>IF(precio_alta!W73="","",precio_alta!W73)</f>
        <v>2219</v>
      </c>
      <c r="W74">
        <f>IF(precio_alta!X73="","",precio_alta!X73)</f>
        <v>2171</v>
      </c>
      <c r="X74">
        <f>IF(precio_alta!Y73="","",precio_alta!Y73)</f>
        <v>2123</v>
      </c>
      <c r="Y74">
        <f>IF(precio_alta!Z73="","",precio_alta!Z73)</f>
        <v>2075</v>
      </c>
      <c r="Z74" t="str">
        <f>IF(Anexar1!C64="","",IFERROR(VLOOKUP(C74,Anexar1!C:P,6,0),0))</f>
        <v/>
      </c>
      <c r="AA74" t="str">
        <f>IF(Anexar1!C64="","",IFERROR(VLOOKUP(C74,Anexar1!C:P,14,0),""))</f>
        <v/>
      </c>
    </row>
    <row r="75" spans="1:27" x14ac:dyDescent="0.3">
      <c r="A75" t="str">
        <f>IF(precio_alta!B74="","",precio_alta!B74)</f>
        <v>5G</v>
      </c>
      <c r="B75" t="str">
        <f>IF(Anexar1!B65="","",Anexar1!B65)</f>
        <v/>
      </c>
      <c r="C75" t="str">
        <f>IF(Anexar1!C65="","",Anexar1!C65)</f>
        <v/>
      </c>
      <c r="D75">
        <f>IF(precio_alta!E74="","",precio_alta!E74)</f>
        <v>1519</v>
      </c>
      <c r="E75" t="str">
        <f>IF(precio_alta!F74="","",precio_alta!F74)</f>
        <v>Android</v>
      </c>
      <c r="F75">
        <f>IF(precio_alta!G74="","",precio_alta!G74)</f>
        <v>1509</v>
      </c>
      <c r="G75">
        <f>IF(precio_alta!H74="","",precio_alta!H74)</f>
        <v>1499</v>
      </c>
      <c r="H75">
        <f>IF(precio_alta!I74="","",precio_alta!I74)</f>
        <v>1489</v>
      </c>
      <c r="I75">
        <f>IF(precio_alta!J74="","",precio_alta!J74)</f>
        <v>1479</v>
      </c>
      <c r="J75">
        <f>IF(precio_alta!K74="","",precio_alta!K74)</f>
        <v>1459</v>
      </c>
      <c r="K75">
        <f>IF(precio_alta!L74="","",precio_alta!L74)</f>
        <v>1429</v>
      </c>
      <c r="L75">
        <f>IF(precio_alta!M74="","",precio_alta!M74)</f>
        <v>1399</v>
      </c>
      <c r="M75">
        <f>IF(precio_alta!N74="","",precio_alta!N74)</f>
        <v>1369</v>
      </c>
      <c r="N75">
        <f>IF(precio_alta!O74="","",precio_alta!O74)</f>
        <v>1339</v>
      </c>
      <c r="O75">
        <f>IF(precio_alta!P74="","",precio_alta!P74)</f>
        <v>1299</v>
      </c>
      <c r="P75">
        <f>IF(precio_alta!Q74="","",precio_alta!Q74)</f>
        <v>1811</v>
      </c>
      <c r="Q75">
        <f>IF(precio_alta!R74="","",precio_alta!R74)</f>
        <v>1799</v>
      </c>
      <c r="R75">
        <f>IF(precio_alta!S74="","",precio_alta!S74)</f>
        <v>1787</v>
      </c>
      <c r="S75">
        <f>IF(precio_alta!T74="","",precio_alta!T74)</f>
        <v>1775</v>
      </c>
      <c r="T75">
        <f>IF(precio_alta!U74="","",precio_alta!U74)</f>
        <v>1751</v>
      </c>
      <c r="U75">
        <f>IF(precio_alta!V74="","",precio_alta!V74)</f>
        <v>1715</v>
      </c>
      <c r="V75">
        <f>IF(precio_alta!W74="","",precio_alta!W74)</f>
        <v>1679</v>
      </c>
      <c r="W75">
        <f>IF(precio_alta!X74="","",precio_alta!X74)</f>
        <v>1643</v>
      </c>
      <c r="X75">
        <f>IF(precio_alta!Y74="","",precio_alta!Y74)</f>
        <v>1607</v>
      </c>
      <c r="Y75">
        <f>IF(precio_alta!Z74="","",precio_alta!Z74)</f>
        <v>1559</v>
      </c>
      <c r="Z75" t="str">
        <f>IF(Anexar1!C65="","",IFERROR(VLOOKUP(C75,Anexar1!C:P,6,0),0))</f>
        <v/>
      </c>
      <c r="AA75" t="str">
        <f>IF(Anexar1!C65="","",IFERROR(VLOOKUP(C75,Anexar1!C:P,14,0),""))</f>
        <v/>
      </c>
    </row>
    <row r="76" spans="1:27" x14ac:dyDescent="0.3">
      <c r="A76" t="str">
        <f>IF(precio_alta!B75="","",precio_alta!B75)</f>
        <v>5G</v>
      </c>
      <c r="B76" t="str">
        <f>IF(Anexar1!B66="","",Anexar1!B66)</f>
        <v/>
      </c>
      <c r="C76" t="str">
        <f>IF(Anexar1!C66="","",Anexar1!C66)</f>
        <v/>
      </c>
      <c r="D76">
        <f>IF(precio_alta!E75="","",precio_alta!E75)</f>
        <v>2249</v>
      </c>
      <c r="E76" t="str">
        <f>IF(precio_alta!F75="","",precio_alta!F75)</f>
        <v>Android</v>
      </c>
      <c r="F76">
        <f>IF(precio_alta!G75="","",precio_alta!G75)</f>
        <v>2229</v>
      </c>
      <c r="G76">
        <f>IF(precio_alta!H75="","",precio_alta!H75)</f>
        <v>2219</v>
      </c>
      <c r="H76">
        <f>IF(precio_alta!I75="","",precio_alta!I75)</f>
        <v>2199</v>
      </c>
      <c r="I76">
        <f>IF(precio_alta!J75="","",precio_alta!J75)</f>
        <v>2179</v>
      </c>
      <c r="J76">
        <f>IF(precio_alta!K75="","",precio_alta!K75)</f>
        <v>2149</v>
      </c>
      <c r="K76">
        <f>IF(precio_alta!L75="","",precio_alta!L75)</f>
        <v>2109</v>
      </c>
      <c r="L76">
        <f>IF(precio_alta!M75="","",precio_alta!M75)</f>
        <v>2059</v>
      </c>
      <c r="M76">
        <f>IF(precio_alta!N75="","",precio_alta!N75)</f>
        <v>2019</v>
      </c>
      <c r="N76">
        <f>IF(precio_alta!O75="","",precio_alta!O75)</f>
        <v>1969</v>
      </c>
      <c r="O76">
        <f>IF(precio_alta!P75="","",precio_alta!P75)</f>
        <v>1929</v>
      </c>
      <c r="P76">
        <f>IF(precio_alta!Q75="","",precio_alta!Q75)</f>
        <v>2675</v>
      </c>
      <c r="Q76">
        <f>IF(precio_alta!R75="","",precio_alta!R75)</f>
        <v>2663</v>
      </c>
      <c r="R76">
        <f>IF(precio_alta!S75="","",precio_alta!S75)</f>
        <v>2639</v>
      </c>
      <c r="S76">
        <f>IF(precio_alta!T75="","",precio_alta!T75)</f>
        <v>2615</v>
      </c>
      <c r="T76">
        <f>IF(precio_alta!U75="","",precio_alta!U75)</f>
        <v>2579</v>
      </c>
      <c r="U76">
        <f>IF(precio_alta!V75="","",precio_alta!V75)</f>
        <v>2531</v>
      </c>
      <c r="V76">
        <f>IF(precio_alta!W75="","",precio_alta!W75)</f>
        <v>2471</v>
      </c>
      <c r="W76">
        <f>IF(precio_alta!X75="","",precio_alta!X75)</f>
        <v>2423</v>
      </c>
      <c r="X76">
        <f>IF(precio_alta!Y75="","",precio_alta!Y75)</f>
        <v>2363</v>
      </c>
      <c r="Y76">
        <f>IF(precio_alta!Z75="","",precio_alta!Z75)</f>
        <v>2315</v>
      </c>
      <c r="Z76" t="str">
        <f>IF(Anexar1!C66="","",IFERROR(VLOOKUP(C76,Anexar1!C:P,6,0),0))</f>
        <v/>
      </c>
      <c r="AA76" t="str">
        <f>IF(Anexar1!C66="","",IFERROR(VLOOKUP(C76,Anexar1!C:P,14,0),""))</f>
        <v/>
      </c>
    </row>
    <row r="77" spans="1:27" x14ac:dyDescent="0.3">
      <c r="A77" t="str">
        <f>IF(precio_alta!B76="","",precio_alta!B76)</f>
        <v>5G</v>
      </c>
      <c r="B77" t="str">
        <f>IF(Anexar1!B67="","",Anexar1!B67)</f>
        <v/>
      </c>
      <c r="C77" t="str">
        <f>IF(Anexar1!C67="","",Anexar1!C67)</f>
        <v/>
      </c>
      <c r="D77">
        <f>IF(precio_alta!E76="","",precio_alta!E76)</f>
        <v>2109</v>
      </c>
      <c r="E77" t="str">
        <f>IF(precio_alta!F76="","",precio_alta!F76)</f>
        <v>Android</v>
      </c>
      <c r="F77">
        <f>IF(precio_alta!G76="","",precio_alta!G76)</f>
        <v>2089</v>
      </c>
      <c r="G77">
        <f>IF(precio_alta!H76="","",precio_alta!H76)</f>
        <v>2079</v>
      </c>
      <c r="H77">
        <f>IF(precio_alta!I76="","",precio_alta!I76)</f>
        <v>2069</v>
      </c>
      <c r="I77">
        <f>IF(precio_alta!J76="","",precio_alta!J76)</f>
        <v>2049</v>
      </c>
      <c r="J77">
        <f>IF(precio_alta!K76="","",precio_alta!K76)</f>
        <v>2019</v>
      </c>
      <c r="K77">
        <f>IF(precio_alta!L76="","",precio_alta!L76)</f>
        <v>1979</v>
      </c>
      <c r="L77">
        <f>IF(precio_alta!M76="","",precio_alta!M76)</f>
        <v>1939</v>
      </c>
      <c r="M77">
        <f>IF(precio_alta!N76="","",precio_alta!N76)</f>
        <v>1889</v>
      </c>
      <c r="N77">
        <f>IF(precio_alta!O76="","",precio_alta!O76)</f>
        <v>1849</v>
      </c>
      <c r="O77">
        <f>IF(precio_alta!P76="","",precio_alta!P76)</f>
        <v>1809</v>
      </c>
      <c r="P77">
        <f>IF(precio_alta!Q76="","",precio_alta!Q76)</f>
        <v>2507</v>
      </c>
      <c r="Q77">
        <f>IF(precio_alta!R76="","",precio_alta!R76)</f>
        <v>2495</v>
      </c>
      <c r="R77">
        <f>IF(precio_alta!S76="","",precio_alta!S76)</f>
        <v>2483</v>
      </c>
      <c r="S77">
        <f>IF(precio_alta!T76="","",precio_alta!T76)</f>
        <v>2459</v>
      </c>
      <c r="T77">
        <f>IF(precio_alta!U76="","",precio_alta!U76)</f>
        <v>2423</v>
      </c>
      <c r="U77">
        <f>IF(precio_alta!V76="","",precio_alta!V76)</f>
        <v>2375</v>
      </c>
      <c r="V77">
        <f>IF(precio_alta!W76="","",precio_alta!W76)</f>
        <v>2327</v>
      </c>
      <c r="W77">
        <f>IF(precio_alta!X76="","",precio_alta!X76)</f>
        <v>2267</v>
      </c>
      <c r="X77">
        <f>IF(precio_alta!Y76="","",precio_alta!Y76)</f>
        <v>2219</v>
      </c>
      <c r="Y77">
        <f>IF(precio_alta!Z76="","",precio_alta!Z76)</f>
        <v>2171</v>
      </c>
      <c r="Z77" t="str">
        <f>IF(Anexar1!C67="","",IFERROR(VLOOKUP(C77,Anexar1!C:P,6,0),0))</f>
        <v/>
      </c>
      <c r="AA77" t="str">
        <f>IF(Anexar1!C67="","",IFERROR(VLOOKUP(C77,Anexar1!C:P,14,0),""))</f>
        <v/>
      </c>
    </row>
    <row r="78" spans="1:27" x14ac:dyDescent="0.3">
      <c r="A78" t="str">
        <f>IF(precio_alta!B77="","",precio_alta!B77)</f>
        <v>5G</v>
      </c>
      <c r="B78" t="str">
        <f>IF(Anexar1!B68="","",Anexar1!B68)</f>
        <v/>
      </c>
      <c r="C78" t="str">
        <f>IF(Anexar1!C68="","",Anexar1!C68)</f>
        <v/>
      </c>
      <c r="D78">
        <f>IF(precio_alta!E77="","",precio_alta!E77)</f>
        <v>2509</v>
      </c>
      <c r="E78" t="str">
        <f>IF(precio_alta!F77="","",precio_alta!F77)</f>
        <v>Android</v>
      </c>
      <c r="F78">
        <f>IF(precio_alta!G77="","",precio_alta!G77)</f>
        <v>2489</v>
      </c>
      <c r="G78">
        <f>IF(precio_alta!H77="","",precio_alta!H77)</f>
        <v>2469</v>
      </c>
      <c r="H78">
        <f>IF(precio_alta!I77="","",precio_alta!I77)</f>
        <v>2459</v>
      </c>
      <c r="I78">
        <f>IF(precio_alta!J77="","",precio_alta!J77)</f>
        <v>2439</v>
      </c>
      <c r="J78">
        <f>IF(precio_alta!K77="","",precio_alta!K77)</f>
        <v>2409</v>
      </c>
      <c r="K78">
        <f>IF(precio_alta!L77="","",precio_alta!L77)</f>
        <v>2349</v>
      </c>
      <c r="L78">
        <f>IF(precio_alta!M77="","",precio_alta!M77)</f>
        <v>2299</v>
      </c>
      <c r="M78">
        <f>IF(precio_alta!N77="","",precio_alta!N77)</f>
        <v>2249</v>
      </c>
      <c r="N78">
        <f>IF(precio_alta!O77="","",precio_alta!O77)</f>
        <v>2199</v>
      </c>
      <c r="O78">
        <f>IF(precio_alta!P77="","",precio_alta!P77)</f>
        <v>2149</v>
      </c>
      <c r="P78">
        <f>IF(precio_alta!Q77="","",precio_alta!Q77)</f>
        <v>2987</v>
      </c>
      <c r="Q78">
        <f>IF(precio_alta!R77="","",precio_alta!R77)</f>
        <v>2963</v>
      </c>
      <c r="R78">
        <f>IF(precio_alta!S77="","",precio_alta!S77)</f>
        <v>2951</v>
      </c>
      <c r="S78">
        <f>IF(precio_alta!T77="","",precio_alta!T77)</f>
        <v>2927</v>
      </c>
      <c r="T78">
        <f>IF(precio_alta!U77="","",precio_alta!U77)</f>
        <v>2891</v>
      </c>
      <c r="U78">
        <f>IF(precio_alta!V77="","",precio_alta!V77)</f>
        <v>2819</v>
      </c>
      <c r="V78">
        <f>IF(precio_alta!W77="","",precio_alta!W77)</f>
        <v>2759</v>
      </c>
      <c r="W78">
        <f>IF(precio_alta!X77="","",precio_alta!X77)</f>
        <v>2699</v>
      </c>
      <c r="X78">
        <f>IF(precio_alta!Y77="","",precio_alta!Y77)</f>
        <v>2639</v>
      </c>
      <c r="Y78">
        <f>IF(precio_alta!Z77="","",precio_alta!Z77)</f>
        <v>2579</v>
      </c>
      <c r="Z78" t="str">
        <f>IF(Anexar1!C68="","",IFERROR(VLOOKUP(C78,Anexar1!C:P,6,0),0))</f>
        <v/>
      </c>
      <c r="AA78" t="str">
        <f>IF(Anexar1!C68="","",IFERROR(VLOOKUP(C78,Anexar1!C:P,14,0),""))</f>
        <v/>
      </c>
    </row>
    <row r="79" spans="1:27" x14ac:dyDescent="0.3">
      <c r="A79" t="str">
        <f>IF(precio_alta!B78="","",precio_alta!B78)</f>
        <v>5G</v>
      </c>
      <c r="B79" t="str">
        <f>IF(Anexar1!B69="","",Anexar1!B69)</f>
        <v/>
      </c>
      <c r="C79" t="str">
        <f>IF(Anexar1!C69="","",Anexar1!C69)</f>
        <v/>
      </c>
      <c r="D79">
        <f>IF(precio_alta!E78="","",precio_alta!E78)</f>
        <v>3449</v>
      </c>
      <c r="E79" t="str">
        <f>IF(precio_alta!F78="","",precio_alta!F78)</f>
        <v>Android</v>
      </c>
      <c r="F79">
        <f>IF(precio_alta!G78="","",precio_alta!G78)</f>
        <v>3429</v>
      </c>
      <c r="G79">
        <f>IF(precio_alta!H78="","",precio_alta!H78)</f>
        <v>3399</v>
      </c>
      <c r="H79">
        <f>IF(precio_alta!I78="","",precio_alta!I78)</f>
        <v>3379</v>
      </c>
      <c r="I79">
        <f>IF(precio_alta!J78="","",precio_alta!J78)</f>
        <v>3359</v>
      </c>
      <c r="J79">
        <f>IF(precio_alta!K78="","",precio_alta!K78)</f>
        <v>3309</v>
      </c>
      <c r="K79">
        <f>IF(precio_alta!L78="","",precio_alta!L78)</f>
        <v>3239</v>
      </c>
      <c r="L79">
        <f>IF(precio_alta!M78="","",precio_alta!M78)</f>
        <v>3169</v>
      </c>
      <c r="M79">
        <f>IF(precio_alta!N78="","",precio_alta!N78)</f>
        <v>3099</v>
      </c>
      <c r="N79">
        <f>IF(precio_alta!O78="","",precio_alta!O78)</f>
        <v>3029</v>
      </c>
      <c r="O79">
        <f>IF(precio_alta!P78="","",precio_alta!P78)</f>
        <v>2959</v>
      </c>
      <c r="P79">
        <f>IF(precio_alta!Q78="","",precio_alta!Q78)</f>
        <v>4115</v>
      </c>
      <c r="Q79">
        <f>IF(precio_alta!R78="","",precio_alta!R78)</f>
        <v>4079</v>
      </c>
      <c r="R79">
        <f>IF(precio_alta!S78="","",precio_alta!S78)</f>
        <v>4055</v>
      </c>
      <c r="S79">
        <f>IF(precio_alta!T78="","",precio_alta!T78)</f>
        <v>4031</v>
      </c>
      <c r="T79">
        <f>IF(precio_alta!U78="","",precio_alta!U78)</f>
        <v>3971</v>
      </c>
      <c r="U79">
        <f>IF(precio_alta!V78="","",precio_alta!V78)</f>
        <v>3887</v>
      </c>
      <c r="V79">
        <f>IF(precio_alta!W78="","",precio_alta!W78)</f>
        <v>3803</v>
      </c>
      <c r="W79">
        <f>IF(precio_alta!X78="","",precio_alta!X78)</f>
        <v>3719</v>
      </c>
      <c r="X79">
        <f>IF(precio_alta!Y78="","",precio_alta!Y78)</f>
        <v>3635</v>
      </c>
      <c r="Y79">
        <f>IF(precio_alta!Z78="","",precio_alta!Z78)</f>
        <v>3551</v>
      </c>
      <c r="Z79" t="str">
        <f>IF(Anexar1!C69="","",IFERROR(VLOOKUP(C79,Anexar1!C:P,6,0),0))</f>
        <v/>
      </c>
      <c r="AA79" t="str">
        <f>IF(Anexar1!C69="","",IFERROR(VLOOKUP(C79,Anexar1!C:P,14,0),""))</f>
        <v/>
      </c>
    </row>
    <row r="80" spans="1:27" x14ac:dyDescent="0.3">
      <c r="A80" t="str">
        <f>IF(precio_alta!B79="","",precio_alta!B79)</f>
        <v>5G</v>
      </c>
      <c r="B80" t="str">
        <f>IF(Anexar1!B70="","",Anexar1!B70)</f>
        <v/>
      </c>
      <c r="C80" t="str">
        <f>IF(Anexar1!C70="","",Anexar1!C70)</f>
        <v/>
      </c>
      <c r="D80">
        <f>IF(precio_alta!E79="","",precio_alta!E79)</f>
        <v>4529</v>
      </c>
      <c r="E80" t="str">
        <f>IF(precio_alta!F79="","",precio_alta!F79)</f>
        <v>Android</v>
      </c>
      <c r="F80">
        <f>IF(precio_alta!G79="","",precio_alta!G79)</f>
        <v>4499</v>
      </c>
      <c r="G80">
        <f>IF(precio_alta!H79="","",precio_alta!H79)</f>
        <v>4469</v>
      </c>
      <c r="H80">
        <f>IF(precio_alta!I79="","",precio_alta!I79)</f>
        <v>4439</v>
      </c>
      <c r="I80">
        <f>IF(precio_alta!J79="","",precio_alta!J79)</f>
        <v>4409</v>
      </c>
      <c r="J80">
        <f>IF(precio_alta!K79="","",precio_alta!K79)</f>
        <v>4349</v>
      </c>
      <c r="K80">
        <f>IF(precio_alta!L79="","",precio_alta!L79)</f>
        <v>4249</v>
      </c>
      <c r="L80">
        <f>IF(precio_alta!M79="","",precio_alta!M79)</f>
        <v>4159</v>
      </c>
      <c r="M80">
        <f>IF(precio_alta!N79="","",precio_alta!N79)</f>
        <v>4069</v>
      </c>
      <c r="N80">
        <f>IF(precio_alta!O79="","",precio_alta!O79)</f>
        <v>3979</v>
      </c>
      <c r="O80">
        <f>IF(precio_alta!P79="","",precio_alta!P79)</f>
        <v>3889</v>
      </c>
      <c r="P80">
        <f>IF(precio_alta!Q79="","",precio_alta!Q79)</f>
        <v>5399</v>
      </c>
      <c r="Q80">
        <f>IF(precio_alta!R79="","",precio_alta!R79)</f>
        <v>5363</v>
      </c>
      <c r="R80">
        <f>IF(precio_alta!S79="","",precio_alta!S79)</f>
        <v>5327</v>
      </c>
      <c r="S80">
        <f>IF(precio_alta!T79="","",precio_alta!T79)</f>
        <v>5291</v>
      </c>
      <c r="T80">
        <f>IF(precio_alta!U79="","",precio_alta!U79)</f>
        <v>5219</v>
      </c>
      <c r="U80">
        <f>IF(precio_alta!V79="","",precio_alta!V79)</f>
        <v>5099</v>
      </c>
      <c r="V80">
        <f>IF(precio_alta!W79="","",precio_alta!W79)</f>
        <v>4991</v>
      </c>
      <c r="W80">
        <f>IF(precio_alta!X79="","",precio_alta!X79)</f>
        <v>4883</v>
      </c>
      <c r="X80">
        <f>IF(precio_alta!Y79="","",precio_alta!Y79)</f>
        <v>4775</v>
      </c>
      <c r="Y80">
        <f>IF(precio_alta!Z79="","",precio_alta!Z79)</f>
        <v>4667</v>
      </c>
      <c r="Z80" t="str">
        <f>IF(Anexar1!C70="","",IFERROR(VLOOKUP(C80,Anexar1!C:P,6,0),0))</f>
        <v/>
      </c>
      <c r="AA80" t="str">
        <f>IF(Anexar1!C70="","",IFERROR(VLOOKUP(C80,Anexar1!C:P,14,0),""))</f>
        <v/>
      </c>
    </row>
    <row r="81" spans="1:27" x14ac:dyDescent="0.3">
      <c r="A81" t="str">
        <f>IF(precio_alta!B80="","",precio_alta!B80)</f>
        <v>5G</v>
      </c>
      <c r="B81" t="str">
        <f>IF(Anexar1!B71="","",Anexar1!B71)</f>
        <v/>
      </c>
      <c r="C81" t="str">
        <f>IF(Anexar1!C71="","",Anexar1!C71)</f>
        <v/>
      </c>
      <c r="D81">
        <f>IF(precio_alta!E80="","",precio_alta!E80)</f>
        <v>3429</v>
      </c>
      <c r="E81" t="str">
        <f>IF(precio_alta!F80="","",precio_alta!F80)</f>
        <v>Android</v>
      </c>
      <c r="F81">
        <f>IF(precio_alta!G80="","",precio_alta!G80)</f>
        <v>3409</v>
      </c>
      <c r="G81">
        <f>IF(precio_alta!H80="","",precio_alta!H80)</f>
        <v>3379</v>
      </c>
      <c r="H81">
        <f>IF(precio_alta!I80="","",precio_alta!I80)</f>
        <v>3359</v>
      </c>
      <c r="I81">
        <f>IF(precio_alta!J80="","",precio_alta!J80)</f>
        <v>3339</v>
      </c>
      <c r="J81">
        <f>IF(precio_alta!K80="","",precio_alta!K80)</f>
        <v>3289</v>
      </c>
      <c r="K81">
        <f>IF(precio_alta!L80="","",precio_alta!L80)</f>
        <v>3219</v>
      </c>
      <c r="L81">
        <f>IF(precio_alta!M80="","",precio_alta!M80)</f>
        <v>3149</v>
      </c>
      <c r="M81">
        <f>IF(precio_alta!N80="","",precio_alta!N80)</f>
        <v>3079</v>
      </c>
      <c r="N81">
        <f>IF(precio_alta!O80="","",precio_alta!O80)</f>
        <v>3009</v>
      </c>
      <c r="O81">
        <f>IF(precio_alta!P80="","",precio_alta!P80)</f>
        <v>2939</v>
      </c>
      <c r="P81">
        <f>IF(precio_alta!Q80="","",precio_alta!Q80)</f>
        <v>4091</v>
      </c>
      <c r="Q81">
        <f>IF(precio_alta!R80="","",precio_alta!R80)</f>
        <v>4055</v>
      </c>
      <c r="R81">
        <f>IF(precio_alta!S80="","",precio_alta!S80)</f>
        <v>4031</v>
      </c>
      <c r="S81">
        <f>IF(precio_alta!T80="","",precio_alta!T80)</f>
        <v>4007</v>
      </c>
      <c r="T81">
        <f>IF(precio_alta!U80="","",precio_alta!U80)</f>
        <v>3947</v>
      </c>
      <c r="U81">
        <f>IF(precio_alta!V80="","",precio_alta!V80)</f>
        <v>3863</v>
      </c>
      <c r="V81">
        <f>IF(precio_alta!W80="","",precio_alta!W80)</f>
        <v>3779</v>
      </c>
      <c r="W81">
        <f>IF(precio_alta!X80="","",precio_alta!X80)</f>
        <v>3695</v>
      </c>
      <c r="X81">
        <f>IF(precio_alta!Y80="","",precio_alta!Y80)</f>
        <v>3611</v>
      </c>
      <c r="Y81">
        <f>IF(precio_alta!Z80="","",precio_alta!Z80)</f>
        <v>3527</v>
      </c>
      <c r="Z81" t="str">
        <f>IF(Anexar1!C71="","",IFERROR(VLOOKUP(C81,Anexar1!C:P,6,0),0))</f>
        <v/>
      </c>
      <c r="AA81" t="str">
        <f>IF(Anexar1!C71="","",IFERROR(VLOOKUP(C81,Anexar1!C:P,14,0),""))</f>
        <v/>
      </c>
    </row>
    <row r="82" spans="1:27" x14ac:dyDescent="0.3">
      <c r="A82" t="str">
        <f>IF(precio_alta!B81="","",precio_alta!B81)</f>
        <v>5G</v>
      </c>
      <c r="B82" t="str">
        <f>IF(Anexar1!B72="","",Anexar1!B72)</f>
        <v/>
      </c>
      <c r="C82" t="str">
        <f>IF(Anexar1!C72="","",Anexar1!C72)</f>
        <v/>
      </c>
      <c r="D82">
        <f>IF(precio_alta!E81="","",precio_alta!E81)</f>
        <v>6219</v>
      </c>
      <c r="E82" t="str">
        <f>IF(precio_alta!F81="","",precio_alta!F81)</f>
        <v>Android</v>
      </c>
      <c r="F82">
        <f>IF(precio_alta!G81="","",precio_alta!G81)</f>
        <v>6179</v>
      </c>
      <c r="G82">
        <f>IF(precio_alta!H81="","",precio_alta!H81)</f>
        <v>6139</v>
      </c>
      <c r="H82">
        <f>IF(precio_alta!I81="","",precio_alta!I81)</f>
        <v>6089</v>
      </c>
      <c r="I82">
        <f>IF(precio_alta!J81="","",precio_alta!J81)</f>
        <v>6049</v>
      </c>
      <c r="J82">
        <f>IF(precio_alta!K81="","",precio_alta!K81)</f>
        <v>5969</v>
      </c>
      <c r="K82">
        <f>IF(precio_alta!L81="","",precio_alta!L81)</f>
        <v>5839</v>
      </c>
      <c r="L82">
        <f>IF(precio_alta!M81="","",precio_alta!M81)</f>
        <v>5719</v>
      </c>
      <c r="M82">
        <f>IF(precio_alta!N81="","",precio_alta!N81)</f>
        <v>5589</v>
      </c>
      <c r="N82">
        <f>IF(precio_alta!O81="","",precio_alta!O81)</f>
        <v>5459</v>
      </c>
      <c r="O82">
        <f>IF(precio_alta!P81="","",precio_alta!P81)</f>
        <v>5339</v>
      </c>
      <c r="P82">
        <f>IF(precio_alta!Q81="","",precio_alta!Q81)</f>
        <v>7415</v>
      </c>
      <c r="Q82">
        <f>IF(precio_alta!R81="","",precio_alta!R81)</f>
        <v>7367</v>
      </c>
      <c r="R82">
        <f>IF(precio_alta!S81="","",precio_alta!S81)</f>
        <v>7307</v>
      </c>
      <c r="S82">
        <f>IF(precio_alta!T81="","",precio_alta!T81)</f>
        <v>7259</v>
      </c>
      <c r="T82">
        <f>IF(precio_alta!U81="","",precio_alta!U81)</f>
        <v>7163</v>
      </c>
      <c r="U82">
        <f>IF(precio_alta!V81="","",precio_alta!V81)</f>
        <v>7007</v>
      </c>
      <c r="V82">
        <f>IF(precio_alta!W81="","",precio_alta!W81)</f>
        <v>6863</v>
      </c>
      <c r="W82">
        <f>IF(precio_alta!X81="","",precio_alta!X81)</f>
        <v>6707</v>
      </c>
      <c r="X82">
        <f>IF(precio_alta!Y81="","",precio_alta!Y81)</f>
        <v>6551</v>
      </c>
      <c r="Y82">
        <f>IF(precio_alta!Z81="","",precio_alta!Z81)</f>
        <v>6407</v>
      </c>
      <c r="Z82" t="str">
        <f>IF(Anexar1!C72="","",IFERROR(VLOOKUP(C82,Anexar1!C:P,6,0),0))</f>
        <v/>
      </c>
      <c r="AA82" t="str">
        <f>IF(Anexar1!C72="","",IFERROR(VLOOKUP(C82,Anexar1!C:P,14,0),""))</f>
        <v/>
      </c>
    </row>
    <row r="83" spans="1:27" x14ac:dyDescent="0.3">
      <c r="A83" t="str">
        <f>IF(precio_alta!B82="","",precio_alta!B82)</f>
        <v>5G</v>
      </c>
      <c r="B83" t="str">
        <f>IF(Anexar1!B73="","",Anexar1!B73)</f>
        <v/>
      </c>
      <c r="C83" t="str">
        <f>IF(Anexar1!C73="","",Anexar1!C73)</f>
        <v/>
      </c>
      <c r="D83">
        <f>IF(precio_alta!E82="","",precio_alta!E82)</f>
        <v>5029</v>
      </c>
      <c r="E83" t="str">
        <f>IF(precio_alta!F82="","",precio_alta!F82)</f>
        <v>Android</v>
      </c>
      <c r="F83">
        <f>IF(precio_alta!G82="","",precio_alta!G82)</f>
        <v>4999</v>
      </c>
      <c r="G83">
        <f>IF(precio_alta!H82="","",precio_alta!H82)</f>
        <v>4959</v>
      </c>
      <c r="H83">
        <f>IF(precio_alta!I82="","",precio_alta!I82)</f>
        <v>4929</v>
      </c>
      <c r="I83">
        <f>IF(precio_alta!J82="","",precio_alta!J82)</f>
        <v>4899</v>
      </c>
      <c r="J83">
        <f>IF(precio_alta!K82="","",precio_alta!K82)</f>
        <v>4829</v>
      </c>
      <c r="K83">
        <f>IF(precio_alta!L82="","",precio_alta!L82)</f>
        <v>4729</v>
      </c>
      <c r="L83">
        <f>IF(precio_alta!M82="","",precio_alta!M82)</f>
        <v>4619</v>
      </c>
      <c r="M83">
        <f>IF(precio_alta!N82="","",precio_alta!N82)</f>
        <v>4519</v>
      </c>
      <c r="N83">
        <f>IF(precio_alta!O82="","",precio_alta!O82)</f>
        <v>4419</v>
      </c>
      <c r="O83">
        <f>IF(precio_alta!P82="","",precio_alta!P82)</f>
        <v>4319</v>
      </c>
      <c r="P83">
        <f>IF(precio_alta!Q82="","",precio_alta!Q82)</f>
        <v>5999</v>
      </c>
      <c r="Q83">
        <f>IF(precio_alta!R82="","",precio_alta!R82)</f>
        <v>5951</v>
      </c>
      <c r="R83">
        <f>IF(precio_alta!S82="","",precio_alta!S82)</f>
        <v>5915</v>
      </c>
      <c r="S83">
        <f>IF(precio_alta!T82="","",precio_alta!T82)</f>
        <v>5879</v>
      </c>
      <c r="T83">
        <f>IF(precio_alta!U82="","",precio_alta!U82)</f>
        <v>5795</v>
      </c>
      <c r="U83">
        <f>IF(precio_alta!V82="","",precio_alta!V82)</f>
        <v>5675</v>
      </c>
      <c r="V83">
        <f>IF(precio_alta!W82="","",precio_alta!W82)</f>
        <v>5543</v>
      </c>
      <c r="W83">
        <f>IF(precio_alta!X82="","",precio_alta!X82)</f>
        <v>5423</v>
      </c>
      <c r="X83">
        <f>IF(precio_alta!Y82="","",precio_alta!Y82)</f>
        <v>5303</v>
      </c>
      <c r="Y83">
        <f>IF(precio_alta!Z82="","",precio_alta!Z82)</f>
        <v>5183</v>
      </c>
      <c r="Z83" t="str">
        <f>IF(Anexar1!C73="","",IFERROR(VLOOKUP(C83,Anexar1!C:P,6,0),0))</f>
        <v/>
      </c>
      <c r="AA83" t="str">
        <f>IF(Anexar1!C73="","",IFERROR(VLOOKUP(C83,Anexar1!C:P,14,0),""))</f>
        <v/>
      </c>
    </row>
    <row r="84" spans="1:27" x14ac:dyDescent="0.3">
      <c r="A84" t="str">
        <f>IF(precio_alta!B83="","",precio_alta!B83)</f>
        <v>5G</v>
      </c>
      <c r="B84" t="str">
        <f>IF(Anexar1!B74="","",Anexar1!B74)</f>
        <v/>
      </c>
      <c r="C84" t="str">
        <f>IF(Anexar1!C74="","",Anexar1!C74)</f>
        <v/>
      </c>
      <c r="D84">
        <f>IF(precio_alta!E83="","",precio_alta!E83)</f>
        <v>6039</v>
      </c>
      <c r="E84" t="str">
        <f>IF(precio_alta!F83="","",precio_alta!F83)</f>
        <v>Android</v>
      </c>
      <c r="F84">
        <f>IF(precio_alta!G83="","",precio_alta!G83)</f>
        <v>5999</v>
      </c>
      <c r="G84">
        <f>IF(precio_alta!H83="","",precio_alta!H83)</f>
        <v>5959</v>
      </c>
      <c r="H84">
        <f>IF(precio_alta!I83="","",precio_alta!I83)</f>
        <v>5909</v>
      </c>
      <c r="I84">
        <f>IF(precio_alta!J83="","",precio_alta!J83)</f>
        <v>5869</v>
      </c>
      <c r="J84">
        <f>IF(precio_alta!K83="","",precio_alta!K83)</f>
        <v>5789</v>
      </c>
      <c r="K84">
        <f>IF(precio_alta!L83="","",precio_alta!L83)</f>
        <v>5669</v>
      </c>
      <c r="L84">
        <f>IF(precio_alta!M83="","",precio_alta!M83)</f>
        <v>5549</v>
      </c>
      <c r="M84">
        <f>IF(precio_alta!N83="","",precio_alta!N83)</f>
        <v>5429</v>
      </c>
      <c r="N84">
        <f>IF(precio_alta!O83="","",precio_alta!O83)</f>
        <v>5299</v>
      </c>
      <c r="O84">
        <f>IF(precio_alta!P83="","",precio_alta!P83)</f>
        <v>5179</v>
      </c>
      <c r="P84">
        <f>IF(precio_alta!Q83="","",precio_alta!Q83)</f>
        <v>7199</v>
      </c>
      <c r="Q84">
        <f>IF(precio_alta!R83="","",precio_alta!R83)</f>
        <v>7151</v>
      </c>
      <c r="R84">
        <f>IF(precio_alta!S83="","",precio_alta!S83)</f>
        <v>7091</v>
      </c>
      <c r="S84">
        <f>IF(precio_alta!T83="","",precio_alta!T83)</f>
        <v>7043</v>
      </c>
      <c r="T84">
        <f>IF(precio_alta!U83="","",precio_alta!U83)</f>
        <v>6947</v>
      </c>
      <c r="U84">
        <f>IF(precio_alta!V83="","",precio_alta!V83)</f>
        <v>6803</v>
      </c>
      <c r="V84">
        <f>IF(precio_alta!W83="","",precio_alta!W83)</f>
        <v>6659</v>
      </c>
      <c r="W84">
        <f>IF(precio_alta!X83="","",precio_alta!X83)</f>
        <v>6515</v>
      </c>
      <c r="X84">
        <f>IF(precio_alta!Y83="","",precio_alta!Y83)</f>
        <v>6359</v>
      </c>
      <c r="Y84">
        <f>IF(precio_alta!Z83="","",precio_alta!Z83)</f>
        <v>6215</v>
      </c>
      <c r="Z84" t="str">
        <f>IF(Anexar1!C74="","",IFERROR(VLOOKUP(C84,Anexar1!C:P,6,0),0))</f>
        <v/>
      </c>
      <c r="AA84" t="str">
        <f>IF(Anexar1!C74="","",IFERROR(VLOOKUP(C84,Anexar1!C:P,14,0),""))</f>
        <v/>
      </c>
    </row>
    <row r="85" spans="1:27" x14ac:dyDescent="0.3">
      <c r="A85" t="str">
        <f>IF(precio_alta!B84="","",precio_alta!B84)</f>
        <v>5G</v>
      </c>
      <c r="B85" t="str">
        <f>IF(Anexar1!B75="","",Anexar1!B75)</f>
        <v/>
      </c>
      <c r="C85" t="str">
        <f>IF(Anexar1!C75="","",Anexar1!C75)</f>
        <v/>
      </c>
      <c r="D85">
        <f>IF(precio_alta!E84="","",precio_alta!E84)</f>
        <v>7039</v>
      </c>
      <c r="E85" t="str">
        <f>IF(precio_alta!F84="","",precio_alta!F84)</f>
        <v>Android</v>
      </c>
      <c r="F85">
        <f>IF(precio_alta!G84="","",precio_alta!G84)</f>
        <v>6999</v>
      </c>
      <c r="G85">
        <f>IF(precio_alta!H84="","",precio_alta!H84)</f>
        <v>6949</v>
      </c>
      <c r="H85">
        <f>IF(precio_alta!I84="","",precio_alta!I84)</f>
        <v>6899</v>
      </c>
      <c r="I85">
        <f>IF(precio_alta!J84="","",precio_alta!J84)</f>
        <v>6849</v>
      </c>
      <c r="J85">
        <f>IF(precio_alta!K84="","",precio_alta!K84)</f>
        <v>6759</v>
      </c>
      <c r="K85">
        <f>IF(precio_alta!L84="","",precio_alta!L84)</f>
        <v>6609</v>
      </c>
      <c r="L85">
        <f>IF(precio_alta!M84="","",precio_alta!M84)</f>
        <v>6469</v>
      </c>
      <c r="M85">
        <f>IF(precio_alta!N84="","",precio_alta!N84)</f>
        <v>6329</v>
      </c>
      <c r="N85">
        <f>IF(precio_alta!O84="","",precio_alta!O84)</f>
        <v>6189</v>
      </c>
      <c r="O85">
        <f>IF(precio_alta!P84="","",precio_alta!P84)</f>
        <v>6039</v>
      </c>
      <c r="P85">
        <f>IF(precio_alta!Q84="","",precio_alta!Q84)</f>
        <v>8399</v>
      </c>
      <c r="Q85">
        <f>IF(precio_alta!R84="","",precio_alta!R84)</f>
        <v>8339</v>
      </c>
      <c r="R85">
        <f>IF(precio_alta!S84="","",precio_alta!S84)</f>
        <v>8279</v>
      </c>
      <c r="S85">
        <f>IF(precio_alta!T84="","",precio_alta!T84)</f>
        <v>8219</v>
      </c>
      <c r="T85">
        <f>IF(precio_alta!U84="","",precio_alta!U84)</f>
        <v>8111</v>
      </c>
      <c r="U85">
        <f>IF(precio_alta!V84="","",precio_alta!V84)</f>
        <v>7931</v>
      </c>
      <c r="V85">
        <f>IF(precio_alta!W84="","",precio_alta!W84)</f>
        <v>7763</v>
      </c>
      <c r="W85">
        <f>IF(precio_alta!X84="","",precio_alta!X84)</f>
        <v>7595</v>
      </c>
      <c r="X85">
        <f>IF(precio_alta!Y84="","",precio_alta!Y84)</f>
        <v>7427</v>
      </c>
      <c r="Y85">
        <f>IF(precio_alta!Z84="","",precio_alta!Z84)</f>
        <v>7247</v>
      </c>
      <c r="Z85" t="str">
        <f>IF(Anexar1!C75="","",IFERROR(VLOOKUP(C85,Anexar1!C:P,6,0),0))</f>
        <v/>
      </c>
      <c r="AA85" t="str">
        <f>IF(Anexar1!C75="","",IFERROR(VLOOKUP(C85,Anexar1!C:P,14,0),""))</f>
        <v/>
      </c>
    </row>
    <row r="86" spans="1:27" x14ac:dyDescent="0.3">
      <c r="A86" t="str">
        <f>IF(precio_alta!B85="","",precio_alta!B85)</f>
        <v>5G</v>
      </c>
      <c r="B86" t="str">
        <f>IF(Anexar1!B76="","",Anexar1!B76)</f>
        <v/>
      </c>
      <c r="C86" t="str">
        <f>IF(Anexar1!C76="","",Anexar1!C76)</f>
        <v/>
      </c>
      <c r="D86">
        <f>IF(precio_alta!E85="","",precio_alta!E85)</f>
        <v>3999</v>
      </c>
      <c r="E86" t="str">
        <f>IF(precio_alta!F85="","",precio_alta!F85)</f>
        <v>Android</v>
      </c>
      <c r="F86">
        <f>IF(precio_alta!G85="","",precio_alta!G85)</f>
        <v>3969</v>
      </c>
      <c r="G86">
        <f>IF(precio_alta!H85="","",precio_alta!H85)</f>
        <v>3939</v>
      </c>
      <c r="H86">
        <f>IF(precio_alta!I85="","",precio_alta!I85)</f>
        <v>3909</v>
      </c>
      <c r="I86">
        <f>IF(precio_alta!J85="","",precio_alta!J85)</f>
        <v>3889</v>
      </c>
      <c r="J86">
        <f>IF(precio_alta!K85="","",precio_alta!K85)</f>
        <v>3829</v>
      </c>
      <c r="K86">
        <f>IF(precio_alta!L85="","",precio_alta!L85)</f>
        <v>3749</v>
      </c>
      <c r="L86">
        <f>IF(precio_alta!M85="","",precio_alta!M85)</f>
        <v>3669</v>
      </c>
      <c r="M86">
        <f>IF(precio_alta!N85="","",precio_alta!N85)</f>
        <v>3589</v>
      </c>
      <c r="N86">
        <f>IF(precio_alta!O85="","",precio_alta!O85)</f>
        <v>3509</v>
      </c>
      <c r="O86">
        <f>IF(precio_alta!P85="","",precio_alta!P85)</f>
        <v>3429</v>
      </c>
      <c r="P86">
        <f>IF(precio_alta!Q85="","",precio_alta!Q85)</f>
        <v>4763</v>
      </c>
      <c r="Q86">
        <f>IF(precio_alta!R85="","",precio_alta!R85)</f>
        <v>4727</v>
      </c>
      <c r="R86">
        <f>IF(precio_alta!S85="","",precio_alta!S85)</f>
        <v>4691</v>
      </c>
      <c r="S86">
        <f>IF(precio_alta!T85="","",precio_alta!T85)</f>
        <v>4667</v>
      </c>
      <c r="T86">
        <f>IF(precio_alta!U85="","",precio_alta!U85)</f>
        <v>4595</v>
      </c>
      <c r="U86">
        <f>IF(precio_alta!V85="","",precio_alta!V85)</f>
        <v>4499</v>
      </c>
      <c r="V86">
        <f>IF(precio_alta!W85="","",precio_alta!W85)</f>
        <v>4403</v>
      </c>
      <c r="W86">
        <f>IF(precio_alta!X85="","",precio_alta!X85)</f>
        <v>4307</v>
      </c>
      <c r="X86">
        <f>IF(precio_alta!Y85="","",precio_alta!Y85)</f>
        <v>4211</v>
      </c>
      <c r="Y86">
        <f>IF(precio_alta!Z85="","",precio_alta!Z85)</f>
        <v>4115</v>
      </c>
      <c r="Z86" t="str">
        <f>IF(Anexar1!C76="","",IFERROR(VLOOKUP(C86,Anexar1!C:P,6,0),0))</f>
        <v/>
      </c>
      <c r="AA86" t="str">
        <f>IF(Anexar1!C76="","",IFERROR(VLOOKUP(C86,Anexar1!C:P,14,0),""))</f>
        <v/>
      </c>
    </row>
    <row r="87" spans="1:27" x14ac:dyDescent="0.3">
      <c r="A87" t="str">
        <f>IF(precio_alta!B86="","",precio_alta!B86)</f>
        <v>5G</v>
      </c>
      <c r="B87" t="str">
        <f>IF(Anexar1!B77="","",Anexar1!B77)</f>
        <v/>
      </c>
      <c r="C87" t="str">
        <f>IF(Anexar1!C77="","",Anexar1!C77)</f>
        <v/>
      </c>
      <c r="D87">
        <f>IF(precio_alta!E86="","",precio_alta!E86)</f>
        <v>5279</v>
      </c>
      <c r="E87" t="str">
        <f>IF(precio_alta!F86="","",precio_alta!F86)</f>
        <v>Android</v>
      </c>
      <c r="F87">
        <f>IF(precio_alta!G86="","",precio_alta!G86)</f>
        <v>5249</v>
      </c>
      <c r="G87">
        <f>IF(precio_alta!H86="","",precio_alta!H86)</f>
        <v>5209</v>
      </c>
      <c r="H87">
        <f>IF(precio_alta!I86="","",precio_alta!I86)</f>
        <v>5179</v>
      </c>
      <c r="I87">
        <f>IF(precio_alta!J86="","",precio_alta!J86)</f>
        <v>5139</v>
      </c>
      <c r="J87">
        <f>IF(precio_alta!K86="","",precio_alta!K86)</f>
        <v>5069</v>
      </c>
      <c r="K87">
        <f>IF(precio_alta!L86="","",precio_alta!L86)</f>
        <v>4959</v>
      </c>
      <c r="L87">
        <f>IF(precio_alta!M86="","",precio_alta!M86)</f>
        <v>4859</v>
      </c>
      <c r="M87">
        <f>IF(precio_alta!N86="","",precio_alta!N86)</f>
        <v>4749</v>
      </c>
      <c r="N87">
        <f>IF(precio_alta!O86="","",precio_alta!O86)</f>
        <v>4639</v>
      </c>
      <c r="O87">
        <f>IF(precio_alta!P86="","",precio_alta!P86)</f>
        <v>4529</v>
      </c>
      <c r="P87">
        <f>IF(precio_alta!Q86="","",precio_alta!Q86)</f>
        <v>6299</v>
      </c>
      <c r="Q87">
        <f>IF(precio_alta!R86="","",precio_alta!R86)</f>
        <v>6251</v>
      </c>
      <c r="R87">
        <f>IF(precio_alta!S86="","",precio_alta!S86)</f>
        <v>6215</v>
      </c>
      <c r="S87">
        <f>IF(precio_alta!T86="","",precio_alta!T86)</f>
        <v>6167</v>
      </c>
      <c r="T87">
        <f>IF(precio_alta!U86="","",precio_alta!U86)</f>
        <v>6083</v>
      </c>
      <c r="U87">
        <f>IF(precio_alta!V86="","",precio_alta!V86)</f>
        <v>5951</v>
      </c>
      <c r="V87">
        <f>IF(precio_alta!W86="","",precio_alta!W86)</f>
        <v>5831</v>
      </c>
      <c r="W87">
        <f>IF(precio_alta!X86="","",precio_alta!X86)</f>
        <v>5699</v>
      </c>
      <c r="X87">
        <f>IF(precio_alta!Y86="","",precio_alta!Y86)</f>
        <v>5567</v>
      </c>
      <c r="Y87">
        <f>IF(precio_alta!Z86="","",precio_alta!Z86)</f>
        <v>5435</v>
      </c>
      <c r="Z87" t="str">
        <f>IF(Anexar1!C77="","",IFERROR(VLOOKUP(C87,Anexar1!C:P,6,0),0))</f>
        <v/>
      </c>
      <c r="AA87" t="str">
        <f>IF(Anexar1!C77="","",IFERROR(VLOOKUP(C87,Anexar1!C:P,14,0),""))</f>
        <v/>
      </c>
    </row>
    <row r="88" spans="1:27" x14ac:dyDescent="0.3">
      <c r="A88" t="str">
        <f>IF(precio_alta!B87="","",precio_alta!B87)</f>
        <v>5G</v>
      </c>
      <c r="B88" t="str">
        <f>IF(Anexar1!B78="","",Anexar1!B78)</f>
        <v/>
      </c>
      <c r="C88" t="str">
        <f>IF(Anexar1!C78="","",Anexar1!C78)</f>
        <v/>
      </c>
      <c r="D88">
        <f>IF(precio_alta!E87="","",precio_alta!E87)</f>
        <v>3929</v>
      </c>
      <c r="E88" t="str">
        <f>IF(precio_alta!F87="","",precio_alta!F87)</f>
        <v>Android</v>
      </c>
      <c r="F88">
        <f>IF(precio_alta!G87="","",precio_alta!G87)</f>
        <v>3909</v>
      </c>
      <c r="G88">
        <f>IF(precio_alta!H87="","",precio_alta!H87)</f>
        <v>3879</v>
      </c>
      <c r="H88">
        <f>IF(precio_alta!I87="","",precio_alta!I87)</f>
        <v>3849</v>
      </c>
      <c r="I88">
        <f>IF(precio_alta!J87="","",precio_alta!J87)</f>
        <v>3829</v>
      </c>
      <c r="J88">
        <f>IF(precio_alta!K87="","",precio_alta!K87)</f>
        <v>3769</v>
      </c>
      <c r="K88">
        <f>IF(precio_alta!L87="","",precio_alta!L87)</f>
        <v>3689</v>
      </c>
      <c r="L88">
        <f>IF(precio_alta!M87="","",precio_alta!M87)</f>
        <v>3609</v>
      </c>
      <c r="M88">
        <f>IF(precio_alta!N87="","",precio_alta!N87)</f>
        <v>3529</v>
      </c>
      <c r="N88">
        <f>IF(precio_alta!O87="","",precio_alta!O87)</f>
        <v>3449</v>
      </c>
      <c r="O88">
        <f>IF(precio_alta!P87="","",precio_alta!P87)</f>
        <v>3369</v>
      </c>
      <c r="P88">
        <f>IF(precio_alta!Q87="","",precio_alta!Q87)</f>
        <v>4691</v>
      </c>
      <c r="Q88">
        <f>IF(precio_alta!R87="","",precio_alta!R87)</f>
        <v>4655</v>
      </c>
      <c r="R88">
        <f>IF(precio_alta!S87="","",precio_alta!S87)</f>
        <v>4619</v>
      </c>
      <c r="S88">
        <f>IF(precio_alta!T87="","",precio_alta!T87)</f>
        <v>4595</v>
      </c>
      <c r="T88">
        <f>IF(precio_alta!U87="","",precio_alta!U87)</f>
        <v>4523</v>
      </c>
      <c r="U88">
        <f>IF(precio_alta!V87="","",precio_alta!V87)</f>
        <v>4427</v>
      </c>
      <c r="V88">
        <f>IF(precio_alta!W87="","",precio_alta!W87)</f>
        <v>4331</v>
      </c>
      <c r="W88">
        <f>IF(precio_alta!X87="","",precio_alta!X87)</f>
        <v>4235</v>
      </c>
      <c r="X88">
        <f>IF(precio_alta!Y87="","",precio_alta!Y87)</f>
        <v>4139</v>
      </c>
      <c r="Y88">
        <f>IF(precio_alta!Z87="","",precio_alta!Z87)</f>
        <v>4043</v>
      </c>
      <c r="Z88" t="str">
        <f>IF(Anexar1!C78="","",IFERROR(VLOOKUP(C88,Anexar1!C:P,6,0),0))</f>
        <v/>
      </c>
      <c r="AA88" t="str">
        <f>IF(Anexar1!C78="","",IFERROR(VLOOKUP(C88,Anexar1!C:P,14,0),""))</f>
        <v/>
      </c>
    </row>
    <row r="89" spans="1:27" x14ac:dyDescent="0.3">
      <c r="A89" t="str">
        <f>IF(precio_alta!B88="","",precio_alta!B88)</f>
        <v>5G</v>
      </c>
      <c r="B89" t="str">
        <f>IF(Anexar1!B79="","",Anexar1!B79)</f>
        <v/>
      </c>
      <c r="C89" t="str">
        <f>IF(Anexar1!C79="","",Anexar1!C79)</f>
        <v/>
      </c>
      <c r="D89">
        <f>IF(precio_alta!E88="","",precio_alta!E88)</f>
        <v>9299</v>
      </c>
      <c r="E89" t="str">
        <f>IF(precio_alta!F88="","",precio_alta!F88)</f>
        <v>Android</v>
      </c>
      <c r="F89">
        <f>IF(precio_alta!G88="","",precio_alta!G88)</f>
        <v>9239</v>
      </c>
      <c r="G89">
        <f>IF(precio_alta!H88="","",precio_alta!H88)</f>
        <v>9179</v>
      </c>
      <c r="H89">
        <f>IF(precio_alta!I88="","",precio_alta!I88)</f>
        <v>9119</v>
      </c>
      <c r="I89">
        <f>IF(precio_alta!J88="","",precio_alta!J88)</f>
        <v>9049</v>
      </c>
      <c r="J89">
        <f>IF(precio_alta!K88="","",precio_alta!K88)</f>
        <v>8929</v>
      </c>
      <c r="K89">
        <f>IF(precio_alta!L88="","",precio_alta!L88)</f>
        <v>8739</v>
      </c>
      <c r="L89">
        <f>IF(precio_alta!M88="","",precio_alta!M88)</f>
        <v>8549</v>
      </c>
      <c r="M89">
        <f>IF(precio_alta!N88="","",precio_alta!N88)</f>
        <v>8359</v>
      </c>
      <c r="N89">
        <f>IF(precio_alta!O88="","",precio_alta!O88)</f>
        <v>8169</v>
      </c>
      <c r="O89">
        <f>IF(precio_alta!P88="","",precio_alta!P88)</f>
        <v>7989</v>
      </c>
      <c r="P89">
        <f>IF(precio_alta!Q88="","",precio_alta!Q88)</f>
        <v>11087</v>
      </c>
      <c r="Q89">
        <f>IF(precio_alta!R88="","",precio_alta!R88)</f>
        <v>11015</v>
      </c>
      <c r="R89">
        <f>IF(precio_alta!S88="","",precio_alta!S88)</f>
        <v>10943</v>
      </c>
      <c r="S89">
        <f>IF(precio_alta!T88="","",precio_alta!T88)</f>
        <v>10859</v>
      </c>
      <c r="T89">
        <f>IF(precio_alta!U88="","",precio_alta!U88)</f>
        <v>10715</v>
      </c>
      <c r="U89">
        <f>IF(precio_alta!V88="","",precio_alta!V88)</f>
        <v>10487</v>
      </c>
      <c r="V89">
        <f>IF(precio_alta!W88="","",precio_alta!W88)</f>
        <v>10259</v>
      </c>
      <c r="W89">
        <f>IF(precio_alta!X88="","",precio_alta!X88)</f>
        <v>10031</v>
      </c>
      <c r="X89">
        <f>IF(precio_alta!Y88="","",precio_alta!Y88)</f>
        <v>9803</v>
      </c>
      <c r="Y89">
        <f>IF(precio_alta!Z88="","",precio_alta!Z88)</f>
        <v>9587</v>
      </c>
      <c r="Z89" t="str">
        <f>IF(Anexar1!C79="","",IFERROR(VLOOKUP(C89,Anexar1!C:P,6,0),0))</f>
        <v/>
      </c>
      <c r="AA89" t="str">
        <f>IF(Anexar1!C79="","",IFERROR(VLOOKUP(C89,Anexar1!C:P,14,0),""))</f>
        <v/>
      </c>
    </row>
    <row r="90" spans="1:27" x14ac:dyDescent="0.3">
      <c r="A90" t="str">
        <f>IF(precio_alta!B89="","",precio_alta!B89)</f>
        <v>5G</v>
      </c>
      <c r="B90" t="str">
        <f>IF(Anexar1!B80="","",Anexar1!B80)</f>
        <v/>
      </c>
      <c r="C90" t="str">
        <f>IF(Anexar1!C80="","",Anexar1!C80)</f>
        <v/>
      </c>
      <c r="D90">
        <f>IF(precio_alta!E89="","",precio_alta!E89)</f>
        <v>9739</v>
      </c>
      <c r="E90" t="str">
        <f>IF(precio_alta!F89="","",precio_alta!F89)</f>
        <v>Android</v>
      </c>
      <c r="F90">
        <f>IF(precio_alta!G89="","",precio_alta!G89)</f>
        <v>9679</v>
      </c>
      <c r="G90">
        <f>IF(precio_alta!H89="","",precio_alta!H89)</f>
        <v>9609</v>
      </c>
      <c r="H90">
        <f>IF(precio_alta!I89="","",precio_alta!I89)</f>
        <v>9549</v>
      </c>
      <c r="I90">
        <f>IF(precio_alta!J89="","",precio_alta!J89)</f>
        <v>9479</v>
      </c>
      <c r="J90">
        <f>IF(precio_alta!K89="","",precio_alta!K89)</f>
        <v>9349</v>
      </c>
      <c r="K90">
        <f>IF(precio_alta!L89="","",precio_alta!L89)</f>
        <v>9149</v>
      </c>
      <c r="L90">
        <f>IF(precio_alta!M89="","",precio_alta!M89)</f>
        <v>8949</v>
      </c>
      <c r="M90">
        <f>IF(precio_alta!N89="","",precio_alta!N89)</f>
        <v>8759</v>
      </c>
      <c r="N90">
        <f>IF(precio_alta!O89="","",precio_alta!O89)</f>
        <v>8559</v>
      </c>
      <c r="O90">
        <f>IF(precio_alta!P89="","",precio_alta!P89)</f>
        <v>8359</v>
      </c>
      <c r="P90">
        <f>IF(precio_alta!Q89="","",precio_alta!Q89)</f>
        <v>11615</v>
      </c>
      <c r="Q90">
        <f>IF(precio_alta!R89="","",precio_alta!R89)</f>
        <v>11531</v>
      </c>
      <c r="R90">
        <f>IF(precio_alta!S89="","",precio_alta!S89)</f>
        <v>11459</v>
      </c>
      <c r="S90">
        <f>IF(precio_alta!T89="","",precio_alta!T89)</f>
        <v>11375</v>
      </c>
      <c r="T90">
        <f>IF(precio_alta!U89="","",precio_alta!U89)</f>
        <v>11219</v>
      </c>
      <c r="U90">
        <f>IF(precio_alta!V89="","",precio_alta!V89)</f>
        <v>10979</v>
      </c>
      <c r="V90">
        <f>IF(precio_alta!W89="","",precio_alta!W89)</f>
        <v>10739</v>
      </c>
      <c r="W90">
        <f>IF(precio_alta!X89="","",precio_alta!X89)</f>
        <v>10511</v>
      </c>
      <c r="X90">
        <f>IF(precio_alta!Y89="","",precio_alta!Y89)</f>
        <v>10271</v>
      </c>
      <c r="Y90">
        <f>IF(precio_alta!Z89="","",precio_alta!Z89)</f>
        <v>10031</v>
      </c>
      <c r="Z90" t="str">
        <f>IF(Anexar1!C80="","",IFERROR(VLOOKUP(C90,Anexar1!C:P,6,0),0))</f>
        <v/>
      </c>
      <c r="AA90" t="str">
        <f>IF(Anexar1!C80="","",IFERROR(VLOOKUP(C90,Anexar1!C:P,14,0),""))</f>
        <v/>
      </c>
    </row>
    <row r="91" spans="1:27" x14ac:dyDescent="0.3">
      <c r="A91" t="str">
        <f>IF(precio_alta!B90="","",precio_alta!B90)</f>
        <v>5G</v>
      </c>
      <c r="B91" t="str">
        <f>IF(Anexar1!B81="","",Anexar1!B81)</f>
        <v/>
      </c>
      <c r="C91" t="str">
        <f>IF(Anexar1!C81="","",Anexar1!C81)</f>
        <v/>
      </c>
      <c r="D91">
        <f>IF(precio_alta!E90="","",precio_alta!E90)</f>
        <v>1729</v>
      </c>
      <c r="E91" t="str">
        <f>IF(precio_alta!F90="","",precio_alta!F90)</f>
        <v>Android</v>
      </c>
      <c r="F91">
        <f>IF(precio_alta!G90="","",precio_alta!G90)</f>
        <v>1719</v>
      </c>
      <c r="G91">
        <f>IF(precio_alta!H90="","",precio_alta!H90)</f>
        <v>1699</v>
      </c>
      <c r="H91">
        <f>IF(precio_alta!I90="","",precio_alta!I90)</f>
        <v>1689</v>
      </c>
      <c r="I91">
        <f>IF(precio_alta!J90="","",precio_alta!J90)</f>
        <v>1679</v>
      </c>
      <c r="J91">
        <f>IF(precio_alta!K90="","",precio_alta!K90)</f>
        <v>1659</v>
      </c>
      <c r="K91">
        <f>IF(precio_alta!L90="","",precio_alta!L90)</f>
        <v>1619</v>
      </c>
      <c r="L91">
        <f>IF(precio_alta!M90="","",precio_alta!M90)</f>
        <v>1589</v>
      </c>
      <c r="M91">
        <f>IF(precio_alta!N90="","",precio_alta!N90)</f>
        <v>1549</v>
      </c>
      <c r="N91">
        <f>IF(precio_alta!O90="","",precio_alta!O90)</f>
        <v>1519</v>
      </c>
      <c r="O91">
        <f>IF(precio_alta!P90="","",precio_alta!P90)</f>
        <v>1479</v>
      </c>
      <c r="P91">
        <f>IF(precio_alta!Q90="","",precio_alta!Q90)</f>
        <v>2063</v>
      </c>
      <c r="Q91">
        <f>IF(precio_alta!R90="","",precio_alta!R90)</f>
        <v>2039</v>
      </c>
      <c r="R91">
        <f>IF(precio_alta!S90="","",precio_alta!S90)</f>
        <v>2027</v>
      </c>
      <c r="S91">
        <f>IF(precio_alta!T90="","",precio_alta!T90)</f>
        <v>2015</v>
      </c>
      <c r="T91">
        <f>IF(precio_alta!U90="","",precio_alta!U90)</f>
        <v>1991</v>
      </c>
      <c r="U91">
        <f>IF(precio_alta!V90="","",precio_alta!V90)</f>
        <v>1943</v>
      </c>
      <c r="V91">
        <f>IF(precio_alta!W90="","",precio_alta!W90)</f>
        <v>1907</v>
      </c>
      <c r="W91">
        <f>IF(precio_alta!X90="","",precio_alta!X90)</f>
        <v>1859</v>
      </c>
      <c r="X91">
        <f>IF(precio_alta!Y90="","",precio_alta!Y90)</f>
        <v>1823</v>
      </c>
      <c r="Y91">
        <f>IF(precio_alta!Z90="","",precio_alta!Z90)</f>
        <v>1775</v>
      </c>
      <c r="Z91" t="str">
        <f>IF(Anexar1!C81="","",IFERROR(VLOOKUP(C91,Anexar1!C:P,6,0),0))</f>
        <v/>
      </c>
      <c r="AA91" t="str">
        <f>IF(Anexar1!C81="","",IFERROR(VLOOKUP(C91,Anexar1!C:P,14,0),""))</f>
        <v/>
      </c>
    </row>
    <row r="92" spans="1:27" x14ac:dyDescent="0.3">
      <c r="A92" t="str">
        <f>IF(precio_alta!B91="","",precio_alta!B91)</f>
        <v>5G</v>
      </c>
      <c r="B92" t="str">
        <f>IF(Anexar1!B82="","",Anexar1!B82)</f>
        <v/>
      </c>
      <c r="C92" t="str">
        <f>IF(Anexar1!C82="","",Anexar1!C82)</f>
        <v/>
      </c>
      <c r="D92">
        <f>IF(precio_alta!E91="","",precio_alta!E91)</f>
        <v>3069</v>
      </c>
      <c r="E92" t="str">
        <f>IF(precio_alta!F91="","",precio_alta!F91)</f>
        <v>Android</v>
      </c>
      <c r="F92">
        <f>IF(precio_alta!G91="","",precio_alta!G91)</f>
        <v>3049</v>
      </c>
      <c r="G92">
        <f>IF(precio_alta!H91="","",precio_alta!H91)</f>
        <v>3029</v>
      </c>
      <c r="H92">
        <f>IF(precio_alta!I91="","",precio_alta!I91)</f>
        <v>3009</v>
      </c>
      <c r="I92">
        <f>IF(precio_alta!J91="","",precio_alta!J91)</f>
        <v>2989</v>
      </c>
      <c r="J92">
        <f>IF(precio_alta!K91="","",precio_alta!K91)</f>
        <v>2939</v>
      </c>
      <c r="K92">
        <f>IF(precio_alta!L91="","",precio_alta!L91)</f>
        <v>2879</v>
      </c>
      <c r="L92">
        <f>IF(precio_alta!M91="","",precio_alta!M91)</f>
        <v>2819</v>
      </c>
      <c r="M92">
        <f>IF(precio_alta!N91="","",precio_alta!N91)</f>
        <v>2759</v>
      </c>
      <c r="N92">
        <f>IF(precio_alta!O91="","",precio_alta!O91)</f>
        <v>2689</v>
      </c>
      <c r="O92">
        <f>IF(precio_alta!P91="","",precio_alta!P91)</f>
        <v>2629</v>
      </c>
      <c r="P92">
        <f>IF(precio_alta!Q91="","",precio_alta!Q91)</f>
        <v>3659</v>
      </c>
      <c r="Q92">
        <f>IF(precio_alta!R91="","",precio_alta!R91)</f>
        <v>3635</v>
      </c>
      <c r="R92">
        <f>IF(precio_alta!S91="","",precio_alta!S91)</f>
        <v>3611</v>
      </c>
      <c r="S92">
        <f>IF(precio_alta!T91="","",precio_alta!T91)</f>
        <v>3587</v>
      </c>
      <c r="T92">
        <f>IF(precio_alta!U91="","",precio_alta!U91)</f>
        <v>3527</v>
      </c>
      <c r="U92">
        <f>IF(precio_alta!V91="","",precio_alta!V91)</f>
        <v>3455</v>
      </c>
      <c r="V92">
        <f>IF(precio_alta!W91="","",precio_alta!W91)</f>
        <v>3383</v>
      </c>
      <c r="W92">
        <f>IF(precio_alta!X91="","",precio_alta!X91)</f>
        <v>3311</v>
      </c>
      <c r="X92">
        <f>IF(precio_alta!Y91="","",precio_alta!Y91)</f>
        <v>3227</v>
      </c>
      <c r="Y92">
        <f>IF(precio_alta!Z91="","",precio_alta!Z91)</f>
        <v>3155</v>
      </c>
      <c r="Z92" t="str">
        <f>IF(Anexar1!C82="","",IFERROR(VLOOKUP(C92,Anexar1!C:P,6,0),0))</f>
        <v/>
      </c>
      <c r="AA92" t="str">
        <f>IF(Anexar1!C82="","",IFERROR(VLOOKUP(C92,Anexar1!C:P,14,0),""))</f>
        <v/>
      </c>
    </row>
    <row r="93" spans="1:27" x14ac:dyDescent="0.3">
      <c r="A93" t="str">
        <f>IF(precio_alta!B92="","",precio_alta!B92)</f>
        <v>5G</v>
      </c>
      <c r="B93" t="str">
        <f>IF(Anexar1!B83="","",Anexar1!B83)</f>
        <v/>
      </c>
      <c r="C93" t="str">
        <f>IF(Anexar1!C83="","",Anexar1!C83)</f>
        <v/>
      </c>
      <c r="D93">
        <f>IF(precio_alta!E92="","",precio_alta!E92)</f>
        <v>2609</v>
      </c>
      <c r="E93" t="str">
        <f>IF(precio_alta!F92="","",precio_alta!F92)</f>
        <v>Android</v>
      </c>
      <c r="F93">
        <f>IF(precio_alta!G92="","",precio_alta!G92)</f>
        <v>2589</v>
      </c>
      <c r="G93">
        <f>IF(precio_alta!H92="","",precio_alta!H92)</f>
        <v>2569</v>
      </c>
      <c r="H93">
        <f>IF(precio_alta!I92="","",precio_alta!I92)</f>
        <v>2549</v>
      </c>
      <c r="I93">
        <f>IF(precio_alta!J92="","",precio_alta!J92)</f>
        <v>2539</v>
      </c>
      <c r="J93">
        <f>IF(precio_alta!K92="","",precio_alta!K92)</f>
        <v>2499</v>
      </c>
      <c r="K93">
        <f>IF(precio_alta!L92="","",precio_alta!L92)</f>
        <v>2449</v>
      </c>
      <c r="L93">
        <f>IF(precio_alta!M92="","",precio_alta!M92)</f>
        <v>2399</v>
      </c>
      <c r="M93">
        <f>IF(precio_alta!N92="","",precio_alta!N92)</f>
        <v>2339</v>
      </c>
      <c r="N93">
        <f>IF(precio_alta!O92="","",precio_alta!O92)</f>
        <v>2289</v>
      </c>
      <c r="O93">
        <f>IF(precio_alta!P92="","",precio_alta!P92)</f>
        <v>2239</v>
      </c>
      <c r="P93">
        <f>IF(precio_alta!Q92="","",precio_alta!Q92)</f>
        <v>3107</v>
      </c>
      <c r="Q93">
        <f>IF(precio_alta!R92="","",precio_alta!R92)</f>
        <v>3083</v>
      </c>
      <c r="R93">
        <f>IF(precio_alta!S92="","",precio_alta!S92)</f>
        <v>3059</v>
      </c>
      <c r="S93">
        <f>IF(precio_alta!T92="","",precio_alta!T92)</f>
        <v>3047</v>
      </c>
      <c r="T93">
        <f>IF(precio_alta!U92="","",precio_alta!U92)</f>
        <v>2999</v>
      </c>
      <c r="U93">
        <f>IF(precio_alta!V92="","",precio_alta!V92)</f>
        <v>2939</v>
      </c>
      <c r="V93">
        <f>IF(precio_alta!W92="","",precio_alta!W92)</f>
        <v>2879</v>
      </c>
      <c r="W93">
        <f>IF(precio_alta!X92="","",precio_alta!X92)</f>
        <v>2807</v>
      </c>
      <c r="X93">
        <f>IF(precio_alta!Y92="","",precio_alta!Y92)</f>
        <v>2747</v>
      </c>
      <c r="Y93">
        <f>IF(precio_alta!Z92="","",precio_alta!Z92)</f>
        <v>2687</v>
      </c>
      <c r="Z93" t="str">
        <f>IF(Anexar1!C83="","",IFERROR(VLOOKUP(C93,Anexar1!C:P,6,0),0))</f>
        <v/>
      </c>
      <c r="AA93" t="str">
        <f>IF(Anexar1!C83="","",IFERROR(VLOOKUP(C93,Anexar1!C:P,14,0),""))</f>
        <v/>
      </c>
    </row>
    <row r="94" spans="1:27" x14ac:dyDescent="0.3">
      <c r="A94" t="str">
        <f>IF(precio_alta!B93="","",precio_alta!B93)</f>
        <v>5G</v>
      </c>
      <c r="B94" t="str">
        <f>IF(Anexar1!B84="","",Anexar1!B84)</f>
        <v/>
      </c>
      <c r="C94" t="str">
        <f>IF(Anexar1!C84="","",Anexar1!C84)</f>
        <v/>
      </c>
      <c r="D94">
        <f>IF(precio_alta!E93="","",precio_alta!E93)</f>
        <v>6219</v>
      </c>
      <c r="E94" t="str">
        <f>IF(precio_alta!F93="","",precio_alta!F93)</f>
        <v>Android</v>
      </c>
      <c r="F94">
        <f>IF(precio_alta!G93="","",precio_alta!G93)</f>
        <v>6179</v>
      </c>
      <c r="G94">
        <f>IF(precio_alta!H93="","",precio_alta!H93)</f>
        <v>6139</v>
      </c>
      <c r="H94">
        <f>IF(precio_alta!I93="","",precio_alta!I93)</f>
        <v>6089</v>
      </c>
      <c r="I94">
        <f>IF(precio_alta!J93="","",precio_alta!J93)</f>
        <v>6049</v>
      </c>
      <c r="J94">
        <f>IF(precio_alta!K93="","",precio_alta!K93)</f>
        <v>5969</v>
      </c>
      <c r="K94">
        <f>IF(precio_alta!L93="","",precio_alta!L93)</f>
        <v>5839</v>
      </c>
      <c r="L94">
        <f>IF(precio_alta!M93="","",precio_alta!M93)</f>
        <v>5719</v>
      </c>
      <c r="M94">
        <f>IF(precio_alta!N93="","",precio_alta!N93)</f>
        <v>5589</v>
      </c>
      <c r="N94">
        <f>IF(precio_alta!O93="","",precio_alta!O93)</f>
        <v>5459</v>
      </c>
      <c r="O94">
        <f>IF(precio_alta!P93="","",precio_alta!P93)</f>
        <v>5339</v>
      </c>
      <c r="P94">
        <f>IF(precio_alta!Q93="","",precio_alta!Q93)</f>
        <v>7415</v>
      </c>
      <c r="Q94">
        <f>IF(precio_alta!R93="","",precio_alta!R93)</f>
        <v>7367</v>
      </c>
      <c r="R94">
        <f>IF(precio_alta!S93="","",precio_alta!S93)</f>
        <v>7307</v>
      </c>
      <c r="S94">
        <f>IF(precio_alta!T93="","",precio_alta!T93)</f>
        <v>7259</v>
      </c>
      <c r="T94">
        <f>IF(precio_alta!U93="","",precio_alta!U93)</f>
        <v>7163</v>
      </c>
      <c r="U94">
        <f>IF(precio_alta!V93="","",precio_alta!V93)</f>
        <v>7007</v>
      </c>
      <c r="V94">
        <f>IF(precio_alta!W93="","",precio_alta!W93)</f>
        <v>6863</v>
      </c>
      <c r="W94">
        <f>IF(precio_alta!X93="","",precio_alta!X93)</f>
        <v>6707</v>
      </c>
      <c r="X94">
        <f>IF(precio_alta!Y93="","",precio_alta!Y93)</f>
        <v>6551</v>
      </c>
      <c r="Y94">
        <f>IF(precio_alta!Z93="","",precio_alta!Z93)</f>
        <v>6407</v>
      </c>
      <c r="Z94" t="str">
        <f>IF(Anexar1!C84="","",IFERROR(VLOOKUP(C94,Anexar1!C:P,6,0),0))</f>
        <v/>
      </c>
      <c r="AA94" t="str">
        <f>IF(Anexar1!C84="","",IFERROR(VLOOKUP(C94,Anexar1!C:P,14,0),""))</f>
        <v/>
      </c>
    </row>
    <row r="95" spans="1:27" x14ac:dyDescent="0.3">
      <c r="A95" t="str">
        <f>IF(precio_alta!B94="","",precio_alta!B94)</f>
        <v>4G</v>
      </c>
      <c r="B95" t="str">
        <f>IF(Anexar1!B85="","",Anexar1!B85)</f>
        <v/>
      </c>
      <c r="C95" t="str">
        <f>IF(Anexar1!C85="","",Anexar1!C85)</f>
        <v/>
      </c>
      <c r="D95">
        <f>IF(precio_alta!E94="","",precio_alta!E94)</f>
        <v>489</v>
      </c>
      <c r="E95" t="str">
        <f>IF(precio_alta!F94="","",precio_alta!F94)</f>
        <v>Android</v>
      </c>
      <c r="F95">
        <f>IF(precio_alta!G94="","",precio_alta!G94)</f>
        <v>479</v>
      </c>
      <c r="G95">
        <f>IF(precio_alta!H94="","",precio_alta!H94)</f>
        <v>479</v>
      </c>
      <c r="H95">
        <f>IF(precio_alta!I94="","",precio_alta!I94)</f>
        <v>479</v>
      </c>
      <c r="I95">
        <f>IF(precio_alta!J94="","",precio_alta!J94)</f>
        <v>469</v>
      </c>
      <c r="J95">
        <f>IF(precio_alta!K94="","",precio_alta!K94)</f>
        <v>469</v>
      </c>
      <c r="K95">
        <f>IF(precio_alta!L94="","",precio_alta!L94)</f>
        <v>459</v>
      </c>
      <c r="L95">
        <f>IF(precio_alta!M94="","",precio_alta!M94)</f>
        <v>449</v>
      </c>
      <c r="M95">
        <f>IF(precio_alta!N94="","",precio_alta!N94)</f>
        <v>439</v>
      </c>
      <c r="N95">
        <f>IF(precio_alta!O94="","",precio_alta!O94)</f>
        <v>429</v>
      </c>
      <c r="O95">
        <f>IF(precio_alta!P94="","",precio_alta!P94)</f>
        <v>419</v>
      </c>
      <c r="P95">
        <f>IF(precio_alta!Q94="","",precio_alta!Q94)</f>
        <v>575</v>
      </c>
      <c r="Q95">
        <f>IF(precio_alta!R94="","",precio_alta!R94)</f>
        <v>575</v>
      </c>
      <c r="R95">
        <f>IF(precio_alta!S94="","",precio_alta!S94)</f>
        <v>575</v>
      </c>
      <c r="S95">
        <f>IF(precio_alta!T94="","",precio_alta!T94)</f>
        <v>563</v>
      </c>
      <c r="T95">
        <f>IF(precio_alta!U94="","",precio_alta!U94)</f>
        <v>563</v>
      </c>
      <c r="U95">
        <f>IF(precio_alta!V94="","",precio_alta!V94)</f>
        <v>551</v>
      </c>
      <c r="V95">
        <f>IF(precio_alta!W94="","",precio_alta!W94)</f>
        <v>539</v>
      </c>
      <c r="W95">
        <f>IF(precio_alta!X94="","",precio_alta!X94)</f>
        <v>527</v>
      </c>
      <c r="X95">
        <f>IF(precio_alta!Y94="","",precio_alta!Y94)</f>
        <v>515</v>
      </c>
      <c r="Y95">
        <f>IF(precio_alta!Z94="","",precio_alta!Z94)</f>
        <v>503</v>
      </c>
      <c r="Z95" t="str">
        <f>IF(Anexar1!C85="","",IFERROR(VLOOKUP(C95,Anexar1!C:P,6,0),0))</f>
        <v/>
      </c>
      <c r="AA95" t="str">
        <f>IF(Anexar1!C85="","",IFERROR(VLOOKUP(C95,Anexar1!C:P,14,0),""))</f>
        <v/>
      </c>
    </row>
    <row r="96" spans="1:27" x14ac:dyDescent="0.3">
      <c r="A96" t="str">
        <f>IF(precio_alta!B95="","",precio_alta!B95)</f>
        <v>5G</v>
      </c>
      <c r="B96" t="str">
        <f>IF(Anexar1!B86="","",Anexar1!B86)</f>
        <v/>
      </c>
      <c r="C96" t="str">
        <f>IF(Anexar1!C86="","",Anexar1!C86)</f>
        <v/>
      </c>
      <c r="D96">
        <f>IF(precio_alta!E95="","",precio_alta!E95)</f>
        <v>819</v>
      </c>
      <c r="E96" t="str">
        <f>IF(precio_alta!F95="","",precio_alta!F95)</f>
        <v>Android</v>
      </c>
      <c r="F96">
        <f>IF(precio_alta!G95="","",precio_alta!G95)</f>
        <v>819</v>
      </c>
      <c r="G96">
        <f>IF(precio_alta!H95="","",precio_alta!H95)</f>
        <v>809</v>
      </c>
      <c r="H96">
        <f>IF(precio_alta!I95="","",precio_alta!I95)</f>
        <v>809</v>
      </c>
      <c r="I96">
        <f>IF(precio_alta!J95="","",precio_alta!J95)</f>
        <v>799</v>
      </c>
      <c r="J96">
        <f>IF(precio_alta!K95="","",precio_alta!K95)</f>
        <v>789</v>
      </c>
      <c r="K96">
        <f>IF(precio_alta!L95="","",precio_alta!L95)</f>
        <v>769</v>
      </c>
      <c r="L96">
        <f>IF(precio_alta!M95="","",precio_alta!M95)</f>
        <v>759</v>
      </c>
      <c r="M96">
        <f>IF(precio_alta!N95="","",precio_alta!N95)</f>
        <v>739</v>
      </c>
      <c r="N96">
        <f>IF(precio_alta!O95="","",precio_alta!O95)</f>
        <v>719</v>
      </c>
      <c r="O96">
        <f>IF(precio_alta!P95="","",precio_alta!P95)</f>
        <v>709</v>
      </c>
      <c r="P96">
        <f>IF(precio_alta!Q95="","",precio_alta!Q95)</f>
        <v>983</v>
      </c>
      <c r="Q96">
        <f>IF(precio_alta!R95="","",precio_alta!R95)</f>
        <v>971</v>
      </c>
      <c r="R96">
        <f>IF(precio_alta!S95="","",precio_alta!S95)</f>
        <v>971</v>
      </c>
      <c r="S96">
        <f>IF(precio_alta!T95="","",precio_alta!T95)</f>
        <v>959</v>
      </c>
      <c r="T96">
        <f>IF(precio_alta!U95="","",precio_alta!U95)</f>
        <v>947</v>
      </c>
      <c r="U96">
        <f>IF(precio_alta!V95="","",precio_alta!V95)</f>
        <v>923</v>
      </c>
      <c r="V96">
        <f>IF(precio_alta!W95="","",precio_alta!W95)</f>
        <v>911</v>
      </c>
      <c r="W96">
        <f>IF(precio_alta!X95="","",precio_alta!X95)</f>
        <v>887</v>
      </c>
      <c r="X96">
        <f>IF(precio_alta!Y95="","",precio_alta!Y95)</f>
        <v>863</v>
      </c>
      <c r="Y96">
        <f>IF(precio_alta!Z95="","",precio_alta!Z95)</f>
        <v>851</v>
      </c>
      <c r="Z96" t="str">
        <f>IF(Anexar1!C86="","",IFERROR(VLOOKUP(C96,Anexar1!C:P,6,0),0))</f>
        <v/>
      </c>
      <c r="AA96" t="str">
        <f>IF(Anexar1!C86="","",IFERROR(VLOOKUP(C96,Anexar1!C:P,14,0),""))</f>
        <v/>
      </c>
    </row>
    <row r="97" spans="1:27" x14ac:dyDescent="0.3">
      <c r="A97" t="str">
        <f>IF(precio_alta!B96="","",precio_alta!B96)</f>
        <v>5G</v>
      </c>
      <c r="B97" t="str">
        <f>IF(Anexar1!B87="","",Anexar1!B87)</f>
        <v/>
      </c>
      <c r="C97" t="str">
        <f>IF(Anexar1!C87="","",Anexar1!C87)</f>
        <v/>
      </c>
      <c r="D97">
        <f>IF(precio_alta!E96="","",precio_alta!E96)</f>
        <v>1029</v>
      </c>
      <c r="E97" t="str">
        <f>IF(precio_alta!F96="","",precio_alta!F96)</f>
        <v>Android</v>
      </c>
      <c r="F97">
        <f>IF(precio_alta!G96="","",precio_alta!G96)</f>
        <v>1029</v>
      </c>
      <c r="G97">
        <f>IF(precio_alta!H96="","",precio_alta!H96)</f>
        <v>1019</v>
      </c>
      <c r="H97">
        <f>IF(precio_alta!I96="","",precio_alta!I96)</f>
        <v>1009</v>
      </c>
      <c r="I97">
        <f>IF(precio_alta!J96="","",precio_alta!J96)</f>
        <v>1009</v>
      </c>
      <c r="J97">
        <f>IF(precio_alta!K96="","",precio_alta!K96)</f>
        <v>989</v>
      </c>
      <c r="K97">
        <f>IF(precio_alta!L96="","",precio_alta!L96)</f>
        <v>969</v>
      </c>
      <c r="L97">
        <f>IF(precio_alta!M96="","",precio_alta!M96)</f>
        <v>949</v>
      </c>
      <c r="M97">
        <f>IF(precio_alta!N96="","",precio_alta!N96)</f>
        <v>929</v>
      </c>
      <c r="N97">
        <f>IF(precio_alta!O96="","",precio_alta!O96)</f>
        <v>909</v>
      </c>
      <c r="O97">
        <f>IF(precio_alta!P96="","",precio_alta!P96)</f>
        <v>889</v>
      </c>
      <c r="P97">
        <f>IF(precio_alta!Q96="","",precio_alta!Q96)</f>
        <v>1235</v>
      </c>
      <c r="Q97">
        <f>IF(precio_alta!R96="","",precio_alta!R96)</f>
        <v>1223</v>
      </c>
      <c r="R97">
        <f>IF(precio_alta!S96="","",precio_alta!S96)</f>
        <v>1211</v>
      </c>
      <c r="S97">
        <f>IF(precio_alta!T96="","",precio_alta!T96)</f>
        <v>1211</v>
      </c>
      <c r="T97">
        <f>IF(precio_alta!U96="","",precio_alta!U96)</f>
        <v>1187</v>
      </c>
      <c r="U97">
        <f>IF(precio_alta!V96="","",precio_alta!V96)</f>
        <v>1163</v>
      </c>
      <c r="V97">
        <f>IF(precio_alta!W96="","",precio_alta!W96)</f>
        <v>1139</v>
      </c>
      <c r="W97">
        <f>IF(precio_alta!X96="","",precio_alta!X96)</f>
        <v>1115</v>
      </c>
      <c r="X97">
        <f>IF(precio_alta!Y96="","",precio_alta!Y96)</f>
        <v>1091</v>
      </c>
      <c r="Y97">
        <f>IF(precio_alta!Z96="","",precio_alta!Z96)</f>
        <v>1067</v>
      </c>
      <c r="Z97" t="str">
        <f>IF(Anexar1!C87="","",IFERROR(VLOOKUP(C97,Anexar1!C:P,6,0),0))</f>
        <v/>
      </c>
      <c r="AA97" t="str">
        <f>IF(Anexar1!C87="","",IFERROR(VLOOKUP(C97,Anexar1!C:P,14,0),""))</f>
        <v/>
      </c>
    </row>
    <row r="98" spans="1:27" x14ac:dyDescent="0.3">
      <c r="A98" t="str">
        <f>IF(precio_alta!B97="","",precio_alta!B97)</f>
        <v>4G</v>
      </c>
      <c r="B98" t="str">
        <f>IF(Anexar1!B88="","",Anexar1!B88)</f>
        <v/>
      </c>
      <c r="C98" t="str">
        <f>IF(Anexar1!C88="","",Anexar1!C88)</f>
        <v/>
      </c>
      <c r="D98">
        <f>IF(precio_alta!E97="","",precio_alta!E97)</f>
        <v>849</v>
      </c>
      <c r="E98" t="str">
        <f>IF(precio_alta!F97="","",precio_alta!F97)</f>
        <v>Android</v>
      </c>
      <c r="F98">
        <f>IF(precio_alta!G97="","",precio_alta!G97)</f>
        <v>839</v>
      </c>
      <c r="G98">
        <f>IF(precio_alta!H97="","",precio_alta!H97)</f>
        <v>839</v>
      </c>
      <c r="H98">
        <f>IF(precio_alta!I97="","",precio_alta!I97)</f>
        <v>829</v>
      </c>
      <c r="I98">
        <f>IF(precio_alta!J97="","",precio_alta!J97)</f>
        <v>819</v>
      </c>
      <c r="J98">
        <f>IF(precio_alta!K97="","",precio_alta!K97)</f>
        <v>809</v>
      </c>
      <c r="K98">
        <f>IF(precio_alta!L97="","",precio_alta!L97)</f>
        <v>799</v>
      </c>
      <c r="L98">
        <f>IF(precio_alta!M97="","",precio_alta!M97)</f>
        <v>779</v>
      </c>
      <c r="M98">
        <f>IF(precio_alta!N97="","",precio_alta!N97)</f>
        <v>759</v>
      </c>
      <c r="N98">
        <f>IF(precio_alta!O97="","",precio_alta!O97)</f>
        <v>739</v>
      </c>
      <c r="O98">
        <f>IF(precio_alta!P97="","",precio_alta!P97)</f>
        <v>729</v>
      </c>
      <c r="P98">
        <f>IF(precio_alta!Q97="","",precio_alta!Q97)</f>
        <v>1007</v>
      </c>
      <c r="Q98">
        <f>IF(precio_alta!R97="","",precio_alta!R97)</f>
        <v>1007</v>
      </c>
      <c r="R98">
        <f>IF(precio_alta!S97="","",precio_alta!S97)</f>
        <v>995</v>
      </c>
      <c r="S98">
        <f>IF(precio_alta!T97="","",precio_alta!T97)</f>
        <v>983</v>
      </c>
      <c r="T98">
        <f>IF(precio_alta!U97="","",precio_alta!U97)</f>
        <v>971</v>
      </c>
      <c r="U98">
        <f>IF(precio_alta!V97="","",precio_alta!V97)</f>
        <v>959</v>
      </c>
      <c r="V98">
        <f>IF(precio_alta!W97="","",precio_alta!W97)</f>
        <v>935</v>
      </c>
      <c r="W98">
        <f>IF(precio_alta!X97="","",precio_alta!X97)</f>
        <v>911</v>
      </c>
      <c r="X98">
        <f>IF(precio_alta!Y97="","",precio_alta!Y97)</f>
        <v>887</v>
      </c>
      <c r="Y98">
        <f>IF(precio_alta!Z97="","",precio_alta!Z97)</f>
        <v>875</v>
      </c>
      <c r="Z98" t="str">
        <f>IF(Anexar1!C88="","",IFERROR(VLOOKUP(C98,Anexar1!C:P,6,0),0))</f>
        <v/>
      </c>
      <c r="AA98" t="str">
        <f>IF(Anexar1!C88="","",IFERROR(VLOOKUP(C98,Anexar1!C:P,14,0),""))</f>
        <v/>
      </c>
    </row>
    <row r="99" spans="1:27" x14ac:dyDescent="0.3">
      <c r="A99" t="str">
        <f>IF(precio_alta!B98="","",precio_alta!B98)</f>
        <v>5G</v>
      </c>
      <c r="B99" t="str">
        <f>IF(Anexar1!B89="","",Anexar1!B89)</f>
        <v/>
      </c>
      <c r="C99" t="str">
        <f>IF(Anexar1!C89="","",Anexar1!C89)</f>
        <v/>
      </c>
      <c r="D99">
        <f>IF(precio_alta!E98="","",precio_alta!E98)</f>
        <v>1309</v>
      </c>
      <c r="E99" t="str">
        <f>IF(precio_alta!F98="","",precio_alta!F98)</f>
        <v>Android</v>
      </c>
      <c r="F99">
        <f>IF(precio_alta!G98="","",precio_alta!G98)</f>
        <v>1299</v>
      </c>
      <c r="G99">
        <f>IF(precio_alta!H98="","",precio_alta!H98)</f>
        <v>1289</v>
      </c>
      <c r="H99">
        <f>IF(precio_alta!I98="","",precio_alta!I98)</f>
        <v>1279</v>
      </c>
      <c r="I99">
        <f>IF(precio_alta!J98="","",precio_alta!J98)</f>
        <v>1269</v>
      </c>
      <c r="J99">
        <f>IF(precio_alta!K98="","",precio_alta!K98)</f>
        <v>1259</v>
      </c>
      <c r="K99">
        <f>IF(precio_alta!L98="","",precio_alta!L98)</f>
        <v>1229</v>
      </c>
      <c r="L99">
        <f>IF(precio_alta!M98="","",precio_alta!M98)</f>
        <v>1199</v>
      </c>
      <c r="M99">
        <f>IF(precio_alta!N98="","",precio_alta!N98)</f>
        <v>1179</v>
      </c>
      <c r="N99">
        <f>IF(precio_alta!O98="","",precio_alta!O98)</f>
        <v>1149</v>
      </c>
      <c r="O99">
        <f>IF(precio_alta!P98="","",precio_alta!P98)</f>
        <v>1119</v>
      </c>
      <c r="P99">
        <f>IF(precio_alta!Q98="","",precio_alta!Q98)</f>
        <v>1559</v>
      </c>
      <c r="Q99">
        <f>IF(precio_alta!R98="","",precio_alta!R98)</f>
        <v>1547</v>
      </c>
      <c r="R99">
        <f>IF(precio_alta!S98="","",precio_alta!S98)</f>
        <v>1535</v>
      </c>
      <c r="S99">
        <f>IF(precio_alta!T98="","",precio_alta!T98)</f>
        <v>1523</v>
      </c>
      <c r="T99">
        <f>IF(precio_alta!U98="","",precio_alta!U98)</f>
        <v>1511</v>
      </c>
      <c r="U99">
        <f>IF(precio_alta!V98="","",precio_alta!V98)</f>
        <v>1475</v>
      </c>
      <c r="V99">
        <f>IF(precio_alta!W98="","",precio_alta!W98)</f>
        <v>1439</v>
      </c>
      <c r="W99">
        <f>IF(precio_alta!X98="","",precio_alta!X98)</f>
        <v>1415</v>
      </c>
      <c r="X99">
        <f>IF(precio_alta!Y98="","",precio_alta!Y98)</f>
        <v>1379</v>
      </c>
      <c r="Y99">
        <f>IF(precio_alta!Z98="","",precio_alta!Z98)</f>
        <v>1343</v>
      </c>
      <c r="Z99" t="str">
        <f>IF(Anexar1!C89="","",IFERROR(VLOOKUP(C99,Anexar1!C:P,6,0),0))</f>
        <v/>
      </c>
      <c r="AA99" t="str">
        <f>IF(Anexar1!C89="","",IFERROR(VLOOKUP(C99,Anexar1!C:P,14,0),""))</f>
        <v/>
      </c>
    </row>
    <row r="100" spans="1:27" x14ac:dyDescent="0.3">
      <c r="A100" t="str">
        <f>IF(precio_alta!B99="","",precio_alta!B99)</f>
        <v>5G</v>
      </c>
      <c r="B100" t="str">
        <f>IF(Anexar1!B90="","",Anexar1!B90)</f>
        <v/>
      </c>
      <c r="C100" t="str">
        <f>IF(Anexar1!C90="","",Anexar1!C90)</f>
        <v/>
      </c>
      <c r="D100">
        <f>IF(precio_alta!E99="","",precio_alta!E99)</f>
        <v>1289</v>
      </c>
      <c r="E100" t="str">
        <f>IF(precio_alta!F99="","",precio_alta!F99)</f>
        <v>Android</v>
      </c>
      <c r="F100">
        <f>IF(precio_alta!G99="","",precio_alta!G99)</f>
        <v>1279</v>
      </c>
      <c r="G100">
        <f>IF(precio_alta!H99="","",precio_alta!H99)</f>
        <v>1269</v>
      </c>
      <c r="H100">
        <f>IF(precio_alta!I99="","",precio_alta!I99)</f>
        <v>1259</v>
      </c>
      <c r="I100">
        <f>IF(precio_alta!J99="","",precio_alta!J99)</f>
        <v>1259</v>
      </c>
      <c r="J100">
        <f>IF(precio_alta!K99="","",precio_alta!K99)</f>
        <v>1239</v>
      </c>
      <c r="K100">
        <f>IF(precio_alta!L99="","",precio_alta!L99)</f>
        <v>1209</v>
      </c>
      <c r="L100">
        <f>IF(precio_alta!M99="","",precio_alta!M99)</f>
        <v>1189</v>
      </c>
      <c r="M100">
        <f>IF(precio_alta!N99="","",precio_alta!N99)</f>
        <v>1159</v>
      </c>
      <c r="N100">
        <f>IF(precio_alta!O99="","",precio_alta!O99)</f>
        <v>1129</v>
      </c>
      <c r="O100">
        <f>IF(precio_alta!P99="","",precio_alta!P99)</f>
        <v>1109</v>
      </c>
      <c r="P100">
        <f>IF(precio_alta!Q99="","",precio_alta!Q99)</f>
        <v>1535</v>
      </c>
      <c r="Q100">
        <f>IF(precio_alta!R99="","",precio_alta!R99)</f>
        <v>1523</v>
      </c>
      <c r="R100">
        <f>IF(precio_alta!S99="","",precio_alta!S99)</f>
        <v>1511</v>
      </c>
      <c r="S100">
        <f>IF(precio_alta!T99="","",precio_alta!T99)</f>
        <v>1511</v>
      </c>
      <c r="T100">
        <f>IF(precio_alta!U99="","",precio_alta!U99)</f>
        <v>1487</v>
      </c>
      <c r="U100">
        <f>IF(precio_alta!V99="","",precio_alta!V99)</f>
        <v>1451</v>
      </c>
      <c r="V100">
        <f>IF(precio_alta!W99="","",precio_alta!W99)</f>
        <v>1427</v>
      </c>
      <c r="W100">
        <f>IF(precio_alta!X99="","",precio_alta!X99)</f>
        <v>1391</v>
      </c>
      <c r="X100">
        <f>IF(precio_alta!Y99="","",precio_alta!Y99)</f>
        <v>1355</v>
      </c>
      <c r="Y100">
        <f>IF(precio_alta!Z99="","",precio_alta!Z99)</f>
        <v>1331</v>
      </c>
      <c r="Z100" t="str">
        <f>IF(Anexar1!C90="","",IFERROR(VLOOKUP(C100,Anexar1!C:P,6,0),0))</f>
        <v/>
      </c>
      <c r="AA100" t="str">
        <f>IF(Anexar1!C90="","",IFERROR(VLOOKUP(C100,Anexar1!C:P,14,0),""))</f>
        <v/>
      </c>
    </row>
    <row r="101" spans="1:27" x14ac:dyDescent="0.3">
      <c r="A101" t="str">
        <f>IF(precio_alta!B100="","",precio_alta!B100)</f>
        <v>5G</v>
      </c>
      <c r="B101" t="str">
        <f>IF(Anexar1!B91="","",Anexar1!B91)</f>
        <v/>
      </c>
      <c r="C101" t="str">
        <f>IF(Anexar1!C91="","",Anexar1!C91)</f>
        <v/>
      </c>
      <c r="D101">
        <f>IF(precio_alta!E100="","",precio_alta!E100)</f>
        <v>2659</v>
      </c>
      <c r="E101" t="str">
        <f>IF(precio_alta!F100="","",precio_alta!F100)</f>
        <v>Android</v>
      </c>
      <c r="F101">
        <f>IF(precio_alta!G100="","",precio_alta!G100)</f>
        <v>2639</v>
      </c>
      <c r="G101">
        <f>IF(precio_alta!H100="","",precio_alta!H100)</f>
        <v>2619</v>
      </c>
      <c r="H101">
        <f>IF(precio_alta!I100="","",precio_alta!I100)</f>
        <v>2599</v>
      </c>
      <c r="I101">
        <f>IF(precio_alta!J100="","",precio_alta!J100)</f>
        <v>2589</v>
      </c>
      <c r="J101">
        <f>IF(precio_alta!K100="","",precio_alta!K100)</f>
        <v>2549</v>
      </c>
      <c r="K101">
        <f>IF(precio_alta!L100="","",precio_alta!L100)</f>
        <v>2499</v>
      </c>
      <c r="L101">
        <f>IF(precio_alta!M100="","",precio_alta!M100)</f>
        <v>2439</v>
      </c>
      <c r="M101">
        <f>IF(precio_alta!N100="","",precio_alta!N100)</f>
        <v>2389</v>
      </c>
      <c r="N101">
        <f>IF(precio_alta!O100="","",precio_alta!O100)</f>
        <v>2329</v>
      </c>
      <c r="O101">
        <f>IF(precio_alta!P100="","",precio_alta!P100)</f>
        <v>2279</v>
      </c>
      <c r="P101">
        <f>IF(precio_alta!Q100="","",precio_alta!Q100)</f>
        <v>3167</v>
      </c>
      <c r="Q101">
        <f>IF(precio_alta!R100="","",precio_alta!R100)</f>
        <v>3143</v>
      </c>
      <c r="R101">
        <f>IF(precio_alta!S100="","",precio_alta!S100)</f>
        <v>3119</v>
      </c>
      <c r="S101">
        <f>IF(precio_alta!T100="","",precio_alta!T100)</f>
        <v>3107</v>
      </c>
      <c r="T101">
        <f>IF(precio_alta!U100="","",precio_alta!U100)</f>
        <v>3059</v>
      </c>
      <c r="U101">
        <f>IF(precio_alta!V100="","",precio_alta!V100)</f>
        <v>2999</v>
      </c>
      <c r="V101">
        <f>IF(precio_alta!W100="","",precio_alta!W100)</f>
        <v>2927</v>
      </c>
      <c r="W101">
        <f>IF(precio_alta!X100="","",precio_alta!X100)</f>
        <v>2867</v>
      </c>
      <c r="X101">
        <f>IF(precio_alta!Y100="","",precio_alta!Y100)</f>
        <v>2795</v>
      </c>
      <c r="Y101">
        <f>IF(precio_alta!Z100="","",precio_alta!Z100)</f>
        <v>2735</v>
      </c>
      <c r="Z101" t="str">
        <f>IF(Anexar1!C91="","",IFERROR(VLOOKUP(C101,Anexar1!C:P,6,0),0))</f>
        <v/>
      </c>
      <c r="AA101" t="str">
        <f>IF(Anexar1!C91="","",IFERROR(VLOOKUP(C101,Anexar1!C:P,14,0),""))</f>
        <v/>
      </c>
    </row>
    <row r="102" spans="1:27" x14ac:dyDescent="0.3">
      <c r="A102" t="str">
        <f>IF(precio_alta!B101="","",precio_alta!B101)</f>
        <v>5G</v>
      </c>
      <c r="B102" t="str">
        <f>IF(Anexar1!B92="","",Anexar1!B92)</f>
        <v/>
      </c>
      <c r="C102" t="str">
        <f>IF(Anexar1!C92="","",Anexar1!C92)</f>
        <v/>
      </c>
      <c r="D102">
        <f>IF(precio_alta!E101="","",precio_alta!E101)</f>
        <v>2569</v>
      </c>
      <c r="E102" t="str">
        <f>IF(precio_alta!F101="","",precio_alta!F101)</f>
        <v>Android</v>
      </c>
      <c r="F102">
        <f>IF(precio_alta!G101="","",precio_alta!G101)</f>
        <v>2549</v>
      </c>
      <c r="G102">
        <f>IF(precio_alta!H101="","",precio_alta!H101)</f>
        <v>2539</v>
      </c>
      <c r="H102">
        <f>IF(precio_alta!I101="","",precio_alta!I101)</f>
        <v>2519</v>
      </c>
      <c r="I102">
        <f>IF(precio_alta!J101="","",precio_alta!J101)</f>
        <v>2499</v>
      </c>
      <c r="J102">
        <f>IF(precio_alta!K101="","",precio_alta!K101)</f>
        <v>2469</v>
      </c>
      <c r="K102">
        <f>IF(precio_alta!L101="","",precio_alta!L101)</f>
        <v>2409</v>
      </c>
      <c r="L102">
        <f>IF(precio_alta!M101="","",precio_alta!M101)</f>
        <v>2359</v>
      </c>
      <c r="M102">
        <f>IF(precio_alta!N101="","",precio_alta!N101)</f>
        <v>2309</v>
      </c>
      <c r="N102">
        <f>IF(precio_alta!O101="","",precio_alta!O101)</f>
        <v>2259</v>
      </c>
      <c r="O102">
        <f>IF(precio_alta!P101="","",precio_alta!P101)</f>
        <v>2199</v>
      </c>
      <c r="P102">
        <f>IF(precio_alta!Q101="","",precio_alta!Q101)</f>
        <v>3059</v>
      </c>
      <c r="Q102">
        <f>IF(precio_alta!R101="","",precio_alta!R101)</f>
        <v>3047</v>
      </c>
      <c r="R102">
        <f>IF(precio_alta!S101="","",precio_alta!S101)</f>
        <v>3023</v>
      </c>
      <c r="S102">
        <f>IF(precio_alta!T101="","",precio_alta!T101)</f>
        <v>2999</v>
      </c>
      <c r="T102">
        <f>IF(precio_alta!U101="","",precio_alta!U101)</f>
        <v>2963</v>
      </c>
      <c r="U102">
        <f>IF(precio_alta!V101="","",precio_alta!V101)</f>
        <v>2891</v>
      </c>
      <c r="V102">
        <f>IF(precio_alta!W101="","",precio_alta!W101)</f>
        <v>2831</v>
      </c>
      <c r="W102">
        <f>IF(precio_alta!X101="","",precio_alta!X101)</f>
        <v>2771</v>
      </c>
      <c r="X102">
        <f>IF(precio_alta!Y101="","",precio_alta!Y101)</f>
        <v>2711</v>
      </c>
      <c r="Y102">
        <f>IF(precio_alta!Z101="","",precio_alta!Z101)</f>
        <v>2639</v>
      </c>
      <c r="Z102" t="str">
        <f>IF(Anexar1!C92="","",IFERROR(VLOOKUP(C102,Anexar1!C:P,6,0),0))</f>
        <v/>
      </c>
      <c r="AA102" t="str">
        <f>IF(Anexar1!C92="","",IFERROR(VLOOKUP(C102,Anexar1!C:P,14,0),""))</f>
        <v/>
      </c>
    </row>
    <row r="103" spans="1:27" x14ac:dyDescent="0.3">
      <c r="A103" t="str">
        <f>IF(precio_alta!B102="","",precio_alta!B102)</f>
        <v>5G</v>
      </c>
      <c r="B103" t="str">
        <f>IF(Anexar1!B93="","",Anexar1!B93)</f>
        <v/>
      </c>
      <c r="C103" t="str">
        <f>IF(Anexar1!C93="","",Anexar1!C93)</f>
        <v/>
      </c>
      <c r="D103">
        <f>IF(precio_alta!E102="","",precio_alta!E102)</f>
        <v>3619</v>
      </c>
      <c r="E103" t="str">
        <f>IF(precio_alta!F102="","",precio_alta!F102)</f>
        <v>Android</v>
      </c>
      <c r="F103">
        <f>IF(precio_alta!G102="","",precio_alta!G102)</f>
        <v>3589</v>
      </c>
      <c r="G103">
        <f>IF(precio_alta!H102="","",precio_alta!H102)</f>
        <v>3569</v>
      </c>
      <c r="H103">
        <f>IF(precio_alta!I102="","",precio_alta!I102)</f>
        <v>3539</v>
      </c>
      <c r="I103">
        <f>IF(precio_alta!J102="","",precio_alta!J102)</f>
        <v>3519</v>
      </c>
      <c r="J103">
        <f>IF(precio_alta!K102="","",precio_alta!K102)</f>
        <v>3469</v>
      </c>
      <c r="K103">
        <f>IF(precio_alta!L102="","",precio_alta!L102)</f>
        <v>3399</v>
      </c>
      <c r="L103">
        <f>IF(precio_alta!M102="","",precio_alta!M102)</f>
        <v>3329</v>
      </c>
      <c r="M103">
        <f>IF(precio_alta!N102="","",precio_alta!N102)</f>
        <v>3249</v>
      </c>
      <c r="N103">
        <f>IF(precio_alta!O102="","",precio_alta!O102)</f>
        <v>3179</v>
      </c>
      <c r="O103">
        <f>IF(precio_alta!P102="","",precio_alta!P102)</f>
        <v>3109</v>
      </c>
      <c r="P103">
        <f>IF(precio_alta!Q102="","",precio_alta!Q102)</f>
        <v>4307</v>
      </c>
      <c r="Q103">
        <f>IF(precio_alta!R102="","",precio_alta!R102)</f>
        <v>4283</v>
      </c>
      <c r="R103">
        <f>IF(precio_alta!S102="","",precio_alta!S102)</f>
        <v>4247</v>
      </c>
      <c r="S103">
        <f>IF(precio_alta!T102="","",precio_alta!T102)</f>
        <v>4223</v>
      </c>
      <c r="T103">
        <f>IF(precio_alta!U102="","",precio_alta!U102)</f>
        <v>4163</v>
      </c>
      <c r="U103">
        <f>IF(precio_alta!V102="","",precio_alta!V102)</f>
        <v>4079</v>
      </c>
      <c r="V103">
        <f>IF(precio_alta!W102="","",precio_alta!W102)</f>
        <v>3995</v>
      </c>
      <c r="W103">
        <f>IF(precio_alta!X102="","",precio_alta!X102)</f>
        <v>3899</v>
      </c>
      <c r="X103">
        <f>IF(precio_alta!Y102="","",precio_alta!Y102)</f>
        <v>3815</v>
      </c>
      <c r="Y103">
        <f>IF(precio_alta!Z102="","",precio_alta!Z102)</f>
        <v>3731</v>
      </c>
      <c r="Z103" t="str">
        <f>IF(Anexar1!C93="","",IFERROR(VLOOKUP(C103,Anexar1!C:P,6,0),0))</f>
        <v/>
      </c>
      <c r="AA103" t="str">
        <f>IF(Anexar1!C93="","",IFERROR(VLOOKUP(C103,Anexar1!C:P,14,0),""))</f>
        <v/>
      </c>
    </row>
    <row r="104" spans="1:27" x14ac:dyDescent="0.3">
      <c r="A104" t="str">
        <f>IF(precio_alta!B103="","",precio_alta!B103)</f>
        <v>5G</v>
      </c>
      <c r="B104" t="str">
        <f>IF(Anexar1!B94="","",Anexar1!B94)</f>
        <v/>
      </c>
      <c r="C104" t="str">
        <f>IF(Anexar1!C94="","",Anexar1!C94)</f>
        <v/>
      </c>
      <c r="D104">
        <f>IF(precio_alta!E103="","",precio_alta!E103)</f>
        <v>6169</v>
      </c>
      <c r="E104" t="str">
        <f>IF(precio_alta!F103="","",precio_alta!F103)</f>
        <v>Android</v>
      </c>
      <c r="F104">
        <f>IF(precio_alta!G103="","",precio_alta!G103)</f>
        <v>6129</v>
      </c>
      <c r="G104">
        <f>IF(precio_alta!H103="","",precio_alta!H103)</f>
        <v>6089</v>
      </c>
      <c r="H104">
        <f>IF(precio_alta!I103="","",precio_alta!I103)</f>
        <v>6039</v>
      </c>
      <c r="I104">
        <f>IF(precio_alta!J103="","",precio_alta!J103)</f>
        <v>5999</v>
      </c>
      <c r="J104">
        <f>IF(precio_alta!K103="","",precio_alta!K103)</f>
        <v>5919</v>
      </c>
      <c r="K104">
        <f>IF(precio_alta!L103="","",precio_alta!L103)</f>
        <v>5789</v>
      </c>
      <c r="L104">
        <f>IF(precio_alta!M103="","",precio_alta!M103)</f>
        <v>5669</v>
      </c>
      <c r="M104">
        <f>IF(precio_alta!N103="","",precio_alta!N103)</f>
        <v>5539</v>
      </c>
      <c r="N104">
        <f>IF(precio_alta!O103="","",precio_alta!O103)</f>
        <v>5419</v>
      </c>
      <c r="O104">
        <f>IF(precio_alta!P103="","",precio_alta!P103)</f>
        <v>5289</v>
      </c>
      <c r="P104">
        <f>IF(precio_alta!Q103="","",precio_alta!Q103)</f>
        <v>7355</v>
      </c>
      <c r="Q104">
        <f>IF(precio_alta!R103="","",precio_alta!R103)</f>
        <v>7307</v>
      </c>
      <c r="R104">
        <f>IF(precio_alta!S103="","",precio_alta!S103)</f>
        <v>7247</v>
      </c>
      <c r="S104">
        <f>IF(precio_alta!T103="","",precio_alta!T103)</f>
        <v>7199</v>
      </c>
      <c r="T104">
        <f>IF(precio_alta!U103="","",precio_alta!U103)</f>
        <v>7103</v>
      </c>
      <c r="U104">
        <f>IF(precio_alta!V103="","",precio_alta!V103)</f>
        <v>6947</v>
      </c>
      <c r="V104">
        <f>IF(precio_alta!W103="","",precio_alta!W103)</f>
        <v>6803</v>
      </c>
      <c r="W104">
        <f>IF(precio_alta!X103="","",precio_alta!X103)</f>
        <v>6647</v>
      </c>
      <c r="X104">
        <f>IF(precio_alta!Y103="","",precio_alta!Y103)</f>
        <v>6503</v>
      </c>
      <c r="Y104">
        <f>IF(precio_alta!Z103="","",precio_alta!Z103)</f>
        <v>6347</v>
      </c>
      <c r="Z104" t="str">
        <f>IF(Anexar1!C94="","",IFERROR(VLOOKUP(C104,Anexar1!C:P,6,0),0))</f>
        <v/>
      </c>
      <c r="AA104" t="str">
        <f>IF(Anexar1!C94="","",IFERROR(VLOOKUP(C104,Anexar1!C:P,14,0),""))</f>
        <v/>
      </c>
    </row>
    <row r="105" spans="1:27" x14ac:dyDescent="0.3">
      <c r="A105" t="str">
        <f>IF(precio_alta!B104="","",precio_alta!B104)</f>
        <v>5G</v>
      </c>
      <c r="B105" t="str">
        <f>IF(Anexar1!B95="","",Anexar1!B95)</f>
        <v/>
      </c>
      <c r="C105" t="str">
        <f>IF(Anexar1!C95="","",Anexar1!C95)</f>
        <v/>
      </c>
      <c r="D105">
        <f>IF(precio_alta!E104="","",precio_alta!E104)</f>
        <v>3089</v>
      </c>
      <c r="E105" t="str">
        <f>IF(precio_alta!F104="","",precio_alta!F104)</f>
        <v>Android</v>
      </c>
      <c r="F105">
        <f>IF(precio_alta!G104="","",precio_alta!G104)</f>
        <v>3069</v>
      </c>
      <c r="G105">
        <f>IF(precio_alta!H104="","",precio_alta!H104)</f>
        <v>3049</v>
      </c>
      <c r="H105">
        <f>IF(precio_alta!I104="","",precio_alta!I104)</f>
        <v>3029</v>
      </c>
      <c r="I105">
        <f>IF(precio_alta!J104="","",precio_alta!J104)</f>
        <v>3009</v>
      </c>
      <c r="J105">
        <f>IF(precio_alta!K104="","",precio_alta!K104)</f>
        <v>2969</v>
      </c>
      <c r="K105">
        <f>IF(precio_alta!L104="","",precio_alta!L104)</f>
        <v>2909</v>
      </c>
      <c r="L105">
        <f>IF(precio_alta!M104="","",precio_alta!M104)</f>
        <v>2839</v>
      </c>
      <c r="M105">
        <f>IF(precio_alta!N104="","",precio_alta!N104)</f>
        <v>2779</v>
      </c>
      <c r="N105">
        <f>IF(precio_alta!O104="","",precio_alta!O104)</f>
        <v>2719</v>
      </c>
      <c r="O105">
        <f>IF(precio_alta!P104="","",precio_alta!P104)</f>
        <v>2649</v>
      </c>
      <c r="P105">
        <f>IF(precio_alta!Q104="","",precio_alta!Q104)</f>
        <v>3683</v>
      </c>
      <c r="Q105">
        <f>IF(precio_alta!R104="","",precio_alta!R104)</f>
        <v>3659</v>
      </c>
      <c r="R105">
        <f>IF(precio_alta!S104="","",precio_alta!S104)</f>
        <v>3635</v>
      </c>
      <c r="S105">
        <f>IF(precio_alta!T104="","",precio_alta!T104)</f>
        <v>3611</v>
      </c>
      <c r="T105">
        <f>IF(precio_alta!U104="","",precio_alta!U104)</f>
        <v>3563</v>
      </c>
      <c r="U105">
        <f>IF(precio_alta!V104="","",precio_alta!V104)</f>
        <v>3491</v>
      </c>
      <c r="V105">
        <f>IF(precio_alta!W104="","",precio_alta!W104)</f>
        <v>3407</v>
      </c>
      <c r="W105">
        <f>IF(precio_alta!X104="","",precio_alta!X104)</f>
        <v>3335</v>
      </c>
      <c r="X105">
        <f>IF(precio_alta!Y104="","",precio_alta!Y104)</f>
        <v>3263</v>
      </c>
      <c r="Y105">
        <f>IF(precio_alta!Z104="","",precio_alta!Z104)</f>
        <v>3179</v>
      </c>
      <c r="Z105" t="str">
        <f>IF(Anexar1!C95="","",IFERROR(VLOOKUP(C105,Anexar1!C:P,6,0),0))</f>
        <v/>
      </c>
      <c r="AA105" t="str">
        <f>IF(Anexar1!C95="","",IFERROR(VLOOKUP(C105,Anexar1!C:P,14,0),""))</f>
        <v/>
      </c>
    </row>
    <row r="106" spans="1:27" x14ac:dyDescent="0.3">
      <c r="A106" t="str">
        <f>IF(precio_alta!B105="","",precio_alta!B105)</f>
        <v>5G</v>
      </c>
      <c r="B106" t="str">
        <f>IF(Anexar1!B96="","",Anexar1!B96)</f>
        <v/>
      </c>
      <c r="C106" t="str">
        <f>IF(Anexar1!C96="","",Anexar1!C96)</f>
        <v/>
      </c>
      <c r="D106">
        <f>IF(precio_alta!E105="","",precio_alta!E105)</f>
        <v>3929</v>
      </c>
      <c r="E106" t="str">
        <f>IF(precio_alta!F105="","",precio_alta!F105)</f>
        <v>Android</v>
      </c>
      <c r="F106">
        <f>IF(precio_alta!G105="","",precio_alta!G105)</f>
        <v>3899</v>
      </c>
      <c r="G106">
        <f>IF(precio_alta!H105="","",precio_alta!H105)</f>
        <v>3869</v>
      </c>
      <c r="H106">
        <f>IF(precio_alta!I105="","",precio_alta!I105)</f>
        <v>3849</v>
      </c>
      <c r="I106">
        <f>IF(precio_alta!J105="","",precio_alta!J105)</f>
        <v>3819</v>
      </c>
      <c r="J106">
        <f>IF(precio_alta!K105="","",precio_alta!K105)</f>
        <v>3769</v>
      </c>
      <c r="K106">
        <f>IF(precio_alta!L105="","",precio_alta!L105)</f>
        <v>3689</v>
      </c>
      <c r="L106">
        <f>IF(precio_alta!M105="","",precio_alta!M105)</f>
        <v>3609</v>
      </c>
      <c r="M106">
        <f>IF(precio_alta!N105="","",precio_alta!N105)</f>
        <v>3529</v>
      </c>
      <c r="N106">
        <f>IF(precio_alta!O105="","",precio_alta!O105)</f>
        <v>3449</v>
      </c>
      <c r="O106">
        <f>IF(precio_alta!P105="","",precio_alta!P105)</f>
        <v>3369</v>
      </c>
      <c r="P106">
        <f>IF(precio_alta!Q105="","",precio_alta!Q105)</f>
        <v>4679</v>
      </c>
      <c r="Q106">
        <f>IF(precio_alta!R105="","",precio_alta!R105)</f>
        <v>4643</v>
      </c>
      <c r="R106">
        <f>IF(precio_alta!S105="","",precio_alta!S105)</f>
        <v>4619</v>
      </c>
      <c r="S106">
        <f>IF(precio_alta!T105="","",precio_alta!T105)</f>
        <v>4583</v>
      </c>
      <c r="T106">
        <f>IF(precio_alta!U105="","",precio_alta!U105)</f>
        <v>4523</v>
      </c>
      <c r="U106">
        <f>IF(precio_alta!V105="","",precio_alta!V105)</f>
        <v>4427</v>
      </c>
      <c r="V106">
        <f>IF(precio_alta!W105="","",precio_alta!W105)</f>
        <v>4331</v>
      </c>
      <c r="W106">
        <f>IF(precio_alta!X105="","",precio_alta!X105)</f>
        <v>4235</v>
      </c>
      <c r="X106">
        <f>IF(precio_alta!Y105="","",precio_alta!Y105)</f>
        <v>4139</v>
      </c>
      <c r="Y106">
        <f>IF(precio_alta!Z105="","",precio_alta!Z105)</f>
        <v>4043</v>
      </c>
      <c r="Z106" t="str">
        <f>IF(Anexar1!C96="","",IFERROR(VLOOKUP(C106,Anexar1!C:P,6,0),0))</f>
        <v/>
      </c>
      <c r="AA106" t="str">
        <f>IF(Anexar1!C96="","",IFERROR(VLOOKUP(C106,Anexar1!C:P,14,0),""))</f>
        <v/>
      </c>
    </row>
    <row r="107" spans="1:27" x14ac:dyDescent="0.3">
      <c r="A107" t="str">
        <f>IF(precio_alta!B106="","",precio_alta!B106)</f>
        <v>4G</v>
      </c>
      <c r="B107" t="str">
        <f>IF(Anexar1!B97="","",Anexar1!B97)</f>
        <v/>
      </c>
      <c r="C107" t="str">
        <f>IF(Anexar1!C97="","",Anexar1!C97)</f>
        <v/>
      </c>
      <c r="D107">
        <f>IF(precio_alta!E106="","",precio_alta!E106)</f>
        <v>939</v>
      </c>
      <c r="E107" t="str">
        <f>IF(precio_alta!F106="","",precio_alta!F106)</f>
        <v>Android</v>
      </c>
      <c r="F107">
        <f>IF(precio_alta!G106="","",precio_alta!G106)</f>
        <v>929</v>
      </c>
      <c r="G107">
        <f>IF(precio_alta!H106="","",precio_alta!H106)</f>
        <v>929</v>
      </c>
      <c r="H107">
        <f>IF(precio_alta!I106="","",precio_alta!I106)</f>
        <v>919</v>
      </c>
      <c r="I107">
        <f>IF(precio_alta!J106="","",precio_alta!J106)</f>
        <v>919</v>
      </c>
      <c r="J107">
        <f>IF(precio_alta!K106="","",precio_alta!K106)</f>
        <v>899</v>
      </c>
      <c r="K107">
        <f>IF(precio_alta!L106="","",precio_alta!L106)</f>
        <v>879</v>
      </c>
      <c r="L107">
        <f>IF(precio_alta!M106="","",precio_alta!M106)</f>
        <v>859</v>
      </c>
      <c r="M107">
        <f>IF(precio_alta!N106="","",precio_alta!N106)</f>
        <v>849</v>
      </c>
      <c r="N107">
        <f>IF(precio_alta!O106="","",precio_alta!O106)</f>
        <v>829</v>
      </c>
      <c r="O107">
        <f>IF(precio_alta!P106="","",precio_alta!P106)</f>
        <v>809</v>
      </c>
      <c r="P107">
        <f>IF(precio_alta!Q106="","",precio_alta!Q106)</f>
        <v>1115</v>
      </c>
      <c r="Q107">
        <f>IF(precio_alta!R106="","",precio_alta!R106)</f>
        <v>1115</v>
      </c>
      <c r="R107">
        <f>IF(precio_alta!S106="","",precio_alta!S106)</f>
        <v>1103</v>
      </c>
      <c r="S107">
        <f>IF(precio_alta!T106="","",precio_alta!T106)</f>
        <v>1103</v>
      </c>
      <c r="T107">
        <f>IF(precio_alta!U106="","",precio_alta!U106)</f>
        <v>1079</v>
      </c>
      <c r="U107">
        <f>IF(precio_alta!V106="","",precio_alta!V106)</f>
        <v>1055</v>
      </c>
      <c r="V107">
        <f>IF(precio_alta!W106="","",precio_alta!W106)</f>
        <v>1031</v>
      </c>
      <c r="W107">
        <f>IF(precio_alta!X106="","",precio_alta!X106)</f>
        <v>1019</v>
      </c>
      <c r="X107">
        <f>IF(precio_alta!Y106="","",precio_alta!Y106)</f>
        <v>995</v>
      </c>
      <c r="Y107">
        <f>IF(precio_alta!Z106="","",precio_alta!Z106)</f>
        <v>971</v>
      </c>
      <c r="Z107" t="str">
        <f>IF(Anexar1!C97="","",IFERROR(VLOOKUP(C107,Anexar1!C:P,6,0),0))</f>
        <v/>
      </c>
      <c r="AA107" t="str">
        <f>IF(Anexar1!C97="","",IFERROR(VLOOKUP(C107,Anexar1!C:P,14,0),""))</f>
        <v/>
      </c>
    </row>
    <row r="108" spans="1:27" x14ac:dyDescent="0.3">
      <c r="A108" t="str">
        <f>IF(precio_alta!B107="","",precio_alta!B107)</f>
        <v>4G</v>
      </c>
      <c r="B108" t="str">
        <f>IF(Anexar1!B98="","",Anexar1!B98)</f>
        <v/>
      </c>
      <c r="C108" t="str">
        <f>IF(Anexar1!C98="","",Anexar1!C98)</f>
        <v/>
      </c>
      <c r="D108">
        <f>IF(precio_alta!E107="","",precio_alta!E107)</f>
        <v>709</v>
      </c>
      <c r="E108" t="str">
        <f>IF(precio_alta!F107="","",precio_alta!F107)</f>
        <v>Android</v>
      </c>
      <c r="F108">
        <f>IF(precio_alta!G107="","",precio_alta!G107)</f>
        <v>709</v>
      </c>
      <c r="G108">
        <f>IF(precio_alta!H107="","",precio_alta!H107)</f>
        <v>699</v>
      </c>
      <c r="H108">
        <f>IF(precio_alta!I107="","",precio_alta!I107)</f>
        <v>699</v>
      </c>
      <c r="I108">
        <f>IF(precio_alta!J107="","",precio_alta!J107)</f>
        <v>689</v>
      </c>
      <c r="J108">
        <f>IF(precio_alta!K107="","",precio_alta!K107)</f>
        <v>679</v>
      </c>
      <c r="K108">
        <f>IF(precio_alta!L107="","",precio_alta!L107)</f>
        <v>669</v>
      </c>
      <c r="L108">
        <f>IF(precio_alta!M107="","",precio_alta!M107)</f>
        <v>649</v>
      </c>
      <c r="M108">
        <f>IF(precio_alta!N107="","",precio_alta!N107)</f>
        <v>639</v>
      </c>
      <c r="N108">
        <f>IF(precio_alta!O107="","",precio_alta!O107)</f>
        <v>619</v>
      </c>
      <c r="O108">
        <f>IF(precio_alta!P107="","",precio_alta!P107)</f>
        <v>609</v>
      </c>
      <c r="P108">
        <f>IF(precio_alta!Q107="","",precio_alta!Q107)</f>
        <v>851</v>
      </c>
      <c r="Q108">
        <f>IF(precio_alta!R107="","",precio_alta!R107)</f>
        <v>839</v>
      </c>
      <c r="R108">
        <f>IF(precio_alta!S107="","",precio_alta!S107)</f>
        <v>839</v>
      </c>
      <c r="S108">
        <f>IF(precio_alta!T107="","",precio_alta!T107)</f>
        <v>827</v>
      </c>
      <c r="T108">
        <f>IF(precio_alta!U107="","",precio_alta!U107)</f>
        <v>815</v>
      </c>
      <c r="U108">
        <f>IF(precio_alta!V107="","",precio_alta!V107)</f>
        <v>803</v>
      </c>
      <c r="V108">
        <f>IF(precio_alta!W107="","",precio_alta!W107)</f>
        <v>779</v>
      </c>
      <c r="W108">
        <f>IF(precio_alta!X107="","",precio_alta!X107)</f>
        <v>767</v>
      </c>
      <c r="X108">
        <f>IF(precio_alta!Y107="","",precio_alta!Y107)</f>
        <v>743</v>
      </c>
      <c r="Y108">
        <f>IF(precio_alta!Z107="","",precio_alta!Z107)</f>
        <v>731</v>
      </c>
      <c r="Z108" t="str">
        <f>IF(Anexar1!C98="","",IFERROR(VLOOKUP(C108,Anexar1!C:P,6,0),0))</f>
        <v/>
      </c>
      <c r="AA108" t="str">
        <f>IF(Anexar1!C98="","",IFERROR(VLOOKUP(C108,Anexar1!C:P,14,0),""))</f>
        <v/>
      </c>
    </row>
    <row r="109" spans="1:27" x14ac:dyDescent="0.3">
      <c r="A109" t="str">
        <f>IF(precio_alta!B108="","",precio_alta!B108)</f>
        <v>4G</v>
      </c>
      <c r="B109" t="str">
        <f>IF(Anexar1!B99="","",Anexar1!B99)</f>
        <v/>
      </c>
      <c r="C109" t="str">
        <f>IF(Anexar1!C99="","",Anexar1!C99)</f>
        <v/>
      </c>
      <c r="D109">
        <f>IF(precio_alta!E108="","",precio_alta!E108)</f>
        <v>379</v>
      </c>
      <c r="E109" t="str">
        <f>IF(precio_alta!F108="","",precio_alta!F108)</f>
        <v>Android</v>
      </c>
      <c r="F109">
        <f>IF(precio_alta!G108="","",precio_alta!G108)</f>
        <v>379</v>
      </c>
      <c r="G109">
        <f>IF(precio_alta!H108="","",precio_alta!H108)</f>
        <v>369</v>
      </c>
      <c r="H109">
        <f>IF(precio_alta!I108="","",precio_alta!I108)</f>
        <v>369</v>
      </c>
      <c r="I109">
        <f>IF(precio_alta!J108="","",precio_alta!J108)</f>
        <v>369</v>
      </c>
      <c r="J109">
        <f>IF(precio_alta!K108="","",precio_alta!K108)</f>
        <v>359</v>
      </c>
      <c r="K109">
        <f>IF(precio_alta!L108="","",precio_alta!L108)</f>
        <v>349</v>
      </c>
      <c r="L109">
        <f>IF(precio_alta!M108="","",precio_alta!M108)</f>
        <v>349</v>
      </c>
      <c r="M109">
        <f>IF(precio_alta!N108="","",precio_alta!N108)</f>
        <v>339</v>
      </c>
      <c r="N109">
        <f>IF(precio_alta!O108="","",precio_alta!O108)</f>
        <v>329</v>
      </c>
      <c r="O109">
        <f>IF(precio_alta!P108="","",precio_alta!P108)</f>
        <v>319</v>
      </c>
      <c r="P109">
        <f>IF(precio_alta!Q108="","",precio_alta!Q108)</f>
        <v>455</v>
      </c>
      <c r="Q109">
        <f>IF(precio_alta!R108="","",precio_alta!R108)</f>
        <v>443</v>
      </c>
      <c r="R109">
        <f>IF(precio_alta!S108="","",precio_alta!S108)</f>
        <v>443</v>
      </c>
      <c r="S109">
        <f>IF(precio_alta!T108="","",precio_alta!T108)</f>
        <v>443</v>
      </c>
      <c r="T109">
        <f>IF(precio_alta!U108="","",precio_alta!U108)</f>
        <v>431</v>
      </c>
      <c r="U109">
        <f>IF(precio_alta!V108="","",precio_alta!V108)</f>
        <v>419</v>
      </c>
      <c r="V109">
        <f>IF(precio_alta!W108="","",precio_alta!W108)</f>
        <v>419</v>
      </c>
      <c r="W109">
        <f>IF(precio_alta!X108="","",precio_alta!X108)</f>
        <v>407</v>
      </c>
      <c r="X109">
        <f>IF(precio_alta!Y108="","",precio_alta!Y108)</f>
        <v>395</v>
      </c>
      <c r="Y109">
        <f>IF(precio_alta!Z108="","",precio_alta!Z108)</f>
        <v>383</v>
      </c>
      <c r="Z109" t="str">
        <f>IF(Anexar1!C99="","",IFERROR(VLOOKUP(C109,Anexar1!C:P,6,0),0))</f>
        <v/>
      </c>
      <c r="AA109" t="str">
        <f>IF(Anexar1!C99="","",IFERROR(VLOOKUP(C109,Anexar1!C:P,14,0),""))</f>
        <v/>
      </c>
    </row>
    <row r="110" spans="1:27" x14ac:dyDescent="0.3">
      <c r="A110" t="str">
        <f>IF(precio_alta!B109="","",precio_alta!B109)</f>
        <v>4G</v>
      </c>
      <c r="B110" t="str">
        <f>IF(Anexar1!B100="","",Anexar1!B100)</f>
        <v/>
      </c>
      <c r="C110" t="str">
        <f>IF(Anexar1!C100="","",Anexar1!C100)</f>
        <v/>
      </c>
      <c r="D110">
        <f>IF(precio_alta!E109="","",precio_alta!E109)</f>
        <v>489</v>
      </c>
      <c r="E110" t="str">
        <f>IF(precio_alta!F109="","",precio_alta!F109)</f>
        <v>Android</v>
      </c>
      <c r="F110">
        <f>IF(precio_alta!G109="","",precio_alta!G109)</f>
        <v>479</v>
      </c>
      <c r="G110">
        <f>IF(precio_alta!H109="","",precio_alta!H109)</f>
        <v>479</v>
      </c>
      <c r="H110">
        <f>IF(precio_alta!I109="","",precio_alta!I109)</f>
        <v>479</v>
      </c>
      <c r="I110">
        <f>IF(precio_alta!J109="","",precio_alta!J109)</f>
        <v>469</v>
      </c>
      <c r="J110">
        <f>IF(precio_alta!K109="","",precio_alta!K109)</f>
        <v>469</v>
      </c>
      <c r="K110">
        <f>IF(precio_alta!L109="","",precio_alta!L109)</f>
        <v>459</v>
      </c>
      <c r="L110">
        <f>IF(precio_alta!M109="","",precio_alta!M109)</f>
        <v>449</v>
      </c>
      <c r="M110">
        <f>IF(precio_alta!N109="","",precio_alta!N109)</f>
        <v>439</v>
      </c>
      <c r="N110">
        <f>IF(precio_alta!O109="","",precio_alta!O109)</f>
        <v>429</v>
      </c>
      <c r="O110">
        <f>IF(precio_alta!P109="","",precio_alta!P109)</f>
        <v>419</v>
      </c>
      <c r="P110">
        <f>IF(precio_alta!Q109="","",precio_alta!Q109)</f>
        <v>575</v>
      </c>
      <c r="Q110">
        <f>IF(precio_alta!R109="","",precio_alta!R109)</f>
        <v>575</v>
      </c>
      <c r="R110">
        <f>IF(precio_alta!S109="","",precio_alta!S109)</f>
        <v>575</v>
      </c>
      <c r="S110">
        <f>IF(precio_alta!T109="","",precio_alta!T109)</f>
        <v>563</v>
      </c>
      <c r="T110">
        <f>IF(precio_alta!U109="","",precio_alta!U109)</f>
        <v>563</v>
      </c>
      <c r="U110">
        <f>IF(precio_alta!V109="","",precio_alta!V109)</f>
        <v>551</v>
      </c>
      <c r="V110">
        <f>IF(precio_alta!W109="","",precio_alta!W109)</f>
        <v>539</v>
      </c>
      <c r="W110">
        <f>IF(precio_alta!X109="","",precio_alta!X109)</f>
        <v>527</v>
      </c>
      <c r="X110">
        <f>IF(precio_alta!Y109="","",precio_alta!Y109)</f>
        <v>515</v>
      </c>
      <c r="Y110">
        <f>IF(precio_alta!Z109="","",precio_alta!Z109)</f>
        <v>503</v>
      </c>
      <c r="Z110" t="str">
        <f>IF(Anexar1!C100="","",IFERROR(VLOOKUP(C110,Anexar1!C:P,6,0),0))</f>
        <v/>
      </c>
      <c r="AA110" t="str">
        <f>IF(Anexar1!C100="","",IFERROR(VLOOKUP(C110,Anexar1!C:P,14,0),""))</f>
        <v/>
      </c>
    </row>
    <row r="111" spans="1:27" x14ac:dyDescent="0.3">
      <c r="A111" t="str">
        <f>IF(precio_alta!B110="","",precio_alta!B110)</f>
        <v>4.5G</v>
      </c>
      <c r="B111" t="str">
        <f>IF(Anexar1!B101="","",Anexar1!B101)</f>
        <v/>
      </c>
      <c r="C111" t="str">
        <f>IF(Anexar1!C101="","",Anexar1!C101)</f>
        <v/>
      </c>
      <c r="D111">
        <f>IF(precio_alta!E110="","",precio_alta!E110)</f>
        <v>1369</v>
      </c>
      <c r="E111" t="str">
        <f>IF(precio_alta!F110="","",precio_alta!F110)</f>
        <v>Android</v>
      </c>
      <c r="F111">
        <f>IF(precio_alta!G110="","",precio_alta!G110)</f>
        <v>1359</v>
      </c>
      <c r="G111">
        <f>IF(precio_alta!H110="","",precio_alta!H110)</f>
        <v>1349</v>
      </c>
      <c r="H111">
        <f>IF(precio_alta!I110="","",precio_alta!I110)</f>
        <v>1339</v>
      </c>
      <c r="I111">
        <f>IF(precio_alta!J110="","",precio_alta!J110)</f>
        <v>1329</v>
      </c>
      <c r="J111">
        <f>IF(precio_alta!K110="","",precio_alta!K110)</f>
        <v>1319</v>
      </c>
      <c r="K111">
        <f>IF(precio_alta!L110="","",precio_alta!L110)</f>
        <v>1289</v>
      </c>
      <c r="L111">
        <f>IF(precio_alta!M110="","",precio_alta!M110)</f>
        <v>1259</v>
      </c>
      <c r="M111">
        <f>IF(precio_alta!N110="","",precio_alta!N110)</f>
        <v>1229</v>
      </c>
      <c r="N111">
        <f>IF(precio_alta!O110="","",precio_alta!O110)</f>
        <v>1199</v>
      </c>
      <c r="O111">
        <f>IF(precio_alta!P110="","",precio_alta!P110)</f>
        <v>1179</v>
      </c>
      <c r="P111">
        <f>IF(precio_alta!Q110="","",precio_alta!Q110)</f>
        <v>1631</v>
      </c>
      <c r="Q111">
        <f>IF(precio_alta!R110="","",precio_alta!R110)</f>
        <v>1619</v>
      </c>
      <c r="R111">
        <f>IF(precio_alta!S110="","",precio_alta!S110)</f>
        <v>1607</v>
      </c>
      <c r="S111">
        <f>IF(precio_alta!T110="","",precio_alta!T110)</f>
        <v>1595</v>
      </c>
      <c r="T111">
        <f>IF(precio_alta!U110="","",precio_alta!U110)</f>
        <v>1583</v>
      </c>
      <c r="U111">
        <f>IF(precio_alta!V110="","",precio_alta!V110)</f>
        <v>1547</v>
      </c>
      <c r="V111">
        <f>IF(precio_alta!W110="","",precio_alta!W110)</f>
        <v>1511</v>
      </c>
      <c r="W111">
        <f>IF(precio_alta!X110="","",precio_alta!X110)</f>
        <v>1475</v>
      </c>
      <c r="X111">
        <f>IF(precio_alta!Y110="","",precio_alta!Y110)</f>
        <v>1439</v>
      </c>
      <c r="Y111">
        <f>IF(precio_alta!Z110="","",precio_alta!Z110)</f>
        <v>1415</v>
      </c>
      <c r="Z111" t="str">
        <f>IF(Anexar1!C101="","",IFERROR(VLOOKUP(C111,Anexar1!C:P,6,0),0))</f>
        <v/>
      </c>
      <c r="AA111" t="str">
        <f>IF(Anexar1!C101="","",IFERROR(VLOOKUP(C111,Anexar1!C:P,14,0),""))</f>
        <v/>
      </c>
    </row>
    <row r="112" spans="1:27" x14ac:dyDescent="0.3">
      <c r="A112" t="str">
        <f>IF(precio_alta!B111="","",precio_alta!B111)</f>
        <v>5G</v>
      </c>
      <c r="B112" t="str">
        <f>IF(Anexar1!B102="","",Anexar1!B102)</f>
        <v/>
      </c>
      <c r="C112" t="str">
        <f>IF(Anexar1!C102="","",Anexar1!C102)</f>
        <v/>
      </c>
      <c r="D112">
        <f>IF(precio_alta!E111="","",precio_alta!E111)</f>
        <v>2039</v>
      </c>
      <c r="E112" t="str">
        <f>IF(precio_alta!F111="","",precio_alta!F111)</f>
        <v>Android</v>
      </c>
      <c r="F112">
        <f>IF(precio_alta!G111="","",precio_alta!G111)</f>
        <v>2029</v>
      </c>
      <c r="G112">
        <f>IF(precio_alta!H111="","",precio_alta!H111)</f>
        <v>2009</v>
      </c>
      <c r="H112">
        <f>IF(precio_alta!I111="","",precio_alta!I111)</f>
        <v>1999</v>
      </c>
      <c r="I112">
        <f>IF(precio_alta!J111="","",precio_alta!J111)</f>
        <v>1979</v>
      </c>
      <c r="J112">
        <f>IF(precio_alta!K111="","",precio_alta!K111)</f>
        <v>1959</v>
      </c>
      <c r="K112">
        <f>IF(precio_alta!L111="","",precio_alta!L111)</f>
        <v>1919</v>
      </c>
      <c r="L112">
        <f>IF(precio_alta!M111="","",precio_alta!M111)</f>
        <v>1869</v>
      </c>
      <c r="M112">
        <f>IF(precio_alta!N111="","",precio_alta!N111)</f>
        <v>1829</v>
      </c>
      <c r="N112">
        <f>IF(precio_alta!O111="","",precio_alta!O111)</f>
        <v>1789</v>
      </c>
      <c r="O112">
        <f>IF(precio_alta!P111="","",precio_alta!P111)</f>
        <v>1749</v>
      </c>
      <c r="P112">
        <f>IF(precio_alta!Q111="","",precio_alta!Q111)</f>
        <v>2435</v>
      </c>
      <c r="Q112">
        <f>IF(precio_alta!R111="","",precio_alta!R111)</f>
        <v>2411</v>
      </c>
      <c r="R112">
        <f>IF(precio_alta!S111="","",precio_alta!S111)</f>
        <v>2399</v>
      </c>
      <c r="S112">
        <f>IF(precio_alta!T111="","",precio_alta!T111)</f>
        <v>2375</v>
      </c>
      <c r="T112">
        <f>IF(precio_alta!U111="","",precio_alta!U111)</f>
        <v>2351</v>
      </c>
      <c r="U112">
        <f>IF(precio_alta!V111="","",precio_alta!V111)</f>
        <v>2303</v>
      </c>
      <c r="V112">
        <f>IF(precio_alta!W111="","",precio_alta!W111)</f>
        <v>2243</v>
      </c>
      <c r="W112">
        <f>IF(precio_alta!X111="","",precio_alta!X111)</f>
        <v>2195</v>
      </c>
      <c r="X112">
        <f>IF(precio_alta!Y111="","",precio_alta!Y111)</f>
        <v>2147</v>
      </c>
      <c r="Y112">
        <f>IF(precio_alta!Z111="","",precio_alta!Z111)</f>
        <v>2099</v>
      </c>
      <c r="Z112" t="str">
        <f>IF(Anexar1!C102="","",IFERROR(VLOOKUP(C112,Anexar1!C:P,6,0),0))</f>
        <v/>
      </c>
      <c r="AA112" t="str">
        <f>IF(Anexar1!C102="","",IFERROR(VLOOKUP(C112,Anexar1!C:P,14,0),""))</f>
        <v/>
      </c>
    </row>
    <row r="113" spans="1:27" x14ac:dyDescent="0.3">
      <c r="A113" t="str">
        <f>IF(precio_alta!B112="","",precio_alta!B112)</f>
        <v>5G</v>
      </c>
      <c r="B113" t="str">
        <f>IF(Anexar1!B103="","",Anexar1!B103)</f>
        <v/>
      </c>
      <c r="C113" t="str">
        <f>IF(Anexar1!C103="","",Anexar1!C103)</f>
        <v/>
      </c>
      <c r="D113">
        <f>IF(precio_alta!E112="","",precio_alta!E112)</f>
        <v>1109</v>
      </c>
      <c r="E113" t="str">
        <f>IF(precio_alta!F112="","",precio_alta!F112)</f>
        <v>Android</v>
      </c>
      <c r="F113">
        <f>IF(precio_alta!G112="","",precio_alta!G112)</f>
        <v>1099</v>
      </c>
      <c r="G113">
        <f>IF(precio_alta!H112="","",precio_alta!H112)</f>
        <v>1089</v>
      </c>
      <c r="H113">
        <f>IF(precio_alta!I112="","",precio_alta!I112)</f>
        <v>1089</v>
      </c>
      <c r="I113">
        <f>IF(precio_alta!J112="","",precio_alta!J112)</f>
        <v>1079</v>
      </c>
      <c r="J113">
        <f>IF(precio_alta!K112="","",precio_alta!K112)</f>
        <v>1059</v>
      </c>
      <c r="K113">
        <f>IF(precio_alta!L112="","",precio_alta!L112)</f>
        <v>1039</v>
      </c>
      <c r="L113">
        <f>IF(precio_alta!M112="","",precio_alta!M112)</f>
        <v>1019</v>
      </c>
      <c r="M113">
        <f>IF(precio_alta!N112="","",precio_alta!N112)</f>
        <v>999</v>
      </c>
      <c r="N113">
        <f>IF(precio_alta!O112="","",precio_alta!O112)</f>
        <v>969</v>
      </c>
      <c r="O113">
        <f>IF(precio_alta!P112="","",precio_alta!P112)</f>
        <v>949</v>
      </c>
      <c r="P113">
        <f>IF(precio_alta!Q112="","",precio_alta!Q112)</f>
        <v>1319</v>
      </c>
      <c r="Q113">
        <f>IF(precio_alta!R112="","",precio_alta!R112)</f>
        <v>1307</v>
      </c>
      <c r="R113">
        <f>IF(precio_alta!S112="","",precio_alta!S112)</f>
        <v>1307</v>
      </c>
      <c r="S113">
        <f>IF(precio_alta!T112="","",precio_alta!T112)</f>
        <v>1295</v>
      </c>
      <c r="T113">
        <f>IF(precio_alta!U112="","",precio_alta!U112)</f>
        <v>1271</v>
      </c>
      <c r="U113">
        <f>IF(precio_alta!V112="","",precio_alta!V112)</f>
        <v>1247</v>
      </c>
      <c r="V113">
        <f>IF(precio_alta!W112="","",precio_alta!W112)</f>
        <v>1223</v>
      </c>
      <c r="W113">
        <f>IF(precio_alta!X112="","",precio_alta!X112)</f>
        <v>1199</v>
      </c>
      <c r="X113">
        <f>IF(precio_alta!Y112="","",precio_alta!Y112)</f>
        <v>1163</v>
      </c>
      <c r="Y113">
        <f>IF(precio_alta!Z112="","",precio_alta!Z112)</f>
        <v>1139</v>
      </c>
      <c r="Z113" t="str">
        <f>IF(Anexar1!C103="","",IFERROR(VLOOKUP(C113,Anexar1!C:P,6,0),0))</f>
        <v/>
      </c>
      <c r="AA113" t="str">
        <f>IF(Anexar1!C103="","",IFERROR(VLOOKUP(C113,Anexar1!C:P,14,0),""))</f>
        <v/>
      </c>
    </row>
    <row r="114" spans="1:27" x14ac:dyDescent="0.3">
      <c r="A114" t="str">
        <f>IF(precio_alta!B113="","",precio_alta!B113)</f>
        <v>5G</v>
      </c>
      <c r="B114" t="str">
        <f>IF(Anexar1!B104="","",Anexar1!B104)</f>
        <v/>
      </c>
      <c r="C114" t="str">
        <f>IF(Anexar1!C104="","",Anexar1!C104)</f>
        <v/>
      </c>
      <c r="D114">
        <f>IF(precio_alta!E113="","",precio_alta!E113)</f>
        <v>1659</v>
      </c>
      <c r="E114" t="str">
        <f>IF(precio_alta!F113="","",precio_alta!F113)</f>
        <v>Android</v>
      </c>
      <c r="F114">
        <f>IF(precio_alta!G113="","",precio_alta!G113)</f>
        <v>1649</v>
      </c>
      <c r="G114">
        <f>IF(precio_alta!H113="","",precio_alta!H113)</f>
        <v>1639</v>
      </c>
      <c r="H114">
        <f>IF(precio_alta!I113="","",precio_alta!I113)</f>
        <v>1629</v>
      </c>
      <c r="I114">
        <f>IF(precio_alta!J113="","",precio_alta!J113)</f>
        <v>1609</v>
      </c>
      <c r="J114">
        <f>IF(precio_alta!K113="","",precio_alta!K113)</f>
        <v>1589</v>
      </c>
      <c r="K114">
        <f>IF(precio_alta!L113="","",precio_alta!L113)</f>
        <v>1559</v>
      </c>
      <c r="L114">
        <f>IF(precio_alta!M113="","",precio_alta!M113)</f>
        <v>1519</v>
      </c>
      <c r="M114">
        <f>IF(precio_alta!N113="","",precio_alta!N113)</f>
        <v>1489</v>
      </c>
      <c r="N114">
        <f>IF(precio_alta!O113="","",precio_alta!O113)</f>
        <v>1459</v>
      </c>
      <c r="O114">
        <f>IF(precio_alta!P113="","",precio_alta!P113)</f>
        <v>1419</v>
      </c>
      <c r="P114">
        <f>IF(precio_alta!Q113="","",precio_alta!Q113)</f>
        <v>1979</v>
      </c>
      <c r="Q114">
        <f>IF(precio_alta!R113="","",precio_alta!R113)</f>
        <v>1967</v>
      </c>
      <c r="R114">
        <f>IF(precio_alta!S113="","",precio_alta!S113)</f>
        <v>1955</v>
      </c>
      <c r="S114">
        <f>IF(precio_alta!T113="","",precio_alta!T113)</f>
        <v>1931</v>
      </c>
      <c r="T114">
        <f>IF(precio_alta!U113="","",precio_alta!U113)</f>
        <v>1907</v>
      </c>
      <c r="U114">
        <f>IF(precio_alta!V113="","",precio_alta!V113)</f>
        <v>1871</v>
      </c>
      <c r="V114">
        <f>IF(precio_alta!W113="","",precio_alta!W113)</f>
        <v>1823</v>
      </c>
      <c r="W114">
        <f>IF(precio_alta!X113="","",precio_alta!X113)</f>
        <v>1787</v>
      </c>
      <c r="X114">
        <f>IF(precio_alta!Y113="","",precio_alta!Y113)</f>
        <v>1751</v>
      </c>
      <c r="Y114">
        <f>IF(precio_alta!Z113="","",precio_alta!Z113)</f>
        <v>1703</v>
      </c>
      <c r="Z114" t="str">
        <f>IF(Anexar1!C104="","",IFERROR(VLOOKUP(C114,Anexar1!C:P,6,0),0))</f>
        <v/>
      </c>
      <c r="AA114" t="str">
        <f>IF(Anexar1!C104="","",IFERROR(VLOOKUP(C114,Anexar1!C:P,14,0),""))</f>
        <v/>
      </c>
    </row>
    <row r="115" spans="1:27" x14ac:dyDescent="0.3">
      <c r="A115" t="str">
        <f>IF(precio_alta!B114="","",precio_alta!B114)</f>
        <v>5G</v>
      </c>
      <c r="B115" t="str">
        <f>IF(Anexar1!B105="","",Anexar1!B105)</f>
        <v/>
      </c>
      <c r="C115" t="str">
        <f>IF(Anexar1!C105="","",Anexar1!C105)</f>
        <v/>
      </c>
      <c r="D115">
        <f>IF(precio_alta!E114="","",precio_alta!E114)</f>
        <v>1879</v>
      </c>
      <c r="E115" t="str">
        <f>IF(precio_alta!F114="","",precio_alta!F114)</f>
        <v>Android</v>
      </c>
      <c r="F115">
        <f>IF(precio_alta!G114="","",precio_alta!G114)</f>
        <v>1869</v>
      </c>
      <c r="G115">
        <f>IF(precio_alta!H114="","",precio_alta!H114)</f>
        <v>1859</v>
      </c>
      <c r="H115">
        <f>IF(precio_alta!I114="","",precio_alta!I114)</f>
        <v>1849</v>
      </c>
      <c r="I115">
        <f>IF(precio_alta!J114="","",precio_alta!J114)</f>
        <v>1829</v>
      </c>
      <c r="J115">
        <f>IF(precio_alta!K114="","",precio_alta!K114)</f>
        <v>1809</v>
      </c>
      <c r="K115">
        <f>IF(precio_alta!L114="","",precio_alta!L114)</f>
        <v>1769</v>
      </c>
      <c r="L115">
        <f>IF(precio_alta!M114="","",precio_alta!M114)</f>
        <v>1729</v>
      </c>
      <c r="M115">
        <f>IF(precio_alta!N114="","",precio_alta!N114)</f>
        <v>1689</v>
      </c>
      <c r="N115">
        <f>IF(precio_alta!O114="","",precio_alta!O114)</f>
        <v>1649</v>
      </c>
      <c r="O115">
        <f>IF(precio_alta!P114="","",precio_alta!P114)</f>
        <v>1619</v>
      </c>
      <c r="P115">
        <f>IF(precio_alta!Q114="","",precio_alta!Q114)</f>
        <v>2243</v>
      </c>
      <c r="Q115">
        <f>IF(precio_alta!R114="","",precio_alta!R114)</f>
        <v>2231</v>
      </c>
      <c r="R115">
        <f>IF(precio_alta!S114="","",precio_alta!S114)</f>
        <v>2219</v>
      </c>
      <c r="S115">
        <f>IF(precio_alta!T114="","",precio_alta!T114)</f>
        <v>2195</v>
      </c>
      <c r="T115">
        <f>IF(precio_alta!U114="","",precio_alta!U114)</f>
        <v>2171</v>
      </c>
      <c r="U115">
        <f>IF(precio_alta!V114="","",precio_alta!V114)</f>
        <v>2123</v>
      </c>
      <c r="V115">
        <f>IF(precio_alta!W114="","",precio_alta!W114)</f>
        <v>2075</v>
      </c>
      <c r="W115">
        <f>IF(precio_alta!X114="","",precio_alta!X114)</f>
        <v>2027</v>
      </c>
      <c r="X115">
        <f>IF(precio_alta!Y114="","",precio_alta!Y114)</f>
        <v>1979</v>
      </c>
      <c r="Y115">
        <f>IF(precio_alta!Z114="","",precio_alta!Z114)</f>
        <v>1943</v>
      </c>
      <c r="Z115" t="str">
        <f>IF(Anexar1!C105="","",IFERROR(VLOOKUP(C115,Anexar1!C:P,6,0),0))</f>
        <v/>
      </c>
      <c r="AA115" t="str">
        <f>IF(Anexar1!C105="","",IFERROR(VLOOKUP(C115,Anexar1!C:P,14,0),""))</f>
        <v/>
      </c>
    </row>
    <row r="116" spans="1:27" x14ac:dyDescent="0.3">
      <c r="A116" t="str">
        <f>IF(precio_alta!B115="","",precio_alta!B115)</f>
        <v>4G</v>
      </c>
      <c r="B116" t="str">
        <f>IF(Anexar1!B106="","",Anexar1!B106)</f>
        <v/>
      </c>
      <c r="C116" t="str">
        <f>IF(Anexar1!C106="","",Anexar1!C106)</f>
        <v/>
      </c>
      <c r="D116">
        <f>IF(precio_alta!E115="","",precio_alta!E115)</f>
        <v>439</v>
      </c>
      <c r="E116" t="str">
        <f>IF(precio_alta!F115="","",precio_alta!F115)</f>
        <v>Android</v>
      </c>
      <c r="F116">
        <f>IF(precio_alta!G115="","",precio_alta!G115)</f>
        <v>439</v>
      </c>
      <c r="G116">
        <f>IF(precio_alta!H115="","",precio_alta!H115)</f>
        <v>439</v>
      </c>
      <c r="H116">
        <f>IF(precio_alta!I115="","",precio_alta!I115)</f>
        <v>429</v>
      </c>
      <c r="I116">
        <f>IF(precio_alta!J115="","",precio_alta!J115)</f>
        <v>429</v>
      </c>
      <c r="J116">
        <f>IF(precio_alta!K115="","",precio_alta!K115)</f>
        <v>419</v>
      </c>
      <c r="K116">
        <f>IF(precio_alta!L115="","",precio_alta!L115)</f>
        <v>409</v>
      </c>
      <c r="L116">
        <f>IF(precio_alta!M115="","",precio_alta!M115)</f>
        <v>409</v>
      </c>
      <c r="M116">
        <f>IF(precio_alta!N115="","",precio_alta!N115)</f>
        <v>399</v>
      </c>
      <c r="N116">
        <f>IF(precio_alta!O115="","",precio_alta!O115)</f>
        <v>389</v>
      </c>
      <c r="O116">
        <f>IF(precio_alta!P115="","",precio_alta!P115)</f>
        <v>379</v>
      </c>
      <c r="P116">
        <f>IF(precio_alta!Q115="","",precio_alta!Q115)</f>
        <v>527</v>
      </c>
      <c r="Q116">
        <f>IF(precio_alta!R115="","",precio_alta!R115)</f>
        <v>527</v>
      </c>
      <c r="R116">
        <f>IF(precio_alta!S115="","",precio_alta!S115)</f>
        <v>515</v>
      </c>
      <c r="S116">
        <f>IF(precio_alta!T115="","",precio_alta!T115)</f>
        <v>515</v>
      </c>
      <c r="T116">
        <f>IF(precio_alta!U115="","",precio_alta!U115)</f>
        <v>503</v>
      </c>
      <c r="U116">
        <f>IF(precio_alta!V115="","",precio_alta!V115)</f>
        <v>491</v>
      </c>
      <c r="V116">
        <f>IF(precio_alta!W115="","",precio_alta!W115)</f>
        <v>491</v>
      </c>
      <c r="W116">
        <f>IF(precio_alta!X115="","",precio_alta!X115)</f>
        <v>479</v>
      </c>
      <c r="X116">
        <f>IF(precio_alta!Y115="","",precio_alta!Y115)</f>
        <v>467</v>
      </c>
      <c r="Y116">
        <f>IF(precio_alta!Z115="","",precio_alta!Z115)</f>
        <v>455</v>
      </c>
      <c r="Z116" t="str">
        <f>IF(Anexar1!C106="","",IFERROR(VLOOKUP(C116,Anexar1!C:P,6,0),0))</f>
        <v/>
      </c>
      <c r="AA116" t="str">
        <f>IF(Anexar1!C106="","",IFERROR(VLOOKUP(C116,Anexar1!C:P,14,0),""))</f>
        <v/>
      </c>
    </row>
    <row r="117" spans="1:27" x14ac:dyDescent="0.3">
      <c r="A117" t="str">
        <f>IF(precio_alta!B116="","",precio_alta!B116)</f>
        <v>4G</v>
      </c>
      <c r="B117" t="str">
        <f>IF(Anexar1!B107="","",Anexar1!B107)</f>
        <v/>
      </c>
      <c r="C117" t="str">
        <f>IF(Anexar1!C107="","",Anexar1!C107)</f>
        <v/>
      </c>
      <c r="D117">
        <f>IF(precio_alta!E116="","",precio_alta!E116)</f>
        <v>439</v>
      </c>
      <c r="E117" t="str">
        <f>IF(precio_alta!F116="","",precio_alta!F116)</f>
        <v>Android</v>
      </c>
      <c r="F117">
        <f>IF(precio_alta!G116="","",precio_alta!G116)</f>
        <v>439</v>
      </c>
      <c r="G117">
        <f>IF(precio_alta!H116="","",precio_alta!H116)</f>
        <v>429</v>
      </c>
      <c r="H117">
        <f>IF(precio_alta!I116="","",precio_alta!I116)</f>
        <v>429</v>
      </c>
      <c r="I117">
        <f>IF(precio_alta!J116="","",precio_alta!J116)</f>
        <v>429</v>
      </c>
      <c r="J117">
        <f>IF(precio_alta!K116="","",precio_alta!K116)</f>
        <v>419</v>
      </c>
      <c r="K117">
        <f>IF(precio_alta!L116="","",precio_alta!L116)</f>
        <v>409</v>
      </c>
      <c r="L117">
        <f>IF(precio_alta!M116="","",precio_alta!M116)</f>
        <v>399</v>
      </c>
      <c r="M117">
        <f>IF(precio_alta!N116="","",precio_alta!N116)</f>
        <v>389</v>
      </c>
      <c r="N117">
        <f>IF(precio_alta!O116="","",precio_alta!O116)</f>
        <v>379</v>
      </c>
      <c r="O117">
        <f>IF(precio_alta!P116="","",precio_alta!P116)</f>
        <v>379</v>
      </c>
      <c r="P117">
        <f>IF(precio_alta!Q116="","",precio_alta!Q116)</f>
        <v>527</v>
      </c>
      <c r="Q117">
        <f>IF(precio_alta!R116="","",precio_alta!R116)</f>
        <v>515</v>
      </c>
      <c r="R117">
        <f>IF(precio_alta!S116="","",precio_alta!S116)</f>
        <v>515</v>
      </c>
      <c r="S117">
        <f>IF(precio_alta!T116="","",precio_alta!T116)</f>
        <v>515</v>
      </c>
      <c r="T117">
        <f>IF(precio_alta!U116="","",precio_alta!U116)</f>
        <v>503</v>
      </c>
      <c r="U117">
        <f>IF(precio_alta!V116="","",precio_alta!V116)</f>
        <v>491</v>
      </c>
      <c r="V117">
        <f>IF(precio_alta!W116="","",precio_alta!W116)</f>
        <v>479</v>
      </c>
      <c r="W117">
        <f>IF(precio_alta!X116="","",precio_alta!X116)</f>
        <v>467</v>
      </c>
      <c r="X117">
        <f>IF(precio_alta!Y116="","",precio_alta!Y116)</f>
        <v>455</v>
      </c>
      <c r="Y117">
        <f>IF(precio_alta!Z116="","",precio_alta!Z116)</f>
        <v>455</v>
      </c>
      <c r="Z117" t="str">
        <f>IF(Anexar1!C107="","",IFERROR(VLOOKUP(C117,Anexar1!C:P,6,0),0))</f>
        <v/>
      </c>
      <c r="AA117" t="str">
        <f>IF(Anexar1!C107="","",IFERROR(VLOOKUP(C117,Anexar1!C:P,14,0),""))</f>
        <v/>
      </c>
    </row>
    <row r="118" spans="1:27" x14ac:dyDescent="0.3">
      <c r="A118" t="str">
        <f>IF(precio_alta!B117="","",precio_alta!B117)</f>
        <v>4G</v>
      </c>
      <c r="B118" t="str">
        <f>IF(Anexar1!B108="","",Anexar1!B108)</f>
        <v/>
      </c>
      <c r="C118" t="str">
        <f>IF(Anexar1!C108="","",Anexar1!C108)</f>
        <v/>
      </c>
      <c r="D118">
        <f>IF(precio_alta!E117="","",precio_alta!E117)</f>
        <v>559</v>
      </c>
      <c r="E118" t="str">
        <f>IF(precio_alta!F117="","",precio_alta!F117)</f>
        <v>Android</v>
      </c>
      <c r="F118">
        <f>IF(precio_alta!G117="","",precio_alta!G117)</f>
        <v>549</v>
      </c>
      <c r="G118">
        <f>IF(precio_alta!H117="","",precio_alta!H117)</f>
        <v>549</v>
      </c>
      <c r="H118">
        <f>IF(precio_alta!I117="","",precio_alta!I117)</f>
        <v>549</v>
      </c>
      <c r="I118">
        <f>IF(precio_alta!J117="","",precio_alta!J117)</f>
        <v>539</v>
      </c>
      <c r="J118">
        <f>IF(precio_alta!K117="","",precio_alta!K117)</f>
        <v>529</v>
      </c>
      <c r="K118">
        <f>IF(precio_alta!L117="","",precio_alta!L117)</f>
        <v>519</v>
      </c>
      <c r="L118">
        <f>IF(precio_alta!M117="","",precio_alta!M117)</f>
        <v>509</v>
      </c>
      <c r="M118">
        <f>IF(precio_alta!N117="","",precio_alta!N117)</f>
        <v>499</v>
      </c>
      <c r="N118">
        <f>IF(precio_alta!O117="","",precio_alta!O117)</f>
        <v>489</v>
      </c>
      <c r="O118">
        <f>IF(precio_alta!P117="","",precio_alta!P117)</f>
        <v>479</v>
      </c>
      <c r="P118">
        <f>IF(precio_alta!Q117="","",precio_alta!Q117)</f>
        <v>659</v>
      </c>
      <c r="Q118">
        <f>IF(precio_alta!R117="","",precio_alta!R117)</f>
        <v>659</v>
      </c>
      <c r="R118">
        <f>IF(precio_alta!S117="","",precio_alta!S117)</f>
        <v>659</v>
      </c>
      <c r="S118">
        <f>IF(precio_alta!T117="","",precio_alta!T117)</f>
        <v>647</v>
      </c>
      <c r="T118">
        <f>IF(precio_alta!U117="","",precio_alta!U117)</f>
        <v>635</v>
      </c>
      <c r="U118">
        <f>IF(precio_alta!V117="","",precio_alta!V117)</f>
        <v>623</v>
      </c>
      <c r="V118">
        <f>IF(precio_alta!W117="","",precio_alta!W117)</f>
        <v>611</v>
      </c>
      <c r="W118">
        <f>IF(precio_alta!X117="","",precio_alta!X117)</f>
        <v>599</v>
      </c>
      <c r="X118">
        <f>IF(precio_alta!Y117="","",precio_alta!Y117)</f>
        <v>587</v>
      </c>
      <c r="Y118">
        <f>IF(precio_alta!Z117="","",precio_alta!Z117)</f>
        <v>575</v>
      </c>
      <c r="Z118" t="str">
        <f>IF(Anexar1!C108="","",IFERROR(VLOOKUP(C118,Anexar1!C:P,6,0),0))</f>
        <v/>
      </c>
      <c r="AA118" t="str">
        <f>IF(Anexar1!C108="","",IFERROR(VLOOKUP(C118,Anexar1!C:P,14,0),""))</f>
        <v/>
      </c>
    </row>
    <row r="119" spans="1:27" x14ac:dyDescent="0.3">
      <c r="A119" t="str">
        <f>IF(precio_alta!B118="","",precio_alta!B118)</f>
        <v>5G</v>
      </c>
      <c r="B119" t="str">
        <f>IF(Anexar1!B109="","",Anexar1!B109)</f>
        <v/>
      </c>
      <c r="C119" t="str">
        <f>IF(Anexar1!C109="","",Anexar1!C109)</f>
        <v/>
      </c>
      <c r="D119">
        <f>IF(precio_alta!E118="","",precio_alta!E118)</f>
        <v>709</v>
      </c>
      <c r="E119" t="str">
        <f>IF(precio_alta!F118="","",precio_alta!F118)</f>
        <v>Android</v>
      </c>
      <c r="F119">
        <f>IF(precio_alta!G118="","",precio_alta!G118)</f>
        <v>709</v>
      </c>
      <c r="G119">
        <f>IF(precio_alta!H118="","",precio_alta!H118)</f>
        <v>699</v>
      </c>
      <c r="H119">
        <f>IF(precio_alta!I118="","",precio_alta!I118)</f>
        <v>699</v>
      </c>
      <c r="I119">
        <f>IF(precio_alta!J118="","",precio_alta!J118)</f>
        <v>689</v>
      </c>
      <c r="J119">
        <f>IF(precio_alta!K118="","",precio_alta!K118)</f>
        <v>679</v>
      </c>
      <c r="K119">
        <f>IF(precio_alta!L118="","",precio_alta!L118)</f>
        <v>669</v>
      </c>
      <c r="L119">
        <f>IF(precio_alta!M118="","",precio_alta!M118)</f>
        <v>649</v>
      </c>
      <c r="M119">
        <f>IF(precio_alta!N118="","",precio_alta!N118)</f>
        <v>639</v>
      </c>
      <c r="N119">
        <f>IF(precio_alta!O118="","",precio_alta!O118)</f>
        <v>619</v>
      </c>
      <c r="O119">
        <f>IF(precio_alta!P118="","",precio_alta!P118)</f>
        <v>609</v>
      </c>
      <c r="P119">
        <f>IF(precio_alta!Q118="","",precio_alta!Q118)</f>
        <v>851</v>
      </c>
      <c r="Q119">
        <f>IF(precio_alta!R118="","",precio_alta!R118)</f>
        <v>839</v>
      </c>
      <c r="R119">
        <f>IF(precio_alta!S118="","",precio_alta!S118)</f>
        <v>839</v>
      </c>
      <c r="S119">
        <f>IF(precio_alta!T118="","",precio_alta!T118)</f>
        <v>827</v>
      </c>
      <c r="T119">
        <f>IF(precio_alta!U118="","",precio_alta!U118)</f>
        <v>815</v>
      </c>
      <c r="U119">
        <f>IF(precio_alta!V118="","",precio_alta!V118)</f>
        <v>803</v>
      </c>
      <c r="V119">
        <f>IF(precio_alta!W118="","",precio_alta!W118)</f>
        <v>779</v>
      </c>
      <c r="W119">
        <f>IF(precio_alta!X118="","",precio_alta!X118)</f>
        <v>767</v>
      </c>
      <c r="X119">
        <f>IF(precio_alta!Y118="","",precio_alta!Y118)</f>
        <v>743</v>
      </c>
      <c r="Y119">
        <f>IF(precio_alta!Z118="","",precio_alta!Z118)</f>
        <v>731</v>
      </c>
      <c r="Z119" t="str">
        <f>IF(Anexar1!C109="","",IFERROR(VLOOKUP(C119,Anexar1!C:P,6,0),0))</f>
        <v/>
      </c>
      <c r="AA119" t="str">
        <f>IF(Anexar1!C109="","",IFERROR(VLOOKUP(C119,Anexar1!C:P,14,0),""))</f>
        <v/>
      </c>
    </row>
    <row r="120" spans="1:27" x14ac:dyDescent="0.3">
      <c r="A120" t="str">
        <f>IF(precio_alta!B119="","",precio_alta!B119)</f>
        <v>4G</v>
      </c>
      <c r="B120" t="str">
        <f>IF(Anexar1!B110="","",Anexar1!B110)</f>
        <v/>
      </c>
      <c r="C120" t="str">
        <f>IF(Anexar1!C110="","",Anexar1!C110)</f>
        <v/>
      </c>
      <c r="D120">
        <f>IF(precio_alta!E119="","",precio_alta!E119)</f>
        <v>599</v>
      </c>
      <c r="E120" t="str">
        <f>IF(precio_alta!F119="","",precio_alta!F119)</f>
        <v>Android</v>
      </c>
      <c r="F120">
        <f>IF(precio_alta!G119="","",precio_alta!G119)</f>
        <v>589</v>
      </c>
      <c r="G120">
        <f>IF(precio_alta!H119="","",precio_alta!H119)</f>
        <v>589</v>
      </c>
      <c r="H120">
        <f>IF(precio_alta!I119="","",precio_alta!I119)</f>
        <v>589</v>
      </c>
      <c r="I120">
        <f>IF(precio_alta!J119="","",precio_alta!J119)</f>
        <v>579</v>
      </c>
      <c r="J120">
        <f>IF(precio_alta!K119="","",precio_alta!K119)</f>
        <v>569</v>
      </c>
      <c r="K120">
        <f>IF(precio_alta!L119="","",precio_alta!L119)</f>
        <v>559</v>
      </c>
      <c r="L120">
        <f>IF(precio_alta!M119="","",precio_alta!M119)</f>
        <v>549</v>
      </c>
      <c r="M120">
        <f>IF(precio_alta!N119="","",precio_alta!N119)</f>
        <v>539</v>
      </c>
      <c r="N120">
        <f>IF(precio_alta!O119="","",precio_alta!O119)</f>
        <v>529</v>
      </c>
      <c r="O120">
        <f>IF(precio_alta!P119="","",precio_alta!P119)</f>
        <v>509</v>
      </c>
      <c r="P120">
        <f>IF(precio_alta!Q119="","",precio_alta!Q119)</f>
        <v>707</v>
      </c>
      <c r="Q120">
        <f>IF(precio_alta!R119="","",precio_alta!R119)</f>
        <v>707</v>
      </c>
      <c r="R120">
        <f>IF(precio_alta!S119="","",precio_alta!S119)</f>
        <v>707</v>
      </c>
      <c r="S120">
        <f>IF(precio_alta!T119="","",precio_alta!T119)</f>
        <v>695</v>
      </c>
      <c r="T120">
        <f>IF(precio_alta!U119="","",precio_alta!U119)</f>
        <v>683</v>
      </c>
      <c r="U120">
        <f>IF(precio_alta!V119="","",precio_alta!V119)</f>
        <v>671</v>
      </c>
      <c r="V120">
        <f>IF(precio_alta!W119="","",precio_alta!W119)</f>
        <v>659</v>
      </c>
      <c r="W120">
        <f>IF(precio_alta!X119="","",precio_alta!X119)</f>
        <v>647</v>
      </c>
      <c r="X120">
        <f>IF(precio_alta!Y119="","",precio_alta!Y119)</f>
        <v>635</v>
      </c>
      <c r="Y120">
        <f>IF(precio_alta!Z119="","",precio_alta!Z119)</f>
        <v>611</v>
      </c>
      <c r="Z120" t="str">
        <f>IF(Anexar1!C110="","",IFERROR(VLOOKUP(C120,Anexar1!C:P,6,0),0))</f>
        <v/>
      </c>
      <c r="AA120" t="str">
        <f>IF(Anexar1!C110="","",IFERROR(VLOOKUP(C120,Anexar1!C:P,14,0),""))</f>
        <v/>
      </c>
    </row>
    <row r="121" spans="1:27" x14ac:dyDescent="0.3">
      <c r="A121" t="str">
        <f>IF(precio_alta!B120="","",precio_alta!B120)</f>
        <v>5G</v>
      </c>
      <c r="B121" t="str">
        <f>IF(Anexar1!B111="","",Anexar1!B111)</f>
        <v/>
      </c>
      <c r="C121" t="str">
        <f>IF(Anexar1!C111="","",Anexar1!C111)</f>
        <v/>
      </c>
      <c r="D121">
        <f>IF(precio_alta!E120="","",precio_alta!E120)</f>
        <v>1069</v>
      </c>
      <c r="E121" t="str">
        <f>IF(precio_alta!F120="","",precio_alta!F120)</f>
        <v>Android</v>
      </c>
      <c r="F121">
        <f>IF(precio_alta!G120="","",precio_alta!G120)</f>
        <v>1059</v>
      </c>
      <c r="G121">
        <f>IF(precio_alta!H120="","",precio_alta!H120)</f>
        <v>1049</v>
      </c>
      <c r="H121">
        <f>IF(precio_alta!I120="","",precio_alta!I120)</f>
        <v>1039</v>
      </c>
      <c r="I121">
        <f>IF(precio_alta!J120="","",precio_alta!J120)</f>
        <v>1039</v>
      </c>
      <c r="J121">
        <f>IF(precio_alta!K120="","",precio_alta!K120)</f>
        <v>1019</v>
      </c>
      <c r="K121">
        <f>IF(precio_alta!L120="","",precio_alta!L120)</f>
        <v>999</v>
      </c>
      <c r="L121">
        <f>IF(precio_alta!M120="","",precio_alta!M120)</f>
        <v>979</v>
      </c>
      <c r="M121">
        <f>IF(precio_alta!N120="","",precio_alta!N120)</f>
        <v>959</v>
      </c>
      <c r="N121">
        <f>IF(precio_alta!O120="","",precio_alta!O120)</f>
        <v>939</v>
      </c>
      <c r="O121">
        <f>IF(precio_alta!P120="","",precio_alta!P120)</f>
        <v>909</v>
      </c>
      <c r="P121">
        <f>IF(precio_alta!Q120="","",precio_alta!Q120)</f>
        <v>1271</v>
      </c>
      <c r="Q121">
        <f>IF(precio_alta!R120="","",precio_alta!R120)</f>
        <v>1259</v>
      </c>
      <c r="R121">
        <f>IF(precio_alta!S120="","",precio_alta!S120)</f>
        <v>1247</v>
      </c>
      <c r="S121">
        <f>IF(precio_alta!T120="","",precio_alta!T120)</f>
        <v>1247</v>
      </c>
      <c r="T121">
        <f>IF(precio_alta!U120="","",precio_alta!U120)</f>
        <v>1223</v>
      </c>
      <c r="U121">
        <f>IF(precio_alta!V120="","",precio_alta!V120)</f>
        <v>1199</v>
      </c>
      <c r="V121">
        <f>IF(precio_alta!W120="","",precio_alta!W120)</f>
        <v>1175</v>
      </c>
      <c r="W121">
        <f>IF(precio_alta!X120="","",precio_alta!X120)</f>
        <v>1151</v>
      </c>
      <c r="X121">
        <f>IF(precio_alta!Y120="","",precio_alta!Y120)</f>
        <v>1127</v>
      </c>
      <c r="Y121">
        <f>IF(precio_alta!Z120="","",precio_alta!Z120)</f>
        <v>1091</v>
      </c>
      <c r="Z121" t="str">
        <f>IF(Anexar1!C111="","",IFERROR(VLOOKUP(C121,Anexar1!C:P,6,0),0))</f>
        <v/>
      </c>
      <c r="AA121" t="str">
        <f>IF(Anexar1!C111="","",IFERROR(VLOOKUP(C121,Anexar1!C:P,14,0),""))</f>
        <v/>
      </c>
    </row>
    <row r="122" spans="1:27" x14ac:dyDescent="0.3">
      <c r="A122" t="str">
        <f>IF(precio_alta!B121="","",precio_alta!B121)</f>
        <v>5G</v>
      </c>
      <c r="B122" t="str">
        <f>IF(Anexar1!B112="","",Anexar1!B112)</f>
        <v/>
      </c>
      <c r="C122" t="str">
        <f>IF(Anexar1!C112="","",Anexar1!C112)</f>
        <v/>
      </c>
      <c r="D122">
        <f>IF(precio_alta!E121="","",precio_alta!E121)</f>
        <v>1369</v>
      </c>
      <c r="E122" t="str">
        <f>IF(precio_alta!F121="","",precio_alta!F121)</f>
        <v>Android</v>
      </c>
      <c r="F122">
        <f>IF(precio_alta!G121="","",precio_alta!G121)</f>
        <v>1359</v>
      </c>
      <c r="G122">
        <f>IF(precio_alta!H121="","",precio_alta!H121)</f>
        <v>1349</v>
      </c>
      <c r="H122">
        <f>IF(precio_alta!I121="","",precio_alta!I121)</f>
        <v>1339</v>
      </c>
      <c r="I122">
        <f>IF(precio_alta!J121="","",precio_alta!J121)</f>
        <v>1329</v>
      </c>
      <c r="J122">
        <f>IF(precio_alta!K121="","",precio_alta!K121)</f>
        <v>1309</v>
      </c>
      <c r="K122">
        <f>IF(precio_alta!L121="","",precio_alta!L121)</f>
        <v>1279</v>
      </c>
      <c r="L122">
        <f>IF(precio_alta!M121="","",precio_alta!M121)</f>
        <v>1249</v>
      </c>
      <c r="M122">
        <f>IF(precio_alta!N121="","",precio_alta!N121)</f>
        <v>1229</v>
      </c>
      <c r="N122">
        <f>IF(precio_alta!O121="","",precio_alta!O121)</f>
        <v>1199</v>
      </c>
      <c r="O122">
        <f>IF(precio_alta!P121="","",precio_alta!P121)</f>
        <v>1169</v>
      </c>
      <c r="P122">
        <f>IF(precio_alta!Q121="","",precio_alta!Q121)</f>
        <v>1631</v>
      </c>
      <c r="Q122">
        <f>IF(precio_alta!R121="","",precio_alta!R121)</f>
        <v>1619</v>
      </c>
      <c r="R122">
        <f>IF(precio_alta!S121="","",precio_alta!S121)</f>
        <v>1607</v>
      </c>
      <c r="S122">
        <f>IF(precio_alta!T121="","",precio_alta!T121)</f>
        <v>1595</v>
      </c>
      <c r="T122">
        <f>IF(precio_alta!U121="","",precio_alta!U121)</f>
        <v>1571</v>
      </c>
      <c r="U122">
        <f>IF(precio_alta!V121="","",precio_alta!V121)</f>
        <v>1535</v>
      </c>
      <c r="V122">
        <f>IF(precio_alta!W121="","",precio_alta!W121)</f>
        <v>1499</v>
      </c>
      <c r="W122">
        <f>IF(precio_alta!X121="","",precio_alta!X121)</f>
        <v>1475</v>
      </c>
      <c r="X122">
        <f>IF(precio_alta!Y121="","",precio_alta!Y121)</f>
        <v>1439</v>
      </c>
      <c r="Y122">
        <f>IF(precio_alta!Z121="","",precio_alta!Z121)</f>
        <v>1403</v>
      </c>
      <c r="Z122" t="str">
        <f>IF(Anexar1!C112="","",IFERROR(VLOOKUP(C122,Anexar1!C:P,6,0),0))</f>
        <v/>
      </c>
      <c r="AA122" t="str">
        <f>IF(Anexar1!C112="","",IFERROR(VLOOKUP(C122,Anexar1!C:P,14,0),""))</f>
        <v/>
      </c>
    </row>
    <row r="123" spans="1:27" x14ac:dyDescent="0.3">
      <c r="A123" t="str">
        <f>IF(precio_alta!B122="","",precio_alta!B122)</f>
        <v>5G</v>
      </c>
      <c r="B123" t="str">
        <f>IF(Anexar1!B113="","",Anexar1!B113)</f>
        <v/>
      </c>
      <c r="C123" t="str">
        <f>IF(Anexar1!C113="","",Anexar1!C113)</f>
        <v/>
      </c>
      <c r="D123">
        <f>IF(precio_alta!E122="","",precio_alta!E122)</f>
        <v>919</v>
      </c>
      <c r="E123" t="str">
        <f>IF(precio_alta!F122="","",precio_alta!F122)</f>
        <v>Android</v>
      </c>
      <c r="F123">
        <f>IF(precio_alta!G122="","",precio_alta!G122)</f>
        <v>919</v>
      </c>
      <c r="G123">
        <f>IF(precio_alta!H122="","",precio_alta!H122)</f>
        <v>909</v>
      </c>
      <c r="H123">
        <f>IF(precio_alta!I122="","",precio_alta!I122)</f>
        <v>899</v>
      </c>
      <c r="I123">
        <f>IF(precio_alta!J122="","",precio_alta!J122)</f>
        <v>899</v>
      </c>
      <c r="J123">
        <f>IF(precio_alta!K122="","",precio_alta!K122)</f>
        <v>879</v>
      </c>
      <c r="K123">
        <f>IF(precio_alta!L122="","",precio_alta!L122)</f>
        <v>869</v>
      </c>
      <c r="L123">
        <f>IF(precio_alta!M122="","",precio_alta!M122)</f>
        <v>849</v>
      </c>
      <c r="M123">
        <f>IF(precio_alta!N122="","",precio_alta!N122)</f>
        <v>829</v>
      </c>
      <c r="N123">
        <f>IF(precio_alta!O122="","",precio_alta!O122)</f>
        <v>809</v>
      </c>
      <c r="O123">
        <f>IF(precio_alta!P122="","",precio_alta!P122)</f>
        <v>789</v>
      </c>
      <c r="P123">
        <f>IF(precio_alta!Q122="","",precio_alta!Q122)</f>
        <v>1103</v>
      </c>
      <c r="Q123">
        <f>IF(precio_alta!R122="","",precio_alta!R122)</f>
        <v>1091</v>
      </c>
      <c r="R123">
        <f>IF(precio_alta!S122="","",precio_alta!S122)</f>
        <v>1079</v>
      </c>
      <c r="S123">
        <f>IF(precio_alta!T122="","",precio_alta!T122)</f>
        <v>1079</v>
      </c>
      <c r="T123">
        <f>IF(precio_alta!U122="","",precio_alta!U122)</f>
        <v>1055</v>
      </c>
      <c r="U123">
        <f>IF(precio_alta!V122="","",precio_alta!V122)</f>
        <v>1043</v>
      </c>
      <c r="V123">
        <f>IF(precio_alta!W122="","",precio_alta!W122)</f>
        <v>1019</v>
      </c>
      <c r="W123">
        <f>IF(precio_alta!X122="","",precio_alta!X122)</f>
        <v>995</v>
      </c>
      <c r="X123">
        <f>IF(precio_alta!Y122="","",precio_alta!Y122)</f>
        <v>971</v>
      </c>
      <c r="Y123">
        <f>IF(precio_alta!Z122="","",precio_alta!Z122)</f>
        <v>947</v>
      </c>
      <c r="Z123" t="str">
        <f>IF(Anexar1!C113="","",IFERROR(VLOOKUP(C123,Anexar1!C:P,6,0),0))</f>
        <v/>
      </c>
      <c r="AA123" t="str">
        <f>IF(Anexar1!C113="","",IFERROR(VLOOKUP(C123,Anexar1!C:P,14,0),""))</f>
        <v/>
      </c>
    </row>
    <row r="124" spans="1:27" x14ac:dyDescent="0.3">
      <c r="A124" t="str">
        <f>IF(precio_alta!B123="","",precio_alta!B123)</f>
        <v>5G</v>
      </c>
      <c r="B124" t="str">
        <f>IF(Anexar1!B114="","",Anexar1!B114)</f>
        <v/>
      </c>
      <c r="C124" t="str">
        <f>IF(Anexar1!C114="","",Anexar1!C114)</f>
        <v/>
      </c>
      <c r="D124">
        <f>IF(precio_alta!E123="","",precio_alta!E123)</f>
        <v>1109</v>
      </c>
      <c r="E124" t="str">
        <f>IF(precio_alta!F123="","",precio_alta!F123)</f>
        <v>Android</v>
      </c>
      <c r="F124">
        <f>IF(precio_alta!G123="","",precio_alta!G123)</f>
        <v>1099</v>
      </c>
      <c r="G124">
        <f>IF(precio_alta!H123="","",precio_alta!H123)</f>
        <v>1089</v>
      </c>
      <c r="H124">
        <f>IF(precio_alta!I123="","",precio_alta!I123)</f>
        <v>1089</v>
      </c>
      <c r="I124">
        <f>IF(precio_alta!J123="","",precio_alta!J123)</f>
        <v>1079</v>
      </c>
      <c r="J124">
        <f>IF(precio_alta!K123="","",precio_alta!K123)</f>
        <v>1059</v>
      </c>
      <c r="K124">
        <f>IF(precio_alta!L123="","",precio_alta!L123)</f>
        <v>1039</v>
      </c>
      <c r="L124">
        <f>IF(precio_alta!M123="","",precio_alta!M123)</f>
        <v>1019</v>
      </c>
      <c r="M124">
        <f>IF(precio_alta!N123="","",precio_alta!N123)</f>
        <v>999</v>
      </c>
      <c r="N124">
        <f>IF(precio_alta!O123="","",precio_alta!O123)</f>
        <v>969</v>
      </c>
      <c r="O124">
        <f>IF(precio_alta!P123="","",precio_alta!P123)</f>
        <v>949</v>
      </c>
      <c r="P124">
        <f>IF(precio_alta!Q123="","",precio_alta!Q123)</f>
        <v>1319</v>
      </c>
      <c r="Q124">
        <f>IF(precio_alta!R123="","",precio_alta!R123)</f>
        <v>1307</v>
      </c>
      <c r="R124">
        <f>IF(precio_alta!S123="","",precio_alta!S123)</f>
        <v>1307</v>
      </c>
      <c r="S124">
        <f>IF(precio_alta!T123="","",precio_alta!T123)</f>
        <v>1295</v>
      </c>
      <c r="T124">
        <f>IF(precio_alta!U123="","",precio_alta!U123)</f>
        <v>1271</v>
      </c>
      <c r="U124">
        <f>IF(precio_alta!V123="","",precio_alta!V123)</f>
        <v>1247</v>
      </c>
      <c r="V124">
        <f>IF(precio_alta!W123="","",precio_alta!W123)</f>
        <v>1223</v>
      </c>
      <c r="W124">
        <f>IF(precio_alta!X123="","",precio_alta!X123)</f>
        <v>1199</v>
      </c>
      <c r="X124">
        <f>IF(precio_alta!Y123="","",precio_alta!Y123)</f>
        <v>1163</v>
      </c>
      <c r="Y124">
        <f>IF(precio_alta!Z123="","",precio_alta!Z123)</f>
        <v>1139</v>
      </c>
      <c r="Z124" t="str">
        <f>IF(Anexar1!C114="","",IFERROR(VLOOKUP(C124,Anexar1!C:P,6,0),0))</f>
        <v/>
      </c>
      <c r="AA124" t="str">
        <f>IF(Anexar1!C114="","",IFERROR(VLOOKUP(C124,Anexar1!C:P,14,0),""))</f>
        <v/>
      </c>
    </row>
    <row r="125" spans="1:27" x14ac:dyDescent="0.3">
      <c r="A125" t="str">
        <f>IF(precio_alta!B124="","",precio_alta!B124)</f>
        <v>4G</v>
      </c>
      <c r="B125" t="str">
        <f>IF(Anexar1!B115="","",Anexar1!B115)</f>
        <v/>
      </c>
      <c r="C125" t="str">
        <f>IF(Anexar1!C115="","",Anexar1!C115)</f>
        <v/>
      </c>
      <c r="D125">
        <f>IF(precio_alta!E124="","",precio_alta!E124)</f>
        <v>629</v>
      </c>
      <c r="E125" t="str">
        <f>IF(precio_alta!F124="","",precio_alta!F124)</f>
        <v>Android</v>
      </c>
      <c r="F125">
        <f>IF(precio_alta!G124="","",precio_alta!G124)</f>
        <v>619</v>
      </c>
      <c r="G125">
        <f>IF(precio_alta!H124="","",precio_alta!H124)</f>
        <v>619</v>
      </c>
      <c r="H125">
        <f>IF(precio_alta!I124="","",precio_alta!I124)</f>
        <v>619</v>
      </c>
      <c r="I125">
        <f>IF(precio_alta!J124="","",precio_alta!J124)</f>
        <v>609</v>
      </c>
      <c r="J125">
        <f>IF(precio_alta!K124="","",precio_alta!K124)</f>
        <v>599</v>
      </c>
      <c r="K125">
        <f>IF(precio_alta!L124="","",precio_alta!L124)</f>
        <v>589</v>
      </c>
      <c r="L125">
        <f>IF(precio_alta!M124="","",precio_alta!M124)</f>
        <v>579</v>
      </c>
      <c r="M125">
        <f>IF(precio_alta!N124="","",precio_alta!N124)</f>
        <v>569</v>
      </c>
      <c r="N125">
        <f>IF(precio_alta!O124="","",precio_alta!O124)</f>
        <v>549</v>
      </c>
      <c r="O125">
        <f>IF(precio_alta!P124="","",precio_alta!P124)</f>
        <v>539</v>
      </c>
      <c r="P125">
        <f>IF(precio_alta!Q124="","",precio_alta!Q124)</f>
        <v>743</v>
      </c>
      <c r="Q125">
        <f>IF(precio_alta!R124="","",precio_alta!R124)</f>
        <v>743</v>
      </c>
      <c r="R125">
        <f>IF(precio_alta!S124="","",precio_alta!S124)</f>
        <v>743</v>
      </c>
      <c r="S125">
        <f>IF(precio_alta!T124="","",precio_alta!T124)</f>
        <v>731</v>
      </c>
      <c r="T125">
        <f>IF(precio_alta!U124="","",precio_alta!U124)</f>
        <v>719</v>
      </c>
      <c r="U125">
        <f>IF(precio_alta!V124="","",precio_alta!V124)</f>
        <v>707</v>
      </c>
      <c r="V125">
        <f>IF(precio_alta!W124="","",precio_alta!W124)</f>
        <v>695</v>
      </c>
      <c r="W125">
        <f>IF(precio_alta!X124="","",precio_alta!X124)</f>
        <v>683</v>
      </c>
      <c r="X125">
        <f>IF(precio_alta!Y124="","",precio_alta!Y124)</f>
        <v>659</v>
      </c>
      <c r="Y125">
        <f>IF(precio_alta!Z124="","",precio_alta!Z124)</f>
        <v>647</v>
      </c>
      <c r="Z125" t="str">
        <f>IF(Anexar1!C115="","",IFERROR(VLOOKUP(C125,Anexar1!C:P,6,0),0))</f>
        <v/>
      </c>
      <c r="AA125" t="str">
        <f>IF(Anexar1!C115="","",IFERROR(VLOOKUP(C125,Anexar1!C:P,14,0),""))</f>
        <v/>
      </c>
    </row>
    <row r="126" spans="1:27" x14ac:dyDescent="0.3">
      <c r="A126" t="str">
        <f>IF(precio_alta!B125="","",precio_alta!B125)</f>
        <v>4G</v>
      </c>
      <c r="B126" t="str">
        <f>IF(Anexar1!B116="","",Anexar1!B116)</f>
        <v/>
      </c>
      <c r="C126" t="str">
        <f>IF(Anexar1!C116="","",Anexar1!C116)</f>
        <v/>
      </c>
      <c r="D126">
        <f>IF(precio_alta!E125="","",precio_alta!E125)</f>
        <v>659</v>
      </c>
      <c r="E126" t="str">
        <f>IF(precio_alta!F125="","",precio_alta!F125)</f>
        <v>Android</v>
      </c>
      <c r="F126">
        <f>IF(precio_alta!G125="","",precio_alta!G125)</f>
        <v>659</v>
      </c>
      <c r="G126">
        <f>IF(precio_alta!H125="","",precio_alta!H125)</f>
        <v>649</v>
      </c>
      <c r="H126">
        <f>IF(precio_alta!I125="","",precio_alta!I125)</f>
        <v>649</v>
      </c>
      <c r="I126">
        <f>IF(precio_alta!J125="","",precio_alta!J125)</f>
        <v>639</v>
      </c>
      <c r="J126">
        <f>IF(precio_alta!K125="","",precio_alta!K125)</f>
        <v>629</v>
      </c>
      <c r="K126">
        <f>IF(precio_alta!L125="","",precio_alta!L125)</f>
        <v>619</v>
      </c>
      <c r="L126">
        <f>IF(precio_alta!M125="","",precio_alta!M125)</f>
        <v>609</v>
      </c>
      <c r="M126">
        <f>IF(precio_alta!N125="","",precio_alta!N125)</f>
        <v>589</v>
      </c>
      <c r="N126">
        <f>IF(precio_alta!O125="","",precio_alta!O125)</f>
        <v>579</v>
      </c>
      <c r="O126">
        <f>IF(precio_alta!P125="","",precio_alta!P125)</f>
        <v>569</v>
      </c>
      <c r="P126">
        <f>IF(precio_alta!Q125="","",precio_alta!Q125)</f>
        <v>791</v>
      </c>
      <c r="Q126">
        <f>IF(precio_alta!R125="","",precio_alta!R125)</f>
        <v>779</v>
      </c>
      <c r="R126">
        <f>IF(precio_alta!S125="","",precio_alta!S125)</f>
        <v>779</v>
      </c>
      <c r="S126">
        <f>IF(precio_alta!T125="","",precio_alta!T125)</f>
        <v>767</v>
      </c>
      <c r="T126">
        <f>IF(precio_alta!U125="","",precio_alta!U125)</f>
        <v>755</v>
      </c>
      <c r="U126">
        <f>IF(precio_alta!V125="","",precio_alta!V125)</f>
        <v>743</v>
      </c>
      <c r="V126">
        <f>IF(precio_alta!W125="","",precio_alta!W125)</f>
        <v>731</v>
      </c>
      <c r="W126">
        <f>IF(precio_alta!X125="","",precio_alta!X125)</f>
        <v>707</v>
      </c>
      <c r="X126">
        <f>IF(precio_alta!Y125="","",precio_alta!Y125)</f>
        <v>695</v>
      </c>
      <c r="Y126">
        <f>IF(precio_alta!Z125="","",precio_alta!Z125)</f>
        <v>683</v>
      </c>
      <c r="Z126" t="str">
        <f>IF(Anexar1!C116="","",IFERROR(VLOOKUP(C126,Anexar1!C:P,6,0),0))</f>
        <v/>
      </c>
      <c r="AA126" t="str">
        <f>IF(Anexar1!C116="","",IFERROR(VLOOKUP(C126,Anexar1!C:P,14,0),""))</f>
        <v/>
      </c>
    </row>
    <row r="127" spans="1:27" x14ac:dyDescent="0.3">
      <c r="A127" t="str">
        <f>IF(precio_alta!B127="","",precio_alta!B127)</f>
        <v/>
      </c>
      <c r="B127" t="str">
        <f>IF(Anexar1!B117="","",Anexar1!B117)</f>
        <v/>
      </c>
      <c r="C127" t="str">
        <f>IF(Anexar1!C117="","",Anexar1!C117)</f>
        <v/>
      </c>
      <c r="D127" t="str">
        <f>IF(precio_alta!E127="","",precio_alta!E127)</f>
        <v/>
      </c>
      <c r="E127" t="str">
        <f>IF(precio_alta!F127="","",precio_alta!F127)</f>
        <v/>
      </c>
      <c r="F127" t="str">
        <f>IF(precio_alta!G127="","",precio_alta!G127)</f>
        <v/>
      </c>
      <c r="G127" t="str">
        <f>IF(precio_alta!H127="","",precio_alta!H127)</f>
        <v/>
      </c>
      <c r="H127" t="str">
        <f>IF(precio_alta!I127="","",precio_alta!I127)</f>
        <v/>
      </c>
      <c r="I127" t="str">
        <f>IF(precio_alta!J127="","",precio_alta!J127)</f>
        <v/>
      </c>
      <c r="J127" t="str">
        <f>IF(precio_alta!K127="","",precio_alta!K127)</f>
        <v/>
      </c>
      <c r="K127" t="str">
        <f>IF(precio_alta!L127="","",precio_alta!L127)</f>
        <v/>
      </c>
      <c r="L127" t="str">
        <f>IF(precio_alta!M127="","",precio_alta!M127)</f>
        <v/>
      </c>
      <c r="M127" t="str">
        <f>IF(precio_alta!N127="","",precio_alta!N127)</f>
        <v/>
      </c>
      <c r="N127" t="str">
        <f>IF(precio_alta!O127="","",precio_alta!O127)</f>
        <v/>
      </c>
      <c r="O127" t="str">
        <f>IF(precio_alta!P127="","",precio_alta!P127)</f>
        <v/>
      </c>
      <c r="P127" t="str">
        <f>IF(precio_alta!Q127="","",precio_alta!Q127)</f>
        <v/>
      </c>
      <c r="Q127" t="str">
        <f>IF(precio_alta!R127="","",precio_alta!R127)</f>
        <v/>
      </c>
      <c r="R127" t="str">
        <f>IF(precio_alta!S127="","",precio_alta!S127)</f>
        <v/>
      </c>
      <c r="S127" t="str">
        <f>IF(precio_alta!T127="","",precio_alta!T127)</f>
        <v/>
      </c>
      <c r="T127" t="str">
        <f>IF(precio_alta!U127="","",precio_alta!U127)</f>
        <v/>
      </c>
      <c r="U127" t="str">
        <f>IF(precio_alta!V127="","",precio_alta!V127)</f>
        <v/>
      </c>
      <c r="V127" t="str">
        <f>IF(precio_alta!W127="","",precio_alta!W127)</f>
        <v/>
      </c>
      <c r="W127" t="str">
        <f>IF(precio_alta!X127="","",precio_alta!X127)</f>
        <v/>
      </c>
      <c r="X127" t="str">
        <f>IF(precio_alta!Y127="","",precio_alta!Y127)</f>
        <v/>
      </c>
      <c r="Y127" t="str">
        <f>IF(precio_alta!Z127="","",precio_alta!Z127)</f>
        <v/>
      </c>
      <c r="Z127" t="str">
        <f>IF(Anexar1!C117="","",IFERROR(VLOOKUP(C127,Anexar1!C:P,6,0),0))</f>
        <v/>
      </c>
      <c r="AA127" t="str">
        <f>IF(Anexar1!C117="","",IFERROR(VLOOKUP(C127,Anexar1!C:P,14,0),""))</f>
        <v/>
      </c>
    </row>
    <row r="128" spans="1:27" x14ac:dyDescent="0.3">
      <c r="A128" t="str">
        <f>IF(precio_alta!B128="","",precio_alta!B128)</f>
        <v/>
      </c>
      <c r="B128" t="str">
        <f>IF(Anexar1!B118="","",Anexar1!B118)</f>
        <v/>
      </c>
      <c r="C128" t="str">
        <f>IF(Anexar1!C118="","",Anexar1!C118)</f>
        <v/>
      </c>
      <c r="D128" t="str">
        <f>IF(precio_alta!E128="","",precio_alta!E128)</f>
        <v/>
      </c>
      <c r="E128" t="str">
        <f>IF(precio_alta!F128="","",precio_alta!F128)</f>
        <v/>
      </c>
      <c r="F128" t="str">
        <f>IF(precio_alta!G128="","",precio_alta!G128)</f>
        <v/>
      </c>
      <c r="G128" t="str">
        <f>IF(precio_alta!H128="","",precio_alta!H128)</f>
        <v/>
      </c>
      <c r="H128" t="str">
        <f>IF(precio_alta!I128="","",precio_alta!I128)</f>
        <v/>
      </c>
      <c r="I128" t="str">
        <f>IF(precio_alta!J128="","",precio_alta!J128)</f>
        <v/>
      </c>
      <c r="J128" t="str">
        <f>IF(precio_alta!K128="","",precio_alta!K128)</f>
        <v/>
      </c>
      <c r="K128" t="str">
        <f>IF(precio_alta!L128="","",precio_alta!L128)</f>
        <v/>
      </c>
      <c r="L128" t="str">
        <f>IF(precio_alta!M128="","",precio_alta!M128)</f>
        <v/>
      </c>
      <c r="M128" t="str">
        <f>IF(precio_alta!N128="","",precio_alta!N128)</f>
        <v/>
      </c>
      <c r="N128" t="str">
        <f>IF(precio_alta!O128="","",precio_alta!O128)</f>
        <v/>
      </c>
      <c r="O128" t="str">
        <f>IF(precio_alta!P128="","",precio_alta!P128)</f>
        <v/>
      </c>
      <c r="P128" t="str">
        <f>IF(precio_alta!Q128="","",precio_alta!Q128)</f>
        <v/>
      </c>
      <c r="Q128" t="str">
        <f>IF(precio_alta!R128="","",precio_alta!R128)</f>
        <v/>
      </c>
      <c r="R128" t="str">
        <f>IF(precio_alta!S128="","",precio_alta!S128)</f>
        <v/>
      </c>
      <c r="S128" t="str">
        <f>IF(precio_alta!T128="","",precio_alta!T128)</f>
        <v/>
      </c>
      <c r="T128" t="str">
        <f>IF(precio_alta!U128="","",precio_alta!U128)</f>
        <v/>
      </c>
      <c r="U128" t="str">
        <f>IF(precio_alta!V128="","",precio_alta!V128)</f>
        <v/>
      </c>
      <c r="V128" t="str">
        <f>IF(precio_alta!W128="","",precio_alta!W128)</f>
        <v/>
      </c>
      <c r="W128" t="str">
        <f>IF(precio_alta!X128="","",precio_alta!X128)</f>
        <v/>
      </c>
      <c r="X128" t="str">
        <f>IF(precio_alta!Y128="","",precio_alta!Y128)</f>
        <v/>
      </c>
      <c r="Y128" t="str">
        <f>IF(precio_alta!Z128="","",precio_alta!Z128)</f>
        <v/>
      </c>
      <c r="Z128" t="str">
        <f>IF(Anexar1!C118="","",IFERROR(VLOOKUP(C128,Anexar1!C:P,6,0),0))</f>
        <v/>
      </c>
      <c r="AA128" t="str">
        <f>IF(Anexar1!C118="","",IFERROR(VLOOKUP(C128,Anexar1!C:P,14,0),""))</f>
        <v/>
      </c>
    </row>
    <row r="129" spans="1:27" x14ac:dyDescent="0.3">
      <c r="A129" t="str">
        <f>IF(precio_alta!B129="","",precio_alta!B129)</f>
        <v/>
      </c>
      <c r="B129" t="str">
        <f>IF(Anexar1!B119="","",Anexar1!B119)</f>
        <v/>
      </c>
      <c r="C129" t="str">
        <f>IF(Anexar1!C119="","",Anexar1!C119)</f>
        <v/>
      </c>
      <c r="D129" t="str">
        <f>IF(precio_alta!E129="","",precio_alta!E129)</f>
        <v/>
      </c>
      <c r="E129" t="str">
        <f>IF(precio_alta!F129="","",precio_alta!F129)</f>
        <v/>
      </c>
      <c r="F129" t="str">
        <f>IF(precio_alta!G129="","",precio_alta!G129)</f>
        <v/>
      </c>
      <c r="G129" t="str">
        <f>IF(precio_alta!H129="","",precio_alta!H129)</f>
        <v/>
      </c>
      <c r="H129" t="str">
        <f>IF(precio_alta!I129="","",precio_alta!I129)</f>
        <v/>
      </c>
      <c r="I129" t="str">
        <f>IF(precio_alta!J129="","",precio_alta!J129)</f>
        <v/>
      </c>
      <c r="J129" t="str">
        <f>IF(precio_alta!K129="","",precio_alta!K129)</f>
        <v/>
      </c>
      <c r="K129" t="str">
        <f>IF(precio_alta!L129="","",precio_alta!L129)</f>
        <v/>
      </c>
      <c r="L129" t="str">
        <f>IF(precio_alta!M129="","",precio_alta!M129)</f>
        <v/>
      </c>
      <c r="M129" t="str">
        <f>IF(precio_alta!N129="","",precio_alta!N129)</f>
        <v/>
      </c>
      <c r="N129" t="str">
        <f>IF(precio_alta!O129="","",precio_alta!O129)</f>
        <v/>
      </c>
      <c r="O129" t="str">
        <f>IF(precio_alta!P129="","",precio_alta!P129)</f>
        <v/>
      </c>
      <c r="P129" t="str">
        <f>IF(precio_alta!Q129="","",precio_alta!Q129)</f>
        <v/>
      </c>
      <c r="Q129" t="str">
        <f>IF(precio_alta!R129="","",precio_alta!R129)</f>
        <v/>
      </c>
      <c r="R129" t="str">
        <f>IF(precio_alta!S129="","",precio_alta!S129)</f>
        <v/>
      </c>
      <c r="S129" t="str">
        <f>IF(precio_alta!T129="","",precio_alta!T129)</f>
        <v/>
      </c>
      <c r="T129" t="str">
        <f>IF(precio_alta!U129="","",precio_alta!U129)</f>
        <v/>
      </c>
      <c r="U129" t="str">
        <f>IF(precio_alta!V129="","",precio_alta!V129)</f>
        <v/>
      </c>
      <c r="V129" t="str">
        <f>IF(precio_alta!W129="","",precio_alta!W129)</f>
        <v/>
      </c>
      <c r="W129" t="str">
        <f>IF(precio_alta!X129="","",precio_alta!X129)</f>
        <v/>
      </c>
      <c r="X129" t="str">
        <f>IF(precio_alta!Y129="","",precio_alta!Y129)</f>
        <v/>
      </c>
      <c r="Y129" t="str">
        <f>IF(precio_alta!Z129="","",precio_alta!Z129)</f>
        <v/>
      </c>
      <c r="Z129" t="str">
        <f>IF(Anexar1!C119="","",IFERROR(VLOOKUP(C129,Anexar1!C:P,6,0),0))</f>
        <v/>
      </c>
      <c r="AA129" t="str">
        <f>IF(Anexar1!C119="","",IFERROR(VLOOKUP(C129,Anexar1!C:P,14,0),""))</f>
        <v/>
      </c>
    </row>
    <row r="130" spans="1:27" x14ac:dyDescent="0.3">
      <c r="A130" t="str">
        <f>IF(precio_alta!B130="","",precio_alta!B130)</f>
        <v/>
      </c>
      <c r="B130" t="str">
        <f>IF(Anexar1!B120="","",Anexar1!B120)</f>
        <v/>
      </c>
      <c r="C130" t="str">
        <f>IF(Anexar1!C120="","",Anexar1!C120)</f>
        <v/>
      </c>
      <c r="D130" t="str">
        <f>IF(precio_alta!E130="","",precio_alta!E130)</f>
        <v/>
      </c>
      <c r="E130" t="str">
        <f>IF(precio_alta!F130="","",precio_alta!F130)</f>
        <v/>
      </c>
      <c r="F130" t="str">
        <f>IF(precio_alta!G130="","",precio_alta!G130)</f>
        <v/>
      </c>
      <c r="G130" t="str">
        <f>IF(precio_alta!H130="","",precio_alta!H130)</f>
        <v/>
      </c>
      <c r="H130" t="str">
        <f>IF(precio_alta!I130="","",precio_alta!I130)</f>
        <v/>
      </c>
      <c r="I130" t="str">
        <f>IF(precio_alta!J130="","",precio_alta!J130)</f>
        <v/>
      </c>
      <c r="J130" t="str">
        <f>IF(precio_alta!K130="","",precio_alta!K130)</f>
        <v/>
      </c>
      <c r="K130" t="str">
        <f>IF(precio_alta!L130="","",precio_alta!L130)</f>
        <v/>
      </c>
      <c r="L130" t="str">
        <f>IF(precio_alta!M130="","",precio_alta!M130)</f>
        <v/>
      </c>
      <c r="M130" t="str">
        <f>IF(precio_alta!N130="","",precio_alta!N130)</f>
        <v/>
      </c>
      <c r="N130" t="str">
        <f>IF(precio_alta!O130="","",precio_alta!O130)</f>
        <v/>
      </c>
      <c r="O130" t="str">
        <f>IF(precio_alta!P130="","",precio_alta!P130)</f>
        <v/>
      </c>
      <c r="P130" t="str">
        <f>IF(precio_alta!Q130="","",precio_alta!Q130)</f>
        <v/>
      </c>
      <c r="Q130" t="str">
        <f>IF(precio_alta!R130="","",precio_alta!R130)</f>
        <v/>
      </c>
      <c r="R130" t="str">
        <f>IF(precio_alta!S130="","",precio_alta!S130)</f>
        <v/>
      </c>
      <c r="S130" t="str">
        <f>IF(precio_alta!T130="","",precio_alta!T130)</f>
        <v/>
      </c>
      <c r="T130" t="str">
        <f>IF(precio_alta!U130="","",precio_alta!U130)</f>
        <v/>
      </c>
      <c r="U130" t="str">
        <f>IF(precio_alta!V130="","",precio_alta!V130)</f>
        <v/>
      </c>
      <c r="V130" t="str">
        <f>IF(precio_alta!W130="","",precio_alta!W130)</f>
        <v/>
      </c>
      <c r="W130" t="str">
        <f>IF(precio_alta!X130="","",precio_alta!X130)</f>
        <v/>
      </c>
      <c r="X130" t="str">
        <f>IF(precio_alta!Y130="","",precio_alta!Y130)</f>
        <v/>
      </c>
      <c r="Y130" t="str">
        <f>IF(precio_alta!Z130="","",precio_alta!Z130)</f>
        <v/>
      </c>
      <c r="Z130" t="str">
        <f>IF(Anexar1!C120="","",IFERROR(VLOOKUP(C130,Anexar1!C:P,6,0),0))</f>
        <v/>
      </c>
      <c r="AA130" t="str">
        <f>IF(Anexar1!C120="","",IFERROR(VLOOKUP(C130,Anexar1!C:P,14,0),""))</f>
        <v/>
      </c>
    </row>
    <row r="131" spans="1:27" x14ac:dyDescent="0.3">
      <c r="A131" t="str">
        <f>IF(precio_alta!B131="","",precio_alta!B131)</f>
        <v/>
      </c>
      <c r="B131" t="str">
        <f>IF(Anexar1!B121="","",Anexar1!B121)</f>
        <v/>
      </c>
      <c r="C131" t="str">
        <f>IF(Anexar1!C121="","",Anexar1!C121)</f>
        <v/>
      </c>
      <c r="D131" t="str">
        <f>IF(precio_alta!E131="","",precio_alta!E131)</f>
        <v/>
      </c>
      <c r="E131" t="str">
        <f>IF(precio_alta!F131="","",precio_alta!F131)</f>
        <v/>
      </c>
      <c r="F131" t="str">
        <f>IF(precio_alta!G131="","",precio_alta!G131)</f>
        <v/>
      </c>
      <c r="G131" t="str">
        <f>IF(precio_alta!H131="","",precio_alta!H131)</f>
        <v/>
      </c>
      <c r="H131" t="str">
        <f>IF(precio_alta!I131="","",precio_alta!I131)</f>
        <v/>
      </c>
      <c r="I131" t="str">
        <f>IF(precio_alta!J131="","",precio_alta!J131)</f>
        <v/>
      </c>
      <c r="J131" t="str">
        <f>IF(precio_alta!K131="","",precio_alta!K131)</f>
        <v/>
      </c>
      <c r="K131" t="str">
        <f>IF(precio_alta!L131="","",precio_alta!L131)</f>
        <v/>
      </c>
      <c r="L131" t="str">
        <f>IF(precio_alta!M131="","",precio_alta!M131)</f>
        <v/>
      </c>
      <c r="M131" t="str">
        <f>IF(precio_alta!N131="","",precio_alta!N131)</f>
        <v/>
      </c>
      <c r="N131" t="str">
        <f>IF(precio_alta!O131="","",precio_alta!O131)</f>
        <v/>
      </c>
      <c r="O131" t="str">
        <f>IF(precio_alta!P131="","",precio_alta!P131)</f>
        <v/>
      </c>
      <c r="P131" t="str">
        <f>IF(precio_alta!Q131="","",precio_alta!Q131)</f>
        <v/>
      </c>
      <c r="Q131" t="str">
        <f>IF(precio_alta!R131="","",precio_alta!R131)</f>
        <v/>
      </c>
      <c r="R131" t="str">
        <f>IF(precio_alta!S131="","",precio_alta!S131)</f>
        <v/>
      </c>
      <c r="S131" t="str">
        <f>IF(precio_alta!T131="","",precio_alta!T131)</f>
        <v/>
      </c>
      <c r="T131" t="str">
        <f>IF(precio_alta!U131="","",precio_alta!U131)</f>
        <v/>
      </c>
      <c r="U131" t="str">
        <f>IF(precio_alta!V131="","",precio_alta!V131)</f>
        <v/>
      </c>
      <c r="V131" t="str">
        <f>IF(precio_alta!W131="","",precio_alta!W131)</f>
        <v/>
      </c>
      <c r="W131" t="str">
        <f>IF(precio_alta!X131="","",precio_alta!X131)</f>
        <v/>
      </c>
      <c r="X131" t="str">
        <f>IF(precio_alta!Y131="","",precio_alta!Y131)</f>
        <v/>
      </c>
      <c r="Y131" t="str">
        <f>IF(precio_alta!Z131="","",precio_alta!Z131)</f>
        <v/>
      </c>
      <c r="Z131" t="str">
        <f>IF(Anexar1!C121="","",IFERROR(VLOOKUP(C131,Anexar1!C:P,6,0),0))</f>
        <v/>
      </c>
      <c r="AA131" t="str">
        <f>IF(Anexar1!C121="","",IFERROR(VLOOKUP(C131,Anexar1!C:P,14,0),""))</f>
        <v/>
      </c>
    </row>
    <row r="132" spans="1:27" x14ac:dyDescent="0.3">
      <c r="A132" t="str">
        <f>IF(precio_alta!B132="","",precio_alta!B132)</f>
        <v/>
      </c>
      <c r="B132" t="str">
        <f>IF(Anexar1!B122="","",Anexar1!B122)</f>
        <v/>
      </c>
      <c r="C132" t="str">
        <f>IF(Anexar1!C122="","",Anexar1!C122)</f>
        <v/>
      </c>
      <c r="D132" t="str">
        <f>IF(precio_alta!E132="","",precio_alta!E132)</f>
        <v/>
      </c>
      <c r="E132" t="str">
        <f>IF(precio_alta!F132="","",precio_alta!F132)</f>
        <v/>
      </c>
      <c r="F132" t="str">
        <f>IF(precio_alta!G132="","",precio_alta!G132)</f>
        <v/>
      </c>
      <c r="G132" t="str">
        <f>IF(precio_alta!H132="","",precio_alta!H132)</f>
        <v/>
      </c>
      <c r="H132" t="str">
        <f>IF(precio_alta!I132="","",precio_alta!I132)</f>
        <v/>
      </c>
      <c r="I132" t="str">
        <f>IF(precio_alta!J132="","",precio_alta!J132)</f>
        <v/>
      </c>
      <c r="J132" t="str">
        <f>IF(precio_alta!K132="","",precio_alta!K132)</f>
        <v/>
      </c>
      <c r="K132" t="str">
        <f>IF(precio_alta!L132="","",precio_alta!L132)</f>
        <v/>
      </c>
      <c r="L132" t="str">
        <f>IF(precio_alta!M132="","",precio_alta!M132)</f>
        <v/>
      </c>
      <c r="M132" t="str">
        <f>IF(precio_alta!N132="","",precio_alta!N132)</f>
        <v/>
      </c>
      <c r="N132" t="str">
        <f>IF(precio_alta!O132="","",precio_alta!O132)</f>
        <v/>
      </c>
      <c r="O132" t="str">
        <f>IF(precio_alta!P132="","",precio_alta!P132)</f>
        <v/>
      </c>
      <c r="P132" t="str">
        <f>IF(precio_alta!Q132="","",precio_alta!Q132)</f>
        <v/>
      </c>
      <c r="Q132" t="str">
        <f>IF(precio_alta!R132="","",precio_alta!R132)</f>
        <v/>
      </c>
      <c r="R132" t="str">
        <f>IF(precio_alta!S132="","",precio_alta!S132)</f>
        <v/>
      </c>
      <c r="S132" t="str">
        <f>IF(precio_alta!T132="","",precio_alta!T132)</f>
        <v/>
      </c>
      <c r="T132" t="str">
        <f>IF(precio_alta!U132="","",precio_alta!U132)</f>
        <v/>
      </c>
      <c r="U132" t="str">
        <f>IF(precio_alta!V132="","",precio_alta!V132)</f>
        <v/>
      </c>
      <c r="V132" t="str">
        <f>IF(precio_alta!W132="","",precio_alta!W132)</f>
        <v/>
      </c>
      <c r="W132" t="str">
        <f>IF(precio_alta!X132="","",precio_alta!X132)</f>
        <v/>
      </c>
      <c r="X132" t="str">
        <f>IF(precio_alta!Y132="","",precio_alta!Y132)</f>
        <v/>
      </c>
      <c r="Y132" t="str">
        <f>IF(precio_alta!Z132="","",precio_alta!Z132)</f>
        <v/>
      </c>
      <c r="Z132" t="str">
        <f>IF(Anexar1!C122="","",IFERROR(VLOOKUP(C132,Anexar1!C:P,6,0),0))</f>
        <v/>
      </c>
      <c r="AA132" t="str">
        <f>IF(Anexar1!C122="","",IFERROR(VLOOKUP(C132,Anexar1!C:P,14,0),""))</f>
        <v/>
      </c>
    </row>
    <row r="133" spans="1:27" x14ac:dyDescent="0.3">
      <c r="A133" t="str">
        <f>IF(precio_alta!B133="","",precio_alta!B133)</f>
        <v/>
      </c>
      <c r="B133" t="str">
        <f>IF(Anexar1!B123="","",Anexar1!B123)</f>
        <v/>
      </c>
      <c r="C133" t="str">
        <f>IF(Anexar1!C123="","",Anexar1!C123)</f>
        <v/>
      </c>
      <c r="D133" t="str">
        <f>IF(precio_alta!E133="","",precio_alta!E133)</f>
        <v/>
      </c>
      <c r="E133" t="str">
        <f>IF(precio_alta!F133="","",precio_alta!F133)</f>
        <v/>
      </c>
      <c r="F133" t="str">
        <f>IF(precio_alta!G133="","",precio_alta!G133)</f>
        <v/>
      </c>
      <c r="G133" t="str">
        <f>IF(precio_alta!H133="","",precio_alta!H133)</f>
        <v/>
      </c>
      <c r="H133" t="str">
        <f>IF(precio_alta!I133="","",precio_alta!I133)</f>
        <v/>
      </c>
      <c r="I133" t="str">
        <f>IF(precio_alta!J133="","",precio_alta!J133)</f>
        <v/>
      </c>
      <c r="J133" t="str">
        <f>IF(precio_alta!K133="","",precio_alta!K133)</f>
        <v/>
      </c>
      <c r="K133" t="str">
        <f>IF(precio_alta!L133="","",precio_alta!L133)</f>
        <v/>
      </c>
      <c r="L133" t="str">
        <f>IF(precio_alta!M133="","",precio_alta!M133)</f>
        <v/>
      </c>
      <c r="M133" t="str">
        <f>IF(precio_alta!N133="","",precio_alta!N133)</f>
        <v/>
      </c>
      <c r="N133" t="str">
        <f>IF(precio_alta!O133="","",precio_alta!O133)</f>
        <v/>
      </c>
      <c r="O133" t="str">
        <f>IF(precio_alta!P133="","",precio_alta!P133)</f>
        <v/>
      </c>
      <c r="P133" t="str">
        <f>IF(precio_alta!Q133="","",precio_alta!Q133)</f>
        <v/>
      </c>
      <c r="Q133" t="str">
        <f>IF(precio_alta!R133="","",precio_alta!R133)</f>
        <v/>
      </c>
      <c r="R133" t="str">
        <f>IF(precio_alta!S133="","",precio_alta!S133)</f>
        <v/>
      </c>
      <c r="S133" t="str">
        <f>IF(precio_alta!T133="","",precio_alta!T133)</f>
        <v/>
      </c>
      <c r="T133" t="str">
        <f>IF(precio_alta!U133="","",precio_alta!U133)</f>
        <v/>
      </c>
      <c r="U133" t="str">
        <f>IF(precio_alta!V133="","",precio_alta!V133)</f>
        <v/>
      </c>
      <c r="V133" t="str">
        <f>IF(precio_alta!W133="","",precio_alta!W133)</f>
        <v/>
      </c>
      <c r="W133" t="str">
        <f>IF(precio_alta!X133="","",precio_alta!X133)</f>
        <v/>
      </c>
      <c r="X133" t="str">
        <f>IF(precio_alta!Y133="","",precio_alta!Y133)</f>
        <v/>
      </c>
      <c r="Y133" t="str">
        <f>IF(precio_alta!Z133="","",precio_alta!Z133)</f>
        <v/>
      </c>
      <c r="Z133" t="str">
        <f>IF(Anexar1!C123="","",IFERROR(VLOOKUP(C133,Anexar1!C:P,6,0),0))</f>
        <v/>
      </c>
      <c r="AA133" t="str">
        <f>IF(Anexar1!C123="","",IFERROR(VLOOKUP(C133,Anexar1!C:P,14,0),""))</f>
        <v/>
      </c>
    </row>
    <row r="134" spans="1:27" x14ac:dyDescent="0.3">
      <c r="A134" t="str">
        <f>IF(precio_alta!B134="","",precio_alta!B134)</f>
        <v/>
      </c>
      <c r="B134" t="str">
        <f>IF(Anexar1!B124="","",Anexar1!B124)</f>
        <v/>
      </c>
      <c r="C134" t="str">
        <f>IF(Anexar1!C124="","",Anexar1!C124)</f>
        <v/>
      </c>
      <c r="D134" t="str">
        <f>IF(precio_alta!E134="","",precio_alta!E134)</f>
        <v/>
      </c>
      <c r="E134" t="str">
        <f>IF(precio_alta!F134="","",precio_alta!F134)</f>
        <v/>
      </c>
      <c r="F134" t="str">
        <f>IF(precio_alta!G134="","",precio_alta!G134)</f>
        <v/>
      </c>
      <c r="G134" t="str">
        <f>IF(precio_alta!H134="","",precio_alta!H134)</f>
        <v/>
      </c>
      <c r="H134" t="str">
        <f>IF(precio_alta!I134="","",precio_alta!I134)</f>
        <v/>
      </c>
      <c r="I134" t="str">
        <f>IF(precio_alta!J134="","",precio_alta!J134)</f>
        <v/>
      </c>
      <c r="J134" t="str">
        <f>IF(precio_alta!K134="","",precio_alta!K134)</f>
        <v/>
      </c>
      <c r="K134" t="str">
        <f>IF(precio_alta!L134="","",precio_alta!L134)</f>
        <v/>
      </c>
      <c r="L134" t="str">
        <f>IF(precio_alta!M134="","",precio_alta!M134)</f>
        <v/>
      </c>
      <c r="M134" t="str">
        <f>IF(precio_alta!N134="","",precio_alta!N134)</f>
        <v/>
      </c>
      <c r="N134" t="str">
        <f>IF(precio_alta!O134="","",precio_alta!O134)</f>
        <v/>
      </c>
      <c r="O134" t="str">
        <f>IF(precio_alta!P134="","",precio_alta!P134)</f>
        <v/>
      </c>
      <c r="P134" t="str">
        <f>IF(precio_alta!Q134="","",precio_alta!Q134)</f>
        <v/>
      </c>
      <c r="Q134" t="str">
        <f>IF(precio_alta!R134="","",precio_alta!R134)</f>
        <v/>
      </c>
      <c r="R134" t="str">
        <f>IF(precio_alta!S134="","",precio_alta!S134)</f>
        <v/>
      </c>
      <c r="S134" t="str">
        <f>IF(precio_alta!T134="","",precio_alta!T134)</f>
        <v/>
      </c>
      <c r="T134" t="str">
        <f>IF(precio_alta!U134="","",precio_alta!U134)</f>
        <v/>
      </c>
      <c r="U134" t="str">
        <f>IF(precio_alta!V134="","",precio_alta!V134)</f>
        <v/>
      </c>
      <c r="V134" t="str">
        <f>IF(precio_alta!W134="","",precio_alta!W134)</f>
        <v/>
      </c>
      <c r="W134" t="str">
        <f>IF(precio_alta!X134="","",precio_alta!X134)</f>
        <v/>
      </c>
      <c r="X134" t="str">
        <f>IF(precio_alta!Y134="","",precio_alta!Y134)</f>
        <v/>
      </c>
      <c r="Y134" t="str">
        <f>IF(precio_alta!Z134="","",precio_alta!Z134)</f>
        <v/>
      </c>
      <c r="Z134" t="str">
        <f>IF(Anexar1!C124="","",IFERROR(VLOOKUP(C134,Anexar1!C:P,6,0),0))</f>
        <v/>
      </c>
      <c r="AA134" t="str">
        <f>IF(Anexar1!C124="","",IFERROR(VLOOKUP(C134,Anexar1!C:P,14,0),""))</f>
        <v/>
      </c>
    </row>
    <row r="135" spans="1:27" x14ac:dyDescent="0.3">
      <c r="A135" t="str">
        <f>IF(precio_alta!B135="","",precio_alta!B135)</f>
        <v/>
      </c>
      <c r="B135" t="str">
        <f>IF(Anexar1!B125="","",Anexar1!B125)</f>
        <v/>
      </c>
      <c r="C135" t="str">
        <f>IF(Anexar1!C125="","",Anexar1!C125)</f>
        <v/>
      </c>
      <c r="D135" t="str">
        <f>IF(precio_alta!E135="","",precio_alta!E135)</f>
        <v/>
      </c>
      <c r="E135" t="str">
        <f>IF(precio_alta!F135="","",precio_alta!F135)</f>
        <v/>
      </c>
      <c r="F135" t="str">
        <f>IF(precio_alta!G135="","",precio_alta!G135)</f>
        <v/>
      </c>
      <c r="G135" t="str">
        <f>IF(precio_alta!H135="","",precio_alta!H135)</f>
        <v/>
      </c>
      <c r="H135" t="str">
        <f>IF(precio_alta!I135="","",precio_alta!I135)</f>
        <v/>
      </c>
      <c r="I135" t="str">
        <f>IF(precio_alta!J135="","",precio_alta!J135)</f>
        <v/>
      </c>
      <c r="J135" t="str">
        <f>IF(precio_alta!K135="","",precio_alta!K135)</f>
        <v/>
      </c>
      <c r="K135" t="str">
        <f>IF(precio_alta!L135="","",precio_alta!L135)</f>
        <v/>
      </c>
      <c r="L135" t="str">
        <f>IF(precio_alta!M135="","",precio_alta!M135)</f>
        <v/>
      </c>
      <c r="M135" t="str">
        <f>IF(precio_alta!N135="","",precio_alta!N135)</f>
        <v/>
      </c>
      <c r="N135" t="str">
        <f>IF(precio_alta!O135="","",precio_alta!O135)</f>
        <v/>
      </c>
      <c r="O135" t="str">
        <f>IF(precio_alta!P135="","",precio_alta!P135)</f>
        <v/>
      </c>
      <c r="P135" t="str">
        <f>IF(precio_alta!Q135="","",precio_alta!Q135)</f>
        <v/>
      </c>
      <c r="Q135" t="str">
        <f>IF(precio_alta!R135="","",precio_alta!R135)</f>
        <v/>
      </c>
      <c r="R135" t="str">
        <f>IF(precio_alta!S135="","",precio_alta!S135)</f>
        <v/>
      </c>
      <c r="S135" t="str">
        <f>IF(precio_alta!T135="","",precio_alta!T135)</f>
        <v/>
      </c>
      <c r="T135" t="str">
        <f>IF(precio_alta!U135="","",precio_alta!U135)</f>
        <v/>
      </c>
      <c r="U135" t="str">
        <f>IF(precio_alta!V135="","",precio_alta!V135)</f>
        <v/>
      </c>
      <c r="V135" t="str">
        <f>IF(precio_alta!W135="","",precio_alta!W135)</f>
        <v/>
      </c>
      <c r="W135" t="str">
        <f>IF(precio_alta!X135="","",precio_alta!X135)</f>
        <v/>
      </c>
      <c r="X135" t="str">
        <f>IF(precio_alta!Y135="","",precio_alta!Y135)</f>
        <v/>
      </c>
      <c r="Y135" t="str">
        <f>IF(precio_alta!Z135="","",precio_alta!Z135)</f>
        <v/>
      </c>
      <c r="Z135" t="str">
        <f>IF(Anexar1!C125="","",IFERROR(VLOOKUP(C135,Anexar1!C:P,6,0),0))</f>
        <v/>
      </c>
      <c r="AA135" t="str">
        <f>IF(Anexar1!C125="","",IFERROR(VLOOKUP(C135,Anexar1!C:P,14,0),""))</f>
        <v/>
      </c>
    </row>
    <row r="136" spans="1:27" x14ac:dyDescent="0.3">
      <c r="A136" t="str">
        <f>IF(precio_alta!B136="","",precio_alta!B136)</f>
        <v/>
      </c>
      <c r="B136" t="str">
        <f>IF(Anexar1!B126="","",Anexar1!B126)</f>
        <v/>
      </c>
      <c r="C136" t="str">
        <f>IF(Anexar1!C126="","",Anexar1!C126)</f>
        <v/>
      </c>
      <c r="D136" t="str">
        <f>IF(precio_alta!E136="","",precio_alta!E136)</f>
        <v/>
      </c>
      <c r="E136" t="str">
        <f>IF(precio_alta!F136="","",precio_alta!F136)</f>
        <v/>
      </c>
      <c r="F136" t="str">
        <f>IF(precio_alta!G136="","",precio_alta!G136)</f>
        <v/>
      </c>
      <c r="G136" t="str">
        <f>IF(precio_alta!H136="","",precio_alta!H136)</f>
        <v/>
      </c>
      <c r="H136" t="str">
        <f>IF(precio_alta!I136="","",precio_alta!I136)</f>
        <v/>
      </c>
      <c r="I136" t="str">
        <f>IF(precio_alta!J136="","",precio_alta!J136)</f>
        <v/>
      </c>
      <c r="J136" t="str">
        <f>IF(precio_alta!K136="","",precio_alta!K136)</f>
        <v/>
      </c>
      <c r="K136" t="str">
        <f>IF(precio_alta!L136="","",precio_alta!L136)</f>
        <v/>
      </c>
      <c r="L136" t="str">
        <f>IF(precio_alta!M136="","",precio_alta!M136)</f>
        <v/>
      </c>
      <c r="M136" t="str">
        <f>IF(precio_alta!N136="","",precio_alta!N136)</f>
        <v/>
      </c>
      <c r="N136" t="str">
        <f>IF(precio_alta!O136="","",precio_alta!O136)</f>
        <v/>
      </c>
      <c r="O136" t="str">
        <f>IF(precio_alta!P136="","",precio_alta!P136)</f>
        <v/>
      </c>
      <c r="P136" t="str">
        <f>IF(precio_alta!Q136="","",precio_alta!Q136)</f>
        <v/>
      </c>
      <c r="Q136" t="str">
        <f>IF(precio_alta!R136="","",precio_alta!R136)</f>
        <v/>
      </c>
      <c r="R136" t="str">
        <f>IF(precio_alta!S136="","",precio_alta!S136)</f>
        <v/>
      </c>
      <c r="S136" t="str">
        <f>IF(precio_alta!T136="","",precio_alta!T136)</f>
        <v/>
      </c>
      <c r="T136" t="str">
        <f>IF(precio_alta!U136="","",precio_alta!U136)</f>
        <v/>
      </c>
      <c r="U136" t="str">
        <f>IF(precio_alta!V136="","",precio_alta!V136)</f>
        <v/>
      </c>
      <c r="V136" t="str">
        <f>IF(precio_alta!W136="","",precio_alta!W136)</f>
        <v/>
      </c>
      <c r="W136" t="str">
        <f>IF(precio_alta!X136="","",precio_alta!X136)</f>
        <v/>
      </c>
      <c r="X136" t="str">
        <f>IF(precio_alta!Y136="","",precio_alta!Y136)</f>
        <v/>
      </c>
      <c r="Y136" t="str">
        <f>IF(precio_alta!Z136="","",precio_alta!Z136)</f>
        <v/>
      </c>
      <c r="Z136" t="str">
        <f>IF(Anexar1!C126="","",IFERROR(VLOOKUP(C136,Anexar1!C:P,6,0),0))</f>
        <v/>
      </c>
      <c r="AA136" t="str">
        <f>IF(Anexar1!C126="","",IFERROR(VLOOKUP(C136,Anexar1!C:P,14,0),""))</f>
        <v/>
      </c>
    </row>
    <row r="137" spans="1:27" x14ac:dyDescent="0.3">
      <c r="A137" t="str">
        <f>IF(precio_alta!B137="","",precio_alta!B137)</f>
        <v/>
      </c>
      <c r="B137" t="str">
        <f>IF(Anexar1!B127="","",Anexar1!B127)</f>
        <v/>
      </c>
      <c r="C137" t="str">
        <f>IF(Anexar1!C127="","",Anexar1!C127)</f>
        <v/>
      </c>
      <c r="D137" t="str">
        <f>IF(precio_alta!E137="","",precio_alta!E137)</f>
        <v/>
      </c>
      <c r="E137" t="str">
        <f>IF(precio_alta!F137="","",precio_alta!F137)</f>
        <v/>
      </c>
      <c r="F137" t="str">
        <f>IF(precio_alta!G137="","",precio_alta!G137)</f>
        <v/>
      </c>
      <c r="G137" t="str">
        <f>IF(precio_alta!H137="","",precio_alta!H137)</f>
        <v/>
      </c>
      <c r="H137" t="str">
        <f>IF(precio_alta!I137="","",precio_alta!I137)</f>
        <v/>
      </c>
      <c r="I137" t="str">
        <f>IF(precio_alta!J137="","",precio_alta!J137)</f>
        <v/>
      </c>
      <c r="J137" t="str">
        <f>IF(precio_alta!K137="","",precio_alta!K137)</f>
        <v/>
      </c>
      <c r="K137" t="str">
        <f>IF(precio_alta!L137="","",precio_alta!L137)</f>
        <v/>
      </c>
      <c r="L137" t="str">
        <f>IF(precio_alta!M137="","",precio_alta!M137)</f>
        <v/>
      </c>
      <c r="M137" t="str">
        <f>IF(precio_alta!N137="","",precio_alta!N137)</f>
        <v/>
      </c>
      <c r="N137" t="str">
        <f>IF(precio_alta!O137="","",precio_alta!O137)</f>
        <v/>
      </c>
      <c r="O137" t="str">
        <f>IF(precio_alta!P137="","",precio_alta!P137)</f>
        <v/>
      </c>
      <c r="P137" t="str">
        <f>IF(precio_alta!Q137="","",precio_alta!Q137)</f>
        <v/>
      </c>
      <c r="Q137" t="str">
        <f>IF(precio_alta!R137="","",precio_alta!R137)</f>
        <v/>
      </c>
      <c r="R137" t="str">
        <f>IF(precio_alta!S137="","",precio_alta!S137)</f>
        <v/>
      </c>
      <c r="S137" t="str">
        <f>IF(precio_alta!T137="","",precio_alta!T137)</f>
        <v/>
      </c>
      <c r="T137" t="str">
        <f>IF(precio_alta!U137="","",precio_alta!U137)</f>
        <v/>
      </c>
      <c r="U137" t="str">
        <f>IF(precio_alta!V137="","",precio_alta!V137)</f>
        <v/>
      </c>
      <c r="V137" t="str">
        <f>IF(precio_alta!W137="","",precio_alta!W137)</f>
        <v/>
      </c>
      <c r="W137" t="str">
        <f>IF(precio_alta!X137="","",precio_alta!X137)</f>
        <v/>
      </c>
      <c r="X137" t="str">
        <f>IF(precio_alta!Y137="","",precio_alta!Y137)</f>
        <v/>
      </c>
      <c r="Y137" t="str">
        <f>IF(precio_alta!Z137="","",precio_alta!Z137)</f>
        <v/>
      </c>
      <c r="Z137" t="str">
        <f>IF(Anexar1!C127="","",IFERROR(VLOOKUP(C137,Anexar1!C:P,6,0),0))</f>
        <v/>
      </c>
      <c r="AA137" t="str">
        <f>IF(Anexar1!C127="","",IFERROR(VLOOKUP(C137,Anexar1!C:P,14,0),""))</f>
        <v/>
      </c>
    </row>
    <row r="138" spans="1:27" x14ac:dyDescent="0.3">
      <c r="A138" t="str">
        <f>IF(precio_alta!B138="","",precio_alta!B138)</f>
        <v/>
      </c>
      <c r="B138" t="str">
        <f>IF(Anexar1!B128="","",Anexar1!B128)</f>
        <v/>
      </c>
      <c r="C138" t="str">
        <f>IF(Anexar1!C128="","",Anexar1!C128)</f>
        <v/>
      </c>
      <c r="D138" t="str">
        <f>IF(precio_alta!E138="","",precio_alta!E138)</f>
        <v/>
      </c>
      <c r="E138" t="str">
        <f>IF(precio_alta!F138="","",precio_alta!F138)</f>
        <v/>
      </c>
      <c r="F138" t="str">
        <f>IF(precio_alta!G138="","",precio_alta!G138)</f>
        <v/>
      </c>
      <c r="G138" t="str">
        <f>IF(precio_alta!H138="","",precio_alta!H138)</f>
        <v/>
      </c>
      <c r="H138" t="str">
        <f>IF(precio_alta!I138="","",precio_alta!I138)</f>
        <v/>
      </c>
      <c r="I138" t="str">
        <f>IF(precio_alta!J138="","",precio_alta!J138)</f>
        <v/>
      </c>
      <c r="J138" t="str">
        <f>IF(precio_alta!K138="","",precio_alta!K138)</f>
        <v/>
      </c>
      <c r="K138" t="str">
        <f>IF(precio_alta!L138="","",precio_alta!L138)</f>
        <v/>
      </c>
      <c r="L138" t="str">
        <f>IF(precio_alta!M138="","",precio_alta!M138)</f>
        <v/>
      </c>
      <c r="M138" t="str">
        <f>IF(precio_alta!N138="","",precio_alta!N138)</f>
        <v/>
      </c>
      <c r="N138" t="str">
        <f>IF(precio_alta!O138="","",precio_alta!O138)</f>
        <v/>
      </c>
      <c r="O138" t="str">
        <f>IF(precio_alta!P138="","",precio_alta!P138)</f>
        <v/>
      </c>
      <c r="P138" t="str">
        <f>IF(precio_alta!Q138="","",precio_alta!Q138)</f>
        <v/>
      </c>
      <c r="Q138" t="str">
        <f>IF(precio_alta!R138="","",precio_alta!R138)</f>
        <v/>
      </c>
      <c r="R138" t="str">
        <f>IF(precio_alta!S138="","",precio_alta!S138)</f>
        <v/>
      </c>
      <c r="S138" t="str">
        <f>IF(precio_alta!T138="","",precio_alta!T138)</f>
        <v/>
      </c>
      <c r="T138" t="str">
        <f>IF(precio_alta!U138="","",precio_alta!U138)</f>
        <v/>
      </c>
      <c r="U138" t="str">
        <f>IF(precio_alta!V138="","",precio_alta!V138)</f>
        <v/>
      </c>
      <c r="V138" t="str">
        <f>IF(precio_alta!W138="","",precio_alta!W138)</f>
        <v/>
      </c>
      <c r="W138" t="str">
        <f>IF(precio_alta!X138="","",precio_alta!X138)</f>
        <v/>
      </c>
      <c r="X138" t="str">
        <f>IF(precio_alta!Y138="","",precio_alta!Y138)</f>
        <v/>
      </c>
      <c r="Y138" t="str">
        <f>IF(precio_alta!Z138="","",precio_alta!Z138)</f>
        <v/>
      </c>
      <c r="Z138" t="str">
        <f>IF(Anexar1!C128="","",IFERROR(VLOOKUP(C138,Anexar1!C:P,6,0),0))</f>
        <v/>
      </c>
      <c r="AA138" t="str">
        <f>IF(Anexar1!C128="","",IFERROR(VLOOKUP(C138,Anexar1!C:P,14,0),""))</f>
        <v/>
      </c>
    </row>
    <row r="139" spans="1:27" x14ac:dyDescent="0.3">
      <c r="A139" t="str">
        <f>IF(precio_alta!B139="","",precio_alta!B139)</f>
        <v/>
      </c>
      <c r="B139" t="str">
        <f>IF(Anexar1!B129="","",Anexar1!B129)</f>
        <v/>
      </c>
      <c r="C139" t="str">
        <f>IF(Anexar1!C129="","",Anexar1!C129)</f>
        <v/>
      </c>
      <c r="D139" t="str">
        <f>IF(precio_alta!E139="","",precio_alta!E139)</f>
        <v/>
      </c>
      <c r="E139" t="str">
        <f>IF(precio_alta!F139="","",precio_alta!F139)</f>
        <v/>
      </c>
      <c r="F139" t="str">
        <f>IF(precio_alta!G139="","",precio_alta!G139)</f>
        <v/>
      </c>
      <c r="G139" t="str">
        <f>IF(precio_alta!H139="","",precio_alta!H139)</f>
        <v/>
      </c>
      <c r="H139" t="str">
        <f>IF(precio_alta!I139="","",precio_alta!I139)</f>
        <v/>
      </c>
      <c r="I139" t="str">
        <f>IF(precio_alta!J139="","",precio_alta!J139)</f>
        <v/>
      </c>
      <c r="J139" t="str">
        <f>IF(precio_alta!K139="","",precio_alta!K139)</f>
        <v/>
      </c>
      <c r="K139" t="str">
        <f>IF(precio_alta!L139="","",precio_alta!L139)</f>
        <v/>
      </c>
      <c r="L139" t="str">
        <f>IF(precio_alta!M139="","",precio_alta!M139)</f>
        <v/>
      </c>
      <c r="M139" t="str">
        <f>IF(precio_alta!N139="","",precio_alta!N139)</f>
        <v/>
      </c>
      <c r="N139" t="str">
        <f>IF(precio_alta!O139="","",precio_alta!O139)</f>
        <v/>
      </c>
      <c r="O139" t="str">
        <f>IF(precio_alta!P139="","",precio_alta!P139)</f>
        <v/>
      </c>
      <c r="P139" t="str">
        <f>IF(precio_alta!Q139="","",precio_alta!Q139)</f>
        <v/>
      </c>
      <c r="Q139" t="str">
        <f>IF(precio_alta!R139="","",precio_alta!R139)</f>
        <v/>
      </c>
      <c r="R139" t="str">
        <f>IF(precio_alta!S139="","",precio_alta!S139)</f>
        <v/>
      </c>
      <c r="S139" t="str">
        <f>IF(precio_alta!T139="","",precio_alta!T139)</f>
        <v/>
      </c>
      <c r="T139" t="str">
        <f>IF(precio_alta!U139="","",precio_alta!U139)</f>
        <v/>
      </c>
      <c r="U139" t="str">
        <f>IF(precio_alta!V139="","",precio_alta!V139)</f>
        <v/>
      </c>
      <c r="V139" t="str">
        <f>IF(precio_alta!W139="","",precio_alta!W139)</f>
        <v/>
      </c>
      <c r="W139" t="str">
        <f>IF(precio_alta!X139="","",precio_alta!X139)</f>
        <v/>
      </c>
      <c r="X139" t="str">
        <f>IF(precio_alta!Y139="","",precio_alta!Y139)</f>
        <v/>
      </c>
      <c r="Y139" t="str">
        <f>IF(precio_alta!Z139="","",precio_alta!Z139)</f>
        <v/>
      </c>
      <c r="Z139" t="str">
        <f>IF(Anexar1!C129="","",IFERROR(VLOOKUP(C139,Anexar1!C:P,6,0),0))</f>
        <v/>
      </c>
      <c r="AA139" t="str">
        <f>IF(Anexar1!C129="","",IFERROR(VLOOKUP(C139,Anexar1!C:P,14,0),""))</f>
        <v/>
      </c>
    </row>
    <row r="140" spans="1:27" x14ac:dyDescent="0.3">
      <c r="A140" t="str">
        <f>IF(precio_alta!B140="","",precio_alta!B140)</f>
        <v/>
      </c>
      <c r="B140" t="str">
        <f>IF(Anexar1!B130="","",Anexar1!B130)</f>
        <v/>
      </c>
      <c r="C140" t="str">
        <f>IF(Anexar1!C130="","",Anexar1!C130)</f>
        <v/>
      </c>
      <c r="D140" t="str">
        <f>IF(precio_alta!E140="","",precio_alta!E140)</f>
        <v/>
      </c>
      <c r="E140" t="str">
        <f>IF(precio_alta!F140="","",precio_alta!F140)</f>
        <v/>
      </c>
      <c r="F140" t="str">
        <f>IF(precio_alta!G140="","",precio_alta!G140)</f>
        <v/>
      </c>
      <c r="G140" t="str">
        <f>IF(precio_alta!H140="","",precio_alta!H140)</f>
        <v/>
      </c>
      <c r="H140" t="str">
        <f>IF(precio_alta!I140="","",precio_alta!I140)</f>
        <v/>
      </c>
      <c r="I140" t="str">
        <f>IF(precio_alta!J140="","",precio_alta!J140)</f>
        <v/>
      </c>
      <c r="J140" t="str">
        <f>IF(precio_alta!K140="","",precio_alta!K140)</f>
        <v/>
      </c>
      <c r="K140" t="str">
        <f>IF(precio_alta!L140="","",precio_alta!L140)</f>
        <v/>
      </c>
      <c r="L140" t="str">
        <f>IF(precio_alta!M140="","",precio_alta!M140)</f>
        <v/>
      </c>
      <c r="M140" t="str">
        <f>IF(precio_alta!N140="","",precio_alta!N140)</f>
        <v/>
      </c>
      <c r="N140" t="str">
        <f>IF(precio_alta!O140="","",precio_alta!O140)</f>
        <v/>
      </c>
      <c r="O140" t="str">
        <f>IF(precio_alta!P140="","",precio_alta!P140)</f>
        <v/>
      </c>
      <c r="P140" t="str">
        <f>IF(precio_alta!Q140="","",precio_alta!Q140)</f>
        <v/>
      </c>
      <c r="Q140" t="str">
        <f>IF(precio_alta!R140="","",precio_alta!R140)</f>
        <v/>
      </c>
      <c r="R140" t="str">
        <f>IF(precio_alta!S140="","",precio_alta!S140)</f>
        <v/>
      </c>
      <c r="S140" t="str">
        <f>IF(precio_alta!T140="","",precio_alta!T140)</f>
        <v/>
      </c>
      <c r="T140" t="str">
        <f>IF(precio_alta!U140="","",precio_alta!U140)</f>
        <v/>
      </c>
      <c r="U140" t="str">
        <f>IF(precio_alta!V140="","",precio_alta!V140)</f>
        <v/>
      </c>
      <c r="V140" t="str">
        <f>IF(precio_alta!W140="","",precio_alta!W140)</f>
        <v/>
      </c>
      <c r="W140" t="str">
        <f>IF(precio_alta!X140="","",precio_alta!X140)</f>
        <v/>
      </c>
      <c r="X140" t="str">
        <f>IF(precio_alta!Y140="","",precio_alta!Y140)</f>
        <v/>
      </c>
      <c r="Y140" t="str">
        <f>IF(precio_alta!Z140="","",precio_alta!Z140)</f>
        <v/>
      </c>
      <c r="Z140" t="str">
        <f>IF(Anexar1!C130="","",IFERROR(VLOOKUP(C140,Anexar1!C:P,6,0),0))</f>
        <v/>
      </c>
      <c r="AA140" t="str">
        <f>IF(Anexar1!C130="","",IFERROR(VLOOKUP(C140,Anexar1!C:P,14,0),""))</f>
        <v/>
      </c>
    </row>
    <row r="141" spans="1:27" x14ac:dyDescent="0.3">
      <c r="A141" t="str">
        <f>IF(precio_alta!B141="","",precio_alta!B141)</f>
        <v/>
      </c>
      <c r="B141" t="str">
        <f>IF(Anexar1!B131="","",Anexar1!B131)</f>
        <v/>
      </c>
      <c r="C141" t="str">
        <f>IF(Anexar1!C131="","",Anexar1!C131)</f>
        <v/>
      </c>
      <c r="D141" t="str">
        <f>IF(precio_alta!E141="","",precio_alta!E141)</f>
        <v/>
      </c>
      <c r="E141" t="str">
        <f>IF(precio_alta!F141="","",precio_alta!F141)</f>
        <v/>
      </c>
      <c r="F141" t="str">
        <f>IF(precio_alta!G141="","",precio_alta!G141)</f>
        <v/>
      </c>
      <c r="G141" t="str">
        <f>IF(precio_alta!H141="","",precio_alta!H141)</f>
        <v/>
      </c>
      <c r="H141" t="str">
        <f>IF(precio_alta!I141="","",precio_alta!I141)</f>
        <v/>
      </c>
      <c r="I141" t="str">
        <f>IF(precio_alta!J141="","",precio_alta!J141)</f>
        <v/>
      </c>
      <c r="J141" t="str">
        <f>IF(precio_alta!K141="","",precio_alta!K141)</f>
        <v/>
      </c>
      <c r="K141" t="str">
        <f>IF(precio_alta!L141="","",precio_alta!L141)</f>
        <v/>
      </c>
      <c r="L141" t="str">
        <f>IF(precio_alta!M141="","",precio_alta!M141)</f>
        <v/>
      </c>
      <c r="M141" t="str">
        <f>IF(precio_alta!N141="","",precio_alta!N141)</f>
        <v/>
      </c>
      <c r="N141" t="str">
        <f>IF(precio_alta!O141="","",precio_alta!O141)</f>
        <v/>
      </c>
      <c r="O141" t="str">
        <f>IF(precio_alta!P141="","",precio_alta!P141)</f>
        <v/>
      </c>
      <c r="P141" t="str">
        <f>IF(precio_alta!Q141="","",precio_alta!Q141)</f>
        <v/>
      </c>
      <c r="Q141" t="str">
        <f>IF(precio_alta!R141="","",precio_alta!R141)</f>
        <v/>
      </c>
      <c r="R141" t="str">
        <f>IF(precio_alta!S141="","",precio_alta!S141)</f>
        <v/>
      </c>
      <c r="S141" t="str">
        <f>IF(precio_alta!T141="","",precio_alta!T141)</f>
        <v/>
      </c>
      <c r="T141" t="str">
        <f>IF(precio_alta!U141="","",precio_alta!U141)</f>
        <v/>
      </c>
      <c r="U141" t="str">
        <f>IF(precio_alta!V141="","",precio_alta!V141)</f>
        <v/>
      </c>
      <c r="V141" t="str">
        <f>IF(precio_alta!W141="","",precio_alta!W141)</f>
        <v/>
      </c>
      <c r="W141" t="str">
        <f>IF(precio_alta!X141="","",precio_alta!X141)</f>
        <v/>
      </c>
      <c r="X141" t="str">
        <f>IF(precio_alta!Y141="","",precio_alta!Y141)</f>
        <v/>
      </c>
      <c r="Y141" t="str">
        <f>IF(precio_alta!Z141="","",precio_alta!Z141)</f>
        <v/>
      </c>
      <c r="Z141" t="str">
        <f>IF(Anexar1!C131="","",IFERROR(VLOOKUP(C141,Anexar1!C:P,6,0),0))</f>
        <v/>
      </c>
      <c r="AA141" t="str">
        <f>IF(Anexar1!C131="","",IFERROR(VLOOKUP(C141,Anexar1!C:P,14,0),""))</f>
        <v/>
      </c>
    </row>
    <row r="142" spans="1:27" x14ac:dyDescent="0.3">
      <c r="A142" t="str">
        <f>IF(precio_alta!B142="","",precio_alta!B142)</f>
        <v/>
      </c>
      <c r="B142" t="str">
        <f>IF(Anexar1!B132="","",Anexar1!B132)</f>
        <v/>
      </c>
      <c r="C142" t="str">
        <f>IF(Anexar1!C132="","",Anexar1!C132)</f>
        <v/>
      </c>
      <c r="D142" t="str">
        <f>IF(precio_alta!E142="","",precio_alta!E142)</f>
        <v/>
      </c>
      <c r="E142" t="str">
        <f>IF(precio_alta!F142="","",precio_alta!F142)</f>
        <v/>
      </c>
      <c r="F142" t="str">
        <f>IF(precio_alta!G142="","",precio_alta!G142)</f>
        <v/>
      </c>
      <c r="G142" t="str">
        <f>IF(precio_alta!H142="","",precio_alta!H142)</f>
        <v/>
      </c>
      <c r="H142" t="str">
        <f>IF(precio_alta!I142="","",precio_alta!I142)</f>
        <v/>
      </c>
      <c r="I142" t="str">
        <f>IF(precio_alta!J142="","",precio_alta!J142)</f>
        <v/>
      </c>
      <c r="J142" t="str">
        <f>IF(precio_alta!K142="","",precio_alta!K142)</f>
        <v/>
      </c>
      <c r="K142" t="str">
        <f>IF(precio_alta!L142="","",precio_alta!L142)</f>
        <v/>
      </c>
      <c r="L142" t="str">
        <f>IF(precio_alta!M142="","",precio_alta!M142)</f>
        <v/>
      </c>
      <c r="M142" t="str">
        <f>IF(precio_alta!N142="","",precio_alta!N142)</f>
        <v/>
      </c>
      <c r="N142" t="str">
        <f>IF(precio_alta!O142="","",precio_alta!O142)</f>
        <v/>
      </c>
      <c r="O142" t="str">
        <f>IF(precio_alta!P142="","",precio_alta!P142)</f>
        <v/>
      </c>
      <c r="P142" t="str">
        <f>IF(precio_alta!Q142="","",precio_alta!Q142)</f>
        <v/>
      </c>
      <c r="Q142" t="str">
        <f>IF(precio_alta!R142="","",precio_alta!R142)</f>
        <v/>
      </c>
      <c r="R142" t="str">
        <f>IF(precio_alta!S142="","",precio_alta!S142)</f>
        <v/>
      </c>
      <c r="S142" t="str">
        <f>IF(precio_alta!T142="","",precio_alta!T142)</f>
        <v/>
      </c>
      <c r="T142" t="str">
        <f>IF(precio_alta!U142="","",precio_alta!U142)</f>
        <v/>
      </c>
      <c r="U142" t="str">
        <f>IF(precio_alta!V142="","",precio_alta!V142)</f>
        <v/>
      </c>
      <c r="V142" t="str">
        <f>IF(precio_alta!W142="","",precio_alta!W142)</f>
        <v/>
      </c>
      <c r="W142" t="str">
        <f>IF(precio_alta!X142="","",precio_alta!X142)</f>
        <v/>
      </c>
      <c r="X142" t="str">
        <f>IF(precio_alta!Y142="","",precio_alta!Y142)</f>
        <v/>
      </c>
      <c r="Y142" t="str">
        <f>IF(precio_alta!Z142="","",precio_alta!Z142)</f>
        <v/>
      </c>
      <c r="Z142" t="str">
        <f>IF(Anexar1!C132="","",IFERROR(VLOOKUP(C142,Anexar1!C:P,6,0),0))</f>
        <v/>
      </c>
      <c r="AA142" t="str">
        <f>IF(Anexar1!C132="","",IFERROR(VLOOKUP(C142,Anexar1!C:P,14,0),""))</f>
        <v/>
      </c>
    </row>
    <row r="143" spans="1:27" x14ac:dyDescent="0.3">
      <c r="A143" t="str">
        <f>IF(precio_alta!B143="","",precio_alta!B143)</f>
        <v/>
      </c>
      <c r="B143" t="str">
        <f>IF(Anexar1!B133="","",Anexar1!B133)</f>
        <v/>
      </c>
      <c r="C143" t="str">
        <f>IF(Anexar1!C133="","",Anexar1!C133)</f>
        <v/>
      </c>
      <c r="D143" t="str">
        <f>IF(precio_alta!E143="","",precio_alta!E143)</f>
        <v/>
      </c>
      <c r="E143" t="str">
        <f>IF(precio_alta!F143="","",precio_alta!F143)</f>
        <v/>
      </c>
      <c r="F143" t="str">
        <f>IF(precio_alta!G143="","",precio_alta!G143)</f>
        <v/>
      </c>
      <c r="G143" t="str">
        <f>IF(precio_alta!H143="","",precio_alta!H143)</f>
        <v/>
      </c>
      <c r="H143" t="str">
        <f>IF(precio_alta!I143="","",precio_alta!I143)</f>
        <v/>
      </c>
      <c r="I143" t="str">
        <f>IF(precio_alta!J143="","",precio_alta!J143)</f>
        <v/>
      </c>
      <c r="J143" t="str">
        <f>IF(precio_alta!K143="","",precio_alta!K143)</f>
        <v/>
      </c>
      <c r="K143" t="str">
        <f>IF(precio_alta!L143="","",precio_alta!L143)</f>
        <v/>
      </c>
      <c r="L143" t="str">
        <f>IF(precio_alta!M143="","",precio_alta!M143)</f>
        <v/>
      </c>
      <c r="M143" t="str">
        <f>IF(precio_alta!N143="","",precio_alta!N143)</f>
        <v/>
      </c>
      <c r="N143" t="str">
        <f>IF(precio_alta!O143="","",precio_alta!O143)</f>
        <v/>
      </c>
      <c r="O143" t="str">
        <f>IF(precio_alta!P143="","",precio_alta!P143)</f>
        <v/>
      </c>
      <c r="P143" t="str">
        <f>IF(precio_alta!Q143="","",precio_alta!Q143)</f>
        <v/>
      </c>
      <c r="Q143" t="str">
        <f>IF(precio_alta!R143="","",precio_alta!R143)</f>
        <v/>
      </c>
      <c r="R143" t="str">
        <f>IF(precio_alta!S143="","",precio_alta!S143)</f>
        <v/>
      </c>
      <c r="S143" t="str">
        <f>IF(precio_alta!T143="","",precio_alta!T143)</f>
        <v/>
      </c>
      <c r="T143" t="str">
        <f>IF(precio_alta!U143="","",precio_alta!U143)</f>
        <v/>
      </c>
      <c r="U143" t="str">
        <f>IF(precio_alta!V143="","",precio_alta!V143)</f>
        <v/>
      </c>
      <c r="V143" t="str">
        <f>IF(precio_alta!W143="","",precio_alta!W143)</f>
        <v/>
      </c>
      <c r="W143" t="str">
        <f>IF(precio_alta!X143="","",precio_alta!X143)</f>
        <v/>
      </c>
      <c r="X143" t="str">
        <f>IF(precio_alta!Y143="","",precio_alta!Y143)</f>
        <v/>
      </c>
      <c r="Y143" t="str">
        <f>IF(precio_alta!Z143="","",precio_alta!Z143)</f>
        <v/>
      </c>
      <c r="Z143" t="str">
        <f>IF(Anexar1!C133="","",IFERROR(VLOOKUP(C143,Anexar1!C:P,6,0),0))</f>
        <v/>
      </c>
      <c r="AA143" t="str">
        <f>IF(Anexar1!C133="","",IFERROR(VLOOKUP(C143,Anexar1!C:P,14,0),""))</f>
        <v/>
      </c>
    </row>
    <row r="144" spans="1:27" x14ac:dyDescent="0.3">
      <c r="A144" t="str">
        <f>IF(precio_alta!B144="","",precio_alta!B144)</f>
        <v/>
      </c>
      <c r="B144" t="str">
        <f>IF(Anexar1!B134="","",Anexar1!B134)</f>
        <v/>
      </c>
      <c r="C144" t="str">
        <f>IF(Anexar1!C134="","",Anexar1!C134)</f>
        <v/>
      </c>
      <c r="D144" t="str">
        <f>IF(precio_alta!E144="","",precio_alta!E144)</f>
        <v/>
      </c>
      <c r="E144" t="str">
        <f>IF(precio_alta!F144="","",precio_alta!F144)</f>
        <v/>
      </c>
      <c r="F144" t="str">
        <f>IF(precio_alta!G144="","",precio_alta!G144)</f>
        <v/>
      </c>
      <c r="G144" t="str">
        <f>IF(precio_alta!H144="","",precio_alta!H144)</f>
        <v/>
      </c>
      <c r="H144" t="str">
        <f>IF(precio_alta!I144="","",precio_alta!I144)</f>
        <v/>
      </c>
      <c r="I144" t="str">
        <f>IF(precio_alta!J144="","",precio_alta!J144)</f>
        <v/>
      </c>
      <c r="J144" t="str">
        <f>IF(precio_alta!K144="","",precio_alta!K144)</f>
        <v/>
      </c>
      <c r="K144" t="str">
        <f>IF(precio_alta!L144="","",precio_alta!L144)</f>
        <v/>
      </c>
      <c r="L144" t="str">
        <f>IF(precio_alta!M144="","",precio_alta!M144)</f>
        <v/>
      </c>
      <c r="M144" t="str">
        <f>IF(precio_alta!N144="","",precio_alta!N144)</f>
        <v/>
      </c>
      <c r="N144" t="str">
        <f>IF(precio_alta!O144="","",precio_alta!O144)</f>
        <v/>
      </c>
      <c r="O144" t="str">
        <f>IF(precio_alta!P144="","",precio_alta!P144)</f>
        <v/>
      </c>
      <c r="P144" t="str">
        <f>IF(precio_alta!Q144="","",precio_alta!Q144)</f>
        <v/>
      </c>
      <c r="Q144" t="str">
        <f>IF(precio_alta!R144="","",precio_alta!R144)</f>
        <v/>
      </c>
      <c r="R144" t="str">
        <f>IF(precio_alta!S144="","",precio_alta!S144)</f>
        <v/>
      </c>
      <c r="S144" t="str">
        <f>IF(precio_alta!T144="","",precio_alta!T144)</f>
        <v/>
      </c>
      <c r="T144" t="str">
        <f>IF(precio_alta!U144="","",precio_alta!U144)</f>
        <v/>
      </c>
      <c r="U144" t="str">
        <f>IF(precio_alta!V144="","",precio_alta!V144)</f>
        <v/>
      </c>
      <c r="V144" t="str">
        <f>IF(precio_alta!W144="","",precio_alta!W144)</f>
        <v/>
      </c>
      <c r="W144" t="str">
        <f>IF(precio_alta!X144="","",precio_alta!X144)</f>
        <v/>
      </c>
      <c r="X144" t="str">
        <f>IF(precio_alta!Y144="","",precio_alta!Y144)</f>
        <v/>
      </c>
      <c r="Y144" t="str">
        <f>IF(precio_alta!Z144="","",precio_alta!Z144)</f>
        <v/>
      </c>
      <c r="Z144" t="str">
        <f>IF(Anexar1!C134="","",IFERROR(VLOOKUP(C144,Anexar1!C:P,6,0),0))</f>
        <v/>
      </c>
      <c r="AA144" t="str">
        <f>IF(Anexar1!C134="","",IFERROR(VLOOKUP(C144,Anexar1!C:P,14,0),""))</f>
        <v/>
      </c>
    </row>
    <row r="145" spans="1:27" x14ac:dyDescent="0.3">
      <c r="A145" t="str">
        <f>IF(precio_alta!B145="","",precio_alta!B145)</f>
        <v/>
      </c>
      <c r="B145" t="str">
        <f>IF(Anexar1!B135="","",Anexar1!B135)</f>
        <v/>
      </c>
      <c r="C145" t="str">
        <f>IF(Anexar1!C135="","",Anexar1!C135)</f>
        <v/>
      </c>
      <c r="D145" t="str">
        <f>IF(precio_alta!E145="","",precio_alta!E145)</f>
        <v/>
      </c>
      <c r="E145" t="str">
        <f>IF(precio_alta!F145="","",precio_alta!F145)</f>
        <v/>
      </c>
      <c r="F145" t="str">
        <f>IF(precio_alta!G145="","",precio_alta!G145)</f>
        <v/>
      </c>
      <c r="G145" t="str">
        <f>IF(precio_alta!H145="","",precio_alta!H145)</f>
        <v/>
      </c>
      <c r="H145" t="str">
        <f>IF(precio_alta!I145="","",precio_alta!I145)</f>
        <v/>
      </c>
      <c r="I145" t="str">
        <f>IF(precio_alta!J145="","",precio_alta!J145)</f>
        <v/>
      </c>
      <c r="J145" t="str">
        <f>IF(precio_alta!K145="","",precio_alta!K145)</f>
        <v/>
      </c>
      <c r="K145" t="str">
        <f>IF(precio_alta!L145="","",precio_alta!L145)</f>
        <v/>
      </c>
      <c r="L145" t="str">
        <f>IF(precio_alta!M145="","",precio_alta!M145)</f>
        <v/>
      </c>
      <c r="M145" t="str">
        <f>IF(precio_alta!N145="","",precio_alta!N145)</f>
        <v/>
      </c>
      <c r="N145" t="str">
        <f>IF(precio_alta!O145="","",precio_alta!O145)</f>
        <v/>
      </c>
      <c r="O145" t="str">
        <f>IF(precio_alta!P145="","",precio_alta!P145)</f>
        <v/>
      </c>
      <c r="P145" t="str">
        <f>IF(precio_alta!Q145="","",precio_alta!Q145)</f>
        <v/>
      </c>
      <c r="Q145" t="str">
        <f>IF(precio_alta!R145="","",precio_alta!R145)</f>
        <v/>
      </c>
      <c r="R145" t="str">
        <f>IF(precio_alta!S145="","",precio_alta!S145)</f>
        <v/>
      </c>
      <c r="S145" t="str">
        <f>IF(precio_alta!T145="","",precio_alta!T145)</f>
        <v/>
      </c>
      <c r="T145" t="str">
        <f>IF(precio_alta!U145="","",precio_alta!U145)</f>
        <v/>
      </c>
      <c r="U145" t="str">
        <f>IF(precio_alta!V145="","",precio_alta!V145)</f>
        <v/>
      </c>
      <c r="V145" t="str">
        <f>IF(precio_alta!W145="","",precio_alta!W145)</f>
        <v/>
      </c>
      <c r="W145" t="str">
        <f>IF(precio_alta!X145="","",precio_alta!X145)</f>
        <v/>
      </c>
      <c r="X145" t="str">
        <f>IF(precio_alta!Y145="","",precio_alta!Y145)</f>
        <v/>
      </c>
      <c r="Y145" t="str">
        <f>IF(precio_alta!Z145="","",precio_alta!Z145)</f>
        <v/>
      </c>
      <c r="Z145" t="str">
        <f>IF(Anexar1!C135="","",IFERROR(VLOOKUP(C145,Anexar1!C:P,6,0),0))</f>
        <v/>
      </c>
      <c r="AA145" t="str">
        <f>IF(Anexar1!C135="","",IFERROR(VLOOKUP(C145,Anexar1!C:P,14,0),""))</f>
        <v/>
      </c>
    </row>
    <row r="146" spans="1:27" x14ac:dyDescent="0.3">
      <c r="A146" t="str">
        <f>IF(precio_alta!B146="","",precio_alta!B146)</f>
        <v/>
      </c>
      <c r="B146" t="str">
        <f>IF(Anexar1!B136="","",Anexar1!B136)</f>
        <v/>
      </c>
      <c r="C146" t="str">
        <f>IF(Anexar1!C136="","",Anexar1!C136)</f>
        <v/>
      </c>
      <c r="D146" t="str">
        <f>IF(precio_alta!E146="","",precio_alta!E146)</f>
        <v/>
      </c>
      <c r="E146" t="str">
        <f>IF(precio_alta!F146="","",precio_alta!F146)</f>
        <v/>
      </c>
      <c r="F146" t="str">
        <f>IF(precio_alta!G146="","",precio_alta!G146)</f>
        <v/>
      </c>
      <c r="G146" t="str">
        <f>IF(precio_alta!H146="","",precio_alta!H146)</f>
        <v/>
      </c>
      <c r="H146" t="str">
        <f>IF(precio_alta!I146="","",precio_alta!I146)</f>
        <v/>
      </c>
      <c r="I146" t="str">
        <f>IF(precio_alta!J146="","",precio_alta!J146)</f>
        <v/>
      </c>
      <c r="J146" t="str">
        <f>IF(precio_alta!K146="","",precio_alta!K146)</f>
        <v/>
      </c>
      <c r="K146" t="str">
        <f>IF(precio_alta!L146="","",precio_alta!L146)</f>
        <v/>
      </c>
      <c r="L146" t="str">
        <f>IF(precio_alta!M146="","",precio_alta!M146)</f>
        <v/>
      </c>
      <c r="M146" t="str">
        <f>IF(precio_alta!N146="","",precio_alta!N146)</f>
        <v/>
      </c>
      <c r="N146" t="str">
        <f>IF(precio_alta!O146="","",precio_alta!O146)</f>
        <v/>
      </c>
      <c r="O146" t="str">
        <f>IF(precio_alta!P146="","",precio_alta!P146)</f>
        <v/>
      </c>
      <c r="P146" t="str">
        <f>IF(precio_alta!Q146="","",precio_alta!Q146)</f>
        <v/>
      </c>
      <c r="Q146" t="str">
        <f>IF(precio_alta!R146="","",precio_alta!R146)</f>
        <v/>
      </c>
      <c r="R146" t="str">
        <f>IF(precio_alta!S146="","",precio_alta!S146)</f>
        <v/>
      </c>
      <c r="S146" t="str">
        <f>IF(precio_alta!T146="","",precio_alta!T146)</f>
        <v/>
      </c>
      <c r="T146" t="str">
        <f>IF(precio_alta!U146="","",precio_alta!U146)</f>
        <v/>
      </c>
      <c r="U146" t="str">
        <f>IF(precio_alta!V146="","",precio_alta!V146)</f>
        <v/>
      </c>
      <c r="V146" t="str">
        <f>IF(precio_alta!W146="","",precio_alta!W146)</f>
        <v/>
      </c>
      <c r="W146" t="str">
        <f>IF(precio_alta!X146="","",precio_alta!X146)</f>
        <v/>
      </c>
      <c r="X146" t="str">
        <f>IF(precio_alta!Y146="","",precio_alta!Y146)</f>
        <v/>
      </c>
      <c r="Y146" t="str">
        <f>IF(precio_alta!Z146="","",precio_alta!Z146)</f>
        <v/>
      </c>
      <c r="Z146" t="str">
        <f>IF(Anexar1!C136="","",IFERROR(VLOOKUP(C146,Anexar1!C:P,6,0),0))</f>
        <v/>
      </c>
      <c r="AA146" t="str">
        <f>IF(Anexar1!C136="","",IFERROR(VLOOKUP(C146,Anexar1!C:P,14,0),""))</f>
        <v/>
      </c>
    </row>
    <row r="147" spans="1:27" x14ac:dyDescent="0.3">
      <c r="A147" t="str">
        <f>IF(precio_alta!B147="","",precio_alta!B147)</f>
        <v/>
      </c>
      <c r="B147" t="str">
        <f>IF(Anexar1!B137="","",Anexar1!B137)</f>
        <v/>
      </c>
      <c r="C147" t="str">
        <f>IF(Anexar1!C137="","",Anexar1!C137)</f>
        <v/>
      </c>
      <c r="D147" t="str">
        <f>IF(precio_alta!E147="","",precio_alta!E147)</f>
        <v/>
      </c>
      <c r="E147" t="str">
        <f>IF(precio_alta!F147="","",precio_alta!F147)</f>
        <v/>
      </c>
      <c r="F147" t="str">
        <f>IF(precio_alta!G147="","",precio_alta!G147)</f>
        <v/>
      </c>
      <c r="G147" t="str">
        <f>IF(precio_alta!H147="","",precio_alta!H147)</f>
        <v/>
      </c>
      <c r="H147" t="str">
        <f>IF(precio_alta!I147="","",precio_alta!I147)</f>
        <v/>
      </c>
      <c r="I147" t="str">
        <f>IF(precio_alta!J147="","",precio_alta!J147)</f>
        <v/>
      </c>
      <c r="J147" t="str">
        <f>IF(precio_alta!K147="","",precio_alta!K147)</f>
        <v/>
      </c>
      <c r="K147" t="str">
        <f>IF(precio_alta!L147="","",precio_alta!L147)</f>
        <v/>
      </c>
      <c r="L147" t="str">
        <f>IF(precio_alta!M147="","",precio_alta!M147)</f>
        <v/>
      </c>
      <c r="M147" t="str">
        <f>IF(precio_alta!N147="","",precio_alta!N147)</f>
        <v/>
      </c>
      <c r="N147" t="str">
        <f>IF(precio_alta!O147="","",precio_alta!O147)</f>
        <v/>
      </c>
      <c r="O147" t="str">
        <f>IF(precio_alta!P147="","",precio_alta!P147)</f>
        <v/>
      </c>
      <c r="P147" t="str">
        <f>IF(precio_alta!Q147="","",precio_alta!Q147)</f>
        <v/>
      </c>
      <c r="Q147" t="str">
        <f>IF(precio_alta!R147="","",precio_alta!R147)</f>
        <v/>
      </c>
      <c r="R147" t="str">
        <f>IF(precio_alta!S147="","",precio_alta!S147)</f>
        <v/>
      </c>
      <c r="S147" t="str">
        <f>IF(precio_alta!T147="","",precio_alta!T147)</f>
        <v/>
      </c>
      <c r="T147" t="str">
        <f>IF(precio_alta!U147="","",precio_alta!U147)</f>
        <v/>
      </c>
      <c r="U147" t="str">
        <f>IF(precio_alta!V147="","",precio_alta!V147)</f>
        <v/>
      </c>
      <c r="V147" t="str">
        <f>IF(precio_alta!W147="","",precio_alta!W147)</f>
        <v/>
      </c>
      <c r="W147" t="str">
        <f>IF(precio_alta!X147="","",precio_alta!X147)</f>
        <v/>
      </c>
      <c r="X147" t="str">
        <f>IF(precio_alta!Y147="","",precio_alta!Y147)</f>
        <v/>
      </c>
      <c r="Y147" t="str">
        <f>IF(precio_alta!Z147="","",precio_alta!Z147)</f>
        <v/>
      </c>
      <c r="Z147" t="str">
        <f>IF(Anexar1!C137="","",IFERROR(VLOOKUP(C147,Anexar1!C:P,6,0),0))</f>
        <v/>
      </c>
      <c r="AA147" t="str">
        <f>IF(Anexar1!C137="","",IFERROR(VLOOKUP(C147,Anexar1!C:P,14,0),""))</f>
        <v/>
      </c>
    </row>
    <row r="148" spans="1:27" x14ac:dyDescent="0.3">
      <c r="A148" t="str">
        <f>IF(precio_alta!B148="","",precio_alta!B148)</f>
        <v/>
      </c>
      <c r="B148" t="str">
        <f>IF(Anexar1!B138="","",Anexar1!B138)</f>
        <v/>
      </c>
      <c r="C148" t="str">
        <f>IF(Anexar1!C138="","",Anexar1!C138)</f>
        <v/>
      </c>
      <c r="D148" t="str">
        <f>IF(precio_alta!E148="","",precio_alta!E148)</f>
        <v/>
      </c>
      <c r="E148" t="str">
        <f>IF(precio_alta!F148="","",precio_alta!F148)</f>
        <v/>
      </c>
      <c r="F148" t="str">
        <f>IF(precio_alta!G148="","",precio_alta!G148)</f>
        <v/>
      </c>
      <c r="G148" t="str">
        <f>IF(precio_alta!H148="","",precio_alta!H148)</f>
        <v/>
      </c>
      <c r="H148" t="str">
        <f>IF(precio_alta!I148="","",precio_alta!I148)</f>
        <v/>
      </c>
      <c r="I148" t="str">
        <f>IF(precio_alta!J148="","",precio_alta!J148)</f>
        <v/>
      </c>
      <c r="J148" t="str">
        <f>IF(precio_alta!K148="","",precio_alta!K148)</f>
        <v/>
      </c>
      <c r="K148" t="str">
        <f>IF(precio_alta!L148="","",precio_alta!L148)</f>
        <v/>
      </c>
      <c r="L148" t="str">
        <f>IF(precio_alta!M148="","",precio_alta!M148)</f>
        <v/>
      </c>
      <c r="M148" t="str">
        <f>IF(precio_alta!N148="","",precio_alta!N148)</f>
        <v/>
      </c>
      <c r="N148" t="str">
        <f>IF(precio_alta!O148="","",precio_alta!O148)</f>
        <v/>
      </c>
      <c r="O148" t="str">
        <f>IF(precio_alta!P148="","",precio_alta!P148)</f>
        <v/>
      </c>
      <c r="P148" t="str">
        <f>IF(precio_alta!Q148="","",precio_alta!Q148)</f>
        <v/>
      </c>
      <c r="Q148" t="str">
        <f>IF(precio_alta!R148="","",precio_alta!R148)</f>
        <v/>
      </c>
      <c r="R148" t="str">
        <f>IF(precio_alta!S148="","",precio_alta!S148)</f>
        <v/>
      </c>
      <c r="S148" t="str">
        <f>IF(precio_alta!T148="","",precio_alta!T148)</f>
        <v/>
      </c>
      <c r="T148" t="str">
        <f>IF(precio_alta!U148="","",precio_alta!U148)</f>
        <v/>
      </c>
      <c r="U148" t="str">
        <f>IF(precio_alta!V148="","",precio_alta!V148)</f>
        <v/>
      </c>
      <c r="V148" t="str">
        <f>IF(precio_alta!W148="","",precio_alta!W148)</f>
        <v/>
      </c>
      <c r="W148" t="str">
        <f>IF(precio_alta!X148="","",precio_alta!X148)</f>
        <v/>
      </c>
      <c r="X148" t="str">
        <f>IF(precio_alta!Y148="","",precio_alta!Y148)</f>
        <v/>
      </c>
      <c r="Y148" t="str">
        <f>IF(precio_alta!Z148="","",precio_alta!Z148)</f>
        <v/>
      </c>
      <c r="Z148" t="str">
        <f>IF(Anexar1!C138="","",IFERROR(VLOOKUP(C148,Anexar1!C:P,6,0),0))</f>
        <v/>
      </c>
      <c r="AA148" t="str">
        <f>IF(Anexar1!C138="","",IFERROR(VLOOKUP(C148,Anexar1!C:P,14,0),""))</f>
        <v/>
      </c>
    </row>
    <row r="149" spans="1:27" x14ac:dyDescent="0.3">
      <c r="A149" t="str">
        <f>IF(precio_alta!B149="","",precio_alta!B149)</f>
        <v/>
      </c>
      <c r="B149" t="str">
        <f>IF(Anexar1!B139="","",Anexar1!B139)</f>
        <v/>
      </c>
      <c r="C149" t="str">
        <f>IF(Anexar1!C139="","",Anexar1!C139)</f>
        <v/>
      </c>
      <c r="D149" t="str">
        <f>IF(precio_alta!E149="","",precio_alta!E149)</f>
        <v/>
      </c>
      <c r="E149" t="str">
        <f>IF(precio_alta!F149="","",precio_alta!F149)</f>
        <v/>
      </c>
      <c r="F149" t="str">
        <f>IF(precio_alta!G149="","",precio_alta!G149)</f>
        <v/>
      </c>
      <c r="G149" t="str">
        <f>IF(precio_alta!H149="","",precio_alta!H149)</f>
        <v/>
      </c>
      <c r="H149" t="str">
        <f>IF(precio_alta!I149="","",precio_alta!I149)</f>
        <v/>
      </c>
      <c r="I149" t="str">
        <f>IF(precio_alta!J149="","",precio_alta!J149)</f>
        <v/>
      </c>
      <c r="J149" t="str">
        <f>IF(precio_alta!K149="","",precio_alta!K149)</f>
        <v/>
      </c>
      <c r="K149" t="str">
        <f>IF(precio_alta!L149="","",precio_alta!L149)</f>
        <v/>
      </c>
      <c r="L149" t="str">
        <f>IF(precio_alta!M149="","",precio_alta!M149)</f>
        <v/>
      </c>
      <c r="M149" t="str">
        <f>IF(precio_alta!N149="","",precio_alta!N149)</f>
        <v/>
      </c>
      <c r="N149" t="str">
        <f>IF(precio_alta!O149="","",precio_alta!O149)</f>
        <v/>
      </c>
      <c r="O149" t="str">
        <f>IF(precio_alta!P149="","",precio_alta!P149)</f>
        <v/>
      </c>
      <c r="P149" t="str">
        <f>IF(precio_alta!Q149="","",precio_alta!Q149)</f>
        <v/>
      </c>
      <c r="Q149" t="str">
        <f>IF(precio_alta!R149="","",precio_alta!R149)</f>
        <v/>
      </c>
      <c r="R149" t="str">
        <f>IF(precio_alta!S149="","",precio_alta!S149)</f>
        <v/>
      </c>
      <c r="S149" t="str">
        <f>IF(precio_alta!T149="","",precio_alta!T149)</f>
        <v/>
      </c>
      <c r="T149" t="str">
        <f>IF(precio_alta!U149="","",precio_alta!U149)</f>
        <v/>
      </c>
      <c r="U149" t="str">
        <f>IF(precio_alta!V149="","",precio_alta!V149)</f>
        <v/>
      </c>
      <c r="V149" t="str">
        <f>IF(precio_alta!W149="","",precio_alta!W149)</f>
        <v/>
      </c>
      <c r="W149" t="str">
        <f>IF(precio_alta!X149="","",precio_alta!X149)</f>
        <v/>
      </c>
      <c r="X149" t="str">
        <f>IF(precio_alta!Y149="","",precio_alta!Y149)</f>
        <v/>
      </c>
      <c r="Y149" t="str">
        <f>IF(precio_alta!Z149="","",precio_alta!Z149)</f>
        <v/>
      </c>
      <c r="Z149" t="str">
        <f>IF(Anexar1!C139="","",IFERROR(VLOOKUP(C149,Anexar1!C:P,6,0),0))</f>
        <v/>
      </c>
      <c r="AA149" t="str">
        <f>IF(Anexar1!C139="","",IFERROR(VLOOKUP(C149,Anexar1!C:P,14,0),""))</f>
        <v/>
      </c>
    </row>
    <row r="150" spans="1:27" x14ac:dyDescent="0.3">
      <c r="A150" t="str">
        <f>IF(precio_alta!B150="","",precio_alta!B150)</f>
        <v/>
      </c>
      <c r="B150" t="str">
        <f>IF(Anexar1!B140="","",Anexar1!B140)</f>
        <v/>
      </c>
      <c r="C150" t="str">
        <f>IF(Anexar1!C140="","",Anexar1!C140)</f>
        <v/>
      </c>
      <c r="D150" t="str">
        <f>IF(precio_alta!E150="","",precio_alta!E150)</f>
        <v/>
      </c>
      <c r="E150" t="str">
        <f>IF(precio_alta!F150="","",precio_alta!F150)</f>
        <v/>
      </c>
      <c r="F150" t="str">
        <f>IF(precio_alta!G150="","",precio_alta!G150)</f>
        <v/>
      </c>
      <c r="G150" t="str">
        <f>IF(precio_alta!H150="","",precio_alta!H150)</f>
        <v/>
      </c>
      <c r="H150" t="str">
        <f>IF(precio_alta!I150="","",precio_alta!I150)</f>
        <v/>
      </c>
      <c r="I150" t="str">
        <f>IF(precio_alta!J150="","",precio_alta!J150)</f>
        <v/>
      </c>
      <c r="J150" t="str">
        <f>IF(precio_alta!K150="","",precio_alta!K150)</f>
        <v/>
      </c>
      <c r="K150" t="str">
        <f>IF(precio_alta!L150="","",precio_alta!L150)</f>
        <v/>
      </c>
      <c r="L150" t="str">
        <f>IF(precio_alta!M150="","",precio_alta!M150)</f>
        <v/>
      </c>
      <c r="M150" t="str">
        <f>IF(precio_alta!N150="","",precio_alta!N150)</f>
        <v/>
      </c>
      <c r="N150" t="str">
        <f>IF(precio_alta!O150="","",precio_alta!O150)</f>
        <v/>
      </c>
      <c r="O150" t="str">
        <f>IF(precio_alta!P150="","",precio_alta!P150)</f>
        <v/>
      </c>
      <c r="P150" t="str">
        <f>IF(precio_alta!Q150="","",precio_alta!Q150)</f>
        <v/>
      </c>
      <c r="Q150" t="str">
        <f>IF(precio_alta!R150="","",precio_alta!R150)</f>
        <v/>
      </c>
      <c r="R150" t="str">
        <f>IF(precio_alta!S150="","",precio_alta!S150)</f>
        <v/>
      </c>
      <c r="S150" t="str">
        <f>IF(precio_alta!T150="","",precio_alta!T150)</f>
        <v/>
      </c>
      <c r="T150" t="str">
        <f>IF(precio_alta!U150="","",precio_alta!U150)</f>
        <v/>
      </c>
      <c r="U150" t="str">
        <f>IF(precio_alta!V150="","",precio_alta!V150)</f>
        <v/>
      </c>
      <c r="V150" t="str">
        <f>IF(precio_alta!W150="","",precio_alta!W150)</f>
        <v/>
      </c>
      <c r="W150" t="str">
        <f>IF(precio_alta!X150="","",precio_alta!X150)</f>
        <v/>
      </c>
      <c r="X150" t="str">
        <f>IF(precio_alta!Y150="","",precio_alta!Y150)</f>
        <v/>
      </c>
      <c r="Y150" t="str">
        <f>IF(precio_alta!Z150="","",precio_alta!Z150)</f>
        <v/>
      </c>
      <c r="Z150" t="str">
        <f>IF(Anexar1!C140="","",IFERROR(VLOOKUP(C150,Anexar1!C:P,6,0),0))</f>
        <v/>
      </c>
      <c r="AA150" t="str">
        <f>IF(Anexar1!C140="","",IFERROR(VLOOKUP(C150,Anexar1!C:P,14,0),""))</f>
        <v/>
      </c>
    </row>
    <row r="151" spans="1:27" x14ac:dyDescent="0.3">
      <c r="A151" t="str">
        <f>IF(precio_alta!B151="","",precio_alta!B151)</f>
        <v/>
      </c>
      <c r="B151" t="str">
        <f>IF(Anexar1!B141="","",Anexar1!B141)</f>
        <v/>
      </c>
      <c r="C151" t="str">
        <f>IF(Anexar1!C141="","",Anexar1!C141)</f>
        <v/>
      </c>
      <c r="D151" t="str">
        <f>IF(precio_alta!E151="","",precio_alta!E151)</f>
        <v/>
      </c>
      <c r="E151" t="str">
        <f>IF(precio_alta!F151="","",precio_alta!F151)</f>
        <v/>
      </c>
      <c r="F151" t="str">
        <f>IF(precio_alta!G151="","",precio_alta!G151)</f>
        <v/>
      </c>
      <c r="G151" t="str">
        <f>IF(precio_alta!H151="","",precio_alta!H151)</f>
        <v/>
      </c>
      <c r="H151" t="str">
        <f>IF(precio_alta!I151="","",precio_alta!I151)</f>
        <v/>
      </c>
      <c r="I151" t="str">
        <f>IF(precio_alta!J151="","",precio_alta!J151)</f>
        <v/>
      </c>
      <c r="J151" t="str">
        <f>IF(precio_alta!K151="","",precio_alta!K151)</f>
        <v/>
      </c>
      <c r="K151" t="str">
        <f>IF(precio_alta!L151="","",precio_alta!L151)</f>
        <v/>
      </c>
      <c r="L151" t="str">
        <f>IF(precio_alta!M151="","",precio_alta!M151)</f>
        <v/>
      </c>
      <c r="M151" t="str">
        <f>IF(precio_alta!N151="","",precio_alta!N151)</f>
        <v/>
      </c>
      <c r="N151" t="str">
        <f>IF(precio_alta!O151="","",precio_alta!O151)</f>
        <v/>
      </c>
      <c r="O151" t="str">
        <f>IF(precio_alta!P151="","",precio_alta!P151)</f>
        <v/>
      </c>
      <c r="P151" t="str">
        <f>IF(precio_alta!Q151="","",precio_alta!Q151)</f>
        <v/>
      </c>
      <c r="Q151" t="str">
        <f>IF(precio_alta!R151="","",precio_alta!R151)</f>
        <v/>
      </c>
      <c r="R151" t="str">
        <f>IF(precio_alta!S151="","",precio_alta!S151)</f>
        <v/>
      </c>
      <c r="S151" t="str">
        <f>IF(precio_alta!T151="","",precio_alta!T151)</f>
        <v/>
      </c>
      <c r="T151" t="str">
        <f>IF(precio_alta!U151="","",precio_alta!U151)</f>
        <v/>
      </c>
      <c r="U151" t="str">
        <f>IF(precio_alta!V151="","",precio_alta!V151)</f>
        <v/>
      </c>
      <c r="V151" t="str">
        <f>IF(precio_alta!W151="","",precio_alta!W151)</f>
        <v/>
      </c>
      <c r="W151" t="str">
        <f>IF(precio_alta!X151="","",precio_alta!X151)</f>
        <v/>
      </c>
      <c r="X151" t="str">
        <f>IF(precio_alta!Y151="","",precio_alta!Y151)</f>
        <v/>
      </c>
      <c r="Y151" t="str">
        <f>IF(precio_alta!Z151="","",precio_alta!Z151)</f>
        <v/>
      </c>
      <c r="Z151" t="str">
        <f>IF(Anexar1!C141="","",IFERROR(VLOOKUP(C151,Anexar1!C:P,6,0),0))</f>
        <v/>
      </c>
      <c r="AA151" t="str">
        <f>IF(Anexar1!C141="","",IFERROR(VLOOKUP(C151,Anexar1!C:P,14,0),""))</f>
        <v/>
      </c>
    </row>
    <row r="152" spans="1:27" x14ac:dyDescent="0.3">
      <c r="A152" t="str">
        <f>IF(precio_alta!B152="","",precio_alta!B152)</f>
        <v/>
      </c>
      <c r="B152" t="str">
        <f>IF(Anexar1!B142="","",Anexar1!B142)</f>
        <v/>
      </c>
      <c r="C152" t="str">
        <f>IF(Anexar1!C142="","",Anexar1!C142)</f>
        <v/>
      </c>
      <c r="D152" t="str">
        <f>IF(precio_alta!E152="","",precio_alta!E152)</f>
        <v/>
      </c>
      <c r="E152" t="str">
        <f>IF(precio_alta!F152="","",precio_alta!F152)</f>
        <v/>
      </c>
      <c r="F152" t="str">
        <f>IF(precio_alta!G152="","",precio_alta!G152)</f>
        <v/>
      </c>
      <c r="G152" t="str">
        <f>IF(precio_alta!H152="","",precio_alta!H152)</f>
        <v/>
      </c>
      <c r="H152" t="str">
        <f>IF(precio_alta!I152="","",precio_alta!I152)</f>
        <v/>
      </c>
      <c r="I152" t="str">
        <f>IF(precio_alta!J152="","",precio_alta!J152)</f>
        <v/>
      </c>
      <c r="J152" t="str">
        <f>IF(precio_alta!K152="","",precio_alta!K152)</f>
        <v/>
      </c>
      <c r="K152" t="str">
        <f>IF(precio_alta!L152="","",precio_alta!L152)</f>
        <v/>
      </c>
      <c r="L152" t="str">
        <f>IF(precio_alta!M152="","",precio_alta!M152)</f>
        <v/>
      </c>
      <c r="M152" t="str">
        <f>IF(precio_alta!N152="","",precio_alta!N152)</f>
        <v/>
      </c>
      <c r="N152" t="str">
        <f>IF(precio_alta!O152="","",precio_alta!O152)</f>
        <v/>
      </c>
      <c r="O152" t="str">
        <f>IF(precio_alta!P152="","",precio_alta!P152)</f>
        <v/>
      </c>
      <c r="P152" t="str">
        <f>IF(precio_alta!Q152="","",precio_alta!Q152)</f>
        <v/>
      </c>
      <c r="Q152" t="str">
        <f>IF(precio_alta!R152="","",precio_alta!R152)</f>
        <v/>
      </c>
      <c r="R152" t="str">
        <f>IF(precio_alta!S152="","",precio_alta!S152)</f>
        <v/>
      </c>
      <c r="S152" t="str">
        <f>IF(precio_alta!T152="","",precio_alta!T152)</f>
        <v/>
      </c>
      <c r="T152" t="str">
        <f>IF(precio_alta!U152="","",precio_alta!U152)</f>
        <v/>
      </c>
      <c r="U152" t="str">
        <f>IF(precio_alta!V152="","",precio_alta!V152)</f>
        <v/>
      </c>
      <c r="V152" t="str">
        <f>IF(precio_alta!W152="","",precio_alta!W152)</f>
        <v/>
      </c>
      <c r="W152" t="str">
        <f>IF(precio_alta!X152="","",precio_alta!X152)</f>
        <v/>
      </c>
      <c r="X152" t="str">
        <f>IF(precio_alta!Y152="","",precio_alta!Y152)</f>
        <v/>
      </c>
      <c r="Y152" t="str">
        <f>IF(precio_alta!Z152="","",precio_alta!Z152)</f>
        <v/>
      </c>
      <c r="Z152" t="str">
        <f>IF(Anexar1!C142="","",IFERROR(VLOOKUP(C152,Anexar1!C:P,6,0),0))</f>
        <v/>
      </c>
      <c r="AA152" t="str">
        <f>IF(Anexar1!C142="","",IFERROR(VLOOKUP(C152,Anexar1!C:P,14,0),""))</f>
        <v/>
      </c>
    </row>
    <row r="153" spans="1:27" x14ac:dyDescent="0.3">
      <c r="A153" t="str">
        <f>IF(precio_alta!B153="","",precio_alta!B153)</f>
        <v/>
      </c>
      <c r="B153" t="str">
        <f>IF(Anexar1!B143="","",Anexar1!B143)</f>
        <v/>
      </c>
      <c r="C153" t="str">
        <f>IF(Anexar1!C143="","",Anexar1!C143)</f>
        <v/>
      </c>
      <c r="D153" t="str">
        <f>IF(precio_alta!E153="","",precio_alta!E153)</f>
        <v/>
      </c>
      <c r="E153" t="str">
        <f>IF(precio_alta!F153="","",precio_alta!F153)</f>
        <v/>
      </c>
      <c r="F153" t="str">
        <f>IF(precio_alta!G153="","",precio_alta!G153)</f>
        <v/>
      </c>
      <c r="G153" t="str">
        <f>IF(precio_alta!H153="","",precio_alta!H153)</f>
        <v/>
      </c>
      <c r="H153" t="str">
        <f>IF(precio_alta!I153="","",precio_alta!I153)</f>
        <v/>
      </c>
      <c r="I153" t="str">
        <f>IF(precio_alta!J153="","",precio_alta!J153)</f>
        <v/>
      </c>
      <c r="J153" t="str">
        <f>IF(precio_alta!K153="","",precio_alta!K153)</f>
        <v/>
      </c>
      <c r="K153" t="str">
        <f>IF(precio_alta!L153="","",precio_alta!L153)</f>
        <v/>
      </c>
      <c r="L153" t="str">
        <f>IF(precio_alta!M153="","",precio_alta!M153)</f>
        <v/>
      </c>
      <c r="M153" t="str">
        <f>IF(precio_alta!N153="","",precio_alta!N153)</f>
        <v/>
      </c>
      <c r="N153" t="str">
        <f>IF(precio_alta!O153="","",precio_alta!O153)</f>
        <v/>
      </c>
      <c r="O153" t="str">
        <f>IF(precio_alta!P153="","",precio_alta!P153)</f>
        <v/>
      </c>
      <c r="P153" t="str">
        <f>IF(precio_alta!Q153="","",precio_alta!Q153)</f>
        <v/>
      </c>
      <c r="Q153" t="str">
        <f>IF(precio_alta!R153="","",precio_alta!R153)</f>
        <v/>
      </c>
      <c r="R153" t="str">
        <f>IF(precio_alta!S153="","",precio_alta!S153)</f>
        <v/>
      </c>
      <c r="S153" t="str">
        <f>IF(precio_alta!T153="","",precio_alta!T153)</f>
        <v/>
      </c>
      <c r="T153" t="str">
        <f>IF(precio_alta!U153="","",precio_alta!U153)</f>
        <v/>
      </c>
      <c r="U153" t="str">
        <f>IF(precio_alta!V153="","",precio_alta!V153)</f>
        <v/>
      </c>
      <c r="V153" t="str">
        <f>IF(precio_alta!W153="","",precio_alta!W153)</f>
        <v/>
      </c>
      <c r="W153" t="str">
        <f>IF(precio_alta!X153="","",precio_alta!X153)</f>
        <v/>
      </c>
      <c r="X153" t="str">
        <f>IF(precio_alta!Y153="","",precio_alta!Y153)</f>
        <v/>
      </c>
      <c r="Y153" t="str">
        <f>IF(precio_alta!Z153="","",precio_alta!Z153)</f>
        <v/>
      </c>
      <c r="Z153" t="str">
        <f>IF(Anexar1!C143="","",IFERROR(VLOOKUP(C153,Anexar1!C:P,6,0),0))</f>
        <v/>
      </c>
      <c r="AA153" t="str">
        <f>IF(Anexar1!C143="","",IFERROR(VLOOKUP(C153,Anexar1!C:P,14,0),""))</f>
        <v/>
      </c>
    </row>
    <row r="154" spans="1:27" x14ac:dyDescent="0.3">
      <c r="A154" t="str">
        <f>IF(precio_alta!B154="","",precio_alta!B154)</f>
        <v/>
      </c>
      <c r="B154" t="str">
        <f>IF(Anexar1!B144="","",Anexar1!B144)</f>
        <v/>
      </c>
      <c r="C154" t="str">
        <f>IF(Anexar1!C144="","",Anexar1!C144)</f>
        <v/>
      </c>
      <c r="D154" t="str">
        <f>IF(precio_alta!E154="","",precio_alta!E154)</f>
        <v/>
      </c>
      <c r="E154" t="str">
        <f>IF(precio_alta!F154="","",precio_alta!F154)</f>
        <v/>
      </c>
      <c r="F154" t="str">
        <f>IF(precio_alta!G154="","",precio_alta!G154)</f>
        <v/>
      </c>
      <c r="G154" t="str">
        <f>IF(precio_alta!H154="","",precio_alta!H154)</f>
        <v/>
      </c>
      <c r="H154" t="str">
        <f>IF(precio_alta!I154="","",precio_alta!I154)</f>
        <v/>
      </c>
      <c r="I154" t="str">
        <f>IF(precio_alta!J154="","",precio_alta!J154)</f>
        <v/>
      </c>
      <c r="J154" t="str">
        <f>IF(precio_alta!K154="","",precio_alta!K154)</f>
        <v/>
      </c>
      <c r="K154" t="str">
        <f>IF(precio_alta!L154="","",precio_alta!L154)</f>
        <v/>
      </c>
      <c r="L154" t="str">
        <f>IF(precio_alta!M154="","",precio_alta!M154)</f>
        <v/>
      </c>
      <c r="M154" t="str">
        <f>IF(precio_alta!N154="","",precio_alta!N154)</f>
        <v/>
      </c>
      <c r="N154" t="str">
        <f>IF(precio_alta!O154="","",precio_alta!O154)</f>
        <v/>
      </c>
      <c r="O154" t="str">
        <f>IF(precio_alta!P154="","",precio_alta!P154)</f>
        <v/>
      </c>
      <c r="P154" t="str">
        <f>IF(precio_alta!Q154="","",precio_alta!Q154)</f>
        <v/>
      </c>
      <c r="Q154" t="str">
        <f>IF(precio_alta!R154="","",precio_alta!R154)</f>
        <v/>
      </c>
      <c r="R154" t="str">
        <f>IF(precio_alta!S154="","",precio_alta!S154)</f>
        <v/>
      </c>
      <c r="S154" t="str">
        <f>IF(precio_alta!T154="","",precio_alta!T154)</f>
        <v/>
      </c>
      <c r="T154" t="str">
        <f>IF(precio_alta!U154="","",precio_alta!U154)</f>
        <v/>
      </c>
      <c r="U154" t="str">
        <f>IF(precio_alta!V154="","",precio_alta!V154)</f>
        <v/>
      </c>
      <c r="V154" t="str">
        <f>IF(precio_alta!W154="","",precio_alta!W154)</f>
        <v/>
      </c>
      <c r="W154" t="str">
        <f>IF(precio_alta!X154="","",precio_alta!X154)</f>
        <v/>
      </c>
      <c r="X154" t="str">
        <f>IF(precio_alta!Y154="","",precio_alta!Y154)</f>
        <v/>
      </c>
      <c r="Y154" t="str">
        <f>IF(precio_alta!Z154="","",precio_alta!Z154)</f>
        <v/>
      </c>
      <c r="Z154" t="str">
        <f>IF(Anexar1!C144="","",IFERROR(VLOOKUP(C154,Anexar1!C:P,6,0),0))</f>
        <v/>
      </c>
      <c r="AA154" t="str">
        <f>IF(Anexar1!C144="","",IFERROR(VLOOKUP(C154,Anexar1!C:P,14,0),""))</f>
        <v/>
      </c>
    </row>
    <row r="155" spans="1:27" x14ac:dyDescent="0.3">
      <c r="A155" t="str">
        <f>IF(precio_alta!B155="","",precio_alta!B155)</f>
        <v/>
      </c>
      <c r="B155" t="str">
        <f>IF(Anexar1!B145="","",Anexar1!B145)</f>
        <v/>
      </c>
      <c r="C155" t="str">
        <f>IF(Anexar1!C145="","",Anexar1!C145)</f>
        <v/>
      </c>
      <c r="D155" t="str">
        <f>IF(precio_alta!E155="","",precio_alta!E155)</f>
        <v/>
      </c>
      <c r="E155" t="str">
        <f>IF(precio_alta!F155="","",precio_alta!F155)</f>
        <v/>
      </c>
      <c r="F155" t="str">
        <f>IF(precio_alta!G155="","",precio_alta!G155)</f>
        <v/>
      </c>
      <c r="G155" t="str">
        <f>IF(precio_alta!H155="","",precio_alta!H155)</f>
        <v/>
      </c>
      <c r="H155" t="str">
        <f>IF(precio_alta!I155="","",precio_alta!I155)</f>
        <v/>
      </c>
      <c r="I155" t="str">
        <f>IF(precio_alta!J155="","",precio_alta!J155)</f>
        <v/>
      </c>
      <c r="J155" t="str">
        <f>IF(precio_alta!K155="","",precio_alta!K155)</f>
        <v/>
      </c>
      <c r="K155" t="str">
        <f>IF(precio_alta!L155="","",precio_alta!L155)</f>
        <v/>
      </c>
      <c r="L155" t="str">
        <f>IF(precio_alta!M155="","",precio_alta!M155)</f>
        <v/>
      </c>
      <c r="M155" t="str">
        <f>IF(precio_alta!N155="","",precio_alta!N155)</f>
        <v/>
      </c>
      <c r="N155" t="str">
        <f>IF(precio_alta!O155="","",precio_alta!O155)</f>
        <v/>
      </c>
      <c r="O155" t="str">
        <f>IF(precio_alta!P155="","",precio_alta!P155)</f>
        <v/>
      </c>
      <c r="P155" t="str">
        <f>IF(precio_alta!Q155="","",precio_alta!Q155)</f>
        <v/>
      </c>
      <c r="Q155" t="str">
        <f>IF(precio_alta!R155="","",precio_alta!R155)</f>
        <v/>
      </c>
      <c r="R155" t="str">
        <f>IF(precio_alta!S155="","",precio_alta!S155)</f>
        <v/>
      </c>
      <c r="S155" t="str">
        <f>IF(precio_alta!T155="","",precio_alta!T155)</f>
        <v/>
      </c>
      <c r="T155" t="str">
        <f>IF(precio_alta!U155="","",precio_alta!U155)</f>
        <v/>
      </c>
      <c r="U155" t="str">
        <f>IF(precio_alta!V155="","",precio_alta!V155)</f>
        <v/>
      </c>
      <c r="V155" t="str">
        <f>IF(precio_alta!W155="","",precio_alta!W155)</f>
        <v/>
      </c>
      <c r="W155" t="str">
        <f>IF(precio_alta!X155="","",precio_alta!X155)</f>
        <v/>
      </c>
      <c r="X155" t="str">
        <f>IF(precio_alta!Y155="","",precio_alta!Y155)</f>
        <v/>
      </c>
      <c r="Y155" t="str">
        <f>IF(precio_alta!Z155="","",precio_alta!Z155)</f>
        <v/>
      </c>
      <c r="Z155" t="str">
        <f>IF(Anexar1!C145="","",IFERROR(VLOOKUP(C155,Anexar1!C:P,6,0),0))</f>
        <v/>
      </c>
      <c r="AA155" t="str">
        <f>IF(Anexar1!C145="","",IFERROR(VLOOKUP(C155,Anexar1!C:P,14,0),""))</f>
        <v/>
      </c>
    </row>
    <row r="156" spans="1:27" x14ac:dyDescent="0.3">
      <c r="A156" t="str">
        <f>IF(precio_alta!B156="","",precio_alta!B156)</f>
        <v/>
      </c>
      <c r="B156" t="str">
        <f>IF(Anexar1!B146="","",Anexar1!B146)</f>
        <v/>
      </c>
      <c r="C156" t="str">
        <f>IF(Anexar1!C146="","",Anexar1!C146)</f>
        <v/>
      </c>
      <c r="D156" t="str">
        <f>IF(precio_alta!E156="","",precio_alta!E156)</f>
        <v/>
      </c>
      <c r="E156" t="str">
        <f>IF(precio_alta!F156="","",precio_alta!F156)</f>
        <v/>
      </c>
      <c r="F156" t="str">
        <f>IF(precio_alta!G156="","",precio_alta!G156)</f>
        <v/>
      </c>
      <c r="G156" t="str">
        <f>IF(precio_alta!H156="","",precio_alta!H156)</f>
        <v/>
      </c>
      <c r="H156" t="str">
        <f>IF(precio_alta!I156="","",precio_alta!I156)</f>
        <v/>
      </c>
      <c r="I156" t="str">
        <f>IF(precio_alta!J156="","",precio_alta!J156)</f>
        <v/>
      </c>
      <c r="J156" t="str">
        <f>IF(precio_alta!K156="","",precio_alta!K156)</f>
        <v/>
      </c>
      <c r="K156" t="str">
        <f>IF(precio_alta!L156="","",precio_alta!L156)</f>
        <v/>
      </c>
      <c r="L156" t="str">
        <f>IF(precio_alta!M156="","",precio_alta!M156)</f>
        <v/>
      </c>
      <c r="M156" t="str">
        <f>IF(precio_alta!N156="","",precio_alta!N156)</f>
        <v/>
      </c>
      <c r="N156" t="str">
        <f>IF(precio_alta!O156="","",precio_alta!O156)</f>
        <v/>
      </c>
      <c r="O156" t="str">
        <f>IF(precio_alta!P156="","",precio_alta!P156)</f>
        <v/>
      </c>
      <c r="P156" t="str">
        <f>IF(precio_alta!Q156="","",precio_alta!Q156)</f>
        <v/>
      </c>
      <c r="Q156" t="str">
        <f>IF(precio_alta!R156="","",precio_alta!R156)</f>
        <v/>
      </c>
      <c r="R156" t="str">
        <f>IF(precio_alta!S156="","",precio_alta!S156)</f>
        <v/>
      </c>
      <c r="S156" t="str">
        <f>IF(precio_alta!T156="","",precio_alta!T156)</f>
        <v/>
      </c>
      <c r="T156" t="str">
        <f>IF(precio_alta!U156="","",precio_alta!U156)</f>
        <v/>
      </c>
      <c r="U156" t="str">
        <f>IF(precio_alta!V156="","",precio_alta!V156)</f>
        <v/>
      </c>
      <c r="V156" t="str">
        <f>IF(precio_alta!W156="","",precio_alta!W156)</f>
        <v/>
      </c>
      <c r="W156" t="str">
        <f>IF(precio_alta!X156="","",precio_alta!X156)</f>
        <v/>
      </c>
      <c r="X156" t="str">
        <f>IF(precio_alta!Y156="","",precio_alta!Y156)</f>
        <v/>
      </c>
      <c r="Y156" t="str">
        <f>IF(precio_alta!Z156="","",precio_alta!Z156)</f>
        <v/>
      </c>
      <c r="Z156" t="str">
        <f>IF(Anexar1!C146="","",IFERROR(VLOOKUP(C156,Anexar1!C:P,6,0),0))</f>
        <v/>
      </c>
      <c r="AA156" t="str">
        <f>IF(Anexar1!C146="","",IFERROR(VLOOKUP(C156,Anexar1!C:P,14,0),""))</f>
        <v/>
      </c>
    </row>
    <row r="157" spans="1:27" x14ac:dyDescent="0.3">
      <c r="A157" t="str">
        <f>IF(precio_alta!B157="","",precio_alta!B157)</f>
        <v/>
      </c>
      <c r="B157" t="str">
        <f>IF(Anexar1!B147="","",Anexar1!B147)</f>
        <v/>
      </c>
      <c r="C157" t="str">
        <f>IF(Anexar1!C147="","",Anexar1!C147)</f>
        <v/>
      </c>
      <c r="D157" t="str">
        <f>IF(precio_alta!E157="","",precio_alta!E157)</f>
        <v/>
      </c>
      <c r="E157" t="str">
        <f>IF(precio_alta!F157="","",precio_alta!F157)</f>
        <v/>
      </c>
      <c r="F157" t="str">
        <f>IF(precio_alta!G157="","",precio_alta!G157)</f>
        <v/>
      </c>
      <c r="G157" t="str">
        <f>IF(precio_alta!H157="","",precio_alta!H157)</f>
        <v/>
      </c>
      <c r="H157" t="str">
        <f>IF(precio_alta!I157="","",precio_alta!I157)</f>
        <v/>
      </c>
      <c r="I157" t="str">
        <f>IF(precio_alta!J157="","",precio_alta!J157)</f>
        <v/>
      </c>
      <c r="J157" t="str">
        <f>IF(precio_alta!K157="","",precio_alta!K157)</f>
        <v/>
      </c>
      <c r="K157" t="str">
        <f>IF(precio_alta!L157="","",precio_alta!L157)</f>
        <v/>
      </c>
      <c r="L157" t="str">
        <f>IF(precio_alta!M157="","",precio_alta!M157)</f>
        <v/>
      </c>
      <c r="M157" t="str">
        <f>IF(precio_alta!N157="","",precio_alta!N157)</f>
        <v/>
      </c>
      <c r="N157" t="str">
        <f>IF(precio_alta!O157="","",precio_alta!O157)</f>
        <v/>
      </c>
      <c r="O157" t="str">
        <f>IF(precio_alta!P157="","",precio_alta!P157)</f>
        <v/>
      </c>
      <c r="P157" t="str">
        <f>IF(precio_alta!Q157="","",precio_alta!Q157)</f>
        <v/>
      </c>
      <c r="Q157" t="str">
        <f>IF(precio_alta!R157="","",precio_alta!R157)</f>
        <v/>
      </c>
      <c r="R157" t="str">
        <f>IF(precio_alta!S157="","",precio_alta!S157)</f>
        <v/>
      </c>
      <c r="S157" t="str">
        <f>IF(precio_alta!T157="","",precio_alta!T157)</f>
        <v/>
      </c>
      <c r="T157" t="str">
        <f>IF(precio_alta!U157="","",precio_alta!U157)</f>
        <v/>
      </c>
      <c r="U157" t="str">
        <f>IF(precio_alta!V157="","",precio_alta!V157)</f>
        <v/>
      </c>
      <c r="V157" t="str">
        <f>IF(precio_alta!W157="","",precio_alta!W157)</f>
        <v/>
      </c>
      <c r="W157" t="str">
        <f>IF(precio_alta!X157="","",precio_alta!X157)</f>
        <v/>
      </c>
      <c r="X157" t="str">
        <f>IF(precio_alta!Y157="","",precio_alta!Y157)</f>
        <v/>
      </c>
      <c r="Y157" t="str">
        <f>IF(precio_alta!Z157="","",precio_alta!Z157)</f>
        <v/>
      </c>
      <c r="Z157" t="str">
        <f>IF(Anexar1!C147="","",IFERROR(VLOOKUP(C157,Anexar1!C:P,6,0),0))</f>
        <v/>
      </c>
      <c r="AA157" t="str">
        <f>IF(Anexar1!C147="","",IFERROR(VLOOKUP(C157,Anexar1!C:P,14,0),""))</f>
        <v/>
      </c>
    </row>
    <row r="158" spans="1:27" x14ac:dyDescent="0.3">
      <c r="A158" t="str">
        <f>IF(precio_alta!B158="","",precio_alta!B158)</f>
        <v/>
      </c>
      <c r="B158" t="str">
        <f>IF(Anexar1!B148="","",Anexar1!B148)</f>
        <v/>
      </c>
      <c r="C158" t="str">
        <f>IF(Anexar1!C148="","",Anexar1!C148)</f>
        <v/>
      </c>
      <c r="D158" t="str">
        <f>IF(precio_alta!E158="","",precio_alta!E158)</f>
        <v/>
      </c>
      <c r="E158" t="str">
        <f>IF(precio_alta!F158="","",precio_alta!F158)</f>
        <v/>
      </c>
      <c r="F158" t="str">
        <f>IF(precio_alta!G158="","",precio_alta!G158)</f>
        <v/>
      </c>
      <c r="G158" t="str">
        <f>IF(precio_alta!H158="","",precio_alta!H158)</f>
        <v/>
      </c>
      <c r="H158" t="str">
        <f>IF(precio_alta!I158="","",precio_alta!I158)</f>
        <v/>
      </c>
      <c r="I158" t="str">
        <f>IF(precio_alta!J158="","",precio_alta!J158)</f>
        <v/>
      </c>
      <c r="J158" t="str">
        <f>IF(precio_alta!K158="","",precio_alta!K158)</f>
        <v/>
      </c>
      <c r="K158" t="str">
        <f>IF(precio_alta!L158="","",precio_alta!L158)</f>
        <v/>
      </c>
      <c r="L158" t="str">
        <f>IF(precio_alta!M158="","",precio_alta!M158)</f>
        <v/>
      </c>
      <c r="M158" t="str">
        <f>IF(precio_alta!N158="","",precio_alta!N158)</f>
        <v/>
      </c>
      <c r="N158" t="str">
        <f>IF(precio_alta!O158="","",precio_alta!O158)</f>
        <v/>
      </c>
      <c r="O158" t="str">
        <f>IF(precio_alta!P158="","",precio_alta!P158)</f>
        <v/>
      </c>
      <c r="P158" t="str">
        <f>IF(precio_alta!Q158="","",precio_alta!Q158)</f>
        <v/>
      </c>
      <c r="Q158" t="str">
        <f>IF(precio_alta!R158="","",precio_alta!R158)</f>
        <v/>
      </c>
      <c r="R158" t="str">
        <f>IF(precio_alta!S158="","",precio_alta!S158)</f>
        <v/>
      </c>
      <c r="S158" t="str">
        <f>IF(precio_alta!T158="","",precio_alta!T158)</f>
        <v/>
      </c>
      <c r="T158" t="str">
        <f>IF(precio_alta!U158="","",precio_alta!U158)</f>
        <v/>
      </c>
      <c r="U158" t="str">
        <f>IF(precio_alta!V158="","",precio_alta!V158)</f>
        <v/>
      </c>
      <c r="V158" t="str">
        <f>IF(precio_alta!W158="","",precio_alta!W158)</f>
        <v/>
      </c>
      <c r="W158" t="str">
        <f>IF(precio_alta!X158="","",precio_alta!X158)</f>
        <v/>
      </c>
      <c r="X158" t="str">
        <f>IF(precio_alta!Y158="","",precio_alta!Y158)</f>
        <v/>
      </c>
      <c r="Y158" t="str">
        <f>IF(precio_alta!Z158="","",precio_alta!Z158)</f>
        <v/>
      </c>
      <c r="Z158" t="str">
        <f>IF(Anexar1!C148="","",IFERROR(VLOOKUP(C158,Anexar1!C:P,6,0),0))</f>
        <v/>
      </c>
      <c r="AA158" t="str">
        <f>IF(Anexar1!C148="","",IFERROR(VLOOKUP(C158,Anexar1!C:P,14,0),""))</f>
        <v/>
      </c>
    </row>
    <row r="159" spans="1:27" x14ac:dyDescent="0.3">
      <c r="A159" t="str">
        <f>IF(precio_alta!B159="","",precio_alta!B159)</f>
        <v/>
      </c>
      <c r="B159" t="str">
        <f>IF(Anexar1!B149="","",Anexar1!B149)</f>
        <v/>
      </c>
      <c r="C159" t="str">
        <f>IF(Anexar1!C149="","",Anexar1!C149)</f>
        <v/>
      </c>
      <c r="D159" t="str">
        <f>IF(precio_alta!E159="","",precio_alta!E159)</f>
        <v/>
      </c>
      <c r="E159" t="str">
        <f>IF(precio_alta!F159="","",precio_alta!F159)</f>
        <v/>
      </c>
      <c r="F159" t="str">
        <f>IF(precio_alta!G159="","",precio_alta!G159)</f>
        <v/>
      </c>
      <c r="G159" t="str">
        <f>IF(precio_alta!H159="","",precio_alta!H159)</f>
        <v/>
      </c>
      <c r="H159" t="str">
        <f>IF(precio_alta!I159="","",precio_alta!I159)</f>
        <v/>
      </c>
      <c r="I159" t="str">
        <f>IF(precio_alta!J159="","",precio_alta!J159)</f>
        <v/>
      </c>
      <c r="J159" t="str">
        <f>IF(precio_alta!K159="","",precio_alta!K159)</f>
        <v/>
      </c>
      <c r="K159" t="str">
        <f>IF(precio_alta!L159="","",precio_alta!L159)</f>
        <v/>
      </c>
      <c r="L159" t="str">
        <f>IF(precio_alta!M159="","",precio_alta!M159)</f>
        <v/>
      </c>
      <c r="M159" t="str">
        <f>IF(precio_alta!N159="","",precio_alta!N159)</f>
        <v/>
      </c>
      <c r="N159" t="str">
        <f>IF(precio_alta!O159="","",precio_alta!O159)</f>
        <v/>
      </c>
      <c r="O159" t="str">
        <f>IF(precio_alta!P159="","",precio_alta!P159)</f>
        <v/>
      </c>
      <c r="P159" t="str">
        <f>IF(precio_alta!Q159="","",precio_alta!Q159)</f>
        <v/>
      </c>
      <c r="Q159" t="str">
        <f>IF(precio_alta!R159="","",precio_alta!R159)</f>
        <v/>
      </c>
      <c r="R159" t="str">
        <f>IF(precio_alta!S159="","",precio_alta!S159)</f>
        <v/>
      </c>
      <c r="S159" t="str">
        <f>IF(precio_alta!T159="","",precio_alta!T159)</f>
        <v/>
      </c>
      <c r="T159" t="str">
        <f>IF(precio_alta!U159="","",precio_alta!U159)</f>
        <v/>
      </c>
      <c r="U159" t="str">
        <f>IF(precio_alta!V159="","",precio_alta!V159)</f>
        <v/>
      </c>
      <c r="V159" t="str">
        <f>IF(precio_alta!W159="","",precio_alta!W159)</f>
        <v/>
      </c>
      <c r="W159" t="str">
        <f>IF(precio_alta!X159="","",precio_alta!X159)</f>
        <v/>
      </c>
      <c r="X159" t="str">
        <f>IF(precio_alta!Y159="","",precio_alta!Y159)</f>
        <v/>
      </c>
      <c r="Y159" t="str">
        <f>IF(precio_alta!Z159="","",precio_alta!Z159)</f>
        <v/>
      </c>
      <c r="Z159" t="str">
        <f>IF(Anexar1!C149="","",IFERROR(VLOOKUP(C159,Anexar1!C:P,6,0),0))</f>
        <v/>
      </c>
      <c r="AA159" t="str">
        <f>IF(Anexar1!C149="","",IFERROR(VLOOKUP(C159,Anexar1!C:P,14,0),""))</f>
        <v/>
      </c>
    </row>
    <row r="160" spans="1:27" x14ac:dyDescent="0.3">
      <c r="A160" t="str">
        <f>IF(precio_alta!B160="","",precio_alta!B160)</f>
        <v/>
      </c>
      <c r="B160" t="str">
        <f>IF(Anexar1!B150="","",Anexar1!B150)</f>
        <v/>
      </c>
      <c r="C160" t="str">
        <f>IF(Anexar1!C150="","",Anexar1!C150)</f>
        <v/>
      </c>
      <c r="D160" t="str">
        <f>IF(precio_alta!E160="","",precio_alta!E160)</f>
        <v/>
      </c>
      <c r="E160" t="str">
        <f>IF(precio_alta!F160="","",precio_alta!F160)</f>
        <v/>
      </c>
      <c r="F160" t="str">
        <f>IF(precio_alta!G160="","",precio_alta!G160)</f>
        <v/>
      </c>
      <c r="G160" t="str">
        <f>IF(precio_alta!H160="","",precio_alta!H160)</f>
        <v/>
      </c>
      <c r="H160" t="str">
        <f>IF(precio_alta!I160="","",precio_alta!I160)</f>
        <v/>
      </c>
      <c r="I160" t="str">
        <f>IF(precio_alta!J160="","",precio_alta!J160)</f>
        <v/>
      </c>
      <c r="J160" t="str">
        <f>IF(precio_alta!K160="","",precio_alta!K160)</f>
        <v/>
      </c>
      <c r="K160" t="str">
        <f>IF(precio_alta!L160="","",precio_alta!L160)</f>
        <v/>
      </c>
      <c r="L160" t="str">
        <f>IF(precio_alta!M160="","",precio_alta!M160)</f>
        <v/>
      </c>
      <c r="M160" t="str">
        <f>IF(precio_alta!N160="","",precio_alta!N160)</f>
        <v/>
      </c>
      <c r="N160" t="str">
        <f>IF(precio_alta!O160="","",precio_alta!O160)</f>
        <v/>
      </c>
      <c r="O160" t="str">
        <f>IF(precio_alta!P160="","",precio_alta!P160)</f>
        <v/>
      </c>
      <c r="P160" t="str">
        <f>IF(precio_alta!Q160="","",precio_alta!Q160)</f>
        <v/>
      </c>
      <c r="Q160" t="str">
        <f>IF(precio_alta!R160="","",precio_alta!R160)</f>
        <v/>
      </c>
      <c r="R160" t="str">
        <f>IF(precio_alta!S160="","",precio_alta!S160)</f>
        <v/>
      </c>
      <c r="S160" t="str">
        <f>IF(precio_alta!T160="","",precio_alta!T160)</f>
        <v/>
      </c>
      <c r="T160" t="str">
        <f>IF(precio_alta!U160="","",precio_alta!U160)</f>
        <v/>
      </c>
      <c r="U160" t="str">
        <f>IF(precio_alta!V160="","",precio_alta!V160)</f>
        <v/>
      </c>
      <c r="V160" t="str">
        <f>IF(precio_alta!W160="","",precio_alta!W160)</f>
        <v/>
      </c>
      <c r="W160" t="str">
        <f>IF(precio_alta!X160="","",precio_alta!X160)</f>
        <v/>
      </c>
      <c r="X160" t="str">
        <f>IF(precio_alta!Y160="","",precio_alta!Y160)</f>
        <v/>
      </c>
      <c r="Y160" t="str">
        <f>IF(precio_alta!Z160="","",precio_alta!Z160)</f>
        <v/>
      </c>
      <c r="Z160" t="str">
        <f>IF(Anexar1!C150="","",IFERROR(VLOOKUP(C160,Anexar1!C:P,6,0),0))</f>
        <v/>
      </c>
      <c r="AA160" t="str">
        <f>IF(Anexar1!C150="","",IFERROR(VLOOKUP(C160,Anexar1!C:P,14,0),""))</f>
        <v/>
      </c>
    </row>
    <row r="161" spans="1:27" x14ac:dyDescent="0.3">
      <c r="A161" t="str">
        <f>IF(precio_alta!B161="","",precio_alta!B161)</f>
        <v/>
      </c>
      <c r="B161" t="str">
        <f>IF(Anexar1!B151="","",Anexar1!B151)</f>
        <v/>
      </c>
      <c r="C161" t="str">
        <f>IF(Anexar1!C151="","",Anexar1!C151)</f>
        <v/>
      </c>
      <c r="D161" t="str">
        <f>IF(precio_alta!E161="","",precio_alta!E161)</f>
        <v/>
      </c>
      <c r="E161" t="str">
        <f>IF(precio_alta!F161="","",precio_alta!F161)</f>
        <v/>
      </c>
      <c r="F161" t="str">
        <f>IF(precio_alta!G161="","",precio_alta!G161)</f>
        <v/>
      </c>
      <c r="G161" t="str">
        <f>IF(precio_alta!H161="","",precio_alta!H161)</f>
        <v/>
      </c>
      <c r="H161" t="str">
        <f>IF(precio_alta!I161="","",precio_alta!I161)</f>
        <v/>
      </c>
      <c r="I161" t="str">
        <f>IF(precio_alta!J161="","",precio_alta!J161)</f>
        <v/>
      </c>
      <c r="J161" t="str">
        <f>IF(precio_alta!K161="","",precio_alta!K161)</f>
        <v/>
      </c>
      <c r="K161" t="str">
        <f>IF(precio_alta!L161="","",precio_alta!L161)</f>
        <v/>
      </c>
      <c r="L161" t="str">
        <f>IF(precio_alta!M161="","",precio_alta!M161)</f>
        <v/>
      </c>
      <c r="M161" t="str">
        <f>IF(precio_alta!N161="","",precio_alta!N161)</f>
        <v/>
      </c>
      <c r="N161" t="str">
        <f>IF(precio_alta!O161="","",precio_alta!O161)</f>
        <v/>
      </c>
      <c r="O161" t="str">
        <f>IF(precio_alta!P161="","",precio_alta!P161)</f>
        <v/>
      </c>
      <c r="P161" t="str">
        <f>IF(precio_alta!Q161="","",precio_alta!Q161)</f>
        <v/>
      </c>
      <c r="Q161" t="str">
        <f>IF(precio_alta!R161="","",precio_alta!R161)</f>
        <v/>
      </c>
      <c r="R161" t="str">
        <f>IF(precio_alta!S161="","",precio_alta!S161)</f>
        <v/>
      </c>
      <c r="S161" t="str">
        <f>IF(precio_alta!T161="","",precio_alta!T161)</f>
        <v/>
      </c>
      <c r="T161" t="str">
        <f>IF(precio_alta!U161="","",precio_alta!U161)</f>
        <v/>
      </c>
      <c r="U161" t="str">
        <f>IF(precio_alta!V161="","",precio_alta!V161)</f>
        <v/>
      </c>
      <c r="V161" t="str">
        <f>IF(precio_alta!W161="","",precio_alta!W161)</f>
        <v/>
      </c>
      <c r="W161" t="str">
        <f>IF(precio_alta!X161="","",precio_alta!X161)</f>
        <v/>
      </c>
      <c r="X161" t="str">
        <f>IF(precio_alta!Y161="","",precio_alta!Y161)</f>
        <v/>
      </c>
      <c r="Y161" t="str">
        <f>IF(precio_alta!Z161="","",precio_alta!Z161)</f>
        <v/>
      </c>
      <c r="Z161" t="str">
        <f>IF(Anexar1!C151="","",IFERROR(VLOOKUP(C161,Anexar1!C:P,6,0),0))</f>
        <v/>
      </c>
      <c r="AA161" t="str">
        <f>IF(Anexar1!C151="","",IFERROR(VLOOKUP(C161,Anexar1!C:P,14,0),""))</f>
        <v/>
      </c>
    </row>
    <row r="162" spans="1:27" x14ac:dyDescent="0.3">
      <c r="A162" t="str">
        <f>IF(precio_alta!B162="","",precio_alta!B162)</f>
        <v/>
      </c>
      <c r="B162" t="str">
        <f>IF(Anexar1!B152="","",Anexar1!B152)</f>
        <v/>
      </c>
      <c r="C162" t="str">
        <f>IF(Anexar1!C152="","",Anexar1!C152)</f>
        <v/>
      </c>
      <c r="D162" t="str">
        <f>IF(precio_alta!E162="","",precio_alta!E162)</f>
        <v/>
      </c>
      <c r="E162" t="str">
        <f>IF(precio_alta!F162="","",precio_alta!F162)</f>
        <v/>
      </c>
      <c r="F162" t="str">
        <f>IF(precio_alta!G162="","",precio_alta!G162)</f>
        <v/>
      </c>
      <c r="G162" t="str">
        <f>IF(precio_alta!H162="","",precio_alta!H162)</f>
        <v/>
      </c>
      <c r="H162" t="str">
        <f>IF(precio_alta!I162="","",precio_alta!I162)</f>
        <v/>
      </c>
      <c r="I162" t="str">
        <f>IF(precio_alta!J162="","",precio_alta!J162)</f>
        <v/>
      </c>
      <c r="J162" t="str">
        <f>IF(precio_alta!K162="","",precio_alta!K162)</f>
        <v/>
      </c>
      <c r="K162" t="str">
        <f>IF(precio_alta!L162="","",precio_alta!L162)</f>
        <v/>
      </c>
      <c r="L162" t="str">
        <f>IF(precio_alta!M162="","",precio_alta!M162)</f>
        <v/>
      </c>
      <c r="M162" t="str">
        <f>IF(precio_alta!N162="","",precio_alta!N162)</f>
        <v/>
      </c>
      <c r="N162" t="str">
        <f>IF(precio_alta!O162="","",precio_alta!O162)</f>
        <v/>
      </c>
      <c r="O162" t="str">
        <f>IF(precio_alta!P162="","",precio_alta!P162)</f>
        <v/>
      </c>
      <c r="P162" t="str">
        <f>IF(precio_alta!Q162="","",precio_alta!Q162)</f>
        <v/>
      </c>
      <c r="Q162" t="str">
        <f>IF(precio_alta!R162="","",precio_alta!R162)</f>
        <v/>
      </c>
      <c r="R162" t="str">
        <f>IF(precio_alta!S162="","",precio_alta!S162)</f>
        <v/>
      </c>
      <c r="S162" t="str">
        <f>IF(precio_alta!T162="","",precio_alta!T162)</f>
        <v/>
      </c>
      <c r="T162" t="str">
        <f>IF(precio_alta!U162="","",precio_alta!U162)</f>
        <v/>
      </c>
      <c r="U162" t="str">
        <f>IF(precio_alta!V162="","",precio_alta!V162)</f>
        <v/>
      </c>
      <c r="V162" t="str">
        <f>IF(precio_alta!W162="","",precio_alta!W162)</f>
        <v/>
      </c>
      <c r="W162" t="str">
        <f>IF(precio_alta!X162="","",precio_alta!X162)</f>
        <v/>
      </c>
      <c r="X162" t="str">
        <f>IF(precio_alta!Y162="","",precio_alta!Y162)</f>
        <v/>
      </c>
      <c r="Y162" t="str">
        <f>IF(precio_alta!Z162="","",precio_alta!Z162)</f>
        <v/>
      </c>
      <c r="Z162" t="str">
        <f>IF(Anexar1!C152="","",IFERROR(VLOOKUP(C162,Anexar1!C:P,6,0),0))</f>
        <v/>
      </c>
      <c r="AA162" t="str">
        <f>IF(Anexar1!C152="","",IFERROR(VLOOKUP(C162,Anexar1!C:P,14,0),""))</f>
        <v/>
      </c>
    </row>
    <row r="163" spans="1:27" x14ac:dyDescent="0.3">
      <c r="A163" t="str">
        <f>IF(precio_alta!B163="","",precio_alta!B163)</f>
        <v/>
      </c>
      <c r="B163" t="str">
        <f>IF(Anexar1!B153="","",Anexar1!B153)</f>
        <v/>
      </c>
      <c r="C163" t="str">
        <f>IF(Anexar1!C153="","",Anexar1!C153)</f>
        <v/>
      </c>
      <c r="D163" t="str">
        <f>IF(precio_alta!E163="","",precio_alta!E163)</f>
        <v/>
      </c>
      <c r="E163" t="str">
        <f>IF(precio_alta!F163="","",precio_alta!F163)</f>
        <v/>
      </c>
      <c r="F163" t="str">
        <f>IF(precio_alta!G163="","",precio_alta!G163)</f>
        <v/>
      </c>
      <c r="G163" t="str">
        <f>IF(precio_alta!H163="","",precio_alta!H163)</f>
        <v/>
      </c>
      <c r="H163" t="str">
        <f>IF(precio_alta!I163="","",precio_alta!I163)</f>
        <v/>
      </c>
      <c r="I163" t="str">
        <f>IF(precio_alta!J163="","",precio_alta!J163)</f>
        <v/>
      </c>
      <c r="J163" t="str">
        <f>IF(precio_alta!K163="","",precio_alta!K163)</f>
        <v/>
      </c>
      <c r="K163" t="str">
        <f>IF(precio_alta!L163="","",precio_alta!L163)</f>
        <v/>
      </c>
      <c r="L163" t="str">
        <f>IF(precio_alta!M163="","",precio_alta!M163)</f>
        <v/>
      </c>
      <c r="M163" t="str">
        <f>IF(precio_alta!N163="","",precio_alta!N163)</f>
        <v/>
      </c>
      <c r="N163" t="str">
        <f>IF(precio_alta!O163="","",precio_alta!O163)</f>
        <v/>
      </c>
      <c r="O163" t="str">
        <f>IF(precio_alta!P163="","",precio_alta!P163)</f>
        <v/>
      </c>
      <c r="P163" t="str">
        <f>IF(precio_alta!Q163="","",precio_alta!Q163)</f>
        <v/>
      </c>
      <c r="Q163" t="str">
        <f>IF(precio_alta!R163="","",precio_alta!R163)</f>
        <v/>
      </c>
      <c r="R163" t="str">
        <f>IF(precio_alta!S163="","",precio_alta!S163)</f>
        <v/>
      </c>
      <c r="S163" t="str">
        <f>IF(precio_alta!T163="","",precio_alta!T163)</f>
        <v/>
      </c>
      <c r="T163" t="str">
        <f>IF(precio_alta!U163="","",precio_alta!U163)</f>
        <v/>
      </c>
      <c r="U163" t="str">
        <f>IF(precio_alta!V163="","",precio_alta!V163)</f>
        <v/>
      </c>
      <c r="V163" t="str">
        <f>IF(precio_alta!W163="","",precio_alta!W163)</f>
        <v/>
      </c>
      <c r="W163" t="str">
        <f>IF(precio_alta!X163="","",precio_alta!X163)</f>
        <v/>
      </c>
      <c r="X163" t="str">
        <f>IF(precio_alta!Y163="","",precio_alta!Y163)</f>
        <v/>
      </c>
      <c r="Y163" t="str">
        <f>IF(precio_alta!Z163="","",precio_alta!Z163)</f>
        <v/>
      </c>
      <c r="Z163" t="str">
        <f>IF(Anexar1!C153="","",IFERROR(VLOOKUP(C163,Anexar1!C:P,6,0),0))</f>
        <v/>
      </c>
      <c r="AA163" t="str">
        <f>IF(Anexar1!C153="","",IFERROR(VLOOKUP(C163,Anexar1!C:P,14,0),""))</f>
        <v/>
      </c>
    </row>
    <row r="164" spans="1:27" x14ac:dyDescent="0.3">
      <c r="A164" t="str">
        <f>IF(precio_alta!B164="","",precio_alta!B164)</f>
        <v/>
      </c>
      <c r="B164" t="str">
        <f>IF(Anexar1!B154="","",Anexar1!B154)</f>
        <v/>
      </c>
      <c r="C164" t="str">
        <f>IF(Anexar1!C154="","",Anexar1!C154)</f>
        <v/>
      </c>
      <c r="D164" t="str">
        <f>IF(precio_alta!E164="","",precio_alta!E164)</f>
        <v/>
      </c>
      <c r="E164" t="str">
        <f>IF(precio_alta!F164="","",precio_alta!F164)</f>
        <v/>
      </c>
      <c r="F164" t="str">
        <f>IF(precio_alta!G164="","",precio_alta!G164)</f>
        <v/>
      </c>
      <c r="G164" t="str">
        <f>IF(precio_alta!H164="","",precio_alta!H164)</f>
        <v/>
      </c>
      <c r="H164" t="str">
        <f>IF(precio_alta!I164="","",precio_alta!I164)</f>
        <v/>
      </c>
      <c r="I164" t="str">
        <f>IF(precio_alta!J164="","",precio_alta!J164)</f>
        <v/>
      </c>
      <c r="J164" t="str">
        <f>IF(precio_alta!K164="","",precio_alta!K164)</f>
        <v/>
      </c>
      <c r="K164" t="str">
        <f>IF(precio_alta!L164="","",precio_alta!L164)</f>
        <v/>
      </c>
      <c r="L164" t="str">
        <f>IF(precio_alta!M164="","",precio_alta!M164)</f>
        <v/>
      </c>
      <c r="M164" t="str">
        <f>IF(precio_alta!N164="","",precio_alta!N164)</f>
        <v/>
      </c>
      <c r="N164" t="str">
        <f>IF(precio_alta!O164="","",precio_alta!O164)</f>
        <v/>
      </c>
      <c r="O164" t="str">
        <f>IF(precio_alta!P164="","",precio_alta!P164)</f>
        <v/>
      </c>
      <c r="P164" t="str">
        <f>IF(precio_alta!Q164="","",precio_alta!Q164)</f>
        <v/>
      </c>
      <c r="Q164" t="str">
        <f>IF(precio_alta!R164="","",precio_alta!R164)</f>
        <v/>
      </c>
      <c r="R164" t="str">
        <f>IF(precio_alta!S164="","",precio_alta!S164)</f>
        <v/>
      </c>
      <c r="S164" t="str">
        <f>IF(precio_alta!T164="","",precio_alta!T164)</f>
        <v/>
      </c>
      <c r="T164" t="str">
        <f>IF(precio_alta!U164="","",precio_alta!U164)</f>
        <v/>
      </c>
      <c r="U164" t="str">
        <f>IF(precio_alta!V164="","",precio_alta!V164)</f>
        <v/>
      </c>
      <c r="V164" t="str">
        <f>IF(precio_alta!W164="","",precio_alta!W164)</f>
        <v/>
      </c>
      <c r="W164" t="str">
        <f>IF(precio_alta!X164="","",precio_alta!X164)</f>
        <v/>
      </c>
      <c r="X164" t="str">
        <f>IF(precio_alta!Y164="","",precio_alta!Y164)</f>
        <v/>
      </c>
      <c r="Y164" t="str">
        <f>IF(precio_alta!Z164="","",precio_alta!Z164)</f>
        <v/>
      </c>
      <c r="Z164" t="str">
        <f>IF(Anexar1!C154="","",IFERROR(VLOOKUP(C164,Anexar1!C:P,6,0),0))</f>
        <v/>
      </c>
      <c r="AA164" t="str">
        <f>IF(Anexar1!C154="","",IFERROR(VLOOKUP(C164,Anexar1!C:P,14,0),""))</f>
        <v/>
      </c>
    </row>
    <row r="165" spans="1:27" x14ac:dyDescent="0.3">
      <c r="A165" t="str">
        <f>IF(precio_alta!B165="","",precio_alta!B165)</f>
        <v/>
      </c>
      <c r="B165" t="str">
        <f>IF(Anexar1!B155="","",Anexar1!B155)</f>
        <v/>
      </c>
      <c r="C165" t="str">
        <f>IF(Anexar1!C155="","",Anexar1!C155)</f>
        <v/>
      </c>
      <c r="D165" t="str">
        <f>IF(precio_alta!E165="","",precio_alta!E165)</f>
        <v/>
      </c>
      <c r="E165" t="str">
        <f>IF(precio_alta!F165="","",precio_alta!F165)</f>
        <v/>
      </c>
      <c r="F165" t="str">
        <f>IF(precio_alta!G165="","",precio_alta!G165)</f>
        <v/>
      </c>
      <c r="G165" t="str">
        <f>IF(precio_alta!H165="","",precio_alta!H165)</f>
        <v/>
      </c>
      <c r="H165" t="str">
        <f>IF(precio_alta!I165="","",precio_alta!I165)</f>
        <v/>
      </c>
      <c r="I165" t="str">
        <f>IF(precio_alta!J165="","",precio_alta!J165)</f>
        <v/>
      </c>
      <c r="J165" t="str">
        <f>IF(precio_alta!K165="","",precio_alta!K165)</f>
        <v/>
      </c>
      <c r="K165" t="str">
        <f>IF(precio_alta!L165="","",precio_alta!L165)</f>
        <v/>
      </c>
      <c r="L165" t="str">
        <f>IF(precio_alta!M165="","",precio_alta!M165)</f>
        <v/>
      </c>
      <c r="M165" t="str">
        <f>IF(precio_alta!N165="","",precio_alta!N165)</f>
        <v/>
      </c>
      <c r="N165" t="str">
        <f>IF(precio_alta!O165="","",precio_alta!O165)</f>
        <v/>
      </c>
      <c r="O165" t="str">
        <f>IF(precio_alta!P165="","",precio_alta!P165)</f>
        <v/>
      </c>
      <c r="P165" t="str">
        <f>IF(precio_alta!Q165="","",precio_alta!Q165)</f>
        <v/>
      </c>
      <c r="Q165" t="str">
        <f>IF(precio_alta!R165="","",precio_alta!R165)</f>
        <v/>
      </c>
      <c r="R165" t="str">
        <f>IF(precio_alta!S165="","",precio_alta!S165)</f>
        <v/>
      </c>
      <c r="S165" t="str">
        <f>IF(precio_alta!T165="","",precio_alta!T165)</f>
        <v/>
      </c>
      <c r="T165" t="str">
        <f>IF(precio_alta!U165="","",precio_alta!U165)</f>
        <v/>
      </c>
      <c r="U165" t="str">
        <f>IF(precio_alta!V165="","",precio_alta!V165)</f>
        <v/>
      </c>
      <c r="V165" t="str">
        <f>IF(precio_alta!W165="","",precio_alta!W165)</f>
        <v/>
      </c>
      <c r="W165" t="str">
        <f>IF(precio_alta!X165="","",precio_alta!X165)</f>
        <v/>
      </c>
      <c r="X165" t="str">
        <f>IF(precio_alta!Y165="","",precio_alta!Y165)</f>
        <v/>
      </c>
      <c r="Y165" t="str">
        <f>IF(precio_alta!Z165="","",precio_alta!Z165)</f>
        <v/>
      </c>
      <c r="Z165" t="str">
        <f>IF(Anexar1!C155="","",IFERROR(VLOOKUP(C165,Anexar1!C:P,6,0),0))</f>
        <v/>
      </c>
      <c r="AA165" t="str">
        <f>IF(Anexar1!C155="","",IFERROR(VLOOKUP(C165,Anexar1!C:P,14,0),""))</f>
        <v/>
      </c>
    </row>
    <row r="166" spans="1:27" x14ac:dyDescent="0.3">
      <c r="A166" t="str">
        <f>IF(precio_alta!B166="","",precio_alta!B166)</f>
        <v/>
      </c>
      <c r="B166" t="str">
        <f>IF(Anexar1!B156="","",Anexar1!B156)</f>
        <v/>
      </c>
      <c r="C166" t="str">
        <f>IF(Anexar1!C156="","",Anexar1!C156)</f>
        <v/>
      </c>
      <c r="D166" t="str">
        <f>IF(precio_alta!E166="","",precio_alta!E166)</f>
        <v/>
      </c>
      <c r="E166" t="str">
        <f>IF(precio_alta!F166="","",precio_alta!F166)</f>
        <v/>
      </c>
      <c r="F166" t="str">
        <f>IF(precio_alta!G166="","",precio_alta!G166)</f>
        <v/>
      </c>
      <c r="G166" t="str">
        <f>IF(precio_alta!H166="","",precio_alta!H166)</f>
        <v/>
      </c>
      <c r="H166" t="str">
        <f>IF(precio_alta!I166="","",precio_alta!I166)</f>
        <v/>
      </c>
      <c r="I166" t="str">
        <f>IF(precio_alta!J166="","",precio_alta!J166)</f>
        <v/>
      </c>
      <c r="J166" t="str">
        <f>IF(precio_alta!K166="","",precio_alta!K166)</f>
        <v/>
      </c>
      <c r="K166" t="str">
        <f>IF(precio_alta!L166="","",precio_alta!L166)</f>
        <v/>
      </c>
      <c r="L166" t="str">
        <f>IF(precio_alta!M166="","",precio_alta!M166)</f>
        <v/>
      </c>
      <c r="M166" t="str">
        <f>IF(precio_alta!N166="","",precio_alta!N166)</f>
        <v/>
      </c>
      <c r="N166" t="str">
        <f>IF(precio_alta!O166="","",precio_alta!O166)</f>
        <v/>
      </c>
      <c r="O166" t="str">
        <f>IF(precio_alta!P166="","",precio_alta!P166)</f>
        <v/>
      </c>
      <c r="P166" t="str">
        <f>IF(precio_alta!Q166="","",precio_alta!Q166)</f>
        <v/>
      </c>
      <c r="Q166" t="str">
        <f>IF(precio_alta!R166="","",precio_alta!R166)</f>
        <v/>
      </c>
      <c r="R166" t="str">
        <f>IF(precio_alta!S166="","",precio_alta!S166)</f>
        <v/>
      </c>
      <c r="S166" t="str">
        <f>IF(precio_alta!T166="","",precio_alta!T166)</f>
        <v/>
      </c>
      <c r="T166" t="str">
        <f>IF(precio_alta!U166="","",precio_alta!U166)</f>
        <v/>
      </c>
      <c r="U166" t="str">
        <f>IF(precio_alta!V166="","",precio_alta!V166)</f>
        <v/>
      </c>
      <c r="V166" t="str">
        <f>IF(precio_alta!W166="","",precio_alta!W166)</f>
        <v/>
      </c>
      <c r="W166" t="str">
        <f>IF(precio_alta!X166="","",precio_alta!X166)</f>
        <v/>
      </c>
      <c r="X166" t="str">
        <f>IF(precio_alta!Y166="","",precio_alta!Y166)</f>
        <v/>
      </c>
      <c r="Y166" t="str">
        <f>IF(precio_alta!Z166="","",precio_alta!Z166)</f>
        <v/>
      </c>
      <c r="Z166" t="str">
        <f>IF(Anexar1!C156="","",IFERROR(VLOOKUP(C166,Anexar1!C:P,6,0),0))</f>
        <v/>
      </c>
      <c r="AA166" t="str">
        <f>IF(Anexar1!C156="","",IFERROR(VLOOKUP(C166,Anexar1!C:P,14,0),""))</f>
        <v/>
      </c>
    </row>
    <row r="167" spans="1:27" x14ac:dyDescent="0.3">
      <c r="A167" t="str">
        <f>IF(precio_alta!B167="","",precio_alta!B167)</f>
        <v/>
      </c>
      <c r="B167" t="str">
        <f>IF(Anexar1!B157="","",Anexar1!B157)</f>
        <v/>
      </c>
      <c r="C167" t="str">
        <f>IF(Anexar1!C157="","",Anexar1!C157)</f>
        <v/>
      </c>
      <c r="D167" t="str">
        <f>IF(precio_alta!E167="","",precio_alta!E167)</f>
        <v/>
      </c>
      <c r="E167" t="str">
        <f>IF(precio_alta!F167="","",precio_alta!F167)</f>
        <v/>
      </c>
      <c r="F167" t="str">
        <f>IF(precio_alta!G167="","",precio_alta!G167)</f>
        <v/>
      </c>
      <c r="G167" t="str">
        <f>IF(precio_alta!H167="","",precio_alta!H167)</f>
        <v/>
      </c>
      <c r="H167" t="str">
        <f>IF(precio_alta!I167="","",precio_alta!I167)</f>
        <v/>
      </c>
      <c r="I167" t="str">
        <f>IF(precio_alta!J167="","",precio_alta!J167)</f>
        <v/>
      </c>
      <c r="J167" t="str">
        <f>IF(precio_alta!K167="","",precio_alta!K167)</f>
        <v/>
      </c>
      <c r="K167" t="str">
        <f>IF(precio_alta!L167="","",precio_alta!L167)</f>
        <v/>
      </c>
      <c r="L167" t="str">
        <f>IF(precio_alta!M167="","",precio_alta!M167)</f>
        <v/>
      </c>
      <c r="M167" t="str">
        <f>IF(precio_alta!N167="","",precio_alta!N167)</f>
        <v/>
      </c>
      <c r="N167" t="str">
        <f>IF(precio_alta!O167="","",precio_alta!O167)</f>
        <v/>
      </c>
      <c r="O167" t="str">
        <f>IF(precio_alta!P167="","",precio_alta!P167)</f>
        <v/>
      </c>
      <c r="P167" t="str">
        <f>IF(precio_alta!Q167="","",precio_alta!Q167)</f>
        <v/>
      </c>
      <c r="Q167" t="str">
        <f>IF(precio_alta!R167="","",precio_alta!R167)</f>
        <v/>
      </c>
      <c r="R167" t="str">
        <f>IF(precio_alta!S167="","",precio_alta!S167)</f>
        <v/>
      </c>
      <c r="S167" t="str">
        <f>IF(precio_alta!T167="","",precio_alta!T167)</f>
        <v/>
      </c>
      <c r="T167" t="str">
        <f>IF(precio_alta!U167="","",precio_alta!U167)</f>
        <v/>
      </c>
      <c r="U167" t="str">
        <f>IF(precio_alta!V167="","",precio_alta!V167)</f>
        <v/>
      </c>
      <c r="V167" t="str">
        <f>IF(precio_alta!W167="","",precio_alta!W167)</f>
        <v/>
      </c>
      <c r="W167" t="str">
        <f>IF(precio_alta!X167="","",precio_alta!X167)</f>
        <v/>
      </c>
      <c r="X167" t="str">
        <f>IF(precio_alta!Y167="","",precio_alta!Y167)</f>
        <v/>
      </c>
      <c r="Y167" t="str">
        <f>IF(precio_alta!Z167="","",precio_alta!Z167)</f>
        <v/>
      </c>
      <c r="Z167" t="str">
        <f>IF(Anexar1!C157="","",IFERROR(VLOOKUP(C167,Anexar1!C:P,6,0),0))</f>
        <v/>
      </c>
      <c r="AA167" t="str">
        <f>IF(Anexar1!C157="","",IFERROR(VLOOKUP(C167,Anexar1!C:P,14,0),""))</f>
        <v/>
      </c>
    </row>
    <row r="168" spans="1:27" x14ac:dyDescent="0.3">
      <c r="A168" t="str">
        <f>IF(precio_alta!B168="","",precio_alta!B168)</f>
        <v/>
      </c>
      <c r="B168" t="str">
        <f>IF(Anexar1!B158="","",Anexar1!B158)</f>
        <v/>
      </c>
      <c r="C168" t="str">
        <f>IF(Anexar1!C158="","",Anexar1!C158)</f>
        <v/>
      </c>
      <c r="D168" t="str">
        <f>IF(precio_alta!E168="","",precio_alta!E168)</f>
        <v/>
      </c>
      <c r="E168" t="str">
        <f>IF(precio_alta!F168="","",precio_alta!F168)</f>
        <v/>
      </c>
      <c r="F168" t="str">
        <f>IF(precio_alta!G168="","",precio_alta!G168)</f>
        <v/>
      </c>
      <c r="G168" t="str">
        <f>IF(precio_alta!H168="","",precio_alta!H168)</f>
        <v/>
      </c>
      <c r="H168" t="str">
        <f>IF(precio_alta!I168="","",precio_alta!I168)</f>
        <v/>
      </c>
      <c r="I168" t="str">
        <f>IF(precio_alta!J168="","",precio_alta!J168)</f>
        <v/>
      </c>
      <c r="J168" t="str">
        <f>IF(precio_alta!K168="","",precio_alta!K168)</f>
        <v/>
      </c>
      <c r="K168" t="str">
        <f>IF(precio_alta!L168="","",precio_alta!L168)</f>
        <v/>
      </c>
      <c r="L168" t="str">
        <f>IF(precio_alta!M168="","",precio_alta!M168)</f>
        <v/>
      </c>
      <c r="M168" t="str">
        <f>IF(precio_alta!N168="","",precio_alta!N168)</f>
        <v/>
      </c>
      <c r="N168" t="str">
        <f>IF(precio_alta!O168="","",precio_alta!O168)</f>
        <v/>
      </c>
      <c r="O168" t="str">
        <f>IF(precio_alta!P168="","",precio_alta!P168)</f>
        <v/>
      </c>
      <c r="P168" t="str">
        <f>IF(precio_alta!Q168="","",precio_alta!Q168)</f>
        <v/>
      </c>
      <c r="Q168" t="str">
        <f>IF(precio_alta!R168="","",precio_alta!R168)</f>
        <v/>
      </c>
      <c r="R168" t="str">
        <f>IF(precio_alta!S168="","",precio_alta!S168)</f>
        <v/>
      </c>
      <c r="S168" t="str">
        <f>IF(precio_alta!T168="","",precio_alta!T168)</f>
        <v/>
      </c>
      <c r="T168" t="str">
        <f>IF(precio_alta!U168="","",precio_alta!U168)</f>
        <v/>
      </c>
      <c r="U168" t="str">
        <f>IF(precio_alta!V168="","",precio_alta!V168)</f>
        <v/>
      </c>
      <c r="V168" t="str">
        <f>IF(precio_alta!W168="","",precio_alta!W168)</f>
        <v/>
      </c>
      <c r="W168" t="str">
        <f>IF(precio_alta!X168="","",precio_alta!X168)</f>
        <v/>
      </c>
      <c r="X168" t="str">
        <f>IF(precio_alta!Y168="","",precio_alta!Y168)</f>
        <v/>
      </c>
      <c r="Y168" t="str">
        <f>IF(precio_alta!Z168="","",precio_alta!Z168)</f>
        <v/>
      </c>
      <c r="Z168" t="str">
        <f>IF(Anexar1!C158="","",IFERROR(VLOOKUP(C168,Anexar1!C:P,6,0),0))</f>
        <v/>
      </c>
      <c r="AA168" t="str">
        <f>IF(Anexar1!C158="","",IFERROR(VLOOKUP(C168,Anexar1!C:P,14,0),""))</f>
        <v/>
      </c>
    </row>
    <row r="169" spans="1:27" x14ac:dyDescent="0.3">
      <c r="A169" t="str">
        <f>IF(precio_alta!B169="","",precio_alta!B169)</f>
        <v/>
      </c>
      <c r="B169" t="str">
        <f>IF(Anexar1!B159="","",Anexar1!B159)</f>
        <v/>
      </c>
      <c r="C169" t="str">
        <f>IF(Anexar1!C159="","",Anexar1!C159)</f>
        <v/>
      </c>
      <c r="D169" t="str">
        <f>IF(precio_alta!E169="","",precio_alta!E169)</f>
        <v/>
      </c>
      <c r="E169" t="str">
        <f>IF(precio_alta!F169="","",precio_alta!F169)</f>
        <v/>
      </c>
      <c r="F169" t="str">
        <f>IF(precio_alta!G169="","",precio_alta!G169)</f>
        <v/>
      </c>
      <c r="G169" t="str">
        <f>IF(precio_alta!H169="","",precio_alta!H169)</f>
        <v/>
      </c>
      <c r="H169" t="str">
        <f>IF(precio_alta!I169="","",precio_alta!I169)</f>
        <v/>
      </c>
      <c r="I169" t="str">
        <f>IF(precio_alta!J169="","",precio_alta!J169)</f>
        <v/>
      </c>
      <c r="J169" t="str">
        <f>IF(precio_alta!K169="","",precio_alta!K169)</f>
        <v/>
      </c>
      <c r="K169" t="str">
        <f>IF(precio_alta!L169="","",precio_alta!L169)</f>
        <v/>
      </c>
      <c r="L169" t="str">
        <f>IF(precio_alta!M169="","",precio_alta!M169)</f>
        <v/>
      </c>
      <c r="M169" t="str">
        <f>IF(precio_alta!N169="","",precio_alta!N169)</f>
        <v/>
      </c>
      <c r="N169" t="str">
        <f>IF(precio_alta!O169="","",precio_alta!O169)</f>
        <v/>
      </c>
      <c r="O169" t="str">
        <f>IF(precio_alta!P169="","",precio_alta!P169)</f>
        <v/>
      </c>
      <c r="P169" t="str">
        <f>IF(precio_alta!Q169="","",precio_alta!Q169)</f>
        <v/>
      </c>
      <c r="Q169" t="str">
        <f>IF(precio_alta!R169="","",precio_alta!R169)</f>
        <v/>
      </c>
      <c r="R169" t="str">
        <f>IF(precio_alta!S169="","",precio_alta!S169)</f>
        <v/>
      </c>
      <c r="S169" t="str">
        <f>IF(precio_alta!T169="","",precio_alta!T169)</f>
        <v/>
      </c>
      <c r="T169" t="str">
        <f>IF(precio_alta!U169="","",precio_alta!U169)</f>
        <v/>
      </c>
      <c r="U169" t="str">
        <f>IF(precio_alta!V169="","",precio_alta!V169)</f>
        <v/>
      </c>
      <c r="V169" t="str">
        <f>IF(precio_alta!W169="","",precio_alta!W169)</f>
        <v/>
      </c>
      <c r="W169" t="str">
        <f>IF(precio_alta!X169="","",precio_alta!X169)</f>
        <v/>
      </c>
      <c r="X169" t="str">
        <f>IF(precio_alta!Y169="","",precio_alta!Y169)</f>
        <v/>
      </c>
      <c r="Y169" t="str">
        <f>IF(precio_alta!Z169="","",precio_alta!Z169)</f>
        <v/>
      </c>
      <c r="Z169" t="str">
        <f>IF(Anexar1!C159="","",IFERROR(VLOOKUP(C169,Anexar1!C:P,6,0),0))</f>
        <v/>
      </c>
      <c r="AA169" t="str">
        <f>IF(Anexar1!C159="","",IFERROR(VLOOKUP(C169,Anexar1!C:P,14,0),""))</f>
        <v/>
      </c>
    </row>
    <row r="170" spans="1:27" x14ac:dyDescent="0.3">
      <c r="A170" t="str">
        <f>IF(precio_alta!B170="","",precio_alta!B170)</f>
        <v/>
      </c>
      <c r="B170" t="str">
        <f>IF(Anexar1!B160="","",Anexar1!B160)</f>
        <v/>
      </c>
      <c r="C170" t="str">
        <f>IF(Anexar1!C160="","",Anexar1!C160)</f>
        <v/>
      </c>
      <c r="D170" t="str">
        <f>IF(precio_alta!E170="","",precio_alta!E170)</f>
        <v/>
      </c>
      <c r="E170" t="str">
        <f>IF(precio_alta!F170="","",precio_alta!F170)</f>
        <v/>
      </c>
      <c r="F170" t="str">
        <f>IF(precio_alta!G170="","",precio_alta!G170)</f>
        <v/>
      </c>
      <c r="G170" t="str">
        <f>IF(precio_alta!H170="","",precio_alta!H170)</f>
        <v/>
      </c>
      <c r="H170" t="str">
        <f>IF(precio_alta!I170="","",precio_alta!I170)</f>
        <v/>
      </c>
      <c r="I170" t="str">
        <f>IF(precio_alta!J170="","",precio_alta!J170)</f>
        <v/>
      </c>
      <c r="J170" t="str">
        <f>IF(precio_alta!K170="","",precio_alta!K170)</f>
        <v/>
      </c>
      <c r="K170" t="str">
        <f>IF(precio_alta!L170="","",precio_alta!L170)</f>
        <v/>
      </c>
      <c r="L170" t="str">
        <f>IF(precio_alta!M170="","",precio_alta!M170)</f>
        <v/>
      </c>
      <c r="M170" t="str">
        <f>IF(precio_alta!N170="","",precio_alta!N170)</f>
        <v/>
      </c>
      <c r="N170" t="str">
        <f>IF(precio_alta!O170="","",precio_alta!O170)</f>
        <v/>
      </c>
      <c r="O170" t="str">
        <f>IF(precio_alta!P170="","",precio_alta!P170)</f>
        <v/>
      </c>
      <c r="P170" t="str">
        <f>IF(precio_alta!Q170="","",precio_alta!Q170)</f>
        <v/>
      </c>
      <c r="Q170" t="str">
        <f>IF(precio_alta!R170="","",precio_alta!R170)</f>
        <v/>
      </c>
      <c r="R170" t="str">
        <f>IF(precio_alta!S170="","",precio_alta!S170)</f>
        <v/>
      </c>
      <c r="S170" t="str">
        <f>IF(precio_alta!T170="","",precio_alta!T170)</f>
        <v/>
      </c>
      <c r="T170" t="str">
        <f>IF(precio_alta!U170="","",precio_alta!U170)</f>
        <v/>
      </c>
      <c r="U170" t="str">
        <f>IF(precio_alta!V170="","",precio_alta!V170)</f>
        <v/>
      </c>
      <c r="V170" t="str">
        <f>IF(precio_alta!W170="","",precio_alta!W170)</f>
        <v/>
      </c>
      <c r="W170" t="str">
        <f>IF(precio_alta!X170="","",precio_alta!X170)</f>
        <v/>
      </c>
      <c r="X170" t="str">
        <f>IF(precio_alta!Y170="","",precio_alta!Y170)</f>
        <v/>
      </c>
      <c r="Y170" t="str">
        <f>IF(precio_alta!Z170="","",precio_alta!Z170)</f>
        <v/>
      </c>
      <c r="Z170" t="str">
        <f>IF(Anexar1!C160="","",IFERROR(VLOOKUP(C170,Anexar1!C:P,6,0),0))</f>
        <v/>
      </c>
      <c r="AA170" t="str">
        <f>IF(Anexar1!C160="","",IFERROR(VLOOKUP(C170,Anexar1!C:P,14,0),""))</f>
        <v/>
      </c>
    </row>
    <row r="171" spans="1:27" x14ac:dyDescent="0.3">
      <c r="A171" t="str">
        <f>IF(precio_alta!B171="","",precio_alta!B171)</f>
        <v/>
      </c>
      <c r="B171" t="str">
        <f>IF(Anexar1!B161="","",Anexar1!B161)</f>
        <v/>
      </c>
      <c r="C171" t="str">
        <f>IF(Anexar1!C161="","",Anexar1!C161)</f>
        <v/>
      </c>
      <c r="D171" t="str">
        <f>IF(precio_alta!E171="","",precio_alta!E171)</f>
        <v/>
      </c>
      <c r="E171" t="str">
        <f>IF(precio_alta!F171="","",precio_alta!F171)</f>
        <v/>
      </c>
      <c r="F171" t="str">
        <f>IF(precio_alta!G171="","",precio_alta!G171)</f>
        <v/>
      </c>
      <c r="G171" t="str">
        <f>IF(precio_alta!H171="","",precio_alta!H171)</f>
        <v/>
      </c>
      <c r="H171" t="str">
        <f>IF(precio_alta!I171="","",precio_alta!I171)</f>
        <v/>
      </c>
      <c r="I171" t="str">
        <f>IF(precio_alta!J171="","",precio_alta!J171)</f>
        <v/>
      </c>
      <c r="J171" t="str">
        <f>IF(precio_alta!K171="","",precio_alta!K171)</f>
        <v/>
      </c>
      <c r="K171" t="str">
        <f>IF(precio_alta!L171="","",precio_alta!L171)</f>
        <v/>
      </c>
      <c r="L171" t="str">
        <f>IF(precio_alta!M171="","",precio_alta!M171)</f>
        <v/>
      </c>
      <c r="M171" t="str">
        <f>IF(precio_alta!N171="","",precio_alta!N171)</f>
        <v/>
      </c>
      <c r="N171" t="str">
        <f>IF(precio_alta!O171="","",precio_alta!O171)</f>
        <v/>
      </c>
      <c r="O171" t="str">
        <f>IF(precio_alta!P171="","",precio_alta!P171)</f>
        <v/>
      </c>
      <c r="P171" t="str">
        <f>IF(precio_alta!Q171="","",precio_alta!Q171)</f>
        <v/>
      </c>
      <c r="Q171" t="str">
        <f>IF(precio_alta!R171="","",precio_alta!R171)</f>
        <v/>
      </c>
      <c r="R171" t="str">
        <f>IF(precio_alta!S171="","",precio_alta!S171)</f>
        <v/>
      </c>
      <c r="S171" t="str">
        <f>IF(precio_alta!T171="","",precio_alta!T171)</f>
        <v/>
      </c>
      <c r="T171" t="str">
        <f>IF(precio_alta!U171="","",precio_alta!U171)</f>
        <v/>
      </c>
      <c r="U171" t="str">
        <f>IF(precio_alta!V171="","",precio_alta!V171)</f>
        <v/>
      </c>
      <c r="V171" t="str">
        <f>IF(precio_alta!W171="","",precio_alta!W171)</f>
        <v/>
      </c>
      <c r="W171" t="str">
        <f>IF(precio_alta!X171="","",precio_alta!X171)</f>
        <v/>
      </c>
      <c r="X171" t="str">
        <f>IF(precio_alta!Y171="","",precio_alta!Y171)</f>
        <v/>
      </c>
      <c r="Y171" t="str">
        <f>IF(precio_alta!Z171="","",precio_alta!Z171)</f>
        <v/>
      </c>
      <c r="Z171" t="str">
        <f>IF(Anexar1!C161="","",IFERROR(VLOOKUP(C171,Anexar1!C:P,6,0),0))</f>
        <v/>
      </c>
      <c r="AA171" t="str">
        <f>IF(Anexar1!C161="","",IFERROR(VLOOKUP(C171,Anexar1!C:P,14,0),""))</f>
        <v/>
      </c>
    </row>
    <row r="172" spans="1:27" x14ac:dyDescent="0.3">
      <c r="A172" t="str">
        <f>IF(precio_alta!B172="","",precio_alta!B172)</f>
        <v/>
      </c>
      <c r="B172" t="str">
        <f>IF(Anexar1!B162="","",Anexar1!B162)</f>
        <v/>
      </c>
      <c r="C172" t="str">
        <f>IF(Anexar1!C162="","",Anexar1!C162)</f>
        <v/>
      </c>
      <c r="D172" t="str">
        <f>IF(precio_alta!E172="","",precio_alta!E172)</f>
        <v/>
      </c>
      <c r="E172" t="str">
        <f>IF(precio_alta!F172="","",precio_alta!F172)</f>
        <v/>
      </c>
      <c r="F172" t="str">
        <f>IF(precio_alta!G172="","",precio_alta!G172)</f>
        <v/>
      </c>
      <c r="G172" t="str">
        <f>IF(precio_alta!H172="","",precio_alta!H172)</f>
        <v/>
      </c>
      <c r="H172" t="str">
        <f>IF(precio_alta!I172="","",precio_alta!I172)</f>
        <v/>
      </c>
      <c r="I172" t="str">
        <f>IF(precio_alta!J172="","",precio_alta!J172)</f>
        <v/>
      </c>
      <c r="J172" t="str">
        <f>IF(precio_alta!K172="","",precio_alta!K172)</f>
        <v/>
      </c>
      <c r="K172" t="str">
        <f>IF(precio_alta!L172="","",precio_alta!L172)</f>
        <v/>
      </c>
      <c r="L172" t="str">
        <f>IF(precio_alta!M172="","",precio_alta!M172)</f>
        <v/>
      </c>
      <c r="M172" t="str">
        <f>IF(precio_alta!N172="","",precio_alta!N172)</f>
        <v/>
      </c>
      <c r="N172" t="str">
        <f>IF(precio_alta!O172="","",precio_alta!O172)</f>
        <v/>
      </c>
      <c r="O172" t="str">
        <f>IF(precio_alta!P172="","",precio_alta!P172)</f>
        <v/>
      </c>
      <c r="P172" t="str">
        <f>IF(precio_alta!Q172="","",precio_alta!Q172)</f>
        <v/>
      </c>
      <c r="Q172" t="str">
        <f>IF(precio_alta!R172="","",precio_alta!R172)</f>
        <v/>
      </c>
      <c r="R172" t="str">
        <f>IF(precio_alta!S172="","",precio_alta!S172)</f>
        <v/>
      </c>
      <c r="S172" t="str">
        <f>IF(precio_alta!T172="","",precio_alta!T172)</f>
        <v/>
      </c>
      <c r="T172" t="str">
        <f>IF(precio_alta!U172="","",precio_alta!U172)</f>
        <v/>
      </c>
      <c r="U172" t="str">
        <f>IF(precio_alta!V172="","",precio_alta!V172)</f>
        <v/>
      </c>
      <c r="V172" t="str">
        <f>IF(precio_alta!W172="","",precio_alta!W172)</f>
        <v/>
      </c>
      <c r="W172" t="str">
        <f>IF(precio_alta!X172="","",precio_alta!X172)</f>
        <v/>
      </c>
      <c r="X172" t="str">
        <f>IF(precio_alta!Y172="","",precio_alta!Y172)</f>
        <v/>
      </c>
      <c r="Y172" t="str">
        <f>IF(precio_alta!Z172="","",precio_alta!Z172)</f>
        <v/>
      </c>
      <c r="Z172" t="str">
        <f>IF(Anexar1!C162="","",IFERROR(VLOOKUP(C172,Anexar1!C:P,6,0),0))</f>
        <v/>
      </c>
      <c r="AA172" t="str">
        <f>IF(Anexar1!C162="","",IFERROR(VLOOKUP(C172,Anexar1!C:P,14,0),""))</f>
        <v/>
      </c>
    </row>
    <row r="173" spans="1:27" x14ac:dyDescent="0.3">
      <c r="A173" t="str">
        <f>IF(precio_alta!B173="","",precio_alta!B173)</f>
        <v/>
      </c>
      <c r="B173" t="str">
        <f>IF(Anexar1!B163="","",Anexar1!B163)</f>
        <v/>
      </c>
      <c r="C173" t="str">
        <f>IF(Anexar1!C163="","",Anexar1!C163)</f>
        <v/>
      </c>
      <c r="D173" t="str">
        <f>IF(precio_alta!E173="","",precio_alta!E173)</f>
        <v/>
      </c>
      <c r="E173" t="str">
        <f>IF(precio_alta!F173="","",precio_alta!F173)</f>
        <v/>
      </c>
      <c r="F173" t="str">
        <f>IF(precio_alta!G173="","",precio_alta!G173)</f>
        <v/>
      </c>
      <c r="G173" t="str">
        <f>IF(precio_alta!H173="","",precio_alta!H173)</f>
        <v/>
      </c>
      <c r="H173" t="str">
        <f>IF(precio_alta!I173="","",precio_alta!I173)</f>
        <v/>
      </c>
      <c r="I173" t="str">
        <f>IF(precio_alta!J173="","",precio_alta!J173)</f>
        <v/>
      </c>
      <c r="J173" t="str">
        <f>IF(precio_alta!K173="","",precio_alta!K173)</f>
        <v/>
      </c>
      <c r="K173" t="str">
        <f>IF(precio_alta!L173="","",precio_alta!L173)</f>
        <v/>
      </c>
      <c r="L173" t="str">
        <f>IF(precio_alta!M173="","",precio_alta!M173)</f>
        <v/>
      </c>
      <c r="M173" t="str">
        <f>IF(precio_alta!N173="","",precio_alta!N173)</f>
        <v/>
      </c>
      <c r="N173" t="str">
        <f>IF(precio_alta!O173="","",precio_alta!O173)</f>
        <v/>
      </c>
      <c r="O173" t="str">
        <f>IF(precio_alta!P173="","",precio_alta!P173)</f>
        <v/>
      </c>
      <c r="P173" t="str">
        <f>IF(precio_alta!Q173="","",precio_alta!Q173)</f>
        <v/>
      </c>
      <c r="Q173" t="str">
        <f>IF(precio_alta!R173="","",precio_alta!R173)</f>
        <v/>
      </c>
      <c r="R173" t="str">
        <f>IF(precio_alta!S173="","",precio_alta!S173)</f>
        <v/>
      </c>
      <c r="S173" t="str">
        <f>IF(precio_alta!T173="","",precio_alta!T173)</f>
        <v/>
      </c>
      <c r="T173" t="str">
        <f>IF(precio_alta!U173="","",precio_alta!U173)</f>
        <v/>
      </c>
      <c r="U173" t="str">
        <f>IF(precio_alta!V173="","",precio_alta!V173)</f>
        <v/>
      </c>
      <c r="V173" t="str">
        <f>IF(precio_alta!W173="","",precio_alta!W173)</f>
        <v/>
      </c>
      <c r="W173" t="str">
        <f>IF(precio_alta!X173="","",precio_alta!X173)</f>
        <v/>
      </c>
      <c r="X173" t="str">
        <f>IF(precio_alta!Y173="","",precio_alta!Y173)</f>
        <v/>
      </c>
      <c r="Y173" t="str">
        <f>IF(precio_alta!Z173="","",precio_alta!Z173)</f>
        <v/>
      </c>
      <c r="Z173" t="str">
        <f>IF(Anexar1!C163="","",IFERROR(VLOOKUP(C173,Anexar1!C:P,6,0),0))</f>
        <v/>
      </c>
      <c r="AA173" t="str">
        <f>IF(Anexar1!C163="","",IFERROR(VLOOKUP(C173,Anexar1!C:P,14,0),""))</f>
        <v/>
      </c>
    </row>
    <row r="174" spans="1:27" x14ac:dyDescent="0.3">
      <c r="A174" t="str">
        <f>IF(precio_alta!B174="","",precio_alta!B174)</f>
        <v/>
      </c>
      <c r="B174" t="str">
        <f>IF(Anexar1!B164="","",Anexar1!B164)</f>
        <v/>
      </c>
      <c r="C174" t="str">
        <f>IF(Anexar1!C164="","",Anexar1!C164)</f>
        <v/>
      </c>
      <c r="D174" t="str">
        <f>IF(precio_alta!E174="","",precio_alta!E174)</f>
        <v/>
      </c>
      <c r="E174" t="str">
        <f>IF(precio_alta!F174="","",precio_alta!F174)</f>
        <v/>
      </c>
      <c r="F174" t="str">
        <f>IF(precio_alta!G174="","",precio_alta!G174)</f>
        <v/>
      </c>
      <c r="G174" t="str">
        <f>IF(precio_alta!H174="","",precio_alta!H174)</f>
        <v/>
      </c>
      <c r="H174" t="str">
        <f>IF(precio_alta!I174="","",precio_alta!I174)</f>
        <v/>
      </c>
      <c r="I174" t="str">
        <f>IF(precio_alta!J174="","",precio_alta!J174)</f>
        <v/>
      </c>
      <c r="J174" t="str">
        <f>IF(precio_alta!K174="","",precio_alta!K174)</f>
        <v/>
      </c>
      <c r="K174" t="str">
        <f>IF(precio_alta!L174="","",precio_alta!L174)</f>
        <v/>
      </c>
      <c r="L174" t="str">
        <f>IF(precio_alta!M174="","",precio_alta!M174)</f>
        <v/>
      </c>
      <c r="M174" t="str">
        <f>IF(precio_alta!N174="","",precio_alta!N174)</f>
        <v/>
      </c>
      <c r="N174" t="str">
        <f>IF(precio_alta!O174="","",precio_alta!O174)</f>
        <v/>
      </c>
      <c r="O174" t="str">
        <f>IF(precio_alta!P174="","",precio_alta!P174)</f>
        <v/>
      </c>
      <c r="P174" t="str">
        <f>IF(precio_alta!Q174="","",precio_alta!Q174)</f>
        <v/>
      </c>
      <c r="Q174" t="str">
        <f>IF(precio_alta!R174="","",precio_alta!R174)</f>
        <v/>
      </c>
      <c r="R174" t="str">
        <f>IF(precio_alta!S174="","",precio_alta!S174)</f>
        <v/>
      </c>
      <c r="S174" t="str">
        <f>IF(precio_alta!T174="","",precio_alta!T174)</f>
        <v/>
      </c>
      <c r="T174" t="str">
        <f>IF(precio_alta!U174="","",precio_alta!U174)</f>
        <v/>
      </c>
      <c r="U174" t="str">
        <f>IF(precio_alta!V174="","",precio_alta!V174)</f>
        <v/>
      </c>
      <c r="V174" t="str">
        <f>IF(precio_alta!W174="","",precio_alta!W174)</f>
        <v/>
      </c>
      <c r="W174" t="str">
        <f>IF(precio_alta!X174="","",precio_alta!X174)</f>
        <v/>
      </c>
      <c r="X174" t="str">
        <f>IF(precio_alta!Y174="","",precio_alta!Y174)</f>
        <v/>
      </c>
      <c r="Y174" t="str">
        <f>IF(precio_alta!Z174="","",precio_alta!Z174)</f>
        <v/>
      </c>
      <c r="Z174" t="str">
        <f>IF(Anexar1!C164="","",IFERROR(VLOOKUP(C174,Anexar1!C:P,6,0),0))</f>
        <v/>
      </c>
      <c r="AA174" t="str">
        <f>IF(Anexar1!C164="","",IFERROR(VLOOKUP(C174,Anexar1!C:P,14,0),""))</f>
        <v/>
      </c>
    </row>
    <row r="175" spans="1:27" x14ac:dyDescent="0.3">
      <c r="A175" t="str">
        <f>IF(precio_alta!B175="","",precio_alta!B175)</f>
        <v/>
      </c>
      <c r="B175" t="str">
        <f>IF(Anexar1!B165="","",Anexar1!B165)</f>
        <v/>
      </c>
      <c r="C175" t="str">
        <f>IF(Anexar1!C165="","",Anexar1!C165)</f>
        <v/>
      </c>
      <c r="D175" t="str">
        <f>IF(precio_alta!E175="","",precio_alta!E175)</f>
        <v/>
      </c>
      <c r="E175" t="str">
        <f>IF(precio_alta!F175="","",precio_alta!F175)</f>
        <v/>
      </c>
      <c r="F175" t="str">
        <f>IF(precio_alta!G175="","",precio_alta!G175)</f>
        <v/>
      </c>
      <c r="G175" t="str">
        <f>IF(precio_alta!H175="","",precio_alta!H175)</f>
        <v/>
      </c>
      <c r="H175" t="str">
        <f>IF(precio_alta!I175="","",precio_alta!I175)</f>
        <v/>
      </c>
      <c r="I175" t="str">
        <f>IF(precio_alta!J175="","",precio_alta!J175)</f>
        <v/>
      </c>
      <c r="J175" t="str">
        <f>IF(precio_alta!K175="","",precio_alta!K175)</f>
        <v/>
      </c>
      <c r="K175" t="str">
        <f>IF(precio_alta!L175="","",precio_alta!L175)</f>
        <v/>
      </c>
      <c r="L175" t="str">
        <f>IF(precio_alta!M175="","",precio_alta!M175)</f>
        <v/>
      </c>
      <c r="M175" t="str">
        <f>IF(precio_alta!N175="","",precio_alta!N175)</f>
        <v/>
      </c>
      <c r="N175" t="str">
        <f>IF(precio_alta!O175="","",precio_alta!O175)</f>
        <v/>
      </c>
      <c r="O175" t="str">
        <f>IF(precio_alta!P175="","",precio_alta!P175)</f>
        <v/>
      </c>
      <c r="P175" t="str">
        <f>IF(precio_alta!Q175="","",precio_alta!Q175)</f>
        <v/>
      </c>
      <c r="Q175" t="str">
        <f>IF(precio_alta!R175="","",precio_alta!R175)</f>
        <v/>
      </c>
      <c r="R175" t="str">
        <f>IF(precio_alta!S175="","",precio_alta!S175)</f>
        <v/>
      </c>
      <c r="S175" t="str">
        <f>IF(precio_alta!T175="","",precio_alta!T175)</f>
        <v/>
      </c>
      <c r="T175" t="str">
        <f>IF(precio_alta!U175="","",precio_alta!U175)</f>
        <v/>
      </c>
      <c r="U175" t="str">
        <f>IF(precio_alta!V175="","",precio_alta!V175)</f>
        <v/>
      </c>
      <c r="V175" t="str">
        <f>IF(precio_alta!W175="","",precio_alta!W175)</f>
        <v/>
      </c>
      <c r="W175" t="str">
        <f>IF(precio_alta!X175="","",precio_alta!X175)</f>
        <v/>
      </c>
      <c r="X175" t="str">
        <f>IF(precio_alta!Y175="","",precio_alta!Y175)</f>
        <v/>
      </c>
      <c r="Y175" t="str">
        <f>IF(precio_alta!Z175="","",precio_alta!Z175)</f>
        <v/>
      </c>
      <c r="Z175" t="str">
        <f>IF(Anexar1!C165="","",IFERROR(VLOOKUP(C175,Anexar1!C:P,6,0),0))</f>
        <v/>
      </c>
      <c r="AA175" t="str">
        <f>IF(Anexar1!C165="","",IFERROR(VLOOKUP(C175,Anexar1!C:P,14,0),""))</f>
        <v/>
      </c>
    </row>
    <row r="176" spans="1:27" x14ac:dyDescent="0.3">
      <c r="A176" t="str">
        <f>IF(precio_alta!B176="","",precio_alta!B176)</f>
        <v/>
      </c>
      <c r="B176" t="str">
        <f>IF(Anexar1!B166="","",Anexar1!B166)</f>
        <v/>
      </c>
      <c r="C176" t="str">
        <f>IF(Anexar1!C166="","",Anexar1!C166)</f>
        <v/>
      </c>
      <c r="D176" t="str">
        <f>IF(precio_alta!E176="","",precio_alta!E176)</f>
        <v/>
      </c>
      <c r="E176" t="str">
        <f>IF(precio_alta!F176="","",precio_alta!F176)</f>
        <v/>
      </c>
      <c r="F176" t="str">
        <f>IF(precio_alta!G176="","",precio_alta!G176)</f>
        <v/>
      </c>
      <c r="G176" t="str">
        <f>IF(precio_alta!H176="","",precio_alta!H176)</f>
        <v/>
      </c>
      <c r="H176" t="str">
        <f>IF(precio_alta!I176="","",precio_alta!I176)</f>
        <v/>
      </c>
      <c r="I176" t="str">
        <f>IF(precio_alta!J176="","",precio_alta!J176)</f>
        <v/>
      </c>
      <c r="J176" t="str">
        <f>IF(precio_alta!K176="","",precio_alta!K176)</f>
        <v/>
      </c>
      <c r="K176" t="str">
        <f>IF(precio_alta!L176="","",precio_alta!L176)</f>
        <v/>
      </c>
      <c r="L176" t="str">
        <f>IF(precio_alta!M176="","",precio_alta!M176)</f>
        <v/>
      </c>
      <c r="M176" t="str">
        <f>IF(precio_alta!N176="","",precio_alta!N176)</f>
        <v/>
      </c>
      <c r="N176" t="str">
        <f>IF(precio_alta!O176="","",precio_alta!O176)</f>
        <v/>
      </c>
      <c r="O176" t="str">
        <f>IF(precio_alta!P176="","",precio_alta!P176)</f>
        <v/>
      </c>
      <c r="P176" t="str">
        <f>IF(precio_alta!Q176="","",precio_alta!Q176)</f>
        <v/>
      </c>
      <c r="Q176" t="str">
        <f>IF(precio_alta!R176="","",precio_alta!R176)</f>
        <v/>
      </c>
      <c r="R176" t="str">
        <f>IF(precio_alta!S176="","",precio_alta!S176)</f>
        <v/>
      </c>
      <c r="S176" t="str">
        <f>IF(precio_alta!T176="","",precio_alta!T176)</f>
        <v/>
      </c>
      <c r="T176" t="str">
        <f>IF(precio_alta!U176="","",precio_alta!U176)</f>
        <v/>
      </c>
      <c r="U176" t="str">
        <f>IF(precio_alta!V176="","",precio_alta!V176)</f>
        <v/>
      </c>
      <c r="V176" t="str">
        <f>IF(precio_alta!W176="","",precio_alta!W176)</f>
        <v/>
      </c>
      <c r="W176" t="str">
        <f>IF(precio_alta!X176="","",precio_alta!X176)</f>
        <v/>
      </c>
      <c r="X176" t="str">
        <f>IF(precio_alta!Y176="","",precio_alta!Y176)</f>
        <v/>
      </c>
      <c r="Y176" t="str">
        <f>IF(precio_alta!Z176="","",precio_alta!Z176)</f>
        <v/>
      </c>
      <c r="Z176" t="str">
        <f>IF(Anexar1!C166="","",IFERROR(VLOOKUP(C176,Anexar1!C:P,6,0),0))</f>
        <v/>
      </c>
      <c r="AA176" t="str">
        <f>IF(Anexar1!C166="","",IFERROR(VLOOKUP(C176,Anexar1!C:P,14,0),""))</f>
        <v/>
      </c>
    </row>
    <row r="177" spans="1:27" x14ac:dyDescent="0.3">
      <c r="A177" t="str">
        <f>IF(precio_alta!B177="","",precio_alta!B177)</f>
        <v/>
      </c>
      <c r="B177" t="str">
        <f>IF(Anexar1!B167="","",Anexar1!B167)</f>
        <v/>
      </c>
      <c r="C177" t="str">
        <f>IF(Anexar1!C167="","",Anexar1!C167)</f>
        <v/>
      </c>
      <c r="D177" t="str">
        <f>IF(precio_alta!E177="","",precio_alta!E177)</f>
        <v/>
      </c>
      <c r="E177" t="str">
        <f>IF(precio_alta!F177="","",precio_alta!F177)</f>
        <v/>
      </c>
      <c r="F177" t="str">
        <f>IF(precio_alta!G177="","",precio_alta!G177)</f>
        <v/>
      </c>
      <c r="G177" t="str">
        <f>IF(precio_alta!H177="","",precio_alta!H177)</f>
        <v/>
      </c>
      <c r="H177" t="str">
        <f>IF(precio_alta!I177="","",precio_alta!I177)</f>
        <v/>
      </c>
      <c r="I177" t="str">
        <f>IF(precio_alta!J177="","",precio_alta!J177)</f>
        <v/>
      </c>
      <c r="J177" t="str">
        <f>IF(precio_alta!K177="","",precio_alta!K177)</f>
        <v/>
      </c>
      <c r="K177" t="str">
        <f>IF(precio_alta!L177="","",precio_alta!L177)</f>
        <v/>
      </c>
      <c r="L177" t="str">
        <f>IF(precio_alta!M177="","",precio_alta!M177)</f>
        <v/>
      </c>
      <c r="M177" t="str">
        <f>IF(precio_alta!N177="","",precio_alta!N177)</f>
        <v/>
      </c>
      <c r="N177" t="str">
        <f>IF(precio_alta!O177="","",precio_alta!O177)</f>
        <v/>
      </c>
      <c r="O177" t="str">
        <f>IF(precio_alta!P177="","",precio_alta!P177)</f>
        <v/>
      </c>
      <c r="P177" t="str">
        <f>IF(precio_alta!Q177="","",precio_alta!Q177)</f>
        <v/>
      </c>
      <c r="Q177" t="str">
        <f>IF(precio_alta!R177="","",precio_alta!R177)</f>
        <v/>
      </c>
      <c r="R177" t="str">
        <f>IF(precio_alta!S177="","",precio_alta!S177)</f>
        <v/>
      </c>
      <c r="S177" t="str">
        <f>IF(precio_alta!T177="","",precio_alta!T177)</f>
        <v/>
      </c>
      <c r="T177" t="str">
        <f>IF(precio_alta!U177="","",precio_alta!U177)</f>
        <v/>
      </c>
      <c r="U177" t="str">
        <f>IF(precio_alta!V177="","",precio_alta!V177)</f>
        <v/>
      </c>
      <c r="V177" t="str">
        <f>IF(precio_alta!W177="","",precio_alta!W177)</f>
        <v/>
      </c>
      <c r="W177" t="str">
        <f>IF(precio_alta!X177="","",precio_alta!X177)</f>
        <v/>
      </c>
      <c r="X177" t="str">
        <f>IF(precio_alta!Y177="","",precio_alta!Y177)</f>
        <v/>
      </c>
      <c r="Y177" t="str">
        <f>IF(precio_alta!Z177="","",precio_alta!Z177)</f>
        <v/>
      </c>
      <c r="Z177" t="str">
        <f>IF(Anexar1!C167="","",IFERROR(VLOOKUP(C177,Anexar1!C:P,6,0),0))</f>
        <v/>
      </c>
      <c r="AA177" t="str">
        <f>IF(Anexar1!C167="","",IFERROR(VLOOKUP(C177,Anexar1!C:P,14,0),""))</f>
        <v/>
      </c>
    </row>
    <row r="178" spans="1:27" x14ac:dyDescent="0.3">
      <c r="A178" t="str">
        <f>IF(precio_alta!B178="","",precio_alta!B178)</f>
        <v/>
      </c>
      <c r="B178" t="str">
        <f>IF(Anexar1!B168="","",Anexar1!B168)</f>
        <v/>
      </c>
      <c r="C178" t="str">
        <f>IF(Anexar1!C168="","",Anexar1!C168)</f>
        <v/>
      </c>
      <c r="D178" t="str">
        <f>IF(precio_alta!E178="","",precio_alta!E178)</f>
        <v/>
      </c>
      <c r="E178" t="str">
        <f>IF(precio_alta!F178="","",precio_alta!F178)</f>
        <v/>
      </c>
      <c r="F178" t="str">
        <f>IF(precio_alta!G178="","",precio_alta!G178)</f>
        <v/>
      </c>
      <c r="G178" t="str">
        <f>IF(precio_alta!H178="","",precio_alta!H178)</f>
        <v/>
      </c>
      <c r="H178" t="str">
        <f>IF(precio_alta!I178="","",precio_alta!I178)</f>
        <v/>
      </c>
      <c r="I178" t="str">
        <f>IF(precio_alta!J178="","",precio_alta!J178)</f>
        <v/>
      </c>
      <c r="J178" t="str">
        <f>IF(precio_alta!K178="","",precio_alta!K178)</f>
        <v/>
      </c>
      <c r="K178" t="str">
        <f>IF(precio_alta!L178="","",precio_alta!L178)</f>
        <v/>
      </c>
      <c r="L178" t="str">
        <f>IF(precio_alta!M178="","",precio_alta!M178)</f>
        <v/>
      </c>
      <c r="M178" t="str">
        <f>IF(precio_alta!N178="","",precio_alta!N178)</f>
        <v/>
      </c>
      <c r="N178" t="str">
        <f>IF(precio_alta!O178="","",precio_alta!O178)</f>
        <v/>
      </c>
      <c r="O178" t="str">
        <f>IF(precio_alta!P178="","",precio_alta!P178)</f>
        <v/>
      </c>
      <c r="P178" t="str">
        <f>IF(precio_alta!Q178="","",precio_alta!Q178)</f>
        <v/>
      </c>
      <c r="Q178" t="str">
        <f>IF(precio_alta!R178="","",precio_alta!R178)</f>
        <v/>
      </c>
      <c r="R178" t="str">
        <f>IF(precio_alta!S178="","",precio_alta!S178)</f>
        <v/>
      </c>
      <c r="S178" t="str">
        <f>IF(precio_alta!T178="","",precio_alta!T178)</f>
        <v/>
      </c>
      <c r="T178" t="str">
        <f>IF(precio_alta!U178="","",precio_alta!U178)</f>
        <v/>
      </c>
      <c r="U178" t="str">
        <f>IF(precio_alta!V178="","",precio_alta!V178)</f>
        <v/>
      </c>
      <c r="V178" t="str">
        <f>IF(precio_alta!W178="","",precio_alta!W178)</f>
        <v/>
      </c>
      <c r="W178" t="str">
        <f>IF(precio_alta!X178="","",precio_alta!X178)</f>
        <v/>
      </c>
      <c r="X178" t="str">
        <f>IF(precio_alta!Y178="","",precio_alta!Y178)</f>
        <v/>
      </c>
      <c r="Y178" t="str">
        <f>IF(precio_alta!Z178="","",precio_alta!Z178)</f>
        <v/>
      </c>
      <c r="Z178" t="str">
        <f>IF(Anexar1!C168="","",IFERROR(VLOOKUP(C178,Anexar1!C:P,6,0),0))</f>
        <v/>
      </c>
      <c r="AA178" t="str">
        <f>IF(Anexar1!C168="","",IFERROR(VLOOKUP(C178,Anexar1!C:P,14,0),""))</f>
        <v/>
      </c>
    </row>
    <row r="179" spans="1:27" x14ac:dyDescent="0.3">
      <c r="A179" t="str">
        <f>IF(precio_alta!B179="","",precio_alta!B179)</f>
        <v/>
      </c>
      <c r="B179" t="str">
        <f>IF(Anexar1!B169="","",Anexar1!B169)</f>
        <v/>
      </c>
      <c r="C179" t="str">
        <f>IF(Anexar1!C169="","",Anexar1!C169)</f>
        <v/>
      </c>
      <c r="D179" t="str">
        <f>IF(precio_alta!E179="","",precio_alta!E179)</f>
        <v/>
      </c>
      <c r="E179" t="str">
        <f>IF(precio_alta!F179="","",precio_alta!F179)</f>
        <v/>
      </c>
      <c r="F179" t="str">
        <f>IF(precio_alta!G179="","",precio_alta!G179)</f>
        <v/>
      </c>
      <c r="G179" t="str">
        <f>IF(precio_alta!H179="","",precio_alta!H179)</f>
        <v/>
      </c>
      <c r="H179" t="str">
        <f>IF(precio_alta!I179="","",precio_alta!I179)</f>
        <v/>
      </c>
      <c r="I179" t="str">
        <f>IF(precio_alta!J179="","",precio_alta!J179)</f>
        <v/>
      </c>
      <c r="J179" t="str">
        <f>IF(precio_alta!K179="","",precio_alta!K179)</f>
        <v/>
      </c>
      <c r="K179" t="str">
        <f>IF(precio_alta!L179="","",precio_alta!L179)</f>
        <v/>
      </c>
      <c r="L179" t="str">
        <f>IF(precio_alta!M179="","",precio_alta!M179)</f>
        <v/>
      </c>
      <c r="M179" t="str">
        <f>IF(precio_alta!N179="","",precio_alta!N179)</f>
        <v/>
      </c>
      <c r="N179" t="str">
        <f>IF(precio_alta!O179="","",precio_alta!O179)</f>
        <v/>
      </c>
      <c r="O179" t="str">
        <f>IF(precio_alta!P179="","",precio_alta!P179)</f>
        <v/>
      </c>
      <c r="P179" t="str">
        <f>IF(precio_alta!Q179="","",precio_alta!Q179)</f>
        <v/>
      </c>
      <c r="Q179" t="str">
        <f>IF(precio_alta!R179="","",precio_alta!R179)</f>
        <v/>
      </c>
      <c r="R179" t="str">
        <f>IF(precio_alta!S179="","",precio_alta!S179)</f>
        <v/>
      </c>
      <c r="S179" t="str">
        <f>IF(precio_alta!T179="","",precio_alta!T179)</f>
        <v/>
      </c>
      <c r="T179" t="str">
        <f>IF(precio_alta!U179="","",precio_alta!U179)</f>
        <v/>
      </c>
      <c r="U179" t="str">
        <f>IF(precio_alta!V179="","",precio_alta!V179)</f>
        <v/>
      </c>
      <c r="V179" t="str">
        <f>IF(precio_alta!W179="","",precio_alta!W179)</f>
        <v/>
      </c>
      <c r="W179" t="str">
        <f>IF(precio_alta!X179="","",precio_alta!X179)</f>
        <v/>
      </c>
      <c r="X179" t="str">
        <f>IF(precio_alta!Y179="","",precio_alta!Y179)</f>
        <v/>
      </c>
      <c r="Y179" t="str">
        <f>IF(precio_alta!Z179="","",precio_alta!Z179)</f>
        <v/>
      </c>
      <c r="Z179" t="str">
        <f>IF(Anexar1!C169="","",IFERROR(VLOOKUP(C179,Anexar1!C:P,6,0),0))</f>
        <v/>
      </c>
      <c r="AA179" t="str">
        <f>IF(Anexar1!C169="","",IFERROR(VLOOKUP(C179,Anexar1!C:P,14,0),""))</f>
        <v/>
      </c>
    </row>
    <row r="180" spans="1:27" x14ac:dyDescent="0.3">
      <c r="A180" t="str">
        <f>IF(precio_alta!B180="","",precio_alta!B180)</f>
        <v/>
      </c>
      <c r="B180" t="str">
        <f>IF(Anexar1!B170="","",Anexar1!B170)</f>
        <v/>
      </c>
      <c r="C180" t="str">
        <f>IF(Anexar1!C170="","",Anexar1!C170)</f>
        <v/>
      </c>
      <c r="D180" t="str">
        <f>IF(precio_alta!E180="","",precio_alta!E180)</f>
        <v/>
      </c>
      <c r="E180" t="str">
        <f>IF(precio_alta!F180="","",precio_alta!F180)</f>
        <v/>
      </c>
      <c r="F180" t="str">
        <f>IF(precio_alta!G180="","",precio_alta!G180)</f>
        <v/>
      </c>
      <c r="G180" t="str">
        <f>IF(precio_alta!H180="","",precio_alta!H180)</f>
        <v/>
      </c>
      <c r="H180" t="str">
        <f>IF(precio_alta!I180="","",precio_alta!I180)</f>
        <v/>
      </c>
      <c r="I180" t="str">
        <f>IF(precio_alta!J180="","",precio_alta!J180)</f>
        <v/>
      </c>
      <c r="J180" t="str">
        <f>IF(precio_alta!K180="","",precio_alta!K180)</f>
        <v/>
      </c>
      <c r="K180" t="str">
        <f>IF(precio_alta!L180="","",precio_alta!L180)</f>
        <v/>
      </c>
      <c r="L180" t="str">
        <f>IF(precio_alta!M180="","",precio_alta!M180)</f>
        <v/>
      </c>
      <c r="M180" t="str">
        <f>IF(precio_alta!N180="","",precio_alta!N180)</f>
        <v/>
      </c>
      <c r="N180" t="str">
        <f>IF(precio_alta!O180="","",precio_alta!O180)</f>
        <v/>
      </c>
      <c r="O180" t="str">
        <f>IF(precio_alta!P180="","",precio_alta!P180)</f>
        <v/>
      </c>
      <c r="P180" t="str">
        <f>IF(precio_alta!Q180="","",precio_alta!Q180)</f>
        <v/>
      </c>
      <c r="Q180" t="str">
        <f>IF(precio_alta!R180="","",precio_alta!R180)</f>
        <v/>
      </c>
      <c r="R180" t="str">
        <f>IF(precio_alta!S180="","",precio_alta!S180)</f>
        <v/>
      </c>
      <c r="S180" t="str">
        <f>IF(precio_alta!T180="","",precio_alta!T180)</f>
        <v/>
      </c>
      <c r="T180" t="str">
        <f>IF(precio_alta!U180="","",precio_alta!U180)</f>
        <v/>
      </c>
      <c r="U180" t="str">
        <f>IF(precio_alta!V180="","",precio_alta!V180)</f>
        <v/>
      </c>
      <c r="V180" t="str">
        <f>IF(precio_alta!W180="","",precio_alta!W180)</f>
        <v/>
      </c>
      <c r="W180" t="str">
        <f>IF(precio_alta!X180="","",precio_alta!X180)</f>
        <v/>
      </c>
      <c r="X180" t="str">
        <f>IF(precio_alta!Y180="","",precio_alta!Y180)</f>
        <v/>
      </c>
      <c r="Y180" t="str">
        <f>IF(precio_alta!Z180="","",precio_alta!Z180)</f>
        <v/>
      </c>
      <c r="Z180" t="str">
        <f>IF(Anexar1!C170="","",IFERROR(VLOOKUP(C180,Anexar1!C:P,6,0),0))</f>
        <v/>
      </c>
      <c r="AA180" t="str">
        <f>IF(Anexar1!C170="","",IFERROR(VLOOKUP(C180,Anexar1!C:P,14,0),""))</f>
        <v/>
      </c>
    </row>
    <row r="181" spans="1:27" x14ac:dyDescent="0.3">
      <c r="A181" t="str">
        <f>IF(precio_alta!B181="","",precio_alta!B181)</f>
        <v/>
      </c>
      <c r="B181" t="str">
        <f>IF(Anexar1!B171="","",Anexar1!B171)</f>
        <v/>
      </c>
      <c r="C181" t="str">
        <f>IF(Anexar1!C171="","",Anexar1!C171)</f>
        <v/>
      </c>
      <c r="D181" t="str">
        <f>IF(precio_alta!E181="","",precio_alta!E181)</f>
        <v/>
      </c>
      <c r="E181" t="str">
        <f>IF(precio_alta!F181="","",precio_alta!F181)</f>
        <v/>
      </c>
      <c r="F181" t="str">
        <f>IF(precio_alta!G181="","",precio_alta!G181)</f>
        <v/>
      </c>
      <c r="G181" t="str">
        <f>IF(precio_alta!H181="","",precio_alta!H181)</f>
        <v/>
      </c>
      <c r="H181" t="str">
        <f>IF(precio_alta!I181="","",precio_alta!I181)</f>
        <v/>
      </c>
      <c r="I181" t="str">
        <f>IF(precio_alta!J181="","",precio_alta!J181)</f>
        <v/>
      </c>
      <c r="J181" t="str">
        <f>IF(precio_alta!K181="","",precio_alta!K181)</f>
        <v/>
      </c>
      <c r="K181" t="str">
        <f>IF(precio_alta!L181="","",precio_alta!L181)</f>
        <v/>
      </c>
      <c r="L181" t="str">
        <f>IF(precio_alta!M181="","",precio_alta!M181)</f>
        <v/>
      </c>
      <c r="M181" t="str">
        <f>IF(precio_alta!N181="","",precio_alta!N181)</f>
        <v/>
      </c>
      <c r="N181" t="str">
        <f>IF(precio_alta!O181="","",precio_alta!O181)</f>
        <v/>
      </c>
      <c r="O181" t="str">
        <f>IF(precio_alta!P181="","",precio_alta!P181)</f>
        <v/>
      </c>
      <c r="P181" t="str">
        <f>IF(precio_alta!Q181="","",precio_alta!Q181)</f>
        <v/>
      </c>
      <c r="Q181" t="str">
        <f>IF(precio_alta!R181="","",precio_alta!R181)</f>
        <v/>
      </c>
      <c r="R181" t="str">
        <f>IF(precio_alta!S181="","",precio_alta!S181)</f>
        <v/>
      </c>
      <c r="S181" t="str">
        <f>IF(precio_alta!T181="","",precio_alta!T181)</f>
        <v/>
      </c>
      <c r="T181" t="str">
        <f>IF(precio_alta!U181="","",precio_alta!U181)</f>
        <v/>
      </c>
      <c r="U181" t="str">
        <f>IF(precio_alta!V181="","",precio_alta!V181)</f>
        <v/>
      </c>
      <c r="V181" t="str">
        <f>IF(precio_alta!W181="","",precio_alta!W181)</f>
        <v/>
      </c>
      <c r="W181" t="str">
        <f>IF(precio_alta!X181="","",precio_alta!X181)</f>
        <v/>
      </c>
      <c r="X181" t="str">
        <f>IF(precio_alta!Y181="","",precio_alta!Y181)</f>
        <v/>
      </c>
      <c r="Y181" t="str">
        <f>IF(precio_alta!Z181="","",precio_alta!Z181)</f>
        <v/>
      </c>
      <c r="Z181" t="str">
        <f>IF(Anexar1!C171="","",IFERROR(VLOOKUP(C181,Anexar1!C:P,6,0),0))</f>
        <v/>
      </c>
      <c r="AA181" t="str">
        <f>IF(Anexar1!C171="","",IFERROR(VLOOKUP(C181,Anexar1!C:P,14,0),""))</f>
        <v/>
      </c>
    </row>
    <row r="182" spans="1:27" x14ac:dyDescent="0.3">
      <c r="A182" t="str">
        <f>IF(precio_alta!B182="","",precio_alta!B182)</f>
        <v/>
      </c>
      <c r="B182" t="str">
        <f>IF(Anexar1!B172="","",Anexar1!B172)</f>
        <v/>
      </c>
      <c r="C182" t="str">
        <f>IF(Anexar1!C172="","",Anexar1!C172)</f>
        <v/>
      </c>
      <c r="D182" t="str">
        <f>IF(precio_alta!E182="","",precio_alta!E182)</f>
        <v/>
      </c>
      <c r="E182" t="str">
        <f>IF(precio_alta!F182="","",precio_alta!F182)</f>
        <v/>
      </c>
      <c r="F182" t="str">
        <f>IF(precio_alta!G182="","",precio_alta!G182)</f>
        <v/>
      </c>
      <c r="G182" t="str">
        <f>IF(precio_alta!H182="","",precio_alta!H182)</f>
        <v/>
      </c>
      <c r="H182" t="str">
        <f>IF(precio_alta!I182="","",precio_alta!I182)</f>
        <v/>
      </c>
      <c r="I182" t="str">
        <f>IF(precio_alta!J182="","",precio_alta!J182)</f>
        <v/>
      </c>
      <c r="J182" t="str">
        <f>IF(precio_alta!K182="","",precio_alta!K182)</f>
        <v/>
      </c>
      <c r="K182" t="str">
        <f>IF(precio_alta!L182="","",precio_alta!L182)</f>
        <v/>
      </c>
      <c r="L182" t="str">
        <f>IF(precio_alta!M182="","",precio_alta!M182)</f>
        <v/>
      </c>
      <c r="M182" t="str">
        <f>IF(precio_alta!N182="","",precio_alta!N182)</f>
        <v/>
      </c>
      <c r="N182" t="str">
        <f>IF(precio_alta!O182="","",precio_alta!O182)</f>
        <v/>
      </c>
      <c r="O182" t="str">
        <f>IF(precio_alta!P182="","",precio_alta!P182)</f>
        <v/>
      </c>
      <c r="P182" t="str">
        <f>IF(precio_alta!Q182="","",precio_alta!Q182)</f>
        <v/>
      </c>
      <c r="Q182" t="str">
        <f>IF(precio_alta!R182="","",precio_alta!R182)</f>
        <v/>
      </c>
      <c r="R182" t="str">
        <f>IF(precio_alta!S182="","",precio_alta!S182)</f>
        <v/>
      </c>
      <c r="S182" t="str">
        <f>IF(precio_alta!T182="","",precio_alta!T182)</f>
        <v/>
      </c>
      <c r="T182" t="str">
        <f>IF(precio_alta!U182="","",precio_alta!U182)</f>
        <v/>
      </c>
      <c r="U182" t="str">
        <f>IF(precio_alta!V182="","",precio_alta!V182)</f>
        <v/>
      </c>
      <c r="V182" t="str">
        <f>IF(precio_alta!W182="","",precio_alta!W182)</f>
        <v/>
      </c>
      <c r="W182" t="str">
        <f>IF(precio_alta!X182="","",precio_alta!X182)</f>
        <v/>
      </c>
      <c r="X182" t="str">
        <f>IF(precio_alta!Y182="","",precio_alta!Y182)</f>
        <v/>
      </c>
      <c r="Y182" t="str">
        <f>IF(precio_alta!Z182="","",precio_alta!Z182)</f>
        <v/>
      </c>
      <c r="Z182" t="str">
        <f>IF(Anexar1!C172="","",IFERROR(VLOOKUP(C182,Anexar1!C:P,6,0),0))</f>
        <v/>
      </c>
      <c r="AA182" t="str">
        <f>IF(Anexar1!C172="","",IFERROR(VLOOKUP(C182,Anexar1!C:P,14,0),""))</f>
        <v/>
      </c>
    </row>
    <row r="183" spans="1:27" x14ac:dyDescent="0.3">
      <c r="A183" t="str">
        <f>IF(precio_alta!B183="","",precio_alta!B183)</f>
        <v/>
      </c>
      <c r="B183" t="str">
        <f>IF(Anexar1!B173="","",Anexar1!B173)</f>
        <v/>
      </c>
      <c r="C183" t="str">
        <f>IF(Anexar1!C173="","",Anexar1!C173)</f>
        <v/>
      </c>
      <c r="D183" t="str">
        <f>IF(precio_alta!E183="","",precio_alta!E183)</f>
        <v/>
      </c>
      <c r="E183" t="str">
        <f>IF(precio_alta!F183="","",precio_alta!F183)</f>
        <v/>
      </c>
      <c r="F183" t="str">
        <f>IF(precio_alta!G183="","",precio_alta!G183)</f>
        <v/>
      </c>
      <c r="G183" t="str">
        <f>IF(precio_alta!H183="","",precio_alta!H183)</f>
        <v/>
      </c>
      <c r="H183" t="str">
        <f>IF(precio_alta!I183="","",precio_alta!I183)</f>
        <v/>
      </c>
      <c r="I183" t="str">
        <f>IF(precio_alta!J183="","",precio_alta!J183)</f>
        <v/>
      </c>
      <c r="J183" t="str">
        <f>IF(precio_alta!K183="","",precio_alta!K183)</f>
        <v/>
      </c>
      <c r="K183" t="str">
        <f>IF(precio_alta!L183="","",precio_alta!L183)</f>
        <v/>
      </c>
      <c r="L183" t="str">
        <f>IF(precio_alta!M183="","",precio_alta!M183)</f>
        <v/>
      </c>
      <c r="M183" t="str">
        <f>IF(precio_alta!N183="","",precio_alta!N183)</f>
        <v/>
      </c>
      <c r="N183" t="str">
        <f>IF(precio_alta!O183="","",precio_alta!O183)</f>
        <v/>
      </c>
      <c r="O183" t="str">
        <f>IF(precio_alta!P183="","",precio_alta!P183)</f>
        <v/>
      </c>
      <c r="P183" t="str">
        <f>IF(precio_alta!Q183="","",precio_alta!Q183)</f>
        <v/>
      </c>
      <c r="Q183" t="str">
        <f>IF(precio_alta!R183="","",precio_alta!R183)</f>
        <v/>
      </c>
      <c r="R183" t="str">
        <f>IF(precio_alta!S183="","",precio_alta!S183)</f>
        <v/>
      </c>
      <c r="S183" t="str">
        <f>IF(precio_alta!T183="","",precio_alta!T183)</f>
        <v/>
      </c>
      <c r="T183" t="str">
        <f>IF(precio_alta!U183="","",precio_alta!U183)</f>
        <v/>
      </c>
      <c r="U183" t="str">
        <f>IF(precio_alta!V183="","",precio_alta!V183)</f>
        <v/>
      </c>
      <c r="V183" t="str">
        <f>IF(precio_alta!W183="","",precio_alta!W183)</f>
        <v/>
      </c>
      <c r="W183" t="str">
        <f>IF(precio_alta!X183="","",precio_alta!X183)</f>
        <v/>
      </c>
      <c r="X183" t="str">
        <f>IF(precio_alta!Y183="","",precio_alta!Y183)</f>
        <v/>
      </c>
      <c r="Y183" t="str">
        <f>IF(precio_alta!Z183="","",precio_alta!Z183)</f>
        <v/>
      </c>
      <c r="Z183" t="str">
        <f>IF(Anexar1!C173="","",IFERROR(VLOOKUP(C183,Anexar1!C:P,6,0),0))</f>
        <v/>
      </c>
      <c r="AA183" t="str">
        <f>IF(Anexar1!C173="","",IFERROR(VLOOKUP(C183,Anexar1!C:P,14,0),""))</f>
        <v/>
      </c>
    </row>
    <row r="184" spans="1:27" x14ac:dyDescent="0.3">
      <c r="A184" t="str">
        <f>IF(precio_alta!B184="","",precio_alta!B184)</f>
        <v/>
      </c>
      <c r="B184" t="str">
        <f>IF(Anexar1!B174="","",Anexar1!B174)</f>
        <v/>
      </c>
      <c r="C184" t="str">
        <f>IF(Anexar1!C174="","",Anexar1!C174)</f>
        <v/>
      </c>
      <c r="D184" t="str">
        <f>IF(precio_alta!E184="","",precio_alta!E184)</f>
        <v/>
      </c>
      <c r="E184" t="str">
        <f>IF(precio_alta!F184="","",precio_alta!F184)</f>
        <v/>
      </c>
      <c r="F184" t="str">
        <f>IF(precio_alta!G184="","",precio_alta!G184)</f>
        <v/>
      </c>
      <c r="G184" t="str">
        <f>IF(precio_alta!H184="","",precio_alta!H184)</f>
        <v/>
      </c>
      <c r="H184" t="str">
        <f>IF(precio_alta!I184="","",precio_alta!I184)</f>
        <v/>
      </c>
      <c r="I184" t="str">
        <f>IF(precio_alta!J184="","",precio_alta!J184)</f>
        <v/>
      </c>
      <c r="J184" t="str">
        <f>IF(precio_alta!K184="","",precio_alta!K184)</f>
        <v/>
      </c>
      <c r="K184" t="str">
        <f>IF(precio_alta!L184="","",precio_alta!L184)</f>
        <v/>
      </c>
      <c r="L184" t="str">
        <f>IF(precio_alta!M184="","",precio_alta!M184)</f>
        <v/>
      </c>
      <c r="M184" t="str">
        <f>IF(precio_alta!N184="","",precio_alta!N184)</f>
        <v/>
      </c>
      <c r="N184" t="str">
        <f>IF(precio_alta!O184="","",precio_alta!O184)</f>
        <v/>
      </c>
      <c r="O184" t="str">
        <f>IF(precio_alta!P184="","",precio_alta!P184)</f>
        <v/>
      </c>
      <c r="P184" t="str">
        <f>IF(precio_alta!Q184="","",precio_alta!Q184)</f>
        <v/>
      </c>
      <c r="Q184" t="str">
        <f>IF(precio_alta!R184="","",precio_alta!R184)</f>
        <v/>
      </c>
      <c r="R184" t="str">
        <f>IF(precio_alta!S184="","",precio_alta!S184)</f>
        <v/>
      </c>
      <c r="S184" t="str">
        <f>IF(precio_alta!T184="","",precio_alta!T184)</f>
        <v/>
      </c>
      <c r="T184" t="str">
        <f>IF(precio_alta!U184="","",precio_alta!U184)</f>
        <v/>
      </c>
      <c r="U184" t="str">
        <f>IF(precio_alta!V184="","",precio_alta!V184)</f>
        <v/>
      </c>
      <c r="V184" t="str">
        <f>IF(precio_alta!W184="","",precio_alta!W184)</f>
        <v/>
      </c>
      <c r="W184" t="str">
        <f>IF(precio_alta!X184="","",precio_alta!X184)</f>
        <v/>
      </c>
      <c r="X184" t="str">
        <f>IF(precio_alta!Y184="","",precio_alta!Y184)</f>
        <v/>
      </c>
      <c r="Y184" t="str">
        <f>IF(precio_alta!Z184="","",precio_alta!Z184)</f>
        <v/>
      </c>
      <c r="Z184" t="str">
        <f>IF(Anexar1!C174="","",IFERROR(VLOOKUP(C184,Anexar1!C:P,6,0),0))</f>
        <v/>
      </c>
      <c r="AA184" t="str">
        <f>IF(Anexar1!C174="","",IFERROR(VLOOKUP(C184,Anexar1!C:P,14,0),""))</f>
        <v/>
      </c>
    </row>
    <row r="185" spans="1:27" x14ac:dyDescent="0.3">
      <c r="A185" t="str">
        <f>IF(precio_alta!B185="","",precio_alta!B185)</f>
        <v/>
      </c>
      <c r="B185" t="str">
        <f>IF(Anexar1!B175="","",Anexar1!B175)</f>
        <v/>
      </c>
      <c r="C185" t="str">
        <f>IF(Anexar1!C175="","",Anexar1!C175)</f>
        <v/>
      </c>
      <c r="D185" t="str">
        <f>IF(precio_alta!E185="","",precio_alta!E185)</f>
        <v/>
      </c>
      <c r="E185" t="str">
        <f>IF(precio_alta!F185="","",precio_alta!F185)</f>
        <v/>
      </c>
      <c r="F185" t="str">
        <f>IF(precio_alta!G185="","",precio_alta!G185)</f>
        <v/>
      </c>
      <c r="G185" t="str">
        <f>IF(precio_alta!H185="","",precio_alta!H185)</f>
        <v/>
      </c>
      <c r="H185" t="str">
        <f>IF(precio_alta!I185="","",precio_alta!I185)</f>
        <v/>
      </c>
      <c r="I185" t="str">
        <f>IF(precio_alta!J185="","",precio_alta!J185)</f>
        <v/>
      </c>
      <c r="J185" t="str">
        <f>IF(precio_alta!K185="","",precio_alta!K185)</f>
        <v/>
      </c>
      <c r="K185" t="str">
        <f>IF(precio_alta!L185="","",precio_alta!L185)</f>
        <v/>
      </c>
      <c r="L185" t="str">
        <f>IF(precio_alta!M185="","",precio_alta!M185)</f>
        <v/>
      </c>
      <c r="M185" t="str">
        <f>IF(precio_alta!N185="","",precio_alta!N185)</f>
        <v/>
      </c>
      <c r="N185" t="str">
        <f>IF(precio_alta!O185="","",precio_alta!O185)</f>
        <v/>
      </c>
      <c r="O185" t="str">
        <f>IF(precio_alta!P185="","",precio_alta!P185)</f>
        <v/>
      </c>
      <c r="P185" t="str">
        <f>IF(precio_alta!Q185="","",precio_alta!Q185)</f>
        <v/>
      </c>
      <c r="Q185" t="str">
        <f>IF(precio_alta!R185="","",precio_alta!R185)</f>
        <v/>
      </c>
      <c r="R185" t="str">
        <f>IF(precio_alta!S185="","",precio_alta!S185)</f>
        <v/>
      </c>
      <c r="S185" t="str">
        <f>IF(precio_alta!T185="","",precio_alta!T185)</f>
        <v/>
      </c>
      <c r="T185" t="str">
        <f>IF(precio_alta!U185="","",precio_alta!U185)</f>
        <v/>
      </c>
      <c r="U185" t="str">
        <f>IF(precio_alta!V185="","",precio_alta!V185)</f>
        <v/>
      </c>
      <c r="V185" t="str">
        <f>IF(precio_alta!W185="","",precio_alta!W185)</f>
        <v/>
      </c>
      <c r="W185" t="str">
        <f>IF(precio_alta!X185="","",precio_alta!X185)</f>
        <v/>
      </c>
      <c r="X185" t="str">
        <f>IF(precio_alta!Y185="","",precio_alta!Y185)</f>
        <v/>
      </c>
      <c r="Y185" t="str">
        <f>IF(precio_alta!Z185="","",precio_alta!Z185)</f>
        <v/>
      </c>
      <c r="Z185" t="str">
        <f>IF(Anexar1!C175="","",IFERROR(VLOOKUP(C185,Anexar1!C:P,6,0),0))</f>
        <v/>
      </c>
      <c r="AA185" t="str">
        <f>IF(Anexar1!C175="","",IFERROR(VLOOKUP(C185,Anexar1!C:P,14,0),""))</f>
        <v/>
      </c>
    </row>
    <row r="186" spans="1:27" x14ac:dyDescent="0.3">
      <c r="A186" t="str">
        <f>IF(precio_alta!B186="","",precio_alta!B186)</f>
        <v/>
      </c>
      <c r="B186" t="str">
        <f>IF(Anexar1!B176="","",Anexar1!B176)</f>
        <v/>
      </c>
      <c r="C186" t="str">
        <f>IF(Anexar1!C176="","",Anexar1!C176)</f>
        <v/>
      </c>
      <c r="D186" t="str">
        <f>IF(precio_alta!E186="","",precio_alta!E186)</f>
        <v/>
      </c>
      <c r="E186" t="str">
        <f>IF(precio_alta!F186="","",precio_alta!F186)</f>
        <v/>
      </c>
      <c r="F186" t="str">
        <f>IF(precio_alta!G186="","",precio_alta!G186)</f>
        <v/>
      </c>
      <c r="G186" t="str">
        <f>IF(precio_alta!H186="","",precio_alta!H186)</f>
        <v/>
      </c>
      <c r="H186" t="str">
        <f>IF(precio_alta!I186="","",precio_alta!I186)</f>
        <v/>
      </c>
      <c r="I186" t="str">
        <f>IF(precio_alta!J186="","",precio_alta!J186)</f>
        <v/>
      </c>
      <c r="J186" t="str">
        <f>IF(precio_alta!K186="","",precio_alta!K186)</f>
        <v/>
      </c>
      <c r="K186" t="str">
        <f>IF(precio_alta!L186="","",precio_alta!L186)</f>
        <v/>
      </c>
      <c r="L186" t="str">
        <f>IF(precio_alta!M186="","",precio_alta!M186)</f>
        <v/>
      </c>
      <c r="M186" t="str">
        <f>IF(precio_alta!N186="","",precio_alta!N186)</f>
        <v/>
      </c>
      <c r="N186" t="str">
        <f>IF(precio_alta!O186="","",precio_alta!O186)</f>
        <v/>
      </c>
      <c r="O186" t="str">
        <f>IF(precio_alta!P186="","",precio_alta!P186)</f>
        <v/>
      </c>
      <c r="P186" t="str">
        <f>IF(precio_alta!Q186="","",precio_alta!Q186)</f>
        <v/>
      </c>
      <c r="Q186" t="str">
        <f>IF(precio_alta!R186="","",precio_alta!R186)</f>
        <v/>
      </c>
      <c r="R186" t="str">
        <f>IF(precio_alta!S186="","",precio_alta!S186)</f>
        <v/>
      </c>
      <c r="S186" t="str">
        <f>IF(precio_alta!T186="","",precio_alta!T186)</f>
        <v/>
      </c>
      <c r="T186" t="str">
        <f>IF(precio_alta!U186="","",precio_alta!U186)</f>
        <v/>
      </c>
      <c r="U186" t="str">
        <f>IF(precio_alta!V186="","",precio_alta!V186)</f>
        <v/>
      </c>
      <c r="V186" t="str">
        <f>IF(precio_alta!W186="","",precio_alta!W186)</f>
        <v/>
      </c>
      <c r="W186" t="str">
        <f>IF(precio_alta!X186="","",precio_alta!X186)</f>
        <v/>
      </c>
      <c r="X186" t="str">
        <f>IF(precio_alta!Y186="","",precio_alta!Y186)</f>
        <v/>
      </c>
      <c r="Y186" t="str">
        <f>IF(precio_alta!Z186="","",precio_alta!Z186)</f>
        <v/>
      </c>
      <c r="Z186" t="str">
        <f>IF(Anexar1!C176="","",IFERROR(VLOOKUP(C186,Anexar1!C:P,6,0),0))</f>
        <v/>
      </c>
      <c r="AA186" t="str">
        <f>IF(Anexar1!C176="","",IFERROR(VLOOKUP(C186,Anexar1!C:P,14,0),""))</f>
        <v/>
      </c>
    </row>
    <row r="187" spans="1:27" x14ac:dyDescent="0.3">
      <c r="A187" t="str">
        <f>IF(precio_alta!B187="","",precio_alta!B187)</f>
        <v/>
      </c>
      <c r="B187" t="str">
        <f>IF(Anexar1!B177="","",Anexar1!B177)</f>
        <v/>
      </c>
      <c r="C187" t="str">
        <f>IF(Anexar1!C177="","",Anexar1!C177)</f>
        <v/>
      </c>
      <c r="D187" t="str">
        <f>IF(precio_alta!E187="","",precio_alta!E187)</f>
        <v/>
      </c>
      <c r="E187" t="str">
        <f>IF(precio_alta!F187="","",precio_alta!F187)</f>
        <v/>
      </c>
      <c r="F187" t="str">
        <f>IF(precio_alta!G187="","",precio_alta!G187)</f>
        <v/>
      </c>
      <c r="G187" t="str">
        <f>IF(precio_alta!H187="","",precio_alta!H187)</f>
        <v/>
      </c>
      <c r="H187" t="str">
        <f>IF(precio_alta!I187="","",precio_alta!I187)</f>
        <v/>
      </c>
      <c r="I187" t="str">
        <f>IF(precio_alta!J187="","",precio_alta!J187)</f>
        <v/>
      </c>
      <c r="J187" t="str">
        <f>IF(precio_alta!K187="","",precio_alta!K187)</f>
        <v/>
      </c>
      <c r="K187" t="str">
        <f>IF(precio_alta!L187="","",precio_alta!L187)</f>
        <v/>
      </c>
      <c r="L187" t="str">
        <f>IF(precio_alta!M187="","",precio_alta!M187)</f>
        <v/>
      </c>
      <c r="M187" t="str">
        <f>IF(precio_alta!N187="","",precio_alta!N187)</f>
        <v/>
      </c>
      <c r="N187" t="str">
        <f>IF(precio_alta!O187="","",precio_alta!O187)</f>
        <v/>
      </c>
      <c r="O187" t="str">
        <f>IF(precio_alta!P187="","",precio_alta!P187)</f>
        <v/>
      </c>
      <c r="P187" t="str">
        <f>IF(precio_alta!Q187="","",precio_alta!Q187)</f>
        <v/>
      </c>
      <c r="Q187" t="str">
        <f>IF(precio_alta!R187="","",precio_alta!R187)</f>
        <v/>
      </c>
      <c r="R187" t="str">
        <f>IF(precio_alta!S187="","",precio_alta!S187)</f>
        <v/>
      </c>
      <c r="S187" t="str">
        <f>IF(precio_alta!T187="","",precio_alta!T187)</f>
        <v/>
      </c>
      <c r="T187" t="str">
        <f>IF(precio_alta!U187="","",precio_alta!U187)</f>
        <v/>
      </c>
      <c r="U187" t="str">
        <f>IF(precio_alta!V187="","",precio_alta!V187)</f>
        <v/>
      </c>
      <c r="V187" t="str">
        <f>IF(precio_alta!W187="","",precio_alta!W187)</f>
        <v/>
      </c>
      <c r="W187" t="str">
        <f>IF(precio_alta!X187="","",precio_alta!X187)</f>
        <v/>
      </c>
      <c r="X187" t="str">
        <f>IF(precio_alta!Y187="","",precio_alta!Y187)</f>
        <v/>
      </c>
      <c r="Y187" t="str">
        <f>IF(precio_alta!Z187="","",precio_alta!Z187)</f>
        <v/>
      </c>
      <c r="Z187" t="str">
        <f>IF(Anexar1!C177="","",IFERROR(VLOOKUP(C187,Anexar1!C:P,6,0),0))</f>
        <v/>
      </c>
      <c r="AA187" t="str">
        <f>IF(Anexar1!C177="","",IFERROR(VLOOKUP(C187,Anexar1!C:P,14,0),""))</f>
        <v/>
      </c>
    </row>
    <row r="188" spans="1:27" x14ac:dyDescent="0.3">
      <c r="A188" t="str">
        <f>IF(precio_alta!B188="","",precio_alta!B188)</f>
        <v/>
      </c>
      <c r="B188" t="str">
        <f>IF(Anexar1!B178="","",Anexar1!B178)</f>
        <v/>
      </c>
      <c r="C188" t="str">
        <f>IF(Anexar1!C178="","",Anexar1!C178)</f>
        <v/>
      </c>
      <c r="D188" t="str">
        <f>IF(precio_alta!E188="","",precio_alta!E188)</f>
        <v/>
      </c>
      <c r="E188" t="str">
        <f>IF(precio_alta!F188="","",precio_alta!F188)</f>
        <v/>
      </c>
      <c r="F188" t="str">
        <f>IF(precio_alta!G188="","",precio_alta!G188)</f>
        <v/>
      </c>
      <c r="G188" t="str">
        <f>IF(precio_alta!H188="","",precio_alta!H188)</f>
        <v/>
      </c>
      <c r="H188" t="str">
        <f>IF(precio_alta!I188="","",precio_alta!I188)</f>
        <v/>
      </c>
      <c r="I188" t="str">
        <f>IF(precio_alta!J188="","",precio_alta!J188)</f>
        <v/>
      </c>
      <c r="J188" t="str">
        <f>IF(precio_alta!K188="","",precio_alta!K188)</f>
        <v/>
      </c>
      <c r="K188" t="str">
        <f>IF(precio_alta!L188="","",precio_alta!L188)</f>
        <v/>
      </c>
      <c r="L188" t="str">
        <f>IF(precio_alta!M188="","",precio_alta!M188)</f>
        <v/>
      </c>
      <c r="M188" t="str">
        <f>IF(precio_alta!N188="","",precio_alta!N188)</f>
        <v/>
      </c>
      <c r="N188" t="str">
        <f>IF(precio_alta!O188="","",precio_alta!O188)</f>
        <v/>
      </c>
      <c r="O188" t="str">
        <f>IF(precio_alta!P188="","",precio_alta!P188)</f>
        <v/>
      </c>
      <c r="P188" t="str">
        <f>IF(precio_alta!Q188="","",precio_alta!Q188)</f>
        <v/>
      </c>
      <c r="Q188" t="str">
        <f>IF(precio_alta!R188="","",precio_alta!R188)</f>
        <v/>
      </c>
      <c r="R188" t="str">
        <f>IF(precio_alta!S188="","",precio_alta!S188)</f>
        <v/>
      </c>
      <c r="S188" t="str">
        <f>IF(precio_alta!T188="","",precio_alta!T188)</f>
        <v/>
      </c>
      <c r="T188" t="str">
        <f>IF(precio_alta!U188="","",precio_alta!U188)</f>
        <v/>
      </c>
      <c r="U188" t="str">
        <f>IF(precio_alta!V188="","",precio_alta!V188)</f>
        <v/>
      </c>
      <c r="V188" t="str">
        <f>IF(precio_alta!W188="","",precio_alta!W188)</f>
        <v/>
      </c>
      <c r="W188" t="str">
        <f>IF(precio_alta!X188="","",precio_alta!X188)</f>
        <v/>
      </c>
      <c r="X188" t="str">
        <f>IF(precio_alta!Y188="","",precio_alta!Y188)</f>
        <v/>
      </c>
      <c r="Y188" t="str">
        <f>IF(precio_alta!Z188="","",precio_alta!Z188)</f>
        <v/>
      </c>
      <c r="Z188" t="str">
        <f>IF(Anexar1!C178="","",IFERROR(VLOOKUP(C188,Anexar1!C:P,6,0),0))</f>
        <v/>
      </c>
      <c r="AA188" t="str">
        <f>IF(Anexar1!C178="","",IFERROR(VLOOKUP(C188,Anexar1!C:P,14,0),""))</f>
        <v/>
      </c>
    </row>
    <row r="189" spans="1:27" x14ac:dyDescent="0.3">
      <c r="A189" t="str">
        <f>IF(precio_alta!B189="","",precio_alta!B189)</f>
        <v/>
      </c>
      <c r="B189" t="str">
        <f>IF(Anexar1!B179="","",Anexar1!B179)</f>
        <v/>
      </c>
      <c r="C189" t="str">
        <f>IF(Anexar1!C179="","",Anexar1!C179)</f>
        <v/>
      </c>
      <c r="D189" t="str">
        <f>IF(precio_alta!E189="","",precio_alta!E189)</f>
        <v/>
      </c>
      <c r="E189" t="str">
        <f>IF(precio_alta!F189="","",precio_alta!F189)</f>
        <v/>
      </c>
      <c r="F189" t="str">
        <f>IF(precio_alta!G189="","",precio_alta!G189)</f>
        <v/>
      </c>
      <c r="G189" t="str">
        <f>IF(precio_alta!H189="","",precio_alta!H189)</f>
        <v/>
      </c>
      <c r="H189" t="str">
        <f>IF(precio_alta!I189="","",precio_alta!I189)</f>
        <v/>
      </c>
      <c r="I189" t="str">
        <f>IF(precio_alta!J189="","",precio_alta!J189)</f>
        <v/>
      </c>
      <c r="J189" t="str">
        <f>IF(precio_alta!K189="","",precio_alta!K189)</f>
        <v/>
      </c>
      <c r="K189" t="str">
        <f>IF(precio_alta!L189="","",precio_alta!L189)</f>
        <v/>
      </c>
      <c r="L189" t="str">
        <f>IF(precio_alta!M189="","",precio_alta!M189)</f>
        <v/>
      </c>
      <c r="M189" t="str">
        <f>IF(precio_alta!N189="","",precio_alta!N189)</f>
        <v/>
      </c>
      <c r="N189" t="str">
        <f>IF(precio_alta!O189="","",precio_alta!O189)</f>
        <v/>
      </c>
      <c r="O189" t="str">
        <f>IF(precio_alta!P189="","",precio_alta!P189)</f>
        <v/>
      </c>
      <c r="P189" t="str">
        <f>IF(precio_alta!Q189="","",precio_alta!Q189)</f>
        <v/>
      </c>
      <c r="Q189" t="str">
        <f>IF(precio_alta!R189="","",precio_alta!R189)</f>
        <v/>
      </c>
      <c r="R189" t="str">
        <f>IF(precio_alta!S189="","",precio_alta!S189)</f>
        <v/>
      </c>
      <c r="S189" t="str">
        <f>IF(precio_alta!T189="","",precio_alta!T189)</f>
        <v/>
      </c>
      <c r="T189" t="str">
        <f>IF(precio_alta!U189="","",precio_alta!U189)</f>
        <v/>
      </c>
      <c r="U189" t="str">
        <f>IF(precio_alta!V189="","",precio_alta!V189)</f>
        <v/>
      </c>
      <c r="V189" t="str">
        <f>IF(precio_alta!W189="","",precio_alta!W189)</f>
        <v/>
      </c>
      <c r="W189" t="str">
        <f>IF(precio_alta!X189="","",precio_alta!X189)</f>
        <v/>
      </c>
      <c r="X189" t="str">
        <f>IF(precio_alta!Y189="","",precio_alta!Y189)</f>
        <v/>
      </c>
      <c r="Y189" t="str">
        <f>IF(precio_alta!Z189="","",precio_alta!Z189)</f>
        <v/>
      </c>
      <c r="Z189" t="str">
        <f>IF(Anexar1!C179="","",IFERROR(VLOOKUP(C189,Anexar1!C:P,6,0),0))</f>
        <v/>
      </c>
      <c r="AA189" t="str">
        <f>IF(Anexar1!C179="","",IFERROR(VLOOKUP(C189,Anexar1!C:P,14,0),""))</f>
        <v/>
      </c>
    </row>
    <row r="190" spans="1:27" x14ac:dyDescent="0.3">
      <c r="A190" t="str">
        <f>IF(precio_alta!B190="","",precio_alta!B190)</f>
        <v/>
      </c>
      <c r="B190" t="str">
        <f>IF(Anexar1!B180="","",Anexar1!B180)</f>
        <v/>
      </c>
      <c r="C190" t="str">
        <f>IF(Anexar1!C180="","",Anexar1!C180)</f>
        <v/>
      </c>
      <c r="D190" t="str">
        <f>IF(precio_alta!E190="","",precio_alta!E190)</f>
        <v/>
      </c>
      <c r="E190" t="str">
        <f>IF(precio_alta!F190="","",precio_alta!F190)</f>
        <v/>
      </c>
      <c r="F190" t="str">
        <f>IF(precio_alta!G190="","",precio_alta!G190)</f>
        <v/>
      </c>
      <c r="G190" t="str">
        <f>IF(precio_alta!H190="","",precio_alta!H190)</f>
        <v/>
      </c>
      <c r="H190" t="str">
        <f>IF(precio_alta!I190="","",precio_alta!I190)</f>
        <v/>
      </c>
      <c r="I190" t="str">
        <f>IF(precio_alta!J190="","",precio_alta!J190)</f>
        <v/>
      </c>
      <c r="J190" t="str">
        <f>IF(precio_alta!K190="","",precio_alta!K190)</f>
        <v/>
      </c>
      <c r="K190" t="str">
        <f>IF(precio_alta!L190="","",precio_alta!L190)</f>
        <v/>
      </c>
      <c r="L190" t="str">
        <f>IF(precio_alta!M190="","",precio_alta!M190)</f>
        <v/>
      </c>
      <c r="M190" t="str">
        <f>IF(precio_alta!N190="","",precio_alta!N190)</f>
        <v/>
      </c>
      <c r="N190" t="str">
        <f>IF(precio_alta!O190="","",precio_alta!O190)</f>
        <v/>
      </c>
      <c r="O190" t="str">
        <f>IF(precio_alta!P190="","",precio_alta!P190)</f>
        <v/>
      </c>
      <c r="P190" t="str">
        <f>IF(precio_alta!Q190="","",precio_alta!Q190)</f>
        <v/>
      </c>
      <c r="Q190" t="str">
        <f>IF(precio_alta!R190="","",precio_alta!R190)</f>
        <v/>
      </c>
      <c r="R190" t="str">
        <f>IF(precio_alta!S190="","",precio_alta!S190)</f>
        <v/>
      </c>
      <c r="S190" t="str">
        <f>IF(precio_alta!T190="","",precio_alta!T190)</f>
        <v/>
      </c>
      <c r="T190" t="str">
        <f>IF(precio_alta!U190="","",precio_alta!U190)</f>
        <v/>
      </c>
      <c r="U190" t="str">
        <f>IF(precio_alta!V190="","",precio_alta!V190)</f>
        <v/>
      </c>
      <c r="V190" t="str">
        <f>IF(precio_alta!W190="","",precio_alta!W190)</f>
        <v/>
      </c>
      <c r="W190" t="str">
        <f>IF(precio_alta!X190="","",precio_alta!X190)</f>
        <v/>
      </c>
      <c r="X190" t="str">
        <f>IF(precio_alta!Y190="","",precio_alta!Y190)</f>
        <v/>
      </c>
      <c r="Y190" t="str">
        <f>IF(precio_alta!Z190="","",precio_alta!Z190)</f>
        <v/>
      </c>
      <c r="Z190" t="str">
        <f>IF(Anexar1!C180="","",IFERROR(VLOOKUP(C190,Anexar1!C:P,6,0),0))</f>
        <v/>
      </c>
      <c r="AA190" t="str">
        <f>IF(Anexar1!C180="","",IFERROR(VLOOKUP(C190,Anexar1!C:P,14,0),""))</f>
        <v/>
      </c>
    </row>
    <row r="191" spans="1:27" x14ac:dyDescent="0.3">
      <c r="A191" t="str">
        <f>IF(precio_alta!B191="","",precio_alta!B191)</f>
        <v/>
      </c>
      <c r="B191" t="str">
        <f>IF(Anexar1!B181="","",Anexar1!B181)</f>
        <v/>
      </c>
      <c r="C191" t="str">
        <f>IF(Anexar1!C181="","",Anexar1!C181)</f>
        <v/>
      </c>
      <c r="D191" t="str">
        <f>IF(precio_alta!E191="","",precio_alta!E191)</f>
        <v/>
      </c>
      <c r="E191" t="str">
        <f>IF(precio_alta!F191="","",precio_alta!F191)</f>
        <v/>
      </c>
      <c r="F191" t="str">
        <f>IF(precio_alta!G191="","",precio_alta!G191)</f>
        <v/>
      </c>
      <c r="G191" t="str">
        <f>IF(precio_alta!H191="","",precio_alta!H191)</f>
        <v/>
      </c>
      <c r="H191" t="str">
        <f>IF(precio_alta!I191="","",precio_alta!I191)</f>
        <v/>
      </c>
      <c r="I191" t="str">
        <f>IF(precio_alta!J191="","",precio_alta!J191)</f>
        <v/>
      </c>
      <c r="J191" t="str">
        <f>IF(precio_alta!K191="","",precio_alta!K191)</f>
        <v/>
      </c>
      <c r="K191" t="str">
        <f>IF(precio_alta!L191="","",precio_alta!L191)</f>
        <v/>
      </c>
      <c r="L191" t="str">
        <f>IF(precio_alta!M191="","",precio_alta!M191)</f>
        <v/>
      </c>
      <c r="M191" t="str">
        <f>IF(precio_alta!N191="","",precio_alta!N191)</f>
        <v/>
      </c>
      <c r="N191" t="str">
        <f>IF(precio_alta!O191="","",precio_alta!O191)</f>
        <v/>
      </c>
      <c r="O191" t="str">
        <f>IF(precio_alta!P191="","",precio_alta!P191)</f>
        <v/>
      </c>
      <c r="P191" t="str">
        <f>IF(precio_alta!Q191="","",precio_alta!Q191)</f>
        <v/>
      </c>
      <c r="Q191" t="str">
        <f>IF(precio_alta!R191="","",precio_alta!R191)</f>
        <v/>
      </c>
      <c r="R191" t="str">
        <f>IF(precio_alta!S191="","",precio_alta!S191)</f>
        <v/>
      </c>
      <c r="S191" t="str">
        <f>IF(precio_alta!T191="","",precio_alta!T191)</f>
        <v/>
      </c>
      <c r="T191" t="str">
        <f>IF(precio_alta!U191="","",precio_alta!U191)</f>
        <v/>
      </c>
      <c r="U191" t="str">
        <f>IF(precio_alta!V191="","",precio_alta!V191)</f>
        <v/>
      </c>
      <c r="V191" t="str">
        <f>IF(precio_alta!W191="","",precio_alta!W191)</f>
        <v/>
      </c>
      <c r="W191" t="str">
        <f>IF(precio_alta!X191="","",precio_alta!X191)</f>
        <v/>
      </c>
      <c r="X191" t="str">
        <f>IF(precio_alta!Y191="","",precio_alta!Y191)</f>
        <v/>
      </c>
      <c r="Y191" t="str">
        <f>IF(precio_alta!Z191="","",precio_alta!Z191)</f>
        <v/>
      </c>
      <c r="Z191" t="str">
        <f>IF(Anexar1!C181="","",IFERROR(VLOOKUP(C191,Anexar1!C:P,6,0),0))</f>
        <v/>
      </c>
      <c r="AA191" t="str">
        <f>IF(Anexar1!C181="","",IFERROR(VLOOKUP(C191,Anexar1!C:P,14,0),""))</f>
        <v/>
      </c>
    </row>
    <row r="192" spans="1:27" x14ac:dyDescent="0.3">
      <c r="A192" t="str">
        <f>IF(precio_alta!B192="","",precio_alta!B192)</f>
        <v/>
      </c>
      <c r="B192" t="str">
        <f>IF(Anexar1!B182="","",Anexar1!B182)</f>
        <v/>
      </c>
      <c r="C192" t="str">
        <f>IF(Anexar1!C182="","",Anexar1!C182)</f>
        <v/>
      </c>
      <c r="D192" t="str">
        <f>IF(precio_alta!E192="","",precio_alta!E192)</f>
        <v/>
      </c>
      <c r="E192" t="str">
        <f>IF(precio_alta!F192="","",precio_alta!F192)</f>
        <v/>
      </c>
      <c r="F192" t="str">
        <f>IF(precio_alta!G192="","",precio_alta!G192)</f>
        <v/>
      </c>
      <c r="G192" t="str">
        <f>IF(precio_alta!H192="","",precio_alta!H192)</f>
        <v/>
      </c>
      <c r="H192" t="str">
        <f>IF(precio_alta!I192="","",precio_alta!I192)</f>
        <v/>
      </c>
      <c r="I192" t="str">
        <f>IF(precio_alta!J192="","",precio_alta!J192)</f>
        <v/>
      </c>
      <c r="J192" t="str">
        <f>IF(precio_alta!K192="","",precio_alta!K192)</f>
        <v/>
      </c>
      <c r="K192" t="str">
        <f>IF(precio_alta!L192="","",precio_alta!L192)</f>
        <v/>
      </c>
      <c r="L192" t="str">
        <f>IF(precio_alta!M192="","",precio_alta!M192)</f>
        <v/>
      </c>
      <c r="M192" t="str">
        <f>IF(precio_alta!N192="","",precio_alta!N192)</f>
        <v/>
      </c>
      <c r="N192" t="str">
        <f>IF(precio_alta!O192="","",precio_alta!O192)</f>
        <v/>
      </c>
      <c r="O192" t="str">
        <f>IF(precio_alta!P192="","",precio_alta!P192)</f>
        <v/>
      </c>
      <c r="P192" t="str">
        <f>IF(precio_alta!Q192="","",precio_alta!Q192)</f>
        <v/>
      </c>
      <c r="Q192" t="str">
        <f>IF(precio_alta!R192="","",precio_alta!R192)</f>
        <v/>
      </c>
      <c r="R192" t="str">
        <f>IF(precio_alta!S192="","",precio_alta!S192)</f>
        <v/>
      </c>
      <c r="S192" t="str">
        <f>IF(precio_alta!T192="","",precio_alta!T192)</f>
        <v/>
      </c>
      <c r="T192" t="str">
        <f>IF(precio_alta!U192="","",precio_alta!U192)</f>
        <v/>
      </c>
      <c r="U192" t="str">
        <f>IF(precio_alta!V192="","",precio_alta!V192)</f>
        <v/>
      </c>
      <c r="V192" t="str">
        <f>IF(precio_alta!W192="","",precio_alta!W192)</f>
        <v/>
      </c>
      <c r="W192" t="str">
        <f>IF(precio_alta!X192="","",precio_alta!X192)</f>
        <v/>
      </c>
      <c r="X192" t="str">
        <f>IF(precio_alta!Y192="","",precio_alta!Y192)</f>
        <v/>
      </c>
      <c r="Y192" t="str">
        <f>IF(precio_alta!Z192="","",precio_alta!Z192)</f>
        <v/>
      </c>
      <c r="Z192" t="str">
        <f>IF(Anexar1!C182="","",IFERROR(VLOOKUP(C192,Anexar1!C:P,6,0),0))</f>
        <v/>
      </c>
      <c r="AA192" t="str">
        <f>IF(Anexar1!C182="","",IFERROR(VLOOKUP(C192,Anexar1!C:P,14,0),""))</f>
        <v/>
      </c>
    </row>
    <row r="193" spans="1:27" x14ac:dyDescent="0.3">
      <c r="A193" t="str">
        <f>IF(precio_alta!B193="","",precio_alta!B193)</f>
        <v/>
      </c>
      <c r="B193" t="str">
        <f>IF(Anexar1!B183="","",Anexar1!B183)</f>
        <v/>
      </c>
      <c r="C193" t="str">
        <f>IF(Anexar1!C183="","",Anexar1!C183)</f>
        <v/>
      </c>
      <c r="D193" t="str">
        <f>IF(precio_alta!E193="","",precio_alta!E193)</f>
        <v/>
      </c>
      <c r="E193" t="str">
        <f>IF(precio_alta!F193="","",precio_alta!F193)</f>
        <v/>
      </c>
      <c r="F193" t="str">
        <f>IF(precio_alta!G193="","",precio_alta!G193)</f>
        <v/>
      </c>
      <c r="G193" t="str">
        <f>IF(precio_alta!H193="","",precio_alta!H193)</f>
        <v/>
      </c>
      <c r="H193" t="str">
        <f>IF(precio_alta!I193="","",precio_alta!I193)</f>
        <v/>
      </c>
      <c r="I193" t="str">
        <f>IF(precio_alta!J193="","",precio_alta!J193)</f>
        <v/>
      </c>
      <c r="J193" t="str">
        <f>IF(precio_alta!K193="","",precio_alta!K193)</f>
        <v/>
      </c>
      <c r="K193" t="str">
        <f>IF(precio_alta!L193="","",precio_alta!L193)</f>
        <v/>
      </c>
      <c r="L193" t="str">
        <f>IF(precio_alta!M193="","",precio_alta!M193)</f>
        <v/>
      </c>
      <c r="M193" t="str">
        <f>IF(precio_alta!N193="","",precio_alta!N193)</f>
        <v/>
      </c>
      <c r="N193" t="str">
        <f>IF(precio_alta!O193="","",precio_alta!O193)</f>
        <v/>
      </c>
      <c r="O193" t="str">
        <f>IF(precio_alta!P193="","",precio_alta!P193)</f>
        <v/>
      </c>
      <c r="P193" t="str">
        <f>IF(precio_alta!Q193="","",precio_alta!Q193)</f>
        <v/>
      </c>
      <c r="Q193" t="str">
        <f>IF(precio_alta!R193="","",precio_alta!R193)</f>
        <v/>
      </c>
      <c r="R193" t="str">
        <f>IF(precio_alta!S193="","",precio_alta!S193)</f>
        <v/>
      </c>
      <c r="S193" t="str">
        <f>IF(precio_alta!T193="","",precio_alta!T193)</f>
        <v/>
      </c>
      <c r="T193" t="str">
        <f>IF(precio_alta!U193="","",precio_alta!U193)</f>
        <v/>
      </c>
      <c r="U193" t="str">
        <f>IF(precio_alta!V193="","",precio_alta!V193)</f>
        <v/>
      </c>
      <c r="V193" t="str">
        <f>IF(precio_alta!W193="","",precio_alta!W193)</f>
        <v/>
      </c>
      <c r="W193" t="str">
        <f>IF(precio_alta!X193="","",precio_alta!X193)</f>
        <v/>
      </c>
      <c r="X193" t="str">
        <f>IF(precio_alta!Y193="","",precio_alta!Y193)</f>
        <v/>
      </c>
      <c r="Y193" t="str">
        <f>IF(precio_alta!Z193="","",precio_alta!Z193)</f>
        <v/>
      </c>
      <c r="Z193" t="str">
        <f>IF(Anexar1!C183="","",IFERROR(VLOOKUP(C193,Anexar1!C:P,6,0),0))</f>
        <v/>
      </c>
      <c r="AA193" t="str">
        <f>IF(Anexar1!C183="","",IFERROR(VLOOKUP(C193,Anexar1!C:P,14,0),""))</f>
        <v/>
      </c>
    </row>
    <row r="194" spans="1:27" x14ac:dyDescent="0.3">
      <c r="A194" t="str">
        <f>IF(precio_alta!B194="","",precio_alta!B194)</f>
        <v/>
      </c>
      <c r="B194" t="str">
        <f>IF(Anexar1!B184="","",Anexar1!B184)</f>
        <v/>
      </c>
      <c r="C194" t="str">
        <f>IF(Anexar1!C184="","",Anexar1!C184)</f>
        <v/>
      </c>
      <c r="D194" t="str">
        <f>IF(precio_alta!E194="","",precio_alta!E194)</f>
        <v/>
      </c>
      <c r="E194" t="str">
        <f>IF(precio_alta!F194="","",precio_alta!F194)</f>
        <v/>
      </c>
      <c r="F194" t="str">
        <f>IF(precio_alta!G194="","",precio_alta!G194)</f>
        <v/>
      </c>
      <c r="G194" t="str">
        <f>IF(precio_alta!H194="","",precio_alta!H194)</f>
        <v/>
      </c>
      <c r="H194" t="str">
        <f>IF(precio_alta!I194="","",precio_alta!I194)</f>
        <v/>
      </c>
      <c r="I194" t="str">
        <f>IF(precio_alta!J194="","",precio_alta!J194)</f>
        <v/>
      </c>
      <c r="J194" t="str">
        <f>IF(precio_alta!K194="","",precio_alta!K194)</f>
        <v/>
      </c>
      <c r="K194" t="str">
        <f>IF(precio_alta!L194="","",precio_alta!L194)</f>
        <v/>
      </c>
      <c r="L194" t="str">
        <f>IF(precio_alta!M194="","",precio_alta!M194)</f>
        <v/>
      </c>
      <c r="M194" t="str">
        <f>IF(precio_alta!N194="","",precio_alta!N194)</f>
        <v/>
      </c>
      <c r="N194" t="str">
        <f>IF(precio_alta!O194="","",precio_alta!O194)</f>
        <v/>
      </c>
      <c r="O194" t="str">
        <f>IF(precio_alta!P194="","",precio_alta!P194)</f>
        <v/>
      </c>
      <c r="P194" t="str">
        <f>IF(precio_alta!Q194="","",precio_alta!Q194)</f>
        <v/>
      </c>
      <c r="Q194" t="str">
        <f>IF(precio_alta!R194="","",precio_alta!R194)</f>
        <v/>
      </c>
      <c r="R194" t="str">
        <f>IF(precio_alta!S194="","",precio_alta!S194)</f>
        <v/>
      </c>
      <c r="S194" t="str">
        <f>IF(precio_alta!T194="","",precio_alta!T194)</f>
        <v/>
      </c>
      <c r="T194" t="str">
        <f>IF(precio_alta!U194="","",precio_alta!U194)</f>
        <v/>
      </c>
      <c r="U194" t="str">
        <f>IF(precio_alta!V194="","",precio_alta!V194)</f>
        <v/>
      </c>
      <c r="V194" t="str">
        <f>IF(precio_alta!W194="","",precio_alta!W194)</f>
        <v/>
      </c>
      <c r="W194" t="str">
        <f>IF(precio_alta!X194="","",precio_alta!X194)</f>
        <v/>
      </c>
      <c r="X194" t="str">
        <f>IF(precio_alta!Y194="","",precio_alta!Y194)</f>
        <v/>
      </c>
      <c r="Y194" t="str">
        <f>IF(precio_alta!Z194="","",precio_alta!Z194)</f>
        <v/>
      </c>
      <c r="Z194" t="str">
        <f>IF(Anexar1!C184="","",IFERROR(VLOOKUP(C194,Anexar1!C:P,6,0),0))</f>
        <v/>
      </c>
      <c r="AA194" t="str">
        <f>IF(Anexar1!C184="","",IFERROR(VLOOKUP(C194,Anexar1!C:P,14,0),""))</f>
        <v/>
      </c>
    </row>
    <row r="195" spans="1:27" x14ac:dyDescent="0.3">
      <c r="A195" t="str">
        <f>IF(precio_alta!B195="","",precio_alta!B195)</f>
        <v/>
      </c>
      <c r="B195" t="str">
        <f>IF(Anexar1!B185="","",Anexar1!B185)</f>
        <v/>
      </c>
      <c r="C195" t="str">
        <f>IF(Anexar1!C185="","",Anexar1!C185)</f>
        <v/>
      </c>
      <c r="D195" t="str">
        <f>IF(precio_alta!E195="","",precio_alta!E195)</f>
        <v/>
      </c>
      <c r="E195" t="str">
        <f>IF(precio_alta!F195="","",precio_alta!F195)</f>
        <v/>
      </c>
      <c r="F195" t="str">
        <f>IF(precio_alta!G195="","",precio_alta!G195)</f>
        <v/>
      </c>
      <c r="G195" t="str">
        <f>IF(precio_alta!H195="","",precio_alta!H195)</f>
        <v/>
      </c>
      <c r="H195" t="str">
        <f>IF(precio_alta!I195="","",precio_alta!I195)</f>
        <v/>
      </c>
      <c r="I195" t="str">
        <f>IF(precio_alta!J195="","",precio_alta!J195)</f>
        <v/>
      </c>
      <c r="J195" t="str">
        <f>IF(precio_alta!K195="","",precio_alta!K195)</f>
        <v/>
      </c>
      <c r="K195" t="str">
        <f>IF(precio_alta!L195="","",precio_alta!L195)</f>
        <v/>
      </c>
      <c r="L195" t="str">
        <f>IF(precio_alta!M195="","",precio_alta!M195)</f>
        <v/>
      </c>
      <c r="M195" t="str">
        <f>IF(precio_alta!N195="","",precio_alta!N195)</f>
        <v/>
      </c>
      <c r="N195" t="str">
        <f>IF(precio_alta!O195="","",precio_alta!O195)</f>
        <v/>
      </c>
      <c r="O195" t="str">
        <f>IF(precio_alta!P195="","",precio_alta!P195)</f>
        <v/>
      </c>
      <c r="P195" t="str">
        <f>IF(precio_alta!Q195="","",precio_alta!Q195)</f>
        <v/>
      </c>
      <c r="Q195" t="str">
        <f>IF(precio_alta!R195="","",precio_alta!R195)</f>
        <v/>
      </c>
      <c r="R195" t="str">
        <f>IF(precio_alta!S195="","",precio_alta!S195)</f>
        <v/>
      </c>
      <c r="S195" t="str">
        <f>IF(precio_alta!T195="","",precio_alta!T195)</f>
        <v/>
      </c>
      <c r="T195" t="str">
        <f>IF(precio_alta!U195="","",precio_alta!U195)</f>
        <v/>
      </c>
      <c r="U195" t="str">
        <f>IF(precio_alta!V195="","",precio_alta!V195)</f>
        <v/>
      </c>
      <c r="V195" t="str">
        <f>IF(precio_alta!W195="","",precio_alta!W195)</f>
        <v/>
      </c>
      <c r="W195" t="str">
        <f>IF(precio_alta!X195="","",precio_alta!X195)</f>
        <v/>
      </c>
      <c r="X195" t="str">
        <f>IF(precio_alta!Y195="","",precio_alta!Y195)</f>
        <v/>
      </c>
      <c r="Y195" t="str">
        <f>IF(precio_alta!Z195="","",precio_alta!Z195)</f>
        <v/>
      </c>
      <c r="Z195" t="str">
        <f>IF(Anexar1!C185="","",IFERROR(VLOOKUP(C195,Anexar1!C:P,6,0),0))</f>
        <v/>
      </c>
      <c r="AA195" t="str">
        <f>IF(Anexar1!C185="","",IFERROR(VLOOKUP(C195,Anexar1!C:P,14,0),""))</f>
        <v/>
      </c>
    </row>
    <row r="196" spans="1:27" x14ac:dyDescent="0.3">
      <c r="A196" t="str">
        <f>IF(precio_alta!B196="","",precio_alta!B196)</f>
        <v/>
      </c>
      <c r="B196" t="str">
        <f>IF(Anexar1!B186="","",Anexar1!B186)</f>
        <v/>
      </c>
      <c r="C196" t="str">
        <f>IF(Anexar1!C186="","",Anexar1!C186)</f>
        <v/>
      </c>
      <c r="D196" t="str">
        <f>IF(precio_alta!E196="","",precio_alta!E196)</f>
        <v/>
      </c>
      <c r="E196" t="str">
        <f>IF(precio_alta!F196="","",precio_alta!F196)</f>
        <v/>
      </c>
      <c r="F196" t="str">
        <f>IF(precio_alta!G196="","",precio_alta!G196)</f>
        <v/>
      </c>
      <c r="G196" t="str">
        <f>IF(precio_alta!H196="","",precio_alta!H196)</f>
        <v/>
      </c>
      <c r="H196" t="str">
        <f>IF(precio_alta!I196="","",precio_alta!I196)</f>
        <v/>
      </c>
      <c r="I196" t="str">
        <f>IF(precio_alta!J196="","",precio_alta!J196)</f>
        <v/>
      </c>
      <c r="J196" t="str">
        <f>IF(precio_alta!K196="","",precio_alta!K196)</f>
        <v/>
      </c>
      <c r="K196" t="str">
        <f>IF(precio_alta!L196="","",precio_alta!L196)</f>
        <v/>
      </c>
      <c r="L196" t="str">
        <f>IF(precio_alta!M196="","",precio_alta!M196)</f>
        <v/>
      </c>
      <c r="M196" t="str">
        <f>IF(precio_alta!N196="","",precio_alta!N196)</f>
        <v/>
      </c>
      <c r="N196" t="str">
        <f>IF(precio_alta!O196="","",precio_alta!O196)</f>
        <v/>
      </c>
      <c r="O196" t="str">
        <f>IF(precio_alta!P196="","",precio_alta!P196)</f>
        <v/>
      </c>
      <c r="P196" t="str">
        <f>IF(precio_alta!Q196="","",precio_alta!Q196)</f>
        <v/>
      </c>
      <c r="Q196" t="str">
        <f>IF(precio_alta!R196="","",precio_alta!R196)</f>
        <v/>
      </c>
      <c r="R196" t="str">
        <f>IF(precio_alta!S196="","",precio_alta!S196)</f>
        <v/>
      </c>
      <c r="S196" t="str">
        <f>IF(precio_alta!T196="","",precio_alta!T196)</f>
        <v/>
      </c>
      <c r="T196" t="str">
        <f>IF(precio_alta!U196="","",precio_alta!U196)</f>
        <v/>
      </c>
      <c r="U196" t="str">
        <f>IF(precio_alta!V196="","",precio_alta!V196)</f>
        <v/>
      </c>
      <c r="V196" t="str">
        <f>IF(precio_alta!W196="","",precio_alta!W196)</f>
        <v/>
      </c>
      <c r="W196" t="str">
        <f>IF(precio_alta!X196="","",precio_alta!X196)</f>
        <v/>
      </c>
      <c r="X196" t="str">
        <f>IF(precio_alta!Y196="","",precio_alta!Y196)</f>
        <v/>
      </c>
      <c r="Y196" t="str">
        <f>IF(precio_alta!Z196="","",precio_alta!Z196)</f>
        <v/>
      </c>
      <c r="Z196" t="str">
        <f>IF(Anexar1!C186="","",IFERROR(VLOOKUP(C196,Anexar1!C:P,6,0),0))</f>
        <v/>
      </c>
      <c r="AA196" t="str">
        <f>IF(Anexar1!C186="","",IFERROR(VLOOKUP(C196,Anexar1!C:P,14,0),""))</f>
        <v/>
      </c>
    </row>
    <row r="197" spans="1:27" x14ac:dyDescent="0.3">
      <c r="A197" t="str">
        <f>IF(precio_alta!B197="","",precio_alta!B197)</f>
        <v/>
      </c>
      <c r="B197" t="str">
        <f>IF(Anexar1!B187="","",Anexar1!B187)</f>
        <v/>
      </c>
      <c r="C197" t="str">
        <f>IF(Anexar1!C187="","",Anexar1!C187)</f>
        <v/>
      </c>
      <c r="D197" t="str">
        <f>IF(precio_alta!E197="","",precio_alta!E197)</f>
        <v/>
      </c>
      <c r="E197" t="str">
        <f>IF(precio_alta!F197="","",precio_alta!F197)</f>
        <v/>
      </c>
      <c r="F197" t="str">
        <f>IF(precio_alta!G197="","",precio_alta!G197)</f>
        <v/>
      </c>
      <c r="G197" t="str">
        <f>IF(precio_alta!H197="","",precio_alta!H197)</f>
        <v/>
      </c>
      <c r="H197" t="str">
        <f>IF(precio_alta!I197="","",precio_alta!I197)</f>
        <v/>
      </c>
      <c r="I197" t="str">
        <f>IF(precio_alta!J197="","",precio_alta!J197)</f>
        <v/>
      </c>
      <c r="J197" t="str">
        <f>IF(precio_alta!K197="","",precio_alta!K197)</f>
        <v/>
      </c>
      <c r="K197" t="str">
        <f>IF(precio_alta!L197="","",precio_alta!L197)</f>
        <v/>
      </c>
      <c r="L197" t="str">
        <f>IF(precio_alta!M197="","",precio_alta!M197)</f>
        <v/>
      </c>
      <c r="M197" t="str">
        <f>IF(precio_alta!N197="","",precio_alta!N197)</f>
        <v/>
      </c>
      <c r="N197" t="str">
        <f>IF(precio_alta!O197="","",precio_alta!O197)</f>
        <v/>
      </c>
      <c r="O197" t="str">
        <f>IF(precio_alta!P197="","",precio_alta!P197)</f>
        <v/>
      </c>
      <c r="P197" t="str">
        <f>IF(precio_alta!Q197="","",precio_alta!Q197)</f>
        <v/>
      </c>
      <c r="Q197" t="str">
        <f>IF(precio_alta!R197="","",precio_alta!R197)</f>
        <v/>
      </c>
      <c r="R197" t="str">
        <f>IF(precio_alta!S197="","",precio_alta!S197)</f>
        <v/>
      </c>
      <c r="S197" t="str">
        <f>IF(precio_alta!T197="","",precio_alta!T197)</f>
        <v/>
      </c>
      <c r="T197" t="str">
        <f>IF(precio_alta!U197="","",precio_alta!U197)</f>
        <v/>
      </c>
      <c r="U197" t="str">
        <f>IF(precio_alta!V197="","",precio_alta!V197)</f>
        <v/>
      </c>
      <c r="V197" t="str">
        <f>IF(precio_alta!W197="","",precio_alta!W197)</f>
        <v/>
      </c>
      <c r="W197" t="str">
        <f>IF(precio_alta!X197="","",precio_alta!X197)</f>
        <v/>
      </c>
      <c r="X197" t="str">
        <f>IF(precio_alta!Y197="","",precio_alta!Y197)</f>
        <v/>
      </c>
      <c r="Y197" t="str">
        <f>IF(precio_alta!Z197="","",precio_alta!Z197)</f>
        <v/>
      </c>
      <c r="Z197" t="str">
        <f>IF(Anexar1!C187="","",IFERROR(VLOOKUP(C197,Anexar1!C:P,6,0),0))</f>
        <v/>
      </c>
      <c r="AA197" t="str">
        <f>IF(Anexar1!C187="","",IFERROR(VLOOKUP(C197,Anexar1!C:P,14,0),""))</f>
        <v/>
      </c>
    </row>
    <row r="198" spans="1:27" x14ac:dyDescent="0.3">
      <c r="A198" t="str">
        <f>IF(precio_alta!B198="","",precio_alta!B198)</f>
        <v/>
      </c>
      <c r="B198" t="str">
        <f>IF(Anexar1!B188="","",Anexar1!B188)</f>
        <v/>
      </c>
      <c r="C198" t="str">
        <f>IF(Anexar1!C188="","",Anexar1!C188)</f>
        <v/>
      </c>
      <c r="D198" t="str">
        <f>IF(precio_alta!E198="","",precio_alta!E198)</f>
        <v/>
      </c>
      <c r="E198" t="str">
        <f>IF(precio_alta!F198="","",precio_alta!F198)</f>
        <v/>
      </c>
      <c r="F198" t="str">
        <f>IF(precio_alta!G198="","",precio_alta!G198)</f>
        <v/>
      </c>
      <c r="G198" t="str">
        <f>IF(precio_alta!H198="","",precio_alta!H198)</f>
        <v/>
      </c>
      <c r="H198" t="str">
        <f>IF(precio_alta!I198="","",precio_alta!I198)</f>
        <v/>
      </c>
      <c r="I198" t="str">
        <f>IF(precio_alta!J198="","",precio_alta!J198)</f>
        <v/>
      </c>
      <c r="J198" t="str">
        <f>IF(precio_alta!K198="","",precio_alta!K198)</f>
        <v/>
      </c>
      <c r="K198" t="str">
        <f>IF(precio_alta!L198="","",precio_alta!L198)</f>
        <v/>
      </c>
      <c r="L198" t="str">
        <f>IF(precio_alta!M198="","",precio_alta!M198)</f>
        <v/>
      </c>
      <c r="M198" t="str">
        <f>IF(precio_alta!N198="","",precio_alta!N198)</f>
        <v/>
      </c>
      <c r="N198" t="str">
        <f>IF(precio_alta!O198="","",precio_alta!O198)</f>
        <v/>
      </c>
      <c r="O198" t="str">
        <f>IF(precio_alta!P198="","",precio_alta!P198)</f>
        <v/>
      </c>
      <c r="P198" t="str">
        <f>IF(precio_alta!Q198="","",precio_alta!Q198)</f>
        <v/>
      </c>
      <c r="Q198" t="str">
        <f>IF(precio_alta!R198="","",precio_alta!R198)</f>
        <v/>
      </c>
      <c r="R198" t="str">
        <f>IF(precio_alta!S198="","",precio_alta!S198)</f>
        <v/>
      </c>
      <c r="S198" t="str">
        <f>IF(precio_alta!T198="","",precio_alta!T198)</f>
        <v/>
      </c>
      <c r="T198" t="str">
        <f>IF(precio_alta!U198="","",precio_alta!U198)</f>
        <v/>
      </c>
      <c r="U198" t="str">
        <f>IF(precio_alta!V198="","",precio_alta!V198)</f>
        <v/>
      </c>
      <c r="V198" t="str">
        <f>IF(precio_alta!W198="","",precio_alta!W198)</f>
        <v/>
      </c>
      <c r="W198" t="str">
        <f>IF(precio_alta!X198="","",precio_alta!X198)</f>
        <v/>
      </c>
      <c r="X198" t="str">
        <f>IF(precio_alta!Y198="","",precio_alta!Y198)</f>
        <v/>
      </c>
      <c r="Y198" t="str">
        <f>IF(precio_alta!Z198="","",precio_alta!Z198)</f>
        <v/>
      </c>
      <c r="Z198" t="str">
        <f>IF(Anexar1!C188="","",IFERROR(VLOOKUP(C198,Anexar1!C:P,6,0),0))</f>
        <v/>
      </c>
      <c r="AA198" t="str">
        <f>IF(Anexar1!C188="","",IFERROR(VLOOKUP(C198,Anexar1!C:P,14,0),""))</f>
        <v/>
      </c>
    </row>
    <row r="199" spans="1:27" x14ac:dyDescent="0.3">
      <c r="A199" t="str">
        <f>IF(precio_alta!B199="","",precio_alta!B199)</f>
        <v/>
      </c>
      <c r="B199" t="str">
        <f>IF(Anexar1!B189="","",Anexar1!B189)</f>
        <v/>
      </c>
      <c r="C199" t="str">
        <f>IF(Anexar1!C189="","",Anexar1!C189)</f>
        <v/>
      </c>
      <c r="D199" t="str">
        <f>IF(precio_alta!E199="","",precio_alta!E199)</f>
        <v/>
      </c>
      <c r="E199" t="str">
        <f>IF(precio_alta!F199="","",precio_alta!F199)</f>
        <v/>
      </c>
      <c r="F199" t="str">
        <f>IF(precio_alta!G199="","",precio_alta!G199)</f>
        <v/>
      </c>
      <c r="G199" t="str">
        <f>IF(precio_alta!H199="","",precio_alta!H199)</f>
        <v/>
      </c>
      <c r="H199" t="str">
        <f>IF(precio_alta!I199="","",precio_alta!I199)</f>
        <v/>
      </c>
      <c r="I199" t="str">
        <f>IF(precio_alta!J199="","",precio_alta!J199)</f>
        <v/>
      </c>
      <c r="J199" t="str">
        <f>IF(precio_alta!K199="","",precio_alta!K199)</f>
        <v/>
      </c>
      <c r="K199" t="str">
        <f>IF(precio_alta!L199="","",precio_alta!L199)</f>
        <v/>
      </c>
      <c r="L199" t="str">
        <f>IF(precio_alta!M199="","",precio_alta!M199)</f>
        <v/>
      </c>
      <c r="M199" t="str">
        <f>IF(precio_alta!N199="","",precio_alta!N199)</f>
        <v/>
      </c>
      <c r="N199" t="str">
        <f>IF(precio_alta!O199="","",precio_alta!O199)</f>
        <v/>
      </c>
      <c r="O199" t="str">
        <f>IF(precio_alta!P199="","",precio_alta!P199)</f>
        <v/>
      </c>
      <c r="P199" t="str">
        <f>IF(precio_alta!Q199="","",precio_alta!Q199)</f>
        <v/>
      </c>
      <c r="Q199" t="str">
        <f>IF(precio_alta!R199="","",precio_alta!R199)</f>
        <v/>
      </c>
      <c r="R199" t="str">
        <f>IF(precio_alta!S199="","",precio_alta!S199)</f>
        <v/>
      </c>
      <c r="S199" t="str">
        <f>IF(precio_alta!T199="","",precio_alta!T199)</f>
        <v/>
      </c>
      <c r="T199" t="str">
        <f>IF(precio_alta!U199="","",precio_alta!U199)</f>
        <v/>
      </c>
      <c r="U199" t="str">
        <f>IF(precio_alta!V199="","",precio_alta!V199)</f>
        <v/>
      </c>
      <c r="V199" t="str">
        <f>IF(precio_alta!W199="","",precio_alta!W199)</f>
        <v/>
      </c>
      <c r="W199" t="str">
        <f>IF(precio_alta!X199="","",precio_alta!X199)</f>
        <v/>
      </c>
      <c r="X199" t="str">
        <f>IF(precio_alta!Y199="","",precio_alta!Y199)</f>
        <v/>
      </c>
      <c r="Y199" t="str">
        <f>IF(precio_alta!Z199="","",precio_alta!Z199)</f>
        <v/>
      </c>
      <c r="Z199" t="str">
        <f>IF(Anexar1!C189="","",IFERROR(VLOOKUP(C199,Anexar1!C:P,6,0),0))</f>
        <v/>
      </c>
      <c r="AA199" t="str">
        <f>IF(Anexar1!C189="","",IFERROR(VLOOKUP(C199,Anexar1!C:P,14,0),""))</f>
        <v/>
      </c>
    </row>
    <row r="200" spans="1:27" x14ac:dyDescent="0.3">
      <c r="A200" t="str">
        <f>IF(precio_alta!B200="","",precio_alta!B200)</f>
        <v/>
      </c>
      <c r="B200" t="str">
        <f>IF(Anexar1!B190="","",Anexar1!B190)</f>
        <v/>
      </c>
      <c r="C200" t="str">
        <f>IF(Anexar1!C190="","",Anexar1!C190)</f>
        <v/>
      </c>
      <c r="D200" t="str">
        <f>IF(precio_alta!E200="","",precio_alta!E200)</f>
        <v/>
      </c>
      <c r="E200" t="str">
        <f>IF(precio_alta!F200="","",precio_alta!F200)</f>
        <v/>
      </c>
      <c r="F200" t="str">
        <f>IF(precio_alta!G200="","",precio_alta!G200)</f>
        <v/>
      </c>
      <c r="G200" t="str">
        <f>IF(precio_alta!H200="","",precio_alta!H200)</f>
        <v/>
      </c>
      <c r="H200" t="str">
        <f>IF(precio_alta!I200="","",precio_alta!I200)</f>
        <v/>
      </c>
      <c r="I200" t="str">
        <f>IF(precio_alta!J200="","",precio_alta!J200)</f>
        <v/>
      </c>
      <c r="J200" t="str">
        <f>IF(precio_alta!K200="","",precio_alta!K200)</f>
        <v/>
      </c>
      <c r="K200" t="str">
        <f>IF(precio_alta!L200="","",precio_alta!L200)</f>
        <v/>
      </c>
      <c r="L200" t="str">
        <f>IF(precio_alta!M200="","",precio_alta!M200)</f>
        <v/>
      </c>
      <c r="M200" t="str">
        <f>IF(precio_alta!N200="","",precio_alta!N200)</f>
        <v/>
      </c>
      <c r="N200" t="str">
        <f>IF(precio_alta!O200="","",precio_alta!O200)</f>
        <v/>
      </c>
      <c r="O200" t="str">
        <f>IF(precio_alta!P200="","",precio_alta!P200)</f>
        <v/>
      </c>
      <c r="P200" t="str">
        <f>IF(precio_alta!Q200="","",precio_alta!Q200)</f>
        <v/>
      </c>
      <c r="Q200" t="str">
        <f>IF(precio_alta!R200="","",precio_alta!R200)</f>
        <v/>
      </c>
      <c r="R200" t="str">
        <f>IF(precio_alta!S200="","",precio_alta!S200)</f>
        <v/>
      </c>
      <c r="S200" t="str">
        <f>IF(precio_alta!T200="","",precio_alta!T200)</f>
        <v/>
      </c>
      <c r="T200" t="str">
        <f>IF(precio_alta!U200="","",precio_alta!U200)</f>
        <v/>
      </c>
      <c r="U200" t="str">
        <f>IF(precio_alta!V200="","",precio_alta!V200)</f>
        <v/>
      </c>
      <c r="V200" t="str">
        <f>IF(precio_alta!W200="","",precio_alta!W200)</f>
        <v/>
      </c>
      <c r="W200" t="str">
        <f>IF(precio_alta!X200="","",precio_alta!X200)</f>
        <v/>
      </c>
      <c r="X200" t="str">
        <f>IF(precio_alta!Y200="","",precio_alta!Y200)</f>
        <v/>
      </c>
      <c r="Y200" t="str">
        <f>IF(precio_alta!Z200="","",precio_alta!Z200)</f>
        <v/>
      </c>
      <c r="Z200" t="str">
        <f>IF(Anexar1!C190="","",IFERROR(VLOOKUP(C200,Anexar1!C:P,6,0),0))</f>
        <v/>
      </c>
      <c r="AA200" t="str">
        <f>IF(Anexar1!C190="","",IFERROR(VLOOKUP(C200,Anexar1!C:P,14,0),""))</f>
        <v/>
      </c>
    </row>
    <row r="201" spans="1:27" x14ac:dyDescent="0.3">
      <c r="A201" t="str">
        <f>IF(precio_alta!B201="","",precio_alta!B201)</f>
        <v/>
      </c>
      <c r="B201" t="str">
        <f>IF(Anexar1!B191="","",Anexar1!B191)</f>
        <v/>
      </c>
      <c r="C201" t="str">
        <f>IF(Anexar1!C191="","",Anexar1!C191)</f>
        <v/>
      </c>
      <c r="D201" t="str">
        <f>IF(precio_alta!E201="","",precio_alta!E201)</f>
        <v/>
      </c>
      <c r="E201" t="str">
        <f>IF(precio_alta!F201="","",precio_alta!F201)</f>
        <v/>
      </c>
      <c r="F201" t="str">
        <f>IF(precio_alta!G201="","",precio_alta!G201)</f>
        <v/>
      </c>
      <c r="G201" t="str">
        <f>IF(precio_alta!H201="","",precio_alta!H201)</f>
        <v/>
      </c>
      <c r="H201" t="str">
        <f>IF(precio_alta!I201="","",precio_alta!I201)</f>
        <v/>
      </c>
      <c r="I201" t="str">
        <f>IF(precio_alta!J201="","",precio_alta!J201)</f>
        <v/>
      </c>
      <c r="J201" t="str">
        <f>IF(precio_alta!K201="","",precio_alta!K201)</f>
        <v/>
      </c>
      <c r="K201" t="str">
        <f>IF(precio_alta!L201="","",precio_alta!L201)</f>
        <v/>
      </c>
      <c r="L201" t="str">
        <f>IF(precio_alta!M201="","",precio_alta!M201)</f>
        <v/>
      </c>
      <c r="M201" t="str">
        <f>IF(precio_alta!N201="","",precio_alta!N201)</f>
        <v/>
      </c>
      <c r="N201" t="str">
        <f>IF(precio_alta!O201="","",precio_alta!O201)</f>
        <v/>
      </c>
      <c r="O201" t="str">
        <f>IF(precio_alta!P201="","",precio_alta!P201)</f>
        <v/>
      </c>
      <c r="P201" t="str">
        <f>IF(precio_alta!Q201="","",precio_alta!Q201)</f>
        <v/>
      </c>
      <c r="Q201" t="str">
        <f>IF(precio_alta!R201="","",precio_alta!R201)</f>
        <v/>
      </c>
      <c r="R201" t="str">
        <f>IF(precio_alta!S201="","",precio_alta!S201)</f>
        <v/>
      </c>
      <c r="S201" t="str">
        <f>IF(precio_alta!T201="","",precio_alta!T201)</f>
        <v/>
      </c>
      <c r="T201" t="str">
        <f>IF(precio_alta!U201="","",precio_alta!U201)</f>
        <v/>
      </c>
      <c r="U201" t="str">
        <f>IF(precio_alta!V201="","",precio_alta!V201)</f>
        <v/>
      </c>
      <c r="V201" t="str">
        <f>IF(precio_alta!W201="","",precio_alta!W201)</f>
        <v/>
      </c>
      <c r="W201" t="str">
        <f>IF(precio_alta!X201="","",precio_alta!X201)</f>
        <v/>
      </c>
      <c r="X201" t="str">
        <f>IF(precio_alta!Y201="","",precio_alta!Y201)</f>
        <v/>
      </c>
      <c r="Y201" t="str">
        <f>IF(precio_alta!Z201="","",precio_alta!Z201)</f>
        <v/>
      </c>
      <c r="Z201" t="str">
        <f>IF(Anexar1!C191="","",IFERROR(VLOOKUP(C201,Anexar1!C:P,6,0),0))</f>
        <v/>
      </c>
      <c r="AA201" t="str">
        <f>IF(Anexar1!C191="","",IFERROR(VLOOKUP(C201,Anexar1!C:P,14,0),""))</f>
        <v/>
      </c>
    </row>
    <row r="202" spans="1:27" x14ac:dyDescent="0.3">
      <c r="A202" t="str">
        <f>IF(precio_alta!B202="","",precio_alta!B202)</f>
        <v/>
      </c>
      <c r="B202" t="str">
        <f>IF(Anexar1!B192="","",Anexar1!B192)</f>
        <v/>
      </c>
      <c r="C202" t="str">
        <f>IF(Anexar1!C192="","",Anexar1!C192)</f>
        <v/>
      </c>
      <c r="D202" t="str">
        <f>IF(precio_alta!E202="","",precio_alta!E202)</f>
        <v/>
      </c>
      <c r="E202" t="str">
        <f>IF(precio_alta!F202="","",precio_alta!F202)</f>
        <v/>
      </c>
      <c r="F202" t="str">
        <f>IF(precio_alta!G202="","",precio_alta!G202)</f>
        <v/>
      </c>
      <c r="G202" t="str">
        <f>IF(precio_alta!H202="","",precio_alta!H202)</f>
        <v/>
      </c>
      <c r="H202" t="str">
        <f>IF(precio_alta!I202="","",precio_alta!I202)</f>
        <v/>
      </c>
      <c r="I202" t="str">
        <f>IF(precio_alta!J202="","",precio_alta!J202)</f>
        <v/>
      </c>
      <c r="J202" t="str">
        <f>IF(precio_alta!K202="","",precio_alta!K202)</f>
        <v/>
      </c>
      <c r="K202" t="str">
        <f>IF(precio_alta!L202="","",precio_alta!L202)</f>
        <v/>
      </c>
      <c r="L202" t="str">
        <f>IF(precio_alta!M202="","",precio_alta!M202)</f>
        <v/>
      </c>
      <c r="M202" t="str">
        <f>IF(precio_alta!N202="","",precio_alta!N202)</f>
        <v/>
      </c>
      <c r="N202" t="str">
        <f>IF(precio_alta!O202="","",precio_alta!O202)</f>
        <v/>
      </c>
      <c r="O202" t="str">
        <f>IF(precio_alta!P202="","",precio_alta!P202)</f>
        <v/>
      </c>
      <c r="P202" t="str">
        <f>IF(precio_alta!Q202="","",precio_alta!Q202)</f>
        <v/>
      </c>
      <c r="Q202" t="str">
        <f>IF(precio_alta!R202="","",precio_alta!R202)</f>
        <v/>
      </c>
      <c r="R202" t="str">
        <f>IF(precio_alta!S202="","",precio_alta!S202)</f>
        <v/>
      </c>
      <c r="S202" t="str">
        <f>IF(precio_alta!T202="","",precio_alta!T202)</f>
        <v/>
      </c>
      <c r="T202" t="str">
        <f>IF(precio_alta!U202="","",precio_alta!U202)</f>
        <v/>
      </c>
      <c r="U202" t="str">
        <f>IF(precio_alta!V202="","",precio_alta!V202)</f>
        <v/>
      </c>
      <c r="V202" t="str">
        <f>IF(precio_alta!W202="","",precio_alta!W202)</f>
        <v/>
      </c>
      <c r="W202" t="str">
        <f>IF(precio_alta!X202="","",precio_alta!X202)</f>
        <v/>
      </c>
      <c r="X202" t="str">
        <f>IF(precio_alta!Y202="","",precio_alta!Y202)</f>
        <v/>
      </c>
      <c r="Y202" t="str">
        <f>IF(precio_alta!Z202="","",precio_alta!Z202)</f>
        <v/>
      </c>
      <c r="Z202" t="str">
        <f>IF(Anexar1!C192="","",IFERROR(VLOOKUP(C202,Anexar1!C:P,6,0),0))</f>
        <v/>
      </c>
      <c r="AA202" t="str">
        <f>IF(Anexar1!C192="","",IFERROR(VLOOKUP(C202,Anexar1!C:P,14,0),""))</f>
        <v/>
      </c>
    </row>
    <row r="203" spans="1:27" x14ac:dyDescent="0.3">
      <c r="A203" t="str">
        <f>IF(precio_alta!B203="","",precio_alta!B203)</f>
        <v/>
      </c>
      <c r="B203" t="str">
        <f>IF(Anexar1!B193="","",Anexar1!B193)</f>
        <v/>
      </c>
      <c r="C203" t="str">
        <f>IF(Anexar1!C193="","",Anexar1!C193)</f>
        <v/>
      </c>
      <c r="D203" t="str">
        <f>IF(precio_alta!E203="","",precio_alta!E203)</f>
        <v/>
      </c>
      <c r="E203" t="str">
        <f>IF(precio_alta!F203="","",precio_alta!F203)</f>
        <v/>
      </c>
      <c r="F203" t="str">
        <f>IF(precio_alta!G203="","",precio_alta!G203)</f>
        <v/>
      </c>
      <c r="G203" t="str">
        <f>IF(precio_alta!H203="","",precio_alta!H203)</f>
        <v/>
      </c>
      <c r="H203" t="str">
        <f>IF(precio_alta!I203="","",precio_alta!I203)</f>
        <v/>
      </c>
      <c r="I203" t="str">
        <f>IF(precio_alta!J203="","",precio_alta!J203)</f>
        <v/>
      </c>
      <c r="J203" t="str">
        <f>IF(precio_alta!K203="","",precio_alta!K203)</f>
        <v/>
      </c>
      <c r="K203" t="str">
        <f>IF(precio_alta!L203="","",precio_alta!L203)</f>
        <v/>
      </c>
      <c r="L203" t="str">
        <f>IF(precio_alta!M203="","",precio_alta!M203)</f>
        <v/>
      </c>
      <c r="M203" t="str">
        <f>IF(precio_alta!N203="","",precio_alta!N203)</f>
        <v/>
      </c>
      <c r="N203" t="str">
        <f>IF(precio_alta!O203="","",precio_alta!O203)</f>
        <v/>
      </c>
      <c r="O203" t="str">
        <f>IF(precio_alta!P203="","",precio_alta!P203)</f>
        <v/>
      </c>
      <c r="P203" t="str">
        <f>IF(precio_alta!Q203="","",precio_alta!Q203)</f>
        <v/>
      </c>
      <c r="Q203" t="str">
        <f>IF(precio_alta!R203="","",precio_alta!R203)</f>
        <v/>
      </c>
      <c r="R203" t="str">
        <f>IF(precio_alta!S203="","",precio_alta!S203)</f>
        <v/>
      </c>
      <c r="S203" t="str">
        <f>IF(precio_alta!T203="","",precio_alta!T203)</f>
        <v/>
      </c>
      <c r="T203" t="str">
        <f>IF(precio_alta!U203="","",precio_alta!U203)</f>
        <v/>
      </c>
      <c r="U203" t="str">
        <f>IF(precio_alta!V203="","",precio_alta!V203)</f>
        <v/>
      </c>
      <c r="V203" t="str">
        <f>IF(precio_alta!W203="","",precio_alta!W203)</f>
        <v/>
      </c>
      <c r="W203" t="str">
        <f>IF(precio_alta!X203="","",precio_alta!X203)</f>
        <v/>
      </c>
      <c r="X203" t="str">
        <f>IF(precio_alta!Y203="","",precio_alta!Y203)</f>
        <v/>
      </c>
      <c r="Y203" t="str">
        <f>IF(precio_alta!Z203="","",precio_alta!Z203)</f>
        <v/>
      </c>
      <c r="Z203" t="str">
        <f>IF(Anexar1!C193="","",IFERROR(VLOOKUP(C203,Anexar1!C:P,6,0),0))</f>
        <v/>
      </c>
      <c r="AA203" t="str">
        <f>IF(Anexar1!C193="","",IFERROR(VLOOKUP(C203,Anexar1!C:P,14,0),""))</f>
        <v/>
      </c>
    </row>
    <row r="204" spans="1:27" x14ac:dyDescent="0.3">
      <c r="A204" t="str">
        <f>IF(precio_alta!B204="","",precio_alta!B204)</f>
        <v/>
      </c>
      <c r="B204" t="str">
        <f>IF(Anexar1!B194="","",Anexar1!B194)</f>
        <v/>
      </c>
      <c r="C204" t="str">
        <f>IF(Anexar1!C194="","",Anexar1!C194)</f>
        <v/>
      </c>
      <c r="D204" t="str">
        <f>IF(precio_alta!E204="","",precio_alta!E204)</f>
        <v/>
      </c>
      <c r="E204" t="str">
        <f>IF(precio_alta!F204="","",precio_alta!F204)</f>
        <v/>
      </c>
      <c r="F204" t="str">
        <f>IF(precio_alta!G204="","",precio_alta!G204)</f>
        <v/>
      </c>
      <c r="G204" t="str">
        <f>IF(precio_alta!H204="","",precio_alta!H204)</f>
        <v/>
      </c>
      <c r="H204" t="str">
        <f>IF(precio_alta!I204="","",precio_alta!I204)</f>
        <v/>
      </c>
      <c r="I204" t="str">
        <f>IF(precio_alta!J204="","",precio_alta!J204)</f>
        <v/>
      </c>
      <c r="J204" t="str">
        <f>IF(precio_alta!K204="","",precio_alta!K204)</f>
        <v/>
      </c>
      <c r="K204" t="str">
        <f>IF(precio_alta!L204="","",precio_alta!L204)</f>
        <v/>
      </c>
      <c r="L204" t="str">
        <f>IF(precio_alta!M204="","",precio_alta!M204)</f>
        <v/>
      </c>
      <c r="M204" t="str">
        <f>IF(precio_alta!N204="","",precio_alta!N204)</f>
        <v/>
      </c>
      <c r="N204" t="str">
        <f>IF(precio_alta!O204="","",precio_alta!O204)</f>
        <v/>
      </c>
      <c r="O204" t="str">
        <f>IF(precio_alta!P204="","",precio_alta!P204)</f>
        <v/>
      </c>
      <c r="P204" t="str">
        <f>IF(precio_alta!Q204="","",precio_alta!Q204)</f>
        <v/>
      </c>
      <c r="Q204" t="str">
        <f>IF(precio_alta!R204="","",precio_alta!R204)</f>
        <v/>
      </c>
      <c r="R204" t="str">
        <f>IF(precio_alta!S204="","",precio_alta!S204)</f>
        <v/>
      </c>
      <c r="S204" t="str">
        <f>IF(precio_alta!T204="","",precio_alta!T204)</f>
        <v/>
      </c>
      <c r="T204" t="str">
        <f>IF(precio_alta!U204="","",precio_alta!U204)</f>
        <v/>
      </c>
      <c r="U204" t="str">
        <f>IF(precio_alta!V204="","",precio_alta!V204)</f>
        <v/>
      </c>
      <c r="V204" t="str">
        <f>IF(precio_alta!W204="","",precio_alta!W204)</f>
        <v/>
      </c>
      <c r="W204" t="str">
        <f>IF(precio_alta!X204="","",precio_alta!X204)</f>
        <v/>
      </c>
      <c r="X204" t="str">
        <f>IF(precio_alta!Y204="","",precio_alta!Y204)</f>
        <v/>
      </c>
      <c r="Y204" t="str">
        <f>IF(precio_alta!Z204="","",precio_alta!Z204)</f>
        <v/>
      </c>
      <c r="Z204" t="str">
        <f>IF(Anexar1!C194="","",IFERROR(VLOOKUP(C204,Anexar1!C:P,6,0),0))</f>
        <v/>
      </c>
      <c r="AA204" t="str">
        <f>IF(Anexar1!C194="","",IFERROR(VLOOKUP(C204,Anexar1!C:P,14,0),""))</f>
        <v/>
      </c>
    </row>
    <row r="205" spans="1:27" x14ac:dyDescent="0.3">
      <c r="A205" t="str">
        <f>IF(precio_alta!B205="","",precio_alta!B205)</f>
        <v/>
      </c>
      <c r="B205" t="str">
        <f>IF(Anexar1!B195="","",Anexar1!B195)</f>
        <v/>
      </c>
      <c r="C205" t="str">
        <f>IF(Anexar1!C195="","",Anexar1!C195)</f>
        <v/>
      </c>
      <c r="D205" t="str">
        <f>IF(precio_alta!E205="","",precio_alta!E205)</f>
        <v/>
      </c>
      <c r="E205" t="str">
        <f>IF(precio_alta!F205="","",precio_alta!F205)</f>
        <v/>
      </c>
      <c r="F205" t="str">
        <f>IF(precio_alta!G205="","",precio_alta!G205)</f>
        <v/>
      </c>
      <c r="G205" t="str">
        <f>IF(precio_alta!H205="","",precio_alta!H205)</f>
        <v/>
      </c>
      <c r="H205" t="str">
        <f>IF(precio_alta!I205="","",precio_alta!I205)</f>
        <v/>
      </c>
      <c r="I205" t="str">
        <f>IF(precio_alta!J205="","",precio_alta!J205)</f>
        <v/>
      </c>
      <c r="J205" t="str">
        <f>IF(precio_alta!K205="","",precio_alta!K205)</f>
        <v/>
      </c>
      <c r="K205" t="str">
        <f>IF(precio_alta!L205="","",precio_alta!L205)</f>
        <v/>
      </c>
      <c r="L205" t="str">
        <f>IF(precio_alta!M205="","",precio_alta!M205)</f>
        <v/>
      </c>
      <c r="M205" t="str">
        <f>IF(precio_alta!N205="","",precio_alta!N205)</f>
        <v/>
      </c>
      <c r="N205" t="str">
        <f>IF(precio_alta!O205="","",precio_alta!O205)</f>
        <v/>
      </c>
      <c r="O205" t="str">
        <f>IF(precio_alta!P205="","",precio_alta!P205)</f>
        <v/>
      </c>
      <c r="P205" t="str">
        <f>IF(precio_alta!Q205="","",precio_alta!Q205)</f>
        <v/>
      </c>
      <c r="Q205" t="str">
        <f>IF(precio_alta!R205="","",precio_alta!R205)</f>
        <v/>
      </c>
      <c r="R205" t="str">
        <f>IF(precio_alta!S205="","",precio_alta!S205)</f>
        <v/>
      </c>
      <c r="S205" t="str">
        <f>IF(precio_alta!T205="","",precio_alta!T205)</f>
        <v/>
      </c>
      <c r="T205" t="str">
        <f>IF(precio_alta!U205="","",precio_alta!U205)</f>
        <v/>
      </c>
      <c r="U205" t="str">
        <f>IF(precio_alta!V205="","",precio_alta!V205)</f>
        <v/>
      </c>
      <c r="V205" t="str">
        <f>IF(precio_alta!W205="","",precio_alta!W205)</f>
        <v/>
      </c>
      <c r="W205" t="str">
        <f>IF(precio_alta!X205="","",precio_alta!X205)</f>
        <v/>
      </c>
      <c r="X205" t="str">
        <f>IF(precio_alta!Y205="","",precio_alta!Y205)</f>
        <v/>
      </c>
      <c r="Y205" t="str">
        <f>IF(precio_alta!Z205="","",precio_alta!Z205)</f>
        <v/>
      </c>
      <c r="Z205" t="str">
        <f>IF(Anexar1!C195="","",IFERROR(VLOOKUP(C205,Anexar1!C:P,6,0),0))</f>
        <v/>
      </c>
      <c r="AA205" t="str">
        <f>IF(Anexar1!C195="","",IFERROR(VLOOKUP(C205,Anexar1!C:P,14,0),""))</f>
        <v/>
      </c>
    </row>
    <row r="206" spans="1:27" x14ac:dyDescent="0.3">
      <c r="A206" t="str">
        <f>IF(precio_alta!B206="","",precio_alta!B206)</f>
        <v/>
      </c>
      <c r="B206" t="str">
        <f>IF(Anexar1!B196="","",Anexar1!B196)</f>
        <v/>
      </c>
      <c r="C206" t="str">
        <f>IF(Anexar1!C196="","",Anexar1!C196)</f>
        <v/>
      </c>
      <c r="D206" t="str">
        <f>IF(precio_alta!E206="","",precio_alta!E206)</f>
        <v/>
      </c>
      <c r="E206" t="str">
        <f>IF(precio_alta!F206="","",precio_alta!F206)</f>
        <v/>
      </c>
      <c r="F206" t="str">
        <f>IF(precio_alta!G206="","",precio_alta!G206)</f>
        <v/>
      </c>
      <c r="G206" t="str">
        <f>IF(precio_alta!H206="","",precio_alta!H206)</f>
        <v/>
      </c>
      <c r="H206" t="str">
        <f>IF(precio_alta!I206="","",precio_alta!I206)</f>
        <v/>
      </c>
      <c r="I206" t="str">
        <f>IF(precio_alta!J206="","",precio_alta!J206)</f>
        <v/>
      </c>
      <c r="J206" t="str">
        <f>IF(precio_alta!K206="","",precio_alta!K206)</f>
        <v/>
      </c>
      <c r="K206" t="str">
        <f>IF(precio_alta!L206="","",precio_alta!L206)</f>
        <v/>
      </c>
      <c r="L206" t="str">
        <f>IF(precio_alta!M206="","",precio_alta!M206)</f>
        <v/>
      </c>
      <c r="M206" t="str">
        <f>IF(precio_alta!N206="","",precio_alta!N206)</f>
        <v/>
      </c>
      <c r="N206" t="str">
        <f>IF(precio_alta!O206="","",precio_alta!O206)</f>
        <v/>
      </c>
      <c r="O206" t="str">
        <f>IF(precio_alta!P206="","",precio_alta!P206)</f>
        <v/>
      </c>
      <c r="P206" t="str">
        <f>IF(precio_alta!Q206="","",precio_alta!Q206)</f>
        <v/>
      </c>
      <c r="Q206" t="str">
        <f>IF(precio_alta!R206="","",precio_alta!R206)</f>
        <v/>
      </c>
      <c r="R206" t="str">
        <f>IF(precio_alta!S206="","",precio_alta!S206)</f>
        <v/>
      </c>
      <c r="S206" t="str">
        <f>IF(precio_alta!T206="","",precio_alta!T206)</f>
        <v/>
      </c>
      <c r="T206" t="str">
        <f>IF(precio_alta!U206="","",precio_alta!U206)</f>
        <v/>
      </c>
      <c r="U206" t="str">
        <f>IF(precio_alta!V206="","",precio_alta!V206)</f>
        <v/>
      </c>
      <c r="V206" t="str">
        <f>IF(precio_alta!W206="","",precio_alta!W206)</f>
        <v/>
      </c>
      <c r="W206" t="str">
        <f>IF(precio_alta!X206="","",precio_alta!X206)</f>
        <v/>
      </c>
      <c r="X206" t="str">
        <f>IF(precio_alta!Y206="","",precio_alta!Y206)</f>
        <v/>
      </c>
      <c r="Y206" t="str">
        <f>IF(precio_alta!Z206="","",precio_alta!Z206)</f>
        <v/>
      </c>
      <c r="Z206" t="str">
        <f>IF(Anexar1!C196="","",IFERROR(VLOOKUP(C206,Anexar1!C:P,6,0),0))</f>
        <v/>
      </c>
      <c r="AA206" t="str">
        <f>IF(Anexar1!C196="","",IFERROR(VLOOKUP(C206,Anexar1!C:P,14,0),""))</f>
        <v/>
      </c>
    </row>
    <row r="207" spans="1:27" x14ac:dyDescent="0.3">
      <c r="A207" t="str">
        <f>IF(precio_alta!B207="","",precio_alta!B207)</f>
        <v/>
      </c>
      <c r="B207" t="str">
        <f>IF(Anexar1!B197="","",Anexar1!B197)</f>
        <v/>
      </c>
      <c r="C207" t="str">
        <f>IF(Anexar1!C197="","",Anexar1!C197)</f>
        <v/>
      </c>
      <c r="D207" t="str">
        <f>IF(precio_alta!E207="","",precio_alta!E207)</f>
        <v/>
      </c>
      <c r="E207" t="str">
        <f>IF(precio_alta!F207="","",precio_alta!F207)</f>
        <v/>
      </c>
      <c r="F207" t="str">
        <f>IF(precio_alta!G207="","",precio_alta!G207)</f>
        <v/>
      </c>
      <c r="G207" t="str">
        <f>IF(precio_alta!H207="","",precio_alta!H207)</f>
        <v/>
      </c>
      <c r="H207" t="str">
        <f>IF(precio_alta!I207="","",precio_alta!I207)</f>
        <v/>
      </c>
      <c r="I207" t="str">
        <f>IF(precio_alta!J207="","",precio_alta!J207)</f>
        <v/>
      </c>
      <c r="J207" t="str">
        <f>IF(precio_alta!K207="","",precio_alta!K207)</f>
        <v/>
      </c>
      <c r="K207" t="str">
        <f>IF(precio_alta!L207="","",precio_alta!L207)</f>
        <v/>
      </c>
      <c r="L207" t="str">
        <f>IF(precio_alta!M207="","",precio_alta!M207)</f>
        <v/>
      </c>
      <c r="M207" t="str">
        <f>IF(precio_alta!N207="","",precio_alta!N207)</f>
        <v/>
      </c>
      <c r="N207" t="str">
        <f>IF(precio_alta!O207="","",precio_alta!O207)</f>
        <v/>
      </c>
      <c r="O207" t="str">
        <f>IF(precio_alta!P207="","",precio_alta!P207)</f>
        <v/>
      </c>
      <c r="P207" t="str">
        <f>IF(precio_alta!Q207="","",precio_alta!Q207)</f>
        <v/>
      </c>
      <c r="Q207" t="str">
        <f>IF(precio_alta!R207="","",precio_alta!R207)</f>
        <v/>
      </c>
      <c r="R207" t="str">
        <f>IF(precio_alta!S207="","",precio_alta!S207)</f>
        <v/>
      </c>
      <c r="S207" t="str">
        <f>IF(precio_alta!T207="","",precio_alta!T207)</f>
        <v/>
      </c>
      <c r="T207" t="str">
        <f>IF(precio_alta!U207="","",precio_alta!U207)</f>
        <v/>
      </c>
      <c r="U207" t="str">
        <f>IF(precio_alta!V207="","",precio_alta!V207)</f>
        <v/>
      </c>
      <c r="V207" t="str">
        <f>IF(precio_alta!W207="","",precio_alta!W207)</f>
        <v/>
      </c>
      <c r="W207" t="str">
        <f>IF(precio_alta!X207="","",precio_alta!X207)</f>
        <v/>
      </c>
      <c r="X207" t="str">
        <f>IF(precio_alta!Y207="","",precio_alta!Y207)</f>
        <v/>
      </c>
      <c r="Y207" t="str">
        <f>IF(precio_alta!Z207="","",precio_alta!Z207)</f>
        <v/>
      </c>
      <c r="Z207" t="str">
        <f>IF(Anexar1!C197="","",IFERROR(VLOOKUP(C207,Anexar1!C:P,6,0),0))</f>
        <v/>
      </c>
      <c r="AA207" t="str">
        <f>IF(Anexar1!C197="","",IFERROR(VLOOKUP(C207,Anexar1!C:P,14,0),""))</f>
        <v/>
      </c>
    </row>
    <row r="208" spans="1:27" x14ac:dyDescent="0.3">
      <c r="A208" t="str">
        <f>IF(precio_alta!B208="","",precio_alta!B208)</f>
        <v/>
      </c>
      <c r="B208" t="str">
        <f>IF(Anexar1!B198="","",Anexar1!B198)</f>
        <v/>
      </c>
      <c r="C208" t="str">
        <f>IF(Anexar1!C198="","",Anexar1!C198)</f>
        <v/>
      </c>
      <c r="D208" t="str">
        <f>IF(precio_alta!E208="","",precio_alta!E208)</f>
        <v/>
      </c>
      <c r="E208" t="str">
        <f>IF(precio_alta!F208="","",precio_alta!F208)</f>
        <v/>
      </c>
      <c r="F208" t="str">
        <f>IF(precio_alta!G208="","",precio_alta!G208)</f>
        <v/>
      </c>
      <c r="G208" t="str">
        <f>IF(precio_alta!H208="","",precio_alta!H208)</f>
        <v/>
      </c>
      <c r="H208" t="str">
        <f>IF(precio_alta!I208="","",precio_alta!I208)</f>
        <v/>
      </c>
      <c r="I208" t="str">
        <f>IF(precio_alta!J208="","",precio_alta!J208)</f>
        <v/>
      </c>
      <c r="J208" t="str">
        <f>IF(precio_alta!K208="","",precio_alta!K208)</f>
        <v/>
      </c>
      <c r="K208" t="str">
        <f>IF(precio_alta!L208="","",precio_alta!L208)</f>
        <v/>
      </c>
      <c r="L208" t="str">
        <f>IF(precio_alta!M208="","",precio_alta!M208)</f>
        <v/>
      </c>
      <c r="M208" t="str">
        <f>IF(precio_alta!N208="","",precio_alta!N208)</f>
        <v/>
      </c>
      <c r="N208" t="str">
        <f>IF(precio_alta!O208="","",precio_alta!O208)</f>
        <v/>
      </c>
      <c r="O208" t="str">
        <f>IF(precio_alta!P208="","",precio_alta!P208)</f>
        <v/>
      </c>
      <c r="P208" t="str">
        <f>IF(precio_alta!Q208="","",precio_alta!Q208)</f>
        <v/>
      </c>
      <c r="Q208" t="str">
        <f>IF(precio_alta!R208="","",precio_alta!R208)</f>
        <v/>
      </c>
      <c r="R208" t="str">
        <f>IF(precio_alta!S208="","",precio_alta!S208)</f>
        <v/>
      </c>
      <c r="S208" t="str">
        <f>IF(precio_alta!T208="","",precio_alta!T208)</f>
        <v/>
      </c>
      <c r="T208" t="str">
        <f>IF(precio_alta!U208="","",precio_alta!U208)</f>
        <v/>
      </c>
      <c r="U208" t="str">
        <f>IF(precio_alta!V208="","",precio_alta!V208)</f>
        <v/>
      </c>
      <c r="V208" t="str">
        <f>IF(precio_alta!W208="","",precio_alta!W208)</f>
        <v/>
      </c>
      <c r="W208" t="str">
        <f>IF(precio_alta!X208="","",precio_alta!X208)</f>
        <v/>
      </c>
      <c r="X208" t="str">
        <f>IF(precio_alta!Y208="","",precio_alta!Y208)</f>
        <v/>
      </c>
      <c r="Y208" t="str">
        <f>IF(precio_alta!Z208="","",precio_alta!Z208)</f>
        <v/>
      </c>
      <c r="Z208" t="str">
        <f>IF(Anexar1!C198="","",IFERROR(VLOOKUP(C208,Anexar1!C:P,6,0),0))</f>
        <v/>
      </c>
      <c r="AA208" t="str">
        <f>IF(Anexar1!C198="","",IFERROR(VLOOKUP(C208,Anexar1!C:P,14,0),""))</f>
        <v/>
      </c>
    </row>
    <row r="209" spans="1:27" x14ac:dyDescent="0.3">
      <c r="A209" t="str">
        <f>IF(precio_alta!B209="","",precio_alta!B209)</f>
        <v/>
      </c>
      <c r="B209" t="str">
        <f>IF(Anexar1!B199="","",Anexar1!B199)</f>
        <v/>
      </c>
      <c r="C209" t="str">
        <f>IF(Anexar1!C199="","",Anexar1!C199)</f>
        <v/>
      </c>
      <c r="D209" t="str">
        <f>IF(precio_alta!E209="","",precio_alta!E209)</f>
        <v/>
      </c>
      <c r="E209" t="str">
        <f>IF(precio_alta!F209="","",precio_alta!F209)</f>
        <v/>
      </c>
      <c r="F209" t="str">
        <f>IF(precio_alta!G209="","",precio_alta!G209)</f>
        <v/>
      </c>
      <c r="G209" t="str">
        <f>IF(precio_alta!H209="","",precio_alta!H209)</f>
        <v/>
      </c>
      <c r="H209" t="str">
        <f>IF(precio_alta!I209="","",precio_alta!I209)</f>
        <v/>
      </c>
      <c r="I209" t="str">
        <f>IF(precio_alta!J209="","",precio_alta!J209)</f>
        <v/>
      </c>
      <c r="J209" t="str">
        <f>IF(precio_alta!K209="","",precio_alta!K209)</f>
        <v/>
      </c>
      <c r="K209" t="str">
        <f>IF(precio_alta!L209="","",precio_alta!L209)</f>
        <v/>
      </c>
      <c r="L209" t="str">
        <f>IF(precio_alta!M209="","",precio_alta!M209)</f>
        <v/>
      </c>
      <c r="M209" t="str">
        <f>IF(precio_alta!N209="","",precio_alta!N209)</f>
        <v/>
      </c>
      <c r="N209" t="str">
        <f>IF(precio_alta!O209="","",precio_alta!O209)</f>
        <v/>
      </c>
      <c r="O209" t="str">
        <f>IF(precio_alta!P209="","",precio_alta!P209)</f>
        <v/>
      </c>
      <c r="P209" t="str">
        <f>IF(precio_alta!Q209="","",precio_alta!Q209)</f>
        <v/>
      </c>
      <c r="Q209" t="str">
        <f>IF(precio_alta!R209="","",precio_alta!R209)</f>
        <v/>
      </c>
      <c r="R209" t="str">
        <f>IF(precio_alta!S209="","",precio_alta!S209)</f>
        <v/>
      </c>
      <c r="S209" t="str">
        <f>IF(precio_alta!T209="","",precio_alta!T209)</f>
        <v/>
      </c>
      <c r="T209" t="str">
        <f>IF(precio_alta!U209="","",precio_alta!U209)</f>
        <v/>
      </c>
      <c r="U209" t="str">
        <f>IF(precio_alta!V209="","",precio_alta!V209)</f>
        <v/>
      </c>
      <c r="V209" t="str">
        <f>IF(precio_alta!W209="","",precio_alta!W209)</f>
        <v/>
      </c>
      <c r="W209" t="str">
        <f>IF(precio_alta!X209="","",precio_alta!X209)</f>
        <v/>
      </c>
      <c r="X209" t="str">
        <f>IF(precio_alta!Y209="","",precio_alta!Y209)</f>
        <v/>
      </c>
      <c r="Y209" t="str">
        <f>IF(precio_alta!Z209="","",precio_alta!Z209)</f>
        <v/>
      </c>
      <c r="Z209" t="str">
        <f>IF(Anexar1!C199="","",IFERROR(VLOOKUP(C209,Anexar1!C:P,6,0),0))</f>
        <v/>
      </c>
      <c r="AA209" t="str">
        <f>IF(Anexar1!C199="","",IFERROR(VLOOKUP(C209,Anexar1!C:P,14,0),""))</f>
        <v/>
      </c>
    </row>
    <row r="210" spans="1:27" x14ac:dyDescent="0.3">
      <c r="A210" t="str">
        <f>IF(precio_alta!B210="","",precio_alta!B210)</f>
        <v/>
      </c>
      <c r="B210" t="str">
        <f>IF(Anexar1!B200="","",Anexar1!B200)</f>
        <v/>
      </c>
      <c r="C210" t="str">
        <f>IF(Anexar1!C200="","",Anexar1!C200)</f>
        <v/>
      </c>
      <c r="D210" t="str">
        <f>IF(precio_alta!E210="","",precio_alta!E210)</f>
        <v/>
      </c>
      <c r="E210" t="str">
        <f>IF(precio_alta!F210="","",precio_alta!F210)</f>
        <v/>
      </c>
      <c r="F210" t="str">
        <f>IF(precio_alta!G210="","",precio_alta!G210)</f>
        <v/>
      </c>
      <c r="G210" t="str">
        <f>IF(precio_alta!H210="","",precio_alta!H210)</f>
        <v/>
      </c>
      <c r="H210" t="str">
        <f>IF(precio_alta!I210="","",precio_alta!I210)</f>
        <v/>
      </c>
      <c r="I210" t="str">
        <f>IF(precio_alta!J210="","",precio_alta!J210)</f>
        <v/>
      </c>
      <c r="J210" t="str">
        <f>IF(precio_alta!K210="","",precio_alta!K210)</f>
        <v/>
      </c>
      <c r="K210" t="str">
        <f>IF(precio_alta!L210="","",precio_alta!L210)</f>
        <v/>
      </c>
      <c r="L210" t="str">
        <f>IF(precio_alta!M210="","",precio_alta!M210)</f>
        <v/>
      </c>
      <c r="M210" t="str">
        <f>IF(precio_alta!N210="","",precio_alta!N210)</f>
        <v/>
      </c>
      <c r="N210" t="str">
        <f>IF(precio_alta!O210="","",precio_alta!O210)</f>
        <v/>
      </c>
      <c r="O210" t="str">
        <f>IF(precio_alta!P210="","",precio_alta!P210)</f>
        <v/>
      </c>
      <c r="P210" t="str">
        <f>IF(precio_alta!Q210="","",precio_alta!Q210)</f>
        <v/>
      </c>
      <c r="Q210" t="str">
        <f>IF(precio_alta!R210="","",precio_alta!R210)</f>
        <v/>
      </c>
      <c r="R210" t="str">
        <f>IF(precio_alta!S210="","",precio_alta!S210)</f>
        <v/>
      </c>
      <c r="S210" t="str">
        <f>IF(precio_alta!T210="","",precio_alta!T210)</f>
        <v/>
      </c>
      <c r="T210" t="str">
        <f>IF(precio_alta!U210="","",precio_alta!U210)</f>
        <v/>
      </c>
      <c r="U210" t="str">
        <f>IF(precio_alta!V210="","",precio_alta!V210)</f>
        <v/>
      </c>
      <c r="V210" t="str">
        <f>IF(precio_alta!W210="","",precio_alta!W210)</f>
        <v/>
      </c>
      <c r="W210" t="str">
        <f>IF(precio_alta!X210="","",precio_alta!X210)</f>
        <v/>
      </c>
      <c r="X210" t="str">
        <f>IF(precio_alta!Y210="","",precio_alta!Y210)</f>
        <v/>
      </c>
      <c r="Y210" t="str">
        <f>IF(precio_alta!Z210="","",precio_alta!Z210)</f>
        <v/>
      </c>
      <c r="Z210" t="str">
        <f>IF(Anexar1!C200="","",IFERROR(VLOOKUP(C210,Anexar1!C:P,6,0),0))</f>
        <v/>
      </c>
      <c r="AA210" t="str">
        <f>IF(Anexar1!C200="","",IFERROR(VLOOKUP(C210,Anexar1!C:P,14,0),""))</f>
        <v/>
      </c>
    </row>
    <row r="211" spans="1:27" x14ac:dyDescent="0.3">
      <c r="A211" t="str">
        <f>IF(precio_alta!B211="","",precio_alta!B211)</f>
        <v/>
      </c>
      <c r="B211" t="str">
        <f>IF(Anexar1!B201="","",Anexar1!B201)</f>
        <v/>
      </c>
      <c r="C211" t="str">
        <f>IF(Anexar1!C201="","",Anexar1!C201)</f>
        <v/>
      </c>
      <c r="D211" t="str">
        <f>IF(precio_alta!E211="","",precio_alta!E211)</f>
        <v/>
      </c>
      <c r="E211" t="str">
        <f>IF(precio_alta!F211="","",precio_alta!F211)</f>
        <v/>
      </c>
      <c r="F211" t="str">
        <f>IF(precio_alta!G211="","",precio_alta!G211)</f>
        <v/>
      </c>
      <c r="G211" t="str">
        <f>IF(precio_alta!H211="","",precio_alta!H211)</f>
        <v/>
      </c>
      <c r="H211" t="str">
        <f>IF(precio_alta!I211="","",precio_alta!I211)</f>
        <v/>
      </c>
      <c r="I211" t="str">
        <f>IF(precio_alta!J211="","",precio_alta!J211)</f>
        <v/>
      </c>
      <c r="J211" t="str">
        <f>IF(precio_alta!K211="","",precio_alta!K211)</f>
        <v/>
      </c>
      <c r="K211" t="str">
        <f>IF(precio_alta!L211="","",precio_alta!L211)</f>
        <v/>
      </c>
      <c r="L211" t="str">
        <f>IF(precio_alta!M211="","",precio_alta!M211)</f>
        <v/>
      </c>
      <c r="M211" t="str">
        <f>IF(precio_alta!N211="","",precio_alta!N211)</f>
        <v/>
      </c>
      <c r="N211" t="str">
        <f>IF(precio_alta!O211="","",precio_alta!O211)</f>
        <v/>
      </c>
      <c r="O211" t="str">
        <f>IF(precio_alta!P211="","",precio_alta!P211)</f>
        <v/>
      </c>
      <c r="P211" t="str">
        <f>IF(precio_alta!Q211="","",precio_alta!Q211)</f>
        <v/>
      </c>
      <c r="Q211" t="str">
        <f>IF(precio_alta!R211="","",precio_alta!R211)</f>
        <v/>
      </c>
      <c r="R211" t="str">
        <f>IF(precio_alta!S211="","",precio_alta!S211)</f>
        <v/>
      </c>
      <c r="S211" t="str">
        <f>IF(precio_alta!T211="","",precio_alta!T211)</f>
        <v/>
      </c>
      <c r="T211" t="str">
        <f>IF(precio_alta!U211="","",precio_alta!U211)</f>
        <v/>
      </c>
      <c r="U211" t="str">
        <f>IF(precio_alta!V211="","",precio_alta!V211)</f>
        <v/>
      </c>
      <c r="V211" t="str">
        <f>IF(precio_alta!W211="","",precio_alta!W211)</f>
        <v/>
      </c>
      <c r="W211" t="str">
        <f>IF(precio_alta!X211="","",precio_alta!X211)</f>
        <v/>
      </c>
      <c r="X211" t="str">
        <f>IF(precio_alta!Y211="","",precio_alta!Y211)</f>
        <v/>
      </c>
      <c r="Y211" t="str">
        <f>IF(precio_alta!Z211="","",precio_alta!Z211)</f>
        <v/>
      </c>
      <c r="Z211" t="str">
        <f>IF(Anexar1!C201="","",IFERROR(VLOOKUP(C211,Anexar1!C:P,6,0),0))</f>
        <v/>
      </c>
      <c r="AA211" t="str">
        <f>IF(Anexar1!C201="","",IFERROR(VLOOKUP(C211,Anexar1!C:P,14,0),""))</f>
        <v/>
      </c>
    </row>
    <row r="212" spans="1:27" x14ac:dyDescent="0.3">
      <c r="A212" t="str">
        <f>IF(precio_alta!B212="","",precio_alta!B212)</f>
        <v/>
      </c>
      <c r="B212" t="str">
        <f>IF(Anexar1!B202="","",Anexar1!B202)</f>
        <v/>
      </c>
      <c r="C212" t="str">
        <f>IF(Anexar1!C202="","",Anexar1!C202)</f>
        <v/>
      </c>
      <c r="D212" t="str">
        <f>IF(precio_alta!E212="","",precio_alta!E212)</f>
        <v/>
      </c>
      <c r="E212" t="str">
        <f>IF(precio_alta!F212="","",precio_alta!F212)</f>
        <v/>
      </c>
      <c r="F212" t="str">
        <f>IF(precio_alta!G212="","",precio_alta!G212)</f>
        <v/>
      </c>
      <c r="G212" t="str">
        <f>IF(precio_alta!H212="","",precio_alta!H212)</f>
        <v/>
      </c>
      <c r="H212" t="str">
        <f>IF(precio_alta!I212="","",precio_alta!I212)</f>
        <v/>
      </c>
      <c r="I212" t="str">
        <f>IF(precio_alta!J212="","",precio_alta!J212)</f>
        <v/>
      </c>
      <c r="J212" t="str">
        <f>IF(precio_alta!K212="","",precio_alta!K212)</f>
        <v/>
      </c>
      <c r="K212" t="str">
        <f>IF(precio_alta!L212="","",precio_alta!L212)</f>
        <v/>
      </c>
      <c r="L212" t="str">
        <f>IF(precio_alta!M212="","",precio_alta!M212)</f>
        <v/>
      </c>
      <c r="M212" t="str">
        <f>IF(precio_alta!N212="","",precio_alta!N212)</f>
        <v/>
      </c>
      <c r="N212" t="str">
        <f>IF(precio_alta!O212="","",precio_alta!O212)</f>
        <v/>
      </c>
      <c r="O212" t="str">
        <f>IF(precio_alta!P212="","",precio_alta!P212)</f>
        <v/>
      </c>
      <c r="P212" t="str">
        <f>IF(precio_alta!Q212="","",precio_alta!Q212)</f>
        <v/>
      </c>
      <c r="Q212" t="str">
        <f>IF(precio_alta!R212="","",precio_alta!R212)</f>
        <v/>
      </c>
      <c r="R212" t="str">
        <f>IF(precio_alta!S212="","",precio_alta!S212)</f>
        <v/>
      </c>
      <c r="S212" t="str">
        <f>IF(precio_alta!T212="","",precio_alta!T212)</f>
        <v/>
      </c>
      <c r="T212" t="str">
        <f>IF(precio_alta!U212="","",precio_alta!U212)</f>
        <v/>
      </c>
      <c r="U212" t="str">
        <f>IF(precio_alta!V212="","",precio_alta!V212)</f>
        <v/>
      </c>
      <c r="V212" t="str">
        <f>IF(precio_alta!W212="","",precio_alta!W212)</f>
        <v/>
      </c>
      <c r="W212" t="str">
        <f>IF(precio_alta!X212="","",precio_alta!X212)</f>
        <v/>
      </c>
      <c r="X212" t="str">
        <f>IF(precio_alta!Y212="","",precio_alta!Y212)</f>
        <v/>
      </c>
      <c r="Y212" t="str">
        <f>IF(precio_alta!Z212="","",precio_alta!Z212)</f>
        <v/>
      </c>
      <c r="Z212" t="str">
        <f>IF(Anexar1!C202="","",IFERROR(VLOOKUP(C212,Anexar1!C:P,6,0),0))</f>
        <v/>
      </c>
      <c r="AA212" t="str">
        <f>IF(Anexar1!C202="","",IFERROR(VLOOKUP(C212,Anexar1!C:P,14,0),""))</f>
        <v/>
      </c>
    </row>
    <row r="213" spans="1:27" x14ac:dyDescent="0.3">
      <c r="A213" t="str">
        <f>IF(precio_alta!B213="","",precio_alta!B213)</f>
        <v/>
      </c>
      <c r="B213" t="str">
        <f>IF(Anexar1!B203="","",Anexar1!B203)</f>
        <v/>
      </c>
      <c r="C213" t="str">
        <f>IF(Anexar1!C203="","",Anexar1!C203)</f>
        <v/>
      </c>
      <c r="D213" t="str">
        <f>IF(precio_alta!E213="","",precio_alta!E213)</f>
        <v/>
      </c>
      <c r="E213" t="str">
        <f>IF(precio_alta!F213="","",precio_alta!F213)</f>
        <v/>
      </c>
      <c r="F213" t="str">
        <f>IF(precio_alta!G213="","",precio_alta!G213)</f>
        <v/>
      </c>
      <c r="G213" t="str">
        <f>IF(precio_alta!H213="","",precio_alta!H213)</f>
        <v/>
      </c>
      <c r="H213" t="str">
        <f>IF(precio_alta!I213="","",precio_alta!I213)</f>
        <v/>
      </c>
      <c r="I213" t="str">
        <f>IF(precio_alta!J213="","",precio_alta!J213)</f>
        <v/>
      </c>
      <c r="J213" t="str">
        <f>IF(precio_alta!K213="","",precio_alta!K213)</f>
        <v/>
      </c>
      <c r="K213" t="str">
        <f>IF(precio_alta!L213="","",precio_alta!L213)</f>
        <v/>
      </c>
      <c r="L213" t="str">
        <f>IF(precio_alta!M213="","",precio_alta!M213)</f>
        <v/>
      </c>
      <c r="M213" t="str">
        <f>IF(precio_alta!N213="","",precio_alta!N213)</f>
        <v/>
      </c>
      <c r="N213" t="str">
        <f>IF(precio_alta!O213="","",precio_alta!O213)</f>
        <v/>
      </c>
      <c r="O213" t="str">
        <f>IF(precio_alta!P213="","",precio_alta!P213)</f>
        <v/>
      </c>
      <c r="P213" t="str">
        <f>IF(precio_alta!Q213="","",precio_alta!Q213)</f>
        <v/>
      </c>
      <c r="Q213" t="str">
        <f>IF(precio_alta!R213="","",precio_alta!R213)</f>
        <v/>
      </c>
      <c r="R213" t="str">
        <f>IF(precio_alta!S213="","",precio_alta!S213)</f>
        <v/>
      </c>
      <c r="S213" t="str">
        <f>IF(precio_alta!T213="","",precio_alta!T213)</f>
        <v/>
      </c>
      <c r="T213" t="str">
        <f>IF(precio_alta!U213="","",precio_alta!U213)</f>
        <v/>
      </c>
      <c r="U213" t="str">
        <f>IF(precio_alta!V213="","",precio_alta!V213)</f>
        <v/>
      </c>
      <c r="V213" t="str">
        <f>IF(precio_alta!W213="","",precio_alta!W213)</f>
        <v/>
      </c>
      <c r="W213" t="str">
        <f>IF(precio_alta!X213="","",precio_alta!X213)</f>
        <v/>
      </c>
      <c r="X213" t="str">
        <f>IF(precio_alta!Y213="","",precio_alta!Y213)</f>
        <v/>
      </c>
      <c r="Y213" t="str">
        <f>IF(precio_alta!Z213="","",precio_alta!Z213)</f>
        <v/>
      </c>
      <c r="Z213" t="str">
        <f>IF(Anexar1!C203="","",IFERROR(VLOOKUP(C213,Anexar1!C:P,6,0),0))</f>
        <v/>
      </c>
      <c r="AA213" t="str">
        <f>IF(Anexar1!C203="","",IFERROR(VLOOKUP(C213,Anexar1!C:P,14,0),""))</f>
        <v/>
      </c>
    </row>
    <row r="214" spans="1:27" x14ac:dyDescent="0.3">
      <c r="A214" t="str">
        <f>IF(precio_alta!B214="","",precio_alta!B214)</f>
        <v/>
      </c>
      <c r="B214" t="str">
        <f>IF(Anexar1!B204="","",Anexar1!B204)</f>
        <v/>
      </c>
      <c r="C214" t="str">
        <f>IF(Anexar1!C204="","",Anexar1!C204)</f>
        <v/>
      </c>
      <c r="D214" t="str">
        <f>IF(precio_alta!E214="","",precio_alta!E214)</f>
        <v/>
      </c>
      <c r="E214" t="str">
        <f>IF(precio_alta!F214="","",precio_alta!F214)</f>
        <v/>
      </c>
      <c r="F214" t="str">
        <f>IF(precio_alta!G214="","",precio_alta!G214)</f>
        <v/>
      </c>
      <c r="G214" t="str">
        <f>IF(precio_alta!H214="","",precio_alta!H214)</f>
        <v/>
      </c>
      <c r="H214" t="str">
        <f>IF(precio_alta!I214="","",precio_alta!I214)</f>
        <v/>
      </c>
      <c r="I214" t="str">
        <f>IF(precio_alta!J214="","",precio_alta!J214)</f>
        <v/>
      </c>
      <c r="J214" t="str">
        <f>IF(precio_alta!K214="","",precio_alta!K214)</f>
        <v/>
      </c>
      <c r="K214" t="str">
        <f>IF(precio_alta!L214="","",precio_alta!L214)</f>
        <v/>
      </c>
      <c r="L214" t="str">
        <f>IF(precio_alta!M214="","",precio_alta!M214)</f>
        <v/>
      </c>
      <c r="M214" t="str">
        <f>IF(precio_alta!N214="","",precio_alta!N214)</f>
        <v/>
      </c>
      <c r="N214" t="str">
        <f>IF(precio_alta!O214="","",precio_alta!O214)</f>
        <v/>
      </c>
      <c r="O214" t="str">
        <f>IF(precio_alta!P214="","",precio_alta!P214)</f>
        <v/>
      </c>
      <c r="P214" t="str">
        <f>IF(precio_alta!Q214="","",precio_alta!Q214)</f>
        <v/>
      </c>
      <c r="Q214" t="str">
        <f>IF(precio_alta!R214="","",precio_alta!R214)</f>
        <v/>
      </c>
      <c r="R214" t="str">
        <f>IF(precio_alta!S214="","",precio_alta!S214)</f>
        <v/>
      </c>
      <c r="S214" t="str">
        <f>IF(precio_alta!T214="","",precio_alta!T214)</f>
        <v/>
      </c>
      <c r="T214" t="str">
        <f>IF(precio_alta!U214="","",precio_alta!U214)</f>
        <v/>
      </c>
      <c r="U214" t="str">
        <f>IF(precio_alta!V214="","",precio_alta!V214)</f>
        <v/>
      </c>
      <c r="V214" t="str">
        <f>IF(precio_alta!W214="","",precio_alta!W214)</f>
        <v/>
      </c>
      <c r="W214" t="str">
        <f>IF(precio_alta!X214="","",precio_alta!X214)</f>
        <v/>
      </c>
      <c r="X214" t="str">
        <f>IF(precio_alta!Y214="","",precio_alta!Y214)</f>
        <v/>
      </c>
      <c r="Y214" t="str">
        <f>IF(precio_alta!Z214="","",precio_alta!Z214)</f>
        <v/>
      </c>
      <c r="Z214" t="str">
        <f>IF(Anexar1!C204="","",IFERROR(VLOOKUP(C214,Anexar1!C:P,6,0),0))</f>
        <v/>
      </c>
      <c r="AA214" t="str">
        <f>IF(Anexar1!C204="","",IFERROR(VLOOKUP(C214,Anexar1!C:P,14,0),""))</f>
        <v/>
      </c>
    </row>
    <row r="215" spans="1:27" x14ac:dyDescent="0.3">
      <c r="A215" t="str">
        <f>IF(precio_alta!B215="","",precio_alta!B215)</f>
        <v/>
      </c>
      <c r="B215" t="str">
        <f>IF(Anexar1!B205="","",Anexar1!B205)</f>
        <v/>
      </c>
      <c r="C215" t="str">
        <f>IF(Anexar1!C205="","",Anexar1!C205)</f>
        <v/>
      </c>
      <c r="D215" t="str">
        <f>IF(precio_alta!E215="","",precio_alta!E215)</f>
        <v/>
      </c>
      <c r="E215" t="str">
        <f>IF(precio_alta!F215="","",precio_alta!F215)</f>
        <v/>
      </c>
      <c r="F215" t="str">
        <f>IF(precio_alta!G215="","",precio_alta!G215)</f>
        <v/>
      </c>
      <c r="G215" t="str">
        <f>IF(precio_alta!H215="","",precio_alta!H215)</f>
        <v/>
      </c>
      <c r="H215" t="str">
        <f>IF(precio_alta!I215="","",precio_alta!I215)</f>
        <v/>
      </c>
      <c r="I215" t="str">
        <f>IF(precio_alta!J215="","",precio_alta!J215)</f>
        <v/>
      </c>
      <c r="J215" t="str">
        <f>IF(precio_alta!K215="","",precio_alta!K215)</f>
        <v/>
      </c>
      <c r="K215" t="str">
        <f>IF(precio_alta!L215="","",precio_alta!L215)</f>
        <v/>
      </c>
      <c r="L215" t="str">
        <f>IF(precio_alta!M215="","",precio_alta!M215)</f>
        <v/>
      </c>
      <c r="M215" t="str">
        <f>IF(precio_alta!N215="","",precio_alta!N215)</f>
        <v/>
      </c>
      <c r="N215" t="str">
        <f>IF(precio_alta!O215="","",precio_alta!O215)</f>
        <v/>
      </c>
      <c r="O215" t="str">
        <f>IF(precio_alta!P215="","",precio_alta!P215)</f>
        <v/>
      </c>
      <c r="P215" t="str">
        <f>IF(precio_alta!Q215="","",precio_alta!Q215)</f>
        <v/>
      </c>
      <c r="Q215" t="str">
        <f>IF(precio_alta!R215="","",precio_alta!R215)</f>
        <v/>
      </c>
      <c r="R215" t="str">
        <f>IF(precio_alta!S215="","",precio_alta!S215)</f>
        <v/>
      </c>
      <c r="S215" t="str">
        <f>IF(precio_alta!T215="","",precio_alta!T215)</f>
        <v/>
      </c>
      <c r="T215" t="str">
        <f>IF(precio_alta!U215="","",precio_alta!U215)</f>
        <v/>
      </c>
      <c r="U215" t="str">
        <f>IF(precio_alta!V215="","",precio_alta!V215)</f>
        <v/>
      </c>
      <c r="V215" t="str">
        <f>IF(precio_alta!W215="","",precio_alta!W215)</f>
        <v/>
      </c>
      <c r="W215" t="str">
        <f>IF(precio_alta!X215="","",precio_alta!X215)</f>
        <v/>
      </c>
      <c r="X215" t="str">
        <f>IF(precio_alta!Y215="","",precio_alta!Y215)</f>
        <v/>
      </c>
      <c r="Y215" t="str">
        <f>IF(precio_alta!Z215="","",precio_alta!Z215)</f>
        <v/>
      </c>
      <c r="Z215" t="str">
        <f>IF(Anexar1!C205="","",IFERROR(VLOOKUP(C215,Anexar1!C:P,6,0),0))</f>
        <v/>
      </c>
      <c r="AA215" t="str">
        <f>IF(Anexar1!C205="","",IFERROR(VLOOKUP(C215,Anexar1!C:P,14,0),""))</f>
        <v/>
      </c>
    </row>
    <row r="216" spans="1:27" x14ac:dyDescent="0.3">
      <c r="A216" t="str">
        <f>IF(precio_alta!B216="","",precio_alta!B216)</f>
        <v/>
      </c>
      <c r="B216" t="str">
        <f>IF(Anexar1!B206="","",Anexar1!B206)</f>
        <v/>
      </c>
      <c r="C216" t="str">
        <f>IF(Anexar1!C206="","",Anexar1!C206)</f>
        <v/>
      </c>
      <c r="D216" t="str">
        <f>IF(precio_alta!E216="","",precio_alta!E216)</f>
        <v/>
      </c>
      <c r="E216" t="str">
        <f>IF(precio_alta!F216="","",precio_alta!F216)</f>
        <v/>
      </c>
      <c r="F216" t="str">
        <f>IF(precio_alta!G216="","",precio_alta!G216)</f>
        <v/>
      </c>
      <c r="G216" t="str">
        <f>IF(precio_alta!H216="","",precio_alta!H216)</f>
        <v/>
      </c>
      <c r="H216" t="str">
        <f>IF(precio_alta!I216="","",precio_alta!I216)</f>
        <v/>
      </c>
      <c r="I216" t="str">
        <f>IF(precio_alta!J216="","",precio_alta!J216)</f>
        <v/>
      </c>
      <c r="J216" t="str">
        <f>IF(precio_alta!K216="","",precio_alta!K216)</f>
        <v/>
      </c>
      <c r="K216" t="str">
        <f>IF(precio_alta!L216="","",precio_alta!L216)</f>
        <v/>
      </c>
      <c r="L216" t="str">
        <f>IF(precio_alta!M216="","",precio_alta!M216)</f>
        <v/>
      </c>
      <c r="M216" t="str">
        <f>IF(precio_alta!N216="","",precio_alta!N216)</f>
        <v/>
      </c>
      <c r="N216" t="str">
        <f>IF(precio_alta!O216="","",precio_alta!O216)</f>
        <v/>
      </c>
      <c r="O216" t="str">
        <f>IF(precio_alta!P216="","",precio_alta!P216)</f>
        <v/>
      </c>
      <c r="P216" t="str">
        <f>IF(precio_alta!Q216="","",precio_alta!Q216)</f>
        <v/>
      </c>
      <c r="Q216" t="str">
        <f>IF(precio_alta!R216="","",precio_alta!R216)</f>
        <v/>
      </c>
      <c r="R216" t="str">
        <f>IF(precio_alta!S216="","",precio_alta!S216)</f>
        <v/>
      </c>
      <c r="S216" t="str">
        <f>IF(precio_alta!T216="","",precio_alta!T216)</f>
        <v/>
      </c>
      <c r="T216" t="str">
        <f>IF(precio_alta!U216="","",precio_alta!U216)</f>
        <v/>
      </c>
      <c r="U216" t="str">
        <f>IF(precio_alta!V216="","",precio_alta!V216)</f>
        <v/>
      </c>
      <c r="V216" t="str">
        <f>IF(precio_alta!W216="","",precio_alta!W216)</f>
        <v/>
      </c>
      <c r="W216" t="str">
        <f>IF(precio_alta!X216="","",precio_alta!X216)</f>
        <v/>
      </c>
      <c r="X216" t="str">
        <f>IF(precio_alta!Y216="","",precio_alta!Y216)</f>
        <v/>
      </c>
      <c r="Y216" t="str">
        <f>IF(precio_alta!Z216="","",precio_alta!Z216)</f>
        <v/>
      </c>
      <c r="Z216" t="str">
        <f>IF(Anexar1!C206="","",IFERROR(VLOOKUP(C216,Anexar1!C:P,6,0),0))</f>
        <v/>
      </c>
      <c r="AA216" t="str">
        <f>IF(Anexar1!C206="","",IFERROR(VLOOKUP(C216,Anexar1!C:P,14,0),""))</f>
        <v/>
      </c>
    </row>
    <row r="217" spans="1:27" x14ac:dyDescent="0.3">
      <c r="A217" t="str">
        <f>IF(precio_alta!B217="","",precio_alta!B217)</f>
        <v/>
      </c>
      <c r="B217" t="str">
        <f>IF(Anexar1!B207="","",Anexar1!B207)</f>
        <v/>
      </c>
      <c r="C217" t="str">
        <f>IF(Anexar1!C207="","",Anexar1!C207)</f>
        <v/>
      </c>
      <c r="D217" t="str">
        <f>IF(precio_alta!E217="","",precio_alta!E217)</f>
        <v/>
      </c>
      <c r="E217" t="str">
        <f>IF(precio_alta!F217="","",precio_alta!F217)</f>
        <v/>
      </c>
      <c r="F217" t="str">
        <f>IF(precio_alta!G217="","",precio_alta!G217)</f>
        <v/>
      </c>
      <c r="G217" t="str">
        <f>IF(precio_alta!H217="","",precio_alta!H217)</f>
        <v/>
      </c>
      <c r="H217" t="str">
        <f>IF(precio_alta!I217="","",precio_alta!I217)</f>
        <v/>
      </c>
      <c r="I217" t="str">
        <f>IF(precio_alta!J217="","",precio_alta!J217)</f>
        <v/>
      </c>
      <c r="J217" t="str">
        <f>IF(precio_alta!K217="","",precio_alta!K217)</f>
        <v/>
      </c>
      <c r="K217" t="str">
        <f>IF(precio_alta!L217="","",precio_alta!L217)</f>
        <v/>
      </c>
      <c r="L217" t="str">
        <f>IF(precio_alta!M217="","",precio_alta!M217)</f>
        <v/>
      </c>
      <c r="M217" t="str">
        <f>IF(precio_alta!N217="","",precio_alta!N217)</f>
        <v/>
      </c>
      <c r="N217" t="str">
        <f>IF(precio_alta!O217="","",precio_alta!O217)</f>
        <v/>
      </c>
      <c r="O217" t="str">
        <f>IF(precio_alta!P217="","",precio_alta!P217)</f>
        <v/>
      </c>
      <c r="P217" t="str">
        <f>IF(precio_alta!Q217="","",precio_alta!Q217)</f>
        <v/>
      </c>
      <c r="Q217" t="str">
        <f>IF(precio_alta!R217="","",precio_alta!R217)</f>
        <v/>
      </c>
      <c r="R217" t="str">
        <f>IF(precio_alta!S217="","",precio_alta!S217)</f>
        <v/>
      </c>
      <c r="S217" t="str">
        <f>IF(precio_alta!T217="","",precio_alta!T217)</f>
        <v/>
      </c>
      <c r="T217" t="str">
        <f>IF(precio_alta!U217="","",precio_alta!U217)</f>
        <v/>
      </c>
      <c r="U217" t="str">
        <f>IF(precio_alta!V217="","",precio_alta!V217)</f>
        <v/>
      </c>
      <c r="V217" t="str">
        <f>IF(precio_alta!W217="","",precio_alta!W217)</f>
        <v/>
      </c>
      <c r="W217" t="str">
        <f>IF(precio_alta!X217="","",precio_alta!X217)</f>
        <v/>
      </c>
      <c r="X217" t="str">
        <f>IF(precio_alta!Y217="","",precio_alta!Y217)</f>
        <v/>
      </c>
      <c r="Y217" t="str">
        <f>IF(precio_alta!Z217="","",precio_alta!Z217)</f>
        <v/>
      </c>
      <c r="Z217" t="str">
        <f>IF(Anexar1!C207="","",IFERROR(VLOOKUP(C217,Anexar1!C:P,6,0),0))</f>
        <v/>
      </c>
      <c r="AA217" t="str">
        <f>IF(Anexar1!C207="","",IFERROR(VLOOKUP(C217,Anexar1!C:P,14,0),""))</f>
        <v/>
      </c>
    </row>
    <row r="218" spans="1:27" x14ac:dyDescent="0.3">
      <c r="A218" t="str">
        <f>IF(precio_alta!B218="","",precio_alta!B218)</f>
        <v/>
      </c>
      <c r="B218" t="str">
        <f>IF(Anexar1!B208="","",Anexar1!B208)</f>
        <v/>
      </c>
      <c r="C218" t="str">
        <f>IF(Anexar1!C208="","",Anexar1!C208)</f>
        <v/>
      </c>
      <c r="D218" t="str">
        <f>IF(precio_alta!E218="","",precio_alta!E218)</f>
        <v/>
      </c>
      <c r="E218" t="str">
        <f>IF(precio_alta!F218="","",precio_alta!F218)</f>
        <v/>
      </c>
      <c r="F218" t="str">
        <f>IF(precio_alta!G218="","",precio_alta!G218)</f>
        <v/>
      </c>
      <c r="G218" t="str">
        <f>IF(precio_alta!H218="","",precio_alta!H218)</f>
        <v/>
      </c>
      <c r="H218" t="str">
        <f>IF(precio_alta!I218="","",precio_alta!I218)</f>
        <v/>
      </c>
      <c r="I218" t="str">
        <f>IF(precio_alta!J218="","",precio_alta!J218)</f>
        <v/>
      </c>
      <c r="J218" t="str">
        <f>IF(precio_alta!K218="","",precio_alta!K218)</f>
        <v/>
      </c>
      <c r="K218" t="str">
        <f>IF(precio_alta!L218="","",precio_alta!L218)</f>
        <v/>
      </c>
      <c r="L218" t="str">
        <f>IF(precio_alta!M218="","",precio_alta!M218)</f>
        <v/>
      </c>
      <c r="M218" t="str">
        <f>IF(precio_alta!N218="","",precio_alta!N218)</f>
        <v/>
      </c>
      <c r="N218" t="str">
        <f>IF(precio_alta!O218="","",precio_alta!O218)</f>
        <v/>
      </c>
      <c r="O218" t="str">
        <f>IF(precio_alta!P218="","",precio_alta!P218)</f>
        <v/>
      </c>
      <c r="P218" t="str">
        <f>IF(precio_alta!Q218="","",precio_alta!Q218)</f>
        <v/>
      </c>
      <c r="Q218" t="str">
        <f>IF(precio_alta!R218="","",precio_alta!R218)</f>
        <v/>
      </c>
      <c r="R218" t="str">
        <f>IF(precio_alta!S218="","",precio_alta!S218)</f>
        <v/>
      </c>
      <c r="S218" t="str">
        <f>IF(precio_alta!T218="","",precio_alta!T218)</f>
        <v/>
      </c>
      <c r="T218" t="str">
        <f>IF(precio_alta!U218="","",precio_alta!U218)</f>
        <v/>
      </c>
      <c r="U218" t="str">
        <f>IF(precio_alta!V218="","",precio_alta!V218)</f>
        <v/>
      </c>
      <c r="V218" t="str">
        <f>IF(precio_alta!W218="","",precio_alta!W218)</f>
        <v/>
      </c>
      <c r="W218" t="str">
        <f>IF(precio_alta!X218="","",precio_alta!X218)</f>
        <v/>
      </c>
      <c r="X218" t="str">
        <f>IF(precio_alta!Y218="","",precio_alta!Y218)</f>
        <v/>
      </c>
      <c r="Y218" t="str">
        <f>IF(precio_alta!Z218="","",precio_alta!Z218)</f>
        <v/>
      </c>
      <c r="Z218" t="str">
        <f>IF(Anexar1!C208="","",IFERROR(VLOOKUP(C218,Anexar1!C:P,6,0),0))</f>
        <v/>
      </c>
      <c r="AA218" t="str">
        <f>IF(Anexar1!C208="","",IFERROR(VLOOKUP(C218,Anexar1!C:P,14,0),""))</f>
        <v/>
      </c>
    </row>
    <row r="219" spans="1:27" x14ac:dyDescent="0.3">
      <c r="A219" t="str">
        <f>IF(precio_alta!B219="","",precio_alta!B219)</f>
        <v/>
      </c>
      <c r="B219" t="str">
        <f>IF(Anexar1!B209="","",Anexar1!B209)</f>
        <v/>
      </c>
      <c r="C219" t="str">
        <f>IF(Anexar1!C209="","",Anexar1!C209)</f>
        <v/>
      </c>
      <c r="D219" t="str">
        <f>IF(precio_alta!E219="","",precio_alta!E219)</f>
        <v/>
      </c>
      <c r="E219" t="str">
        <f>IF(precio_alta!F219="","",precio_alta!F219)</f>
        <v/>
      </c>
      <c r="F219" t="str">
        <f>IF(precio_alta!G219="","",precio_alta!G219)</f>
        <v/>
      </c>
      <c r="G219" t="str">
        <f>IF(precio_alta!H219="","",precio_alta!H219)</f>
        <v/>
      </c>
      <c r="H219" t="str">
        <f>IF(precio_alta!I219="","",precio_alta!I219)</f>
        <v/>
      </c>
      <c r="I219" t="str">
        <f>IF(precio_alta!J219="","",precio_alta!J219)</f>
        <v/>
      </c>
      <c r="J219" t="str">
        <f>IF(precio_alta!K219="","",precio_alta!K219)</f>
        <v/>
      </c>
      <c r="K219" t="str">
        <f>IF(precio_alta!L219="","",precio_alta!L219)</f>
        <v/>
      </c>
      <c r="L219" t="str">
        <f>IF(precio_alta!M219="","",precio_alta!M219)</f>
        <v/>
      </c>
      <c r="M219" t="str">
        <f>IF(precio_alta!N219="","",precio_alta!N219)</f>
        <v/>
      </c>
      <c r="N219" t="str">
        <f>IF(precio_alta!O219="","",precio_alta!O219)</f>
        <v/>
      </c>
      <c r="O219" t="str">
        <f>IF(precio_alta!P219="","",precio_alta!P219)</f>
        <v/>
      </c>
      <c r="P219" t="str">
        <f>IF(precio_alta!Q219="","",precio_alta!Q219)</f>
        <v/>
      </c>
      <c r="Q219" t="str">
        <f>IF(precio_alta!R219="","",precio_alta!R219)</f>
        <v/>
      </c>
      <c r="R219" t="str">
        <f>IF(precio_alta!S219="","",precio_alta!S219)</f>
        <v/>
      </c>
      <c r="S219" t="str">
        <f>IF(precio_alta!T219="","",precio_alta!T219)</f>
        <v/>
      </c>
      <c r="T219" t="str">
        <f>IF(precio_alta!U219="","",precio_alta!U219)</f>
        <v/>
      </c>
      <c r="U219" t="str">
        <f>IF(precio_alta!V219="","",precio_alta!V219)</f>
        <v/>
      </c>
      <c r="V219" t="str">
        <f>IF(precio_alta!W219="","",precio_alta!W219)</f>
        <v/>
      </c>
      <c r="W219" t="str">
        <f>IF(precio_alta!X219="","",precio_alta!X219)</f>
        <v/>
      </c>
      <c r="X219" t="str">
        <f>IF(precio_alta!Y219="","",precio_alta!Y219)</f>
        <v/>
      </c>
      <c r="Y219" t="str">
        <f>IF(precio_alta!Z219="","",precio_alta!Z219)</f>
        <v/>
      </c>
      <c r="Z219" t="str">
        <f>IF(Anexar1!C209="","",IFERROR(VLOOKUP(C219,Anexar1!C:P,6,0),0))</f>
        <v/>
      </c>
      <c r="AA219" t="str">
        <f>IF(Anexar1!C209="","",IFERROR(VLOOKUP(C219,Anexar1!C:P,14,0),""))</f>
        <v/>
      </c>
    </row>
    <row r="220" spans="1:27" x14ac:dyDescent="0.3">
      <c r="A220" t="str">
        <f>IF(precio_alta!B220="","",precio_alta!B220)</f>
        <v/>
      </c>
      <c r="B220" t="str">
        <f>IF(Anexar1!B210="","",Anexar1!B210)</f>
        <v/>
      </c>
      <c r="C220" t="str">
        <f>IF(Anexar1!C210="","",Anexar1!C210)</f>
        <v/>
      </c>
      <c r="D220" t="str">
        <f>IF(precio_alta!E220="","",precio_alta!E220)</f>
        <v/>
      </c>
      <c r="E220" t="str">
        <f>IF(precio_alta!F220="","",precio_alta!F220)</f>
        <v/>
      </c>
      <c r="F220" t="str">
        <f>IF(precio_alta!G220="","",precio_alta!G220)</f>
        <v/>
      </c>
      <c r="G220" t="str">
        <f>IF(precio_alta!H220="","",precio_alta!H220)</f>
        <v/>
      </c>
      <c r="H220" t="str">
        <f>IF(precio_alta!I220="","",precio_alta!I220)</f>
        <v/>
      </c>
      <c r="I220" t="str">
        <f>IF(precio_alta!J220="","",precio_alta!J220)</f>
        <v/>
      </c>
      <c r="J220" t="str">
        <f>IF(precio_alta!K220="","",precio_alta!K220)</f>
        <v/>
      </c>
      <c r="K220" t="str">
        <f>IF(precio_alta!L220="","",precio_alta!L220)</f>
        <v/>
      </c>
      <c r="L220" t="str">
        <f>IF(precio_alta!M220="","",precio_alta!M220)</f>
        <v/>
      </c>
      <c r="M220" t="str">
        <f>IF(precio_alta!N220="","",precio_alta!N220)</f>
        <v/>
      </c>
      <c r="N220" t="str">
        <f>IF(precio_alta!O220="","",precio_alta!O220)</f>
        <v/>
      </c>
      <c r="O220" t="str">
        <f>IF(precio_alta!P220="","",precio_alta!P220)</f>
        <v/>
      </c>
      <c r="P220" t="str">
        <f>IF(precio_alta!Q220="","",precio_alta!Q220)</f>
        <v/>
      </c>
      <c r="Q220" t="str">
        <f>IF(precio_alta!R220="","",precio_alta!R220)</f>
        <v/>
      </c>
      <c r="R220" t="str">
        <f>IF(precio_alta!S220="","",precio_alta!S220)</f>
        <v/>
      </c>
      <c r="S220" t="str">
        <f>IF(precio_alta!T220="","",precio_alta!T220)</f>
        <v/>
      </c>
      <c r="T220" t="str">
        <f>IF(precio_alta!U220="","",precio_alta!U220)</f>
        <v/>
      </c>
      <c r="U220" t="str">
        <f>IF(precio_alta!V220="","",precio_alta!V220)</f>
        <v/>
      </c>
      <c r="V220" t="str">
        <f>IF(precio_alta!W220="","",precio_alta!W220)</f>
        <v/>
      </c>
      <c r="W220" t="str">
        <f>IF(precio_alta!X220="","",precio_alta!X220)</f>
        <v/>
      </c>
      <c r="X220" t="str">
        <f>IF(precio_alta!Y220="","",precio_alta!Y220)</f>
        <v/>
      </c>
      <c r="Y220" t="str">
        <f>IF(precio_alta!Z220="","",precio_alta!Z220)</f>
        <v/>
      </c>
      <c r="Z220" t="str">
        <f>IF(Anexar1!C210="","",IFERROR(VLOOKUP(C220,Anexar1!C:P,6,0),0))</f>
        <v/>
      </c>
      <c r="AA220" t="str">
        <f>IF(Anexar1!C210="","",IFERROR(VLOOKUP(C220,Anexar1!C:P,14,0),""))</f>
        <v/>
      </c>
    </row>
    <row r="221" spans="1:27" x14ac:dyDescent="0.3">
      <c r="A221" t="str">
        <f>IF(precio_alta!B221="","",precio_alta!B221)</f>
        <v/>
      </c>
      <c r="B221" t="str">
        <f>IF(Anexar1!B211="","",Anexar1!B211)</f>
        <v/>
      </c>
      <c r="C221" t="str">
        <f>IF(Anexar1!C211="","",Anexar1!C211)</f>
        <v/>
      </c>
      <c r="D221" t="str">
        <f>IF(precio_alta!E221="","",precio_alta!E221)</f>
        <v/>
      </c>
      <c r="E221" t="str">
        <f>IF(precio_alta!F221="","",precio_alta!F221)</f>
        <v/>
      </c>
      <c r="F221" t="str">
        <f>IF(precio_alta!G221="","",precio_alta!G221)</f>
        <v/>
      </c>
      <c r="G221" t="str">
        <f>IF(precio_alta!H221="","",precio_alta!H221)</f>
        <v/>
      </c>
      <c r="H221" t="str">
        <f>IF(precio_alta!I221="","",precio_alta!I221)</f>
        <v/>
      </c>
      <c r="I221" t="str">
        <f>IF(precio_alta!J221="","",precio_alta!J221)</f>
        <v/>
      </c>
      <c r="J221" t="str">
        <f>IF(precio_alta!K221="","",precio_alta!K221)</f>
        <v/>
      </c>
      <c r="K221" t="str">
        <f>IF(precio_alta!L221="","",precio_alta!L221)</f>
        <v/>
      </c>
      <c r="L221" t="str">
        <f>IF(precio_alta!M221="","",precio_alta!M221)</f>
        <v/>
      </c>
      <c r="M221" t="str">
        <f>IF(precio_alta!N221="","",precio_alta!N221)</f>
        <v/>
      </c>
      <c r="N221" t="str">
        <f>IF(precio_alta!O221="","",precio_alta!O221)</f>
        <v/>
      </c>
      <c r="O221" t="str">
        <f>IF(precio_alta!P221="","",precio_alta!P221)</f>
        <v/>
      </c>
      <c r="P221" t="str">
        <f>IF(precio_alta!Q221="","",precio_alta!Q221)</f>
        <v/>
      </c>
      <c r="Q221" t="str">
        <f>IF(precio_alta!R221="","",precio_alta!R221)</f>
        <v/>
      </c>
      <c r="R221" t="str">
        <f>IF(precio_alta!S221="","",precio_alta!S221)</f>
        <v/>
      </c>
      <c r="S221" t="str">
        <f>IF(precio_alta!T221="","",precio_alta!T221)</f>
        <v/>
      </c>
      <c r="T221" t="str">
        <f>IF(precio_alta!U221="","",precio_alta!U221)</f>
        <v/>
      </c>
      <c r="U221" t="str">
        <f>IF(precio_alta!V221="","",precio_alta!V221)</f>
        <v/>
      </c>
      <c r="V221" t="str">
        <f>IF(precio_alta!W221="","",precio_alta!W221)</f>
        <v/>
      </c>
      <c r="W221" t="str">
        <f>IF(precio_alta!X221="","",precio_alta!X221)</f>
        <v/>
      </c>
      <c r="X221" t="str">
        <f>IF(precio_alta!Y221="","",precio_alta!Y221)</f>
        <v/>
      </c>
      <c r="Y221" t="str">
        <f>IF(precio_alta!Z221="","",precio_alta!Z221)</f>
        <v/>
      </c>
      <c r="Z221" t="str">
        <f>IF(Anexar1!C211="","",IFERROR(VLOOKUP(C221,Anexar1!C:P,6,0),0))</f>
        <v/>
      </c>
      <c r="AA221" t="str">
        <f>IF(Anexar1!C211="","",IFERROR(VLOOKUP(C221,Anexar1!C:P,14,0),""))</f>
        <v/>
      </c>
    </row>
    <row r="222" spans="1:27" x14ac:dyDescent="0.3">
      <c r="A222" t="str">
        <f>IF(precio_alta!B222="","",precio_alta!B222)</f>
        <v/>
      </c>
      <c r="B222" t="str">
        <f>IF(Anexar1!B212="","",Anexar1!B212)</f>
        <v/>
      </c>
      <c r="C222" t="str">
        <f>IF(Anexar1!C212="","",Anexar1!C212)</f>
        <v/>
      </c>
      <c r="D222" t="str">
        <f>IF(precio_alta!E222="","",precio_alta!E222)</f>
        <v/>
      </c>
      <c r="E222" t="str">
        <f>IF(precio_alta!F222="","",precio_alta!F222)</f>
        <v/>
      </c>
      <c r="F222" t="str">
        <f>IF(precio_alta!G222="","",precio_alta!G222)</f>
        <v/>
      </c>
      <c r="G222" t="str">
        <f>IF(precio_alta!H222="","",precio_alta!H222)</f>
        <v/>
      </c>
      <c r="H222" t="str">
        <f>IF(precio_alta!I222="","",precio_alta!I222)</f>
        <v/>
      </c>
      <c r="I222" t="str">
        <f>IF(precio_alta!J222="","",precio_alta!J222)</f>
        <v/>
      </c>
      <c r="J222" t="str">
        <f>IF(precio_alta!K222="","",precio_alta!K222)</f>
        <v/>
      </c>
      <c r="K222" t="str">
        <f>IF(precio_alta!L222="","",precio_alta!L222)</f>
        <v/>
      </c>
      <c r="L222" t="str">
        <f>IF(precio_alta!M222="","",precio_alta!M222)</f>
        <v/>
      </c>
      <c r="M222" t="str">
        <f>IF(precio_alta!N222="","",precio_alta!N222)</f>
        <v/>
      </c>
      <c r="N222" t="str">
        <f>IF(precio_alta!O222="","",precio_alta!O222)</f>
        <v/>
      </c>
      <c r="O222" t="str">
        <f>IF(precio_alta!P222="","",precio_alta!P222)</f>
        <v/>
      </c>
      <c r="P222" t="str">
        <f>IF(precio_alta!Q222="","",precio_alta!Q222)</f>
        <v/>
      </c>
      <c r="Q222" t="str">
        <f>IF(precio_alta!R222="","",precio_alta!R222)</f>
        <v/>
      </c>
      <c r="R222" t="str">
        <f>IF(precio_alta!S222="","",precio_alta!S222)</f>
        <v/>
      </c>
      <c r="S222" t="str">
        <f>IF(precio_alta!T222="","",precio_alta!T222)</f>
        <v/>
      </c>
      <c r="T222" t="str">
        <f>IF(precio_alta!U222="","",precio_alta!U222)</f>
        <v/>
      </c>
      <c r="U222" t="str">
        <f>IF(precio_alta!V222="","",precio_alta!V222)</f>
        <v/>
      </c>
      <c r="V222" t="str">
        <f>IF(precio_alta!W222="","",precio_alta!W222)</f>
        <v/>
      </c>
      <c r="W222" t="str">
        <f>IF(precio_alta!X222="","",precio_alta!X222)</f>
        <v/>
      </c>
      <c r="X222" t="str">
        <f>IF(precio_alta!Y222="","",precio_alta!Y222)</f>
        <v/>
      </c>
      <c r="Y222" t="str">
        <f>IF(precio_alta!Z222="","",precio_alta!Z222)</f>
        <v/>
      </c>
      <c r="Z222" t="str">
        <f>IF(Anexar1!C212="","",IFERROR(VLOOKUP(C222,Anexar1!C:P,6,0),0))</f>
        <v/>
      </c>
      <c r="AA222" t="str">
        <f>IF(Anexar1!C212="","",IFERROR(VLOOKUP(C222,Anexar1!C:P,14,0),""))</f>
        <v/>
      </c>
    </row>
    <row r="223" spans="1:27" x14ac:dyDescent="0.3">
      <c r="A223" t="str">
        <f>IF(precio_alta!B223="","",precio_alta!B223)</f>
        <v/>
      </c>
      <c r="B223" t="str">
        <f>IF(Anexar1!B213="","",Anexar1!B213)</f>
        <v/>
      </c>
      <c r="C223" t="str">
        <f>IF(Anexar1!C213="","",Anexar1!C213)</f>
        <v/>
      </c>
      <c r="D223" t="str">
        <f>IF(precio_alta!E223="","",precio_alta!E223)</f>
        <v/>
      </c>
      <c r="E223" t="str">
        <f>IF(precio_alta!F223="","",precio_alta!F223)</f>
        <v/>
      </c>
      <c r="F223" t="str">
        <f>IF(precio_alta!G223="","",precio_alta!G223)</f>
        <v/>
      </c>
      <c r="G223" t="str">
        <f>IF(precio_alta!H223="","",precio_alta!H223)</f>
        <v/>
      </c>
      <c r="H223" t="str">
        <f>IF(precio_alta!I223="","",precio_alta!I223)</f>
        <v/>
      </c>
      <c r="I223" t="str">
        <f>IF(precio_alta!J223="","",precio_alta!J223)</f>
        <v/>
      </c>
      <c r="J223" t="str">
        <f>IF(precio_alta!K223="","",precio_alta!K223)</f>
        <v/>
      </c>
      <c r="K223" t="str">
        <f>IF(precio_alta!L223="","",precio_alta!L223)</f>
        <v/>
      </c>
      <c r="L223" t="str">
        <f>IF(precio_alta!M223="","",precio_alta!M223)</f>
        <v/>
      </c>
      <c r="M223" t="str">
        <f>IF(precio_alta!N223="","",precio_alta!N223)</f>
        <v/>
      </c>
      <c r="N223" t="str">
        <f>IF(precio_alta!O223="","",precio_alta!O223)</f>
        <v/>
      </c>
      <c r="O223" t="str">
        <f>IF(precio_alta!P223="","",precio_alta!P223)</f>
        <v/>
      </c>
      <c r="P223" t="str">
        <f>IF(precio_alta!Q223="","",precio_alta!Q223)</f>
        <v/>
      </c>
      <c r="Q223" t="str">
        <f>IF(precio_alta!R223="","",precio_alta!R223)</f>
        <v/>
      </c>
      <c r="R223" t="str">
        <f>IF(precio_alta!S223="","",precio_alta!S223)</f>
        <v/>
      </c>
      <c r="S223" t="str">
        <f>IF(precio_alta!T223="","",precio_alta!T223)</f>
        <v/>
      </c>
      <c r="T223" t="str">
        <f>IF(precio_alta!U223="","",precio_alta!U223)</f>
        <v/>
      </c>
      <c r="U223" t="str">
        <f>IF(precio_alta!V223="","",precio_alta!V223)</f>
        <v/>
      </c>
      <c r="V223" t="str">
        <f>IF(precio_alta!W223="","",precio_alta!W223)</f>
        <v/>
      </c>
      <c r="W223" t="str">
        <f>IF(precio_alta!X223="","",precio_alta!X223)</f>
        <v/>
      </c>
      <c r="X223" t="str">
        <f>IF(precio_alta!Y223="","",precio_alta!Y223)</f>
        <v/>
      </c>
      <c r="Y223" t="str">
        <f>IF(precio_alta!Z223="","",precio_alta!Z223)</f>
        <v/>
      </c>
      <c r="Z223" t="str">
        <f>IF(Anexar1!C213="","",IFERROR(VLOOKUP(C223,Anexar1!C:P,6,0),0))</f>
        <v/>
      </c>
      <c r="AA223" t="str">
        <f>IF(Anexar1!C213="","",IFERROR(VLOOKUP(C223,Anexar1!C:P,14,0),""))</f>
        <v/>
      </c>
    </row>
    <row r="224" spans="1:27" x14ac:dyDescent="0.3">
      <c r="A224" t="str">
        <f>IF(precio_alta!B224="","",precio_alta!B224)</f>
        <v/>
      </c>
      <c r="B224" t="str">
        <f>IF(Anexar1!B214="","",Anexar1!B214)</f>
        <v/>
      </c>
      <c r="C224" t="str">
        <f>IF(Anexar1!C214="","",Anexar1!C214)</f>
        <v/>
      </c>
      <c r="D224" t="str">
        <f>IF(precio_alta!E224="","",precio_alta!E224)</f>
        <v/>
      </c>
      <c r="E224" t="str">
        <f>IF(precio_alta!F224="","",precio_alta!F224)</f>
        <v/>
      </c>
      <c r="F224" t="str">
        <f>IF(precio_alta!G224="","",precio_alta!G224)</f>
        <v/>
      </c>
      <c r="G224" t="str">
        <f>IF(precio_alta!H224="","",precio_alta!H224)</f>
        <v/>
      </c>
      <c r="H224" t="str">
        <f>IF(precio_alta!I224="","",precio_alta!I224)</f>
        <v/>
      </c>
      <c r="I224" t="str">
        <f>IF(precio_alta!J224="","",precio_alta!J224)</f>
        <v/>
      </c>
      <c r="J224" t="str">
        <f>IF(precio_alta!K224="","",precio_alta!K224)</f>
        <v/>
      </c>
      <c r="K224" t="str">
        <f>IF(precio_alta!L224="","",precio_alta!L224)</f>
        <v/>
      </c>
      <c r="L224" t="str">
        <f>IF(precio_alta!M224="","",precio_alta!M224)</f>
        <v/>
      </c>
      <c r="M224" t="str">
        <f>IF(precio_alta!N224="","",precio_alta!N224)</f>
        <v/>
      </c>
      <c r="N224" t="str">
        <f>IF(precio_alta!O224="","",precio_alta!O224)</f>
        <v/>
      </c>
      <c r="O224" t="str">
        <f>IF(precio_alta!P224="","",precio_alta!P224)</f>
        <v/>
      </c>
      <c r="P224" t="str">
        <f>IF(precio_alta!Q224="","",precio_alta!Q224)</f>
        <v/>
      </c>
      <c r="Q224" t="str">
        <f>IF(precio_alta!R224="","",precio_alta!R224)</f>
        <v/>
      </c>
      <c r="R224" t="str">
        <f>IF(precio_alta!S224="","",precio_alta!S224)</f>
        <v/>
      </c>
      <c r="S224" t="str">
        <f>IF(precio_alta!T224="","",precio_alta!T224)</f>
        <v/>
      </c>
      <c r="T224" t="str">
        <f>IF(precio_alta!U224="","",precio_alta!U224)</f>
        <v/>
      </c>
      <c r="U224" t="str">
        <f>IF(precio_alta!V224="","",precio_alta!V224)</f>
        <v/>
      </c>
      <c r="V224" t="str">
        <f>IF(precio_alta!W224="","",precio_alta!W224)</f>
        <v/>
      </c>
      <c r="W224" t="str">
        <f>IF(precio_alta!X224="","",precio_alta!X224)</f>
        <v/>
      </c>
      <c r="X224" t="str">
        <f>IF(precio_alta!Y224="","",precio_alta!Y224)</f>
        <v/>
      </c>
      <c r="Y224" t="str">
        <f>IF(precio_alta!Z224="","",precio_alta!Z224)</f>
        <v/>
      </c>
      <c r="Z224" t="str">
        <f>IF(Anexar1!C214="","",IFERROR(VLOOKUP(C224,Anexar1!C:P,6,0),0))</f>
        <v/>
      </c>
      <c r="AA224" t="str">
        <f>IF(Anexar1!C214="","",IFERROR(VLOOKUP(C224,Anexar1!C:P,14,0),""))</f>
        <v/>
      </c>
    </row>
    <row r="225" spans="1:27" x14ac:dyDescent="0.3">
      <c r="A225" t="str">
        <f>IF(precio_alta!B225="","",precio_alta!B225)</f>
        <v/>
      </c>
      <c r="B225" t="str">
        <f>IF(Anexar1!B215="","",Anexar1!B215)</f>
        <v/>
      </c>
      <c r="C225" t="str">
        <f>IF(Anexar1!C215="","",Anexar1!C215)</f>
        <v/>
      </c>
      <c r="D225" t="str">
        <f>IF(precio_alta!E225="","",precio_alta!E225)</f>
        <v/>
      </c>
      <c r="E225" t="str">
        <f>IF(precio_alta!F225="","",precio_alta!F225)</f>
        <v/>
      </c>
      <c r="F225" t="str">
        <f>IF(precio_alta!G225="","",precio_alta!G225)</f>
        <v/>
      </c>
      <c r="G225" t="str">
        <f>IF(precio_alta!H225="","",precio_alta!H225)</f>
        <v/>
      </c>
      <c r="H225" t="str">
        <f>IF(precio_alta!I225="","",precio_alta!I225)</f>
        <v/>
      </c>
      <c r="I225" t="str">
        <f>IF(precio_alta!J225="","",precio_alta!J225)</f>
        <v/>
      </c>
      <c r="J225" t="str">
        <f>IF(precio_alta!K225="","",precio_alta!K225)</f>
        <v/>
      </c>
      <c r="K225" t="str">
        <f>IF(precio_alta!L225="","",precio_alta!L225)</f>
        <v/>
      </c>
      <c r="L225" t="str">
        <f>IF(precio_alta!M225="","",precio_alta!M225)</f>
        <v/>
      </c>
      <c r="M225" t="str">
        <f>IF(precio_alta!N225="","",precio_alta!N225)</f>
        <v/>
      </c>
      <c r="N225" t="str">
        <f>IF(precio_alta!O225="","",precio_alta!O225)</f>
        <v/>
      </c>
      <c r="O225" t="str">
        <f>IF(precio_alta!P225="","",precio_alta!P225)</f>
        <v/>
      </c>
      <c r="P225" t="str">
        <f>IF(precio_alta!Q225="","",precio_alta!Q225)</f>
        <v/>
      </c>
      <c r="Q225" t="str">
        <f>IF(precio_alta!R225="","",precio_alta!R225)</f>
        <v/>
      </c>
      <c r="R225" t="str">
        <f>IF(precio_alta!S225="","",precio_alta!S225)</f>
        <v/>
      </c>
      <c r="S225" t="str">
        <f>IF(precio_alta!T225="","",precio_alta!T225)</f>
        <v/>
      </c>
      <c r="T225" t="str">
        <f>IF(precio_alta!U225="","",precio_alta!U225)</f>
        <v/>
      </c>
      <c r="U225" t="str">
        <f>IF(precio_alta!V225="","",precio_alta!V225)</f>
        <v/>
      </c>
      <c r="V225" t="str">
        <f>IF(precio_alta!W225="","",precio_alta!W225)</f>
        <v/>
      </c>
      <c r="W225" t="str">
        <f>IF(precio_alta!X225="","",precio_alta!X225)</f>
        <v/>
      </c>
      <c r="X225" t="str">
        <f>IF(precio_alta!Y225="","",precio_alta!Y225)</f>
        <v/>
      </c>
      <c r="Y225" t="str">
        <f>IF(precio_alta!Z225="","",precio_alta!Z225)</f>
        <v/>
      </c>
      <c r="Z225" t="str">
        <f>IF(Anexar1!C215="","",IFERROR(VLOOKUP(C225,Anexar1!C:P,6,0),0))</f>
        <v/>
      </c>
      <c r="AA225" t="str">
        <f>IF(Anexar1!C215="","",IFERROR(VLOOKUP(C225,Anexar1!C:P,14,0),""))</f>
        <v/>
      </c>
    </row>
    <row r="226" spans="1:27" x14ac:dyDescent="0.3">
      <c r="A226" t="str">
        <f>IF(precio_alta!B226="","",precio_alta!B226)</f>
        <v/>
      </c>
      <c r="B226" t="str">
        <f>IF(Anexar1!B216="","",Anexar1!B216)</f>
        <v/>
      </c>
      <c r="C226" t="str">
        <f>IF(Anexar1!C216="","",Anexar1!C216)</f>
        <v/>
      </c>
      <c r="D226" t="str">
        <f>IF(precio_alta!E226="","",precio_alta!E226)</f>
        <v/>
      </c>
      <c r="E226" t="str">
        <f>IF(precio_alta!F226="","",precio_alta!F226)</f>
        <v/>
      </c>
      <c r="F226" t="str">
        <f>IF(precio_alta!G226="","",precio_alta!G226)</f>
        <v/>
      </c>
      <c r="G226" t="str">
        <f>IF(precio_alta!H226="","",precio_alta!H226)</f>
        <v/>
      </c>
      <c r="H226" t="str">
        <f>IF(precio_alta!I226="","",precio_alta!I226)</f>
        <v/>
      </c>
      <c r="I226" t="str">
        <f>IF(precio_alta!J226="","",precio_alta!J226)</f>
        <v/>
      </c>
      <c r="J226" t="str">
        <f>IF(precio_alta!K226="","",precio_alta!K226)</f>
        <v/>
      </c>
      <c r="K226" t="str">
        <f>IF(precio_alta!L226="","",precio_alta!L226)</f>
        <v/>
      </c>
      <c r="L226" t="str">
        <f>IF(precio_alta!M226="","",precio_alta!M226)</f>
        <v/>
      </c>
      <c r="M226" t="str">
        <f>IF(precio_alta!N226="","",precio_alta!N226)</f>
        <v/>
      </c>
      <c r="N226" t="str">
        <f>IF(precio_alta!O226="","",precio_alta!O226)</f>
        <v/>
      </c>
      <c r="O226" t="str">
        <f>IF(precio_alta!P226="","",precio_alta!P226)</f>
        <v/>
      </c>
      <c r="P226" t="str">
        <f>IF(precio_alta!Q226="","",precio_alta!Q226)</f>
        <v/>
      </c>
      <c r="Q226" t="str">
        <f>IF(precio_alta!R226="","",precio_alta!R226)</f>
        <v/>
      </c>
      <c r="R226" t="str">
        <f>IF(precio_alta!S226="","",precio_alta!S226)</f>
        <v/>
      </c>
      <c r="S226" t="str">
        <f>IF(precio_alta!T226="","",precio_alta!T226)</f>
        <v/>
      </c>
      <c r="T226" t="str">
        <f>IF(precio_alta!U226="","",precio_alta!U226)</f>
        <v/>
      </c>
      <c r="U226" t="str">
        <f>IF(precio_alta!V226="","",precio_alta!V226)</f>
        <v/>
      </c>
      <c r="V226" t="str">
        <f>IF(precio_alta!W226="","",precio_alta!W226)</f>
        <v/>
      </c>
      <c r="W226" t="str">
        <f>IF(precio_alta!X226="","",precio_alta!X226)</f>
        <v/>
      </c>
      <c r="X226" t="str">
        <f>IF(precio_alta!Y226="","",precio_alta!Y226)</f>
        <v/>
      </c>
      <c r="Y226" t="str">
        <f>IF(precio_alta!Z226="","",precio_alta!Z226)</f>
        <v/>
      </c>
      <c r="Z226" t="str">
        <f>IF(Anexar1!C216="","",IFERROR(VLOOKUP(C226,Anexar1!C:P,6,0),0))</f>
        <v/>
      </c>
      <c r="AA226" t="str">
        <f>IF(Anexar1!C216="","",IFERROR(VLOOKUP(C226,Anexar1!C:P,14,0),""))</f>
        <v/>
      </c>
    </row>
    <row r="227" spans="1:27" x14ac:dyDescent="0.3">
      <c r="A227" t="str">
        <f>IF(precio_alta!B227="","",precio_alta!B227)</f>
        <v/>
      </c>
      <c r="B227" t="str">
        <f>IF(Anexar1!B217="","",Anexar1!B217)</f>
        <v/>
      </c>
      <c r="C227" t="str">
        <f>IF(Anexar1!C217="","",Anexar1!C217)</f>
        <v/>
      </c>
      <c r="D227" t="str">
        <f>IF(precio_alta!E227="","",precio_alta!E227)</f>
        <v/>
      </c>
      <c r="E227" t="str">
        <f>IF(precio_alta!F227="","",precio_alta!F227)</f>
        <v/>
      </c>
      <c r="F227" t="str">
        <f>IF(precio_alta!G227="","",precio_alta!G227)</f>
        <v/>
      </c>
      <c r="G227" t="str">
        <f>IF(precio_alta!H227="","",precio_alta!H227)</f>
        <v/>
      </c>
      <c r="H227" t="str">
        <f>IF(precio_alta!I227="","",precio_alta!I227)</f>
        <v/>
      </c>
      <c r="I227" t="str">
        <f>IF(precio_alta!J227="","",precio_alta!J227)</f>
        <v/>
      </c>
      <c r="J227" t="str">
        <f>IF(precio_alta!K227="","",precio_alta!K227)</f>
        <v/>
      </c>
      <c r="K227" t="str">
        <f>IF(precio_alta!L227="","",precio_alta!L227)</f>
        <v/>
      </c>
      <c r="L227" t="str">
        <f>IF(precio_alta!M227="","",precio_alta!M227)</f>
        <v/>
      </c>
      <c r="M227" t="str">
        <f>IF(precio_alta!N227="","",precio_alta!N227)</f>
        <v/>
      </c>
      <c r="N227" t="str">
        <f>IF(precio_alta!O227="","",precio_alta!O227)</f>
        <v/>
      </c>
      <c r="O227" t="str">
        <f>IF(precio_alta!P227="","",precio_alta!P227)</f>
        <v/>
      </c>
      <c r="P227" t="str">
        <f>IF(precio_alta!Q227="","",precio_alta!Q227)</f>
        <v/>
      </c>
      <c r="Q227" t="str">
        <f>IF(precio_alta!R227="","",precio_alta!R227)</f>
        <v/>
      </c>
      <c r="R227" t="str">
        <f>IF(precio_alta!S227="","",precio_alta!S227)</f>
        <v/>
      </c>
      <c r="S227" t="str">
        <f>IF(precio_alta!T227="","",precio_alta!T227)</f>
        <v/>
      </c>
      <c r="T227" t="str">
        <f>IF(precio_alta!U227="","",precio_alta!U227)</f>
        <v/>
      </c>
      <c r="U227" t="str">
        <f>IF(precio_alta!V227="","",precio_alta!V227)</f>
        <v/>
      </c>
      <c r="V227" t="str">
        <f>IF(precio_alta!W227="","",precio_alta!W227)</f>
        <v/>
      </c>
      <c r="W227" t="str">
        <f>IF(precio_alta!X227="","",precio_alta!X227)</f>
        <v/>
      </c>
      <c r="X227" t="str">
        <f>IF(precio_alta!Y227="","",precio_alta!Y227)</f>
        <v/>
      </c>
      <c r="Y227" t="str">
        <f>IF(precio_alta!Z227="","",precio_alta!Z227)</f>
        <v/>
      </c>
      <c r="Z227" t="str">
        <f>IF(Anexar1!C217="","",IFERROR(VLOOKUP(C227,Anexar1!C:P,6,0),0))</f>
        <v/>
      </c>
      <c r="AA227" t="str">
        <f>IF(Anexar1!C217="","",IFERROR(VLOOKUP(C227,Anexar1!C:P,14,0),""))</f>
        <v/>
      </c>
    </row>
    <row r="228" spans="1:27" x14ac:dyDescent="0.3">
      <c r="A228" t="str">
        <f>IF(precio_alta!B228="","",precio_alta!B228)</f>
        <v/>
      </c>
      <c r="B228" t="str">
        <f>IF(Anexar1!B218="","",Anexar1!B218)</f>
        <v/>
      </c>
      <c r="C228" t="str">
        <f>IF(Anexar1!C218="","",Anexar1!C218)</f>
        <v/>
      </c>
      <c r="D228" t="str">
        <f>IF(precio_alta!E228="","",precio_alta!E228)</f>
        <v/>
      </c>
      <c r="E228" t="str">
        <f>IF(precio_alta!F228="","",precio_alta!F228)</f>
        <v/>
      </c>
      <c r="F228" t="str">
        <f>IF(precio_alta!G228="","",precio_alta!G228)</f>
        <v/>
      </c>
      <c r="G228" t="str">
        <f>IF(precio_alta!H228="","",precio_alta!H228)</f>
        <v/>
      </c>
      <c r="H228" t="str">
        <f>IF(precio_alta!I228="","",precio_alta!I228)</f>
        <v/>
      </c>
      <c r="I228" t="str">
        <f>IF(precio_alta!J228="","",precio_alta!J228)</f>
        <v/>
      </c>
      <c r="J228" t="str">
        <f>IF(precio_alta!K228="","",precio_alta!K228)</f>
        <v/>
      </c>
      <c r="K228" t="str">
        <f>IF(precio_alta!L228="","",precio_alta!L228)</f>
        <v/>
      </c>
      <c r="L228" t="str">
        <f>IF(precio_alta!M228="","",precio_alta!M228)</f>
        <v/>
      </c>
      <c r="M228" t="str">
        <f>IF(precio_alta!N228="","",precio_alta!N228)</f>
        <v/>
      </c>
      <c r="N228" t="str">
        <f>IF(precio_alta!O228="","",precio_alta!O228)</f>
        <v/>
      </c>
      <c r="O228" t="str">
        <f>IF(precio_alta!P228="","",precio_alta!P228)</f>
        <v/>
      </c>
      <c r="P228" t="str">
        <f>IF(precio_alta!Q228="","",precio_alta!Q228)</f>
        <v/>
      </c>
      <c r="Q228" t="str">
        <f>IF(precio_alta!R228="","",precio_alta!R228)</f>
        <v/>
      </c>
      <c r="R228" t="str">
        <f>IF(precio_alta!S228="","",precio_alta!S228)</f>
        <v/>
      </c>
      <c r="S228" t="str">
        <f>IF(precio_alta!T228="","",precio_alta!T228)</f>
        <v/>
      </c>
      <c r="T228" t="str">
        <f>IF(precio_alta!U228="","",precio_alta!U228)</f>
        <v/>
      </c>
      <c r="U228" t="str">
        <f>IF(precio_alta!V228="","",precio_alta!V228)</f>
        <v/>
      </c>
      <c r="V228" t="str">
        <f>IF(precio_alta!W228="","",precio_alta!W228)</f>
        <v/>
      </c>
      <c r="W228" t="str">
        <f>IF(precio_alta!X228="","",precio_alta!X228)</f>
        <v/>
      </c>
      <c r="X228" t="str">
        <f>IF(precio_alta!Y228="","",precio_alta!Y228)</f>
        <v/>
      </c>
      <c r="Y228" t="str">
        <f>IF(precio_alta!Z228="","",precio_alta!Z228)</f>
        <v/>
      </c>
      <c r="Z228" t="str">
        <f>IF(Anexar1!C218="","",IFERROR(VLOOKUP(C228,Anexar1!C:P,6,0),0))</f>
        <v/>
      </c>
      <c r="AA228" t="str">
        <f>IF(Anexar1!C218="","",IFERROR(VLOOKUP(C228,Anexar1!C:P,14,0),""))</f>
        <v/>
      </c>
    </row>
    <row r="229" spans="1:27" x14ac:dyDescent="0.3">
      <c r="A229" t="str">
        <f>IF(precio_alta!B229="","",precio_alta!B229)</f>
        <v/>
      </c>
      <c r="B229" t="str">
        <f>IF(Anexar1!B219="","",Anexar1!B219)</f>
        <v/>
      </c>
      <c r="C229" t="str">
        <f>IF(Anexar1!C219="","",Anexar1!C219)</f>
        <v/>
      </c>
      <c r="D229" t="str">
        <f>IF(precio_alta!E229="","",precio_alta!E229)</f>
        <v/>
      </c>
      <c r="E229" t="str">
        <f>IF(precio_alta!F229="","",precio_alta!F229)</f>
        <v/>
      </c>
      <c r="F229" t="str">
        <f>IF(precio_alta!G229="","",precio_alta!G229)</f>
        <v/>
      </c>
      <c r="G229" t="str">
        <f>IF(precio_alta!H229="","",precio_alta!H229)</f>
        <v/>
      </c>
      <c r="H229" t="str">
        <f>IF(precio_alta!I229="","",precio_alta!I229)</f>
        <v/>
      </c>
      <c r="I229" t="str">
        <f>IF(precio_alta!J229="","",precio_alta!J229)</f>
        <v/>
      </c>
      <c r="J229" t="str">
        <f>IF(precio_alta!K229="","",precio_alta!K229)</f>
        <v/>
      </c>
      <c r="K229" t="str">
        <f>IF(precio_alta!L229="","",precio_alta!L229)</f>
        <v/>
      </c>
      <c r="L229" t="str">
        <f>IF(precio_alta!M229="","",precio_alta!M229)</f>
        <v/>
      </c>
      <c r="M229" t="str">
        <f>IF(precio_alta!N229="","",precio_alta!N229)</f>
        <v/>
      </c>
      <c r="N229" t="str">
        <f>IF(precio_alta!O229="","",precio_alta!O229)</f>
        <v/>
      </c>
      <c r="O229" t="str">
        <f>IF(precio_alta!P229="","",precio_alta!P229)</f>
        <v/>
      </c>
      <c r="P229" t="str">
        <f>IF(precio_alta!Q229="","",precio_alta!Q229)</f>
        <v/>
      </c>
      <c r="Q229" t="str">
        <f>IF(precio_alta!R229="","",precio_alta!R229)</f>
        <v/>
      </c>
      <c r="R229" t="str">
        <f>IF(precio_alta!S229="","",precio_alta!S229)</f>
        <v/>
      </c>
      <c r="S229" t="str">
        <f>IF(precio_alta!T229="","",precio_alta!T229)</f>
        <v/>
      </c>
      <c r="T229" t="str">
        <f>IF(precio_alta!U229="","",precio_alta!U229)</f>
        <v/>
      </c>
      <c r="U229" t="str">
        <f>IF(precio_alta!V229="","",precio_alta!V229)</f>
        <v/>
      </c>
      <c r="V229" t="str">
        <f>IF(precio_alta!W229="","",precio_alta!W229)</f>
        <v/>
      </c>
      <c r="W229" t="str">
        <f>IF(precio_alta!X229="","",precio_alta!X229)</f>
        <v/>
      </c>
      <c r="X229" t="str">
        <f>IF(precio_alta!Y229="","",precio_alta!Y229)</f>
        <v/>
      </c>
      <c r="Y229" t="str">
        <f>IF(precio_alta!Z229="","",precio_alta!Z229)</f>
        <v/>
      </c>
      <c r="Z229" t="str">
        <f>IF(Anexar1!C219="","",IFERROR(VLOOKUP(C229,Anexar1!C:P,6,0),0))</f>
        <v/>
      </c>
      <c r="AA229" t="str">
        <f>IF(Anexar1!C219="","",IFERROR(VLOOKUP(C229,Anexar1!C:P,14,0),""))</f>
        <v/>
      </c>
    </row>
    <row r="230" spans="1:27" x14ac:dyDescent="0.3">
      <c r="A230" t="str">
        <f>IF(precio_alta!B230="","",precio_alta!B230)</f>
        <v/>
      </c>
      <c r="B230" t="str">
        <f>IF(Anexar1!B220="","",Anexar1!B220)</f>
        <v/>
      </c>
      <c r="C230" t="str">
        <f>IF(Anexar1!C220="","",Anexar1!C220)</f>
        <v/>
      </c>
      <c r="D230" t="str">
        <f>IF(precio_alta!E230="","",precio_alta!E230)</f>
        <v/>
      </c>
      <c r="E230" t="str">
        <f>IF(precio_alta!F230="","",precio_alta!F230)</f>
        <v/>
      </c>
      <c r="F230" t="str">
        <f>IF(precio_alta!G230="","",precio_alta!G230)</f>
        <v/>
      </c>
      <c r="G230" t="str">
        <f>IF(precio_alta!H230="","",precio_alta!H230)</f>
        <v/>
      </c>
      <c r="H230" t="str">
        <f>IF(precio_alta!I230="","",precio_alta!I230)</f>
        <v/>
      </c>
      <c r="I230" t="str">
        <f>IF(precio_alta!J230="","",precio_alta!J230)</f>
        <v/>
      </c>
      <c r="J230" t="str">
        <f>IF(precio_alta!K230="","",precio_alta!K230)</f>
        <v/>
      </c>
      <c r="K230" t="str">
        <f>IF(precio_alta!L230="","",precio_alta!L230)</f>
        <v/>
      </c>
      <c r="L230" t="str">
        <f>IF(precio_alta!M230="","",precio_alta!M230)</f>
        <v/>
      </c>
      <c r="M230" t="str">
        <f>IF(precio_alta!N230="","",precio_alta!N230)</f>
        <v/>
      </c>
      <c r="N230" t="str">
        <f>IF(precio_alta!O230="","",precio_alta!O230)</f>
        <v/>
      </c>
      <c r="O230" t="str">
        <f>IF(precio_alta!P230="","",precio_alta!P230)</f>
        <v/>
      </c>
      <c r="P230" t="str">
        <f>IF(precio_alta!Q230="","",precio_alta!Q230)</f>
        <v/>
      </c>
      <c r="Q230" t="str">
        <f>IF(precio_alta!R230="","",precio_alta!R230)</f>
        <v/>
      </c>
      <c r="R230" t="str">
        <f>IF(precio_alta!S230="","",precio_alta!S230)</f>
        <v/>
      </c>
      <c r="S230" t="str">
        <f>IF(precio_alta!T230="","",precio_alta!T230)</f>
        <v/>
      </c>
      <c r="T230" t="str">
        <f>IF(precio_alta!U230="","",precio_alta!U230)</f>
        <v/>
      </c>
      <c r="U230" t="str">
        <f>IF(precio_alta!V230="","",precio_alta!V230)</f>
        <v/>
      </c>
      <c r="V230" t="str">
        <f>IF(precio_alta!W230="","",precio_alta!W230)</f>
        <v/>
      </c>
      <c r="W230" t="str">
        <f>IF(precio_alta!X230="","",precio_alta!X230)</f>
        <v/>
      </c>
      <c r="X230" t="str">
        <f>IF(precio_alta!Y230="","",precio_alta!Y230)</f>
        <v/>
      </c>
      <c r="Y230" t="str">
        <f>IF(precio_alta!Z230="","",precio_alta!Z230)</f>
        <v/>
      </c>
      <c r="Z230" t="str">
        <f>IF(Anexar1!C220="","",IFERROR(VLOOKUP(C230,Anexar1!C:P,6,0),0))</f>
        <v/>
      </c>
      <c r="AA230" t="str">
        <f>IF(Anexar1!C220="","",IFERROR(VLOOKUP(C230,Anexar1!C:P,14,0),""))</f>
        <v/>
      </c>
    </row>
    <row r="231" spans="1:27" x14ac:dyDescent="0.3">
      <c r="A231" t="str">
        <f>IF(precio_alta!B231="","",precio_alta!B231)</f>
        <v/>
      </c>
      <c r="B231" t="str">
        <f>IF(Anexar1!B221="","",Anexar1!B221)</f>
        <v/>
      </c>
      <c r="C231" t="str">
        <f>IF(Anexar1!C221="","",Anexar1!C221)</f>
        <v/>
      </c>
      <c r="D231" t="str">
        <f>IF(precio_alta!E231="","",precio_alta!E231)</f>
        <v/>
      </c>
      <c r="E231" t="str">
        <f>IF(precio_alta!F231="","",precio_alta!F231)</f>
        <v/>
      </c>
      <c r="F231" t="str">
        <f>IF(precio_alta!G231="","",precio_alta!G231)</f>
        <v/>
      </c>
      <c r="G231" t="str">
        <f>IF(precio_alta!H231="","",precio_alta!H231)</f>
        <v/>
      </c>
      <c r="H231" t="str">
        <f>IF(precio_alta!I231="","",precio_alta!I231)</f>
        <v/>
      </c>
      <c r="I231" t="str">
        <f>IF(precio_alta!J231="","",precio_alta!J231)</f>
        <v/>
      </c>
      <c r="J231" t="str">
        <f>IF(precio_alta!K231="","",precio_alta!K231)</f>
        <v/>
      </c>
      <c r="K231" t="str">
        <f>IF(precio_alta!L231="","",precio_alta!L231)</f>
        <v/>
      </c>
      <c r="L231" t="str">
        <f>IF(precio_alta!M231="","",precio_alta!M231)</f>
        <v/>
      </c>
      <c r="M231" t="str">
        <f>IF(precio_alta!N231="","",precio_alta!N231)</f>
        <v/>
      </c>
      <c r="N231" t="str">
        <f>IF(precio_alta!O231="","",precio_alta!O231)</f>
        <v/>
      </c>
      <c r="O231" t="str">
        <f>IF(precio_alta!P231="","",precio_alta!P231)</f>
        <v/>
      </c>
      <c r="P231" t="str">
        <f>IF(precio_alta!Q231="","",precio_alta!Q231)</f>
        <v/>
      </c>
      <c r="Q231" t="str">
        <f>IF(precio_alta!R231="","",precio_alta!R231)</f>
        <v/>
      </c>
      <c r="R231" t="str">
        <f>IF(precio_alta!S231="","",precio_alta!S231)</f>
        <v/>
      </c>
      <c r="S231" t="str">
        <f>IF(precio_alta!T231="","",precio_alta!T231)</f>
        <v/>
      </c>
      <c r="T231" t="str">
        <f>IF(precio_alta!U231="","",precio_alta!U231)</f>
        <v/>
      </c>
      <c r="U231" t="str">
        <f>IF(precio_alta!V231="","",precio_alta!V231)</f>
        <v/>
      </c>
      <c r="V231" t="str">
        <f>IF(precio_alta!W231="","",precio_alta!W231)</f>
        <v/>
      </c>
      <c r="W231" t="str">
        <f>IF(precio_alta!X231="","",precio_alta!X231)</f>
        <v/>
      </c>
      <c r="X231" t="str">
        <f>IF(precio_alta!Y231="","",precio_alta!Y231)</f>
        <v/>
      </c>
      <c r="Y231" t="str">
        <f>IF(precio_alta!Z231="","",precio_alta!Z231)</f>
        <v/>
      </c>
      <c r="Z231" t="str">
        <f>IF(Anexar1!C221="","",IFERROR(VLOOKUP(C231,Anexar1!C:P,6,0),0))</f>
        <v/>
      </c>
      <c r="AA231" t="str">
        <f>IF(Anexar1!C221="","",IFERROR(VLOOKUP(C231,Anexar1!C:P,14,0),""))</f>
        <v/>
      </c>
    </row>
    <row r="232" spans="1:27" x14ac:dyDescent="0.3">
      <c r="A232" t="str">
        <f>IF(precio_alta!B232="","",precio_alta!B232)</f>
        <v/>
      </c>
      <c r="B232" t="str">
        <f>IF(Anexar1!B222="","",Anexar1!B222)</f>
        <v/>
      </c>
      <c r="C232" t="str">
        <f>IF(Anexar1!C222="","",Anexar1!C222)</f>
        <v/>
      </c>
      <c r="D232" t="str">
        <f>IF(precio_alta!E232="","",precio_alta!E232)</f>
        <v/>
      </c>
      <c r="E232" t="str">
        <f>IF(precio_alta!F232="","",precio_alta!F232)</f>
        <v/>
      </c>
      <c r="F232" t="str">
        <f>IF(precio_alta!G232="","",precio_alta!G232)</f>
        <v/>
      </c>
      <c r="G232" t="str">
        <f>IF(precio_alta!H232="","",precio_alta!H232)</f>
        <v/>
      </c>
      <c r="H232" t="str">
        <f>IF(precio_alta!I232="","",precio_alta!I232)</f>
        <v/>
      </c>
      <c r="I232" t="str">
        <f>IF(precio_alta!J232="","",precio_alta!J232)</f>
        <v/>
      </c>
      <c r="J232" t="str">
        <f>IF(precio_alta!K232="","",precio_alta!K232)</f>
        <v/>
      </c>
      <c r="K232" t="str">
        <f>IF(precio_alta!L232="","",precio_alta!L232)</f>
        <v/>
      </c>
      <c r="L232" t="str">
        <f>IF(precio_alta!M232="","",precio_alta!M232)</f>
        <v/>
      </c>
      <c r="M232" t="str">
        <f>IF(precio_alta!N232="","",precio_alta!N232)</f>
        <v/>
      </c>
      <c r="N232" t="str">
        <f>IF(precio_alta!O232="","",precio_alta!O232)</f>
        <v/>
      </c>
      <c r="O232" t="str">
        <f>IF(precio_alta!P232="","",precio_alta!P232)</f>
        <v/>
      </c>
      <c r="P232" t="str">
        <f>IF(precio_alta!Q232="","",precio_alta!Q232)</f>
        <v/>
      </c>
      <c r="Q232" t="str">
        <f>IF(precio_alta!R232="","",precio_alta!R232)</f>
        <v/>
      </c>
      <c r="R232" t="str">
        <f>IF(precio_alta!S232="","",precio_alta!S232)</f>
        <v/>
      </c>
      <c r="S232" t="str">
        <f>IF(precio_alta!T232="","",precio_alta!T232)</f>
        <v/>
      </c>
      <c r="T232" t="str">
        <f>IF(precio_alta!U232="","",precio_alta!U232)</f>
        <v/>
      </c>
      <c r="U232" t="str">
        <f>IF(precio_alta!V232="","",precio_alta!V232)</f>
        <v/>
      </c>
      <c r="V232" t="str">
        <f>IF(precio_alta!W232="","",precio_alta!W232)</f>
        <v/>
      </c>
      <c r="W232" t="str">
        <f>IF(precio_alta!X232="","",precio_alta!X232)</f>
        <v/>
      </c>
      <c r="X232" t="str">
        <f>IF(precio_alta!Y232="","",precio_alta!Y232)</f>
        <v/>
      </c>
      <c r="Y232" t="str">
        <f>IF(precio_alta!Z232="","",precio_alta!Z232)</f>
        <v/>
      </c>
      <c r="Z232" t="str">
        <f>IF(Anexar1!C222="","",IFERROR(VLOOKUP(C232,Anexar1!C:P,6,0),0))</f>
        <v/>
      </c>
      <c r="AA232" t="str">
        <f>IF(Anexar1!C222="","",IFERROR(VLOOKUP(C232,Anexar1!C:P,14,0),""))</f>
        <v/>
      </c>
    </row>
    <row r="233" spans="1:27" x14ac:dyDescent="0.3">
      <c r="A233" t="str">
        <f>IF(precio_alta!B233="","",precio_alta!B233)</f>
        <v/>
      </c>
      <c r="B233" t="str">
        <f>IF(Anexar1!B223="","",Anexar1!B223)</f>
        <v/>
      </c>
      <c r="C233" t="str">
        <f>IF(Anexar1!C223="","",Anexar1!C223)</f>
        <v/>
      </c>
      <c r="D233" t="str">
        <f>IF(precio_alta!E233="","",precio_alta!E233)</f>
        <v/>
      </c>
      <c r="E233" t="str">
        <f>IF(precio_alta!F233="","",precio_alta!F233)</f>
        <v/>
      </c>
      <c r="F233" t="str">
        <f>IF(precio_alta!G233="","",precio_alta!G233)</f>
        <v/>
      </c>
      <c r="G233" t="str">
        <f>IF(precio_alta!H233="","",precio_alta!H233)</f>
        <v/>
      </c>
      <c r="H233" t="str">
        <f>IF(precio_alta!I233="","",precio_alta!I233)</f>
        <v/>
      </c>
      <c r="I233" t="str">
        <f>IF(precio_alta!J233="","",precio_alta!J233)</f>
        <v/>
      </c>
      <c r="J233" t="str">
        <f>IF(precio_alta!K233="","",precio_alta!K233)</f>
        <v/>
      </c>
      <c r="K233" t="str">
        <f>IF(precio_alta!L233="","",precio_alta!L233)</f>
        <v/>
      </c>
      <c r="L233" t="str">
        <f>IF(precio_alta!M233="","",precio_alta!M233)</f>
        <v/>
      </c>
      <c r="M233" t="str">
        <f>IF(precio_alta!N233="","",precio_alta!N233)</f>
        <v/>
      </c>
      <c r="N233" t="str">
        <f>IF(precio_alta!O233="","",precio_alta!O233)</f>
        <v/>
      </c>
      <c r="O233" t="str">
        <f>IF(precio_alta!P233="","",precio_alta!P233)</f>
        <v/>
      </c>
      <c r="P233" t="str">
        <f>IF(precio_alta!Q233="","",precio_alta!Q233)</f>
        <v/>
      </c>
      <c r="Q233" t="str">
        <f>IF(precio_alta!R233="","",precio_alta!R233)</f>
        <v/>
      </c>
      <c r="R233" t="str">
        <f>IF(precio_alta!S233="","",precio_alta!S233)</f>
        <v/>
      </c>
      <c r="S233" t="str">
        <f>IF(precio_alta!T233="","",precio_alta!T233)</f>
        <v/>
      </c>
      <c r="T233" t="str">
        <f>IF(precio_alta!U233="","",precio_alta!U233)</f>
        <v/>
      </c>
      <c r="U233" t="str">
        <f>IF(precio_alta!V233="","",precio_alta!V233)</f>
        <v/>
      </c>
      <c r="V233" t="str">
        <f>IF(precio_alta!W233="","",precio_alta!W233)</f>
        <v/>
      </c>
      <c r="W233" t="str">
        <f>IF(precio_alta!X233="","",precio_alta!X233)</f>
        <v/>
      </c>
      <c r="X233" t="str">
        <f>IF(precio_alta!Y233="","",precio_alta!Y233)</f>
        <v/>
      </c>
      <c r="Y233" t="str">
        <f>IF(precio_alta!Z233="","",precio_alta!Z233)</f>
        <v/>
      </c>
      <c r="Z233" t="str">
        <f>IF(Anexar1!C223="","",IFERROR(VLOOKUP(C233,Anexar1!C:P,6,0),0))</f>
        <v/>
      </c>
      <c r="AA233" t="str">
        <f>IF(Anexar1!C223="","",IFERROR(VLOOKUP(C233,Anexar1!C:P,14,0),""))</f>
        <v/>
      </c>
    </row>
    <row r="234" spans="1:27" x14ac:dyDescent="0.3">
      <c r="A234" t="str">
        <f>IF(precio_alta!B234="","",precio_alta!B234)</f>
        <v/>
      </c>
      <c r="B234" t="str">
        <f>IF(Anexar1!B224="","",Anexar1!B224)</f>
        <v/>
      </c>
      <c r="C234" t="str">
        <f>IF(Anexar1!C224="","",Anexar1!C224)</f>
        <v/>
      </c>
      <c r="D234" t="str">
        <f>IF(precio_alta!E234="","",precio_alta!E234)</f>
        <v/>
      </c>
      <c r="E234" t="str">
        <f>IF(precio_alta!F234="","",precio_alta!F234)</f>
        <v/>
      </c>
      <c r="F234" t="str">
        <f>IF(precio_alta!G234="","",precio_alta!G234)</f>
        <v/>
      </c>
      <c r="G234" t="str">
        <f>IF(precio_alta!H234="","",precio_alta!H234)</f>
        <v/>
      </c>
      <c r="H234" t="str">
        <f>IF(precio_alta!I234="","",precio_alta!I234)</f>
        <v/>
      </c>
      <c r="I234" t="str">
        <f>IF(precio_alta!J234="","",precio_alta!J234)</f>
        <v/>
      </c>
      <c r="J234" t="str">
        <f>IF(precio_alta!K234="","",precio_alta!K234)</f>
        <v/>
      </c>
      <c r="K234" t="str">
        <f>IF(precio_alta!L234="","",precio_alta!L234)</f>
        <v/>
      </c>
      <c r="L234" t="str">
        <f>IF(precio_alta!M234="","",precio_alta!M234)</f>
        <v/>
      </c>
      <c r="M234" t="str">
        <f>IF(precio_alta!N234="","",precio_alta!N234)</f>
        <v/>
      </c>
      <c r="N234" t="str">
        <f>IF(precio_alta!O234="","",precio_alta!O234)</f>
        <v/>
      </c>
      <c r="O234" t="str">
        <f>IF(precio_alta!P234="","",precio_alta!P234)</f>
        <v/>
      </c>
      <c r="P234" t="str">
        <f>IF(precio_alta!Q234="","",precio_alta!Q234)</f>
        <v/>
      </c>
      <c r="Q234" t="str">
        <f>IF(precio_alta!R234="","",precio_alta!R234)</f>
        <v/>
      </c>
      <c r="R234" t="str">
        <f>IF(precio_alta!S234="","",precio_alta!S234)</f>
        <v/>
      </c>
      <c r="S234" t="str">
        <f>IF(precio_alta!T234="","",precio_alta!T234)</f>
        <v/>
      </c>
      <c r="T234" t="str">
        <f>IF(precio_alta!U234="","",precio_alta!U234)</f>
        <v/>
      </c>
      <c r="U234" t="str">
        <f>IF(precio_alta!V234="","",precio_alta!V234)</f>
        <v/>
      </c>
      <c r="V234" t="str">
        <f>IF(precio_alta!W234="","",precio_alta!W234)</f>
        <v/>
      </c>
      <c r="W234" t="str">
        <f>IF(precio_alta!X234="","",precio_alta!X234)</f>
        <v/>
      </c>
      <c r="X234" t="str">
        <f>IF(precio_alta!Y234="","",precio_alta!Y234)</f>
        <v/>
      </c>
      <c r="Y234" t="str">
        <f>IF(precio_alta!Z234="","",precio_alta!Z234)</f>
        <v/>
      </c>
      <c r="Z234" t="str">
        <f>IF(Anexar1!C224="","",IFERROR(VLOOKUP(C234,Anexar1!C:P,6,0),0))</f>
        <v/>
      </c>
      <c r="AA234" t="str">
        <f>IF(Anexar1!C224="","",IFERROR(VLOOKUP(C234,Anexar1!C:P,14,0),""))</f>
        <v/>
      </c>
    </row>
    <row r="235" spans="1:27" x14ac:dyDescent="0.3">
      <c r="A235" t="str">
        <f>IF(precio_alta!B235="","",precio_alta!B235)</f>
        <v/>
      </c>
      <c r="B235" t="str">
        <f>IF(Anexar1!B225="","",Anexar1!B225)</f>
        <v/>
      </c>
      <c r="C235" t="str">
        <f>IF(Anexar1!C225="","",Anexar1!C225)</f>
        <v/>
      </c>
      <c r="D235" t="str">
        <f>IF(precio_alta!E235="","",precio_alta!E235)</f>
        <v/>
      </c>
      <c r="E235" t="str">
        <f>IF(precio_alta!F235="","",precio_alta!F235)</f>
        <v/>
      </c>
      <c r="F235" t="str">
        <f>IF(precio_alta!G235="","",precio_alta!G235)</f>
        <v/>
      </c>
      <c r="G235" t="str">
        <f>IF(precio_alta!H235="","",precio_alta!H235)</f>
        <v/>
      </c>
      <c r="H235" t="str">
        <f>IF(precio_alta!I235="","",precio_alta!I235)</f>
        <v/>
      </c>
      <c r="I235" t="str">
        <f>IF(precio_alta!J235="","",precio_alta!J235)</f>
        <v/>
      </c>
      <c r="J235" t="str">
        <f>IF(precio_alta!K235="","",precio_alta!K235)</f>
        <v/>
      </c>
      <c r="K235" t="str">
        <f>IF(precio_alta!L235="","",precio_alta!L235)</f>
        <v/>
      </c>
      <c r="L235" t="str">
        <f>IF(precio_alta!M235="","",precio_alta!M235)</f>
        <v/>
      </c>
      <c r="M235" t="str">
        <f>IF(precio_alta!N235="","",precio_alta!N235)</f>
        <v/>
      </c>
      <c r="N235" t="str">
        <f>IF(precio_alta!O235="","",precio_alta!O235)</f>
        <v/>
      </c>
      <c r="O235" t="str">
        <f>IF(precio_alta!P235="","",precio_alta!P235)</f>
        <v/>
      </c>
      <c r="P235" t="str">
        <f>IF(precio_alta!Q235="","",precio_alta!Q235)</f>
        <v/>
      </c>
      <c r="Q235" t="str">
        <f>IF(precio_alta!R235="","",precio_alta!R235)</f>
        <v/>
      </c>
      <c r="R235" t="str">
        <f>IF(precio_alta!S235="","",precio_alta!S235)</f>
        <v/>
      </c>
      <c r="S235" t="str">
        <f>IF(precio_alta!T235="","",precio_alta!T235)</f>
        <v/>
      </c>
      <c r="T235" t="str">
        <f>IF(precio_alta!U235="","",precio_alta!U235)</f>
        <v/>
      </c>
      <c r="U235" t="str">
        <f>IF(precio_alta!V235="","",precio_alta!V235)</f>
        <v/>
      </c>
      <c r="V235" t="str">
        <f>IF(precio_alta!W235="","",precio_alta!W235)</f>
        <v/>
      </c>
      <c r="W235" t="str">
        <f>IF(precio_alta!X235="","",precio_alta!X235)</f>
        <v/>
      </c>
      <c r="X235" t="str">
        <f>IF(precio_alta!Y235="","",precio_alta!Y235)</f>
        <v/>
      </c>
      <c r="Y235" t="str">
        <f>IF(precio_alta!Z235="","",precio_alta!Z235)</f>
        <v/>
      </c>
      <c r="Z235" t="str">
        <f>IF(Anexar1!C225="","",IFERROR(VLOOKUP(C235,Anexar1!C:P,6,0),0))</f>
        <v/>
      </c>
      <c r="AA235" t="str">
        <f>IF(Anexar1!C225="","",IFERROR(VLOOKUP(C235,Anexar1!C:P,14,0),""))</f>
        <v/>
      </c>
    </row>
    <row r="236" spans="1:27" x14ac:dyDescent="0.3">
      <c r="A236" t="str">
        <f>IF(precio_alta!B236="","",precio_alta!B236)</f>
        <v/>
      </c>
      <c r="B236" t="str">
        <f>IF(Anexar1!B226="","",Anexar1!B226)</f>
        <v/>
      </c>
      <c r="C236" t="str">
        <f>IF(Anexar1!C226="","",Anexar1!C226)</f>
        <v/>
      </c>
      <c r="D236" t="str">
        <f>IF(precio_alta!E236="","",precio_alta!E236)</f>
        <v/>
      </c>
      <c r="E236" t="str">
        <f>IF(precio_alta!F236="","",precio_alta!F236)</f>
        <v/>
      </c>
      <c r="F236" t="str">
        <f>IF(precio_alta!G236="","",precio_alta!G236)</f>
        <v/>
      </c>
      <c r="G236" t="str">
        <f>IF(precio_alta!H236="","",precio_alta!H236)</f>
        <v/>
      </c>
      <c r="H236" t="str">
        <f>IF(precio_alta!I236="","",precio_alta!I236)</f>
        <v/>
      </c>
      <c r="I236" t="str">
        <f>IF(precio_alta!J236="","",precio_alta!J236)</f>
        <v/>
      </c>
      <c r="J236" t="str">
        <f>IF(precio_alta!K236="","",precio_alta!K236)</f>
        <v/>
      </c>
      <c r="K236" t="str">
        <f>IF(precio_alta!L236="","",precio_alta!L236)</f>
        <v/>
      </c>
      <c r="L236" t="str">
        <f>IF(precio_alta!M236="","",precio_alta!M236)</f>
        <v/>
      </c>
      <c r="M236" t="str">
        <f>IF(precio_alta!N236="","",precio_alta!N236)</f>
        <v/>
      </c>
      <c r="N236" t="str">
        <f>IF(precio_alta!O236="","",precio_alta!O236)</f>
        <v/>
      </c>
      <c r="O236" t="str">
        <f>IF(precio_alta!P236="","",precio_alta!P236)</f>
        <v/>
      </c>
      <c r="P236" t="str">
        <f>IF(precio_alta!Q236="","",precio_alta!Q236)</f>
        <v/>
      </c>
      <c r="Q236" t="str">
        <f>IF(precio_alta!R236="","",precio_alta!R236)</f>
        <v/>
      </c>
      <c r="R236" t="str">
        <f>IF(precio_alta!S236="","",precio_alta!S236)</f>
        <v/>
      </c>
      <c r="S236" t="str">
        <f>IF(precio_alta!T236="","",precio_alta!T236)</f>
        <v/>
      </c>
      <c r="T236" t="str">
        <f>IF(precio_alta!U236="","",precio_alta!U236)</f>
        <v/>
      </c>
      <c r="U236" t="str">
        <f>IF(precio_alta!V236="","",precio_alta!V236)</f>
        <v/>
      </c>
      <c r="V236" t="str">
        <f>IF(precio_alta!W236="","",precio_alta!W236)</f>
        <v/>
      </c>
      <c r="W236" t="str">
        <f>IF(precio_alta!X236="","",precio_alta!X236)</f>
        <v/>
      </c>
      <c r="X236" t="str">
        <f>IF(precio_alta!Y236="","",precio_alta!Y236)</f>
        <v/>
      </c>
      <c r="Y236" t="str">
        <f>IF(precio_alta!Z236="","",precio_alta!Z236)</f>
        <v/>
      </c>
      <c r="Z236" t="str">
        <f>IF(Anexar1!C226="","",IFERROR(VLOOKUP(C236,Anexar1!C:P,6,0),0))</f>
        <v/>
      </c>
      <c r="AA236" t="str">
        <f>IF(Anexar1!C226="","",IFERROR(VLOOKUP(C236,Anexar1!C:P,14,0),""))</f>
        <v/>
      </c>
    </row>
    <row r="237" spans="1:27" x14ac:dyDescent="0.3">
      <c r="A237" t="str">
        <f>IF(precio_alta!B237="","",precio_alta!B237)</f>
        <v/>
      </c>
      <c r="B237" t="str">
        <f>IF(Anexar1!B227="","",Anexar1!B227)</f>
        <v/>
      </c>
      <c r="C237" t="str">
        <f>IF(Anexar1!C227="","",Anexar1!C227)</f>
        <v/>
      </c>
      <c r="D237" t="str">
        <f>IF(precio_alta!E237="","",precio_alta!E237)</f>
        <v/>
      </c>
      <c r="E237" t="str">
        <f>IF(precio_alta!F237="","",precio_alta!F237)</f>
        <v/>
      </c>
      <c r="F237" t="str">
        <f>IF(precio_alta!G237="","",precio_alta!G237)</f>
        <v/>
      </c>
      <c r="G237" t="str">
        <f>IF(precio_alta!H237="","",precio_alta!H237)</f>
        <v/>
      </c>
      <c r="H237" t="str">
        <f>IF(precio_alta!I237="","",precio_alta!I237)</f>
        <v/>
      </c>
      <c r="I237" t="str">
        <f>IF(precio_alta!J237="","",precio_alta!J237)</f>
        <v/>
      </c>
      <c r="J237" t="str">
        <f>IF(precio_alta!K237="","",precio_alta!K237)</f>
        <v/>
      </c>
      <c r="K237" t="str">
        <f>IF(precio_alta!L237="","",precio_alta!L237)</f>
        <v/>
      </c>
      <c r="L237" t="str">
        <f>IF(precio_alta!M237="","",precio_alta!M237)</f>
        <v/>
      </c>
      <c r="M237" t="str">
        <f>IF(precio_alta!N237="","",precio_alta!N237)</f>
        <v/>
      </c>
      <c r="N237" t="str">
        <f>IF(precio_alta!O237="","",precio_alta!O237)</f>
        <v/>
      </c>
      <c r="O237" t="str">
        <f>IF(precio_alta!P237="","",precio_alta!P237)</f>
        <v/>
      </c>
      <c r="P237" t="str">
        <f>IF(precio_alta!Q237="","",precio_alta!Q237)</f>
        <v/>
      </c>
      <c r="Q237" t="str">
        <f>IF(precio_alta!R237="","",precio_alta!R237)</f>
        <v/>
      </c>
      <c r="R237" t="str">
        <f>IF(precio_alta!S237="","",precio_alta!S237)</f>
        <v/>
      </c>
      <c r="S237" t="str">
        <f>IF(precio_alta!T237="","",precio_alta!T237)</f>
        <v/>
      </c>
      <c r="T237" t="str">
        <f>IF(precio_alta!U237="","",precio_alta!U237)</f>
        <v/>
      </c>
      <c r="U237" t="str">
        <f>IF(precio_alta!V237="","",precio_alta!V237)</f>
        <v/>
      </c>
      <c r="V237" t="str">
        <f>IF(precio_alta!W237="","",precio_alta!W237)</f>
        <v/>
      </c>
      <c r="W237" t="str">
        <f>IF(precio_alta!X237="","",precio_alta!X237)</f>
        <v/>
      </c>
      <c r="X237" t="str">
        <f>IF(precio_alta!Y237="","",precio_alta!Y237)</f>
        <v/>
      </c>
      <c r="Y237" t="str">
        <f>IF(precio_alta!Z237="","",precio_alta!Z237)</f>
        <v/>
      </c>
      <c r="Z237" t="str">
        <f>IF(Anexar1!C227="","",IFERROR(VLOOKUP(C237,Anexar1!C:P,6,0),0))</f>
        <v/>
      </c>
      <c r="AA237" t="str">
        <f>IF(Anexar1!C227="","",IFERROR(VLOOKUP(C237,Anexar1!C:P,14,0),""))</f>
        <v/>
      </c>
    </row>
    <row r="238" spans="1:27" x14ac:dyDescent="0.3">
      <c r="A238" t="str">
        <f>IF(precio_alta!B238="","",precio_alta!B238)</f>
        <v/>
      </c>
      <c r="B238" t="str">
        <f>IF(Anexar1!B228="","",Anexar1!B228)</f>
        <v/>
      </c>
      <c r="C238" t="str">
        <f>IF(Anexar1!C228="","",Anexar1!C228)</f>
        <v/>
      </c>
      <c r="D238" t="str">
        <f>IF(precio_alta!E238="","",precio_alta!E238)</f>
        <v/>
      </c>
      <c r="E238" t="str">
        <f>IF(precio_alta!F238="","",precio_alta!F238)</f>
        <v/>
      </c>
      <c r="F238" t="str">
        <f>IF(precio_alta!G238="","",precio_alta!G238)</f>
        <v/>
      </c>
      <c r="G238" t="str">
        <f>IF(precio_alta!H238="","",precio_alta!H238)</f>
        <v/>
      </c>
      <c r="H238" t="str">
        <f>IF(precio_alta!I238="","",precio_alta!I238)</f>
        <v/>
      </c>
      <c r="I238" t="str">
        <f>IF(precio_alta!J238="","",precio_alta!J238)</f>
        <v/>
      </c>
      <c r="J238" t="str">
        <f>IF(precio_alta!K238="","",precio_alta!K238)</f>
        <v/>
      </c>
      <c r="K238" t="str">
        <f>IF(precio_alta!L238="","",precio_alta!L238)</f>
        <v/>
      </c>
      <c r="L238" t="str">
        <f>IF(precio_alta!M238="","",precio_alta!M238)</f>
        <v/>
      </c>
      <c r="M238" t="str">
        <f>IF(precio_alta!N238="","",precio_alta!N238)</f>
        <v/>
      </c>
      <c r="N238" t="str">
        <f>IF(precio_alta!O238="","",precio_alta!O238)</f>
        <v/>
      </c>
      <c r="O238" t="str">
        <f>IF(precio_alta!P238="","",precio_alta!P238)</f>
        <v/>
      </c>
      <c r="P238" t="str">
        <f>IF(precio_alta!Q238="","",precio_alta!Q238)</f>
        <v/>
      </c>
      <c r="Q238" t="str">
        <f>IF(precio_alta!R238="","",precio_alta!R238)</f>
        <v/>
      </c>
      <c r="R238" t="str">
        <f>IF(precio_alta!S238="","",precio_alta!S238)</f>
        <v/>
      </c>
      <c r="S238" t="str">
        <f>IF(precio_alta!T238="","",precio_alta!T238)</f>
        <v/>
      </c>
      <c r="T238" t="str">
        <f>IF(precio_alta!U238="","",precio_alta!U238)</f>
        <v/>
      </c>
      <c r="U238" t="str">
        <f>IF(precio_alta!V238="","",precio_alta!V238)</f>
        <v/>
      </c>
      <c r="V238" t="str">
        <f>IF(precio_alta!W238="","",precio_alta!W238)</f>
        <v/>
      </c>
      <c r="W238" t="str">
        <f>IF(precio_alta!X238="","",precio_alta!X238)</f>
        <v/>
      </c>
      <c r="X238" t="str">
        <f>IF(precio_alta!Y238="","",precio_alta!Y238)</f>
        <v/>
      </c>
      <c r="Y238" t="str">
        <f>IF(precio_alta!Z238="","",precio_alta!Z238)</f>
        <v/>
      </c>
      <c r="Z238" t="str">
        <f>IF(Anexar1!C228="","",IFERROR(VLOOKUP(C238,Anexar1!C:P,6,0),0))</f>
        <v/>
      </c>
      <c r="AA238" t="str">
        <f>IF(Anexar1!C228="","",IFERROR(VLOOKUP(C238,Anexar1!C:P,14,0),""))</f>
        <v/>
      </c>
    </row>
    <row r="239" spans="1:27" x14ac:dyDescent="0.3">
      <c r="A239" t="str">
        <f>IF(precio_alta!B239="","",precio_alta!B239)</f>
        <v/>
      </c>
      <c r="B239" t="str">
        <f>IF(Anexar1!B229="","",Anexar1!B229)</f>
        <v/>
      </c>
      <c r="C239" t="str">
        <f>IF(Anexar1!C229="","",Anexar1!C229)</f>
        <v/>
      </c>
      <c r="D239" t="str">
        <f>IF(precio_alta!E239="","",precio_alta!E239)</f>
        <v/>
      </c>
      <c r="E239" t="str">
        <f>IF(precio_alta!F239="","",precio_alta!F239)</f>
        <v/>
      </c>
      <c r="F239" t="str">
        <f>IF(precio_alta!G239="","",precio_alta!G239)</f>
        <v/>
      </c>
      <c r="G239" t="str">
        <f>IF(precio_alta!H239="","",precio_alta!H239)</f>
        <v/>
      </c>
      <c r="H239" t="str">
        <f>IF(precio_alta!I239="","",precio_alta!I239)</f>
        <v/>
      </c>
      <c r="I239" t="str">
        <f>IF(precio_alta!J239="","",precio_alta!J239)</f>
        <v/>
      </c>
      <c r="J239" t="str">
        <f>IF(precio_alta!K239="","",precio_alta!K239)</f>
        <v/>
      </c>
      <c r="K239" t="str">
        <f>IF(precio_alta!L239="","",precio_alta!L239)</f>
        <v/>
      </c>
      <c r="L239" t="str">
        <f>IF(precio_alta!M239="","",precio_alta!M239)</f>
        <v/>
      </c>
      <c r="M239" t="str">
        <f>IF(precio_alta!N239="","",precio_alta!N239)</f>
        <v/>
      </c>
      <c r="N239" t="str">
        <f>IF(precio_alta!O239="","",precio_alta!O239)</f>
        <v/>
      </c>
      <c r="O239" t="str">
        <f>IF(precio_alta!P239="","",precio_alta!P239)</f>
        <v/>
      </c>
      <c r="P239" t="str">
        <f>IF(precio_alta!Q239="","",precio_alta!Q239)</f>
        <v/>
      </c>
      <c r="Q239" t="str">
        <f>IF(precio_alta!R239="","",precio_alta!R239)</f>
        <v/>
      </c>
      <c r="R239" t="str">
        <f>IF(precio_alta!S239="","",precio_alta!S239)</f>
        <v/>
      </c>
      <c r="S239" t="str">
        <f>IF(precio_alta!T239="","",precio_alta!T239)</f>
        <v/>
      </c>
      <c r="T239" t="str">
        <f>IF(precio_alta!U239="","",precio_alta!U239)</f>
        <v/>
      </c>
      <c r="U239" t="str">
        <f>IF(precio_alta!V239="","",precio_alta!V239)</f>
        <v/>
      </c>
      <c r="V239" t="str">
        <f>IF(precio_alta!W239="","",precio_alta!W239)</f>
        <v/>
      </c>
      <c r="W239" t="str">
        <f>IF(precio_alta!X239="","",precio_alta!X239)</f>
        <v/>
      </c>
      <c r="X239" t="str">
        <f>IF(precio_alta!Y239="","",precio_alta!Y239)</f>
        <v/>
      </c>
      <c r="Y239" t="str">
        <f>IF(precio_alta!Z239="","",precio_alta!Z239)</f>
        <v/>
      </c>
      <c r="Z239" t="str">
        <f>IF(Anexar1!C229="","",IFERROR(VLOOKUP(C239,Anexar1!C:P,6,0),0))</f>
        <v/>
      </c>
      <c r="AA239" t="str">
        <f>IF(Anexar1!C229="","",IFERROR(VLOOKUP(C239,Anexar1!C:P,14,0),""))</f>
        <v/>
      </c>
    </row>
    <row r="240" spans="1:27" x14ac:dyDescent="0.3">
      <c r="A240" t="str">
        <f>IF(precio_alta!B240="","",precio_alta!B240)</f>
        <v/>
      </c>
      <c r="B240" t="str">
        <f>IF(Anexar1!B230="","",Anexar1!B230)</f>
        <v/>
      </c>
      <c r="C240" t="str">
        <f>IF(Anexar1!C230="","",Anexar1!C230)</f>
        <v/>
      </c>
      <c r="D240" t="str">
        <f>IF(precio_alta!E240="","",precio_alta!E240)</f>
        <v/>
      </c>
      <c r="E240" t="str">
        <f>IF(precio_alta!F240="","",precio_alta!F240)</f>
        <v/>
      </c>
      <c r="F240" t="str">
        <f>IF(precio_alta!G240="","",precio_alta!G240)</f>
        <v/>
      </c>
      <c r="G240" t="str">
        <f>IF(precio_alta!H240="","",precio_alta!H240)</f>
        <v/>
      </c>
      <c r="H240" t="str">
        <f>IF(precio_alta!I240="","",precio_alta!I240)</f>
        <v/>
      </c>
      <c r="I240" t="str">
        <f>IF(precio_alta!J240="","",precio_alta!J240)</f>
        <v/>
      </c>
      <c r="J240" t="str">
        <f>IF(precio_alta!K240="","",precio_alta!K240)</f>
        <v/>
      </c>
      <c r="K240" t="str">
        <f>IF(precio_alta!L240="","",precio_alta!L240)</f>
        <v/>
      </c>
      <c r="L240" t="str">
        <f>IF(precio_alta!M240="","",precio_alta!M240)</f>
        <v/>
      </c>
      <c r="M240" t="str">
        <f>IF(precio_alta!N240="","",precio_alta!N240)</f>
        <v/>
      </c>
      <c r="N240" t="str">
        <f>IF(precio_alta!O240="","",precio_alta!O240)</f>
        <v/>
      </c>
      <c r="O240" t="str">
        <f>IF(precio_alta!P240="","",precio_alta!P240)</f>
        <v/>
      </c>
      <c r="P240" t="str">
        <f>IF(precio_alta!Q240="","",precio_alta!Q240)</f>
        <v/>
      </c>
      <c r="Q240" t="str">
        <f>IF(precio_alta!R240="","",precio_alta!R240)</f>
        <v/>
      </c>
      <c r="R240" t="str">
        <f>IF(precio_alta!S240="","",precio_alta!S240)</f>
        <v/>
      </c>
      <c r="S240" t="str">
        <f>IF(precio_alta!T240="","",precio_alta!T240)</f>
        <v/>
      </c>
      <c r="T240" t="str">
        <f>IF(precio_alta!U240="","",precio_alta!U240)</f>
        <v/>
      </c>
      <c r="U240" t="str">
        <f>IF(precio_alta!V240="","",precio_alta!V240)</f>
        <v/>
      </c>
      <c r="V240" t="str">
        <f>IF(precio_alta!W240="","",precio_alta!W240)</f>
        <v/>
      </c>
      <c r="W240" t="str">
        <f>IF(precio_alta!X240="","",precio_alta!X240)</f>
        <v/>
      </c>
      <c r="X240" t="str">
        <f>IF(precio_alta!Y240="","",precio_alta!Y240)</f>
        <v/>
      </c>
      <c r="Y240" t="str">
        <f>IF(precio_alta!Z240="","",precio_alta!Z240)</f>
        <v/>
      </c>
      <c r="Z240" t="str">
        <f>IF(Anexar1!C230="","",IFERROR(VLOOKUP(C240,Anexar1!C:P,6,0),0))</f>
        <v/>
      </c>
      <c r="AA240" t="str">
        <f>IF(Anexar1!C230="","",IFERROR(VLOOKUP(C240,Anexar1!C:P,14,0),""))</f>
        <v/>
      </c>
    </row>
    <row r="241" spans="1:27" x14ac:dyDescent="0.3">
      <c r="A241" t="str">
        <f>IF(precio_alta!B241="","",precio_alta!B241)</f>
        <v/>
      </c>
      <c r="B241" t="str">
        <f>IF(Anexar1!B231="","",Anexar1!B231)</f>
        <v/>
      </c>
      <c r="C241" t="str">
        <f>IF(Anexar1!C231="","",Anexar1!C231)</f>
        <v/>
      </c>
      <c r="D241" t="str">
        <f>IF(precio_alta!E241="","",precio_alta!E241)</f>
        <v/>
      </c>
      <c r="E241" t="str">
        <f>IF(precio_alta!F241="","",precio_alta!F241)</f>
        <v/>
      </c>
      <c r="F241" t="str">
        <f>IF(precio_alta!G241="","",precio_alta!G241)</f>
        <v/>
      </c>
      <c r="G241" t="str">
        <f>IF(precio_alta!H241="","",precio_alta!H241)</f>
        <v/>
      </c>
      <c r="H241" t="str">
        <f>IF(precio_alta!I241="","",precio_alta!I241)</f>
        <v/>
      </c>
      <c r="I241" t="str">
        <f>IF(precio_alta!J241="","",precio_alta!J241)</f>
        <v/>
      </c>
      <c r="J241" t="str">
        <f>IF(precio_alta!K241="","",precio_alta!K241)</f>
        <v/>
      </c>
      <c r="K241" t="str">
        <f>IF(precio_alta!L241="","",precio_alta!L241)</f>
        <v/>
      </c>
      <c r="L241" t="str">
        <f>IF(precio_alta!M241="","",precio_alta!M241)</f>
        <v/>
      </c>
      <c r="M241" t="str">
        <f>IF(precio_alta!N241="","",precio_alta!N241)</f>
        <v/>
      </c>
      <c r="N241" t="str">
        <f>IF(precio_alta!O241="","",precio_alta!O241)</f>
        <v/>
      </c>
      <c r="O241" t="str">
        <f>IF(precio_alta!P241="","",precio_alta!P241)</f>
        <v/>
      </c>
      <c r="P241" t="str">
        <f>IF(precio_alta!Q241="","",precio_alta!Q241)</f>
        <v/>
      </c>
      <c r="Q241" t="str">
        <f>IF(precio_alta!R241="","",precio_alta!R241)</f>
        <v/>
      </c>
      <c r="R241" t="str">
        <f>IF(precio_alta!S241="","",precio_alta!S241)</f>
        <v/>
      </c>
      <c r="S241" t="str">
        <f>IF(precio_alta!T241="","",precio_alta!T241)</f>
        <v/>
      </c>
      <c r="T241" t="str">
        <f>IF(precio_alta!U241="","",precio_alta!U241)</f>
        <v/>
      </c>
      <c r="U241" t="str">
        <f>IF(precio_alta!V241="","",precio_alta!V241)</f>
        <v/>
      </c>
      <c r="V241" t="str">
        <f>IF(precio_alta!W241="","",precio_alta!W241)</f>
        <v/>
      </c>
      <c r="W241" t="str">
        <f>IF(precio_alta!X241="","",precio_alta!X241)</f>
        <v/>
      </c>
      <c r="X241" t="str">
        <f>IF(precio_alta!Y241="","",precio_alta!Y241)</f>
        <v/>
      </c>
      <c r="Y241" t="str">
        <f>IF(precio_alta!Z241="","",precio_alta!Z241)</f>
        <v/>
      </c>
      <c r="Z241" t="str">
        <f>IF(Anexar1!C231="","",IFERROR(VLOOKUP(C241,Anexar1!C:P,6,0),0))</f>
        <v/>
      </c>
      <c r="AA241" t="str">
        <f>IF(Anexar1!C231="","",IFERROR(VLOOKUP(C241,Anexar1!C:P,14,0),""))</f>
        <v/>
      </c>
    </row>
    <row r="242" spans="1:27" x14ac:dyDescent="0.3">
      <c r="A242" t="str">
        <f>IF(precio_alta!B242="","",precio_alta!B242)</f>
        <v/>
      </c>
      <c r="B242" t="str">
        <f>IF(Anexar1!B232="","",Anexar1!B232)</f>
        <v/>
      </c>
      <c r="C242" t="str">
        <f>IF(Anexar1!C232="","",Anexar1!C232)</f>
        <v/>
      </c>
      <c r="D242" t="str">
        <f>IF(precio_alta!E242="","",precio_alta!E242)</f>
        <v/>
      </c>
      <c r="E242" t="str">
        <f>IF(precio_alta!F242="","",precio_alta!F242)</f>
        <v/>
      </c>
      <c r="F242" t="str">
        <f>IF(precio_alta!G242="","",precio_alta!G242)</f>
        <v/>
      </c>
      <c r="G242" t="str">
        <f>IF(precio_alta!H242="","",precio_alta!H242)</f>
        <v/>
      </c>
      <c r="H242" t="str">
        <f>IF(precio_alta!I242="","",precio_alta!I242)</f>
        <v/>
      </c>
      <c r="I242" t="str">
        <f>IF(precio_alta!J242="","",precio_alta!J242)</f>
        <v/>
      </c>
      <c r="J242" t="str">
        <f>IF(precio_alta!K242="","",precio_alta!K242)</f>
        <v/>
      </c>
      <c r="K242" t="str">
        <f>IF(precio_alta!L242="","",precio_alta!L242)</f>
        <v/>
      </c>
      <c r="L242" t="str">
        <f>IF(precio_alta!M242="","",precio_alta!M242)</f>
        <v/>
      </c>
      <c r="M242" t="str">
        <f>IF(precio_alta!N242="","",precio_alta!N242)</f>
        <v/>
      </c>
      <c r="N242" t="str">
        <f>IF(precio_alta!O242="","",precio_alta!O242)</f>
        <v/>
      </c>
      <c r="O242" t="str">
        <f>IF(precio_alta!P242="","",precio_alta!P242)</f>
        <v/>
      </c>
      <c r="P242" t="str">
        <f>IF(precio_alta!Q242="","",precio_alta!Q242)</f>
        <v/>
      </c>
      <c r="Q242" t="str">
        <f>IF(precio_alta!R242="","",precio_alta!R242)</f>
        <v/>
      </c>
      <c r="R242" t="str">
        <f>IF(precio_alta!S242="","",precio_alta!S242)</f>
        <v/>
      </c>
      <c r="S242" t="str">
        <f>IF(precio_alta!T242="","",precio_alta!T242)</f>
        <v/>
      </c>
      <c r="T242" t="str">
        <f>IF(precio_alta!U242="","",precio_alta!U242)</f>
        <v/>
      </c>
      <c r="U242" t="str">
        <f>IF(precio_alta!V242="","",precio_alta!V242)</f>
        <v/>
      </c>
      <c r="V242" t="str">
        <f>IF(precio_alta!W242="","",precio_alta!W242)</f>
        <v/>
      </c>
      <c r="W242" t="str">
        <f>IF(precio_alta!X242="","",precio_alta!X242)</f>
        <v/>
      </c>
      <c r="X242" t="str">
        <f>IF(precio_alta!Y242="","",precio_alta!Y242)</f>
        <v/>
      </c>
      <c r="Y242" t="str">
        <f>IF(precio_alta!Z242="","",precio_alta!Z242)</f>
        <v/>
      </c>
      <c r="Z242" t="str">
        <f>IF(Anexar1!C232="","",IFERROR(VLOOKUP(C242,Anexar1!C:P,6,0),0))</f>
        <v/>
      </c>
      <c r="AA242" t="str">
        <f>IF(Anexar1!C232="","",IFERROR(VLOOKUP(C242,Anexar1!C:P,14,0),""))</f>
        <v/>
      </c>
    </row>
    <row r="243" spans="1:27" x14ac:dyDescent="0.3">
      <c r="A243" t="str">
        <f>IF(precio_alta!B243="","",precio_alta!B243)</f>
        <v/>
      </c>
      <c r="B243" t="str">
        <f>IF(Anexar1!B233="","",Anexar1!B233)</f>
        <v/>
      </c>
      <c r="C243" t="str">
        <f>IF(Anexar1!C233="","",Anexar1!C233)</f>
        <v/>
      </c>
      <c r="D243" t="str">
        <f>IF(precio_alta!E243="","",precio_alta!E243)</f>
        <v/>
      </c>
      <c r="E243" t="str">
        <f>IF(precio_alta!F243="","",precio_alta!F243)</f>
        <v/>
      </c>
      <c r="F243" t="str">
        <f>IF(precio_alta!G243="","",precio_alta!G243)</f>
        <v/>
      </c>
      <c r="G243" t="str">
        <f>IF(precio_alta!H243="","",precio_alta!H243)</f>
        <v/>
      </c>
      <c r="H243" t="str">
        <f>IF(precio_alta!I243="","",precio_alta!I243)</f>
        <v/>
      </c>
      <c r="I243" t="str">
        <f>IF(precio_alta!J243="","",precio_alta!J243)</f>
        <v/>
      </c>
      <c r="J243" t="str">
        <f>IF(precio_alta!K243="","",precio_alta!K243)</f>
        <v/>
      </c>
      <c r="K243" t="str">
        <f>IF(precio_alta!L243="","",precio_alta!L243)</f>
        <v/>
      </c>
      <c r="L243" t="str">
        <f>IF(precio_alta!M243="","",precio_alta!M243)</f>
        <v/>
      </c>
      <c r="M243" t="str">
        <f>IF(precio_alta!N243="","",precio_alta!N243)</f>
        <v/>
      </c>
      <c r="N243" t="str">
        <f>IF(precio_alta!O243="","",precio_alta!O243)</f>
        <v/>
      </c>
      <c r="O243" t="str">
        <f>IF(precio_alta!P243="","",precio_alta!P243)</f>
        <v/>
      </c>
      <c r="P243" t="str">
        <f>IF(precio_alta!Q243="","",precio_alta!Q243)</f>
        <v/>
      </c>
      <c r="Q243" t="str">
        <f>IF(precio_alta!R243="","",precio_alta!R243)</f>
        <v/>
      </c>
      <c r="R243" t="str">
        <f>IF(precio_alta!S243="","",precio_alta!S243)</f>
        <v/>
      </c>
      <c r="S243" t="str">
        <f>IF(precio_alta!T243="","",precio_alta!T243)</f>
        <v/>
      </c>
      <c r="T243" t="str">
        <f>IF(precio_alta!U243="","",precio_alta!U243)</f>
        <v/>
      </c>
      <c r="U243" t="str">
        <f>IF(precio_alta!V243="","",precio_alta!V243)</f>
        <v/>
      </c>
      <c r="V243" t="str">
        <f>IF(precio_alta!W243="","",precio_alta!W243)</f>
        <v/>
      </c>
      <c r="W243" t="str">
        <f>IF(precio_alta!X243="","",precio_alta!X243)</f>
        <v/>
      </c>
      <c r="X243" t="str">
        <f>IF(precio_alta!Y243="","",precio_alta!Y243)</f>
        <v/>
      </c>
      <c r="Y243" t="str">
        <f>IF(precio_alta!Z243="","",precio_alta!Z243)</f>
        <v/>
      </c>
      <c r="Z243" t="str">
        <f>IF(Anexar1!C233="","",IFERROR(VLOOKUP(C243,Anexar1!C:P,6,0),0))</f>
        <v/>
      </c>
      <c r="AA243" t="str">
        <f>IF(Anexar1!C233="","",IFERROR(VLOOKUP(C243,Anexar1!C:P,14,0),""))</f>
        <v/>
      </c>
    </row>
    <row r="244" spans="1:27" x14ac:dyDescent="0.3">
      <c r="A244" t="str">
        <f>IF(precio_alta!B244="","",precio_alta!B244)</f>
        <v/>
      </c>
      <c r="B244" t="str">
        <f>IF(Anexar1!B234="","",Anexar1!B234)</f>
        <v/>
      </c>
      <c r="C244" t="str">
        <f>IF(Anexar1!C234="","",Anexar1!C234)</f>
        <v/>
      </c>
      <c r="D244" t="str">
        <f>IF(precio_alta!E244="","",precio_alta!E244)</f>
        <v/>
      </c>
      <c r="E244" t="str">
        <f>IF(precio_alta!F244="","",precio_alta!F244)</f>
        <v/>
      </c>
      <c r="F244" t="str">
        <f>IF(precio_alta!G244="","",precio_alta!G244)</f>
        <v/>
      </c>
      <c r="G244" t="str">
        <f>IF(precio_alta!H244="","",precio_alta!H244)</f>
        <v/>
      </c>
      <c r="H244" t="str">
        <f>IF(precio_alta!I244="","",precio_alta!I244)</f>
        <v/>
      </c>
      <c r="I244" t="str">
        <f>IF(precio_alta!J244="","",precio_alta!J244)</f>
        <v/>
      </c>
      <c r="J244" t="str">
        <f>IF(precio_alta!K244="","",precio_alta!K244)</f>
        <v/>
      </c>
      <c r="K244" t="str">
        <f>IF(precio_alta!L244="","",precio_alta!L244)</f>
        <v/>
      </c>
      <c r="L244" t="str">
        <f>IF(precio_alta!M244="","",precio_alta!M244)</f>
        <v/>
      </c>
      <c r="M244" t="str">
        <f>IF(precio_alta!N244="","",precio_alta!N244)</f>
        <v/>
      </c>
      <c r="N244" t="str">
        <f>IF(precio_alta!O244="","",precio_alta!O244)</f>
        <v/>
      </c>
      <c r="O244" t="str">
        <f>IF(precio_alta!P244="","",precio_alta!P244)</f>
        <v/>
      </c>
      <c r="P244" t="str">
        <f>IF(precio_alta!Q244="","",precio_alta!Q244)</f>
        <v/>
      </c>
      <c r="Q244" t="str">
        <f>IF(precio_alta!R244="","",precio_alta!R244)</f>
        <v/>
      </c>
      <c r="R244" t="str">
        <f>IF(precio_alta!S244="","",precio_alta!S244)</f>
        <v/>
      </c>
      <c r="S244" t="str">
        <f>IF(precio_alta!T244="","",precio_alta!T244)</f>
        <v/>
      </c>
      <c r="T244" t="str">
        <f>IF(precio_alta!U244="","",precio_alta!U244)</f>
        <v/>
      </c>
      <c r="U244" t="str">
        <f>IF(precio_alta!V244="","",precio_alta!V244)</f>
        <v/>
      </c>
      <c r="V244" t="str">
        <f>IF(precio_alta!W244="","",precio_alta!W244)</f>
        <v/>
      </c>
      <c r="W244" t="str">
        <f>IF(precio_alta!X244="","",precio_alta!X244)</f>
        <v/>
      </c>
      <c r="X244" t="str">
        <f>IF(precio_alta!Y244="","",precio_alta!Y244)</f>
        <v/>
      </c>
      <c r="Y244" t="str">
        <f>IF(precio_alta!Z244="","",precio_alta!Z244)</f>
        <v/>
      </c>
      <c r="Z244" t="str">
        <f>IF(Anexar1!C234="","",IFERROR(VLOOKUP(C244,Anexar1!C:P,6,0),0))</f>
        <v/>
      </c>
      <c r="AA244" t="str">
        <f>IF(Anexar1!C234="","",IFERROR(VLOOKUP(C244,Anexar1!C:P,14,0),""))</f>
        <v/>
      </c>
    </row>
    <row r="245" spans="1:27" x14ac:dyDescent="0.3">
      <c r="A245" t="str">
        <f>IF(precio_alta!B245="","",precio_alta!B245)</f>
        <v/>
      </c>
      <c r="B245" t="str">
        <f>IF(Anexar1!B235="","",Anexar1!B235)</f>
        <v/>
      </c>
      <c r="C245" t="str">
        <f>IF(Anexar1!C235="","",Anexar1!C235)</f>
        <v/>
      </c>
      <c r="D245" t="str">
        <f>IF(precio_alta!E245="","",precio_alta!E245)</f>
        <v/>
      </c>
      <c r="E245" t="str">
        <f>IF(precio_alta!F245="","",precio_alta!F245)</f>
        <v/>
      </c>
      <c r="F245" t="str">
        <f>IF(precio_alta!G245="","",precio_alta!G245)</f>
        <v/>
      </c>
      <c r="G245" t="str">
        <f>IF(precio_alta!H245="","",precio_alta!H245)</f>
        <v/>
      </c>
      <c r="H245" t="str">
        <f>IF(precio_alta!I245="","",precio_alta!I245)</f>
        <v/>
      </c>
      <c r="I245" t="str">
        <f>IF(precio_alta!J245="","",precio_alta!J245)</f>
        <v/>
      </c>
      <c r="J245" t="str">
        <f>IF(precio_alta!K245="","",precio_alta!K245)</f>
        <v/>
      </c>
      <c r="K245" t="str">
        <f>IF(precio_alta!L245="","",precio_alta!L245)</f>
        <v/>
      </c>
      <c r="L245" t="str">
        <f>IF(precio_alta!M245="","",precio_alta!M245)</f>
        <v/>
      </c>
      <c r="M245" t="str">
        <f>IF(precio_alta!N245="","",precio_alta!N245)</f>
        <v/>
      </c>
      <c r="N245" t="str">
        <f>IF(precio_alta!O245="","",precio_alta!O245)</f>
        <v/>
      </c>
      <c r="O245" t="str">
        <f>IF(precio_alta!P245="","",precio_alta!P245)</f>
        <v/>
      </c>
      <c r="P245" t="str">
        <f>IF(precio_alta!Q245="","",precio_alta!Q245)</f>
        <v/>
      </c>
      <c r="Q245" t="str">
        <f>IF(precio_alta!R245="","",precio_alta!R245)</f>
        <v/>
      </c>
      <c r="R245" t="str">
        <f>IF(precio_alta!S245="","",precio_alta!S245)</f>
        <v/>
      </c>
      <c r="S245" t="str">
        <f>IF(precio_alta!T245="","",precio_alta!T245)</f>
        <v/>
      </c>
      <c r="T245" t="str">
        <f>IF(precio_alta!U245="","",precio_alta!U245)</f>
        <v/>
      </c>
      <c r="U245" t="str">
        <f>IF(precio_alta!V245="","",precio_alta!V245)</f>
        <v/>
      </c>
      <c r="V245" t="str">
        <f>IF(precio_alta!W245="","",precio_alta!W245)</f>
        <v/>
      </c>
      <c r="W245" t="str">
        <f>IF(precio_alta!X245="","",precio_alta!X245)</f>
        <v/>
      </c>
      <c r="X245" t="str">
        <f>IF(precio_alta!Y245="","",precio_alta!Y245)</f>
        <v/>
      </c>
      <c r="Y245" t="str">
        <f>IF(precio_alta!Z245="","",precio_alta!Z245)</f>
        <v/>
      </c>
      <c r="Z245" t="str">
        <f>IF(Anexar1!C235="","",IFERROR(VLOOKUP(C245,Anexar1!C:P,6,0),0))</f>
        <v/>
      </c>
      <c r="AA245" t="str">
        <f>IF(Anexar1!C235="","",IFERROR(VLOOKUP(C245,Anexar1!C:P,14,0),""))</f>
        <v/>
      </c>
    </row>
    <row r="246" spans="1:27" x14ac:dyDescent="0.3">
      <c r="A246" t="str">
        <f>IF(precio_alta!B246="","",precio_alta!B246)</f>
        <v/>
      </c>
      <c r="B246" t="str">
        <f>IF(Anexar1!B236="","",Anexar1!B236)</f>
        <v/>
      </c>
      <c r="C246" t="str">
        <f>IF(Anexar1!C236="","",Anexar1!C236)</f>
        <v/>
      </c>
      <c r="D246" t="str">
        <f>IF(precio_alta!E246="","",precio_alta!E246)</f>
        <v/>
      </c>
      <c r="E246" t="str">
        <f>IF(precio_alta!F246="","",precio_alta!F246)</f>
        <v/>
      </c>
      <c r="F246" t="str">
        <f>IF(precio_alta!G246="","",precio_alta!G246)</f>
        <v/>
      </c>
      <c r="G246" t="str">
        <f>IF(precio_alta!H246="","",precio_alta!H246)</f>
        <v/>
      </c>
      <c r="H246" t="str">
        <f>IF(precio_alta!I246="","",precio_alta!I246)</f>
        <v/>
      </c>
      <c r="I246" t="str">
        <f>IF(precio_alta!J246="","",precio_alta!J246)</f>
        <v/>
      </c>
      <c r="J246" t="str">
        <f>IF(precio_alta!K246="","",precio_alta!K246)</f>
        <v/>
      </c>
      <c r="K246" t="str">
        <f>IF(precio_alta!L246="","",precio_alta!L246)</f>
        <v/>
      </c>
      <c r="L246" t="str">
        <f>IF(precio_alta!M246="","",precio_alta!M246)</f>
        <v/>
      </c>
      <c r="M246" t="str">
        <f>IF(precio_alta!N246="","",precio_alta!N246)</f>
        <v/>
      </c>
      <c r="N246" t="str">
        <f>IF(precio_alta!O246="","",precio_alta!O246)</f>
        <v/>
      </c>
      <c r="O246" t="str">
        <f>IF(precio_alta!P246="","",precio_alta!P246)</f>
        <v/>
      </c>
      <c r="P246" t="str">
        <f>IF(precio_alta!Q246="","",precio_alta!Q246)</f>
        <v/>
      </c>
      <c r="Q246" t="str">
        <f>IF(precio_alta!R246="","",precio_alta!R246)</f>
        <v/>
      </c>
      <c r="R246" t="str">
        <f>IF(precio_alta!S246="","",precio_alta!S246)</f>
        <v/>
      </c>
      <c r="S246" t="str">
        <f>IF(precio_alta!T246="","",precio_alta!T246)</f>
        <v/>
      </c>
      <c r="T246" t="str">
        <f>IF(precio_alta!U246="","",precio_alta!U246)</f>
        <v/>
      </c>
      <c r="U246" t="str">
        <f>IF(precio_alta!V246="","",precio_alta!V246)</f>
        <v/>
      </c>
      <c r="V246" t="str">
        <f>IF(precio_alta!W246="","",precio_alta!W246)</f>
        <v/>
      </c>
      <c r="W246" t="str">
        <f>IF(precio_alta!X246="","",precio_alta!X246)</f>
        <v/>
      </c>
      <c r="X246" t="str">
        <f>IF(precio_alta!Y246="","",precio_alta!Y246)</f>
        <v/>
      </c>
      <c r="Y246" t="str">
        <f>IF(precio_alta!Z246="","",precio_alta!Z246)</f>
        <v/>
      </c>
      <c r="Z246" t="str">
        <f>IF(Anexar1!C236="","",IFERROR(VLOOKUP(C246,Anexar1!C:P,6,0),0))</f>
        <v/>
      </c>
      <c r="AA246" t="str">
        <f>IF(Anexar1!C236="","",IFERROR(VLOOKUP(C246,Anexar1!C:P,14,0),""))</f>
        <v/>
      </c>
    </row>
    <row r="247" spans="1:27" x14ac:dyDescent="0.3">
      <c r="A247" t="str">
        <f>IF(precio_alta!B247="","",precio_alta!B247)</f>
        <v/>
      </c>
      <c r="B247" t="str">
        <f>IF(Anexar1!B237="","",Anexar1!B237)</f>
        <v/>
      </c>
      <c r="C247" t="str">
        <f>IF(Anexar1!C237="","",Anexar1!C237)</f>
        <v/>
      </c>
      <c r="D247" t="str">
        <f>IF(precio_alta!E247="","",precio_alta!E247)</f>
        <v/>
      </c>
      <c r="E247" t="str">
        <f>IF(precio_alta!F247="","",precio_alta!F247)</f>
        <v/>
      </c>
      <c r="F247" t="str">
        <f>IF(precio_alta!G247="","",precio_alta!G247)</f>
        <v/>
      </c>
      <c r="G247" t="str">
        <f>IF(precio_alta!H247="","",precio_alta!H247)</f>
        <v/>
      </c>
      <c r="H247" t="str">
        <f>IF(precio_alta!I247="","",precio_alta!I247)</f>
        <v/>
      </c>
      <c r="I247" t="str">
        <f>IF(precio_alta!J247="","",precio_alta!J247)</f>
        <v/>
      </c>
      <c r="J247" t="str">
        <f>IF(precio_alta!K247="","",precio_alta!K247)</f>
        <v/>
      </c>
      <c r="K247" t="str">
        <f>IF(precio_alta!L247="","",precio_alta!L247)</f>
        <v/>
      </c>
      <c r="L247" t="str">
        <f>IF(precio_alta!M247="","",precio_alta!M247)</f>
        <v/>
      </c>
      <c r="M247" t="str">
        <f>IF(precio_alta!N247="","",precio_alta!N247)</f>
        <v/>
      </c>
      <c r="N247" t="str">
        <f>IF(precio_alta!O247="","",precio_alta!O247)</f>
        <v/>
      </c>
      <c r="O247" t="str">
        <f>IF(precio_alta!P247="","",precio_alta!P247)</f>
        <v/>
      </c>
      <c r="P247" t="str">
        <f>IF(precio_alta!Q247="","",precio_alta!Q247)</f>
        <v/>
      </c>
      <c r="Q247" t="str">
        <f>IF(precio_alta!R247="","",precio_alta!R247)</f>
        <v/>
      </c>
      <c r="R247" t="str">
        <f>IF(precio_alta!S247="","",precio_alta!S247)</f>
        <v/>
      </c>
      <c r="S247" t="str">
        <f>IF(precio_alta!T247="","",precio_alta!T247)</f>
        <v/>
      </c>
      <c r="T247" t="str">
        <f>IF(precio_alta!U247="","",precio_alta!U247)</f>
        <v/>
      </c>
      <c r="U247" t="str">
        <f>IF(precio_alta!V247="","",precio_alta!V247)</f>
        <v/>
      </c>
      <c r="V247" t="str">
        <f>IF(precio_alta!W247="","",precio_alta!W247)</f>
        <v/>
      </c>
      <c r="W247" t="str">
        <f>IF(precio_alta!X247="","",precio_alta!X247)</f>
        <v/>
      </c>
      <c r="X247" t="str">
        <f>IF(precio_alta!Y247="","",precio_alta!Y247)</f>
        <v/>
      </c>
      <c r="Y247" t="str">
        <f>IF(precio_alta!Z247="","",precio_alta!Z247)</f>
        <v/>
      </c>
      <c r="Z247" t="str">
        <f>IF(Anexar1!C237="","",IFERROR(VLOOKUP(C247,Anexar1!C:P,6,0),0))</f>
        <v/>
      </c>
      <c r="AA247" t="str">
        <f>IF(Anexar1!C237="","",IFERROR(VLOOKUP(C247,Anexar1!C:P,14,0),""))</f>
        <v/>
      </c>
    </row>
    <row r="248" spans="1:27" x14ac:dyDescent="0.3">
      <c r="A248" t="str">
        <f>IF(precio_alta!B248="","",precio_alta!B248)</f>
        <v/>
      </c>
      <c r="B248" t="str">
        <f>IF(Anexar1!B238="","",Anexar1!B238)</f>
        <v/>
      </c>
      <c r="C248" t="str">
        <f>IF(Anexar1!C238="","",Anexar1!C238)</f>
        <v/>
      </c>
      <c r="D248" t="str">
        <f>IF(precio_alta!E248="","",precio_alta!E248)</f>
        <v/>
      </c>
      <c r="E248" t="str">
        <f>IF(precio_alta!F248="","",precio_alta!F248)</f>
        <v/>
      </c>
      <c r="F248" t="str">
        <f>IF(precio_alta!G248="","",precio_alta!G248)</f>
        <v/>
      </c>
      <c r="G248" t="str">
        <f>IF(precio_alta!H248="","",precio_alta!H248)</f>
        <v/>
      </c>
      <c r="H248" t="str">
        <f>IF(precio_alta!I248="","",precio_alta!I248)</f>
        <v/>
      </c>
      <c r="I248" t="str">
        <f>IF(precio_alta!J248="","",precio_alta!J248)</f>
        <v/>
      </c>
      <c r="J248" t="str">
        <f>IF(precio_alta!K248="","",precio_alta!K248)</f>
        <v/>
      </c>
      <c r="K248" t="str">
        <f>IF(precio_alta!L248="","",precio_alta!L248)</f>
        <v/>
      </c>
      <c r="L248" t="str">
        <f>IF(precio_alta!M248="","",precio_alta!M248)</f>
        <v/>
      </c>
      <c r="M248" t="str">
        <f>IF(precio_alta!N248="","",precio_alta!N248)</f>
        <v/>
      </c>
      <c r="N248" t="str">
        <f>IF(precio_alta!O248="","",precio_alta!O248)</f>
        <v/>
      </c>
      <c r="O248" t="str">
        <f>IF(precio_alta!P248="","",precio_alta!P248)</f>
        <v/>
      </c>
      <c r="P248" t="str">
        <f>IF(precio_alta!Q248="","",precio_alta!Q248)</f>
        <v/>
      </c>
      <c r="Q248" t="str">
        <f>IF(precio_alta!R248="","",precio_alta!R248)</f>
        <v/>
      </c>
      <c r="R248" t="str">
        <f>IF(precio_alta!S248="","",precio_alta!S248)</f>
        <v/>
      </c>
      <c r="S248" t="str">
        <f>IF(precio_alta!T248="","",precio_alta!T248)</f>
        <v/>
      </c>
      <c r="T248" t="str">
        <f>IF(precio_alta!U248="","",precio_alta!U248)</f>
        <v/>
      </c>
      <c r="U248" t="str">
        <f>IF(precio_alta!V248="","",precio_alta!V248)</f>
        <v/>
      </c>
      <c r="V248" t="str">
        <f>IF(precio_alta!W248="","",precio_alta!W248)</f>
        <v/>
      </c>
      <c r="W248" t="str">
        <f>IF(precio_alta!X248="","",precio_alta!X248)</f>
        <v/>
      </c>
      <c r="X248" t="str">
        <f>IF(precio_alta!Y248="","",precio_alta!Y248)</f>
        <v/>
      </c>
      <c r="Y248" t="str">
        <f>IF(precio_alta!Z248="","",precio_alta!Z248)</f>
        <v/>
      </c>
      <c r="Z248" t="str">
        <f>IF(Anexar1!C238="","",IFERROR(VLOOKUP(C248,Anexar1!C:P,6,0),0))</f>
        <v/>
      </c>
      <c r="AA248" t="str">
        <f>IF(Anexar1!C238="","",IFERROR(VLOOKUP(C248,Anexar1!C:P,14,0),""))</f>
        <v/>
      </c>
    </row>
    <row r="249" spans="1:27" x14ac:dyDescent="0.3">
      <c r="A249" t="str">
        <f>IF(precio_alta!B249="","",precio_alta!B249)</f>
        <v/>
      </c>
      <c r="B249" t="str">
        <f>IF(Anexar1!B239="","",Anexar1!B239)</f>
        <v/>
      </c>
      <c r="C249" t="str">
        <f>IF(Anexar1!C239="","",Anexar1!C239)</f>
        <v/>
      </c>
      <c r="D249" t="str">
        <f>IF(precio_alta!E249="","",precio_alta!E249)</f>
        <v/>
      </c>
      <c r="E249" t="str">
        <f>IF(precio_alta!F249="","",precio_alta!F249)</f>
        <v/>
      </c>
      <c r="F249" t="str">
        <f>IF(precio_alta!G249="","",precio_alta!G249)</f>
        <v/>
      </c>
      <c r="G249" t="str">
        <f>IF(precio_alta!H249="","",precio_alta!H249)</f>
        <v/>
      </c>
      <c r="H249" t="str">
        <f>IF(precio_alta!I249="","",precio_alta!I249)</f>
        <v/>
      </c>
      <c r="I249" t="str">
        <f>IF(precio_alta!J249="","",precio_alta!J249)</f>
        <v/>
      </c>
      <c r="J249" t="str">
        <f>IF(precio_alta!K249="","",precio_alta!K249)</f>
        <v/>
      </c>
      <c r="K249" t="str">
        <f>IF(precio_alta!L249="","",precio_alta!L249)</f>
        <v/>
      </c>
      <c r="L249" t="str">
        <f>IF(precio_alta!M249="","",precio_alta!M249)</f>
        <v/>
      </c>
      <c r="M249" t="str">
        <f>IF(precio_alta!N249="","",precio_alta!N249)</f>
        <v/>
      </c>
      <c r="N249" t="str">
        <f>IF(precio_alta!O249="","",precio_alta!O249)</f>
        <v/>
      </c>
      <c r="O249" t="str">
        <f>IF(precio_alta!P249="","",precio_alta!P249)</f>
        <v/>
      </c>
      <c r="P249" t="str">
        <f>IF(precio_alta!Q249="","",precio_alta!Q249)</f>
        <v/>
      </c>
      <c r="Q249" t="str">
        <f>IF(precio_alta!R249="","",precio_alta!R249)</f>
        <v/>
      </c>
      <c r="R249" t="str">
        <f>IF(precio_alta!S249="","",precio_alta!S249)</f>
        <v/>
      </c>
      <c r="S249" t="str">
        <f>IF(precio_alta!T249="","",precio_alta!T249)</f>
        <v/>
      </c>
      <c r="T249" t="str">
        <f>IF(precio_alta!U249="","",precio_alta!U249)</f>
        <v/>
      </c>
      <c r="U249" t="str">
        <f>IF(precio_alta!V249="","",precio_alta!V249)</f>
        <v/>
      </c>
      <c r="V249" t="str">
        <f>IF(precio_alta!W249="","",precio_alta!W249)</f>
        <v/>
      </c>
      <c r="W249" t="str">
        <f>IF(precio_alta!X249="","",precio_alta!X249)</f>
        <v/>
      </c>
      <c r="X249" t="str">
        <f>IF(precio_alta!Y249="","",precio_alta!Y249)</f>
        <v/>
      </c>
      <c r="Y249" t="str">
        <f>IF(precio_alta!Z249="","",precio_alta!Z249)</f>
        <v/>
      </c>
      <c r="Z249" t="str">
        <f>IF(Anexar1!C239="","",IFERROR(VLOOKUP(C249,Anexar1!C:P,6,0),0))</f>
        <v/>
      </c>
      <c r="AA249" t="str">
        <f>IF(Anexar1!C239="","",IFERROR(VLOOKUP(C249,Anexar1!C:P,14,0),""))</f>
        <v/>
      </c>
    </row>
    <row r="250" spans="1:27" x14ac:dyDescent="0.3">
      <c r="A250" t="str">
        <f>IF(precio_alta!B250="","",precio_alta!B250)</f>
        <v/>
      </c>
      <c r="B250" t="str">
        <f>IF(Anexar1!B240="","",Anexar1!B240)</f>
        <v/>
      </c>
      <c r="C250" t="str">
        <f>IF(Anexar1!C240="","",Anexar1!C240)</f>
        <v/>
      </c>
      <c r="D250" t="str">
        <f>IF(precio_alta!E250="","",precio_alta!E250)</f>
        <v/>
      </c>
      <c r="E250" t="str">
        <f>IF(precio_alta!F250="","",precio_alta!F250)</f>
        <v/>
      </c>
      <c r="F250" t="str">
        <f>IF(precio_alta!G250="","",precio_alta!G250)</f>
        <v/>
      </c>
      <c r="G250" t="str">
        <f>IF(precio_alta!H250="","",precio_alta!H250)</f>
        <v/>
      </c>
      <c r="H250" t="str">
        <f>IF(precio_alta!I250="","",precio_alta!I250)</f>
        <v/>
      </c>
      <c r="I250" t="str">
        <f>IF(precio_alta!J250="","",precio_alta!J250)</f>
        <v/>
      </c>
      <c r="J250" t="str">
        <f>IF(precio_alta!K250="","",precio_alta!K250)</f>
        <v/>
      </c>
      <c r="K250" t="str">
        <f>IF(precio_alta!L250="","",precio_alta!L250)</f>
        <v/>
      </c>
      <c r="L250" t="str">
        <f>IF(precio_alta!M250="","",precio_alta!M250)</f>
        <v/>
      </c>
      <c r="M250" t="str">
        <f>IF(precio_alta!N250="","",precio_alta!N250)</f>
        <v/>
      </c>
      <c r="N250" t="str">
        <f>IF(precio_alta!O250="","",precio_alta!O250)</f>
        <v/>
      </c>
      <c r="O250" t="str">
        <f>IF(precio_alta!P250="","",precio_alta!P250)</f>
        <v/>
      </c>
      <c r="P250" t="str">
        <f>IF(precio_alta!Q250="","",precio_alta!Q250)</f>
        <v/>
      </c>
      <c r="Q250" t="str">
        <f>IF(precio_alta!R250="","",precio_alta!R250)</f>
        <v/>
      </c>
      <c r="R250" t="str">
        <f>IF(precio_alta!S250="","",precio_alta!S250)</f>
        <v/>
      </c>
      <c r="S250" t="str">
        <f>IF(precio_alta!T250="","",precio_alta!T250)</f>
        <v/>
      </c>
      <c r="T250" t="str">
        <f>IF(precio_alta!U250="","",precio_alta!U250)</f>
        <v/>
      </c>
      <c r="U250" t="str">
        <f>IF(precio_alta!V250="","",precio_alta!V250)</f>
        <v/>
      </c>
      <c r="V250" t="str">
        <f>IF(precio_alta!W250="","",precio_alta!W250)</f>
        <v/>
      </c>
      <c r="W250" t="str">
        <f>IF(precio_alta!X250="","",precio_alta!X250)</f>
        <v/>
      </c>
      <c r="X250" t="str">
        <f>IF(precio_alta!Y250="","",precio_alta!Y250)</f>
        <v/>
      </c>
      <c r="Y250" t="str">
        <f>IF(precio_alta!Z250="","",precio_alta!Z250)</f>
        <v/>
      </c>
      <c r="Z250" t="str">
        <f>IF(Anexar1!C240="","",IFERROR(VLOOKUP(C250,Anexar1!C:P,6,0),0))</f>
        <v/>
      </c>
      <c r="AA250" t="str">
        <f>IF(Anexar1!C240="","",IFERROR(VLOOKUP(C250,Anexar1!C:P,14,0),""))</f>
        <v/>
      </c>
    </row>
    <row r="251" spans="1:27" x14ac:dyDescent="0.3">
      <c r="A251" t="str">
        <f>IF(precio_alta!B251="","",precio_alta!B251)</f>
        <v/>
      </c>
      <c r="B251" t="str">
        <f>IF(Anexar1!B241="","",Anexar1!B241)</f>
        <v/>
      </c>
      <c r="C251" t="str">
        <f>IF(Anexar1!C241="","",Anexar1!C241)</f>
        <v/>
      </c>
      <c r="D251" t="str">
        <f>IF(precio_alta!E251="","",precio_alta!E251)</f>
        <v/>
      </c>
      <c r="E251" t="str">
        <f>IF(precio_alta!F251="","",precio_alta!F251)</f>
        <v/>
      </c>
      <c r="F251" t="str">
        <f>IF(precio_alta!G251="","",precio_alta!G251)</f>
        <v/>
      </c>
      <c r="G251" t="str">
        <f>IF(precio_alta!H251="","",precio_alta!H251)</f>
        <v/>
      </c>
      <c r="H251" t="str">
        <f>IF(precio_alta!I251="","",precio_alta!I251)</f>
        <v/>
      </c>
      <c r="I251" t="str">
        <f>IF(precio_alta!J251="","",precio_alta!J251)</f>
        <v/>
      </c>
      <c r="J251" t="str">
        <f>IF(precio_alta!K251="","",precio_alta!K251)</f>
        <v/>
      </c>
      <c r="K251" t="str">
        <f>IF(precio_alta!L251="","",precio_alta!L251)</f>
        <v/>
      </c>
      <c r="L251" t="str">
        <f>IF(precio_alta!M251="","",precio_alta!M251)</f>
        <v/>
      </c>
      <c r="M251" t="str">
        <f>IF(precio_alta!N251="","",precio_alta!N251)</f>
        <v/>
      </c>
      <c r="N251" t="str">
        <f>IF(precio_alta!O251="","",precio_alta!O251)</f>
        <v/>
      </c>
      <c r="O251" t="str">
        <f>IF(precio_alta!P251="","",precio_alta!P251)</f>
        <v/>
      </c>
      <c r="P251" t="str">
        <f>IF(precio_alta!Q251="","",precio_alta!Q251)</f>
        <v/>
      </c>
      <c r="Q251" t="str">
        <f>IF(precio_alta!R251="","",precio_alta!R251)</f>
        <v/>
      </c>
      <c r="R251" t="str">
        <f>IF(precio_alta!S251="","",precio_alta!S251)</f>
        <v/>
      </c>
      <c r="S251" t="str">
        <f>IF(precio_alta!T251="","",precio_alta!T251)</f>
        <v/>
      </c>
      <c r="T251" t="str">
        <f>IF(precio_alta!U251="","",precio_alta!U251)</f>
        <v/>
      </c>
      <c r="U251" t="str">
        <f>IF(precio_alta!V251="","",precio_alta!V251)</f>
        <v/>
      </c>
      <c r="V251" t="str">
        <f>IF(precio_alta!W251="","",precio_alta!W251)</f>
        <v/>
      </c>
      <c r="W251" t="str">
        <f>IF(precio_alta!X251="","",precio_alta!X251)</f>
        <v/>
      </c>
      <c r="X251" t="str">
        <f>IF(precio_alta!Y251="","",precio_alta!Y251)</f>
        <v/>
      </c>
      <c r="Y251" t="str">
        <f>IF(precio_alta!Z251="","",precio_alta!Z251)</f>
        <v/>
      </c>
      <c r="Z251" t="str">
        <f>IF(Anexar1!C241="","",IFERROR(VLOOKUP(C251,Anexar1!C:P,6,0),0))</f>
        <v/>
      </c>
      <c r="AA251" t="str">
        <f>IF(Anexar1!C241="","",IFERROR(VLOOKUP(C251,Anexar1!C:P,14,0),""))</f>
        <v/>
      </c>
    </row>
    <row r="252" spans="1:27" x14ac:dyDescent="0.3">
      <c r="A252" t="str">
        <f>IF(precio_alta!B252="","",precio_alta!B252)</f>
        <v/>
      </c>
      <c r="B252" t="str">
        <f>IF(Anexar1!B242="","",Anexar1!B242)</f>
        <v/>
      </c>
      <c r="C252" t="str">
        <f>IF(Anexar1!C242="","",Anexar1!C242)</f>
        <v/>
      </c>
      <c r="D252" t="str">
        <f>IF(precio_alta!E252="","",precio_alta!E252)</f>
        <v/>
      </c>
      <c r="E252" t="str">
        <f>IF(precio_alta!F252="","",precio_alta!F252)</f>
        <v/>
      </c>
      <c r="F252" t="str">
        <f>IF(precio_alta!G252="","",precio_alta!G252)</f>
        <v/>
      </c>
      <c r="G252" t="str">
        <f>IF(precio_alta!H252="","",precio_alta!H252)</f>
        <v/>
      </c>
      <c r="H252" t="str">
        <f>IF(precio_alta!I252="","",precio_alta!I252)</f>
        <v/>
      </c>
      <c r="I252" t="str">
        <f>IF(precio_alta!J252="","",precio_alta!J252)</f>
        <v/>
      </c>
      <c r="J252" t="str">
        <f>IF(precio_alta!K252="","",precio_alta!K252)</f>
        <v/>
      </c>
      <c r="K252" t="str">
        <f>IF(precio_alta!L252="","",precio_alta!L252)</f>
        <v/>
      </c>
      <c r="L252" t="str">
        <f>IF(precio_alta!M252="","",precio_alta!M252)</f>
        <v/>
      </c>
      <c r="M252" t="str">
        <f>IF(precio_alta!N252="","",precio_alta!N252)</f>
        <v/>
      </c>
      <c r="N252" t="str">
        <f>IF(precio_alta!O252="","",precio_alta!O252)</f>
        <v/>
      </c>
      <c r="O252" t="str">
        <f>IF(precio_alta!P252="","",precio_alta!P252)</f>
        <v/>
      </c>
      <c r="P252" t="str">
        <f>IF(precio_alta!Q252="","",precio_alta!Q252)</f>
        <v/>
      </c>
      <c r="Q252" t="str">
        <f>IF(precio_alta!R252="","",precio_alta!R252)</f>
        <v/>
      </c>
      <c r="R252" t="str">
        <f>IF(precio_alta!S252="","",precio_alta!S252)</f>
        <v/>
      </c>
      <c r="S252" t="str">
        <f>IF(precio_alta!T252="","",precio_alta!T252)</f>
        <v/>
      </c>
      <c r="T252" t="str">
        <f>IF(precio_alta!U252="","",precio_alta!U252)</f>
        <v/>
      </c>
      <c r="U252" t="str">
        <f>IF(precio_alta!V252="","",precio_alta!V252)</f>
        <v/>
      </c>
      <c r="V252" t="str">
        <f>IF(precio_alta!W252="","",precio_alta!W252)</f>
        <v/>
      </c>
      <c r="W252" t="str">
        <f>IF(precio_alta!X252="","",precio_alta!X252)</f>
        <v/>
      </c>
      <c r="X252" t="str">
        <f>IF(precio_alta!Y252="","",precio_alta!Y252)</f>
        <v/>
      </c>
      <c r="Y252" t="str">
        <f>IF(precio_alta!Z252="","",precio_alta!Z252)</f>
        <v/>
      </c>
      <c r="Z252" t="str">
        <f>IF(Anexar1!C242="","",IFERROR(VLOOKUP(C252,Anexar1!C:P,6,0),0))</f>
        <v/>
      </c>
      <c r="AA252" t="str">
        <f>IF(Anexar1!C242="","",IFERROR(VLOOKUP(C252,Anexar1!C:P,14,0),""))</f>
        <v/>
      </c>
    </row>
    <row r="253" spans="1:27" x14ac:dyDescent="0.3">
      <c r="A253" t="str">
        <f>IF(precio_alta!B253="","",precio_alta!B253)</f>
        <v/>
      </c>
      <c r="B253" t="str">
        <f>IF(Anexar1!B243="","",Anexar1!B243)</f>
        <v/>
      </c>
      <c r="C253" t="str">
        <f>IF(Anexar1!C243="","",Anexar1!C243)</f>
        <v/>
      </c>
      <c r="D253" t="str">
        <f>IF(precio_alta!E253="","",precio_alta!E253)</f>
        <v/>
      </c>
      <c r="E253" t="str">
        <f>IF(precio_alta!F253="","",precio_alta!F253)</f>
        <v/>
      </c>
      <c r="F253" t="str">
        <f>IF(precio_alta!G253="","",precio_alta!G253)</f>
        <v/>
      </c>
      <c r="G253" t="str">
        <f>IF(precio_alta!H253="","",precio_alta!H253)</f>
        <v/>
      </c>
      <c r="H253" t="str">
        <f>IF(precio_alta!I253="","",precio_alta!I253)</f>
        <v/>
      </c>
      <c r="I253" t="str">
        <f>IF(precio_alta!J253="","",precio_alta!J253)</f>
        <v/>
      </c>
      <c r="J253" t="str">
        <f>IF(precio_alta!K253="","",precio_alta!K253)</f>
        <v/>
      </c>
      <c r="K253" t="str">
        <f>IF(precio_alta!L253="","",precio_alta!L253)</f>
        <v/>
      </c>
      <c r="L253" t="str">
        <f>IF(precio_alta!M253="","",precio_alta!M253)</f>
        <v/>
      </c>
      <c r="M253" t="str">
        <f>IF(precio_alta!N253="","",precio_alta!N253)</f>
        <v/>
      </c>
      <c r="N253" t="str">
        <f>IF(precio_alta!O253="","",precio_alta!O253)</f>
        <v/>
      </c>
      <c r="O253" t="str">
        <f>IF(precio_alta!P253="","",precio_alta!P253)</f>
        <v/>
      </c>
      <c r="P253" t="str">
        <f>IF(precio_alta!Q253="","",precio_alta!Q253)</f>
        <v/>
      </c>
      <c r="Q253" t="str">
        <f>IF(precio_alta!R253="","",precio_alta!R253)</f>
        <v/>
      </c>
      <c r="R253" t="str">
        <f>IF(precio_alta!S253="","",precio_alta!S253)</f>
        <v/>
      </c>
      <c r="S253" t="str">
        <f>IF(precio_alta!T253="","",precio_alta!T253)</f>
        <v/>
      </c>
      <c r="T253" t="str">
        <f>IF(precio_alta!U253="","",precio_alta!U253)</f>
        <v/>
      </c>
      <c r="U253" t="str">
        <f>IF(precio_alta!V253="","",precio_alta!V253)</f>
        <v/>
      </c>
      <c r="V253" t="str">
        <f>IF(precio_alta!W253="","",precio_alta!W253)</f>
        <v/>
      </c>
      <c r="W253" t="str">
        <f>IF(precio_alta!X253="","",precio_alta!X253)</f>
        <v/>
      </c>
      <c r="X253" t="str">
        <f>IF(precio_alta!Y253="","",precio_alta!Y253)</f>
        <v/>
      </c>
      <c r="Y253" t="str">
        <f>IF(precio_alta!Z253="","",precio_alta!Z253)</f>
        <v/>
      </c>
      <c r="Z253" t="str">
        <f>IF(Anexar1!C243="","",IFERROR(VLOOKUP(C253,Anexar1!C:P,6,0),0))</f>
        <v/>
      </c>
      <c r="AA253" t="str">
        <f>IF(Anexar1!C243="","",IFERROR(VLOOKUP(C253,Anexar1!C:P,14,0),""))</f>
        <v/>
      </c>
    </row>
    <row r="254" spans="1:27" x14ac:dyDescent="0.3">
      <c r="A254" t="str">
        <f>IF(precio_alta!B254="","",precio_alta!B254)</f>
        <v/>
      </c>
      <c r="B254" t="str">
        <f>IF(Anexar1!B244="","",Anexar1!B244)</f>
        <v/>
      </c>
      <c r="C254" t="str">
        <f>IF(Anexar1!C244="","",Anexar1!C244)</f>
        <v/>
      </c>
      <c r="D254" t="str">
        <f>IF(precio_alta!E254="","",precio_alta!E254)</f>
        <v/>
      </c>
      <c r="E254" t="str">
        <f>IF(precio_alta!F254="","",precio_alta!F254)</f>
        <v/>
      </c>
      <c r="F254" t="str">
        <f>IF(precio_alta!G254="","",precio_alta!G254)</f>
        <v/>
      </c>
      <c r="G254" t="str">
        <f>IF(precio_alta!H254="","",precio_alta!H254)</f>
        <v/>
      </c>
      <c r="H254" t="str">
        <f>IF(precio_alta!I254="","",precio_alta!I254)</f>
        <v/>
      </c>
      <c r="I254" t="str">
        <f>IF(precio_alta!J254="","",precio_alta!J254)</f>
        <v/>
      </c>
      <c r="J254" t="str">
        <f>IF(precio_alta!K254="","",precio_alta!K254)</f>
        <v/>
      </c>
      <c r="K254" t="str">
        <f>IF(precio_alta!L254="","",precio_alta!L254)</f>
        <v/>
      </c>
      <c r="L254" t="str">
        <f>IF(precio_alta!M254="","",precio_alta!M254)</f>
        <v/>
      </c>
      <c r="M254" t="str">
        <f>IF(precio_alta!N254="","",precio_alta!N254)</f>
        <v/>
      </c>
      <c r="N254" t="str">
        <f>IF(precio_alta!O254="","",precio_alta!O254)</f>
        <v/>
      </c>
      <c r="O254" t="str">
        <f>IF(precio_alta!P254="","",precio_alta!P254)</f>
        <v/>
      </c>
      <c r="P254" t="str">
        <f>IF(precio_alta!Q254="","",precio_alta!Q254)</f>
        <v/>
      </c>
      <c r="Q254" t="str">
        <f>IF(precio_alta!R254="","",precio_alta!R254)</f>
        <v/>
      </c>
      <c r="R254" t="str">
        <f>IF(precio_alta!S254="","",precio_alta!S254)</f>
        <v/>
      </c>
      <c r="S254" t="str">
        <f>IF(precio_alta!T254="","",precio_alta!T254)</f>
        <v/>
      </c>
      <c r="T254" t="str">
        <f>IF(precio_alta!U254="","",precio_alta!U254)</f>
        <v/>
      </c>
      <c r="U254" t="str">
        <f>IF(precio_alta!V254="","",precio_alta!V254)</f>
        <v/>
      </c>
      <c r="V254" t="str">
        <f>IF(precio_alta!W254="","",precio_alta!W254)</f>
        <v/>
      </c>
      <c r="W254" t="str">
        <f>IF(precio_alta!X254="","",precio_alta!X254)</f>
        <v/>
      </c>
      <c r="X254" t="str">
        <f>IF(precio_alta!Y254="","",precio_alta!Y254)</f>
        <v/>
      </c>
      <c r="Y254" t="str">
        <f>IF(precio_alta!Z254="","",precio_alta!Z254)</f>
        <v/>
      </c>
      <c r="Z254" t="str">
        <f>IF(Anexar1!C244="","",IFERROR(VLOOKUP(C254,Anexar1!C:P,6,0),0))</f>
        <v/>
      </c>
      <c r="AA254" t="str">
        <f>IF(Anexar1!C244="","",IFERROR(VLOOKUP(C254,Anexar1!C:P,14,0),""))</f>
        <v/>
      </c>
    </row>
    <row r="255" spans="1:27" x14ac:dyDescent="0.3">
      <c r="A255" t="str">
        <f>IF(precio_alta!B255="","",precio_alta!B255)</f>
        <v/>
      </c>
      <c r="B255" t="str">
        <f>IF(Anexar1!B245="","",Anexar1!B245)</f>
        <v/>
      </c>
      <c r="C255" t="str">
        <f>IF(Anexar1!C245="","",Anexar1!C245)</f>
        <v/>
      </c>
      <c r="D255" t="str">
        <f>IF(precio_alta!E255="","",precio_alta!E255)</f>
        <v/>
      </c>
      <c r="E255" t="str">
        <f>IF(precio_alta!F255="","",precio_alta!F255)</f>
        <v/>
      </c>
      <c r="F255" t="str">
        <f>IF(precio_alta!G255="","",precio_alta!G255)</f>
        <v/>
      </c>
      <c r="G255" t="str">
        <f>IF(precio_alta!H255="","",precio_alta!H255)</f>
        <v/>
      </c>
      <c r="H255" t="str">
        <f>IF(precio_alta!I255="","",precio_alta!I255)</f>
        <v/>
      </c>
      <c r="I255" t="str">
        <f>IF(precio_alta!J255="","",precio_alta!J255)</f>
        <v/>
      </c>
      <c r="J255" t="str">
        <f>IF(precio_alta!K255="","",precio_alta!K255)</f>
        <v/>
      </c>
      <c r="K255" t="str">
        <f>IF(precio_alta!L255="","",precio_alta!L255)</f>
        <v/>
      </c>
      <c r="L255" t="str">
        <f>IF(precio_alta!M255="","",precio_alta!M255)</f>
        <v/>
      </c>
      <c r="M255" t="str">
        <f>IF(precio_alta!N255="","",precio_alta!N255)</f>
        <v/>
      </c>
      <c r="N255" t="str">
        <f>IF(precio_alta!O255="","",precio_alta!O255)</f>
        <v/>
      </c>
      <c r="O255" t="str">
        <f>IF(precio_alta!P255="","",precio_alta!P255)</f>
        <v/>
      </c>
      <c r="P255" t="str">
        <f>IF(precio_alta!Q255="","",precio_alta!Q255)</f>
        <v/>
      </c>
      <c r="Q255" t="str">
        <f>IF(precio_alta!R255="","",precio_alta!R255)</f>
        <v/>
      </c>
      <c r="R255" t="str">
        <f>IF(precio_alta!S255="","",precio_alta!S255)</f>
        <v/>
      </c>
      <c r="S255" t="str">
        <f>IF(precio_alta!T255="","",precio_alta!T255)</f>
        <v/>
      </c>
      <c r="T255" t="str">
        <f>IF(precio_alta!U255="","",precio_alta!U255)</f>
        <v/>
      </c>
      <c r="U255" t="str">
        <f>IF(precio_alta!V255="","",precio_alta!V255)</f>
        <v/>
      </c>
      <c r="V255" t="str">
        <f>IF(precio_alta!W255="","",precio_alta!W255)</f>
        <v/>
      </c>
      <c r="W255" t="str">
        <f>IF(precio_alta!X255="","",precio_alta!X255)</f>
        <v/>
      </c>
      <c r="X255" t="str">
        <f>IF(precio_alta!Y255="","",precio_alta!Y255)</f>
        <v/>
      </c>
      <c r="Y255" t="str">
        <f>IF(precio_alta!Z255="","",precio_alta!Z255)</f>
        <v/>
      </c>
      <c r="Z255" t="str">
        <f>IF(Anexar1!C245="","",IFERROR(VLOOKUP(C255,Anexar1!C:P,6,0),0))</f>
        <v/>
      </c>
      <c r="AA255" t="str">
        <f>IF(Anexar1!C245="","",IFERROR(VLOOKUP(C255,Anexar1!C:P,14,0),""))</f>
        <v/>
      </c>
    </row>
    <row r="256" spans="1:27" x14ac:dyDescent="0.3">
      <c r="A256" t="str">
        <f>IF(precio_alta!B256="","",precio_alta!B256)</f>
        <v/>
      </c>
      <c r="B256" t="str">
        <f>IF(Anexar1!B246="","",Anexar1!B246)</f>
        <v/>
      </c>
      <c r="C256" t="str">
        <f>IF(Anexar1!C246="","",Anexar1!C246)</f>
        <v/>
      </c>
      <c r="D256" t="str">
        <f>IF(precio_alta!E256="","",precio_alta!E256)</f>
        <v/>
      </c>
      <c r="E256" t="str">
        <f>IF(precio_alta!F256="","",precio_alta!F256)</f>
        <v/>
      </c>
      <c r="F256" t="str">
        <f>IF(precio_alta!G256="","",precio_alta!G256)</f>
        <v/>
      </c>
      <c r="G256" t="str">
        <f>IF(precio_alta!H256="","",precio_alta!H256)</f>
        <v/>
      </c>
      <c r="H256" t="str">
        <f>IF(precio_alta!I256="","",precio_alta!I256)</f>
        <v/>
      </c>
      <c r="I256" t="str">
        <f>IF(precio_alta!J256="","",precio_alta!J256)</f>
        <v/>
      </c>
      <c r="J256" t="str">
        <f>IF(precio_alta!K256="","",precio_alta!K256)</f>
        <v/>
      </c>
      <c r="K256" t="str">
        <f>IF(precio_alta!L256="","",precio_alta!L256)</f>
        <v/>
      </c>
      <c r="L256" t="str">
        <f>IF(precio_alta!M256="","",precio_alta!M256)</f>
        <v/>
      </c>
      <c r="M256" t="str">
        <f>IF(precio_alta!N256="","",precio_alta!N256)</f>
        <v/>
      </c>
      <c r="N256" t="str">
        <f>IF(precio_alta!O256="","",precio_alta!O256)</f>
        <v/>
      </c>
      <c r="O256" t="str">
        <f>IF(precio_alta!P256="","",precio_alta!P256)</f>
        <v/>
      </c>
      <c r="P256" t="str">
        <f>IF(precio_alta!Q256="","",precio_alta!Q256)</f>
        <v/>
      </c>
      <c r="Q256" t="str">
        <f>IF(precio_alta!R256="","",precio_alta!R256)</f>
        <v/>
      </c>
      <c r="R256" t="str">
        <f>IF(precio_alta!S256="","",precio_alta!S256)</f>
        <v/>
      </c>
      <c r="S256" t="str">
        <f>IF(precio_alta!T256="","",precio_alta!T256)</f>
        <v/>
      </c>
      <c r="T256" t="str">
        <f>IF(precio_alta!U256="","",precio_alta!U256)</f>
        <v/>
      </c>
      <c r="U256" t="str">
        <f>IF(precio_alta!V256="","",precio_alta!V256)</f>
        <v/>
      </c>
      <c r="V256" t="str">
        <f>IF(precio_alta!W256="","",precio_alta!W256)</f>
        <v/>
      </c>
      <c r="W256" t="str">
        <f>IF(precio_alta!X256="","",precio_alta!X256)</f>
        <v/>
      </c>
      <c r="X256" t="str">
        <f>IF(precio_alta!Y256="","",precio_alta!Y256)</f>
        <v/>
      </c>
      <c r="Y256" t="str">
        <f>IF(precio_alta!Z256="","",precio_alta!Z256)</f>
        <v/>
      </c>
      <c r="Z256" t="str">
        <f>IF(Anexar1!C246="","",IFERROR(VLOOKUP(C256,Anexar1!C:P,6,0),0))</f>
        <v/>
      </c>
      <c r="AA256" t="str">
        <f>IF(Anexar1!C246="","",IFERROR(VLOOKUP(C256,Anexar1!C:P,14,0),""))</f>
        <v/>
      </c>
    </row>
    <row r="257" spans="1:27" x14ac:dyDescent="0.3">
      <c r="A257" t="str">
        <f>IF(precio_alta!B257="","",precio_alta!B257)</f>
        <v/>
      </c>
      <c r="B257" t="str">
        <f>IF(Anexar1!B247="","",Anexar1!B247)</f>
        <v/>
      </c>
      <c r="C257" t="str">
        <f>IF(Anexar1!C247="","",Anexar1!C247)</f>
        <v/>
      </c>
      <c r="D257" t="str">
        <f>IF(precio_alta!E257="","",precio_alta!E257)</f>
        <v/>
      </c>
      <c r="E257" t="str">
        <f>IF(precio_alta!F257="","",precio_alta!F257)</f>
        <v/>
      </c>
      <c r="F257" t="str">
        <f>IF(precio_alta!G257="","",precio_alta!G257)</f>
        <v/>
      </c>
      <c r="G257" t="str">
        <f>IF(precio_alta!H257="","",precio_alta!H257)</f>
        <v/>
      </c>
      <c r="H257" t="str">
        <f>IF(precio_alta!I257="","",precio_alta!I257)</f>
        <v/>
      </c>
      <c r="I257" t="str">
        <f>IF(precio_alta!J257="","",precio_alta!J257)</f>
        <v/>
      </c>
      <c r="J257" t="str">
        <f>IF(precio_alta!K257="","",precio_alta!K257)</f>
        <v/>
      </c>
      <c r="K257" t="str">
        <f>IF(precio_alta!L257="","",precio_alta!L257)</f>
        <v/>
      </c>
      <c r="L257" t="str">
        <f>IF(precio_alta!M257="","",precio_alta!M257)</f>
        <v/>
      </c>
      <c r="M257" t="str">
        <f>IF(precio_alta!N257="","",precio_alta!N257)</f>
        <v/>
      </c>
      <c r="N257" t="str">
        <f>IF(precio_alta!O257="","",precio_alta!O257)</f>
        <v/>
      </c>
      <c r="O257" t="str">
        <f>IF(precio_alta!P257="","",precio_alta!P257)</f>
        <v/>
      </c>
      <c r="P257" t="str">
        <f>IF(precio_alta!Q257="","",precio_alta!Q257)</f>
        <v/>
      </c>
      <c r="Q257" t="str">
        <f>IF(precio_alta!R257="","",precio_alta!R257)</f>
        <v/>
      </c>
      <c r="R257" t="str">
        <f>IF(precio_alta!S257="","",precio_alta!S257)</f>
        <v/>
      </c>
      <c r="S257" t="str">
        <f>IF(precio_alta!T257="","",precio_alta!T257)</f>
        <v/>
      </c>
      <c r="T257" t="str">
        <f>IF(precio_alta!U257="","",precio_alta!U257)</f>
        <v/>
      </c>
      <c r="U257" t="str">
        <f>IF(precio_alta!V257="","",precio_alta!V257)</f>
        <v/>
      </c>
      <c r="V257" t="str">
        <f>IF(precio_alta!W257="","",precio_alta!W257)</f>
        <v/>
      </c>
      <c r="W257" t="str">
        <f>IF(precio_alta!X257="","",precio_alta!X257)</f>
        <v/>
      </c>
      <c r="X257" t="str">
        <f>IF(precio_alta!Y257="","",precio_alta!Y257)</f>
        <v/>
      </c>
      <c r="Y257" t="str">
        <f>IF(precio_alta!Z257="","",precio_alta!Z257)</f>
        <v/>
      </c>
      <c r="Z257" t="str">
        <f>IF(Anexar1!C247="","",IFERROR(VLOOKUP(C257,Anexar1!C:P,6,0),0))</f>
        <v/>
      </c>
      <c r="AA257" t="str">
        <f>IF(Anexar1!C247="","",IFERROR(VLOOKUP(C257,Anexar1!C:P,14,0),""))</f>
        <v/>
      </c>
    </row>
    <row r="258" spans="1:27" x14ac:dyDescent="0.3">
      <c r="A258" t="str">
        <f>IF(precio_alta!B258="","",precio_alta!B258)</f>
        <v/>
      </c>
      <c r="B258" t="str">
        <f>IF(Anexar1!B248="","",Anexar1!B248)</f>
        <v/>
      </c>
      <c r="C258" t="str">
        <f>IF(Anexar1!C248="","",Anexar1!C248)</f>
        <v/>
      </c>
      <c r="D258" t="str">
        <f>IF(precio_alta!E258="","",precio_alta!E258)</f>
        <v/>
      </c>
      <c r="E258" t="str">
        <f>IF(precio_alta!F258="","",precio_alta!F258)</f>
        <v/>
      </c>
      <c r="F258" t="str">
        <f>IF(precio_alta!G258="","",precio_alta!G258)</f>
        <v/>
      </c>
      <c r="G258" t="str">
        <f>IF(precio_alta!H258="","",precio_alta!H258)</f>
        <v/>
      </c>
      <c r="H258" t="str">
        <f>IF(precio_alta!I258="","",precio_alta!I258)</f>
        <v/>
      </c>
      <c r="I258" t="str">
        <f>IF(precio_alta!J258="","",precio_alta!J258)</f>
        <v/>
      </c>
      <c r="J258" t="str">
        <f>IF(precio_alta!K258="","",precio_alta!K258)</f>
        <v/>
      </c>
      <c r="K258" t="str">
        <f>IF(precio_alta!L258="","",precio_alta!L258)</f>
        <v/>
      </c>
      <c r="L258" t="str">
        <f>IF(precio_alta!M258="","",precio_alta!M258)</f>
        <v/>
      </c>
      <c r="M258" t="str">
        <f>IF(precio_alta!N258="","",precio_alta!N258)</f>
        <v/>
      </c>
      <c r="N258" t="str">
        <f>IF(precio_alta!O258="","",precio_alta!O258)</f>
        <v/>
      </c>
      <c r="O258" t="str">
        <f>IF(precio_alta!P258="","",precio_alta!P258)</f>
        <v/>
      </c>
      <c r="P258" t="str">
        <f>IF(precio_alta!Q258="","",precio_alta!Q258)</f>
        <v/>
      </c>
      <c r="Q258" t="str">
        <f>IF(precio_alta!R258="","",precio_alta!R258)</f>
        <v/>
      </c>
      <c r="R258" t="str">
        <f>IF(precio_alta!S258="","",precio_alta!S258)</f>
        <v/>
      </c>
      <c r="S258" t="str">
        <f>IF(precio_alta!T258="","",precio_alta!T258)</f>
        <v/>
      </c>
      <c r="T258" t="str">
        <f>IF(precio_alta!U258="","",precio_alta!U258)</f>
        <v/>
      </c>
      <c r="U258" t="str">
        <f>IF(precio_alta!V258="","",precio_alta!V258)</f>
        <v/>
      </c>
      <c r="V258" t="str">
        <f>IF(precio_alta!W258="","",precio_alta!W258)</f>
        <v/>
      </c>
      <c r="W258" t="str">
        <f>IF(precio_alta!X258="","",precio_alta!X258)</f>
        <v/>
      </c>
      <c r="X258" t="str">
        <f>IF(precio_alta!Y258="","",precio_alta!Y258)</f>
        <v/>
      </c>
      <c r="Y258" t="str">
        <f>IF(precio_alta!Z258="","",precio_alta!Z258)</f>
        <v/>
      </c>
      <c r="Z258" t="str">
        <f>IF(Anexar1!C248="","",IFERROR(VLOOKUP(C258,Anexar1!C:P,6,0),0))</f>
        <v/>
      </c>
      <c r="AA258" t="str">
        <f>IF(Anexar1!C248="","",IFERROR(VLOOKUP(C258,Anexar1!C:P,14,0),""))</f>
        <v/>
      </c>
    </row>
    <row r="259" spans="1:27" x14ac:dyDescent="0.3">
      <c r="A259" t="str">
        <f>IF(precio_alta!B259="","",precio_alta!B259)</f>
        <v/>
      </c>
      <c r="B259" t="str">
        <f>IF(Anexar1!B249="","",Anexar1!B249)</f>
        <v/>
      </c>
      <c r="C259" t="str">
        <f>IF(Anexar1!C249="","",Anexar1!C249)</f>
        <v/>
      </c>
      <c r="D259" t="str">
        <f>IF(precio_alta!E259="","",precio_alta!E259)</f>
        <v/>
      </c>
      <c r="E259" t="str">
        <f>IF(precio_alta!F259="","",precio_alta!F259)</f>
        <v/>
      </c>
      <c r="F259" t="str">
        <f>IF(precio_alta!G259="","",precio_alta!G259)</f>
        <v/>
      </c>
      <c r="G259" t="str">
        <f>IF(precio_alta!H259="","",precio_alta!H259)</f>
        <v/>
      </c>
      <c r="H259" t="str">
        <f>IF(precio_alta!I259="","",precio_alta!I259)</f>
        <v/>
      </c>
      <c r="I259" t="str">
        <f>IF(precio_alta!J259="","",precio_alta!J259)</f>
        <v/>
      </c>
      <c r="J259" t="str">
        <f>IF(precio_alta!K259="","",precio_alta!K259)</f>
        <v/>
      </c>
      <c r="K259" t="str">
        <f>IF(precio_alta!L259="","",precio_alta!L259)</f>
        <v/>
      </c>
      <c r="L259" t="str">
        <f>IF(precio_alta!M259="","",precio_alta!M259)</f>
        <v/>
      </c>
      <c r="M259" t="str">
        <f>IF(precio_alta!N259="","",precio_alta!N259)</f>
        <v/>
      </c>
      <c r="N259" t="str">
        <f>IF(precio_alta!O259="","",precio_alta!O259)</f>
        <v/>
      </c>
      <c r="O259" t="str">
        <f>IF(precio_alta!P259="","",precio_alta!P259)</f>
        <v/>
      </c>
      <c r="P259" t="str">
        <f>IF(precio_alta!Q259="","",precio_alta!Q259)</f>
        <v/>
      </c>
      <c r="Q259" t="str">
        <f>IF(precio_alta!R259="","",precio_alta!R259)</f>
        <v/>
      </c>
      <c r="R259" t="str">
        <f>IF(precio_alta!S259="","",precio_alta!S259)</f>
        <v/>
      </c>
      <c r="S259" t="str">
        <f>IF(precio_alta!T259="","",precio_alta!T259)</f>
        <v/>
      </c>
      <c r="T259" t="str">
        <f>IF(precio_alta!U259="","",precio_alta!U259)</f>
        <v/>
      </c>
      <c r="U259" t="str">
        <f>IF(precio_alta!V259="","",precio_alta!V259)</f>
        <v/>
      </c>
      <c r="V259" t="str">
        <f>IF(precio_alta!W259="","",precio_alta!W259)</f>
        <v/>
      </c>
      <c r="W259" t="str">
        <f>IF(precio_alta!X259="","",precio_alta!X259)</f>
        <v/>
      </c>
      <c r="X259" t="str">
        <f>IF(precio_alta!Y259="","",precio_alta!Y259)</f>
        <v/>
      </c>
      <c r="Y259" t="str">
        <f>IF(precio_alta!Z259="","",precio_alta!Z259)</f>
        <v/>
      </c>
      <c r="Z259" t="str">
        <f>IF(Anexar1!C249="","",IFERROR(VLOOKUP(C259,Anexar1!C:P,6,0),0))</f>
        <v/>
      </c>
      <c r="AA259" t="str">
        <f>IF(Anexar1!C249="","",IFERROR(VLOOKUP(C259,Anexar1!C:P,14,0),""))</f>
        <v/>
      </c>
    </row>
    <row r="260" spans="1:27" x14ac:dyDescent="0.3">
      <c r="A260" t="str">
        <f>IF(precio_alta!B260="","",precio_alta!B260)</f>
        <v/>
      </c>
      <c r="B260" t="str">
        <f>IF(Anexar1!B250="","",Anexar1!B250)</f>
        <v/>
      </c>
      <c r="C260" t="str">
        <f>IF(Anexar1!C250="","",Anexar1!C250)</f>
        <v/>
      </c>
      <c r="D260" t="str">
        <f>IF(precio_alta!E260="","",precio_alta!E260)</f>
        <v/>
      </c>
      <c r="E260" t="str">
        <f>IF(precio_alta!F260="","",precio_alta!F260)</f>
        <v/>
      </c>
      <c r="F260" t="str">
        <f>IF(precio_alta!G260="","",precio_alta!G260)</f>
        <v/>
      </c>
      <c r="G260" t="str">
        <f>IF(precio_alta!H260="","",precio_alta!H260)</f>
        <v/>
      </c>
      <c r="H260" t="str">
        <f>IF(precio_alta!I260="","",precio_alta!I260)</f>
        <v/>
      </c>
      <c r="I260" t="str">
        <f>IF(precio_alta!J260="","",precio_alta!J260)</f>
        <v/>
      </c>
      <c r="J260" t="str">
        <f>IF(precio_alta!K260="","",precio_alta!K260)</f>
        <v/>
      </c>
      <c r="K260" t="str">
        <f>IF(precio_alta!L260="","",precio_alta!L260)</f>
        <v/>
      </c>
      <c r="L260" t="str">
        <f>IF(precio_alta!M260="","",precio_alta!M260)</f>
        <v/>
      </c>
      <c r="M260" t="str">
        <f>IF(precio_alta!N260="","",precio_alta!N260)</f>
        <v/>
      </c>
      <c r="N260" t="str">
        <f>IF(precio_alta!O260="","",precio_alta!O260)</f>
        <v/>
      </c>
      <c r="O260" t="str">
        <f>IF(precio_alta!P260="","",precio_alta!P260)</f>
        <v/>
      </c>
      <c r="P260" t="str">
        <f>IF(precio_alta!Q260="","",precio_alta!Q260)</f>
        <v/>
      </c>
      <c r="Q260" t="str">
        <f>IF(precio_alta!R260="","",precio_alta!R260)</f>
        <v/>
      </c>
      <c r="R260" t="str">
        <f>IF(precio_alta!S260="","",precio_alta!S260)</f>
        <v/>
      </c>
      <c r="S260" t="str">
        <f>IF(precio_alta!T260="","",precio_alta!T260)</f>
        <v/>
      </c>
      <c r="T260" t="str">
        <f>IF(precio_alta!U260="","",precio_alta!U260)</f>
        <v/>
      </c>
      <c r="U260" t="str">
        <f>IF(precio_alta!V260="","",precio_alta!V260)</f>
        <v/>
      </c>
      <c r="V260" t="str">
        <f>IF(precio_alta!W260="","",precio_alta!W260)</f>
        <v/>
      </c>
      <c r="W260" t="str">
        <f>IF(precio_alta!X260="","",precio_alta!X260)</f>
        <v/>
      </c>
      <c r="X260" t="str">
        <f>IF(precio_alta!Y260="","",precio_alta!Y260)</f>
        <v/>
      </c>
      <c r="Y260" t="str">
        <f>IF(precio_alta!Z260="","",precio_alta!Z260)</f>
        <v/>
      </c>
      <c r="Z260" t="str">
        <f>IF(Anexar1!C250="","",IFERROR(VLOOKUP(C260,Anexar1!C:P,6,0),0))</f>
        <v/>
      </c>
      <c r="AA260" t="str">
        <f>IF(Anexar1!C250="","",IFERROR(VLOOKUP(C260,Anexar1!C:P,14,0),""))</f>
        <v/>
      </c>
    </row>
    <row r="261" spans="1:27" x14ac:dyDescent="0.3">
      <c r="A261" t="str">
        <f>IF(precio_alta!B261="","",precio_alta!B261)</f>
        <v/>
      </c>
      <c r="B261" t="str">
        <f>IF(Anexar1!B251="","",Anexar1!B251)</f>
        <v/>
      </c>
      <c r="C261" t="str">
        <f>IF(Anexar1!C251="","",Anexar1!C251)</f>
        <v/>
      </c>
      <c r="D261" t="str">
        <f>IF(precio_alta!E261="","",precio_alta!E261)</f>
        <v/>
      </c>
      <c r="E261" t="str">
        <f>IF(precio_alta!F261="","",precio_alta!F261)</f>
        <v/>
      </c>
      <c r="F261" t="str">
        <f>IF(precio_alta!G261="","",precio_alta!G261)</f>
        <v/>
      </c>
      <c r="G261" t="str">
        <f>IF(precio_alta!H261="","",precio_alta!H261)</f>
        <v/>
      </c>
      <c r="H261" t="str">
        <f>IF(precio_alta!I261="","",precio_alta!I261)</f>
        <v/>
      </c>
      <c r="I261" t="str">
        <f>IF(precio_alta!J261="","",precio_alta!J261)</f>
        <v/>
      </c>
      <c r="J261" t="str">
        <f>IF(precio_alta!K261="","",precio_alta!K261)</f>
        <v/>
      </c>
      <c r="K261" t="str">
        <f>IF(precio_alta!L261="","",precio_alta!L261)</f>
        <v/>
      </c>
      <c r="L261" t="str">
        <f>IF(precio_alta!M261="","",precio_alta!M261)</f>
        <v/>
      </c>
      <c r="M261" t="str">
        <f>IF(precio_alta!N261="","",precio_alta!N261)</f>
        <v/>
      </c>
      <c r="N261" t="str">
        <f>IF(precio_alta!O261="","",precio_alta!O261)</f>
        <v/>
      </c>
      <c r="O261" t="str">
        <f>IF(precio_alta!P261="","",precio_alta!P261)</f>
        <v/>
      </c>
      <c r="P261" t="str">
        <f>IF(precio_alta!Q261="","",precio_alta!Q261)</f>
        <v/>
      </c>
      <c r="Q261" t="str">
        <f>IF(precio_alta!R261="","",precio_alta!R261)</f>
        <v/>
      </c>
      <c r="R261" t="str">
        <f>IF(precio_alta!S261="","",precio_alta!S261)</f>
        <v/>
      </c>
      <c r="S261" t="str">
        <f>IF(precio_alta!T261="","",precio_alta!T261)</f>
        <v/>
      </c>
      <c r="T261" t="str">
        <f>IF(precio_alta!U261="","",precio_alta!U261)</f>
        <v/>
      </c>
      <c r="U261" t="str">
        <f>IF(precio_alta!V261="","",precio_alta!V261)</f>
        <v/>
      </c>
      <c r="V261" t="str">
        <f>IF(precio_alta!W261="","",precio_alta!W261)</f>
        <v/>
      </c>
      <c r="W261" t="str">
        <f>IF(precio_alta!X261="","",precio_alta!X261)</f>
        <v/>
      </c>
      <c r="X261" t="str">
        <f>IF(precio_alta!Y261="","",precio_alta!Y261)</f>
        <v/>
      </c>
      <c r="Y261" t="str">
        <f>IF(precio_alta!Z261="","",precio_alta!Z261)</f>
        <v/>
      </c>
      <c r="Z261" t="str">
        <f>IF(Anexar1!C251="","",IFERROR(VLOOKUP(C261,Anexar1!C:P,6,0),0))</f>
        <v/>
      </c>
      <c r="AA261" t="str">
        <f>IF(Anexar1!C251="","",IFERROR(VLOOKUP(C261,Anexar1!C:P,14,0),""))</f>
        <v/>
      </c>
    </row>
    <row r="262" spans="1:27" x14ac:dyDescent="0.3">
      <c r="A262" t="str">
        <f>IF(precio_alta!B262="","",precio_alta!B262)</f>
        <v/>
      </c>
      <c r="B262" t="str">
        <f>IF(Anexar1!B252="","",Anexar1!B252)</f>
        <v/>
      </c>
      <c r="C262" t="str">
        <f>IF(Anexar1!C252="","",Anexar1!C252)</f>
        <v/>
      </c>
      <c r="D262" t="str">
        <f>IF(precio_alta!E262="","",precio_alta!E262)</f>
        <v/>
      </c>
      <c r="E262" t="str">
        <f>IF(precio_alta!F262="","",precio_alta!F262)</f>
        <v/>
      </c>
      <c r="F262" t="str">
        <f>IF(precio_alta!G262="","",precio_alta!G262)</f>
        <v/>
      </c>
      <c r="G262" t="str">
        <f>IF(precio_alta!H262="","",precio_alta!H262)</f>
        <v/>
      </c>
      <c r="H262" t="str">
        <f>IF(precio_alta!I262="","",precio_alta!I262)</f>
        <v/>
      </c>
      <c r="I262" t="str">
        <f>IF(precio_alta!J262="","",precio_alta!J262)</f>
        <v/>
      </c>
      <c r="J262" t="str">
        <f>IF(precio_alta!K262="","",precio_alta!K262)</f>
        <v/>
      </c>
      <c r="K262" t="str">
        <f>IF(precio_alta!L262="","",precio_alta!L262)</f>
        <v/>
      </c>
      <c r="L262" t="str">
        <f>IF(precio_alta!M262="","",precio_alta!M262)</f>
        <v/>
      </c>
      <c r="M262" t="str">
        <f>IF(precio_alta!N262="","",precio_alta!N262)</f>
        <v/>
      </c>
      <c r="N262" t="str">
        <f>IF(precio_alta!O262="","",precio_alta!O262)</f>
        <v/>
      </c>
      <c r="O262" t="str">
        <f>IF(precio_alta!P262="","",precio_alta!P262)</f>
        <v/>
      </c>
      <c r="P262" t="str">
        <f>IF(precio_alta!Q262="","",precio_alta!Q262)</f>
        <v/>
      </c>
      <c r="Q262" t="str">
        <f>IF(precio_alta!R262="","",precio_alta!R262)</f>
        <v/>
      </c>
      <c r="R262" t="str">
        <f>IF(precio_alta!S262="","",precio_alta!S262)</f>
        <v/>
      </c>
      <c r="S262" t="str">
        <f>IF(precio_alta!T262="","",precio_alta!T262)</f>
        <v/>
      </c>
      <c r="T262" t="str">
        <f>IF(precio_alta!U262="","",precio_alta!U262)</f>
        <v/>
      </c>
      <c r="U262" t="str">
        <f>IF(precio_alta!V262="","",precio_alta!V262)</f>
        <v/>
      </c>
      <c r="V262" t="str">
        <f>IF(precio_alta!W262="","",precio_alta!W262)</f>
        <v/>
      </c>
      <c r="W262" t="str">
        <f>IF(precio_alta!X262="","",precio_alta!X262)</f>
        <v/>
      </c>
      <c r="X262" t="str">
        <f>IF(precio_alta!Y262="","",precio_alta!Y262)</f>
        <v/>
      </c>
      <c r="Y262" t="str">
        <f>IF(precio_alta!Z262="","",precio_alta!Z262)</f>
        <v/>
      </c>
      <c r="Z262" t="str">
        <f>IF(Anexar1!C252="","",IFERROR(VLOOKUP(C262,Anexar1!C:P,6,0),0))</f>
        <v/>
      </c>
      <c r="AA262" t="str">
        <f>IF(Anexar1!C252="","",IFERROR(VLOOKUP(C262,Anexar1!C:P,14,0),""))</f>
        <v/>
      </c>
    </row>
    <row r="263" spans="1:27" x14ac:dyDescent="0.3">
      <c r="A263" t="str">
        <f>IF(precio_alta!B263="","",precio_alta!B263)</f>
        <v/>
      </c>
      <c r="B263" t="str">
        <f>IF(Anexar1!B253="","",Anexar1!B253)</f>
        <v/>
      </c>
      <c r="C263" t="str">
        <f>IF(Anexar1!C253="","",Anexar1!C253)</f>
        <v/>
      </c>
      <c r="D263" t="str">
        <f>IF(precio_alta!E263="","",precio_alta!E263)</f>
        <v/>
      </c>
      <c r="E263" t="str">
        <f>IF(precio_alta!F263="","",precio_alta!F263)</f>
        <v/>
      </c>
      <c r="F263" t="str">
        <f>IF(precio_alta!G263="","",precio_alta!G263)</f>
        <v/>
      </c>
      <c r="G263" t="str">
        <f>IF(precio_alta!H263="","",precio_alta!H263)</f>
        <v/>
      </c>
      <c r="H263" t="str">
        <f>IF(precio_alta!I263="","",precio_alta!I263)</f>
        <v/>
      </c>
      <c r="I263" t="str">
        <f>IF(precio_alta!J263="","",precio_alta!J263)</f>
        <v/>
      </c>
      <c r="J263" t="str">
        <f>IF(precio_alta!K263="","",precio_alta!K263)</f>
        <v/>
      </c>
      <c r="K263" t="str">
        <f>IF(precio_alta!L263="","",precio_alta!L263)</f>
        <v/>
      </c>
      <c r="L263" t="str">
        <f>IF(precio_alta!M263="","",precio_alta!M263)</f>
        <v/>
      </c>
      <c r="M263" t="str">
        <f>IF(precio_alta!N263="","",precio_alta!N263)</f>
        <v/>
      </c>
      <c r="N263" t="str">
        <f>IF(precio_alta!O263="","",precio_alta!O263)</f>
        <v/>
      </c>
      <c r="O263" t="str">
        <f>IF(precio_alta!P263="","",precio_alta!P263)</f>
        <v/>
      </c>
      <c r="P263" t="str">
        <f>IF(precio_alta!Q263="","",precio_alta!Q263)</f>
        <v/>
      </c>
      <c r="Q263" t="str">
        <f>IF(precio_alta!R263="","",precio_alta!R263)</f>
        <v/>
      </c>
      <c r="R263" t="str">
        <f>IF(precio_alta!S263="","",precio_alta!S263)</f>
        <v/>
      </c>
      <c r="S263" t="str">
        <f>IF(precio_alta!T263="","",precio_alta!T263)</f>
        <v/>
      </c>
      <c r="T263" t="str">
        <f>IF(precio_alta!U263="","",precio_alta!U263)</f>
        <v/>
      </c>
      <c r="U263" t="str">
        <f>IF(precio_alta!V263="","",precio_alta!V263)</f>
        <v/>
      </c>
      <c r="V263" t="str">
        <f>IF(precio_alta!W263="","",precio_alta!W263)</f>
        <v/>
      </c>
      <c r="W263" t="str">
        <f>IF(precio_alta!X263="","",precio_alta!X263)</f>
        <v/>
      </c>
      <c r="X263" t="str">
        <f>IF(precio_alta!Y263="","",precio_alta!Y263)</f>
        <v/>
      </c>
      <c r="Y263" t="str">
        <f>IF(precio_alta!Z263="","",precio_alta!Z263)</f>
        <v/>
      </c>
      <c r="Z263" t="str">
        <f>IF(Anexar1!C253="","",IFERROR(VLOOKUP(C263,Anexar1!C:P,6,0),0))</f>
        <v/>
      </c>
      <c r="AA263" t="str">
        <f>IF(Anexar1!C253="","",IFERROR(VLOOKUP(C263,Anexar1!C:P,14,0),""))</f>
        <v/>
      </c>
    </row>
    <row r="264" spans="1:27" x14ac:dyDescent="0.3">
      <c r="A264" t="str">
        <f>IF(precio_alta!B264="","",precio_alta!B264)</f>
        <v/>
      </c>
      <c r="B264" t="str">
        <f>IF(Anexar1!B254="","",Anexar1!B254)</f>
        <v/>
      </c>
      <c r="C264" t="str">
        <f>IF(Anexar1!C254="","",Anexar1!C254)</f>
        <v/>
      </c>
      <c r="D264" t="str">
        <f>IF(precio_alta!E264="","",precio_alta!E264)</f>
        <v/>
      </c>
      <c r="E264" t="str">
        <f>IF(precio_alta!F264="","",precio_alta!F264)</f>
        <v/>
      </c>
      <c r="F264" t="str">
        <f>IF(precio_alta!G264="","",precio_alta!G264)</f>
        <v/>
      </c>
      <c r="G264" t="str">
        <f>IF(precio_alta!H264="","",precio_alta!H264)</f>
        <v/>
      </c>
      <c r="H264" t="str">
        <f>IF(precio_alta!I264="","",precio_alta!I264)</f>
        <v/>
      </c>
      <c r="I264" t="str">
        <f>IF(precio_alta!J264="","",precio_alta!J264)</f>
        <v/>
      </c>
      <c r="J264" t="str">
        <f>IF(precio_alta!K264="","",precio_alta!K264)</f>
        <v/>
      </c>
      <c r="K264" t="str">
        <f>IF(precio_alta!L264="","",precio_alta!L264)</f>
        <v/>
      </c>
      <c r="L264" t="str">
        <f>IF(precio_alta!M264="","",precio_alta!M264)</f>
        <v/>
      </c>
      <c r="M264" t="str">
        <f>IF(precio_alta!N264="","",precio_alta!N264)</f>
        <v/>
      </c>
      <c r="N264" t="str">
        <f>IF(precio_alta!O264="","",precio_alta!O264)</f>
        <v/>
      </c>
      <c r="O264" t="str">
        <f>IF(precio_alta!P264="","",precio_alta!P264)</f>
        <v/>
      </c>
      <c r="P264" t="str">
        <f>IF(precio_alta!Q264="","",precio_alta!Q264)</f>
        <v/>
      </c>
      <c r="Q264" t="str">
        <f>IF(precio_alta!R264="","",precio_alta!R264)</f>
        <v/>
      </c>
      <c r="R264" t="str">
        <f>IF(precio_alta!S264="","",precio_alta!S264)</f>
        <v/>
      </c>
      <c r="S264" t="str">
        <f>IF(precio_alta!T264="","",precio_alta!T264)</f>
        <v/>
      </c>
      <c r="T264" t="str">
        <f>IF(precio_alta!U264="","",precio_alta!U264)</f>
        <v/>
      </c>
      <c r="U264" t="str">
        <f>IF(precio_alta!V264="","",precio_alta!V264)</f>
        <v/>
      </c>
      <c r="V264" t="str">
        <f>IF(precio_alta!W264="","",precio_alta!W264)</f>
        <v/>
      </c>
      <c r="W264" t="str">
        <f>IF(precio_alta!X264="","",precio_alta!X264)</f>
        <v/>
      </c>
      <c r="X264" t="str">
        <f>IF(precio_alta!Y264="","",precio_alta!Y264)</f>
        <v/>
      </c>
      <c r="Y264" t="str">
        <f>IF(precio_alta!Z264="","",precio_alta!Z264)</f>
        <v/>
      </c>
      <c r="Z264" t="str">
        <f>IF(Anexar1!C254="","",IFERROR(VLOOKUP(C264,Anexar1!C:P,6,0),0))</f>
        <v/>
      </c>
      <c r="AA264" t="str">
        <f>IF(Anexar1!C254="","",IFERROR(VLOOKUP(C264,Anexar1!C:P,14,0),""))</f>
        <v/>
      </c>
    </row>
    <row r="265" spans="1:27" x14ac:dyDescent="0.3">
      <c r="A265" t="str">
        <f>IF(precio_alta!B265="","",precio_alta!B265)</f>
        <v/>
      </c>
      <c r="B265" t="str">
        <f>IF(Anexar1!B255="","",Anexar1!B255)</f>
        <v/>
      </c>
      <c r="C265" t="str">
        <f>IF(Anexar1!C255="","",Anexar1!C255)</f>
        <v/>
      </c>
      <c r="D265" t="str">
        <f>IF(precio_alta!E265="","",precio_alta!E265)</f>
        <v/>
      </c>
      <c r="E265" t="str">
        <f>IF(precio_alta!F265="","",precio_alta!F265)</f>
        <v/>
      </c>
      <c r="F265" t="str">
        <f>IF(precio_alta!G265="","",precio_alta!G265)</f>
        <v/>
      </c>
      <c r="G265" t="str">
        <f>IF(precio_alta!H265="","",precio_alta!H265)</f>
        <v/>
      </c>
      <c r="H265" t="str">
        <f>IF(precio_alta!I265="","",precio_alta!I265)</f>
        <v/>
      </c>
      <c r="I265" t="str">
        <f>IF(precio_alta!J265="","",precio_alta!J265)</f>
        <v/>
      </c>
      <c r="J265" t="str">
        <f>IF(precio_alta!K265="","",precio_alta!K265)</f>
        <v/>
      </c>
      <c r="K265" t="str">
        <f>IF(precio_alta!L265="","",precio_alta!L265)</f>
        <v/>
      </c>
      <c r="L265" t="str">
        <f>IF(precio_alta!M265="","",precio_alta!M265)</f>
        <v/>
      </c>
      <c r="M265" t="str">
        <f>IF(precio_alta!N265="","",precio_alta!N265)</f>
        <v/>
      </c>
      <c r="N265" t="str">
        <f>IF(precio_alta!O265="","",precio_alta!O265)</f>
        <v/>
      </c>
      <c r="O265" t="str">
        <f>IF(precio_alta!P265="","",precio_alta!P265)</f>
        <v/>
      </c>
      <c r="P265" t="str">
        <f>IF(precio_alta!Q265="","",precio_alta!Q265)</f>
        <v/>
      </c>
      <c r="Q265" t="str">
        <f>IF(precio_alta!R265="","",precio_alta!R265)</f>
        <v/>
      </c>
      <c r="R265" t="str">
        <f>IF(precio_alta!S265="","",precio_alta!S265)</f>
        <v/>
      </c>
      <c r="S265" t="str">
        <f>IF(precio_alta!T265="","",precio_alta!T265)</f>
        <v/>
      </c>
      <c r="T265" t="str">
        <f>IF(precio_alta!U265="","",precio_alta!U265)</f>
        <v/>
      </c>
      <c r="U265" t="str">
        <f>IF(precio_alta!V265="","",precio_alta!V265)</f>
        <v/>
      </c>
      <c r="V265" t="str">
        <f>IF(precio_alta!W265="","",precio_alta!W265)</f>
        <v/>
      </c>
      <c r="W265" t="str">
        <f>IF(precio_alta!X265="","",precio_alta!X265)</f>
        <v/>
      </c>
      <c r="X265" t="str">
        <f>IF(precio_alta!Y265="","",precio_alta!Y265)</f>
        <v/>
      </c>
      <c r="Y265" t="str">
        <f>IF(precio_alta!Z265="","",precio_alta!Z265)</f>
        <v/>
      </c>
      <c r="Z265" t="str">
        <f>IF(Anexar1!C255="","",IFERROR(VLOOKUP(C265,Anexar1!C:P,6,0),0))</f>
        <v/>
      </c>
      <c r="AA265" t="str">
        <f>IF(Anexar1!C255="","",IFERROR(VLOOKUP(C265,Anexar1!C:P,14,0),""))</f>
        <v/>
      </c>
    </row>
    <row r="266" spans="1:27" x14ac:dyDescent="0.3">
      <c r="A266" t="str">
        <f>IF(precio_alta!B266="","",precio_alta!B266)</f>
        <v/>
      </c>
      <c r="B266" t="str">
        <f>IF(Anexar1!B256="","",Anexar1!B256)</f>
        <v/>
      </c>
      <c r="C266" t="str">
        <f>IF(Anexar1!C256="","",Anexar1!C256)</f>
        <v/>
      </c>
      <c r="D266" t="str">
        <f>IF(precio_alta!E266="","",precio_alta!E266)</f>
        <v/>
      </c>
      <c r="E266" t="str">
        <f>IF(precio_alta!F266="","",precio_alta!F266)</f>
        <v/>
      </c>
      <c r="F266" t="str">
        <f>IF(precio_alta!G266="","",precio_alta!G266)</f>
        <v/>
      </c>
      <c r="G266" t="str">
        <f>IF(precio_alta!H266="","",precio_alta!H266)</f>
        <v/>
      </c>
      <c r="H266" t="str">
        <f>IF(precio_alta!I266="","",precio_alta!I266)</f>
        <v/>
      </c>
      <c r="I266" t="str">
        <f>IF(precio_alta!J266="","",precio_alta!J266)</f>
        <v/>
      </c>
      <c r="J266" t="str">
        <f>IF(precio_alta!K266="","",precio_alta!K266)</f>
        <v/>
      </c>
      <c r="K266" t="str">
        <f>IF(precio_alta!L266="","",precio_alta!L266)</f>
        <v/>
      </c>
      <c r="L266" t="str">
        <f>IF(precio_alta!M266="","",precio_alta!M266)</f>
        <v/>
      </c>
      <c r="M266" t="str">
        <f>IF(precio_alta!N266="","",precio_alta!N266)</f>
        <v/>
      </c>
      <c r="N266" t="str">
        <f>IF(precio_alta!O266="","",precio_alta!O266)</f>
        <v/>
      </c>
      <c r="O266" t="str">
        <f>IF(precio_alta!P266="","",precio_alta!P266)</f>
        <v/>
      </c>
      <c r="P266" t="str">
        <f>IF(precio_alta!Q266="","",precio_alta!Q266)</f>
        <v/>
      </c>
      <c r="Q266" t="str">
        <f>IF(precio_alta!R266="","",precio_alta!R266)</f>
        <v/>
      </c>
      <c r="R266" t="str">
        <f>IF(precio_alta!S266="","",precio_alta!S266)</f>
        <v/>
      </c>
      <c r="S266" t="str">
        <f>IF(precio_alta!T266="","",precio_alta!T266)</f>
        <v/>
      </c>
      <c r="T266" t="str">
        <f>IF(precio_alta!U266="","",precio_alta!U266)</f>
        <v/>
      </c>
      <c r="U266" t="str">
        <f>IF(precio_alta!V266="","",precio_alta!V266)</f>
        <v/>
      </c>
      <c r="V266" t="str">
        <f>IF(precio_alta!W266="","",precio_alta!W266)</f>
        <v/>
      </c>
      <c r="W266" t="str">
        <f>IF(precio_alta!X266="","",precio_alta!X266)</f>
        <v/>
      </c>
      <c r="X266" t="str">
        <f>IF(precio_alta!Y266="","",precio_alta!Y266)</f>
        <v/>
      </c>
      <c r="Y266" t="str">
        <f>IF(precio_alta!Z266="","",precio_alta!Z266)</f>
        <v/>
      </c>
      <c r="Z266" t="str">
        <f>IF(Anexar1!C256="","",IFERROR(VLOOKUP(C266,Anexar1!C:P,6,0),0))</f>
        <v/>
      </c>
      <c r="AA266" t="str">
        <f>IF(Anexar1!C256="","",IFERROR(VLOOKUP(C266,Anexar1!C:P,14,0),""))</f>
        <v/>
      </c>
    </row>
    <row r="267" spans="1:27" x14ac:dyDescent="0.3">
      <c r="A267" t="str">
        <f>IF(precio_alta!B267="","",precio_alta!B267)</f>
        <v/>
      </c>
      <c r="B267" t="str">
        <f>IF(Anexar1!B257="","",Anexar1!B257)</f>
        <v/>
      </c>
      <c r="C267" t="str">
        <f>IF(Anexar1!C257="","",Anexar1!C257)</f>
        <v/>
      </c>
      <c r="D267" t="str">
        <f>IF(precio_alta!E267="","",precio_alta!E267)</f>
        <v/>
      </c>
      <c r="E267" t="str">
        <f>IF(precio_alta!F267="","",precio_alta!F267)</f>
        <v/>
      </c>
      <c r="F267" t="str">
        <f>IF(precio_alta!G267="","",precio_alta!G267)</f>
        <v/>
      </c>
      <c r="G267" t="str">
        <f>IF(precio_alta!H267="","",precio_alta!H267)</f>
        <v/>
      </c>
      <c r="H267" t="str">
        <f>IF(precio_alta!I267="","",precio_alta!I267)</f>
        <v/>
      </c>
      <c r="I267" t="str">
        <f>IF(precio_alta!J267="","",precio_alta!J267)</f>
        <v/>
      </c>
      <c r="J267" t="str">
        <f>IF(precio_alta!K267="","",precio_alta!K267)</f>
        <v/>
      </c>
      <c r="K267" t="str">
        <f>IF(precio_alta!L267="","",precio_alta!L267)</f>
        <v/>
      </c>
      <c r="L267" t="str">
        <f>IF(precio_alta!M267="","",precio_alta!M267)</f>
        <v/>
      </c>
      <c r="M267" t="str">
        <f>IF(precio_alta!N267="","",precio_alta!N267)</f>
        <v/>
      </c>
      <c r="N267" t="str">
        <f>IF(precio_alta!O267="","",precio_alta!O267)</f>
        <v/>
      </c>
      <c r="O267" t="str">
        <f>IF(precio_alta!P267="","",precio_alta!P267)</f>
        <v/>
      </c>
      <c r="P267" t="str">
        <f>IF(precio_alta!Q267="","",precio_alta!Q267)</f>
        <v/>
      </c>
      <c r="Q267" t="str">
        <f>IF(precio_alta!R267="","",precio_alta!R267)</f>
        <v/>
      </c>
      <c r="R267" t="str">
        <f>IF(precio_alta!S267="","",precio_alta!S267)</f>
        <v/>
      </c>
      <c r="S267" t="str">
        <f>IF(precio_alta!T267="","",precio_alta!T267)</f>
        <v/>
      </c>
      <c r="T267" t="str">
        <f>IF(precio_alta!U267="","",precio_alta!U267)</f>
        <v/>
      </c>
      <c r="U267" t="str">
        <f>IF(precio_alta!V267="","",precio_alta!V267)</f>
        <v/>
      </c>
      <c r="V267" t="str">
        <f>IF(precio_alta!W267="","",precio_alta!W267)</f>
        <v/>
      </c>
      <c r="W267" t="str">
        <f>IF(precio_alta!X267="","",precio_alta!X267)</f>
        <v/>
      </c>
      <c r="X267" t="str">
        <f>IF(precio_alta!Y267="","",precio_alta!Y267)</f>
        <v/>
      </c>
      <c r="Y267" t="str">
        <f>IF(precio_alta!Z267="","",precio_alta!Z267)</f>
        <v/>
      </c>
      <c r="Z267" t="str">
        <f>IF(Anexar1!C257="","",IFERROR(VLOOKUP(C267,Anexar1!C:P,6,0),0))</f>
        <v/>
      </c>
      <c r="AA267" t="str">
        <f>IF(Anexar1!C257="","",IFERROR(VLOOKUP(C267,Anexar1!C:P,14,0),""))</f>
        <v/>
      </c>
    </row>
    <row r="268" spans="1:27" x14ac:dyDescent="0.3">
      <c r="A268" t="str">
        <f>IF(precio_alta!B268="","",precio_alta!B268)</f>
        <v/>
      </c>
      <c r="B268" t="str">
        <f>IF(Anexar1!B258="","",Anexar1!B258)</f>
        <v/>
      </c>
      <c r="C268" t="str">
        <f>IF(Anexar1!C258="","",Anexar1!C258)</f>
        <v/>
      </c>
      <c r="D268" t="str">
        <f>IF(precio_alta!E268="","",precio_alta!E268)</f>
        <v/>
      </c>
      <c r="E268" t="str">
        <f>IF(precio_alta!F268="","",precio_alta!F268)</f>
        <v/>
      </c>
      <c r="F268" t="str">
        <f>IF(precio_alta!G268="","",precio_alta!G268)</f>
        <v/>
      </c>
      <c r="G268" t="str">
        <f>IF(precio_alta!H268="","",precio_alta!H268)</f>
        <v/>
      </c>
      <c r="H268" t="str">
        <f>IF(precio_alta!I268="","",precio_alta!I268)</f>
        <v/>
      </c>
      <c r="I268" t="str">
        <f>IF(precio_alta!J268="","",precio_alta!J268)</f>
        <v/>
      </c>
      <c r="J268" t="str">
        <f>IF(precio_alta!K268="","",precio_alta!K268)</f>
        <v/>
      </c>
      <c r="K268" t="str">
        <f>IF(precio_alta!L268="","",precio_alta!L268)</f>
        <v/>
      </c>
      <c r="L268" t="str">
        <f>IF(precio_alta!M268="","",precio_alta!M268)</f>
        <v/>
      </c>
      <c r="M268" t="str">
        <f>IF(precio_alta!N268="","",precio_alta!N268)</f>
        <v/>
      </c>
      <c r="N268" t="str">
        <f>IF(precio_alta!O268="","",precio_alta!O268)</f>
        <v/>
      </c>
      <c r="O268" t="str">
        <f>IF(precio_alta!P268="","",precio_alta!P268)</f>
        <v/>
      </c>
      <c r="P268" t="str">
        <f>IF(precio_alta!Q268="","",precio_alta!Q268)</f>
        <v/>
      </c>
      <c r="Q268" t="str">
        <f>IF(precio_alta!R268="","",precio_alta!R268)</f>
        <v/>
      </c>
      <c r="R268" t="str">
        <f>IF(precio_alta!S268="","",precio_alta!S268)</f>
        <v/>
      </c>
      <c r="S268" t="str">
        <f>IF(precio_alta!T268="","",precio_alta!T268)</f>
        <v/>
      </c>
      <c r="T268" t="str">
        <f>IF(precio_alta!U268="","",precio_alta!U268)</f>
        <v/>
      </c>
      <c r="U268" t="str">
        <f>IF(precio_alta!V268="","",precio_alta!V268)</f>
        <v/>
      </c>
      <c r="V268" t="str">
        <f>IF(precio_alta!W268="","",precio_alta!W268)</f>
        <v/>
      </c>
      <c r="W268" t="str">
        <f>IF(precio_alta!X268="","",precio_alta!X268)</f>
        <v/>
      </c>
      <c r="X268" t="str">
        <f>IF(precio_alta!Y268="","",precio_alta!Y268)</f>
        <v/>
      </c>
      <c r="Y268" t="str">
        <f>IF(precio_alta!Z268="","",precio_alta!Z268)</f>
        <v/>
      </c>
      <c r="Z268" t="str">
        <f>IF(Anexar1!C258="","",IFERROR(VLOOKUP(C268,Anexar1!C:P,6,0),0))</f>
        <v/>
      </c>
      <c r="AA268" t="str">
        <f>IF(Anexar1!C258="","",IFERROR(VLOOKUP(C268,Anexar1!C:P,14,0),""))</f>
        <v/>
      </c>
    </row>
    <row r="269" spans="1:27" x14ac:dyDescent="0.3">
      <c r="A269" t="str">
        <f>IF(precio_alta!B269="","",precio_alta!B269)</f>
        <v/>
      </c>
      <c r="B269" t="str">
        <f>IF(Anexar1!B259="","",Anexar1!B259)</f>
        <v/>
      </c>
      <c r="C269" t="str">
        <f>IF(Anexar1!C259="","",Anexar1!C259)</f>
        <v/>
      </c>
      <c r="D269" t="str">
        <f>IF(precio_alta!E269="","",precio_alta!E269)</f>
        <v/>
      </c>
      <c r="E269" t="str">
        <f>IF(precio_alta!F269="","",precio_alta!F269)</f>
        <v/>
      </c>
      <c r="F269" t="str">
        <f>IF(precio_alta!G269="","",precio_alta!G269)</f>
        <v/>
      </c>
      <c r="G269" t="str">
        <f>IF(precio_alta!H269="","",precio_alta!H269)</f>
        <v/>
      </c>
      <c r="H269" t="str">
        <f>IF(precio_alta!I269="","",precio_alta!I269)</f>
        <v/>
      </c>
      <c r="I269" t="str">
        <f>IF(precio_alta!J269="","",precio_alta!J269)</f>
        <v/>
      </c>
      <c r="J269" t="str">
        <f>IF(precio_alta!K269="","",precio_alta!K269)</f>
        <v/>
      </c>
      <c r="K269" t="str">
        <f>IF(precio_alta!L269="","",precio_alta!L269)</f>
        <v/>
      </c>
      <c r="L269" t="str">
        <f>IF(precio_alta!M269="","",precio_alta!M269)</f>
        <v/>
      </c>
      <c r="M269" t="str">
        <f>IF(precio_alta!N269="","",precio_alta!N269)</f>
        <v/>
      </c>
      <c r="N269" t="str">
        <f>IF(precio_alta!O269="","",precio_alta!O269)</f>
        <v/>
      </c>
      <c r="O269" t="str">
        <f>IF(precio_alta!P269="","",precio_alta!P269)</f>
        <v/>
      </c>
      <c r="P269" t="str">
        <f>IF(precio_alta!Q269="","",precio_alta!Q269)</f>
        <v/>
      </c>
      <c r="Q269" t="str">
        <f>IF(precio_alta!R269="","",precio_alta!R269)</f>
        <v/>
      </c>
      <c r="R269" t="str">
        <f>IF(precio_alta!S269="","",precio_alta!S269)</f>
        <v/>
      </c>
      <c r="S269" t="str">
        <f>IF(precio_alta!T269="","",precio_alta!T269)</f>
        <v/>
      </c>
      <c r="T269" t="str">
        <f>IF(precio_alta!U269="","",precio_alta!U269)</f>
        <v/>
      </c>
      <c r="U269" t="str">
        <f>IF(precio_alta!V269="","",precio_alta!V269)</f>
        <v/>
      </c>
      <c r="V269" t="str">
        <f>IF(precio_alta!W269="","",precio_alta!W269)</f>
        <v/>
      </c>
      <c r="W269" t="str">
        <f>IF(precio_alta!X269="","",precio_alta!X269)</f>
        <v/>
      </c>
      <c r="X269" t="str">
        <f>IF(precio_alta!Y269="","",precio_alta!Y269)</f>
        <v/>
      </c>
      <c r="Y269" t="str">
        <f>IF(precio_alta!Z269="","",precio_alta!Z269)</f>
        <v/>
      </c>
      <c r="Z269" t="str">
        <f>IF(Anexar1!C259="","",IFERROR(VLOOKUP(C269,Anexar1!C:P,6,0),0))</f>
        <v/>
      </c>
      <c r="AA269" t="str">
        <f>IF(Anexar1!C259="","",IFERROR(VLOOKUP(C269,Anexar1!C:P,14,0),""))</f>
        <v/>
      </c>
    </row>
    <row r="270" spans="1:27" x14ac:dyDescent="0.3">
      <c r="A270" t="str">
        <f>IF(precio_alta!B270="","",precio_alta!B270)</f>
        <v/>
      </c>
      <c r="B270" t="str">
        <f>IF(Anexar1!B260="","",Anexar1!B260)</f>
        <v/>
      </c>
      <c r="C270" t="str">
        <f>IF(Anexar1!C260="","",Anexar1!C260)</f>
        <v/>
      </c>
      <c r="D270" t="str">
        <f>IF(precio_alta!E270="","",precio_alta!E270)</f>
        <v/>
      </c>
      <c r="E270" t="str">
        <f>IF(precio_alta!F270="","",precio_alta!F270)</f>
        <v/>
      </c>
      <c r="F270" t="str">
        <f>IF(precio_alta!G270="","",precio_alta!G270)</f>
        <v/>
      </c>
      <c r="G270" t="str">
        <f>IF(precio_alta!H270="","",precio_alta!H270)</f>
        <v/>
      </c>
      <c r="H270" t="str">
        <f>IF(precio_alta!I270="","",precio_alta!I270)</f>
        <v/>
      </c>
      <c r="I270" t="str">
        <f>IF(precio_alta!J270="","",precio_alta!J270)</f>
        <v/>
      </c>
      <c r="J270" t="str">
        <f>IF(precio_alta!K270="","",precio_alta!K270)</f>
        <v/>
      </c>
      <c r="K270" t="str">
        <f>IF(precio_alta!L270="","",precio_alta!L270)</f>
        <v/>
      </c>
      <c r="L270" t="str">
        <f>IF(precio_alta!M270="","",precio_alta!M270)</f>
        <v/>
      </c>
      <c r="M270" t="str">
        <f>IF(precio_alta!N270="","",precio_alta!N270)</f>
        <v/>
      </c>
      <c r="N270" t="str">
        <f>IF(precio_alta!O270="","",precio_alta!O270)</f>
        <v/>
      </c>
      <c r="O270" t="str">
        <f>IF(precio_alta!P270="","",precio_alta!P270)</f>
        <v/>
      </c>
      <c r="P270" t="str">
        <f>IF(precio_alta!Q270="","",precio_alta!Q270)</f>
        <v/>
      </c>
      <c r="Q270" t="str">
        <f>IF(precio_alta!R270="","",precio_alta!R270)</f>
        <v/>
      </c>
      <c r="R270" t="str">
        <f>IF(precio_alta!S270="","",precio_alta!S270)</f>
        <v/>
      </c>
      <c r="S270" t="str">
        <f>IF(precio_alta!T270="","",precio_alta!T270)</f>
        <v/>
      </c>
      <c r="T270" t="str">
        <f>IF(precio_alta!U270="","",precio_alta!U270)</f>
        <v/>
      </c>
      <c r="U270" t="str">
        <f>IF(precio_alta!V270="","",precio_alta!V270)</f>
        <v/>
      </c>
      <c r="V270" t="str">
        <f>IF(precio_alta!W270="","",precio_alta!W270)</f>
        <v/>
      </c>
      <c r="W270" t="str">
        <f>IF(precio_alta!X270="","",precio_alta!X270)</f>
        <v/>
      </c>
      <c r="X270" t="str">
        <f>IF(precio_alta!Y270="","",precio_alta!Y270)</f>
        <v/>
      </c>
      <c r="Y270" t="str">
        <f>IF(precio_alta!Z270="","",precio_alta!Z270)</f>
        <v/>
      </c>
      <c r="Z270" t="str">
        <f>IF(Anexar1!C260="","",IFERROR(VLOOKUP(C270,Anexar1!C:P,6,0),0))</f>
        <v/>
      </c>
      <c r="AA270" t="str">
        <f>IF(Anexar1!C260="","",IFERROR(VLOOKUP(C270,Anexar1!C:P,14,0),""))</f>
        <v/>
      </c>
    </row>
    <row r="271" spans="1:27" x14ac:dyDescent="0.3">
      <c r="A271" t="str">
        <f>IF(precio_alta!B271="","",precio_alta!B271)</f>
        <v/>
      </c>
      <c r="B271" t="str">
        <f>IF(Anexar1!B261="","",Anexar1!B261)</f>
        <v/>
      </c>
      <c r="C271" t="str">
        <f>IF(Anexar1!C261="","",Anexar1!C261)</f>
        <v/>
      </c>
      <c r="D271" t="str">
        <f>IF(precio_alta!E271="","",precio_alta!E271)</f>
        <v/>
      </c>
      <c r="E271" t="str">
        <f>IF(precio_alta!F271="","",precio_alta!F271)</f>
        <v/>
      </c>
      <c r="F271" t="str">
        <f>IF(precio_alta!G271="","",precio_alta!G271)</f>
        <v/>
      </c>
      <c r="G271" t="str">
        <f>IF(precio_alta!H271="","",precio_alta!H271)</f>
        <v/>
      </c>
      <c r="H271" t="str">
        <f>IF(precio_alta!I271="","",precio_alta!I271)</f>
        <v/>
      </c>
      <c r="I271" t="str">
        <f>IF(precio_alta!J271="","",precio_alta!J271)</f>
        <v/>
      </c>
      <c r="J271" t="str">
        <f>IF(precio_alta!K271="","",precio_alta!K271)</f>
        <v/>
      </c>
      <c r="K271" t="str">
        <f>IF(precio_alta!L271="","",precio_alta!L271)</f>
        <v/>
      </c>
      <c r="L271" t="str">
        <f>IF(precio_alta!M271="","",precio_alta!M271)</f>
        <v/>
      </c>
      <c r="M271" t="str">
        <f>IF(precio_alta!N271="","",precio_alta!N271)</f>
        <v/>
      </c>
      <c r="N271" t="str">
        <f>IF(precio_alta!O271="","",precio_alta!O271)</f>
        <v/>
      </c>
      <c r="O271" t="str">
        <f>IF(precio_alta!P271="","",precio_alta!P271)</f>
        <v/>
      </c>
      <c r="P271" t="str">
        <f>IF(precio_alta!Q271="","",precio_alta!Q271)</f>
        <v/>
      </c>
      <c r="Q271" t="str">
        <f>IF(precio_alta!R271="","",precio_alta!R271)</f>
        <v/>
      </c>
      <c r="R271" t="str">
        <f>IF(precio_alta!S271="","",precio_alta!S271)</f>
        <v/>
      </c>
      <c r="S271" t="str">
        <f>IF(precio_alta!T271="","",precio_alta!T271)</f>
        <v/>
      </c>
      <c r="T271" t="str">
        <f>IF(precio_alta!U271="","",precio_alta!U271)</f>
        <v/>
      </c>
      <c r="U271" t="str">
        <f>IF(precio_alta!V271="","",precio_alta!V271)</f>
        <v/>
      </c>
      <c r="V271" t="str">
        <f>IF(precio_alta!W271="","",precio_alta!W271)</f>
        <v/>
      </c>
      <c r="W271" t="str">
        <f>IF(precio_alta!X271="","",precio_alta!X271)</f>
        <v/>
      </c>
      <c r="X271" t="str">
        <f>IF(precio_alta!Y271="","",precio_alta!Y271)</f>
        <v/>
      </c>
      <c r="Y271" t="str">
        <f>IF(precio_alta!Z271="","",precio_alta!Z271)</f>
        <v/>
      </c>
      <c r="Z271" t="str">
        <f>IF(Anexar1!C261="","",IFERROR(VLOOKUP(C271,Anexar1!C:P,6,0),0))</f>
        <v/>
      </c>
      <c r="AA271" t="str">
        <f>IF(Anexar1!C261="","",IFERROR(VLOOKUP(C271,Anexar1!C:P,14,0),""))</f>
        <v/>
      </c>
    </row>
    <row r="272" spans="1:27" x14ac:dyDescent="0.3">
      <c r="A272" t="str">
        <f>IF(precio_alta!B272="","",precio_alta!B272)</f>
        <v/>
      </c>
      <c r="B272" t="str">
        <f>IF(Anexar1!B262="","",Anexar1!B262)</f>
        <v/>
      </c>
      <c r="C272" t="str">
        <f>IF(Anexar1!C262="","",Anexar1!C262)</f>
        <v/>
      </c>
      <c r="D272" t="str">
        <f>IF(precio_alta!E272="","",precio_alta!E272)</f>
        <v/>
      </c>
      <c r="E272" t="str">
        <f>IF(precio_alta!F272="","",precio_alta!F272)</f>
        <v/>
      </c>
      <c r="F272" t="str">
        <f>IF(precio_alta!G272="","",precio_alta!G272)</f>
        <v/>
      </c>
      <c r="G272" t="str">
        <f>IF(precio_alta!H272="","",precio_alta!H272)</f>
        <v/>
      </c>
      <c r="H272" t="str">
        <f>IF(precio_alta!I272="","",precio_alta!I272)</f>
        <v/>
      </c>
      <c r="I272" t="str">
        <f>IF(precio_alta!J272="","",precio_alta!J272)</f>
        <v/>
      </c>
      <c r="J272" t="str">
        <f>IF(precio_alta!K272="","",precio_alta!K272)</f>
        <v/>
      </c>
      <c r="K272" t="str">
        <f>IF(precio_alta!L272="","",precio_alta!L272)</f>
        <v/>
      </c>
      <c r="L272" t="str">
        <f>IF(precio_alta!M272="","",precio_alta!M272)</f>
        <v/>
      </c>
      <c r="M272" t="str">
        <f>IF(precio_alta!N272="","",precio_alta!N272)</f>
        <v/>
      </c>
      <c r="N272" t="str">
        <f>IF(precio_alta!O272="","",precio_alta!O272)</f>
        <v/>
      </c>
      <c r="O272" t="str">
        <f>IF(precio_alta!P272="","",precio_alta!P272)</f>
        <v/>
      </c>
      <c r="P272" t="str">
        <f>IF(precio_alta!Q272="","",precio_alta!Q272)</f>
        <v/>
      </c>
      <c r="Q272" t="str">
        <f>IF(precio_alta!R272="","",precio_alta!R272)</f>
        <v/>
      </c>
      <c r="R272" t="str">
        <f>IF(precio_alta!S272="","",precio_alta!S272)</f>
        <v/>
      </c>
      <c r="S272" t="str">
        <f>IF(precio_alta!T272="","",precio_alta!T272)</f>
        <v/>
      </c>
      <c r="T272" t="str">
        <f>IF(precio_alta!U272="","",precio_alta!U272)</f>
        <v/>
      </c>
      <c r="U272" t="str">
        <f>IF(precio_alta!V272="","",precio_alta!V272)</f>
        <v/>
      </c>
      <c r="V272" t="str">
        <f>IF(precio_alta!W272="","",precio_alta!W272)</f>
        <v/>
      </c>
      <c r="W272" t="str">
        <f>IF(precio_alta!X272="","",precio_alta!X272)</f>
        <v/>
      </c>
      <c r="X272" t="str">
        <f>IF(precio_alta!Y272="","",precio_alta!Y272)</f>
        <v/>
      </c>
      <c r="Y272" t="str">
        <f>IF(precio_alta!Z272="","",precio_alta!Z272)</f>
        <v/>
      </c>
      <c r="Z272" t="str">
        <f>IF(Anexar1!C262="","",IFERROR(VLOOKUP(C272,Anexar1!C:P,6,0),0))</f>
        <v/>
      </c>
      <c r="AA272" t="str">
        <f>IF(Anexar1!C262="","",IFERROR(VLOOKUP(C272,Anexar1!C:P,14,0),""))</f>
        <v/>
      </c>
    </row>
    <row r="273" spans="1:27" x14ac:dyDescent="0.3">
      <c r="A273" t="str">
        <f>IF(precio_alta!B273="","",precio_alta!B273)</f>
        <v/>
      </c>
      <c r="B273" t="str">
        <f>IF(Anexar1!B263="","",Anexar1!B263)</f>
        <v/>
      </c>
      <c r="C273" t="str">
        <f>IF(Anexar1!C263="","",Anexar1!C263)</f>
        <v/>
      </c>
      <c r="D273" t="str">
        <f>IF(precio_alta!E273="","",precio_alta!E273)</f>
        <v/>
      </c>
      <c r="E273" t="str">
        <f>IF(precio_alta!F273="","",precio_alta!F273)</f>
        <v/>
      </c>
      <c r="F273" t="str">
        <f>IF(precio_alta!G273="","",precio_alta!G273)</f>
        <v/>
      </c>
      <c r="G273" t="str">
        <f>IF(precio_alta!H273="","",precio_alta!H273)</f>
        <v/>
      </c>
      <c r="H273" t="str">
        <f>IF(precio_alta!I273="","",precio_alta!I273)</f>
        <v/>
      </c>
      <c r="I273" t="str">
        <f>IF(precio_alta!J273="","",precio_alta!J273)</f>
        <v/>
      </c>
      <c r="J273" t="str">
        <f>IF(precio_alta!K273="","",precio_alta!K273)</f>
        <v/>
      </c>
      <c r="K273" t="str">
        <f>IF(precio_alta!L273="","",precio_alta!L273)</f>
        <v/>
      </c>
      <c r="L273" t="str">
        <f>IF(precio_alta!M273="","",precio_alta!M273)</f>
        <v/>
      </c>
      <c r="M273" t="str">
        <f>IF(precio_alta!N273="","",precio_alta!N273)</f>
        <v/>
      </c>
      <c r="N273" t="str">
        <f>IF(precio_alta!O273="","",precio_alta!O273)</f>
        <v/>
      </c>
      <c r="O273" t="str">
        <f>IF(precio_alta!P273="","",precio_alta!P273)</f>
        <v/>
      </c>
      <c r="P273" t="str">
        <f>IF(precio_alta!Q273="","",precio_alta!Q273)</f>
        <v/>
      </c>
      <c r="Q273" t="str">
        <f>IF(precio_alta!R273="","",precio_alta!R273)</f>
        <v/>
      </c>
      <c r="R273" t="str">
        <f>IF(precio_alta!S273="","",precio_alta!S273)</f>
        <v/>
      </c>
      <c r="S273" t="str">
        <f>IF(precio_alta!T273="","",precio_alta!T273)</f>
        <v/>
      </c>
      <c r="T273" t="str">
        <f>IF(precio_alta!U273="","",precio_alta!U273)</f>
        <v/>
      </c>
      <c r="U273" t="str">
        <f>IF(precio_alta!V273="","",precio_alta!V273)</f>
        <v/>
      </c>
      <c r="V273" t="str">
        <f>IF(precio_alta!W273="","",precio_alta!W273)</f>
        <v/>
      </c>
      <c r="W273" t="str">
        <f>IF(precio_alta!X273="","",precio_alta!X273)</f>
        <v/>
      </c>
      <c r="X273" t="str">
        <f>IF(precio_alta!Y273="","",precio_alta!Y273)</f>
        <v/>
      </c>
      <c r="Y273" t="str">
        <f>IF(precio_alta!Z273="","",precio_alta!Z273)</f>
        <v/>
      </c>
      <c r="Z273" t="str">
        <f>IF(Anexar1!C263="","",IFERROR(VLOOKUP(C273,Anexar1!C:P,6,0),0))</f>
        <v/>
      </c>
      <c r="AA273" t="str">
        <f>IF(Anexar1!C263="","",IFERROR(VLOOKUP(C273,Anexar1!C:P,14,0),""))</f>
        <v/>
      </c>
    </row>
    <row r="274" spans="1:27" x14ac:dyDescent="0.3">
      <c r="A274" t="str">
        <f>IF(precio_alta!B274="","",precio_alta!B274)</f>
        <v/>
      </c>
      <c r="B274" t="str">
        <f>IF(Anexar1!B264="","",Anexar1!B264)</f>
        <v/>
      </c>
      <c r="C274" t="str">
        <f>IF(Anexar1!C264="","",Anexar1!C264)</f>
        <v/>
      </c>
      <c r="D274" t="str">
        <f>IF(precio_alta!E274="","",precio_alta!E274)</f>
        <v/>
      </c>
      <c r="E274" t="str">
        <f>IF(precio_alta!F274="","",precio_alta!F274)</f>
        <v/>
      </c>
      <c r="F274" t="str">
        <f>IF(precio_alta!G274="","",precio_alta!G274)</f>
        <v/>
      </c>
      <c r="G274" t="str">
        <f>IF(precio_alta!H274="","",precio_alta!H274)</f>
        <v/>
      </c>
      <c r="H274" t="str">
        <f>IF(precio_alta!I274="","",precio_alta!I274)</f>
        <v/>
      </c>
      <c r="I274" t="str">
        <f>IF(precio_alta!J274="","",precio_alta!J274)</f>
        <v/>
      </c>
      <c r="J274" t="str">
        <f>IF(precio_alta!K274="","",precio_alta!K274)</f>
        <v/>
      </c>
      <c r="K274" t="str">
        <f>IF(precio_alta!L274="","",precio_alta!L274)</f>
        <v/>
      </c>
      <c r="L274" t="str">
        <f>IF(precio_alta!M274="","",precio_alta!M274)</f>
        <v/>
      </c>
      <c r="M274" t="str">
        <f>IF(precio_alta!N274="","",precio_alta!N274)</f>
        <v/>
      </c>
      <c r="N274" t="str">
        <f>IF(precio_alta!O274="","",precio_alta!O274)</f>
        <v/>
      </c>
      <c r="O274" t="str">
        <f>IF(precio_alta!P274="","",precio_alta!P274)</f>
        <v/>
      </c>
      <c r="P274" t="str">
        <f>IF(precio_alta!Q274="","",precio_alta!Q274)</f>
        <v/>
      </c>
      <c r="Q274" t="str">
        <f>IF(precio_alta!R274="","",precio_alta!R274)</f>
        <v/>
      </c>
      <c r="R274" t="str">
        <f>IF(precio_alta!S274="","",precio_alta!S274)</f>
        <v/>
      </c>
      <c r="S274" t="str">
        <f>IF(precio_alta!T274="","",precio_alta!T274)</f>
        <v/>
      </c>
      <c r="T274" t="str">
        <f>IF(precio_alta!U274="","",precio_alta!U274)</f>
        <v/>
      </c>
      <c r="U274" t="str">
        <f>IF(precio_alta!V274="","",precio_alta!V274)</f>
        <v/>
      </c>
      <c r="V274" t="str">
        <f>IF(precio_alta!W274="","",precio_alta!W274)</f>
        <v/>
      </c>
      <c r="W274" t="str">
        <f>IF(precio_alta!X274="","",precio_alta!X274)</f>
        <v/>
      </c>
      <c r="X274" t="str">
        <f>IF(precio_alta!Y274="","",precio_alta!Y274)</f>
        <v/>
      </c>
      <c r="Y274" t="str">
        <f>IF(precio_alta!Z274="","",precio_alta!Z274)</f>
        <v/>
      </c>
      <c r="Z274" t="str">
        <f>IF(Anexar1!C264="","",IFERROR(VLOOKUP(C274,Anexar1!C:P,6,0),0))</f>
        <v/>
      </c>
      <c r="AA274" t="str">
        <f>IF(Anexar1!C264="","",IFERROR(VLOOKUP(C274,Anexar1!C:P,14,0),""))</f>
        <v/>
      </c>
    </row>
    <row r="275" spans="1:27" x14ac:dyDescent="0.3">
      <c r="A275" t="str">
        <f>IF(precio_alta!B275="","",precio_alta!B275)</f>
        <v/>
      </c>
      <c r="B275" t="str">
        <f>IF(Anexar1!B265="","",Anexar1!B265)</f>
        <v/>
      </c>
      <c r="C275" t="str">
        <f>IF(Anexar1!C265="","",Anexar1!C265)</f>
        <v/>
      </c>
      <c r="D275" t="str">
        <f>IF(precio_alta!E275="","",precio_alta!E275)</f>
        <v/>
      </c>
      <c r="E275" t="str">
        <f>IF(precio_alta!F275="","",precio_alta!F275)</f>
        <v/>
      </c>
      <c r="F275" t="str">
        <f>IF(precio_alta!G275="","",precio_alta!G275)</f>
        <v/>
      </c>
      <c r="G275" t="str">
        <f>IF(precio_alta!H275="","",precio_alta!H275)</f>
        <v/>
      </c>
      <c r="H275" t="str">
        <f>IF(precio_alta!I275="","",precio_alta!I275)</f>
        <v/>
      </c>
      <c r="I275" t="str">
        <f>IF(precio_alta!J275="","",precio_alta!J275)</f>
        <v/>
      </c>
      <c r="J275" t="str">
        <f>IF(precio_alta!K275="","",precio_alta!K275)</f>
        <v/>
      </c>
      <c r="K275" t="str">
        <f>IF(precio_alta!L275="","",precio_alta!L275)</f>
        <v/>
      </c>
      <c r="L275" t="str">
        <f>IF(precio_alta!M275="","",precio_alta!M275)</f>
        <v/>
      </c>
      <c r="M275" t="str">
        <f>IF(precio_alta!N275="","",precio_alta!N275)</f>
        <v/>
      </c>
      <c r="N275" t="str">
        <f>IF(precio_alta!O275="","",precio_alta!O275)</f>
        <v/>
      </c>
      <c r="O275" t="str">
        <f>IF(precio_alta!P275="","",precio_alta!P275)</f>
        <v/>
      </c>
      <c r="P275" t="str">
        <f>IF(precio_alta!Q275="","",precio_alta!Q275)</f>
        <v/>
      </c>
      <c r="Q275" t="str">
        <f>IF(precio_alta!R275="","",precio_alta!R275)</f>
        <v/>
      </c>
      <c r="R275" t="str">
        <f>IF(precio_alta!S275="","",precio_alta!S275)</f>
        <v/>
      </c>
      <c r="S275" t="str">
        <f>IF(precio_alta!T275="","",precio_alta!T275)</f>
        <v/>
      </c>
      <c r="T275" t="str">
        <f>IF(precio_alta!U275="","",precio_alta!U275)</f>
        <v/>
      </c>
      <c r="U275" t="str">
        <f>IF(precio_alta!V275="","",precio_alta!V275)</f>
        <v/>
      </c>
      <c r="V275" t="str">
        <f>IF(precio_alta!W275="","",precio_alta!W275)</f>
        <v/>
      </c>
      <c r="W275" t="str">
        <f>IF(precio_alta!X275="","",precio_alta!X275)</f>
        <v/>
      </c>
      <c r="X275" t="str">
        <f>IF(precio_alta!Y275="","",precio_alta!Y275)</f>
        <v/>
      </c>
      <c r="Y275" t="str">
        <f>IF(precio_alta!Z275="","",precio_alta!Z275)</f>
        <v/>
      </c>
      <c r="Z275" t="str">
        <f>IF(Anexar1!C265="","",IFERROR(VLOOKUP(C275,Anexar1!C:P,6,0),0))</f>
        <v/>
      </c>
      <c r="AA275" t="str">
        <f>IF(Anexar1!C265="","",IFERROR(VLOOKUP(C275,Anexar1!C:P,14,0),""))</f>
        <v/>
      </c>
    </row>
    <row r="276" spans="1:27" x14ac:dyDescent="0.3">
      <c r="A276" t="str">
        <f>IF(precio_alta!B276="","",precio_alta!B276)</f>
        <v/>
      </c>
      <c r="B276" t="str">
        <f>IF(Anexar1!B266="","",Anexar1!B266)</f>
        <v/>
      </c>
      <c r="C276" t="str">
        <f>IF(Anexar1!C266="","",Anexar1!C266)</f>
        <v/>
      </c>
      <c r="D276" t="str">
        <f>IF(precio_alta!E276="","",precio_alta!E276)</f>
        <v/>
      </c>
      <c r="E276" t="str">
        <f>IF(precio_alta!F276="","",precio_alta!F276)</f>
        <v/>
      </c>
      <c r="F276" t="str">
        <f>IF(precio_alta!G276="","",precio_alta!G276)</f>
        <v/>
      </c>
      <c r="G276" t="str">
        <f>IF(precio_alta!H276="","",precio_alta!H276)</f>
        <v/>
      </c>
      <c r="H276" t="str">
        <f>IF(precio_alta!I276="","",precio_alta!I276)</f>
        <v/>
      </c>
      <c r="I276" t="str">
        <f>IF(precio_alta!J276="","",precio_alta!J276)</f>
        <v/>
      </c>
      <c r="J276" t="str">
        <f>IF(precio_alta!K276="","",precio_alta!K276)</f>
        <v/>
      </c>
      <c r="K276" t="str">
        <f>IF(precio_alta!L276="","",precio_alta!L276)</f>
        <v/>
      </c>
      <c r="L276" t="str">
        <f>IF(precio_alta!M276="","",precio_alta!M276)</f>
        <v/>
      </c>
      <c r="M276" t="str">
        <f>IF(precio_alta!N276="","",precio_alta!N276)</f>
        <v/>
      </c>
      <c r="N276" t="str">
        <f>IF(precio_alta!O276="","",precio_alta!O276)</f>
        <v/>
      </c>
      <c r="O276" t="str">
        <f>IF(precio_alta!P276="","",precio_alta!P276)</f>
        <v/>
      </c>
      <c r="P276" t="str">
        <f>IF(precio_alta!Q276="","",precio_alta!Q276)</f>
        <v/>
      </c>
      <c r="Q276" t="str">
        <f>IF(precio_alta!R276="","",precio_alta!R276)</f>
        <v/>
      </c>
      <c r="R276" t="str">
        <f>IF(precio_alta!S276="","",precio_alta!S276)</f>
        <v/>
      </c>
      <c r="S276" t="str">
        <f>IF(precio_alta!T276="","",precio_alta!T276)</f>
        <v/>
      </c>
      <c r="T276" t="str">
        <f>IF(precio_alta!U276="","",precio_alta!U276)</f>
        <v/>
      </c>
      <c r="U276" t="str">
        <f>IF(precio_alta!V276="","",precio_alta!V276)</f>
        <v/>
      </c>
      <c r="V276" t="str">
        <f>IF(precio_alta!W276="","",precio_alta!W276)</f>
        <v/>
      </c>
      <c r="W276" t="str">
        <f>IF(precio_alta!X276="","",precio_alta!X276)</f>
        <v/>
      </c>
      <c r="X276" t="str">
        <f>IF(precio_alta!Y276="","",precio_alta!Y276)</f>
        <v/>
      </c>
      <c r="Y276" t="str">
        <f>IF(precio_alta!Z276="","",precio_alta!Z276)</f>
        <v/>
      </c>
      <c r="Z276" t="str">
        <f>IF(Anexar1!C266="","",IFERROR(VLOOKUP(C276,Anexar1!C:P,6,0),0))</f>
        <v/>
      </c>
      <c r="AA276" t="str">
        <f>IF(Anexar1!C266="","",IFERROR(VLOOKUP(C276,Anexar1!C:P,14,0),""))</f>
        <v/>
      </c>
    </row>
    <row r="277" spans="1:27" x14ac:dyDescent="0.3">
      <c r="A277" t="str">
        <f>IF(precio_alta!B277="","",precio_alta!B277)</f>
        <v/>
      </c>
      <c r="B277" t="str">
        <f>IF(Anexar1!B267="","",Anexar1!B267)</f>
        <v/>
      </c>
      <c r="C277" t="str">
        <f>IF(Anexar1!C267="","",Anexar1!C267)</f>
        <v/>
      </c>
      <c r="D277" t="str">
        <f>IF(precio_alta!E277="","",precio_alta!E277)</f>
        <v/>
      </c>
      <c r="E277" t="str">
        <f>IF(precio_alta!F277="","",precio_alta!F277)</f>
        <v/>
      </c>
      <c r="F277" t="str">
        <f>IF(precio_alta!G277="","",precio_alta!G277)</f>
        <v/>
      </c>
      <c r="G277" t="str">
        <f>IF(precio_alta!H277="","",precio_alta!H277)</f>
        <v/>
      </c>
      <c r="H277" t="str">
        <f>IF(precio_alta!I277="","",precio_alta!I277)</f>
        <v/>
      </c>
      <c r="I277" t="str">
        <f>IF(precio_alta!J277="","",precio_alta!J277)</f>
        <v/>
      </c>
      <c r="J277" t="str">
        <f>IF(precio_alta!K277="","",precio_alta!K277)</f>
        <v/>
      </c>
      <c r="K277" t="str">
        <f>IF(precio_alta!L277="","",precio_alta!L277)</f>
        <v/>
      </c>
      <c r="L277" t="str">
        <f>IF(precio_alta!M277="","",precio_alta!M277)</f>
        <v/>
      </c>
      <c r="M277" t="str">
        <f>IF(precio_alta!N277="","",precio_alta!N277)</f>
        <v/>
      </c>
      <c r="N277" t="str">
        <f>IF(precio_alta!O277="","",precio_alta!O277)</f>
        <v/>
      </c>
      <c r="O277" t="str">
        <f>IF(precio_alta!P277="","",precio_alta!P277)</f>
        <v/>
      </c>
      <c r="P277" t="str">
        <f>IF(precio_alta!Q277="","",precio_alta!Q277)</f>
        <v/>
      </c>
      <c r="Q277" t="str">
        <f>IF(precio_alta!R277="","",precio_alta!R277)</f>
        <v/>
      </c>
      <c r="R277" t="str">
        <f>IF(precio_alta!S277="","",precio_alta!S277)</f>
        <v/>
      </c>
      <c r="S277" t="str">
        <f>IF(precio_alta!T277="","",precio_alta!T277)</f>
        <v/>
      </c>
      <c r="T277" t="str">
        <f>IF(precio_alta!U277="","",precio_alta!U277)</f>
        <v/>
      </c>
      <c r="U277" t="str">
        <f>IF(precio_alta!V277="","",precio_alta!V277)</f>
        <v/>
      </c>
      <c r="V277" t="str">
        <f>IF(precio_alta!W277="","",precio_alta!W277)</f>
        <v/>
      </c>
      <c r="W277" t="str">
        <f>IF(precio_alta!X277="","",precio_alta!X277)</f>
        <v/>
      </c>
      <c r="X277" t="str">
        <f>IF(precio_alta!Y277="","",precio_alta!Y277)</f>
        <v/>
      </c>
      <c r="Y277" t="str">
        <f>IF(precio_alta!Z277="","",precio_alta!Z277)</f>
        <v/>
      </c>
      <c r="Z277" t="str">
        <f>IF(Anexar1!C267="","",IFERROR(VLOOKUP(C277,Anexar1!C:P,6,0),0))</f>
        <v/>
      </c>
      <c r="AA277" t="str">
        <f>IF(Anexar1!C267="","",IFERROR(VLOOKUP(C277,Anexar1!C:P,14,0),""))</f>
        <v/>
      </c>
    </row>
    <row r="278" spans="1:27" x14ac:dyDescent="0.3">
      <c r="A278" t="str">
        <f>IF(precio_alta!B278="","",precio_alta!B278)</f>
        <v/>
      </c>
      <c r="B278" t="str">
        <f>IF(Anexar1!B268="","",Anexar1!B268)</f>
        <v/>
      </c>
      <c r="C278" t="str">
        <f>IF(Anexar1!C268="","",Anexar1!C268)</f>
        <v/>
      </c>
      <c r="D278" t="str">
        <f>IF(precio_alta!E278="","",precio_alta!E278)</f>
        <v/>
      </c>
      <c r="E278" t="str">
        <f>IF(precio_alta!F278="","",precio_alta!F278)</f>
        <v/>
      </c>
      <c r="F278" t="str">
        <f>IF(precio_alta!G278="","",precio_alta!G278)</f>
        <v/>
      </c>
      <c r="G278" t="str">
        <f>IF(precio_alta!H278="","",precio_alta!H278)</f>
        <v/>
      </c>
      <c r="H278" t="str">
        <f>IF(precio_alta!I278="","",precio_alta!I278)</f>
        <v/>
      </c>
      <c r="I278" t="str">
        <f>IF(precio_alta!J278="","",precio_alta!J278)</f>
        <v/>
      </c>
      <c r="J278" t="str">
        <f>IF(precio_alta!K278="","",precio_alta!K278)</f>
        <v/>
      </c>
      <c r="K278" t="str">
        <f>IF(precio_alta!L278="","",precio_alta!L278)</f>
        <v/>
      </c>
      <c r="L278" t="str">
        <f>IF(precio_alta!M278="","",precio_alta!M278)</f>
        <v/>
      </c>
      <c r="M278" t="str">
        <f>IF(precio_alta!N278="","",precio_alta!N278)</f>
        <v/>
      </c>
      <c r="N278" t="str">
        <f>IF(precio_alta!O278="","",precio_alta!O278)</f>
        <v/>
      </c>
      <c r="O278" t="str">
        <f>IF(precio_alta!P278="","",precio_alta!P278)</f>
        <v/>
      </c>
      <c r="P278" t="str">
        <f>IF(precio_alta!Q278="","",precio_alta!Q278)</f>
        <v/>
      </c>
      <c r="Q278" t="str">
        <f>IF(precio_alta!R278="","",precio_alta!R278)</f>
        <v/>
      </c>
      <c r="R278" t="str">
        <f>IF(precio_alta!S278="","",precio_alta!S278)</f>
        <v/>
      </c>
      <c r="S278" t="str">
        <f>IF(precio_alta!T278="","",precio_alta!T278)</f>
        <v/>
      </c>
      <c r="T278" t="str">
        <f>IF(precio_alta!U278="","",precio_alta!U278)</f>
        <v/>
      </c>
      <c r="U278" t="str">
        <f>IF(precio_alta!V278="","",precio_alta!V278)</f>
        <v/>
      </c>
      <c r="V278" t="str">
        <f>IF(precio_alta!W278="","",precio_alta!W278)</f>
        <v/>
      </c>
      <c r="W278" t="str">
        <f>IF(precio_alta!X278="","",precio_alta!X278)</f>
        <v/>
      </c>
      <c r="X278" t="str">
        <f>IF(precio_alta!Y278="","",precio_alta!Y278)</f>
        <v/>
      </c>
      <c r="Y278" t="str">
        <f>IF(precio_alta!Z278="","",precio_alta!Z278)</f>
        <v/>
      </c>
      <c r="Z278" t="str">
        <f>IF(Anexar1!C268="","",IFERROR(VLOOKUP(C278,Anexar1!C:P,6,0),0))</f>
        <v/>
      </c>
      <c r="AA278" t="str">
        <f>IF(Anexar1!C268="","",IFERROR(VLOOKUP(C278,Anexar1!C:P,14,0),""))</f>
        <v/>
      </c>
    </row>
    <row r="279" spans="1:27" x14ac:dyDescent="0.3">
      <c r="A279" t="str">
        <f>IF(precio_alta!B279="","",precio_alta!B279)</f>
        <v/>
      </c>
      <c r="B279" t="str">
        <f>IF(Anexar1!B269="","",Anexar1!B269)</f>
        <v/>
      </c>
      <c r="C279" t="str">
        <f>IF(Anexar1!C269="","",Anexar1!C269)</f>
        <v/>
      </c>
      <c r="D279" t="str">
        <f>IF(precio_alta!E279="","",precio_alta!E279)</f>
        <v/>
      </c>
      <c r="E279" t="str">
        <f>IF(precio_alta!F279="","",precio_alta!F279)</f>
        <v/>
      </c>
      <c r="F279" t="str">
        <f>IF(precio_alta!G279="","",precio_alta!G279)</f>
        <v/>
      </c>
      <c r="G279" t="str">
        <f>IF(precio_alta!H279="","",precio_alta!H279)</f>
        <v/>
      </c>
      <c r="H279" t="str">
        <f>IF(precio_alta!I279="","",precio_alta!I279)</f>
        <v/>
      </c>
      <c r="I279" t="str">
        <f>IF(precio_alta!J279="","",precio_alta!J279)</f>
        <v/>
      </c>
      <c r="J279" t="str">
        <f>IF(precio_alta!K279="","",precio_alta!K279)</f>
        <v/>
      </c>
      <c r="K279" t="str">
        <f>IF(precio_alta!L279="","",precio_alta!L279)</f>
        <v/>
      </c>
      <c r="L279" t="str">
        <f>IF(precio_alta!M279="","",precio_alta!M279)</f>
        <v/>
      </c>
      <c r="M279" t="str">
        <f>IF(precio_alta!N279="","",precio_alta!N279)</f>
        <v/>
      </c>
      <c r="N279" t="str">
        <f>IF(precio_alta!O279="","",precio_alta!O279)</f>
        <v/>
      </c>
      <c r="O279" t="str">
        <f>IF(precio_alta!P279="","",precio_alta!P279)</f>
        <v/>
      </c>
      <c r="P279" t="str">
        <f>IF(precio_alta!Q279="","",precio_alta!Q279)</f>
        <v/>
      </c>
      <c r="Q279" t="str">
        <f>IF(precio_alta!R279="","",precio_alta!R279)</f>
        <v/>
      </c>
      <c r="R279" t="str">
        <f>IF(precio_alta!S279="","",precio_alta!S279)</f>
        <v/>
      </c>
      <c r="S279" t="str">
        <f>IF(precio_alta!T279="","",precio_alta!T279)</f>
        <v/>
      </c>
      <c r="T279" t="str">
        <f>IF(precio_alta!U279="","",precio_alta!U279)</f>
        <v/>
      </c>
      <c r="U279" t="str">
        <f>IF(precio_alta!V279="","",precio_alta!V279)</f>
        <v/>
      </c>
      <c r="V279" t="str">
        <f>IF(precio_alta!W279="","",precio_alta!W279)</f>
        <v/>
      </c>
      <c r="W279" t="str">
        <f>IF(precio_alta!X279="","",precio_alta!X279)</f>
        <v/>
      </c>
      <c r="X279" t="str">
        <f>IF(precio_alta!Y279="","",precio_alta!Y279)</f>
        <v/>
      </c>
      <c r="Y279" t="str">
        <f>IF(precio_alta!Z279="","",precio_alta!Z279)</f>
        <v/>
      </c>
      <c r="Z279" t="str">
        <f>IF(Anexar1!C269="","",IFERROR(VLOOKUP(C279,Anexar1!C:P,6,0),0))</f>
        <v/>
      </c>
      <c r="AA279" t="str">
        <f>IF(Anexar1!C269="","",IFERROR(VLOOKUP(C279,Anexar1!C:P,14,0),""))</f>
        <v/>
      </c>
    </row>
    <row r="280" spans="1:27" x14ac:dyDescent="0.3">
      <c r="A280" t="str">
        <f>IF(precio_alta!B280="","",precio_alta!B280)</f>
        <v/>
      </c>
      <c r="B280" t="str">
        <f>IF(Anexar1!B270="","",Anexar1!B270)</f>
        <v/>
      </c>
      <c r="C280" t="str">
        <f>IF(Anexar1!C270="","",Anexar1!C270)</f>
        <v/>
      </c>
      <c r="D280" t="str">
        <f>IF(precio_alta!E280="","",precio_alta!E280)</f>
        <v/>
      </c>
      <c r="E280" t="str">
        <f>IF(precio_alta!F280="","",precio_alta!F280)</f>
        <v/>
      </c>
      <c r="F280" t="str">
        <f>IF(precio_alta!G280="","",precio_alta!G280)</f>
        <v/>
      </c>
      <c r="G280" t="str">
        <f>IF(precio_alta!H280="","",precio_alta!H280)</f>
        <v/>
      </c>
      <c r="H280" t="str">
        <f>IF(precio_alta!I280="","",precio_alta!I280)</f>
        <v/>
      </c>
      <c r="I280" t="str">
        <f>IF(precio_alta!J280="","",precio_alta!J280)</f>
        <v/>
      </c>
      <c r="J280" t="str">
        <f>IF(precio_alta!K280="","",precio_alta!K280)</f>
        <v/>
      </c>
      <c r="K280" t="str">
        <f>IF(precio_alta!L280="","",precio_alta!L280)</f>
        <v/>
      </c>
      <c r="L280" t="str">
        <f>IF(precio_alta!M280="","",precio_alta!M280)</f>
        <v/>
      </c>
      <c r="M280" t="str">
        <f>IF(precio_alta!N280="","",precio_alta!N280)</f>
        <v/>
      </c>
      <c r="N280" t="str">
        <f>IF(precio_alta!O280="","",precio_alta!O280)</f>
        <v/>
      </c>
      <c r="O280" t="str">
        <f>IF(precio_alta!P280="","",precio_alta!P280)</f>
        <v/>
      </c>
      <c r="P280" t="str">
        <f>IF(precio_alta!Q280="","",precio_alta!Q280)</f>
        <v/>
      </c>
      <c r="Q280" t="str">
        <f>IF(precio_alta!R280="","",precio_alta!R280)</f>
        <v/>
      </c>
      <c r="R280" t="str">
        <f>IF(precio_alta!S280="","",precio_alta!S280)</f>
        <v/>
      </c>
      <c r="S280" t="str">
        <f>IF(precio_alta!T280="","",precio_alta!T280)</f>
        <v/>
      </c>
      <c r="T280" t="str">
        <f>IF(precio_alta!U280="","",precio_alta!U280)</f>
        <v/>
      </c>
      <c r="U280" t="str">
        <f>IF(precio_alta!V280="","",precio_alta!V280)</f>
        <v/>
      </c>
      <c r="V280" t="str">
        <f>IF(precio_alta!W280="","",precio_alta!W280)</f>
        <v/>
      </c>
      <c r="W280" t="str">
        <f>IF(precio_alta!X280="","",precio_alta!X280)</f>
        <v/>
      </c>
      <c r="X280" t="str">
        <f>IF(precio_alta!Y280="","",precio_alta!Y280)</f>
        <v/>
      </c>
      <c r="Y280" t="str">
        <f>IF(precio_alta!Z280="","",precio_alta!Z280)</f>
        <v/>
      </c>
      <c r="Z280" t="str">
        <f>IF(Anexar1!C270="","",IFERROR(VLOOKUP(C280,Anexar1!C:P,6,0),0))</f>
        <v/>
      </c>
      <c r="AA280" t="str">
        <f>IF(Anexar1!C270="","",IFERROR(VLOOKUP(C280,Anexar1!C:P,14,0),""))</f>
        <v/>
      </c>
    </row>
    <row r="281" spans="1:27" x14ac:dyDescent="0.3">
      <c r="A281" t="str">
        <f>IF(precio_alta!B281="","",precio_alta!B281)</f>
        <v/>
      </c>
      <c r="B281" t="str">
        <f>IF(Anexar1!B271="","",Anexar1!B271)</f>
        <v/>
      </c>
      <c r="C281" t="str">
        <f>IF(Anexar1!C271="","",Anexar1!C271)</f>
        <v/>
      </c>
      <c r="D281" t="str">
        <f>IF(precio_alta!E281="","",precio_alta!E281)</f>
        <v/>
      </c>
      <c r="E281" t="str">
        <f>IF(precio_alta!F281="","",precio_alta!F281)</f>
        <v/>
      </c>
      <c r="F281" t="str">
        <f>IF(precio_alta!G281="","",precio_alta!G281)</f>
        <v/>
      </c>
      <c r="G281" t="str">
        <f>IF(precio_alta!H281="","",precio_alta!H281)</f>
        <v/>
      </c>
      <c r="H281" t="str">
        <f>IF(precio_alta!I281="","",precio_alta!I281)</f>
        <v/>
      </c>
      <c r="I281" t="str">
        <f>IF(precio_alta!J281="","",precio_alta!J281)</f>
        <v/>
      </c>
      <c r="J281" t="str">
        <f>IF(precio_alta!K281="","",precio_alta!K281)</f>
        <v/>
      </c>
      <c r="K281" t="str">
        <f>IF(precio_alta!L281="","",precio_alta!L281)</f>
        <v/>
      </c>
      <c r="L281" t="str">
        <f>IF(precio_alta!M281="","",precio_alta!M281)</f>
        <v/>
      </c>
      <c r="M281" t="str">
        <f>IF(precio_alta!N281="","",precio_alta!N281)</f>
        <v/>
      </c>
      <c r="N281" t="str">
        <f>IF(precio_alta!O281="","",precio_alta!O281)</f>
        <v/>
      </c>
      <c r="O281" t="str">
        <f>IF(precio_alta!P281="","",precio_alta!P281)</f>
        <v/>
      </c>
      <c r="P281" t="str">
        <f>IF(precio_alta!Q281="","",precio_alta!Q281)</f>
        <v/>
      </c>
      <c r="Q281" t="str">
        <f>IF(precio_alta!R281="","",precio_alta!R281)</f>
        <v/>
      </c>
      <c r="R281" t="str">
        <f>IF(precio_alta!S281="","",precio_alta!S281)</f>
        <v/>
      </c>
      <c r="S281" t="str">
        <f>IF(precio_alta!T281="","",precio_alta!T281)</f>
        <v/>
      </c>
      <c r="T281" t="str">
        <f>IF(precio_alta!U281="","",precio_alta!U281)</f>
        <v/>
      </c>
      <c r="U281" t="str">
        <f>IF(precio_alta!V281="","",precio_alta!V281)</f>
        <v/>
      </c>
      <c r="V281" t="str">
        <f>IF(precio_alta!W281="","",precio_alta!W281)</f>
        <v/>
      </c>
      <c r="W281" t="str">
        <f>IF(precio_alta!X281="","",precio_alta!X281)</f>
        <v/>
      </c>
      <c r="X281" t="str">
        <f>IF(precio_alta!Y281="","",precio_alta!Y281)</f>
        <v/>
      </c>
      <c r="Y281" t="str">
        <f>IF(precio_alta!Z281="","",precio_alta!Z281)</f>
        <v/>
      </c>
      <c r="Z281" t="str">
        <f>IF(Anexar1!C271="","",IFERROR(VLOOKUP(C281,Anexar1!C:P,6,0),0))</f>
        <v/>
      </c>
      <c r="AA281" t="str">
        <f>IF(Anexar1!C271="","",IFERROR(VLOOKUP(C281,Anexar1!C:P,14,0),""))</f>
        <v/>
      </c>
    </row>
    <row r="282" spans="1:27" x14ac:dyDescent="0.3">
      <c r="A282" t="str">
        <f>IF(precio_alta!B282="","",precio_alta!B282)</f>
        <v/>
      </c>
      <c r="B282" t="str">
        <f>IF(Anexar1!B272="","",Anexar1!B272)</f>
        <v/>
      </c>
      <c r="C282" t="str">
        <f>IF(Anexar1!C272="","",Anexar1!C272)</f>
        <v/>
      </c>
      <c r="D282" t="str">
        <f>IF(precio_alta!E282="","",precio_alta!E282)</f>
        <v/>
      </c>
      <c r="E282" t="str">
        <f>IF(precio_alta!F282="","",precio_alta!F282)</f>
        <v/>
      </c>
      <c r="F282" t="str">
        <f>IF(precio_alta!G282="","",precio_alta!G282)</f>
        <v/>
      </c>
      <c r="G282" t="str">
        <f>IF(precio_alta!H282="","",precio_alta!H282)</f>
        <v/>
      </c>
      <c r="H282" t="str">
        <f>IF(precio_alta!I282="","",precio_alta!I282)</f>
        <v/>
      </c>
      <c r="I282" t="str">
        <f>IF(precio_alta!J282="","",precio_alta!J282)</f>
        <v/>
      </c>
      <c r="J282" t="str">
        <f>IF(precio_alta!K282="","",precio_alta!K282)</f>
        <v/>
      </c>
      <c r="K282" t="str">
        <f>IF(precio_alta!L282="","",precio_alta!L282)</f>
        <v/>
      </c>
      <c r="L282" t="str">
        <f>IF(precio_alta!M282="","",precio_alta!M282)</f>
        <v/>
      </c>
      <c r="M282" t="str">
        <f>IF(precio_alta!N282="","",precio_alta!N282)</f>
        <v/>
      </c>
      <c r="N282" t="str">
        <f>IF(precio_alta!O282="","",precio_alta!O282)</f>
        <v/>
      </c>
      <c r="O282" t="str">
        <f>IF(precio_alta!P282="","",precio_alta!P282)</f>
        <v/>
      </c>
      <c r="P282" t="str">
        <f>IF(precio_alta!Q282="","",precio_alta!Q282)</f>
        <v/>
      </c>
      <c r="Q282" t="str">
        <f>IF(precio_alta!R282="","",precio_alta!R282)</f>
        <v/>
      </c>
      <c r="R282" t="str">
        <f>IF(precio_alta!S282="","",precio_alta!S282)</f>
        <v/>
      </c>
      <c r="S282" t="str">
        <f>IF(precio_alta!T282="","",precio_alta!T282)</f>
        <v/>
      </c>
      <c r="T282" t="str">
        <f>IF(precio_alta!U282="","",precio_alta!U282)</f>
        <v/>
      </c>
      <c r="U282" t="str">
        <f>IF(precio_alta!V282="","",precio_alta!V282)</f>
        <v/>
      </c>
      <c r="V282" t="str">
        <f>IF(precio_alta!W282="","",precio_alta!W282)</f>
        <v/>
      </c>
      <c r="W282" t="str">
        <f>IF(precio_alta!X282="","",precio_alta!X282)</f>
        <v/>
      </c>
      <c r="X282" t="str">
        <f>IF(precio_alta!Y282="","",precio_alta!Y282)</f>
        <v/>
      </c>
      <c r="Y282" t="str">
        <f>IF(precio_alta!Z282="","",precio_alta!Z282)</f>
        <v/>
      </c>
      <c r="Z282" t="str">
        <f>IF(Anexar1!C272="","",IFERROR(VLOOKUP(C282,Anexar1!C:P,6,0),0))</f>
        <v/>
      </c>
      <c r="AA282" t="str">
        <f>IF(Anexar1!C272="","",IFERROR(VLOOKUP(C282,Anexar1!C:P,14,0),""))</f>
        <v/>
      </c>
    </row>
    <row r="283" spans="1:27" x14ac:dyDescent="0.3">
      <c r="A283" t="str">
        <f>IF(precio_alta!B283="","",precio_alta!B283)</f>
        <v/>
      </c>
      <c r="B283" t="str">
        <f>IF(Anexar1!B273="","",Anexar1!B273)</f>
        <v/>
      </c>
      <c r="C283" t="str">
        <f>IF(Anexar1!C273="","",Anexar1!C273)</f>
        <v/>
      </c>
      <c r="D283" t="str">
        <f>IF(precio_alta!E283="","",precio_alta!E283)</f>
        <v/>
      </c>
      <c r="E283" t="str">
        <f>IF(precio_alta!F283="","",precio_alta!F283)</f>
        <v/>
      </c>
      <c r="F283" t="str">
        <f>IF(precio_alta!G283="","",precio_alta!G283)</f>
        <v/>
      </c>
      <c r="G283" t="str">
        <f>IF(precio_alta!H283="","",precio_alta!H283)</f>
        <v/>
      </c>
      <c r="H283" t="str">
        <f>IF(precio_alta!I283="","",precio_alta!I283)</f>
        <v/>
      </c>
      <c r="I283" t="str">
        <f>IF(precio_alta!J283="","",precio_alta!J283)</f>
        <v/>
      </c>
      <c r="J283" t="str">
        <f>IF(precio_alta!K283="","",precio_alta!K283)</f>
        <v/>
      </c>
      <c r="K283" t="str">
        <f>IF(precio_alta!L283="","",precio_alta!L283)</f>
        <v/>
      </c>
      <c r="L283" t="str">
        <f>IF(precio_alta!M283="","",precio_alta!M283)</f>
        <v/>
      </c>
      <c r="M283" t="str">
        <f>IF(precio_alta!N283="","",precio_alta!N283)</f>
        <v/>
      </c>
      <c r="N283" t="str">
        <f>IF(precio_alta!O283="","",precio_alta!O283)</f>
        <v/>
      </c>
      <c r="O283" t="str">
        <f>IF(precio_alta!P283="","",precio_alta!P283)</f>
        <v/>
      </c>
      <c r="P283" t="str">
        <f>IF(precio_alta!Q283="","",precio_alta!Q283)</f>
        <v/>
      </c>
      <c r="Q283" t="str">
        <f>IF(precio_alta!R283="","",precio_alta!R283)</f>
        <v/>
      </c>
      <c r="R283" t="str">
        <f>IF(precio_alta!S283="","",precio_alta!S283)</f>
        <v/>
      </c>
      <c r="S283" t="str">
        <f>IF(precio_alta!T283="","",precio_alta!T283)</f>
        <v/>
      </c>
      <c r="T283" t="str">
        <f>IF(precio_alta!U283="","",precio_alta!U283)</f>
        <v/>
      </c>
      <c r="U283" t="str">
        <f>IF(precio_alta!V283="","",precio_alta!V283)</f>
        <v/>
      </c>
      <c r="V283" t="str">
        <f>IF(precio_alta!W283="","",precio_alta!W283)</f>
        <v/>
      </c>
      <c r="W283" t="str">
        <f>IF(precio_alta!X283="","",precio_alta!X283)</f>
        <v/>
      </c>
      <c r="X283" t="str">
        <f>IF(precio_alta!Y283="","",precio_alta!Y283)</f>
        <v/>
      </c>
      <c r="Y283" t="str">
        <f>IF(precio_alta!Z283="","",precio_alta!Z283)</f>
        <v/>
      </c>
      <c r="Z283" t="str">
        <f>IF(Anexar1!C273="","",IFERROR(VLOOKUP(C283,Anexar1!C:P,6,0),0))</f>
        <v/>
      </c>
      <c r="AA283" t="str">
        <f>IF(Anexar1!C273="","",IFERROR(VLOOKUP(C283,Anexar1!C:P,14,0),""))</f>
        <v/>
      </c>
    </row>
    <row r="284" spans="1:27" x14ac:dyDescent="0.3">
      <c r="A284" t="str">
        <f>IF(precio_alta!B284="","",precio_alta!B284)</f>
        <v/>
      </c>
      <c r="B284" t="str">
        <f>IF(Anexar1!B274="","",Anexar1!B274)</f>
        <v/>
      </c>
      <c r="C284" t="str">
        <f>IF(Anexar1!C274="","",Anexar1!C274)</f>
        <v/>
      </c>
      <c r="D284" t="str">
        <f>IF(precio_alta!E284="","",precio_alta!E284)</f>
        <v/>
      </c>
      <c r="E284" t="str">
        <f>IF(precio_alta!F284="","",precio_alta!F284)</f>
        <v/>
      </c>
      <c r="F284" t="str">
        <f>IF(precio_alta!G284="","",precio_alta!G284)</f>
        <v/>
      </c>
      <c r="G284" t="str">
        <f>IF(precio_alta!H284="","",precio_alta!H284)</f>
        <v/>
      </c>
      <c r="H284" t="str">
        <f>IF(precio_alta!I284="","",precio_alta!I284)</f>
        <v/>
      </c>
      <c r="I284" t="str">
        <f>IF(precio_alta!J284="","",precio_alta!J284)</f>
        <v/>
      </c>
      <c r="J284" t="str">
        <f>IF(precio_alta!K284="","",precio_alta!K284)</f>
        <v/>
      </c>
      <c r="K284" t="str">
        <f>IF(precio_alta!L284="","",precio_alta!L284)</f>
        <v/>
      </c>
      <c r="L284" t="str">
        <f>IF(precio_alta!M284="","",precio_alta!M284)</f>
        <v/>
      </c>
      <c r="M284" t="str">
        <f>IF(precio_alta!N284="","",precio_alta!N284)</f>
        <v/>
      </c>
      <c r="N284" t="str">
        <f>IF(precio_alta!O284="","",precio_alta!O284)</f>
        <v/>
      </c>
      <c r="O284" t="str">
        <f>IF(precio_alta!P284="","",precio_alta!P284)</f>
        <v/>
      </c>
      <c r="P284" t="str">
        <f>IF(precio_alta!Q284="","",precio_alta!Q284)</f>
        <v/>
      </c>
      <c r="Q284" t="str">
        <f>IF(precio_alta!R284="","",precio_alta!R284)</f>
        <v/>
      </c>
      <c r="R284" t="str">
        <f>IF(precio_alta!S284="","",precio_alta!S284)</f>
        <v/>
      </c>
      <c r="S284" t="str">
        <f>IF(precio_alta!T284="","",precio_alta!T284)</f>
        <v/>
      </c>
      <c r="T284" t="str">
        <f>IF(precio_alta!U284="","",precio_alta!U284)</f>
        <v/>
      </c>
      <c r="U284" t="str">
        <f>IF(precio_alta!V284="","",precio_alta!V284)</f>
        <v/>
      </c>
      <c r="V284" t="str">
        <f>IF(precio_alta!W284="","",precio_alta!W284)</f>
        <v/>
      </c>
      <c r="W284" t="str">
        <f>IF(precio_alta!X284="","",precio_alta!X284)</f>
        <v/>
      </c>
      <c r="X284" t="str">
        <f>IF(precio_alta!Y284="","",precio_alta!Y284)</f>
        <v/>
      </c>
      <c r="Y284" t="str">
        <f>IF(precio_alta!Z284="","",precio_alta!Z284)</f>
        <v/>
      </c>
      <c r="Z284" t="str">
        <f>IF(Anexar1!C274="","",IFERROR(VLOOKUP(C284,Anexar1!C:P,6,0),0))</f>
        <v/>
      </c>
      <c r="AA284" t="str">
        <f>IF(Anexar1!C274="","",IFERROR(VLOOKUP(C284,Anexar1!C:P,14,0),""))</f>
        <v/>
      </c>
    </row>
    <row r="285" spans="1:27" x14ac:dyDescent="0.3">
      <c r="A285" t="str">
        <f>IF(precio_alta!B285="","",precio_alta!B285)</f>
        <v/>
      </c>
      <c r="B285" t="str">
        <f>IF(Anexar1!B275="","",Anexar1!B275)</f>
        <v/>
      </c>
      <c r="C285" t="str">
        <f>IF(Anexar1!C275="","",Anexar1!C275)</f>
        <v/>
      </c>
      <c r="D285" t="str">
        <f>IF(precio_alta!E285="","",precio_alta!E285)</f>
        <v/>
      </c>
      <c r="E285" t="str">
        <f>IF(precio_alta!F285="","",precio_alta!F285)</f>
        <v/>
      </c>
      <c r="F285" t="str">
        <f>IF(precio_alta!G285="","",precio_alta!G285)</f>
        <v/>
      </c>
      <c r="G285" t="str">
        <f>IF(precio_alta!H285="","",precio_alta!H285)</f>
        <v/>
      </c>
      <c r="H285" t="str">
        <f>IF(precio_alta!I285="","",precio_alta!I285)</f>
        <v/>
      </c>
      <c r="I285" t="str">
        <f>IF(precio_alta!J285="","",precio_alta!J285)</f>
        <v/>
      </c>
      <c r="J285" t="str">
        <f>IF(precio_alta!K285="","",precio_alta!K285)</f>
        <v/>
      </c>
      <c r="K285" t="str">
        <f>IF(precio_alta!L285="","",precio_alta!L285)</f>
        <v/>
      </c>
      <c r="L285" t="str">
        <f>IF(precio_alta!M285="","",precio_alta!M285)</f>
        <v/>
      </c>
      <c r="M285" t="str">
        <f>IF(precio_alta!N285="","",precio_alta!N285)</f>
        <v/>
      </c>
      <c r="N285" t="str">
        <f>IF(precio_alta!O285="","",precio_alta!O285)</f>
        <v/>
      </c>
      <c r="O285" t="str">
        <f>IF(precio_alta!P285="","",precio_alta!P285)</f>
        <v/>
      </c>
      <c r="P285" t="str">
        <f>IF(precio_alta!Q285="","",precio_alta!Q285)</f>
        <v/>
      </c>
      <c r="Q285" t="str">
        <f>IF(precio_alta!R285="","",precio_alta!R285)</f>
        <v/>
      </c>
      <c r="R285" t="str">
        <f>IF(precio_alta!S285="","",precio_alta!S285)</f>
        <v/>
      </c>
      <c r="S285" t="str">
        <f>IF(precio_alta!T285="","",precio_alta!T285)</f>
        <v/>
      </c>
      <c r="T285" t="str">
        <f>IF(precio_alta!U285="","",precio_alta!U285)</f>
        <v/>
      </c>
      <c r="U285" t="str">
        <f>IF(precio_alta!V285="","",precio_alta!V285)</f>
        <v/>
      </c>
      <c r="V285" t="str">
        <f>IF(precio_alta!W285="","",precio_alta!W285)</f>
        <v/>
      </c>
      <c r="W285" t="str">
        <f>IF(precio_alta!X285="","",precio_alta!X285)</f>
        <v/>
      </c>
      <c r="X285" t="str">
        <f>IF(precio_alta!Y285="","",precio_alta!Y285)</f>
        <v/>
      </c>
      <c r="Y285" t="str">
        <f>IF(precio_alta!Z285="","",precio_alta!Z285)</f>
        <v/>
      </c>
      <c r="Z285" t="str">
        <f>IF(Anexar1!C275="","",IFERROR(VLOOKUP(C285,Anexar1!C:P,6,0),0))</f>
        <v/>
      </c>
      <c r="AA285" t="str">
        <f>IF(Anexar1!C275="","",IFERROR(VLOOKUP(C285,Anexar1!C:P,14,0),""))</f>
        <v/>
      </c>
    </row>
    <row r="286" spans="1:27" x14ac:dyDescent="0.3">
      <c r="A286" t="str">
        <f>IF(precio_alta!B286="","",precio_alta!B286)</f>
        <v/>
      </c>
      <c r="B286" t="str">
        <f>IF(Anexar1!B276="","",Anexar1!B276)</f>
        <v/>
      </c>
      <c r="C286" t="str">
        <f>IF(Anexar1!C276="","",Anexar1!C276)</f>
        <v/>
      </c>
      <c r="D286" t="str">
        <f>IF(precio_alta!E286="","",precio_alta!E286)</f>
        <v/>
      </c>
      <c r="E286" t="str">
        <f>IF(precio_alta!F286="","",precio_alta!F286)</f>
        <v/>
      </c>
      <c r="F286" t="str">
        <f>IF(precio_alta!G286="","",precio_alta!G286)</f>
        <v/>
      </c>
      <c r="G286" t="str">
        <f>IF(precio_alta!H286="","",precio_alta!H286)</f>
        <v/>
      </c>
      <c r="H286" t="str">
        <f>IF(precio_alta!I286="","",precio_alta!I286)</f>
        <v/>
      </c>
      <c r="I286" t="str">
        <f>IF(precio_alta!J286="","",precio_alta!J286)</f>
        <v/>
      </c>
      <c r="J286" t="str">
        <f>IF(precio_alta!K286="","",precio_alta!K286)</f>
        <v/>
      </c>
      <c r="K286" t="str">
        <f>IF(precio_alta!L286="","",precio_alta!L286)</f>
        <v/>
      </c>
      <c r="L286" t="str">
        <f>IF(precio_alta!M286="","",precio_alta!M286)</f>
        <v/>
      </c>
      <c r="M286" t="str">
        <f>IF(precio_alta!N286="","",precio_alta!N286)</f>
        <v/>
      </c>
      <c r="N286" t="str">
        <f>IF(precio_alta!O286="","",precio_alta!O286)</f>
        <v/>
      </c>
      <c r="O286" t="str">
        <f>IF(precio_alta!P286="","",precio_alta!P286)</f>
        <v/>
      </c>
      <c r="P286" t="str">
        <f>IF(precio_alta!Q286="","",precio_alta!Q286)</f>
        <v/>
      </c>
      <c r="Q286" t="str">
        <f>IF(precio_alta!R286="","",precio_alta!R286)</f>
        <v/>
      </c>
      <c r="R286" t="str">
        <f>IF(precio_alta!S286="","",precio_alta!S286)</f>
        <v/>
      </c>
      <c r="S286" t="str">
        <f>IF(precio_alta!T286="","",precio_alta!T286)</f>
        <v/>
      </c>
      <c r="T286" t="str">
        <f>IF(precio_alta!U286="","",precio_alta!U286)</f>
        <v/>
      </c>
      <c r="U286" t="str">
        <f>IF(precio_alta!V286="","",precio_alta!V286)</f>
        <v/>
      </c>
      <c r="V286" t="str">
        <f>IF(precio_alta!W286="","",precio_alta!W286)</f>
        <v/>
      </c>
      <c r="W286" t="str">
        <f>IF(precio_alta!X286="","",precio_alta!X286)</f>
        <v/>
      </c>
      <c r="X286" t="str">
        <f>IF(precio_alta!Y286="","",precio_alta!Y286)</f>
        <v/>
      </c>
      <c r="Y286" t="str">
        <f>IF(precio_alta!Z286="","",precio_alta!Z286)</f>
        <v/>
      </c>
      <c r="Z286" t="str">
        <f>IF(Anexar1!C276="","",IFERROR(VLOOKUP(C286,Anexar1!C:P,6,0),0))</f>
        <v/>
      </c>
      <c r="AA286" t="str">
        <f>IF(Anexar1!C276="","",IFERROR(VLOOKUP(C286,Anexar1!C:P,14,0),""))</f>
        <v/>
      </c>
    </row>
    <row r="287" spans="1:27" x14ac:dyDescent="0.3">
      <c r="A287" t="str">
        <f>IF(precio_alta!B287="","",precio_alta!B287)</f>
        <v/>
      </c>
      <c r="B287" t="str">
        <f>IF(Anexar1!B277="","",Anexar1!B277)</f>
        <v/>
      </c>
      <c r="C287" t="str">
        <f>IF(Anexar1!C277="","",Anexar1!C277)</f>
        <v/>
      </c>
      <c r="D287" t="str">
        <f>IF(precio_alta!E287="","",precio_alta!E287)</f>
        <v/>
      </c>
      <c r="E287" t="str">
        <f>IF(precio_alta!F287="","",precio_alta!F287)</f>
        <v/>
      </c>
      <c r="F287" t="str">
        <f>IF(precio_alta!G287="","",precio_alta!G287)</f>
        <v/>
      </c>
      <c r="G287" t="str">
        <f>IF(precio_alta!H287="","",precio_alta!H287)</f>
        <v/>
      </c>
      <c r="H287" t="str">
        <f>IF(precio_alta!I287="","",precio_alta!I287)</f>
        <v/>
      </c>
      <c r="I287" t="str">
        <f>IF(precio_alta!J287="","",precio_alta!J287)</f>
        <v/>
      </c>
      <c r="J287" t="str">
        <f>IF(precio_alta!K287="","",precio_alta!K287)</f>
        <v/>
      </c>
      <c r="K287" t="str">
        <f>IF(precio_alta!L287="","",precio_alta!L287)</f>
        <v/>
      </c>
      <c r="L287" t="str">
        <f>IF(precio_alta!M287="","",precio_alta!M287)</f>
        <v/>
      </c>
      <c r="M287" t="str">
        <f>IF(precio_alta!N287="","",precio_alta!N287)</f>
        <v/>
      </c>
      <c r="N287" t="str">
        <f>IF(precio_alta!O287="","",precio_alta!O287)</f>
        <v/>
      </c>
      <c r="O287" t="str">
        <f>IF(precio_alta!P287="","",precio_alta!P287)</f>
        <v/>
      </c>
      <c r="P287" t="str">
        <f>IF(precio_alta!Q287="","",precio_alta!Q287)</f>
        <v/>
      </c>
      <c r="Q287" t="str">
        <f>IF(precio_alta!R287="","",precio_alta!R287)</f>
        <v/>
      </c>
      <c r="R287" t="str">
        <f>IF(precio_alta!S287="","",precio_alta!S287)</f>
        <v/>
      </c>
      <c r="S287" t="str">
        <f>IF(precio_alta!T287="","",precio_alta!T287)</f>
        <v/>
      </c>
      <c r="T287" t="str">
        <f>IF(precio_alta!U287="","",precio_alta!U287)</f>
        <v/>
      </c>
      <c r="U287" t="str">
        <f>IF(precio_alta!V287="","",precio_alta!V287)</f>
        <v/>
      </c>
      <c r="V287" t="str">
        <f>IF(precio_alta!W287="","",precio_alta!W287)</f>
        <v/>
      </c>
      <c r="W287" t="str">
        <f>IF(precio_alta!X287="","",precio_alta!X287)</f>
        <v/>
      </c>
      <c r="X287" t="str">
        <f>IF(precio_alta!Y287="","",precio_alta!Y287)</f>
        <v/>
      </c>
      <c r="Y287" t="str">
        <f>IF(precio_alta!Z287="","",precio_alta!Z287)</f>
        <v/>
      </c>
      <c r="Z287" t="str">
        <f>IF(Anexar1!C277="","",IFERROR(VLOOKUP(C287,Anexar1!C:P,6,0),0))</f>
        <v/>
      </c>
      <c r="AA287" t="str">
        <f>IF(Anexar1!C277="","",IFERROR(VLOOKUP(C287,Anexar1!C:P,14,0),""))</f>
        <v/>
      </c>
    </row>
    <row r="288" spans="1:27" x14ac:dyDescent="0.3">
      <c r="A288" t="str">
        <f>IF(precio_alta!B288="","",precio_alta!B288)</f>
        <v/>
      </c>
      <c r="B288" t="str">
        <f>IF(Anexar1!B278="","",Anexar1!B278)</f>
        <v/>
      </c>
      <c r="C288" t="str">
        <f>IF(Anexar1!C278="","",Anexar1!C278)</f>
        <v/>
      </c>
      <c r="D288" t="str">
        <f>IF(precio_alta!E288="","",precio_alta!E288)</f>
        <v/>
      </c>
      <c r="E288" t="str">
        <f>IF(precio_alta!F288="","",precio_alta!F288)</f>
        <v/>
      </c>
      <c r="F288" t="str">
        <f>IF(precio_alta!G288="","",precio_alta!G288)</f>
        <v/>
      </c>
      <c r="G288" t="str">
        <f>IF(precio_alta!H288="","",precio_alta!H288)</f>
        <v/>
      </c>
      <c r="H288" t="str">
        <f>IF(precio_alta!I288="","",precio_alta!I288)</f>
        <v/>
      </c>
      <c r="I288" t="str">
        <f>IF(precio_alta!J288="","",precio_alta!J288)</f>
        <v/>
      </c>
      <c r="J288" t="str">
        <f>IF(precio_alta!K288="","",precio_alta!K288)</f>
        <v/>
      </c>
      <c r="K288" t="str">
        <f>IF(precio_alta!L288="","",precio_alta!L288)</f>
        <v/>
      </c>
      <c r="L288" t="str">
        <f>IF(precio_alta!M288="","",precio_alta!M288)</f>
        <v/>
      </c>
      <c r="M288" t="str">
        <f>IF(precio_alta!N288="","",precio_alta!N288)</f>
        <v/>
      </c>
      <c r="N288" t="str">
        <f>IF(precio_alta!O288="","",precio_alta!O288)</f>
        <v/>
      </c>
      <c r="O288" t="str">
        <f>IF(precio_alta!P288="","",precio_alta!P288)</f>
        <v/>
      </c>
      <c r="P288" t="str">
        <f>IF(precio_alta!Q288="","",precio_alta!Q288)</f>
        <v/>
      </c>
      <c r="Q288" t="str">
        <f>IF(precio_alta!R288="","",precio_alta!R288)</f>
        <v/>
      </c>
      <c r="R288" t="str">
        <f>IF(precio_alta!S288="","",precio_alta!S288)</f>
        <v/>
      </c>
      <c r="S288" t="str">
        <f>IF(precio_alta!T288="","",precio_alta!T288)</f>
        <v/>
      </c>
      <c r="T288" t="str">
        <f>IF(precio_alta!U288="","",precio_alta!U288)</f>
        <v/>
      </c>
      <c r="U288" t="str">
        <f>IF(precio_alta!V288="","",precio_alta!V288)</f>
        <v/>
      </c>
      <c r="V288" t="str">
        <f>IF(precio_alta!W288="","",precio_alta!W288)</f>
        <v/>
      </c>
      <c r="W288" t="str">
        <f>IF(precio_alta!X288="","",precio_alta!X288)</f>
        <v/>
      </c>
      <c r="X288" t="str">
        <f>IF(precio_alta!Y288="","",precio_alta!Y288)</f>
        <v/>
      </c>
      <c r="Y288" t="str">
        <f>IF(precio_alta!Z288="","",precio_alta!Z288)</f>
        <v/>
      </c>
      <c r="Z288" t="str">
        <f>IF(Anexar1!C278="","",IFERROR(VLOOKUP(C288,Anexar1!C:P,6,0),0))</f>
        <v/>
      </c>
      <c r="AA288" t="str">
        <f>IF(Anexar1!C278="","",IFERROR(VLOOKUP(C288,Anexar1!C:P,14,0),""))</f>
        <v/>
      </c>
    </row>
    <row r="289" spans="1:27" x14ac:dyDescent="0.3">
      <c r="A289" t="str">
        <f>IF(precio_alta!B289="","",precio_alta!B289)</f>
        <v/>
      </c>
      <c r="B289" t="str">
        <f>IF(Anexar1!B279="","",Anexar1!B279)</f>
        <v/>
      </c>
      <c r="C289" t="str">
        <f>IF(Anexar1!C279="","",Anexar1!C279)</f>
        <v/>
      </c>
      <c r="D289" t="str">
        <f>IF(precio_alta!E289="","",precio_alta!E289)</f>
        <v/>
      </c>
      <c r="E289" t="str">
        <f>IF(precio_alta!F289="","",precio_alta!F289)</f>
        <v/>
      </c>
      <c r="F289" t="str">
        <f>IF(precio_alta!G289="","",precio_alta!G289)</f>
        <v/>
      </c>
      <c r="G289" t="str">
        <f>IF(precio_alta!H289="","",precio_alta!H289)</f>
        <v/>
      </c>
      <c r="H289" t="str">
        <f>IF(precio_alta!I289="","",precio_alta!I289)</f>
        <v/>
      </c>
      <c r="I289" t="str">
        <f>IF(precio_alta!J289="","",precio_alta!J289)</f>
        <v/>
      </c>
      <c r="J289" t="str">
        <f>IF(precio_alta!K289="","",precio_alta!K289)</f>
        <v/>
      </c>
      <c r="K289" t="str">
        <f>IF(precio_alta!L289="","",precio_alta!L289)</f>
        <v/>
      </c>
      <c r="L289" t="str">
        <f>IF(precio_alta!M289="","",precio_alta!M289)</f>
        <v/>
      </c>
      <c r="M289" t="str">
        <f>IF(precio_alta!N289="","",precio_alta!N289)</f>
        <v/>
      </c>
      <c r="N289" t="str">
        <f>IF(precio_alta!O289="","",precio_alta!O289)</f>
        <v/>
      </c>
      <c r="O289" t="str">
        <f>IF(precio_alta!P289="","",precio_alta!P289)</f>
        <v/>
      </c>
      <c r="P289" t="str">
        <f>IF(precio_alta!Q289="","",precio_alta!Q289)</f>
        <v/>
      </c>
      <c r="Q289" t="str">
        <f>IF(precio_alta!R289="","",precio_alta!R289)</f>
        <v/>
      </c>
      <c r="R289" t="str">
        <f>IF(precio_alta!S289="","",precio_alta!S289)</f>
        <v/>
      </c>
      <c r="S289" t="str">
        <f>IF(precio_alta!T289="","",precio_alta!T289)</f>
        <v/>
      </c>
      <c r="T289" t="str">
        <f>IF(precio_alta!U289="","",precio_alta!U289)</f>
        <v/>
      </c>
      <c r="U289" t="str">
        <f>IF(precio_alta!V289="","",precio_alta!V289)</f>
        <v/>
      </c>
      <c r="V289" t="str">
        <f>IF(precio_alta!W289="","",precio_alta!W289)</f>
        <v/>
      </c>
      <c r="W289" t="str">
        <f>IF(precio_alta!X289="","",precio_alta!X289)</f>
        <v/>
      </c>
      <c r="X289" t="str">
        <f>IF(precio_alta!Y289="","",precio_alta!Y289)</f>
        <v/>
      </c>
      <c r="Y289" t="str">
        <f>IF(precio_alta!Z289="","",precio_alta!Z289)</f>
        <v/>
      </c>
      <c r="Z289" t="str">
        <f>IF(Anexar1!C279="","",IFERROR(VLOOKUP(C289,Anexar1!C:P,6,0),0))</f>
        <v/>
      </c>
      <c r="AA289" t="str">
        <f>IF(Anexar1!C279="","",IFERROR(VLOOKUP(C289,Anexar1!C:P,14,0),""))</f>
        <v/>
      </c>
    </row>
    <row r="290" spans="1:27" x14ac:dyDescent="0.3">
      <c r="A290" t="str">
        <f>IF(precio_alta!B290="","",precio_alta!B290)</f>
        <v/>
      </c>
      <c r="B290" t="str">
        <f>IF(Anexar1!B280="","",Anexar1!B280)</f>
        <v/>
      </c>
      <c r="C290" t="str">
        <f>IF(Anexar1!C280="","",Anexar1!C280)</f>
        <v/>
      </c>
      <c r="D290" t="str">
        <f>IF(precio_alta!E290="","",precio_alta!E290)</f>
        <v/>
      </c>
      <c r="E290" t="str">
        <f>IF(precio_alta!F290="","",precio_alta!F290)</f>
        <v/>
      </c>
      <c r="F290" t="str">
        <f>IF(precio_alta!G290="","",precio_alta!G290)</f>
        <v/>
      </c>
      <c r="G290" t="str">
        <f>IF(precio_alta!H290="","",precio_alta!H290)</f>
        <v/>
      </c>
      <c r="H290" t="str">
        <f>IF(precio_alta!I290="","",precio_alta!I290)</f>
        <v/>
      </c>
      <c r="I290" t="str">
        <f>IF(precio_alta!J290="","",precio_alta!J290)</f>
        <v/>
      </c>
      <c r="J290" t="str">
        <f>IF(precio_alta!K290="","",precio_alta!K290)</f>
        <v/>
      </c>
      <c r="K290" t="str">
        <f>IF(precio_alta!L290="","",precio_alta!L290)</f>
        <v/>
      </c>
      <c r="L290" t="str">
        <f>IF(precio_alta!M290="","",precio_alta!M290)</f>
        <v/>
      </c>
      <c r="M290" t="str">
        <f>IF(precio_alta!N290="","",precio_alta!N290)</f>
        <v/>
      </c>
      <c r="N290" t="str">
        <f>IF(precio_alta!O290="","",precio_alta!O290)</f>
        <v/>
      </c>
      <c r="O290" t="str">
        <f>IF(precio_alta!P290="","",precio_alta!P290)</f>
        <v/>
      </c>
      <c r="P290" t="str">
        <f>IF(precio_alta!Q290="","",precio_alta!Q290)</f>
        <v/>
      </c>
      <c r="Q290" t="str">
        <f>IF(precio_alta!R290="","",precio_alta!R290)</f>
        <v/>
      </c>
      <c r="R290" t="str">
        <f>IF(precio_alta!S290="","",precio_alta!S290)</f>
        <v/>
      </c>
      <c r="S290" t="str">
        <f>IF(precio_alta!T290="","",precio_alta!T290)</f>
        <v/>
      </c>
      <c r="T290" t="str">
        <f>IF(precio_alta!U290="","",precio_alta!U290)</f>
        <v/>
      </c>
      <c r="U290" t="str">
        <f>IF(precio_alta!V290="","",precio_alta!V290)</f>
        <v/>
      </c>
      <c r="V290" t="str">
        <f>IF(precio_alta!W290="","",precio_alta!W290)</f>
        <v/>
      </c>
      <c r="W290" t="str">
        <f>IF(precio_alta!X290="","",precio_alta!X290)</f>
        <v/>
      </c>
      <c r="X290" t="str">
        <f>IF(precio_alta!Y290="","",precio_alta!Y290)</f>
        <v/>
      </c>
      <c r="Y290" t="str">
        <f>IF(precio_alta!Z290="","",precio_alta!Z290)</f>
        <v/>
      </c>
      <c r="Z290" t="str">
        <f>IF(Anexar1!C280="","",IFERROR(VLOOKUP(C290,Anexar1!C:P,6,0),0))</f>
        <v/>
      </c>
      <c r="AA290" t="str">
        <f>IF(Anexar1!C280="","",IFERROR(VLOOKUP(C290,Anexar1!C:P,14,0),""))</f>
        <v/>
      </c>
    </row>
    <row r="291" spans="1:27" x14ac:dyDescent="0.3">
      <c r="A291" t="str">
        <f>IF(precio_alta!B291="","",precio_alta!B291)</f>
        <v/>
      </c>
      <c r="B291" t="str">
        <f>IF(Anexar1!B281="","",Anexar1!B281)</f>
        <v/>
      </c>
      <c r="C291" t="str">
        <f>IF(Anexar1!C281="","",Anexar1!C281)</f>
        <v/>
      </c>
      <c r="D291" t="str">
        <f>IF(precio_alta!E291="","",precio_alta!E291)</f>
        <v/>
      </c>
      <c r="E291" t="str">
        <f>IF(precio_alta!F291="","",precio_alta!F291)</f>
        <v/>
      </c>
      <c r="F291" t="str">
        <f>IF(precio_alta!G291="","",precio_alta!G291)</f>
        <v/>
      </c>
      <c r="G291" t="str">
        <f>IF(precio_alta!H291="","",precio_alta!H291)</f>
        <v/>
      </c>
      <c r="H291" t="str">
        <f>IF(precio_alta!I291="","",precio_alta!I291)</f>
        <v/>
      </c>
      <c r="I291" t="str">
        <f>IF(precio_alta!J291="","",precio_alta!J291)</f>
        <v/>
      </c>
      <c r="J291" t="str">
        <f>IF(precio_alta!K291="","",precio_alta!K291)</f>
        <v/>
      </c>
      <c r="K291" t="str">
        <f>IF(precio_alta!L291="","",precio_alta!L291)</f>
        <v/>
      </c>
      <c r="L291" t="str">
        <f>IF(precio_alta!M291="","",precio_alta!M291)</f>
        <v/>
      </c>
      <c r="M291" t="str">
        <f>IF(precio_alta!N291="","",precio_alta!N291)</f>
        <v/>
      </c>
      <c r="N291" t="str">
        <f>IF(precio_alta!O291="","",precio_alta!O291)</f>
        <v/>
      </c>
      <c r="O291" t="str">
        <f>IF(precio_alta!P291="","",precio_alta!P291)</f>
        <v/>
      </c>
      <c r="P291" t="str">
        <f>IF(precio_alta!Q291="","",precio_alta!Q291)</f>
        <v/>
      </c>
      <c r="Q291" t="str">
        <f>IF(precio_alta!R291="","",precio_alta!R291)</f>
        <v/>
      </c>
      <c r="R291" t="str">
        <f>IF(precio_alta!S291="","",precio_alta!S291)</f>
        <v/>
      </c>
      <c r="S291" t="str">
        <f>IF(precio_alta!T291="","",precio_alta!T291)</f>
        <v/>
      </c>
      <c r="T291" t="str">
        <f>IF(precio_alta!U291="","",precio_alta!U291)</f>
        <v/>
      </c>
      <c r="U291" t="str">
        <f>IF(precio_alta!V291="","",precio_alta!V291)</f>
        <v/>
      </c>
      <c r="V291" t="str">
        <f>IF(precio_alta!W291="","",precio_alta!W291)</f>
        <v/>
      </c>
      <c r="W291" t="str">
        <f>IF(precio_alta!X291="","",precio_alta!X291)</f>
        <v/>
      </c>
      <c r="X291" t="str">
        <f>IF(precio_alta!Y291="","",precio_alta!Y291)</f>
        <v/>
      </c>
      <c r="Y291" t="str">
        <f>IF(precio_alta!Z291="","",precio_alta!Z291)</f>
        <v/>
      </c>
      <c r="Z291" t="str">
        <f>IF(Anexar1!C281="","",IFERROR(VLOOKUP(C291,Anexar1!C:P,6,0),0))</f>
        <v/>
      </c>
      <c r="AA291" t="str">
        <f>IF(Anexar1!C281="","",IFERROR(VLOOKUP(C291,Anexar1!C:P,14,0),""))</f>
        <v/>
      </c>
    </row>
    <row r="292" spans="1:27" x14ac:dyDescent="0.3">
      <c r="A292" t="str">
        <f>IF(precio_alta!B292="","",precio_alta!B292)</f>
        <v/>
      </c>
      <c r="B292" t="str">
        <f>IF(Anexar1!B282="","",Anexar1!B282)</f>
        <v/>
      </c>
      <c r="C292" t="str">
        <f>IF(Anexar1!C282="","",Anexar1!C282)</f>
        <v/>
      </c>
      <c r="D292" t="str">
        <f>IF(precio_alta!E292="","",precio_alta!E292)</f>
        <v/>
      </c>
      <c r="E292" t="str">
        <f>IF(precio_alta!F292="","",precio_alta!F292)</f>
        <v/>
      </c>
      <c r="F292" t="str">
        <f>IF(precio_alta!G292="","",precio_alta!G292)</f>
        <v/>
      </c>
      <c r="G292" t="str">
        <f>IF(precio_alta!H292="","",precio_alta!H292)</f>
        <v/>
      </c>
      <c r="H292" t="str">
        <f>IF(precio_alta!I292="","",precio_alta!I292)</f>
        <v/>
      </c>
      <c r="I292" t="str">
        <f>IF(precio_alta!J292="","",precio_alta!J292)</f>
        <v/>
      </c>
      <c r="J292" t="str">
        <f>IF(precio_alta!K292="","",precio_alta!K292)</f>
        <v/>
      </c>
      <c r="K292" t="str">
        <f>IF(precio_alta!L292="","",precio_alta!L292)</f>
        <v/>
      </c>
      <c r="L292" t="str">
        <f>IF(precio_alta!M292="","",precio_alta!M292)</f>
        <v/>
      </c>
      <c r="M292" t="str">
        <f>IF(precio_alta!N292="","",precio_alta!N292)</f>
        <v/>
      </c>
      <c r="N292" t="str">
        <f>IF(precio_alta!O292="","",precio_alta!O292)</f>
        <v/>
      </c>
      <c r="O292" t="str">
        <f>IF(precio_alta!P292="","",precio_alta!P292)</f>
        <v/>
      </c>
      <c r="P292" t="str">
        <f>IF(precio_alta!Q292="","",precio_alta!Q292)</f>
        <v/>
      </c>
      <c r="Q292" t="str">
        <f>IF(precio_alta!R292="","",precio_alta!R292)</f>
        <v/>
      </c>
      <c r="R292" t="str">
        <f>IF(precio_alta!S292="","",precio_alta!S292)</f>
        <v/>
      </c>
      <c r="S292" t="str">
        <f>IF(precio_alta!T292="","",precio_alta!T292)</f>
        <v/>
      </c>
      <c r="T292" t="str">
        <f>IF(precio_alta!U292="","",precio_alta!U292)</f>
        <v/>
      </c>
      <c r="U292" t="str">
        <f>IF(precio_alta!V292="","",precio_alta!V292)</f>
        <v/>
      </c>
      <c r="V292" t="str">
        <f>IF(precio_alta!W292="","",precio_alta!W292)</f>
        <v/>
      </c>
      <c r="W292" t="str">
        <f>IF(precio_alta!X292="","",precio_alta!X292)</f>
        <v/>
      </c>
      <c r="X292" t="str">
        <f>IF(precio_alta!Y292="","",precio_alta!Y292)</f>
        <v/>
      </c>
      <c r="Y292" t="str">
        <f>IF(precio_alta!Z292="","",precio_alta!Z292)</f>
        <v/>
      </c>
      <c r="Z292" t="str">
        <f>IF(Anexar1!C282="","",IFERROR(VLOOKUP(C292,Anexar1!C:P,6,0),0))</f>
        <v/>
      </c>
      <c r="AA292" t="str">
        <f>IF(Anexar1!C282="","",IFERROR(VLOOKUP(C292,Anexar1!C:P,14,0),""))</f>
        <v/>
      </c>
    </row>
    <row r="293" spans="1:27" x14ac:dyDescent="0.3">
      <c r="A293" t="str">
        <f>IF(precio_alta!B293="","",precio_alta!B293)</f>
        <v/>
      </c>
      <c r="B293" t="str">
        <f>IF(Anexar1!B283="","",Anexar1!B283)</f>
        <v/>
      </c>
      <c r="C293" t="str">
        <f>IF(Anexar1!C283="","",Anexar1!C283)</f>
        <v/>
      </c>
      <c r="D293" t="str">
        <f>IF(precio_alta!E293="","",precio_alta!E293)</f>
        <v/>
      </c>
      <c r="E293" t="str">
        <f>IF(precio_alta!F293="","",precio_alta!F293)</f>
        <v/>
      </c>
      <c r="F293" t="str">
        <f>IF(precio_alta!G293="","",precio_alta!G293)</f>
        <v/>
      </c>
      <c r="G293" t="str">
        <f>IF(precio_alta!H293="","",precio_alta!H293)</f>
        <v/>
      </c>
      <c r="H293" t="str">
        <f>IF(precio_alta!I293="","",precio_alta!I293)</f>
        <v/>
      </c>
      <c r="I293" t="str">
        <f>IF(precio_alta!J293="","",precio_alta!J293)</f>
        <v/>
      </c>
      <c r="J293" t="str">
        <f>IF(precio_alta!K293="","",precio_alta!K293)</f>
        <v/>
      </c>
      <c r="K293" t="str">
        <f>IF(precio_alta!L293="","",precio_alta!L293)</f>
        <v/>
      </c>
      <c r="L293" t="str">
        <f>IF(precio_alta!M293="","",precio_alta!M293)</f>
        <v/>
      </c>
      <c r="M293" t="str">
        <f>IF(precio_alta!N293="","",precio_alta!N293)</f>
        <v/>
      </c>
      <c r="N293" t="str">
        <f>IF(precio_alta!O293="","",precio_alta!O293)</f>
        <v/>
      </c>
      <c r="O293" t="str">
        <f>IF(precio_alta!P293="","",precio_alta!P293)</f>
        <v/>
      </c>
      <c r="P293" t="str">
        <f>IF(precio_alta!Q293="","",precio_alta!Q293)</f>
        <v/>
      </c>
      <c r="Q293" t="str">
        <f>IF(precio_alta!R293="","",precio_alta!R293)</f>
        <v/>
      </c>
      <c r="R293" t="str">
        <f>IF(precio_alta!S293="","",precio_alta!S293)</f>
        <v/>
      </c>
      <c r="S293" t="str">
        <f>IF(precio_alta!T293="","",precio_alta!T293)</f>
        <v/>
      </c>
      <c r="T293" t="str">
        <f>IF(precio_alta!U293="","",precio_alta!U293)</f>
        <v/>
      </c>
      <c r="U293" t="str">
        <f>IF(precio_alta!V293="","",precio_alta!V293)</f>
        <v/>
      </c>
      <c r="V293" t="str">
        <f>IF(precio_alta!W293="","",precio_alta!W293)</f>
        <v/>
      </c>
      <c r="W293" t="str">
        <f>IF(precio_alta!X293="","",precio_alta!X293)</f>
        <v/>
      </c>
      <c r="X293" t="str">
        <f>IF(precio_alta!Y293="","",precio_alta!Y293)</f>
        <v/>
      </c>
      <c r="Y293" t="str">
        <f>IF(precio_alta!Z293="","",precio_alta!Z293)</f>
        <v/>
      </c>
      <c r="Z293" t="str">
        <f>IF(Anexar1!C283="","",IFERROR(VLOOKUP(C293,Anexar1!C:P,6,0),0))</f>
        <v/>
      </c>
      <c r="AA293" t="str">
        <f>IF(Anexar1!C283="","",IFERROR(VLOOKUP(C293,Anexar1!C:P,14,0),""))</f>
        <v/>
      </c>
    </row>
    <row r="294" spans="1:27" x14ac:dyDescent="0.3">
      <c r="A294" t="str">
        <f>IF(precio_alta!B294="","",precio_alta!B294)</f>
        <v/>
      </c>
      <c r="B294" t="str">
        <f>IF(Anexar1!B284="","",Anexar1!B284)</f>
        <v/>
      </c>
      <c r="C294" t="str">
        <f>IF(Anexar1!C284="","",Anexar1!C284)</f>
        <v/>
      </c>
      <c r="D294" t="str">
        <f>IF(precio_alta!E294="","",precio_alta!E294)</f>
        <v/>
      </c>
      <c r="E294" t="str">
        <f>IF(precio_alta!F294="","",precio_alta!F294)</f>
        <v/>
      </c>
      <c r="F294" t="str">
        <f>IF(precio_alta!G294="","",precio_alta!G294)</f>
        <v/>
      </c>
      <c r="G294" t="str">
        <f>IF(precio_alta!H294="","",precio_alta!H294)</f>
        <v/>
      </c>
      <c r="H294" t="str">
        <f>IF(precio_alta!I294="","",precio_alta!I294)</f>
        <v/>
      </c>
      <c r="I294" t="str">
        <f>IF(precio_alta!J294="","",precio_alta!J294)</f>
        <v/>
      </c>
      <c r="J294" t="str">
        <f>IF(precio_alta!K294="","",precio_alta!K294)</f>
        <v/>
      </c>
      <c r="K294" t="str">
        <f>IF(precio_alta!L294="","",precio_alta!L294)</f>
        <v/>
      </c>
      <c r="L294" t="str">
        <f>IF(precio_alta!M294="","",precio_alta!M294)</f>
        <v/>
      </c>
      <c r="M294" t="str">
        <f>IF(precio_alta!N294="","",precio_alta!N294)</f>
        <v/>
      </c>
      <c r="N294" t="str">
        <f>IF(precio_alta!O294="","",precio_alta!O294)</f>
        <v/>
      </c>
      <c r="O294" t="str">
        <f>IF(precio_alta!P294="","",precio_alta!P294)</f>
        <v/>
      </c>
      <c r="P294" t="str">
        <f>IF(precio_alta!Q294="","",precio_alta!Q294)</f>
        <v/>
      </c>
      <c r="Q294" t="str">
        <f>IF(precio_alta!R294="","",precio_alta!R294)</f>
        <v/>
      </c>
      <c r="R294" t="str">
        <f>IF(precio_alta!S294="","",precio_alta!S294)</f>
        <v/>
      </c>
      <c r="S294" t="str">
        <f>IF(precio_alta!T294="","",precio_alta!T294)</f>
        <v/>
      </c>
      <c r="T294" t="str">
        <f>IF(precio_alta!U294="","",precio_alta!U294)</f>
        <v/>
      </c>
      <c r="U294" t="str">
        <f>IF(precio_alta!V294="","",precio_alta!V294)</f>
        <v/>
      </c>
      <c r="V294" t="str">
        <f>IF(precio_alta!W294="","",precio_alta!W294)</f>
        <v/>
      </c>
      <c r="W294" t="str">
        <f>IF(precio_alta!X294="","",precio_alta!X294)</f>
        <v/>
      </c>
      <c r="X294" t="str">
        <f>IF(precio_alta!Y294="","",precio_alta!Y294)</f>
        <v/>
      </c>
      <c r="Y294" t="str">
        <f>IF(precio_alta!Z294="","",precio_alta!Z294)</f>
        <v/>
      </c>
      <c r="Z294" t="str">
        <f>IF(Anexar1!C284="","",IFERROR(VLOOKUP(C294,Anexar1!C:P,6,0),0))</f>
        <v/>
      </c>
      <c r="AA294" t="str">
        <f>IF(Anexar1!C284="","",IFERROR(VLOOKUP(C294,Anexar1!C:P,14,0),""))</f>
        <v/>
      </c>
    </row>
    <row r="295" spans="1:27" x14ac:dyDescent="0.3">
      <c r="A295" t="str">
        <f>IF(precio_alta!B295="","",precio_alta!B295)</f>
        <v/>
      </c>
      <c r="B295" t="str">
        <f>IF(Anexar1!B285="","",Anexar1!B285)</f>
        <v/>
      </c>
      <c r="C295" t="str">
        <f>IF(Anexar1!C285="","",Anexar1!C285)</f>
        <v/>
      </c>
      <c r="D295" t="str">
        <f>IF(precio_alta!E295="","",precio_alta!E295)</f>
        <v/>
      </c>
      <c r="E295" t="str">
        <f>IF(precio_alta!F295="","",precio_alta!F295)</f>
        <v/>
      </c>
      <c r="F295" t="str">
        <f>IF(precio_alta!G295="","",precio_alta!G295)</f>
        <v/>
      </c>
      <c r="G295" t="str">
        <f>IF(precio_alta!H295="","",precio_alta!H295)</f>
        <v/>
      </c>
      <c r="H295" t="str">
        <f>IF(precio_alta!I295="","",precio_alta!I295)</f>
        <v/>
      </c>
      <c r="I295" t="str">
        <f>IF(precio_alta!J295="","",precio_alta!J295)</f>
        <v/>
      </c>
      <c r="J295" t="str">
        <f>IF(precio_alta!K295="","",precio_alta!K295)</f>
        <v/>
      </c>
      <c r="K295" t="str">
        <f>IF(precio_alta!L295="","",precio_alta!L295)</f>
        <v/>
      </c>
      <c r="L295" t="str">
        <f>IF(precio_alta!M295="","",precio_alta!M295)</f>
        <v/>
      </c>
      <c r="M295" t="str">
        <f>IF(precio_alta!N295="","",precio_alta!N295)</f>
        <v/>
      </c>
      <c r="N295" t="str">
        <f>IF(precio_alta!O295="","",precio_alta!O295)</f>
        <v/>
      </c>
      <c r="O295" t="str">
        <f>IF(precio_alta!P295="","",precio_alta!P295)</f>
        <v/>
      </c>
      <c r="P295" t="str">
        <f>IF(precio_alta!Q295="","",precio_alta!Q295)</f>
        <v/>
      </c>
      <c r="Q295" t="str">
        <f>IF(precio_alta!R295="","",precio_alta!R295)</f>
        <v/>
      </c>
      <c r="R295" t="str">
        <f>IF(precio_alta!S295="","",precio_alta!S295)</f>
        <v/>
      </c>
      <c r="S295" t="str">
        <f>IF(precio_alta!T295="","",precio_alta!T295)</f>
        <v/>
      </c>
      <c r="T295" t="str">
        <f>IF(precio_alta!U295="","",precio_alta!U295)</f>
        <v/>
      </c>
      <c r="U295" t="str">
        <f>IF(precio_alta!V295="","",precio_alta!V295)</f>
        <v/>
      </c>
      <c r="V295" t="str">
        <f>IF(precio_alta!W295="","",precio_alta!W295)</f>
        <v/>
      </c>
      <c r="W295" t="str">
        <f>IF(precio_alta!X295="","",precio_alta!X295)</f>
        <v/>
      </c>
      <c r="X295" t="str">
        <f>IF(precio_alta!Y295="","",precio_alta!Y295)</f>
        <v/>
      </c>
      <c r="Y295" t="str">
        <f>IF(precio_alta!Z295="","",precio_alta!Z295)</f>
        <v/>
      </c>
      <c r="Z295" t="str">
        <f>IF(Anexar1!C285="","",IFERROR(VLOOKUP(C295,Anexar1!C:P,6,0),0))</f>
        <v/>
      </c>
      <c r="AA295" t="str">
        <f>IF(Anexar1!C285="","",IFERROR(VLOOKUP(C295,Anexar1!C:P,14,0),""))</f>
        <v/>
      </c>
    </row>
    <row r="296" spans="1:27" x14ac:dyDescent="0.3">
      <c r="A296" t="str">
        <f>IF(precio_alta!B296="","",precio_alta!B296)</f>
        <v/>
      </c>
      <c r="B296" t="str">
        <f>IF(Anexar1!B286="","",Anexar1!B286)</f>
        <v/>
      </c>
      <c r="C296" t="str">
        <f>IF(Anexar1!C286="","",Anexar1!C286)</f>
        <v/>
      </c>
      <c r="D296" t="str">
        <f>IF(precio_alta!E296="","",precio_alta!E296)</f>
        <v/>
      </c>
      <c r="E296" t="str">
        <f>IF(precio_alta!F296="","",precio_alta!F296)</f>
        <v/>
      </c>
      <c r="F296" t="str">
        <f>IF(precio_alta!G296="","",precio_alta!G296)</f>
        <v/>
      </c>
      <c r="G296" t="str">
        <f>IF(precio_alta!H296="","",precio_alta!H296)</f>
        <v/>
      </c>
      <c r="H296" t="str">
        <f>IF(precio_alta!I296="","",precio_alta!I296)</f>
        <v/>
      </c>
      <c r="I296" t="str">
        <f>IF(precio_alta!J296="","",precio_alta!J296)</f>
        <v/>
      </c>
      <c r="J296" t="str">
        <f>IF(precio_alta!K296="","",precio_alta!K296)</f>
        <v/>
      </c>
      <c r="K296" t="str">
        <f>IF(precio_alta!L296="","",precio_alta!L296)</f>
        <v/>
      </c>
      <c r="L296" t="str">
        <f>IF(precio_alta!M296="","",precio_alta!M296)</f>
        <v/>
      </c>
      <c r="M296" t="str">
        <f>IF(precio_alta!N296="","",precio_alta!N296)</f>
        <v/>
      </c>
      <c r="N296" t="str">
        <f>IF(precio_alta!O296="","",precio_alta!O296)</f>
        <v/>
      </c>
      <c r="O296" t="str">
        <f>IF(precio_alta!P296="","",precio_alta!P296)</f>
        <v/>
      </c>
      <c r="P296" t="str">
        <f>IF(precio_alta!Q296="","",precio_alta!Q296)</f>
        <v/>
      </c>
      <c r="Q296" t="str">
        <f>IF(precio_alta!R296="","",precio_alta!R296)</f>
        <v/>
      </c>
      <c r="R296" t="str">
        <f>IF(precio_alta!S296="","",precio_alta!S296)</f>
        <v/>
      </c>
      <c r="S296" t="str">
        <f>IF(precio_alta!T296="","",precio_alta!T296)</f>
        <v/>
      </c>
      <c r="T296" t="str">
        <f>IF(precio_alta!U296="","",precio_alta!U296)</f>
        <v/>
      </c>
      <c r="U296" t="str">
        <f>IF(precio_alta!V296="","",precio_alta!V296)</f>
        <v/>
      </c>
      <c r="V296" t="str">
        <f>IF(precio_alta!W296="","",precio_alta!W296)</f>
        <v/>
      </c>
      <c r="W296" t="str">
        <f>IF(precio_alta!X296="","",precio_alta!X296)</f>
        <v/>
      </c>
      <c r="X296" t="str">
        <f>IF(precio_alta!Y296="","",precio_alta!Y296)</f>
        <v/>
      </c>
      <c r="Y296" t="str">
        <f>IF(precio_alta!Z296="","",precio_alta!Z296)</f>
        <v/>
      </c>
      <c r="Z296" t="str">
        <f>IF(Anexar1!C286="","",IFERROR(VLOOKUP(C296,Anexar1!C:P,6,0),0))</f>
        <v/>
      </c>
      <c r="AA296" t="str">
        <f>IF(Anexar1!C286="","",IFERROR(VLOOKUP(C296,Anexar1!C:P,14,0),""))</f>
        <v/>
      </c>
    </row>
    <row r="297" spans="1:27" x14ac:dyDescent="0.3">
      <c r="A297" t="str">
        <f>IF(precio_alta!B297="","",precio_alta!B297)</f>
        <v/>
      </c>
      <c r="B297" t="str">
        <f>IF(Anexar1!B287="","",Anexar1!B287)</f>
        <v/>
      </c>
      <c r="C297" t="str">
        <f>IF(Anexar1!C287="","",Anexar1!C287)</f>
        <v/>
      </c>
      <c r="D297" t="str">
        <f>IF(precio_alta!E297="","",precio_alta!E297)</f>
        <v/>
      </c>
      <c r="E297" t="str">
        <f>IF(precio_alta!F297="","",precio_alta!F297)</f>
        <v/>
      </c>
      <c r="F297" t="str">
        <f>IF(precio_alta!G297="","",precio_alta!G297)</f>
        <v/>
      </c>
      <c r="G297" t="str">
        <f>IF(precio_alta!H297="","",precio_alta!H297)</f>
        <v/>
      </c>
      <c r="H297" t="str">
        <f>IF(precio_alta!I297="","",precio_alta!I297)</f>
        <v/>
      </c>
      <c r="I297" t="str">
        <f>IF(precio_alta!J297="","",precio_alta!J297)</f>
        <v/>
      </c>
      <c r="J297" t="str">
        <f>IF(precio_alta!K297="","",precio_alta!K297)</f>
        <v/>
      </c>
      <c r="K297" t="str">
        <f>IF(precio_alta!L297="","",precio_alta!L297)</f>
        <v/>
      </c>
      <c r="L297" t="str">
        <f>IF(precio_alta!M297="","",precio_alta!M297)</f>
        <v/>
      </c>
      <c r="M297" t="str">
        <f>IF(precio_alta!N297="","",precio_alta!N297)</f>
        <v/>
      </c>
      <c r="N297" t="str">
        <f>IF(precio_alta!O297="","",precio_alta!O297)</f>
        <v/>
      </c>
      <c r="O297" t="str">
        <f>IF(precio_alta!P297="","",precio_alta!P297)</f>
        <v/>
      </c>
      <c r="P297" t="str">
        <f>IF(precio_alta!Q297="","",precio_alta!Q297)</f>
        <v/>
      </c>
      <c r="Q297" t="str">
        <f>IF(precio_alta!R297="","",precio_alta!R297)</f>
        <v/>
      </c>
      <c r="R297" t="str">
        <f>IF(precio_alta!S297="","",precio_alta!S297)</f>
        <v/>
      </c>
      <c r="S297" t="str">
        <f>IF(precio_alta!T297="","",precio_alta!T297)</f>
        <v/>
      </c>
      <c r="T297" t="str">
        <f>IF(precio_alta!U297="","",precio_alta!U297)</f>
        <v/>
      </c>
      <c r="U297" t="str">
        <f>IF(precio_alta!V297="","",precio_alta!V297)</f>
        <v/>
      </c>
      <c r="V297" t="str">
        <f>IF(precio_alta!W297="","",precio_alta!W297)</f>
        <v/>
      </c>
      <c r="W297" t="str">
        <f>IF(precio_alta!X297="","",precio_alta!X297)</f>
        <v/>
      </c>
      <c r="X297" t="str">
        <f>IF(precio_alta!Y297="","",precio_alta!Y297)</f>
        <v/>
      </c>
      <c r="Y297" t="str">
        <f>IF(precio_alta!Z297="","",precio_alta!Z297)</f>
        <v/>
      </c>
      <c r="Z297" t="str">
        <f>IF(Anexar1!C287="","",IFERROR(VLOOKUP(C297,Anexar1!C:P,6,0),0))</f>
        <v/>
      </c>
      <c r="AA297" t="str">
        <f>IF(Anexar1!C287="","",IFERROR(VLOOKUP(C297,Anexar1!C:P,14,0),""))</f>
        <v/>
      </c>
    </row>
    <row r="298" spans="1:27" x14ac:dyDescent="0.3">
      <c r="A298" t="str">
        <f>IF(precio_alta!B298="","",precio_alta!B298)</f>
        <v/>
      </c>
      <c r="B298" t="str">
        <f>IF(Anexar1!B288="","",Anexar1!B288)</f>
        <v/>
      </c>
      <c r="C298" t="str">
        <f>IF(Anexar1!C288="","",Anexar1!C288)</f>
        <v/>
      </c>
      <c r="D298" t="str">
        <f>IF(precio_alta!E298="","",precio_alta!E298)</f>
        <v/>
      </c>
      <c r="E298" t="str">
        <f>IF(precio_alta!F298="","",precio_alta!F298)</f>
        <v/>
      </c>
      <c r="F298" t="str">
        <f>IF(precio_alta!G298="","",precio_alta!G298)</f>
        <v/>
      </c>
      <c r="G298" t="str">
        <f>IF(precio_alta!H298="","",precio_alta!H298)</f>
        <v/>
      </c>
      <c r="H298" t="str">
        <f>IF(precio_alta!I298="","",precio_alta!I298)</f>
        <v/>
      </c>
      <c r="I298" t="str">
        <f>IF(precio_alta!J298="","",precio_alta!J298)</f>
        <v/>
      </c>
      <c r="J298" t="str">
        <f>IF(precio_alta!K298="","",precio_alta!K298)</f>
        <v/>
      </c>
      <c r="K298" t="str">
        <f>IF(precio_alta!L298="","",precio_alta!L298)</f>
        <v/>
      </c>
      <c r="L298" t="str">
        <f>IF(precio_alta!M298="","",precio_alta!M298)</f>
        <v/>
      </c>
      <c r="M298" t="str">
        <f>IF(precio_alta!N298="","",precio_alta!N298)</f>
        <v/>
      </c>
      <c r="N298" t="str">
        <f>IF(precio_alta!O298="","",precio_alta!O298)</f>
        <v/>
      </c>
      <c r="O298" t="str">
        <f>IF(precio_alta!P298="","",precio_alta!P298)</f>
        <v/>
      </c>
      <c r="P298" t="str">
        <f>IF(precio_alta!Q298="","",precio_alta!Q298)</f>
        <v/>
      </c>
      <c r="Q298" t="str">
        <f>IF(precio_alta!R298="","",precio_alta!R298)</f>
        <v/>
      </c>
      <c r="R298" t="str">
        <f>IF(precio_alta!S298="","",precio_alta!S298)</f>
        <v/>
      </c>
      <c r="S298" t="str">
        <f>IF(precio_alta!T298="","",precio_alta!T298)</f>
        <v/>
      </c>
      <c r="T298" t="str">
        <f>IF(precio_alta!U298="","",precio_alta!U298)</f>
        <v/>
      </c>
      <c r="U298" t="str">
        <f>IF(precio_alta!V298="","",precio_alta!V298)</f>
        <v/>
      </c>
      <c r="V298" t="str">
        <f>IF(precio_alta!W298="","",precio_alta!W298)</f>
        <v/>
      </c>
      <c r="W298" t="str">
        <f>IF(precio_alta!X298="","",precio_alta!X298)</f>
        <v/>
      </c>
      <c r="X298" t="str">
        <f>IF(precio_alta!Y298="","",precio_alta!Y298)</f>
        <v/>
      </c>
      <c r="Y298" t="str">
        <f>IF(precio_alta!Z298="","",precio_alta!Z298)</f>
        <v/>
      </c>
      <c r="Z298" t="str">
        <f>IF(Anexar1!C288="","",IFERROR(VLOOKUP(C298,Anexar1!C:P,6,0),0))</f>
        <v/>
      </c>
      <c r="AA298" t="str">
        <f>IF(Anexar1!C288="","",IFERROR(VLOOKUP(C298,Anexar1!C:P,14,0),""))</f>
        <v/>
      </c>
    </row>
    <row r="299" spans="1:27" x14ac:dyDescent="0.3">
      <c r="A299" t="str">
        <f>IF(precio_alta!B299="","",precio_alta!B299)</f>
        <v/>
      </c>
      <c r="B299" t="str">
        <f>IF(Anexar1!B289="","",Anexar1!B289)</f>
        <v/>
      </c>
      <c r="C299" t="str">
        <f>IF(Anexar1!C289="","",Anexar1!C289)</f>
        <v/>
      </c>
      <c r="D299" t="str">
        <f>IF(precio_alta!E299="","",precio_alta!E299)</f>
        <v/>
      </c>
      <c r="E299" t="str">
        <f>IF(precio_alta!F299="","",precio_alta!F299)</f>
        <v/>
      </c>
      <c r="F299" t="str">
        <f>IF(precio_alta!G299="","",precio_alta!G299)</f>
        <v/>
      </c>
      <c r="G299" t="str">
        <f>IF(precio_alta!H299="","",precio_alta!H299)</f>
        <v/>
      </c>
      <c r="H299" t="str">
        <f>IF(precio_alta!I299="","",precio_alta!I299)</f>
        <v/>
      </c>
      <c r="I299" t="str">
        <f>IF(precio_alta!J299="","",precio_alta!J299)</f>
        <v/>
      </c>
      <c r="J299" t="str">
        <f>IF(precio_alta!K299="","",precio_alta!K299)</f>
        <v/>
      </c>
      <c r="K299" t="str">
        <f>IF(precio_alta!L299="","",precio_alta!L299)</f>
        <v/>
      </c>
      <c r="L299" t="str">
        <f>IF(precio_alta!M299="","",precio_alta!M299)</f>
        <v/>
      </c>
      <c r="M299" t="str">
        <f>IF(precio_alta!N299="","",precio_alta!N299)</f>
        <v/>
      </c>
      <c r="N299" t="str">
        <f>IF(precio_alta!O299="","",precio_alta!O299)</f>
        <v/>
      </c>
      <c r="O299" t="str">
        <f>IF(precio_alta!P299="","",precio_alta!P299)</f>
        <v/>
      </c>
      <c r="P299" t="str">
        <f>IF(precio_alta!Q299="","",precio_alta!Q299)</f>
        <v/>
      </c>
      <c r="Q299" t="str">
        <f>IF(precio_alta!R299="","",precio_alta!R299)</f>
        <v/>
      </c>
      <c r="R299" t="str">
        <f>IF(precio_alta!S299="","",precio_alta!S299)</f>
        <v/>
      </c>
      <c r="S299" t="str">
        <f>IF(precio_alta!T299="","",precio_alta!T299)</f>
        <v/>
      </c>
      <c r="T299" t="str">
        <f>IF(precio_alta!U299="","",precio_alta!U299)</f>
        <v/>
      </c>
      <c r="U299" t="str">
        <f>IF(precio_alta!V299="","",precio_alta!V299)</f>
        <v/>
      </c>
      <c r="V299" t="str">
        <f>IF(precio_alta!W299="","",precio_alta!W299)</f>
        <v/>
      </c>
      <c r="W299" t="str">
        <f>IF(precio_alta!X299="","",precio_alta!X299)</f>
        <v/>
      </c>
      <c r="X299" t="str">
        <f>IF(precio_alta!Y299="","",precio_alta!Y299)</f>
        <v/>
      </c>
      <c r="Y299" t="str">
        <f>IF(precio_alta!Z299="","",precio_alta!Z299)</f>
        <v/>
      </c>
      <c r="Z299" t="str">
        <f>IF(Anexar1!C289="","",IFERROR(VLOOKUP(C299,Anexar1!C:P,6,0),0))</f>
        <v/>
      </c>
      <c r="AA299" t="str">
        <f>IF(Anexar1!C289="","",IFERROR(VLOOKUP(C299,Anexar1!C:P,14,0),""))</f>
        <v/>
      </c>
    </row>
    <row r="300" spans="1:27" x14ac:dyDescent="0.3">
      <c r="A300" t="str">
        <f>IF(precio_alta!B300="","",precio_alta!B300)</f>
        <v/>
      </c>
      <c r="B300" t="str">
        <f>IF(Anexar1!B290="","",Anexar1!B290)</f>
        <v/>
      </c>
      <c r="C300" t="str">
        <f>IF(Anexar1!C290="","",Anexar1!C290)</f>
        <v/>
      </c>
      <c r="D300" t="str">
        <f>IF(precio_alta!E300="","",precio_alta!E300)</f>
        <v/>
      </c>
      <c r="E300" t="str">
        <f>IF(precio_alta!F300="","",precio_alta!F300)</f>
        <v/>
      </c>
      <c r="F300" t="str">
        <f>IF(precio_alta!G300="","",precio_alta!G300)</f>
        <v/>
      </c>
      <c r="G300" t="str">
        <f>IF(precio_alta!H300="","",precio_alta!H300)</f>
        <v/>
      </c>
      <c r="H300" t="str">
        <f>IF(precio_alta!I300="","",precio_alta!I300)</f>
        <v/>
      </c>
      <c r="I300" t="str">
        <f>IF(precio_alta!J300="","",precio_alta!J300)</f>
        <v/>
      </c>
      <c r="J300" t="str">
        <f>IF(precio_alta!K300="","",precio_alta!K300)</f>
        <v/>
      </c>
      <c r="K300" t="str">
        <f>IF(precio_alta!L300="","",precio_alta!L300)</f>
        <v/>
      </c>
      <c r="L300" t="str">
        <f>IF(precio_alta!M300="","",precio_alta!M300)</f>
        <v/>
      </c>
      <c r="M300" t="str">
        <f>IF(precio_alta!N300="","",precio_alta!N300)</f>
        <v/>
      </c>
      <c r="N300" t="str">
        <f>IF(precio_alta!O300="","",precio_alta!O300)</f>
        <v/>
      </c>
      <c r="O300" t="str">
        <f>IF(precio_alta!P300="","",precio_alta!P300)</f>
        <v/>
      </c>
      <c r="P300" t="str">
        <f>IF(precio_alta!Q300="","",precio_alta!Q300)</f>
        <v/>
      </c>
      <c r="Q300" t="str">
        <f>IF(precio_alta!R300="","",precio_alta!R300)</f>
        <v/>
      </c>
      <c r="R300" t="str">
        <f>IF(precio_alta!S300="","",precio_alta!S300)</f>
        <v/>
      </c>
      <c r="S300" t="str">
        <f>IF(precio_alta!T300="","",precio_alta!T300)</f>
        <v/>
      </c>
      <c r="T300" t="str">
        <f>IF(precio_alta!U300="","",precio_alta!U300)</f>
        <v/>
      </c>
      <c r="U300" t="str">
        <f>IF(precio_alta!V300="","",precio_alta!V300)</f>
        <v/>
      </c>
      <c r="V300" t="str">
        <f>IF(precio_alta!W300="","",precio_alta!W300)</f>
        <v/>
      </c>
      <c r="W300" t="str">
        <f>IF(precio_alta!X300="","",precio_alta!X300)</f>
        <v/>
      </c>
      <c r="X300" t="str">
        <f>IF(precio_alta!Y300="","",precio_alta!Y300)</f>
        <v/>
      </c>
      <c r="Y300" t="str">
        <f>IF(precio_alta!Z300="","",precio_alta!Z300)</f>
        <v/>
      </c>
      <c r="Z300" t="str">
        <f>IF(Anexar1!C290="","",IFERROR(VLOOKUP(C300,Anexar1!C:P,6,0),0))</f>
        <v/>
      </c>
      <c r="AA300" t="str">
        <f>IF(Anexar1!C290="","",IFERROR(VLOOKUP(C300,Anexar1!C:P,14,0),""))</f>
        <v/>
      </c>
    </row>
    <row r="301" spans="1:27" x14ac:dyDescent="0.3">
      <c r="A301" t="str">
        <f>IF(precio_alta!B301="","",precio_alta!B301)</f>
        <v/>
      </c>
      <c r="B301" t="str">
        <f>IF(Anexar1!B291="","",Anexar1!B291)</f>
        <v/>
      </c>
      <c r="C301" t="str">
        <f>IF(Anexar1!C291="","",Anexar1!C291)</f>
        <v/>
      </c>
      <c r="D301" t="str">
        <f>IF(precio_alta!E301="","",precio_alta!E301)</f>
        <v/>
      </c>
      <c r="E301" t="str">
        <f>IF(precio_alta!F301="","",precio_alta!F301)</f>
        <v/>
      </c>
      <c r="F301" t="str">
        <f>IF(precio_alta!G301="","",precio_alta!G301)</f>
        <v/>
      </c>
      <c r="G301" t="str">
        <f>IF(precio_alta!H301="","",precio_alta!H301)</f>
        <v/>
      </c>
      <c r="H301" t="str">
        <f>IF(precio_alta!I301="","",precio_alta!I301)</f>
        <v/>
      </c>
      <c r="I301" t="str">
        <f>IF(precio_alta!J301="","",precio_alta!J301)</f>
        <v/>
      </c>
      <c r="J301" t="str">
        <f>IF(precio_alta!K301="","",precio_alta!K301)</f>
        <v/>
      </c>
      <c r="K301" t="str">
        <f>IF(precio_alta!L301="","",precio_alta!L301)</f>
        <v/>
      </c>
      <c r="L301" t="str">
        <f>IF(precio_alta!M301="","",precio_alta!M301)</f>
        <v/>
      </c>
      <c r="M301" t="str">
        <f>IF(precio_alta!N301="","",precio_alta!N301)</f>
        <v/>
      </c>
      <c r="N301" t="str">
        <f>IF(precio_alta!O301="","",precio_alta!O301)</f>
        <v/>
      </c>
      <c r="O301" t="str">
        <f>IF(precio_alta!P301="","",precio_alta!P301)</f>
        <v/>
      </c>
      <c r="P301" t="str">
        <f>IF(precio_alta!Q301="","",precio_alta!Q301)</f>
        <v/>
      </c>
      <c r="Q301" t="str">
        <f>IF(precio_alta!R301="","",precio_alta!R301)</f>
        <v/>
      </c>
      <c r="R301" t="str">
        <f>IF(precio_alta!S301="","",precio_alta!S301)</f>
        <v/>
      </c>
      <c r="S301" t="str">
        <f>IF(precio_alta!T301="","",precio_alta!T301)</f>
        <v/>
      </c>
      <c r="T301" t="str">
        <f>IF(precio_alta!U301="","",precio_alta!U301)</f>
        <v/>
      </c>
      <c r="U301" t="str">
        <f>IF(precio_alta!V301="","",precio_alta!V301)</f>
        <v/>
      </c>
      <c r="V301" t="str">
        <f>IF(precio_alta!W301="","",precio_alta!W301)</f>
        <v/>
      </c>
      <c r="W301" t="str">
        <f>IF(precio_alta!X301="","",precio_alta!X301)</f>
        <v/>
      </c>
      <c r="X301" t="str">
        <f>IF(precio_alta!Y301="","",precio_alta!Y301)</f>
        <v/>
      </c>
      <c r="Y301" t="str">
        <f>IF(precio_alta!Z301="","",precio_alta!Z301)</f>
        <v/>
      </c>
      <c r="Z301" t="str">
        <f>IF(Anexar1!C291="","",IFERROR(VLOOKUP(C301,Anexar1!C:P,6,0),0))</f>
        <v/>
      </c>
      <c r="AA301" t="str">
        <f>IF(Anexar1!C291="","",IFERROR(VLOOKUP(C301,Anexar1!C:P,14,0),""))</f>
        <v/>
      </c>
    </row>
    <row r="302" spans="1:27" x14ac:dyDescent="0.3">
      <c r="A302" t="str">
        <f>IF(precio_alta!B302="","",precio_alta!B302)</f>
        <v/>
      </c>
      <c r="B302" t="str">
        <f>IF(Anexar1!B292="","",Anexar1!B292)</f>
        <v/>
      </c>
      <c r="C302" t="str">
        <f>IF(Anexar1!C292="","",Anexar1!C292)</f>
        <v/>
      </c>
      <c r="D302" t="str">
        <f>IF(precio_alta!E302="","",precio_alta!E302)</f>
        <v/>
      </c>
      <c r="E302" t="str">
        <f>IF(precio_alta!F302="","",precio_alta!F302)</f>
        <v/>
      </c>
      <c r="F302" t="str">
        <f>IF(precio_alta!G302="","",precio_alta!G302)</f>
        <v/>
      </c>
      <c r="G302" t="str">
        <f>IF(precio_alta!H302="","",precio_alta!H302)</f>
        <v/>
      </c>
      <c r="H302" t="str">
        <f>IF(precio_alta!I302="","",precio_alta!I302)</f>
        <v/>
      </c>
      <c r="I302" t="str">
        <f>IF(precio_alta!J302="","",precio_alta!J302)</f>
        <v/>
      </c>
      <c r="J302" t="str">
        <f>IF(precio_alta!K302="","",precio_alta!K302)</f>
        <v/>
      </c>
      <c r="K302" t="str">
        <f>IF(precio_alta!L302="","",precio_alta!L302)</f>
        <v/>
      </c>
      <c r="L302" t="str">
        <f>IF(precio_alta!M302="","",precio_alta!M302)</f>
        <v/>
      </c>
      <c r="M302" t="str">
        <f>IF(precio_alta!N302="","",precio_alta!N302)</f>
        <v/>
      </c>
      <c r="N302" t="str">
        <f>IF(precio_alta!O302="","",precio_alta!O302)</f>
        <v/>
      </c>
      <c r="O302" t="str">
        <f>IF(precio_alta!P302="","",precio_alta!P302)</f>
        <v/>
      </c>
      <c r="P302" t="str">
        <f>IF(precio_alta!Q302="","",precio_alta!Q302)</f>
        <v/>
      </c>
      <c r="Q302" t="str">
        <f>IF(precio_alta!R302="","",precio_alta!R302)</f>
        <v/>
      </c>
      <c r="R302" t="str">
        <f>IF(precio_alta!S302="","",precio_alta!S302)</f>
        <v/>
      </c>
      <c r="S302" t="str">
        <f>IF(precio_alta!T302="","",precio_alta!T302)</f>
        <v/>
      </c>
      <c r="T302" t="str">
        <f>IF(precio_alta!U302="","",precio_alta!U302)</f>
        <v/>
      </c>
      <c r="U302" t="str">
        <f>IF(precio_alta!V302="","",precio_alta!V302)</f>
        <v/>
      </c>
      <c r="V302" t="str">
        <f>IF(precio_alta!W302="","",precio_alta!W302)</f>
        <v/>
      </c>
      <c r="W302" t="str">
        <f>IF(precio_alta!X302="","",precio_alta!X302)</f>
        <v/>
      </c>
      <c r="X302" t="str">
        <f>IF(precio_alta!Y302="","",precio_alta!Y302)</f>
        <v/>
      </c>
      <c r="Y302" t="str">
        <f>IF(precio_alta!Z302="","",precio_alta!Z302)</f>
        <v/>
      </c>
      <c r="Z302" t="str">
        <f>IF(Anexar1!C292="","",IFERROR(VLOOKUP(C302,Anexar1!C:P,6,0),0))</f>
        <v/>
      </c>
      <c r="AA302" t="str">
        <f>IF(Anexar1!C292="","",IFERROR(VLOOKUP(C302,Anexar1!C:P,14,0),""))</f>
        <v/>
      </c>
    </row>
    <row r="303" spans="1:27" x14ac:dyDescent="0.3">
      <c r="A303" t="str">
        <f>IF(precio_alta!B303="","",precio_alta!B303)</f>
        <v/>
      </c>
      <c r="B303" t="str">
        <f>IF(Anexar1!B293="","",Anexar1!B293)</f>
        <v/>
      </c>
      <c r="C303" t="str">
        <f>IF(Anexar1!C293="","",Anexar1!C293)</f>
        <v/>
      </c>
      <c r="D303" t="str">
        <f>IF(precio_alta!E303="","",precio_alta!E303)</f>
        <v/>
      </c>
      <c r="E303" t="str">
        <f>IF(precio_alta!F303="","",precio_alta!F303)</f>
        <v/>
      </c>
      <c r="F303" t="str">
        <f>IF(precio_alta!G303="","",precio_alta!G303)</f>
        <v/>
      </c>
      <c r="G303" t="str">
        <f>IF(precio_alta!H303="","",precio_alta!H303)</f>
        <v/>
      </c>
      <c r="H303" t="str">
        <f>IF(precio_alta!I303="","",precio_alta!I303)</f>
        <v/>
      </c>
      <c r="I303" t="str">
        <f>IF(precio_alta!J303="","",precio_alta!J303)</f>
        <v/>
      </c>
      <c r="J303" t="str">
        <f>IF(precio_alta!K303="","",precio_alta!K303)</f>
        <v/>
      </c>
      <c r="K303" t="str">
        <f>IF(precio_alta!L303="","",precio_alta!L303)</f>
        <v/>
      </c>
      <c r="L303" t="str">
        <f>IF(precio_alta!M303="","",precio_alta!M303)</f>
        <v/>
      </c>
      <c r="M303" t="str">
        <f>IF(precio_alta!N303="","",precio_alta!N303)</f>
        <v/>
      </c>
      <c r="N303" t="str">
        <f>IF(precio_alta!O303="","",precio_alta!O303)</f>
        <v/>
      </c>
      <c r="O303" t="str">
        <f>IF(precio_alta!P303="","",precio_alta!P303)</f>
        <v/>
      </c>
      <c r="P303" t="str">
        <f>IF(precio_alta!Q303="","",precio_alta!Q303)</f>
        <v/>
      </c>
      <c r="Q303" t="str">
        <f>IF(precio_alta!R303="","",precio_alta!R303)</f>
        <v/>
      </c>
      <c r="R303" t="str">
        <f>IF(precio_alta!S303="","",precio_alta!S303)</f>
        <v/>
      </c>
      <c r="S303" t="str">
        <f>IF(precio_alta!T303="","",precio_alta!T303)</f>
        <v/>
      </c>
      <c r="T303" t="str">
        <f>IF(precio_alta!U303="","",precio_alta!U303)</f>
        <v/>
      </c>
      <c r="U303" t="str">
        <f>IF(precio_alta!V303="","",precio_alta!V303)</f>
        <v/>
      </c>
      <c r="V303" t="str">
        <f>IF(precio_alta!W303="","",precio_alta!W303)</f>
        <v/>
      </c>
      <c r="W303" t="str">
        <f>IF(precio_alta!X303="","",precio_alta!X303)</f>
        <v/>
      </c>
      <c r="X303" t="str">
        <f>IF(precio_alta!Y303="","",precio_alta!Y303)</f>
        <v/>
      </c>
      <c r="Y303" t="str">
        <f>IF(precio_alta!Z303="","",precio_alta!Z303)</f>
        <v/>
      </c>
      <c r="Z303" t="str">
        <f>IF(Anexar1!C293="","",IFERROR(VLOOKUP(C303,Anexar1!C:P,6,0),0))</f>
        <v/>
      </c>
      <c r="AA303" t="str">
        <f>IF(Anexar1!C293="","",IFERROR(VLOOKUP(C303,Anexar1!C:P,14,0),""))</f>
        <v/>
      </c>
    </row>
    <row r="304" spans="1:27" x14ac:dyDescent="0.3">
      <c r="A304" t="str">
        <f>IF(precio_alta!B304="","",precio_alta!B304)</f>
        <v/>
      </c>
      <c r="B304" t="str">
        <f>IF(Anexar1!B294="","",Anexar1!B294)</f>
        <v/>
      </c>
      <c r="C304" t="str">
        <f>IF(Anexar1!C294="","",Anexar1!C294)</f>
        <v/>
      </c>
      <c r="D304" t="str">
        <f>IF(precio_alta!E304="","",precio_alta!E304)</f>
        <v/>
      </c>
      <c r="E304" t="str">
        <f>IF(precio_alta!F304="","",precio_alta!F304)</f>
        <v/>
      </c>
      <c r="F304" t="str">
        <f>IF(precio_alta!G304="","",precio_alta!G304)</f>
        <v/>
      </c>
      <c r="G304" t="str">
        <f>IF(precio_alta!H304="","",precio_alta!H304)</f>
        <v/>
      </c>
      <c r="H304" t="str">
        <f>IF(precio_alta!I304="","",precio_alta!I304)</f>
        <v/>
      </c>
      <c r="I304" t="str">
        <f>IF(precio_alta!J304="","",precio_alta!J304)</f>
        <v/>
      </c>
      <c r="J304" t="str">
        <f>IF(precio_alta!K304="","",precio_alta!K304)</f>
        <v/>
      </c>
      <c r="K304" t="str">
        <f>IF(precio_alta!L304="","",precio_alta!L304)</f>
        <v/>
      </c>
      <c r="L304" t="str">
        <f>IF(precio_alta!M304="","",precio_alta!M304)</f>
        <v/>
      </c>
      <c r="M304" t="str">
        <f>IF(precio_alta!N304="","",precio_alta!N304)</f>
        <v/>
      </c>
      <c r="N304" t="str">
        <f>IF(precio_alta!O304="","",precio_alta!O304)</f>
        <v/>
      </c>
      <c r="O304" t="str">
        <f>IF(precio_alta!P304="","",precio_alta!P304)</f>
        <v/>
      </c>
      <c r="P304" t="str">
        <f>IF(precio_alta!Q304="","",precio_alta!Q304)</f>
        <v/>
      </c>
      <c r="Q304" t="str">
        <f>IF(precio_alta!R304="","",precio_alta!R304)</f>
        <v/>
      </c>
      <c r="R304" t="str">
        <f>IF(precio_alta!S304="","",precio_alta!S304)</f>
        <v/>
      </c>
      <c r="S304" t="str">
        <f>IF(precio_alta!T304="","",precio_alta!T304)</f>
        <v/>
      </c>
      <c r="T304" t="str">
        <f>IF(precio_alta!U304="","",precio_alta!U304)</f>
        <v/>
      </c>
      <c r="U304" t="str">
        <f>IF(precio_alta!V304="","",precio_alta!V304)</f>
        <v/>
      </c>
      <c r="V304" t="str">
        <f>IF(precio_alta!W304="","",precio_alta!W304)</f>
        <v/>
      </c>
      <c r="W304" t="str">
        <f>IF(precio_alta!X304="","",precio_alta!X304)</f>
        <v/>
      </c>
      <c r="X304" t="str">
        <f>IF(precio_alta!Y304="","",precio_alta!Y304)</f>
        <v/>
      </c>
      <c r="Y304" t="str">
        <f>IF(precio_alta!Z304="","",precio_alta!Z304)</f>
        <v/>
      </c>
      <c r="Z304" t="str">
        <f>IF(Anexar1!C294="","",IFERROR(VLOOKUP(C304,Anexar1!C:P,6,0),0))</f>
        <v/>
      </c>
      <c r="AA304" t="str">
        <f>IF(Anexar1!C294="","",IFERROR(VLOOKUP(C304,Anexar1!C:P,14,0),""))</f>
        <v/>
      </c>
    </row>
    <row r="305" spans="1:27" x14ac:dyDescent="0.3">
      <c r="A305" t="str">
        <f>IF(precio_alta!B305="","",precio_alta!B305)</f>
        <v/>
      </c>
      <c r="B305" t="str">
        <f>IF(Anexar1!B295="","",Anexar1!B295)</f>
        <v/>
      </c>
      <c r="C305" t="str">
        <f>IF(Anexar1!C295="","",Anexar1!C295)</f>
        <v/>
      </c>
      <c r="D305" t="str">
        <f>IF(precio_alta!E305="","",precio_alta!E305)</f>
        <v/>
      </c>
      <c r="E305" t="str">
        <f>IF(precio_alta!F305="","",precio_alta!F305)</f>
        <v/>
      </c>
      <c r="F305" t="str">
        <f>IF(precio_alta!G305="","",precio_alta!G305)</f>
        <v/>
      </c>
      <c r="G305" t="str">
        <f>IF(precio_alta!H305="","",precio_alta!H305)</f>
        <v/>
      </c>
      <c r="H305" t="str">
        <f>IF(precio_alta!I305="","",precio_alta!I305)</f>
        <v/>
      </c>
      <c r="I305" t="str">
        <f>IF(precio_alta!J305="","",precio_alta!J305)</f>
        <v/>
      </c>
      <c r="J305" t="str">
        <f>IF(precio_alta!K305="","",precio_alta!K305)</f>
        <v/>
      </c>
      <c r="K305" t="str">
        <f>IF(precio_alta!L305="","",precio_alta!L305)</f>
        <v/>
      </c>
      <c r="L305" t="str">
        <f>IF(precio_alta!M305="","",precio_alta!M305)</f>
        <v/>
      </c>
      <c r="M305" t="str">
        <f>IF(precio_alta!N305="","",precio_alta!N305)</f>
        <v/>
      </c>
      <c r="N305" t="str">
        <f>IF(precio_alta!O305="","",precio_alta!O305)</f>
        <v/>
      </c>
      <c r="O305" t="str">
        <f>IF(precio_alta!P305="","",precio_alta!P305)</f>
        <v/>
      </c>
      <c r="P305" t="str">
        <f>IF(precio_alta!Q305="","",precio_alta!Q305)</f>
        <v/>
      </c>
      <c r="Q305" t="str">
        <f>IF(precio_alta!R305="","",precio_alta!R305)</f>
        <v/>
      </c>
      <c r="R305" t="str">
        <f>IF(precio_alta!S305="","",precio_alta!S305)</f>
        <v/>
      </c>
      <c r="S305" t="str">
        <f>IF(precio_alta!T305="","",precio_alta!T305)</f>
        <v/>
      </c>
      <c r="T305" t="str">
        <f>IF(precio_alta!U305="","",precio_alta!U305)</f>
        <v/>
      </c>
      <c r="U305" t="str">
        <f>IF(precio_alta!V305="","",precio_alta!V305)</f>
        <v/>
      </c>
      <c r="V305" t="str">
        <f>IF(precio_alta!W305="","",precio_alta!W305)</f>
        <v/>
      </c>
      <c r="W305" t="str">
        <f>IF(precio_alta!X305="","",precio_alta!X305)</f>
        <v/>
      </c>
      <c r="X305" t="str">
        <f>IF(precio_alta!Y305="","",precio_alta!Y305)</f>
        <v/>
      </c>
      <c r="Y305" t="str">
        <f>IF(precio_alta!Z305="","",precio_alta!Z305)</f>
        <v/>
      </c>
      <c r="Z305" t="str">
        <f>IF(Anexar1!C295="","",IFERROR(VLOOKUP(C305,Anexar1!C:P,6,0),0))</f>
        <v/>
      </c>
      <c r="AA305" t="str">
        <f>IF(Anexar1!C295="","",IFERROR(VLOOKUP(C305,Anexar1!C:P,14,0),""))</f>
        <v/>
      </c>
    </row>
    <row r="306" spans="1:27" x14ac:dyDescent="0.3">
      <c r="A306" t="str">
        <f>IF(precio_alta!B306="","",precio_alta!B306)</f>
        <v/>
      </c>
      <c r="B306" t="str">
        <f>IF(Anexar1!B296="","",Anexar1!B296)</f>
        <v/>
      </c>
      <c r="C306" t="str">
        <f>IF(Anexar1!C296="","",Anexar1!C296)</f>
        <v/>
      </c>
      <c r="D306" t="str">
        <f>IF(precio_alta!E306="","",precio_alta!E306)</f>
        <v/>
      </c>
      <c r="E306" t="str">
        <f>IF(precio_alta!F306="","",precio_alta!F306)</f>
        <v/>
      </c>
      <c r="F306" t="str">
        <f>IF(precio_alta!G306="","",precio_alta!G306)</f>
        <v/>
      </c>
      <c r="G306" t="str">
        <f>IF(precio_alta!H306="","",precio_alta!H306)</f>
        <v/>
      </c>
      <c r="H306" t="str">
        <f>IF(precio_alta!I306="","",precio_alta!I306)</f>
        <v/>
      </c>
      <c r="I306" t="str">
        <f>IF(precio_alta!J306="","",precio_alta!J306)</f>
        <v/>
      </c>
      <c r="J306" t="str">
        <f>IF(precio_alta!K306="","",precio_alta!K306)</f>
        <v/>
      </c>
      <c r="K306" t="str">
        <f>IF(precio_alta!L306="","",precio_alta!L306)</f>
        <v/>
      </c>
      <c r="L306" t="str">
        <f>IF(precio_alta!M306="","",precio_alta!M306)</f>
        <v/>
      </c>
      <c r="M306" t="str">
        <f>IF(precio_alta!N306="","",precio_alta!N306)</f>
        <v/>
      </c>
      <c r="N306" t="str">
        <f>IF(precio_alta!O306="","",precio_alta!O306)</f>
        <v/>
      </c>
      <c r="O306" t="str">
        <f>IF(precio_alta!P306="","",precio_alta!P306)</f>
        <v/>
      </c>
      <c r="P306" t="str">
        <f>IF(precio_alta!Q306="","",precio_alta!Q306)</f>
        <v/>
      </c>
      <c r="Q306" t="str">
        <f>IF(precio_alta!R306="","",precio_alta!R306)</f>
        <v/>
      </c>
      <c r="R306" t="str">
        <f>IF(precio_alta!S306="","",precio_alta!S306)</f>
        <v/>
      </c>
      <c r="S306" t="str">
        <f>IF(precio_alta!T306="","",precio_alta!T306)</f>
        <v/>
      </c>
      <c r="T306" t="str">
        <f>IF(precio_alta!U306="","",precio_alta!U306)</f>
        <v/>
      </c>
      <c r="U306" t="str">
        <f>IF(precio_alta!V306="","",precio_alta!V306)</f>
        <v/>
      </c>
      <c r="V306" t="str">
        <f>IF(precio_alta!W306="","",precio_alta!W306)</f>
        <v/>
      </c>
      <c r="W306" t="str">
        <f>IF(precio_alta!X306="","",precio_alta!X306)</f>
        <v/>
      </c>
      <c r="X306" t="str">
        <f>IF(precio_alta!Y306="","",precio_alta!Y306)</f>
        <v/>
      </c>
      <c r="Y306" t="str">
        <f>IF(precio_alta!Z306="","",precio_alta!Z306)</f>
        <v/>
      </c>
      <c r="Z306" t="str">
        <f>IF(Anexar1!C296="","",IFERROR(VLOOKUP(C306,Anexar1!C:P,6,0),0))</f>
        <v/>
      </c>
      <c r="AA306" t="str">
        <f>IF(Anexar1!C296="","",IFERROR(VLOOKUP(C306,Anexar1!C:P,14,0),""))</f>
        <v/>
      </c>
    </row>
    <row r="307" spans="1:27" x14ac:dyDescent="0.3">
      <c r="A307" t="str">
        <f>IF(precio_alta!B307="","",precio_alta!B307)</f>
        <v/>
      </c>
      <c r="B307" t="str">
        <f>IF(Anexar1!B297="","",Anexar1!B297)</f>
        <v/>
      </c>
      <c r="C307" t="str">
        <f>IF(Anexar1!C297="","",Anexar1!C297)</f>
        <v/>
      </c>
      <c r="D307" t="str">
        <f>IF(precio_alta!E307="","",precio_alta!E307)</f>
        <v/>
      </c>
      <c r="E307" t="str">
        <f>IF(precio_alta!F307="","",precio_alta!F307)</f>
        <v/>
      </c>
      <c r="F307" t="str">
        <f>IF(precio_alta!G307="","",precio_alta!G307)</f>
        <v/>
      </c>
      <c r="G307" t="str">
        <f>IF(precio_alta!H307="","",precio_alta!H307)</f>
        <v/>
      </c>
      <c r="H307" t="str">
        <f>IF(precio_alta!I307="","",precio_alta!I307)</f>
        <v/>
      </c>
      <c r="I307" t="str">
        <f>IF(precio_alta!J307="","",precio_alta!J307)</f>
        <v/>
      </c>
      <c r="J307" t="str">
        <f>IF(precio_alta!K307="","",precio_alta!K307)</f>
        <v/>
      </c>
      <c r="K307" t="str">
        <f>IF(precio_alta!L307="","",precio_alta!L307)</f>
        <v/>
      </c>
      <c r="L307" t="str">
        <f>IF(precio_alta!M307="","",precio_alta!M307)</f>
        <v/>
      </c>
      <c r="M307" t="str">
        <f>IF(precio_alta!N307="","",precio_alta!N307)</f>
        <v/>
      </c>
      <c r="N307" t="str">
        <f>IF(precio_alta!O307="","",precio_alta!O307)</f>
        <v/>
      </c>
      <c r="O307" t="str">
        <f>IF(precio_alta!P307="","",precio_alta!P307)</f>
        <v/>
      </c>
      <c r="P307" t="str">
        <f>IF(precio_alta!Q307="","",precio_alta!Q307)</f>
        <v/>
      </c>
      <c r="Q307" t="str">
        <f>IF(precio_alta!R307="","",precio_alta!R307)</f>
        <v/>
      </c>
      <c r="R307" t="str">
        <f>IF(precio_alta!S307="","",precio_alta!S307)</f>
        <v/>
      </c>
      <c r="S307" t="str">
        <f>IF(precio_alta!T307="","",precio_alta!T307)</f>
        <v/>
      </c>
      <c r="T307" t="str">
        <f>IF(precio_alta!U307="","",precio_alta!U307)</f>
        <v/>
      </c>
      <c r="U307" t="str">
        <f>IF(precio_alta!V307="","",precio_alta!V307)</f>
        <v/>
      </c>
      <c r="V307" t="str">
        <f>IF(precio_alta!W307="","",precio_alta!W307)</f>
        <v/>
      </c>
      <c r="W307" t="str">
        <f>IF(precio_alta!X307="","",precio_alta!X307)</f>
        <v/>
      </c>
      <c r="X307" t="str">
        <f>IF(precio_alta!Y307="","",precio_alta!Y307)</f>
        <v/>
      </c>
      <c r="Y307" t="str">
        <f>IF(precio_alta!Z307="","",precio_alta!Z307)</f>
        <v/>
      </c>
      <c r="Z307" t="str">
        <f>IF(Anexar1!C297="","",IFERROR(VLOOKUP(C307,Anexar1!C:P,6,0),0))</f>
        <v/>
      </c>
      <c r="AA307" t="str">
        <f>IF(Anexar1!C297="","",IFERROR(VLOOKUP(C307,Anexar1!C:P,14,0),""))</f>
        <v/>
      </c>
    </row>
    <row r="308" spans="1:27" x14ac:dyDescent="0.3">
      <c r="A308" t="str">
        <f>IF(precio_alta!B308="","",precio_alta!B308)</f>
        <v/>
      </c>
      <c r="B308" t="str">
        <f>IF(Anexar1!B298="","",Anexar1!B298)</f>
        <v/>
      </c>
      <c r="C308" t="str">
        <f>IF(Anexar1!C298="","",Anexar1!C298)</f>
        <v/>
      </c>
      <c r="D308" t="str">
        <f>IF(precio_alta!E308="","",precio_alta!E308)</f>
        <v/>
      </c>
      <c r="E308" t="str">
        <f>IF(precio_alta!F308="","",precio_alta!F308)</f>
        <v/>
      </c>
      <c r="F308" t="str">
        <f>IF(precio_alta!G308="","",precio_alta!G308)</f>
        <v/>
      </c>
      <c r="G308" t="str">
        <f>IF(precio_alta!H308="","",precio_alta!H308)</f>
        <v/>
      </c>
      <c r="H308" t="str">
        <f>IF(precio_alta!I308="","",precio_alta!I308)</f>
        <v/>
      </c>
      <c r="I308" t="str">
        <f>IF(precio_alta!J308="","",precio_alta!J308)</f>
        <v/>
      </c>
      <c r="J308" t="str">
        <f>IF(precio_alta!K308="","",precio_alta!K308)</f>
        <v/>
      </c>
      <c r="K308" t="str">
        <f>IF(precio_alta!L308="","",precio_alta!L308)</f>
        <v/>
      </c>
      <c r="L308" t="str">
        <f>IF(precio_alta!M308="","",precio_alta!M308)</f>
        <v/>
      </c>
      <c r="M308" t="str">
        <f>IF(precio_alta!N308="","",precio_alta!N308)</f>
        <v/>
      </c>
      <c r="N308" t="str">
        <f>IF(precio_alta!O308="","",precio_alta!O308)</f>
        <v/>
      </c>
      <c r="O308" t="str">
        <f>IF(precio_alta!P308="","",precio_alta!P308)</f>
        <v/>
      </c>
      <c r="P308" t="str">
        <f>IF(precio_alta!Q308="","",precio_alta!Q308)</f>
        <v/>
      </c>
      <c r="Q308" t="str">
        <f>IF(precio_alta!R308="","",precio_alta!R308)</f>
        <v/>
      </c>
      <c r="R308" t="str">
        <f>IF(precio_alta!S308="","",precio_alta!S308)</f>
        <v/>
      </c>
      <c r="S308" t="str">
        <f>IF(precio_alta!T308="","",precio_alta!T308)</f>
        <v/>
      </c>
      <c r="T308" t="str">
        <f>IF(precio_alta!U308="","",precio_alta!U308)</f>
        <v/>
      </c>
      <c r="U308" t="str">
        <f>IF(precio_alta!V308="","",precio_alta!V308)</f>
        <v/>
      </c>
      <c r="V308" t="str">
        <f>IF(precio_alta!W308="","",precio_alta!W308)</f>
        <v/>
      </c>
      <c r="W308" t="str">
        <f>IF(precio_alta!X308="","",precio_alta!X308)</f>
        <v/>
      </c>
      <c r="X308" t="str">
        <f>IF(precio_alta!Y308="","",precio_alta!Y308)</f>
        <v/>
      </c>
      <c r="Y308" t="str">
        <f>IF(precio_alta!Z308="","",precio_alta!Z308)</f>
        <v/>
      </c>
      <c r="Z308" t="str">
        <f>IF(Anexar1!C298="","",IFERROR(VLOOKUP(C308,Anexar1!C:P,6,0),0))</f>
        <v/>
      </c>
      <c r="AA308" t="str">
        <f>IF(Anexar1!C298="","",IFERROR(VLOOKUP(C308,Anexar1!C:P,14,0),""))</f>
        <v/>
      </c>
    </row>
    <row r="309" spans="1:27" x14ac:dyDescent="0.3">
      <c r="A309" t="str">
        <f>IF(precio_alta!B309="","",precio_alta!B309)</f>
        <v/>
      </c>
      <c r="B309" t="str">
        <f>IF(Anexar1!B299="","",Anexar1!B299)</f>
        <v/>
      </c>
      <c r="C309" t="str">
        <f>IF(Anexar1!C299="","",Anexar1!C299)</f>
        <v/>
      </c>
      <c r="D309" t="str">
        <f>IF(precio_alta!E309="","",precio_alta!E309)</f>
        <v/>
      </c>
      <c r="E309" t="str">
        <f>IF(precio_alta!F309="","",precio_alta!F309)</f>
        <v/>
      </c>
      <c r="F309" t="str">
        <f>IF(precio_alta!G309="","",precio_alta!G309)</f>
        <v/>
      </c>
      <c r="G309" t="str">
        <f>IF(precio_alta!H309="","",precio_alta!H309)</f>
        <v/>
      </c>
      <c r="H309" t="str">
        <f>IF(precio_alta!I309="","",precio_alta!I309)</f>
        <v/>
      </c>
      <c r="I309" t="str">
        <f>IF(precio_alta!J309="","",precio_alta!J309)</f>
        <v/>
      </c>
      <c r="J309" t="str">
        <f>IF(precio_alta!K309="","",precio_alta!K309)</f>
        <v/>
      </c>
      <c r="K309" t="str">
        <f>IF(precio_alta!L309="","",precio_alta!L309)</f>
        <v/>
      </c>
      <c r="L309" t="str">
        <f>IF(precio_alta!M309="","",precio_alta!M309)</f>
        <v/>
      </c>
      <c r="M309" t="str">
        <f>IF(precio_alta!N309="","",precio_alta!N309)</f>
        <v/>
      </c>
      <c r="N309" t="str">
        <f>IF(precio_alta!O309="","",precio_alta!O309)</f>
        <v/>
      </c>
      <c r="O309" t="str">
        <f>IF(precio_alta!P309="","",precio_alta!P309)</f>
        <v/>
      </c>
      <c r="P309" t="str">
        <f>IF(precio_alta!Q309="","",precio_alta!Q309)</f>
        <v/>
      </c>
      <c r="Q309" t="str">
        <f>IF(precio_alta!R309="","",precio_alta!R309)</f>
        <v/>
      </c>
      <c r="R309" t="str">
        <f>IF(precio_alta!S309="","",precio_alta!S309)</f>
        <v/>
      </c>
      <c r="S309" t="str">
        <f>IF(precio_alta!T309="","",precio_alta!T309)</f>
        <v/>
      </c>
      <c r="T309" t="str">
        <f>IF(precio_alta!U309="","",precio_alta!U309)</f>
        <v/>
      </c>
      <c r="U309" t="str">
        <f>IF(precio_alta!V309="","",precio_alta!V309)</f>
        <v/>
      </c>
      <c r="V309" t="str">
        <f>IF(precio_alta!W309="","",precio_alta!W309)</f>
        <v/>
      </c>
      <c r="W309" t="str">
        <f>IF(precio_alta!X309="","",precio_alta!X309)</f>
        <v/>
      </c>
      <c r="X309" t="str">
        <f>IF(precio_alta!Y309="","",precio_alta!Y309)</f>
        <v/>
      </c>
      <c r="Y309" t="str">
        <f>IF(precio_alta!Z309="","",precio_alta!Z309)</f>
        <v/>
      </c>
      <c r="Z309" t="str">
        <f>IF(Anexar1!C299="","",IFERROR(VLOOKUP(C309,Anexar1!C:P,6,0),0))</f>
        <v/>
      </c>
      <c r="AA309" t="str">
        <f>IF(Anexar1!C299="","",IFERROR(VLOOKUP(C309,Anexar1!C:P,14,0),""))</f>
        <v/>
      </c>
    </row>
    <row r="310" spans="1:27" x14ac:dyDescent="0.3">
      <c r="A310" t="str">
        <f>IF(precio_alta!B310="","",precio_alta!B310)</f>
        <v/>
      </c>
      <c r="B310" t="str">
        <f>IF(Anexar1!B300="","",Anexar1!B300)</f>
        <v/>
      </c>
      <c r="C310" t="str">
        <f>IF(Anexar1!C300="","",Anexar1!C300)</f>
        <v/>
      </c>
      <c r="D310" t="str">
        <f>IF(precio_alta!E310="","",precio_alta!E310)</f>
        <v/>
      </c>
      <c r="E310" t="str">
        <f>IF(precio_alta!F310="","",precio_alta!F310)</f>
        <v/>
      </c>
      <c r="F310" t="str">
        <f>IF(precio_alta!G310="","",precio_alta!G310)</f>
        <v/>
      </c>
      <c r="G310" t="str">
        <f>IF(precio_alta!H310="","",precio_alta!H310)</f>
        <v/>
      </c>
      <c r="H310" t="str">
        <f>IF(precio_alta!I310="","",precio_alta!I310)</f>
        <v/>
      </c>
      <c r="I310" t="str">
        <f>IF(precio_alta!J310="","",precio_alta!J310)</f>
        <v/>
      </c>
      <c r="J310" t="str">
        <f>IF(precio_alta!K310="","",precio_alta!K310)</f>
        <v/>
      </c>
      <c r="K310" t="str">
        <f>IF(precio_alta!L310="","",precio_alta!L310)</f>
        <v/>
      </c>
      <c r="L310" t="str">
        <f>IF(precio_alta!M310="","",precio_alta!M310)</f>
        <v/>
      </c>
      <c r="M310" t="str">
        <f>IF(precio_alta!N310="","",precio_alta!N310)</f>
        <v/>
      </c>
      <c r="N310" t="str">
        <f>IF(precio_alta!O310="","",precio_alta!O310)</f>
        <v/>
      </c>
      <c r="O310" t="str">
        <f>IF(precio_alta!P310="","",precio_alta!P310)</f>
        <v/>
      </c>
      <c r="P310" t="str">
        <f>IF(precio_alta!Q310="","",precio_alta!Q310)</f>
        <v/>
      </c>
      <c r="Q310" t="str">
        <f>IF(precio_alta!R310="","",precio_alta!R310)</f>
        <v/>
      </c>
      <c r="R310" t="str">
        <f>IF(precio_alta!S310="","",precio_alta!S310)</f>
        <v/>
      </c>
      <c r="S310" t="str">
        <f>IF(precio_alta!T310="","",precio_alta!T310)</f>
        <v/>
      </c>
      <c r="T310" t="str">
        <f>IF(precio_alta!U310="","",precio_alta!U310)</f>
        <v/>
      </c>
      <c r="U310" t="str">
        <f>IF(precio_alta!V310="","",precio_alta!V310)</f>
        <v/>
      </c>
      <c r="V310" t="str">
        <f>IF(precio_alta!W310="","",precio_alta!W310)</f>
        <v/>
      </c>
      <c r="W310" t="str">
        <f>IF(precio_alta!X310="","",precio_alta!X310)</f>
        <v/>
      </c>
      <c r="X310" t="str">
        <f>IF(precio_alta!Y310="","",precio_alta!Y310)</f>
        <v/>
      </c>
      <c r="Y310" t="str">
        <f>IF(precio_alta!Z310="","",precio_alta!Z310)</f>
        <v/>
      </c>
      <c r="Z310" t="str">
        <f>IF(Anexar1!C300="","",IFERROR(VLOOKUP(C310,Anexar1!C:P,6,0),0))</f>
        <v/>
      </c>
      <c r="AA310" t="str">
        <f>IF(Anexar1!C300="","",IFERROR(VLOOKUP(C310,Anexar1!C:P,14,0),""))</f>
        <v/>
      </c>
    </row>
    <row r="311" spans="1:27" x14ac:dyDescent="0.3">
      <c r="A311" t="str">
        <f>IF(precio_alta!B311="","",precio_alta!B311)</f>
        <v/>
      </c>
      <c r="B311" t="str">
        <f>IF(Anexar1!B301="","",Anexar1!B301)</f>
        <v/>
      </c>
      <c r="C311" t="str">
        <f>IF(Anexar1!C301="","",Anexar1!C301)</f>
        <v/>
      </c>
      <c r="D311" t="str">
        <f>IF(precio_alta!E311="","",precio_alta!E311)</f>
        <v/>
      </c>
      <c r="E311" t="str">
        <f>IF(precio_alta!F311="","",precio_alta!F311)</f>
        <v/>
      </c>
      <c r="F311" t="str">
        <f>IF(precio_alta!G311="","",precio_alta!G311)</f>
        <v/>
      </c>
      <c r="G311" t="str">
        <f>IF(precio_alta!H311="","",precio_alta!H311)</f>
        <v/>
      </c>
      <c r="H311" t="str">
        <f>IF(precio_alta!I311="","",precio_alta!I311)</f>
        <v/>
      </c>
      <c r="I311" t="str">
        <f>IF(precio_alta!J311="","",precio_alta!J311)</f>
        <v/>
      </c>
      <c r="J311" t="str">
        <f>IF(precio_alta!K311="","",precio_alta!K311)</f>
        <v/>
      </c>
      <c r="K311" t="str">
        <f>IF(precio_alta!L311="","",precio_alta!L311)</f>
        <v/>
      </c>
      <c r="L311" t="str">
        <f>IF(precio_alta!M311="","",precio_alta!M311)</f>
        <v/>
      </c>
      <c r="M311" t="str">
        <f>IF(precio_alta!N311="","",precio_alta!N311)</f>
        <v/>
      </c>
      <c r="N311" t="str">
        <f>IF(precio_alta!O311="","",precio_alta!O311)</f>
        <v/>
      </c>
      <c r="O311" t="str">
        <f>IF(precio_alta!P311="","",precio_alta!P311)</f>
        <v/>
      </c>
      <c r="P311" t="str">
        <f>IF(precio_alta!Q311="","",precio_alta!Q311)</f>
        <v/>
      </c>
      <c r="Q311" t="str">
        <f>IF(precio_alta!R311="","",precio_alta!R311)</f>
        <v/>
      </c>
      <c r="R311" t="str">
        <f>IF(precio_alta!S311="","",precio_alta!S311)</f>
        <v/>
      </c>
      <c r="S311" t="str">
        <f>IF(precio_alta!T311="","",precio_alta!T311)</f>
        <v/>
      </c>
      <c r="T311" t="str">
        <f>IF(precio_alta!U311="","",precio_alta!U311)</f>
        <v/>
      </c>
      <c r="U311" t="str">
        <f>IF(precio_alta!V311="","",precio_alta!V311)</f>
        <v/>
      </c>
      <c r="V311" t="str">
        <f>IF(precio_alta!W311="","",precio_alta!W311)</f>
        <v/>
      </c>
      <c r="W311" t="str">
        <f>IF(precio_alta!X311="","",precio_alta!X311)</f>
        <v/>
      </c>
      <c r="X311" t="str">
        <f>IF(precio_alta!Y311="","",precio_alta!Y311)</f>
        <v/>
      </c>
      <c r="Y311" t="str">
        <f>IF(precio_alta!Z311="","",precio_alta!Z311)</f>
        <v/>
      </c>
      <c r="Z311" t="str">
        <f>IF(Anexar1!C301="","",IFERROR(VLOOKUP(C311,Anexar1!C:P,6,0),0))</f>
        <v/>
      </c>
      <c r="AA311" t="str">
        <f>IF(Anexar1!C301="","",IFERROR(VLOOKUP(C311,Anexar1!C:P,14,0),""))</f>
        <v/>
      </c>
    </row>
    <row r="312" spans="1:27" x14ac:dyDescent="0.3">
      <c r="A312" t="str">
        <f>IF(precio_alta!B312="","",precio_alta!B312)</f>
        <v/>
      </c>
      <c r="B312" t="str">
        <f>IF(Anexar1!B302="","",Anexar1!B302)</f>
        <v/>
      </c>
      <c r="C312" t="str">
        <f>IF(Anexar1!C302="","",Anexar1!C302)</f>
        <v/>
      </c>
      <c r="D312" t="str">
        <f>IF(precio_alta!E312="","",precio_alta!E312)</f>
        <v/>
      </c>
      <c r="E312" t="str">
        <f>IF(precio_alta!F312="","",precio_alta!F312)</f>
        <v/>
      </c>
      <c r="F312" t="str">
        <f>IF(precio_alta!G312="","",precio_alta!G312)</f>
        <v/>
      </c>
      <c r="G312" t="str">
        <f>IF(precio_alta!H312="","",precio_alta!H312)</f>
        <v/>
      </c>
      <c r="H312" t="str">
        <f>IF(precio_alta!I312="","",precio_alta!I312)</f>
        <v/>
      </c>
      <c r="I312" t="str">
        <f>IF(precio_alta!J312="","",precio_alta!J312)</f>
        <v/>
      </c>
      <c r="J312" t="str">
        <f>IF(precio_alta!K312="","",precio_alta!K312)</f>
        <v/>
      </c>
      <c r="K312" t="str">
        <f>IF(precio_alta!L312="","",precio_alta!L312)</f>
        <v/>
      </c>
      <c r="L312" t="str">
        <f>IF(precio_alta!M312="","",precio_alta!M312)</f>
        <v/>
      </c>
      <c r="M312" t="str">
        <f>IF(precio_alta!N312="","",precio_alta!N312)</f>
        <v/>
      </c>
      <c r="N312" t="str">
        <f>IF(precio_alta!O312="","",precio_alta!O312)</f>
        <v/>
      </c>
      <c r="O312" t="str">
        <f>IF(precio_alta!P312="","",precio_alta!P312)</f>
        <v/>
      </c>
      <c r="P312" t="str">
        <f>IF(precio_alta!Q312="","",precio_alta!Q312)</f>
        <v/>
      </c>
      <c r="Q312" t="str">
        <f>IF(precio_alta!R312="","",precio_alta!R312)</f>
        <v/>
      </c>
      <c r="R312" t="str">
        <f>IF(precio_alta!S312="","",precio_alta!S312)</f>
        <v/>
      </c>
      <c r="S312" t="str">
        <f>IF(precio_alta!T312="","",precio_alta!T312)</f>
        <v/>
      </c>
      <c r="T312" t="str">
        <f>IF(precio_alta!U312="","",precio_alta!U312)</f>
        <v/>
      </c>
      <c r="U312" t="str">
        <f>IF(precio_alta!V312="","",precio_alta!V312)</f>
        <v/>
      </c>
      <c r="V312" t="str">
        <f>IF(precio_alta!W312="","",precio_alta!W312)</f>
        <v/>
      </c>
      <c r="W312" t="str">
        <f>IF(precio_alta!X312="","",precio_alta!X312)</f>
        <v/>
      </c>
      <c r="X312" t="str">
        <f>IF(precio_alta!Y312="","",precio_alta!Y312)</f>
        <v/>
      </c>
      <c r="Y312" t="str">
        <f>IF(precio_alta!Z312="","",precio_alta!Z312)</f>
        <v/>
      </c>
      <c r="Z312" t="str">
        <f>IF(Anexar1!C302="","",IFERROR(VLOOKUP(C312,Anexar1!C:P,6,0),0))</f>
        <v/>
      </c>
      <c r="AA312" t="str">
        <f>IF(Anexar1!C302="","",IFERROR(VLOOKUP(C312,Anexar1!C:P,14,0),""))</f>
        <v/>
      </c>
    </row>
    <row r="313" spans="1:27" x14ac:dyDescent="0.3">
      <c r="A313" t="str">
        <f>IF(precio_alta!B313="","",precio_alta!B313)</f>
        <v/>
      </c>
      <c r="B313" t="str">
        <f>IF(Anexar1!B303="","",Anexar1!B303)</f>
        <v/>
      </c>
      <c r="C313" t="str">
        <f>IF(Anexar1!C303="","",Anexar1!C303)</f>
        <v/>
      </c>
      <c r="D313" t="str">
        <f>IF(precio_alta!E313="","",precio_alta!E313)</f>
        <v/>
      </c>
      <c r="E313" t="str">
        <f>IF(precio_alta!F313="","",precio_alta!F313)</f>
        <v/>
      </c>
      <c r="F313" t="str">
        <f>IF(precio_alta!G313="","",precio_alta!G313)</f>
        <v/>
      </c>
      <c r="G313" t="str">
        <f>IF(precio_alta!H313="","",precio_alta!H313)</f>
        <v/>
      </c>
      <c r="H313" t="str">
        <f>IF(precio_alta!I313="","",precio_alta!I313)</f>
        <v/>
      </c>
      <c r="I313" t="str">
        <f>IF(precio_alta!J313="","",precio_alta!J313)</f>
        <v/>
      </c>
      <c r="J313" t="str">
        <f>IF(precio_alta!K313="","",precio_alta!K313)</f>
        <v/>
      </c>
      <c r="K313" t="str">
        <f>IF(precio_alta!L313="","",precio_alta!L313)</f>
        <v/>
      </c>
      <c r="L313" t="str">
        <f>IF(precio_alta!M313="","",precio_alta!M313)</f>
        <v/>
      </c>
      <c r="M313" t="str">
        <f>IF(precio_alta!N313="","",precio_alta!N313)</f>
        <v/>
      </c>
      <c r="N313" t="str">
        <f>IF(precio_alta!O313="","",precio_alta!O313)</f>
        <v/>
      </c>
      <c r="O313" t="str">
        <f>IF(precio_alta!P313="","",precio_alta!P313)</f>
        <v/>
      </c>
      <c r="P313" t="str">
        <f>IF(precio_alta!Q313="","",precio_alta!Q313)</f>
        <v/>
      </c>
      <c r="Q313" t="str">
        <f>IF(precio_alta!R313="","",precio_alta!R313)</f>
        <v/>
      </c>
      <c r="R313" t="str">
        <f>IF(precio_alta!S313="","",precio_alta!S313)</f>
        <v/>
      </c>
      <c r="S313" t="str">
        <f>IF(precio_alta!T313="","",precio_alta!T313)</f>
        <v/>
      </c>
      <c r="T313" t="str">
        <f>IF(precio_alta!U313="","",precio_alta!U313)</f>
        <v/>
      </c>
      <c r="U313" t="str">
        <f>IF(precio_alta!V313="","",precio_alta!V313)</f>
        <v/>
      </c>
      <c r="V313" t="str">
        <f>IF(precio_alta!W313="","",precio_alta!W313)</f>
        <v/>
      </c>
      <c r="W313" t="str">
        <f>IF(precio_alta!X313="","",precio_alta!X313)</f>
        <v/>
      </c>
      <c r="X313" t="str">
        <f>IF(precio_alta!Y313="","",precio_alta!Y313)</f>
        <v/>
      </c>
      <c r="Y313" t="str">
        <f>IF(precio_alta!Z313="","",precio_alta!Z313)</f>
        <v/>
      </c>
      <c r="Z313" t="str">
        <f>IF(Anexar1!C303="","",IFERROR(VLOOKUP(C313,Anexar1!C:P,6,0),0))</f>
        <v/>
      </c>
      <c r="AA313" t="str">
        <f>IF(Anexar1!C303="","",IFERROR(VLOOKUP(C313,Anexar1!C:P,14,0),""))</f>
        <v/>
      </c>
    </row>
    <row r="314" spans="1:27" x14ac:dyDescent="0.3">
      <c r="A314" t="str">
        <f>IF(precio_alta!B314="","",precio_alta!B314)</f>
        <v/>
      </c>
      <c r="B314" t="str">
        <f>IF(Anexar1!B304="","",Anexar1!B304)</f>
        <v/>
      </c>
      <c r="C314" t="str">
        <f>IF(Anexar1!C304="","",Anexar1!C304)</f>
        <v/>
      </c>
      <c r="D314" t="str">
        <f>IF(precio_alta!E314="","",precio_alta!E314)</f>
        <v/>
      </c>
      <c r="E314" t="str">
        <f>IF(precio_alta!F314="","",precio_alta!F314)</f>
        <v/>
      </c>
      <c r="F314" t="str">
        <f>IF(precio_alta!G314="","",precio_alta!G314)</f>
        <v/>
      </c>
      <c r="G314" t="str">
        <f>IF(precio_alta!H314="","",precio_alta!H314)</f>
        <v/>
      </c>
      <c r="H314" t="str">
        <f>IF(precio_alta!I314="","",precio_alta!I314)</f>
        <v/>
      </c>
      <c r="I314" t="str">
        <f>IF(precio_alta!J314="","",precio_alta!J314)</f>
        <v/>
      </c>
      <c r="J314" t="str">
        <f>IF(precio_alta!K314="","",precio_alta!K314)</f>
        <v/>
      </c>
      <c r="K314" t="str">
        <f>IF(precio_alta!L314="","",precio_alta!L314)</f>
        <v/>
      </c>
      <c r="L314" t="str">
        <f>IF(precio_alta!M314="","",precio_alta!M314)</f>
        <v/>
      </c>
      <c r="M314" t="str">
        <f>IF(precio_alta!N314="","",precio_alta!N314)</f>
        <v/>
      </c>
      <c r="N314" t="str">
        <f>IF(precio_alta!O314="","",precio_alta!O314)</f>
        <v/>
      </c>
      <c r="O314" t="str">
        <f>IF(precio_alta!P314="","",precio_alta!P314)</f>
        <v/>
      </c>
      <c r="P314" t="str">
        <f>IF(precio_alta!Q314="","",precio_alta!Q314)</f>
        <v/>
      </c>
      <c r="Q314" t="str">
        <f>IF(precio_alta!R314="","",precio_alta!R314)</f>
        <v/>
      </c>
      <c r="R314" t="str">
        <f>IF(precio_alta!S314="","",precio_alta!S314)</f>
        <v/>
      </c>
      <c r="S314" t="str">
        <f>IF(precio_alta!T314="","",precio_alta!T314)</f>
        <v/>
      </c>
      <c r="T314" t="str">
        <f>IF(precio_alta!U314="","",precio_alta!U314)</f>
        <v/>
      </c>
      <c r="U314" t="str">
        <f>IF(precio_alta!V314="","",precio_alta!V314)</f>
        <v/>
      </c>
      <c r="V314" t="str">
        <f>IF(precio_alta!W314="","",precio_alta!W314)</f>
        <v/>
      </c>
      <c r="W314" t="str">
        <f>IF(precio_alta!X314="","",precio_alta!X314)</f>
        <v/>
      </c>
      <c r="X314" t="str">
        <f>IF(precio_alta!Y314="","",precio_alta!Y314)</f>
        <v/>
      </c>
      <c r="Y314" t="str">
        <f>IF(precio_alta!Z314="","",precio_alta!Z314)</f>
        <v/>
      </c>
      <c r="Z314" t="str">
        <f>IF(Anexar1!C304="","",IFERROR(VLOOKUP(C314,Anexar1!C:P,6,0),0))</f>
        <v/>
      </c>
      <c r="AA314" t="str">
        <f>IF(Anexar1!C304="","",IFERROR(VLOOKUP(C314,Anexar1!C:P,14,0),""))</f>
        <v/>
      </c>
    </row>
    <row r="315" spans="1:27" x14ac:dyDescent="0.3">
      <c r="A315" t="str">
        <f>IF(precio_alta!B315="","",precio_alta!B315)</f>
        <v/>
      </c>
      <c r="B315" t="str">
        <f>IF(Anexar1!B305="","",Anexar1!B305)</f>
        <v/>
      </c>
      <c r="C315" t="str">
        <f>IF(Anexar1!C305="","",Anexar1!C305)</f>
        <v/>
      </c>
      <c r="D315" t="str">
        <f>IF(precio_alta!E315="","",precio_alta!E315)</f>
        <v/>
      </c>
      <c r="E315" t="str">
        <f>IF(precio_alta!F315="","",precio_alta!F315)</f>
        <v/>
      </c>
      <c r="F315" t="str">
        <f>IF(precio_alta!G315="","",precio_alta!G315)</f>
        <v/>
      </c>
      <c r="G315" t="str">
        <f>IF(precio_alta!H315="","",precio_alta!H315)</f>
        <v/>
      </c>
      <c r="H315" t="str">
        <f>IF(precio_alta!I315="","",precio_alta!I315)</f>
        <v/>
      </c>
      <c r="I315" t="str">
        <f>IF(precio_alta!J315="","",precio_alta!J315)</f>
        <v/>
      </c>
      <c r="J315" t="str">
        <f>IF(precio_alta!K315="","",precio_alta!K315)</f>
        <v/>
      </c>
      <c r="K315" t="str">
        <f>IF(precio_alta!L315="","",precio_alta!L315)</f>
        <v/>
      </c>
      <c r="L315" t="str">
        <f>IF(precio_alta!M315="","",precio_alta!M315)</f>
        <v/>
      </c>
      <c r="M315" t="str">
        <f>IF(precio_alta!N315="","",precio_alta!N315)</f>
        <v/>
      </c>
      <c r="N315" t="str">
        <f>IF(precio_alta!O315="","",precio_alta!O315)</f>
        <v/>
      </c>
      <c r="O315" t="str">
        <f>IF(precio_alta!P315="","",precio_alta!P315)</f>
        <v/>
      </c>
      <c r="P315" t="str">
        <f>IF(precio_alta!Q315="","",precio_alta!Q315)</f>
        <v/>
      </c>
      <c r="Q315" t="str">
        <f>IF(precio_alta!R315="","",precio_alta!R315)</f>
        <v/>
      </c>
      <c r="R315" t="str">
        <f>IF(precio_alta!S315="","",precio_alta!S315)</f>
        <v/>
      </c>
      <c r="S315" t="str">
        <f>IF(precio_alta!T315="","",precio_alta!T315)</f>
        <v/>
      </c>
      <c r="T315" t="str">
        <f>IF(precio_alta!U315="","",precio_alta!U315)</f>
        <v/>
      </c>
      <c r="U315" t="str">
        <f>IF(precio_alta!V315="","",precio_alta!V315)</f>
        <v/>
      </c>
      <c r="V315" t="str">
        <f>IF(precio_alta!W315="","",precio_alta!W315)</f>
        <v/>
      </c>
      <c r="W315" t="str">
        <f>IF(precio_alta!X315="","",precio_alta!X315)</f>
        <v/>
      </c>
      <c r="X315" t="str">
        <f>IF(precio_alta!Y315="","",precio_alta!Y315)</f>
        <v/>
      </c>
      <c r="Y315" t="str">
        <f>IF(precio_alta!Z315="","",precio_alta!Z315)</f>
        <v/>
      </c>
      <c r="Z315" t="str">
        <f>IF(Anexar1!C305="","",IFERROR(VLOOKUP(C315,Anexar1!C:P,6,0),0))</f>
        <v/>
      </c>
      <c r="AA315" t="str">
        <f>IF(Anexar1!C305="","",IFERROR(VLOOKUP(C315,Anexar1!C:P,14,0),""))</f>
        <v/>
      </c>
    </row>
    <row r="316" spans="1:27" x14ac:dyDescent="0.3">
      <c r="A316" t="str">
        <f>IF(precio_alta!B316="","",precio_alta!B316)</f>
        <v/>
      </c>
      <c r="B316" t="str">
        <f>IF(Anexar1!B306="","",Anexar1!B306)</f>
        <v/>
      </c>
      <c r="C316" t="str">
        <f>IF(Anexar1!C306="","",Anexar1!C306)</f>
        <v/>
      </c>
      <c r="D316" t="str">
        <f>IF(precio_alta!E316="","",precio_alta!E316)</f>
        <v/>
      </c>
      <c r="E316" t="str">
        <f>IF(precio_alta!F316="","",precio_alta!F316)</f>
        <v/>
      </c>
      <c r="F316" t="str">
        <f>IF(precio_alta!G316="","",precio_alta!G316)</f>
        <v/>
      </c>
      <c r="G316" t="str">
        <f>IF(precio_alta!H316="","",precio_alta!H316)</f>
        <v/>
      </c>
      <c r="H316" t="str">
        <f>IF(precio_alta!I316="","",precio_alta!I316)</f>
        <v/>
      </c>
      <c r="I316" t="str">
        <f>IF(precio_alta!J316="","",precio_alta!J316)</f>
        <v/>
      </c>
      <c r="J316" t="str">
        <f>IF(precio_alta!K316="","",precio_alta!K316)</f>
        <v/>
      </c>
      <c r="K316" t="str">
        <f>IF(precio_alta!L316="","",precio_alta!L316)</f>
        <v/>
      </c>
      <c r="L316" t="str">
        <f>IF(precio_alta!M316="","",precio_alta!M316)</f>
        <v/>
      </c>
      <c r="M316" t="str">
        <f>IF(precio_alta!N316="","",precio_alta!N316)</f>
        <v/>
      </c>
      <c r="N316" t="str">
        <f>IF(precio_alta!O316="","",precio_alta!O316)</f>
        <v/>
      </c>
      <c r="O316" t="str">
        <f>IF(precio_alta!P316="","",precio_alta!P316)</f>
        <v/>
      </c>
      <c r="P316" t="str">
        <f>IF(precio_alta!Q316="","",precio_alta!Q316)</f>
        <v/>
      </c>
      <c r="Q316" t="str">
        <f>IF(precio_alta!R316="","",precio_alta!R316)</f>
        <v/>
      </c>
      <c r="R316" t="str">
        <f>IF(precio_alta!S316="","",precio_alta!S316)</f>
        <v/>
      </c>
      <c r="S316" t="str">
        <f>IF(precio_alta!T316="","",precio_alta!T316)</f>
        <v/>
      </c>
      <c r="T316" t="str">
        <f>IF(precio_alta!U316="","",precio_alta!U316)</f>
        <v/>
      </c>
      <c r="U316" t="str">
        <f>IF(precio_alta!V316="","",precio_alta!V316)</f>
        <v/>
      </c>
      <c r="V316" t="str">
        <f>IF(precio_alta!W316="","",precio_alta!W316)</f>
        <v/>
      </c>
      <c r="W316" t="str">
        <f>IF(precio_alta!X316="","",precio_alta!X316)</f>
        <v/>
      </c>
      <c r="X316" t="str">
        <f>IF(precio_alta!Y316="","",precio_alta!Y316)</f>
        <v/>
      </c>
      <c r="Y316" t="str">
        <f>IF(precio_alta!Z316="","",precio_alta!Z316)</f>
        <v/>
      </c>
      <c r="Z316" t="str">
        <f>IF(Anexar1!C306="","",IFERROR(VLOOKUP(C316,Anexar1!C:P,6,0),0))</f>
        <v/>
      </c>
      <c r="AA316" t="str">
        <f>IF(Anexar1!C306="","",IFERROR(VLOOKUP(C316,Anexar1!C:P,14,0),""))</f>
        <v/>
      </c>
    </row>
    <row r="317" spans="1:27" x14ac:dyDescent="0.3">
      <c r="A317" t="str">
        <f>IF(precio_alta!B317="","",precio_alta!B317)</f>
        <v/>
      </c>
      <c r="B317" t="str">
        <f>IF(Anexar1!B307="","",Anexar1!B307)</f>
        <v/>
      </c>
      <c r="C317" t="str">
        <f>IF(Anexar1!C307="","",Anexar1!C307)</f>
        <v/>
      </c>
      <c r="D317" t="str">
        <f>IF(precio_alta!E317="","",precio_alta!E317)</f>
        <v/>
      </c>
      <c r="E317" t="str">
        <f>IF(precio_alta!F317="","",precio_alta!F317)</f>
        <v/>
      </c>
      <c r="F317" t="str">
        <f>IF(precio_alta!G317="","",precio_alta!G317)</f>
        <v/>
      </c>
      <c r="G317" t="str">
        <f>IF(precio_alta!H317="","",precio_alta!H317)</f>
        <v/>
      </c>
      <c r="H317" t="str">
        <f>IF(precio_alta!I317="","",precio_alta!I317)</f>
        <v/>
      </c>
      <c r="I317" t="str">
        <f>IF(precio_alta!J317="","",precio_alta!J317)</f>
        <v/>
      </c>
      <c r="J317" t="str">
        <f>IF(precio_alta!K317="","",precio_alta!K317)</f>
        <v/>
      </c>
      <c r="K317" t="str">
        <f>IF(precio_alta!L317="","",precio_alta!L317)</f>
        <v/>
      </c>
      <c r="L317" t="str">
        <f>IF(precio_alta!M317="","",precio_alta!M317)</f>
        <v/>
      </c>
      <c r="M317" t="str">
        <f>IF(precio_alta!N317="","",precio_alta!N317)</f>
        <v/>
      </c>
      <c r="N317" t="str">
        <f>IF(precio_alta!O317="","",precio_alta!O317)</f>
        <v/>
      </c>
      <c r="O317" t="str">
        <f>IF(precio_alta!P317="","",precio_alta!P317)</f>
        <v/>
      </c>
      <c r="P317" t="str">
        <f>IF(precio_alta!Q317="","",precio_alta!Q317)</f>
        <v/>
      </c>
      <c r="Q317" t="str">
        <f>IF(precio_alta!R317="","",precio_alta!R317)</f>
        <v/>
      </c>
      <c r="R317" t="str">
        <f>IF(precio_alta!S317="","",precio_alta!S317)</f>
        <v/>
      </c>
      <c r="S317" t="str">
        <f>IF(precio_alta!T317="","",precio_alta!T317)</f>
        <v/>
      </c>
      <c r="T317" t="str">
        <f>IF(precio_alta!U317="","",precio_alta!U317)</f>
        <v/>
      </c>
      <c r="U317" t="str">
        <f>IF(precio_alta!V317="","",precio_alta!V317)</f>
        <v/>
      </c>
      <c r="V317" t="str">
        <f>IF(precio_alta!W317="","",precio_alta!W317)</f>
        <v/>
      </c>
      <c r="W317" t="str">
        <f>IF(precio_alta!X317="","",precio_alta!X317)</f>
        <v/>
      </c>
      <c r="X317" t="str">
        <f>IF(precio_alta!Y317="","",precio_alta!Y317)</f>
        <v/>
      </c>
      <c r="Y317" t="str">
        <f>IF(precio_alta!Z317="","",precio_alta!Z317)</f>
        <v/>
      </c>
      <c r="Z317" t="str">
        <f>IF(Anexar1!C307="","",IFERROR(VLOOKUP(C317,Anexar1!C:P,6,0),0))</f>
        <v/>
      </c>
      <c r="AA317" t="str">
        <f>IF(Anexar1!C307="","",IFERROR(VLOOKUP(C317,Anexar1!C:P,14,0),""))</f>
        <v/>
      </c>
    </row>
    <row r="318" spans="1:27" x14ac:dyDescent="0.3">
      <c r="A318" t="str">
        <f>IF(precio_alta!B318="","",precio_alta!B318)</f>
        <v/>
      </c>
      <c r="B318" t="str">
        <f>IF(Anexar1!B308="","",Anexar1!B308)</f>
        <v/>
      </c>
      <c r="C318" t="str">
        <f>IF(Anexar1!C308="","",Anexar1!C308)</f>
        <v/>
      </c>
      <c r="D318" t="str">
        <f>IF(precio_alta!E318="","",precio_alta!E318)</f>
        <v/>
      </c>
      <c r="E318" t="str">
        <f>IF(precio_alta!F318="","",precio_alta!F318)</f>
        <v/>
      </c>
      <c r="F318" t="str">
        <f>IF(precio_alta!G318="","",precio_alta!G318)</f>
        <v/>
      </c>
      <c r="G318" t="str">
        <f>IF(precio_alta!H318="","",precio_alta!H318)</f>
        <v/>
      </c>
      <c r="H318" t="str">
        <f>IF(precio_alta!I318="","",precio_alta!I318)</f>
        <v/>
      </c>
      <c r="I318" t="str">
        <f>IF(precio_alta!J318="","",precio_alta!J318)</f>
        <v/>
      </c>
      <c r="J318" t="str">
        <f>IF(precio_alta!K318="","",precio_alta!K318)</f>
        <v/>
      </c>
      <c r="K318" t="str">
        <f>IF(precio_alta!L318="","",precio_alta!L318)</f>
        <v/>
      </c>
      <c r="L318" t="str">
        <f>IF(precio_alta!M318="","",precio_alta!M318)</f>
        <v/>
      </c>
      <c r="M318" t="str">
        <f>IF(precio_alta!N318="","",precio_alta!N318)</f>
        <v/>
      </c>
      <c r="N318" t="str">
        <f>IF(precio_alta!O318="","",precio_alta!O318)</f>
        <v/>
      </c>
      <c r="O318" t="str">
        <f>IF(precio_alta!P318="","",precio_alta!P318)</f>
        <v/>
      </c>
      <c r="P318" t="str">
        <f>IF(precio_alta!Q318="","",precio_alta!Q318)</f>
        <v/>
      </c>
      <c r="Q318" t="str">
        <f>IF(precio_alta!R318="","",precio_alta!R318)</f>
        <v/>
      </c>
      <c r="R318" t="str">
        <f>IF(precio_alta!S318="","",precio_alta!S318)</f>
        <v/>
      </c>
      <c r="S318" t="str">
        <f>IF(precio_alta!T318="","",precio_alta!T318)</f>
        <v/>
      </c>
      <c r="T318" t="str">
        <f>IF(precio_alta!U318="","",precio_alta!U318)</f>
        <v/>
      </c>
      <c r="U318" t="str">
        <f>IF(precio_alta!V318="","",precio_alta!V318)</f>
        <v/>
      </c>
      <c r="V318" t="str">
        <f>IF(precio_alta!W318="","",precio_alta!W318)</f>
        <v/>
      </c>
      <c r="W318" t="str">
        <f>IF(precio_alta!X318="","",precio_alta!X318)</f>
        <v/>
      </c>
      <c r="X318" t="str">
        <f>IF(precio_alta!Y318="","",precio_alta!Y318)</f>
        <v/>
      </c>
      <c r="Y318" t="str">
        <f>IF(precio_alta!Z318="","",precio_alta!Z318)</f>
        <v/>
      </c>
      <c r="Z318" t="str">
        <f>IF(Anexar1!C308="","",IFERROR(VLOOKUP(C318,Anexar1!C:P,6,0),0))</f>
        <v/>
      </c>
      <c r="AA318" t="str">
        <f>IF(Anexar1!C308="","",IFERROR(VLOOKUP(C318,Anexar1!C:P,14,0),""))</f>
        <v/>
      </c>
    </row>
    <row r="319" spans="1:27" x14ac:dyDescent="0.3">
      <c r="A319" t="str">
        <f>IF(precio_alta!B319="","",precio_alta!B319)</f>
        <v/>
      </c>
      <c r="B319" t="str">
        <f>IF(Anexar1!B309="","",Anexar1!B309)</f>
        <v/>
      </c>
      <c r="C319" t="str">
        <f>IF(Anexar1!C309="","",Anexar1!C309)</f>
        <v/>
      </c>
      <c r="D319" t="str">
        <f>IF(precio_alta!E319="","",precio_alta!E319)</f>
        <v/>
      </c>
      <c r="E319" t="str">
        <f>IF(precio_alta!F319="","",precio_alta!F319)</f>
        <v/>
      </c>
      <c r="F319" t="str">
        <f>IF(precio_alta!G319="","",precio_alta!G319)</f>
        <v/>
      </c>
      <c r="G319" t="str">
        <f>IF(precio_alta!H319="","",precio_alta!H319)</f>
        <v/>
      </c>
      <c r="H319" t="str">
        <f>IF(precio_alta!I319="","",precio_alta!I319)</f>
        <v/>
      </c>
      <c r="I319" t="str">
        <f>IF(precio_alta!J319="","",precio_alta!J319)</f>
        <v/>
      </c>
      <c r="J319" t="str">
        <f>IF(precio_alta!K319="","",precio_alta!K319)</f>
        <v/>
      </c>
      <c r="K319" t="str">
        <f>IF(precio_alta!L319="","",precio_alta!L319)</f>
        <v/>
      </c>
      <c r="L319" t="str">
        <f>IF(precio_alta!M319="","",precio_alta!M319)</f>
        <v/>
      </c>
      <c r="M319" t="str">
        <f>IF(precio_alta!N319="","",precio_alta!N319)</f>
        <v/>
      </c>
      <c r="N319" t="str">
        <f>IF(precio_alta!O319="","",precio_alta!O319)</f>
        <v/>
      </c>
      <c r="O319" t="str">
        <f>IF(precio_alta!P319="","",precio_alta!P319)</f>
        <v/>
      </c>
      <c r="P319" t="str">
        <f>IF(precio_alta!Q319="","",precio_alta!Q319)</f>
        <v/>
      </c>
      <c r="Q319" t="str">
        <f>IF(precio_alta!R319="","",precio_alta!R319)</f>
        <v/>
      </c>
      <c r="R319" t="str">
        <f>IF(precio_alta!S319="","",precio_alta!S319)</f>
        <v/>
      </c>
      <c r="S319" t="str">
        <f>IF(precio_alta!T319="","",precio_alta!T319)</f>
        <v/>
      </c>
      <c r="T319" t="str">
        <f>IF(precio_alta!U319="","",precio_alta!U319)</f>
        <v/>
      </c>
      <c r="U319" t="str">
        <f>IF(precio_alta!V319="","",precio_alta!V319)</f>
        <v/>
      </c>
      <c r="V319" t="str">
        <f>IF(precio_alta!W319="","",precio_alta!W319)</f>
        <v/>
      </c>
      <c r="W319" t="str">
        <f>IF(precio_alta!X319="","",precio_alta!X319)</f>
        <v/>
      </c>
      <c r="X319" t="str">
        <f>IF(precio_alta!Y319="","",precio_alta!Y319)</f>
        <v/>
      </c>
      <c r="Y319" t="str">
        <f>IF(precio_alta!Z319="","",precio_alta!Z319)</f>
        <v/>
      </c>
      <c r="Z319" t="str">
        <f>IF(Anexar1!C309="","",IFERROR(VLOOKUP(C319,Anexar1!C:P,6,0),0))</f>
        <v/>
      </c>
      <c r="AA319" t="str">
        <f>IF(Anexar1!C309="","",IFERROR(VLOOKUP(C319,Anexar1!C:P,14,0),""))</f>
        <v/>
      </c>
    </row>
    <row r="320" spans="1:27" x14ac:dyDescent="0.3">
      <c r="A320" t="str">
        <f>IF(precio_alta!B320="","",precio_alta!B320)</f>
        <v/>
      </c>
      <c r="B320" t="str">
        <f>IF(Anexar1!B310="","",Anexar1!B310)</f>
        <v/>
      </c>
      <c r="C320" t="str">
        <f>IF(Anexar1!C310="","",Anexar1!C310)</f>
        <v/>
      </c>
      <c r="D320" t="str">
        <f>IF(precio_alta!E320="","",precio_alta!E320)</f>
        <v/>
      </c>
      <c r="E320" t="str">
        <f>IF(precio_alta!F320="","",precio_alta!F320)</f>
        <v/>
      </c>
      <c r="F320" t="str">
        <f>IF(precio_alta!G320="","",precio_alta!G320)</f>
        <v/>
      </c>
      <c r="G320" t="str">
        <f>IF(precio_alta!H320="","",precio_alta!H320)</f>
        <v/>
      </c>
      <c r="H320" t="str">
        <f>IF(precio_alta!I320="","",precio_alta!I320)</f>
        <v/>
      </c>
      <c r="I320" t="str">
        <f>IF(precio_alta!J320="","",precio_alta!J320)</f>
        <v/>
      </c>
      <c r="J320" t="str">
        <f>IF(precio_alta!K320="","",precio_alta!K320)</f>
        <v/>
      </c>
      <c r="K320" t="str">
        <f>IF(precio_alta!L320="","",precio_alta!L320)</f>
        <v/>
      </c>
      <c r="L320" t="str">
        <f>IF(precio_alta!M320="","",precio_alta!M320)</f>
        <v/>
      </c>
      <c r="M320" t="str">
        <f>IF(precio_alta!N320="","",precio_alta!N320)</f>
        <v/>
      </c>
      <c r="N320" t="str">
        <f>IF(precio_alta!O320="","",precio_alta!O320)</f>
        <v/>
      </c>
      <c r="O320" t="str">
        <f>IF(precio_alta!P320="","",precio_alta!P320)</f>
        <v/>
      </c>
      <c r="P320" t="str">
        <f>IF(precio_alta!Q320="","",precio_alta!Q320)</f>
        <v/>
      </c>
      <c r="Q320" t="str">
        <f>IF(precio_alta!R320="","",precio_alta!R320)</f>
        <v/>
      </c>
      <c r="R320" t="str">
        <f>IF(precio_alta!S320="","",precio_alta!S320)</f>
        <v/>
      </c>
      <c r="S320" t="str">
        <f>IF(precio_alta!T320="","",precio_alta!T320)</f>
        <v/>
      </c>
      <c r="T320" t="str">
        <f>IF(precio_alta!U320="","",precio_alta!U320)</f>
        <v/>
      </c>
      <c r="U320" t="str">
        <f>IF(precio_alta!V320="","",precio_alta!V320)</f>
        <v/>
      </c>
      <c r="V320" t="str">
        <f>IF(precio_alta!W320="","",precio_alta!W320)</f>
        <v/>
      </c>
      <c r="W320" t="str">
        <f>IF(precio_alta!X320="","",precio_alta!X320)</f>
        <v/>
      </c>
      <c r="X320" t="str">
        <f>IF(precio_alta!Y320="","",precio_alta!Y320)</f>
        <v/>
      </c>
      <c r="Y320" t="str">
        <f>IF(precio_alta!Z320="","",precio_alta!Z320)</f>
        <v/>
      </c>
      <c r="Z320" t="str">
        <f>IF(Anexar1!C310="","",IFERROR(VLOOKUP(C320,Anexar1!C:P,6,0),0))</f>
        <v/>
      </c>
      <c r="AA320" t="str">
        <f>IF(Anexar1!C310="","",IFERROR(VLOOKUP(C320,Anexar1!C:P,14,0),""))</f>
        <v/>
      </c>
    </row>
    <row r="321" spans="1:27" x14ac:dyDescent="0.3">
      <c r="A321" t="str">
        <f>IF(precio_alta!B321="","",precio_alta!B321)</f>
        <v/>
      </c>
      <c r="B321" t="str">
        <f>IF(Anexar1!B311="","",Anexar1!B311)</f>
        <v/>
      </c>
      <c r="C321" t="str">
        <f>IF(Anexar1!C311="","",Anexar1!C311)</f>
        <v/>
      </c>
      <c r="D321" t="str">
        <f>IF(precio_alta!E321="","",precio_alta!E321)</f>
        <v/>
      </c>
      <c r="E321" t="str">
        <f>IF(precio_alta!F321="","",precio_alta!F321)</f>
        <v/>
      </c>
      <c r="F321" t="str">
        <f>IF(precio_alta!G321="","",precio_alta!G321)</f>
        <v/>
      </c>
      <c r="G321" t="str">
        <f>IF(precio_alta!H321="","",precio_alta!H321)</f>
        <v/>
      </c>
      <c r="H321" t="str">
        <f>IF(precio_alta!I321="","",precio_alta!I321)</f>
        <v/>
      </c>
      <c r="I321" t="str">
        <f>IF(precio_alta!J321="","",precio_alta!J321)</f>
        <v/>
      </c>
      <c r="J321" t="str">
        <f>IF(precio_alta!K321="","",precio_alta!K321)</f>
        <v/>
      </c>
      <c r="K321" t="str">
        <f>IF(precio_alta!L321="","",precio_alta!L321)</f>
        <v/>
      </c>
      <c r="L321" t="str">
        <f>IF(precio_alta!M321="","",precio_alta!M321)</f>
        <v/>
      </c>
      <c r="M321" t="str">
        <f>IF(precio_alta!N321="","",precio_alta!N321)</f>
        <v/>
      </c>
      <c r="N321" t="str">
        <f>IF(precio_alta!O321="","",precio_alta!O321)</f>
        <v/>
      </c>
      <c r="O321" t="str">
        <f>IF(precio_alta!P321="","",precio_alta!P321)</f>
        <v/>
      </c>
      <c r="P321" t="str">
        <f>IF(precio_alta!Q321="","",precio_alta!Q321)</f>
        <v/>
      </c>
      <c r="Q321" t="str">
        <f>IF(precio_alta!R321="","",precio_alta!R321)</f>
        <v/>
      </c>
      <c r="R321" t="str">
        <f>IF(precio_alta!S321="","",precio_alta!S321)</f>
        <v/>
      </c>
      <c r="S321" t="str">
        <f>IF(precio_alta!T321="","",precio_alta!T321)</f>
        <v/>
      </c>
      <c r="T321" t="str">
        <f>IF(precio_alta!U321="","",precio_alta!U321)</f>
        <v/>
      </c>
      <c r="U321" t="str">
        <f>IF(precio_alta!V321="","",precio_alta!V321)</f>
        <v/>
      </c>
      <c r="V321" t="str">
        <f>IF(precio_alta!W321="","",precio_alta!W321)</f>
        <v/>
      </c>
      <c r="W321" t="str">
        <f>IF(precio_alta!X321="","",precio_alta!X321)</f>
        <v/>
      </c>
      <c r="X321" t="str">
        <f>IF(precio_alta!Y321="","",precio_alta!Y321)</f>
        <v/>
      </c>
      <c r="Y321" t="str">
        <f>IF(precio_alta!Z321="","",precio_alta!Z321)</f>
        <v/>
      </c>
      <c r="Z321" t="str">
        <f>IF(Anexar1!C311="","",IFERROR(VLOOKUP(C321,Anexar1!C:P,6,0),0))</f>
        <v/>
      </c>
      <c r="AA321" t="str">
        <f>IF(Anexar1!C311="","",IFERROR(VLOOKUP(C321,Anexar1!C:P,14,0),""))</f>
        <v/>
      </c>
    </row>
    <row r="322" spans="1:27" x14ac:dyDescent="0.3">
      <c r="A322" t="str">
        <f>IF(precio_alta!B322="","",precio_alta!B322)</f>
        <v/>
      </c>
      <c r="B322" t="str">
        <f>IF(Anexar1!B312="","",Anexar1!B312)</f>
        <v/>
      </c>
      <c r="C322" t="str">
        <f>IF(Anexar1!C312="","",Anexar1!C312)</f>
        <v/>
      </c>
      <c r="D322" t="str">
        <f>IF(precio_alta!E322="","",precio_alta!E322)</f>
        <v/>
      </c>
      <c r="E322" t="str">
        <f>IF(precio_alta!F322="","",precio_alta!F322)</f>
        <v/>
      </c>
      <c r="F322" t="str">
        <f>IF(precio_alta!G322="","",precio_alta!G322)</f>
        <v/>
      </c>
      <c r="G322" t="str">
        <f>IF(precio_alta!H322="","",precio_alta!H322)</f>
        <v/>
      </c>
      <c r="H322" t="str">
        <f>IF(precio_alta!I322="","",precio_alta!I322)</f>
        <v/>
      </c>
      <c r="I322" t="str">
        <f>IF(precio_alta!J322="","",precio_alta!J322)</f>
        <v/>
      </c>
      <c r="J322" t="str">
        <f>IF(precio_alta!K322="","",precio_alta!K322)</f>
        <v/>
      </c>
      <c r="K322" t="str">
        <f>IF(precio_alta!L322="","",precio_alta!L322)</f>
        <v/>
      </c>
      <c r="L322" t="str">
        <f>IF(precio_alta!M322="","",precio_alta!M322)</f>
        <v/>
      </c>
      <c r="M322" t="str">
        <f>IF(precio_alta!N322="","",precio_alta!N322)</f>
        <v/>
      </c>
      <c r="N322" t="str">
        <f>IF(precio_alta!O322="","",precio_alta!O322)</f>
        <v/>
      </c>
      <c r="O322" t="str">
        <f>IF(precio_alta!P322="","",precio_alta!P322)</f>
        <v/>
      </c>
      <c r="P322" t="str">
        <f>IF(precio_alta!Q322="","",precio_alta!Q322)</f>
        <v/>
      </c>
      <c r="Q322" t="str">
        <f>IF(precio_alta!R322="","",precio_alta!R322)</f>
        <v/>
      </c>
      <c r="R322" t="str">
        <f>IF(precio_alta!S322="","",precio_alta!S322)</f>
        <v/>
      </c>
      <c r="S322" t="str">
        <f>IF(precio_alta!T322="","",precio_alta!T322)</f>
        <v/>
      </c>
      <c r="T322" t="str">
        <f>IF(precio_alta!U322="","",precio_alta!U322)</f>
        <v/>
      </c>
      <c r="U322" t="str">
        <f>IF(precio_alta!V322="","",precio_alta!V322)</f>
        <v/>
      </c>
      <c r="V322" t="str">
        <f>IF(precio_alta!W322="","",precio_alta!W322)</f>
        <v/>
      </c>
      <c r="W322" t="str">
        <f>IF(precio_alta!X322="","",precio_alta!X322)</f>
        <v/>
      </c>
      <c r="X322" t="str">
        <f>IF(precio_alta!Y322="","",precio_alta!Y322)</f>
        <v/>
      </c>
      <c r="Y322" t="str">
        <f>IF(precio_alta!Z322="","",precio_alta!Z322)</f>
        <v/>
      </c>
      <c r="Z322" t="str">
        <f>IF(Anexar1!C312="","",IFERROR(VLOOKUP(C322,Anexar1!C:P,6,0),0))</f>
        <v/>
      </c>
      <c r="AA322" t="str">
        <f>IF(Anexar1!C312="","",IFERROR(VLOOKUP(C322,Anexar1!C:P,14,0),""))</f>
        <v/>
      </c>
    </row>
    <row r="323" spans="1:27" x14ac:dyDescent="0.3">
      <c r="A323" t="str">
        <f>IF(precio_alta!B323="","",precio_alta!B323)</f>
        <v/>
      </c>
      <c r="B323" t="str">
        <f>IF(Anexar1!B313="","",Anexar1!B313)</f>
        <v/>
      </c>
      <c r="C323" t="str">
        <f>IF(Anexar1!C313="","",Anexar1!C313)</f>
        <v/>
      </c>
      <c r="D323" t="str">
        <f>IF(precio_alta!E323="","",precio_alta!E323)</f>
        <v/>
      </c>
      <c r="E323" t="str">
        <f>IF(precio_alta!F323="","",precio_alta!F323)</f>
        <v/>
      </c>
      <c r="F323" t="str">
        <f>IF(precio_alta!G323="","",precio_alta!G323)</f>
        <v/>
      </c>
      <c r="G323" t="str">
        <f>IF(precio_alta!H323="","",precio_alta!H323)</f>
        <v/>
      </c>
      <c r="H323" t="str">
        <f>IF(precio_alta!I323="","",precio_alta!I323)</f>
        <v/>
      </c>
      <c r="I323" t="str">
        <f>IF(precio_alta!J323="","",precio_alta!J323)</f>
        <v/>
      </c>
      <c r="J323" t="str">
        <f>IF(precio_alta!K323="","",precio_alta!K323)</f>
        <v/>
      </c>
      <c r="K323" t="str">
        <f>IF(precio_alta!L323="","",precio_alta!L323)</f>
        <v/>
      </c>
      <c r="L323" t="str">
        <f>IF(precio_alta!M323="","",precio_alta!M323)</f>
        <v/>
      </c>
      <c r="M323" t="str">
        <f>IF(precio_alta!N323="","",precio_alta!N323)</f>
        <v/>
      </c>
      <c r="N323" t="str">
        <f>IF(precio_alta!O323="","",precio_alta!O323)</f>
        <v/>
      </c>
      <c r="O323" t="str">
        <f>IF(precio_alta!P323="","",precio_alta!P323)</f>
        <v/>
      </c>
      <c r="P323" t="str">
        <f>IF(precio_alta!Q323="","",precio_alta!Q323)</f>
        <v/>
      </c>
      <c r="Q323" t="str">
        <f>IF(precio_alta!R323="","",precio_alta!R323)</f>
        <v/>
      </c>
      <c r="R323" t="str">
        <f>IF(precio_alta!S323="","",precio_alta!S323)</f>
        <v/>
      </c>
      <c r="S323" t="str">
        <f>IF(precio_alta!T323="","",precio_alta!T323)</f>
        <v/>
      </c>
      <c r="T323" t="str">
        <f>IF(precio_alta!U323="","",precio_alta!U323)</f>
        <v/>
      </c>
      <c r="U323" t="str">
        <f>IF(precio_alta!V323="","",precio_alta!V323)</f>
        <v/>
      </c>
      <c r="V323" t="str">
        <f>IF(precio_alta!W323="","",precio_alta!W323)</f>
        <v/>
      </c>
      <c r="W323" t="str">
        <f>IF(precio_alta!X323="","",precio_alta!X323)</f>
        <v/>
      </c>
      <c r="X323" t="str">
        <f>IF(precio_alta!Y323="","",precio_alta!Y323)</f>
        <v/>
      </c>
      <c r="Y323" t="str">
        <f>IF(precio_alta!Z323="","",precio_alta!Z323)</f>
        <v/>
      </c>
      <c r="Z323" t="str">
        <f>IF(Anexar1!C313="","",IFERROR(VLOOKUP(C323,Anexar1!C:P,6,0),0))</f>
        <v/>
      </c>
      <c r="AA323" t="str">
        <f>IF(Anexar1!C313="","",IFERROR(VLOOKUP(C323,Anexar1!C:P,14,0),""))</f>
        <v/>
      </c>
    </row>
    <row r="324" spans="1:27" x14ac:dyDescent="0.3">
      <c r="A324" t="str">
        <f>IF(precio_alta!B324="","",precio_alta!B324)</f>
        <v/>
      </c>
      <c r="B324" t="str">
        <f>IF(Anexar1!B314="","",Anexar1!B314)</f>
        <v/>
      </c>
      <c r="C324" t="str">
        <f>IF(Anexar1!C314="","",Anexar1!C314)</f>
        <v/>
      </c>
      <c r="D324" t="str">
        <f>IF(precio_alta!E324="","",precio_alta!E324)</f>
        <v/>
      </c>
      <c r="E324" t="str">
        <f>IF(precio_alta!F324="","",precio_alta!F324)</f>
        <v/>
      </c>
      <c r="F324" t="str">
        <f>IF(precio_alta!G324="","",precio_alta!G324)</f>
        <v/>
      </c>
      <c r="G324" t="str">
        <f>IF(precio_alta!H324="","",precio_alta!H324)</f>
        <v/>
      </c>
      <c r="H324" t="str">
        <f>IF(precio_alta!I324="","",precio_alta!I324)</f>
        <v/>
      </c>
      <c r="I324" t="str">
        <f>IF(precio_alta!J324="","",precio_alta!J324)</f>
        <v/>
      </c>
      <c r="J324" t="str">
        <f>IF(precio_alta!K324="","",precio_alta!K324)</f>
        <v/>
      </c>
      <c r="K324" t="str">
        <f>IF(precio_alta!L324="","",precio_alta!L324)</f>
        <v/>
      </c>
      <c r="L324" t="str">
        <f>IF(precio_alta!M324="","",precio_alta!M324)</f>
        <v/>
      </c>
      <c r="M324" t="str">
        <f>IF(precio_alta!N324="","",precio_alta!N324)</f>
        <v/>
      </c>
      <c r="N324" t="str">
        <f>IF(precio_alta!O324="","",precio_alta!O324)</f>
        <v/>
      </c>
      <c r="O324" t="str">
        <f>IF(precio_alta!P324="","",precio_alta!P324)</f>
        <v/>
      </c>
      <c r="P324" t="str">
        <f>IF(precio_alta!Q324="","",precio_alta!Q324)</f>
        <v/>
      </c>
      <c r="Q324" t="str">
        <f>IF(precio_alta!R324="","",precio_alta!R324)</f>
        <v/>
      </c>
      <c r="R324" t="str">
        <f>IF(precio_alta!S324="","",precio_alta!S324)</f>
        <v/>
      </c>
      <c r="S324" t="str">
        <f>IF(precio_alta!T324="","",precio_alta!T324)</f>
        <v/>
      </c>
      <c r="T324" t="str">
        <f>IF(precio_alta!U324="","",precio_alta!U324)</f>
        <v/>
      </c>
      <c r="U324" t="str">
        <f>IF(precio_alta!V324="","",precio_alta!V324)</f>
        <v/>
      </c>
      <c r="V324" t="str">
        <f>IF(precio_alta!W324="","",precio_alta!W324)</f>
        <v/>
      </c>
      <c r="W324" t="str">
        <f>IF(precio_alta!X324="","",precio_alta!X324)</f>
        <v/>
      </c>
      <c r="X324" t="str">
        <f>IF(precio_alta!Y324="","",precio_alta!Y324)</f>
        <v/>
      </c>
      <c r="Y324" t="str">
        <f>IF(precio_alta!Z324="","",precio_alta!Z324)</f>
        <v/>
      </c>
      <c r="Z324" t="str">
        <f>IF(Anexar1!C314="","",IFERROR(VLOOKUP(C324,Anexar1!C:P,6,0),0))</f>
        <v/>
      </c>
      <c r="AA324" t="str">
        <f>IF(Anexar1!C314="","",IFERROR(VLOOKUP(C324,Anexar1!C:P,14,0),""))</f>
        <v/>
      </c>
    </row>
    <row r="325" spans="1:27" x14ac:dyDescent="0.3">
      <c r="A325" t="str">
        <f>IF(precio_alta!B325="","",precio_alta!B325)</f>
        <v/>
      </c>
      <c r="B325" t="str">
        <f>IF(Anexar1!B315="","",Anexar1!B315)</f>
        <v/>
      </c>
      <c r="C325" t="str">
        <f>IF(Anexar1!C315="","",Anexar1!C315)</f>
        <v/>
      </c>
      <c r="D325" t="str">
        <f>IF(precio_alta!E325="","",precio_alta!E325)</f>
        <v/>
      </c>
      <c r="E325" t="str">
        <f>IF(precio_alta!F325="","",precio_alta!F325)</f>
        <v/>
      </c>
      <c r="F325" t="str">
        <f>IF(precio_alta!G325="","",precio_alta!G325)</f>
        <v/>
      </c>
      <c r="G325" t="str">
        <f>IF(precio_alta!H325="","",precio_alta!H325)</f>
        <v/>
      </c>
      <c r="H325" t="str">
        <f>IF(precio_alta!I325="","",precio_alta!I325)</f>
        <v/>
      </c>
      <c r="I325" t="str">
        <f>IF(precio_alta!J325="","",precio_alta!J325)</f>
        <v/>
      </c>
      <c r="J325" t="str">
        <f>IF(precio_alta!K325="","",precio_alta!K325)</f>
        <v/>
      </c>
      <c r="K325" t="str">
        <f>IF(precio_alta!L325="","",precio_alta!L325)</f>
        <v/>
      </c>
      <c r="L325" t="str">
        <f>IF(precio_alta!M325="","",precio_alta!M325)</f>
        <v/>
      </c>
      <c r="M325" t="str">
        <f>IF(precio_alta!N325="","",precio_alta!N325)</f>
        <v/>
      </c>
      <c r="N325" t="str">
        <f>IF(precio_alta!O325="","",precio_alta!O325)</f>
        <v/>
      </c>
      <c r="O325" t="str">
        <f>IF(precio_alta!P325="","",precio_alta!P325)</f>
        <v/>
      </c>
      <c r="P325" t="str">
        <f>IF(precio_alta!Q325="","",precio_alta!Q325)</f>
        <v/>
      </c>
      <c r="Q325" t="str">
        <f>IF(precio_alta!R325="","",precio_alta!R325)</f>
        <v/>
      </c>
      <c r="R325" t="str">
        <f>IF(precio_alta!S325="","",precio_alta!S325)</f>
        <v/>
      </c>
      <c r="S325" t="str">
        <f>IF(precio_alta!T325="","",precio_alta!T325)</f>
        <v/>
      </c>
      <c r="T325" t="str">
        <f>IF(precio_alta!U325="","",precio_alta!U325)</f>
        <v/>
      </c>
      <c r="U325" t="str">
        <f>IF(precio_alta!V325="","",precio_alta!V325)</f>
        <v/>
      </c>
      <c r="V325" t="str">
        <f>IF(precio_alta!W325="","",precio_alta!W325)</f>
        <v/>
      </c>
      <c r="W325" t="str">
        <f>IF(precio_alta!X325="","",precio_alta!X325)</f>
        <v/>
      </c>
      <c r="X325" t="str">
        <f>IF(precio_alta!Y325="","",precio_alta!Y325)</f>
        <v/>
      </c>
      <c r="Y325" t="str">
        <f>IF(precio_alta!Z325="","",precio_alta!Z325)</f>
        <v/>
      </c>
      <c r="Z325" t="str">
        <f>IF(Anexar1!C315="","",IFERROR(VLOOKUP(C325,Anexar1!C:P,6,0),0))</f>
        <v/>
      </c>
      <c r="AA325" t="str">
        <f>IF(Anexar1!C315="","",IFERROR(VLOOKUP(C325,Anexar1!C:P,14,0),""))</f>
        <v/>
      </c>
    </row>
    <row r="326" spans="1:27" x14ac:dyDescent="0.3">
      <c r="A326" t="str">
        <f>IF(precio_alta!B326="","",precio_alta!B326)</f>
        <v/>
      </c>
      <c r="B326" t="str">
        <f>IF(Anexar1!B316="","",Anexar1!B316)</f>
        <v/>
      </c>
      <c r="C326" t="str">
        <f>IF(Anexar1!C316="","",Anexar1!C316)</f>
        <v/>
      </c>
      <c r="D326" t="str">
        <f>IF(precio_alta!E326="","",precio_alta!E326)</f>
        <v/>
      </c>
      <c r="E326" t="str">
        <f>IF(precio_alta!F326="","",precio_alta!F326)</f>
        <v/>
      </c>
      <c r="F326" t="str">
        <f>IF(precio_alta!G326="","",precio_alta!G326)</f>
        <v/>
      </c>
      <c r="G326" t="str">
        <f>IF(precio_alta!H326="","",precio_alta!H326)</f>
        <v/>
      </c>
      <c r="H326" t="str">
        <f>IF(precio_alta!I326="","",precio_alta!I326)</f>
        <v/>
      </c>
      <c r="I326" t="str">
        <f>IF(precio_alta!J326="","",precio_alta!J326)</f>
        <v/>
      </c>
      <c r="J326" t="str">
        <f>IF(precio_alta!K326="","",precio_alta!K326)</f>
        <v/>
      </c>
      <c r="K326" t="str">
        <f>IF(precio_alta!L326="","",precio_alta!L326)</f>
        <v/>
      </c>
      <c r="L326" t="str">
        <f>IF(precio_alta!M326="","",precio_alta!M326)</f>
        <v/>
      </c>
      <c r="M326" t="str">
        <f>IF(precio_alta!N326="","",precio_alta!N326)</f>
        <v/>
      </c>
      <c r="N326" t="str">
        <f>IF(precio_alta!O326="","",precio_alta!O326)</f>
        <v/>
      </c>
      <c r="O326" t="str">
        <f>IF(precio_alta!P326="","",precio_alta!P326)</f>
        <v/>
      </c>
      <c r="P326" t="str">
        <f>IF(precio_alta!Q326="","",precio_alta!Q326)</f>
        <v/>
      </c>
      <c r="Q326" t="str">
        <f>IF(precio_alta!R326="","",precio_alta!R326)</f>
        <v/>
      </c>
      <c r="R326" t="str">
        <f>IF(precio_alta!S326="","",precio_alta!S326)</f>
        <v/>
      </c>
      <c r="S326" t="str">
        <f>IF(precio_alta!T326="","",precio_alta!T326)</f>
        <v/>
      </c>
      <c r="T326" t="str">
        <f>IF(precio_alta!U326="","",precio_alta!U326)</f>
        <v/>
      </c>
      <c r="U326" t="str">
        <f>IF(precio_alta!V326="","",precio_alta!V326)</f>
        <v/>
      </c>
      <c r="V326" t="str">
        <f>IF(precio_alta!W326="","",precio_alta!W326)</f>
        <v/>
      </c>
      <c r="W326" t="str">
        <f>IF(precio_alta!X326="","",precio_alta!X326)</f>
        <v/>
      </c>
      <c r="X326" t="str">
        <f>IF(precio_alta!Y326="","",precio_alta!Y326)</f>
        <v/>
      </c>
      <c r="Y326" t="str">
        <f>IF(precio_alta!Z326="","",precio_alta!Z326)</f>
        <v/>
      </c>
      <c r="Z326" t="str">
        <f>IF(Anexar1!C316="","",IFERROR(VLOOKUP(C326,Anexar1!C:P,6,0),0))</f>
        <v/>
      </c>
      <c r="AA326" t="str">
        <f>IF(Anexar1!C316="","",IFERROR(VLOOKUP(C326,Anexar1!C:P,14,0),""))</f>
        <v/>
      </c>
    </row>
    <row r="327" spans="1:27" x14ac:dyDescent="0.3">
      <c r="A327" t="str">
        <f>IF(precio_alta!B327="","",precio_alta!B327)</f>
        <v/>
      </c>
      <c r="B327" t="str">
        <f>IF(Anexar1!B317="","",Anexar1!B317)</f>
        <v/>
      </c>
      <c r="C327" t="str">
        <f>IF(Anexar1!C317="","",Anexar1!C317)</f>
        <v/>
      </c>
      <c r="D327" t="str">
        <f>IF(precio_alta!E327="","",precio_alta!E327)</f>
        <v/>
      </c>
      <c r="E327" t="str">
        <f>IF(precio_alta!F327="","",precio_alta!F327)</f>
        <v/>
      </c>
      <c r="F327" t="str">
        <f>IF(precio_alta!G327="","",precio_alta!G327)</f>
        <v/>
      </c>
      <c r="G327" t="str">
        <f>IF(precio_alta!H327="","",precio_alta!H327)</f>
        <v/>
      </c>
      <c r="H327" t="str">
        <f>IF(precio_alta!I327="","",precio_alta!I327)</f>
        <v/>
      </c>
      <c r="I327" t="str">
        <f>IF(precio_alta!J327="","",precio_alta!J327)</f>
        <v/>
      </c>
      <c r="J327" t="str">
        <f>IF(precio_alta!K327="","",precio_alta!K327)</f>
        <v/>
      </c>
      <c r="K327" t="str">
        <f>IF(precio_alta!L327="","",precio_alta!L327)</f>
        <v/>
      </c>
      <c r="L327" t="str">
        <f>IF(precio_alta!M327="","",precio_alta!M327)</f>
        <v/>
      </c>
      <c r="M327" t="str">
        <f>IF(precio_alta!N327="","",precio_alta!N327)</f>
        <v/>
      </c>
      <c r="N327" t="str">
        <f>IF(precio_alta!O327="","",precio_alta!O327)</f>
        <v/>
      </c>
      <c r="O327" t="str">
        <f>IF(precio_alta!P327="","",precio_alta!P327)</f>
        <v/>
      </c>
      <c r="P327" t="str">
        <f>IF(precio_alta!Q327="","",precio_alta!Q327)</f>
        <v/>
      </c>
      <c r="Q327" t="str">
        <f>IF(precio_alta!R327="","",precio_alta!R327)</f>
        <v/>
      </c>
      <c r="R327" t="str">
        <f>IF(precio_alta!S327="","",precio_alta!S327)</f>
        <v/>
      </c>
      <c r="S327" t="str">
        <f>IF(precio_alta!T327="","",precio_alta!T327)</f>
        <v/>
      </c>
      <c r="T327" t="str">
        <f>IF(precio_alta!U327="","",precio_alta!U327)</f>
        <v/>
      </c>
      <c r="U327" t="str">
        <f>IF(precio_alta!V327="","",precio_alta!V327)</f>
        <v/>
      </c>
      <c r="V327" t="str">
        <f>IF(precio_alta!W327="","",precio_alta!W327)</f>
        <v/>
      </c>
      <c r="W327" t="str">
        <f>IF(precio_alta!X327="","",precio_alta!X327)</f>
        <v/>
      </c>
      <c r="X327" t="str">
        <f>IF(precio_alta!Y327="","",precio_alta!Y327)</f>
        <v/>
      </c>
      <c r="Y327" t="str">
        <f>IF(precio_alta!Z327="","",precio_alta!Z327)</f>
        <v/>
      </c>
      <c r="Z327" t="str">
        <f>IF(Anexar1!C317="","",IFERROR(VLOOKUP(C327,Anexar1!C:P,6,0),0))</f>
        <v/>
      </c>
      <c r="AA327" t="str">
        <f>IF(Anexar1!C317="","",IFERROR(VLOOKUP(C327,Anexar1!C:P,14,0),""))</f>
        <v/>
      </c>
    </row>
    <row r="328" spans="1:27" x14ac:dyDescent="0.3">
      <c r="A328" t="str">
        <f>IF(precio_alta!B328="","",precio_alta!B328)</f>
        <v/>
      </c>
      <c r="B328" t="str">
        <f>IF(Anexar1!B318="","",Anexar1!B318)</f>
        <v/>
      </c>
      <c r="C328" t="str">
        <f>IF(Anexar1!C318="","",Anexar1!C318)</f>
        <v/>
      </c>
      <c r="D328" t="str">
        <f>IF(precio_alta!E328="","",precio_alta!E328)</f>
        <v/>
      </c>
      <c r="E328" t="str">
        <f>IF(precio_alta!F328="","",precio_alta!F328)</f>
        <v/>
      </c>
      <c r="F328" t="str">
        <f>IF(precio_alta!G328="","",precio_alta!G328)</f>
        <v/>
      </c>
      <c r="G328" t="str">
        <f>IF(precio_alta!H328="","",precio_alta!H328)</f>
        <v/>
      </c>
      <c r="H328" t="str">
        <f>IF(precio_alta!I328="","",precio_alta!I328)</f>
        <v/>
      </c>
      <c r="I328" t="str">
        <f>IF(precio_alta!J328="","",precio_alta!J328)</f>
        <v/>
      </c>
      <c r="J328" t="str">
        <f>IF(precio_alta!K328="","",precio_alta!K328)</f>
        <v/>
      </c>
      <c r="K328" t="str">
        <f>IF(precio_alta!L328="","",precio_alta!L328)</f>
        <v/>
      </c>
      <c r="L328" t="str">
        <f>IF(precio_alta!M328="","",precio_alta!M328)</f>
        <v/>
      </c>
      <c r="M328" t="str">
        <f>IF(precio_alta!N328="","",precio_alta!N328)</f>
        <v/>
      </c>
      <c r="N328" t="str">
        <f>IF(precio_alta!O328="","",precio_alta!O328)</f>
        <v/>
      </c>
      <c r="O328" t="str">
        <f>IF(precio_alta!P328="","",precio_alta!P328)</f>
        <v/>
      </c>
      <c r="P328" t="str">
        <f>IF(precio_alta!Q328="","",precio_alta!Q328)</f>
        <v/>
      </c>
      <c r="Q328" t="str">
        <f>IF(precio_alta!R328="","",precio_alta!R328)</f>
        <v/>
      </c>
      <c r="R328" t="str">
        <f>IF(precio_alta!S328="","",precio_alta!S328)</f>
        <v/>
      </c>
      <c r="S328" t="str">
        <f>IF(precio_alta!T328="","",precio_alta!T328)</f>
        <v/>
      </c>
      <c r="T328" t="str">
        <f>IF(precio_alta!U328="","",precio_alta!U328)</f>
        <v/>
      </c>
      <c r="U328" t="str">
        <f>IF(precio_alta!V328="","",precio_alta!V328)</f>
        <v/>
      </c>
      <c r="V328" t="str">
        <f>IF(precio_alta!W328="","",precio_alta!W328)</f>
        <v/>
      </c>
      <c r="W328" t="str">
        <f>IF(precio_alta!X328="","",precio_alta!X328)</f>
        <v/>
      </c>
      <c r="X328" t="str">
        <f>IF(precio_alta!Y328="","",precio_alta!Y328)</f>
        <v/>
      </c>
      <c r="Y328" t="str">
        <f>IF(precio_alta!Z328="","",precio_alta!Z328)</f>
        <v/>
      </c>
      <c r="Z328" t="str">
        <f>IF(Anexar1!C318="","",IFERROR(VLOOKUP(C328,Anexar1!C:P,6,0),0))</f>
        <v/>
      </c>
      <c r="AA328" t="str">
        <f>IF(Anexar1!C318="","",IFERROR(VLOOKUP(C328,Anexar1!C:P,14,0),""))</f>
        <v/>
      </c>
    </row>
    <row r="329" spans="1:27" x14ac:dyDescent="0.3">
      <c r="A329" t="str">
        <f>IF(precio_alta!B329="","",precio_alta!B329)</f>
        <v/>
      </c>
      <c r="B329" t="str">
        <f>IF(Anexar1!B319="","",Anexar1!B319)</f>
        <v/>
      </c>
      <c r="C329" t="str">
        <f>IF(Anexar1!C319="","",Anexar1!C319)</f>
        <v/>
      </c>
      <c r="D329" t="str">
        <f>IF(precio_alta!E329="","",precio_alta!E329)</f>
        <v/>
      </c>
      <c r="E329" t="str">
        <f>IF(precio_alta!F329="","",precio_alta!F329)</f>
        <v/>
      </c>
      <c r="F329" t="str">
        <f>IF(precio_alta!G329="","",precio_alta!G329)</f>
        <v/>
      </c>
      <c r="G329" t="str">
        <f>IF(precio_alta!H329="","",precio_alta!H329)</f>
        <v/>
      </c>
      <c r="H329" t="str">
        <f>IF(precio_alta!I329="","",precio_alta!I329)</f>
        <v/>
      </c>
      <c r="I329" t="str">
        <f>IF(precio_alta!J329="","",precio_alta!J329)</f>
        <v/>
      </c>
      <c r="J329" t="str">
        <f>IF(precio_alta!K329="","",precio_alta!K329)</f>
        <v/>
      </c>
      <c r="K329" t="str">
        <f>IF(precio_alta!L329="","",precio_alta!L329)</f>
        <v/>
      </c>
      <c r="L329" t="str">
        <f>IF(precio_alta!M329="","",precio_alta!M329)</f>
        <v/>
      </c>
      <c r="M329" t="str">
        <f>IF(precio_alta!N329="","",precio_alta!N329)</f>
        <v/>
      </c>
      <c r="N329" t="str">
        <f>IF(precio_alta!O329="","",precio_alta!O329)</f>
        <v/>
      </c>
      <c r="O329" t="str">
        <f>IF(precio_alta!P329="","",precio_alta!P329)</f>
        <v/>
      </c>
      <c r="P329" t="str">
        <f>IF(precio_alta!Q329="","",precio_alta!Q329)</f>
        <v/>
      </c>
      <c r="Q329" t="str">
        <f>IF(precio_alta!R329="","",precio_alta!R329)</f>
        <v/>
      </c>
      <c r="R329" t="str">
        <f>IF(precio_alta!S329="","",precio_alta!S329)</f>
        <v/>
      </c>
      <c r="S329" t="str">
        <f>IF(precio_alta!T329="","",precio_alta!T329)</f>
        <v/>
      </c>
      <c r="T329" t="str">
        <f>IF(precio_alta!U329="","",precio_alta!U329)</f>
        <v/>
      </c>
      <c r="U329" t="str">
        <f>IF(precio_alta!V329="","",precio_alta!V329)</f>
        <v/>
      </c>
      <c r="V329" t="str">
        <f>IF(precio_alta!W329="","",precio_alta!W329)</f>
        <v/>
      </c>
      <c r="W329" t="str">
        <f>IF(precio_alta!X329="","",precio_alta!X329)</f>
        <v/>
      </c>
      <c r="X329" t="str">
        <f>IF(precio_alta!Y329="","",precio_alta!Y329)</f>
        <v/>
      </c>
      <c r="Y329" t="str">
        <f>IF(precio_alta!Z329="","",precio_alta!Z329)</f>
        <v/>
      </c>
      <c r="Z329" t="str">
        <f>IF(Anexar1!C319="","",IFERROR(VLOOKUP(C329,Anexar1!C:P,6,0),0))</f>
        <v/>
      </c>
      <c r="AA329" t="str">
        <f>IF(Anexar1!C319="","",IFERROR(VLOOKUP(C329,Anexar1!C:P,14,0),""))</f>
        <v/>
      </c>
    </row>
    <row r="330" spans="1:27" x14ac:dyDescent="0.3">
      <c r="A330" t="str">
        <f>IF(precio_alta!B330="","",precio_alta!B330)</f>
        <v/>
      </c>
      <c r="B330" t="str">
        <f>IF(Anexar1!B320="","",Anexar1!B320)</f>
        <v/>
      </c>
      <c r="C330" t="str">
        <f>IF(Anexar1!C320="","",Anexar1!C320)</f>
        <v/>
      </c>
      <c r="D330" t="str">
        <f>IF(precio_alta!E330="","",precio_alta!E330)</f>
        <v/>
      </c>
      <c r="E330" t="str">
        <f>IF(precio_alta!F330="","",precio_alta!F330)</f>
        <v/>
      </c>
      <c r="F330" t="str">
        <f>IF(precio_alta!G330="","",precio_alta!G330)</f>
        <v/>
      </c>
      <c r="G330" t="str">
        <f>IF(precio_alta!H330="","",precio_alta!H330)</f>
        <v/>
      </c>
      <c r="H330" t="str">
        <f>IF(precio_alta!I330="","",precio_alta!I330)</f>
        <v/>
      </c>
      <c r="I330" t="str">
        <f>IF(precio_alta!J330="","",precio_alta!J330)</f>
        <v/>
      </c>
      <c r="J330" t="str">
        <f>IF(precio_alta!K330="","",precio_alta!K330)</f>
        <v/>
      </c>
      <c r="K330" t="str">
        <f>IF(precio_alta!L330="","",precio_alta!L330)</f>
        <v/>
      </c>
      <c r="L330" t="str">
        <f>IF(precio_alta!M330="","",precio_alta!M330)</f>
        <v/>
      </c>
      <c r="M330" t="str">
        <f>IF(precio_alta!N330="","",precio_alta!N330)</f>
        <v/>
      </c>
      <c r="N330" t="str">
        <f>IF(precio_alta!O330="","",precio_alta!O330)</f>
        <v/>
      </c>
      <c r="O330" t="str">
        <f>IF(precio_alta!P330="","",precio_alta!P330)</f>
        <v/>
      </c>
      <c r="P330" t="str">
        <f>IF(precio_alta!Q330="","",precio_alta!Q330)</f>
        <v/>
      </c>
      <c r="Q330" t="str">
        <f>IF(precio_alta!R330="","",precio_alta!R330)</f>
        <v/>
      </c>
      <c r="R330" t="str">
        <f>IF(precio_alta!S330="","",precio_alta!S330)</f>
        <v/>
      </c>
      <c r="S330" t="str">
        <f>IF(precio_alta!T330="","",precio_alta!T330)</f>
        <v/>
      </c>
      <c r="T330" t="str">
        <f>IF(precio_alta!U330="","",precio_alta!U330)</f>
        <v/>
      </c>
      <c r="U330" t="str">
        <f>IF(precio_alta!V330="","",precio_alta!V330)</f>
        <v/>
      </c>
      <c r="V330" t="str">
        <f>IF(precio_alta!W330="","",precio_alta!W330)</f>
        <v/>
      </c>
      <c r="W330" t="str">
        <f>IF(precio_alta!X330="","",precio_alta!X330)</f>
        <v/>
      </c>
      <c r="X330" t="str">
        <f>IF(precio_alta!Y330="","",precio_alta!Y330)</f>
        <v/>
      </c>
      <c r="Y330" t="str">
        <f>IF(precio_alta!Z330="","",precio_alta!Z330)</f>
        <v/>
      </c>
      <c r="Z330" t="str">
        <f>IF(Anexar1!C320="","",IFERROR(VLOOKUP(C330,Anexar1!C:P,6,0),0))</f>
        <v/>
      </c>
      <c r="AA330" t="str">
        <f>IF(Anexar1!C320="","",IFERROR(VLOOKUP(C330,Anexar1!C:P,14,0),""))</f>
        <v/>
      </c>
    </row>
    <row r="331" spans="1:27" x14ac:dyDescent="0.3">
      <c r="A331" t="str">
        <f>IF(precio_alta!B331="","",precio_alta!B331)</f>
        <v/>
      </c>
      <c r="B331" t="str">
        <f>IF(Anexar1!B321="","",Anexar1!B321)</f>
        <v/>
      </c>
      <c r="C331" t="str">
        <f>IF(Anexar1!C321="","",Anexar1!C321)</f>
        <v/>
      </c>
      <c r="D331" t="str">
        <f>IF(precio_alta!E331="","",precio_alta!E331)</f>
        <v/>
      </c>
      <c r="E331" t="str">
        <f>IF(precio_alta!F331="","",precio_alta!F331)</f>
        <v/>
      </c>
      <c r="F331" t="str">
        <f>IF(precio_alta!G331="","",precio_alta!G331)</f>
        <v/>
      </c>
      <c r="G331" t="str">
        <f>IF(precio_alta!H331="","",precio_alta!H331)</f>
        <v/>
      </c>
      <c r="H331" t="str">
        <f>IF(precio_alta!I331="","",precio_alta!I331)</f>
        <v/>
      </c>
      <c r="I331" t="str">
        <f>IF(precio_alta!J331="","",precio_alta!J331)</f>
        <v/>
      </c>
      <c r="J331" t="str">
        <f>IF(precio_alta!K331="","",precio_alta!K331)</f>
        <v/>
      </c>
      <c r="K331" t="str">
        <f>IF(precio_alta!L331="","",precio_alta!L331)</f>
        <v/>
      </c>
      <c r="L331" t="str">
        <f>IF(precio_alta!M331="","",precio_alta!M331)</f>
        <v/>
      </c>
      <c r="M331" t="str">
        <f>IF(precio_alta!N331="","",precio_alta!N331)</f>
        <v/>
      </c>
      <c r="N331" t="str">
        <f>IF(precio_alta!O331="","",precio_alta!O331)</f>
        <v/>
      </c>
      <c r="O331" t="str">
        <f>IF(precio_alta!P331="","",precio_alta!P331)</f>
        <v/>
      </c>
      <c r="P331" t="str">
        <f>IF(precio_alta!Q331="","",precio_alta!Q331)</f>
        <v/>
      </c>
      <c r="Q331" t="str">
        <f>IF(precio_alta!R331="","",precio_alta!R331)</f>
        <v/>
      </c>
      <c r="R331" t="str">
        <f>IF(precio_alta!S331="","",precio_alta!S331)</f>
        <v/>
      </c>
      <c r="S331" t="str">
        <f>IF(precio_alta!T331="","",precio_alta!T331)</f>
        <v/>
      </c>
      <c r="T331" t="str">
        <f>IF(precio_alta!U331="","",precio_alta!U331)</f>
        <v/>
      </c>
      <c r="U331" t="str">
        <f>IF(precio_alta!V331="","",precio_alta!V331)</f>
        <v/>
      </c>
      <c r="V331" t="str">
        <f>IF(precio_alta!W331="","",precio_alta!W331)</f>
        <v/>
      </c>
      <c r="W331" t="str">
        <f>IF(precio_alta!X331="","",precio_alta!X331)</f>
        <v/>
      </c>
      <c r="X331" t="str">
        <f>IF(precio_alta!Y331="","",precio_alta!Y331)</f>
        <v/>
      </c>
      <c r="Y331" t="str">
        <f>IF(precio_alta!Z331="","",precio_alta!Z331)</f>
        <v/>
      </c>
      <c r="Z331" t="str">
        <f>IF(Anexar1!C321="","",IFERROR(VLOOKUP(C331,Anexar1!C:P,6,0),0))</f>
        <v/>
      </c>
      <c r="AA331" t="str">
        <f>IF(Anexar1!C321="","",IFERROR(VLOOKUP(C331,Anexar1!C:P,14,0),""))</f>
        <v/>
      </c>
    </row>
    <row r="332" spans="1:27" x14ac:dyDescent="0.3">
      <c r="A332" t="str">
        <f>IF(precio_alta!B332="","",precio_alta!B332)</f>
        <v/>
      </c>
      <c r="B332" t="str">
        <f>IF(Anexar1!B322="","",Anexar1!B322)</f>
        <v/>
      </c>
      <c r="C332" t="str">
        <f>IF(Anexar1!C322="","",Anexar1!C322)</f>
        <v/>
      </c>
      <c r="D332" t="str">
        <f>IF(precio_alta!E332="","",precio_alta!E332)</f>
        <v/>
      </c>
      <c r="E332" t="str">
        <f>IF(precio_alta!F332="","",precio_alta!F332)</f>
        <v/>
      </c>
      <c r="F332" t="str">
        <f>IF(precio_alta!G332="","",precio_alta!G332)</f>
        <v/>
      </c>
      <c r="G332" t="str">
        <f>IF(precio_alta!H332="","",precio_alta!H332)</f>
        <v/>
      </c>
      <c r="H332" t="str">
        <f>IF(precio_alta!I332="","",precio_alta!I332)</f>
        <v/>
      </c>
      <c r="I332" t="str">
        <f>IF(precio_alta!J332="","",precio_alta!J332)</f>
        <v/>
      </c>
      <c r="J332" t="str">
        <f>IF(precio_alta!K332="","",precio_alta!K332)</f>
        <v/>
      </c>
      <c r="K332" t="str">
        <f>IF(precio_alta!L332="","",precio_alta!L332)</f>
        <v/>
      </c>
      <c r="L332" t="str">
        <f>IF(precio_alta!M332="","",precio_alta!M332)</f>
        <v/>
      </c>
      <c r="M332" t="str">
        <f>IF(precio_alta!N332="","",precio_alta!N332)</f>
        <v/>
      </c>
      <c r="N332" t="str">
        <f>IF(precio_alta!O332="","",precio_alta!O332)</f>
        <v/>
      </c>
      <c r="O332" t="str">
        <f>IF(precio_alta!P332="","",precio_alta!P332)</f>
        <v/>
      </c>
      <c r="P332" t="str">
        <f>IF(precio_alta!Q332="","",precio_alta!Q332)</f>
        <v/>
      </c>
      <c r="Q332" t="str">
        <f>IF(precio_alta!R332="","",precio_alta!R332)</f>
        <v/>
      </c>
      <c r="R332" t="str">
        <f>IF(precio_alta!S332="","",precio_alta!S332)</f>
        <v/>
      </c>
      <c r="S332" t="str">
        <f>IF(precio_alta!T332="","",precio_alta!T332)</f>
        <v/>
      </c>
      <c r="T332" t="str">
        <f>IF(precio_alta!U332="","",precio_alta!U332)</f>
        <v/>
      </c>
      <c r="U332" t="str">
        <f>IF(precio_alta!V332="","",precio_alta!V332)</f>
        <v/>
      </c>
      <c r="V332" t="str">
        <f>IF(precio_alta!W332="","",precio_alta!W332)</f>
        <v/>
      </c>
      <c r="W332" t="str">
        <f>IF(precio_alta!X332="","",precio_alta!X332)</f>
        <v/>
      </c>
      <c r="X332" t="str">
        <f>IF(precio_alta!Y332="","",precio_alta!Y332)</f>
        <v/>
      </c>
      <c r="Y332" t="str">
        <f>IF(precio_alta!Z332="","",precio_alta!Z332)</f>
        <v/>
      </c>
      <c r="Z332" t="str">
        <f>IF(Anexar1!C322="","",IFERROR(VLOOKUP(C332,Anexar1!C:P,6,0),0))</f>
        <v/>
      </c>
      <c r="AA332" t="str">
        <f>IF(Anexar1!C322="","",IFERROR(VLOOKUP(C332,Anexar1!C:P,14,0),""))</f>
        <v/>
      </c>
    </row>
    <row r="333" spans="1:27" x14ac:dyDescent="0.3">
      <c r="A333" t="str">
        <f>IF(precio_alta!B333="","",precio_alta!B333)</f>
        <v/>
      </c>
      <c r="B333" t="str">
        <f>IF(Anexar1!B323="","",Anexar1!B323)</f>
        <v/>
      </c>
      <c r="C333" t="str">
        <f>IF(Anexar1!C323="","",Anexar1!C323)</f>
        <v/>
      </c>
      <c r="D333" t="str">
        <f>IF(precio_alta!E333="","",precio_alta!E333)</f>
        <v/>
      </c>
      <c r="E333" t="str">
        <f>IF(precio_alta!F333="","",precio_alta!F333)</f>
        <v/>
      </c>
      <c r="F333" t="str">
        <f>IF(precio_alta!G333="","",precio_alta!G333)</f>
        <v/>
      </c>
      <c r="G333" t="str">
        <f>IF(precio_alta!H333="","",precio_alta!H333)</f>
        <v/>
      </c>
      <c r="H333" t="str">
        <f>IF(precio_alta!I333="","",precio_alta!I333)</f>
        <v/>
      </c>
      <c r="I333" t="str">
        <f>IF(precio_alta!J333="","",precio_alta!J333)</f>
        <v/>
      </c>
      <c r="J333" t="str">
        <f>IF(precio_alta!K333="","",precio_alta!K333)</f>
        <v/>
      </c>
      <c r="K333" t="str">
        <f>IF(precio_alta!L333="","",precio_alta!L333)</f>
        <v/>
      </c>
      <c r="L333" t="str">
        <f>IF(precio_alta!M333="","",precio_alta!M333)</f>
        <v/>
      </c>
      <c r="M333" t="str">
        <f>IF(precio_alta!N333="","",precio_alta!N333)</f>
        <v/>
      </c>
      <c r="N333" t="str">
        <f>IF(precio_alta!O333="","",precio_alta!O333)</f>
        <v/>
      </c>
      <c r="O333" t="str">
        <f>IF(precio_alta!P333="","",precio_alta!P333)</f>
        <v/>
      </c>
      <c r="P333" t="str">
        <f>IF(precio_alta!Q333="","",precio_alta!Q333)</f>
        <v/>
      </c>
      <c r="Q333" t="str">
        <f>IF(precio_alta!R333="","",precio_alta!R333)</f>
        <v/>
      </c>
      <c r="R333" t="str">
        <f>IF(precio_alta!S333="","",precio_alta!S333)</f>
        <v/>
      </c>
      <c r="S333" t="str">
        <f>IF(precio_alta!T333="","",precio_alta!T333)</f>
        <v/>
      </c>
      <c r="T333" t="str">
        <f>IF(precio_alta!U333="","",precio_alta!U333)</f>
        <v/>
      </c>
      <c r="U333" t="str">
        <f>IF(precio_alta!V333="","",precio_alta!V333)</f>
        <v/>
      </c>
      <c r="V333" t="str">
        <f>IF(precio_alta!W333="","",precio_alta!W333)</f>
        <v/>
      </c>
      <c r="W333" t="str">
        <f>IF(precio_alta!X333="","",precio_alta!X333)</f>
        <v/>
      </c>
      <c r="X333" t="str">
        <f>IF(precio_alta!Y333="","",precio_alta!Y333)</f>
        <v/>
      </c>
      <c r="Y333" t="str">
        <f>IF(precio_alta!Z333="","",precio_alta!Z333)</f>
        <v/>
      </c>
      <c r="Z333" t="str">
        <f>IF(Anexar1!C323="","",IFERROR(VLOOKUP(C333,Anexar1!C:P,6,0),0))</f>
        <v/>
      </c>
      <c r="AA333" t="str">
        <f>IF(Anexar1!C323="","",IFERROR(VLOOKUP(C333,Anexar1!C:P,14,0),""))</f>
        <v/>
      </c>
    </row>
    <row r="334" spans="1:27" x14ac:dyDescent="0.3">
      <c r="A334" t="str">
        <f>IF(precio_alta!B334="","",precio_alta!B334)</f>
        <v/>
      </c>
      <c r="B334" t="str">
        <f>IF(Anexar1!B324="","",Anexar1!B324)</f>
        <v/>
      </c>
      <c r="C334" t="str">
        <f>IF(Anexar1!C324="","",Anexar1!C324)</f>
        <v/>
      </c>
      <c r="D334" t="str">
        <f>IF(precio_alta!E334="","",precio_alta!E334)</f>
        <v/>
      </c>
      <c r="E334" t="str">
        <f>IF(precio_alta!F334="","",precio_alta!F334)</f>
        <v/>
      </c>
      <c r="F334" t="str">
        <f>IF(precio_alta!G334="","",precio_alta!G334)</f>
        <v/>
      </c>
      <c r="G334" t="str">
        <f>IF(precio_alta!H334="","",precio_alta!H334)</f>
        <v/>
      </c>
      <c r="H334" t="str">
        <f>IF(precio_alta!I334="","",precio_alta!I334)</f>
        <v/>
      </c>
      <c r="I334" t="str">
        <f>IF(precio_alta!J334="","",precio_alta!J334)</f>
        <v/>
      </c>
      <c r="J334" t="str">
        <f>IF(precio_alta!K334="","",precio_alta!K334)</f>
        <v/>
      </c>
      <c r="K334" t="str">
        <f>IF(precio_alta!L334="","",precio_alta!L334)</f>
        <v/>
      </c>
      <c r="L334" t="str">
        <f>IF(precio_alta!M334="","",precio_alta!M334)</f>
        <v/>
      </c>
      <c r="M334" t="str">
        <f>IF(precio_alta!N334="","",precio_alta!N334)</f>
        <v/>
      </c>
      <c r="N334" t="str">
        <f>IF(precio_alta!O334="","",precio_alta!O334)</f>
        <v/>
      </c>
      <c r="O334" t="str">
        <f>IF(precio_alta!P334="","",precio_alta!P334)</f>
        <v/>
      </c>
      <c r="P334" t="str">
        <f>IF(precio_alta!Q334="","",precio_alta!Q334)</f>
        <v/>
      </c>
      <c r="Q334" t="str">
        <f>IF(precio_alta!R334="","",precio_alta!R334)</f>
        <v/>
      </c>
      <c r="R334" t="str">
        <f>IF(precio_alta!S334="","",precio_alta!S334)</f>
        <v/>
      </c>
      <c r="S334" t="str">
        <f>IF(precio_alta!T334="","",precio_alta!T334)</f>
        <v/>
      </c>
      <c r="T334" t="str">
        <f>IF(precio_alta!U334="","",precio_alta!U334)</f>
        <v/>
      </c>
      <c r="U334" t="str">
        <f>IF(precio_alta!V334="","",precio_alta!V334)</f>
        <v/>
      </c>
      <c r="V334" t="str">
        <f>IF(precio_alta!W334="","",precio_alta!W334)</f>
        <v/>
      </c>
      <c r="W334" t="str">
        <f>IF(precio_alta!X334="","",precio_alta!X334)</f>
        <v/>
      </c>
      <c r="X334" t="str">
        <f>IF(precio_alta!Y334="","",precio_alta!Y334)</f>
        <v/>
      </c>
      <c r="Y334" t="str">
        <f>IF(precio_alta!Z334="","",precio_alta!Z334)</f>
        <v/>
      </c>
      <c r="Z334" t="str">
        <f>IF(Anexar1!C324="","",IFERROR(VLOOKUP(C334,Anexar1!C:P,6,0),0))</f>
        <v/>
      </c>
      <c r="AA334" t="str">
        <f>IF(Anexar1!C324="","",IFERROR(VLOOKUP(C334,Anexar1!C:P,14,0),""))</f>
        <v/>
      </c>
    </row>
    <row r="335" spans="1:27" x14ac:dyDescent="0.3">
      <c r="A335" t="str">
        <f>IF(precio_alta!B335="","",precio_alta!B335)</f>
        <v/>
      </c>
      <c r="B335" t="str">
        <f>IF(Anexar1!B325="","",Anexar1!B325)</f>
        <v/>
      </c>
      <c r="C335" t="str">
        <f>IF(Anexar1!C325="","",Anexar1!C325)</f>
        <v/>
      </c>
      <c r="D335" t="str">
        <f>IF(precio_alta!E335="","",precio_alta!E335)</f>
        <v/>
      </c>
      <c r="E335" t="str">
        <f>IF(precio_alta!F335="","",precio_alta!F335)</f>
        <v/>
      </c>
      <c r="F335" t="str">
        <f>IF(precio_alta!G335="","",precio_alta!G335)</f>
        <v/>
      </c>
      <c r="G335" t="str">
        <f>IF(precio_alta!H335="","",precio_alta!H335)</f>
        <v/>
      </c>
      <c r="H335" t="str">
        <f>IF(precio_alta!I335="","",precio_alta!I335)</f>
        <v/>
      </c>
      <c r="I335" t="str">
        <f>IF(precio_alta!J335="","",precio_alta!J335)</f>
        <v/>
      </c>
      <c r="J335" t="str">
        <f>IF(precio_alta!K335="","",precio_alta!K335)</f>
        <v/>
      </c>
      <c r="K335" t="str">
        <f>IF(precio_alta!L335="","",precio_alta!L335)</f>
        <v/>
      </c>
      <c r="L335" t="str">
        <f>IF(precio_alta!M335="","",precio_alta!M335)</f>
        <v/>
      </c>
      <c r="M335" t="str">
        <f>IF(precio_alta!N335="","",precio_alta!N335)</f>
        <v/>
      </c>
      <c r="N335" t="str">
        <f>IF(precio_alta!O335="","",precio_alta!O335)</f>
        <v/>
      </c>
      <c r="O335" t="str">
        <f>IF(precio_alta!P335="","",precio_alta!P335)</f>
        <v/>
      </c>
      <c r="P335" t="str">
        <f>IF(precio_alta!Q335="","",precio_alta!Q335)</f>
        <v/>
      </c>
      <c r="Q335" t="str">
        <f>IF(precio_alta!R335="","",precio_alta!R335)</f>
        <v/>
      </c>
      <c r="R335" t="str">
        <f>IF(precio_alta!S335="","",precio_alta!S335)</f>
        <v/>
      </c>
      <c r="S335" t="str">
        <f>IF(precio_alta!T335="","",precio_alta!T335)</f>
        <v/>
      </c>
      <c r="T335" t="str">
        <f>IF(precio_alta!U335="","",precio_alta!U335)</f>
        <v/>
      </c>
      <c r="U335" t="str">
        <f>IF(precio_alta!V335="","",precio_alta!V335)</f>
        <v/>
      </c>
      <c r="V335" t="str">
        <f>IF(precio_alta!W335="","",precio_alta!W335)</f>
        <v/>
      </c>
      <c r="W335" t="str">
        <f>IF(precio_alta!X335="","",precio_alta!X335)</f>
        <v/>
      </c>
      <c r="X335" t="str">
        <f>IF(precio_alta!Y335="","",precio_alta!Y335)</f>
        <v/>
      </c>
      <c r="Y335" t="str">
        <f>IF(precio_alta!Z335="","",precio_alta!Z335)</f>
        <v/>
      </c>
      <c r="Z335" t="str">
        <f>IF(Anexar1!C325="","",IFERROR(VLOOKUP(C335,Anexar1!C:P,6,0),0))</f>
        <v/>
      </c>
      <c r="AA335" t="str">
        <f>IF(Anexar1!C325="","",IFERROR(VLOOKUP(C335,Anexar1!C:P,14,0),""))</f>
        <v/>
      </c>
    </row>
    <row r="336" spans="1:27" x14ac:dyDescent="0.3">
      <c r="A336" t="str">
        <f>IF(precio_alta!B336="","",precio_alta!B336)</f>
        <v/>
      </c>
      <c r="B336" t="str">
        <f>IF(Anexar1!B326="","",Anexar1!B326)</f>
        <v/>
      </c>
      <c r="C336" t="str">
        <f>IF(Anexar1!C326="","",Anexar1!C326)</f>
        <v/>
      </c>
      <c r="D336" t="str">
        <f>IF(precio_alta!E336="","",precio_alta!E336)</f>
        <v/>
      </c>
      <c r="E336" t="str">
        <f>IF(precio_alta!F336="","",precio_alta!F336)</f>
        <v/>
      </c>
      <c r="F336" t="str">
        <f>IF(precio_alta!G336="","",precio_alta!G336)</f>
        <v/>
      </c>
      <c r="G336" t="str">
        <f>IF(precio_alta!H336="","",precio_alta!H336)</f>
        <v/>
      </c>
      <c r="H336" t="str">
        <f>IF(precio_alta!I336="","",precio_alta!I336)</f>
        <v/>
      </c>
      <c r="I336" t="str">
        <f>IF(precio_alta!J336="","",precio_alta!J336)</f>
        <v/>
      </c>
      <c r="J336" t="str">
        <f>IF(precio_alta!K336="","",precio_alta!K336)</f>
        <v/>
      </c>
      <c r="K336" t="str">
        <f>IF(precio_alta!L336="","",precio_alta!L336)</f>
        <v/>
      </c>
      <c r="L336" t="str">
        <f>IF(precio_alta!M336="","",precio_alta!M336)</f>
        <v/>
      </c>
      <c r="M336" t="str">
        <f>IF(precio_alta!N336="","",precio_alta!N336)</f>
        <v/>
      </c>
      <c r="N336" t="str">
        <f>IF(precio_alta!O336="","",precio_alta!O336)</f>
        <v/>
      </c>
      <c r="O336" t="str">
        <f>IF(precio_alta!P336="","",precio_alta!P336)</f>
        <v/>
      </c>
      <c r="P336" t="str">
        <f>IF(precio_alta!Q336="","",precio_alta!Q336)</f>
        <v/>
      </c>
      <c r="Q336" t="str">
        <f>IF(precio_alta!R336="","",precio_alta!R336)</f>
        <v/>
      </c>
      <c r="R336" t="str">
        <f>IF(precio_alta!S336="","",precio_alta!S336)</f>
        <v/>
      </c>
      <c r="S336" t="str">
        <f>IF(precio_alta!T336="","",precio_alta!T336)</f>
        <v/>
      </c>
      <c r="T336" t="str">
        <f>IF(precio_alta!U336="","",precio_alta!U336)</f>
        <v/>
      </c>
      <c r="U336" t="str">
        <f>IF(precio_alta!V336="","",precio_alta!V336)</f>
        <v/>
      </c>
      <c r="V336" t="str">
        <f>IF(precio_alta!W336="","",precio_alta!W336)</f>
        <v/>
      </c>
      <c r="W336" t="str">
        <f>IF(precio_alta!X336="","",precio_alta!X336)</f>
        <v/>
      </c>
      <c r="X336" t="str">
        <f>IF(precio_alta!Y336="","",precio_alta!Y336)</f>
        <v/>
      </c>
      <c r="Y336" t="str">
        <f>IF(precio_alta!Z336="","",precio_alta!Z336)</f>
        <v/>
      </c>
      <c r="Z336" t="str">
        <f>IF(Anexar1!C326="","",IFERROR(VLOOKUP(C336,Anexar1!C:P,6,0),0))</f>
        <v/>
      </c>
      <c r="AA336" t="str">
        <f>IF(Anexar1!C326="","",IFERROR(VLOOKUP(C336,Anexar1!C:P,14,0),""))</f>
        <v/>
      </c>
    </row>
    <row r="337" spans="1:27" x14ac:dyDescent="0.3">
      <c r="A337" t="str">
        <f>IF(precio_alta!B337="","",precio_alta!B337)</f>
        <v/>
      </c>
      <c r="B337" t="str">
        <f>IF(Anexar1!B327="","",Anexar1!B327)</f>
        <v/>
      </c>
      <c r="C337" t="str">
        <f>IF(Anexar1!C327="","",Anexar1!C327)</f>
        <v/>
      </c>
      <c r="D337" t="str">
        <f>IF(precio_alta!E337="","",precio_alta!E337)</f>
        <v/>
      </c>
      <c r="E337" t="str">
        <f>IF(precio_alta!F337="","",precio_alta!F337)</f>
        <v/>
      </c>
      <c r="F337" t="str">
        <f>IF(precio_alta!G337="","",precio_alta!G337)</f>
        <v/>
      </c>
      <c r="G337" t="str">
        <f>IF(precio_alta!H337="","",precio_alta!H337)</f>
        <v/>
      </c>
      <c r="H337" t="str">
        <f>IF(precio_alta!I337="","",precio_alta!I337)</f>
        <v/>
      </c>
      <c r="I337" t="str">
        <f>IF(precio_alta!J337="","",precio_alta!J337)</f>
        <v/>
      </c>
      <c r="J337" t="str">
        <f>IF(precio_alta!K337="","",precio_alta!K337)</f>
        <v/>
      </c>
      <c r="K337" t="str">
        <f>IF(precio_alta!L337="","",precio_alta!L337)</f>
        <v/>
      </c>
      <c r="L337" t="str">
        <f>IF(precio_alta!M337="","",precio_alta!M337)</f>
        <v/>
      </c>
      <c r="M337" t="str">
        <f>IF(precio_alta!N337="","",precio_alta!N337)</f>
        <v/>
      </c>
      <c r="N337" t="str">
        <f>IF(precio_alta!O337="","",precio_alta!O337)</f>
        <v/>
      </c>
      <c r="O337" t="str">
        <f>IF(precio_alta!P337="","",precio_alta!P337)</f>
        <v/>
      </c>
      <c r="P337" t="str">
        <f>IF(precio_alta!Q337="","",precio_alta!Q337)</f>
        <v/>
      </c>
      <c r="Q337" t="str">
        <f>IF(precio_alta!R337="","",precio_alta!R337)</f>
        <v/>
      </c>
      <c r="R337" t="str">
        <f>IF(precio_alta!S337="","",precio_alta!S337)</f>
        <v/>
      </c>
      <c r="S337" t="str">
        <f>IF(precio_alta!T337="","",precio_alta!T337)</f>
        <v/>
      </c>
      <c r="T337" t="str">
        <f>IF(precio_alta!U337="","",precio_alta!U337)</f>
        <v/>
      </c>
      <c r="U337" t="str">
        <f>IF(precio_alta!V337="","",precio_alta!V337)</f>
        <v/>
      </c>
      <c r="V337" t="str">
        <f>IF(precio_alta!W337="","",precio_alta!W337)</f>
        <v/>
      </c>
      <c r="W337" t="str">
        <f>IF(precio_alta!X337="","",precio_alta!X337)</f>
        <v/>
      </c>
      <c r="X337" t="str">
        <f>IF(precio_alta!Y337="","",precio_alta!Y337)</f>
        <v/>
      </c>
      <c r="Y337" t="str">
        <f>IF(precio_alta!Z337="","",precio_alta!Z337)</f>
        <v/>
      </c>
      <c r="Z337" t="str">
        <f>IF(Anexar1!C327="","",IFERROR(VLOOKUP(C337,Anexar1!C:P,6,0),0))</f>
        <v/>
      </c>
      <c r="AA337" t="str">
        <f>IF(Anexar1!C327="","",IFERROR(VLOOKUP(C337,Anexar1!C:P,14,0),""))</f>
        <v/>
      </c>
    </row>
    <row r="338" spans="1:27" x14ac:dyDescent="0.3">
      <c r="A338" t="str">
        <f>IF(precio_alta!B338="","",precio_alta!B338)</f>
        <v/>
      </c>
      <c r="B338" t="str">
        <f>IF(Anexar1!B328="","",Anexar1!B328)</f>
        <v/>
      </c>
      <c r="C338" t="str">
        <f>IF(Anexar1!C328="","",Anexar1!C328)</f>
        <v/>
      </c>
      <c r="D338" t="str">
        <f>IF(precio_alta!E338="","",precio_alta!E338)</f>
        <v/>
      </c>
      <c r="E338" t="str">
        <f>IF(precio_alta!F338="","",precio_alta!F338)</f>
        <v/>
      </c>
      <c r="F338" t="str">
        <f>IF(precio_alta!G338="","",precio_alta!G338)</f>
        <v/>
      </c>
      <c r="G338" t="str">
        <f>IF(precio_alta!H338="","",precio_alta!H338)</f>
        <v/>
      </c>
      <c r="H338" t="str">
        <f>IF(precio_alta!I338="","",precio_alta!I338)</f>
        <v/>
      </c>
      <c r="I338" t="str">
        <f>IF(precio_alta!J338="","",precio_alta!J338)</f>
        <v/>
      </c>
      <c r="J338" t="str">
        <f>IF(precio_alta!K338="","",precio_alta!K338)</f>
        <v/>
      </c>
      <c r="K338" t="str">
        <f>IF(precio_alta!L338="","",precio_alta!L338)</f>
        <v/>
      </c>
      <c r="L338" t="str">
        <f>IF(precio_alta!M338="","",precio_alta!M338)</f>
        <v/>
      </c>
      <c r="M338" t="str">
        <f>IF(precio_alta!N338="","",precio_alta!N338)</f>
        <v/>
      </c>
      <c r="N338" t="str">
        <f>IF(precio_alta!O338="","",precio_alta!O338)</f>
        <v/>
      </c>
      <c r="O338" t="str">
        <f>IF(precio_alta!P338="","",precio_alta!P338)</f>
        <v/>
      </c>
      <c r="P338" t="str">
        <f>IF(precio_alta!Q338="","",precio_alta!Q338)</f>
        <v/>
      </c>
      <c r="Q338" t="str">
        <f>IF(precio_alta!R338="","",precio_alta!R338)</f>
        <v/>
      </c>
      <c r="R338" t="str">
        <f>IF(precio_alta!S338="","",precio_alta!S338)</f>
        <v/>
      </c>
      <c r="S338" t="str">
        <f>IF(precio_alta!T338="","",precio_alta!T338)</f>
        <v/>
      </c>
      <c r="T338" t="str">
        <f>IF(precio_alta!U338="","",precio_alta!U338)</f>
        <v/>
      </c>
      <c r="U338" t="str">
        <f>IF(precio_alta!V338="","",precio_alta!V338)</f>
        <v/>
      </c>
      <c r="V338" t="str">
        <f>IF(precio_alta!W338="","",precio_alta!W338)</f>
        <v/>
      </c>
      <c r="W338" t="str">
        <f>IF(precio_alta!X338="","",precio_alta!X338)</f>
        <v/>
      </c>
      <c r="X338" t="str">
        <f>IF(precio_alta!Y338="","",precio_alta!Y338)</f>
        <v/>
      </c>
      <c r="Y338" t="str">
        <f>IF(precio_alta!Z338="","",precio_alta!Z338)</f>
        <v/>
      </c>
      <c r="Z338" t="str">
        <f>IF(Anexar1!C328="","",IFERROR(VLOOKUP(C338,Anexar1!C:P,6,0),0))</f>
        <v/>
      </c>
      <c r="AA338" t="str">
        <f>IF(Anexar1!C328="","",IFERROR(VLOOKUP(C338,Anexar1!C:P,14,0),""))</f>
        <v/>
      </c>
    </row>
    <row r="339" spans="1:27" x14ac:dyDescent="0.3">
      <c r="A339" t="str">
        <f>IF(precio_alta!B339="","",precio_alta!B339)</f>
        <v/>
      </c>
      <c r="B339" t="str">
        <f>IF(Anexar1!B329="","",Anexar1!B329)</f>
        <v/>
      </c>
      <c r="C339" t="str">
        <f>IF(Anexar1!C329="","",Anexar1!C329)</f>
        <v/>
      </c>
      <c r="D339" t="str">
        <f>IF(precio_alta!E339="","",precio_alta!E339)</f>
        <v/>
      </c>
      <c r="E339" t="str">
        <f>IF(precio_alta!F339="","",precio_alta!F339)</f>
        <v/>
      </c>
      <c r="F339" t="str">
        <f>IF(precio_alta!G339="","",precio_alta!G339)</f>
        <v/>
      </c>
      <c r="G339" t="str">
        <f>IF(precio_alta!H339="","",precio_alta!H339)</f>
        <v/>
      </c>
      <c r="H339" t="str">
        <f>IF(precio_alta!I339="","",precio_alta!I339)</f>
        <v/>
      </c>
      <c r="I339" t="str">
        <f>IF(precio_alta!J339="","",precio_alta!J339)</f>
        <v/>
      </c>
      <c r="J339" t="str">
        <f>IF(precio_alta!K339="","",precio_alta!K339)</f>
        <v/>
      </c>
      <c r="K339" t="str">
        <f>IF(precio_alta!L339="","",precio_alta!L339)</f>
        <v/>
      </c>
      <c r="L339" t="str">
        <f>IF(precio_alta!M339="","",precio_alta!M339)</f>
        <v/>
      </c>
      <c r="M339" t="str">
        <f>IF(precio_alta!N339="","",precio_alta!N339)</f>
        <v/>
      </c>
      <c r="N339" t="str">
        <f>IF(precio_alta!O339="","",precio_alta!O339)</f>
        <v/>
      </c>
      <c r="O339" t="str">
        <f>IF(precio_alta!P339="","",precio_alta!P339)</f>
        <v/>
      </c>
      <c r="P339" t="str">
        <f>IF(precio_alta!Q339="","",precio_alta!Q339)</f>
        <v/>
      </c>
      <c r="Q339" t="str">
        <f>IF(precio_alta!R339="","",precio_alta!R339)</f>
        <v/>
      </c>
      <c r="R339" t="str">
        <f>IF(precio_alta!S339="","",precio_alta!S339)</f>
        <v/>
      </c>
      <c r="S339" t="str">
        <f>IF(precio_alta!T339="","",precio_alta!T339)</f>
        <v/>
      </c>
      <c r="T339" t="str">
        <f>IF(precio_alta!U339="","",precio_alta!U339)</f>
        <v/>
      </c>
      <c r="U339" t="str">
        <f>IF(precio_alta!V339="","",precio_alta!V339)</f>
        <v/>
      </c>
      <c r="V339" t="str">
        <f>IF(precio_alta!W339="","",precio_alta!W339)</f>
        <v/>
      </c>
      <c r="W339" t="str">
        <f>IF(precio_alta!X339="","",precio_alta!X339)</f>
        <v/>
      </c>
      <c r="X339" t="str">
        <f>IF(precio_alta!Y339="","",precio_alta!Y339)</f>
        <v/>
      </c>
      <c r="Y339" t="str">
        <f>IF(precio_alta!Z339="","",precio_alta!Z339)</f>
        <v/>
      </c>
      <c r="Z339" t="str">
        <f>IF(Anexar1!C329="","",IFERROR(VLOOKUP(C339,Anexar1!C:P,6,0),0))</f>
        <v/>
      </c>
      <c r="AA339" t="str">
        <f>IF(Anexar1!C329="","",IFERROR(VLOOKUP(C339,Anexar1!C:P,14,0),""))</f>
        <v/>
      </c>
    </row>
    <row r="340" spans="1:27" x14ac:dyDescent="0.3">
      <c r="A340" t="str">
        <f>IF(precio_alta!B340="","",precio_alta!B340)</f>
        <v/>
      </c>
      <c r="B340" t="str">
        <f>IF(Anexar1!B330="","",Anexar1!B330)</f>
        <v/>
      </c>
      <c r="C340" t="str">
        <f>IF(Anexar1!C330="","",Anexar1!C330)</f>
        <v/>
      </c>
      <c r="D340" t="str">
        <f>IF(precio_alta!E340="","",precio_alta!E340)</f>
        <v/>
      </c>
      <c r="E340" t="str">
        <f>IF(precio_alta!F340="","",precio_alta!F340)</f>
        <v/>
      </c>
      <c r="F340" t="str">
        <f>IF(precio_alta!G340="","",precio_alta!G340)</f>
        <v/>
      </c>
      <c r="G340" t="str">
        <f>IF(precio_alta!H340="","",precio_alta!H340)</f>
        <v/>
      </c>
      <c r="H340" t="str">
        <f>IF(precio_alta!I340="","",precio_alta!I340)</f>
        <v/>
      </c>
      <c r="I340" t="str">
        <f>IF(precio_alta!J340="","",precio_alta!J340)</f>
        <v/>
      </c>
      <c r="J340" t="str">
        <f>IF(precio_alta!K340="","",precio_alta!K340)</f>
        <v/>
      </c>
      <c r="K340" t="str">
        <f>IF(precio_alta!L340="","",precio_alta!L340)</f>
        <v/>
      </c>
      <c r="L340" t="str">
        <f>IF(precio_alta!M340="","",precio_alta!M340)</f>
        <v/>
      </c>
      <c r="M340" t="str">
        <f>IF(precio_alta!N340="","",precio_alta!N340)</f>
        <v/>
      </c>
      <c r="N340" t="str">
        <f>IF(precio_alta!O340="","",precio_alta!O340)</f>
        <v/>
      </c>
      <c r="O340" t="str">
        <f>IF(precio_alta!P340="","",precio_alta!P340)</f>
        <v/>
      </c>
      <c r="P340" t="str">
        <f>IF(precio_alta!Q340="","",precio_alta!Q340)</f>
        <v/>
      </c>
      <c r="Q340" t="str">
        <f>IF(precio_alta!R340="","",precio_alta!R340)</f>
        <v/>
      </c>
      <c r="R340" t="str">
        <f>IF(precio_alta!S340="","",precio_alta!S340)</f>
        <v/>
      </c>
      <c r="S340" t="str">
        <f>IF(precio_alta!T340="","",precio_alta!T340)</f>
        <v/>
      </c>
      <c r="T340" t="str">
        <f>IF(precio_alta!U340="","",precio_alta!U340)</f>
        <v/>
      </c>
      <c r="U340" t="str">
        <f>IF(precio_alta!V340="","",precio_alta!V340)</f>
        <v/>
      </c>
      <c r="V340" t="str">
        <f>IF(precio_alta!W340="","",precio_alta!W340)</f>
        <v/>
      </c>
      <c r="W340" t="str">
        <f>IF(precio_alta!X340="","",precio_alta!X340)</f>
        <v/>
      </c>
      <c r="X340" t="str">
        <f>IF(precio_alta!Y340="","",precio_alta!Y340)</f>
        <v/>
      </c>
      <c r="Y340" t="str">
        <f>IF(precio_alta!Z340="","",precio_alta!Z340)</f>
        <v/>
      </c>
      <c r="Z340" t="str">
        <f>IF(Anexar1!C330="","",IFERROR(VLOOKUP(C340,Anexar1!C:P,6,0),0))</f>
        <v/>
      </c>
      <c r="AA340" t="str">
        <f>IF(Anexar1!C330="","",IFERROR(VLOOKUP(C340,Anexar1!C:P,14,0),""))</f>
        <v/>
      </c>
    </row>
    <row r="341" spans="1:27" x14ac:dyDescent="0.3">
      <c r="A341" t="str">
        <f>IF(precio_alta!B341="","",precio_alta!B341)</f>
        <v/>
      </c>
      <c r="B341" t="str">
        <f>IF(Anexar1!B331="","",Anexar1!B331)</f>
        <v/>
      </c>
      <c r="C341" t="str">
        <f>IF(Anexar1!C331="","",Anexar1!C331)</f>
        <v/>
      </c>
      <c r="D341" t="str">
        <f>IF(precio_alta!E341="","",precio_alta!E341)</f>
        <v/>
      </c>
      <c r="E341" t="str">
        <f>IF(precio_alta!F341="","",precio_alta!F341)</f>
        <v/>
      </c>
      <c r="F341" t="str">
        <f>IF(precio_alta!G341="","",precio_alta!G341)</f>
        <v/>
      </c>
      <c r="G341" t="str">
        <f>IF(precio_alta!H341="","",precio_alta!H341)</f>
        <v/>
      </c>
      <c r="H341" t="str">
        <f>IF(precio_alta!I341="","",precio_alta!I341)</f>
        <v/>
      </c>
      <c r="I341" t="str">
        <f>IF(precio_alta!J341="","",precio_alta!J341)</f>
        <v/>
      </c>
      <c r="J341" t="str">
        <f>IF(precio_alta!K341="","",precio_alta!K341)</f>
        <v/>
      </c>
      <c r="K341" t="str">
        <f>IF(precio_alta!L341="","",precio_alta!L341)</f>
        <v/>
      </c>
      <c r="L341" t="str">
        <f>IF(precio_alta!M341="","",precio_alta!M341)</f>
        <v/>
      </c>
      <c r="M341" t="str">
        <f>IF(precio_alta!N341="","",precio_alta!N341)</f>
        <v/>
      </c>
      <c r="N341" t="str">
        <f>IF(precio_alta!O341="","",precio_alta!O341)</f>
        <v/>
      </c>
      <c r="O341" t="str">
        <f>IF(precio_alta!P341="","",precio_alta!P341)</f>
        <v/>
      </c>
      <c r="P341" t="str">
        <f>IF(precio_alta!Q341="","",precio_alta!Q341)</f>
        <v/>
      </c>
      <c r="Q341" t="str">
        <f>IF(precio_alta!R341="","",precio_alta!R341)</f>
        <v/>
      </c>
      <c r="R341" t="str">
        <f>IF(precio_alta!S341="","",precio_alta!S341)</f>
        <v/>
      </c>
      <c r="S341" t="str">
        <f>IF(precio_alta!T341="","",precio_alta!T341)</f>
        <v/>
      </c>
      <c r="T341" t="str">
        <f>IF(precio_alta!U341="","",precio_alta!U341)</f>
        <v/>
      </c>
      <c r="U341" t="str">
        <f>IF(precio_alta!V341="","",precio_alta!V341)</f>
        <v/>
      </c>
      <c r="V341" t="str">
        <f>IF(precio_alta!W341="","",precio_alta!W341)</f>
        <v/>
      </c>
      <c r="W341" t="str">
        <f>IF(precio_alta!X341="","",precio_alta!X341)</f>
        <v/>
      </c>
      <c r="X341" t="str">
        <f>IF(precio_alta!Y341="","",precio_alta!Y341)</f>
        <v/>
      </c>
      <c r="Y341" t="str">
        <f>IF(precio_alta!Z341="","",precio_alta!Z341)</f>
        <v/>
      </c>
      <c r="Z341" t="str">
        <f>IF(Anexar1!C331="","",IFERROR(VLOOKUP(C341,Anexar1!C:P,6,0),0))</f>
        <v/>
      </c>
      <c r="AA341" t="str">
        <f>IF(Anexar1!C331="","",IFERROR(VLOOKUP(C341,Anexar1!C:P,14,0),""))</f>
        <v/>
      </c>
    </row>
    <row r="342" spans="1:27" x14ac:dyDescent="0.3">
      <c r="A342" t="str">
        <f>IF(precio_alta!B342="","",precio_alta!B342)</f>
        <v/>
      </c>
      <c r="B342" t="str">
        <f>IF(Anexar1!B332="","",Anexar1!B332)</f>
        <v/>
      </c>
      <c r="C342" t="str">
        <f>IF(Anexar1!C332="","",Anexar1!C332)</f>
        <v/>
      </c>
      <c r="D342" t="str">
        <f>IF(precio_alta!E342="","",precio_alta!E342)</f>
        <v/>
      </c>
      <c r="E342" t="str">
        <f>IF(precio_alta!F342="","",precio_alta!F342)</f>
        <v/>
      </c>
      <c r="F342" t="str">
        <f>IF(precio_alta!G342="","",precio_alta!G342)</f>
        <v/>
      </c>
      <c r="G342" t="str">
        <f>IF(precio_alta!H342="","",precio_alta!H342)</f>
        <v/>
      </c>
      <c r="H342" t="str">
        <f>IF(precio_alta!I342="","",precio_alta!I342)</f>
        <v/>
      </c>
      <c r="I342" t="str">
        <f>IF(precio_alta!J342="","",precio_alta!J342)</f>
        <v/>
      </c>
      <c r="J342" t="str">
        <f>IF(precio_alta!K342="","",precio_alta!K342)</f>
        <v/>
      </c>
      <c r="K342" t="str">
        <f>IF(precio_alta!L342="","",precio_alta!L342)</f>
        <v/>
      </c>
      <c r="L342" t="str">
        <f>IF(precio_alta!M342="","",precio_alta!M342)</f>
        <v/>
      </c>
      <c r="M342" t="str">
        <f>IF(precio_alta!N342="","",precio_alta!N342)</f>
        <v/>
      </c>
      <c r="N342" t="str">
        <f>IF(precio_alta!O342="","",precio_alta!O342)</f>
        <v/>
      </c>
      <c r="O342" t="str">
        <f>IF(precio_alta!P342="","",precio_alta!P342)</f>
        <v/>
      </c>
      <c r="P342" t="str">
        <f>IF(precio_alta!Q342="","",precio_alta!Q342)</f>
        <v/>
      </c>
      <c r="Q342" t="str">
        <f>IF(precio_alta!R342="","",precio_alta!R342)</f>
        <v/>
      </c>
      <c r="R342" t="str">
        <f>IF(precio_alta!S342="","",precio_alta!S342)</f>
        <v/>
      </c>
      <c r="S342" t="str">
        <f>IF(precio_alta!T342="","",precio_alta!T342)</f>
        <v/>
      </c>
      <c r="T342" t="str">
        <f>IF(precio_alta!U342="","",precio_alta!U342)</f>
        <v/>
      </c>
      <c r="U342" t="str">
        <f>IF(precio_alta!V342="","",precio_alta!V342)</f>
        <v/>
      </c>
      <c r="V342" t="str">
        <f>IF(precio_alta!W342="","",precio_alta!W342)</f>
        <v/>
      </c>
      <c r="W342" t="str">
        <f>IF(precio_alta!X342="","",precio_alta!X342)</f>
        <v/>
      </c>
      <c r="X342" t="str">
        <f>IF(precio_alta!Y342="","",precio_alta!Y342)</f>
        <v/>
      </c>
      <c r="Y342" t="str">
        <f>IF(precio_alta!Z342="","",precio_alta!Z342)</f>
        <v/>
      </c>
      <c r="Z342" t="str">
        <f>IF(Anexar1!C332="","",IFERROR(VLOOKUP(C342,Anexar1!C:P,6,0),0))</f>
        <v/>
      </c>
      <c r="AA342" t="str">
        <f>IF(Anexar1!C332="","",IFERROR(VLOOKUP(C342,Anexar1!C:P,14,0),""))</f>
        <v/>
      </c>
    </row>
    <row r="343" spans="1:27" x14ac:dyDescent="0.3">
      <c r="A343" t="str">
        <f>IF(precio_alta!B343="","",precio_alta!B343)</f>
        <v/>
      </c>
      <c r="B343" t="str">
        <f>IF(Anexar1!B333="","",Anexar1!B333)</f>
        <v/>
      </c>
      <c r="C343" t="str">
        <f>IF(Anexar1!C333="","",Anexar1!C333)</f>
        <v/>
      </c>
      <c r="D343" t="str">
        <f>IF(precio_alta!E343="","",precio_alta!E343)</f>
        <v/>
      </c>
      <c r="E343" t="str">
        <f>IF(precio_alta!F343="","",precio_alta!F343)</f>
        <v/>
      </c>
      <c r="F343" t="str">
        <f>IF(precio_alta!G343="","",precio_alta!G343)</f>
        <v/>
      </c>
      <c r="G343" t="str">
        <f>IF(precio_alta!H343="","",precio_alta!H343)</f>
        <v/>
      </c>
      <c r="H343" t="str">
        <f>IF(precio_alta!I343="","",precio_alta!I343)</f>
        <v/>
      </c>
      <c r="I343" t="str">
        <f>IF(precio_alta!J343="","",precio_alta!J343)</f>
        <v/>
      </c>
      <c r="J343" t="str">
        <f>IF(precio_alta!K343="","",precio_alta!K343)</f>
        <v/>
      </c>
      <c r="K343" t="str">
        <f>IF(precio_alta!L343="","",precio_alta!L343)</f>
        <v/>
      </c>
      <c r="L343" t="str">
        <f>IF(precio_alta!M343="","",precio_alta!M343)</f>
        <v/>
      </c>
      <c r="M343" t="str">
        <f>IF(precio_alta!N343="","",precio_alta!N343)</f>
        <v/>
      </c>
      <c r="N343" t="str">
        <f>IF(precio_alta!O343="","",precio_alta!O343)</f>
        <v/>
      </c>
      <c r="O343" t="str">
        <f>IF(precio_alta!P343="","",precio_alta!P343)</f>
        <v/>
      </c>
      <c r="P343" t="str">
        <f>IF(precio_alta!Q343="","",precio_alta!Q343)</f>
        <v/>
      </c>
      <c r="Q343" t="str">
        <f>IF(precio_alta!R343="","",precio_alta!R343)</f>
        <v/>
      </c>
      <c r="R343" t="str">
        <f>IF(precio_alta!S343="","",precio_alta!S343)</f>
        <v/>
      </c>
      <c r="S343" t="str">
        <f>IF(precio_alta!T343="","",precio_alta!T343)</f>
        <v/>
      </c>
      <c r="T343" t="str">
        <f>IF(precio_alta!U343="","",precio_alta!U343)</f>
        <v/>
      </c>
      <c r="U343" t="str">
        <f>IF(precio_alta!V343="","",precio_alta!V343)</f>
        <v/>
      </c>
      <c r="V343" t="str">
        <f>IF(precio_alta!W343="","",precio_alta!W343)</f>
        <v/>
      </c>
      <c r="W343" t="str">
        <f>IF(precio_alta!X343="","",precio_alta!X343)</f>
        <v/>
      </c>
      <c r="X343" t="str">
        <f>IF(precio_alta!Y343="","",precio_alta!Y343)</f>
        <v/>
      </c>
      <c r="Y343" t="str">
        <f>IF(precio_alta!Z343="","",precio_alta!Z343)</f>
        <v/>
      </c>
      <c r="Z343" t="str">
        <f>IF(Anexar1!C333="","",IFERROR(VLOOKUP(C343,Anexar1!C:P,6,0),0))</f>
        <v/>
      </c>
      <c r="AA343" t="str">
        <f>IF(Anexar1!C333="","",IFERROR(VLOOKUP(C343,Anexar1!C:P,14,0),""))</f>
        <v/>
      </c>
    </row>
    <row r="344" spans="1:27" x14ac:dyDescent="0.3">
      <c r="A344" t="str">
        <f>IF(precio_alta!B344="","",precio_alta!B344)</f>
        <v/>
      </c>
      <c r="B344" t="str">
        <f>IF(Anexar1!B334="","",Anexar1!B334)</f>
        <v/>
      </c>
      <c r="C344" t="str">
        <f>IF(Anexar1!C334="","",Anexar1!C334)</f>
        <v/>
      </c>
      <c r="D344" t="str">
        <f>IF(precio_alta!E344="","",precio_alta!E344)</f>
        <v/>
      </c>
      <c r="E344" t="str">
        <f>IF(precio_alta!F344="","",precio_alta!F344)</f>
        <v/>
      </c>
      <c r="F344" t="str">
        <f>IF(precio_alta!G344="","",precio_alta!G344)</f>
        <v/>
      </c>
      <c r="G344" t="str">
        <f>IF(precio_alta!H344="","",precio_alta!H344)</f>
        <v/>
      </c>
      <c r="H344" t="str">
        <f>IF(precio_alta!I344="","",precio_alta!I344)</f>
        <v/>
      </c>
      <c r="I344" t="str">
        <f>IF(precio_alta!J344="","",precio_alta!J344)</f>
        <v/>
      </c>
      <c r="J344" t="str">
        <f>IF(precio_alta!K344="","",precio_alta!K344)</f>
        <v/>
      </c>
      <c r="K344" t="str">
        <f>IF(precio_alta!L344="","",precio_alta!L344)</f>
        <v/>
      </c>
      <c r="L344" t="str">
        <f>IF(precio_alta!M344="","",precio_alta!M344)</f>
        <v/>
      </c>
      <c r="M344" t="str">
        <f>IF(precio_alta!N344="","",precio_alta!N344)</f>
        <v/>
      </c>
      <c r="N344" t="str">
        <f>IF(precio_alta!O344="","",precio_alta!O344)</f>
        <v/>
      </c>
      <c r="O344" t="str">
        <f>IF(precio_alta!P344="","",precio_alta!P344)</f>
        <v/>
      </c>
      <c r="P344" t="str">
        <f>IF(precio_alta!Q344="","",precio_alta!Q344)</f>
        <v/>
      </c>
      <c r="Q344" t="str">
        <f>IF(precio_alta!R344="","",precio_alta!R344)</f>
        <v/>
      </c>
      <c r="R344" t="str">
        <f>IF(precio_alta!S344="","",precio_alta!S344)</f>
        <v/>
      </c>
      <c r="S344" t="str">
        <f>IF(precio_alta!T344="","",precio_alta!T344)</f>
        <v/>
      </c>
      <c r="T344" t="str">
        <f>IF(precio_alta!U344="","",precio_alta!U344)</f>
        <v/>
      </c>
      <c r="U344" t="str">
        <f>IF(precio_alta!V344="","",precio_alta!V344)</f>
        <v/>
      </c>
      <c r="V344" t="str">
        <f>IF(precio_alta!W344="","",precio_alta!W344)</f>
        <v/>
      </c>
      <c r="W344" t="str">
        <f>IF(precio_alta!X344="","",precio_alta!X344)</f>
        <v/>
      </c>
      <c r="X344" t="str">
        <f>IF(precio_alta!Y344="","",precio_alta!Y344)</f>
        <v/>
      </c>
      <c r="Y344" t="str">
        <f>IF(precio_alta!Z344="","",precio_alta!Z344)</f>
        <v/>
      </c>
      <c r="Z344" t="str">
        <f>IF(Anexar1!C334="","",IFERROR(VLOOKUP(C344,Anexar1!C:P,6,0),0))</f>
        <v/>
      </c>
      <c r="AA344" t="str">
        <f>IF(Anexar1!C334="","",IFERROR(VLOOKUP(C344,Anexar1!C:P,14,0),""))</f>
        <v/>
      </c>
    </row>
    <row r="345" spans="1:27" x14ac:dyDescent="0.3">
      <c r="A345" t="str">
        <f>IF(precio_alta!B345="","",precio_alta!B345)</f>
        <v/>
      </c>
      <c r="B345" t="str">
        <f>IF(Anexar1!B335="","",Anexar1!B335)</f>
        <v/>
      </c>
      <c r="C345" t="str">
        <f>IF(Anexar1!C335="","",Anexar1!C335)</f>
        <v/>
      </c>
      <c r="D345" t="str">
        <f>IF(precio_alta!E345="","",precio_alta!E345)</f>
        <v/>
      </c>
      <c r="E345" t="str">
        <f>IF(precio_alta!F345="","",precio_alta!F345)</f>
        <v/>
      </c>
      <c r="F345" t="str">
        <f>IF(precio_alta!G345="","",precio_alta!G345)</f>
        <v/>
      </c>
      <c r="G345" t="str">
        <f>IF(precio_alta!H345="","",precio_alta!H345)</f>
        <v/>
      </c>
      <c r="H345" t="str">
        <f>IF(precio_alta!I345="","",precio_alta!I345)</f>
        <v/>
      </c>
      <c r="I345" t="str">
        <f>IF(precio_alta!J345="","",precio_alta!J345)</f>
        <v/>
      </c>
      <c r="J345" t="str">
        <f>IF(precio_alta!K345="","",precio_alta!K345)</f>
        <v/>
      </c>
      <c r="K345" t="str">
        <f>IF(precio_alta!L345="","",precio_alta!L345)</f>
        <v/>
      </c>
      <c r="L345" t="str">
        <f>IF(precio_alta!M345="","",precio_alta!M345)</f>
        <v/>
      </c>
      <c r="M345" t="str">
        <f>IF(precio_alta!N345="","",precio_alta!N345)</f>
        <v/>
      </c>
      <c r="N345" t="str">
        <f>IF(precio_alta!O345="","",precio_alta!O345)</f>
        <v/>
      </c>
      <c r="O345" t="str">
        <f>IF(precio_alta!P345="","",precio_alta!P345)</f>
        <v/>
      </c>
      <c r="P345" t="str">
        <f>IF(precio_alta!Q345="","",precio_alta!Q345)</f>
        <v/>
      </c>
      <c r="Q345" t="str">
        <f>IF(precio_alta!R345="","",precio_alta!R345)</f>
        <v/>
      </c>
      <c r="R345" t="str">
        <f>IF(precio_alta!S345="","",precio_alta!S345)</f>
        <v/>
      </c>
      <c r="S345" t="str">
        <f>IF(precio_alta!T345="","",precio_alta!T345)</f>
        <v/>
      </c>
      <c r="T345" t="str">
        <f>IF(precio_alta!U345="","",precio_alta!U345)</f>
        <v/>
      </c>
      <c r="U345" t="str">
        <f>IF(precio_alta!V345="","",precio_alta!V345)</f>
        <v/>
      </c>
      <c r="V345" t="str">
        <f>IF(precio_alta!W345="","",precio_alta!W345)</f>
        <v/>
      </c>
      <c r="W345" t="str">
        <f>IF(precio_alta!X345="","",precio_alta!X345)</f>
        <v/>
      </c>
      <c r="X345" t="str">
        <f>IF(precio_alta!Y345="","",precio_alta!Y345)</f>
        <v/>
      </c>
      <c r="Y345" t="str">
        <f>IF(precio_alta!Z345="","",precio_alta!Z345)</f>
        <v/>
      </c>
      <c r="Z345" t="str">
        <f>IF(Anexar1!C335="","",IFERROR(VLOOKUP(C345,Anexar1!C:P,6,0),0))</f>
        <v/>
      </c>
      <c r="AA345" t="str">
        <f>IF(Anexar1!C335="","",IFERROR(VLOOKUP(C345,Anexar1!C:P,14,0),""))</f>
        <v/>
      </c>
    </row>
    <row r="346" spans="1:27" x14ac:dyDescent="0.3">
      <c r="A346" t="str">
        <f>IF(precio_alta!B346="","",precio_alta!B346)</f>
        <v/>
      </c>
      <c r="B346" t="str">
        <f>IF(Anexar1!B336="","",Anexar1!B336)</f>
        <v/>
      </c>
      <c r="C346" t="str">
        <f>IF(Anexar1!C336="","",Anexar1!C336)</f>
        <v/>
      </c>
      <c r="D346" t="str">
        <f>IF(precio_alta!E346="","",precio_alta!E346)</f>
        <v/>
      </c>
      <c r="E346" t="str">
        <f>IF(precio_alta!F346="","",precio_alta!F346)</f>
        <v/>
      </c>
      <c r="F346" t="str">
        <f>IF(precio_alta!G346="","",precio_alta!G346)</f>
        <v/>
      </c>
      <c r="G346" t="str">
        <f>IF(precio_alta!H346="","",precio_alta!H346)</f>
        <v/>
      </c>
      <c r="H346" t="str">
        <f>IF(precio_alta!I346="","",precio_alta!I346)</f>
        <v/>
      </c>
      <c r="I346" t="str">
        <f>IF(precio_alta!J346="","",precio_alta!J346)</f>
        <v/>
      </c>
      <c r="J346" t="str">
        <f>IF(precio_alta!K346="","",precio_alta!K346)</f>
        <v/>
      </c>
      <c r="K346" t="str">
        <f>IF(precio_alta!L346="","",precio_alta!L346)</f>
        <v/>
      </c>
      <c r="L346" t="str">
        <f>IF(precio_alta!M346="","",precio_alta!M346)</f>
        <v/>
      </c>
      <c r="M346" t="str">
        <f>IF(precio_alta!N346="","",precio_alta!N346)</f>
        <v/>
      </c>
      <c r="N346" t="str">
        <f>IF(precio_alta!O346="","",precio_alta!O346)</f>
        <v/>
      </c>
      <c r="O346" t="str">
        <f>IF(precio_alta!P346="","",precio_alta!P346)</f>
        <v/>
      </c>
      <c r="P346" t="str">
        <f>IF(precio_alta!Q346="","",precio_alta!Q346)</f>
        <v/>
      </c>
      <c r="Q346" t="str">
        <f>IF(precio_alta!R346="","",precio_alta!R346)</f>
        <v/>
      </c>
      <c r="R346" t="str">
        <f>IF(precio_alta!S346="","",precio_alta!S346)</f>
        <v/>
      </c>
      <c r="S346" t="str">
        <f>IF(precio_alta!T346="","",precio_alta!T346)</f>
        <v/>
      </c>
      <c r="T346" t="str">
        <f>IF(precio_alta!U346="","",precio_alta!U346)</f>
        <v/>
      </c>
      <c r="U346" t="str">
        <f>IF(precio_alta!V346="","",precio_alta!V346)</f>
        <v/>
      </c>
      <c r="V346" t="str">
        <f>IF(precio_alta!W346="","",precio_alta!W346)</f>
        <v/>
      </c>
      <c r="W346" t="str">
        <f>IF(precio_alta!X346="","",precio_alta!X346)</f>
        <v/>
      </c>
      <c r="X346" t="str">
        <f>IF(precio_alta!Y346="","",precio_alta!Y346)</f>
        <v/>
      </c>
      <c r="Y346" t="str">
        <f>IF(precio_alta!Z346="","",precio_alta!Z346)</f>
        <v/>
      </c>
      <c r="Z346" t="str">
        <f>IF(Anexar1!C336="","",IFERROR(VLOOKUP(C346,Anexar1!C:P,6,0),0))</f>
        <v/>
      </c>
      <c r="AA346" t="str">
        <f>IF(Anexar1!C336="","",IFERROR(VLOOKUP(C346,Anexar1!C:P,14,0),""))</f>
        <v/>
      </c>
    </row>
    <row r="347" spans="1:27" x14ac:dyDescent="0.3">
      <c r="A347" t="str">
        <f>IF(precio_alta!B347="","",precio_alta!B347)</f>
        <v/>
      </c>
      <c r="B347" t="str">
        <f>IF(Anexar1!B337="","",Anexar1!B337)</f>
        <v/>
      </c>
      <c r="C347" t="str">
        <f>IF(Anexar1!C337="","",Anexar1!C337)</f>
        <v/>
      </c>
      <c r="D347" t="str">
        <f>IF(precio_alta!E347="","",precio_alta!E347)</f>
        <v/>
      </c>
      <c r="E347" t="str">
        <f>IF(precio_alta!F347="","",precio_alta!F347)</f>
        <v/>
      </c>
      <c r="F347" t="str">
        <f>IF(precio_alta!G347="","",precio_alta!G347)</f>
        <v/>
      </c>
      <c r="G347" t="str">
        <f>IF(precio_alta!H347="","",precio_alta!H347)</f>
        <v/>
      </c>
      <c r="H347" t="str">
        <f>IF(precio_alta!I347="","",precio_alta!I347)</f>
        <v/>
      </c>
      <c r="I347" t="str">
        <f>IF(precio_alta!J347="","",precio_alta!J347)</f>
        <v/>
      </c>
      <c r="J347" t="str">
        <f>IF(precio_alta!K347="","",precio_alta!K347)</f>
        <v/>
      </c>
      <c r="K347" t="str">
        <f>IF(precio_alta!L347="","",precio_alta!L347)</f>
        <v/>
      </c>
      <c r="L347" t="str">
        <f>IF(precio_alta!M347="","",precio_alta!M347)</f>
        <v/>
      </c>
      <c r="M347" t="str">
        <f>IF(precio_alta!N347="","",precio_alta!N347)</f>
        <v/>
      </c>
      <c r="N347" t="str">
        <f>IF(precio_alta!O347="","",precio_alta!O347)</f>
        <v/>
      </c>
      <c r="O347" t="str">
        <f>IF(precio_alta!P347="","",precio_alta!P347)</f>
        <v/>
      </c>
      <c r="P347" t="str">
        <f>IF(precio_alta!Q347="","",precio_alta!Q347)</f>
        <v/>
      </c>
      <c r="Q347" t="str">
        <f>IF(precio_alta!R347="","",precio_alta!R347)</f>
        <v/>
      </c>
      <c r="R347" t="str">
        <f>IF(precio_alta!S347="","",precio_alta!S347)</f>
        <v/>
      </c>
      <c r="S347" t="str">
        <f>IF(precio_alta!T347="","",precio_alta!T347)</f>
        <v/>
      </c>
      <c r="T347" t="str">
        <f>IF(precio_alta!U347="","",precio_alta!U347)</f>
        <v/>
      </c>
      <c r="U347" t="str">
        <f>IF(precio_alta!V347="","",precio_alta!V347)</f>
        <v/>
      </c>
      <c r="V347" t="str">
        <f>IF(precio_alta!W347="","",precio_alta!W347)</f>
        <v/>
      </c>
      <c r="W347" t="str">
        <f>IF(precio_alta!X347="","",precio_alta!X347)</f>
        <v/>
      </c>
      <c r="X347" t="str">
        <f>IF(precio_alta!Y347="","",precio_alta!Y347)</f>
        <v/>
      </c>
      <c r="Y347" t="str">
        <f>IF(precio_alta!Z347="","",precio_alta!Z347)</f>
        <v/>
      </c>
      <c r="Z347" t="str">
        <f>IF(Anexar1!C337="","",IFERROR(VLOOKUP(C347,Anexar1!C:P,6,0),0))</f>
        <v/>
      </c>
      <c r="AA347" t="str">
        <f>IF(Anexar1!C337="","",IFERROR(VLOOKUP(C347,Anexar1!C:P,14,0),""))</f>
        <v/>
      </c>
    </row>
    <row r="348" spans="1:27" x14ac:dyDescent="0.3">
      <c r="A348" t="str">
        <f>IF(precio_alta!B348="","",precio_alta!B348)</f>
        <v/>
      </c>
      <c r="B348" t="str">
        <f>IF(Anexar1!B338="","",Anexar1!B338)</f>
        <v/>
      </c>
      <c r="C348" t="str">
        <f>IF(Anexar1!C338="","",Anexar1!C338)</f>
        <v/>
      </c>
      <c r="D348" t="str">
        <f>IF(precio_alta!E348="","",precio_alta!E348)</f>
        <v/>
      </c>
      <c r="E348" t="str">
        <f>IF(precio_alta!F348="","",precio_alta!F348)</f>
        <v/>
      </c>
      <c r="F348" t="str">
        <f>IF(precio_alta!G348="","",precio_alta!G348)</f>
        <v/>
      </c>
      <c r="G348" t="str">
        <f>IF(precio_alta!H348="","",precio_alta!H348)</f>
        <v/>
      </c>
      <c r="H348" t="str">
        <f>IF(precio_alta!I348="","",precio_alta!I348)</f>
        <v/>
      </c>
      <c r="I348" t="str">
        <f>IF(precio_alta!J348="","",precio_alta!J348)</f>
        <v/>
      </c>
      <c r="J348" t="str">
        <f>IF(precio_alta!K348="","",precio_alta!K348)</f>
        <v/>
      </c>
      <c r="K348" t="str">
        <f>IF(precio_alta!L348="","",precio_alta!L348)</f>
        <v/>
      </c>
      <c r="L348" t="str">
        <f>IF(precio_alta!M348="","",precio_alta!M348)</f>
        <v/>
      </c>
      <c r="M348" t="str">
        <f>IF(precio_alta!N348="","",precio_alta!N348)</f>
        <v/>
      </c>
      <c r="N348" t="str">
        <f>IF(precio_alta!O348="","",precio_alta!O348)</f>
        <v/>
      </c>
      <c r="O348" t="str">
        <f>IF(precio_alta!P348="","",precio_alta!P348)</f>
        <v/>
      </c>
      <c r="P348" t="str">
        <f>IF(precio_alta!Q348="","",precio_alta!Q348)</f>
        <v/>
      </c>
      <c r="Q348" t="str">
        <f>IF(precio_alta!R348="","",precio_alta!R348)</f>
        <v/>
      </c>
      <c r="R348" t="str">
        <f>IF(precio_alta!S348="","",precio_alta!S348)</f>
        <v/>
      </c>
      <c r="S348" t="str">
        <f>IF(precio_alta!T348="","",precio_alta!T348)</f>
        <v/>
      </c>
      <c r="T348" t="str">
        <f>IF(precio_alta!U348="","",precio_alta!U348)</f>
        <v/>
      </c>
      <c r="U348" t="str">
        <f>IF(precio_alta!V348="","",precio_alta!V348)</f>
        <v/>
      </c>
      <c r="V348" t="str">
        <f>IF(precio_alta!W348="","",precio_alta!W348)</f>
        <v/>
      </c>
      <c r="W348" t="str">
        <f>IF(precio_alta!X348="","",precio_alta!X348)</f>
        <v/>
      </c>
      <c r="X348" t="str">
        <f>IF(precio_alta!Y348="","",precio_alta!Y348)</f>
        <v/>
      </c>
      <c r="Y348" t="str">
        <f>IF(precio_alta!Z348="","",precio_alta!Z348)</f>
        <v/>
      </c>
      <c r="Z348" t="str">
        <f>IF(Anexar1!C338="","",IFERROR(VLOOKUP(C348,Anexar1!C:P,6,0),0))</f>
        <v/>
      </c>
      <c r="AA348" t="str">
        <f>IF(Anexar1!C338="","",IFERROR(VLOOKUP(C348,Anexar1!C:P,14,0),""))</f>
        <v/>
      </c>
    </row>
    <row r="349" spans="1:27" x14ac:dyDescent="0.3">
      <c r="A349" t="str">
        <f>IF(precio_alta!B349="","",precio_alta!B349)</f>
        <v/>
      </c>
      <c r="B349" t="str">
        <f>IF(Anexar1!B339="","",Anexar1!B339)</f>
        <v/>
      </c>
      <c r="C349" t="str">
        <f>IF(Anexar1!C339="","",Anexar1!C339)</f>
        <v/>
      </c>
      <c r="D349" t="str">
        <f>IF(precio_alta!E349="","",precio_alta!E349)</f>
        <v/>
      </c>
      <c r="E349" t="str">
        <f>IF(precio_alta!F349="","",precio_alta!F349)</f>
        <v/>
      </c>
      <c r="F349" t="str">
        <f>IF(precio_alta!G349="","",precio_alta!G349)</f>
        <v/>
      </c>
      <c r="G349" t="str">
        <f>IF(precio_alta!H349="","",precio_alta!H349)</f>
        <v/>
      </c>
      <c r="H349" t="str">
        <f>IF(precio_alta!I349="","",precio_alta!I349)</f>
        <v/>
      </c>
      <c r="I349" t="str">
        <f>IF(precio_alta!J349="","",precio_alta!J349)</f>
        <v/>
      </c>
      <c r="J349" t="str">
        <f>IF(precio_alta!K349="","",precio_alta!K349)</f>
        <v/>
      </c>
      <c r="K349" t="str">
        <f>IF(precio_alta!L349="","",precio_alta!L349)</f>
        <v/>
      </c>
      <c r="L349" t="str">
        <f>IF(precio_alta!M349="","",precio_alta!M349)</f>
        <v/>
      </c>
      <c r="M349" t="str">
        <f>IF(precio_alta!N349="","",precio_alta!N349)</f>
        <v/>
      </c>
      <c r="N349" t="str">
        <f>IF(precio_alta!O349="","",precio_alta!O349)</f>
        <v/>
      </c>
      <c r="O349" t="str">
        <f>IF(precio_alta!P349="","",precio_alta!P349)</f>
        <v/>
      </c>
      <c r="P349" t="str">
        <f>IF(precio_alta!Q349="","",precio_alta!Q349)</f>
        <v/>
      </c>
      <c r="Q349" t="str">
        <f>IF(precio_alta!R349="","",precio_alta!R349)</f>
        <v/>
      </c>
      <c r="R349" t="str">
        <f>IF(precio_alta!S349="","",precio_alta!S349)</f>
        <v/>
      </c>
      <c r="S349" t="str">
        <f>IF(precio_alta!T349="","",precio_alta!T349)</f>
        <v/>
      </c>
      <c r="T349" t="str">
        <f>IF(precio_alta!U349="","",precio_alta!U349)</f>
        <v/>
      </c>
      <c r="U349" t="str">
        <f>IF(precio_alta!V349="","",precio_alta!V349)</f>
        <v/>
      </c>
      <c r="V349" t="str">
        <f>IF(precio_alta!W349="","",precio_alta!W349)</f>
        <v/>
      </c>
      <c r="W349" t="str">
        <f>IF(precio_alta!X349="","",precio_alta!X349)</f>
        <v/>
      </c>
      <c r="X349" t="str">
        <f>IF(precio_alta!Y349="","",precio_alta!Y349)</f>
        <v/>
      </c>
      <c r="Y349" t="str">
        <f>IF(precio_alta!Z349="","",precio_alta!Z349)</f>
        <v/>
      </c>
      <c r="Z349" t="str">
        <f>IF(Anexar1!C339="","",IFERROR(VLOOKUP(C349,Anexar1!C:P,6,0),0))</f>
        <v/>
      </c>
      <c r="AA349" t="str">
        <f>IF(Anexar1!C339="","",IFERROR(VLOOKUP(C349,Anexar1!C:P,14,0),""))</f>
        <v/>
      </c>
    </row>
    <row r="350" spans="1:27" x14ac:dyDescent="0.3">
      <c r="A350" t="str">
        <f>IF(precio_alta!B350="","",precio_alta!B350)</f>
        <v/>
      </c>
      <c r="B350" t="str">
        <f>IF(Anexar1!B340="","",Anexar1!B340)</f>
        <v/>
      </c>
      <c r="C350" t="str">
        <f>IF(Anexar1!C340="","",Anexar1!C340)</f>
        <v/>
      </c>
      <c r="D350" t="str">
        <f>IF(precio_alta!E350="","",precio_alta!E350)</f>
        <v/>
      </c>
      <c r="E350" t="str">
        <f>IF(precio_alta!F350="","",precio_alta!F350)</f>
        <v/>
      </c>
      <c r="F350" t="str">
        <f>IF(precio_alta!G350="","",precio_alta!G350)</f>
        <v/>
      </c>
      <c r="G350" t="str">
        <f>IF(precio_alta!H350="","",precio_alta!H350)</f>
        <v/>
      </c>
      <c r="H350" t="str">
        <f>IF(precio_alta!I350="","",precio_alta!I350)</f>
        <v/>
      </c>
      <c r="I350" t="str">
        <f>IF(precio_alta!J350="","",precio_alta!J350)</f>
        <v/>
      </c>
      <c r="J350" t="str">
        <f>IF(precio_alta!K350="","",precio_alta!K350)</f>
        <v/>
      </c>
      <c r="K350" t="str">
        <f>IF(precio_alta!L350="","",precio_alta!L350)</f>
        <v/>
      </c>
      <c r="L350" t="str">
        <f>IF(precio_alta!M350="","",precio_alta!M350)</f>
        <v/>
      </c>
      <c r="M350" t="str">
        <f>IF(precio_alta!N350="","",precio_alta!N350)</f>
        <v/>
      </c>
      <c r="N350" t="str">
        <f>IF(precio_alta!O350="","",precio_alta!O350)</f>
        <v/>
      </c>
      <c r="O350" t="str">
        <f>IF(precio_alta!P350="","",precio_alta!P350)</f>
        <v/>
      </c>
      <c r="P350" t="str">
        <f>IF(precio_alta!Q350="","",precio_alta!Q350)</f>
        <v/>
      </c>
      <c r="Q350" t="str">
        <f>IF(precio_alta!R350="","",precio_alta!R350)</f>
        <v/>
      </c>
      <c r="R350" t="str">
        <f>IF(precio_alta!S350="","",precio_alta!S350)</f>
        <v/>
      </c>
      <c r="S350" t="str">
        <f>IF(precio_alta!T350="","",precio_alta!T350)</f>
        <v/>
      </c>
      <c r="T350" t="str">
        <f>IF(precio_alta!U350="","",precio_alta!U350)</f>
        <v/>
      </c>
      <c r="U350" t="str">
        <f>IF(precio_alta!V350="","",precio_alta!V350)</f>
        <v/>
      </c>
      <c r="V350" t="str">
        <f>IF(precio_alta!W350="","",precio_alta!W350)</f>
        <v/>
      </c>
      <c r="W350" t="str">
        <f>IF(precio_alta!X350="","",precio_alta!X350)</f>
        <v/>
      </c>
      <c r="X350" t="str">
        <f>IF(precio_alta!Y350="","",precio_alta!Y350)</f>
        <v/>
      </c>
      <c r="Y350" t="str">
        <f>IF(precio_alta!Z350="","",precio_alta!Z350)</f>
        <v/>
      </c>
      <c r="Z350" t="str">
        <f>IF(Anexar1!C340="","",IFERROR(VLOOKUP(C350,Anexar1!C:P,6,0),0))</f>
        <v/>
      </c>
      <c r="AA350" t="str">
        <f>IF(Anexar1!C340="","",IFERROR(VLOOKUP(C350,Anexar1!C:P,14,0),""))</f>
        <v/>
      </c>
    </row>
    <row r="351" spans="1:27" x14ac:dyDescent="0.3">
      <c r="A351" t="str">
        <f>IF(precio_alta!B351="","",precio_alta!B351)</f>
        <v/>
      </c>
      <c r="B351" t="str">
        <f>IF(Anexar1!B341="","",Anexar1!B341)</f>
        <v/>
      </c>
      <c r="C351" t="str">
        <f>IF(Anexar1!C341="","",Anexar1!C341)</f>
        <v/>
      </c>
      <c r="D351" t="str">
        <f>IF(precio_alta!E351="","",precio_alta!E351)</f>
        <v/>
      </c>
      <c r="E351" t="str">
        <f>IF(precio_alta!F351="","",precio_alta!F351)</f>
        <v/>
      </c>
      <c r="F351" t="str">
        <f>IF(precio_alta!G351="","",precio_alta!G351)</f>
        <v/>
      </c>
      <c r="G351" t="str">
        <f>IF(precio_alta!H351="","",precio_alta!H351)</f>
        <v/>
      </c>
      <c r="H351" t="str">
        <f>IF(precio_alta!I351="","",precio_alta!I351)</f>
        <v/>
      </c>
      <c r="I351" t="str">
        <f>IF(precio_alta!J351="","",precio_alta!J351)</f>
        <v/>
      </c>
      <c r="J351" t="str">
        <f>IF(precio_alta!K351="","",precio_alta!K351)</f>
        <v/>
      </c>
      <c r="K351" t="str">
        <f>IF(precio_alta!L351="","",precio_alta!L351)</f>
        <v/>
      </c>
      <c r="L351" t="str">
        <f>IF(precio_alta!M351="","",precio_alta!M351)</f>
        <v/>
      </c>
      <c r="M351" t="str">
        <f>IF(precio_alta!N351="","",precio_alta!N351)</f>
        <v/>
      </c>
      <c r="N351" t="str">
        <f>IF(precio_alta!O351="","",precio_alta!O351)</f>
        <v/>
      </c>
      <c r="O351" t="str">
        <f>IF(precio_alta!P351="","",precio_alta!P351)</f>
        <v/>
      </c>
      <c r="P351" t="str">
        <f>IF(precio_alta!Q351="","",precio_alta!Q351)</f>
        <v/>
      </c>
      <c r="Q351" t="str">
        <f>IF(precio_alta!R351="","",precio_alta!R351)</f>
        <v/>
      </c>
      <c r="R351" t="str">
        <f>IF(precio_alta!S351="","",precio_alta!S351)</f>
        <v/>
      </c>
      <c r="S351" t="str">
        <f>IF(precio_alta!T351="","",precio_alta!T351)</f>
        <v/>
      </c>
      <c r="T351" t="str">
        <f>IF(precio_alta!U351="","",precio_alta!U351)</f>
        <v/>
      </c>
      <c r="U351" t="str">
        <f>IF(precio_alta!V351="","",precio_alta!V351)</f>
        <v/>
      </c>
      <c r="V351" t="str">
        <f>IF(precio_alta!W351="","",precio_alta!W351)</f>
        <v/>
      </c>
      <c r="W351" t="str">
        <f>IF(precio_alta!X351="","",precio_alta!X351)</f>
        <v/>
      </c>
      <c r="X351" t="str">
        <f>IF(precio_alta!Y351="","",precio_alta!Y351)</f>
        <v/>
      </c>
      <c r="Y351" t="str">
        <f>IF(precio_alta!Z351="","",precio_alta!Z351)</f>
        <v/>
      </c>
      <c r="Z351" t="str">
        <f>IF(Anexar1!C341="","",IFERROR(VLOOKUP(C351,Anexar1!C:P,6,0),0))</f>
        <v/>
      </c>
      <c r="AA351" t="str">
        <f>IF(Anexar1!C341="","",IFERROR(VLOOKUP(C351,Anexar1!C:P,14,0),""))</f>
        <v/>
      </c>
    </row>
    <row r="352" spans="1:27" x14ac:dyDescent="0.3">
      <c r="A352" t="str">
        <f>IF(precio_alta!B352="","",precio_alta!B352)</f>
        <v/>
      </c>
      <c r="B352" t="str">
        <f>IF(Anexar1!B342="","",Anexar1!B342)</f>
        <v/>
      </c>
      <c r="C352" t="str">
        <f>IF(Anexar1!C342="","",Anexar1!C342)</f>
        <v/>
      </c>
      <c r="D352" t="str">
        <f>IF(precio_alta!E352="","",precio_alta!E352)</f>
        <v/>
      </c>
      <c r="E352" t="str">
        <f>IF(precio_alta!F352="","",precio_alta!F352)</f>
        <v/>
      </c>
      <c r="F352" t="str">
        <f>IF(precio_alta!G352="","",precio_alta!G352)</f>
        <v/>
      </c>
      <c r="G352" t="str">
        <f>IF(precio_alta!H352="","",precio_alta!H352)</f>
        <v/>
      </c>
      <c r="H352" t="str">
        <f>IF(precio_alta!I352="","",precio_alta!I352)</f>
        <v/>
      </c>
      <c r="I352" t="str">
        <f>IF(precio_alta!J352="","",precio_alta!J352)</f>
        <v/>
      </c>
      <c r="J352" t="str">
        <f>IF(precio_alta!K352="","",precio_alta!K352)</f>
        <v/>
      </c>
      <c r="K352" t="str">
        <f>IF(precio_alta!L352="","",precio_alta!L352)</f>
        <v/>
      </c>
      <c r="L352" t="str">
        <f>IF(precio_alta!M352="","",precio_alta!M352)</f>
        <v/>
      </c>
      <c r="M352" t="str">
        <f>IF(precio_alta!N352="","",precio_alta!N352)</f>
        <v/>
      </c>
      <c r="N352" t="str">
        <f>IF(precio_alta!O352="","",precio_alta!O352)</f>
        <v/>
      </c>
      <c r="O352" t="str">
        <f>IF(precio_alta!P352="","",precio_alta!P352)</f>
        <v/>
      </c>
      <c r="P352" t="str">
        <f>IF(precio_alta!Q352="","",precio_alta!Q352)</f>
        <v/>
      </c>
      <c r="Q352" t="str">
        <f>IF(precio_alta!R352="","",precio_alta!R352)</f>
        <v/>
      </c>
      <c r="R352" t="str">
        <f>IF(precio_alta!S352="","",precio_alta!S352)</f>
        <v/>
      </c>
      <c r="S352" t="str">
        <f>IF(precio_alta!T352="","",precio_alta!T352)</f>
        <v/>
      </c>
      <c r="T352" t="str">
        <f>IF(precio_alta!U352="","",precio_alta!U352)</f>
        <v/>
      </c>
      <c r="U352" t="str">
        <f>IF(precio_alta!V352="","",precio_alta!V352)</f>
        <v/>
      </c>
      <c r="V352" t="str">
        <f>IF(precio_alta!W352="","",precio_alta!W352)</f>
        <v/>
      </c>
      <c r="W352" t="str">
        <f>IF(precio_alta!X352="","",precio_alta!X352)</f>
        <v/>
      </c>
      <c r="X352" t="str">
        <f>IF(precio_alta!Y352="","",precio_alta!Y352)</f>
        <v/>
      </c>
      <c r="Y352" t="str">
        <f>IF(precio_alta!Z352="","",precio_alta!Z352)</f>
        <v/>
      </c>
      <c r="Z352" t="str">
        <f>IF(Anexar1!C342="","",IFERROR(VLOOKUP(C352,Anexar1!C:P,6,0),0))</f>
        <v/>
      </c>
      <c r="AA352" t="str">
        <f>IF(Anexar1!C342="","",IFERROR(VLOOKUP(C352,Anexar1!C:P,14,0),""))</f>
        <v/>
      </c>
    </row>
    <row r="353" spans="1:27" x14ac:dyDescent="0.3">
      <c r="A353" t="str">
        <f>IF(precio_alta!B353="","",precio_alta!B353)</f>
        <v/>
      </c>
      <c r="B353" t="str">
        <f>IF(Anexar1!B343="","",Anexar1!B343)</f>
        <v/>
      </c>
      <c r="C353" t="str">
        <f>IF(Anexar1!C343="","",Anexar1!C343)</f>
        <v/>
      </c>
      <c r="D353" t="str">
        <f>IF(precio_alta!E353="","",precio_alta!E353)</f>
        <v/>
      </c>
      <c r="E353" t="str">
        <f>IF(precio_alta!F353="","",precio_alta!F353)</f>
        <v/>
      </c>
      <c r="F353" t="str">
        <f>IF(precio_alta!G353="","",precio_alta!G353)</f>
        <v/>
      </c>
      <c r="G353" t="str">
        <f>IF(precio_alta!H353="","",precio_alta!H353)</f>
        <v/>
      </c>
      <c r="H353" t="str">
        <f>IF(precio_alta!I353="","",precio_alta!I353)</f>
        <v/>
      </c>
      <c r="I353" t="str">
        <f>IF(precio_alta!J353="","",precio_alta!J353)</f>
        <v/>
      </c>
      <c r="J353" t="str">
        <f>IF(precio_alta!K353="","",precio_alta!K353)</f>
        <v/>
      </c>
      <c r="K353" t="str">
        <f>IF(precio_alta!L353="","",precio_alta!L353)</f>
        <v/>
      </c>
      <c r="L353" t="str">
        <f>IF(precio_alta!M353="","",precio_alta!M353)</f>
        <v/>
      </c>
      <c r="M353" t="str">
        <f>IF(precio_alta!N353="","",precio_alta!N353)</f>
        <v/>
      </c>
      <c r="N353" t="str">
        <f>IF(precio_alta!O353="","",precio_alta!O353)</f>
        <v/>
      </c>
      <c r="O353" t="str">
        <f>IF(precio_alta!P353="","",precio_alta!P353)</f>
        <v/>
      </c>
      <c r="P353" t="str">
        <f>IF(precio_alta!Q353="","",precio_alta!Q353)</f>
        <v/>
      </c>
      <c r="Q353" t="str">
        <f>IF(precio_alta!R353="","",precio_alta!R353)</f>
        <v/>
      </c>
      <c r="R353" t="str">
        <f>IF(precio_alta!S353="","",precio_alta!S353)</f>
        <v/>
      </c>
      <c r="S353" t="str">
        <f>IF(precio_alta!T353="","",precio_alta!T353)</f>
        <v/>
      </c>
      <c r="T353" t="str">
        <f>IF(precio_alta!U353="","",precio_alta!U353)</f>
        <v/>
      </c>
      <c r="U353" t="str">
        <f>IF(precio_alta!V353="","",precio_alta!V353)</f>
        <v/>
      </c>
      <c r="V353" t="str">
        <f>IF(precio_alta!W353="","",precio_alta!W353)</f>
        <v/>
      </c>
      <c r="W353" t="str">
        <f>IF(precio_alta!X353="","",precio_alta!X353)</f>
        <v/>
      </c>
      <c r="X353" t="str">
        <f>IF(precio_alta!Y353="","",precio_alta!Y353)</f>
        <v/>
      </c>
      <c r="Y353" t="str">
        <f>IF(precio_alta!Z353="","",precio_alta!Z353)</f>
        <v/>
      </c>
      <c r="Z353" t="str">
        <f>IF(Anexar1!C343="","",IFERROR(VLOOKUP(C353,Anexar1!C:P,6,0),0))</f>
        <v/>
      </c>
      <c r="AA353" t="str">
        <f>IF(Anexar1!C343="","",IFERROR(VLOOKUP(C353,Anexar1!C:P,14,0),""))</f>
        <v/>
      </c>
    </row>
    <row r="354" spans="1:27" x14ac:dyDescent="0.3">
      <c r="A354" t="str">
        <f>IF(precio_alta!B354="","",precio_alta!B354)</f>
        <v/>
      </c>
      <c r="B354" t="str">
        <f>IF(Anexar1!B344="","",Anexar1!B344)</f>
        <v/>
      </c>
      <c r="C354" t="str">
        <f>IF(Anexar1!C344="","",Anexar1!C344)</f>
        <v/>
      </c>
      <c r="D354" t="str">
        <f>IF(precio_alta!E354="","",precio_alta!E354)</f>
        <v/>
      </c>
      <c r="E354" t="str">
        <f>IF(precio_alta!F354="","",precio_alta!F354)</f>
        <v/>
      </c>
      <c r="F354" t="str">
        <f>IF(precio_alta!G354="","",precio_alta!G354)</f>
        <v/>
      </c>
      <c r="G354" t="str">
        <f>IF(precio_alta!H354="","",precio_alta!H354)</f>
        <v/>
      </c>
      <c r="H354" t="str">
        <f>IF(precio_alta!I354="","",precio_alta!I354)</f>
        <v/>
      </c>
      <c r="I354" t="str">
        <f>IF(precio_alta!J354="","",precio_alta!J354)</f>
        <v/>
      </c>
      <c r="J354" t="str">
        <f>IF(precio_alta!K354="","",precio_alta!K354)</f>
        <v/>
      </c>
      <c r="K354" t="str">
        <f>IF(precio_alta!L354="","",precio_alta!L354)</f>
        <v/>
      </c>
      <c r="L354" t="str">
        <f>IF(precio_alta!M354="","",precio_alta!M354)</f>
        <v/>
      </c>
      <c r="M354" t="str">
        <f>IF(precio_alta!N354="","",precio_alta!N354)</f>
        <v/>
      </c>
      <c r="N354" t="str">
        <f>IF(precio_alta!O354="","",precio_alta!O354)</f>
        <v/>
      </c>
      <c r="O354" t="str">
        <f>IF(precio_alta!P354="","",precio_alta!P354)</f>
        <v/>
      </c>
      <c r="P354" t="str">
        <f>IF(precio_alta!Q354="","",precio_alta!Q354)</f>
        <v/>
      </c>
      <c r="Q354" t="str">
        <f>IF(precio_alta!R354="","",precio_alta!R354)</f>
        <v/>
      </c>
      <c r="R354" t="str">
        <f>IF(precio_alta!S354="","",precio_alta!S354)</f>
        <v/>
      </c>
      <c r="S354" t="str">
        <f>IF(precio_alta!T354="","",precio_alta!T354)</f>
        <v/>
      </c>
      <c r="T354" t="str">
        <f>IF(precio_alta!U354="","",precio_alta!U354)</f>
        <v/>
      </c>
      <c r="U354" t="str">
        <f>IF(precio_alta!V354="","",precio_alta!V354)</f>
        <v/>
      </c>
      <c r="V354" t="str">
        <f>IF(precio_alta!W354="","",precio_alta!W354)</f>
        <v/>
      </c>
      <c r="W354" t="str">
        <f>IF(precio_alta!X354="","",precio_alta!X354)</f>
        <v/>
      </c>
      <c r="X354" t="str">
        <f>IF(precio_alta!Y354="","",precio_alta!Y354)</f>
        <v/>
      </c>
      <c r="Y354" t="str">
        <f>IF(precio_alta!Z354="","",precio_alta!Z354)</f>
        <v/>
      </c>
      <c r="Z354" t="str">
        <f>IF(Anexar1!C344="","",IFERROR(VLOOKUP(C354,Anexar1!C:P,6,0),0))</f>
        <v/>
      </c>
      <c r="AA354" t="str">
        <f>IF(Anexar1!C344="","",IFERROR(VLOOKUP(C354,Anexar1!C:P,14,0),""))</f>
        <v/>
      </c>
    </row>
    <row r="355" spans="1:27" x14ac:dyDescent="0.3">
      <c r="A355" t="str">
        <f>IF(precio_alta!B355="","",precio_alta!B355)</f>
        <v/>
      </c>
      <c r="B355" t="str">
        <f>IF(Anexar1!B345="","",Anexar1!B345)</f>
        <v/>
      </c>
      <c r="C355" t="str">
        <f>IF(Anexar1!C345="","",Anexar1!C345)</f>
        <v/>
      </c>
      <c r="D355" t="str">
        <f>IF(precio_alta!E355="","",precio_alta!E355)</f>
        <v/>
      </c>
      <c r="E355" t="str">
        <f>IF(precio_alta!F355="","",precio_alta!F355)</f>
        <v/>
      </c>
      <c r="F355" t="str">
        <f>IF(precio_alta!G355="","",precio_alta!G355)</f>
        <v/>
      </c>
      <c r="G355" t="str">
        <f>IF(precio_alta!H355="","",precio_alta!H355)</f>
        <v/>
      </c>
      <c r="H355" t="str">
        <f>IF(precio_alta!I355="","",precio_alta!I355)</f>
        <v/>
      </c>
      <c r="I355" t="str">
        <f>IF(precio_alta!J355="","",precio_alta!J355)</f>
        <v/>
      </c>
      <c r="J355" t="str">
        <f>IF(precio_alta!K355="","",precio_alta!K355)</f>
        <v/>
      </c>
      <c r="K355" t="str">
        <f>IF(precio_alta!L355="","",precio_alta!L355)</f>
        <v/>
      </c>
      <c r="L355" t="str">
        <f>IF(precio_alta!M355="","",precio_alta!M355)</f>
        <v/>
      </c>
      <c r="M355" t="str">
        <f>IF(precio_alta!N355="","",precio_alta!N355)</f>
        <v/>
      </c>
      <c r="N355" t="str">
        <f>IF(precio_alta!O355="","",precio_alta!O355)</f>
        <v/>
      </c>
      <c r="O355" t="str">
        <f>IF(precio_alta!P355="","",precio_alta!P355)</f>
        <v/>
      </c>
      <c r="P355" t="str">
        <f>IF(precio_alta!Q355="","",precio_alta!Q355)</f>
        <v/>
      </c>
      <c r="Q355" t="str">
        <f>IF(precio_alta!R355="","",precio_alta!R355)</f>
        <v/>
      </c>
      <c r="R355" t="str">
        <f>IF(precio_alta!S355="","",precio_alta!S355)</f>
        <v/>
      </c>
      <c r="S355" t="str">
        <f>IF(precio_alta!T355="","",precio_alta!T355)</f>
        <v/>
      </c>
      <c r="T355" t="str">
        <f>IF(precio_alta!U355="","",precio_alta!U355)</f>
        <v/>
      </c>
      <c r="U355" t="str">
        <f>IF(precio_alta!V355="","",precio_alta!V355)</f>
        <v/>
      </c>
      <c r="V355" t="str">
        <f>IF(precio_alta!W355="","",precio_alta!W355)</f>
        <v/>
      </c>
      <c r="W355" t="str">
        <f>IF(precio_alta!X355="","",precio_alta!X355)</f>
        <v/>
      </c>
      <c r="X355" t="str">
        <f>IF(precio_alta!Y355="","",precio_alta!Y355)</f>
        <v/>
      </c>
      <c r="Y355" t="str">
        <f>IF(precio_alta!Z355="","",precio_alta!Z355)</f>
        <v/>
      </c>
      <c r="Z355" t="str">
        <f>IF(Anexar1!C345="","",IFERROR(VLOOKUP(C355,Anexar1!C:P,6,0),0))</f>
        <v/>
      </c>
      <c r="AA355" t="str">
        <f>IF(Anexar1!C345="","",IFERROR(VLOOKUP(C355,Anexar1!C:P,14,0),""))</f>
        <v/>
      </c>
    </row>
    <row r="356" spans="1:27" x14ac:dyDescent="0.3">
      <c r="A356" t="str">
        <f>IF(precio_alta!B356="","",precio_alta!B356)</f>
        <v/>
      </c>
      <c r="B356" t="str">
        <f>IF(Anexar1!B346="","",Anexar1!B346)</f>
        <v/>
      </c>
      <c r="C356" t="str">
        <f>IF(Anexar1!C346="","",Anexar1!C346)</f>
        <v/>
      </c>
      <c r="D356" t="str">
        <f>IF(precio_alta!E356="","",precio_alta!E356)</f>
        <v/>
      </c>
      <c r="E356" t="str">
        <f>IF(precio_alta!F356="","",precio_alta!F356)</f>
        <v/>
      </c>
      <c r="F356" t="str">
        <f>IF(precio_alta!G356="","",precio_alta!G356)</f>
        <v/>
      </c>
      <c r="G356" t="str">
        <f>IF(precio_alta!H356="","",precio_alta!H356)</f>
        <v/>
      </c>
      <c r="H356" t="str">
        <f>IF(precio_alta!I356="","",precio_alta!I356)</f>
        <v/>
      </c>
      <c r="I356" t="str">
        <f>IF(precio_alta!J356="","",precio_alta!J356)</f>
        <v/>
      </c>
      <c r="J356" t="str">
        <f>IF(precio_alta!K356="","",precio_alta!K356)</f>
        <v/>
      </c>
      <c r="K356" t="str">
        <f>IF(precio_alta!L356="","",precio_alta!L356)</f>
        <v/>
      </c>
      <c r="L356" t="str">
        <f>IF(precio_alta!M356="","",precio_alta!M356)</f>
        <v/>
      </c>
      <c r="M356" t="str">
        <f>IF(precio_alta!N356="","",precio_alta!N356)</f>
        <v/>
      </c>
      <c r="N356" t="str">
        <f>IF(precio_alta!O356="","",precio_alta!O356)</f>
        <v/>
      </c>
      <c r="O356" t="str">
        <f>IF(precio_alta!P356="","",precio_alta!P356)</f>
        <v/>
      </c>
      <c r="P356" t="str">
        <f>IF(precio_alta!Q356="","",precio_alta!Q356)</f>
        <v/>
      </c>
      <c r="Q356" t="str">
        <f>IF(precio_alta!R356="","",precio_alta!R356)</f>
        <v/>
      </c>
      <c r="R356" t="str">
        <f>IF(precio_alta!S356="","",precio_alta!S356)</f>
        <v/>
      </c>
      <c r="S356" t="str">
        <f>IF(precio_alta!T356="","",precio_alta!T356)</f>
        <v/>
      </c>
      <c r="T356" t="str">
        <f>IF(precio_alta!U356="","",precio_alta!U356)</f>
        <v/>
      </c>
      <c r="U356" t="str">
        <f>IF(precio_alta!V356="","",precio_alta!V356)</f>
        <v/>
      </c>
      <c r="V356" t="str">
        <f>IF(precio_alta!W356="","",precio_alta!W356)</f>
        <v/>
      </c>
      <c r="W356" t="str">
        <f>IF(precio_alta!X356="","",precio_alta!X356)</f>
        <v/>
      </c>
      <c r="X356" t="str">
        <f>IF(precio_alta!Y356="","",precio_alta!Y356)</f>
        <v/>
      </c>
      <c r="Y356" t="str">
        <f>IF(precio_alta!Z356="","",precio_alta!Z356)</f>
        <v/>
      </c>
      <c r="Z356" t="str">
        <f>IF(Anexar1!C346="","",IFERROR(VLOOKUP(C356,Anexar1!C:P,6,0),0))</f>
        <v/>
      </c>
      <c r="AA356" t="str">
        <f>IF(Anexar1!C346="","",IFERROR(VLOOKUP(C356,Anexar1!C:P,14,0),""))</f>
        <v/>
      </c>
    </row>
    <row r="357" spans="1:27" x14ac:dyDescent="0.3">
      <c r="A357" t="str">
        <f>IF(precio_alta!B357="","",precio_alta!B357)</f>
        <v/>
      </c>
      <c r="B357" t="str">
        <f>IF(Anexar1!B347="","",Anexar1!B347)</f>
        <v/>
      </c>
      <c r="C357" t="str">
        <f>IF(Anexar1!C347="","",Anexar1!C347)</f>
        <v/>
      </c>
      <c r="D357" t="str">
        <f>IF(precio_alta!E357="","",precio_alta!E357)</f>
        <v/>
      </c>
      <c r="E357" t="str">
        <f>IF(precio_alta!F357="","",precio_alta!F357)</f>
        <v/>
      </c>
      <c r="F357" t="str">
        <f>IF(precio_alta!G357="","",precio_alta!G357)</f>
        <v/>
      </c>
      <c r="G357" t="str">
        <f>IF(precio_alta!H357="","",precio_alta!H357)</f>
        <v/>
      </c>
      <c r="H357" t="str">
        <f>IF(precio_alta!I357="","",precio_alta!I357)</f>
        <v/>
      </c>
      <c r="I357" t="str">
        <f>IF(precio_alta!J357="","",precio_alta!J357)</f>
        <v/>
      </c>
      <c r="J357" t="str">
        <f>IF(precio_alta!K357="","",precio_alta!K357)</f>
        <v/>
      </c>
      <c r="K357" t="str">
        <f>IF(precio_alta!L357="","",precio_alta!L357)</f>
        <v/>
      </c>
      <c r="L357" t="str">
        <f>IF(precio_alta!M357="","",precio_alta!M357)</f>
        <v/>
      </c>
      <c r="M357" t="str">
        <f>IF(precio_alta!N357="","",precio_alta!N357)</f>
        <v/>
      </c>
      <c r="N357" t="str">
        <f>IF(precio_alta!O357="","",precio_alta!O357)</f>
        <v/>
      </c>
      <c r="O357" t="str">
        <f>IF(precio_alta!P357="","",precio_alta!P357)</f>
        <v/>
      </c>
      <c r="P357" t="str">
        <f>IF(precio_alta!Q357="","",precio_alta!Q357)</f>
        <v/>
      </c>
      <c r="Q357" t="str">
        <f>IF(precio_alta!R357="","",precio_alta!R357)</f>
        <v/>
      </c>
      <c r="R357" t="str">
        <f>IF(precio_alta!S357="","",precio_alta!S357)</f>
        <v/>
      </c>
      <c r="S357" t="str">
        <f>IF(precio_alta!T357="","",precio_alta!T357)</f>
        <v/>
      </c>
      <c r="T357" t="str">
        <f>IF(precio_alta!U357="","",precio_alta!U357)</f>
        <v/>
      </c>
      <c r="U357" t="str">
        <f>IF(precio_alta!V357="","",precio_alta!V357)</f>
        <v/>
      </c>
      <c r="V357" t="str">
        <f>IF(precio_alta!W357="","",precio_alta!W357)</f>
        <v/>
      </c>
      <c r="W357" t="str">
        <f>IF(precio_alta!X357="","",precio_alta!X357)</f>
        <v/>
      </c>
      <c r="X357" t="str">
        <f>IF(precio_alta!Y357="","",precio_alta!Y357)</f>
        <v/>
      </c>
      <c r="Y357" t="str">
        <f>IF(precio_alta!Z357="","",precio_alta!Z357)</f>
        <v/>
      </c>
      <c r="Z357" t="str">
        <f>IF(Anexar1!C347="","",IFERROR(VLOOKUP(C357,Anexar1!C:P,6,0),0))</f>
        <v/>
      </c>
      <c r="AA357" t="str">
        <f>IF(Anexar1!C347="","",IFERROR(VLOOKUP(C357,Anexar1!C:P,14,0),""))</f>
        <v/>
      </c>
    </row>
    <row r="358" spans="1:27" x14ac:dyDescent="0.3">
      <c r="A358" t="str">
        <f>IF(precio_alta!B358="","",precio_alta!B358)</f>
        <v/>
      </c>
      <c r="B358" t="str">
        <f>IF(Anexar1!B348="","",Anexar1!B348)</f>
        <v/>
      </c>
      <c r="C358" t="str">
        <f>IF(Anexar1!C348="","",Anexar1!C348)</f>
        <v/>
      </c>
      <c r="D358" t="str">
        <f>IF(precio_alta!E358="","",precio_alta!E358)</f>
        <v/>
      </c>
      <c r="E358" t="str">
        <f>IF(precio_alta!F358="","",precio_alta!F358)</f>
        <v/>
      </c>
      <c r="F358" t="str">
        <f>IF(precio_alta!G358="","",precio_alta!G358)</f>
        <v/>
      </c>
      <c r="G358" t="str">
        <f>IF(precio_alta!H358="","",precio_alta!H358)</f>
        <v/>
      </c>
      <c r="H358" t="str">
        <f>IF(precio_alta!I358="","",precio_alta!I358)</f>
        <v/>
      </c>
      <c r="I358" t="str">
        <f>IF(precio_alta!J358="","",precio_alta!J358)</f>
        <v/>
      </c>
      <c r="J358" t="str">
        <f>IF(precio_alta!K358="","",precio_alta!K358)</f>
        <v/>
      </c>
      <c r="K358" t="str">
        <f>IF(precio_alta!L358="","",precio_alta!L358)</f>
        <v/>
      </c>
      <c r="L358" t="str">
        <f>IF(precio_alta!M358="","",precio_alta!M358)</f>
        <v/>
      </c>
      <c r="M358" t="str">
        <f>IF(precio_alta!N358="","",precio_alta!N358)</f>
        <v/>
      </c>
      <c r="N358" t="str">
        <f>IF(precio_alta!O358="","",precio_alta!O358)</f>
        <v/>
      </c>
      <c r="O358" t="str">
        <f>IF(precio_alta!P358="","",precio_alta!P358)</f>
        <v/>
      </c>
      <c r="P358" t="str">
        <f>IF(precio_alta!Q358="","",precio_alta!Q358)</f>
        <v/>
      </c>
      <c r="Q358" t="str">
        <f>IF(precio_alta!R358="","",precio_alta!R358)</f>
        <v/>
      </c>
      <c r="R358" t="str">
        <f>IF(precio_alta!S358="","",precio_alta!S358)</f>
        <v/>
      </c>
      <c r="S358" t="str">
        <f>IF(precio_alta!T358="","",precio_alta!T358)</f>
        <v/>
      </c>
      <c r="T358" t="str">
        <f>IF(precio_alta!U358="","",precio_alta!U358)</f>
        <v/>
      </c>
      <c r="U358" t="str">
        <f>IF(precio_alta!V358="","",precio_alta!V358)</f>
        <v/>
      </c>
      <c r="V358" t="str">
        <f>IF(precio_alta!W358="","",precio_alta!W358)</f>
        <v/>
      </c>
      <c r="W358" t="str">
        <f>IF(precio_alta!X358="","",precio_alta!X358)</f>
        <v/>
      </c>
      <c r="X358" t="str">
        <f>IF(precio_alta!Y358="","",precio_alta!Y358)</f>
        <v/>
      </c>
      <c r="Y358" t="str">
        <f>IF(precio_alta!Z358="","",precio_alta!Z358)</f>
        <v/>
      </c>
      <c r="Z358" t="str">
        <f>IF(Anexar1!C348="","",IFERROR(VLOOKUP(C358,Anexar1!C:P,6,0),0))</f>
        <v/>
      </c>
      <c r="AA358" t="str">
        <f>IF(Anexar1!C348="","",IFERROR(VLOOKUP(C358,Anexar1!C:P,14,0),""))</f>
        <v/>
      </c>
    </row>
    <row r="359" spans="1:27" x14ac:dyDescent="0.3">
      <c r="A359" t="str">
        <f>IF(precio_alta!B359="","",precio_alta!B359)</f>
        <v/>
      </c>
      <c r="B359" t="str">
        <f>IF(Anexar1!B349="","",Anexar1!B349)</f>
        <v/>
      </c>
      <c r="C359" t="str">
        <f>IF(Anexar1!C349="","",Anexar1!C349)</f>
        <v/>
      </c>
      <c r="D359" t="str">
        <f>IF(precio_alta!E359="","",precio_alta!E359)</f>
        <v/>
      </c>
      <c r="E359" t="str">
        <f>IF(precio_alta!F359="","",precio_alta!F359)</f>
        <v/>
      </c>
      <c r="F359" t="str">
        <f>IF(precio_alta!G359="","",precio_alta!G359)</f>
        <v/>
      </c>
      <c r="G359" t="str">
        <f>IF(precio_alta!H359="","",precio_alta!H359)</f>
        <v/>
      </c>
      <c r="H359" t="str">
        <f>IF(precio_alta!I359="","",precio_alta!I359)</f>
        <v/>
      </c>
      <c r="I359" t="str">
        <f>IF(precio_alta!J359="","",precio_alta!J359)</f>
        <v/>
      </c>
      <c r="J359" t="str">
        <f>IF(precio_alta!K359="","",precio_alta!K359)</f>
        <v/>
      </c>
      <c r="K359" t="str">
        <f>IF(precio_alta!L359="","",precio_alta!L359)</f>
        <v/>
      </c>
      <c r="L359" t="str">
        <f>IF(precio_alta!M359="","",precio_alta!M359)</f>
        <v/>
      </c>
      <c r="M359" t="str">
        <f>IF(precio_alta!N359="","",precio_alta!N359)</f>
        <v/>
      </c>
      <c r="N359" t="str">
        <f>IF(precio_alta!O359="","",precio_alta!O359)</f>
        <v/>
      </c>
      <c r="O359" t="str">
        <f>IF(precio_alta!P359="","",precio_alta!P359)</f>
        <v/>
      </c>
      <c r="P359" t="str">
        <f>IF(precio_alta!Q359="","",precio_alta!Q359)</f>
        <v/>
      </c>
      <c r="Q359" t="str">
        <f>IF(precio_alta!R359="","",precio_alta!R359)</f>
        <v/>
      </c>
      <c r="R359" t="str">
        <f>IF(precio_alta!S359="","",precio_alta!S359)</f>
        <v/>
      </c>
      <c r="S359" t="str">
        <f>IF(precio_alta!T359="","",precio_alta!T359)</f>
        <v/>
      </c>
      <c r="T359" t="str">
        <f>IF(precio_alta!U359="","",precio_alta!U359)</f>
        <v/>
      </c>
      <c r="U359" t="str">
        <f>IF(precio_alta!V359="","",precio_alta!V359)</f>
        <v/>
      </c>
      <c r="V359" t="str">
        <f>IF(precio_alta!W359="","",precio_alta!W359)</f>
        <v/>
      </c>
      <c r="W359" t="str">
        <f>IF(precio_alta!X359="","",precio_alta!X359)</f>
        <v/>
      </c>
      <c r="X359" t="str">
        <f>IF(precio_alta!Y359="","",precio_alta!Y359)</f>
        <v/>
      </c>
      <c r="Y359" t="str">
        <f>IF(precio_alta!Z359="","",precio_alta!Z359)</f>
        <v/>
      </c>
      <c r="Z359" t="str">
        <f>IF(Anexar1!C349="","",IFERROR(VLOOKUP(C359,Anexar1!C:P,6,0),0))</f>
        <v/>
      </c>
      <c r="AA359" t="str">
        <f>IF(Anexar1!C349="","",IFERROR(VLOOKUP(C359,Anexar1!C:P,14,0),""))</f>
        <v/>
      </c>
    </row>
    <row r="360" spans="1:27" x14ac:dyDescent="0.3">
      <c r="A360" t="str">
        <f>IF(precio_alta!B360="","",precio_alta!B360)</f>
        <v/>
      </c>
      <c r="B360" t="str">
        <f>IF(Anexar1!B350="","",Anexar1!B350)</f>
        <v/>
      </c>
      <c r="C360" t="str">
        <f>IF(Anexar1!C350="","",Anexar1!C350)</f>
        <v/>
      </c>
      <c r="D360" t="str">
        <f>IF(precio_alta!E360="","",precio_alta!E360)</f>
        <v/>
      </c>
      <c r="E360" t="str">
        <f>IF(precio_alta!F360="","",precio_alta!F360)</f>
        <v/>
      </c>
      <c r="F360" t="str">
        <f>IF(precio_alta!G360="","",precio_alta!G360)</f>
        <v/>
      </c>
      <c r="G360" t="str">
        <f>IF(precio_alta!H360="","",precio_alta!H360)</f>
        <v/>
      </c>
      <c r="H360" t="str">
        <f>IF(precio_alta!I360="","",precio_alta!I360)</f>
        <v/>
      </c>
      <c r="I360" t="str">
        <f>IF(precio_alta!J360="","",precio_alta!J360)</f>
        <v/>
      </c>
      <c r="J360" t="str">
        <f>IF(precio_alta!K360="","",precio_alta!K360)</f>
        <v/>
      </c>
      <c r="K360" t="str">
        <f>IF(precio_alta!L360="","",precio_alta!L360)</f>
        <v/>
      </c>
      <c r="L360" t="str">
        <f>IF(precio_alta!M360="","",precio_alta!M360)</f>
        <v/>
      </c>
      <c r="M360" t="str">
        <f>IF(precio_alta!N360="","",precio_alta!N360)</f>
        <v/>
      </c>
      <c r="N360" t="str">
        <f>IF(precio_alta!O360="","",precio_alta!O360)</f>
        <v/>
      </c>
      <c r="O360" t="str">
        <f>IF(precio_alta!P360="","",precio_alta!P360)</f>
        <v/>
      </c>
      <c r="P360" t="str">
        <f>IF(precio_alta!Q360="","",precio_alta!Q360)</f>
        <v/>
      </c>
      <c r="Q360" t="str">
        <f>IF(precio_alta!R360="","",precio_alta!R360)</f>
        <v/>
      </c>
      <c r="R360" t="str">
        <f>IF(precio_alta!S360="","",precio_alta!S360)</f>
        <v/>
      </c>
      <c r="S360" t="str">
        <f>IF(precio_alta!T360="","",precio_alta!T360)</f>
        <v/>
      </c>
      <c r="T360" t="str">
        <f>IF(precio_alta!U360="","",precio_alta!U360)</f>
        <v/>
      </c>
      <c r="U360" t="str">
        <f>IF(precio_alta!V360="","",precio_alta!V360)</f>
        <v/>
      </c>
      <c r="V360" t="str">
        <f>IF(precio_alta!W360="","",precio_alta!W360)</f>
        <v/>
      </c>
      <c r="W360" t="str">
        <f>IF(precio_alta!X360="","",precio_alta!X360)</f>
        <v/>
      </c>
      <c r="X360" t="str">
        <f>IF(precio_alta!Y360="","",precio_alta!Y360)</f>
        <v/>
      </c>
      <c r="Y360" t="str">
        <f>IF(precio_alta!Z360="","",precio_alta!Z360)</f>
        <v/>
      </c>
      <c r="Z360" t="str">
        <f>IF(Anexar1!C350="","",IFERROR(VLOOKUP(C360,Anexar1!C:P,6,0),0))</f>
        <v/>
      </c>
      <c r="AA360" t="str">
        <f>IF(Anexar1!C350="","",IFERROR(VLOOKUP(C360,Anexar1!C:P,14,0),""))</f>
        <v/>
      </c>
    </row>
    <row r="361" spans="1:27" x14ac:dyDescent="0.3">
      <c r="A361" t="str">
        <f>IF(precio_alta!B361="","",precio_alta!B361)</f>
        <v/>
      </c>
      <c r="B361" t="str">
        <f>IF(Anexar1!B351="","",Anexar1!B351)</f>
        <v/>
      </c>
      <c r="C361" t="str">
        <f>IF(Anexar1!C351="","",Anexar1!C351)</f>
        <v/>
      </c>
      <c r="D361" t="str">
        <f>IF(precio_alta!E361="","",precio_alta!E361)</f>
        <v/>
      </c>
      <c r="E361" t="str">
        <f>IF(precio_alta!F361="","",precio_alta!F361)</f>
        <v/>
      </c>
      <c r="F361" t="str">
        <f>IF(precio_alta!G361="","",precio_alta!G361)</f>
        <v/>
      </c>
      <c r="G361" t="str">
        <f>IF(precio_alta!H361="","",precio_alta!H361)</f>
        <v/>
      </c>
      <c r="H361" t="str">
        <f>IF(precio_alta!I361="","",precio_alta!I361)</f>
        <v/>
      </c>
      <c r="I361" t="str">
        <f>IF(precio_alta!J361="","",precio_alta!J361)</f>
        <v/>
      </c>
      <c r="J361" t="str">
        <f>IF(precio_alta!K361="","",precio_alta!K361)</f>
        <v/>
      </c>
      <c r="K361" t="str">
        <f>IF(precio_alta!L361="","",precio_alta!L361)</f>
        <v/>
      </c>
      <c r="L361" t="str">
        <f>IF(precio_alta!M361="","",precio_alta!M361)</f>
        <v/>
      </c>
      <c r="M361" t="str">
        <f>IF(precio_alta!N361="","",precio_alta!N361)</f>
        <v/>
      </c>
      <c r="N361" t="str">
        <f>IF(precio_alta!O361="","",precio_alta!O361)</f>
        <v/>
      </c>
      <c r="O361" t="str">
        <f>IF(precio_alta!P361="","",precio_alta!P361)</f>
        <v/>
      </c>
      <c r="P361" t="str">
        <f>IF(precio_alta!Q361="","",precio_alta!Q361)</f>
        <v/>
      </c>
      <c r="Q361" t="str">
        <f>IF(precio_alta!R361="","",precio_alta!R361)</f>
        <v/>
      </c>
      <c r="R361" t="str">
        <f>IF(precio_alta!S361="","",precio_alta!S361)</f>
        <v/>
      </c>
      <c r="S361" t="str">
        <f>IF(precio_alta!T361="","",precio_alta!T361)</f>
        <v/>
      </c>
      <c r="T361" t="str">
        <f>IF(precio_alta!U361="","",precio_alta!U361)</f>
        <v/>
      </c>
      <c r="U361" t="str">
        <f>IF(precio_alta!V361="","",precio_alta!V361)</f>
        <v/>
      </c>
      <c r="V361" t="str">
        <f>IF(precio_alta!W361="","",precio_alta!W361)</f>
        <v/>
      </c>
      <c r="W361" t="str">
        <f>IF(precio_alta!X361="","",precio_alta!X361)</f>
        <v/>
      </c>
      <c r="X361" t="str">
        <f>IF(precio_alta!Y361="","",precio_alta!Y361)</f>
        <v/>
      </c>
      <c r="Y361" t="str">
        <f>IF(precio_alta!Z361="","",precio_alta!Z361)</f>
        <v/>
      </c>
      <c r="Z361" t="str">
        <f>IF(Anexar1!C351="","",IFERROR(VLOOKUP(C361,Anexar1!C:P,6,0),0))</f>
        <v/>
      </c>
      <c r="AA361" t="str">
        <f>IF(Anexar1!C351="","",IFERROR(VLOOKUP(C361,Anexar1!C:P,14,0),""))</f>
        <v/>
      </c>
    </row>
    <row r="362" spans="1:27" x14ac:dyDescent="0.3">
      <c r="A362" t="str">
        <f>IF(precio_alta!B362="","",precio_alta!B362)</f>
        <v/>
      </c>
      <c r="B362" t="str">
        <f>IF(Anexar1!B352="","",Anexar1!B352)</f>
        <v/>
      </c>
      <c r="C362" t="str">
        <f>IF(Anexar1!C352="","",Anexar1!C352)</f>
        <v/>
      </c>
      <c r="D362" t="str">
        <f>IF(precio_alta!E362="","",precio_alta!E362)</f>
        <v/>
      </c>
      <c r="E362" t="str">
        <f>IF(precio_alta!F362="","",precio_alta!F362)</f>
        <v/>
      </c>
      <c r="F362" t="str">
        <f>IF(precio_alta!G362="","",precio_alta!G362)</f>
        <v/>
      </c>
      <c r="G362" t="str">
        <f>IF(precio_alta!H362="","",precio_alta!H362)</f>
        <v/>
      </c>
      <c r="H362" t="str">
        <f>IF(precio_alta!I362="","",precio_alta!I362)</f>
        <v/>
      </c>
      <c r="I362" t="str">
        <f>IF(precio_alta!J362="","",precio_alta!J362)</f>
        <v/>
      </c>
      <c r="J362" t="str">
        <f>IF(precio_alta!K362="","",precio_alta!K362)</f>
        <v/>
      </c>
      <c r="K362" t="str">
        <f>IF(precio_alta!L362="","",precio_alta!L362)</f>
        <v/>
      </c>
      <c r="L362" t="str">
        <f>IF(precio_alta!M362="","",precio_alta!M362)</f>
        <v/>
      </c>
      <c r="M362" t="str">
        <f>IF(precio_alta!N362="","",precio_alta!N362)</f>
        <v/>
      </c>
      <c r="N362" t="str">
        <f>IF(precio_alta!O362="","",precio_alta!O362)</f>
        <v/>
      </c>
      <c r="O362" t="str">
        <f>IF(precio_alta!P362="","",precio_alta!P362)</f>
        <v/>
      </c>
      <c r="P362" t="str">
        <f>IF(precio_alta!Q362="","",precio_alta!Q362)</f>
        <v/>
      </c>
      <c r="Q362" t="str">
        <f>IF(precio_alta!R362="","",precio_alta!R362)</f>
        <v/>
      </c>
      <c r="R362" t="str">
        <f>IF(precio_alta!S362="","",precio_alta!S362)</f>
        <v/>
      </c>
      <c r="S362" t="str">
        <f>IF(precio_alta!T362="","",precio_alta!T362)</f>
        <v/>
      </c>
      <c r="T362" t="str">
        <f>IF(precio_alta!U362="","",precio_alta!U362)</f>
        <v/>
      </c>
      <c r="U362" t="str">
        <f>IF(precio_alta!V362="","",precio_alta!V362)</f>
        <v/>
      </c>
      <c r="V362" t="str">
        <f>IF(precio_alta!W362="","",precio_alta!W362)</f>
        <v/>
      </c>
      <c r="W362" t="str">
        <f>IF(precio_alta!X362="","",precio_alta!X362)</f>
        <v/>
      </c>
      <c r="X362" t="str">
        <f>IF(precio_alta!Y362="","",precio_alta!Y362)</f>
        <v/>
      </c>
      <c r="Y362" t="str">
        <f>IF(precio_alta!Z362="","",precio_alta!Z362)</f>
        <v/>
      </c>
      <c r="Z362" t="str">
        <f>IF(Anexar1!C352="","",IFERROR(VLOOKUP(C362,Anexar1!C:P,6,0),0))</f>
        <v/>
      </c>
      <c r="AA362" t="str">
        <f>IF(Anexar1!C352="","",IFERROR(VLOOKUP(C362,Anexar1!C:P,14,0),""))</f>
        <v/>
      </c>
    </row>
    <row r="363" spans="1:27" x14ac:dyDescent="0.3">
      <c r="A363" t="str">
        <f>IF(precio_alta!B363="","",precio_alta!B363)</f>
        <v/>
      </c>
      <c r="B363" t="str">
        <f>IF(Anexar1!B353="","",Anexar1!B353)</f>
        <v/>
      </c>
      <c r="C363" t="str">
        <f>IF(Anexar1!C353="","",Anexar1!C353)</f>
        <v/>
      </c>
      <c r="D363" t="str">
        <f>IF(precio_alta!E363="","",precio_alta!E363)</f>
        <v/>
      </c>
      <c r="E363" t="str">
        <f>IF(precio_alta!F363="","",precio_alta!F363)</f>
        <v/>
      </c>
      <c r="F363" t="str">
        <f>IF(precio_alta!G363="","",precio_alta!G363)</f>
        <v/>
      </c>
      <c r="G363" t="str">
        <f>IF(precio_alta!H363="","",precio_alta!H363)</f>
        <v/>
      </c>
      <c r="H363" t="str">
        <f>IF(precio_alta!I363="","",precio_alta!I363)</f>
        <v/>
      </c>
      <c r="I363" t="str">
        <f>IF(precio_alta!J363="","",precio_alta!J363)</f>
        <v/>
      </c>
      <c r="J363" t="str">
        <f>IF(precio_alta!K363="","",precio_alta!K363)</f>
        <v/>
      </c>
      <c r="K363" t="str">
        <f>IF(precio_alta!L363="","",precio_alta!L363)</f>
        <v/>
      </c>
      <c r="L363" t="str">
        <f>IF(precio_alta!M363="","",precio_alta!M363)</f>
        <v/>
      </c>
      <c r="M363" t="str">
        <f>IF(precio_alta!N363="","",precio_alta!N363)</f>
        <v/>
      </c>
      <c r="N363" t="str">
        <f>IF(precio_alta!O363="","",precio_alta!O363)</f>
        <v/>
      </c>
      <c r="O363" t="str">
        <f>IF(precio_alta!P363="","",precio_alta!P363)</f>
        <v/>
      </c>
      <c r="P363" t="str">
        <f>IF(precio_alta!Q363="","",precio_alta!Q363)</f>
        <v/>
      </c>
      <c r="Q363" t="str">
        <f>IF(precio_alta!R363="","",precio_alta!R363)</f>
        <v/>
      </c>
      <c r="R363" t="str">
        <f>IF(precio_alta!S363="","",precio_alta!S363)</f>
        <v/>
      </c>
      <c r="S363" t="str">
        <f>IF(precio_alta!T363="","",precio_alta!T363)</f>
        <v/>
      </c>
      <c r="T363" t="str">
        <f>IF(precio_alta!U363="","",precio_alta!U363)</f>
        <v/>
      </c>
      <c r="U363" t="str">
        <f>IF(precio_alta!V363="","",precio_alta!V363)</f>
        <v/>
      </c>
      <c r="V363" t="str">
        <f>IF(precio_alta!W363="","",precio_alta!W363)</f>
        <v/>
      </c>
      <c r="W363" t="str">
        <f>IF(precio_alta!X363="","",precio_alta!X363)</f>
        <v/>
      </c>
      <c r="X363" t="str">
        <f>IF(precio_alta!Y363="","",precio_alta!Y363)</f>
        <v/>
      </c>
      <c r="Y363" t="str">
        <f>IF(precio_alta!Z363="","",precio_alta!Z363)</f>
        <v/>
      </c>
      <c r="Z363" t="str">
        <f>IF(Anexar1!C353="","",IFERROR(VLOOKUP(C363,Anexar1!C:P,6,0),0))</f>
        <v/>
      </c>
      <c r="AA363" t="str">
        <f>IF(Anexar1!C353="","",IFERROR(VLOOKUP(C363,Anexar1!C:P,14,0),""))</f>
        <v/>
      </c>
    </row>
    <row r="364" spans="1:27" x14ac:dyDescent="0.3">
      <c r="A364" t="str">
        <f>IF(precio_alta!B364="","",precio_alta!B364)</f>
        <v/>
      </c>
      <c r="B364" t="str">
        <f>IF(Anexar1!B354="","",Anexar1!B354)</f>
        <v/>
      </c>
      <c r="C364" t="str">
        <f>IF(Anexar1!C354="","",Anexar1!C354)</f>
        <v/>
      </c>
      <c r="D364" t="str">
        <f>IF(precio_alta!E364="","",precio_alta!E364)</f>
        <v/>
      </c>
      <c r="E364" t="str">
        <f>IF(precio_alta!F364="","",precio_alta!F364)</f>
        <v/>
      </c>
      <c r="F364" t="str">
        <f>IF(precio_alta!G364="","",precio_alta!G364)</f>
        <v/>
      </c>
      <c r="G364" t="str">
        <f>IF(precio_alta!H364="","",precio_alta!H364)</f>
        <v/>
      </c>
      <c r="H364" t="str">
        <f>IF(precio_alta!I364="","",precio_alta!I364)</f>
        <v/>
      </c>
      <c r="I364" t="str">
        <f>IF(precio_alta!J364="","",precio_alta!J364)</f>
        <v/>
      </c>
      <c r="J364" t="str">
        <f>IF(precio_alta!K364="","",precio_alta!K364)</f>
        <v/>
      </c>
      <c r="K364" t="str">
        <f>IF(precio_alta!L364="","",precio_alta!L364)</f>
        <v/>
      </c>
      <c r="L364" t="str">
        <f>IF(precio_alta!M364="","",precio_alta!M364)</f>
        <v/>
      </c>
      <c r="M364" t="str">
        <f>IF(precio_alta!N364="","",precio_alta!N364)</f>
        <v/>
      </c>
      <c r="N364" t="str">
        <f>IF(precio_alta!O364="","",precio_alta!O364)</f>
        <v/>
      </c>
      <c r="O364" t="str">
        <f>IF(precio_alta!P364="","",precio_alta!P364)</f>
        <v/>
      </c>
      <c r="P364" t="str">
        <f>IF(precio_alta!Q364="","",precio_alta!Q364)</f>
        <v/>
      </c>
      <c r="Q364" t="str">
        <f>IF(precio_alta!R364="","",precio_alta!R364)</f>
        <v/>
      </c>
      <c r="R364" t="str">
        <f>IF(precio_alta!S364="","",precio_alta!S364)</f>
        <v/>
      </c>
      <c r="S364" t="str">
        <f>IF(precio_alta!T364="","",precio_alta!T364)</f>
        <v/>
      </c>
      <c r="T364" t="str">
        <f>IF(precio_alta!U364="","",precio_alta!U364)</f>
        <v/>
      </c>
      <c r="U364" t="str">
        <f>IF(precio_alta!V364="","",precio_alta!V364)</f>
        <v/>
      </c>
      <c r="V364" t="str">
        <f>IF(precio_alta!W364="","",precio_alta!W364)</f>
        <v/>
      </c>
      <c r="W364" t="str">
        <f>IF(precio_alta!X364="","",precio_alta!X364)</f>
        <v/>
      </c>
      <c r="X364" t="str">
        <f>IF(precio_alta!Y364="","",precio_alta!Y364)</f>
        <v/>
      </c>
      <c r="Y364" t="str">
        <f>IF(precio_alta!Z364="","",precio_alta!Z364)</f>
        <v/>
      </c>
      <c r="Z364" t="str">
        <f>IF(Anexar1!C354="","",IFERROR(VLOOKUP(C364,Anexar1!C:P,6,0),0))</f>
        <v/>
      </c>
      <c r="AA364" t="str">
        <f>IF(Anexar1!C354="","",IFERROR(VLOOKUP(C364,Anexar1!C:P,14,0),""))</f>
        <v/>
      </c>
    </row>
    <row r="365" spans="1:27" x14ac:dyDescent="0.3">
      <c r="A365" t="str">
        <f>IF(precio_alta!B365="","",precio_alta!B365)</f>
        <v/>
      </c>
      <c r="B365" t="str">
        <f>IF(Anexar1!B355="","",Anexar1!B355)</f>
        <v/>
      </c>
      <c r="C365" t="str">
        <f>IF(Anexar1!C355="","",Anexar1!C355)</f>
        <v/>
      </c>
      <c r="D365" t="str">
        <f>IF(precio_alta!E365="","",precio_alta!E365)</f>
        <v/>
      </c>
      <c r="E365" t="str">
        <f>IF(precio_alta!F365="","",precio_alta!F365)</f>
        <v/>
      </c>
      <c r="F365" t="str">
        <f>IF(precio_alta!G365="","",precio_alta!G365)</f>
        <v/>
      </c>
      <c r="G365" t="str">
        <f>IF(precio_alta!H365="","",precio_alta!H365)</f>
        <v/>
      </c>
      <c r="H365" t="str">
        <f>IF(precio_alta!I365="","",precio_alta!I365)</f>
        <v/>
      </c>
      <c r="I365" t="str">
        <f>IF(precio_alta!J365="","",precio_alta!J365)</f>
        <v/>
      </c>
      <c r="J365" t="str">
        <f>IF(precio_alta!K365="","",precio_alta!K365)</f>
        <v/>
      </c>
      <c r="K365" t="str">
        <f>IF(precio_alta!L365="","",precio_alta!L365)</f>
        <v/>
      </c>
      <c r="L365" t="str">
        <f>IF(precio_alta!M365="","",precio_alta!M365)</f>
        <v/>
      </c>
      <c r="M365" t="str">
        <f>IF(precio_alta!N365="","",precio_alta!N365)</f>
        <v/>
      </c>
      <c r="N365" t="str">
        <f>IF(precio_alta!O365="","",precio_alta!O365)</f>
        <v/>
      </c>
      <c r="O365" t="str">
        <f>IF(precio_alta!P365="","",precio_alta!P365)</f>
        <v/>
      </c>
      <c r="P365" t="str">
        <f>IF(precio_alta!Q365="","",precio_alta!Q365)</f>
        <v/>
      </c>
      <c r="Q365" t="str">
        <f>IF(precio_alta!R365="","",precio_alta!R365)</f>
        <v/>
      </c>
      <c r="R365" t="str">
        <f>IF(precio_alta!S365="","",precio_alta!S365)</f>
        <v/>
      </c>
      <c r="S365" t="str">
        <f>IF(precio_alta!T365="","",precio_alta!T365)</f>
        <v/>
      </c>
      <c r="T365" t="str">
        <f>IF(precio_alta!U365="","",precio_alta!U365)</f>
        <v/>
      </c>
      <c r="U365" t="str">
        <f>IF(precio_alta!V365="","",precio_alta!V365)</f>
        <v/>
      </c>
      <c r="V365" t="str">
        <f>IF(precio_alta!W365="","",precio_alta!W365)</f>
        <v/>
      </c>
      <c r="W365" t="str">
        <f>IF(precio_alta!X365="","",precio_alta!X365)</f>
        <v/>
      </c>
      <c r="X365" t="str">
        <f>IF(precio_alta!Y365="","",precio_alta!Y365)</f>
        <v/>
      </c>
      <c r="Y365" t="str">
        <f>IF(precio_alta!Z365="","",precio_alta!Z365)</f>
        <v/>
      </c>
      <c r="Z365" t="str">
        <f>IF(Anexar1!C355="","",IFERROR(VLOOKUP(C365,Anexar1!C:P,6,0),0))</f>
        <v/>
      </c>
      <c r="AA365" t="str">
        <f>IF(Anexar1!C355="","",IFERROR(VLOOKUP(C365,Anexar1!C:P,14,0),""))</f>
        <v/>
      </c>
    </row>
    <row r="366" spans="1:27" x14ac:dyDescent="0.3">
      <c r="A366" t="str">
        <f>IF(precio_alta!B366="","",precio_alta!B366)</f>
        <v/>
      </c>
      <c r="B366" t="str">
        <f>IF(Anexar1!B356="","",Anexar1!B356)</f>
        <v/>
      </c>
      <c r="C366" t="str">
        <f>IF(Anexar1!C356="","",Anexar1!C356)</f>
        <v/>
      </c>
      <c r="D366" t="str">
        <f>IF(precio_alta!E366="","",precio_alta!E366)</f>
        <v/>
      </c>
      <c r="E366" t="str">
        <f>IF(precio_alta!F366="","",precio_alta!F366)</f>
        <v/>
      </c>
      <c r="F366" t="str">
        <f>IF(precio_alta!G366="","",precio_alta!G366)</f>
        <v/>
      </c>
      <c r="G366" t="str">
        <f>IF(precio_alta!H366="","",precio_alta!H366)</f>
        <v/>
      </c>
      <c r="H366" t="str">
        <f>IF(precio_alta!I366="","",precio_alta!I366)</f>
        <v/>
      </c>
      <c r="I366" t="str">
        <f>IF(precio_alta!J366="","",precio_alta!J366)</f>
        <v/>
      </c>
      <c r="J366" t="str">
        <f>IF(precio_alta!K366="","",precio_alta!K366)</f>
        <v/>
      </c>
      <c r="K366" t="str">
        <f>IF(precio_alta!L366="","",precio_alta!L366)</f>
        <v/>
      </c>
      <c r="L366" t="str">
        <f>IF(precio_alta!M366="","",precio_alta!M366)</f>
        <v/>
      </c>
      <c r="M366" t="str">
        <f>IF(precio_alta!N366="","",precio_alta!N366)</f>
        <v/>
      </c>
      <c r="N366" t="str">
        <f>IF(precio_alta!O366="","",precio_alta!O366)</f>
        <v/>
      </c>
      <c r="O366" t="str">
        <f>IF(precio_alta!P366="","",precio_alta!P366)</f>
        <v/>
      </c>
      <c r="P366" t="str">
        <f>IF(precio_alta!Q366="","",precio_alta!Q366)</f>
        <v/>
      </c>
      <c r="Q366" t="str">
        <f>IF(precio_alta!R366="","",precio_alta!R366)</f>
        <v/>
      </c>
      <c r="R366" t="str">
        <f>IF(precio_alta!S366="","",precio_alta!S366)</f>
        <v/>
      </c>
      <c r="S366" t="str">
        <f>IF(precio_alta!T366="","",precio_alta!T366)</f>
        <v/>
      </c>
      <c r="T366" t="str">
        <f>IF(precio_alta!U366="","",precio_alta!U366)</f>
        <v/>
      </c>
      <c r="U366" t="str">
        <f>IF(precio_alta!V366="","",precio_alta!V366)</f>
        <v/>
      </c>
      <c r="V366" t="str">
        <f>IF(precio_alta!W366="","",precio_alta!W366)</f>
        <v/>
      </c>
      <c r="W366" t="str">
        <f>IF(precio_alta!X366="","",precio_alta!X366)</f>
        <v/>
      </c>
      <c r="X366" t="str">
        <f>IF(precio_alta!Y366="","",precio_alta!Y366)</f>
        <v/>
      </c>
      <c r="Y366" t="str">
        <f>IF(precio_alta!Z366="","",precio_alta!Z366)</f>
        <v/>
      </c>
      <c r="Z366" t="str">
        <f>IF(Anexar1!C356="","",IFERROR(VLOOKUP(C366,Anexar1!C:P,6,0),0))</f>
        <v/>
      </c>
      <c r="AA366" t="str">
        <f>IF(Anexar1!C356="","",IFERROR(VLOOKUP(C366,Anexar1!C:P,14,0),""))</f>
        <v/>
      </c>
    </row>
    <row r="367" spans="1:27" x14ac:dyDescent="0.3">
      <c r="A367" t="str">
        <f>IF(precio_alta!B367="","",precio_alta!B367)</f>
        <v/>
      </c>
      <c r="B367" t="str">
        <f>IF(Anexar1!B357="","",Anexar1!B357)</f>
        <v/>
      </c>
      <c r="C367" t="str">
        <f>IF(Anexar1!C357="","",Anexar1!C357)</f>
        <v/>
      </c>
      <c r="D367" t="str">
        <f>IF(precio_alta!E367="","",precio_alta!E367)</f>
        <v/>
      </c>
      <c r="E367" t="str">
        <f>IF(precio_alta!F367="","",precio_alta!F367)</f>
        <v/>
      </c>
      <c r="F367" t="str">
        <f>IF(precio_alta!G367="","",precio_alta!G367)</f>
        <v/>
      </c>
      <c r="G367" t="str">
        <f>IF(precio_alta!H367="","",precio_alta!H367)</f>
        <v/>
      </c>
      <c r="H367" t="str">
        <f>IF(precio_alta!I367="","",precio_alta!I367)</f>
        <v/>
      </c>
      <c r="I367" t="str">
        <f>IF(precio_alta!J367="","",precio_alta!J367)</f>
        <v/>
      </c>
      <c r="J367" t="str">
        <f>IF(precio_alta!K367="","",precio_alta!K367)</f>
        <v/>
      </c>
      <c r="K367" t="str">
        <f>IF(precio_alta!L367="","",precio_alta!L367)</f>
        <v/>
      </c>
      <c r="L367" t="str">
        <f>IF(precio_alta!M367="","",precio_alta!M367)</f>
        <v/>
      </c>
      <c r="M367" t="str">
        <f>IF(precio_alta!N367="","",precio_alta!N367)</f>
        <v/>
      </c>
      <c r="N367" t="str">
        <f>IF(precio_alta!O367="","",precio_alta!O367)</f>
        <v/>
      </c>
      <c r="O367" t="str">
        <f>IF(precio_alta!P367="","",precio_alta!P367)</f>
        <v/>
      </c>
      <c r="P367" t="str">
        <f>IF(precio_alta!Q367="","",precio_alta!Q367)</f>
        <v/>
      </c>
      <c r="Q367" t="str">
        <f>IF(precio_alta!R367="","",precio_alta!R367)</f>
        <v/>
      </c>
      <c r="R367" t="str">
        <f>IF(precio_alta!S367="","",precio_alta!S367)</f>
        <v/>
      </c>
      <c r="S367" t="str">
        <f>IF(precio_alta!T367="","",precio_alta!T367)</f>
        <v/>
      </c>
      <c r="T367" t="str">
        <f>IF(precio_alta!U367="","",precio_alta!U367)</f>
        <v/>
      </c>
      <c r="U367" t="str">
        <f>IF(precio_alta!V367="","",precio_alta!V367)</f>
        <v/>
      </c>
      <c r="V367" t="str">
        <f>IF(precio_alta!W367="","",precio_alta!W367)</f>
        <v/>
      </c>
      <c r="W367" t="str">
        <f>IF(precio_alta!X367="","",precio_alta!X367)</f>
        <v/>
      </c>
      <c r="X367" t="str">
        <f>IF(precio_alta!Y367="","",precio_alta!Y367)</f>
        <v/>
      </c>
      <c r="Y367" t="str">
        <f>IF(precio_alta!Z367="","",precio_alta!Z367)</f>
        <v/>
      </c>
      <c r="Z367" t="str">
        <f>IF(Anexar1!C357="","",IFERROR(VLOOKUP(C367,Anexar1!C:P,6,0),0))</f>
        <v/>
      </c>
      <c r="AA367" t="str">
        <f>IF(Anexar1!C357="","",IFERROR(VLOOKUP(C367,Anexar1!C:P,14,0),""))</f>
        <v/>
      </c>
    </row>
    <row r="368" spans="1:27" x14ac:dyDescent="0.3">
      <c r="A368" t="str">
        <f>IF(precio_alta!B368="","",precio_alta!B368)</f>
        <v/>
      </c>
      <c r="B368" t="str">
        <f>IF(Anexar1!B358="","",Anexar1!B358)</f>
        <v/>
      </c>
      <c r="C368" t="str">
        <f>IF(Anexar1!C358="","",Anexar1!C358)</f>
        <v/>
      </c>
      <c r="D368" t="str">
        <f>IF(precio_alta!E368="","",precio_alta!E368)</f>
        <v/>
      </c>
      <c r="E368" t="str">
        <f>IF(precio_alta!F368="","",precio_alta!F368)</f>
        <v/>
      </c>
      <c r="F368" t="str">
        <f>IF(precio_alta!G368="","",precio_alta!G368)</f>
        <v/>
      </c>
      <c r="G368" t="str">
        <f>IF(precio_alta!H368="","",precio_alta!H368)</f>
        <v/>
      </c>
      <c r="H368" t="str">
        <f>IF(precio_alta!I368="","",precio_alta!I368)</f>
        <v/>
      </c>
      <c r="I368" t="str">
        <f>IF(precio_alta!J368="","",precio_alta!J368)</f>
        <v/>
      </c>
      <c r="J368" t="str">
        <f>IF(precio_alta!K368="","",precio_alta!K368)</f>
        <v/>
      </c>
      <c r="K368" t="str">
        <f>IF(precio_alta!L368="","",precio_alta!L368)</f>
        <v/>
      </c>
      <c r="L368" t="str">
        <f>IF(precio_alta!M368="","",precio_alta!M368)</f>
        <v/>
      </c>
      <c r="M368" t="str">
        <f>IF(precio_alta!N368="","",precio_alta!N368)</f>
        <v/>
      </c>
      <c r="N368" t="str">
        <f>IF(precio_alta!O368="","",precio_alta!O368)</f>
        <v/>
      </c>
      <c r="O368" t="str">
        <f>IF(precio_alta!P368="","",precio_alta!P368)</f>
        <v/>
      </c>
      <c r="P368" t="str">
        <f>IF(precio_alta!Q368="","",precio_alta!Q368)</f>
        <v/>
      </c>
      <c r="Q368" t="str">
        <f>IF(precio_alta!R368="","",precio_alta!R368)</f>
        <v/>
      </c>
      <c r="R368" t="str">
        <f>IF(precio_alta!S368="","",precio_alta!S368)</f>
        <v/>
      </c>
      <c r="S368" t="str">
        <f>IF(precio_alta!T368="","",precio_alta!T368)</f>
        <v/>
      </c>
      <c r="T368" t="str">
        <f>IF(precio_alta!U368="","",precio_alta!U368)</f>
        <v/>
      </c>
      <c r="U368" t="str">
        <f>IF(precio_alta!V368="","",precio_alta!V368)</f>
        <v/>
      </c>
      <c r="V368" t="str">
        <f>IF(precio_alta!W368="","",precio_alta!W368)</f>
        <v/>
      </c>
      <c r="W368" t="str">
        <f>IF(precio_alta!X368="","",precio_alta!X368)</f>
        <v/>
      </c>
      <c r="X368" t="str">
        <f>IF(precio_alta!Y368="","",precio_alta!Y368)</f>
        <v/>
      </c>
      <c r="Y368" t="str">
        <f>IF(precio_alta!Z368="","",precio_alta!Z368)</f>
        <v/>
      </c>
      <c r="Z368" t="str">
        <f>IF(Anexar1!C358="","",IFERROR(VLOOKUP(C368,Anexar1!C:P,6,0),0))</f>
        <v/>
      </c>
      <c r="AA368" t="str">
        <f>IF(Anexar1!C358="","",IFERROR(VLOOKUP(C368,Anexar1!C:P,14,0),""))</f>
        <v/>
      </c>
    </row>
    <row r="369" spans="1:27" x14ac:dyDescent="0.3">
      <c r="A369" t="str">
        <f>IF(precio_alta!B369="","",precio_alta!B369)</f>
        <v/>
      </c>
      <c r="B369" t="str">
        <f>IF(Anexar1!B359="","",Anexar1!B359)</f>
        <v/>
      </c>
      <c r="C369" t="str">
        <f>IF(Anexar1!C359="","",Anexar1!C359)</f>
        <v/>
      </c>
      <c r="D369" t="str">
        <f>IF(precio_alta!E369="","",precio_alta!E369)</f>
        <v/>
      </c>
      <c r="E369" t="str">
        <f>IF(precio_alta!F369="","",precio_alta!F369)</f>
        <v/>
      </c>
      <c r="F369" t="str">
        <f>IF(precio_alta!G369="","",precio_alta!G369)</f>
        <v/>
      </c>
      <c r="G369" t="str">
        <f>IF(precio_alta!H369="","",precio_alta!H369)</f>
        <v/>
      </c>
      <c r="H369" t="str">
        <f>IF(precio_alta!I369="","",precio_alta!I369)</f>
        <v/>
      </c>
      <c r="I369" t="str">
        <f>IF(precio_alta!J369="","",precio_alta!J369)</f>
        <v/>
      </c>
      <c r="J369" t="str">
        <f>IF(precio_alta!K369="","",precio_alta!K369)</f>
        <v/>
      </c>
      <c r="K369" t="str">
        <f>IF(precio_alta!L369="","",precio_alta!L369)</f>
        <v/>
      </c>
      <c r="L369" t="str">
        <f>IF(precio_alta!M369="","",precio_alta!M369)</f>
        <v/>
      </c>
      <c r="M369" t="str">
        <f>IF(precio_alta!N369="","",precio_alta!N369)</f>
        <v/>
      </c>
      <c r="N369" t="str">
        <f>IF(precio_alta!O369="","",precio_alta!O369)</f>
        <v/>
      </c>
      <c r="O369" t="str">
        <f>IF(precio_alta!P369="","",precio_alta!P369)</f>
        <v/>
      </c>
      <c r="P369" t="str">
        <f>IF(precio_alta!Q369="","",precio_alta!Q369)</f>
        <v/>
      </c>
      <c r="Q369" t="str">
        <f>IF(precio_alta!R369="","",precio_alta!R369)</f>
        <v/>
      </c>
      <c r="R369" t="str">
        <f>IF(precio_alta!S369="","",precio_alta!S369)</f>
        <v/>
      </c>
      <c r="S369" t="str">
        <f>IF(precio_alta!T369="","",precio_alta!T369)</f>
        <v/>
      </c>
      <c r="T369" t="str">
        <f>IF(precio_alta!U369="","",precio_alta!U369)</f>
        <v/>
      </c>
      <c r="U369" t="str">
        <f>IF(precio_alta!V369="","",precio_alta!V369)</f>
        <v/>
      </c>
      <c r="V369" t="str">
        <f>IF(precio_alta!W369="","",precio_alta!W369)</f>
        <v/>
      </c>
      <c r="W369" t="str">
        <f>IF(precio_alta!X369="","",precio_alta!X369)</f>
        <v/>
      </c>
      <c r="X369" t="str">
        <f>IF(precio_alta!Y369="","",precio_alta!Y369)</f>
        <v/>
      </c>
      <c r="Y369" t="str">
        <f>IF(precio_alta!Z369="","",precio_alta!Z369)</f>
        <v/>
      </c>
      <c r="Z369" t="str">
        <f>IF(Anexar1!C359="","",IFERROR(VLOOKUP(C369,Anexar1!C:P,6,0),0))</f>
        <v/>
      </c>
      <c r="AA369" t="str">
        <f>IF(Anexar1!C359="","",IFERROR(VLOOKUP(C369,Anexar1!C:P,14,0),""))</f>
        <v/>
      </c>
    </row>
    <row r="370" spans="1:27" x14ac:dyDescent="0.3">
      <c r="A370" t="str">
        <f>IF(precio_alta!B370="","",precio_alta!B370)</f>
        <v/>
      </c>
      <c r="B370" t="str">
        <f>IF(Anexar1!B360="","",Anexar1!B360)</f>
        <v/>
      </c>
      <c r="C370" t="str">
        <f>IF(Anexar1!C360="","",Anexar1!C360)</f>
        <v/>
      </c>
      <c r="D370" t="str">
        <f>IF(precio_alta!E370="","",precio_alta!E370)</f>
        <v/>
      </c>
      <c r="E370" t="str">
        <f>IF(precio_alta!F370="","",precio_alta!F370)</f>
        <v/>
      </c>
      <c r="F370" t="str">
        <f>IF(precio_alta!G370="","",precio_alta!G370)</f>
        <v/>
      </c>
      <c r="G370" t="str">
        <f>IF(precio_alta!H370="","",precio_alta!H370)</f>
        <v/>
      </c>
      <c r="H370" t="str">
        <f>IF(precio_alta!I370="","",precio_alta!I370)</f>
        <v/>
      </c>
      <c r="I370" t="str">
        <f>IF(precio_alta!J370="","",precio_alta!J370)</f>
        <v/>
      </c>
      <c r="J370" t="str">
        <f>IF(precio_alta!K370="","",precio_alta!K370)</f>
        <v/>
      </c>
      <c r="K370" t="str">
        <f>IF(precio_alta!L370="","",precio_alta!L370)</f>
        <v/>
      </c>
      <c r="L370" t="str">
        <f>IF(precio_alta!M370="","",precio_alta!M370)</f>
        <v/>
      </c>
      <c r="M370" t="str">
        <f>IF(precio_alta!N370="","",precio_alta!N370)</f>
        <v/>
      </c>
      <c r="N370" t="str">
        <f>IF(precio_alta!O370="","",precio_alta!O370)</f>
        <v/>
      </c>
      <c r="O370" t="str">
        <f>IF(precio_alta!P370="","",precio_alta!P370)</f>
        <v/>
      </c>
      <c r="P370" t="str">
        <f>IF(precio_alta!Q370="","",precio_alta!Q370)</f>
        <v/>
      </c>
      <c r="Q370" t="str">
        <f>IF(precio_alta!R370="","",precio_alta!R370)</f>
        <v/>
      </c>
      <c r="R370" t="str">
        <f>IF(precio_alta!S370="","",precio_alta!S370)</f>
        <v/>
      </c>
      <c r="S370" t="str">
        <f>IF(precio_alta!T370="","",precio_alta!T370)</f>
        <v/>
      </c>
      <c r="T370" t="str">
        <f>IF(precio_alta!U370="","",precio_alta!U370)</f>
        <v/>
      </c>
      <c r="U370" t="str">
        <f>IF(precio_alta!V370="","",precio_alta!V370)</f>
        <v/>
      </c>
      <c r="V370" t="str">
        <f>IF(precio_alta!W370="","",precio_alta!W370)</f>
        <v/>
      </c>
      <c r="W370" t="str">
        <f>IF(precio_alta!X370="","",precio_alta!X370)</f>
        <v/>
      </c>
      <c r="X370" t="str">
        <f>IF(precio_alta!Y370="","",precio_alta!Y370)</f>
        <v/>
      </c>
      <c r="Y370" t="str">
        <f>IF(precio_alta!Z370="","",precio_alta!Z370)</f>
        <v/>
      </c>
      <c r="Z370" t="str">
        <f>IF(Anexar1!C360="","",IFERROR(VLOOKUP(C370,Anexar1!C:P,6,0),0))</f>
        <v/>
      </c>
      <c r="AA370" t="str">
        <f>IF(Anexar1!C360="","",IFERROR(VLOOKUP(C370,Anexar1!C:P,14,0),""))</f>
        <v/>
      </c>
    </row>
    <row r="371" spans="1:27" x14ac:dyDescent="0.3">
      <c r="A371" t="str">
        <f>IF(precio_alta!B371="","",precio_alta!B371)</f>
        <v/>
      </c>
      <c r="B371" t="str">
        <f>IF(Anexar1!B361="","",Anexar1!B361)</f>
        <v/>
      </c>
      <c r="C371" t="str">
        <f>IF(Anexar1!C361="","",Anexar1!C361)</f>
        <v/>
      </c>
      <c r="D371" t="str">
        <f>IF(precio_alta!E371="","",precio_alta!E371)</f>
        <v/>
      </c>
      <c r="E371" t="str">
        <f>IF(precio_alta!F371="","",precio_alta!F371)</f>
        <v/>
      </c>
      <c r="F371" t="str">
        <f>IF(precio_alta!G371="","",precio_alta!G371)</f>
        <v/>
      </c>
      <c r="G371" t="str">
        <f>IF(precio_alta!H371="","",precio_alta!H371)</f>
        <v/>
      </c>
      <c r="H371" t="str">
        <f>IF(precio_alta!I371="","",precio_alta!I371)</f>
        <v/>
      </c>
      <c r="I371" t="str">
        <f>IF(precio_alta!J371="","",precio_alta!J371)</f>
        <v/>
      </c>
      <c r="J371" t="str">
        <f>IF(precio_alta!K371="","",precio_alta!K371)</f>
        <v/>
      </c>
      <c r="K371" t="str">
        <f>IF(precio_alta!L371="","",precio_alta!L371)</f>
        <v/>
      </c>
      <c r="L371" t="str">
        <f>IF(precio_alta!M371="","",precio_alta!M371)</f>
        <v/>
      </c>
      <c r="M371" t="str">
        <f>IF(precio_alta!N371="","",precio_alta!N371)</f>
        <v/>
      </c>
      <c r="N371" t="str">
        <f>IF(precio_alta!O371="","",precio_alta!O371)</f>
        <v/>
      </c>
      <c r="O371" t="str">
        <f>IF(precio_alta!P371="","",precio_alta!P371)</f>
        <v/>
      </c>
      <c r="P371" t="str">
        <f>IF(precio_alta!Q371="","",precio_alta!Q371)</f>
        <v/>
      </c>
      <c r="Q371" t="str">
        <f>IF(precio_alta!R371="","",precio_alta!R371)</f>
        <v/>
      </c>
      <c r="R371" t="str">
        <f>IF(precio_alta!S371="","",precio_alta!S371)</f>
        <v/>
      </c>
      <c r="S371" t="str">
        <f>IF(precio_alta!T371="","",precio_alta!T371)</f>
        <v/>
      </c>
      <c r="T371" t="str">
        <f>IF(precio_alta!U371="","",precio_alta!U371)</f>
        <v/>
      </c>
      <c r="U371" t="str">
        <f>IF(precio_alta!V371="","",precio_alta!V371)</f>
        <v/>
      </c>
      <c r="V371" t="str">
        <f>IF(precio_alta!W371="","",precio_alta!W371)</f>
        <v/>
      </c>
      <c r="W371" t="str">
        <f>IF(precio_alta!X371="","",precio_alta!X371)</f>
        <v/>
      </c>
      <c r="X371" t="str">
        <f>IF(precio_alta!Y371="","",precio_alta!Y371)</f>
        <v/>
      </c>
      <c r="Y371" t="str">
        <f>IF(precio_alta!Z371="","",precio_alta!Z371)</f>
        <v/>
      </c>
      <c r="Z371" t="str">
        <f>IF(Anexar1!C361="","",IFERROR(VLOOKUP(C371,Anexar1!C:P,6,0),0))</f>
        <v/>
      </c>
      <c r="AA371" t="str">
        <f>IF(Anexar1!C361="","",IFERROR(VLOOKUP(C371,Anexar1!C:P,14,0),""))</f>
        <v/>
      </c>
    </row>
    <row r="372" spans="1:27" x14ac:dyDescent="0.3">
      <c r="A372" t="str">
        <f>IF(precio_alta!B372="","",precio_alta!B372)</f>
        <v/>
      </c>
      <c r="B372" t="str">
        <f>IF(Anexar1!B362="","",Anexar1!B362)</f>
        <v/>
      </c>
      <c r="C372" t="str">
        <f>IF(Anexar1!C362="","",Anexar1!C362)</f>
        <v/>
      </c>
      <c r="D372" t="str">
        <f>IF(precio_alta!E372="","",precio_alta!E372)</f>
        <v/>
      </c>
      <c r="E372" t="str">
        <f>IF(precio_alta!F372="","",precio_alta!F372)</f>
        <v/>
      </c>
      <c r="F372" t="str">
        <f>IF(precio_alta!G372="","",precio_alta!G372)</f>
        <v/>
      </c>
      <c r="G372" t="str">
        <f>IF(precio_alta!H372="","",precio_alta!H372)</f>
        <v/>
      </c>
      <c r="H372" t="str">
        <f>IF(precio_alta!I372="","",precio_alta!I372)</f>
        <v/>
      </c>
      <c r="I372" t="str">
        <f>IF(precio_alta!J372="","",precio_alta!J372)</f>
        <v/>
      </c>
      <c r="J372" t="str">
        <f>IF(precio_alta!K372="","",precio_alta!K372)</f>
        <v/>
      </c>
      <c r="K372" t="str">
        <f>IF(precio_alta!L372="","",precio_alta!L372)</f>
        <v/>
      </c>
      <c r="L372" t="str">
        <f>IF(precio_alta!M372="","",precio_alta!M372)</f>
        <v/>
      </c>
      <c r="M372" t="str">
        <f>IF(precio_alta!N372="","",precio_alta!N372)</f>
        <v/>
      </c>
      <c r="N372" t="str">
        <f>IF(precio_alta!O372="","",precio_alta!O372)</f>
        <v/>
      </c>
      <c r="O372" t="str">
        <f>IF(precio_alta!P372="","",precio_alta!P372)</f>
        <v/>
      </c>
      <c r="P372" t="str">
        <f>IF(precio_alta!Q372="","",precio_alta!Q372)</f>
        <v/>
      </c>
      <c r="Q372" t="str">
        <f>IF(precio_alta!R372="","",precio_alta!R372)</f>
        <v/>
      </c>
      <c r="R372" t="str">
        <f>IF(precio_alta!S372="","",precio_alta!S372)</f>
        <v/>
      </c>
      <c r="S372" t="str">
        <f>IF(precio_alta!T372="","",precio_alta!T372)</f>
        <v/>
      </c>
      <c r="T372" t="str">
        <f>IF(precio_alta!U372="","",precio_alta!U372)</f>
        <v/>
      </c>
      <c r="U372" t="str">
        <f>IF(precio_alta!V372="","",precio_alta!V372)</f>
        <v/>
      </c>
      <c r="V372" t="str">
        <f>IF(precio_alta!W372="","",precio_alta!W372)</f>
        <v/>
      </c>
      <c r="W372" t="str">
        <f>IF(precio_alta!X372="","",precio_alta!X372)</f>
        <v/>
      </c>
      <c r="X372" t="str">
        <f>IF(precio_alta!Y372="","",precio_alta!Y372)</f>
        <v/>
      </c>
      <c r="Y372" t="str">
        <f>IF(precio_alta!Z372="","",precio_alta!Z372)</f>
        <v/>
      </c>
      <c r="Z372" t="str">
        <f>IF(Anexar1!C362="","",IFERROR(VLOOKUP(C372,Anexar1!C:P,6,0),0))</f>
        <v/>
      </c>
      <c r="AA372" t="str">
        <f>IF(Anexar1!C362="","",IFERROR(VLOOKUP(C372,Anexar1!C:P,14,0),""))</f>
        <v/>
      </c>
    </row>
    <row r="373" spans="1:27" x14ac:dyDescent="0.3">
      <c r="A373" t="str">
        <f>IF(precio_alta!B373="","",precio_alta!B373)</f>
        <v/>
      </c>
      <c r="B373" t="str">
        <f>IF(Anexar1!B363="","",Anexar1!B363)</f>
        <v/>
      </c>
      <c r="C373" t="str">
        <f>IF(Anexar1!C363="","",Anexar1!C363)</f>
        <v/>
      </c>
      <c r="D373" t="str">
        <f>IF(precio_alta!E373="","",precio_alta!E373)</f>
        <v/>
      </c>
      <c r="E373" t="str">
        <f>IF(precio_alta!F373="","",precio_alta!F373)</f>
        <v/>
      </c>
      <c r="F373" t="str">
        <f>IF(precio_alta!G373="","",precio_alta!G373)</f>
        <v/>
      </c>
      <c r="G373" t="str">
        <f>IF(precio_alta!H373="","",precio_alta!H373)</f>
        <v/>
      </c>
      <c r="H373" t="str">
        <f>IF(precio_alta!I373="","",precio_alta!I373)</f>
        <v/>
      </c>
      <c r="I373" t="str">
        <f>IF(precio_alta!J373="","",precio_alta!J373)</f>
        <v/>
      </c>
      <c r="J373" t="str">
        <f>IF(precio_alta!K373="","",precio_alta!K373)</f>
        <v/>
      </c>
      <c r="K373" t="str">
        <f>IF(precio_alta!L373="","",precio_alta!L373)</f>
        <v/>
      </c>
      <c r="L373" t="str">
        <f>IF(precio_alta!M373="","",precio_alta!M373)</f>
        <v/>
      </c>
      <c r="M373" t="str">
        <f>IF(precio_alta!N373="","",precio_alta!N373)</f>
        <v/>
      </c>
      <c r="N373" t="str">
        <f>IF(precio_alta!O373="","",precio_alta!O373)</f>
        <v/>
      </c>
      <c r="O373" t="str">
        <f>IF(precio_alta!P373="","",precio_alta!P373)</f>
        <v/>
      </c>
      <c r="P373" t="str">
        <f>IF(precio_alta!Q373="","",precio_alta!Q373)</f>
        <v/>
      </c>
      <c r="Q373" t="str">
        <f>IF(precio_alta!R373="","",precio_alta!R373)</f>
        <v/>
      </c>
      <c r="R373" t="str">
        <f>IF(precio_alta!S373="","",precio_alta!S373)</f>
        <v/>
      </c>
      <c r="S373" t="str">
        <f>IF(precio_alta!T373="","",precio_alta!T373)</f>
        <v/>
      </c>
      <c r="T373" t="str">
        <f>IF(precio_alta!U373="","",precio_alta!U373)</f>
        <v/>
      </c>
      <c r="U373" t="str">
        <f>IF(precio_alta!V373="","",precio_alta!V373)</f>
        <v/>
      </c>
      <c r="V373" t="str">
        <f>IF(precio_alta!W373="","",precio_alta!W373)</f>
        <v/>
      </c>
      <c r="W373" t="str">
        <f>IF(precio_alta!X373="","",precio_alta!X373)</f>
        <v/>
      </c>
      <c r="X373" t="str">
        <f>IF(precio_alta!Y373="","",precio_alta!Y373)</f>
        <v/>
      </c>
      <c r="Y373" t="str">
        <f>IF(precio_alta!Z373="","",precio_alta!Z373)</f>
        <v/>
      </c>
      <c r="Z373" t="str">
        <f>IF(Anexar1!C363="","",IFERROR(VLOOKUP(C373,Anexar1!C:P,6,0),0))</f>
        <v/>
      </c>
      <c r="AA373" t="str">
        <f>IF(Anexar1!C363="","",IFERROR(VLOOKUP(C373,Anexar1!C:P,14,0),""))</f>
        <v/>
      </c>
    </row>
    <row r="374" spans="1:27" x14ac:dyDescent="0.3">
      <c r="A374" t="str">
        <f>IF(precio_alta!B374="","",precio_alta!B374)</f>
        <v/>
      </c>
      <c r="B374" t="str">
        <f>IF(Anexar1!B364="","",Anexar1!B364)</f>
        <v/>
      </c>
      <c r="C374" t="str">
        <f>IF(Anexar1!C364="","",Anexar1!C364)</f>
        <v/>
      </c>
      <c r="D374" t="str">
        <f>IF(precio_alta!E374="","",precio_alta!E374)</f>
        <v/>
      </c>
      <c r="E374" t="str">
        <f>IF(precio_alta!F374="","",precio_alta!F374)</f>
        <v/>
      </c>
      <c r="F374" t="str">
        <f>IF(precio_alta!G374="","",precio_alta!G374)</f>
        <v/>
      </c>
      <c r="G374" t="str">
        <f>IF(precio_alta!H374="","",precio_alta!H374)</f>
        <v/>
      </c>
      <c r="H374" t="str">
        <f>IF(precio_alta!I374="","",precio_alta!I374)</f>
        <v/>
      </c>
      <c r="I374" t="str">
        <f>IF(precio_alta!J374="","",precio_alta!J374)</f>
        <v/>
      </c>
      <c r="J374" t="str">
        <f>IF(precio_alta!K374="","",precio_alta!K374)</f>
        <v/>
      </c>
      <c r="K374" t="str">
        <f>IF(precio_alta!L374="","",precio_alta!L374)</f>
        <v/>
      </c>
      <c r="L374" t="str">
        <f>IF(precio_alta!M374="","",precio_alta!M374)</f>
        <v/>
      </c>
      <c r="M374" t="str">
        <f>IF(precio_alta!N374="","",precio_alta!N374)</f>
        <v/>
      </c>
      <c r="N374" t="str">
        <f>IF(precio_alta!O374="","",precio_alta!O374)</f>
        <v/>
      </c>
      <c r="O374" t="str">
        <f>IF(precio_alta!P374="","",precio_alta!P374)</f>
        <v/>
      </c>
      <c r="P374" t="str">
        <f>IF(precio_alta!Q374="","",precio_alta!Q374)</f>
        <v/>
      </c>
      <c r="Q374" t="str">
        <f>IF(precio_alta!R374="","",precio_alta!R374)</f>
        <v/>
      </c>
      <c r="R374" t="str">
        <f>IF(precio_alta!S374="","",precio_alta!S374)</f>
        <v/>
      </c>
      <c r="S374" t="str">
        <f>IF(precio_alta!T374="","",precio_alta!T374)</f>
        <v/>
      </c>
      <c r="T374" t="str">
        <f>IF(precio_alta!U374="","",precio_alta!U374)</f>
        <v/>
      </c>
      <c r="U374" t="str">
        <f>IF(precio_alta!V374="","",precio_alta!V374)</f>
        <v/>
      </c>
      <c r="V374" t="str">
        <f>IF(precio_alta!W374="","",precio_alta!W374)</f>
        <v/>
      </c>
      <c r="W374" t="str">
        <f>IF(precio_alta!X374="","",precio_alta!X374)</f>
        <v/>
      </c>
      <c r="X374" t="str">
        <f>IF(precio_alta!Y374="","",precio_alta!Y374)</f>
        <v/>
      </c>
      <c r="Y374" t="str">
        <f>IF(precio_alta!Z374="","",precio_alta!Z374)</f>
        <v/>
      </c>
      <c r="Z374" t="str">
        <f>IF(Anexar1!C364="","",IFERROR(VLOOKUP(C374,Anexar1!C:P,6,0),0))</f>
        <v/>
      </c>
      <c r="AA374" t="str">
        <f>IF(Anexar1!C364="","",IFERROR(VLOOKUP(C374,Anexar1!C:P,14,0),""))</f>
        <v/>
      </c>
    </row>
    <row r="375" spans="1:27" x14ac:dyDescent="0.3">
      <c r="A375" t="str">
        <f>IF(precio_alta!B375="","",precio_alta!B375)</f>
        <v/>
      </c>
      <c r="B375" t="str">
        <f>IF(Anexar1!B365="","",Anexar1!B365)</f>
        <v/>
      </c>
      <c r="C375" t="str">
        <f>IF(Anexar1!C365="","",Anexar1!C365)</f>
        <v/>
      </c>
      <c r="D375" t="str">
        <f>IF(precio_alta!E375="","",precio_alta!E375)</f>
        <v/>
      </c>
      <c r="E375" t="str">
        <f>IF(precio_alta!F375="","",precio_alta!F375)</f>
        <v/>
      </c>
      <c r="F375" t="str">
        <f>IF(precio_alta!G375="","",precio_alta!G375)</f>
        <v/>
      </c>
      <c r="G375" t="str">
        <f>IF(precio_alta!H375="","",precio_alta!H375)</f>
        <v/>
      </c>
      <c r="H375" t="str">
        <f>IF(precio_alta!I375="","",precio_alta!I375)</f>
        <v/>
      </c>
      <c r="I375" t="str">
        <f>IF(precio_alta!J375="","",precio_alta!J375)</f>
        <v/>
      </c>
      <c r="J375" t="str">
        <f>IF(precio_alta!K375="","",precio_alta!K375)</f>
        <v/>
      </c>
      <c r="K375" t="str">
        <f>IF(precio_alta!L375="","",precio_alta!L375)</f>
        <v/>
      </c>
      <c r="L375" t="str">
        <f>IF(precio_alta!M375="","",precio_alta!M375)</f>
        <v/>
      </c>
      <c r="M375" t="str">
        <f>IF(precio_alta!N375="","",precio_alta!N375)</f>
        <v/>
      </c>
      <c r="N375" t="str">
        <f>IF(precio_alta!O375="","",precio_alta!O375)</f>
        <v/>
      </c>
      <c r="O375" t="str">
        <f>IF(precio_alta!P375="","",precio_alta!P375)</f>
        <v/>
      </c>
      <c r="P375" t="str">
        <f>IF(precio_alta!Q375="","",precio_alta!Q375)</f>
        <v/>
      </c>
      <c r="Q375" t="str">
        <f>IF(precio_alta!R375="","",precio_alta!R375)</f>
        <v/>
      </c>
      <c r="R375" t="str">
        <f>IF(precio_alta!S375="","",precio_alta!S375)</f>
        <v/>
      </c>
      <c r="S375" t="str">
        <f>IF(precio_alta!T375="","",precio_alta!T375)</f>
        <v/>
      </c>
      <c r="T375" t="str">
        <f>IF(precio_alta!U375="","",precio_alta!U375)</f>
        <v/>
      </c>
      <c r="U375" t="str">
        <f>IF(precio_alta!V375="","",precio_alta!V375)</f>
        <v/>
      </c>
      <c r="V375" t="str">
        <f>IF(precio_alta!W375="","",precio_alta!W375)</f>
        <v/>
      </c>
      <c r="W375" t="str">
        <f>IF(precio_alta!X375="","",precio_alta!X375)</f>
        <v/>
      </c>
      <c r="X375" t="str">
        <f>IF(precio_alta!Y375="","",precio_alta!Y375)</f>
        <v/>
      </c>
      <c r="Y375" t="str">
        <f>IF(precio_alta!Z375="","",precio_alta!Z375)</f>
        <v/>
      </c>
      <c r="Z375" t="str">
        <f>IF(Anexar1!C365="","",IFERROR(VLOOKUP(C375,Anexar1!C:P,6,0),0))</f>
        <v/>
      </c>
      <c r="AA375" t="str">
        <f>IF(Anexar1!C365="","",IFERROR(VLOOKUP(C375,Anexar1!C:P,14,0),""))</f>
        <v/>
      </c>
    </row>
    <row r="376" spans="1:27" x14ac:dyDescent="0.3">
      <c r="A376" t="str">
        <f>IF(precio_alta!B376="","",precio_alta!B376)</f>
        <v/>
      </c>
      <c r="B376" t="str">
        <f>IF(Anexar1!B366="","",Anexar1!B366)</f>
        <v/>
      </c>
      <c r="C376" t="str">
        <f>IF(Anexar1!C366="","",Anexar1!C366)</f>
        <v/>
      </c>
      <c r="D376" t="str">
        <f>IF(precio_alta!E376="","",precio_alta!E376)</f>
        <v/>
      </c>
      <c r="E376" t="str">
        <f>IF(precio_alta!F376="","",precio_alta!F376)</f>
        <v/>
      </c>
      <c r="F376" t="str">
        <f>IF(precio_alta!G376="","",precio_alta!G376)</f>
        <v/>
      </c>
      <c r="G376" t="str">
        <f>IF(precio_alta!H376="","",precio_alta!H376)</f>
        <v/>
      </c>
      <c r="H376" t="str">
        <f>IF(precio_alta!I376="","",precio_alta!I376)</f>
        <v/>
      </c>
      <c r="I376" t="str">
        <f>IF(precio_alta!J376="","",precio_alta!J376)</f>
        <v/>
      </c>
      <c r="J376" t="str">
        <f>IF(precio_alta!K376="","",precio_alta!K376)</f>
        <v/>
      </c>
      <c r="K376" t="str">
        <f>IF(precio_alta!L376="","",precio_alta!L376)</f>
        <v/>
      </c>
      <c r="L376" t="str">
        <f>IF(precio_alta!M376="","",precio_alta!M376)</f>
        <v/>
      </c>
      <c r="M376" t="str">
        <f>IF(precio_alta!N376="","",precio_alta!N376)</f>
        <v/>
      </c>
      <c r="N376" t="str">
        <f>IF(precio_alta!O376="","",precio_alta!O376)</f>
        <v/>
      </c>
      <c r="O376" t="str">
        <f>IF(precio_alta!P376="","",precio_alta!P376)</f>
        <v/>
      </c>
      <c r="P376" t="str">
        <f>IF(precio_alta!Q376="","",precio_alta!Q376)</f>
        <v/>
      </c>
      <c r="Q376" t="str">
        <f>IF(precio_alta!R376="","",precio_alta!R376)</f>
        <v/>
      </c>
      <c r="R376" t="str">
        <f>IF(precio_alta!S376="","",precio_alta!S376)</f>
        <v/>
      </c>
      <c r="S376" t="str">
        <f>IF(precio_alta!T376="","",precio_alta!T376)</f>
        <v/>
      </c>
      <c r="T376" t="str">
        <f>IF(precio_alta!U376="","",precio_alta!U376)</f>
        <v/>
      </c>
      <c r="U376" t="str">
        <f>IF(precio_alta!V376="","",precio_alta!V376)</f>
        <v/>
      </c>
      <c r="V376" t="str">
        <f>IF(precio_alta!W376="","",precio_alta!W376)</f>
        <v/>
      </c>
      <c r="W376" t="str">
        <f>IF(precio_alta!X376="","",precio_alta!X376)</f>
        <v/>
      </c>
      <c r="X376" t="str">
        <f>IF(precio_alta!Y376="","",precio_alta!Y376)</f>
        <v/>
      </c>
      <c r="Y376" t="str">
        <f>IF(precio_alta!Z376="","",precio_alta!Z376)</f>
        <v/>
      </c>
      <c r="Z376" t="str">
        <f>IF(Anexar1!C366="","",IFERROR(VLOOKUP(C376,Anexar1!C:P,6,0),0))</f>
        <v/>
      </c>
      <c r="AA376" t="str">
        <f>IF(Anexar1!C366="","",IFERROR(VLOOKUP(C376,Anexar1!C:P,14,0),""))</f>
        <v/>
      </c>
    </row>
    <row r="377" spans="1:27" x14ac:dyDescent="0.3">
      <c r="A377" t="str">
        <f>IF(precio_alta!B377="","",precio_alta!B377)</f>
        <v/>
      </c>
      <c r="B377" t="str">
        <f>IF(Anexar1!B367="","",Anexar1!B367)</f>
        <v/>
      </c>
      <c r="C377" t="str">
        <f>IF(Anexar1!C367="","",Anexar1!C367)</f>
        <v/>
      </c>
      <c r="D377" t="str">
        <f>IF(precio_alta!E377="","",precio_alta!E377)</f>
        <v/>
      </c>
      <c r="E377" t="str">
        <f>IF(precio_alta!F377="","",precio_alta!F377)</f>
        <v/>
      </c>
      <c r="F377" t="str">
        <f>IF(precio_alta!G377="","",precio_alta!G377)</f>
        <v/>
      </c>
      <c r="G377" t="str">
        <f>IF(precio_alta!H377="","",precio_alta!H377)</f>
        <v/>
      </c>
      <c r="H377" t="str">
        <f>IF(precio_alta!I377="","",precio_alta!I377)</f>
        <v/>
      </c>
      <c r="I377" t="str">
        <f>IF(precio_alta!J377="","",precio_alta!J377)</f>
        <v/>
      </c>
      <c r="J377" t="str">
        <f>IF(precio_alta!K377="","",precio_alta!K377)</f>
        <v/>
      </c>
      <c r="K377" t="str">
        <f>IF(precio_alta!L377="","",precio_alta!L377)</f>
        <v/>
      </c>
      <c r="L377" t="str">
        <f>IF(precio_alta!M377="","",precio_alta!M377)</f>
        <v/>
      </c>
      <c r="M377" t="str">
        <f>IF(precio_alta!N377="","",precio_alta!N377)</f>
        <v/>
      </c>
      <c r="N377" t="str">
        <f>IF(precio_alta!O377="","",precio_alta!O377)</f>
        <v/>
      </c>
      <c r="O377" t="str">
        <f>IF(precio_alta!P377="","",precio_alta!P377)</f>
        <v/>
      </c>
      <c r="P377" t="str">
        <f>IF(precio_alta!Q377="","",precio_alta!Q377)</f>
        <v/>
      </c>
      <c r="Q377" t="str">
        <f>IF(precio_alta!R377="","",precio_alta!R377)</f>
        <v/>
      </c>
      <c r="R377" t="str">
        <f>IF(precio_alta!S377="","",precio_alta!S377)</f>
        <v/>
      </c>
      <c r="S377" t="str">
        <f>IF(precio_alta!T377="","",precio_alta!T377)</f>
        <v/>
      </c>
      <c r="T377" t="str">
        <f>IF(precio_alta!U377="","",precio_alta!U377)</f>
        <v/>
      </c>
      <c r="U377" t="str">
        <f>IF(precio_alta!V377="","",precio_alta!V377)</f>
        <v/>
      </c>
      <c r="V377" t="str">
        <f>IF(precio_alta!W377="","",precio_alta!W377)</f>
        <v/>
      </c>
      <c r="W377" t="str">
        <f>IF(precio_alta!X377="","",precio_alta!X377)</f>
        <v/>
      </c>
      <c r="X377" t="str">
        <f>IF(precio_alta!Y377="","",precio_alta!Y377)</f>
        <v/>
      </c>
      <c r="Y377" t="str">
        <f>IF(precio_alta!Z377="","",precio_alta!Z377)</f>
        <v/>
      </c>
      <c r="Z377" t="str">
        <f>IF(Anexar1!C367="","",IFERROR(VLOOKUP(C377,Anexar1!C:P,6,0),0))</f>
        <v/>
      </c>
      <c r="AA377" t="str">
        <f>IF(Anexar1!C367="","",IFERROR(VLOOKUP(C377,Anexar1!C:P,14,0),""))</f>
        <v/>
      </c>
    </row>
    <row r="378" spans="1:27" x14ac:dyDescent="0.3">
      <c r="A378" t="str">
        <f>IF(precio_alta!B378="","",precio_alta!B378)</f>
        <v/>
      </c>
      <c r="B378" t="str">
        <f>IF(Anexar1!B368="","",Anexar1!B368)</f>
        <v/>
      </c>
      <c r="C378" t="str">
        <f>IF(Anexar1!C368="","",Anexar1!C368)</f>
        <v/>
      </c>
      <c r="D378" t="str">
        <f>IF(precio_alta!E378="","",precio_alta!E378)</f>
        <v/>
      </c>
      <c r="E378" t="str">
        <f>IF(precio_alta!F378="","",precio_alta!F378)</f>
        <v/>
      </c>
      <c r="F378" t="str">
        <f>IF(precio_alta!G378="","",precio_alta!G378)</f>
        <v/>
      </c>
      <c r="G378" t="str">
        <f>IF(precio_alta!H378="","",precio_alta!H378)</f>
        <v/>
      </c>
      <c r="H378" t="str">
        <f>IF(precio_alta!I378="","",precio_alta!I378)</f>
        <v/>
      </c>
      <c r="I378" t="str">
        <f>IF(precio_alta!J378="","",precio_alta!J378)</f>
        <v/>
      </c>
      <c r="J378" t="str">
        <f>IF(precio_alta!K378="","",precio_alta!K378)</f>
        <v/>
      </c>
      <c r="K378" t="str">
        <f>IF(precio_alta!L378="","",precio_alta!L378)</f>
        <v/>
      </c>
      <c r="L378" t="str">
        <f>IF(precio_alta!M378="","",precio_alta!M378)</f>
        <v/>
      </c>
      <c r="M378" t="str">
        <f>IF(precio_alta!N378="","",precio_alta!N378)</f>
        <v/>
      </c>
      <c r="N378" t="str">
        <f>IF(precio_alta!O378="","",precio_alta!O378)</f>
        <v/>
      </c>
      <c r="O378" t="str">
        <f>IF(precio_alta!P378="","",precio_alta!P378)</f>
        <v/>
      </c>
      <c r="P378" t="str">
        <f>IF(precio_alta!Q378="","",precio_alta!Q378)</f>
        <v/>
      </c>
      <c r="Q378" t="str">
        <f>IF(precio_alta!R378="","",precio_alta!R378)</f>
        <v/>
      </c>
      <c r="R378" t="str">
        <f>IF(precio_alta!S378="","",precio_alta!S378)</f>
        <v/>
      </c>
      <c r="S378" t="str">
        <f>IF(precio_alta!T378="","",precio_alta!T378)</f>
        <v/>
      </c>
      <c r="T378" t="str">
        <f>IF(precio_alta!U378="","",precio_alta!U378)</f>
        <v/>
      </c>
      <c r="U378" t="str">
        <f>IF(precio_alta!V378="","",precio_alta!V378)</f>
        <v/>
      </c>
      <c r="V378" t="str">
        <f>IF(precio_alta!W378="","",precio_alta!W378)</f>
        <v/>
      </c>
      <c r="W378" t="str">
        <f>IF(precio_alta!X378="","",precio_alta!X378)</f>
        <v/>
      </c>
      <c r="X378" t="str">
        <f>IF(precio_alta!Y378="","",precio_alta!Y378)</f>
        <v/>
      </c>
      <c r="Y378" t="str">
        <f>IF(precio_alta!Z378="","",precio_alta!Z378)</f>
        <v/>
      </c>
      <c r="Z378" t="str">
        <f>IF(Anexar1!C368="","",IFERROR(VLOOKUP(C378,Anexar1!C:P,6,0),0))</f>
        <v/>
      </c>
      <c r="AA378" t="str">
        <f>IF(Anexar1!C368="","",IFERROR(VLOOKUP(C378,Anexar1!C:P,14,0),""))</f>
        <v/>
      </c>
    </row>
    <row r="379" spans="1:27" x14ac:dyDescent="0.3">
      <c r="A379" t="str">
        <f>IF(precio_alta!B379="","",precio_alta!B379)</f>
        <v/>
      </c>
      <c r="B379" t="str">
        <f>IF(Anexar1!B369="","",Anexar1!B369)</f>
        <v/>
      </c>
      <c r="C379" t="str">
        <f>IF(Anexar1!C369="","",Anexar1!C369)</f>
        <v/>
      </c>
      <c r="D379" t="str">
        <f>IF(precio_alta!E379="","",precio_alta!E379)</f>
        <v/>
      </c>
      <c r="E379" t="str">
        <f>IF(precio_alta!F379="","",precio_alta!F379)</f>
        <v/>
      </c>
      <c r="F379" t="str">
        <f>IF(precio_alta!G379="","",precio_alta!G379)</f>
        <v/>
      </c>
      <c r="G379" t="str">
        <f>IF(precio_alta!H379="","",precio_alta!H379)</f>
        <v/>
      </c>
      <c r="H379" t="str">
        <f>IF(precio_alta!I379="","",precio_alta!I379)</f>
        <v/>
      </c>
      <c r="I379" t="str">
        <f>IF(precio_alta!J379="","",precio_alta!J379)</f>
        <v/>
      </c>
      <c r="J379" t="str">
        <f>IF(precio_alta!K379="","",precio_alta!K379)</f>
        <v/>
      </c>
      <c r="K379" t="str">
        <f>IF(precio_alta!L379="","",precio_alta!L379)</f>
        <v/>
      </c>
      <c r="L379" t="str">
        <f>IF(precio_alta!M379="","",precio_alta!M379)</f>
        <v/>
      </c>
      <c r="M379" t="str">
        <f>IF(precio_alta!N379="","",precio_alta!N379)</f>
        <v/>
      </c>
      <c r="N379" t="str">
        <f>IF(precio_alta!O379="","",precio_alta!O379)</f>
        <v/>
      </c>
      <c r="O379" t="str">
        <f>IF(precio_alta!P379="","",precio_alta!P379)</f>
        <v/>
      </c>
      <c r="P379" t="str">
        <f>IF(precio_alta!Q379="","",precio_alta!Q379)</f>
        <v/>
      </c>
      <c r="Q379" t="str">
        <f>IF(precio_alta!R379="","",precio_alta!R379)</f>
        <v/>
      </c>
      <c r="R379" t="str">
        <f>IF(precio_alta!S379="","",precio_alta!S379)</f>
        <v/>
      </c>
      <c r="S379" t="str">
        <f>IF(precio_alta!T379="","",precio_alta!T379)</f>
        <v/>
      </c>
      <c r="T379" t="str">
        <f>IF(precio_alta!U379="","",precio_alta!U379)</f>
        <v/>
      </c>
      <c r="U379" t="str">
        <f>IF(precio_alta!V379="","",precio_alta!V379)</f>
        <v/>
      </c>
      <c r="V379" t="str">
        <f>IF(precio_alta!W379="","",precio_alta!W379)</f>
        <v/>
      </c>
      <c r="W379" t="str">
        <f>IF(precio_alta!X379="","",precio_alta!X379)</f>
        <v/>
      </c>
      <c r="X379" t="str">
        <f>IF(precio_alta!Y379="","",precio_alta!Y379)</f>
        <v/>
      </c>
      <c r="Y379" t="str">
        <f>IF(precio_alta!Z379="","",precio_alta!Z379)</f>
        <v/>
      </c>
      <c r="Z379" t="str">
        <f>IF(Anexar1!C369="","",IFERROR(VLOOKUP(C379,Anexar1!C:P,6,0),0))</f>
        <v/>
      </c>
      <c r="AA379" t="str">
        <f>IF(Anexar1!C369="","",IFERROR(VLOOKUP(C379,Anexar1!C:P,14,0),""))</f>
        <v/>
      </c>
    </row>
    <row r="380" spans="1:27" x14ac:dyDescent="0.3">
      <c r="A380" t="str">
        <f>IF(precio_alta!B380="","",precio_alta!B380)</f>
        <v/>
      </c>
      <c r="B380" t="str">
        <f>IF(Anexar1!B370="","",Anexar1!B370)</f>
        <v/>
      </c>
      <c r="C380" t="str">
        <f>IF(Anexar1!C370="","",Anexar1!C370)</f>
        <v/>
      </c>
      <c r="D380" t="str">
        <f>IF(precio_alta!E380="","",precio_alta!E380)</f>
        <v/>
      </c>
      <c r="E380" t="str">
        <f>IF(precio_alta!F380="","",precio_alta!F380)</f>
        <v/>
      </c>
      <c r="F380" t="str">
        <f>IF(precio_alta!G380="","",precio_alta!G380)</f>
        <v/>
      </c>
      <c r="G380" t="str">
        <f>IF(precio_alta!H380="","",precio_alta!H380)</f>
        <v/>
      </c>
      <c r="H380" t="str">
        <f>IF(precio_alta!I380="","",precio_alta!I380)</f>
        <v/>
      </c>
      <c r="I380" t="str">
        <f>IF(precio_alta!J380="","",precio_alta!J380)</f>
        <v/>
      </c>
      <c r="J380" t="str">
        <f>IF(precio_alta!K380="","",precio_alta!K380)</f>
        <v/>
      </c>
      <c r="K380" t="str">
        <f>IF(precio_alta!L380="","",precio_alta!L380)</f>
        <v/>
      </c>
      <c r="L380" t="str">
        <f>IF(precio_alta!M380="","",precio_alta!M380)</f>
        <v/>
      </c>
      <c r="M380" t="str">
        <f>IF(precio_alta!N380="","",precio_alta!N380)</f>
        <v/>
      </c>
      <c r="N380" t="str">
        <f>IF(precio_alta!O380="","",precio_alta!O380)</f>
        <v/>
      </c>
      <c r="O380" t="str">
        <f>IF(precio_alta!P380="","",precio_alta!P380)</f>
        <v/>
      </c>
      <c r="P380" t="str">
        <f>IF(precio_alta!Q380="","",precio_alta!Q380)</f>
        <v/>
      </c>
      <c r="Q380" t="str">
        <f>IF(precio_alta!R380="","",precio_alta!R380)</f>
        <v/>
      </c>
      <c r="R380" t="str">
        <f>IF(precio_alta!S380="","",precio_alta!S380)</f>
        <v/>
      </c>
      <c r="S380" t="str">
        <f>IF(precio_alta!T380="","",precio_alta!T380)</f>
        <v/>
      </c>
      <c r="T380" t="str">
        <f>IF(precio_alta!U380="","",precio_alta!U380)</f>
        <v/>
      </c>
      <c r="U380" t="str">
        <f>IF(precio_alta!V380="","",precio_alta!V380)</f>
        <v/>
      </c>
      <c r="V380" t="str">
        <f>IF(precio_alta!W380="","",precio_alta!W380)</f>
        <v/>
      </c>
      <c r="W380" t="str">
        <f>IF(precio_alta!X380="","",precio_alta!X380)</f>
        <v/>
      </c>
      <c r="X380" t="str">
        <f>IF(precio_alta!Y380="","",precio_alta!Y380)</f>
        <v/>
      </c>
      <c r="Y380" t="str">
        <f>IF(precio_alta!Z380="","",precio_alta!Z380)</f>
        <v/>
      </c>
      <c r="Z380" t="str">
        <f>IF(Anexar1!C370="","",IFERROR(VLOOKUP(C380,Anexar1!C:P,6,0),0))</f>
        <v/>
      </c>
      <c r="AA380" t="str">
        <f>IF(Anexar1!C370="","",IFERROR(VLOOKUP(C380,Anexar1!C:P,14,0),""))</f>
        <v/>
      </c>
    </row>
    <row r="381" spans="1:27" x14ac:dyDescent="0.3">
      <c r="A381" t="str">
        <f>IF(precio_alta!B381="","",precio_alta!B381)</f>
        <v/>
      </c>
      <c r="B381" t="str">
        <f>IF(Anexar1!B371="","",Anexar1!B371)</f>
        <v/>
      </c>
      <c r="C381" t="str">
        <f>IF(Anexar1!C371="","",Anexar1!C371)</f>
        <v/>
      </c>
      <c r="D381" t="str">
        <f>IF(precio_alta!E381="","",precio_alta!E381)</f>
        <v/>
      </c>
      <c r="E381" t="str">
        <f>IF(precio_alta!F381="","",precio_alta!F381)</f>
        <v/>
      </c>
      <c r="F381" t="str">
        <f>IF(precio_alta!G381="","",precio_alta!G381)</f>
        <v/>
      </c>
      <c r="G381" t="str">
        <f>IF(precio_alta!H381="","",precio_alta!H381)</f>
        <v/>
      </c>
      <c r="H381" t="str">
        <f>IF(precio_alta!I381="","",precio_alta!I381)</f>
        <v/>
      </c>
      <c r="I381" t="str">
        <f>IF(precio_alta!J381="","",precio_alta!J381)</f>
        <v/>
      </c>
      <c r="J381" t="str">
        <f>IF(precio_alta!K381="","",precio_alta!K381)</f>
        <v/>
      </c>
      <c r="K381" t="str">
        <f>IF(precio_alta!L381="","",precio_alta!L381)</f>
        <v/>
      </c>
      <c r="L381" t="str">
        <f>IF(precio_alta!M381="","",precio_alta!M381)</f>
        <v/>
      </c>
      <c r="M381" t="str">
        <f>IF(precio_alta!N381="","",precio_alta!N381)</f>
        <v/>
      </c>
      <c r="N381" t="str">
        <f>IF(precio_alta!O381="","",precio_alta!O381)</f>
        <v/>
      </c>
      <c r="O381" t="str">
        <f>IF(precio_alta!P381="","",precio_alta!P381)</f>
        <v/>
      </c>
      <c r="P381" t="str">
        <f>IF(precio_alta!Q381="","",precio_alta!Q381)</f>
        <v/>
      </c>
      <c r="Q381" t="str">
        <f>IF(precio_alta!R381="","",precio_alta!R381)</f>
        <v/>
      </c>
      <c r="R381" t="str">
        <f>IF(precio_alta!S381="","",precio_alta!S381)</f>
        <v/>
      </c>
      <c r="S381" t="str">
        <f>IF(precio_alta!T381="","",precio_alta!T381)</f>
        <v/>
      </c>
      <c r="T381" t="str">
        <f>IF(precio_alta!U381="","",precio_alta!U381)</f>
        <v/>
      </c>
      <c r="U381" t="str">
        <f>IF(precio_alta!V381="","",precio_alta!V381)</f>
        <v/>
      </c>
      <c r="V381" t="str">
        <f>IF(precio_alta!W381="","",precio_alta!W381)</f>
        <v/>
      </c>
      <c r="W381" t="str">
        <f>IF(precio_alta!X381="","",precio_alta!X381)</f>
        <v/>
      </c>
      <c r="X381" t="str">
        <f>IF(precio_alta!Y381="","",precio_alta!Y381)</f>
        <v/>
      </c>
      <c r="Y381" t="str">
        <f>IF(precio_alta!Z381="","",precio_alta!Z381)</f>
        <v/>
      </c>
      <c r="Z381" t="str">
        <f>IF(Anexar1!C371="","",IFERROR(VLOOKUP(C381,Anexar1!C:P,6,0),0))</f>
        <v/>
      </c>
      <c r="AA381" t="str">
        <f>IF(Anexar1!C371="","",IFERROR(VLOOKUP(C381,Anexar1!C:P,14,0),""))</f>
        <v/>
      </c>
    </row>
    <row r="382" spans="1:27" x14ac:dyDescent="0.3">
      <c r="A382" t="str">
        <f>IF(precio_alta!B382="","",precio_alta!B382)</f>
        <v/>
      </c>
      <c r="B382" t="str">
        <f>IF(Anexar1!B372="","",Anexar1!B372)</f>
        <v/>
      </c>
      <c r="C382" t="str">
        <f>IF(Anexar1!C372="","",Anexar1!C372)</f>
        <v/>
      </c>
      <c r="D382" t="str">
        <f>IF(precio_alta!E382="","",precio_alta!E382)</f>
        <v/>
      </c>
      <c r="E382" t="str">
        <f>IF(precio_alta!F382="","",precio_alta!F382)</f>
        <v/>
      </c>
      <c r="F382" t="str">
        <f>IF(precio_alta!G382="","",precio_alta!G382)</f>
        <v/>
      </c>
      <c r="G382" t="str">
        <f>IF(precio_alta!H382="","",precio_alta!H382)</f>
        <v/>
      </c>
      <c r="H382" t="str">
        <f>IF(precio_alta!I382="","",precio_alta!I382)</f>
        <v/>
      </c>
      <c r="I382" t="str">
        <f>IF(precio_alta!J382="","",precio_alta!J382)</f>
        <v/>
      </c>
      <c r="J382" t="str">
        <f>IF(precio_alta!K382="","",precio_alta!K382)</f>
        <v/>
      </c>
      <c r="K382" t="str">
        <f>IF(precio_alta!L382="","",precio_alta!L382)</f>
        <v/>
      </c>
      <c r="L382" t="str">
        <f>IF(precio_alta!M382="","",precio_alta!M382)</f>
        <v/>
      </c>
      <c r="M382" t="str">
        <f>IF(precio_alta!N382="","",precio_alta!N382)</f>
        <v/>
      </c>
      <c r="N382" t="str">
        <f>IF(precio_alta!O382="","",precio_alta!O382)</f>
        <v/>
      </c>
      <c r="O382" t="str">
        <f>IF(precio_alta!P382="","",precio_alta!P382)</f>
        <v/>
      </c>
      <c r="P382" t="str">
        <f>IF(precio_alta!Q382="","",precio_alta!Q382)</f>
        <v/>
      </c>
      <c r="Q382" t="str">
        <f>IF(precio_alta!R382="","",precio_alta!R382)</f>
        <v/>
      </c>
      <c r="R382" t="str">
        <f>IF(precio_alta!S382="","",precio_alta!S382)</f>
        <v/>
      </c>
      <c r="S382" t="str">
        <f>IF(precio_alta!T382="","",precio_alta!T382)</f>
        <v/>
      </c>
      <c r="T382" t="str">
        <f>IF(precio_alta!U382="","",precio_alta!U382)</f>
        <v/>
      </c>
      <c r="U382" t="str">
        <f>IF(precio_alta!V382="","",precio_alta!V382)</f>
        <v/>
      </c>
      <c r="V382" t="str">
        <f>IF(precio_alta!W382="","",precio_alta!W382)</f>
        <v/>
      </c>
      <c r="W382" t="str">
        <f>IF(precio_alta!X382="","",precio_alta!X382)</f>
        <v/>
      </c>
      <c r="X382" t="str">
        <f>IF(precio_alta!Y382="","",precio_alta!Y382)</f>
        <v/>
      </c>
      <c r="Y382" t="str">
        <f>IF(precio_alta!Z382="","",precio_alta!Z382)</f>
        <v/>
      </c>
      <c r="Z382" t="str">
        <f>IF(Anexar1!C372="","",IFERROR(VLOOKUP(C382,Anexar1!C:P,6,0),0))</f>
        <v/>
      </c>
      <c r="AA382" t="str">
        <f>IF(Anexar1!C372="","",IFERROR(VLOOKUP(C382,Anexar1!C:P,14,0),""))</f>
        <v/>
      </c>
    </row>
    <row r="383" spans="1:27" x14ac:dyDescent="0.3">
      <c r="A383" t="str">
        <f>IF(precio_alta!B383="","",precio_alta!B383)</f>
        <v/>
      </c>
      <c r="B383" t="str">
        <f>IF(Anexar1!B373="","",Anexar1!B373)</f>
        <v/>
      </c>
      <c r="C383" t="str">
        <f>IF(Anexar1!C373="","",Anexar1!C373)</f>
        <v/>
      </c>
      <c r="D383" t="str">
        <f>IF(precio_alta!E383="","",precio_alta!E383)</f>
        <v/>
      </c>
      <c r="E383" t="str">
        <f>IF(precio_alta!F383="","",precio_alta!F383)</f>
        <v/>
      </c>
      <c r="F383" t="str">
        <f>IF(precio_alta!G383="","",precio_alta!G383)</f>
        <v/>
      </c>
      <c r="G383" t="str">
        <f>IF(precio_alta!H383="","",precio_alta!H383)</f>
        <v/>
      </c>
      <c r="H383" t="str">
        <f>IF(precio_alta!I383="","",precio_alta!I383)</f>
        <v/>
      </c>
      <c r="I383" t="str">
        <f>IF(precio_alta!J383="","",precio_alta!J383)</f>
        <v/>
      </c>
      <c r="J383" t="str">
        <f>IF(precio_alta!K383="","",precio_alta!K383)</f>
        <v/>
      </c>
      <c r="K383" t="str">
        <f>IF(precio_alta!L383="","",precio_alta!L383)</f>
        <v/>
      </c>
      <c r="L383" t="str">
        <f>IF(precio_alta!M383="","",precio_alta!M383)</f>
        <v/>
      </c>
      <c r="M383" t="str">
        <f>IF(precio_alta!N383="","",precio_alta!N383)</f>
        <v/>
      </c>
      <c r="N383" t="str">
        <f>IF(precio_alta!O383="","",precio_alta!O383)</f>
        <v/>
      </c>
      <c r="O383" t="str">
        <f>IF(precio_alta!P383="","",precio_alta!P383)</f>
        <v/>
      </c>
      <c r="P383" t="str">
        <f>IF(precio_alta!Q383="","",precio_alta!Q383)</f>
        <v/>
      </c>
      <c r="Q383" t="str">
        <f>IF(precio_alta!R383="","",precio_alta!R383)</f>
        <v/>
      </c>
      <c r="R383" t="str">
        <f>IF(precio_alta!S383="","",precio_alta!S383)</f>
        <v/>
      </c>
      <c r="S383" t="str">
        <f>IF(precio_alta!T383="","",precio_alta!T383)</f>
        <v/>
      </c>
      <c r="T383" t="str">
        <f>IF(precio_alta!U383="","",precio_alta!U383)</f>
        <v/>
      </c>
      <c r="U383" t="str">
        <f>IF(precio_alta!V383="","",precio_alta!V383)</f>
        <v/>
      </c>
      <c r="V383" t="str">
        <f>IF(precio_alta!W383="","",precio_alta!W383)</f>
        <v/>
      </c>
      <c r="W383" t="str">
        <f>IF(precio_alta!X383="","",precio_alta!X383)</f>
        <v/>
      </c>
      <c r="X383" t="str">
        <f>IF(precio_alta!Y383="","",precio_alta!Y383)</f>
        <v/>
      </c>
      <c r="Y383" t="str">
        <f>IF(precio_alta!Z383="","",precio_alta!Z383)</f>
        <v/>
      </c>
      <c r="Z383" t="str">
        <f>IF(Anexar1!C373="","",IFERROR(VLOOKUP(C383,Anexar1!C:P,6,0),0))</f>
        <v/>
      </c>
      <c r="AA383" t="str">
        <f>IF(Anexar1!C373="","",IFERROR(VLOOKUP(C383,Anexar1!C:P,14,0),""))</f>
        <v/>
      </c>
    </row>
    <row r="384" spans="1:27" x14ac:dyDescent="0.3">
      <c r="A384" t="str">
        <f>IF(precio_alta!B384="","",precio_alta!B384)</f>
        <v/>
      </c>
      <c r="B384" t="str">
        <f>IF(Anexar1!B374="","",Anexar1!B374)</f>
        <v/>
      </c>
      <c r="C384" t="str">
        <f>IF(Anexar1!C374="","",Anexar1!C374)</f>
        <v/>
      </c>
      <c r="D384" t="str">
        <f>IF(precio_alta!E384="","",precio_alta!E384)</f>
        <v/>
      </c>
      <c r="E384" t="str">
        <f>IF(precio_alta!F384="","",precio_alta!F384)</f>
        <v/>
      </c>
      <c r="F384" t="str">
        <f>IF(precio_alta!G384="","",precio_alta!G384)</f>
        <v/>
      </c>
      <c r="G384" t="str">
        <f>IF(precio_alta!H384="","",precio_alta!H384)</f>
        <v/>
      </c>
      <c r="H384" t="str">
        <f>IF(precio_alta!I384="","",precio_alta!I384)</f>
        <v/>
      </c>
      <c r="I384" t="str">
        <f>IF(precio_alta!J384="","",precio_alta!J384)</f>
        <v/>
      </c>
      <c r="J384" t="str">
        <f>IF(precio_alta!K384="","",precio_alta!K384)</f>
        <v/>
      </c>
      <c r="K384" t="str">
        <f>IF(precio_alta!L384="","",precio_alta!L384)</f>
        <v/>
      </c>
      <c r="L384" t="str">
        <f>IF(precio_alta!M384="","",precio_alta!M384)</f>
        <v/>
      </c>
      <c r="M384" t="str">
        <f>IF(precio_alta!N384="","",precio_alta!N384)</f>
        <v/>
      </c>
      <c r="N384" t="str">
        <f>IF(precio_alta!O384="","",precio_alta!O384)</f>
        <v/>
      </c>
      <c r="O384" t="str">
        <f>IF(precio_alta!P384="","",precio_alta!P384)</f>
        <v/>
      </c>
      <c r="P384" t="str">
        <f>IF(precio_alta!Q384="","",precio_alta!Q384)</f>
        <v/>
      </c>
      <c r="Q384" t="str">
        <f>IF(precio_alta!R384="","",precio_alta!R384)</f>
        <v/>
      </c>
      <c r="R384" t="str">
        <f>IF(precio_alta!S384="","",precio_alta!S384)</f>
        <v/>
      </c>
      <c r="S384" t="str">
        <f>IF(precio_alta!T384="","",precio_alta!T384)</f>
        <v/>
      </c>
      <c r="T384" t="str">
        <f>IF(precio_alta!U384="","",precio_alta!U384)</f>
        <v/>
      </c>
      <c r="U384" t="str">
        <f>IF(precio_alta!V384="","",precio_alta!V384)</f>
        <v/>
      </c>
      <c r="V384" t="str">
        <f>IF(precio_alta!W384="","",precio_alta!W384)</f>
        <v/>
      </c>
      <c r="W384" t="str">
        <f>IF(precio_alta!X384="","",precio_alta!X384)</f>
        <v/>
      </c>
      <c r="X384" t="str">
        <f>IF(precio_alta!Y384="","",precio_alta!Y384)</f>
        <v/>
      </c>
      <c r="Y384" t="str">
        <f>IF(precio_alta!Z384="","",precio_alta!Z384)</f>
        <v/>
      </c>
      <c r="Z384" t="str">
        <f>IF(Anexar1!C374="","",IFERROR(VLOOKUP(C384,Anexar1!C:P,6,0),0))</f>
        <v/>
      </c>
      <c r="AA384" t="str">
        <f>IF(Anexar1!C374="","",IFERROR(VLOOKUP(C384,Anexar1!C:P,14,0),""))</f>
        <v/>
      </c>
    </row>
    <row r="385" spans="1:27" x14ac:dyDescent="0.3">
      <c r="A385" t="str">
        <f>IF(precio_alta!B385="","",precio_alta!B385)</f>
        <v/>
      </c>
      <c r="B385" t="str">
        <f>IF(Anexar1!B375="","",Anexar1!B375)</f>
        <v/>
      </c>
      <c r="C385" t="str">
        <f>IF(Anexar1!C375="","",Anexar1!C375)</f>
        <v/>
      </c>
      <c r="D385" t="str">
        <f>IF(precio_alta!E385="","",precio_alta!E385)</f>
        <v/>
      </c>
      <c r="E385" t="str">
        <f>IF(precio_alta!F385="","",precio_alta!F385)</f>
        <v/>
      </c>
      <c r="F385" t="str">
        <f>IF(precio_alta!G385="","",precio_alta!G385)</f>
        <v/>
      </c>
      <c r="G385" t="str">
        <f>IF(precio_alta!H385="","",precio_alta!H385)</f>
        <v/>
      </c>
      <c r="H385" t="str">
        <f>IF(precio_alta!I385="","",precio_alta!I385)</f>
        <v/>
      </c>
      <c r="I385" t="str">
        <f>IF(precio_alta!J385="","",precio_alta!J385)</f>
        <v/>
      </c>
      <c r="J385" t="str">
        <f>IF(precio_alta!K385="","",precio_alta!K385)</f>
        <v/>
      </c>
      <c r="K385" t="str">
        <f>IF(precio_alta!L385="","",precio_alta!L385)</f>
        <v/>
      </c>
      <c r="L385" t="str">
        <f>IF(precio_alta!M385="","",precio_alta!M385)</f>
        <v/>
      </c>
      <c r="M385" t="str">
        <f>IF(precio_alta!N385="","",precio_alta!N385)</f>
        <v/>
      </c>
      <c r="N385" t="str">
        <f>IF(precio_alta!O385="","",precio_alta!O385)</f>
        <v/>
      </c>
      <c r="O385" t="str">
        <f>IF(precio_alta!P385="","",precio_alta!P385)</f>
        <v/>
      </c>
      <c r="P385" t="str">
        <f>IF(precio_alta!Q385="","",precio_alta!Q385)</f>
        <v/>
      </c>
      <c r="Q385" t="str">
        <f>IF(precio_alta!R385="","",precio_alta!R385)</f>
        <v/>
      </c>
      <c r="R385" t="str">
        <f>IF(precio_alta!S385="","",precio_alta!S385)</f>
        <v/>
      </c>
      <c r="S385" t="str">
        <f>IF(precio_alta!T385="","",precio_alta!T385)</f>
        <v/>
      </c>
      <c r="T385" t="str">
        <f>IF(precio_alta!U385="","",precio_alta!U385)</f>
        <v/>
      </c>
      <c r="U385" t="str">
        <f>IF(precio_alta!V385="","",precio_alta!V385)</f>
        <v/>
      </c>
      <c r="V385" t="str">
        <f>IF(precio_alta!W385="","",precio_alta!W385)</f>
        <v/>
      </c>
      <c r="W385" t="str">
        <f>IF(precio_alta!X385="","",precio_alta!X385)</f>
        <v/>
      </c>
      <c r="X385" t="str">
        <f>IF(precio_alta!Y385="","",precio_alta!Y385)</f>
        <v/>
      </c>
      <c r="Y385" t="str">
        <f>IF(precio_alta!Z385="","",precio_alta!Z385)</f>
        <v/>
      </c>
      <c r="Z385" t="str">
        <f>IF(Anexar1!C375="","",IFERROR(VLOOKUP(C385,Anexar1!C:P,6,0),0))</f>
        <v/>
      </c>
      <c r="AA385" t="str">
        <f>IF(Anexar1!C375="","",IFERROR(VLOOKUP(C385,Anexar1!C:P,14,0),""))</f>
        <v/>
      </c>
    </row>
    <row r="386" spans="1:27" x14ac:dyDescent="0.3">
      <c r="A386" t="str">
        <f>IF(precio_alta!B386="","",precio_alta!B386)</f>
        <v/>
      </c>
      <c r="B386" t="str">
        <f>IF(Anexar1!B376="","",Anexar1!B376)</f>
        <v/>
      </c>
      <c r="C386" t="str">
        <f>IF(Anexar1!C376="","",Anexar1!C376)</f>
        <v/>
      </c>
      <c r="D386" t="str">
        <f>IF(precio_alta!E386="","",precio_alta!E386)</f>
        <v/>
      </c>
      <c r="E386" t="str">
        <f>IF(precio_alta!F386="","",precio_alta!F386)</f>
        <v/>
      </c>
      <c r="F386" t="str">
        <f>IF(precio_alta!G386="","",precio_alta!G386)</f>
        <v/>
      </c>
      <c r="G386" t="str">
        <f>IF(precio_alta!H386="","",precio_alta!H386)</f>
        <v/>
      </c>
      <c r="H386" t="str">
        <f>IF(precio_alta!I386="","",precio_alta!I386)</f>
        <v/>
      </c>
      <c r="I386" t="str">
        <f>IF(precio_alta!J386="","",precio_alta!J386)</f>
        <v/>
      </c>
      <c r="J386" t="str">
        <f>IF(precio_alta!K386="","",precio_alta!K386)</f>
        <v/>
      </c>
      <c r="K386" t="str">
        <f>IF(precio_alta!L386="","",precio_alta!L386)</f>
        <v/>
      </c>
      <c r="L386" t="str">
        <f>IF(precio_alta!M386="","",precio_alta!M386)</f>
        <v/>
      </c>
      <c r="M386" t="str">
        <f>IF(precio_alta!N386="","",precio_alta!N386)</f>
        <v/>
      </c>
      <c r="N386" t="str">
        <f>IF(precio_alta!O386="","",precio_alta!O386)</f>
        <v/>
      </c>
      <c r="O386" t="str">
        <f>IF(precio_alta!P386="","",precio_alta!P386)</f>
        <v/>
      </c>
      <c r="P386" t="str">
        <f>IF(precio_alta!Q386="","",precio_alta!Q386)</f>
        <v/>
      </c>
      <c r="Q386" t="str">
        <f>IF(precio_alta!R386="","",precio_alta!R386)</f>
        <v/>
      </c>
      <c r="R386" t="str">
        <f>IF(precio_alta!S386="","",precio_alta!S386)</f>
        <v/>
      </c>
      <c r="S386" t="str">
        <f>IF(precio_alta!T386="","",precio_alta!T386)</f>
        <v/>
      </c>
      <c r="T386" t="str">
        <f>IF(precio_alta!U386="","",precio_alta!U386)</f>
        <v/>
      </c>
      <c r="U386" t="str">
        <f>IF(precio_alta!V386="","",precio_alta!V386)</f>
        <v/>
      </c>
      <c r="V386" t="str">
        <f>IF(precio_alta!W386="","",precio_alta!W386)</f>
        <v/>
      </c>
      <c r="W386" t="str">
        <f>IF(precio_alta!X386="","",precio_alta!X386)</f>
        <v/>
      </c>
      <c r="X386" t="str">
        <f>IF(precio_alta!Y386="","",precio_alta!Y386)</f>
        <v/>
      </c>
      <c r="Y386" t="str">
        <f>IF(precio_alta!Z386="","",precio_alta!Z386)</f>
        <v/>
      </c>
      <c r="Z386" t="str">
        <f>IF(Anexar1!C376="","",IFERROR(VLOOKUP(C386,Anexar1!C:P,6,0),0))</f>
        <v/>
      </c>
      <c r="AA386" t="str">
        <f>IF(Anexar1!C376="","",IFERROR(VLOOKUP(C386,Anexar1!C:P,14,0),""))</f>
        <v/>
      </c>
    </row>
    <row r="387" spans="1:27" x14ac:dyDescent="0.3">
      <c r="A387" t="str">
        <f>IF(precio_alta!B387="","",precio_alta!B387)</f>
        <v/>
      </c>
      <c r="B387" t="str">
        <f>IF(Anexar1!B377="","",Anexar1!B377)</f>
        <v/>
      </c>
      <c r="C387" t="str">
        <f>IF(Anexar1!C377="","",Anexar1!C377)</f>
        <v/>
      </c>
      <c r="D387" t="str">
        <f>IF(precio_alta!E387="","",precio_alta!E387)</f>
        <v/>
      </c>
      <c r="E387" t="str">
        <f>IF(precio_alta!F387="","",precio_alta!F387)</f>
        <v/>
      </c>
      <c r="F387" t="str">
        <f>IF(precio_alta!G387="","",precio_alta!G387)</f>
        <v/>
      </c>
      <c r="G387" t="str">
        <f>IF(precio_alta!H387="","",precio_alta!H387)</f>
        <v/>
      </c>
      <c r="H387" t="str">
        <f>IF(precio_alta!I387="","",precio_alta!I387)</f>
        <v/>
      </c>
      <c r="I387" t="str">
        <f>IF(precio_alta!J387="","",precio_alta!J387)</f>
        <v/>
      </c>
      <c r="J387" t="str">
        <f>IF(precio_alta!K387="","",precio_alta!K387)</f>
        <v/>
      </c>
      <c r="K387" t="str">
        <f>IF(precio_alta!L387="","",precio_alta!L387)</f>
        <v/>
      </c>
      <c r="L387" t="str">
        <f>IF(precio_alta!M387="","",precio_alta!M387)</f>
        <v/>
      </c>
      <c r="M387" t="str">
        <f>IF(precio_alta!N387="","",precio_alta!N387)</f>
        <v/>
      </c>
      <c r="N387" t="str">
        <f>IF(precio_alta!O387="","",precio_alta!O387)</f>
        <v/>
      </c>
      <c r="O387" t="str">
        <f>IF(precio_alta!P387="","",precio_alta!P387)</f>
        <v/>
      </c>
      <c r="P387" t="str">
        <f>IF(precio_alta!Q387="","",precio_alta!Q387)</f>
        <v/>
      </c>
      <c r="Q387" t="str">
        <f>IF(precio_alta!R387="","",precio_alta!R387)</f>
        <v/>
      </c>
      <c r="R387" t="str">
        <f>IF(precio_alta!S387="","",precio_alta!S387)</f>
        <v/>
      </c>
      <c r="S387" t="str">
        <f>IF(precio_alta!T387="","",precio_alta!T387)</f>
        <v/>
      </c>
      <c r="T387" t="str">
        <f>IF(precio_alta!U387="","",precio_alta!U387)</f>
        <v/>
      </c>
      <c r="U387" t="str">
        <f>IF(precio_alta!V387="","",precio_alta!V387)</f>
        <v/>
      </c>
      <c r="V387" t="str">
        <f>IF(precio_alta!W387="","",precio_alta!W387)</f>
        <v/>
      </c>
      <c r="W387" t="str">
        <f>IF(precio_alta!X387="","",precio_alta!X387)</f>
        <v/>
      </c>
      <c r="X387" t="str">
        <f>IF(precio_alta!Y387="","",precio_alta!Y387)</f>
        <v/>
      </c>
      <c r="Y387" t="str">
        <f>IF(precio_alta!Z387="","",precio_alta!Z387)</f>
        <v/>
      </c>
      <c r="Z387" t="str">
        <f>IF(Anexar1!C377="","",IFERROR(VLOOKUP(C387,Anexar1!C:P,6,0),0))</f>
        <v/>
      </c>
      <c r="AA387" t="str">
        <f>IF(Anexar1!C377="","",IFERROR(VLOOKUP(C387,Anexar1!C:P,14,0),""))</f>
        <v/>
      </c>
    </row>
    <row r="388" spans="1:27" x14ac:dyDescent="0.3">
      <c r="A388" t="str">
        <f>IF(precio_alta!B388="","",precio_alta!B388)</f>
        <v/>
      </c>
      <c r="B388" t="str">
        <f>IF(Anexar1!B378="","",Anexar1!B378)</f>
        <v/>
      </c>
      <c r="C388" t="str">
        <f>IF(Anexar1!C378="","",Anexar1!C378)</f>
        <v/>
      </c>
      <c r="D388" t="str">
        <f>IF(precio_alta!E388="","",precio_alta!E388)</f>
        <v/>
      </c>
      <c r="E388" t="str">
        <f>IF(precio_alta!F388="","",precio_alta!F388)</f>
        <v/>
      </c>
      <c r="F388" t="str">
        <f>IF(precio_alta!G388="","",precio_alta!G388)</f>
        <v/>
      </c>
      <c r="G388" t="str">
        <f>IF(precio_alta!H388="","",precio_alta!H388)</f>
        <v/>
      </c>
      <c r="H388" t="str">
        <f>IF(precio_alta!I388="","",precio_alta!I388)</f>
        <v/>
      </c>
      <c r="I388" t="str">
        <f>IF(precio_alta!J388="","",precio_alta!J388)</f>
        <v/>
      </c>
      <c r="J388" t="str">
        <f>IF(precio_alta!K388="","",precio_alta!K388)</f>
        <v/>
      </c>
      <c r="K388" t="str">
        <f>IF(precio_alta!L388="","",precio_alta!L388)</f>
        <v/>
      </c>
      <c r="L388" t="str">
        <f>IF(precio_alta!M388="","",precio_alta!M388)</f>
        <v/>
      </c>
      <c r="M388" t="str">
        <f>IF(precio_alta!N388="","",precio_alta!N388)</f>
        <v/>
      </c>
      <c r="N388" t="str">
        <f>IF(precio_alta!O388="","",precio_alta!O388)</f>
        <v/>
      </c>
      <c r="O388" t="str">
        <f>IF(precio_alta!P388="","",precio_alta!P388)</f>
        <v/>
      </c>
      <c r="P388" t="str">
        <f>IF(precio_alta!Q388="","",precio_alta!Q388)</f>
        <v/>
      </c>
      <c r="Q388" t="str">
        <f>IF(precio_alta!R388="","",precio_alta!R388)</f>
        <v/>
      </c>
      <c r="R388" t="str">
        <f>IF(precio_alta!S388="","",precio_alta!S388)</f>
        <v/>
      </c>
      <c r="S388" t="str">
        <f>IF(precio_alta!T388="","",precio_alta!T388)</f>
        <v/>
      </c>
      <c r="T388" t="str">
        <f>IF(precio_alta!U388="","",precio_alta!U388)</f>
        <v/>
      </c>
      <c r="U388" t="str">
        <f>IF(precio_alta!V388="","",precio_alta!V388)</f>
        <v/>
      </c>
      <c r="V388" t="str">
        <f>IF(precio_alta!W388="","",precio_alta!W388)</f>
        <v/>
      </c>
      <c r="W388" t="str">
        <f>IF(precio_alta!X388="","",precio_alta!X388)</f>
        <v/>
      </c>
      <c r="X388" t="str">
        <f>IF(precio_alta!Y388="","",precio_alta!Y388)</f>
        <v/>
      </c>
      <c r="Y388" t="str">
        <f>IF(precio_alta!Z388="","",precio_alta!Z388)</f>
        <v/>
      </c>
      <c r="Z388" t="str">
        <f>IF(Anexar1!C378="","",IFERROR(VLOOKUP(C388,Anexar1!C:P,6,0),0))</f>
        <v/>
      </c>
      <c r="AA388" t="str">
        <f>IF(Anexar1!C378="","",IFERROR(VLOOKUP(C388,Anexar1!C:P,14,0),""))</f>
        <v/>
      </c>
    </row>
    <row r="389" spans="1:27" x14ac:dyDescent="0.3">
      <c r="A389" t="str">
        <f>IF(precio_alta!B389="","",precio_alta!B389)</f>
        <v/>
      </c>
      <c r="B389" t="str">
        <f>IF(Anexar1!B379="","",Anexar1!B379)</f>
        <v/>
      </c>
      <c r="C389" t="str">
        <f>IF(Anexar1!C379="","",Anexar1!C379)</f>
        <v/>
      </c>
      <c r="D389" t="str">
        <f>IF(precio_alta!E389="","",precio_alta!E389)</f>
        <v/>
      </c>
      <c r="E389" t="str">
        <f>IF(precio_alta!F389="","",precio_alta!F389)</f>
        <v/>
      </c>
      <c r="F389" t="str">
        <f>IF(precio_alta!G389="","",precio_alta!G389)</f>
        <v/>
      </c>
      <c r="G389" t="str">
        <f>IF(precio_alta!H389="","",precio_alta!H389)</f>
        <v/>
      </c>
      <c r="H389" t="str">
        <f>IF(precio_alta!I389="","",precio_alta!I389)</f>
        <v/>
      </c>
      <c r="I389" t="str">
        <f>IF(precio_alta!J389="","",precio_alta!J389)</f>
        <v/>
      </c>
      <c r="J389" t="str">
        <f>IF(precio_alta!K389="","",precio_alta!K389)</f>
        <v/>
      </c>
      <c r="K389" t="str">
        <f>IF(precio_alta!L389="","",precio_alta!L389)</f>
        <v/>
      </c>
      <c r="L389" t="str">
        <f>IF(precio_alta!M389="","",precio_alta!M389)</f>
        <v/>
      </c>
      <c r="M389" t="str">
        <f>IF(precio_alta!N389="","",precio_alta!N389)</f>
        <v/>
      </c>
      <c r="N389" t="str">
        <f>IF(precio_alta!O389="","",precio_alta!O389)</f>
        <v/>
      </c>
      <c r="O389" t="str">
        <f>IF(precio_alta!P389="","",precio_alta!P389)</f>
        <v/>
      </c>
      <c r="P389" t="str">
        <f>IF(precio_alta!Q389="","",precio_alta!Q389)</f>
        <v/>
      </c>
      <c r="Q389" t="str">
        <f>IF(precio_alta!R389="","",precio_alta!R389)</f>
        <v/>
      </c>
      <c r="R389" t="str">
        <f>IF(precio_alta!S389="","",precio_alta!S389)</f>
        <v/>
      </c>
      <c r="S389" t="str">
        <f>IF(precio_alta!T389="","",precio_alta!T389)</f>
        <v/>
      </c>
      <c r="T389" t="str">
        <f>IF(precio_alta!U389="","",precio_alta!U389)</f>
        <v/>
      </c>
      <c r="U389" t="str">
        <f>IF(precio_alta!V389="","",precio_alta!V389)</f>
        <v/>
      </c>
      <c r="V389" t="str">
        <f>IF(precio_alta!W389="","",precio_alta!W389)</f>
        <v/>
      </c>
      <c r="W389" t="str">
        <f>IF(precio_alta!X389="","",precio_alta!X389)</f>
        <v/>
      </c>
      <c r="X389" t="str">
        <f>IF(precio_alta!Y389="","",precio_alta!Y389)</f>
        <v/>
      </c>
      <c r="Y389" t="str">
        <f>IF(precio_alta!Z389="","",precio_alta!Z389)</f>
        <v/>
      </c>
      <c r="Z389" t="str">
        <f>IF(Anexar1!C379="","",IFERROR(VLOOKUP(C389,Anexar1!C:P,6,0),0))</f>
        <v/>
      </c>
      <c r="AA389" t="str">
        <f>IF(Anexar1!C379="","",IFERROR(VLOOKUP(C389,Anexar1!C:P,14,0),""))</f>
        <v/>
      </c>
    </row>
    <row r="390" spans="1:27" x14ac:dyDescent="0.3">
      <c r="A390" t="str">
        <f>IF(precio_alta!B390="","",precio_alta!B390)</f>
        <v/>
      </c>
      <c r="B390" t="str">
        <f>IF(Anexar1!B380="","",Anexar1!B380)</f>
        <v/>
      </c>
      <c r="C390" t="str">
        <f>IF(Anexar1!C380="","",Anexar1!C380)</f>
        <v/>
      </c>
      <c r="D390" t="str">
        <f>IF(precio_alta!E390="","",precio_alta!E390)</f>
        <v/>
      </c>
      <c r="E390" t="str">
        <f>IF(precio_alta!F390="","",precio_alta!F390)</f>
        <v/>
      </c>
      <c r="F390" t="str">
        <f>IF(precio_alta!G390="","",precio_alta!G390)</f>
        <v/>
      </c>
      <c r="G390" t="str">
        <f>IF(precio_alta!H390="","",precio_alta!H390)</f>
        <v/>
      </c>
      <c r="H390" t="str">
        <f>IF(precio_alta!I390="","",precio_alta!I390)</f>
        <v/>
      </c>
      <c r="I390" t="str">
        <f>IF(precio_alta!J390="","",precio_alta!J390)</f>
        <v/>
      </c>
      <c r="J390" t="str">
        <f>IF(precio_alta!K390="","",precio_alta!K390)</f>
        <v/>
      </c>
      <c r="K390" t="str">
        <f>IF(precio_alta!L390="","",precio_alta!L390)</f>
        <v/>
      </c>
      <c r="L390" t="str">
        <f>IF(precio_alta!M390="","",precio_alta!M390)</f>
        <v/>
      </c>
      <c r="M390" t="str">
        <f>IF(precio_alta!N390="","",precio_alta!N390)</f>
        <v/>
      </c>
      <c r="N390" t="str">
        <f>IF(precio_alta!O390="","",precio_alta!O390)</f>
        <v/>
      </c>
      <c r="O390" t="str">
        <f>IF(precio_alta!P390="","",precio_alta!P390)</f>
        <v/>
      </c>
      <c r="P390" t="str">
        <f>IF(precio_alta!Q390="","",precio_alta!Q390)</f>
        <v/>
      </c>
      <c r="Q390" t="str">
        <f>IF(precio_alta!R390="","",precio_alta!R390)</f>
        <v/>
      </c>
      <c r="R390" t="str">
        <f>IF(precio_alta!S390="","",precio_alta!S390)</f>
        <v/>
      </c>
      <c r="S390" t="str">
        <f>IF(precio_alta!T390="","",precio_alta!T390)</f>
        <v/>
      </c>
      <c r="T390" t="str">
        <f>IF(precio_alta!U390="","",precio_alta!U390)</f>
        <v/>
      </c>
      <c r="U390" t="str">
        <f>IF(precio_alta!V390="","",precio_alta!V390)</f>
        <v/>
      </c>
      <c r="V390" t="str">
        <f>IF(precio_alta!W390="","",precio_alta!W390)</f>
        <v/>
      </c>
      <c r="W390" t="str">
        <f>IF(precio_alta!X390="","",precio_alta!X390)</f>
        <v/>
      </c>
      <c r="X390" t="str">
        <f>IF(precio_alta!Y390="","",precio_alta!Y390)</f>
        <v/>
      </c>
      <c r="Y390" t="str">
        <f>IF(precio_alta!Z390="","",precio_alta!Z390)</f>
        <v/>
      </c>
      <c r="Z390" t="str">
        <f>IF(Anexar1!C380="","",IFERROR(VLOOKUP(C390,Anexar1!C:P,6,0),0))</f>
        <v/>
      </c>
      <c r="AA390" t="str">
        <f>IF(Anexar1!C380="","",IFERROR(VLOOKUP(C390,Anexar1!C:P,14,0),""))</f>
        <v/>
      </c>
    </row>
    <row r="391" spans="1:27" x14ac:dyDescent="0.3">
      <c r="A391" t="str">
        <f>IF(precio_alta!B391="","",precio_alta!B391)</f>
        <v/>
      </c>
      <c r="B391" t="str">
        <f>IF(Anexar1!B381="","",Anexar1!B381)</f>
        <v/>
      </c>
      <c r="C391" t="str">
        <f>IF(Anexar1!C381="","",Anexar1!C381)</f>
        <v/>
      </c>
      <c r="D391" t="str">
        <f>IF(precio_alta!E391="","",precio_alta!E391)</f>
        <v/>
      </c>
      <c r="E391" t="str">
        <f>IF(precio_alta!F391="","",precio_alta!F391)</f>
        <v/>
      </c>
      <c r="F391" t="str">
        <f>IF(precio_alta!G391="","",precio_alta!G391)</f>
        <v/>
      </c>
      <c r="G391" t="str">
        <f>IF(precio_alta!H391="","",precio_alta!H391)</f>
        <v/>
      </c>
      <c r="H391" t="str">
        <f>IF(precio_alta!I391="","",precio_alta!I391)</f>
        <v/>
      </c>
      <c r="I391" t="str">
        <f>IF(precio_alta!J391="","",precio_alta!J391)</f>
        <v/>
      </c>
      <c r="J391" t="str">
        <f>IF(precio_alta!K391="","",precio_alta!K391)</f>
        <v/>
      </c>
      <c r="K391" t="str">
        <f>IF(precio_alta!L391="","",precio_alta!L391)</f>
        <v/>
      </c>
      <c r="L391" t="str">
        <f>IF(precio_alta!M391="","",precio_alta!M391)</f>
        <v/>
      </c>
      <c r="M391" t="str">
        <f>IF(precio_alta!N391="","",precio_alta!N391)</f>
        <v/>
      </c>
      <c r="N391" t="str">
        <f>IF(precio_alta!O391="","",precio_alta!O391)</f>
        <v/>
      </c>
      <c r="O391" t="str">
        <f>IF(precio_alta!P391="","",precio_alta!P391)</f>
        <v/>
      </c>
      <c r="P391" t="str">
        <f>IF(precio_alta!Q391="","",precio_alta!Q391)</f>
        <v/>
      </c>
      <c r="Q391" t="str">
        <f>IF(precio_alta!R391="","",precio_alta!R391)</f>
        <v/>
      </c>
      <c r="R391" t="str">
        <f>IF(precio_alta!S391="","",precio_alta!S391)</f>
        <v/>
      </c>
      <c r="S391" t="str">
        <f>IF(precio_alta!T391="","",precio_alta!T391)</f>
        <v/>
      </c>
      <c r="T391" t="str">
        <f>IF(precio_alta!U391="","",precio_alta!U391)</f>
        <v/>
      </c>
      <c r="U391" t="str">
        <f>IF(precio_alta!V391="","",precio_alta!V391)</f>
        <v/>
      </c>
      <c r="V391" t="str">
        <f>IF(precio_alta!W391="","",precio_alta!W391)</f>
        <v/>
      </c>
      <c r="W391" t="str">
        <f>IF(precio_alta!X391="","",precio_alta!X391)</f>
        <v/>
      </c>
      <c r="X391" t="str">
        <f>IF(precio_alta!Y391="","",precio_alta!Y391)</f>
        <v/>
      </c>
      <c r="Y391" t="str">
        <f>IF(precio_alta!Z391="","",precio_alta!Z391)</f>
        <v/>
      </c>
      <c r="Z391" t="str">
        <f>IF(Anexar1!C381="","",IFERROR(VLOOKUP(C391,Anexar1!C:P,6,0),0))</f>
        <v/>
      </c>
      <c r="AA391" t="str">
        <f>IF(Anexar1!C381="","",IFERROR(VLOOKUP(C391,Anexar1!C:P,14,0),""))</f>
        <v/>
      </c>
    </row>
    <row r="392" spans="1:27" x14ac:dyDescent="0.3">
      <c r="A392" t="str">
        <f>IF(precio_alta!B392="","",precio_alta!B392)</f>
        <v/>
      </c>
      <c r="B392" t="str">
        <f>IF(Anexar1!B382="","",Anexar1!B382)</f>
        <v/>
      </c>
      <c r="C392" t="str">
        <f>IF(Anexar1!C382="","",Anexar1!C382)</f>
        <v/>
      </c>
      <c r="D392" t="str">
        <f>IF(precio_alta!E392="","",precio_alta!E392)</f>
        <v/>
      </c>
      <c r="E392" t="str">
        <f>IF(precio_alta!F392="","",precio_alta!F392)</f>
        <v/>
      </c>
      <c r="F392" t="str">
        <f>IF(precio_alta!G392="","",precio_alta!G392)</f>
        <v/>
      </c>
      <c r="G392" t="str">
        <f>IF(precio_alta!H392="","",precio_alta!H392)</f>
        <v/>
      </c>
      <c r="H392" t="str">
        <f>IF(precio_alta!I392="","",precio_alta!I392)</f>
        <v/>
      </c>
      <c r="I392" t="str">
        <f>IF(precio_alta!J392="","",precio_alta!J392)</f>
        <v/>
      </c>
      <c r="J392" t="str">
        <f>IF(precio_alta!K392="","",precio_alta!K392)</f>
        <v/>
      </c>
      <c r="K392" t="str">
        <f>IF(precio_alta!L392="","",precio_alta!L392)</f>
        <v/>
      </c>
      <c r="L392" t="str">
        <f>IF(precio_alta!M392="","",precio_alta!M392)</f>
        <v/>
      </c>
      <c r="M392" t="str">
        <f>IF(precio_alta!N392="","",precio_alta!N392)</f>
        <v/>
      </c>
      <c r="N392" t="str">
        <f>IF(precio_alta!O392="","",precio_alta!O392)</f>
        <v/>
      </c>
      <c r="O392" t="str">
        <f>IF(precio_alta!P392="","",precio_alta!P392)</f>
        <v/>
      </c>
      <c r="P392" t="str">
        <f>IF(precio_alta!Q392="","",precio_alta!Q392)</f>
        <v/>
      </c>
      <c r="Q392" t="str">
        <f>IF(precio_alta!R392="","",precio_alta!R392)</f>
        <v/>
      </c>
      <c r="R392" t="str">
        <f>IF(precio_alta!S392="","",precio_alta!S392)</f>
        <v/>
      </c>
      <c r="S392" t="str">
        <f>IF(precio_alta!T392="","",precio_alta!T392)</f>
        <v/>
      </c>
      <c r="T392" t="str">
        <f>IF(precio_alta!U392="","",precio_alta!U392)</f>
        <v/>
      </c>
      <c r="U392" t="str">
        <f>IF(precio_alta!V392="","",precio_alta!V392)</f>
        <v/>
      </c>
      <c r="V392" t="str">
        <f>IF(precio_alta!W392="","",precio_alta!W392)</f>
        <v/>
      </c>
      <c r="W392" t="str">
        <f>IF(precio_alta!X392="","",precio_alta!X392)</f>
        <v/>
      </c>
      <c r="X392" t="str">
        <f>IF(precio_alta!Y392="","",precio_alta!Y392)</f>
        <v/>
      </c>
      <c r="Y392" t="str">
        <f>IF(precio_alta!Z392="","",precio_alta!Z392)</f>
        <v/>
      </c>
      <c r="Z392" t="str">
        <f>IF(Anexar1!C382="","",IFERROR(VLOOKUP(C392,Anexar1!C:P,6,0),0))</f>
        <v/>
      </c>
      <c r="AA392" t="str">
        <f>IF(Anexar1!C382="","",IFERROR(VLOOKUP(C392,Anexar1!C:P,14,0),""))</f>
        <v/>
      </c>
    </row>
    <row r="393" spans="1:27" x14ac:dyDescent="0.3">
      <c r="A393" t="str">
        <f>IF(precio_alta!B393="","",precio_alta!B393)</f>
        <v/>
      </c>
      <c r="B393" t="str">
        <f>IF(Anexar1!B383="","",Anexar1!B383)</f>
        <v/>
      </c>
      <c r="C393" t="str">
        <f>IF(Anexar1!C383="","",Anexar1!C383)</f>
        <v/>
      </c>
      <c r="D393" t="str">
        <f>IF(precio_alta!E393="","",precio_alta!E393)</f>
        <v/>
      </c>
      <c r="E393" t="str">
        <f>IF(precio_alta!F393="","",precio_alta!F393)</f>
        <v/>
      </c>
      <c r="F393" t="str">
        <f>IF(precio_alta!G393="","",precio_alta!G393)</f>
        <v/>
      </c>
      <c r="G393" t="str">
        <f>IF(precio_alta!H393="","",precio_alta!H393)</f>
        <v/>
      </c>
      <c r="H393" t="str">
        <f>IF(precio_alta!I393="","",precio_alta!I393)</f>
        <v/>
      </c>
      <c r="I393" t="str">
        <f>IF(precio_alta!J393="","",precio_alta!J393)</f>
        <v/>
      </c>
      <c r="J393" t="str">
        <f>IF(precio_alta!K393="","",precio_alta!K393)</f>
        <v/>
      </c>
      <c r="K393" t="str">
        <f>IF(precio_alta!L393="","",precio_alta!L393)</f>
        <v/>
      </c>
      <c r="L393" t="str">
        <f>IF(precio_alta!M393="","",precio_alta!M393)</f>
        <v/>
      </c>
      <c r="M393" t="str">
        <f>IF(precio_alta!N393="","",precio_alta!N393)</f>
        <v/>
      </c>
      <c r="N393" t="str">
        <f>IF(precio_alta!O393="","",precio_alta!O393)</f>
        <v/>
      </c>
      <c r="O393" t="str">
        <f>IF(precio_alta!P393="","",precio_alta!P393)</f>
        <v/>
      </c>
      <c r="P393" t="str">
        <f>IF(precio_alta!Q393="","",precio_alta!Q393)</f>
        <v/>
      </c>
      <c r="Q393" t="str">
        <f>IF(precio_alta!R393="","",precio_alta!R393)</f>
        <v/>
      </c>
      <c r="R393" t="str">
        <f>IF(precio_alta!S393="","",precio_alta!S393)</f>
        <v/>
      </c>
      <c r="S393" t="str">
        <f>IF(precio_alta!T393="","",precio_alta!T393)</f>
        <v/>
      </c>
      <c r="T393" t="str">
        <f>IF(precio_alta!U393="","",precio_alta!U393)</f>
        <v/>
      </c>
      <c r="U393" t="str">
        <f>IF(precio_alta!V393="","",precio_alta!V393)</f>
        <v/>
      </c>
      <c r="V393" t="str">
        <f>IF(precio_alta!W393="","",precio_alta!W393)</f>
        <v/>
      </c>
      <c r="W393" t="str">
        <f>IF(precio_alta!X393="","",precio_alta!X393)</f>
        <v/>
      </c>
      <c r="X393" t="str">
        <f>IF(precio_alta!Y393="","",precio_alta!Y393)</f>
        <v/>
      </c>
      <c r="Y393" t="str">
        <f>IF(precio_alta!Z393="","",precio_alta!Z393)</f>
        <v/>
      </c>
      <c r="Z393" t="str">
        <f>IF(Anexar1!C383="","",IFERROR(VLOOKUP(C393,Anexar1!C:P,6,0),0))</f>
        <v/>
      </c>
      <c r="AA393" t="str">
        <f>IF(Anexar1!C383="","",IFERROR(VLOOKUP(C393,Anexar1!C:P,14,0),""))</f>
        <v/>
      </c>
    </row>
    <row r="394" spans="1:27" x14ac:dyDescent="0.3">
      <c r="A394" t="str">
        <f>IF(precio_alta!B394="","",precio_alta!B394)</f>
        <v/>
      </c>
      <c r="B394" t="str">
        <f>IF(Anexar1!B384="","",Anexar1!B384)</f>
        <v/>
      </c>
      <c r="C394" t="str">
        <f>IF(Anexar1!C384="","",Anexar1!C384)</f>
        <v/>
      </c>
      <c r="D394" t="str">
        <f>IF(precio_alta!E394="","",precio_alta!E394)</f>
        <v/>
      </c>
      <c r="E394" t="str">
        <f>IF(precio_alta!F394="","",precio_alta!F394)</f>
        <v/>
      </c>
      <c r="F394" t="str">
        <f>IF(precio_alta!G394="","",precio_alta!G394)</f>
        <v/>
      </c>
      <c r="G394" t="str">
        <f>IF(precio_alta!H394="","",precio_alta!H394)</f>
        <v/>
      </c>
      <c r="H394" t="str">
        <f>IF(precio_alta!I394="","",precio_alta!I394)</f>
        <v/>
      </c>
      <c r="I394" t="str">
        <f>IF(precio_alta!J394="","",precio_alta!J394)</f>
        <v/>
      </c>
      <c r="J394" t="str">
        <f>IF(precio_alta!K394="","",precio_alta!K394)</f>
        <v/>
      </c>
      <c r="K394" t="str">
        <f>IF(precio_alta!L394="","",precio_alta!L394)</f>
        <v/>
      </c>
      <c r="L394" t="str">
        <f>IF(precio_alta!M394="","",precio_alta!M394)</f>
        <v/>
      </c>
      <c r="M394" t="str">
        <f>IF(precio_alta!N394="","",precio_alta!N394)</f>
        <v/>
      </c>
      <c r="N394" t="str">
        <f>IF(precio_alta!O394="","",precio_alta!O394)</f>
        <v/>
      </c>
      <c r="O394" t="str">
        <f>IF(precio_alta!P394="","",precio_alta!P394)</f>
        <v/>
      </c>
      <c r="P394" t="str">
        <f>IF(precio_alta!Q394="","",precio_alta!Q394)</f>
        <v/>
      </c>
      <c r="Q394" t="str">
        <f>IF(precio_alta!R394="","",precio_alta!R394)</f>
        <v/>
      </c>
      <c r="R394" t="str">
        <f>IF(precio_alta!S394="","",precio_alta!S394)</f>
        <v/>
      </c>
      <c r="S394" t="str">
        <f>IF(precio_alta!T394="","",precio_alta!T394)</f>
        <v/>
      </c>
      <c r="T394" t="str">
        <f>IF(precio_alta!U394="","",precio_alta!U394)</f>
        <v/>
      </c>
      <c r="U394" t="str">
        <f>IF(precio_alta!V394="","",precio_alta!V394)</f>
        <v/>
      </c>
      <c r="V394" t="str">
        <f>IF(precio_alta!W394="","",precio_alta!W394)</f>
        <v/>
      </c>
      <c r="W394" t="str">
        <f>IF(precio_alta!X394="","",precio_alta!X394)</f>
        <v/>
      </c>
      <c r="X394" t="str">
        <f>IF(precio_alta!Y394="","",precio_alta!Y394)</f>
        <v/>
      </c>
      <c r="Y394" t="str">
        <f>IF(precio_alta!Z394="","",precio_alta!Z394)</f>
        <v/>
      </c>
      <c r="Z394" t="str">
        <f>IF(Anexar1!C384="","",IFERROR(VLOOKUP(C394,Anexar1!C:P,6,0),0))</f>
        <v/>
      </c>
      <c r="AA394" t="str">
        <f>IF(Anexar1!C384="","",IFERROR(VLOOKUP(C394,Anexar1!C:P,14,0),""))</f>
        <v/>
      </c>
    </row>
    <row r="395" spans="1:27" x14ac:dyDescent="0.3">
      <c r="A395" t="str">
        <f>IF(precio_alta!B395="","",precio_alta!B395)</f>
        <v/>
      </c>
      <c r="B395" t="str">
        <f>IF(Anexar1!B385="","",Anexar1!B385)</f>
        <v/>
      </c>
      <c r="C395" t="str">
        <f>IF(Anexar1!C385="","",Anexar1!C385)</f>
        <v/>
      </c>
      <c r="D395" t="str">
        <f>IF(precio_alta!E395="","",precio_alta!E395)</f>
        <v/>
      </c>
      <c r="E395" t="str">
        <f>IF(precio_alta!F395="","",precio_alta!F395)</f>
        <v/>
      </c>
      <c r="F395" t="str">
        <f>IF(precio_alta!G395="","",precio_alta!G395)</f>
        <v/>
      </c>
      <c r="G395" t="str">
        <f>IF(precio_alta!H395="","",precio_alta!H395)</f>
        <v/>
      </c>
      <c r="H395" t="str">
        <f>IF(precio_alta!I395="","",precio_alta!I395)</f>
        <v/>
      </c>
      <c r="I395" t="str">
        <f>IF(precio_alta!J395="","",precio_alta!J395)</f>
        <v/>
      </c>
      <c r="J395" t="str">
        <f>IF(precio_alta!K395="","",precio_alta!K395)</f>
        <v/>
      </c>
      <c r="K395" t="str">
        <f>IF(precio_alta!L395="","",precio_alta!L395)</f>
        <v/>
      </c>
      <c r="L395" t="str">
        <f>IF(precio_alta!M395="","",precio_alta!M395)</f>
        <v/>
      </c>
      <c r="M395" t="str">
        <f>IF(precio_alta!N395="","",precio_alta!N395)</f>
        <v/>
      </c>
      <c r="N395" t="str">
        <f>IF(precio_alta!O395="","",precio_alta!O395)</f>
        <v/>
      </c>
      <c r="O395" t="str">
        <f>IF(precio_alta!P395="","",precio_alta!P395)</f>
        <v/>
      </c>
      <c r="P395" t="str">
        <f>IF(precio_alta!Q395="","",precio_alta!Q395)</f>
        <v/>
      </c>
      <c r="Q395" t="str">
        <f>IF(precio_alta!R395="","",precio_alta!R395)</f>
        <v/>
      </c>
      <c r="R395" t="str">
        <f>IF(precio_alta!S395="","",precio_alta!S395)</f>
        <v/>
      </c>
      <c r="S395" t="str">
        <f>IF(precio_alta!T395="","",precio_alta!T395)</f>
        <v/>
      </c>
      <c r="T395" t="str">
        <f>IF(precio_alta!U395="","",precio_alta!U395)</f>
        <v/>
      </c>
      <c r="U395" t="str">
        <f>IF(precio_alta!V395="","",precio_alta!V395)</f>
        <v/>
      </c>
      <c r="V395" t="str">
        <f>IF(precio_alta!W395="","",precio_alta!W395)</f>
        <v/>
      </c>
      <c r="W395" t="str">
        <f>IF(precio_alta!X395="","",precio_alta!X395)</f>
        <v/>
      </c>
      <c r="X395" t="str">
        <f>IF(precio_alta!Y395="","",precio_alta!Y395)</f>
        <v/>
      </c>
      <c r="Y395" t="str">
        <f>IF(precio_alta!Z395="","",precio_alta!Z395)</f>
        <v/>
      </c>
      <c r="Z395" t="str">
        <f>IF(Anexar1!C385="","",IFERROR(VLOOKUP(C395,Anexar1!C:P,6,0),0))</f>
        <v/>
      </c>
      <c r="AA395" t="str">
        <f>IF(Anexar1!C385="","",IFERROR(VLOOKUP(C395,Anexar1!C:P,14,0),""))</f>
        <v/>
      </c>
    </row>
    <row r="396" spans="1:27" x14ac:dyDescent="0.3">
      <c r="A396" t="str">
        <f>IF(precio_alta!B396="","",precio_alta!B396)</f>
        <v/>
      </c>
      <c r="B396" t="str">
        <f>IF(Anexar1!B386="","",Anexar1!B386)</f>
        <v/>
      </c>
      <c r="C396" t="str">
        <f>IF(Anexar1!C386="","",Anexar1!C386)</f>
        <v/>
      </c>
      <c r="D396" t="str">
        <f>IF(precio_alta!E396="","",precio_alta!E396)</f>
        <v/>
      </c>
      <c r="E396" t="str">
        <f>IF(precio_alta!F396="","",precio_alta!F396)</f>
        <v/>
      </c>
      <c r="F396" t="str">
        <f>IF(precio_alta!G396="","",precio_alta!G396)</f>
        <v/>
      </c>
      <c r="G396" t="str">
        <f>IF(precio_alta!H396="","",precio_alta!H396)</f>
        <v/>
      </c>
      <c r="H396" t="str">
        <f>IF(precio_alta!I396="","",precio_alta!I396)</f>
        <v/>
      </c>
      <c r="I396" t="str">
        <f>IF(precio_alta!J396="","",precio_alta!J396)</f>
        <v/>
      </c>
      <c r="J396" t="str">
        <f>IF(precio_alta!K396="","",precio_alta!K396)</f>
        <v/>
      </c>
      <c r="K396" t="str">
        <f>IF(precio_alta!L396="","",precio_alta!L396)</f>
        <v/>
      </c>
      <c r="L396" t="str">
        <f>IF(precio_alta!M396="","",precio_alta!M396)</f>
        <v/>
      </c>
      <c r="M396" t="str">
        <f>IF(precio_alta!N396="","",precio_alta!N396)</f>
        <v/>
      </c>
      <c r="N396" t="str">
        <f>IF(precio_alta!O396="","",precio_alta!O396)</f>
        <v/>
      </c>
      <c r="O396" t="str">
        <f>IF(precio_alta!P396="","",precio_alta!P396)</f>
        <v/>
      </c>
      <c r="P396" t="str">
        <f>IF(precio_alta!Q396="","",precio_alta!Q396)</f>
        <v/>
      </c>
      <c r="Q396" t="str">
        <f>IF(precio_alta!R396="","",precio_alta!R396)</f>
        <v/>
      </c>
      <c r="R396" t="str">
        <f>IF(precio_alta!S396="","",precio_alta!S396)</f>
        <v/>
      </c>
      <c r="S396" t="str">
        <f>IF(precio_alta!T396="","",precio_alta!T396)</f>
        <v/>
      </c>
      <c r="T396" t="str">
        <f>IF(precio_alta!U396="","",precio_alta!U396)</f>
        <v/>
      </c>
      <c r="U396" t="str">
        <f>IF(precio_alta!V396="","",precio_alta!V396)</f>
        <v/>
      </c>
      <c r="V396" t="str">
        <f>IF(precio_alta!W396="","",precio_alta!W396)</f>
        <v/>
      </c>
      <c r="W396" t="str">
        <f>IF(precio_alta!X396="","",precio_alta!X396)</f>
        <v/>
      </c>
      <c r="X396" t="str">
        <f>IF(precio_alta!Y396="","",precio_alta!Y396)</f>
        <v/>
      </c>
      <c r="Y396" t="str">
        <f>IF(precio_alta!Z396="","",precio_alta!Z396)</f>
        <v/>
      </c>
      <c r="Z396" t="str">
        <f>IF(Anexar1!C386="","",IFERROR(VLOOKUP(C396,Anexar1!C:P,6,0),0))</f>
        <v/>
      </c>
      <c r="AA396" t="str">
        <f>IF(Anexar1!C386="","",IFERROR(VLOOKUP(C396,Anexar1!C:P,14,0),""))</f>
        <v/>
      </c>
    </row>
    <row r="397" spans="1:27" x14ac:dyDescent="0.3">
      <c r="A397" t="str">
        <f>IF(precio_alta!B397="","",precio_alta!B397)</f>
        <v/>
      </c>
      <c r="B397" t="str">
        <f>IF(Anexar1!B387="","",Anexar1!B387)</f>
        <v/>
      </c>
      <c r="C397" t="str">
        <f>IF(Anexar1!C387="","",Anexar1!C387)</f>
        <v/>
      </c>
      <c r="D397" t="str">
        <f>IF(precio_alta!E397="","",precio_alta!E397)</f>
        <v/>
      </c>
      <c r="E397" t="str">
        <f>IF(precio_alta!F397="","",precio_alta!F397)</f>
        <v/>
      </c>
      <c r="F397" t="str">
        <f>IF(precio_alta!G397="","",precio_alta!G397)</f>
        <v/>
      </c>
      <c r="G397" t="str">
        <f>IF(precio_alta!H397="","",precio_alta!H397)</f>
        <v/>
      </c>
      <c r="H397" t="str">
        <f>IF(precio_alta!I397="","",precio_alta!I397)</f>
        <v/>
      </c>
      <c r="I397" t="str">
        <f>IF(precio_alta!J397="","",precio_alta!J397)</f>
        <v/>
      </c>
      <c r="J397" t="str">
        <f>IF(precio_alta!K397="","",precio_alta!K397)</f>
        <v/>
      </c>
      <c r="K397" t="str">
        <f>IF(precio_alta!L397="","",precio_alta!L397)</f>
        <v/>
      </c>
      <c r="L397" t="str">
        <f>IF(precio_alta!M397="","",precio_alta!M397)</f>
        <v/>
      </c>
      <c r="M397" t="str">
        <f>IF(precio_alta!N397="","",precio_alta!N397)</f>
        <v/>
      </c>
      <c r="N397" t="str">
        <f>IF(precio_alta!O397="","",precio_alta!O397)</f>
        <v/>
      </c>
      <c r="O397" t="str">
        <f>IF(precio_alta!P397="","",precio_alta!P397)</f>
        <v/>
      </c>
      <c r="P397" t="str">
        <f>IF(precio_alta!Q397="","",precio_alta!Q397)</f>
        <v/>
      </c>
      <c r="Q397" t="str">
        <f>IF(precio_alta!R397="","",precio_alta!R397)</f>
        <v/>
      </c>
      <c r="R397" t="str">
        <f>IF(precio_alta!S397="","",precio_alta!S397)</f>
        <v/>
      </c>
      <c r="S397" t="str">
        <f>IF(precio_alta!T397="","",precio_alta!T397)</f>
        <v/>
      </c>
      <c r="T397" t="str">
        <f>IF(precio_alta!U397="","",precio_alta!U397)</f>
        <v/>
      </c>
      <c r="U397" t="str">
        <f>IF(precio_alta!V397="","",precio_alta!V397)</f>
        <v/>
      </c>
      <c r="V397" t="str">
        <f>IF(precio_alta!W397="","",precio_alta!W397)</f>
        <v/>
      </c>
      <c r="W397" t="str">
        <f>IF(precio_alta!X397="","",precio_alta!X397)</f>
        <v/>
      </c>
      <c r="X397" t="str">
        <f>IF(precio_alta!Y397="","",precio_alta!Y397)</f>
        <v/>
      </c>
      <c r="Y397" t="str">
        <f>IF(precio_alta!Z397="","",precio_alta!Z397)</f>
        <v/>
      </c>
      <c r="Z397" t="str">
        <f>IF(Anexar1!C387="","",IFERROR(VLOOKUP(C397,Anexar1!C:P,6,0),0))</f>
        <v/>
      </c>
      <c r="AA397" t="str">
        <f>IF(Anexar1!C387="","",IFERROR(VLOOKUP(C397,Anexar1!C:P,14,0),""))</f>
        <v/>
      </c>
    </row>
    <row r="398" spans="1:27" x14ac:dyDescent="0.3">
      <c r="A398" t="str">
        <f>IF(precio_alta!B398="","",precio_alta!B398)</f>
        <v/>
      </c>
      <c r="B398" t="str">
        <f>IF(Anexar1!B388="","",Anexar1!B388)</f>
        <v/>
      </c>
      <c r="C398" t="str">
        <f>IF(Anexar1!C388="","",Anexar1!C388)</f>
        <v/>
      </c>
      <c r="D398" t="str">
        <f>IF(precio_alta!E398="","",precio_alta!E398)</f>
        <v/>
      </c>
      <c r="E398" t="str">
        <f>IF(precio_alta!F398="","",precio_alta!F398)</f>
        <v/>
      </c>
      <c r="F398" t="str">
        <f>IF(precio_alta!G398="","",precio_alta!G398)</f>
        <v/>
      </c>
      <c r="G398" t="str">
        <f>IF(precio_alta!H398="","",precio_alta!H398)</f>
        <v/>
      </c>
      <c r="H398" t="str">
        <f>IF(precio_alta!I398="","",precio_alta!I398)</f>
        <v/>
      </c>
      <c r="I398" t="str">
        <f>IF(precio_alta!J398="","",precio_alta!J398)</f>
        <v/>
      </c>
      <c r="J398" t="str">
        <f>IF(precio_alta!K398="","",precio_alta!K398)</f>
        <v/>
      </c>
      <c r="K398" t="str">
        <f>IF(precio_alta!L398="","",precio_alta!L398)</f>
        <v/>
      </c>
      <c r="L398" t="str">
        <f>IF(precio_alta!M398="","",precio_alta!M398)</f>
        <v/>
      </c>
      <c r="M398" t="str">
        <f>IF(precio_alta!N398="","",precio_alta!N398)</f>
        <v/>
      </c>
      <c r="N398" t="str">
        <f>IF(precio_alta!O398="","",precio_alta!O398)</f>
        <v/>
      </c>
      <c r="O398" t="str">
        <f>IF(precio_alta!P398="","",precio_alta!P398)</f>
        <v/>
      </c>
      <c r="P398" t="str">
        <f>IF(precio_alta!Q398="","",precio_alta!Q398)</f>
        <v/>
      </c>
      <c r="Q398" t="str">
        <f>IF(precio_alta!R398="","",precio_alta!R398)</f>
        <v/>
      </c>
      <c r="R398" t="str">
        <f>IF(precio_alta!S398="","",precio_alta!S398)</f>
        <v/>
      </c>
      <c r="S398" t="str">
        <f>IF(precio_alta!T398="","",precio_alta!T398)</f>
        <v/>
      </c>
      <c r="T398" t="str">
        <f>IF(precio_alta!U398="","",precio_alta!U398)</f>
        <v/>
      </c>
      <c r="U398" t="str">
        <f>IF(precio_alta!V398="","",precio_alta!V398)</f>
        <v/>
      </c>
      <c r="V398" t="str">
        <f>IF(precio_alta!W398="","",precio_alta!W398)</f>
        <v/>
      </c>
      <c r="W398" t="str">
        <f>IF(precio_alta!X398="","",precio_alta!X398)</f>
        <v/>
      </c>
      <c r="X398" t="str">
        <f>IF(precio_alta!Y398="","",precio_alta!Y398)</f>
        <v/>
      </c>
      <c r="Y398" t="str">
        <f>IF(precio_alta!Z398="","",precio_alta!Z398)</f>
        <v/>
      </c>
      <c r="Z398" t="str">
        <f>IF(Anexar1!C388="","",IFERROR(VLOOKUP(C398,Anexar1!C:P,6,0),0))</f>
        <v/>
      </c>
      <c r="AA398" t="str">
        <f>IF(Anexar1!C388="","",IFERROR(VLOOKUP(C398,Anexar1!C:P,14,0),""))</f>
        <v/>
      </c>
    </row>
    <row r="399" spans="1:27" x14ac:dyDescent="0.3">
      <c r="A399" t="str">
        <f>IF(precio_alta!B399="","",precio_alta!B399)</f>
        <v/>
      </c>
      <c r="B399" t="str">
        <f>IF(Anexar1!B389="","",Anexar1!B389)</f>
        <v/>
      </c>
      <c r="C399" t="str">
        <f>IF(Anexar1!C389="","",Anexar1!C389)</f>
        <v/>
      </c>
      <c r="D399" t="str">
        <f>IF(precio_alta!E399="","",precio_alta!E399)</f>
        <v/>
      </c>
      <c r="E399" t="str">
        <f>IF(precio_alta!F399="","",precio_alta!F399)</f>
        <v/>
      </c>
      <c r="F399" t="str">
        <f>IF(precio_alta!G399="","",precio_alta!G399)</f>
        <v/>
      </c>
      <c r="G399" t="str">
        <f>IF(precio_alta!H399="","",precio_alta!H399)</f>
        <v/>
      </c>
      <c r="H399" t="str">
        <f>IF(precio_alta!I399="","",precio_alta!I399)</f>
        <v/>
      </c>
      <c r="I399" t="str">
        <f>IF(precio_alta!J399="","",precio_alta!J399)</f>
        <v/>
      </c>
      <c r="J399" t="str">
        <f>IF(precio_alta!K399="","",precio_alta!K399)</f>
        <v/>
      </c>
      <c r="K399" t="str">
        <f>IF(precio_alta!L399="","",precio_alta!L399)</f>
        <v/>
      </c>
      <c r="L399" t="str">
        <f>IF(precio_alta!M399="","",precio_alta!M399)</f>
        <v/>
      </c>
      <c r="M399" t="str">
        <f>IF(precio_alta!N399="","",precio_alta!N399)</f>
        <v/>
      </c>
      <c r="N399" t="str">
        <f>IF(precio_alta!O399="","",precio_alta!O399)</f>
        <v/>
      </c>
      <c r="O399" t="str">
        <f>IF(precio_alta!P399="","",precio_alta!P399)</f>
        <v/>
      </c>
      <c r="P399" t="str">
        <f>IF(precio_alta!Q399="","",precio_alta!Q399)</f>
        <v/>
      </c>
      <c r="Q399" t="str">
        <f>IF(precio_alta!R399="","",precio_alta!R399)</f>
        <v/>
      </c>
      <c r="R399" t="str">
        <f>IF(precio_alta!S399="","",precio_alta!S399)</f>
        <v/>
      </c>
      <c r="S399" t="str">
        <f>IF(precio_alta!T399="","",precio_alta!T399)</f>
        <v/>
      </c>
      <c r="T399" t="str">
        <f>IF(precio_alta!U399="","",precio_alta!U399)</f>
        <v/>
      </c>
      <c r="U399" t="str">
        <f>IF(precio_alta!V399="","",precio_alta!V399)</f>
        <v/>
      </c>
      <c r="V399" t="str">
        <f>IF(precio_alta!W399="","",precio_alta!W399)</f>
        <v/>
      </c>
      <c r="W399" t="str">
        <f>IF(precio_alta!X399="","",precio_alta!X399)</f>
        <v/>
      </c>
      <c r="X399" t="str">
        <f>IF(precio_alta!Y399="","",precio_alta!Y399)</f>
        <v/>
      </c>
      <c r="Y399" t="str">
        <f>IF(precio_alta!Z399="","",precio_alta!Z399)</f>
        <v/>
      </c>
      <c r="Z399" t="str">
        <f>IF(Anexar1!C389="","",IFERROR(VLOOKUP(C399,Anexar1!C:P,6,0),0))</f>
        <v/>
      </c>
      <c r="AA399" t="str">
        <f>IF(Anexar1!C389="","",IFERROR(VLOOKUP(C399,Anexar1!C:P,14,0),""))</f>
        <v/>
      </c>
    </row>
    <row r="400" spans="1:27" x14ac:dyDescent="0.3">
      <c r="A400" t="str">
        <f>IF(precio_alta!B400="","",precio_alta!B400)</f>
        <v/>
      </c>
      <c r="B400" t="str">
        <f>IF(Anexar1!B390="","",Anexar1!B390)</f>
        <v/>
      </c>
      <c r="C400" t="str">
        <f>IF(Anexar1!C390="","",Anexar1!C390)</f>
        <v/>
      </c>
      <c r="D400" t="str">
        <f>IF(precio_alta!E400="","",precio_alta!E400)</f>
        <v/>
      </c>
      <c r="E400" t="str">
        <f>IF(precio_alta!F400="","",precio_alta!F400)</f>
        <v/>
      </c>
      <c r="F400" t="str">
        <f>IF(precio_alta!G400="","",precio_alta!G400)</f>
        <v/>
      </c>
      <c r="G400" t="str">
        <f>IF(precio_alta!H400="","",precio_alta!H400)</f>
        <v/>
      </c>
      <c r="H400" t="str">
        <f>IF(precio_alta!I400="","",precio_alta!I400)</f>
        <v/>
      </c>
      <c r="I400" t="str">
        <f>IF(precio_alta!J400="","",precio_alta!J400)</f>
        <v/>
      </c>
      <c r="J400" t="str">
        <f>IF(precio_alta!K400="","",precio_alta!K400)</f>
        <v/>
      </c>
      <c r="K400" t="str">
        <f>IF(precio_alta!L400="","",precio_alta!L400)</f>
        <v/>
      </c>
      <c r="L400" t="str">
        <f>IF(precio_alta!M400="","",precio_alta!M400)</f>
        <v/>
      </c>
      <c r="M400" t="str">
        <f>IF(precio_alta!N400="","",precio_alta!N400)</f>
        <v/>
      </c>
      <c r="N400" t="str">
        <f>IF(precio_alta!O400="","",precio_alta!O400)</f>
        <v/>
      </c>
      <c r="O400" t="str">
        <f>IF(precio_alta!P400="","",precio_alta!P400)</f>
        <v/>
      </c>
      <c r="P400" t="str">
        <f>IF(precio_alta!Q400="","",precio_alta!Q400)</f>
        <v/>
      </c>
      <c r="Q400" t="str">
        <f>IF(precio_alta!R400="","",precio_alta!R400)</f>
        <v/>
      </c>
      <c r="R400" t="str">
        <f>IF(precio_alta!S400="","",precio_alta!S400)</f>
        <v/>
      </c>
      <c r="S400" t="str">
        <f>IF(precio_alta!T400="","",precio_alta!T400)</f>
        <v/>
      </c>
      <c r="T400" t="str">
        <f>IF(precio_alta!U400="","",precio_alta!U400)</f>
        <v/>
      </c>
      <c r="U400" t="str">
        <f>IF(precio_alta!V400="","",precio_alta!V400)</f>
        <v/>
      </c>
      <c r="V400" t="str">
        <f>IF(precio_alta!W400="","",precio_alta!W400)</f>
        <v/>
      </c>
      <c r="W400" t="str">
        <f>IF(precio_alta!X400="","",precio_alta!X400)</f>
        <v/>
      </c>
      <c r="X400" t="str">
        <f>IF(precio_alta!Y400="","",precio_alta!Y400)</f>
        <v/>
      </c>
      <c r="Y400" t="str">
        <f>IF(precio_alta!Z400="","",precio_alta!Z400)</f>
        <v/>
      </c>
      <c r="Z400" t="str">
        <f>IF(Anexar1!C390="","",IFERROR(VLOOKUP(C400,Anexar1!C:P,6,0),0))</f>
        <v/>
      </c>
      <c r="AA400" t="str">
        <f>IF(Anexar1!C390="","",IFERROR(VLOOKUP(C400,Anexar1!C:P,14,0),""))</f>
        <v/>
      </c>
    </row>
    <row r="401" spans="1:27" x14ac:dyDescent="0.3">
      <c r="A401" t="str">
        <f>IF(precio_alta!B401="","",precio_alta!B401)</f>
        <v/>
      </c>
      <c r="B401" t="str">
        <f>IF(Anexar1!B391="","",Anexar1!B391)</f>
        <v/>
      </c>
      <c r="C401" t="str">
        <f>IF(Anexar1!C391="","",Anexar1!C391)</f>
        <v/>
      </c>
      <c r="D401" t="str">
        <f>IF(precio_alta!E401="","",precio_alta!E401)</f>
        <v/>
      </c>
      <c r="E401" t="str">
        <f>IF(precio_alta!F401="","",precio_alta!F401)</f>
        <v/>
      </c>
      <c r="F401" t="str">
        <f>IF(precio_alta!G401="","",precio_alta!G401)</f>
        <v/>
      </c>
      <c r="G401" t="str">
        <f>IF(precio_alta!H401="","",precio_alta!H401)</f>
        <v/>
      </c>
      <c r="H401" t="str">
        <f>IF(precio_alta!I401="","",precio_alta!I401)</f>
        <v/>
      </c>
      <c r="I401" t="str">
        <f>IF(precio_alta!J401="","",precio_alta!J401)</f>
        <v/>
      </c>
      <c r="J401" t="str">
        <f>IF(precio_alta!K401="","",precio_alta!K401)</f>
        <v/>
      </c>
      <c r="K401" t="str">
        <f>IF(precio_alta!L401="","",precio_alta!L401)</f>
        <v/>
      </c>
      <c r="L401" t="str">
        <f>IF(precio_alta!M401="","",precio_alta!M401)</f>
        <v/>
      </c>
      <c r="M401" t="str">
        <f>IF(precio_alta!N401="","",precio_alta!N401)</f>
        <v/>
      </c>
      <c r="N401" t="str">
        <f>IF(precio_alta!O401="","",precio_alta!O401)</f>
        <v/>
      </c>
      <c r="O401" t="str">
        <f>IF(precio_alta!P401="","",precio_alta!P401)</f>
        <v/>
      </c>
      <c r="P401" t="str">
        <f>IF(precio_alta!Q401="","",precio_alta!Q401)</f>
        <v/>
      </c>
      <c r="Q401" t="str">
        <f>IF(precio_alta!R401="","",precio_alta!R401)</f>
        <v/>
      </c>
      <c r="R401" t="str">
        <f>IF(precio_alta!S401="","",precio_alta!S401)</f>
        <v/>
      </c>
      <c r="S401" t="str">
        <f>IF(precio_alta!T401="","",precio_alta!T401)</f>
        <v/>
      </c>
      <c r="T401" t="str">
        <f>IF(precio_alta!U401="","",precio_alta!U401)</f>
        <v/>
      </c>
      <c r="U401" t="str">
        <f>IF(precio_alta!V401="","",precio_alta!V401)</f>
        <v/>
      </c>
      <c r="V401" t="str">
        <f>IF(precio_alta!W401="","",precio_alta!W401)</f>
        <v/>
      </c>
      <c r="W401" t="str">
        <f>IF(precio_alta!X401="","",precio_alta!X401)</f>
        <v/>
      </c>
      <c r="X401" t="str">
        <f>IF(precio_alta!Y401="","",precio_alta!Y401)</f>
        <v/>
      </c>
      <c r="Y401" t="str">
        <f>IF(precio_alta!Z401="","",precio_alta!Z401)</f>
        <v/>
      </c>
      <c r="Z401" t="str">
        <f>IF(Anexar1!C391="","",IFERROR(VLOOKUP(C401,Anexar1!C:P,6,0),0))</f>
        <v/>
      </c>
      <c r="AA401" t="str">
        <f>IF(Anexar1!C391="","",IFERROR(VLOOKUP(C401,Anexar1!C:P,14,0),""))</f>
        <v/>
      </c>
    </row>
    <row r="402" spans="1:27" x14ac:dyDescent="0.3">
      <c r="A402" t="str">
        <f>IF(precio_alta!B402="","",precio_alta!B402)</f>
        <v/>
      </c>
      <c r="B402" t="str">
        <f>IF(Anexar1!B392="","",Anexar1!B392)</f>
        <v/>
      </c>
      <c r="C402" t="str">
        <f>IF(Anexar1!C392="","",Anexar1!C392)</f>
        <v/>
      </c>
      <c r="D402" t="str">
        <f>IF(precio_alta!E402="","",precio_alta!E402)</f>
        <v/>
      </c>
      <c r="E402" t="str">
        <f>IF(precio_alta!F402="","",precio_alta!F402)</f>
        <v/>
      </c>
      <c r="F402" t="str">
        <f>IF(precio_alta!G402="","",precio_alta!G402)</f>
        <v/>
      </c>
      <c r="G402" t="str">
        <f>IF(precio_alta!H402="","",precio_alta!H402)</f>
        <v/>
      </c>
      <c r="H402" t="str">
        <f>IF(precio_alta!I402="","",precio_alta!I402)</f>
        <v/>
      </c>
      <c r="I402" t="str">
        <f>IF(precio_alta!J402="","",precio_alta!J402)</f>
        <v/>
      </c>
      <c r="J402" t="str">
        <f>IF(precio_alta!K402="","",precio_alta!K402)</f>
        <v/>
      </c>
      <c r="K402" t="str">
        <f>IF(precio_alta!L402="","",precio_alta!L402)</f>
        <v/>
      </c>
      <c r="L402" t="str">
        <f>IF(precio_alta!M402="","",precio_alta!M402)</f>
        <v/>
      </c>
      <c r="M402" t="str">
        <f>IF(precio_alta!N402="","",precio_alta!N402)</f>
        <v/>
      </c>
      <c r="N402" t="str">
        <f>IF(precio_alta!O402="","",precio_alta!O402)</f>
        <v/>
      </c>
      <c r="O402" t="str">
        <f>IF(precio_alta!P402="","",precio_alta!P402)</f>
        <v/>
      </c>
      <c r="P402" t="str">
        <f>IF(precio_alta!Q402="","",precio_alta!Q402)</f>
        <v/>
      </c>
      <c r="Q402" t="str">
        <f>IF(precio_alta!R402="","",precio_alta!R402)</f>
        <v/>
      </c>
      <c r="R402" t="str">
        <f>IF(precio_alta!S402="","",precio_alta!S402)</f>
        <v/>
      </c>
      <c r="S402" t="str">
        <f>IF(precio_alta!T402="","",precio_alta!T402)</f>
        <v/>
      </c>
      <c r="T402" t="str">
        <f>IF(precio_alta!U402="","",precio_alta!U402)</f>
        <v/>
      </c>
      <c r="U402" t="str">
        <f>IF(precio_alta!V402="","",precio_alta!V402)</f>
        <v/>
      </c>
      <c r="V402" t="str">
        <f>IF(precio_alta!W402="","",precio_alta!W402)</f>
        <v/>
      </c>
      <c r="W402" t="str">
        <f>IF(precio_alta!X402="","",precio_alta!X402)</f>
        <v/>
      </c>
      <c r="X402" t="str">
        <f>IF(precio_alta!Y402="","",precio_alta!Y402)</f>
        <v/>
      </c>
      <c r="Y402" t="str">
        <f>IF(precio_alta!Z402="","",precio_alta!Z402)</f>
        <v/>
      </c>
      <c r="Z402" t="str">
        <f>IF(Anexar1!C392="","",IFERROR(VLOOKUP(C402,Anexar1!C:P,6,0),0))</f>
        <v/>
      </c>
      <c r="AA402" t="str">
        <f>IF(Anexar1!C392="","",IFERROR(VLOOKUP(C402,Anexar1!C:P,14,0),""))</f>
        <v/>
      </c>
    </row>
    <row r="403" spans="1:27" x14ac:dyDescent="0.3">
      <c r="A403" t="str">
        <f>IF(precio_alta!B403="","",precio_alta!B403)</f>
        <v/>
      </c>
      <c r="B403" t="str">
        <f>IF(Anexar1!B393="","",Anexar1!B393)</f>
        <v/>
      </c>
      <c r="C403" t="str">
        <f>IF(Anexar1!C393="","",Anexar1!C393)</f>
        <v/>
      </c>
      <c r="D403" t="str">
        <f>IF(precio_alta!E403="","",precio_alta!E403)</f>
        <v/>
      </c>
      <c r="E403" t="str">
        <f>IF(precio_alta!F403="","",precio_alta!F403)</f>
        <v/>
      </c>
      <c r="F403" t="str">
        <f>IF(precio_alta!G403="","",precio_alta!G403)</f>
        <v/>
      </c>
      <c r="G403" t="str">
        <f>IF(precio_alta!H403="","",precio_alta!H403)</f>
        <v/>
      </c>
      <c r="H403" t="str">
        <f>IF(precio_alta!I403="","",precio_alta!I403)</f>
        <v/>
      </c>
      <c r="I403" t="str">
        <f>IF(precio_alta!J403="","",precio_alta!J403)</f>
        <v/>
      </c>
      <c r="J403" t="str">
        <f>IF(precio_alta!K403="","",precio_alta!K403)</f>
        <v/>
      </c>
      <c r="K403" t="str">
        <f>IF(precio_alta!L403="","",precio_alta!L403)</f>
        <v/>
      </c>
      <c r="L403" t="str">
        <f>IF(precio_alta!M403="","",precio_alta!M403)</f>
        <v/>
      </c>
      <c r="M403" t="str">
        <f>IF(precio_alta!N403="","",precio_alta!N403)</f>
        <v/>
      </c>
      <c r="N403" t="str">
        <f>IF(precio_alta!O403="","",precio_alta!O403)</f>
        <v/>
      </c>
      <c r="O403" t="str">
        <f>IF(precio_alta!P403="","",precio_alta!P403)</f>
        <v/>
      </c>
      <c r="P403" t="str">
        <f>IF(precio_alta!Q403="","",precio_alta!Q403)</f>
        <v/>
      </c>
      <c r="Q403" t="str">
        <f>IF(precio_alta!R403="","",precio_alta!R403)</f>
        <v/>
      </c>
      <c r="R403" t="str">
        <f>IF(precio_alta!S403="","",precio_alta!S403)</f>
        <v/>
      </c>
      <c r="S403" t="str">
        <f>IF(precio_alta!T403="","",precio_alta!T403)</f>
        <v/>
      </c>
      <c r="T403" t="str">
        <f>IF(precio_alta!U403="","",precio_alta!U403)</f>
        <v/>
      </c>
      <c r="U403" t="str">
        <f>IF(precio_alta!V403="","",precio_alta!V403)</f>
        <v/>
      </c>
      <c r="V403" t="str">
        <f>IF(precio_alta!W403="","",precio_alta!W403)</f>
        <v/>
      </c>
      <c r="W403" t="str">
        <f>IF(precio_alta!X403="","",precio_alta!X403)</f>
        <v/>
      </c>
      <c r="X403" t="str">
        <f>IF(precio_alta!Y403="","",precio_alta!Y403)</f>
        <v/>
      </c>
      <c r="Y403" t="str">
        <f>IF(precio_alta!Z403="","",precio_alta!Z403)</f>
        <v/>
      </c>
      <c r="Z403" t="str">
        <f>IF(Anexar1!C393="","",IFERROR(VLOOKUP(C403,Anexar1!C:P,6,0),0))</f>
        <v/>
      </c>
      <c r="AA403" t="str">
        <f>IF(Anexar1!C393="","",IFERROR(VLOOKUP(C403,Anexar1!C:P,14,0),""))</f>
        <v/>
      </c>
    </row>
    <row r="404" spans="1:27" x14ac:dyDescent="0.3">
      <c r="A404" t="str">
        <f>IF(precio_alta!B404="","",precio_alta!B404)</f>
        <v/>
      </c>
      <c r="B404" t="str">
        <f>IF(Anexar1!B394="","",Anexar1!B394)</f>
        <v/>
      </c>
      <c r="C404" t="str">
        <f>IF(Anexar1!C394="","",Anexar1!C394)</f>
        <v/>
      </c>
      <c r="D404" t="str">
        <f>IF(precio_alta!E404="","",precio_alta!E404)</f>
        <v/>
      </c>
      <c r="E404" t="str">
        <f>IF(precio_alta!F404="","",precio_alta!F404)</f>
        <v/>
      </c>
      <c r="F404" t="str">
        <f>IF(precio_alta!G404="","",precio_alta!G404)</f>
        <v/>
      </c>
      <c r="G404" t="str">
        <f>IF(precio_alta!H404="","",precio_alta!H404)</f>
        <v/>
      </c>
      <c r="H404" t="str">
        <f>IF(precio_alta!I404="","",precio_alta!I404)</f>
        <v/>
      </c>
      <c r="I404" t="str">
        <f>IF(precio_alta!J404="","",precio_alta!J404)</f>
        <v/>
      </c>
      <c r="J404" t="str">
        <f>IF(precio_alta!K404="","",precio_alta!K404)</f>
        <v/>
      </c>
      <c r="K404" t="str">
        <f>IF(precio_alta!L404="","",precio_alta!L404)</f>
        <v/>
      </c>
      <c r="L404" t="str">
        <f>IF(precio_alta!M404="","",precio_alta!M404)</f>
        <v/>
      </c>
      <c r="M404" t="str">
        <f>IF(precio_alta!N404="","",precio_alta!N404)</f>
        <v/>
      </c>
      <c r="N404" t="str">
        <f>IF(precio_alta!O404="","",precio_alta!O404)</f>
        <v/>
      </c>
      <c r="O404" t="str">
        <f>IF(precio_alta!P404="","",precio_alta!P404)</f>
        <v/>
      </c>
      <c r="P404" t="str">
        <f>IF(precio_alta!Q404="","",precio_alta!Q404)</f>
        <v/>
      </c>
      <c r="Q404" t="str">
        <f>IF(precio_alta!R404="","",precio_alta!R404)</f>
        <v/>
      </c>
      <c r="R404" t="str">
        <f>IF(precio_alta!S404="","",precio_alta!S404)</f>
        <v/>
      </c>
      <c r="S404" t="str">
        <f>IF(precio_alta!T404="","",precio_alta!T404)</f>
        <v/>
      </c>
      <c r="T404" t="str">
        <f>IF(precio_alta!U404="","",precio_alta!U404)</f>
        <v/>
      </c>
      <c r="U404" t="str">
        <f>IF(precio_alta!V404="","",precio_alta!V404)</f>
        <v/>
      </c>
      <c r="V404" t="str">
        <f>IF(precio_alta!W404="","",precio_alta!W404)</f>
        <v/>
      </c>
      <c r="W404" t="str">
        <f>IF(precio_alta!X404="","",precio_alta!X404)</f>
        <v/>
      </c>
      <c r="X404" t="str">
        <f>IF(precio_alta!Y404="","",precio_alta!Y404)</f>
        <v/>
      </c>
      <c r="Y404" t="str">
        <f>IF(precio_alta!Z404="","",precio_alta!Z404)</f>
        <v/>
      </c>
      <c r="Z404" t="str">
        <f>IF(Anexar1!C394="","",IFERROR(VLOOKUP(C404,Anexar1!C:P,6,0),0))</f>
        <v/>
      </c>
      <c r="AA404" t="str">
        <f>IF(Anexar1!C394="","",IFERROR(VLOOKUP(C404,Anexar1!C:P,14,0),""))</f>
        <v/>
      </c>
    </row>
    <row r="405" spans="1:27" x14ac:dyDescent="0.3">
      <c r="A405" t="str">
        <f>IF(precio_alta!B405="","",precio_alta!B405)</f>
        <v/>
      </c>
      <c r="B405" t="str">
        <f>IF(Anexar1!B395="","",Anexar1!B395)</f>
        <v/>
      </c>
      <c r="C405" t="str">
        <f>IF(Anexar1!C395="","",Anexar1!C395)</f>
        <v/>
      </c>
      <c r="D405" t="str">
        <f>IF(precio_alta!E405="","",precio_alta!E405)</f>
        <v/>
      </c>
      <c r="E405" t="str">
        <f>IF(precio_alta!F405="","",precio_alta!F405)</f>
        <v/>
      </c>
      <c r="F405" t="str">
        <f>IF(precio_alta!G405="","",precio_alta!G405)</f>
        <v/>
      </c>
      <c r="G405" t="str">
        <f>IF(precio_alta!H405="","",precio_alta!H405)</f>
        <v/>
      </c>
      <c r="H405" t="str">
        <f>IF(precio_alta!I405="","",precio_alta!I405)</f>
        <v/>
      </c>
      <c r="I405" t="str">
        <f>IF(precio_alta!J405="","",precio_alta!J405)</f>
        <v/>
      </c>
      <c r="J405" t="str">
        <f>IF(precio_alta!K405="","",precio_alta!K405)</f>
        <v/>
      </c>
      <c r="K405" t="str">
        <f>IF(precio_alta!L405="","",precio_alta!L405)</f>
        <v/>
      </c>
      <c r="L405" t="str">
        <f>IF(precio_alta!M405="","",precio_alta!M405)</f>
        <v/>
      </c>
      <c r="M405" t="str">
        <f>IF(precio_alta!N405="","",precio_alta!N405)</f>
        <v/>
      </c>
      <c r="N405" t="str">
        <f>IF(precio_alta!O405="","",precio_alta!O405)</f>
        <v/>
      </c>
      <c r="O405" t="str">
        <f>IF(precio_alta!P405="","",precio_alta!P405)</f>
        <v/>
      </c>
      <c r="P405" t="str">
        <f>IF(precio_alta!Q405="","",precio_alta!Q405)</f>
        <v/>
      </c>
      <c r="Q405" t="str">
        <f>IF(precio_alta!R405="","",precio_alta!R405)</f>
        <v/>
      </c>
      <c r="R405" t="str">
        <f>IF(precio_alta!S405="","",precio_alta!S405)</f>
        <v/>
      </c>
      <c r="S405" t="str">
        <f>IF(precio_alta!T405="","",precio_alta!T405)</f>
        <v/>
      </c>
      <c r="T405" t="str">
        <f>IF(precio_alta!U405="","",precio_alta!U405)</f>
        <v/>
      </c>
      <c r="U405" t="str">
        <f>IF(precio_alta!V405="","",precio_alta!V405)</f>
        <v/>
      </c>
      <c r="V405" t="str">
        <f>IF(precio_alta!W405="","",precio_alta!W405)</f>
        <v/>
      </c>
      <c r="W405" t="str">
        <f>IF(precio_alta!X405="","",precio_alta!X405)</f>
        <v/>
      </c>
      <c r="X405" t="str">
        <f>IF(precio_alta!Y405="","",precio_alta!Y405)</f>
        <v/>
      </c>
      <c r="Y405" t="str">
        <f>IF(precio_alta!Z405="","",precio_alta!Z405)</f>
        <v/>
      </c>
      <c r="Z405" t="str">
        <f>IF(Anexar1!C395="","",IFERROR(VLOOKUP(C405,Anexar1!C:P,6,0),0))</f>
        <v/>
      </c>
      <c r="AA405" t="str">
        <f>IF(Anexar1!C395="","",IFERROR(VLOOKUP(C405,Anexar1!C:P,14,0),""))</f>
        <v/>
      </c>
    </row>
    <row r="406" spans="1:27" x14ac:dyDescent="0.3">
      <c r="A406" t="str">
        <f>IF(precio_alta!B406="","",precio_alta!B406)</f>
        <v/>
      </c>
      <c r="B406" t="str">
        <f>IF(Anexar1!B396="","",Anexar1!B396)</f>
        <v/>
      </c>
      <c r="C406" t="str">
        <f>IF(Anexar1!C396="","",Anexar1!C396)</f>
        <v/>
      </c>
      <c r="D406" t="str">
        <f>IF(precio_alta!E406="","",precio_alta!E406)</f>
        <v/>
      </c>
      <c r="E406" t="str">
        <f>IF(precio_alta!F406="","",precio_alta!F406)</f>
        <v/>
      </c>
      <c r="F406" t="str">
        <f>IF(precio_alta!G406="","",precio_alta!G406)</f>
        <v/>
      </c>
      <c r="G406" t="str">
        <f>IF(precio_alta!H406="","",precio_alta!H406)</f>
        <v/>
      </c>
      <c r="H406" t="str">
        <f>IF(precio_alta!I406="","",precio_alta!I406)</f>
        <v/>
      </c>
      <c r="I406" t="str">
        <f>IF(precio_alta!J406="","",precio_alta!J406)</f>
        <v/>
      </c>
      <c r="J406" t="str">
        <f>IF(precio_alta!K406="","",precio_alta!K406)</f>
        <v/>
      </c>
      <c r="K406" t="str">
        <f>IF(precio_alta!L406="","",precio_alta!L406)</f>
        <v/>
      </c>
      <c r="L406" t="str">
        <f>IF(precio_alta!M406="","",precio_alta!M406)</f>
        <v/>
      </c>
      <c r="M406" t="str">
        <f>IF(precio_alta!N406="","",precio_alta!N406)</f>
        <v/>
      </c>
      <c r="N406" t="str">
        <f>IF(precio_alta!O406="","",precio_alta!O406)</f>
        <v/>
      </c>
      <c r="O406" t="str">
        <f>IF(precio_alta!P406="","",precio_alta!P406)</f>
        <v/>
      </c>
      <c r="P406" t="str">
        <f>IF(precio_alta!Q406="","",precio_alta!Q406)</f>
        <v/>
      </c>
      <c r="Q406" t="str">
        <f>IF(precio_alta!R406="","",precio_alta!R406)</f>
        <v/>
      </c>
      <c r="R406" t="str">
        <f>IF(precio_alta!S406="","",precio_alta!S406)</f>
        <v/>
      </c>
      <c r="S406" t="str">
        <f>IF(precio_alta!T406="","",precio_alta!T406)</f>
        <v/>
      </c>
      <c r="T406" t="str">
        <f>IF(precio_alta!U406="","",precio_alta!U406)</f>
        <v/>
      </c>
      <c r="U406" t="str">
        <f>IF(precio_alta!V406="","",precio_alta!V406)</f>
        <v/>
      </c>
      <c r="V406" t="str">
        <f>IF(precio_alta!W406="","",precio_alta!W406)</f>
        <v/>
      </c>
      <c r="W406" t="str">
        <f>IF(precio_alta!X406="","",precio_alta!X406)</f>
        <v/>
      </c>
      <c r="X406" t="str">
        <f>IF(precio_alta!Y406="","",precio_alta!Y406)</f>
        <v/>
      </c>
      <c r="Y406" t="str">
        <f>IF(precio_alta!Z406="","",precio_alta!Z406)</f>
        <v/>
      </c>
      <c r="Z406" t="str">
        <f>IF(Anexar1!C396="","",IFERROR(VLOOKUP(C406,Anexar1!C:P,6,0),0))</f>
        <v/>
      </c>
      <c r="AA406" t="str">
        <f>IF(Anexar1!C396="","",IFERROR(VLOOKUP(C406,Anexar1!C:P,14,0),""))</f>
        <v/>
      </c>
    </row>
    <row r="407" spans="1:27" x14ac:dyDescent="0.3">
      <c r="A407" t="str">
        <f>IF(precio_alta!B407="","",precio_alta!B407)</f>
        <v/>
      </c>
      <c r="B407" t="str">
        <f>IF(Anexar1!B397="","",Anexar1!B397)</f>
        <v/>
      </c>
      <c r="C407" t="str">
        <f>IF(Anexar1!C397="","",Anexar1!C397)</f>
        <v/>
      </c>
      <c r="D407" t="str">
        <f>IF(precio_alta!E407="","",precio_alta!E407)</f>
        <v/>
      </c>
      <c r="E407" t="str">
        <f>IF(precio_alta!F407="","",precio_alta!F407)</f>
        <v/>
      </c>
      <c r="F407" t="str">
        <f>IF(precio_alta!G407="","",precio_alta!G407)</f>
        <v/>
      </c>
      <c r="G407" t="str">
        <f>IF(precio_alta!H407="","",precio_alta!H407)</f>
        <v/>
      </c>
      <c r="H407" t="str">
        <f>IF(precio_alta!I407="","",precio_alta!I407)</f>
        <v/>
      </c>
      <c r="I407" t="str">
        <f>IF(precio_alta!J407="","",precio_alta!J407)</f>
        <v/>
      </c>
      <c r="J407" t="str">
        <f>IF(precio_alta!K407="","",precio_alta!K407)</f>
        <v/>
      </c>
      <c r="K407" t="str">
        <f>IF(precio_alta!L407="","",precio_alta!L407)</f>
        <v/>
      </c>
      <c r="L407" t="str">
        <f>IF(precio_alta!M407="","",precio_alta!M407)</f>
        <v/>
      </c>
      <c r="M407" t="str">
        <f>IF(precio_alta!N407="","",precio_alta!N407)</f>
        <v/>
      </c>
      <c r="N407" t="str">
        <f>IF(precio_alta!O407="","",precio_alta!O407)</f>
        <v/>
      </c>
      <c r="O407" t="str">
        <f>IF(precio_alta!P407="","",precio_alta!P407)</f>
        <v/>
      </c>
      <c r="P407" t="str">
        <f>IF(precio_alta!Q407="","",precio_alta!Q407)</f>
        <v/>
      </c>
      <c r="Q407" t="str">
        <f>IF(precio_alta!R407="","",precio_alta!R407)</f>
        <v/>
      </c>
      <c r="R407" t="str">
        <f>IF(precio_alta!S407="","",precio_alta!S407)</f>
        <v/>
      </c>
      <c r="S407" t="str">
        <f>IF(precio_alta!T407="","",precio_alta!T407)</f>
        <v/>
      </c>
      <c r="T407" t="str">
        <f>IF(precio_alta!U407="","",precio_alta!U407)</f>
        <v/>
      </c>
      <c r="U407" t="str">
        <f>IF(precio_alta!V407="","",precio_alta!V407)</f>
        <v/>
      </c>
      <c r="V407" t="str">
        <f>IF(precio_alta!W407="","",precio_alta!W407)</f>
        <v/>
      </c>
      <c r="W407" t="str">
        <f>IF(precio_alta!X407="","",precio_alta!X407)</f>
        <v/>
      </c>
      <c r="X407" t="str">
        <f>IF(precio_alta!Y407="","",precio_alta!Y407)</f>
        <v/>
      </c>
      <c r="Y407" t="str">
        <f>IF(precio_alta!Z407="","",precio_alta!Z407)</f>
        <v/>
      </c>
      <c r="Z407" t="str">
        <f>IF(Anexar1!C397="","",IFERROR(VLOOKUP(C407,Anexar1!C:P,6,0),0))</f>
        <v/>
      </c>
      <c r="AA407" t="str">
        <f>IF(Anexar1!C397="","",IFERROR(VLOOKUP(C407,Anexar1!C:P,14,0),""))</f>
        <v/>
      </c>
    </row>
    <row r="408" spans="1:27" x14ac:dyDescent="0.3">
      <c r="A408" t="str">
        <f>IF(precio_alta!B408="","",precio_alta!B408)</f>
        <v/>
      </c>
      <c r="B408" t="str">
        <f>IF(Anexar1!B398="","",Anexar1!B398)</f>
        <v/>
      </c>
      <c r="C408" t="str">
        <f>IF(Anexar1!C398="","",Anexar1!C398)</f>
        <v/>
      </c>
      <c r="D408" t="str">
        <f>IF(precio_alta!E408="","",precio_alta!E408)</f>
        <v/>
      </c>
      <c r="E408" t="str">
        <f>IF(precio_alta!F408="","",precio_alta!F408)</f>
        <v/>
      </c>
      <c r="F408" t="str">
        <f>IF(precio_alta!G408="","",precio_alta!G408)</f>
        <v/>
      </c>
      <c r="G408" t="str">
        <f>IF(precio_alta!H408="","",precio_alta!H408)</f>
        <v/>
      </c>
      <c r="H408" t="str">
        <f>IF(precio_alta!I408="","",precio_alta!I408)</f>
        <v/>
      </c>
      <c r="I408" t="str">
        <f>IF(precio_alta!J408="","",precio_alta!J408)</f>
        <v/>
      </c>
      <c r="J408" t="str">
        <f>IF(precio_alta!K408="","",precio_alta!K408)</f>
        <v/>
      </c>
      <c r="K408" t="str">
        <f>IF(precio_alta!L408="","",precio_alta!L408)</f>
        <v/>
      </c>
      <c r="L408" t="str">
        <f>IF(precio_alta!M408="","",precio_alta!M408)</f>
        <v/>
      </c>
      <c r="M408" t="str">
        <f>IF(precio_alta!N408="","",precio_alta!N408)</f>
        <v/>
      </c>
      <c r="N408" t="str">
        <f>IF(precio_alta!O408="","",precio_alta!O408)</f>
        <v/>
      </c>
      <c r="O408" t="str">
        <f>IF(precio_alta!P408="","",precio_alta!P408)</f>
        <v/>
      </c>
      <c r="P408" t="str">
        <f>IF(precio_alta!Q408="","",precio_alta!Q408)</f>
        <v/>
      </c>
      <c r="Q408" t="str">
        <f>IF(precio_alta!R408="","",precio_alta!R408)</f>
        <v/>
      </c>
      <c r="R408" t="str">
        <f>IF(precio_alta!S408="","",precio_alta!S408)</f>
        <v/>
      </c>
      <c r="S408" t="str">
        <f>IF(precio_alta!T408="","",precio_alta!T408)</f>
        <v/>
      </c>
      <c r="T408" t="str">
        <f>IF(precio_alta!U408="","",precio_alta!U408)</f>
        <v/>
      </c>
      <c r="U408" t="str">
        <f>IF(precio_alta!V408="","",precio_alta!V408)</f>
        <v/>
      </c>
      <c r="V408" t="str">
        <f>IF(precio_alta!W408="","",precio_alta!W408)</f>
        <v/>
      </c>
      <c r="W408" t="str">
        <f>IF(precio_alta!X408="","",precio_alta!X408)</f>
        <v/>
      </c>
      <c r="X408" t="str">
        <f>IF(precio_alta!Y408="","",precio_alta!Y408)</f>
        <v/>
      </c>
      <c r="Y408" t="str">
        <f>IF(precio_alta!Z408="","",precio_alta!Z408)</f>
        <v/>
      </c>
      <c r="Z408" t="str">
        <f>IF(Anexar1!C398="","",IFERROR(VLOOKUP(C408,Anexar1!C:P,6,0),0))</f>
        <v/>
      </c>
      <c r="AA408" t="str">
        <f>IF(Anexar1!C398="","",IFERROR(VLOOKUP(C408,Anexar1!C:P,14,0),""))</f>
        <v/>
      </c>
    </row>
    <row r="409" spans="1:27" x14ac:dyDescent="0.3">
      <c r="A409" t="str">
        <f>IF(precio_alta!B409="","",precio_alta!B409)</f>
        <v/>
      </c>
      <c r="B409" t="str">
        <f>IF(Anexar1!B399="","",Anexar1!B399)</f>
        <v/>
      </c>
      <c r="C409" t="str">
        <f>IF(Anexar1!C399="","",Anexar1!C399)</f>
        <v/>
      </c>
      <c r="D409" t="str">
        <f>IF(precio_alta!E409="","",precio_alta!E409)</f>
        <v/>
      </c>
      <c r="E409" t="str">
        <f>IF(precio_alta!F409="","",precio_alta!F409)</f>
        <v/>
      </c>
      <c r="F409" t="str">
        <f>IF(precio_alta!G409="","",precio_alta!G409)</f>
        <v/>
      </c>
      <c r="G409" t="str">
        <f>IF(precio_alta!H409="","",precio_alta!H409)</f>
        <v/>
      </c>
      <c r="H409" t="str">
        <f>IF(precio_alta!I409="","",precio_alta!I409)</f>
        <v/>
      </c>
      <c r="I409" t="str">
        <f>IF(precio_alta!J409="","",precio_alta!J409)</f>
        <v/>
      </c>
      <c r="J409" t="str">
        <f>IF(precio_alta!K409="","",precio_alta!K409)</f>
        <v/>
      </c>
      <c r="K409" t="str">
        <f>IF(precio_alta!L409="","",precio_alta!L409)</f>
        <v/>
      </c>
      <c r="L409" t="str">
        <f>IF(precio_alta!M409="","",precio_alta!M409)</f>
        <v/>
      </c>
      <c r="M409" t="str">
        <f>IF(precio_alta!N409="","",precio_alta!N409)</f>
        <v/>
      </c>
      <c r="N409" t="str">
        <f>IF(precio_alta!O409="","",precio_alta!O409)</f>
        <v/>
      </c>
      <c r="O409" t="str">
        <f>IF(precio_alta!P409="","",precio_alta!P409)</f>
        <v/>
      </c>
      <c r="P409" t="str">
        <f>IF(precio_alta!Q409="","",precio_alta!Q409)</f>
        <v/>
      </c>
      <c r="Q409" t="str">
        <f>IF(precio_alta!R409="","",precio_alta!R409)</f>
        <v/>
      </c>
      <c r="R409" t="str">
        <f>IF(precio_alta!S409="","",precio_alta!S409)</f>
        <v/>
      </c>
      <c r="S409" t="str">
        <f>IF(precio_alta!T409="","",precio_alta!T409)</f>
        <v/>
      </c>
      <c r="T409" t="str">
        <f>IF(precio_alta!U409="","",precio_alta!U409)</f>
        <v/>
      </c>
      <c r="U409" t="str">
        <f>IF(precio_alta!V409="","",precio_alta!V409)</f>
        <v/>
      </c>
      <c r="V409" t="str">
        <f>IF(precio_alta!W409="","",precio_alta!W409)</f>
        <v/>
      </c>
      <c r="W409" t="str">
        <f>IF(precio_alta!X409="","",precio_alta!X409)</f>
        <v/>
      </c>
      <c r="X409" t="str">
        <f>IF(precio_alta!Y409="","",precio_alta!Y409)</f>
        <v/>
      </c>
      <c r="Y409" t="str">
        <f>IF(precio_alta!Z409="","",precio_alta!Z409)</f>
        <v/>
      </c>
      <c r="Z409" t="str">
        <f>IF(Anexar1!C399="","",IFERROR(VLOOKUP(C409,Anexar1!C:P,6,0),0))</f>
        <v/>
      </c>
      <c r="AA409" t="str">
        <f>IF(Anexar1!C399="","",IFERROR(VLOOKUP(C409,Anexar1!C:P,14,0),""))</f>
        <v/>
      </c>
    </row>
    <row r="410" spans="1:27" x14ac:dyDescent="0.3">
      <c r="A410" t="str">
        <f>IF(precio_alta!B410="","",precio_alta!B410)</f>
        <v/>
      </c>
      <c r="B410" t="str">
        <f>IF(Anexar1!B400="","",Anexar1!B400)</f>
        <v/>
      </c>
      <c r="C410" t="str">
        <f>IF(Anexar1!C400="","",Anexar1!C400)</f>
        <v/>
      </c>
      <c r="D410" t="str">
        <f>IF(precio_alta!E410="","",precio_alta!E410)</f>
        <v/>
      </c>
      <c r="E410" t="str">
        <f>IF(precio_alta!F410="","",precio_alta!F410)</f>
        <v/>
      </c>
      <c r="F410" t="str">
        <f>IF(precio_alta!G410="","",precio_alta!G410)</f>
        <v/>
      </c>
      <c r="G410" t="str">
        <f>IF(precio_alta!H410="","",precio_alta!H410)</f>
        <v/>
      </c>
      <c r="H410" t="str">
        <f>IF(precio_alta!I410="","",precio_alta!I410)</f>
        <v/>
      </c>
      <c r="I410" t="str">
        <f>IF(precio_alta!J410="","",precio_alta!J410)</f>
        <v/>
      </c>
      <c r="J410" t="str">
        <f>IF(precio_alta!K410="","",precio_alta!K410)</f>
        <v/>
      </c>
      <c r="K410" t="str">
        <f>IF(precio_alta!L410="","",precio_alta!L410)</f>
        <v/>
      </c>
      <c r="L410" t="str">
        <f>IF(precio_alta!M410="","",precio_alta!M410)</f>
        <v/>
      </c>
      <c r="M410" t="str">
        <f>IF(precio_alta!N410="","",precio_alta!N410)</f>
        <v/>
      </c>
      <c r="N410" t="str">
        <f>IF(precio_alta!O410="","",precio_alta!O410)</f>
        <v/>
      </c>
      <c r="O410" t="str">
        <f>IF(precio_alta!P410="","",precio_alta!P410)</f>
        <v/>
      </c>
      <c r="P410" t="str">
        <f>IF(precio_alta!Q410="","",precio_alta!Q410)</f>
        <v/>
      </c>
      <c r="Q410" t="str">
        <f>IF(precio_alta!R410="","",precio_alta!R410)</f>
        <v/>
      </c>
      <c r="R410" t="str">
        <f>IF(precio_alta!S410="","",precio_alta!S410)</f>
        <v/>
      </c>
      <c r="S410" t="str">
        <f>IF(precio_alta!T410="","",precio_alta!T410)</f>
        <v/>
      </c>
      <c r="T410" t="str">
        <f>IF(precio_alta!U410="","",precio_alta!U410)</f>
        <v/>
      </c>
      <c r="U410" t="str">
        <f>IF(precio_alta!V410="","",precio_alta!V410)</f>
        <v/>
      </c>
      <c r="V410" t="str">
        <f>IF(precio_alta!W410="","",precio_alta!W410)</f>
        <v/>
      </c>
      <c r="W410" t="str">
        <f>IF(precio_alta!X410="","",precio_alta!X410)</f>
        <v/>
      </c>
      <c r="X410" t="str">
        <f>IF(precio_alta!Y410="","",precio_alta!Y410)</f>
        <v/>
      </c>
      <c r="Y410" t="str">
        <f>IF(precio_alta!Z410="","",precio_alta!Z410)</f>
        <v/>
      </c>
      <c r="Z410" t="str">
        <f>IF(Anexar1!C400="","",IFERROR(VLOOKUP(C410,Anexar1!C:P,6,0),0))</f>
        <v/>
      </c>
      <c r="AA410" t="str">
        <f>IF(Anexar1!C400="","",IFERROR(VLOOKUP(C410,Anexar1!C:P,14,0),""))</f>
        <v/>
      </c>
    </row>
    <row r="411" spans="1:27" x14ac:dyDescent="0.3">
      <c r="A411" t="str">
        <f>IF(precio_alta!B411="","",precio_alta!B411)</f>
        <v/>
      </c>
      <c r="B411" t="str">
        <f>IF(Anexar1!B401="","",Anexar1!B401)</f>
        <v/>
      </c>
      <c r="C411" t="str">
        <f>IF(Anexar1!C401="","",Anexar1!C401)</f>
        <v/>
      </c>
      <c r="D411" t="str">
        <f>IF(precio_alta!E411="","",precio_alta!E411)</f>
        <v/>
      </c>
      <c r="E411" t="str">
        <f>IF(precio_alta!F411="","",precio_alta!F411)</f>
        <v/>
      </c>
      <c r="F411" t="str">
        <f>IF(precio_alta!G411="","",precio_alta!G411)</f>
        <v/>
      </c>
      <c r="G411" t="str">
        <f>IF(precio_alta!H411="","",precio_alta!H411)</f>
        <v/>
      </c>
      <c r="H411" t="str">
        <f>IF(precio_alta!I411="","",precio_alta!I411)</f>
        <v/>
      </c>
      <c r="I411" t="str">
        <f>IF(precio_alta!J411="","",precio_alta!J411)</f>
        <v/>
      </c>
      <c r="J411" t="str">
        <f>IF(precio_alta!K411="","",precio_alta!K411)</f>
        <v/>
      </c>
      <c r="K411" t="str">
        <f>IF(precio_alta!L411="","",precio_alta!L411)</f>
        <v/>
      </c>
      <c r="L411" t="str">
        <f>IF(precio_alta!M411="","",precio_alta!M411)</f>
        <v/>
      </c>
      <c r="M411" t="str">
        <f>IF(precio_alta!N411="","",precio_alta!N411)</f>
        <v/>
      </c>
      <c r="N411" t="str">
        <f>IF(precio_alta!O411="","",precio_alta!O411)</f>
        <v/>
      </c>
      <c r="O411" t="str">
        <f>IF(precio_alta!P411="","",precio_alta!P411)</f>
        <v/>
      </c>
      <c r="P411" t="str">
        <f>IF(precio_alta!Q411="","",precio_alta!Q411)</f>
        <v/>
      </c>
      <c r="Q411" t="str">
        <f>IF(precio_alta!R411="","",precio_alta!R411)</f>
        <v/>
      </c>
      <c r="R411" t="str">
        <f>IF(precio_alta!S411="","",precio_alta!S411)</f>
        <v/>
      </c>
      <c r="S411" t="str">
        <f>IF(precio_alta!T411="","",precio_alta!T411)</f>
        <v/>
      </c>
      <c r="T411" t="str">
        <f>IF(precio_alta!U411="","",precio_alta!U411)</f>
        <v/>
      </c>
      <c r="U411" t="str">
        <f>IF(precio_alta!V411="","",precio_alta!V411)</f>
        <v/>
      </c>
      <c r="V411" t="str">
        <f>IF(precio_alta!W411="","",precio_alta!W411)</f>
        <v/>
      </c>
      <c r="W411" t="str">
        <f>IF(precio_alta!X411="","",precio_alta!X411)</f>
        <v/>
      </c>
      <c r="X411" t="str">
        <f>IF(precio_alta!Y411="","",precio_alta!Y411)</f>
        <v/>
      </c>
      <c r="Y411" t="str">
        <f>IF(precio_alta!Z411="","",precio_alta!Z411)</f>
        <v/>
      </c>
      <c r="Z411" t="str">
        <f>IF(Anexar1!C401="","",IFERROR(VLOOKUP(C411,Anexar1!C:P,6,0),0))</f>
        <v/>
      </c>
      <c r="AA411" t="str">
        <f>IF(Anexar1!C401="","",IFERROR(VLOOKUP(C411,Anexar1!C:P,14,0),""))</f>
        <v/>
      </c>
    </row>
    <row r="412" spans="1:27" x14ac:dyDescent="0.3">
      <c r="A412" t="str">
        <f>IF(precio_alta!B412="","",precio_alta!B412)</f>
        <v/>
      </c>
      <c r="B412" t="str">
        <f>IF(Anexar1!B402="","",Anexar1!B402)</f>
        <v/>
      </c>
      <c r="C412" t="str">
        <f>IF(Anexar1!C402="","",Anexar1!C402)</f>
        <v/>
      </c>
      <c r="D412" t="str">
        <f>IF(precio_alta!E412="","",precio_alta!E412)</f>
        <v/>
      </c>
      <c r="E412" t="str">
        <f>IF(precio_alta!F412="","",precio_alta!F412)</f>
        <v/>
      </c>
      <c r="F412" t="str">
        <f>IF(precio_alta!G412="","",precio_alta!G412)</f>
        <v/>
      </c>
      <c r="G412" t="str">
        <f>IF(precio_alta!H412="","",precio_alta!H412)</f>
        <v/>
      </c>
      <c r="H412" t="str">
        <f>IF(precio_alta!I412="","",precio_alta!I412)</f>
        <v/>
      </c>
      <c r="I412" t="str">
        <f>IF(precio_alta!J412="","",precio_alta!J412)</f>
        <v/>
      </c>
      <c r="J412" t="str">
        <f>IF(precio_alta!K412="","",precio_alta!K412)</f>
        <v/>
      </c>
      <c r="K412" t="str">
        <f>IF(precio_alta!L412="","",precio_alta!L412)</f>
        <v/>
      </c>
      <c r="L412" t="str">
        <f>IF(precio_alta!M412="","",precio_alta!M412)</f>
        <v/>
      </c>
      <c r="M412" t="str">
        <f>IF(precio_alta!N412="","",precio_alta!N412)</f>
        <v/>
      </c>
      <c r="N412" t="str">
        <f>IF(precio_alta!O412="","",precio_alta!O412)</f>
        <v/>
      </c>
      <c r="O412" t="str">
        <f>IF(precio_alta!P412="","",precio_alta!P412)</f>
        <v/>
      </c>
      <c r="P412" t="str">
        <f>IF(precio_alta!Q412="","",precio_alta!Q412)</f>
        <v/>
      </c>
      <c r="Q412" t="str">
        <f>IF(precio_alta!R412="","",precio_alta!R412)</f>
        <v/>
      </c>
      <c r="R412" t="str">
        <f>IF(precio_alta!S412="","",precio_alta!S412)</f>
        <v/>
      </c>
      <c r="S412" t="str">
        <f>IF(precio_alta!T412="","",precio_alta!T412)</f>
        <v/>
      </c>
      <c r="T412" t="str">
        <f>IF(precio_alta!U412="","",precio_alta!U412)</f>
        <v/>
      </c>
      <c r="U412" t="str">
        <f>IF(precio_alta!V412="","",precio_alta!V412)</f>
        <v/>
      </c>
      <c r="V412" t="str">
        <f>IF(precio_alta!W412="","",precio_alta!W412)</f>
        <v/>
      </c>
      <c r="W412" t="str">
        <f>IF(precio_alta!X412="","",precio_alta!X412)</f>
        <v/>
      </c>
      <c r="X412" t="str">
        <f>IF(precio_alta!Y412="","",precio_alta!Y412)</f>
        <v/>
      </c>
      <c r="Y412" t="str">
        <f>IF(precio_alta!Z412="","",precio_alta!Z412)</f>
        <v/>
      </c>
      <c r="Z412" t="str">
        <f>IF(Anexar1!C402="","",IFERROR(VLOOKUP(C412,Anexar1!C:P,6,0),0))</f>
        <v/>
      </c>
      <c r="AA412" t="str">
        <f>IF(Anexar1!C402="","",IFERROR(VLOOKUP(C412,Anexar1!C:P,14,0),""))</f>
        <v/>
      </c>
    </row>
    <row r="413" spans="1:27" x14ac:dyDescent="0.3">
      <c r="A413" t="str">
        <f>IF(precio_alta!B413="","",precio_alta!B413)</f>
        <v/>
      </c>
      <c r="B413" t="str">
        <f>IF(Anexar1!B403="","",Anexar1!B403)</f>
        <v/>
      </c>
      <c r="C413" t="str">
        <f>IF(Anexar1!C403="","",Anexar1!C403)</f>
        <v/>
      </c>
      <c r="D413" t="str">
        <f>IF(precio_alta!E413="","",precio_alta!E413)</f>
        <v/>
      </c>
      <c r="E413" t="str">
        <f>IF(precio_alta!F413="","",precio_alta!F413)</f>
        <v/>
      </c>
      <c r="F413" t="str">
        <f>IF(precio_alta!G413="","",precio_alta!G413)</f>
        <v/>
      </c>
      <c r="G413" t="str">
        <f>IF(precio_alta!H413="","",precio_alta!H413)</f>
        <v/>
      </c>
      <c r="H413" t="str">
        <f>IF(precio_alta!I413="","",precio_alta!I413)</f>
        <v/>
      </c>
      <c r="I413" t="str">
        <f>IF(precio_alta!J413="","",precio_alta!J413)</f>
        <v/>
      </c>
      <c r="J413" t="str">
        <f>IF(precio_alta!K413="","",precio_alta!K413)</f>
        <v/>
      </c>
      <c r="K413" t="str">
        <f>IF(precio_alta!L413="","",precio_alta!L413)</f>
        <v/>
      </c>
      <c r="L413" t="str">
        <f>IF(precio_alta!M413="","",precio_alta!M413)</f>
        <v/>
      </c>
      <c r="M413" t="str">
        <f>IF(precio_alta!N413="","",precio_alta!N413)</f>
        <v/>
      </c>
      <c r="N413" t="str">
        <f>IF(precio_alta!O413="","",precio_alta!O413)</f>
        <v/>
      </c>
      <c r="O413" t="str">
        <f>IF(precio_alta!P413="","",precio_alta!P413)</f>
        <v/>
      </c>
      <c r="P413" t="str">
        <f>IF(precio_alta!Q413="","",precio_alta!Q413)</f>
        <v/>
      </c>
      <c r="Q413" t="str">
        <f>IF(precio_alta!R413="","",precio_alta!R413)</f>
        <v/>
      </c>
      <c r="R413" t="str">
        <f>IF(precio_alta!S413="","",precio_alta!S413)</f>
        <v/>
      </c>
      <c r="S413" t="str">
        <f>IF(precio_alta!T413="","",precio_alta!T413)</f>
        <v/>
      </c>
      <c r="T413" t="str">
        <f>IF(precio_alta!U413="","",precio_alta!U413)</f>
        <v/>
      </c>
      <c r="U413" t="str">
        <f>IF(precio_alta!V413="","",precio_alta!V413)</f>
        <v/>
      </c>
      <c r="V413" t="str">
        <f>IF(precio_alta!W413="","",precio_alta!W413)</f>
        <v/>
      </c>
      <c r="W413" t="str">
        <f>IF(precio_alta!X413="","",precio_alta!X413)</f>
        <v/>
      </c>
      <c r="X413" t="str">
        <f>IF(precio_alta!Y413="","",precio_alta!Y413)</f>
        <v/>
      </c>
      <c r="Y413" t="str">
        <f>IF(precio_alta!Z413="","",precio_alta!Z413)</f>
        <v/>
      </c>
      <c r="Z413" t="str">
        <f>IF(Anexar1!C403="","",IFERROR(VLOOKUP(C413,Anexar1!C:P,6,0),0))</f>
        <v/>
      </c>
      <c r="AA413" t="str">
        <f>IF(Anexar1!C403="","",IFERROR(VLOOKUP(C413,Anexar1!C:P,14,0),""))</f>
        <v/>
      </c>
    </row>
    <row r="414" spans="1:27" x14ac:dyDescent="0.3">
      <c r="A414" t="str">
        <f>IF(precio_alta!B414="","",precio_alta!B414)</f>
        <v/>
      </c>
      <c r="B414" t="str">
        <f>IF(Anexar1!B404="","",Anexar1!B404)</f>
        <v/>
      </c>
      <c r="C414" t="str">
        <f>IF(Anexar1!C404="","",Anexar1!C404)</f>
        <v/>
      </c>
      <c r="D414" t="str">
        <f>IF(precio_alta!E414="","",precio_alta!E414)</f>
        <v/>
      </c>
      <c r="E414" t="str">
        <f>IF(precio_alta!F414="","",precio_alta!F414)</f>
        <v/>
      </c>
      <c r="F414" t="str">
        <f>IF(precio_alta!G414="","",precio_alta!G414)</f>
        <v/>
      </c>
      <c r="G414" t="str">
        <f>IF(precio_alta!H414="","",precio_alta!H414)</f>
        <v/>
      </c>
      <c r="H414" t="str">
        <f>IF(precio_alta!I414="","",precio_alta!I414)</f>
        <v/>
      </c>
      <c r="I414" t="str">
        <f>IF(precio_alta!J414="","",precio_alta!J414)</f>
        <v/>
      </c>
      <c r="J414" t="str">
        <f>IF(precio_alta!K414="","",precio_alta!K414)</f>
        <v/>
      </c>
      <c r="K414" t="str">
        <f>IF(precio_alta!L414="","",precio_alta!L414)</f>
        <v/>
      </c>
      <c r="L414" t="str">
        <f>IF(precio_alta!M414="","",precio_alta!M414)</f>
        <v/>
      </c>
      <c r="M414" t="str">
        <f>IF(precio_alta!N414="","",precio_alta!N414)</f>
        <v/>
      </c>
      <c r="N414" t="str">
        <f>IF(precio_alta!O414="","",precio_alta!O414)</f>
        <v/>
      </c>
      <c r="O414" t="str">
        <f>IF(precio_alta!P414="","",precio_alta!P414)</f>
        <v/>
      </c>
      <c r="P414" t="str">
        <f>IF(precio_alta!Q414="","",precio_alta!Q414)</f>
        <v/>
      </c>
      <c r="Q414" t="str">
        <f>IF(precio_alta!R414="","",precio_alta!R414)</f>
        <v/>
      </c>
      <c r="R414" t="str">
        <f>IF(precio_alta!S414="","",precio_alta!S414)</f>
        <v/>
      </c>
      <c r="S414" t="str">
        <f>IF(precio_alta!T414="","",precio_alta!T414)</f>
        <v/>
      </c>
      <c r="T414" t="str">
        <f>IF(precio_alta!U414="","",precio_alta!U414)</f>
        <v/>
      </c>
      <c r="U414" t="str">
        <f>IF(precio_alta!V414="","",precio_alta!V414)</f>
        <v/>
      </c>
      <c r="V414" t="str">
        <f>IF(precio_alta!W414="","",precio_alta!W414)</f>
        <v/>
      </c>
      <c r="W414" t="str">
        <f>IF(precio_alta!X414="","",precio_alta!X414)</f>
        <v/>
      </c>
      <c r="X414" t="str">
        <f>IF(precio_alta!Y414="","",precio_alta!Y414)</f>
        <v/>
      </c>
      <c r="Y414" t="str">
        <f>IF(precio_alta!Z414="","",precio_alta!Z414)</f>
        <v/>
      </c>
      <c r="Z414" t="str">
        <f>IF(Anexar1!C404="","",IFERROR(VLOOKUP(C414,Anexar1!C:P,6,0),0))</f>
        <v/>
      </c>
      <c r="AA414" t="str">
        <f>IF(Anexar1!C404="","",IFERROR(VLOOKUP(C414,Anexar1!C:P,14,0),""))</f>
        <v/>
      </c>
    </row>
    <row r="415" spans="1:27" x14ac:dyDescent="0.3">
      <c r="A415" t="str">
        <f>IF(precio_alta!B415="","",precio_alta!B415)</f>
        <v/>
      </c>
      <c r="B415" t="str">
        <f>IF(Anexar1!B405="","",Anexar1!B405)</f>
        <v/>
      </c>
      <c r="C415" t="str">
        <f>IF(Anexar1!C405="","",Anexar1!C405)</f>
        <v/>
      </c>
      <c r="D415" t="str">
        <f>IF(precio_alta!E415="","",precio_alta!E415)</f>
        <v/>
      </c>
      <c r="E415" t="str">
        <f>IF(precio_alta!F415="","",precio_alta!F415)</f>
        <v/>
      </c>
      <c r="F415" t="str">
        <f>IF(precio_alta!G415="","",precio_alta!G415)</f>
        <v/>
      </c>
      <c r="G415" t="str">
        <f>IF(precio_alta!H415="","",precio_alta!H415)</f>
        <v/>
      </c>
      <c r="H415" t="str">
        <f>IF(precio_alta!I415="","",precio_alta!I415)</f>
        <v/>
      </c>
      <c r="I415" t="str">
        <f>IF(precio_alta!J415="","",precio_alta!J415)</f>
        <v/>
      </c>
      <c r="J415" t="str">
        <f>IF(precio_alta!K415="","",precio_alta!K415)</f>
        <v/>
      </c>
      <c r="K415" t="str">
        <f>IF(precio_alta!L415="","",precio_alta!L415)</f>
        <v/>
      </c>
      <c r="L415" t="str">
        <f>IF(precio_alta!M415="","",precio_alta!M415)</f>
        <v/>
      </c>
      <c r="M415" t="str">
        <f>IF(precio_alta!N415="","",precio_alta!N415)</f>
        <v/>
      </c>
      <c r="N415" t="str">
        <f>IF(precio_alta!O415="","",precio_alta!O415)</f>
        <v/>
      </c>
      <c r="O415" t="str">
        <f>IF(precio_alta!P415="","",precio_alta!P415)</f>
        <v/>
      </c>
      <c r="P415" t="str">
        <f>IF(precio_alta!Q415="","",precio_alta!Q415)</f>
        <v/>
      </c>
      <c r="Q415" t="str">
        <f>IF(precio_alta!R415="","",precio_alta!R415)</f>
        <v/>
      </c>
      <c r="R415" t="str">
        <f>IF(precio_alta!S415="","",precio_alta!S415)</f>
        <v/>
      </c>
      <c r="S415" t="str">
        <f>IF(precio_alta!T415="","",precio_alta!T415)</f>
        <v/>
      </c>
      <c r="T415" t="str">
        <f>IF(precio_alta!U415="","",precio_alta!U415)</f>
        <v/>
      </c>
      <c r="U415" t="str">
        <f>IF(precio_alta!V415="","",precio_alta!V415)</f>
        <v/>
      </c>
      <c r="V415" t="str">
        <f>IF(precio_alta!W415="","",precio_alta!W415)</f>
        <v/>
      </c>
      <c r="W415" t="str">
        <f>IF(precio_alta!X415="","",precio_alta!X415)</f>
        <v/>
      </c>
      <c r="X415" t="str">
        <f>IF(precio_alta!Y415="","",precio_alta!Y415)</f>
        <v/>
      </c>
      <c r="Y415" t="str">
        <f>IF(precio_alta!Z415="","",precio_alta!Z415)</f>
        <v/>
      </c>
      <c r="Z415" t="str">
        <f>IF(Anexar1!C405="","",IFERROR(VLOOKUP(C415,Anexar1!C:P,6,0),0))</f>
        <v/>
      </c>
      <c r="AA415" t="str">
        <f>IF(Anexar1!C405="","",IFERROR(VLOOKUP(C415,Anexar1!C:P,14,0),""))</f>
        <v/>
      </c>
    </row>
    <row r="416" spans="1:27" x14ac:dyDescent="0.3">
      <c r="A416" t="str">
        <f>IF(precio_alta!B416="","",precio_alta!B416)</f>
        <v/>
      </c>
      <c r="B416" t="str">
        <f>IF(Anexar1!B406="","",Anexar1!B406)</f>
        <v/>
      </c>
      <c r="C416" t="str">
        <f>IF(Anexar1!C406="","",Anexar1!C406)</f>
        <v/>
      </c>
      <c r="D416" t="str">
        <f>IF(precio_alta!E416="","",precio_alta!E416)</f>
        <v/>
      </c>
      <c r="E416" t="str">
        <f>IF(precio_alta!F416="","",precio_alta!F416)</f>
        <v/>
      </c>
      <c r="F416" t="str">
        <f>IF(precio_alta!G416="","",precio_alta!G416)</f>
        <v/>
      </c>
      <c r="G416" t="str">
        <f>IF(precio_alta!H416="","",precio_alta!H416)</f>
        <v/>
      </c>
      <c r="H416" t="str">
        <f>IF(precio_alta!I416="","",precio_alta!I416)</f>
        <v/>
      </c>
      <c r="I416" t="str">
        <f>IF(precio_alta!J416="","",precio_alta!J416)</f>
        <v/>
      </c>
      <c r="J416" t="str">
        <f>IF(precio_alta!K416="","",precio_alta!K416)</f>
        <v/>
      </c>
      <c r="K416" t="str">
        <f>IF(precio_alta!L416="","",precio_alta!L416)</f>
        <v/>
      </c>
      <c r="L416" t="str">
        <f>IF(precio_alta!M416="","",precio_alta!M416)</f>
        <v/>
      </c>
      <c r="M416" t="str">
        <f>IF(precio_alta!N416="","",precio_alta!N416)</f>
        <v/>
      </c>
      <c r="N416" t="str">
        <f>IF(precio_alta!O416="","",precio_alta!O416)</f>
        <v/>
      </c>
      <c r="O416" t="str">
        <f>IF(precio_alta!P416="","",precio_alta!P416)</f>
        <v/>
      </c>
      <c r="P416" t="str">
        <f>IF(precio_alta!Q416="","",precio_alta!Q416)</f>
        <v/>
      </c>
      <c r="Q416" t="str">
        <f>IF(precio_alta!R416="","",precio_alta!R416)</f>
        <v/>
      </c>
      <c r="R416" t="str">
        <f>IF(precio_alta!S416="","",precio_alta!S416)</f>
        <v/>
      </c>
      <c r="S416" t="str">
        <f>IF(precio_alta!T416="","",precio_alta!T416)</f>
        <v/>
      </c>
      <c r="T416" t="str">
        <f>IF(precio_alta!U416="","",precio_alta!U416)</f>
        <v/>
      </c>
      <c r="U416" t="str">
        <f>IF(precio_alta!V416="","",precio_alta!V416)</f>
        <v/>
      </c>
      <c r="V416" t="str">
        <f>IF(precio_alta!W416="","",precio_alta!W416)</f>
        <v/>
      </c>
      <c r="W416" t="str">
        <f>IF(precio_alta!X416="","",precio_alta!X416)</f>
        <v/>
      </c>
      <c r="X416" t="str">
        <f>IF(precio_alta!Y416="","",precio_alta!Y416)</f>
        <v/>
      </c>
      <c r="Y416" t="str">
        <f>IF(precio_alta!Z416="","",precio_alta!Z416)</f>
        <v/>
      </c>
      <c r="Z416" t="str">
        <f>IF(Anexar1!C406="","",IFERROR(VLOOKUP(C416,Anexar1!C:P,6,0),0))</f>
        <v/>
      </c>
      <c r="AA416" t="str">
        <f>IF(Anexar1!C406="","",IFERROR(VLOOKUP(C416,Anexar1!C:P,14,0),""))</f>
        <v/>
      </c>
    </row>
    <row r="417" spans="1:27" x14ac:dyDescent="0.3">
      <c r="A417" t="str">
        <f>IF(precio_alta!B417="","",precio_alta!B417)</f>
        <v/>
      </c>
      <c r="B417" t="str">
        <f>IF(Anexar1!B407="","",Anexar1!B407)</f>
        <v/>
      </c>
      <c r="C417" t="str">
        <f>IF(Anexar1!C407="","",Anexar1!C407)</f>
        <v/>
      </c>
      <c r="D417" t="str">
        <f>IF(precio_alta!E417="","",precio_alta!E417)</f>
        <v/>
      </c>
      <c r="E417" t="str">
        <f>IF(precio_alta!F417="","",precio_alta!F417)</f>
        <v/>
      </c>
      <c r="F417" t="str">
        <f>IF(precio_alta!G417="","",precio_alta!G417)</f>
        <v/>
      </c>
      <c r="G417" t="str">
        <f>IF(precio_alta!H417="","",precio_alta!H417)</f>
        <v/>
      </c>
      <c r="H417" t="str">
        <f>IF(precio_alta!I417="","",precio_alta!I417)</f>
        <v/>
      </c>
      <c r="I417" t="str">
        <f>IF(precio_alta!J417="","",precio_alta!J417)</f>
        <v/>
      </c>
      <c r="J417" t="str">
        <f>IF(precio_alta!K417="","",precio_alta!K417)</f>
        <v/>
      </c>
      <c r="K417" t="str">
        <f>IF(precio_alta!L417="","",precio_alta!L417)</f>
        <v/>
      </c>
      <c r="L417" t="str">
        <f>IF(precio_alta!M417="","",precio_alta!M417)</f>
        <v/>
      </c>
      <c r="M417" t="str">
        <f>IF(precio_alta!N417="","",precio_alta!N417)</f>
        <v/>
      </c>
      <c r="N417" t="str">
        <f>IF(precio_alta!O417="","",precio_alta!O417)</f>
        <v/>
      </c>
      <c r="O417" t="str">
        <f>IF(precio_alta!P417="","",precio_alta!P417)</f>
        <v/>
      </c>
      <c r="P417" t="str">
        <f>IF(precio_alta!Q417="","",precio_alta!Q417)</f>
        <v/>
      </c>
      <c r="Q417" t="str">
        <f>IF(precio_alta!R417="","",precio_alta!R417)</f>
        <v/>
      </c>
      <c r="R417" t="str">
        <f>IF(precio_alta!S417="","",precio_alta!S417)</f>
        <v/>
      </c>
      <c r="S417" t="str">
        <f>IF(precio_alta!T417="","",precio_alta!T417)</f>
        <v/>
      </c>
      <c r="T417" t="str">
        <f>IF(precio_alta!U417="","",precio_alta!U417)</f>
        <v/>
      </c>
      <c r="U417" t="str">
        <f>IF(precio_alta!V417="","",precio_alta!V417)</f>
        <v/>
      </c>
      <c r="V417" t="str">
        <f>IF(precio_alta!W417="","",precio_alta!W417)</f>
        <v/>
      </c>
      <c r="W417" t="str">
        <f>IF(precio_alta!X417="","",precio_alta!X417)</f>
        <v/>
      </c>
      <c r="X417" t="str">
        <f>IF(precio_alta!Y417="","",precio_alta!Y417)</f>
        <v/>
      </c>
      <c r="Y417" t="str">
        <f>IF(precio_alta!Z417="","",precio_alta!Z417)</f>
        <v/>
      </c>
      <c r="Z417" t="str">
        <f>IF(Anexar1!C407="","",IFERROR(VLOOKUP(C417,Anexar1!C:P,6,0),0))</f>
        <v/>
      </c>
      <c r="AA417" t="str">
        <f>IF(Anexar1!C407="","",IFERROR(VLOOKUP(C417,Anexar1!C:P,14,0),""))</f>
        <v/>
      </c>
    </row>
    <row r="418" spans="1:27" x14ac:dyDescent="0.3">
      <c r="A418" t="str">
        <f>IF(precio_alta!B418="","",precio_alta!B418)</f>
        <v/>
      </c>
      <c r="B418" t="str">
        <f>IF(Anexar1!B408="","",Anexar1!B408)</f>
        <v/>
      </c>
      <c r="C418" t="str">
        <f>IF(Anexar1!C408="","",Anexar1!C408)</f>
        <v/>
      </c>
      <c r="D418" t="str">
        <f>IF(precio_alta!E418="","",precio_alta!E418)</f>
        <v/>
      </c>
      <c r="E418" t="str">
        <f>IF(precio_alta!F418="","",precio_alta!F418)</f>
        <v/>
      </c>
      <c r="F418" t="str">
        <f>IF(precio_alta!G418="","",precio_alta!G418)</f>
        <v/>
      </c>
      <c r="G418" t="str">
        <f>IF(precio_alta!H418="","",precio_alta!H418)</f>
        <v/>
      </c>
      <c r="H418" t="str">
        <f>IF(precio_alta!I418="","",precio_alta!I418)</f>
        <v/>
      </c>
      <c r="I418" t="str">
        <f>IF(precio_alta!J418="","",precio_alta!J418)</f>
        <v/>
      </c>
      <c r="J418" t="str">
        <f>IF(precio_alta!K418="","",precio_alta!K418)</f>
        <v/>
      </c>
      <c r="K418" t="str">
        <f>IF(precio_alta!L418="","",precio_alta!L418)</f>
        <v/>
      </c>
      <c r="L418" t="str">
        <f>IF(precio_alta!M418="","",precio_alta!M418)</f>
        <v/>
      </c>
      <c r="M418" t="str">
        <f>IF(precio_alta!N418="","",precio_alta!N418)</f>
        <v/>
      </c>
      <c r="N418" t="str">
        <f>IF(precio_alta!O418="","",precio_alta!O418)</f>
        <v/>
      </c>
      <c r="O418" t="str">
        <f>IF(precio_alta!P418="","",precio_alta!P418)</f>
        <v/>
      </c>
      <c r="P418" t="str">
        <f>IF(precio_alta!Q418="","",precio_alta!Q418)</f>
        <v/>
      </c>
      <c r="Q418" t="str">
        <f>IF(precio_alta!R418="","",precio_alta!R418)</f>
        <v/>
      </c>
      <c r="R418" t="str">
        <f>IF(precio_alta!S418="","",precio_alta!S418)</f>
        <v/>
      </c>
      <c r="S418" t="str">
        <f>IF(precio_alta!T418="","",precio_alta!T418)</f>
        <v/>
      </c>
      <c r="T418" t="str">
        <f>IF(precio_alta!U418="","",precio_alta!U418)</f>
        <v/>
      </c>
      <c r="U418" t="str">
        <f>IF(precio_alta!V418="","",precio_alta!V418)</f>
        <v/>
      </c>
      <c r="V418" t="str">
        <f>IF(precio_alta!W418="","",precio_alta!W418)</f>
        <v/>
      </c>
      <c r="W418" t="str">
        <f>IF(precio_alta!X418="","",precio_alta!X418)</f>
        <v/>
      </c>
      <c r="X418" t="str">
        <f>IF(precio_alta!Y418="","",precio_alta!Y418)</f>
        <v/>
      </c>
      <c r="Y418" t="str">
        <f>IF(precio_alta!Z418="","",precio_alta!Z418)</f>
        <v/>
      </c>
      <c r="Z418" t="str">
        <f>IF(Anexar1!C408="","",IFERROR(VLOOKUP(C418,Anexar1!C:P,6,0),0))</f>
        <v/>
      </c>
      <c r="AA418" t="str">
        <f>IF(Anexar1!C408="","",IFERROR(VLOOKUP(C418,Anexar1!C:P,14,0),""))</f>
        <v/>
      </c>
    </row>
    <row r="419" spans="1:27" x14ac:dyDescent="0.3">
      <c r="A419" t="str">
        <f>IF(precio_alta!B419="","",precio_alta!B419)</f>
        <v/>
      </c>
      <c r="B419" t="str">
        <f>IF(Anexar1!B409="","",Anexar1!B409)</f>
        <v/>
      </c>
      <c r="C419" t="str">
        <f>IF(Anexar1!C409="","",Anexar1!C409)</f>
        <v/>
      </c>
      <c r="D419" t="str">
        <f>IF(precio_alta!E419="","",precio_alta!E419)</f>
        <v/>
      </c>
      <c r="E419" t="str">
        <f>IF(precio_alta!F419="","",precio_alta!F419)</f>
        <v/>
      </c>
      <c r="F419" t="str">
        <f>IF(precio_alta!G419="","",precio_alta!G419)</f>
        <v/>
      </c>
      <c r="G419" t="str">
        <f>IF(precio_alta!H419="","",precio_alta!H419)</f>
        <v/>
      </c>
      <c r="H419" t="str">
        <f>IF(precio_alta!I419="","",precio_alta!I419)</f>
        <v/>
      </c>
      <c r="I419" t="str">
        <f>IF(precio_alta!J419="","",precio_alta!J419)</f>
        <v/>
      </c>
      <c r="J419" t="str">
        <f>IF(precio_alta!K419="","",precio_alta!K419)</f>
        <v/>
      </c>
      <c r="K419" t="str">
        <f>IF(precio_alta!L419="","",precio_alta!L419)</f>
        <v/>
      </c>
      <c r="L419" t="str">
        <f>IF(precio_alta!M419="","",precio_alta!M419)</f>
        <v/>
      </c>
      <c r="M419" t="str">
        <f>IF(precio_alta!N419="","",precio_alta!N419)</f>
        <v/>
      </c>
      <c r="N419" t="str">
        <f>IF(precio_alta!O419="","",precio_alta!O419)</f>
        <v/>
      </c>
      <c r="O419" t="str">
        <f>IF(precio_alta!P419="","",precio_alta!P419)</f>
        <v/>
      </c>
      <c r="P419" t="str">
        <f>IF(precio_alta!Q419="","",precio_alta!Q419)</f>
        <v/>
      </c>
      <c r="Q419" t="str">
        <f>IF(precio_alta!R419="","",precio_alta!R419)</f>
        <v/>
      </c>
      <c r="R419" t="str">
        <f>IF(precio_alta!S419="","",precio_alta!S419)</f>
        <v/>
      </c>
      <c r="S419" t="str">
        <f>IF(precio_alta!T419="","",precio_alta!T419)</f>
        <v/>
      </c>
      <c r="T419" t="str">
        <f>IF(precio_alta!U419="","",precio_alta!U419)</f>
        <v/>
      </c>
      <c r="U419" t="str">
        <f>IF(precio_alta!V419="","",precio_alta!V419)</f>
        <v/>
      </c>
      <c r="V419" t="str">
        <f>IF(precio_alta!W419="","",precio_alta!W419)</f>
        <v/>
      </c>
      <c r="W419" t="str">
        <f>IF(precio_alta!X419="","",precio_alta!X419)</f>
        <v/>
      </c>
      <c r="X419" t="str">
        <f>IF(precio_alta!Y419="","",precio_alta!Y419)</f>
        <v/>
      </c>
      <c r="Y419" t="str">
        <f>IF(precio_alta!Z419="","",precio_alta!Z419)</f>
        <v/>
      </c>
      <c r="Z419" t="str">
        <f>IF(Anexar1!C409="","",IFERROR(VLOOKUP(C419,Anexar1!C:P,6,0),0))</f>
        <v/>
      </c>
      <c r="AA419" t="str">
        <f>IF(Anexar1!C409="","",IFERROR(VLOOKUP(C419,Anexar1!C:P,14,0),""))</f>
        <v/>
      </c>
    </row>
    <row r="420" spans="1:27" x14ac:dyDescent="0.3">
      <c r="A420" t="str">
        <f>IF(precio_alta!B420="","",precio_alta!B420)</f>
        <v/>
      </c>
      <c r="B420" t="str">
        <f>IF(Anexar1!B410="","",Anexar1!B410)</f>
        <v/>
      </c>
      <c r="C420" t="str">
        <f>IF(Anexar1!C410="","",Anexar1!C410)</f>
        <v/>
      </c>
      <c r="D420" t="str">
        <f>IF(precio_alta!E420="","",precio_alta!E420)</f>
        <v/>
      </c>
      <c r="E420" t="str">
        <f>IF(precio_alta!F420="","",precio_alta!F420)</f>
        <v/>
      </c>
      <c r="F420" t="str">
        <f>IF(precio_alta!G420="","",precio_alta!G420)</f>
        <v/>
      </c>
      <c r="G420" t="str">
        <f>IF(precio_alta!H420="","",precio_alta!H420)</f>
        <v/>
      </c>
      <c r="H420" t="str">
        <f>IF(precio_alta!I420="","",precio_alta!I420)</f>
        <v/>
      </c>
      <c r="I420" t="str">
        <f>IF(precio_alta!J420="","",precio_alta!J420)</f>
        <v/>
      </c>
      <c r="J420" t="str">
        <f>IF(precio_alta!K420="","",precio_alta!K420)</f>
        <v/>
      </c>
      <c r="K420" t="str">
        <f>IF(precio_alta!L420="","",precio_alta!L420)</f>
        <v/>
      </c>
      <c r="L420" t="str">
        <f>IF(precio_alta!M420="","",precio_alta!M420)</f>
        <v/>
      </c>
      <c r="M420" t="str">
        <f>IF(precio_alta!N420="","",precio_alta!N420)</f>
        <v/>
      </c>
      <c r="N420" t="str">
        <f>IF(precio_alta!O420="","",precio_alta!O420)</f>
        <v/>
      </c>
      <c r="O420" t="str">
        <f>IF(precio_alta!P420="","",precio_alta!P420)</f>
        <v/>
      </c>
      <c r="P420" t="str">
        <f>IF(precio_alta!Q420="","",precio_alta!Q420)</f>
        <v/>
      </c>
      <c r="Q420" t="str">
        <f>IF(precio_alta!R420="","",precio_alta!R420)</f>
        <v/>
      </c>
      <c r="R420" t="str">
        <f>IF(precio_alta!S420="","",precio_alta!S420)</f>
        <v/>
      </c>
      <c r="S420" t="str">
        <f>IF(precio_alta!T420="","",precio_alta!T420)</f>
        <v/>
      </c>
      <c r="T420" t="str">
        <f>IF(precio_alta!U420="","",precio_alta!U420)</f>
        <v/>
      </c>
      <c r="U420" t="str">
        <f>IF(precio_alta!V420="","",precio_alta!V420)</f>
        <v/>
      </c>
      <c r="V420" t="str">
        <f>IF(precio_alta!W420="","",precio_alta!W420)</f>
        <v/>
      </c>
      <c r="W420" t="str">
        <f>IF(precio_alta!X420="","",precio_alta!X420)</f>
        <v/>
      </c>
      <c r="X420" t="str">
        <f>IF(precio_alta!Y420="","",precio_alta!Y420)</f>
        <v/>
      </c>
      <c r="Y420" t="str">
        <f>IF(precio_alta!Z420="","",precio_alta!Z420)</f>
        <v/>
      </c>
      <c r="Z420" t="str">
        <f>IF(Anexar1!C410="","",IFERROR(VLOOKUP(C420,Anexar1!C:P,6,0),0))</f>
        <v/>
      </c>
      <c r="AA420" t="str">
        <f>IF(Anexar1!C410="","",IFERROR(VLOOKUP(C420,Anexar1!C:P,14,0),""))</f>
        <v/>
      </c>
    </row>
    <row r="421" spans="1:27" x14ac:dyDescent="0.3">
      <c r="A421" t="str">
        <f>IF(precio_alta!B421="","",precio_alta!B421)</f>
        <v/>
      </c>
      <c r="B421" t="str">
        <f>IF(Anexar1!B411="","",Anexar1!B411)</f>
        <v/>
      </c>
      <c r="C421" t="str">
        <f>IF(Anexar1!C411="","",Anexar1!C411)</f>
        <v/>
      </c>
      <c r="D421" t="str">
        <f>IF(precio_alta!E421="","",precio_alta!E421)</f>
        <v/>
      </c>
      <c r="E421" t="str">
        <f>IF(precio_alta!F421="","",precio_alta!F421)</f>
        <v/>
      </c>
      <c r="F421" t="str">
        <f>IF(precio_alta!G421="","",precio_alta!G421)</f>
        <v/>
      </c>
      <c r="G421" t="str">
        <f>IF(precio_alta!H421="","",precio_alta!H421)</f>
        <v/>
      </c>
      <c r="H421" t="str">
        <f>IF(precio_alta!I421="","",precio_alta!I421)</f>
        <v/>
      </c>
      <c r="I421" t="str">
        <f>IF(precio_alta!J421="","",precio_alta!J421)</f>
        <v/>
      </c>
      <c r="J421" t="str">
        <f>IF(precio_alta!K421="","",precio_alta!K421)</f>
        <v/>
      </c>
      <c r="K421" t="str">
        <f>IF(precio_alta!L421="","",precio_alta!L421)</f>
        <v/>
      </c>
      <c r="L421" t="str">
        <f>IF(precio_alta!M421="","",precio_alta!M421)</f>
        <v/>
      </c>
      <c r="M421" t="str">
        <f>IF(precio_alta!N421="","",precio_alta!N421)</f>
        <v/>
      </c>
      <c r="N421" t="str">
        <f>IF(precio_alta!O421="","",precio_alta!O421)</f>
        <v/>
      </c>
      <c r="O421" t="str">
        <f>IF(precio_alta!P421="","",precio_alta!P421)</f>
        <v/>
      </c>
      <c r="P421" t="str">
        <f>IF(precio_alta!Q421="","",precio_alta!Q421)</f>
        <v/>
      </c>
      <c r="Q421" t="str">
        <f>IF(precio_alta!R421="","",precio_alta!R421)</f>
        <v/>
      </c>
      <c r="R421" t="str">
        <f>IF(precio_alta!S421="","",precio_alta!S421)</f>
        <v/>
      </c>
      <c r="S421" t="str">
        <f>IF(precio_alta!T421="","",precio_alta!T421)</f>
        <v/>
      </c>
      <c r="T421" t="str">
        <f>IF(precio_alta!U421="","",precio_alta!U421)</f>
        <v/>
      </c>
      <c r="U421" t="str">
        <f>IF(precio_alta!V421="","",precio_alta!V421)</f>
        <v/>
      </c>
      <c r="V421" t="str">
        <f>IF(precio_alta!W421="","",precio_alta!W421)</f>
        <v/>
      </c>
      <c r="W421" t="str">
        <f>IF(precio_alta!X421="","",precio_alta!X421)</f>
        <v/>
      </c>
      <c r="X421" t="str">
        <f>IF(precio_alta!Y421="","",precio_alta!Y421)</f>
        <v/>
      </c>
      <c r="Y421" t="str">
        <f>IF(precio_alta!Z421="","",precio_alta!Z421)</f>
        <v/>
      </c>
      <c r="Z421" t="str">
        <f>IF(Anexar1!C411="","",IFERROR(VLOOKUP(C421,Anexar1!C:P,6,0),0))</f>
        <v/>
      </c>
      <c r="AA421" t="str">
        <f>IF(Anexar1!C411="","",IFERROR(VLOOKUP(C421,Anexar1!C:P,14,0),""))</f>
        <v/>
      </c>
    </row>
    <row r="422" spans="1:27" x14ac:dyDescent="0.3">
      <c r="A422" t="str">
        <f>IF(precio_alta!B422="","",precio_alta!B422)</f>
        <v/>
      </c>
      <c r="B422" t="str">
        <f>IF(Anexar1!B412="","",Anexar1!B412)</f>
        <v/>
      </c>
      <c r="C422" t="str">
        <f>IF(Anexar1!C412="","",Anexar1!C412)</f>
        <v/>
      </c>
      <c r="D422" t="str">
        <f>IF(precio_alta!E422="","",precio_alta!E422)</f>
        <v/>
      </c>
      <c r="E422" t="str">
        <f>IF(precio_alta!F422="","",precio_alta!F422)</f>
        <v/>
      </c>
      <c r="F422" t="str">
        <f>IF(precio_alta!G422="","",precio_alta!G422)</f>
        <v/>
      </c>
      <c r="G422" t="str">
        <f>IF(precio_alta!H422="","",precio_alta!H422)</f>
        <v/>
      </c>
      <c r="H422" t="str">
        <f>IF(precio_alta!I422="","",precio_alta!I422)</f>
        <v/>
      </c>
      <c r="I422" t="str">
        <f>IF(precio_alta!J422="","",precio_alta!J422)</f>
        <v/>
      </c>
      <c r="J422" t="str">
        <f>IF(precio_alta!K422="","",precio_alta!K422)</f>
        <v/>
      </c>
      <c r="K422" t="str">
        <f>IF(precio_alta!L422="","",precio_alta!L422)</f>
        <v/>
      </c>
      <c r="L422" t="str">
        <f>IF(precio_alta!M422="","",precio_alta!M422)</f>
        <v/>
      </c>
      <c r="M422" t="str">
        <f>IF(precio_alta!N422="","",precio_alta!N422)</f>
        <v/>
      </c>
      <c r="N422" t="str">
        <f>IF(precio_alta!O422="","",precio_alta!O422)</f>
        <v/>
      </c>
      <c r="O422" t="str">
        <f>IF(precio_alta!P422="","",precio_alta!P422)</f>
        <v/>
      </c>
      <c r="P422" t="str">
        <f>IF(precio_alta!Q422="","",precio_alta!Q422)</f>
        <v/>
      </c>
      <c r="Q422" t="str">
        <f>IF(precio_alta!R422="","",precio_alta!R422)</f>
        <v/>
      </c>
      <c r="R422" t="str">
        <f>IF(precio_alta!S422="","",precio_alta!S422)</f>
        <v/>
      </c>
      <c r="S422" t="str">
        <f>IF(precio_alta!T422="","",precio_alta!T422)</f>
        <v/>
      </c>
      <c r="T422" t="str">
        <f>IF(precio_alta!U422="","",precio_alta!U422)</f>
        <v/>
      </c>
      <c r="U422" t="str">
        <f>IF(precio_alta!V422="","",precio_alta!V422)</f>
        <v/>
      </c>
      <c r="V422" t="str">
        <f>IF(precio_alta!W422="","",precio_alta!W422)</f>
        <v/>
      </c>
      <c r="W422" t="str">
        <f>IF(precio_alta!X422="","",precio_alta!X422)</f>
        <v/>
      </c>
      <c r="X422" t="str">
        <f>IF(precio_alta!Y422="","",precio_alta!Y422)</f>
        <v/>
      </c>
      <c r="Y422" t="str">
        <f>IF(precio_alta!Z422="","",precio_alta!Z422)</f>
        <v/>
      </c>
      <c r="Z422" t="str">
        <f>IF(Anexar1!C412="","",IFERROR(VLOOKUP(C422,Anexar1!C:P,6,0),0))</f>
        <v/>
      </c>
      <c r="AA422" t="str">
        <f>IF(Anexar1!C412="","",IFERROR(VLOOKUP(C422,Anexar1!C:P,14,0),""))</f>
        <v/>
      </c>
    </row>
    <row r="423" spans="1:27" x14ac:dyDescent="0.3">
      <c r="A423" t="str">
        <f>IF(precio_alta!B423="","",precio_alta!B423)</f>
        <v/>
      </c>
      <c r="B423" t="str">
        <f>IF(Anexar1!B413="","",Anexar1!B413)</f>
        <v/>
      </c>
      <c r="C423" t="str">
        <f>IF(Anexar1!C413="","",Anexar1!C413)</f>
        <v/>
      </c>
      <c r="D423" t="str">
        <f>IF(precio_alta!E423="","",precio_alta!E423)</f>
        <v/>
      </c>
      <c r="E423" t="str">
        <f>IF(precio_alta!F423="","",precio_alta!F423)</f>
        <v/>
      </c>
      <c r="F423" t="str">
        <f>IF(precio_alta!G423="","",precio_alta!G423)</f>
        <v/>
      </c>
      <c r="G423" t="str">
        <f>IF(precio_alta!H423="","",precio_alta!H423)</f>
        <v/>
      </c>
      <c r="H423" t="str">
        <f>IF(precio_alta!I423="","",precio_alta!I423)</f>
        <v/>
      </c>
      <c r="I423" t="str">
        <f>IF(precio_alta!J423="","",precio_alta!J423)</f>
        <v/>
      </c>
      <c r="J423" t="str">
        <f>IF(precio_alta!K423="","",precio_alta!K423)</f>
        <v/>
      </c>
      <c r="K423" t="str">
        <f>IF(precio_alta!L423="","",precio_alta!L423)</f>
        <v/>
      </c>
      <c r="L423" t="str">
        <f>IF(precio_alta!M423="","",precio_alta!M423)</f>
        <v/>
      </c>
      <c r="M423" t="str">
        <f>IF(precio_alta!N423="","",precio_alta!N423)</f>
        <v/>
      </c>
      <c r="N423" t="str">
        <f>IF(precio_alta!O423="","",precio_alta!O423)</f>
        <v/>
      </c>
      <c r="O423" t="str">
        <f>IF(precio_alta!P423="","",precio_alta!P423)</f>
        <v/>
      </c>
      <c r="P423" t="str">
        <f>IF(precio_alta!Q423="","",precio_alta!Q423)</f>
        <v/>
      </c>
      <c r="Q423" t="str">
        <f>IF(precio_alta!R423="","",precio_alta!R423)</f>
        <v/>
      </c>
      <c r="R423" t="str">
        <f>IF(precio_alta!S423="","",precio_alta!S423)</f>
        <v/>
      </c>
      <c r="S423" t="str">
        <f>IF(precio_alta!T423="","",precio_alta!T423)</f>
        <v/>
      </c>
      <c r="T423" t="str">
        <f>IF(precio_alta!U423="","",precio_alta!U423)</f>
        <v/>
      </c>
      <c r="U423" t="str">
        <f>IF(precio_alta!V423="","",precio_alta!V423)</f>
        <v/>
      </c>
      <c r="V423" t="str">
        <f>IF(precio_alta!W423="","",precio_alta!W423)</f>
        <v/>
      </c>
      <c r="W423" t="str">
        <f>IF(precio_alta!X423="","",precio_alta!X423)</f>
        <v/>
      </c>
      <c r="X423" t="str">
        <f>IF(precio_alta!Y423="","",precio_alta!Y423)</f>
        <v/>
      </c>
      <c r="Y423" t="str">
        <f>IF(precio_alta!Z423="","",precio_alta!Z423)</f>
        <v/>
      </c>
      <c r="Z423" t="str">
        <f>IF(Anexar1!C413="","",IFERROR(VLOOKUP(C423,Anexar1!C:P,6,0),0))</f>
        <v/>
      </c>
      <c r="AA423" t="str">
        <f>IF(Anexar1!C413="","",IFERROR(VLOOKUP(C423,Anexar1!C:P,14,0),""))</f>
        <v/>
      </c>
    </row>
    <row r="424" spans="1:27" x14ac:dyDescent="0.3">
      <c r="A424" t="str">
        <f>IF(precio_alta!B424="","",precio_alta!B424)</f>
        <v/>
      </c>
      <c r="B424" t="str">
        <f>IF(Anexar1!B414="","",Anexar1!B414)</f>
        <v/>
      </c>
      <c r="C424" t="str">
        <f>IF(Anexar1!C414="","",Anexar1!C414)</f>
        <v/>
      </c>
      <c r="D424" t="str">
        <f>IF(precio_alta!E424="","",precio_alta!E424)</f>
        <v/>
      </c>
      <c r="E424" t="str">
        <f>IF(precio_alta!F424="","",precio_alta!F424)</f>
        <v/>
      </c>
      <c r="F424" t="str">
        <f>IF(precio_alta!G424="","",precio_alta!G424)</f>
        <v/>
      </c>
      <c r="G424" t="str">
        <f>IF(precio_alta!H424="","",precio_alta!H424)</f>
        <v/>
      </c>
      <c r="H424" t="str">
        <f>IF(precio_alta!I424="","",precio_alta!I424)</f>
        <v/>
      </c>
      <c r="I424" t="str">
        <f>IF(precio_alta!J424="","",precio_alta!J424)</f>
        <v/>
      </c>
      <c r="J424" t="str">
        <f>IF(precio_alta!K424="","",precio_alta!K424)</f>
        <v/>
      </c>
      <c r="K424" t="str">
        <f>IF(precio_alta!L424="","",precio_alta!L424)</f>
        <v/>
      </c>
      <c r="L424" t="str">
        <f>IF(precio_alta!M424="","",precio_alta!M424)</f>
        <v/>
      </c>
      <c r="M424" t="str">
        <f>IF(precio_alta!N424="","",precio_alta!N424)</f>
        <v/>
      </c>
      <c r="N424" t="str">
        <f>IF(precio_alta!O424="","",precio_alta!O424)</f>
        <v/>
      </c>
      <c r="O424" t="str">
        <f>IF(precio_alta!P424="","",precio_alta!P424)</f>
        <v/>
      </c>
      <c r="P424" t="str">
        <f>IF(precio_alta!Q424="","",precio_alta!Q424)</f>
        <v/>
      </c>
      <c r="Q424" t="str">
        <f>IF(precio_alta!R424="","",precio_alta!R424)</f>
        <v/>
      </c>
      <c r="R424" t="str">
        <f>IF(precio_alta!S424="","",precio_alta!S424)</f>
        <v/>
      </c>
      <c r="S424" t="str">
        <f>IF(precio_alta!T424="","",precio_alta!T424)</f>
        <v/>
      </c>
      <c r="T424" t="str">
        <f>IF(precio_alta!U424="","",precio_alta!U424)</f>
        <v/>
      </c>
      <c r="U424" t="str">
        <f>IF(precio_alta!V424="","",precio_alta!V424)</f>
        <v/>
      </c>
      <c r="V424" t="str">
        <f>IF(precio_alta!W424="","",precio_alta!W424)</f>
        <v/>
      </c>
      <c r="W424" t="str">
        <f>IF(precio_alta!X424="","",precio_alta!X424)</f>
        <v/>
      </c>
      <c r="X424" t="str">
        <f>IF(precio_alta!Y424="","",precio_alta!Y424)</f>
        <v/>
      </c>
      <c r="Y424" t="str">
        <f>IF(precio_alta!Z424="","",precio_alta!Z424)</f>
        <v/>
      </c>
      <c r="Z424" t="str">
        <f>IF(Anexar1!C414="","",IFERROR(VLOOKUP(C424,Anexar1!C:P,6,0),0))</f>
        <v/>
      </c>
      <c r="AA424" t="str">
        <f>IF(Anexar1!C414="","",IFERROR(VLOOKUP(C424,Anexar1!C:P,14,0),""))</f>
        <v/>
      </c>
    </row>
    <row r="425" spans="1:27" x14ac:dyDescent="0.3">
      <c r="A425" t="str">
        <f>IF(precio_alta!B425="","",precio_alta!B425)</f>
        <v/>
      </c>
      <c r="B425" t="str">
        <f>IF(Anexar1!B415="","",Anexar1!B415)</f>
        <v/>
      </c>
      <c r="C425" t="str">
        <f>IF(Anexar1!C415="","",Anexar1!C415)</f>
        <v/>
      </c>
      <c r="D425" t="str">
        <f>IF(precio_alta!E425="","",precio_alta!E425)</f>
        <v/>
      </c>
      <c r="E425" t="str">
        <f>IF(precio_alta!F425="","",precio_alta!F425)</f>
        <v/>
      </c>
      <c r="F425" t="str">
        <f>IF(precio_alta!G425="","",precio_alta!G425)</f>
        <v/>
      </c>
      <c r="G425" t="str">
        <f>IF(precio_alta!H425="","",precio_alta!H425)</f>
        <v/>
      </c>
      <c r="H425" t="str">
        <f>IF(precio_alta!I425="","",precio_alta!I425)</f>
        <v/>
      </c>
      <c r="I425" t="str">
        <f>IF(precio_alta!J425="","",precio_alta!J425)</f>
        <v/>
      </c>
      <c r="J425" t="str">
        <f>IF(precio_alta!K425="","",precio_alta!K425)</f>
        <v/>
      </c>
      <c r="K425" t="str">
        <f>IF(precio_alta!L425="","",precio_alta!L425)</f>
        <v/>
      </c>
      <c r="L425" t="str">
        <f>IF(precio_alta!M425="","",precio_alta!M425)</f>
        <v/>
      </c>
      <c r="M425" t="str">
        <f>IF(precio_alta!N425="","",precio_alta!N425)</f>
        <v/>
      </c>
      <c r="N425" t="str">
        <f>IF(precio_alta!O425="","",precio_alta!O425)</f>
        <v/>
      </c>
      <c r="O425" t="str">
        <f>IF(precio_alta!P425="","",precio_alta!P425)</f>
        <v/>
      </c>
      <c r="P425" t="str">
        <f>IF(precio_alta!Q425="","",precio_alta!Q425)</f>
        <v/>
      </c>
      <c r="Q425" t="str">
        <f>IF(precio_alta!R425="","",precio_alta!R425)</f>
        <v/>
      </c>
      <c r="R425" t="str">
        <f>IF(precio_alta!S425="","",precio_alta!S425)</f>
        <v/>
      </c>
      <c r="S425" t="str">
        <f>IF(precio_alta!T425="","",precio_alta!T425)</f>
        <v/>
      </c>
      <c r="T425" t="str">
        <f>IF(precio_alta!U425="","",precio_alta!U425)</f>
        <v/>
      </c>
      <c r="U425" t="str">
        <f>IF(precio_alta!V425="","",precio_alta!V425)</f>
        <v/>
      </c>
      <c r="V425" t="str">
        <f>IF(precio_alta!W425="","",precio_alta!W425)</f>
        <v/>
      </c>
      <c r="W425" t="str">
        <f>IF(precio_alta!X425="","",precio_alta!X425)</f>
        <v/>
      </c>
      <c r="X425" t="str">
        <f>IF(precio_alta!Y425="","",precio_alta!Y425)</f>
        <v/>
      </c>
      <c r="Y425" t="str">
        <f>IF(precio_alta!Z425="","",precio_alta!Z425)</f>
        <v/>
      </c>
      <c r="Z425" t="str">
        <f>IF(Anexar1!C415="","",IFERROR(VLOOKUP(C425,Anexar1!C:P,6,0),0))</f>
        <v/>
      </c>
      <c r="AA425" t="str">
        <f>IF(Anexar1!C415="","",IFERROR(VLOOKUP(C425,Anexar1!C:P,14,0),""))</f>
        <v/>
      </c>
    </row>
    <row r="426" spans="1:27" x14ac:dyDescent="0.3">
      <c r="A426" t="str">
        <f>IF(precio_alta!B426="","",precio_alta!B426)</f>
        <v/>
      </c>
      <c r="B426" t="str">
        <f>IF(Anexar1!B416="","",Anexar1!B416)</f>
        <v/>
      </c>
      <c r="C426" t="str">
        <f>IF(Anexar1!C416="","",Anexar1!C416)</f>
        <v/>
      </c>
      <c r="D426" t="str">
        <f>IF(precio_alta!E426="","",precio_alta!E426)</f>
        <v/>
      </c>
      <c r="E426" t="str">
        <f>IF(precio_alta!F426="","",precio_alta!F426)</f>
        <v/>
      </c>
      <c r="F426" t="str">
        <f>IF(precio_alta!G426="","",precio_alta!G426)</f>
        <v/>
      </c>
      <c r="G426" t="str">
        <f>IF(precio_alta!H426="","",precio_alta!H426)</f>
        <v/>
      </c>
      <c r="H426" t="str">
        <f>IF(precio_alta!I426="","",precio_alta!I426)</f>
        <v/>
      </c>
      <c r="I426" t="str">
        <f>IF(precio_alta!J426="","",precio_alta!J426)</f>
        <v/>
      </c>
      <c r="J426" t="str">
        <f>IF(precio_alta!K426="","",precio_alta!K426)</f>
        <v/>
      </c>
      <c r="K426" t="str">
        <f>IF(precio_alta!L426="","",precio_alta!L426)</f>
        <v/>
      </c>
      <c r="L426" t="str">
        <f>IF(precio_alta!M426="","",precio_alta!M426)</f>
        <v/>
      </c>
      <c r="M426" t="str">
        <f>IF(precio_alta!N426="","",precio_alta!N426)</f>
        <v/>
      </c>
      <c r="N426" t="str">
        <f>IF(precio_alta!O426="","",precio_alta!O426)</f>
        <v/>
      </c>
      <c r="O426" t="str">
        <f>IF(precio_alta!P426="","",precio_alta!P426)</f>
        <v/>
      </c>
      <c r="P426" t="str">
        <f>IF(precio_alta!Q426="","",precio_alta!Q426)</f>
        <v/>
      </c>
      <c r="Q426" t="str">
        <f>IF(precio_alta!R426="","",precio_alta!R426)</f>
        <v/>
      </c>
      <c r="R426" t="str">
        <f>IF(precio_alta!S426="","",precio_alta!S426)</f>
        <v/>
      </c>
      <c r="S426" t="str">
        <f>IF(precio_alta!T426="","",precio_alta!T426)</f>
        <v/>
      </c>
      <c r="T426" t="str">
        <f>IF(precio_alta!U426="","",precio_alta!U426)</f>
        <v/>
      </c>
      <c r="U426" t="str">
        <f>IF(precio_alta!V426="","",precio_alta!V426)</f>
        <v/>
      </c>
      <c r="V426" t="str">
        <f>IF(precio_alta!W426="","",precio_alta!W426)</f>
        <v/>
      </c>
      <c r="W426" t="str">
        <f>IF(precio_alta!X426="","",precio_alta!X426)</f>
        <v/>
      </c>
      <c r="X426" t="str">
        <f>IF(precio_alta!Y426="","",precio_alta!Y426)</f>
        <v/>
      </c>
      <c r="Y426" t="str">
        <f>IF(precio_alta!Z426="","",precio_alta!Z426)</f>
        <v/>
      </c>
      <c r="Z426" t="str">
        <f>IF(Anexar1!C416="","",IFERROR(VLOOKUP(C426,Anexar1!C:P,6,0),0))</f>
        <v/>
      </c>
      <c r="AA426" t="str">
        <f>IF(Anexar1!C416="","",IFERROR(VLOOKUP(C426,Anexar1!C:P,14,0),""))</f>
        <v/>
      </c>
    </row>
    <row r="427" spans="1:27" x14ac:dyDescent="0.3">
      <c r="A427" t="str">
        <f>IF(precio_alta!B427="","",precio_alta!B427)</f>
        <v/>
      </c>
      <c r="B427" t="str">
        <f>IF(Anexar1!B417="","",Anexar1!B417)</f>
        <v/>
      </c>
      <c r="C427" t="str">
        <f>IF(Anexar1!C417="","",Anexar1!C417)</f>
        <v/>
      </c>
      <c r="D427" t="str">
        <f>IF(precio_alta!E427="","",precio_alta!E427)</f>
        <v/>
      </c>
      <c r="E427" t="str">
        <f>IF(precio_alta!F427="","",precio_alta!F427)</f>
        <v/>
      </c>
      <c r="F427" t="str">
        <f>IF(precio_alta!G427="","",precio_alta!G427)</f>
        <v/>
      </c>
      <c r="G427" t="str">
        <f>IF(precio_alta!H427="","",precio_alta!H427)</f>
        <v/>
      </c>
      <c r="H427" t="str">
        <f>IF(precio_alta!I427="","",precio_alta!I427)</f>
        <v/>
      </c>
      <c r="I427" t="str">
        <f>IF(precio_alta!J427="","",precio_alta!J427)</f>
        <v/>
      </c>
      <c r="J427" t="str">
        <f>IF(precio_alta!K427="","",precio_alta!K427)</f>
        <v/>
      </c>
      <c r="K427" t="str">
        <f>IF(precio_alta!L427="","",precio_alta!L427)</f>
        <v/>
      </c>
      <c r="L427" t="str">
        <f>IF(precio_alta!M427="","",precio_alta!M427)</f>
        <v/>
      </c>
      <c r="M427" t="str">
        <f>IF(precio_alta!N427="","",precio_alta!N427)</f>
        <v/>
      </c>
      <c r="N427" t="str">
        <f>IF(precio_alta!O427="","",precio_alta!O427)</f>
        <v/>
      </c>
      <c r="O427" t="str">
        <f>IF(precio_alta!P427="","",precio_alta!P427)</f>
        <v/>
      </c>
      <c r="P427" t="str">
        <f>IF(precio_alta!Q427="","",precio_alta!Q427)</f>
        <v/>
      </c>
      <c r="Q427" t="str">
        <f>IF(precio_alta!R427="","",precio_alta!R427)</f>
        <v/>
      </c>
      <c r="R427" t="str">
        <f>IF(precio_alta!S427="","",precio_alta!S427)</f>
        <v/>
      </c>
      <c r="S427" t="str">
        <f>IF(precio_alta!T427="","",precio_alta!T427)</f>
        <v/>
      </c>
      <c r="T427" t="str">
        <f>IF(precio_alta!U427="","",precio_alta!U427)</f>
        <v/>
      </c>
      <c r="U427" t="str">
        <f>IF(precio_alta!V427="","",precio_alta!V427)</f>
        <v/>
      </c>
      <c r="V427" t="str">
        <f>IF(precio_alta!W427="","",precio_alta!W427)</f>
        <v/>
      </c>
      <c r="W427" t="str">
        <f>IF(precio_alta!X427="","",precio_alta!X427)</f>
        <v/>
      </c>
      <c r="X427" t="str">
        <f>IF(precio_alta!Y427="","",precio_alta!Y427)</f>
        <v/>
      </c>
      <c r="Y427" t="str">
        <f>IF(precio_alta!Z427="","",precio_alta!Z427)</f>
        <v/>
      </c>
      <c r="Z427" t="str">
        <f>IF(Anexar1!C417="","",IFERROR(VLOOKUP(C427,Anexar1!C:P,6,0),0))</f>
        <v/>
      </c>
      <c r="AA427" t="str">
        <f>IF(Anexar1!C417="","",IFERROR(VLOOKUP(C427,Anexar1!C:P,14,0),""))</f>
        <v/>
      </c>
    </row>
    <row r="428" spans="1:27" x14ac:dyDescent="0.3">
      <c r="A428" t="str">
        <f>IF(precio_alta!B428="","",precio_alta!B428)</f>
        <v/>
      </c>
      <c r="B428" t="str">
        <f>IF(Anexar1!B418="","",Anexar1!B418)</f>
        <v/>
      </c>
      <c r="C428" t="str">
        <f>IF(Anexar1!C418="","",Anexar1!C418)</f>
        <v/>
      </c>
      <c r="D428" t="str">
        <f>IF(precio_alta!E428="","",precio_alta!E428)</f>
        <v/>
      </c>
      <c r="E428" t="str">
        <f>IF(precio_alta!F428="","",precio_alta!F428)</f>
        <v/>
      </c>
      <c r="F428" t="str">
        <f>IF(precio_alta!G428="","",precio_alta!G428)</f>
        <v/>
      </c>
      <c r="G428" t="str">
        <f>IF(precio_alta!H428="","",precio_alta!H428)</f>
        <v/>
      </c>
      <c r="H428" t="str">
        <f>IF(precio_alta!I428="","",precio_alta!I428)</f>
        <v/>
      </c>
      <c r="I428" t="str">
        <f>IF(precio_alta!J428="","",precio_alta!J428)</f>
        <v/>
      </c>
      <c r="J428" t="str">
        <f>IF(precio_alta!K428="","",precio_alta!K428)</f>
        <v/>
      </c>
      <c r="K428" t="str">
        <f>IF(precio_alta!L428="","",precio_alta!L428)</f>
        <v/>
      </c>
      <c r="L428" t="str">
        <f>IF(precio_alta!M428="","",precio_alta!M428)</f>
        <v/>
      </c>
      <c r="M428" t="str">
        <f>IF(precio_alta!N428="","",precio_alta!N428)</f>
        <v/>
      </c>
      <c r="N428" t="str">
        <f>IF(precio_alta!O428="","",precio_alta!O428)</f>
        <v/>
      </c>
      <c r="O428" t="str">
        <f>IF(precio_alta!P428="","",precio_alta!P428)</f>
        <v/>
      </c>
      <c r="P428" t="str">
        <f>IF(precio_alta!Q428="","",precio_alta!Q428)</f>
        <v/>
      </c>
      <c r="Q428" t="str">
        <f>IF(precio_alta!R428="","",precio_alta!R428)</f>
        <v/>
      </c>
      <c r="R428" t="str">
        <f>IF(precio_alta!S428="","",precio_alta!S428)</f>
        <v/>
      </c>
      <c r="S428" t="str">
        <f>IF(precio_alta!T428="","",precio_alta!T428)</f>
        <v/>
      </c>
      <c r="T428" t="str">
        <f>IF(precio_alta!U428="","",precio_alta!U428)</f>
        <v/>
      </c>
      <c r="U428" t="str">
        <f>IF(precio_alta!V428="","",precio_alta!V428)</f>
        <v/>
      </c>
      <c r="V428" t="str">
        <f>IF(precio_alta!W428="","",precio_alta!W428)</f>
        <v/>
      </c>
      <c r="W428" t="str">
        <f>IF(precio_alta!X428="","",precio_alta!X428)</f>
        <v/>
      </c>
      <c r="X428" t="str">
        <f>IF(precio_alta!Y428="","",precio_alta!Y428)</f>
        <v/>
      </c>
      <c r="Y428" t="str">
        <f>IF(precio_alta!Z428="","",precio_alta!Z428)</f>
        <v/>
      </c>
      <c r="Z428" t="str">
        <f>IF(Anexar1!C418="","",IFERROR(VLOOKUP(C428,Anexar1!C:P,6,0),0))</f>
        <v/>
      </c>
      <c r="AA428" t="str">
        <f>IF(Anexar1!C418="","",IFERROR(VLOOKUP(C428,Anexar1!C:P,14,0),""))</f>
        <v/>
      </c>
    </row>
    <row r="429" spans="1:27" x14ac:dyDescent="0.3">
      <c r="A429" t="str">
        <f>IF(precio_alta!B429="","",precio_alta!B429)</f>
        <v/>
      </c>
      <c r="B429" t="str">
        <f>IF(Anexar1!B419="","",Anexar1!B419)</f>
        <v/>
      </c>
      <c r="C429" t="str">
        <f>IF(Anexar1!C419="","",Anexar1!C419)</f>
        <v/>
      </c>
      <c r="D429" t="str">
        <f>IF(precio_alta!E429="","",precio_alta!E429)</f>
        <v/>
      </c>
      <c r="E429" t="str">
        <f>IF(precio_alta!F429="","",precio_alta!F429)</f>
        <v/>
      </c>
      <c r="F429" t="str">
        <f>IF(precio_alta!G429="","",precio_alta!G429)</f>
        <v/>
      </c>
      <c r="G429" t="str">
        <f>IF(precio_alta!H429="","",precio_alta!H429)</f>
        <v/>
      </c>
      <c r="H429" t="str">
        <f>IF(precio_alta!I429="","",precio_alta!I429)</f>
        <v/>
      </c>
      <c r="I429" t="str">
        <f>IF(precio_alta!J429="","",precio_alta!J429)</f>
        <v/>
      </c>
      <c r="J429" t="str">
        <f>IF(precio_alta!K429="","",precio_alta!K429)</f>
        <v/>
      </c>
      <c r="K429" t="str">
        <f>IF(precio_alta!L429="","",precio_alta!L429)</f>
        <v/>
      </c>
      <c r="L429" t="str">
        <f>IF(precio_alta!M429="","",precio_alta!M429)</f>
        <v/>
      </c>
      <c r="M429" t="str">
        <f>IF(precio_alta!N429="","",precio_alta!N429)</f>
        <v/>
      </c>
      <c r="N429" t="str">
        <f>IF(precio_alta!O429="","",precio_alta!O429)</f>
        <v/>
      </c>
      <c r="O429" t="str">
        <f>IF(precio_alta!P429="","",precio_alta!P429)</f>
        <v/>
      </c>
      <c r="P429" t="str">
        <f>IF(precio_alta!Q429="","",precio_alta!Q429)</f>
        <v/>
      </c>
      <c r="Q429" t="str">
        <f>IF(precio_alta!R429="","",precio_alta!R429)</f>
        <v/>
      </c>
      <c r="R429" t="str">
        <f>IF(precio_alta!S429="","",precio_alta!S429)</f>
        <v/>
      </c>
      <c r="S429" t="str">
        <f>IF(precio_alta!T429="","",precio_alta!T429)</f>
        <v/>
      </c>
      <c r="T429" t="str">
        <f>IF(precio_alta!U429="","",precio_alta!U429)</f>
        <v/>
      </c>
      <c r="U429" t="str">
        <f>IF(precio_alta!V429="","",precio_alta!V429)</f>
        <v/>
      </c>
      <c r="V429" t="str">
        <f>IF(precio_alta!W429="","",precio_alta!W429)</f>
        <v/>
      </c>
      <c r="W429" t="str">
        <f>IF(precio_alta!X429="","",precio_alta!X429)</f>
        <v/>
      </c>
      <c r="X429" t="str">
        <f>IF(precio_alta!Y429="","",precio_alta!Y429)</f>
        <v/>
      </c>
      <c r="Y429" t="str">
        <f>IF(precio_alta!Z429="","",precio_alta!Z429)</f>
        <v/>
      </c>
      <c r="Z429" t="str">
        <f>IF(Anexar1!C419="","",IFERROR(VLOOKUP(C429,Anexar1!C:P,6,0),0))</f>
        <v/>
      </c>
      <c r="AA429" t="str">
        <f>IF(Anexar1!C419="","",IFERROR(VLOOKUP(C429,Anexar1!C:P,14,0),""))</f>
        <v/>
      </c>
    </row>
    <row r="430" spans="1:27" x14ac:dyDescent="0.3">
      <c r="A430" t="str">
        <f>IF(precio_alta!B430="","",precio_alta!B430)</f>
        <v/>
      </c>
      <c r="B430" t="str">
        <f>IF(Anexar1!B420="","",Anexar1!B420)</f>
        <v/>
      </c>
      <c r="C430" t="str">
        <f>IF(Anexar1!C420="","",Anexar1!C420)</f>
        <v/>
      </c>
      <c r="D430" t="str">
        <f>IF(precio_alta!E430="","",precio_alta!E430)</f>
        <v/>
      </c>
      <c r="E430" t="str">
        <f>IF(precio_alta!F430="","",precio_alta!F430)</f>
        <v/>
      </c>
      <c r="F430" t="str">
        <f>IF(precio_alta!G430="","",precio_alta!G430)</f>
        <v/>
      </c>
      <c r="G430" t="str">
        <f>IF(precio_alta!H430="","",precio_alta!H430)</f>
        <v/>
      </c>
      <c r="H430" t="str">
        <f>IF(precio_alta!I430="","",precio_alta!I430)</f>
        <v/>
      </c>
      <c r="I430" t="str">
        <f>IF(precio_alta!J430="","",precio_alta!J430)</f>
        <v/>
      </c>
      <c r="J430" t="str">
        <f>IF(precio_alta!K430="","",precio_alta!K430)</f>
        <v/>
      </c>
      <c r="K430" t="str">
        <f>IF(precio_alta!L430="","",precio_alta!L430)</f>
        <v/>
      </c>
      <c r="L430" t="str">
        <f>IF(precio_alta!M430="","",precio_alta!M430)</f>
        <v/>
      </c>
      <c r="M430" t="str">
        <f>IF(precio_alta!N430="","",precio_alta!N430)</f>
        <v/>
      </c>
      <c r="N430" t="str">
        <f>IF(precio_alta!O430="","",precio_alta!O430)</f>
        <v/>
      </c>
      <c r="O430" t="str">
        <f>IF(precio_alta!P430="","",precio_alta!P430)</f>
        <v/>
      </c>
      <c r="P430" t="str">
        <f>IF(precio_alta!Q430="","",precio_alta!Q430)</f>
        <v/>
      </c>
      <c r="Q430" t="str">
        <f>IF(precio_alta!R430="","",precio_alta!R430)</f>
        <v/>
      </c>
      <c r="R430" t="str">
        <f>IF(precio_alta!S430="","",precio_alta!S430)</f>
        <v/>
      </c>
      <c r="S430" t="str">
        <f>IF(precio_alta!T430="","",precio_alta!T430)</f>
        <v/>
      </c>
      <c r="T430" t="str">
        <f>IF(precio_alta!U430="","",precio_alta!U430)</f>
        <v/>
      </c>
      <c r="U430" t="str">
        <f>IF(precio_alta!V430="","",precio_alta!V430)</f>
        <v/>
      </c>
      <c r="V430" t="str">
        <f>IF(precio_alta!W430="","",precio_alta!W430)</f>
        <v/>
      </c>
      <c r="W430" t="str">
        <f>IF(precio_alta!X430="","",precio_alta!X430)</f>
        <v/>
      </c>
      <c r="X430" t="str">
        <f>IF(precio_alta!Y430="","",precio_alta!Y430)</f>
        <v/>
      </c>
      <c r="Y430" t="str">
        <f>IF(precio_alta!Z430="","",precio_alta!Z430)</f>
        <v/>
      </c>
      <c r="Z430" t="str">
        <f>IF(Anexar1!C420="","",IFERROR(VLOOKUP(C430,Anexar1!C:P,6,0),0))</f>
        <v/>
      </c>
      <c r="AA430" t="str">
        <f>IF(Anexar1!C420="","",IFERROR(VLOOKUP(C430,Anexar1!C:P,14,0),""))</f>
        <v/>
      </c>
    </row>
    <row r="431" spans="1:27" x14ac:dyDescent="0.3">
      <c r="A431" t="str">
        <f>IF(precio_alta!B431="","",precio_alta!B431)</f>
        <v/>
      </c>
      <c r="B431" t="str">
        <f>IF(Anexar1!B421="","",Anexar1!B421)</f>
        <v/>
      </c>
      <c r="C431" t="str">
        <f>IF(Anexar1!C421="","",Anexar1!C421)</f>
        <v/>
      </c>
      <c r="D431" t="str">
        <f>IF(precio_alta!E431="","",precio_alta!E431)</f>
        <v/>
      </c>
      <c r="E431" t="str">
        <f>IF(precio_alta!F431="","",precio_alta!F431)</f>
        <v/>
      </c>
      <c r="F431" t="str">
        <f>IF(precio_alta!G431="","",precio_alta!G431)</f>
        <v/>
      </c>
      <c r="G431" t="str">
        <f>IF(precio_alta!H431="","",precio_alta!H431)</f>
        <v/>
      </c>
      <c r="H431" t="str">
        <f>IF(precio_alta!I431="","",precio_alta!I431)</f>
        <v/>
      </c>
      <c r="I431" t="str">
        <f>IF(precio_alta!J431="","",precio_alta!J431)</f>
        <v/>
      </c>
      <c r="J431" t="str">
        <f>IF(precio_alta!K431="","",precio_alta!K431)</f>
        <v/>
      </c>
      <c r="K431" t="str">
        <f>IF(precio_alta!L431="","",precio_alta!L431)</f>
        <v/>
      </c>
      <c r="L431" t="str">
        <f>IF(precio_alta!M431="","",precio_alta!M431)</f>
        <v/>
      </c>
      <c r="M431" t="str">
        <f>IF(precio_alta!N431="","",precio_alta!N431)</f>
        <v/>
      </c>
      <c r="N431" t="str">
        <f>IF(precio_alta!O431="","",precio_alta!O431)</f>
        <v/>
      </c>
      <c r="O431" t="str">
        <f>IF(precio_alta!P431="","",precio_alta!P431)</f>
        <v/>
      </c>
      <c r="P431" t="str">
        <f>IF(precio_alta!Q431="","",precio_alta!Q431)</f>
        <v/>
      </c>
      <c r="Q431" t="str">
        <f>IF(precio_alta!R431="","",precio_alta!R431)</f>
        <v/>
      </c>
      <c r="R431" t="str">
        <f>IF(precio_alta!S431="","",precio_alta!S431)</f>
        <v/>
      </c>
      <c r="S431" t="str">
        <f>IF(precio_alta!T431="","",precio_alta!T431)</f>
        <v/>
      </c>
      <c r="T431" t="str">
        <f>IF(precio_alta!U431="","",precio_alta!U431)</f>
        <v/>
      </c>
      <c r="U431" t="str">
        <f>IF(precio_alta!V431="","",precio_alta!V431)</f>
        <v/>
      </c>
      <c r="V431" t="str">
        <f>IF(precio_alta!W431="","",precio_alta!W431)</f>
        <v/>
      </c>
      <c r="W431" t="str">
        <f>IF(precio_alta!X431="","",precio_alta!X431)</f>
        <v/>
      </c>
      <c r="X431" t="str">
        <f>IF(precio_alta!Y431="","",precio_alta!Y431)</f>
        <v/>
      </c>
      <c r="Y431" t="str">
        <f>IF(precio_alta!Z431="","",precio_alta!Z431)</f>
        <v/>
      </c>
      <c r="Z431" t="str">
        <f>IF(Anexar1!C421="","",IFERROR(VLOOKUP(C431,Anexar1!C:P,6,0),0))</f>
        <v/>
      </c>
      <c r="AA431" t="str">
        <f>IF(Anexar1!C421="","",IFERROR(VLOOKUP(C431,Anexar1!C:P,14,0),""))</f>
        <v/>
      </c>
    </row>
    <row r="432" spans="1:27" x14ac:dyDescent="0.3">
      <c r="A432" t="str">
        <f>IF(precio_alta!B432="","",precio_alta!B432)</f>
        <v/>
      </c>
      <c r="B432" t="str">
        <f>IF(Anexar1!B422="","",Anexar1!B422)</f>
        <v/>
      </c>
      <c r="C432" t="str">
        <f>IF(Anexar1!C422="","",Anexar1!C422)</f>
        <v/>
      </c>
      <c r="D432" t="str">
        <f>IF(precio_alta!E432="","",precio_alta!E432)</f>
        <v/>
      </c>
      <c r="E432" t="str">
        <f>IF(precio_alta!F432="","",precio_alta!F432)</f>
        <v/>
      </c>
      <c r="F432" t="str">
        <f>IF(precio_alta!G432="","",precio_alta!G432)</f>
        <v/>
      </c>
      <c r="G432" t="str">
        <f>IF(precio_alta!H432="","",precio_alta!H432)</f>
        <v/>
      </c>
      <c r="H432" t="str">
        <f>IF(precio_alta!I432="","",precio_alta!I432)</f>
        <v/>
      </c>
      <c r="I432" t="str">
        <f>IF(precio_alta!J432="","",precio_alta!J432)</f>
        <v/>
      </c>
      <c r="J432" t="str">
        <f>IF(precio_alta!K432="","",precio_alta!K432)</f>
        <v/>
      </c>
      <c r="K432" t="str">
        <f>IF(precio_alta!L432="","",precio_alta!L432)</f>
        <v/>
      </c>
      <c r="L432" t="str">
        <f>IF(precio_alta!M432="","",precio_alta!M432)</f>
        <v/>
      </c>
      <c r="M432" t="str">
        <f>IF(precio_alta!N432="","",precio_alta!N432)</f>
        <v/>
      </c>
      <c r="N432" t="str">
        <f>IF(precio_alta!O432="","",precio_alta!O432)</f>
        <v/>
      </c>
      <c r="O432" t="str">
        <f>IF(precio_alta!P432="","",precio_alta!P432)</f>
        <v/>
      </c>
      <c r="P432" t="str">
        <f>IF(precio_alta!Q432="","",precio_alta!Q432)</f>
        <v/>
      </c>
      <c r="Q432" t="str">
        <f>IF(precio_alta!R432="","",precio_alta!R432)</f>
        <v/>
      </c>
      <c r="R432" t="str">
        <f>IF(precio_alta!S432="","",precio_alta!S432)</f>
        <v/>
      </c>
      <c r="S432" t="str">
        <f>IF(precio_alta!T432="","",precio_alta!T432)</f>
        <v/>
      </c>
      <c r="T432" t="str">
        <f>IF(precio_alta!U432="","",precio_alta!U432)</f>
        <v/>
      </c>
      <c r="U432" t="str">
        <f>IF(precio_alta!V432="","",precio_alta!V432)</f>
        <v/>
      </c>
      <c r="V432" t="str">
        <f>IF(precio_alta!W432="","",precio_alta!W432)</f>
        <v/>
      </c>
      <c r="W432" t="str">
        <f>IF(precio_alta!X432="","",precio_alta!X432)</f>
        <v/>
      </c>
      <c r="X432" t="str">
        <f>IF(precio_alta!Y432="","",precio_alta!Y432)</f>
        <v/>
      </c>
      <c r="Y432" t="str">
        <f>IF(precio_alta!Z432="","",precio_alta!Z432)</f>
        <v/>
      </c>
      <c r="Z432" t="str">
        <f>IF(Anexar1!C422="","",IFERROR(VLOOKUP(C432,Anexar1!C:P,6,0),0))</f>
        <v/>
      </c>
      <c r="AA432" t="str">
        <f>IF(Anexar1!C422="","",IFERROR(VLOOKUP(C432,Anexar1!C:P,14,0),""))</f>
        <v/>
      </c>
    </row>
    <row r="433" spans="1:27" x14ac:dyDescent="0.3">
      <c r="A433" t="str">
        <f>IF(precio_alta!B433="","",precio_alta!B433)</f>
        <v/>
      </c>
      <c r="B433" t="str">
        <f>IF(Anexar1!B423="","",Anexar1!B423)</f>
        <v/>
      </c>
      <c r="C433" t="str">
        <f>IF(Anexar1!C423="","",Anexar1!C423)</f>
        <v/>
      </c>
      <c r="D433" t="str">
        <f>IF(precio_alta!E433="","",precio_alta!E433)</f>
        <v/>
      </c>
      <c r="E433" t="str">
        <f>IF(precio_alta!F433="","",precio_alta!F433)</f>
        <v/>
      </c>
      <c r="F433" t="str">
        <f>IF(precio_alta!G433="","",precio_alta!G433)</f>
        <v/>
      </c>
      <c r="G433" t="str">
        <f>IF(precio_alta!H433="","",precio_alta!H433)</f>
        <v/>
      </c>
      <c r="H433" t="str">
        <f>IF(precio_alta!I433="","",precio_alta!I433)</f>
        <v/>
      </c>
      <c r="I433" t="str">
        <f>IF(precio_alta!J433="","",precio_alta!J433)</f>
        <v/>
      </c>
      <c r="J433" t="str">
        <f>IF(precio_alta!K433="","",precio_alta!K433)</f>
        <v/>
      </c>
      <c r="K433" t="str">
        <f>IF(precio_alta!L433="","",precio_alta!L433)</f>
        <v/>
      </c>
      <c r="L433" t="str">
        <f>IF(precio_alta!M433="","",precio_alta!M433)</f>
        <v/>
      </c>
      <c r="M433" t="str">
        <f>IF(precio_alta!N433="","",precio_alta!N433)</f>
        <v/>
      </c>
      <c r="N433" t="str">
        <f>IF(precio_alta!O433="","",precio_alta!O433)</f>
        <v/>
      </c>
      <c r="O433" t="str">
        <f>IF(precio_alta!P433="","",precio_alta!P433)</f>
        <v/>
      </c>
      <c r="P433" t="str">
        <f>IF(precio_alta!Q433="","",precio_alta!Q433)</f>
        <v/>
      </c>
      <c r="Q433" t="str">
        <f>IF(precio_alta!R433="","",precio_alta!R433)</f>
        <v/>
      </c>
      <c r="R433" t="str">
        <f>IF(precio_alta!S433="","",precio_alta!S433)</f>
        <v/>
      </c>
      <c r="S433" t="str">
        <f>IF(precio_alta!T433="","",precio_alta!T433)</f>
        <v/>
      </c>
      <c r="T433" t="str">
        <f>IF(precio_alta!U433="","",precio_alta!U433)</f>
        <v/>
      </c>
      <c r="U433" t="str">
        <f>IF(precio_alta!V433="","",precio_alta!V433)</f>
        <v/>
      </c>
      <c r="V433" t="str">
        <f>IF(precio_alta!W433="","",precio_alta!W433)</f>
        <v/>
      </c>
      <c r="W433" t="str">
        <f>IF(precio_alta!X433="","",precio_alta!X433)</f>
        <v/>
      </c>
      <c r="X433" t="str">
        <f>IF(precio_alta!Y433="","",precio_alta!Y433)</f>
        <v/>
      </c>
      <c r="Y433" t="str">
        <f>IF(precio_alta!Z433="","",precio_alta!Z433)</f>
        <v/>
      </c>
      <c r="Z433" t="str">
        <f>IF(Anexar1!C423="","",IFERROR(VLOOKUP(C433,Anexar1!C:P,6,0),0))</f>
        <v/>
      </c>
      <c r="AA433" t="str">
        <f>IF(Anexar1!C423="","",IFERROR(VLOOKUP(C433,Anexar1!C:P,14,0),""))</f>
        <v/>
      </c>
    </row>
    <row r="434" spans="1:27" x14ac:dyDescent="0.3">
      <c r="A434" t="str">
        <f>IF(precio_alta!B434="","",precio_alta!B434)</f>
        <v/>
      </c>
      <c r="B434" t="str">
        <f>IF(Anexar1!B424="","",Anexar1!B424)</f>
        <v/>
      </c>
      <c r="C434" t="str">
        <f>IF(Anexar1!C424="","",Anexar1!C424)</f>
        <v/>
      </c>
      <c r="D434" t="str">
        <f>IF(precio_alta!E434="","",precio_alta!E434)</f>
        <v/>
      </c>
      <c r="E434" t="str">
        <f>IF(precio_alta!F434="","",precio_alta!F434)</f>
        <v/>
      </c>
      <c r="F434" t="str">
        <f>IF(precio_alta!G434="","",precio_alta!G434)</f>
        <v/>
      </c>
      <c r="G434" t="str">
        <f>IF(precio_alta!H434="","",precio_alta!H434)</f>
        <v/>
      </c>
      <c r="H434" t="str">
        <f>IF(precio_alta!I434="","",precio_alta!I434)</f>
        <v/>
      </c>
      <c r="I434" t="str">
        <f>IF(precio_alta!J434="","",precio_alta!J434)</f>
        <v/>
      </c>
      <c r="J434" t="str">
        <f>IF(precio_alta!K434="","",precio_alta!K434)</f>
        <v/>
      </c>
      <c r="K434" t="str">
        <f>IF(precio_alta!L434="","",precio_alta!L434)</f>
        <v/>
      </c>
      <c r="L434" t="str">
        <f>IF(precio_alta!M434="","",precio_alta!M434)</f>
        <v/>
      </c>
      <c r="M434" t="str">
        <f>IF(precio_alta!N434="","",precio_alta!N434)</f>
        <v/>
      </c>
      <c r="N434" t="str">
        <f>IF(precio_alta!O434="","",precio_alta!O434)</f>
        <v/>
      </c>
      <c r="O434" t="str">
        <f>IF(precio_alta!P434="","",precio_alta!P434)</f>
        <v/>
      </c>
      <c r="P434" t="str">
        <f>IF(precio_alta!Q434="","",precio_alta!Q434)</f>
        <v/>
      </c>
      <c r="Q434" t="str">
        <f>IF(precio_alta!R434="","",precio_alta!R434)</f>
        <v/>
      </c>
      <c r="R434" t="str">
        <f>IF(precio_alta!S434="","",precio_alta!S434)</f>
        <v/>
      </c>
      <c r="S434" t="str">
        <f>IF(precio_alta!T434="","",precio_alta!T434)</f>
        <v/>
      </c>
      <c r="T434" t="str">
        <f>IF(precio_alta!U434="","",precio_alta!U434)</f>
        <v/>
      </c>
      <c r="U434" t="str">
        <f>IF(precio_alta!V434="","",precio_alta!V434)</f>
        <v/>
      </c>
      <c r="V434" t="str">
        <f>IF(precio_alta!W434="","",precio_alta!W434)</f>
        <v/>
      </c>
      <c r="W434" t="str">
        <f>IF(precio_alta!X434="","",precio_alta!X434)</f>
        <v/>
      </c>
      <c r="X434" t="str">
        <f>IF(precio_alta!Y434="","",precio_alta!Y434)</f>
        <v/>
      </c>
      <c r="Y434" t="str">
        <f>IF(precio_alta!Z434="","",precio_alta!Z434)</f>
        <v/>
      </c>
      <c r="Z434" t="str">
        <f>IF(Anexar1!C424="","",IFERROR(VLOOKUP(C434,Anexar1!C:P,6,0),0))</f>
        <v/>
      </c>
      <c r="AA434" t="str">
        <f>IF(Anexar1!C424="","",IFERROR(VLOOKUP(C434,Anexar1!C:P,14,0),""))</f>
        <v/>
      </c>
    </row>
    <row r="435" spans="1:27" x14ac:dyDescent="0.3">
      <c r="A435" t="str">
        <f>IF(precio_alta!B435="","",precio_alta!B435)</f>
        <v/>
      </c>
      <c r="B435" t="str">
        <f>IF(Anexar1!B425="","",Anexar1!B425)</f>
        <v/>
      </c>
      <c r="C435" t="str">
        <f>IF(Anexar1!C425="","",Anexar1!C425)</f>
        <v/>
      </c>
      <c r="D435" t="str">
        <f>IF(precio_alta!E435="","",precio_alta!E435)</f>
        <v/>
      </c>
      <c r="E435" t="str">
        <f>IF(precio_alta!F435="","",precio_alta!F435)</f>
        <v/>
      </c>
      <c r="F435" t="str">
        <f>IF(precio_alta!G435="","",precio_alta!G435)</f>
        <v/>
      </c>
      <c r="G435" t="str">
        <f>IF(precio_alta!H435="","",precio_alta!H435)</f>
        <v/>
      </c>
      <c r="H435" t="str">
        <f>IF(precio_alta!I435="","",precio_alta!I435)</f>
        <v/>
      </c>
      <c r="I435" t="str">
        <f>IF(precio_alta!J435="","",precio_alta!J435)</f>
        <v/>
      </c>
      <c r="J435" t="str">
        <f>IF(precio_alta!K435="","",precio_alta!K435)</f>
        <v/>
      </c>
      <c r="K435" t="str">
        <f>IF(precio_alta!L435="","",precio_alta!L435)</f>
        <v/>
      </c>
      <c r="L435" t="str">
        <f>IF(precio_alta!M435="","",precio_alta!M435)</f>
        <v/>
      </c>
      <c r="M435" t="str">
        <f>IF(precio_alta!N435="","",precio_alta!N435)</f>
        <v/>
      </c>
      <c r="N435" t="str">
        <f>IF(precio_alta!O435="","",precio_alta!O435)</f>
        <v/>
      </c>
      <c r="O435" t="str">
        <f>IF(precio_alta!P435="","",precio_alta!P435)</f>
        <v/>
      </c>
      <c r="P435" t="str">
        <f>IF(precio_alta!Q435="","",precio_alta!Q435)</f>
        <v/>
      </c>
      <c r="Q435" t="str">
        <f>IF(precio_alta!R435="","",precio_alta!R435)</f>
        <v/>
      </c>
      <c r="R435" t="str">
        <f>IF(precio_alta!S435="","",precio_alta!S435)</f>
        <v/>
      </c>
      <c r="S435" t="str">
        <f>IF(precio_alta!T435="","",precio_alta!T435)</f>
        <v/>
      </c>
      <c r="T435" t="str">
        <f>IF(precio_alta!U435="","",precio_alta!U435)</f>
        <v/>
      </c>
      <c r="U435" t="str">
        <f>IF(precio_alta!V435="","",precio_alta!V435)</f>
        <v/>
      </c>
      <c r="V435" t="str">
        <f>IF(precio_alta!W435="","",precio_alta!W435)</f>
        <v/>
      </c>
      <c r="W435" t="str">
        <f>IF(precio_alta!X435="","",precio_alta!X435)</f>
        <v/>
      </c>
      <c r="X435" t="str">
        <f>IF(precio_alta!Y435="","",precio_alta!Y435)</f>
        <v/>
      </c>
      <c r="Y435" t="str">
        <f>IF(precio_alta!Z435="","",precio_alta!Z435)</f>
        <v/>
      </c>
      <c r="Z435" t="str">
        <f>IF(Anexar1!C425="","",IFERROR(VLOOKUP(C435,Anexar1!C:P,6,0),0))</f>
        <v/>
      </c>
      <c r="AA435" t="str">
        <f>IF(Anexar1!C425="","",IFERROR(VLOOKUP(C435,Anexar1!C:P,14,0),""))</f>
        <v/>
      </c>
    </row>
    <row r="436" spans="1:27" x14ac:dyDescent="0.3">
      <c r="A436" t="str">
        <f>IF(precio_alta!B436="","",precio_alta!B436)</f>
        <v/>
      </c>
      <c r="B436" t="str">
        <f>IF(Anexar1!B426="","",Anexar1!B426)</f>
        <v/>
      </c>
      <c r="C436" t="str">
        <f>IF(Anexar1!C426="","",Anexar1!C426)</f>
        <v/>
      </c>
      <c r="D436" t="str">
        <f>IF(precio_alta!E436="","",precio_alta!E436)</f>
        <v/>
      </c>
      <c r="E436" t="str">
        <f>IF(precio_alta!F436="","",precio_alta!F436)</f>
        <v/>
      </c>
      <c r="F436" t="str">
        <f>IF(precio_alta!G436="","",precio_alta!G436)</f>
        <v/>
      </c>
      <c r="G436" t="str">
        <f>IF(precio_alta!H436="","",precio_alta!H436)</f>
        <v/>
      </c>
      <c r="H436" t="str">
        <f>IF(precio_alta!I436="","",precio_alta!I436)</f>
        <v/>
      </c>
      <c r="I436" t="str">
        <f>IF(precio_alta!J436="","",precio_alta!J436)</f>
        <v/>
      </c>
      <c r="J436" t="str">
        <f>IF(precio_alta!K436="","",precio_alta!K436)</f>
        <v/>
      </c>
      <c r="K436" t="str">
        <f>IF(precio_alta!L436="","",precio_alta!L436)</f>
        <v/>
      </c>
      <c r="L436" t="str">
        <f>IF(precio_alta!M436="","",precio_alta!M436)</f>
        <v/>
      </c>
      <c r="M436" t="str">
        <f>IF(precio_alta!N436="","",precio_alta!N436)</f>
        <v/>
      </c>
      <c r="N436" t="str">
        <f>IF(precio_alta!O436="","",precio_alta!O436)</f>
        <v/>
      </c>
      <c r="O436" t="str">
        <f>IF(precio_alta!P436="","",precio_alta!P436)</f>
        <v/>
      </c>
      <c r="P436" t="str">
        <f>IF(precio_alta!Q436="","",precio_alta!Q436)</f>
        <v/>
      </c>
      <c r="Q436" t="str">
        <f>IF(precio_alta!R436="","",precio_alta!R436)</f>
        <v/>
      </c>
      <c r="R436" t="str">
        <f>IF(precio_alta!S436="","",precio_alta!S436)</f>
        <v/>
      </c>
      <c r="S436" t="str">
        <f>IF(precio_alta!T436="","",precio_alta!T436)</f>
        <v/>
      </c>
      <c r="T436" t="str">
        <f>IF(precio_alta!U436="","",precio_alta!U436)</f>
        <v/>
      </c>
      <c r="U436" t="str">
        <f>IF(precio_alta!V436="","",precio_alta!V436)</f>
        <v/>
      </c>
      <c r="V436" t="str">
        <f>IF(precio_alta!W436="","",precio_alta!W436)</f>
        <v/>
      </c>
      <c r="W436" t="str">
        <f>IF(precio_alta!X436="","",precio_alta!X436)</f>
        <v/>
      </c>
      <c r="X436" t="str">
        <f>IF(precio_alta!Y436="","",precio_alta!Y436)</f>
        <v/>
      </c>
      <c r="Y436" t="str">
        <f>IF(precio_alta!Z436="","",precio_alta!Z436)</f>
        <v/>
      </c>
      <c r="Z436" t="str">
        <f>IF(Anexar1!C426="","",IFERROR(VLOOKUP(C436,Anexar1!C:P,6,0),0))</f>
        <v/>
      </c>
      <c r="AA436" t="str">
        <f>IF(Anexar1!C426="","",IFERROR(VLOOKUP(C436,Anexar1!C:P,14,0),""))</f>
        <v/>
      </c>
    </row>
    <row r="437" spans="1:27" x14ac:dyDescent="0.3">
      <c r="A437" t="str">
        <f>IF(precio_alta!B437="","",precio_alta!B437)</f>
        <v/>
      </c>
      <c r="B437" t="str">
        <f>IF(Anexar1!B427="","",Anexar1!B427)</f>
        <v/>
      </c>
      <c r="C437" t="str">
        <f>IF(Anexar1!C427="","",Anexar1!C427)</f>
        <v/>
      </c>
      <c r="D437" t="str">
        <f>IF(precio_alta!E437="","",precio_alta!E437)</f>
        <v/>
      </c>
      <c r="E437" t="str">
        <f>IF(precio_alta!F437="","",precio_alta!F437)</f>
        <v/>
      </c>
      <c r="F437" t="str">
        <f>IF(precio_alta!G437="","",precio_alta!G437)</f>
        <v/>
      </c>
      <c r="G437" t="str">
        <f>IF(precio_alta!H437="","",precio_alta!H437)</f>
        <v/>
      </c>
      <c r="H437" t="str">
        <f>IF(precio_alta!I437="","",precio_alta!I437)</f>
        <v/>
      </c>
      <c r="I437" t="str">
        <f>IF(precio_alta!J437="","",precio_alta!J437)</f>
        <v/>
      </c>
      <c r="J437" t="str">
        <f>IF(precio_alta!K437="","",precio_alta!K437)</f>
        <v/>
      </c>
      <c r="K437" t="str">
        <f>IF(precio_alta!L437="","",precio_alta!L437)</f>
        <v/>
      </c>
      <c r="L437" t="str">
        <f>IF(precio_alta!M437="","",precio_alta!M437)</f>
        <v/>
      </c>
      <c r="M437" t="str">
        <f>IF(precio_alta!N437="","",precio_alta!N437)</f>
        <v/>
      </c>
      <c r="N437" t="str">
        <f>IF(precio_alta!O437="","",precio_alta!O437)</f>
        <v/>
      </c>
      <c r="O437" t="str">
        <f>IF(precio_alta!P437="","",precio_alta!P437)</f>
        <v/>
      </c>
      <c r="P437" t="str">
        <f>IF(precio_alta!Q437="","",precio_alta!Q437)</f>
        <v/>
      </c>
      <c r="Q437" t="str">
        <f>IF(precio_alta!R437="","",precio_alta!R437)</f>
        <v/>
      </c>
      <c r="R437" t="str">
        <f>IF(precio_alta!S437="","",precio_alta!S437)</f>
        <v/>
      </c>
      <c r="S437" t="str">
        <f>IF(precio_alta!T437="","",precio_alta!T437)</f>
        <v/>
      </c>
      <c r="T437" t="str">
        <f>IF(precio_alta!U437="","",precio_alta!U437)</f>
        <v/>
      </c>
      <c r="U437" t="str">
        <f>IF(precio_alta!V437="","",precio_alta!V437)</f>
        <v/>
      </c>
      <c r="V437" t="str">
        <f>IF(precio_alta!W437="","",precio_alta!W437)</f>
        <v/>
      </c>
      <c r="W437" t="str">
        <f>IF(precio_alta!X437="","",precio_alta!X437)</f>
        <v/>
      </c>
      <c r="X437" t="str">
        <f>IF(precio_alta!Y437="","",precio_alta!Y437)</f>
        <v/>
      </c>
      <c r="Y437" t="str">
        <f>IF(precio_alta!Z437="","",precio_alta!Z437)</f>
        <v/>
      </c>
      <c r="Z437" t="str">
        <f>IF(Anexar1!C427="","",IFERROR(VLOOKUP(C437,Anexar1!C:P,6,0),0))</f>
        <v/>
      </c>
      <c r="AA437" t="str">
        <f>IF(Anexar1!C427="","",IFERROR(VLOOKUP(C437,Anexar1!C:P,14,0),""))</f>
        <v/>
      </c>
    </row>
    <row r="438" spans="1:27" x14ac:dyDescent="0.3">
      <c r="A438" t="str">
        <f>IF(precio_alta!B438="","",precio_alta!B438)</f>
        <v/>
      </c>
      <c r="B438" t="str">
        <f>IF(Anexar1!B428="","",Anexar1!B428)</f>
        <v/>
      </c>
      <c r="C438" t="str">
        <f>IF(Anexar1!C428="","",Anexar1!C428)</f>
        <v/>
      </c>
      <c r="D438" t="str">
        <f>IF(precio_alta!E438="","",precio_alta!E438)</f>
        <v/>
      </c>
      <c r="E438" t="str">
        <f>IF(precio_alta!F438="","",precio_alta!F438)</f>
        <v/>
      </c>
      <c r="F438" t="str">
        <f>IF(precio_alta!G438="","",precio_alta!G438)</f>
        <v/>
      </c>
      <c r="G438" t="str">
        <f>IF(precio_alta!H438="","",precio_alta!H438)</f>
        <v/>
      </c>
      <c r="H438" t="str">
        <f>IF(precio_alta!I438="","",precio_alta!I438)</f>
        <v/>
      </c>
      <c r="I438" t="str">
        <f>IF(precio_alta!J438="","",precio_alta!J438)</f>
        <v/>
      </c>
      <c r="J438" t="str">
        <f>IF(precio_alta!K438="","",precio_alta!K438)</f>
        <v/>
      </c>
      <c r="K438" t="str">
        <f>IF(precio_alta!L438="","",precio_alta!L438)</f>
        <v/>
      </c>
      <c r="L438" t="str">
        <f>IF(precio_alta!M438="","",precio_alta!M438)</f>
        <v/>
      </c>
      <c r="M438" t="str">
        <f>IF(precio_alta!N438="","",precio_alta!N438)</f>
        <v/>
      </c>
      <c r="N438" t="str">
        <f>IF(precio_alta!O438="","",precio_alta!O438)</f>
        <v/>
      </c>
      <c r="O438" t="str">
        <f>IF(precio_alta!P438="","",precio_alta!P438)</f>
        <v/>
      </c>
      <c r="P438" t="str">
        <f>IF(precio_alta!Q438="","",precio_alta!Q438)</f>
        <v/>
      </c>
      <c r="Q438" t="str">
        <f>IF(precio_alta!R438="","",precio_alta!R438)</f>
        <v/>
      </c>
      <c r="R438" t="str">
        <f>IF(precio_alta!S438="","",precio_alta!S438)</f>
        <v/>
      </c>
      <c r="S438" t="str">
        <f>IF(precio_alta!T438="","",precio_alta!T438)</f>
        <v/>
      </c>
      <c r="T438" t="str">
        <f>IF(precio_alta!U438="","",precio_alta!U438)</f>
        <v/>
      </c>
      <c r="U438" t="str">
        <f>IF(precio_alta!V438="","",precio_alta!V438)</f>
        <v/>
      </c>
      <c r="V438" t="str">
        <f>IF(precio_alta!W438="","",precio_alta!W438)</f>
        <v/>
      </c>
      <c r="W438" t="str">
        <f>IF(precio_alta!X438="","",precio_alta!X438)</f>
        <v/>
      </c>
      <c r="X438" t="str">
        <f>IF(precio_alta!Y438="","",precio_alta!Y438)</f>
        <v/>
      </c>
      <c r="Y438" t="str">
        <f>IF(precio_alta!Z438="","",precio_alta!Z438)</f>
        <v/>
      </c>
      <c r="Z438" t="str">
        <f>IF(Anexar1!C428="","",IFERROR(VLOOKUP(C438,Anexar1!C:P,6,0),0))</f>
        <v/>
      </c>
      <c r="AA438" t="str">
        <f>IF(Anexar1!C428="","",IFERROR(VLOOKUP(C438,Anexar1!C:P,14,0),""))</f>
        <v/>
      </c>
    </row>
    <row r="439" spans="1:27" x14ac:dyDescent="0.3">
      <c r="A439" t="str">
        <f>IF(precio_alta!B439="","",precio_alta!B439)</f>
        <v/>
      </c>
      <c r="B439" t="str">
        <f>IF(Anexar1!B429="","",Anexar1!B429)</f>
        <v/>
      </c>
      <c r="C439" t="str">
        <f>IF(Anexar1!C429="","",Anexar1!C429)</f>
        <v/>
      </c>
      <c r="D439" t="str">
        <f>IF(precio_alta!E439="","",precio_alta!E439)</f>
        <v/>
      </c>
      <c r="E439" t="str">
        <f>IF(precio_alta!F439="","",precio_alta!F439)</f>
        <v/>
      </c>
      <c r="F439" t="str">
        <f>IF(precio_alta!G439="","",precio_alta!G439)</f>
        <v/>
      </c>
      <c r="G439" t="str">
        <f>IF(precio_alta!H439="","",precio_alta!H439)</f>
        <v/>
      </c>
      <c r="H439" t="str">
        <f>IF(precio_alta!I439="","",precio_alta!I439)</f>
        <v/>
      </c>
      <c r="I439" t="str">
        <f>IF(precio_alta!J439="","",precio_alta!J439)</f>
        <v/>
      </c>
      <c r="J439" t="str">
        <f>IF(precio_alta!K439="","",precio_alta!K439)</f>
        <v/>
      </c>
      <c r="K439" t="str">
        <f>IF(precio_alta!L439="","",precio_alta!L439)</f>
        <v/>
      </c>
      <c r="L439" t="str">
        <f>IF(precio_alta!M439="","",precio_alta!M439)</f>
        <v/>
      </c>
      <c r="M439" t="str">
        <f>IF(precio_alta!N439="","",precio_alta!N439)</f>
        <v/>
      </c>
      <c r="N439" t="str">
        <f>IF(precio_alta!O439="","",precio_alta!O439)</f>
        <v/>
      </c>
      <c r="O439" t="str">
        <f>IF(precio_alta!P439="","",precio_alta!P439)</f>
        <v/>
      </c>
      <c r="P439" t="str">
        <f>IF(precio_alta!Q439="","",precio_alta!Q439)</f>
        <v/>
      </c>
      <c r="Q439" t="str">
        <f>IF(precio_alta!R439="","",precio_alta!R439)</f>
        <v/>
      </c>
      <c r="R439" t="str">
        <f>IF(precio_alta!S439="","",precio_alta!S439)</f>
        <v/>
      </c>
      <c r="S439" t="str">
        <f>IF(precio_alta!T439="","",precio_alta!T439)</f>
        <v/>
      </c>
      <c r="T439" t="str">
        <f>IF(precio_alta!U439="","",precio_alta!U439)</f>
        <v/>
      </c>
      <c r="U439" t="str">
        <f>IF(precio_alta!V439="","",precio_alta!V439)</f>
        <v/>
      </c>
      <c r="V439" t="str">
        <f>IF(precio_alta!W439="","",precio_alta!W439)</f>
        <v/>
      </c>
      <c r="W439" t="str">
        <f>IF(precio_alta!X439="","",precio_alta!X439)</f>
        <v/>
      </c>
      <c r="X439" t="str">
        <f>IF(precio_alta!Y439="","",precio_alta!Y439)</f>
        <v/>
      </c>
      <c r="Y439" t="str">
        <f>IF(precio_alta!Z439="","",precio_alta!Z439)</f>
        <v/>
      </c>
      <c r="Z439" t="str">
        <f>IF(Anexar1!C429="","",IFERROR(VLOOKUP(C439,Anexar1!C:P,6,0),0))</f>
        <v/>
      </c>
      <c r="AA439" t="str">
        <f>IF(Anexar1!C429="","",IFERROR(VLOOKUP(C439,Anexar1!C:P,14,0),""))</f>
        <v/>
      </c>
    </row>
    <row r="440" spans="1:27" x14ac:dyDescent="0.3">
      <c r="A440" t="str">
        <f>IF(precio_alta!B440="","",precio_alta!B440)</f>
        <v/>
      </c>
      <c r="B440" t="str">
        <f>IF(Anexar1!B430="","",Anexar1!B430)</f>
        <v/>
      </c>
      <c r="C440" t="str">
        <f>IF(Anexar1!C430="","",Anexar1!C430)</f>
        <v/>
      </c>
      <c r="D440" t="str">
        <f>IF(precio_alta!E440="","",precio_alta!E440)</f>
        <v/>
      </c>
      <c r="E440" t="str">
        <f>IF(precio_alta!F440="","",precio_alta!F440)</f>
        <v/>
      </c>
      <c r="F440" t="str">
        <f>IF(precio_alta!G440="","",precio_alta!G440)</f>
        <v/>
      </c>
      <c r="G440" t="str">
        <f>IF(precio_alta!H440="","",precio_alta!H440)</f>
        <v/>
      </c>
      <c r="H440" t="str">
        <f>IF(precio_alta!I440="","",precio_alta!I440)</f>
        <v/>
      </c>
      <c r="I440" t="str">
        <f>IF(precio_alta!J440="","",precio_alta!J440)</f>
        <v/>
      </c>
      <c r="J440" t="str">
        <f>IF(precio_alta!K440="","",precio_alta!K440)</f>
        <v/>
      </c>
      <c r="K440" t="str">
        <f>IF(precio_alta!L440="","",precio_alta!L440)</f>
        <v/>
      </c>
      <c r="L440" t="str">
        <f>IF(precio_alta!M440="","",precio_alta!M440)</f>
        <v/>
      </c>
      <c r="M440" t="str">
        <f>IF(precio_alta!N440="","",precio_alta!N440)</f>
        <v/>
      </c>
      <c r="N440" t="str">
        <f>IF(precio_alta!O440="","",precio_alta!O440)</f>
        <v/>
      </c>
      <c r="O440" t="str">
        <f>IF(precio_alta!P440="","",precio_alta!P440)</f>
        <v/>
      </c>
      <c r="P440" t="str">
        <f>IF(precio_alta!Q440="","",precio_alta!Q440)</f>
        <v/>
      </c>
      <c r="Q440" t="str">
        <f>IF(precio_alta!R440="","",precio_alta!R440)</f>
        <v/>
      </c>
      <c r="R440" t="str">
        <f>IF(precio_alta!S440="","",precio_alta!S440)</f>
        <v/>
      </c>
      <c r="S440" t="str">
        <f>IF(precio_alta!T440="","",precio_alta!T440)</f>
        <v/>
      </c>
      <c r="T440" t="str">
        <f>IF(precio_alta!U440="","",precio_alta!U440)</f>
        <v/>
      </c>
      <c r="U440" t="str">
        <f>IF(precio_alta!V440="","",precio_alta!V440)</f>
        <v/>
      </c>
      <c r="V440" t="str">
        <f>IF(precio_alta!W440="","",precio_alta!W440)</f>
        <v/>
      </c>
      <c r="W440" t="str">
        <f>IF(precio_alta!X440="","",precio_alta!X440)</f>
        <v/>
      </c>
      <c r="X440" t="str">
        <f>IF(precio_alta!Y440="","",precio_alta!Y440)</f>
        <v/>
      </c>
      <c r="Y440" t="str">
        <f>IF(precio_alta!Z440="","",precio_alta!Z440)</f>
        <v/>
      </c>
      <c r="Z440" t="str">
        <f>IF(Anexar1!C430="","",IFERROR(VLOOKUP(C440,Anexar1!C:P,6,0),0))</f>
        <v/>
      </c>
      <c r="AA440" t="str">
        <f>IF(Anexar1!C430="","",IFERROR(VLOOKUP(C440,Anexar1!C:P,14,0),""))</f>
        <v/>
      </c>
    </row>
    <row r="441" spans="1:27" x14ac:dyDescent="0.3">
      <c r="A441" t="str">
        <f>IF(precio_alta!B441="","",precio_alta!B441)</f>
        <v/>
      </c>
      <c r="B441" t="str">
        <f>IF(Anexar1!B431="","",Anexar1!B431)</f>
        <v/>
      </c>
      <c r="C441" t="str">
        <f>IF(Anexar1!C431="","",Anexar1!C431)</f>
        <v/>
      </c>
      <c r="D441" t="str">
        <f>IF(precio_alta!E441="","",precio_alta!E441)</f>
        <v/>
      </c>
      <c r="E441" t="str">
        <f>IF(precio_alta!F441="","",precio_alta!F441)</f>
        <v/>
      </c>
      <c r="F441" t="str">
        <f>IF(precio_alta!G441="","",precio_alta!G441)</f>
        <v/>
      </c>
      <c r="G441" t="str">
        <f>IF(precio_alta!H441="","",precio_alta!H441)</f>
        <v/>
      </c>
      <c r="H441" t="str">
        <f>IF(precio_alta!I441="","",precio_alta!I441)</f>
        <v/>
      </c>
      <c r="I441" t="str">
        <f>IF(precio_alta!J441="","",precio_alta!J441)</f>
        <v/>
      </c>
      <c r="J441" t="str">
        <f>IF(precio_alta!K441="","",precio_alta!K441)</f>
        <v/>
      </c>
      <c r="K441" t="str">
        <f>IF(precio_alta!L441="","",precio_alta!L441)</f>
        <v/>
      </c>
      <c r="L441" t="str">
        <f>IF(precio_alta!M441="","",precio_alta!M441)</f>
        <v/>
      </c>
      <c r="M441" t="str">
        <f>IF(precio_alta!N441="","",precio_alta!N441)</f>
        <v/>
      </c>
      <c r="N441" t="str">
        <f>IF(precio_alta!O441="","",precio_alta!O441)</f>
        <v/>
      </c>
      <c r="O441" t="str">
        <f>IF(precio_alta!P441="","",precio_alta!P441)</f>
        <v/>
      </c>
      <c r="P441" t="str">
        <f>IF(precio_alta!Q441="","",precio_alta!Q441)</f>
        <v/>
      </c>
      <c r="Q441" t="str">
        <f>IF(precio_alta!R441="","",precio_alta!R441)</f>
        <v/>
      </c>
      <c r="R441" t="str">
        <f>IF(precio_alta!S441="","",precio_alta!S441)</f>
        <v/>
      </c>
      <c r="S441" t="str">
        <f>IF(precio_alta!T441="","",precio_alta!T441)</f>
        <v/>
      </c>
      <c r="T441" t="str">
        <f>IF(precio_alta!U441="","",precio_alta!U441)</f>
        <v/>
      </c>
      <c r="U441" t="str">
        <f>IF(precio_alta!V441="","",precio_alta!V441)</f>
        <v/>
      </c>
      <c r="V441" t="str">
        <f>IF(precio_alta!W441="","",precio_alta!W441)</f>
        <v/>
      </c>
      <c r="W441" t="str">
        <f>IF(precio_alta!X441="","",precio_alta!X441)</f>
        <v/>
      </c>
      <c r="X441" t="str">
        <f>IF(precio_alta!Y441="","",precio_alta!Y441)</f>
        <v/>
      </c>
      <c r="Y441" t="str">
        <f>IF(precio_alta!Z441="","",precio_alta!Z441)</f>
        <v/>
      </c>
      <c r="Z441" t="str">
        <f>IF(Anexar1!C431="","",IFERROR(VLOOKUP(C441,Anexar1!C:P,6,0),0))</f>
        <v/>
      </c>
      <c r="AA441" t="str">
        <f>IF(Anexar1!C431="","",IFERROR(VLOOKUP(C441,Anexar1!C:P,14,0),""))</f>
        <v/>
      </c>
    </row>
    <row r="442" spans="1:27" x14ac:dyDescent="0.3">
      <c r="A442" t="str">
        <f>IF(precio_alta!B442="","",precio_alta!B442)</f>
        <v/>
      </c>
      <c r="B442" t="str">
        <f>IF(Anexar1!B432="","",Anexar1!B432)</f>
        <v/>
      </c>
      <c r="C442" t="str">
        <f>IF(Anexar1!C432="","",Anexar1!C432)</f>
        <v/>
      </c>
      <c r="D442" t="str">
        <f>IF(precio_alta!E442="","",precio_alta!E442)</f>
        <v/>
      </c>
      <c r="E442" t="str">
        <f>IF(precio_alta!F442="","",precio_alta!F442)</f>
        <v/>
      </c>
      <c r="F442" t="str">
        <f>IF(precio_alta!G442="","",precio_alta!G442)</f>
        <v/>
      </c>
      <c r="G442" t="str">
        <f>IF(precio_alta!H442="","",precio_alta!H442)</f>
        <v/>
      </c>
      <c r="H442" t="str">
        <f>IF(precio_alta!I442="","",precio_alta!I442)</f>
        <v/>
      </c>
      <c r="I442" t="str">
        <f>IF(precio_alta!J442="","",precio_alta!J442)</f>
        <v/>
      </c>
      <c r="J442" t="str">
        <f>IF(precio_alta!K442="","",precio_alta!K442)</f>
        <v/>
      </c>
      <c r="K442" t="str">
        <f>IF(precio_alta!L442="","",precio_alta!L442)</f>
        <v/>
      </c>
      <c r="L442" t="str">
        <f>IF(precio_alta!M442="","",precio_alta!M442)</f>
        <v/>
      </c>
      <c r="M442" t="str">
        <f>IF(precio_alta!N442="","",precio_alta!N442)</f>
        <v/>
      </c>
      <c r="N442" t="str">
        <f>IF(precio_alta!O442="","",precio_alta!O442)</f>
        <v/>
      </c>
      <c r="O442" t="str">
        <f>IF(precio_alta!P442="","",precio_alta!P442)</f>
        <v/>
      </c>
      <c r="P442" t="str">
        <f>IF(precio_alta!Q442="","",precio_alta!Q442)</f>
        <v/>
      </c>
      <c r="Q442" t="str">
        <f>IF(precio_alta!R442="","",precio_alta!R442)</f>
        <v/>
      </c>
      <c r="R442" t="str">
        <f>IF(precio_alta!S442="","",precio_alta!S442)</f>
        <v/>
      </c>
      <c r="S442" t="str">
        <f>IF(precio_alta!T442="","",precio_alta!T442)</f>
        <v/>
      </c>
      <c r="T442" t="str">
        <f>IF(precio_alta!U442="","",precio_alta!U442)</f>
        <v/>
      </c>
      <c r="U442" t="str">
        <f>IF(precio_alta!V442="","",precio_alta!V442)</f>
        <v/>
      </c>
      <c r="V442" t="str">
        <f>IF(precio_alta!W442="","",precio_alta!W442)</f>
        <v/>
      </c>
      <c r="W442" t="str">
        <f>IF(precio_alta!X442="","",precio_alta!X442)</f>
        <v/>
      </c>
      <c r="X442" t="str">
        <f>IF(precio_alta!Y442="","",precio_alta!Y442)</f>
        <v/>
      </c>
      <c r="Y442" t="str">
        <f>IF(precio_alta!Z442="","",precio_alta!Z442)</f>
        <v/>
      </c>
      <c r="Z442" t="str">
        <f>IF(Anexar1!C432="","",IFERROR(VLOOKUP(C442,Anexar1!C:P,6,0),0))</f>
        <v/>
      </c>
      <c r="AA442" t="str">
        <f>IF(Anexar1!C432="","",IFERROR(VLOOKUP(C442,Anexar1!C:P,14,0),""))</f>
        <v/>
      </c>
    </row>
    <row r="443" spans="1:27" x14ac:dyDescent="0.3">
      <c r="A443" t="str">
        <f>IF(precio_alta!B443="","",precio_alta!B443)</f>
        <v/>
      </c>
      <c r="B443" t="str">
        <f>IF(Anexar1!B433="","",Anexar1!B433)</f>
        <v/>
      </c>
      <c r="C443" t="str">
        <f>IF(Anexar1!C433="","",Anexar1!C433)</f>
        <v/>
      </c>
      <c r="D443" t="str">
        <f>IF(precio_alta!E443="","",precio_alta!E443)</f>
        <v/>
      </c>
      <c r="E443" t="str">
        <f>IF(precio_alta!F443="","",precio_alta!F443)</f>
        <v/>
      </c>
      <c r="F443" t="str">
        <f>IF(precio_alta!G443="","",precio_alta!G443)</f>
        <v/>
      </c>
      <c r="G443" t="str">
        <f>IF(precio_alta!H443="","",precio_alta!H443)</f>
        <v/>
      </c>
      <c r="H443" t="str">
        <f>IF(precio_alta!I443="","",precio_alta!I443)</f>
        <v/>
      </c>
      <c r="I443" t="str">
        <f>IF(precio_alta!J443="","",precio_alta!J443)</f>
        <v/>
      </c>
      <c r="J443" t="str">
        <f>IF(precio_alta!K443="","",precio_alta!K443)</f>
        <v/>
      </c>
      <c r="K443" t="str">
        <f>IF(precio_alta!L443="","",precio_alta!L443)</f>
        <v/>
      </c>
      <c r="L443" t="str">
        <f>IF(precio_alta!M443="","",precio_alta!M443)</f>
        <v/>
      </c>
      <c r="M443" t="str">
        <f>IF(precio_alta!N443="","",precio_alta!N443)</f>
        <v/>
      </c>
      <c r="N443" t="str">
        <f>IF(precio_alta!O443="","",precio_alta!O443)</f>
        <v/>
      </c>
      <c r="O443" t="str">
        <f>IF(precio_alta!P443="","",precio_alta!P443)</f>
        <v/>
      </c>
      <c r="P443" t="str">
        <f>IF(precio_alta!Q443="","",precio_alta!Q443)</f>
        <v/>
      </c>
      <c r="Q443" t="str">
        <f>IF(precio_alta!R443="","",precio_alta!R443)</f>
        <v/>
      </c>
      <c r="R443" t="str">
        <f>IF(precio_alta!S443="","",precio_alta!S443)</f>
        <v/>
      </c>
      <c r="S443" t="str">
        <f>IF(precio_alta!T443="","",precio_alta!T443)</f>
        <v/>
      </c>
      <c r="T443" t="str">
        <f>IF(precio_alta!U443="","",precio_alta!U443)</f>
        <v/>
      </c>
      <c r="U443" t="str">
        <f>IF(precio_alta!V443="","",precio_alta!V443)</f>
        <v/>
      </c>
      <c r="V443" t="str">
        <f>IF(precio_alta!W443="","",precio_alta!W443)</f>
        <v/>
      </c>
      <c r="W443" t="str">
        <f>IF(precio_alta!X443="","",precio_alta!X443)</f>
        <v/>
      </c>
      <c r="X443" t="str">
        <f>IF(precio_alta!Y443="","",precio_alta!Y443)</f>
        <v/>
      </c>
      <c r="Y443" t="str">
        <f>IF(precio_alta!Z443="","",precio_alta!Z443)</f>
        <v/>
      </c>
      <c r="Z443" t="str">
        <f>IF(Anexar1!C433="","",IFERROR(VLOOKUP(C443,Anexar1!C:P,6,0),0))</f>
        <v/>
      </c>
      <c r="AA443" t="str">
        <f>IF(Anexar1!C433="","",IFERROR(VLOOKUP(C443,Anexar1!C:P,14,0),""))</f>
        <v/>
      </c>
    </row>
    <row r="444" spans="1:27" x14ac:dyDescent="0.3">
      <c r="A444" t="str">
        <f>IF(precio_alta!B444="","",precio_alta!B444)</f>
        <v/>
      </c>
      <c r="B444" t="str">
        <f>IF(Anexar1!B434="","",Anexar1!B434)</f>
        <v/>
      </c>
      <c r="C444" t="str">
        <f>IF(Anexar1!C434="","",Anexar1!C434)</f>
        <v/>
      </c>
      <c r="D444" t="str">
        <f>IF(precio_alta!E444="","",precio_alta!E444)</f>
        <v/>
      </c>
      <c r="E444" t="str">
        <f>IF(precio_alta!F444="","",precio_alta!F444)</f>
        <v/>
      </c>
      <c r="F444" t="str">
        <f>IF(precio_alta!G444="","",precio_alta!G444)</f>
        <v/>
      </c>
      <c r="G444" t="str">
        <f>IF(precio_alta!H444="","",precio_alta!H444)</f>
        <v/>
      </c>
      <c r="H444" t="str">
        <f>IF(precio_alta!I444="","",precio_alta!I444)</f>
        <v/>
      </c>
      <c r="I444" t="str">
        <f>IF(precio_alta!J444="","",precio_alta!J444)</f>
        <v/>
      </c>
      <c r="J444" t="str">
        <f>IF(precio_alta!K444="","",precio_alta!K444)</f>
        <v/>
      </c>
      <c r="K444" t="str">
        <f>IF(precio_alta!L444="","",precio_alta!L444)</f>
        <v/>
      </c>
      <c r="L444" t="str">
        <f>IF(precio_alta!M444="","",precio_alta!M444)</f>
        <v/>
      </c>
      <c r="M444" t="str">
        <f>IF(precio_alta!N444="","",precio_alta!N444)</f>
        <v/>
      </c>
      <c r="N444" t="str">
        <f>IF(precio_alta!O444="","",precio_alta!O444)</f>
        <v/>
      </c>
      <c r="O444" t="str">
        <f>IF(precio_alta!P444="","",precio_alta!P444)</f>
        <v/>
      </c>
      <c r="P444" t="str">
        <f>IF(precio_alta!Q444="","",precio_alta!Q444)</f>
        <v/>
      </c>
      <c r="Q444" t="str">
        <f>IF(precio_alta!R444="","",precio_alta!R444)</f>
        <v/>
      </c>
      <c r="R444" t="str">
        <f>IF(precio_alta!S444="","",precio_alta!S444)</f>
        <v/>
      </c>
      <c r="S444" t="str">
        <f>IF(precio_alta!T444="","",precio_alta!T444)</f>
        <v/>
      </c>
      <c r="T444" t="str">
        <f>IF(precio_alta!U444="","",precio_alta!U444)</f>
        <v/>
      </c>
      <c r="U444" t="str">
        <f>IF(precio_alta!V444="","",precio_alta!V444)</f>
        <v/>
      </c>
      <c r="V444" t="str">
        <f>IF(precio_alta!W444="","",precio_alta!W444)</f>
        <v/>
      </c>
      <c r="W444" t="str">
        <f>IF(precio_alta!X444="","",precio_alta!X444)</f>
        <v/>
      </c>
      <c r="X444" t="str">
        <f>IF(precio_alta!Y444="","",precio_alta!Y444)</f>
        <v/>
      </c>
      <c r="Y444" t="str">
        <f>IF(precio_alta!Z444="","",precio_alta!Z444)</f>
        <v/>
      </c>
      <c r="Z444" t="str">
        <f>IF(Anexar1!C434="","",IFERROR(VLOOKUP(C444,Anexar1!C:P,6,0),0))</f>
        <v/>
      </c>
      <c r="AA444" t="str">
        <f>IF(Anexar1!C434="","",IFERROR(VLOOKUP(C444,Anexar1!C:P,14,0),""))</f>
        <v/>
      </c>
    </row>
    <row r="445" spans="1:27" x14ac:dyDescent="0.3">
      <c r="A445" t="str">
        <f>IF(precio_alta!B445="","",precio_alta!B445)</f>
        <v/>
      </c>
      <c r="B445" t="str">
        <f>IF(Anexar1!B435="","",Anexar1!B435)</f>
        <v/>
      </c>
      <c r="C445" t="str">
        <f>IF(Anexar1!C435="","",Anexar1!C435)</f>
        <v/>
      </c>
      <c r="D445" t="str">
        <f>IF(precio_alta!E445="","",precio_alta!E445)</f>
        <v/>
      </c>
      <c r="E445" t="str">
        <f>IF(precio_alta!F445="","",precio_alta!F445)</f>
        <v/>
      </c>
      <c r="F445" t="str">
        <f>IF(precio_alta!G445="","",precio_alta!G445)</f>
        <v/>
      </c>
      <c r="G445" t="str">
        <f>IF(precio_alta!H445="","",precio_alta!H445)</f>
        <v/>
      </c>
      <c r="H445" t="str">
        <f>IF(precio_alta!I445="","",precio_alta!I445)</f>
        <v/>
      </c>
      <c r="I445" t="str">
        <f>IF(precio_alta!J445="","",precio_alta!J445)</f>
        <v/>
      </c>
      <c r="J445" t="str">
        <f>IF(precio_alta!K445="","",precio_alta!K445)</f>
        <v/>
      </c>
      <c r="K445" t="str">
        <f>IF(precio_alta!L445="","",precio_alta!L445)</f>
        <v/>
      </c>
      <c r="L445" t="str">
        <f>IF(precio_alta!M445="","",precio_alta!M445)</f>
        <v/>
      </c>
      <c r="M445" t="str">
        <f>IF(precio_alta!N445="","",precio_alta!N445)</f>
        <v/>
      </c>
      <c r="N445" t="str">
        <f>IF(precio_alta!O445="","",precio_alta!O445)</f>
        <v/>
      </c>
      <c r="O445" t="str">
        <f>IF(precio_alta!P445="","",precio_alta!P445)</f>
        <v/>
      </c>
      <c r="P445" t="str">
        <f>IF(precio_alta!Q445="","",precio_alta!Q445)</f>
        <v/>
      </c>
      <c r="Q445" t="str">
        <f>IF(precio_alta!R445="","",precio_alta!R445)</f>
        <v/>
      </c>
      <c r="R445" t="str">
        <f>IF(precio_alta!S445="","",precio_alta!S445)</f>
        <v/>
      </c>
      <c r="S445" t="str">
        <f>IF(precio_alta!T445="","",precio_alta!T445)</f>
        <v/>
      </c>
      <c r="T445" t="str">
        <f>IF(precio_alta!U445="","",precio_alta!U445)</f>
        <v/>
      </c>
      <c r="U445" t="str">
        <f>IF(precio_alta!V445="","",precio_alta!V445)</f>
        <v/>
      </c>
      <c r="V445" t="str">
        <f>IF(precio_alta!W445="","",precio_alta!W445)</f>
        <v/>
      </c>
      <c r="W445" t="str">
        <f>IF(precio_alta!X445="","",precio_alta!X445)</f>
        <v/>
      </c>
      <c r="X445" t="str">
        <f>IF(precio_alta!Y445="","",precio_alta!Y445)</f>
        <v/>
      </c>
      <c r="Y445" t="str">
        <f>IF(precio_alta!Z445="","",precio_alta!Z445)</f>
        <v/>
      </c>
      <c r="Z445" t="str">
        <f>IF(Anexar1!C435="","",IFERROR(VLOOKUP(C445,Anexar1!C:P,6,0),0))</f>
        <v/>
      </c>
      <c r="AA445" t="str">
        <f>IF(Anexar1!C435="","",IFERROR(VLOOKUP(C445,Anexar1!C:P,14,0),""))</f>
        <v/>
      </c>
    </row>
    <row r="446" spans="1:27" x14ac:dyDescent="0.3">
      <c r="A446" t="str">
        <f>IF(precio_alta!B446="","",precio_alta!B446)</f>
        <v/>
      </c>
      <c r="B446" t="str">
        <f>IF(Anexar1!B436="","",Anexar1!B436)</f>
        <v/>
      </c>
      <c r="C446" t="str">
        <f>IF(Anexar1!C436="","",Anexar1!C436)</f>
        <v/>
      </c>
      <c r="D446" t="str">
        <f>IF(precio_alta!E446="","",precio_alta!E446)</f>
        <v/>
      </c>
      <c r="E446" t="str">
        <f>IF(precio_alta!F446="","",precio_alta!F446)</f>
        <v/>
      </c>
      <c r="F446" t="str">
        <f>IF(precio_alta!G446="","",precio_alta!G446)</f>
        <v/>
      </c>
      <c r="G446" t="str">
        <f>IF(precio_alta!H446="","",precio_alta!H446)</f>
        <v/>
      </c>
      <c r="H446" t="str">
        <f>IF(precio_alta!I446="","",precio_alta!I446)</f>
        <v/>
      </c>
      <c r="I446" t="str">
        <f>IF(precio_alta!J446="","",precio_alta!J446)</f>
        <v/>
      </c>
      <c r="J446" t="str">
        <f>IF(precio_alta!K446="","",precio_alta!K446)</f>
        <v/>
      </c>
      <c r="K446" t="str">
        <f>IF(precio_alta!L446="","",precio_alta!L446)</f>
        <v/>
      </c>
      <c r="L446" t="str">
        <f>IF(precio_alta!M446="","",precio_alta!M446)</f>
        <v/>
      </c>
      <c r="M446" t="str">
        <f>IF(precio_alta!N446="","",precio_alta!N446)</f>
        <v/>
      </c>
      <c r="N446" t="str">
        <f>IF(precio_alta!O446="","",precio_alta!O446)</f>
        <v/>
      </c>
      <c r="O446" t="str">
        <f>IF(precio_alta!P446="","",precio_alta!P446)</f>
        <v/>
      </c>
      <c r="P446" t="str">
        <f>IF(precio_alta!Q446="","",precio_alta!Q446)</f>
        <v/>
      </c>
      <c r="Q446" t="str">
        <f>IF(precio_alta!R446="","",precio_alta!R446)</f>
        <v/>
      </c>
      <c r="R446" t="str">
        <f>IF(precio_alta!S446="","",precio_alta!S446)</f>
        <v/>
      </c>
      <c r="S446" t="str">
        <f>IF(precio_alta!T446="","",precio_alta!T446)</f>
        <v/>
      </c>
      <c r="T446" t="str">
        <f>IF(precio_alta!U446="","",precio_alta!U446)</f>
        <v/>
      </c>
      <c r="U446" t="str">
        <f>IF(precio_alta!V446="","",precio_alta!V446)</f>
        <v/>
      </c>
      <c r="V446" t="str">
        <f>IF(precio_alta!W446="","",precio_alta!W446)</f>
        <v/>
      </c>
      <c r="W446" t="str">
        <f>IF(precio_alta!X446="","",precio_alta!X446)</f>
        <v/>
      </c>
      <c r="X446" t="str">
        <f>IF(precio_alta!Y446="","",precio_alta!Y446)</f>
        <v/>
      </c>
      <c r="Y446" t="str">
        <f>IF(precio_alta!Z446="","",precio_alta!Z446)</f>
        <v/>
      </c>
      <c r="Z446" t="str">
        <f>IF(Anexar1!C436="","",IFERROR(VLOOKUP(C446,Anexar1!C:P,6,0),0))</f>
        <v/>
      </c>
      <c r="AA446" t="str">
        <f>IF(Anexar1!C436="","",IFERROR(VLOOKUP(C446,Anexar1!C:P,14,0),""))</f>
        <v/>
      </c>
    </row>
    <row r="447" spans="1:27" x14ac:dyDescent="0.3">
      <c r="A447" t="str">
        <f>IF(precio_alta!B447="","",precio_alta!B447)</f>
        <v/>
      </c>
      <c r="B447" t="str">
        <f>IF(Anexar1!B437="","",Anexar1!B437)</f>
        <v/>
      </c>
      <c r="C447" t="str">
        <f>IF(Anexar1!C437="","",Anexar1!C437)</f>
        <v/>
      </c>
      <c r="D447" t="str">
        <f>IF(precio_alta!E447="","",precio_alta!E447)</f>
        <v/>
      </c>
      <c r="E447" t="str">
        <f>IF(precio_alta!F447="","",precio_alta!F447)</f>
        <v/>
      </c>
      <c r="F447" t="str">
        <f>IF(precio_alta!G447="","",precio_alta!G447)</f>
        <v/>
      </c>
      <c r="G447" t="str">
        <f>IF(precio_alta!H447="","",precio_alta!H447)</f>
        <v/>
      </c>
      <c r="H447" t="str">
        <f>IF(precio_alta!I447="","",precio_alta!I447)</f>
        <v/>
      </c>
      <c r="I447" t="str">
        <f>IF(precio_alta!J447="","",precio_alta!J447)</f>
        <v/>
      </c>
      <c r="J447" t="str">
        <f>IF(precio_alta!K447="","",precio_alta!K447)</f>
        <v/>
      </c>
      <c r="K447" t="str">
        <f>IF(precio_alta!L447="","",precio_alta!L447)</f>
        <v/>
      </c>
      <c r="L447" t="str">
        <f>IF(precio_alta!M447="","",precio_alta!M447)</f>
        <v/>
      </c>
      <c r="M447" t="str">
        <f>IF(precio_alta!N447="","",precio_alta!N447)</f>
        <v/>
      </c>
      <c r="N447" t="str">
        <f>IF(precio_alta!O447="","",precio_alta!O447)</f>
        <v/>
      </c>
      <c r="O447" t="str">
        <f>IF(precio_alta!P447="","",precio_alta!P447)</f>
        <v/>
      </c>
      <c r="P447" t="str">
        <f>IF(precio_alta!Q447="","",precio_alta!Q447)</f>
        <v/>
      </c>
      <c r="Q447" t="str">
        <f>IF(precio_alta!R447="","",precio_alta!R447)</f>
        <v/>
      </c>
      <c r="R447" t="str">
        <f>IF(precio_alta!S447="","",precio_alta!S447)</f>
        <v/>
      </c>
      <c r="S447" t="str">
        <f>IF(precio_alta!T447="","",precio_alta!T447)</f>
        <v/>
      </c>
      <c r="T447" t="str">
        <f>IF(precio_alta!U447="","",precio_alta!U447)</f>
        <v/>
      </c>
      <c r="U447" t="str">
        <f>IF(precio_alta!V447="","",precio_alta!V447)</f>
        <v/>
      </c>
      <c r="V447" t="str">
        <f>IF(precio_alta!W447="","",precio_alta!W447)</f>
        <v/>
      </c>
      <c r="W447" t="str">
        <f>IF(precio_alta!X447="","",precio_alta!X447)</f>
        <v/>
      </c>
      <c r="X447" t="str">
        <f>IF(precio_alta!Y447="","",precio_alta!Y447)</f>
        <v/>
      </c>
      <c r="Y447" t="str">
        <f>IF(precio_alta!Z447="","",precio_alta!Z447)</f>
        <v/>
      </c>
      <c r="Z447" t="str">
        <f>IF(Anexar1!C437="","",IFERROR(VLOOKUP(C447,Anexar1!C:P,6,0),0))</f>
        <v/>
      </c>
      <c r="AA447" t="str">
        <f>IF(Anexar1!C437="","",IFERROR(VLOOKUP(C447,Anexar1!C:P,14,0),""))</f>
        <v/>
      </c>
    </row>
    <row r="448" spans="1:27" x14ac:dyDescent="0.3">
      <c r="A448" t="str">
        <f>IF(precio_alta!B448="","",precio_alta!B448)</f>
        <v/>
      </c>
      <c r="B448" t="str">
        <f>IF(Anexar1!B438="","",Anexar1!B438)</f>
        <v/>
      </c>
      <c r="C448" t="str">
        <f>IF(Anexar1!C438="","",Anexar1!C438)</f>
        <v/>
      </c>
      <c r="D448" t="str">
        <f>IF(precio_alta!E448="","",precio_alta!E448)</f>
        <v/>
      </c>
      <c r="E448" t="str">
        <f>IF(precio_alta!F448="","",precio_alta!F448)</f>
        <v/>
      </c>
      <c r="F448" t="str">
        <f>IF(precio_alta!G448="","",precio_alta!G448)</f>
        <v/>
      </c>
      <c r="G448" t="str">
        <f>IF(precio_alta!H448="","",precio_alta!H448)</f>
        <v/>
      </c>
      <c r="H448" t="str">
        <f>IF(precio_alta!I448="","",precio_alta!I448)</f>
        <v/>
      </c>
      <c r="I448" t="str">
        <f>IF(precio_alta!J448="","",precio_alta!J448)</f>
        <v/>
      </c>
      <c r="J448" t="str">
        <f>IF(precio_alta!K448="","",precio_alta!K448)</f>
        <v/>
      </c>
      <c r="K448" t="str">
        <f>IF(precio_alta!L448="","",precio_alta!L448)</f>
        <v/>
      </c>
      <c r="L448" t="str">
        <f>IF(precio_alta!M448="","",precio_alta!M448)</f>
        <v/>
      </c>
      <c r="M448" t="str">
        <f>IF(precio_alta!N448="","",precio_alta!N448)</f>
        <v/>
      </c>
      <c r="N448" t="str">
        <f>IF(precio_alta!O448="","",precio_alta!O448)</f>
        <v/>
      </c>
      <c r="O448" t="str">
        <f>IF(precio_alta!P448="","",precio_alta!P448)</f>
        <v/>
      </c>
      <c r="P448" t="str">
        <f>IF(precio_alta!Q448="","",precio_alta!Q448)</f>
        <v/>
      </c>
      <c r="Q448" t="str">
        <f>IF(precio_alta!R448="","",precio_alta!R448)</f>
        <v/>
      </c>
      <c r="R448" t="str">
        <f>IF(precio_alta!S448="","",precio_alta!S448)</f>
        <v/>
      </c>
      <c r="S448" t="str">
        <f>IF(precio_alta!T448="","",precio_alta!T448)</f>
        <v/>
      </c>
      <c r="T448" t="str">
        <f>IF(precio_alta!U448="","",precio_alta!U448)</f>
        <v/>
      </c>
      <c r="U448" t="str">
        <f>IF(precio_alta!V448="","",precio_alta!V448)</f>
        <v/>
      </c>
      <c r="V448" t="str">
        <f>IF(precio_alta!W448="","",precio_alta!W448)</f>
        <v/>
      </c>
      <c r="W448" t="str">
        <f>IF(precio_alta!X448="","",precio_alta!X448)</f>
        <v/>
      </c>
      <c r="X448" t="str">
        <f>IF(precio_alta!Y448="","",precio_alta!Y448)</f>
        <v/>
      </c>
      <c r="Y448" t="str">
        <f>IF(precio_alta!Z448="","",precio_alta!Z448)</f>
        <v/>
      </c>
      <c r="Z448" t="str">
        <f>IF(Anexar1!C438="","",IFERROR(VLOOKUP(C448,Anexar1!C:P,6,0),0))</f>
        <v/>
      </c>
      <c r="AA448" t="str">
        <f>IF(Anexar1!C438="","",IFERROR(VLOOKUP(C448,Anexar1!C:P,14,0),""))</f>
        <v/>
      </c>
    </row>
    <row r="449" spans="1:27" x14ac:dyDescent="0.3">
      <c r="A449" t="str">
        <f>IF(precio_alta!B449="","",precio_alta!B449)</f>
        <v/>
      </c>
      <c r="B449" t="str">
        <f>IF(Anexar1!B439="","",Anexar1!B439)</f>
        <v/>
      </c>
      <c r="C449" t="str">
        <f>IF(Anexar1!C439="","",Anexar1!C439)</f>
        <v/>
      </c>
      <c r="D449" t="str">
        <f>IF(precio_alta!E449="","",precio_alta!E449)</f>
        <v/>
      </c>
      <c r="E449" t="str">
        <f>IF(precio_alta!F449="","",precio_alta!F449)</f>
        <v/>
      </c>
      <c r="F449" t="str">
        <f>IF(precio_alta!G449="","",precio_alta!G449)</f>
        <v/>
      </c>
      <c r="G449" t="str">
        <f>IF(precio_alta!H449="","",precio_alta!H449)</f>
        <v/>
      </c>
      <c r="H449" t="str">
        <f>IF(precio_alta!I449="","",precio_alta!I449)</f>
        <v/>
      </c>
      <c r="I449" t="str">
        <f>IF(precio_alta!J449="","",precio_alta!J449)</f>
        <v/>
      </c>
      <c r="J449" t="str">
        <f>IF(precio_alta!K449="","",precio_alta!K449)</f>
        <v/>
      </c>
      <c r="K449" t="str">
        <f>IF(precio_alta!L449="","",precio_alta!L449)</f>
        <v/>
      </c>
      <c r="L449" t="str">
        <f>IF(precio_alta!M449="","",precio_alta!M449)</f>
        <v/>
      </c>
      <c r="M449" t="str">
        <f>IF(precio_alta!N449="","",precio_alta!N449)</f>
        <v/>
      </c>
      <c r="N449" t="str">
        <f>IF(precio_alta!O449="","",precio_alta!O449)</f>
        <v/>
      </c>
      <c r="O449" t="str">
        <f>IF(precio_alta!P449="","",precio_alta!P449)</f>
        <v/>
      </c>
      <c r="P449" t="str">
        <f>IF(precio_alta!Q449="","",precio_alta!Q449)</f>
        <v/>
      </c>
      <c r="Q449" t="str">
        <f>IF(precio_alta!R449="","",precio_alta!R449)</f>
        <v/>
      </c>
      <c r="R449" t="str">
        <f>IF(precio_alta!S449="","",precio_alta!S449)</f>
        <v/>
      </c>
      <c r="S449" t="str">
        <f>IF(precio_alta!T449="","",precio_alta!T449)</f>
        <v/>
      </c>
      <c r="T449" t="str">
        <f>IF(precio_alta!U449="","",precio_alta!U449)</f>
        <v/>
      </c>
      <c r="U449" t="str">
        <f>IF(precio_alta!V449="","",precio_alta!V449)</f>
        <v/>
      </c>
      <c r="V449" t="str">
        <f>IF(precio_alta!W449="","",precio_alta!W449)</f>
        <v/>
      </c>
      <c r="W449" t="str">
        <f>IF(precio_alta!X449="","",precio_alta!X449)</f>
        <v/>
      </c>
      <c r="X449" t="str">
        <f>IF(precio_alta!Y449="","",precio_alta!Y449)</f>
        <v/>
      </c>
      <c r="Y449" t="str">
        <f>IF(precio_alta!Z449="","",precio_alta!Z449)</f>
        <v/>
      </c>
      <c r="Z449" t="str">
        <f>IF(Anexar1!C439="","",IFERROR(VLOOKUP(C449,Anexar1!C:P,6,0),0))</f>
        <v/>
      </c>
      <c r="AA449" t="str">
        <f>IF(Anexar1!C439="","",IFERROR(VLOOKUP(C449,Anexar1!C:P,14,0),""))</f>
        <v/>
      </c>
    </row>
    <row r="450" spans="1:27" x14ac:dyDescent="0.3">
      <c r="A450" t="str">
        <f>IF(precio_alta!B450="","",precio_alta!B450)</f>
        <v/>
      </c>
      <c r="B450" t="str">
        <f>IF(Anexar1!B440="","",Anexar1!B440)</f>
        <v/>
      </c>
      <c r="C450" t="str">
        <f>IF(Anexar1!C440="","",Anexar1!C440)</f>
        <v/>
      </c>
      <c r="D450" t="str">
        <f>IF(precio_alta!E450="","",precio_alta!E450)</f>
        <v/>
      </c>
      <c r="E450" t="str">
        <f>IF(precio_alta!F450="","",precio_alta!F450)</f>
        <v/>
      </c>
      <c r="F450" t="str">
        <f>IF(precio_alta!G450="","",precio_alta!G450)</f>
        <v/>
      </c>
      <c r="G450" t="str">
        <f>IF(precio_alta!H450="","",precio_alta!H450)</f>
        <v/>
      </c>
      <c r="H450" t="str">
        <f>IF(precio_alta!I450="","",precio_alta!I450)</f>
        <v/>
      </c>
      <c r="I450" t="str">
        <f>IF(precio_alta!J450="","",precio_alta!J450)</f>
        <v/>
      </c>
      <c r="J450" t="str">
        <f>IF(precio_alta!K450="","",precio_alta!K450)</f>
        <v/>
      </c>
      <c r="K450" t="str">
        <f>IF(precio_alta!L450="","",precio_alta!L450)</f>
        <v/>
      </c>
      <c r="L450" t="str">
        <f>IF(precio_alta!M450="","",precio_alta!M450)</f>
        <v/>
      </c>
      <c r="M450" t="str">
        <f>IF(precio_alta!N450="","",precio_alta!N450)</f>
        <v/>
      </c>
      <c r="N450" t="str">
        <f>IF(precio_alta!O450="","",precio_alta!O450)</f>
        <v/>
      </c>
      <c r="O450" t="str">
        <f>IF(precio_alta!P450="","",precio_alta!P450)</f>
        <v/>
      </c>
      <c r="P450" t="str">
        <f>IF(precio_alta!Q450="","",precio_alta!Q450)</f>
        <v/>
      </c>
      <c r="Q450" t="str">
        <f>IF(precio_alta!R450="","",precio_alta!R450)</f>
        <v/>
      </c>
      <c r="R450" t="str">
        <f>IF(precio_alta!S450="","",precio_alta!S450)</f>
        <v/>
      </c>
      <c r="S450" t="str">
        <f>IF(precio_alta!T450="","",precio_alta!T450)</f>
        <v/>
      </c>
      <c r="T450" t="str">
        <f>IF(precio_alta!U450="","",precio_alta!U450)</f>
        <v/>
      </c>
      <c r="U450" t="str">
        <f>IF(precio_alta!V450="","",precio_alta!V450)</f>
        <v/>
      </c>
      <c r="V450" t="str">
        <f>IF(precio_alta!W450="","",precio_alta!W450)</f>
        <v/>
      </c>
      <c r="W450" t="str">
        <f>IF(precio_alta!X450="","",precio_alta!X450)</f>
        <v/>
      </c>
      <c r="X450" t="str">
        <f>IF(precio_alta!Y450="","",precio_alta!Y450)</f>
        <v/>
      </c>
      <c r="Y450" t="str">
        <f>IF(precio_alta!Z450="","",precio_alta!Z450)</f>
        <v/>
      </c>
      <c r="Z450" t="str">
        <f>IF(Anexar1!C440="","",IFERROR(VLOOKUP(C450,Anexar1!C:P,6,0),0))</f>
        <v/>
      </c>
      <c r="AA450" t="str">
        <f>IF(Anexar1!C440="","",IFERROR(VLOOKUP(C450,Anexar1!C:P,14,0),""))</f>
        <v/>
      </c>
    </row>
    <row r="451" spans="1:27" x14ac:dyDescent="0.3">
      <c r="A451" t="str">
        <f>IF(precio_alta!B451="","",precio_alta!B451)</f>
        <v/>
      </c>
      <c r="B451" t="str">
        <f>IF(Anexar1!B441="","",Anexar1!B441)</f>
        <v/>
      </c>
      <c r="C451" t="str">
        <f>IF(Anexar1!C441="","",Anexar1!C441)</f>
        <v/>
      </c>
      <c r="D451" t="str">
        <f>IF(precio_alta!E451="","",precio_alta!E451)</f>
        <v/>
      </c>
      <c r="E451" t="str">
        <f>IF(precio_alta!F451="","",precio_alta!F451)</f>
        <v/>
      </c>
      <c r="F451" t="str">
        <f>IF(precio_alta!G451="","",precio_alta!G451)</f>
        <v/>
      </c>
      <c r="G451" t="str">
        <f>IF(precio_alta!H451="","",precio_alta!H451)</f>
        <v/>
      </c>
      <c r="H451" t="str">
        <f>IF(precio_alta!I451="","",precio_alta!I451)</f>
        <v/>
      </c>
      <c r="I451" t="str">
        <f>IF(precio_alta!J451="","",precio_alta!J451)</f>
        <v/>
      </c>
      <c r="J451" t="str">
        <f>IF(precio_alta!K451="","",precio_alta!K451)</f>
        <v/>
      </c>
      <c r="K451" t="str">
        <f>IF(precio_alta!L451="","",precio_alta!L451)</f>
        <v/>
      </c>
      <c r="L451" t="str">
        <f>IF(precio_alta!M451="","",precio_alta!M451)</f>
        <v/>
      </c>
      <c r="M451" t="str">
        <f>IF(precio_alta!N451="","",precio_alta!N451)</f>
        <v/>
      </c>
      <c r="N451" t="str">
        <f>IF(precio_alta!O451="","",precio_alta!O451)</f>
        <v/>
      </c>
      <c r="O451" t="str">
        <f>IF(precio_alta!P451="","",precio_alta!P451)</f>
        <v/>
      </c>
      <c r="P451" t="str">
        <f>IF(precio_alta!Q451="","",precio_alta!Q451)</f>
        <v/>
      </c>
      <c r="Q451" t="str">
        <f>IF(precio_alta!R451="","",precio_alta!R451)</f>
        <v/>
      </c>
      <c r="R451" t="str">
        <f>IF(precio_alta!S451="","",precio_alta!S451)</f>
        <v/>
      </c>
      <c r="S451" t="str">
        <f>IF(precio_alta!T451="","",precio_alta!T451)</f>
        <v/>
      </c>
      <c r="T451" t="str">
        <f>IF(precio_alta!U451="","",precio_alta!U451)</f>
        <v/>
      </c>
      <c r="U451" t="str">
        <f>IF(precio_alta!V451="","",precio_alta!V451)</f>
        <v/>
      </c>
      <c r="V451" t="str">
        <f>IF(precio_alta!W451="","",precio_alta!W451)</f>
        <v/>
      </c>
      <c r="W451" t="str">
        <f>IF(precio_alta!X451="","",precio_alta!X451)</f>
        <v/>
      </c>
      <c r="X451" t="str">
        <f>IF(precio_alta!Y451="","",precio_alta!Y451)</f>
        <v/>
      </c>
      <c r="Y451" t="str">
        <f>IF(precio_alta!Z451="","",precio_alta!Z451)</f>
        <v/>
      </c>
      <c r="Z451" t="str">
        <f>IF(Anexar1!C441="","",IFERROR(VLOOKUP(C451,Anexar1!C:P,6,0),0))</f>
        <v/>
      </c>
      <c r="AA451" t="str">
        <f>IF(Anexar1!C441="","",IFERROR(VLOOKUP(C451,Anexar1!C:P,14,0),""))</f>
        <v/>
      </c>
    </row>
    <row r="452" spans="1:27" x14ac:dyDescent="0.3">
      <c r="A452" t="str">
        <f>IF(precio_alta!B452="","",precio_alta!B452)</f>
        <v/>
      </c>
      <c r="B452" t="str">
        <f>IF(Anexar1!B442="","",Anexar1!B442)</f>
        <v/>
      </c>
      <c r="C452" t="str">
        <f>IF(Anexar1!C442="","",Anexar1!C442)</f>
        <v/>
      </c>
      <c r="D452" t="str">
        <f>IF(precio_alta!E452="","",precio_alta!E452)</f>
        <v/>
      </c>
      <c r="E452" t="str">
        <f>IF(precio_alta!F452="","",precio_alta!F452)</f>
        <v/>
      </c>
      <c r="F452" t="str">
        <f>IF(precio_alta!G452="","",precio_alta!G452)</f>
        <v/>
      </c>
      <c r="G452" t="str">
        <f>IF(precio_alta!H452="","",precio_alta!H452)</f>
        <v/>
      </c>
      <c r="H452" t="str">
        <f>IF(precio_alta!I452="","",precio_alta!I452)</f>
        <v/>
      </c>
      <c r="I452" t="str">
        <f>IF(precio_alta!J452="","",precio_alta!J452)</f>
        <v/>
      </c>
      <c r="J452" t="str">
        <f>IF(precio_alta!K452="","",precio_alta!K452)</f>
        <v/>
      </c>
      <c r="K452" t="str">
        <f>IF(precio_alta!L452="","",precio_alta!L452)</f>
        <v/>
      </c>
      <c r="L452" t="str">
        <f>IF(precio_alta!M452="","",precio_alta!M452)</f>
        <v/>
      </c>
      <c r="M452" t="str">
        <f>IF(precio_alta!N452="","",precio_alta!N452)</f>
        <v/>
      </c>
      <c r="N452" t="str">
        <f>IF(precio_alta!O452="","",precio_alta!O452)</f>
        <v/>
      </c>
      <c r="O452" t="str">
        <f>IF(precio_alta!P452="","",precio_alta!P452)</f>
        <v/>
      </c>
      <c r="P452" t="str">
        <f>IF(precio_alta!Q452="","",precio_alta!Q452)</f>
        <v/>
      </c>
      <c r="Q452" t="str">
        <f>IF(precio_alta!R452="","",precio_alta!R452)</f>
        <v/>
      </c>
      <c r="R452" t="str">
        <f>IF(precio_alta!S452="","",precio_alta!S452)</f>
        <v/>
      </c>
      <c r="S452" t="str">
        <f>IF(precio_alta!T452="","",precio_alta!T452)</f>
        <v/>
      </c>
      <c r="T452" t="str">
        <f>IF(precio_alta!U452="","",precio_alta!U452)</f>
        <v/>
      </c>
      <c r="U452" t="str">
        <f>IF(precio_alta!V452="","",precio_alta!V452)</f>
        <v/>
      </c>
      <c r="V452" t="str">
        <f>IF(precio_alta!W452="","",precio_alta!W452)</f>
        <v/>
      </c>
      <c r="W452" t="str">
        <f>IF(precio_alta!X452="","",precio_alta!X452)</f>
        <v/>
      </c>
      <c r="X452" t="str">
        <f>IF(precio_alta!Y452="","",precio_alta!Y452)</f>
        <v/>
      </c>
      <c r="Y452" t="str">
        <f>IF(precio_alta!Z452="","",precio_alta!Z452)</f>
        <v/>
      </c>
      <c r="Z452" t="str">
        <f>IF(Anexar1!C442="","",IFERROR(VLOOKUP(C452,Anexar1!C:P,6,0),0))</f>
        <v/>
      </c>
      <c r="AA452" t="str">
        <f>IF(Anexar1!C442="","",IFERROR(VLOOKUP(C452,Anexar1!C:P,14,0),""))</f>
        <v/>
      </c>
    </row>
    <row r="453" spans="1:27" x14ac:dyDescent="0.3">
      <c r="A453" t="str">
        <f>IF(precio_alta!B453="","",precio_alta!B453)</f>
        <v/>
      </c>
      <c r="B453" t="str">
        <f>IF(Anexar1!B443="","",Anexar1!B443)</f>
        <v/>
      </c>
      <c r="C453" t="str">
        <f>IF(Anexar1!C443="","",Anexar1!C443)</f>
        <v/>
      </c>
      <c r="D453" t="str">
        <f>IF(precio_alta!E453="","",precio_alta!E453)</f>
        <v/>
      </c>
      <c r="E453" t="str">
        <f>IF(precio_alta!F453="","",precio_alta!F453)</f>
        <v/>
      </c>
      <c r="F453" t="str">
        <f>IF(precio_alta!G453="","",precio_alta!G453)</f>
        <v/>
      </c>
      <c r="G453" t="str">
        <f>IF(precio_alta!H453="","",precio_alta!H453)</f>
        <v/>
      </c>
      <c r="H453" t="str">
        <f>IF(precio_alta!I453="","",precio_alta!I453)</f>
        <v/>
      </c>
      <c r="I453" t="str">
        <f>IF(precio_alta!J453="","",precio_alta!J453)</f>
        <v/>
      </c>
      <c r="J453" t="str">
        <f>IF(precio_alta!K453="","",precio_alta!K453)</f>
        <v/>
      </c>
      <c r="K453" t="str">
        <f>IF(precio_alta!L453="","",precio_alta!L453)</f>
        <v/>
      </c>
      <c r="L453" t="str">
        <f>IF(precio_alta!M453="","",precio_alta!M453)</f>
        <v/>
      </c>
      <c r="M453" t="str">
        <f>IF(precio_alta!N453="","",precio_alta!N453)</f>
        <v/>
      </c>
      <c r="N453" t="str">
        <f>IF(precio_alta!O453="","",precio_alta!O453)</f>
        <v/>
      </c>
      <c r="O453" t="str">
        <f>IF(precio_alta!P453="","",precio_alta!P453)</f>
        <v/>
      </c>
      <c r="P453" t="str">
        <f>IF(precio_alta!Q453="","",precio_alta!Q453)</f>
        <v/>
      </c>
      <c r="Q453" t="str">
        <f>IF(precio_alta!R453="","",precio_alta!R453)</f>
        <v/>
      </c>
      <c r="R453" t="str">
        <f>IF(precio_alta!S453="","",precio_alta!S453)</f>
        <v/>
      </c>
      <c r="S453" t="str">
        <f>IF(precio_alta!T453="","",precio_alta!T453)</f>
        <v/>
      </c>
      <c r="T453" t="str">
        <f>IF(precio_alta!U453="","",precio_alta!U453)</f>
        <v/>
      </c>
      <c r="U453" t="str">
        <f>IF(precio_alta!V453="","",precio_alta!V453)</f>
        <v/>
      </c>
      <c r="V453" t="str">
        <f>IF(precio_alta!W453="","",precio_alta!W453)</f>
        <v/>
      </c>
      <c r="W453" t="str">
        <f>IF(precio_alta!X453="","",precio_alta!X453)</f>
        <v/>
      </c>
      <c r="X453" t="str">
        <f>IF(precio_alta!Y453="","",precio_alta!Y453)</f>
        <v/>
      </c>
      <c r="Y453" t="str">
        <f>IF(precio_alta!Z453="","",precio_alta!Z453)</f>
        <v/>
      </c>
      <c r="Z453" t="str">
        <f>IF(Anexar1!C443="","",IFERROR(VLOOKUP(C453,Anexar1!C:P,6,0),0))</f>
        <v/>
      </c>
      <c r="AA453" t="str">
        <f>IF(Anexar1!C443="","",IFERROR(VLOOKUP(C453,Anexar1!C:P,14,0),""))</f>
        <v/>
      </c>
    </row>
    <row r="454" spans="1:27" x14ac:dyDescent="0.3">
      <c r="A454" t="str">
        <f>IF(precio_alta!B454="","",precio_alta!B454)</f>
        <v/>
      </c>
      <c r="B454" t="str">
        <f>IF(Anexar1!B444="","",Anexar1!B444)</f>
        <v/>
      </c>
      <c r="C454" t="str">
        <f>IF(Anexar1!C444="","",Anexar1!C444)</f>
        <v/>
      </c>
      <c r="D454" t="str">
        <f>IF(precio_alta!E454="","",precio_alta!E454)</f>
        <v/>
      </c>
      <c r="E454" t="str">
        <f>IF(precio_alta!F454="","",precio_alta!F454)</f>
        <v/>
      </c>
      <c r="F454" t="str">
        <f>IF(precio_alta!G454="","",precio_alta!G454)</f>
        <v/>
      </c>
      <c r="G454" t="str">
        <f>IF(precio_alta!H454="","",precio_alta!H454)</f>
        <v/>
      </c>
      <c r="H454" t="str">
        <f>IF(precio_alta!I454="","",precio_alta!I454)</f>
        <v/>
      </c>
      <c r="I454" t="str">
        <f>IF(precio_alta!J454="","",precio_alta!J454)</f>
        <v/>
      </c>
      <c r="J454" t="str">
        <f>IF(precio_alta!K454="","",precio_alta!K454)</f>
        <v/>
      </c>
      <c r="K454" t="str">
        <f>IF(precio_alta!L454="","",precio_alta!L454)</f>
        <v/>
      </c>
      <c r="L454" t="str">
        <f>IF(precio_alta!M454="","",precio_alta!M454)</f>
        <v/>
      </c>
      <c r="M454" t="str">
        <f>IF(precio_alta!N454="","",precio_alta!N454)</f>
        <v/>
      </c>
      <c r="N454" t="str">
        <f>IF(precio_alta!O454="","",precio_alta!O454)</f>
        <v/>
      </c>
      <c r="O454" t="str">
        <f>IF(precio_alta!P454="","",precio_alta!P454)</f>
        <v/>
      </c>
      <c r="P454" t="str">
        <f>IF(precio_alta!Q454="","",precio_alta!Q454)</f>
        <v/>
      </c>
      <c r="Q454" t="str">
        <f>IF(precio_alta!R454="","",precio_alta!R454)</f>
        <v/>
      </c>
      <c r="R454" t="str">
        <f>IF(precio_alta!S454="","",precio_alta!S454)</f>
        <v/>
      </c>
      <c r="S454" t="str">
        <f>IF(precio_alta!T454="","",precio_alta!T454)</f>
        <v/>
      </c>
      <c r="T454" t="str">
        <f>IF(precio_alta!U454="","",precio_alta!U454)</f>
        <v/>
      </c>
      <c r="U454" t="str">
        <f>IF(precio_alta!V454="","",precio_alta!V454)</f>
        <v/>
      </c>
      <c r="V454" t="str">
        <f>IF(precio_alta!W454="","",precio_alta!W454)</f>
        <v/>
      </c>
      <c r="W454" t="str">
        <f>IF(precio_alta!X454="","",precio_alta!X454)</f>
        <v/>
      </c>
      <c r="X454" t="str">
        <f>IF(precio_alta!Y454="","",precio_alta!Y454)</f>
        <v/>
      </c>
      <c r="Y454" t="str">
        <f>IF(precio_alta!Z454="","",precio_alta!Z454)</f>
        <v/>
      </c>
      <c r="Z454" t="str">
        <f>IF(Anexar1!C444="","",IFERROR(VLOOKUP(C454,Anexar1!C:P,6,0),0))</f>
        <v/>
      </c>
      <c r="AA454" t="str">
        <f>IF(Anexar1!C444="","",IFERROR(VLOOKUP(C454,Anexar1!C:P,14,0),""))</f>
        <v/>
      </c>
    </row>
    <row r="455" spans="1:27" x14ac:dyDescent="0.3">
      <c r="A455" t="str">
        <f>IF(precio_alta!B455="","",precio_alta!B455)</f>
        <v/>
      </c>
      <c r="B455" t="str">
        <f>IF(Anexar1!B445="","",Anexar1!B445)</f>
        <v/>
      </c>
      <c r="C455" t="str">
        <f>IF(Anexar1!C445="","",Anexar1!C445)</f>
        <v/>
      </c>
      <c r="D455" t="str">
        <f>IF(precio_alta!E455="","",precio_alta!E455)</f>
        <v/>
      </c>
      <c r="E455" t="str">
        <f>IF(precio_alta!F455="","",precio_alta!F455)</f>
        <v/>
      </c>
      <c r="F455" t="str">
        <f>IF(precio_alta!G455="","",precio_alta!G455)</f>
        <v/>
      </c>
      <c r="G455" t="str">
        <f>IF(precio_alta!H455="","",precio_alta!H455)</f>
        <v/>
      </c>
      <c r="H455" t="str">
        <f>IF(precio_alta!I455="","",precio_alta!I455)</f>
        <v/>
      </c>
      <c r="I455" t="str">
        <f>IF(precio_alta!J455="","",precio_alta!J455)</f>
        <v/>
      </c>
      <c r="J455" t="str">
        <f>IF(precio_alta!K455="","",precio_alta!K455)</f>
        <v/>
      </c>
      <c r="K455" t="str">
        <f>IF(precio_alta!L455="","",precio_alta!L455)</f>
        <v/>
      </c>
      <c r="L455" t="str">
        <f>IF(precio_alta!M455="","",precio_alta!M455)</f>
        <v/>
      </c>
      <c r="M455" t="str">
        <f>IF(precio_alta!N455="","",precio_alta!N455)</f>
        <v/>
      </c>
      <c r="N455" t="str">
        <f>IF(precio_alta!O455="","",precio_alta!O455)</f>
        <v/>
      </c>
      <c r="O455" t="str">
        <f>IF(precio_alta!P455="","",precio_alta!P455)</f>
        <v/>
      </c>
      <c r="P455" t="str">
        <f>IF(precio_alta!Q455="","",precio_alta!Q455)</f>
        <v/>
      </c>
      <c r="Q455" t="str">
        <f>IF(precio_alta!R455="","",precio_alta!R455)</f>
        <v/>
      </c>
      <c r="R455" t="str">
        <f>IF(precio_alta!S455="","",precio_alta!S455)</f>
        <v/>
      </c>
      <c r="S455" t="str">
        <f>IF(precio_alta!T455="","",precio_alta!T455)</f>
        <v/>
      </c>
      <c r="T455" t="str">
        <f>IF(precio_alta!U455="","",precio_alta!U455)</f>
        <v/>
      </c>
      <c r="U455" t="str">
        <f>IF(precio_alta!V455="","",precio_alta!V455)</f>
        <v/>
      </c>
      <c r="V455" t="str">
        <f>IF(precio_alta!W455="","",precio_alta!W455)</f>
        <v/>
      </c>
      <c r="W455" t="str">
        <f>IF(precio_alta!X455="","",precio_alta!X455)</f>
        <v/>
      </c>
      <c r="X455" t="str">
        <f>IF(precio_alta!Y455="","",precio_alta!Y455)</f>
        <v/>
      </c>
      <c r="Y455" t="str">
        <f>IF(precio_alta!Z455="","",precio_alta!Z455)</f>
        <v/>
      </c>
      <c r="Z455" t="str">
        <f>IF(Anexar1!C445="","",IFERROR(VLOOKUP(C455,Anexar1!C:P,6,0),0))</f>
        <v/>
      </c>
      <c r="AA455" t="str">
        <f>IF(Anexar1!C445="","",IFERROR(VLOOKUP(C455,Anexar1!C:P,14,0),""))</f>
        <v/>
      </c>
    </row>
    <row r="456" spans="1:27" x14ac:dyDescent="0.3">
      <c r="A456" t="str">
        <f>IF(precio_alta!B456="","",precio_alta!B456)</f>
        <v/>
      </c>
      <c r="B456" t="str">
        <f>IF(Anexar1!B446="","",Anexar1!B446)</f>
        <v/>
      </c>
      <c r="C456" t="str">
        <f>IF(Anexar1!C446="","",Anexar1!C446)</f>
        <v/>
      </c>
      <c r="D456" t="str">
        <f>IF(precio_alta!E456="","",precio_alta!E456)</f>
        <v/>
      </c>
      <c r="E456" t="str">
        <f>IF(precio_alta!F456="","",precio_alta!F456)</f>
        <v/>
      </c>
      <c r="F456" t="str">
        <f>IF(precio_alta!G456="","",precio_alta!G456)</f>
        <v/>
      </c>
      <c r="G456" t="str">
        <f>IF(precio_alta!H456="","",precio_alta!H456)</f>
        <v/>
      </c>
      <c r="H456" t="str">
        <f>IF(precio_alta!I456="","",precio_alta!I456)</f>
        <v/>
      </c>
      <c r="I456" t="str">
        <f>IF(precio_alta!J456="","",precio_alta!J456)</f>
        <v/>
      </c>
      <c r="J456" t="str">
        <f>IF(precio_alta!K456="","",precio_alta!K456)</f>
        <v/>
      </c>
      <c r="K456" t="str">
        <f>IF(precio_alta!L456="","",precio_alta!L456)</f>
        <v/>
      </c>
      <c r="L456" t="str">
        <f>IF(precio_alta!M456="","",precio_alta!M456)</f>
        <v/>
      </c>
      <c r="M456" t="str">
        <f>IF(precio_alta!N456="","",precio_alta!N456)</f>
        <v/>
      </c>
      <c r="N456" t="str">
        <f>IF(precio_alta!O456="","",precio_alta!O456)</f>
        <v/>
      </c>
      <c r="O456" t="str">
        <f>IF(precio_alta!P456="","",precio_alta!P456)</f>
        <v/>
      </c>
      <c r="P456" t="str">
        <f>IF(precio_alta!Q456="","",precio_alta!Q456)</f>
        <v/>
      </c>
      <c r="Q456" t="str">
        <f>IF(precio_alta!R456="","",precio_alta!R456)</f>
        <v/>
      </c>
      <c r="R456" t="str">
        <f>IF(precio_alta!S456="","",precio_alta!S456)</f>
        <v/>
      </c>
      <c r="S456" t="str">
        <f>IF(precio_alta!T456="","",precio_alta!T456)</f>
        <v/>
      </c>
      <c r="T456" t="str">
        <f>IF(precio_alta!U456="","",precio_alta!U456)</f>
        <v/>
      </c>
      <c r="U456" t="str">
        <f>IF(precio_alta!V456="","",precio_alta!V456)</f>
        <v/>
      </c>
      <c r="V456" t="str">
        <f>IF(precio_alta!W456="","",precio_alta!W456)</f>
        <v/>
      </c>
      <c r="W456" t="str">
        <f>IF(precio_alta!X456="","",precio_alta!X456)</f>
        <v/>
      </c>
      <c r="X456" t="str">
        <f>IF(precio_alta!Y456="","",precio_alta!Y456)</f>
        <v/>
      </c>
      <c r="Y456" t="str">
        <f>IF(precio_alta!Z456="","",precio_alta!Z456)</f>
        <v/>
      </c>
      <c r="Z456" t="str">
        <f>IF(Anexar1!C446="","",IFERROR(VLOOKUP(C456,Anexar1!C:P,6,0),0))</f>
        <v/>
      </c>
      <c r="AA456" t="str">
        <f>IF(Anexar1!C446="","",IFERROR(VLOOKUP(C456,Anexar1!C:P,14,0),""))</f>
        <v/>
      </c>
    </row>
    <row r="457" spans="1:27" x14ac:dyDescent="0.3">
      <c r="A457" t="str">
        <f>IF(precio_alta!B457="","",precio_alta!B457)</f>
        <v/>
      </c>
      <c r="B457" t="str">
        <f>IF(Anexar1!B447="","",Anexar1!B447)</f>
        <v/>
      </c>
      <c r="C457" t="str">
        <f>IF(Anexar1!C447="","",Anexar1!C447)</f>
        <v/>
      </c>
      <c r="D457" t="str">
        <f>IF(precio_alta!E457="","",precio_alta!E457)</f>
        <v/>
      </c>
      <c r="E457" t="str">
        <f>IF(precio_alta!F457="","",precio_alta!F457)</f>
        <v/>
      </c>
      <c r="F457" t="str">
        <f>IF(precio_alta!G457="","",precio_alta!G457)</f>
        <v/>
      </c>
      <c r="G457" t="str">
        <f>IF(precio_alta!H457="","",precio_alta!H457)</f>
        <v/>
      </c>
      <c r="H457" t="str">
        <f>IF(precio_alta!I457="","",precio_alta!I457)</f>
        <v/>
      </c>
      <c r="I457" t="str">
        <f>IF(precio_alta!J457="","",precio_alta!J457)</f>
        <v/>
      </c>
      <c r="J457" t="str">
        <f>IF(precio_alta!K457="","",precio_alta!K457)</f>
        <v/>
      </c>
      <c r="K457" t="str">
        <f>IF(precio_alta!L457="","",precio_alta!L457)</f>
        <v/>
      </c>
      <c r="L457" t="str">
        <f>IF(precio_alta!M457="","",precio_alta!M457)</f>
        <v/>
      </c>
      <c r="M457" t="str">
        <f>IF(precio_alta!N457="","",precio_alta!N457)</f>
        <v/>
      </c>
      <c r="N457" t="str">
        <f>IF(precio_alta!O457="","",precio_alta!O457)</f>
        <v/>
      </c>
      <c r="O457" t="str">
        <f>IF(precio_alta!P457="","",precio_alta!P457)</f>
        <v/>
      </c>
      <c r="P457" t="str">
        <f>IF(precio_alta!Q457="","",precio_alta!Q457)</f>
        <v/>
      </c>
      <c r="Q457" t="str">
        <f>IF(precio_alta!R457="","",precio_alta!R457)</f>
        <v/>
      </c>
      <c r="R457" t="str">
        <f>IF(precio_alta!S457="","",precio_alta!S457)</f>
        <v/>
      </c>
      <c r="S457" t="str">
        <f>IF(precio_alta!T457="","",precio_alta!T457)</f>
        <v/>
      </c>
      <c r="T457" t="str">
        <f>IF(precio_alta!U457="","",precio_alta!U457)</f>
        <v/>
      </c>
      <c r="U457" t="str">
        <f>IF(precio_alta!V457="","",precio_alta!V457)</f>
        <v/>
      </c>
      <c r="V457" t="str">
        <f>IF(precio_alta!W457="","",precio_alta!W457)</f>
        <v/>
      </c>
      <c r="W457" t="str">
        <f>IF(precio_alta!X457="","",precio_alta!X457)</f>
        <v/>
      </c>
      <c r="X457" t="str">
        <f>IF(precio_alta!Y457="","",precio_alta!Y457)</f>
        <v/>
      </c>
      <c r="Y457" t="str">
        <f>IF(precio_alta!Z457="","",precio_alta!Z457)</f>
        <v/>
      </c>
      <c r="Z457" t="str">
        <f>IF(Anexar1!C447="","",IFERROR(VLOOKUP(C457,Anexar1!C:P,6,0),0))</f>
        <v/>
      </c>
      <c r="AA457" t="str">
        <f>IF(Anexar1!C447="","",IFERROR(VLOOKUP(C457,Anexar1!C:P,14,0),""))</f>
        <v/>
      </c>
    </row>
    <row r="458" spans="1:27" x14ac:dyDescent="0.3">
      <c r="A458" t="str">
        <f>IF(precio_alta!B458="","",precio_alta!B458)</f>
        <v/>
      </c>
      <c r="B458" t="str">
        <f>IF(Anexar1!B448="","",Anexar1!B448)</f>
        <v/>
      </c>
      <c r="C458" t="str">
        <f>IF(Anexar1!C448="","",Anexar1!C448)</f>
        <v/>
      </c>
      <c r="D458" t="str">
        <f>IF(precio_alta!E458="","",precio_alta!E458)</f>
        <v/>
      </c>
      <c r="E458" t="str">
        <f>IF(precio_alta!F458="","",precio_alta!F458)</f>
        <v/>
      </c>
      <c r="F458" t="str">
        <f>IF(precio_alta!G458="","",precio_alta!G458)</f>
        <v/>
      </c>
      <c r="G458" t="str">
        <f>IF(precio_alta!H458="","",precio_alta!H458)</f>
        <v/>
      </c>
      <c r="H458" t="str">
        <f>IF(precio_alta!I458="","",precio_alta!I458)</f>
        <v/>
      </c>
      <c r="I458" t="str">
        <f>IF(precio_alta!J458="","",precio_alta!J458)</f>
        <v/>
      </c>
      <c r="J458" t="str">
        <f>IF(precio_alta!K458="","",precio_alta!K458)</f>
        <v/>
      </c>
      <c r="K458" t="str">
        <f>IF(precio_alta!L458="","",precio_alta!L458)</f>
        <v/>
      </c>
      <c r="L458" t="str">
        <f>IF(precio_alta!M458="","",precio_alta!M458)</f>
        <v/>
      </c>
      <c r="M458" t="str">
        <f>IF(precio_alta!N458="","",precio_alta!N458)</f>
        <v/>
      </c>
      <c r="N458" t="str">
        <f>IF(precio_alta!O458="","",precio_alta!O458)</f>
        <v/>
      </c>
      <c r="O458" t="str">
        <f>IF(precio_alta!P458="","",precio_alta!P458)</f>
        <v/>
      </c>
      <c r="P458" t="str">
        <f>IF(precio_alta!Q458="","",precio_alta!Q458)</f>
        <v/>
      </c>
      <c r="Q458" t="str">
        <f>IF(precio_alta!R458="","",precio_alta!R458)</f>
        <v/>
      </c>
      <c r="R458" t="str">
        <f>IF(precio_alta!S458="","",precio_alta!S458)</f>
        <v/>
      </c>
      <c r="S458" t="str">
        <f>IF(precio_alta!T458="","",precio_alta!T458)</f>
        <v/>
      </c>
      <c r="T458" t="str">
        <f>IF(precio_alta!U458="","",precio_alta!U458)</f>
        <v/>
      </c>
      <c r="U458" t="str">
        <f>IF(precio_alta!V458="","",precio_alta!V458)</f>
        <v/>
      </c>
      <c r="V458" t="str">
        <f>IF(precio_alta!W458="","",precio_alta!W458)</f>
        <v/>
      </c>
      <c r="W458" t="str">
        <f>IF(precio_alta!X458="","",precio_alta!X458)</f>
        <v/>
      </c>
      <c r="X458" t="str">
        <f>IF(precio_alta!Y458="","",precio_alta!Y458)</f>
        <v/>
      </c>
      <c r="Y458" t="str">
        <f>IF(precio_alta!Z458="","",precio_alta!Z458)</f>
        <v/>
      </c>
      <c r="Z458" t="str">
        <f>IF(Anexar1!C448="","",IFERROR(VLOOKUP(C458,Anexar1!C:P,6,0),0))</f>
        <v/>
      </c>
      <c r="AA458" t="str">
        <f>IF(Anexar1!C448="","",IFERROR(VLOOKUP(C458,Anexar1!C:P,14,0),""))</f>
        <v/>
      </c>
    </row>
    <row r="459" spans="1:27" x14ac:dyDescent="0.3">
      <c r="A459" t="str">
        <f>IF(precio_alta!B459="","",precio_alta!B459)</f>
        <v/>
      </c>
      <c r="B459" t="str">
        <f>IF(Anexar1!B449="","",Anexar1!B449)</f>
        <v/>
      </c>
      <c r="C459" t="str">
        <f>IF(Anexar1!C449="","",Anexar1!C449)</f>
        <v/>
      </c>
      <c r="D459" t="str">
        <f>IF(precio_alta!E459="","",precio_alta!E459)</f>
        <v/>
      </c>
      <c r="E459" t="str">
        <f>IF(precio_alta!F459="","",precio_alta!F459)</f>
        <v/>
      </c>
      <c r="F459" t="str">
        <f>IF(precio_alta!G459="","",precio_alta!G459)</f>
        <v/>
      </c>
      <c r="G459" t="str">
        <f>IF(precio_alta!H459="","",precio_alta!H459)</f>
        <v/>
      </c>
      <c r="H459" t="str">
        <f>IF(precio_alta!I459="","",precio_alta!I459)</f>
        <v/>
      </c>
      <c r="I459" t="str">
        <f>IF(precio_alta!J459="","",precio_alta!J459)</f>
        <v/>
      </c>
      <c r="J459" t="str">
        <f>IF(precio_alta!K459="","",precio_alta!K459)</f>
        <v/>
      </c>
      <c r="K459" t="str">
        <f>IF(precio_alta!L459="","",precio_alta!L459)</f>
        <v/>
      </c>
      <c r="L459" t="str">
        <f>IF(precio_alta!M459="","",precio_alta!M459)</f>
        <v/>
      </c>
      <c r="M459" t="str">
        <f>IF(precio_alta!N459="","",precio_alta!N459)</f>
        <v/>
      </c>
      <c r="N459" t="str">
        <f>IF(precio_alta!O459="","",precio_alta!O459)</f>
        <v/>
      </c>
      <c r="O459" t="str">
        <f>IF(precio_alta!P459="","",precio_alta!P459)</f>
        <v/>
      </c>
      <c r="P459" t="str">
        <f>IF(precio_alta!Q459="","",precio_alta!Q459)</f>
        <v/>
      </c>
      <c r="Q459" t="str">
        <f>IF(precio_alta!R459="","",precio_alta!R459)</f>
        <v/>
      </c>
      <c r="R459" t="str">
        <f>IF(precio_alta!S459="","",precio_alta!S459)</f>
        <v/>
      </c>
      <c r="S459" t="str">
        <f>IF(precio_alta!T459="","",precio_alta!T459)</f>
        <v/>
      </c>
      <c r="T459" t="str">
        <f>IF(precio_alta!U459="","",precio_alta!U459)</f>
        <v/>
      </c>
      <c r="U459" t="str">
        <f>IF(precio_alta!V459="","",precio_alta!V459)</f>
        <v/>
      </c>
      <c r="V459" t="str">
        <f>IF(precio_alta!W459="","",precio_alta!W459)</f>
        <v/>
      </c>
      <c r="W459" t="str">
        <f>IF(precio_alta!X459="","",precio_alta!X459)</f>
        <v/>
      </c>
      <c r="X459" t="str">
        <f>IF(precio_alta!Y459="","",precio_alta!Y459)</f>
        <v/>
      </c>
      <c r="Y459" t="str">
        <f>IF(precio_alta!Z459="","",precio_alta!Z459)</f>
        <v/>
      </c>
      <c r="Z459" t="str">
        <f>IF(Anexar1!C449="","",IFERROR(VLOOKUP(C459,Anexar1!C:P,6,0),0))</f>
        <v/>
      </c>
      <c r="AA459" t="str">
        <f>IF(Anexar1!C449="","",IFERROR(VLOOKUP(C459,Anexar1!C:P,14,0),""))</f>
        <v/>
      </c>
    </row>
    <row r="460" spans="1:27" x14ac:dyDescent="0.3">
      <c r="A460" t="str">
        <f>IF(precio_alta!B460="","",precio_alta!B460)</f>
        <v/>
      </c>
      <c r="B460" t="str">
        <f>IF(Anexar1!B450="","",Anexar1!B450)</f>
        <v/>
      </c>
      <c r="C460" t="str">
        <f>IF(Anexar1!C450="","",Anexar1!C450)</f>
        <v/>
      </c>
      <c r="D460" t="str">
        <f>IF(precio_alta!E460="","",precio_alta!E460)</f>
        <v/>
      </c>
      <c r="E460" t="str">
        <f>IF(precio_alta!F460="","",precio_alta!F460)</f>
        <v/>
      </c>
      <c r="F460" t="str">
        <f>IF(precio_alta!G460="","",precio_alta!G460)</f>
        <v/>
      </c>
      <c r="G460" t="str">
        <f>IF(precio_alta!H460="","",precio_alta!H460)</f>
        <v/>
      </c>
      <c r="H460" t="str">
        <f>IF(precio_alta!I460="","",precio_alta!I460)</f>
        <v/>
      </c>
      <c r="I460" t="str">
        <f>IF(precio_alta!J460="","",precio_alta!J460)</f>
        <v/>
      </c>
      <c r="J460" t="str">
        <f>IF(precio_alta!K460="","",precio_alta!K460)</f>
        <v/>
      </c>
      <c r="K460" t="str">
        <f>IF(precio_alta!L460="","",precio_alta!L460)</f>
        <v/>
      </c>
      <c r="L460" t="str">
        <f>IF(precio_alta!M460="","",precio_alta!M460)</f>
        <v/>
      </c>
      <c r="M460" t="str">
        <f>IF(precio_alta!N460="","",precio_alta!N460)</f>
        <v/>
      </c>
      <c r="N460" t="str">
        <f>IF(precio_alta!O460="","",precio_alta!O460)</f>
        <v/>
      </c>
      <c r="O460" t="str">
        <f>IF(precio_alta!P460="","",precio_alta!P460)</f>
        <v/>
      </c>
      <c r="P460" t="str">
        <f>IF(precio_alta!Q460="","",precio_alta!Q460)</f>
        <v/>
      </c>
      <c r="Q460" t="str">
        <f>IF(precio_alta!R460="","",precio_alta!R460)</f>
        <v/>
      </c>
      <c r="R460" t="str">
        <f>IF(precio_alta!S460="","",precio_alta!S460)</f>
        <v/>
      </c>
      <c r="S460" t="str">
        <f>IF(precio_alta!T460="","",precio_alta!T460)</f>
        <v/>
      </c>
      <c r="T460" t="str">
        <f>IF(precio_alta!U460="","",precio_alta!U460)</f>
        <v/>
      </c>
      <c r="U460" t="str">
        <f>IF(precio_alta!V460="","",precio_alta!V460)</f>
        <v/>
      </c>
      <c r="V460" t="str">
        <f>IF(precio_alta!W460="","",precio_alta!W460)</f>
        <v/>
      </c>
      <c r="W460" t="str">
        <f>IF(precio_alta!X460="","",precio_alta!X460)</f>
        <v/>
      </c>
      <c r="X460" t="str">
        <f>IF(precio_alta!Y460="","",precio_alta!Y460)</f>
        <v/>
      </c>
      <c r="Y460" t="str">
        <f>IF(precio_alta!Z460="","",precio_alta!Z460)</f>
        <v/>
      </c>
      <c r="Z460" t="str">
        <f>IF(Anexar1!C450="","",IFERROR(VLOOKUP(C460,Anexar1!C:P,6,0),0))</f>
        <v/>
      </c>
      <c r="AA460" t="str">
        <f>IF(Anexar1!C450="","",IFERROR(VLOOKUP(C460,Anexar1!C:P,14,0),""))</f>
        <v/>
      </c>
    </row>
    <row r="461" spans="1:27" x14ac:dyDescent="0.3">
      <c r="A461" t="str">
        <f>IF(precio_alta!B461="","",precio_alta!B461)</f>
        <v/>
      </c>
      <c r="B461" t="str">
        <f>IF(Anexar1!B451="","",Anexar1!B451)</f>
        <v/>
      </c>
      <c r="C461" t="str">
        <f>IF(Anexar1!C451="","",Anexar1!C451)</f>
        <v/>
      </c>
      <c r="D461" t="str">
        <f>IF(precio_alta!E461="","",precio_alta!E461)</f>
        <v/>
      </c>
      <c r="E461" t="str">
        <f>IF(precio_alta!F461="","",precio_alta!F461)</f>
        <v/>
      </c>
      <c r="F461" t="str">
        <f>IF(precio_alta!G461="","",precio_alta!G461)</f>
        <v/>
      </c>
      <c r="G461" t="str">
        <f>IF(precio_alta!H461="","",precio_alta!H461)</f>
        <v/>
      </c>
      <c r="H461" t="str">
        <f>IF(precio_alta!I461="","",precio_alta!I461)</f>
        <v/>
      </c>
      <c r="I461" t="str">
        <f>IF(precio_alta!J461="","",precio_alta!J461)</f>
        <v/>
      </c>
      <c r="J461" t="str">
        <f>IF(precio_alta!K461="","",precio_alta!K461)</f>
        <v/>
      </c>
      <c r="K461" t="str">
        <f>IF(precio_alta!L461="","",precio_alta!L461)</f>
        <v/>
      </c>
      <c r="L461" t="str">
        <f>IF(precio_alta!M461="","",precio_alta!M461)</f>
        <v/>
      </c>
      <c r="M461" t="str">
        <f>IF(precio_alta!N461="","",precio_alta!N461)</f>
        <v/>
      </c>
      <c r="N461" t="str">
        <f>IF(precio_alta!O461="","",precio_alta!O461)</f>
        <v/>
      </c>
      <c r="O461" t="str">
        <f>IF(precio_alta!P461="","",precio_alta!P461)</f>
        <v/>
      </c>
      <c r="P461" t="str">
        <f>IF(precio_alta!Q461="","",precio_alta!Q461)</f>
        <v/>
      </c>
      <c r="Q461" t="str">
        <f>IF(precio_alta!R461="","",precio_alta!R461)</f>
        <v/>
      </c>
      <c r="R461" t="str">
        <f>IF(precio_alta!S461="","",precio_alta!S461)</f>
        <v/>
      </c>
      <c r="S461" t="str">
        <f>IF(precio_alta!T461="","",precio_alta!T461)</f>
        <v/>
      </c>
      <c r="T461" t="str">
        <f>IF(precio_alta!U461="","",precio_alta!U461)</f>
        <v/>
      </c>
      <c r="U461" t="str">
        <f>IF(precio_alta!V461="","",precio_alta!V461)</f>
        <v/>
      </c>
      <c r="V461" t="str">
        <f>IF(precio_alta!W461="","",precio_alta!W461)</f>
        <v/>
      </c>
      <c r="W461" t="str">
        <f>IF(precio_alta!X461="","",precio_alta!X461)</f>
        <v/>
      </c>
      <c r="X461" t="str">
        <f>IF(precio_alta!Y461="","",precio_alta!Y461)</f>
        <v/>
      </c>
      <c r="Y461" t="str">
        <f>IF(precio_alta!Z461="","",precio_alta!Z461)</f>
        <v/>
      </c>
      <c r="Z461" t="str">
        <f>IF(Anexar1!C451="","",IFERROR(VLOOKUP(C461,Anexar1!C:P,6,0),0))</f>
        <v/>
      </c>
      <c r="AA461" t="str">
        <f>IF(Anexar1!C451="","",IFERROR(VLOOKUP(C461,Anexar1!C:P,14,0),""))</f>
        <v/>
      </c>
    </row>
    <row r="462" spans="1:27" x14ac:dyDescent="0.3">
      <c r="A462" t="str">
        <f>IF(precio_alta!B462="","",precio_alta!B462)</f>
        <v/>
      </c>
      <c r="B462" t="str">
        <f>IF(Anexar1!B452="","",Anexar1!B452)</f>
        <v/>
      </c>
      <c r="C462" t="str">
        <f>IF(Anexar1!C452="","",Anexar1!C452)</f>
        <v/>
      </c>
      <c r="D462" t="str">
        <f>IF(precio_alta!E462="","",precio_alta!E462)</f>
        <v/>
      </c>
      <c r="E462" t="str">
        <f>IF(precio_alta!F462="","",precio_alta!F462)</f>
        <v/>
      </c>
      <c r="F462" t="str">
        <f>IF(precio_alta!G462="","",precio_alta!G462)</f>
        <v/>
      </c>
      <c r="G462" t="str">
        <f>IF(precio_alta!H462="","",precio_alta!H462)</f>
        <v/>
      </c>
      <c r="H462" t="str">
        <f>IF(precio_alta!I462="","",precio_alta!I462)</f>
        <v/>
      </c>
      <c r="I462" t="str">
        <f>IF(precio_alta!J462="","",precio_alta!J462)</f>
        <v/>
      </c>
      <c r="J462" t="str">
        <f>IF(precio_alta!K462="","",precio_alta!K462)</f>
        <v/>
      </c>
      <c r="K462" t="str">
        <f>IF(precio_alta!L462="","",precio_alta!L462)</f>
        <v/>
      </c>
      <c r="L462" t="str">
        <f>IF(precio_alta!M462="","",precio_alta!M462)</f>
        <v/>
      </c>
      <c r="M462" t="str">
        <f>IF(precio_alta!N462="","",precio_alta!N462)</f>
        <v/>
      </c>
      <c r="N462" t="str">
        <f>IF(precio_alta!O462="","",precio_alta!O462)</f>
        <v/>
      </c>
      <c r="O462" t="str">
        <f>IF(precio_alta!P462="","",precio_alta!P462)</f>
        <v/>
      </c>
      <c r="P462" t="str">
        <f>IF(precio_alta!Q462="","",precio_alta!Q462)</f>
        <v/>
      </c>
      <c r="Q462" t="str">
        <f>IF(precio_alta!R462="","",precio_alta!R462)</f>
        <v/>
      </c>
      <c r="R462" t="str">
        <f>IF(precio_alta!S462="","",precio_alta!S462)</f>
        <v/>
      </c>
      <c r="S462" t="str">
        <f>IF(precio_alta!T462="","",precio_alta!T462)</f>
        <v/>
      </c>
      <c r="T462" t="str">
        <f>IF(precio_alta!U462="","",precio_alta!U462)</f>
        <v/>
      </c>
      <c r="U462" t="str">
        <f>IF(precio_alta!V462="","",precio_alta!V462)</f>
        <v/>
      </c>
      <c r="V462" t="str">
        <f>IF(precio_alta!W462="","",precio_alta!W462)</f>
        <v/>
      </c>
      <c r="W462" t="str">
        <f>IF(precio_alta!X462="","",precio_alta!X462)</f>
        <v/>
      </c>
      <c r="X462" t="str">
        <f>IF(precio_alta!Y462="","",precio_alta!Y462)</f>
        <v/>
      </c>
      <c r="Y462" t="str">
        <f>IF(precio_alta!Z462="","",precio_alta!Z462)</f>
        <v/>
      </c>
      <c r="Z462" t="str">
        <f>IF(Anexar1!C452="","",IFERROR(VLOOKUP(C462,Anexar1!C:P,6,0),0))</f>
        <v/>
      </c>
      <c r="AA462" t="str">
        <f>IF(Anexar1!C452="","",IFERROR(VLOOKUP(C462,Anexar1!C:P,14,0),""))</f>
        <v/>
      </c>
    </row>
    <row r="463" spans="1:27" x14ac:dyDescent="0.3">
      <c r="A463" t="str">
        <f>IF(precio_alta!B463="","",precio_alta!B463)</f>
        <v/>
      </c>
      <c r="B463" t="str">
        <f>IF(Anexar1!B453="","",Anexar1!B453)</f>
        <v/>
      </c>
      <c r="C463" t="str">
        <f>IF(Anexar1!C453="","",Anexar1!C453)</f>
        <v/>
      </c>
      <c r="D463" t="str">
        <f>IF(precio_alta!E463="","",precio_alta!E463)</f>
        <v/>
      </c>
      <c r="E463" t="str">
        <f>IF(precio_alta!F463="","",precio_alta!F463)</f>
        <v/>
      </c>
      <c r="F463" t="str">
        <f>IF(precio_alta!G463="","",precio_alta!G463)</f>
        <v/>
      </c>
      <c r="G463" t="str">
        <f>IF(precio_alta!H463="","",precio_alta!H463)</f>
        <v/>
      </c>
      <c r="H463" t="str">
        <f>IF(precio_alta!I463="","",precio_alta!I463)</f>
        <v/>
      </c>
      <c r="I463" t="str">
        <f>IF(precio_alta!J463="","",precio_alta!J463)</f>
        <v/>
      </c>
      <c r="J463" t="str">
        <f>IF(precio_alta!K463="","",precio_alta!K463)</f>
        <v/>
      </c>
      <c r="K463" t="str">
        <f>IF(precio_alta!L463="","",precio_alta!L463)</f>
        <v/>
      </c>
      <c r="L463" t="str">
        <f>IF(precio_alta!M463="","",precio_alta!M463)</f>
        <v/>
      </c>
      <c r="M463" t="str">
        <f>IF(precio_alta!N463="","",precio_alta!N463)</f>
        <v/>
      </c>
      <c r="N463" t="str">
        <f>IF(precio_alta!O463="","",precio_alta!O463)</f>
        <v/>
      </c>
      <c r="O463" t="str">
        <f>IF(precio_alta!P463="","",precio_alta!P463)</f>
        <v/>
      </c>
      <c r="P463" t="str">
        <f>IF(precio_alta!Q463="","",precio_alta!Q463)</f>
        <v/>
      </c>
      <c r="Q463" t="str">
        <f>IF(precio_alta!R463="","",precio_alta!R463)</f>
        <v/>
      </c>
      <c r="R463" t="str">
        <f>IF(precio_alta!S463="","",precio_alta!S463)</f>
        <v/>
      </c>
      <c r="S463" t="str">
        <f>IF(precio_alta!T463="","",precio_alta!T463)</f>
        <v/>
      </c>
      <c r="T463" t="str">
        <f>IF(precio_alta!U463="","",precio_alta!U463)</f>
        <v/>
      </c>
      <c r="U463" t="str">
        <f>IF(precio_alta!V463="","",precio_alta!V463)</f>
        <v/>
      </c>
      <c r="V463" t="str">
        <f>IF(precio_alta!W463="","",precio_alta!W463)</f>
        <v/>
      </c>
      <c r="W463" t="str">
        <f>IF(precio_alta!X463="","",precio_alta!X463)</f>
        <v/>
      </c>
      <c r="X463" t="str">
        <f>IF(precio_alta!Y463="","",precio_alta!Y463)</f>
        <v/>
      </c>
      <c r="Y463" t="str">
        <f>IF(precio_alta!Z463="","",precio_alta!Z463)</f>
        <v/>
      </c>
      <c r="Z463" t="str">
        <f>IF(Anexar1!C453="","",IFERROR(VLOOKUP(C463,Anexar1!C:P,6,0),0))</f>
        <v/>
      </c>
      <c r="AA463" t="str">
        <f>IF(Anexar1!C453="","",IFERROR(VLOOKUP(C463,Anexar1!C:P,14,0),""))</f>
        <v/>
      </c>
    </row>
    <row r="464" spans="1:27" x14ac:dyDescent="0.3">
      <c r="A464" t="str">
        <f>IF(precio_alta!B464="","",precio_alta!B464)</f>
        <v/>
      </c>
      <c r="B464" t="str">
        <f>IF(Anexar1!B454="","",Anexar1!B454)</f>
        <v/>
      </c>
      <c r="C464" t="str">
        <f>IF(Anexar1!C454="","",Anexar1!C454)</f>
        <v/>
      </c>
      <c r="D464" t="str">
        <f>IF(precio_alta!E464="","",precio_alta!E464)</f>
        <v/>
      </c>
      <c r="E464" t="str">
        <f>IF(precio_alta!F464="","",precio_alta!F464)</f>
        <v/>
      </c>
      <c r="F464" t="str">
        <f>IF(precio_alta!G464="","",precio_alta!G464)</f>
        <v/>
      </c>
      <c r="G464" t="str">
        <f>IF(precio_alta!H464="","",precio_alta!H464)</f>
        <v/>
      </c>
      <c r="H464" t="str">
        <f>IF(precio_alta!I464="","",precio_alta!I464)</f>
        <v/>
      </c>
      <c r="I464" t="str">
        <f>IF(precio_alta!J464="","",precio_alta!J464)</f>
        <v/>
      </c>
      <c r="J464" t="str">
        <f>IF(precio_alta!K464="","",precio_alta!K464)</f>
        <v/>
      </c>
      <c r="K464" t="str">
        <f>IF(precio_alta!L464="","",precio_alta!L464)</f>
        <v/>
      </c>
      <c r="L464" t="str">
        <f>IF(precio_alta!M464="","",precio_alta!M464)</f>
        <v/>
      </c>
      <c r="M464" t="str">
        <f>IF(precio_alta!N464="","",precio_alta!N464)</f>
        <v/>
      </c>
      <c r="N464" t="str">
        <f>IF(precio_alta!O464="","",precio_alta!O464)</f>
        <v/>
      </c>
      <c r="O464" t="str">
        <f>IF(precio_alta!P464="","",precio_alta!P464)</f>
        <v/>
      </c>
      <c r="P464" t="str">
        <f>IF(precio_alta!Q464="","",precio_alta!Q464)</f>
        <v/>
      </c>
      <c r="Q464" t="str">
        <f>IF(precio_alta!R464="","",precio_alta!R464)</f>
        <v/>
      </c>
      <c r="R464" t="str">
        <f>IF(precio_alta!S464="","",precio_alta!S464)</f>
        <v/>
      </c>
      <c r="S464" t="str">
        <f>IF(precio_alta!T464="","",precio_alta!T464)</f>
        <v/>
      </c>
      <c r="T464" t="str">
        <f>IF(precio_alta!U464="","",precio_alta!U464)</f>
        <v/>
      </c>
      <c r="U464" t="str">
        <f>IF(precio_alta!V464="","",precio_alta!V464)</f>
        <v/>
      </c>
      <c r="V464" t="str">
        <f>IF(precio_alta!W464="","",precio_alta!W464)</f>
        <v/>
      </c>
      <c r="W464" t="str">
        <f>IF(precio_alta!X464="","",precio_alta!X464)</f>
        <v/>
      </c>
      <c r="X464" t="str">
        <f>IF(precio_alta!Y464="","",precio_alta!Y464)</f>
        <v/>
      </c>
      <c r="Y464" t="str">
        <f>IF(precio_alta!Z464="","",precio_alta!Z464)</f>
        <v/>
      </c>
      <c r="Z464" t="str">
        <f>IF(Anexar1!C454="","",IFERROR(VLOOKUP(C464,Anexar1!C:P,6,0),0))</f>
        <v/>
      </c>
      <c r="AA464" t="str">
        <f>IF(Anexar1!C454="","",IFERROR(VLOOKUP(C464,Anexar1!C:P,14,0),""))</f>
        <v/>
      </c>
    </row>
    <row r="465" spans="1:27" x14ac:dyDescent="0.3">
      <c r="A465" t="str">
        <f>IF(precio_alta!B465="","",precio_alta!B465)</f>
        <v/>
      </c>
      <c r="B465" t="str">
        <f>IF(Anexar1!B455="","",Anexar1!B455)</f>
        <v/>
      </c>
      <c r="C465" t="str">
        <f>IF(Anexar1!C455="","",Anexar1!C455)</f>
        <v/>
      </c>
      <c r="D465" t="str">
        <f>IF(precio_alta!E465="","",precio_alta!E465)</f>
        <v/>
      </c>
      <c r="E465" t="str">
        <f>IF(precio_alta!F465="","",precio_alta!F465)</f>
        <v/>
      </c>
      <c r="F465" t="str">
        <f>IF(precio_alta!G465="","",precio_alta!G465)</f>
        <v/>
      </c>
      <c r="G465" t="str">
        <f>IF(precio_alta!H465="","",precio_alta!H465)</f>
        <v/>
      </c>
      <c r="H465" t="str">
        <f>IF(precio_alta!I465="","",precio_alta!I465)</f>
        <v/>
      </c>
      <c r="I465" t="str">
        <f>IF(precio_alta!J465="","",precio_alta!J465)</f>
        <v/>
      </c>
      <c r="J465" t="str">
        <f>IF(precio_alta!K465="","",precio_alta!K465)</f>
        <v/>
      </c>
      <c r="K465" t="str">
        <f>IF(precio_alta!L465="","",precio_alta!L465)</f>
        <v/>
      </c>
      <c r="L465" t="str">
        <f>IF(precio_alta!M465="","",precio_alta!M465)</f>
        <v/>
      </c>
      <c r="M465" t="str">
        <f>IF(precio_alta!N465="","",precio_alta!N465)</f>
        <v/>
      </c>
      <c r="N465" t="str">
        <f>IF(precio_alta!O465="","",precio_alta!O465)</f>
        <v/>
      </c>
      <c r="O465" t="str">
        <f>IF(precio_alta!P465="","",precio_alta!P465)</f>
        <v/>
      </c>
      <c r="P465" t="str">
        <f>IF(precio_alta!Q465="","",precio_alta!Q465)</f>
        <v/>
      </c>
      <c r="Q465" t="str">
        <f>IF(precio_alta!R465="","",precio_alta!R465)</f>
        <v/>
      </c>
      <c r="R465" t="str">
        <f>IF(precio_alta!S465="","",precio_alta!S465)</f>
        <v/>
      </c>
      <c r="S465" t="str">
        <f>IF(precio_alta!T465="","",precio_alta!T465)</f>
        <v/>
      </c>
      <c r="T465" t="str">
        <f>IF(precio_alta!U465="","",precio_alta!U465)</f>
        <v/>
      </c>
      <c r="U465" t="str">
        <f>IF(precio_alta!V465="","",precio_alta!V465)</f>
        <v/>
      </c>
      <c r="V465" t="str">
        <f>IF(precio_alta!W465="","",precio_alta!W465)</f>
        <v/>
      </c>
      <c r="W465" t="str">
        <f>IF(precio_alta!X465="","",precio_alta!X465)</f>
        <v/>
      </c>
      <c r="X465" t="str">
        <f>IF(precio_alta!Y465="","",precio_alta!Y465)</f>
        <v/>
      </c>
      <c r="Y465" t="str">
        <f>IF(precio_alta!Z465="","",precio_alta!Z465)</f>
        <v/>
      </c>
      <c r="Z465" t="str">
        <f>IF(Anexar1!C455="","",IFERROR(VLOOKUP(C465,Anexar1!C:P,6,0),0))</f>
        <v/>
      </c>
      <c r="AA465" t="str">
        <f>IF(Anexar1!C455="","",IFERROR(VLOOKUP(C465,Anexar1!C:P,14,0),""))</f>
        <v/>
      </c>
    </row>
    <row r="466" spans="1:27" x14ac:dyDescent="0.3">
      <c r="A466" t="str">
        <f>IF(precio_alta!B466="","",precio_alta!B466)</f>
        <v/>
      </c>
      <c r="B466" t="str">
        <f>IF(Anexar1!B456="","",Anexar1!B456)</f>
        <v/>
      </c>
      <c r="C466" t="str">
        <f>IF(Anexar1!C456="","",Anexar1!C456)</f>
        <v/>
      </c>
      <c r="D466" t="str">
        <f>IF(precio_alta!E466="","",precio_alta!E466)</f>
        <v/>
      </c>
      <c r="E466" t="str">
        <f>IF(precio_alta!F466="","",precio_alta!F466)</f>
        <v/>
      </c>
      <c r="F466" t="str">
        <f>IF(precio_alta!G466="","",precio_alta!G466)</f>
        <v/>
      </c>
      <c r="G466" t="str">
        <f>IF(precio_alta!H466="","",precio_alta!H466)</f>
        <v/>
      </c>
      <c r="H466" t="str">
        <f>IF(precio_alta!I466="","",precio_alta!I466)</f>
        <v/>
      </c>
      <c r="I466" t="str">
        <f>IF(precio_alta!J466="","",precio_alta!J466)</f>
        <v/>
      </c>
      <c r="J466" t="str">
        <f>IF(precio_alta!K466="","",precio_alta!K466)</f>
        <v/>
      </c>
      <c r="K466" t="str">
        <f>IF(precio_alta!L466="","",precio_alta!L466)</f>
        <v/>
      </c>
      <c r="L466" t="str">
        <f>IF(precio_alta!M466="","",precio_alta!M466)</f>
        <v/>
      </c>
      <c r="M466" t="str">
        <f>IF(precio_alta!N466="","",precio_alta!N466)</f>
        <v/>
      </c>
      <c r="N466" t="str">
        <f>IF(precio_alta!O466="","",precio_alta!O466)</f>
        <v/>
      </c>
      <c r="O466" t="str">
        <f>IF(precio_alta!P466="","",precio_alta!P466)</f>
        <v/>
      </c>
      <c r="P466" t="str">
        <f>IF(precio_alta!Q466="","",precio_alta!Q466)</f>
        <v/>
      </c>
      <c r="Q466" t="str">
        <f>IF(precio_alta!R466="","",precio_alta!R466)</f>
        <v/>
      </c>
      <c r="R466" t="str">
        <f>IF(precio_alta!S466="","",precio_alta!S466)</f>
        <v/>
      </c>
      <c r="S466" t="str">
        <f>IF(precio_alta!T466="","",precio_alta!T466)</f>
        <v/>
      </c>
      <c r="T466" t="str">
        <f>IF(precio_alta!U466="","",precio_alta!U466)</f>
        <v/>
      </c>
      <c r="U466" t="str">
        <f>IF(precio_alta!V466="","",precio_alta!V466)</f>
        <v/>
      </c>
      <c r="V466" t="str">
        <f>IF(precio_alta!W466="","",precio_alta!W466)</f>
        <v/>
      </c>
      <c r="W466" t="str">
        <f>IF(precio_alta!X466="","",precio_alta!X466)</f>
        <v/>
      </c>
      <c r="X466" t="str">
        <f>IF(precio_alta!Y466="","",precio_alta!Y466)</f>
        <v/>
      </c>
      <c r="Y466" t="str">
        <f>IF(precio_alta!Z466="","",precio_alta!Z466)</f>
        <v/>
      </c>
      <c r="Z466" t="str">
        <f>IF(Anexar1!C456="","",IFERROR(VLOOKUP(C466,Anexar1!C:P,6,0),0))</f>
        <v/>
      </c>
      <c r="AA466" t="str">
        <f>IF(Anexar1!C456="","",IFERROR(VLOOKUP(C466,Anexar1!C:P,14,0),""))</f>
        <v/>
      </c>
    </row>
    <row r="467" spans="1:27" x14ac:dyDescent="0.3">
      <c r="A467" t="str">
        <f>IF(precio_alta!B467="","",precio_alta!B467)</f>
        <v/>
      </c>
      <c r="B467" t="str">
        <f>IF(Anexar1!B457="","",Anexar1!B457)</f>
        <v/>
      </c>
      <c r="C467" t="str">
        <f>IF(Anexar1!C457="","",Anexar1!C457)</f>
        <v/>
      </c>
      <c r="D467" t="str">
        <f>IF(precio_alta!E467="","",precio_alta!E467)</f>
        <v/>
      </c>
      <c r="E467" t="str">
        <f>IF(precio_alta!F467="","",precio_alta!F467)</f>
        <v/>
      </c>
      <c r="F467" t="str">
        <f>IF(precio_alta!G467="","",precio_alta!G467)</f>
        <v/>
      </c>
      <c r="G467" t="str">
        <f>IF(precio_alta!H467="","",precio_alta!H467)</f>
        <v/>
      </c>
      <c r="H467" t="str">
        <f>IF(precio_alta!I467="","",precio_alta!I467)</f>
        <v/>
      </c>
      <c r="I467" t="str">
        <f>IF(precio_alta!J467="","",precio_alta!J467)</f>
        <v/>
      </c>
      <c r="J467" t="str">
        <f>IF(precio_alta!K467="","",precio_alta!K467)</f>
        <v/>
      </c>
      <c r="K467" t="str">
        <f>IF(precio_alta!L467="","",precio_alta!L467)</f>
        <v/>
      </c>
      <c r="L467" t="str">
        <f>IF(precio_alta!M467="","",precio_alta!M467)</f>
        <v/>
      </c>
      <c r="M467" t="str">
        <f>IF(precio_alta!N467="","",precio_alta!N467)</f>
        <v/>
      </c>
      <c r="N467" t="str">
        <f>IF(precio_alta!O467="","",precio_alta!O467)</f>
        <v/>
      </c>
      <c r="O467" t="str">
        <f>IF(precio_alta!P467="","",precio_alta!P467)</f>
        <v/>
      </c>
      <c r="P467" t="str">
        <f>IF(precio_alta!Q467="","",precio_alta!Q467)</f>
        <v/>
      </c>
      <c r="Q467" t="str">
        <f>IF(precio_alta!R467="","",precio_alta!R467)</f>
        <v/>
      </c>
      <c r="R467" t="str">
        <f>IF(precio_alta!S467="","",precio_alta!S467)</f>
        <v/>
      </c>
      <c r="S467" t="str">
        <f>IF(precio_alta!T467="","",precio_alta!T467)</f>
        <v/>
      </c>
      <c r="T467" t="str">
        <f>IF(precio_alta!U467="","",precio_alta!U467)</f>
        <v/>
      </c>
      <c r="U467" t="str">
        <f>IF(precio_alta!V467="","",precio_alta!V467)</f>
        <v/>
      </c>
      <c r="V467" t="str">
        <f>IF(precio_alta!W467="","",precio_alta!W467)</f>
        <v/>
      </c>
      <c r="W467" t="str">
        <f>IF(precio_alta!X467="","",precio_alta!X467)</f>
        <v/>
      </c>
      <c r="X467" t="str">
        <f>IF(precio_alta!Y467="","",precio_alta!Y467)</f>
        <v/>
      </c>
      <c r="Y467" t="str">
        <f>IF(precio_alta!Z467="","",precio_alta!Z467)</f>
        <v/>
      </c>
      <c r="Z467" t="str">
        <f>IF(Anexar1!C457="","",IFERROR(VLOOKUP(C467,Anexar1!C:P,6,0),0))</f>
        <v/>
      </c>
      <c r="AA467" t="str">
        <f>IF(Anexar1!C457="","",IFERROR(VLOOKUP(C467,Anexar1!C:P,14,0),""))</f>
        <v/>
      </c>
    </row>
    <row r="468" spans="1:27" x14ac:dyDescent="0.3">
      <c r="A468" t="str">
        <f>IF(precio_alta!B468="","",precio_alta!B468)</f>
        <v/>
      </c>
      <c r="B468" t="str">
        <f>IF(Anexar1!B458="","",Anexar1!B458)</f>
        <v/>
      </c>
      <c r="C468" t="str">
        <f>IF(Anexar1!C458="","",Anexar1!C458)</f>
        <v/>
      </c>
      <c r="D468" t="str">
        <f>IF(precio_alta!E468="","",precio_alta!E468)</f>
        <v/>
      </c>
      <c r="E468" t="str">
        <f>IF(precio_alta!F468="","",precio_alta!F468)</f>
        <v/>
      </c>
      <c r="F468" t="str">
        <f>IF(precio_alta!G468="","",precio_alta!G468)</f>
        <v/>
      </c>
      <c r="G468" t="str">
        <f>IF(precio_alta!H468="","",precio_alta!H468)</f>
        <v/>
      </c>
      <c r="H468" t="str">
        <f>IF(precio_alta!I468="","",precio_alta!I468)</f>
        <v/>
      </c>
      <c r="I468" t="str">
        <f>IF(precio_alta!J468="","",precio_alta!J468)</f>
        <v/>
      </c>
      <c r="J468" t="str">
        <f>IF(precio_alta!K468="","",precio_alta!K468)</f>
        <v/>
      </c>
      <c r="K468" t="str">
        <f>IF(precio_alta!L468="","",precio_alta!L468)</f>
        <v/>
      </c>
      <c r="L468" t="str">
        <f>IF(precio_alta!M468="","",precio_alta!M468)</f>
        <v/>
      </c>
      <c r="M468" t="str">
        <f>IF(precio_alta!N468="","",precio_alta!N468)</f>
        <v/>
      </c>
      <c r="N468" t="str">
        <f>IF(precio_alta!O468="","",precio_alta!O468)</f>
        <v/>
      </c>
      <c r="O468" t="str">
        <f>IF(precio_alta!P468="","",precio_alta!P468)</f>
        <v/>
      </c>
      <c r="P468" t="str">
        <f>IF(precio_alta!Q468="","",precio_alta!Q468)</f>
        <v/>
      </c>
      <c r="Q468" t="str">
        <f>IF(precio_alta!R468="","",precio_alta!R468)</f>
        <v/>
      </c>
      <c r="R468" t="str">
        <f>IF(precio_alta!S468="","",precio_alta!S468)</f>
        <v/>
      </c>
      <c r="S468" t="str">
        <f>IF(precio_alta!T468="","",precio_alta!T468)</f>
        <v/>
      </c>
      <c r="T468" t="str">
        <f>IF(precio_alta!U468="","",precio_alta!U468)</f>
        <v/>
      </c>
      <c r="U468" t="str">
        <f>IF(precio_alta!V468="","",precio_alta!V468)</f>
        <v/>
      </c>
      <c r="V468" t="str">
        <f>IF(precio_alta!W468="","",precio_alta!W468)</f>
        <v/>
      </c>
      <c r="W468" t="str">
        <f>IF(precio_alta!X468="","",precio_alta!X468)</f>
        <v/>
      </c>
      <c r="X468" t="str">
        <f>IF(precio_alta!Y468="","",precio_alta!Y468)</f>
        <v/>
      </c>
      <c r="Y468" t="str">
        <f>IF(precio_alta!Z468="","",precio_alta!Z468)</f>
        <v/>
      </c>
      <c r="Z468" t="str">
        <f>IF(Anexar1!C458="","",IFERROR(VLOOKUP(C468,Anexar1!C:P,6,0),0))</f>
        <v/>
      </c>
      <c r="AA468" t="str">
        <f>IF(Anexar1!C458="","",IFERROR(VLOOKUP(C468,Anexar1!C:P,14,0),""))</f>
        <v/>
      </c>
    </row>
    <row r="469" spans="1:27" x14ac:dyDescent="0.3">
      <c r="A469" t="str">
        <f>IF(precio_alta!B469="","",precio_alta!B469)</f>
        <v/>
      </c>
      <c r="B469" t="str">
        <f>IF(Anexar1!B459="","",Anexar1!B459)</f>
        <v/>
      </c>
      <c r="C469" t="str">
        <f>IF(Anexar1!C459="","",Anexar1!C459)</f>
        <v/>
      </c>
      <c r="D469" t="str">
        <f>IF(precio_alta!E469="","",precio_alta!E469)</f>
        <v/>
      </c>
      <c r="E469" t="str">
        <f>IF(precio_alta!F469="","",precio_alta!F469)</f>
        <v/>
      </c>
      <c r="F469" t="str">
        <f>IF(precio_alta!G469="","",precio_alta!G469)</f>
        <v/>
      </c>
      <c r="G469" t="str">
        <f>IF(precio_alta!H469="","",precio_alta!H469)</f>
        <v/>
      </c>
      <c r="H469" t="str">
        <f>IF(precio_alta!I469="","",precio_alta!I469)</f>
        <v/>
      </c>
      <c r="I469" t="str">
        <f>IF(precio_alta!J469="","",precio_alta!J469)</f>
        <v/>
      </c>
      <c r="J469" t="str">
        <f>IF(precio_alta!K469="","",precio_alta!K469)</f>
        <v/>
      </c>
      <c r="K469" t="str">
        <f>IF(precio_alta!L469="","",precio_alta!L469)</f>
        <v/>
      </c>
      <c r="L469" t="str">
        <f>IF(precio_alta!M469="","",precio_alta!M469)</f>
        <v/>
      </c>
      <c r="M469" t="str">
        <f>IF(precio_alta!N469="","",precio_alta!N469)</f>
        <v/>
      </c>
      <c r="N469" t="str">
        <f>IF(precio_alta!O469="","",precio_alta!O469)</f>
        <v/>
      </c>
      <c r="O469" t="str">
        <f>IF(precio_alta!P469="","",precio_alta!P469)</f>
        <v/>
      </c>
      <c r="P469" t="str">
        <f>IF(precio_alta!Q469="","",precio_alta!Q469)</f>
        <v/>
      </c>
      <c r="Q469" t="str">
        <f>IF(precio_alta!R469="","",precio_alta!R469)</f>
        <v/>
      </c>
      <c r="R469" t="str">
        <f>IF(precio_alta!S469="","",precio_alta!S469)</f>
        <v/>
      </c>
      <c r="S469" t="str">
        <f>IF(precio_alta!T469="","",precio_alta!T469)</f>
        <v/>
      </c>
      <c r="T469" t="str">
        <f>IF(precio_alta!U469="","",precio_alta!U469)</f>
        <v/>
      </c>
      <c r="U469" t="str">
        <f>IF(precio_alta!V469="","",precio_alta!V469)</f>
        <v/>
      </c>
      <c r="V469" t="str">
        <f>IF(precio_alta!W469="","",precio_alta!W469)</f>
        <v/>
      </c>
      <c r="W469" t="str">
        <f>IF(precio_alta!X469="","",precio_alta!X469)</f>
        <v/>
      </c>
      <c r="X469" t="str">
        <f>IF(precio_alta!Y469="","",precio_alta!Y469)</f>
        <v/>
      </c>
      <c r="Y469" t="str">
        <f>IF(precio_alta!Z469="","",precio_alta!Z469)</f>
        <v/>
      </c>
      <c r="Z469" t="str">
        <f>IF(Anexar1!C459="","",IFERROR(VLOOKUP(C469,Anexar1!C:P,6,0),0))</f>
        <v/>
      </c>
      <c r="AA469" t="str">
        <f>IF(Anexar1!C459="","",IFERROR(VLOOKUP(C469,Anexar1!C:P,14,0),""))</f>
        <v/>
      </c>
    </row>
    <row r="470" spans="1:27" x14ac:dyDescent="0.3">
      <c r="A470" t="str">
        <f>IF(precio_alta!B470="","",precio_alta!B470)</f>
        <v/>
      </c>
      <c r="B470" t="str">
        <f>IF(Anexar1!B460="","",Anexar1!B460)</f>
        <v/>
      </c>
      <c r="C470" t="str">
        <f>IF(Anexar1!C460="","",Anexar1!C460)</f>
        <v/>
      </c>
      <c r="D470" t="str">
        <f>IF(precio_alta!E470="","",precio_alta!E470)</f>
        <v/>
      </c>
      <c r="E470" t="str">
        <f>IF(precio_alta!F470="","",precio_alta!F470)</f>
        <v/>
      </c>
      <c r="F470" t="str">
        <f>IF(precio_alta!G470="","",precio_alta!G470)</f>
        <v/>
      </c>
      <c r="G470" t="str">
        <f>IF(precio_alta!H470="","",precio_alta!H470)</f>
        <v/>
      </c>
      <c r="H470" t="str">
        <f>IF(precio_alta!I470="","",precio_alta!I470)</f>
        <v/>
      </c>
      <c r="I470" t="str">
        <f>IF(precio_alta!J470="","",precio_alta!J470)</f>
        <v/>
      </c>
      <c r="J470" t="str">
        <f>IF(precio_alta!K470="","",precio_alta!K470)</f>
        <v/>
      </c>
      <c r="K470" t="str">
        <f>IF(precio_alta!L470="","",precio_alta!L470)</f>
        <v/>
      </c>
      <c r="L470" t="str">
        <f>IF(precio_alta!M470="","",precio_alta!M470)</f>
        <v/>
      </c>
      <c r="M470" t="str">
        <f>IF(precio_alta!N470="","",precio_alta!N470)</f>
        <v/>
      </c>
      <c r="N470" t="str">
        <f>IF(precio_alta!O470="","",precio_alta!O470)</f>
        <v/>
      </c>
      <c r="O470" t="str">
        <f>IF(precio_alta!P470="","",precio_alta!P470)</f>
        <v/>
      </c>
      <c r="P470" t="str">
        <f>IF(precio_alta!Q470="","",precio_alta!Q470)</f>
        <v/>
      </c>
      <c r="Q470" t="str">
        <f>IF(precio_alta!R470="","",precio_alta!R470)</f>
        <v/>
      </c>
      <c r="R470" t="str">
        <f>IF(precio_alta!S470="","",precio_alta!S470)</f>
        <v/>
      </c>
      <c r="S470" t="str">
        <f>IF(precio_alta!T470="","",precio_alta!T470)</f>
        <v/>
      </c>
      <c r="T470" t="str">
        <f>IF(precio_alta!U470="","",precio_alta!U470)</f>
        <v/>
      </c>
      <c r="U470" t="str">
        <f>IF(precio_alta!V470="","",precio_alta!V470)</f>
        <v/>
      </c>
      <c r="V470" t="str">
        <f>IF(precio_alta!W470="","",precio_alta!W470)</f>
        <v/>
      </c>
      <c r="W470" t="str">
        <f>IF(precio_alta!X470="","",precio_alta!X470)</f>
        <v/>
      </c>
      <c r="X470" t="str">
        <f>IF(precio_alta!Y470="","",precio_alta!Y470)</f>
        <v/>
      </c>
      <c r="Y470" t="str">
        <f>IF(precio_alta!Z470="","",precio_alta!Z470)</f>
        <v/>
      </c>
      <c r="Z470" t="str">
        <f>IF(Anexar1!C460="","",IFERROR(VLOOKUP(C470,Anexar1!C:P,6,0),0))</f>
        <v/>
      </c>
      <c r="AA470" t="str">
        <f>IF(Anexar1!C460="","",IFERROR(VLOOKUP(C470,Anexar1!C:P,14,0),""))</f>
        <v/>
      </c>
    </row>
    <row r="471" spans="1:27" x14ac:dyDescent="0.3">
      <c r="A471" t="str">
        <f>IF(precio_alta!B471="","",precio_alta!B471)</f>
        <v/>
      </c>
      <c r="B471" t="str">
        <f>IF(Anexar1!B461="","",Anexar1!B461)</f>
        <v/>
      </c>
      <c r="C471" t="str">
        <f>IF(Anexar1!C461="","",Anexar1!C461)</f>
        <v/>
      </c>
      <c r="D471" t="str">
        <f>IF(precio_alta!E471="","",precio_alta!E471)</f>
        <v/>
      </c>
      <c r="E471" t="str">
        <f>IF(precio_alta!F471="","",precio_alta!F471)</f>
        <v/>
      </c>
      <c r="F471" t="str">
        <f>IF(precio_alta!G471="","",precio_alta!G471)</f>
        <v/>
      </c>
      <c r="G471" t="str">
        <f>IF(precio_alta!H471="","",precio_alta!H471)</f>
        <v/>
      </c>
      <c r="H471" t="str">
        <f>IF(precio_alta!I471="","",precio_alta!I471)</f>
        <v/>
      </c>
      <c r="I471" t="str">
        <f>IF(precio_alta!J471="","",precio_alta!J471)</f>
        <v/>
      </c>
      <c r="J471" t="str">
        <f>IF(precio_alta!K471="","",precio_alta!K471)</f>
        <v/>
      </c>
      <c r="K471" t="str">
        <f>IF(precio_alta!L471="","",precio_alta!L471)</f>
        <v/>
      </c>
      <c r="L471" t="str">
        <f>IF(precio_alta!M471="","",precio_alta!M471)</f>
        <v/>
      </c>
      <c r="M471" t="str">
        <f>IF(precio_alta!N471="","",precio_alta!N471)</f>
        <v/>
      </c>
      <c r="N471" t="str">
        <f>IF(precio_alta!O471="","",precio_alta!O471)</f>
        <v/>
      </c>
      <c r="O471" t="str">
        <f>IF(precio_alta!P471="","",precio_alta!P471)</f>
        <v/>
      </c>
      <c r="P471" t="str">
        <f>IF(precio_alta!Q471="","",precio_alta!Q471)</f>
        <v/>
      </c>
      <c r="Q471" t="str">
        <f>IF(precio_alta!R471="","",precio_alta!R471)</f>
        <v/>
      </c>
      <c r="R471" t="str">
        <f>IF(precio_alta!S471="","",precio_alta!S471)</f>
        <v/>
      </c>
      <c r="S471" t="str">
        <f>IF(precio_alta!T471="","",precio_alta!T471)</f>
        <v/>
      </c>
      <c r="T471" t="str">
        <f>IF(precio_alta!U471="","",precio_alta!U471)</f>
        <v/>
      </c>
      <c r="U471" t="str">
        <f>IF(precio_alta!V471="","",precio_alta!V471)</f>
        <v/>
      </c>
      <c r="V471" t="str">
        <f>IF(precio_alta!W471="","",precio_alta!W471)</f>
        <v/>
      </c>
      <c r="W471" t="str">
        <f>IF(precio_alta!X471="","",precio_alta!X471)</f>
        <v/>
      </c>
      <c r="X471" t="str">
        <f>IF(precio_alta!Y471="","",precio_alta!Y471)</f>
        <v/>
      </c>
      <c r="Y471" t="str">
        <f>IF(precio_alta!Z471="","",precio_alta!Z471)</f>
        <v/>
      </c>
      <c r="Z471" t="str">
        <f>IF(Anexar1!C461="","",IFERROR(VLOOKUP(C471,Anexar1!C:P,6,0),0))</f>
        <v/>
      </c>
      <c r="AA471" t="str">
        <f>IF(Anexar1!C461="","",IFERROR(VLOOKUP(C471,Anexar1!C:P,14,0),""))</f>
        <v/>
      </c>
    </row>
    <row r="472" spans="1:27" x14ac:dyDescent="0.3">
      <c r="A472" t="str">
        <f>IF(precio_alta!B472="","",precio_alta!B472)</f>
        <v/>
      </c>
      <c r="B472" t="str">
        <f>IF(Anexar1!B462="","",Anexar1!B462)</f>
        <v/>
      </c>
      <c r="C472" t="str">
        <f>IF(Anexar1!C462="","",Anexar1!C462)</f>
        <v/>
      </c>
      <c r="D472" t="str">
        <f>IF(precio_alta!E472="","",precio_alta!E472)</f>
        <v/>
      </c>
      <c r="E472" t="str">
        <f>IF(precio_alta!F472="","",precio_alta!F472)</f>
        <v/>
      </c>
      <c r="F472" t="str">
        <f>IF(precio_alta!G472="","",precio_alta!G472)</f>
        <v/>
      </c>
      <c r="G472" t="str">
        <f>IF(precio_alta!H472="","",precio_alta!H472)</f>
        <v/>
      </c>
      <c r="H472" t="str">
        <f>IF(precio_alta!I472="","",precio_alta!I472)</f>
        <v/>
      </c>
      <c r="I472" t="str">
        <f>IF(precio_alta!J472="","",precio_alta!J472)</f>
        <v/>
      </c>
      <c r="J472" t="str">
        <f>IF(precio_alta!K472="","",precio_alta!K472)</f>
        <v/>
      </c>
      <c r="K472" t="str">
        <f>IF(precio_alta!L472="","",precio_alta!L472)</f>
        <v/>
      </c>
      <c r="L472" t="str">
        <f>IF(precio_alta!M472="","",precio_alta!M472)</f>
        <v/>
      </c>
      <c r="M472" t="str">
        <f>IF(precio_alta!N472="","",precio_alta!N472)</f>
        <v/>
      </c>
      <c r="N472" t="str">
        <f>IF(precio_alta!O472="","",precio_alta!O472)</f>
        <v/>
      </c>
      <c r="O472" t="str">
        <f>IF(precio_alta!P472="","",precio_alta!P472)</f>
        <v/>
      </c>
      <c r="P472" t="str">
        <f>IF(precio_alta!Q472="","",precio_alta!Q472)</f>
        <v/>
      </c>
      <c r="Q472" t="str">
        <f>IF(precio_alta!R472="","",precio_alta!R472)</f>
        <v/>
      </c>
      <c r="R472" t="str">
        <f>IF(precio_alta!S472="","",precio_alta!S472)</f>
        <v/>
      </c>
      <c r="S472" t="str">
        <f>IF(precio_alta!T472="","",precio_alta!T472)</f>
        <v/>
      </c>
      <c r="T472" t="str">
        <f>IF(precio_alta!U472="","",precio_alta!U472)</f>
        <v/>
      </c>
      <c r="U472" t="str">
        <f>IF(precio_alta!V472="","",precio_alta!V472)</f>
        <v/>
      </c>
      <c r="V472" t="str">
        <f>IF(precio_alta!W472="","",precio_alta!W472)</f>
        <v/>
      </c>
      <c r="W472" t="str">
        <f>IF(precio_alta!X472="","",precio_alta!X472)</f>
        <v/>
      </c>
      <c r="X472" t="str">
        <f>IF(precio_alta!Y472="","",precio_alta!Y472)</f>
        <v/>
      </c>
      <c r="Y472" t="str">
        <f>IF(precio_alta!Z472="","",precio_alta!Z472)</f>
        <v/>
      </c>
      <c r="Z472" t="str">
        <f>IF(Anexar1!C462="","",IFERROR(VLOOKUP(C472,Anexar1!C:P,6,0),0))</f>
        <v/>
      </c>
      <c r="AA472" t="str">
        <f>IF(Anexar1!C462="","",IFERROR(VLOOKUP(C472,Anexar1!C:P,14,0),""))</f>
        <v/>
      </c>
    </row>
    <row r="473" spans="1:27" x14ac:dyDescent="0.3">
      <c r="A473" t="str">
        <f>IF(precio_alta!B473="","",precio_alta!B473)</f>
        <v/>
      </c>
      <c r="B473" t="str">
        <f>IF(Anexar1!B463="","",Anexar1!B463)</f>
        <v/>
      </c>
      <c r="C473" t="str">
        <f>IF(Anexar1!C463="","",Anexar1!C463)</f>
        <v/>
      </c>
      <c r="D473" t="str">
        <f>IF(precio_alta!E473="","",precio_alta!E473)</f>
        <v/>
      </c>
      <c r="E473" t="str">
        <f>IF(precio_alta!F473="","",precio_alta!F473)</f>
        <v/>
      </c>
      <c r="F473" t="str">
        <f>IF(precio_alta!G473="","",precio_alta!G473)</f>
        <v/>
      </c>
      <c r="G473" t="str">
        <f>IF(precio_alta!H473="","",precio_alta!H473)</f>
        <v/>
      </c>
      <c r="H473" t="str">
        <f>IF(precio_alta!I473="","",precio_alta!I473)</f>
        <v/>
      </c>
      <c r="I473" t="str">
        <f>IF(precio_alta!J473="","",precio_alta!J473)</f>
        <v/>
      </c>
      <c r="J473" t="str">
        <f>IF(precio_alta!K473="","",precio_alta!K473)</f>
        <v/>
      </c>
      <c r="K473" t="str">
        <f>IF(precio_alta!L473="","",precio_alta!L473)</f>
        <v/>
      </c>
      <c r="L473" t="str">
        <f>IF(precio_alta!M473="","",precio_alta!M473)</f>
        <v/>
      </c>
      <c r="M473" t="str">
        <f>IF(precio_alta!N473="","",precio_alta!N473)</f>
        <v/>
      </c>
      <c r="N473" t="str">
        <f>IF(precio_alta!O473="","",precio_alta!O473)</f>
        <v/>
      </c>
      <c r="O473" t="str">
        <f>IF(precio_alta!P473="","",precio_alta!P473)</f>
        <v/>
      </c>
      <c r="P473" t="str">
        <f>IF(precio_alta!Q473="","",precio_alta!Q473)</f>
        <v/>
      </c>
      <c r="Q473" t="str">
        <f>IF(precio_alta!R473="","",precio_alta!R473)</f>
        <v/>
      </c>
      <c r="R473" t="str">
        <f>IF(precio_alta!S473="","",precio_alta!S473)</f>
        <v/>
      </c>
      <c r="S473" t="str">
        <f>IF(precio_alta!T473="","",precio_alta!T473)</f>
        <v/>
      </c>
      <c r="T473" t="str">
        <f>IF(precio_alta!U473="","",precio_alta!U473)</f>
        <v/>
      </c>
      <c r="U473" t="str">
        <f>IF(precio_alta!V473="","",precio_alta!V473)</f>
        <v/>
      </c>
      <c r="V473" t="str">
        <f>IF(precio_alta!W473="","",precio_alta!W473)</f>
        <v/>
      </c>
      <c r="W473" t="str">
        <f>IF(precio_alta!X473="","",precio_alta!X473)</f>
        <v/>
      </c>
      <c r="X473" t="str">
        <f>IF(precio_alta!Y473="","",precio_alta!Y473)</f>
        <v/>
      </c>
      <c r="Y473" t="str">
        <f>IF(precio_alta!Z473="","",precio_alta!Z473)</f>
        <v/>
      </c>
      <c r="Z473" t="str">
        <f>IF(Anexar1!C463="","",IFERROR(VLOOKUP(C473,Anexar1!C:P,6,0),0))</f>
        <v/>
      </c>
      <c r="AA473" t="str">
        <f>IF(Anexar1!C463="","",IFERROR(VLOOKUP(C473,Anexar1!C:P,14,0),""))</f>
        <v/>
      </c>
    </row>
    <row r="474" spans="1:27" x14ac:dyDescent="0.3">
      <c r="A474" t="str">
        <f>IF(precio_alta!B474="","",precio_alta!B474)</f>
        <v/>
      </c>
      <c r="B474" t="str">
        <f>IF(Anexar1!B464="","",Anexar1!B464)</f>
        <v/>
      </c>
      <c r="C474" t="str">
        <f>IF(Anexar1!C464="","",Anexar1!C464)</f>
        <v/>
      </c>
      <c r="D474" t="str">
        <f>IF(precio_alta!E474="","",precio_alta!E474)</f>
        <v/>
      </c>
      <c r="E474" t="str">
        <f>IF(precio_alta!F474="","",precio_alta!F474)</f>
        <v/>
      </c>
      <c r="F474" t="str">
        <f>IF(precio_alta!G474="","",precio_alta!G474)</f>
        <v/>
      </c>
      <c r="G474" t="str">
        <f>IF(precio_alta!H474="","",precio_alta!H474)</f>
        <v/>
      </c>
      <c r="H474" t="str">
        <f>IF(precio_alta!I474="","",precio_alta!I474)</f>
        <v/>
      </c>
      <c r="I474" t="str">
        <f>IF(precio_alta!J474="","",precio_alta!J474)</f>
        <v/>
      </c>
      <c r="J474" t="str">
        <f>IF(precio_alta!K474="","",precio_alta!K474)</f>
        <v/>
      </c>
      <c r="K474" t="str">
        <f>IF(precio_alta!L474="","",precio_alta!L474)</f>
        <v/>
      </c>
      <c r="L474" t="str">
        <f>IF(precio_alta!M474="","",precio_alta!M474)</f>
        <v/>
      </c>
      <c r="M474" t="str">
        <f>IF(precio_alta!N474="","",precio_alta!N474)</f>
        <v/>
      </c>
      <c r="N474" t="str">
        <f>IF(precio_alta!O474="","",precio_alta!O474)</f>
        <v/>
      </c>
      <c r="O474" t="str">
        <f>IF(precio_alta!P474="","",precio_alta!P474)</f>
        <v/>
      </c>
      <c r="P474" t="str">
        <f>IF(precio_alta!Q474="","",precio_alta!Q474)</f>
        <v/>
      </c>
      <c r="Q474" t="str">
        <f>IF(precio_alta!R474="","",precio_alta!R474)</f>
        <v/>
      </c>
      <c r="R474" t="str">
        <f>IF(precio_alta!S474="","",precio_alta!S474)</f>
        <v/>
      </c>
      <c r="S474" t="str">
        <f>IF(precio_alta!T474="","",precio_alta!T474)</f>
        <v/>
      </c>
      <c r="T474" t="str">
        <f>IF(precio_alta!U474="","",precio_alta!U474)</f>
        <v/>
      </c>
      <c r="U474" t="str">
        <f>IF(precio_alta!V474="","",precio_alta!V474)</f>
        <v/>
      </c>
      <c r="V474" t="str">
        <f>IF(precio_alta!W474="","",precio_alta!W474)</f>
        <v/>
      </c>
      <c r="W474" t="str">
        <f>IF(precio_alta!X474="","",precio_alta!X474)</f>
        <v/>
      </c>
      <c r="X474" t="str">
        <f>IF(precio_alta!Y474="","",precio_alta!Y474)</f>
        <v/>
      </c>
      <c r="Y474" t="str">
        <f>IF(precio_alta!Z474="","",precio_alta!Z474)</f>
        <v/>
      </c>
      <c r="Z474" t="str">
        <f>IF(Anexar1!C464="","",IFERROR(VLOOKUP(C474,Anexar1!C:P,6,0),0))</f>
        <v/>
      </c>
      <c r="AA474" t="str">
        <f>IF(Anexar1!C464="","",IFERROR(VLOOKUP(C474,Anexar1!C:P,14,0),""))</f>
        <v/>
      </c>
    </row>
    <row r="475" spans="1:27" x14ac:dyDescent="0.3">
      <c r="A475" t="str">
        <f>IF(precio_alta!B475="","",precio_alta!B475)</f>
        <v/>
      </c>
      <c r="B475" t="str">
        <f>IF(Anexar1!B465="","",Anexar1!B465)</f>
        <v/>
      </c>
      <c r="C475" t="str">
        <f>IF(Anexar1!C465="","",Anexar1!C465)</f>
        <v/>
      </c>
      <c r="D475" t="str">
        <f>IF(precio_alta!E475="","",precio_alta!E475)</f>
        <v/>
      </c>
      <c r="E475" t="str">
        <f>IF(precio_alta!F475="","",precio_alta!F475)</f>
        <v/>
      </c>
      <c r="F475" t="str">
        <f>IF(precio_alta!G475="","",precio_alta!G475)</f>
        <v/>
      </c>
      <c r="G475" t="str">
        <f>IF(precio_alta!H475="","",precio_alta!H475)</f>
        <v/>
      </c>
      <c r="H475" t="str">
        <f>IF(precio_alta!I475="","",precio_alta!I475)</f>
        <v/>
      </c>
      <c r="I475" t="str">
        <f>IF(precio_alta!J475="","",precio_alta!J475)</f>
        <v/>
      </c>
      <c r="J475" t="str">
        <f>IF(precio_alta!K475="","",precio_alta!K475)</f>
        <v/>
      </c>
      <c r="K475" t="str">
        <f>IF(precio_alta!L475="","",precio_alta!L475)</f>
        <v/>
      </c>
      <c r="L475" t="str">
        <f>IF(precio_alta!M475="","",precio_alta!M475)</f>
        <v/>
      </c>
      <c r="M475" t="str">
        <f>IF(precio_alta!N475="","",precio_alta!N475)</f>
        <v/>
      </c>
      <c r="N475" t="str">
        <f>IF(precio_alta!O475="","",precio_alta!O475)</f>
        <v/>
      </c>
      <c r="O475" t="str">
        <f>IF(precio_alta!P475="","",precio_alta!P475)</f>
        <v/>
      </c>
      <c r="P475" t="str">
        <f>IF(precio_alta!Q475="","",precio_alta!Q475)</f>
        <v/>
      </c>
      <c r="Q475" t="str">
        <f>IF(precio_alta!R475="","",precio_alta!R475)</f>
        <v/>
      </c>
      <c r="R475" t="str">
        <f>IF(precio_alta!S475="","",precio_alta!S475)</f>
        <v/>
      </c>
      <c r="S475" t="str">
        <f>IF(precio_alta!T475="","",precio_alta!T475)</f>
        <v/>
      </c>
      <c r="T475" t="str">
        <f>IF(precio_alta!U475="","",precio_alta!U475)</f>
        <v/>
      </c>
      <c r="U475" t="str">
        <f>IF(precio_alta!V475="","",precio_alta!V475)</f>
        <v/>
      </c>
      <c r="V475" t="str">
        <f>IF(precio_alta!W475="","",precio_alta!W475)</f>
        <v/>
      </c>
      <c r="W475" t="str">
        <f>IF(precio_alta!X475="","",precio_alta!X475)</f>
        <v/>
      </c>
      <c r="X475" t="str">
        <f>IF(precio_alta!Y475="","",precio_alta!Y475)</f>
        <v/>
      </c>
      <c r="Y475" t="str">
        <f>IF(precio_alta!Z475="","",precio_alta!Z475)</f>
        <v/>
      </c>
      <c r="Z475" t="str">
        <f>IF(Anexar1!C465="","",IFERROR(VLOOKUP(C475,Anexar1!C:P,6,0),0))</f>
        <v/>
      </c>
      <c r="AA475" t="str">
        <f>IF(Anexar1!C465="","",IFERROR(VLOOKUP(C475,Anexar1!C:P,14,0),""))</f>
        <v/>
      </c>
    </row>
    <row r="476" spans="1:27" x14ac:dyDescent="0.3">
      <c r="A476" t="str">
        <f>IF(precio_alta!B476="","",precio_alta!B476)</f>
        <v/>
      </c>
      <c r="B476" t="str">
        <f>IF(Anexar1!B466="","",Anexar1!B466)</f>
        <v/>
      </c>
      <c r="C476" t="str">
        <f>IF(Anexar1!C466="","",Anexar1!C466)</f>
        <v/>
      </c>
      <c r="D476" t="str">
        <f>IF(precio_alta!E476="","",precio_alta!E476)</f>
        <v/>
      </c>
      <c r="E476" t="str">
        <f>IF(precio_alta!F476="","",precio_alta!F476)</f>
        <v/>
      </c>
      <c r="F476" t="str">
        <f>IF(precio_alta!G476="","",precio_alta!G476)</f>
        <v/>
      </c>
      <c r="G476" t="str">
        <f>IF(precio_alta!H476="","",precio_alta!H476)</f>
        <v/>
      </c>
      <c r="H476" t="str">
        <f>IF(precio_alta!I476="","",precio_alta!I476)</f>
        <v/>
      </c>
      <c r="I476" t="str">
        <f>IF(precio_alta!J476="","",precio_alta!J476)</f>
        <v/>
      </c>
      <c r="J476" t="str">
        <f>IF(precio_alta!K476="","",precio_alta!K476)</f>
        <v/>
      </c>
      <c r="K476" t="str">
        <f>IF(precio_alta!L476="","",precio_alta!L476)</f>
        <v/>
      </c>
      <c r="L476" t="str">
        <f>IF(precio_alta!M476="","",precio_alta!M476)</f>
        <v/>
      </c>
      <c r="M476" t="str">
        <f>IF(precio_alta!N476="","",precio_alta!N476)</f>
        <v/>
      </c>
      <c r="N476" t="str">
        <f>IF(precio_alta!O476="","",precio_alta!O476)</f>
        <v/>
      </c>
      <c r="O476" t="str">
        <f>IF(precio_alta!P476="","",precio_alta!P476)</f>
        <v/>
      </c>
      <c r="P476" t="str">
        <f>IF(precio_alta!Q476="","",precio_alta!Q476)</f>
        <v/>
      </c>
      <c r="Q476" t="str">
        <f>IF(precio_alta!R476="","",precio_alta!R476)</f>
        <v/>
      </c>
      <c r="R476" t="str">
        <f>IF(precio_alta!S476="","",precio_alta!S476)</f>
        <v/>
      </c>
      <c r="S476" t="str">
        <f>IF(precio_alta!T476="","",precio_alta!T476)</f>
        <v/>
      </c>
      <c r="T476" t="str">
        <f>IF(precio_alta!U476="","",precio_alta!U476)</f>
        <v/>
      </c>
      <c r="U476" t="str">
        <f>IF(precio_alta!V476="","",precio_alta!V476)</f>
        <v/>
      </c>
      <c r="V476" t="str">
        <f>IF(precio_alta!W476="","",precio_alta!W476)</f>
        <v/>
      </c>
      <c r="W476" t="str">
        <f>IF(precio_alta!X476="","",precio_alta!X476)</f>
        <v/>
      </c>
      <c r="X476" t="str">
        <f>IF(precio_alta!Y476="","",precio_alta!Y476)</f>
        <v/>
      </c>
      <c r="Y476" t="str">
        <f>IF(precio_alta!Z476="","",precio_alta!Z476)</f>
        <v/>
      </c>
      <c r="Z476" t="str">
        <f>IF(Anexar1!C466="","",IFERROR(VLOOKUP(C476,Anexar1!C:P,6,0),0))</f>
        <v/>
      </c>
      <c r="AA476" t="str">
        <f>IF(Anexar1!C466="","",IFERROR(VLOOKUP(C476,Anexar1!C:P,14,0),""))</f>
        <v/>
      </c>
    </row>
    <row r="477" spans="1:27" x14ac:dyDescent="0.3">
      <c r="A477" t="str">
        <f>IF(precio_alta!B477="","",precio_alta!B477)</f>
        <v/>
      </c>
      <c r="B477" t="str">
        <f>IF(Anexar1!B467="","",Anexar1!B467)</f>
        <v/>
      </c>
      <c r="C477" t="str">
        <f>IF(Anexar1!C467="","",Anexar1!C467)</f>
        <v/>
      </c>
      <c r="D477" t="str">
        <f>IF(precio_alta!E477="","",precio_alta!E477)</f>
        <v/>
      </c>
      <c r="E477" t="str">
        <f>IF(precio_alta!F477="","",precio_alta!F477)</f>
        <v/>
      </c>
      <c r="F477" t="str">
        <f>IF(precio_alta!G477="","",precio_alta!G477)</f>
        <v/>
      </c>
      <c r="G477" t="str">
        <f>IF(precio_alta!H477="","",precio_alta!H477)</f>
        <v/>
      </c>
      <c r="H477" t="str">
        <f>IF(precio_alta!I477="","",precio_alta!I477)</f>
        <v/>
      </c>
      <c r="I477" t="str">
        <f>IF(precio_alta!J477="","",precio_alta!J477)</f>
        <v/>
      </c>
      <c r="J477" t="str">
        <f>IF(precio_alta!K477="","",precio_alta!K477)</f>
        <v/>
      </c>
      <c r="K477" t="str">
        <f>IF(precio_alta!L477="","",precio_alta!L477)</f>
        <v/>
      </c>
      <c r="L477" t="str">
        <f>IF(precio_alta!M477="","",precio_alta!M477)</f>
        <v/>
      </c>
      <c r="M477" t="str">
        <f>IF(precio_alta!N477="","",precio_alta!N477)</f>
        <v/>
      </c>
      <c r="N477" t="str">
        <f>IF(precio_alta!O477="","",precio_alta!O477)</f>
        <v/>
      </c>
      <c r="O477" t="str">
        <f>IF(precio_alta!P477="","",precio_alta!P477)</f>
        <v/>
      </c>
      <c r="P477" t="str">
        <f>IF(precio_alta!Q477="","",precio_alta!Q477)</f>
        <v/>
      </c>
      <c r="Q477" t="str">
        <f>IF(precio_alta!R477="","",precio_alta!R477)</f>
        <v/>
      </c>
      <c r="R477" t="str">
        <f>IF(precio_alta!S477="","",precio_alta!S477)</f>
        <v/>
      </c>
      <c r="S477" t="str">
        <f>IF(precio_alta!T477="","",precio_alta!T477)</f>
        <v/>
      </c>
      <c r="T477" t="str">
        <f>IF(precio_alta!U477="","",precio_alta!U477)</f>
        <v/>
      </c>
      <c r="U477" t="str">
        <f>IF(precio_alta!V477="","",precio_alta!V477)</f>
        <v/>
      </c>
      <c r="V477" t="str">
        <f>IF(precio_alta!W477="","",precio_alta!W477)</f>
        <v/>
      </c>
      <c r="W477" t="str">
        <f>IF(precio_alta!X477="","",precio_alta!X477)</f>
        <v/>
      </c>
      <c r="X477" t="str">
        <f>IF(precio_alta!Y477="","",precio_alta!Y477)</f>
        <v/>
      </c>
      <c r="Y477" t="str">
        <f>IF(precio_alta!Z477="","",precio_alta!Z477)</f>
        <v/>
      </c>
      <c r="Z477" t="str">
        <f>IF(Anexar1!C467="","",IFERROR(VLOOKUP(C477,Anexar1!C:P,6,0),0))</f>
        <v/>
      </c>
      <c r="AA477" t="str">
        <f>IF(Anexar1!C467="","",IFERROR(VLOOKUP(C477,Anexar1!C:P,14,0),""))</f>
        <v/>
      </c>
    </row>
    <row r="478" spans="1:27" x14ac:dyDescent="0.3">
      <c r="A478" t="str">
        <f>IF(precio_alta!B478="","",precio_alta!B478)</f>
        <v/>
      </c>
      <c r="B478" t="str">
        <f>IF(Anexar1!B468="","",Anexar1!B468)</f>
        <v/>
      </c>
      <c r="C478" t="str">
        <f>IF(Anexar1!C468="","",Anexar1!C468)</f>
        <v/>
      </c>
      <c r="D478" t="str">
        <f>IF(precio_alta!E478="","",precio_alta!E478)</f>
        <v/>
      </c>
      <c r="E478" t="str">
        <f>IF(precio_alta!F478="","",precio_alta!F478)</f>
        <v/>
      </c>
      <c r="F478" t="str">
        <f>IF(precio_alta!G478="","",precio_alta!G478)</f>
        <v/>
      </c>
      <c r="G478" t="str">
        <f>IF(precio_alta!H478="","",precio_alta!H478)</f>
        <v/>
      </c>
      <c r="H478" t="str">
        <f>IF(precio_alta!I478="","",precio_alta!I478)</f>
        <v/>
      </c>
      <c r="I478" t="str">
        <f>IF(precio_alta!J478="","",precio_alta!J478)</f>
        <v/>
      </c>
      <c r="J478" t="str">
        <f>IF(precio_alta!K478="","",precio_alta!K478)</f>
        <v/>
      </c>
      <c r="K478" t="str">
        <f>IF(precio_alta!L478="","",precio_alta!L478)</f>
        <v/>
      </c>
      <c r="L478" t="str">
        <f>IF(precio_alta!M478="","",precio_alta!M478)</f>
        <v/>
      </c>
      <c r="M478" t="str">
        <f>IF(precio_alta!N478="","",precio_alta!N478)</f>
        <v/>
      </c>
      <c r="N478" t="str">
        <f>IF(precio_alta!O478="","",precio_alta!O478)</f>
        <v/>
      </c>
      <c r="O478" t="str">
        <f>IF(precio_alta!P478="","",precio_alta!P478)</f>
        <v/>
      </c>
      <c r="P478" t="str">
        <f>IF(precio_alta!Q478="","",precio_alta!Q478)</f>
        <v/>
      </c>
      <c r="Q478" t="str">
        <f>IF(precio_alta!R478="","",precio_alta!R478)</f>
        <v/>
      </c>
      <c r="R478" t="str">
        <f>IF(precio_alta!S478="","",precio_alta!S478)</f>
        <v/>
      </c>
      <c r="S478" t="str">
        <f>IF(precio_alta!T478="","",precio_alta!T478)</f>
        <v/>
      </c>
      <c r="T478" t="str">
        <f>IF(precio_alta!U478="","",precio_alta!U478)</f>
        <v/>
      </c>
      <c r="U478" t="str">
        <f>IF(precio_alta!V478="","",precio_alta!V478)</f>
        <v/>
      </c>
      <c r="V478" t="str">
        <f>IF(precio_alta!W478="","",precio_alta!W478)</f>
        <v/>
      </c>
      <c r="W478" t="str">
        <f>IF(precio_alta!X478="","",precio_alta!X478)</f>
        <v/>
      </c>
      <c r="X478" t="str">
        <f>IF(precio_alta!Y478="","",precio_alta!Y478)</f>
        <v/>
      </c>
      <c r="Y478" t="str">
        <f>IF(precio_alta!Z478="","",precio_alta!Z478)</f>
        <v/>
      </c>
      <c r="Z478" t="str">
        <f>IF(Anexar1!C468="","",IFERROR(VLOOKUP(C478,Anexar1!C:P,6,0),0))</f>
        <v/>
      </c>
      <c r="AA478" t="str">
        <f>IF(Anexar1!C468="","",IFERROR(VLOOKUP(C478,Anexar1!C:P,14,0),""))</f>
        <v/>
      </c>
    </row>
    <row r="479" spans="1:27" x14ac:dyDescent="0.3">
      <c r="A479" t="str">
        <f>IF(precio_alta!B479="","",precio_alta!B479)</f>
        <v/>
      </c>
      <c r="B479" t="str">
        <f>IF(Anexar1!B469="","",Anexar1!B469)</f>
        <v/>
      </c>
      <c r="C479" t="str">
        <f>IF(Anexar1!C469="","",Anexar1!C469)</f>
        <v/>
      </c>
      <c r="D479" t="str">
        <f>IF(precio_alta!E479="","",precio_alta!E479)</f>
        <v/>
      </c>
      <c r="E479" t="str">
        <f>IF(precio_alta!F479="","",precio_alta!F479)</f>
        <v/>
      </c>
      <c r="F479" t="str">
        <f>IF(precio_alta!G479="","",precio_alta!G479)</f>
        <v/>
      </c>
      <c r="G479" t="str">
        <f>IF(precio_alta!H479="","",precio_alta!H479)</f>
        <v/>
      </c>
      <c r="H479" t="str">
        <f>IF(precio_alta!I479="","",precio_alta!I479)</f>
        <v/>
      </c>
      <c r="I479" t="str">
        <f>IF(precio_alta!J479="","",precio_alta!J479)</f>
        <v/>
      </c>
      <c r="J479" t="str">
        <f>IF(precio_alta!K479="","",precio_alta!K479)</f>
        <v/>
      </c>
      <c r="K479" t="str">
        <f>IF(precio_alta!L479="","",precio_alta!L479)</f>
        <v/>
      </c>
      <c r="L479" t="str">
        <f>IF(precio_alta!M479="","",precio_alta!M479)</f>
        <v/>
      </c>
      <c r="M479" t="str">
        <f>IF(precio_alta!N479="","",precio_alta!N479)</f>
        <v/>
      </c>
      <c r="N479" t="str">
        <f>IF(precio_alta!O479="","",precio_alta!O479)</f>
        <v/>
      </c>
      <c r="O479" t="str">
        <f>IF(precio_alta!P479="","",precio_alta!P479)</f>
        <v/>
      </c>
      <c r="P479" t="str">
        <f>IF(precio_alta!Q479="","",precio_alta!Q479)</f>
        <v/>
      </c>
      <c r="Q479" t="str">
        <f>IF(precio_alta!R479="","",precio_alta!R479)</f>
        <v/>
      </c>
      <c r="R479" t="str">
        <f>IF(precio_alta!S479="","",precio_alta!S479)</f>
        <v/>
      </c>
      <c r="S479" t="str">
        <f>IF(precio_alta!T479="","",precio_alta!T479)</f>
        <v/>
      </c>
      <c r="T479" t="str">
        <f>IF(precio_alta!U479="","",precio_alta!U479)</f>
        <v/>
      </c>
      <c r="U479" t="str">
        <f>IF(precio_alta!V479="","",precio_alta!V479)</f>
        <v/>
      </c>
      <c r="V479" t="str">
        <f>IF(precio_alta!W479="","",precio_alta!W479)</f>
        <v/>
      </c>
      <c r="W479" t="str">
        <f>IF(precio_alta!X479="","",precio_alta!X479)</f>
        <v/>
      </c>
      <c r="X479" t="str">
        <f>IF(precio_alta!Y479="","",precio_alta!Y479)</f>
        <v/>
      </c>
      <c r="Y479" t="str">
        <f>IF(precio_alta!Z479="","",precio_alta!Z479)</f>
        <v/>
      </c>
      <c r="Z479" t="str">
        <f>IF(Anexar1!C469="","",IFERROR(VLOOKUP(C479,Anexar1!C:P,6,0),0))</f>
        <v/>
      </c>
      <c r="AA479" t="str">
        <f>IF(Anexar1!C469="","",IFERROR(VLOOKUP(C479,Anexar1!C:P,14,0),""))</f>
        <v/>
      </c>
    </row>
    <row r="480" spans="1:27" x14ac:dyDescent="0.3">
      <c r="A480" t="str">
        <f>IF(precio_alta!B480="","",precio_alta!B480)</f>
        <v/>
      </c>
      <c r="B480" t="str">
        <f>IF(Anexar1!B470="","",Anexar1!B470)</f>
        <v/>
      </c>
      <c r="C480" t="str">
        <f>IF(Anexar1!C470="","",Anexar1!C470)</f>
        <v/>
      </c>
      <c r="D480" t="str">
        <f>IF(precio_alta!E480="","",precio_alta!E480)</f>
        <v/>
      </c>
      <c r="E480" t="str">
        <f>IF(precio_alta!F480="","",precio_alta!F480)</f>
        <v/>
      </c>
      <c r="F480" t="str">
        <f>IF(precio_alta!G480="","",precio_alta!G480)</f>
        <v/>
      </c>
      <c r="G480" t="str">
        <f>IF(precio_alta!H480="","",precio_alta!H480)</f>
        <v/>
      </c>
      <c r="H480" t="str">
        <f>IF(precio_alta!I480="","",precio_alta!I480)</f>
        <v/>
      </c>
      <c r="I480" t="str">
        <f>IF(precio_alta!J480="","",precio_alta!J480)</f>
        <v/>
      </c>
      <c r="J480" t="str">
        <f>IF(precio_alta!K480="","",precio_alta!K480)</f>
        <v/>
      </c>
      <c r="K480" t="str">
        <f>IF(precio_alta!L480="","",precio_alta!L480)</f>
        <v/>
      </c>
      <c r="L480" t="str">
        <f>IF(precio_alta!M480="","",precio_alta!M480)</f>
        <v/>
      </c>
      <c r="M480" t="str">
        <f>IF(precio_alta!N480="","",precio_alta!N480)</f>
        <v/>
      </c>
      <c r="N480" t="str">
        <f>IF(precio_alta!O480="","",precio_alta!O480)</f>
        <v/>
      </c>
      <c r="O480" t="str">
        <f>IF(precio_alta!P480="","",precio_alta!P480)</f>
        <v/>
      </c>
      <c r="P480" t="str">
        <f>IF(precio_alta!Q480="","",precio_alta!Q480)</f>
        <v/>
      </c>
      <c r="Q480" t="str">
        <f>IF(precio_alta!R480="","",precio_alta!R480)</f>
        <v/>
      </c>
      <c r="R480" t="str">
        <f>IF(precio_alta!S480="","",precio_alta!S480)</f>
        <v/>
      </c>
      <c r="S480" t="str">
        <f>IF(precio_alta!T480="","",precio_alta!T480)</f>
        <v/>
      </c>
      <c r="T480" t="str">
        <f>IF(precio_alta!U480="","",precio_alta!U480)</f>
        <v/>
      </c>
      <c r="U480" t="str">
        <f>IF(precio_alta!V480="","",precio_alta!V480)</f>
        <v/>
      </c>
      <c r="V480" t="str">
        <f>IF(precio_alta!W480="","",precio_alta!W480)</f>
        <v/>
      </c>
      <c r="W480" t="str">
        <f>IF(precio_alta!X480="","",precio_alta!X480)</f>
        <v/>
      </c>
      <c r="X480" t="str">
        <f>IF(precio_alta!Y480="","",precio_alta!Y480)</f>
        <v/>
      </c>
      <c r="Y480" t="str">
        <f>IF(precio_alta!Z480="","",precio_alta!Z480)</f>
        <v/>
      </c>
      <c r="Z480" t="str">
        <f>IF(Anexar1!C470="","",IFERROR(VLOOKUP(C480,Anexar1!C:P,6,0),0))</f>
        <v/>
      </c>
      <c r="AA480" t="str">
        <f>IF(Anexar1!C470="","",IFERROR(VLOOKUP(C480,Anexar1!C:P,14,0),""))</f>
        <v/>
      </c>
    </row>
    <row r="481" spans="1:27" x14ac:dyDescent="0.3">
      <c r="A481" t="str">
        <f>IF(precio_alta!B481="","",precio_alta!B481)</f>
        <v/>
      </c>
      <c r="B481" t="str">
        <f>IF(Anexar1!B471="","",Anexar1!B471)</f>
        <v/>
      </c>
      <c r="C481" t="str">
        <f>IF(Anexar1!C471="","",Anexar1!C471)</f>
        <v/>
      </c>
      <c r="D481" t="str">
        <f>IF(precio_alta!E481="","",precio_alta!E481)</f>
        <v/>
      </c>
      <c r="E481" t="str">
        <f>IF(precio_alta!F481="","",precio_alta!F481)</f>
        <v/>
      </c>
      <c r="F481" t="str">
        <f>IF(precio_alta!G481="","",precio_alta!G481)</f>
        <v/>
      </c>
      <c r="G481" t="str">
        <f>IF(precio_alta!H481="","",precio_alta!H481)</f>
        <v/>
      </c>
      <c r="H481" t="str">
        <f>IF(precio_alta!I481="","",precio_alta!I481)</f>
        <v/>
      </c>
      <c r="I481" t="str">
        <f>IF(precio_alta!J481="","",precio_alta!J481)</f>
        <v/>
      </c>
      <c r="J481" t="str">
        <f>IF(precio_alta!K481="","",precio_alta!K481)</f>
        <v/>
      </c>
      <c r="K481" t="str">
        <f>IF(precio_alta!L481="","",precio_alta!L481)</f>
        <v/>
      </c>
      <c r="L481" t="str">
        <f>IF(precio_alta!M481="","",precio_alta!M481)</f>
        <v/>
      </c>
      <c r="M481" t="str">
        <f>IF(precio_alta!N481="","",precio_alta!N481)</f>
        <v/>
      </c>
      <c r="N481" t="str">
        <f>IF(precio_alta!O481="","",precio_alta!O481)</f>
        <v/>
      </c>
      <c r="O481" t="str">
        <f>IF(precio_alta!P481="","",precio_alta!P481)</f>
        <v/>
      </c>
      <c r="P481" t="str">
        <f>IF(precio_alta!Q481="","",precio_alta!Q481)</f>
        <v/>
      </c>
      <c r="Q481" t="str">
        <f>IF(precio_alta!R481="","",precio_alta!R481)</f>
        <v/>
      </c>
      <c r="R481" t="str">
        <f>IF(precio_alta!S481="","",precio_alta!S481)</f>
        <v/>
      </c>
      <c r="S481" t="str">
        <f>IF(precio_alta!T481="","",precio_alta!T481)</f>
        <v/>
      </c>
      <c r="T481" t="str">
        <f>IF(precio_alta!U481="","",precio_alta!U481)</f>
        <v/>
      </c>
      <c r="U481" t="str">
        <f>IF(precio_alta!V481="","",precio_alta!V481)</f>
        <v/>
      </c>
      <c r="V481" t="str">
        <f>IF(precio_alta!W481="","",precio_alta!W481)</f>
        <v/>
      </c>
      <c r="W481" t="str">
        <f>IF(precio_alta!X481="","",precio_alta!X481)</f>
        <v/>
      </c>
      <c r="X481" t="str">
        <f>IF(precio_alta!Y481="","",precio_alta!Y481)</f>
        <v/>
      </c>
      <c r="Y481" t="str">
        <f>IF(precio_alta!Z481="","",precio_alta!Z481)</f>
        <v/>
      </c>
      <c r="Z481" t="str">
        <f>IF(Anexar1!C471="","",IFERROR(VLOOKUP(C481,Anexar1!C:P,6,0),0))</f>
        <v/>
      </c>
      <c r="AA481" t="str">
        <f>IF(Anexar1!C471="","",IFERROR(VLOOKUP(C481,Anexar1!C:P,14,0),""))</f>
        <v/>
      </c>
    </row>
    <row r="482" spans="1:27" x14ac:dyDescent="0.3">
      <c r="A482" t="str">
        <f>IF(precio_alta!B482="","",precio_alta!B482)</f>
        <v/>
      </c>
      <c r="B482" t="str">
        <f>IF(Anexar1!B472="","",Anexar1!B472)</f>
        <v/>
      </c>
      <c r="C482" t="str">
        <f>IF(Anexar1!C472="","",Anexar1!C472)</f>
        <v/>
      </c>
      <c r="D482" t="str">
        <f>IF(precio_alta!E482="","",precio_alta!E482)</f>
        <v/>
      </c>
      <c r="E482" t="str">
        <f>IF(precio_alta!F482="","",precio_alta!F482)</f>
        <v/>
      </c>
      <c r="F482" t="str">
        <f>IF(precio_alta!G482="","",precio_alta!G482)</f>
        <v/>
      </c>
      <c r="G482" t="str">
        <f>IF(precio_alta!H482="","",precio_alta!H482)</f>
        <v/>
      </c>
      <c r="H482" t="str">
        <f>IF(precio_alta!I482="","",precio_alta!I482)</f>
        <v/>
      </c>
      <c r="I482" t="str">
        <f>IF(precio_alta!J482="","",precio_alta!J482)</f>
        <v/>
      </c>
      <c r="J482" t="str">
        <f>IF(precio_alta!K482="","",precio_alta!K482)</f>
        <v/>
      </c>
      <c r="K482" t="str">
        <f>IF(precio_alta!L482="","",precio_alta!L482)</f>
        <v/>
      </c>
      <c r="L482" t="str">
        <f>IF(precio_alta!M482="","",precio_alta!M482)</f>
        <v/>
      </c>
      <c r="M482" t="str">
        <f>IF(precio_alta!N482="","",precio_alta!N482)</f>
        <v/>
      </c>
      <c r="N482" t="str">
        <f>IF(precio_alta!O482="","",precio_alta!O482)</f>
        <v/>
      </c>
      <c r="O482" t="str">
        <f>IF(precio_alta!P482="","",precio_alta!P482)</f>
        <v/>
      </c>
      <c r="P482" t="str">
        <f>IF(precio_alta!Q482="","",precio_alta!Q482)</f>
        <v/>
      </c>
      <c r="Q482" t="str">
        <f>IF(precio_alta!R482="","",precio_alta!R482)</f>
        <v/>
      </c>
      <c r="R482" t="str">
        <f>IF(precio_alta!S482="","",precio_alta!S482)</f>
        <v/>
      </c>
      <c r="S482" t="str">
        <f>IF(precio_alta!T482="","",precio_alta!T482)</f>
        <v/>
      </c>
      <c r="T482" t="str">
        <f>IF(precio_alta!U482="","",precio_alta!U482)</f>
        <v/>
      </c>
      <c r="U482" t="str">
        <f>IF(precio_alta!V482="","",precio_alta!V482)</f>
        <v/>
      </c>
      <c r="V482" t="str">
        <f>IF(precio_alta!W482="","",precio_alta!W482)</f>
        <v/>
      </c>
      <c r="W482" t="str">
        <f>IF(precio_alta!X482="","",precio_alta!X482)</f>
        <v/>
      </c>
      <c r="X482" t="str">
        <f>IF(precio_alta!Y482="","",precio_alta!Y482)</f>
        <v/>
      </c>
      <c r="Y482" t="str">
        <f>IF(precio_alta!Z482="","",precio_alta!Z482)</f>
        <v/>
      </c>
      <c r="Z482" t="str">
        <f>IF(Anexar1!C472="","",IFERROR(VLOOKUP(C482,Anexar1!C:P,6,0),0))</f>
        <v/>
      </c>
      <c r="AA482" t="str">
        <f>IF(Anexar1!C472="","",IFERROR(VLOOKUP(C482,Anexar1!C:P,14,0),""))</f>
        <v/>
      </c>
    </row>
    <row r="483" spans="1:27" x14ac:dyDescent="0.3">
      <c r="A483" t="str">
        <f>IF(precio_alta!B483="","",precio_alta!B483)</f>
        <v/>
      </c>
      <c r="B483" t="str">
        <f>IF(Anexar1!B473="","",Anexar1!B473)</f>
        <v/>
      </c>
      <c r="C483" t="str">
        <f>IF(Anexar1!C473="","",Anexar1!C473)</f>
        <v/>
      </c>
      <c r="D483" t="str">
        <f>IF(precio_alta!E483="","",precio_alta!E483)</f>
        <v/>
      </c>
      <c r="E483" t="str">
        <f>IF(precio_alta!F483="","",precio_alta!F483)</f>
        <v/>
      </c>
      <c r="F483" t="str">
        <f>IF(precio_alta!G483="","",precio_alta!G483)</f>
        <v/>
      </c>
      <c r="G483" t="str">
        <f>IF(precio_alta!H483="","",precio_alta!H483)</f>
        <v/>
      </c>
      <c r="H483" t="str">
        <f>IF(precio_alta!I483="","",precio_alta!I483)</f>
        <v/>
      </c>
      <c r="I483" t="str">
        <f>IF(precio_alta!J483="","",precio_alta!J483)</f>
        <v/>
      </c>
      <c r="J483" t="str">
        <f>IF(precio_alta!K483="","",precio_alta!K483)</f>
        <v/>
      </c>
      <c r="K483" t="str">
        <f>IF(precio_alta!L483="","",precio_alta!L483)</f>
        <v/>
      </c>
      <c r="L483" t="str">
        <f>IF(precio_alta!M483="","",precio_alta!M483)</f>
        <v/>
      </c>
      <c r="M483" t="str">
        <f>IF(precio_alta!N483="","",precio_alta!N483)</f>
        <v/>
      </c>
      <c r="N483" t="str">
        <f>IF(precio_alta!O483="","",precio_alta!O483)</f>
        <v/>
      </c>
      <c r="O483" t="str">
        <f>IF(precio_alta!P483="","",precio_alta!P483)</f>
        <v/>
      </c>
      <c r="P483" t="str">
        <f>IF(precio_alta!Q483="","",precio_alta!Q483)</f>
        <v/>
      </c>
      <c r="Q483" t="str">
        <f>IF(precio_alta!R483="","",precio_alta!R483)</f>
        <v/>
      </c>
      <c r="R483" t="str">
        <f>IF(precio_alta!S483="","",precio_alta!S483)</f>
        <v/>
      </c>
      <c r="S483" t="str">
        <f>IF(precio_alta!T483="","",precio_alta!T483)</f>
        <v/>
      </c>
      <c r="T483" t="str">
        <f>IF(precio_alta!U483="","",precio_alta!U483)</f>
        <v/>
      </c>
      <c r="U483" t="str">
        <f>IF(precio_alta!V483="","",precio_alta!V483)</f>
        <v/>
      </c>
      <c r="V483" t="str">
        <f>IF(precio_alta!W483="","",precio_alta!W483)</f>
        <v/>
      </c>
      <c r="W483" t="str">
        <f>IF(precio_alta!X483="","",precio_alta!X483)</f>
        <v/>
      </c>
      <c r="X483" t="str">
        <f>IF(precio_alta!Y483="","",precio_alta!Y483)</f>
        <v/>
      </c>
      <c r="Y483" t="str">
        <f>IF(precio_alta!Z483="","",precio_alta!Z483)</f>
        <v/>
      </c>
      <c r="Z483" t="str">
        <f>IF(Anexar1!C473="","",IFERROR(VLOOKUP(C483,Anexar1!C:P,6,0),0))</f>
        <v/>
      </c>
      <c r="AA483" t="str">
        <f>IF(Anexar1!C473="","",IFERROR(VLOOKUP(C483,Anexar1!C:P,14,0),""))</f>
        <v/>
      </c>
    </row>
    <row r="484" spans="1:27" x14ac:dyDescent="0.3">
      <c r="A484" t="str">
        <f>IF(precio_alta!B484="","",precio_alta!B484)</f>
        <v/>
      </c>
      <c r="B484" t="str">
        <f>IF(Anexar1!B474="","",Anexar1!B474)</f>
        <v/>
      </c>
      <c r="C484" t="str">
        <f>IF(Anexar1!C474="","",Anexar1!C474)</f>
        <v/>
      </c>
      <c r="D484" t="str">
        <f>IF(precio_alta!E484="","",precio_alta!E484)</f>
        <v/>
      </c>
      <c r="E484" t="str">
        <f>IF(precio_alta!F484="","",precio_alta!F484)</f>
        <v/>
      </c>
      <c r="F484" t="str">
        <f>IF(precio_alta!G484="","",precio_alta!G484)</f>
        <v/>
      </c>
      <c r="G484" t="str">
        <f>IF(precio_alta!H484="","",precio_alta!H484)</f>
        <v/>
      </c>
      <c r="H484" t="str">
        <f>IF(precio_alta!I484="","",precio_alta!I484)</f>
        <v/>
      </c>
      <c r="I484" t="str">
        <f>IF(precio_alta!J484="","",precio_alta!J484)</f>
        <v/>
      </c>
      <c r="J484" t="str">
        <f>IF(precio_alta!K484="","",precio_alta!K484)</f>
        <v/>
      </c>
      <c r="K484" t="str">
        <f>IF(precio_alta!L484="","",precio_alta!L484)</f>
        <v/>
      </c>
      <c r="L484" t="str">
        <f>IF(precio_alta!M484="","",precio_alta!M484)</f>
        <v/>
      </c>
      <c r="M484" t="str">
        <f>IF(precio_alta!N484="","",precio_alta!N484)</f>
        <v/>
      </c>
      <c r="N484" t="str">
        <f>IF(precio_alta!O484="","",precio_alta!O484)</f>
        <v/>
      </c>
      <c r="O484" t="str">
        <f>IF(precio_alta!P484="","",precio_alta!P484)</f>
        <v/>
      </c>
      <c r="P484" t="str">
        <f>IF(precio_alta!Q484="","",precio_alta!Q484)</f>
        <v/>
      </c>
      <c r="Q484" t="str">
        <f>IF(precio_alta!R484="","",precio_alta!R484)</f>
        <v/>
      </c>
      <c r="R484" t="str">
        <f>IF(precio_alta!S484="","",precio_alta!S484)</f>
        <v/>
      </c>
      <c r="S484" t="str">
        <f>IF(precio_alta!T484="","",precio_alta!T484)</f>
        <v/>
      </c>
      <c r="T484" t="str">
        <f>IF(precio_alta!U484="","",precio_alta!U484)</f>
        <v/>
      </c>
      <c r="U484" t="str">
        <f>IF(precio_alta!V484="","",precio_alta!V484)</f>
        <v/>
      </c>
      <c r="V484" t="str">
        <f>IF(precio_alta!W484="","",precio_alta!W484)</f>
        <v/>
      </c>
      <c r="W484" t="str">
        <f>IF(precio_alta!X484="","",precio_alta!X484)</f>
        <v/>
      </c>
      <c r="X484" t="str">
        <f>IF(precio_alta!Y484="","",precio_alta!Y484)</f>
        <v/>
      </c>
      <c r="Y484" t="str">
        <f>IF(precio_alta!Z484="","",precio_alta!Z484)</f>
        <v/>
      </c>
      <c r="Z484" t="str">
        <f>IF(Anexar1!C474="","",IFERROR(VLOOKUP(C484,Anexar1!C:P,6,0),0))</f>
        <v/>
      </c>
      <c r="AA484" t="str">
        <f>IF(Anexar1!C474="","",IFERROR(VLOOKUP(C484,Anexar1!C:P,14,0),""))</f>
        <v/>
      </c>
    </row>
    <row r="485" spans="1:27" x14ac:dyDescent="0.3">
      <c r="A485" t="str">
        <f>IF(precio_alta!B485="","",precio_alta!B485)</f>
        <v/>
      </c>
      <c r="B485" t="str">
        <f>IF(Anexar1!B475="","",Anexar1!B475)</f>
        <v/>
      </c>
      <c r="C485" t="str">
        <f>IF(Anexar1!C475="","",Anexar1!C475)</f>
        <v/>
      </c>
      <c r="D485" t="str">
        <f>IF(precio_alta!E485="","",precio_alta!E485)</f>
        <v/>
      </c>
      <c r="E485" t="str">
        <f>IF(precio_alta!F485="","",precio_alta!F485)</f>
        <v/>
      </c>
      <c r="F485" t="str">
        <f>IF(precio_alta!G485="","",precio_alta!G485)</f>
        <v/>
      </c>
      <c r="G485" t="str">
        <f>IF(precio_alta!H485="","",precio_alta!H485)</f>
        <v/>
      </c>
      <c r="H485" t="str">
        <f>IF(precio_alta!I485="","",precio_alta!I485)</f>
        <v/>
      </c>
      <c r="I485" t="str">
        <f>IF(precio_alta!J485="","",precio_alta!J485)</f>
        <v/>
      </c>
      <c r="J485" t="str">
        <f>IF(precio_alta!K485="","",precio_alta!K485)</f>
        <v/>
      </c>
      <c r="K485" t="str">
        <f>IF(precio_alta!L485="","",precio_alta!L485)</f>
        <v/>
      </c>
      <c r="L485" t="str">
        <f>IF(precio_alta!M485="","",precio_alta!M485)</f>
        <v/>
      </c>
      <c r="M485" t="str">
        <f>IF(precio_alta!N485="","",precio_alta!N485)</f>
        <v/>
      </c>
      <c r="N485" t="str">
        <f>IF(precio_alta!O485="","",precio_alta!O485)</f>
        <v/>
      </c>
      <c r="O485" t="str">
        <f>IF(precio_alta!P485="","",precio_alta!P485)</f>
        <v/>
      </c>
      <c r="P485" t="str">
        <f>IF(precio_alta!Q485="","",precio_alta!Q485)</f>
        <v/>
      </c>
      <c r="Q485" t="str">
        <f>IF(precio_alta!R485="","",precio_alta!R485)</f>
        <v/>
      </c>
      <c r="R485" t="str">
        <f>IF(precio_alta!S485="","",precio_alta!S485)</f>
        <v/>
      </c>
      <c r="S485" t="str">
        <f>IF(precio_alta!T485="","",precio_alta!T485)</f>
        <v/>
      </c>
      <c r="T485" t="str">
        <f>IF(precio_alta!U485="","",precio_alta!U485)</f>
        <v/>
      </c>
      <c r="U485" t="str">
        <f>IF(precio_alta!V485="","",precio_alta!V485)</f>
        <v/>
      </c>
      <c r="V485" t="str">
        <f>IF(precio_alta!W485="","",precio_alta!W485)</f>
        <v/>
      </c>
      <c r="W485" t="str">
        <f>IF(precio_alta!X485="","",precio_alta!X485)</f>
        <v/>
      </c>
      <c r="X485" t="str">
        <f>IF(precio_alta!Y485="","",precio_alta!Y485)</f>
        <v/>
      </c>
      <c r="Y485" t="str">
        <f>IF(precio_alta!Z485="","",precio_alta!Z485)</f>
        <v/>
      </c>
      <c r="Z485" t="str">
        <f>IF(Anexar1!C475="","",IFERROR(VLOOKUP(C485,Anexar1!C:P,6,0),0))</f>
        <v/>
      </c>
      <c r="AA485" t="str">
        <f>IF(Anexar1!C475="","",IFERROR(VLOOKUP(C485,Anexar1!C:P,14,0),""))</f>
        <v/>
      </c>
    </row>
    <row r="486" spans="1:27" x14ac:dyDescent="0.3">
      <c r="A486" t="str">
        <f>IF(precio_alta!B486="","",precio_alta!B486)</f>
        <v/>
      </c>
      <c r="B486" t="str">
        <f>IF(Anexar1!B476="","",Anexar1!B476)</f>
        <v/>
      </c>
      <c r="C486" t="str">
        <f>IF(Anexar1!C476="","",Anexar1!C476)</f>
        <v/>
      </c>
      <c r="D486" t="str">
        <f>IF(precio_alta!E486="","",precio_alta!E486)</f>
        <v/>
      </c>
      <c r="E486" t="str">
        <f>IF(precio_alta!F486="","",precio_alta!F486)</f>
        <v/>
      </c>
      <c r="F486" t="str">
        <f>IF(precio_alta!G486="","",precio_alta!G486)</f>
        <v/>
      </c>
      <c r="G486" t="str">
        <f>IF(precio_alta!H486="","",precio_alta!H486)</f>
        <v/>
      </c>
      <c r="H486" t="str">
        <f>IF(precio_alta!I486="","",precio_alta!I486)</f>
        <v/>
      </c>
      <c r="I486" t="str">
        <f>IF(precio_alta!J486="","",precio_alta!J486)</f>
        <v/>
      </c>
      <c r="J486" t="str">
        <f>IF(precio_alta!K486="","",precio_alta!K486)</f>
        <v/>
      </c>
      <c r="K486" t="str">
        <f>IF(precio_alta!L486="","",precio_alta!L486)</f>
        <v/>
      </c>
      <c r="L486" t="str">
        <f>IF(precio_alta!M486="","",precio_alta!M486)</f>
        <v/>
      </c>
      <c r="M486" t="str">
        <f>IF(precio_alta!N486="","",precio_alta!N486)</f>
        <v/>
      </c>
      <c r="N486" t="str">
        <f>IF(precio_alta!O486="","",precio_alta!O486)</f>
        <v/>
      </c>
      <c r="O486" t="str">
        <f>IF(precio_alta!P486="","",precio_alta!P486)</f>
        <v/>
      </c>
      <c r="P486" t="str">
        <f>IF(precio_alta!Q486="","",precio_alta!Q486)</f>
        <v/>
      </c>
      <c r="Q486" t="str">
        <f>IF(precio_alta!R486="","",precio_alta!R486)</f>
        <v/>
      </c>
      <c r="R486" t="str">
        <f>IF(precio_alta!S486="","",precio_alta!S486)</f>
        <v/>
      </c>
      <c r="S486" t="str">
        <f>IF(precio_alta!T486="","",precio_alta!T486)</f>
        <v/>
      </c>
      <c r="T486" t="str">
        <f>IF(precio_alta!U486="","",precio_alta!U486)</f>
        <v/>
      </c>
      <c r="U486" t="str">
        <f>IF(precio_alta!V486="","",precio_alta!V486)</f>
        <v/>
      </c>
      <c r="V486" t="str">
        <f>IF(precio_alta!W486="","",precio_alta!W486)</f>
        <v/>
      </c>
      <c r="W486" t="str">
        <f>IF(precio_alta!X486="","",precio_alta!X486)</f>
        <v/>
      </c>
      <c r="X486" t="str">
        <f>IF(precio_alta!Y486="","",precio_alta!Y486)</f>
        <v/>
      </c>
      <c r="Y486" t="str">
        <f>IF(precio_alta!Z486="","",precio_alta!Z486)</f>
        <v/>
      </c>
      <c r="Z486" t="str">
        <f>IF(Anexar1!C476="","",IFERROR(VLOOKUP(C486,Anexar1!C:P,6,0),0))</f>
        <v/>
      </c>
      <c r="AA486" t="str">
        <f>IF(Anexar1!C476="","",IFERROR(VLOOKUP(C486,Anexar1!C:P,14,0),""))</f>
        <v/>
      </c>
    </row>
    <row r="487" spans="1:27" x14ac:dyDescent="0.3">
      <c r="A487" t="str">
        <f>IF(precio_alta!B487="","",precio_alta!B487)</f>
        <v/>
      </c>
      <c r="B487" t="str">
        <f>IF(Anexar1!B477="","",Anexar1!B477)</f>
        <v/>
      </c>
      <c r="C487" t="str">
        <f>IF(Anexar1!C477="","",Anexar1!C477)</f>
        <v/>
      </c>
      <c r="D487" t="str">
        <f>IF(precio_alta!E487="","",precio_alta!E487)</f>
        <v/>
      </c>
      <c r="E487" t="str">
        <f>IF(precio_alta!F487="","",precio_alta!F487)</f>
        <v/>
      </c>
      <c r="F487" t="str">
        <f>IF(precio_alta!G487="","",precio_alta!G487)</f>
        <v/>
      </c>
      <c r="G487" t="str">
        <f>IF(precio_alta!H487="","",precio_alta!H487)</f>
        <v/>
      </c>
      <c r="H487" t="str">
        <f>IF(precio_alta!I487="","",precio_alta!I487)</f>
        <v/>
      </c>
      <c r="I487" t="str">
        <f>IF(precio_alta!J487="","",precio_alta!J487)</f>
        <v/>
      </c>
      <c r="J487" t="str">
        <f>IF(precio_alta!K487="","",precio_alta!K487)</f>
        <v/>
      </c>
      <c r="K487" t="str">
        <f>IF(precio_alta!L487="","",precio_alta!L487)</f>
        <v/>
      </c>
      <c r="L487" t="str">
        <f>IF(precio_alta!M487="","",precio_alta!M487)</f>
        <v/>
      </c>
      <c r="M487" t="str">
        <f>IF(precio_alta!N487="","",precio_alta!N487)</f>
        <v/>
      </c>
      <c r="N487" t="str">
        <f>IF(precio_alta!O487="","",precio_alta!O487)</f>
        <v/>
      </c>
      <c r="O487" t="str">
        <f>IF(precio_alta!P487="","",precio_alta!P487)</f>
        <v/>
      </c>
      <c r="P487" t="str">
        <f>IF(precio_alta!Q487="","",precio_alta!Q487)</f>
        <v/>
      </c>
      <c r="Q487" t="str">
        <f>IF(precio_alta!R487="","",precio_alta!R487)</f>
        <v/>
      </c>
      <c r="R487" t="str">
        <f>IF(precio_alta!S487="","",precio_alta!S487)</f>
        <v/>
      </c>
      <c r="S487" t="str">
        <f>IF(precio_alta!T487="","",precio_alta!T487)</f>
        <v/>
      </c>
      <c r="T487" t="str">
        <f>IF(precio_alta!U487="","",precio_alta!U487)</f>
        <v/>
      </c>
      <c r="U487" t="str">
        <f>IF(precio_alta!V487="","",precio_alta!V487)</f>
        <v/>
      </c>
      <c r="V487" t="str">
        <f>IF(precio_alta!W487="","",precio_alta!W487)</f>
        <v/>
      </c>
      <c r="W487" t="str">
        <f>IF(precio_alta!X487="","",precio_alta!X487)</f>
        <v/>
      </c>
      <c r="X487" t="str">
        <f>IF(precio_alta!Y487="","",precio_alta!Y487)</f>
        <v/>
      </c>
      <c r="Y487" t="str">
        <f>IF(precio_alta!Z487="","",precio_alta!Z487)</f>
        <v/>
      </c>
      <c r="Z487" t="str">
        <f>IF(Anexar1!C477="","",IFERROR(VLOOKUP(C487,Anexar1!C:P,6,0),0))</f>
        <v/>
      </c>
      <c r="AA487" t="str">
        <f>IF(Anexar1!C477="","",IFERROR(VLOOKUP(C487,Anexar1!C:P,14,0),""))</f>
        <v/>
      </c>
    </row>
    <row r="488" spans="1:27" x14ac:dyDescent="0.3">
      <c r="A488" t="str">
        <f>IF(precio_alta!B488="","",precio_alta!B488)</f>
        <v/>
      </c>
      <c r="B488" t="str">
        <f>IF(Anexar1!B478="","",Anexar1!B478)</f>
        <v/>
      </c>
      <c r="C488" t="str">
        <f>IF(Anexar1!C478="","",Anexar1!C478)</f>
        <v/>
      </c>
      <c r="D488" t="str">
        <f>IF(precio_alta!E488="","",precio_alta!E488)</f>
        <v/>
      </c>
      <c r="E488" t="str">
        <f>IF(precio_alta!F488="","",precio_alta!F488)</f>
        <v/>
      </c>
      <c r="F488" t="str">
        <f>IF(precio_alta!G488="","",precio_alta!G488)</f>
        <v/>
      </c>
      <c r="G488" t="str">
        <f>IF(precio_alta!H488="","",precio_alta!H488)</f>
        <v/>
      </c>
      <c r="H488" t="str">
        <f>IF(precio_alta!I488="","",precio_alta!I488)</f>
        <v/>
      </c>
      <c r="I488" t="str">
        <f>IF(precio_alta!J488="","",precio_alta!J488)</f>
        <v/>
      </c>
      <c r="J488" t="str">
        <f>IF(precio_alta!K488="","",precio_alta!K488)</f>
        <v/>
      </c>
      <c r="K488" t="str">
        <f>IF(precio_alta!L488="","",precio_alta!L488)</f>
        <v/>
      </c>
      <c r="L488" t="str">
        <f>IF(precio_alta!M488="","",precio_alta!M488)</f>
        <v/>
      </c>
      <c r="M488" t="str">
        <f>IF(precio_alta!N488="","",precio_alta!N488)</f>
        <v/>
      </c>
      <c r="N488" t="str">
        <f>IF(precio_alta!O488="","",precio_alta!O488)</f>
        <v/>
      </c>
      <c r="O488" t="str">
        <f>IF(precio_alta!P488="","",precio_alta!P488)</f>
        <v/>
      </c>
      <c r="P488" t="str">
        <f>IF(precio_alta!Q488="","",precio_alta!Q488)</f>
        <v/>
      </c>
      <c r="Q488" t="str">
        <f>IF(precio_alta!R488="","",precio_alta!R488)</f>
        <v/>
      </c>
      <c r="R488" t="str">
        <f>IF(precio_alta!S488="","",precio_alta!S488)</f>
        <v/>
      </c>
      <c r="S488" t="str">
        <f>IF(precio_alta!T488="","",precio_alta!T488)</f>
        <v/>
      </c>
      <c r="T488" t="str">
        <f>IF(precio_alta!U488="","",precio_alta!U488)</f>
        <v/>
      </c>
      <c r="U488" t="str">
        <f>IF(precio_alta!V488="","",precio_alta!V488)</f>
        <v/>
      </c>
      <c r="V488" t="str">
        <f>IF(precio_alta!W488="","",precio_alta!W488)</f>
        <v/>
      </c>
      <c r="W488" t="str">
        <f>IF(precio_alta!X488="","",precio_alta!X488)</f>
        <v/>
      </c>
      <c r="X488" t="str">
        <f>IF(precio_alta!Y488="","",precio_alta!Y488)</f>
        <v/>
      </c>
      <c r="Y488" t="str">
        <f>IF(precio_alta!Z488="","",precio_alta!Z488)</f>
        <v/>
      </c>
      <c r="Z488" t="str">
        <f>IF(Anexar1!C478="","",IFERROR(VLOOKUP(C488,Anexar1!C:P,6,0),0))</f>
        <v/>
      </c>
      <c r="AA488" t="str">
        <f>IF(Anexar1!C478="","",IFERROR(VLOOKUP(C488,Anexar1!C:P,14,0),""))</f>
        <v/>
      </c>
    </row>
    <row r="489" spans="1:27" x14ac:dyDescent="0.3">
      <c r="A489" t="str">
        <f>IF(precio_alta!B489="","",precio_alta!B489)</f>
        <v/>
      </c>
      <c r="B489" t="str">
        <f>IF(Anexar1!B479="","",Anexar1!B479)</f>
        <v/>
      </c>
      <c r="C489" t="str">
        <f>IF(Anexar1!C479="","",Anexar1!C479)</f>
        <v/>
      </c>
      <c r="D489" t="str">
        <f>IF(precio_alta!E489="","",precio_alta!E489)</f>
        <v/>
      </c>
      <c r="E489" t="str">
        <f>IF(precio_alta!F489="","",precio_alta!F489)</f>
        <v/>
      </c>
      <c r="F489" t="str">
        <f>IF(precio_alta!G489="","",precio_alta!G489)</f>
        <v/>
      </c>
      <c r="G489" t="str">
        <f>IF(precio_alta!H489="","",precio_alta!H489)</f>
        <v/>
      </c>
      <c r="H489" t="str">
        <f>IF(precio_alta!I489="","",precio_alta!I489)</f>
        <v/>
      </c>
      <c r="I489" t="str">
        <f>IF(precio_alta!J489="","",precio_alta!J489)</f>
        <v/>
      </c>
      <c r="J489" t="str">
        <f>IF(precio_alta!K489="","",precio_alta!K489)</f>
        <v/>
      </c>
      <c r="K489" t="str">
        <f>IF(precio_alta!L489="","",precio_alta!L489)</f>
        <v/>
      </c>
      <c r="L489" t="str">
        <f>IF(precio_alta!M489="","",precio_alta!M489)</f>
        <v/>
      </c>
      <c r="M489" t="str">
        <f>IF(precio_alta!N489="","",precio_alta!N489)</f>
        <v/>
      </c>
      <c r="N489" t="str">
        <f>IF(precio_alta!O489="","",precio_alta!O489)</f>
        <v/>
      </c>
      <c r="O489" t="str">
        <f>IF(precio_alta!P489="","",precio_alta!P489)</f>
        <v/>
      </c>
      <c r="P489" t="str">
        <f>IF(precio_alta!Q489="","",precio_alta!Q489)</f>
        <v/>
      </c>
      <c r="Q489" t="str">
        <f>IF(precio_alta!R489="","",precio_alta!R489)</f>
        <v/>
      </c>
      <c r="R489" t="str">
        <f>IF(precio_alta!S489="","",precio_alta!S489)</f>
        <v/>
      </c>
      <c r="S489" t="str">
        <f>IF(precio_alta!T489="","",precio_alta!T489)</f>
        <v/>
      </c>
      <c r="T489" t="str">
        <f>IF(precio_alta!U489="","",precio_alta!U489)</f>
        <v/>
      </c>
      <c r="U489" t="str">
        <f>IF(precio_alta!V489="","",precio_alta!V489)</f>
        <v/>
      </c>
      <c r="V489" t="str">
        <f>IF(precio_alta!W489="","",precio_alta!W489)</f>
        <v/>
      </c>
      <c r="W489" t="str">
        <f>IF(precio_alta!X489="","",precio_alta!X489)</f>
        <v/>
      </c>
      <c r="X489" t="str">
        <f>IF(precio_alta!Y489="","",precio_alta!Y489)</f>
        <v/>
      </c>
      <c r="Y489" t="str">
        <f>IF(precio_alta!Z489="","",precio_alta!Z489)</f>
        <v/>
      </c>
      <c r="Z489" t="str">
        <f>IF(Anexar1!C479="","",IFERROR(VLOOKUP(C489,Anexar1!C:P,6,0),0))</f>
        <v/>
      </c>
      <c r="AA489" t="str">
        <f>IF(Anexar1!C479="","",IFERROR(VLOOKUP(C489,Anexar1!C:P,14,0),""))</f>
        <v/>
      </c>
    </row>
    <row r="490" spans="1:27" x14ac:dyDescent="0.3">
      <c r="A490" t="str">
        <f>IF(precio_alta!B490="","",precio_alta!B490)</f>
        <v/>
      </c>
      <c r="B490" t="str">
        <f>IF(Anexar1!B480="","",Anexar1!B480)</f>
        <v/>
      </c>
      <c r="C490" t="str">
        <f>IF(Anexar1!C480="","",Anexar1!C480)</f>
        <v/>
      </c>
      <c r="D490" t="str">
        <f>IF(precio_alta!E490="","",precio_alta!E490)</f>
        <v/>
      </c>
      <c r="E490" t="str">
        <f>IF(precio_alta!F490="","",precio_alta!F490)</f>
        <v/>
      </c>
      <c r="F490" t="str">
        <f>IF(precio_alta!G490="","",precio_alta!G490)</f>
        <v/>
      </c>
      <c r="G490" t="str">
        <f>IF(precio_alta!H490="","",precio_alta!H490)</f>
        <v/>
      </c>
      <c r="H490" t="str">
        <f>IF(precio_alta!I490="","",precio_alta!I490)</f>
        <v/>
      </c>
      <c r="I490" t="str">
        <f>IF(precio_alta!J490="","",precio_alta!J490)</f>
        <v/>
      </c>
      <c r="J490" t="str">
        <f>IF(precio_alta!K490="","",precio_alta!K490)</f>
        <v/>
      </c>
      <c r="K490" t="str">
        <f>IF(precio_alta!L490="","",precio_alta!L490)</f>
        <v/>
      </c>
      <c r="L490" t="str">
        <f>IF(precio_alta!M490="","",precio_alta!M490)</f>
        <v/>
      </c>
      <c r="M490" t="str">
        <f>IF(precio_alta!N490="","",precio_alta!N490)</f>
        <v/>
      </c>
      <c r="N490" t="str">
        <f>IF(precio_alta!O490="","",precio_alta!O490)</f>
        <v/>
      </c>
      <c r="O490" t="str">
        <f>IF(precio_alta!P490="","",precio_alta!P490)</f>
        <v/>
      </c>
      <c r="P490" t="str">
        <f>IF(precio_alta!Q490="","",precio_alta!Q490)</f>
        <v/>
      </c>
      <c r="Q490" t="str">
        <f>IF(precio_alta!R490="","",precio_alta!R490)</f>
        <v/>
      </c>
      <c r="R490" t="str">
        <f>IF(precio_alta!S490="","",precio_alta!S490)</f>
        <v/>
      </c>
      <c r="S490" t="str">
        <f>IF(precio_alta!T490="","",precio_alta!T490)</f>
        <v/>
      </c>
      <c r="T490" t="str">
        <f>IF(precio_alta!U490="","",precio_alta!U490)</f>
        <v/>
      </c>
      <c r="U490" t="str">
        <f>IF(precio_alta!V490="","",precio_alta!V490)</f>
        <v/>
      </c>
      <c r="V490" t="str">
        <f>IF(precio_alta!W490="","",precio_alta!W490)</f>
        <v/>
      </c>
      <c r="W490" t="str">
        <f>IF(precio_alta!X490="","",precio_alta!X490)</f>
        <v/>
      </c>
      <c r="X490" t="str">
        <f>IF(precio_alta!Y490="","",precio_alta!Y490)</f>
        <v/>
      </c>
      <c r="Y490" t="str">
        <f>IF(precio_alta!Z490="","",precio_alta!Z490)</f>
        <v/>
      </c>
      <c r="Z490" t="str">
        <f>IF(Anexar1!C480="","",IFERROR(VLOOKUP(C490,Anexar1!C:P,6,0),0))</f>
        <v/>
      </c>
      <c r="AA490" t="str">
        <f>IF(Anexar1!C480="","",IFERROR(VLOOKUP(C490,Anexar1!C:P,14,0),""))</f>
        <v/>
      </c>
    </row>
    <row r="491" spans="1:27" x14ac:dyDescent="0.3">
      <c r="A491" t="str">
        <f>IF(precio_alta!B491="","",precio_alta!B491)</f>
        <v/>
      </c>
      <c r="B491" t="str">
        <f>IF(Anexar1!B481="","",Anexar1!B481)</f>
        <v/>
      </c>
      <c r="C491" t="str">
        <f>IF(Anexar1!C481="","",Anexar1!C481)</f>
        <v/>
      </c>
      <c r="D491" t="str">
        <f>IF(precio_alta!E491="","",precio_alta!E491)</f>
        <v/>
      </c>
      <c r="E491" t="str">
        <f>IF(precio_alta!F491="","",precio_alta!F491)</f>
        <v/>
      </c>
      <c r="F491" t="str">
        <f>IF(precio_alta!G491="","",precio_alta!G491)</f>
        <v/>
      </c>
      <c r="G491" t="str">
        <f>IF(precio_alta!H491="","",precio_alta!H491)</f>
        <v/>
      </c>
      <c r="H491" t="str">
        <f>IF(precio_alta!I491="","",precio_alta!I491)</f>
        <v/>
      </c>
      <c r="I491" t="str">
        <f>IF(precio_alta!J491="","",precio_alta!J491)</f>
        <v/>
      </c>
      <c r="J491" t="str">
        <f>IF(precio_alta!K491="","",precio_alta!K491)</f>
        <v/>
      </c>
      <c r="K491" t="str">
        <f>IF(precio_alta!L491="","",precio_alta!L491)</f>
        <v/>
      </c>
      <c r="L491" t="str">
        <f>IF(precio_alta!M491="","",precio_alta!M491)</f>
        <v/>
      </c>
      <c r="M491" t="str">
        <f>IF(precio_alta!N491="","",precio_alta!N491)</f>
        <v/>
      </c>
      <c r="N491" t="str">
        <f>IF(precio_alta!O491="","",precio_alta!O491)</f>
        <v/>
      </c>
      <c r="O491" t="str">
        <f>IF(precio_alta!P491="","",precio_alta!P491)</f>
        <v/>
      </c>
      <c r="P491" t="str">
        <f>IF(precio_alta!Q491="","",precio_alta!Q491)</f>
        <v/>
      </c>
      <c r="Q491" t="str">
        <f>IF(precio_alta!R491="","",precio_alta!R491)</f>
        <v/>
      </c>
      <c r="R491" t="str">
        <f>IF(precio_alta!S491="","",precio_alta!S491)</f>
        <v/>
      </c>
      <c r="S491" t="str">
        <f>IF(precio_alta!T491="","",precio_alta!T491)</f>
        <v/>
      </c>
      <c r="T491" t="str">
        <f>IF(precio_alta!U491="","",precio_alta!U491)</f>
        <v/>
      </c>
      <c r="U491" t="str">
        <f>IF(precio_alta!V491="","",precio_alta!V491)</f>
        <v/>
      </c>
      <c r="V491" t="str">
        <f>IF(precio_alta!W491="","",precio_alta!W491)</f>
        <v/>
      </c>
      <c r="W491" t="str">
        <f>IF(precio_alta!X491="","",precio_alta!X491)</f>
        <v/>
      </c>
      <c r="X491" t="str">
        <f>IF(precio_alta!Y491="","",precio_alta!Y491)</f>
        <v/>
      </c>
      <c r="Y491" t="str">
        <f>IF(precio_alta!Z491="","",precio_alta!Z491)</f>
        <v/>
      </c>
      <c r="Z491" t="str">
        <f>IF(Anexar1!C481="","",IFERROR(VLOOKUP(C491,Anexar1!C:P,6,0),0))</f>
        <v/>
      </c>
      <c r="AA491" t="str">
        <f>IF(Anexar1!C481="","",IFERROR(VLOOKUP(C491,Anexar1!C:P,14,0),""))</f>
        <v/>
      </c>
    </row>
    <row r="492" spans="1:27" x14ac:dyDescent="0.3">
      <c r="A492" t="str">
        <f>IF(precio_alta!B492="","",precio_alta!B492)</f>
        <v/>
      </c>
      <c r="B492" t="str">
        <f>IF(Anexar1!B482="","",Anexar1!B482)</f>
        <v/>
      </c>
      <c r="C492" t="str">
        <f>IF(Anexar1!C482="","",Anexar1!C482)</f>
        <v/>
      </c>
      <c r="D492" t="str">
        <f>IF(precio_alta!E492="","",precio_alta!E492)</f>
        <v/>
      </c>
      <c r="E492" t="str">
        <f>IF(precio_alta!F492="","",precio_alta!F492)</f>
        <v/>
      </c>
      <c r="F492" t="str">
        <f>IF(precio_alta!G492="","",precio_alta!G492)</f>
        <v/>
      </c>
      <c r="G492" t="str">
        <f>IF(precio_alta!H492="","",precio_alta!H492)</f>
        <v/>
      </c>
      <c r="H492" t="str">
        <f>IF(precio_alta!I492="","",precio_alta!I492)</f>
        <v/>
      </c>
      <c r="I492" t="str">
        <f>IF(precio_alta!J492="","",precio_alta!J492)</f>
        <v/>
      </c>
      <c r="J492" t="str">
        <f>IF(precio_alta!K492="","",precio_alta!K492)</f>
        <v/>
      </c>
      <c r="K492" t="str">
        <f>IF(precio_alta!L492="","",precio_alta!L492)</f>
        <v/>
      </c>
      <c r="L492" t="str">
        <f>IF(precio_alta!M492="","",precio_alta!M492)</f>
        <v/>
      </c>
      <c r="M492" t="str">
        <f>IF(precio_alta!N492="","",precio_alta!N492)</f>
        <v/>
      </c>
      <c r="N492" t="str">
        <f>IF(precio_alta!O492="","",precio_alta!O492)</f>
        <v/>
      </c>
      <c r="O492" t="str">
        <f>IF(precio_alta!P492="","",precio_alta!P492)</f>
        <v/>
      </c>
      <c r="P492" t="str">
        <f>IF(precio_alta!Q492="","",precio_alta!Q492)</f>
        <v/>
      </c>
      <c r="Q492" t="str">
        <f>IF(precio_alta!R492="","",precio_alta!R492)</f>
        <v/>
      </c>
      <c r="R492" t="str">
        <f>IF(precio_alta!S492="","",precio_alta!S492)</f>
        <v/>
      </c>
      <c r="S492" t="str">
        <f>IF(precio_alta!T492="","",precio_alta!T492)</f>
        <v/>
      </c>
      <c r="T492" t="str">
        <f>IF(precio_alta!U492="","",precio_alta!U492)</f>
        <v/>
      </c>
      <c r="U492" t="str">
        <f>IF(precio_alta!V492="","",precio_alta!V492)</f>
        <v/>
      </c>
      <c r="V492" t="str">
        <f>IF(precio_alta!W492="","",precio_alta!W492)</f>
        <v/>
      </c>
      <c r="W492" t="str">
        <f>IF(precio_alta!X492="","",precio_alta!X492)</f>
        <v/>
      </c>
      <c r="X492" t="str">
        <f>IF(precio_alta!Y492="","",precio_alta!Y492)</f>
        <v/>
      </c>
      <c r="Y492" t="str">
        <f>IF(precio_alta!Z492="","",precio_alta!Z492)</f>
        <v/>
      </c>
      <c r="Z492" t="str">
        <f>IF(Anexar1!C482="","",IFERROR(VLOOKUP(C492,Anexar1!C:P,6,0),0))</f>
        <v/>
      </c>
      <c r="AA492" t="str">
        <f>IF(Anexar1!C482="","",IFERROR(VLOOKUP(C492,Anexar1!C:P,14,0),""))</f>
        <v/>
      </c>
    </row>
    <row r="493" spans="1:27" x14ac:dyDescent="0.3">
      <c r="A493" t="str">
        <f>IF(precio_alta!B493="","",precio_alta!B493)</f>
        <v/>
      </c>
      <c r="B493" t="str">
        <f>IF(Anexar1!B483="","",Anexar1!B483)</f>
        <v/>
      </c>
      <c r="C493" t="str">
        <f>IF(Anexar1!C483="","",Anexar1!C483)</f>
        <v/>
      </c>
      <c r="D493" t="str">
        <f>IF(precio_alta!E493="","",precio_alta!E493)</f>
        <v/>
      </c>
      <c r="E493" t="str">
        <f>IF(precio_alta!F493="","",precio_alta!F493)</f>
        <v/>
      </c>
      <c r="F493" t="str">
        <f>IF(precio_alta!G493="","",precio_alta!G493)</f>
        <v/>
      </c>
      <c r="G493" t="str">
        <f>IF(precio_alta!H493="","",precio_alta!H493)</f>
        <v/>
      </c>
      <c r="H493" t="str">
        <f>IF(precio_alta!I493="","",precio_alta!I493)</f>
        <v/>
      </c>
      <c r="I493" t="str">
        <f>IF(precio_alta!J493="","",precio_alta!J493)</f>
        <v/>
      </c>
      <c r="J493" t="str">
        <f>IF(precio_alta!K493="","",precio_alta!K493)</f>
        <v/>
      </c>
      <c r="K493" t="str">
        <f>IF(precio_alta!L493="","",precio_alta!L493)</f>
        <v/>
      </c>
      <c r="L493" t="str">
        <f>IF(precio_alta!M493="","",precio_alta!M493)</f>
        <v/>
      </c>
      <c r="M493" t="str">
        <f>IF(precio_alta!N493="","",precio_alta!N493)</f>
        <v/>
      </c>
      <c r="N493" t="str">
        <f>IF(precio_alta!O493="","",precio_alta!O493)</f>
        <v/>
      </c>
      <c r="O493" t="str">
        <f>IF(precio_alta!P493="","",precio_alta!P493)</f>
        <v/>
      </c>
      <c r="P493" t="str">
        <f>IF(precio_alta!Q493="","",precio_alta!Q493)</f>
        <v/>
      </c>
      <c r="Q493" t="str">
        <f>IF(precio_alta!R493="","",precio_alta!R493)</f>
        <v/>
      </c>
      <c r="R493" t="str">
        <f>IF(precio_alta!S493="","",precio_alta!S493)</f>
        <v/>
      </c>
      <c r="S493" t="str">
        <f>IF(precio_alta!T493="","",precio_alta!T493)</f>
        <v/>
      </c>
      <c r="T493" t="str">
        <f>IF(precio_alta!U493="","",precio_alta!U493)</f>
        <v/>
      </c>
      <c r="U493" t="str">
        <f>IF(precio_alta!V493="","",precio_alta!V493)</f>
        <v/>
      </c>
      <c r="V493" t="str">
        <f>IF(precio_alta!W493="","",precio_alta!W493)</f>
        <v/>
      </c>
      <c r="W493" t="str">
        <f>IF(precio_alta!X493="","",precio_alta!X493)</f>
        <v/>
      </c>
      <c r="X493" t="str">
        <f>IF(precio_alta!Y493="","",precio_alta!Y493)</f>
        <v/>
      </c>
      <c r="Y493" t="str">
        <f>IF(precio_alta!Z493="","",precio_alta!Z493)</f>
        <v/>
      </c>
      <c r="Z493" t="str">
        <f>IF(Anexar1!C483="","",IFERROR(VLOOKUP(C493,Anexar1!C:P,6,0),0))</f>
        <v/>
      </c>
      <c r="AA493" t="str">
        <f>IF(Anexar1!C483="","",IFERROR(VLOOKUP(C493,Anexar1!C:P,14,0),""))</f>
        <v/>
      </c>
    </row>
    <row r="494" spans="1:27" x14ac:dyDescent="0.3">
      <c r="A494" t="str">
        <f>IF(precio_alta!B494="","",precio_alta!B494)</f>
        <v/>
      </c>
      <c r="B494" t="str">
        <f>IF(Anexar1!B484="","",Anexar1!B484)</f>
        <v/>
      </c>
      <c r="C494" t="str">
        <f>IF(Anexar1!C484="","",Anexar1!C484)</f>
        <v/>
      </c>
      <c r="D494" t="str">
        <f>IF(precio_alta!E494="","",precio_alta!E494)</f>
        <v/>
      </c>
      <c r="E494" t="str">
        <f>IF(precio_alta!F494="","",precio_alta!F494)</f>
        <v/>
      </c>
      <c r="F494" t="str">
        <f>IF(precio_alta!G494="","",precio_alta!G494)</f>
        <v/>
      </c>
      <c r="G494" t="str">
        <f>IF(precio_alta!H494="","",precio_alta!H494)</f>
        <v/>
      </c>
      <c r="H494" t="str">
        <f>IF(precio_alta!I494="","",precio_alta!I494)</f>
        <v/>
      </c>
      <c r="I494" t="str">
        <f>IF(precio_alta!J494="","",precio_alta!J494)</f>
        <v/>
      </c>
      <c r="J494" t="str">
        <f>IF(precio_alta!K494="","",precio_alta!K494)</f>
        <v/>
      </c>
      <c r="K494" t="str">
        <f>IF(precio_alta!L494="","",precio_alta!L494)</f>
        <v/>
      </c>
      <c r="L494" t="str">
        <f>IF(precio_alta!M494="","",precio_alta!M494)</f>
        <v/>
      </c>
      <c r="M494" t="str">
        <f>IF(precio_alta!N494="","",precio_alta!N494)</f>
        <v/>
      </c>
      <c r="N494" t="str">
        <f>IF(precio_alta!O494="","",precio_alta!O494)</f>
        <v/>
      </c>
      <c r="O494" t="str">
        <f>IF(precio_alta!P494="","",precio_alta!P494)</f>
        <v/>
      </c>
      <c r="P494" t="str">
        <f>IF(precio_alta!Q494="","",precio_alta!Q494)</f>
        <v/>
      </c>
      <c r="Q494" t="str">
        <f>IF(precio_alta!R494="","",precio_alta!R494)</f>
        <v/>
      </c>
      <c r="R494" t="str">
        <f>IF(precio_alta!S494="","",precio_alta!S494)</f>
        <v/>
      </c>
      <c r="S494" t="str">
        <f>IF(precio_alta!T494="","",precio_alta!T494)</f>
        <v/>
      </c>
      <c r="T494" t="str">
        <f>IF(precio_alta!U494="","",precio_alta!U494)</f>
        <v/>
      </c>
      <c r="U494" t="str">
        <f>IF(precio_alta!V494="","",precio_alta!V494)</f>
        <v/>
      </c>
      <c r="V494" t="str">
        <f>IF(precio_alta!W494="","",precio_alta!W494)</f>
        <v/>
      </c>
      <c r="W494" t="str">
        <f>IF(precio_alta!X494="","",precio_alta!X494)</f>
        <v/>
      </c>
      <c r="X494" t="str">
        <f>IF(precio_alta!Y494="","",precio_alta!Y494)</f>
        <v/>
      </c>
      <c r="Y494" t="str">
        <f>IF(precio_alta!Z494="","",precio_alta!Z494)</f>
        <v/>
      </c>
      <c r="Z494" t="str">
        <f>IF(Anexar1!C484="","",IFERROR(VLOOKUP(C494,Anexar1!C:P,6,0),0))</f>
        <v/>
      </c>
      <c r="AA494" t="str">
        <f>IF(Anexar1!C484="","",IFERROR(VLOOKUP(C494,Anexar1!C:P,14,0),""))</f>
        <v/>
      </c>
    </row>
    <row r="495" spans="1:27" x14ac:dyDescent="0.3">
      <c r="A495" t="str">
        <f>IF(precio_alta!B495="","",precio_alta!B495)</f>
        <v/>
      </c>
      <c r="B495" t="str">
        <f>IF(Anexar1!B485="","",Anexar1!B485)</f>
        <v/>
      </c>
      <c r="C495" t="str">
        <f>IF(Anexar1!C485="","",Anexar1!C485)</f>
        <v/>
      </c>
      <c r="D495" t="str">
        <f>IF(precio_alta!E495="","",precio_alta!E495)</f>
        <v/>
      </c>
      <c r="E495" t="str">
        <f>IF(precio_alta!F495="","",precio_alta!F495)</f>
        <v/>
      </c>
      <c r="F495" t="str">
        <f>IF(precio_alta!G495="","",precio_alta!G495)</f>
        <v/>
      </c>
      <c r="G495" t="str">
        <f>IF(precio_alta!H495="","",precio_alta!H495)</f>
        <v/>
      </c>
      <c r="H495" t="str">
        <f>IF(precio_alta!I495="","",precio_alta!I495)</f>
        <v/>
      </c>
      <c r="I495" t="str">
        <f>IF(precio_alta!J495="","",precio_alta!J495)</f>
        <v/>
      </c>
      <c r="J495" t="str">
        <f>IF(precio_alta!K495="","",precio_alta!K495)</f>
        <v/>
      </c>
      <c r="K495" t="str">
        <f>IF(precio_alta!L495="","",precio_alta!L495)</f>
        <v/>
      </c>
      <c r="L495" t="str">
        <f>IF(precio_alta!M495="","",precio_alta!M495)</f>
        <v/>
      </c>
      <c r="M495" t="str">
        <f>IF(precio_alta!N495="","",precio_alta!N495)</f>
        <v/>
      </c>
      <c r="N495" t="str">
        <f>IF(precio_alta!O495="","",precio_alta!O495)</f>
        <v/>
      </c>
      <c r="O495" t="str">
        <f>IF(precio_alta!P495="","",precio_alta!P495)</f>
        <v/>
      </c>
      <c r="P495" t="str">
        <f>IF(precio_alta!Q495="","",precio_alta!Q495)</f>
        <v/>
      </c>
      <c r="Q495" t="str">
        <f>IF(precio_alta!R495="","",precio_alta!R495)</f>
        <v/>
      </c>
      <c r="R495" t="str">
        <f>IF(precio_alta!S495="","",precio_alta!S495)</f>
        <v/>
      </c>
      <c r="S495" t="str">
        <f>IF(precio_alta!T495="","",precio_alta!T495)</f>
        <v/>
      </c>
      <c r="T495" t="str">
        <f>IF(precio_alta!U495="","",precio_alta!U495)</f>
        <v/>
      </c>
      <c r="U495" t="str">
        <f>IF(precio_alta!V495="","",precio_alta!V495)</f>
        <v/>
      </c>
      <c r="V495" t="str">
        <f>IF(precio_alta!W495="","",precio_alta!W495)</f>
        <v/>
      </c>
      <c r="W495" t="str">
        <f>IF(precio_alta!X495="","",precio_alta!X495)</f>
        <v/>
      </c>
      <c r="X495" t="str">
        <f>IF(precio_alta!Y495="","",precio_alta!Y495)</f>
        <v/>
      </c>
      <c r="Y495" t="str">
        <f>IF(precio_alta!Z495="","",precio_alta!Z495)</f>
        <v/>
      </c>
      <c r="Z495" t="str">
        <f>IF(Anexar1!C485="","",IFERROR(VLOOKUP(C495,Anexar1!C:P,6,0),0))</f>
        <v/>
      </c>
      <c r="AA495" t="str">
        <f>IF(Anexar1!C485="","",IFERROR(VLOOKUP(C495,Anexar1!C:P,14,0),""))</f>
        <v/>
      </c>
    </row>
    <row r="496" spans="1:27" x14ac:dyDescent="0.3">
      <c r="A496" t="str">
        <f>IF(precio_alta!B496="","",precio_alta!B496)</f>
        <v/>
      </c>
      <c r="B496" t="str">
        <f>IF(Anexar1!B486="","",Anexar1!B486)</f>
        <v/>
      </c>
      <c r="C496" t="str">
        <f>IF(Anexar1!C486="","",Anexar1!C486)</f>
        <v/>
      </c>
      <c r="D496" t="str">
        <f>IF(precio_alta!E496="","",precio_alta!E496)</f>
        <v/>
      </c>
      <c r="E496" t="str">
        <f>IF(precio_alta!F496="","",precio_alta!F496)</f>
        <v/>
      </c>
      <c r="F496" t="str">
        <f>IF(precio_alta!G496="","",precio_alta!G496)</f>
        <v/>
      </c>
      <c r="G496" t="str">
        <f>IF(precio_alta!H496="","",precio_alta!H496)</f>
        <v/>
      </c>
      <c r="H496" t="str">
        <f>IF(precio_alta!I496="","",precio_alta!I496)</f>
        <v/>
      </c>
      <c r="I496" t="str">
        <f>IF(precio_alta!J496="","",precio_alta!J496)</f>
        <v/>
      </c>
      <c r="J496" t="str">
        <f>IF(precio_alta!K496="","",precio_alta!K496)</f>
        <v/>
      </c>
      <c r="K496" t="str">
        <f>IF(precio_alta!L496="","",precio_alta!L496)</f>
        <v/>
      </c>
      <c r="L496" t="str">
        <f>IF(precio_alta!M496="","",precio_alta!M496)</f>
        <v/>
      </c>
      <c r="M496" t="str">
        <f>IF(precio_alta!N496="","",precio_alta!N496)</f>
        <v/>
      </c>
      <c r="N496" t="str">
        <f>IF(precio_alta!O496="","",precio_alta!O496)</f>
        <v/>
      </c>
      <c r="O496" t="str">
        <f>IF(precio_alta!P496="","",precio_alta!P496)</f>
        <v/>
      </c>
      <c r="P496" t="str">
        <f>IF(precio_alta!Q496="","",precio_alta!Q496)</f>
        <v/>
      </c>
      <c r="Q496" t="str">
        <f>IF(precio_alta!R496="","",precio_alta!R496)</f>
        <v/>
      </c>
      <c r="R496" t="str">
        <f>IF(precio_alta!S496="","",precio_alta!S496)</f>
        <v/>
      </c>
      <c r="S496" t="str">
        <f>IF(precio_alta!T496="","",precio_alta!T496)</f>
        <v/>
      </c>
      <c r="T496" t="str">
        <f>IF(precio_alta!U496="","",precio_alta!U496)</f>
        <v/>
      </c>
      <c r="U496" t="str">
        <f>IF(precio_alta!V496="","",precio_alta!V496)</f>
        <v/>
      </c>
      <c r="V496" t="str">
        <f>IF(precio_alta!W496="","",precio_alta!W496)</f>
        <v/>
      </c>
      <c r="W496" t="str">
        <f>IF(precio_alta!X496="","",precio_alta!X496)</f>
        <v/>
      </c>
      <c r="X496" t="str">
        <f>IF(precio_alta!Y496="","",precio_alta!Y496)</f>
        <v/>
      </c>
      <c r="Y496" t="str">
        <f>IF(precio_alta!Z496="","",precio_alta!Z496)</f>
        <v/>
      </c>
      <c r="Z496" t="str">
        <f>IF(Anexar1!C486="","",IFERROR(VLOOKUP(C496,Anexar1!C:P,6,0),0))</f>
        <v/>
      </c>
      <c r="AA496" t="str">
        <f>IF(Anexar1!C486="","",IFERROR(VLOOKUP(C496,Anexar1!C:P,14,0),""))</f>
        <v/>
      </c>
    </row>
    <row r="497" spans="1:27" x14ac:dyDescent="0.3">
      <c r="A497" t="str">
        <f>IF(precio_alta!B497="","",precio_alta!B497)</f>
        <v/>
      </c>
      <c r="B497" t="str">
        <f>IF(Anexar1!B487="","",Anexar1!B487)</f>
        <v/>
      </c>
      <c r="C497" t="str">
        <f>IF(Anexar1!C487="","",Anexar1!C487)</f>
        <v/>
      </c>
      <c r="D497" t="str">
        <f>IF(precio_alta!E497="","",precio_alta!E497)</f>
        <v/>
      </c>
      <c r="E497" t="str">
        <f>IF(precio_alta!F497="","",precio_alta!F497)</f>
        <v/>
      </c>
      <c r="F497" t="str">
        <f>IF(precio_alta!G497="","",precio_alta!G497)</f>
        <v/>
      </c>
      <c r="G497" t="str">
        <f>IF(precio_alta!H497="","",precio_alta!H497)</f>
        <v/>
      </c>
      <c r="H497" t="str">
        <f>IF(precio_alta!I497="","",precio_alta!I497)</f>
        <v/>
      </c>
      <c r="I497" t="str">
        <f>IF(precio_alta!J497="","",precio_alta!J497)</f>
        <v/>
      </c>
      <c r="J497" t="str">
        <f>IF(precio_alta!K497="","",precio_alta!K497)</f>
        <v/>
      </c>
      <c r="K497" t="str">
        <f>IF(precio_alta!L497="","",precio_alta!L497)</f>
        <v/>
      </c>
      <c r="L497" t="str">
        <f>IF(precio_alta!M497="","",precio_alta!M497)</f>
        <v/>
      </c>
      <c r="M497" t="str">
        <f>IF(precio_alta!N497="","",precio_alta!N497)</f>
        <v/>
      </c>
      <c r="N497" t="str">
        <f>IF(precio_alta!O497="","",precio_alta!O497)</f>
        <v/>
      </c>
      <c r="O497" t="str">
        <f>IF(precio_alta!P497="","",precio_alta!P497)</f>
        <v/>
      </c>
      <c r="P497" t="str">
        <f>IF(precio_alta!Q497="","",precio_alta!Q497)</f>
        <v/>
      </c>
      <c r="Q497" t="str">
        <f>IF(precio_alta!R497="","",precio_alta!R497)</f>
        <v/>
      </c>
      <c r="R497" t="str">
        <f>IF(precio_alta!S497="","",precio_alta!S497)</f>
        <v/>
      </c>
      <c r="S497" t="str">
        <f>IF(precio_alta!T497="","",precio_alta!T497)</f>
        <v/>
      </c>
      <c r="T497" t="str">
        <f>IF(precio_alta!U497="","",precio_alta!U497)</f>
        <v/>
      </c>
      <c r="U497" t="str">
        <f>IF(precio_alta!V497="","",precio_alta!V497)</f>
        <v/>
      </c>
      <c r="V497" t="str">
        <f>IF(precio_alta!W497="","",precio_alta!W497)</f>
        <v/>
      </c>
      <c r="W497" t="str">
        <f>IF(precio_alta!X497="","",precio_alta!X497)</f>
        <v/>
      </c>
      <c r="X497" t="str">
        <f>IF(precio_alta!Y497="","",precio_alta!Y497)</f>
        <v/>
      </c>
      <c r="Y497" t="str">
        <f>IF(precio_alta!Z497="","",precio_alta!Z497)</f>
        <v/>
      </c>
      <c r="Z497" t="str">
        <f>IF(Anexar1!C487="","",IFERROR(VLOOKUP(C497,Anexar1!C:P,6,0),0))</f>
        <v/>
      </c>
      <c r="AA497" t="str">
        <f>IF(Anexar1!C487="","",IFERROR(VLOOKUP(C497,Anexar1!C:P,14,0),""))</f>
        <v/>
      </c>
    </row>
    <row r="498" spans="1:27" x14ac:dyDescent="0.3">
      <c r="A498" t="str">
        <f>IF(precio_alta!B498="","",precio_alta!B498)</f>
        <v/>
      </c>
      <c r="B498" t="str">
        <f>IF(Anexar1!B488="","",Anexar1!B488)</f>
        <v/>
      </c>
      <c r="C498" t="str">
        <f>IF(Anexar1!C488="","",Anexar1!C488)</f>
        <v/>
      </c>
      <c r="D498" t="str">
        <f>IF(precio_alta!E498="","",precio_alta!E498)</f>
        <v/>
      </c>
      <c r="E498" t="str">
        <f>IF(precio_alta!F498="","",precio_alta!F498)</f>
        <v/>
      </c>
      <c r="F498" t="str">
        <f>IF(precio_alta!G498="","",precio_alta!G498)</f>
        <v/>
      </c>
      <c r="G498" t="str">
        <f>IF(precio_alta!H498="","",precio_alta!H498)</f>
        <v/>
      </c>
      <c r="H498" t="str">
        <f>IF(precio_alta!I498="","",precio_alta!I498)</f>
        <v/>
      </c>
      <c r="I498" t="str">
        <f>IF(precio_alta!J498="","",precio_alta!J498)</f>
        <v/>
      </c>
      <c r="J498" t="str">
        <f>IF(precio_alta!K498="","",precio_alta!K498)</f>
        <v/>
      </c>
      <c r="K498" t="str">
        <f>IF(precio_alta!L498="","",precio_alta!L498)</f>
        <v/>
      </c>
      <c r="L498" t="str">
        <f>IF(precio_alta!M498="","",precio_alta!M498)</f>
        <v/>
      </c>
      <c r="M498" t="str">
        <f>IF(precio_alta!N498="","",precio_alta!N498)</f>
        <v/>
      </c>
      <c r="N498" t="str">
        <f>IF(precio_alta!O498="","",precio_alta!O498)</f>
        <v/>
      </c>
      <c r="O498" t="str">
        <f>IF(precio_alta!P498="","",precio_alta!P498)</f>
        <v/>
      </c>
      <c r="P498" t="str">
        <f>IF(precio_alta!Q498="","",precio_alta!Q498)</f>
        <v/>
      </c>
      <c r="Q498" t="str">
        <f>IF(precio_alta!R498="","",precio_alta!R498)</f>
        <v/>
      </c>
      <c r="R498" t="str">
        <f>IF(precio_alta!S498="","",precio_alta!S498)</f>
        <v/>
      </c>
      <c r="S498" t="str">
        <f>IF(precio_alta!T498="","",precio_alta!T498)</f>
        <v/>
      </c>
      <c r="T498" t="str">
        <f>IF(precio_alta!U498="","",precio_alta!U498)</f>
        <v/>
      </c>
      <c r="U498" t="str">
        <f>IF(precio_alta!V498="","",precio_alta!V498)</f>
        <v/>
      </c>
      <c r="V498" t="str">
        <f>IF(precio_alta!W498="","",precio_alta!W498)</f>
        <v/>
      </c>
      <c r="W498" t="str">
        <f>IF(precio_alta!X498="","",precio_alta!X498)</f>
        <v/>
      </c>
      <c r="X498" t="str">
        <f>IF(precio_alta!Y498="","",precio_alta!Y498)</f>
        <v/>
      </c>
      <c r="Y498" t="str">
        <f>IF(precio_alta!Z498="","",precio_alta!Z498)</f>
        <v/>
      </c>
      <c r="Z498" t="str">
        <f>IF(Anexar1!C488="","",IFERROR(VLOOKUP(C498,Anexar1!C:P,6,0),0))</f>
        <v/>
      </c>
      <c r="AA498" t="str">
        <f>IF(Anexar1!C488="","",IFERROR(VLOOKUP(C498,Anexar1!C:P,14,0),""))</f>
        <v/>
      </c>
    </row>
    <row r="499" spans="1:27" x14ac:dyDescent="0.3">
      <c r="A499" t="str">
        <f>IF(precio_alta!B499="","",precio_alta!B499)</f>
        <v/>
      </c>
      <c r="B499" t="str">
        <f>IF(Anexar1!B489="","",Anexar1!B489)</f>
        <v/>
      </c>
      <c r="C499" t="str">
        <f>IF(Anexar1!C489="","",Anexar1!C489)</f>
        <v/>
      </c>
      <c r="D499" t="str">
        <f>IF(precio_alta!E499="","",precio_alta!E499)</f>
        <v/>
      </c>
      <c r="E499" t="str">
        <f>IF(precio_alta!F499="","",precio_alta!F499)</f>
        <v/>
      </c>
      <c r="F499" t="str">
        <f>IF(precio_alta!G499="","",precio_alta!G499)</f>
        <v/>
      </c>
      <c r="G499" t="str">
        <f>IF(precio_alta!H499="","",precio_alta!H499)</f>
        <v/>
      </c>
      <c r="H499" t="str">
        <f>IF(precio_alta!I499="","",precio_alta!I499)</f>
        <v/>
      </c>
      <c r="I499" t="str">
        <f>IF(precio_alta!J499="","",precio_alta!J499)</f>
        <v/>
      </c>
      <c r="J499" t="str">
        <f>IF(precio_alta!K499="","",precio_alta!K499)</f>
        <v/>
      </c>
      <c r="K499" t="str">
        <f>IF(precio_alta!L499="","",precio_alta!L499)</f>
        <v/>
      </c>
      <c r="L499" t="str">
        <f>IF(precio_alta!M499="","",precio_alta!M499)</f>
        <v/>
      </c>
      <c r="M499" t="str">
        <f>IF(precio_alta!N499="","",precio_alta!N499)</f>
        <v/>
      </c>
      <c r="N499" t="str">
        <f>IF(precio_alta!O499="","",precio_alta!O499)</f>
        <v/>
      </c>
      <c r="O499" t="str">
        <f>IF(precio_alta!P499="","",precio_alta!P499)</f>
        <v/>
      </c>
      <c r="P499" t="str">
        <f>IF(precio_alta!Q499="","",precio_alta!Q499)</f>
        <v/>
      </c>
      <c r="Q499" t="str">
        <f>IF(precio_alta!R499="","",precio_alta!R499)</f>
        <v/>
      </c>
      <c r="R499" t="str">
        <f>IF(precio_alta!S499="","",precio_alta!S499)</f>
        <v/>
      </c>
      <c r="S499" t="str">
        <f>IF(precio_alta!T499="","",precio_alta!T499)</f>
        <v/>
      </c>
      <c r="T499" t="str">
        <f>IF(precio_alta!U499="","",precio_alta!U499)</f>
        <v/>
      </c>
      <c r="U499" t="str">
        <f>IF(precio_alta!V499="","",precio_alta!V499)</f>
        <v/>
      </c>
      <c r="V499" t="str">
        <f>IF(precio_alta!W499="","",precio_alta!W499)</f>
        <v/>
      </c>
      <c r="W499" t="str">
        <f>IF(precio_alta!X499="","",precio_alta!X499)</f>
        <v/>
      </c>
      <c r="X499" t="str">
        <f>IF(precio_alta!Y499="","",precio_alta!Y499)</f>
        <v/>
      </c>
      <c r="Y499" t="str">
        <f>IF(precio_alta!Z499="","",precio_alta!Z499)</f>
        <v/>
      </c>
      <c r="Z499" t="str">
        <f>IF(Anexar1!C489="","",IFERROR(VLOOKUP(C499,Anexar1!C:P,6,0),0))</f>
        <v/>
      </c>
      <c r="AA499" t="str">
        <f>IF(Anexar1!C489="","",IFERROR(VLOOKUP(C499,Anexar1!C:P,14,0),""))</f>
        <v/>
      </c>
    </row>
    <row r="500" spans="1:27" x14ac:dyDescent="0.3">
      <c r="A500" t="str">
        <f>IF(precio_alta!B500="","",precio_alta!B500)</f>
        <v/>
      </c>
      <c r="B500" t="str">
        <f>IF(Anexar1!B490="","",Anexar1!B490)</f>
        <v/>
      </c>
      <c r="C500" t="str">
        <f>IF(Anexar1!C490="","",Anexar1!C490)</f>
        <v/>
      </c>
      <c r="D500" t="str">
        <f>IF(precio_alta!E500="","",precio_alta!E500)</f>
        <v/>
      </c>
      <c r="E500" t="str">
        <f>IF(precio_alta!F500="","",precio_alta!F500)</f>
        <v/>
      </c>
      <c r="F500" t="str">
        <f>IF(precio_alta!G500="","",precio_alta!G500)</f>
        <v/>
      </c>
      <c r="G500" t="str">
        <f>IF(precio_alta!H500="","",precio_alta!H500)</f>
        <v/>
      </c>
      <c r="H500" t="str">
        <f>IF(precio_alta!I500="","",precio_alta!I500)</f>
        <v/>
      </c>
      <c r="I500" t="str">
        <f>IF(precio_alta!J500="","",precio_alta!J500)</f>
        <v/>
      </c>
      <c r="J500" t="str">
        <f>IF(precio_alta!K500="","",precio_alta!K500)</f>
        <v/>
      </c>
      <c r="K500" t="str">
        <f>IF(precio_alta!L500="","",precio_alta!L500)</f>
        <v/>
      </c>
      <c r="L500" t="str">
        <f>IF(precio_alta!M500="","",precio_alta!M500)</f>
        <v/>
      </c>
      <c r="M500" t="str">
        <f>IF(precio_alta!N500="","",precio_alta!N500)</f>
        <v/>
      </c>
      <c r="N500" t="str">
        <f>IF(precio_alta!O500="","",precio_alta!O500)</f>
        <v/>
      </c>
      <c r="O500" t="str">
        <f>IF(precio_alta!P500="","",precio_alta!P500)</f>
        <v/>
      </c>
      <c r="P500" t="str">
        <f>IF(precio_alta!Q500="","",precio_alta!Q500)</f>
        <v/>
      </c>
      <c r="Q500" t="str">
        <f>IF(precio_alta!R500="","",precio_alta!R500)</f>
        <v/>
      </c>
      <c r="R500" t="str">
        <f>IF(precio_alta!S500="","",precio_alta!S500)</f>
        <v/>
      </c>
      <c r="S500" t="str">
        <f>IF(precio_alta!T500="","",precio_alta!T500)</f>
        <v/>
      </c>
      <c r="T500" t="str">
        <f>IF(precio_alta!U500="","",precio_alta!U500)</f>
        <v/>
      </c>
      <c r="U500" t="str">
        <f>IF(precio_alta!V500="","",precio_alta!V500)</f>
        <v/>
      </c>
      <c r="V500" t="str">
        <f>IF(precio_alta!W500="","",precio_alta!W500)</f>
        <v/>
      </c>
      <c r="W500" t="str">
        <f>IF(precio_alta!X500="","",precio_alta!X500)</f>
        <v/>
      </c>
      <c r="X500" t="str">
        <f>IF(precio_alta!Y500="","",precio_alta!Y500)</f>
        <v/>
      </c>
      <c r="Y500" t="str">
        <f>IF(precio_alta!Z500="","",precio_alta!Z500)</f>
        <v/>
      </c>
      <c r="Z500" t="str">
        <f>IF(Anexar1!C490="","",IFERROR(VLOOKUP(C500,Anexar1!C:P,6,0),0))</f>
        <v/>
      </c>
      <c r="AA500" t="str">
        <f>IF(Anexar1!C490="","",IFERROR(VLOOKUP(C500,Anexar1!C:P,14,0),""))</f>
        <v/>
      </c>
    </row>
    <row r="501" spans="1:27" x14ac:dyDescent="0.3">
      <c r="A501" t="str">
        <f>IF(precio_alta!B501="","",precio_alta!B501)</f>
        <v/>
      </c>
      <c r="B501" t="str">
        <f>IF(Anexar1!B491="","",Anexar1!B491)</f>
        <v/>
      </c>
      <c r="C501" t="str">
        <f>IF(Anexar1!C491="","",Anexar1!C491)</f>
        <v/>
      </c>
      <c r="D501" t="str">
        <f>IF(precio_alta!E501="","",precio_alta!E501)</f>
        <v/>
      </c>
      <c r="E501" t="str">
        <f>IF(precio_alta!F501="","",precio_alta!F501)</f>
        <v/>
      </c>
      <c r="F501" t="str">
        <f>IF(precio_alta!G501="","",precio_alta!G501)</f>
        <v/>
      </c>
      <c r="G501" t="str">
        <f>IF(precio_alta!H501="","",precio_alta!H501)</f>
        <v/>
      </c>
      <c r="H501" t="str">
        <f>IF(precio_alta!I501="","",precio_alta!I501)</f>
        <v/>
      </c>
      <c r="I501" t="str">
        <f>IF(precio_alta!J501="","",precio_alta!J501)</f>
        <v/>
      </c>
      <c r="J501" t="str">
        <f>IF(precio_alta!K501="","",precio_alta!K501)</f>
        <v/>
      </c>
      <c r="K501" t="str">
        <f>IF(precio_alta!L501="","",precio_alta!L501)</f>
        <v/>
      </c>
      <c r="L501" t="str">
        <f>IF(precio_alta!M501="","",precio_alta!M501)</f>
        <v/>
      </c>
      <c r="M501" t="str">
        <f>IF(precio_alta!N501="","",precio_alta!N501)</f>
        <v/>
      </c>
      <c r="N501" t="str">
        <f>IF(precio_alta!O501="","",precio_alta!O501)</f>
        <v/>
      </c>
      <c r="O501" t="str">
        <f>IF(precio_alta!P501="","",precio_alta!P501)</f>
        <v/>
      </c>
      <c r="P501" t="str">
        <f>IF(precio_alta!Q501="","",precio_alta!Q501)</f>
        <v/>
      </c>
      <c r="Q501" t="str">
        <f>IF(precio_alta!R501="","",precio_alta!R501)</f>
        <v/>
      </c>
      <c r="R501" t="str">
        <f>IF(precio_alta!S501="","",precio_alta!S501)</f>
        <v/>
      </c>
      <c r="S501" t="str">
        <f>IF(precio_alta!T501="","",precio_alta!T501)</f>
        <v/>
      </c>
      <c r="T501" t="str">
        <f>IF(precio_alta!U501="","",precio_alta!U501)</f>
        <v/>
      </c>
      <c r="U501" t="str">
        <f>IF(precio_alta!V501="","",precio_alta!V501)</f>
        <v/>
      </c>
      <c r="V501" t="str">
        <f>IF(precio_alta!W501="","",precio_alta!W501)</f>
        <v/>
      </c>
      <c r="W501" t="str">
        <f>IF(precio_alta!X501="","",precio_alta!X501)</f>
        <v/>
      </c>
      <c r="X501" t="str">
        <f>IF(precio_alta!Y501="","",precio_alta!Y501)</f>
        <v/>
      </c>
      <c r="Y501" t="str">
        <f>IF(precio_alta!Z501="","",precio_alta!Z501)</f>
        <v/>
      </c>
      <c r="Z501" t="str">
        <f>IF(Anexar1!C491="","",IFERROR(VLOOKUP(C501,Anexar1!C:P,6,0),0))</f>
        <v/>
      </c>
      <c r="AA501" t="str">
        <f>IF(Anexar1!C491="","",IFERROR(VLOOKUP(C501,Anexar1!C:P,14,0),""))</f>
        <v/>
      </c>
    </row>
    <row r="502" spans="1:27" x14ac:dyDescent="0.3">
      <c r="A502" t="str">
        <f>IF(precio_alta!B502="","",precio_alta!B502)</f>
        <v/>
      </c>
      <c r="B502" t="str">
        <f>IF(Anexar1!B492="","",Anexar1!B492)</f>
        <v/>
      </c>
      <c r="C502" t="str">
        <f>IF(Anexar1!C492="","",Anexar1!C492)</f>
        <v/>
      </c>
      <c r="D502" t="str">
        <f>IF(precio_alta!E502="","",precio_alta!E502)</f>
        <v/>
      </c>
      <c r="E502" t="str">
        <f>IF(precio_alta!F502="","",precio_alta!F502)</f>
        <v/>
      </c>
      <c r="F502" t="str">
        <f>IF(precio_alta!G502="","",precio_alta!G502)</f>
        <v/>
      </c>
      <c r="G502" t="str">
        <f>IF(precio_alta!H502="","",precio_alta!H502)</f>
        <v/>
      </c>
      <c r="H502" t="str">
        <f>IF(precio_alta!I502="","",precio_alta!I502)</f>
        <v/>
      </c>
      <c r="I502" t="str">
        <f>IF(precio_alta!J502="","",precio_alta!J502)</f>
        <v/>
      </c>
      <c r="J502" t="str">
        <f>IF(precio_alta!K502="","",precio_alta!K502)</f>
        <v/>
      </c>
      <c r="K502" t="str">
        <f>IF(precio_alta!L502="","",precio_alta!L502)</f>
        <v/>
      </c>
      <c r="L502" t="str">
        <f>IF(precio_alta!M502="","",precio_alta!M502)</f>
        <v/>
      </c>
      <c r="M502" t="str">
        <f>IF(precio_alta!N502="","",precio_alta!N502)</f>
        <v/>
      </c>
      <c r="N502" t="str">
        <f>IF(precio_alta!O502="","",precio_alta!O502)</f>
        <v/>
      </c>
      <c r="O502" t="str">
        <f>IF(precio_alta!P502="","",precio_alta!P502)</f>
        <v/>
      </c>
      <c r="P502" t="str">
        <f>IF(precio_alta!Q502="","",precio_alta!Q502)</f>
        <v/>
      </c>
      <c r="Q502" t="str">
        <f>IF(precio_alta!R502="","",precio_alta!R502)</f>
        <v/>
      </c>
      <c r="R502" t="str">
        <f>IF(precio_alta!S502="","",precio_alta!S502)</f>
        <v/>
      </c>
      <c r="S502" t="str">
        <f>IF(precio_alta!T502="","",precio_alta!T502)</f>
        <v/>
      </c>
      <c r="T502" t="str">
        <f>IF(precio_alta!U502="","",precio_alta!U502)</f>
        <v/>
      </c>
      <c r="U502" t="str">
        <f>IF(precio_alta!V502="","",precio_alta!V502)</f>
        <v/>
      </c>
      <c r="V502" t="str">
        <f>IF(precio_alta!W502="","",precio_alta!W502)</f>
        <v/>
      </c>
      <c r="W502" t="str">
        <f>IF(precio_alta!X502="","",precio_alta!X502)</f>
        <v/>
      </c>
      <c r="X502" t="str">
        <f>IF(precio_alta!Y502="","",precio_alta!Y502)</f>
        <v/>
      </c>
      <c r="Y502" t="str">
        <f>IF(precio_alta!Z502="","",precio_alta!Z502)</f>
        <v/>
      </c>
      <c r="Z502" t="str">
        <f>IF(Anexar1!C492="","",IFERROR(VLOOKUP(C502,Anexar1!C:P,6,0),0))</f>
        <v/>
      </c>
      <c r="AA502" t="str">
        <f>IF(Anexar1!C492="","",IFERROR(VLOOKUP(C502,Anexar1!C:P,14,0),""))</f>
        <v/>
      </c>
    </row>
    <row r="503" spans="1:27" x14ac:dyDescent="0.3">
      <c r="A503" t="str">
        <f>IF(precio_alta!B503="","",precio_alta!B503)</f>
        <v/>
      </c>
      <c r="B503" t="str">
        <f>IF(Anexar1!B493="","",Anexar1!B493)</f>
        <v/>
      </c>
      <c r="C503" t="str">
        <f>IF(Anexar1!C493="","",Anexar1!C493)</f>
        <v/>
      </c>
      <c r="D503" t="str">
        <f>IF(precio_alta!E503="","",precio_alta!E503)</f>
        <v/>
      </c>
      <c r="E503" t="str">
        <f>IF(precio_alta!F503="","",precio_alta!F503)</f>
        <v/>
      </c>
      <c r="F503" t="str">
        <f>IF(precio_alta!G503="","",precio_alta!G503)</f>
        <v/>
      </c>
      <c r="G503" t="str">
        <f>IF(precio_alta!H503="","",precio_alta!H503)</f>
        <v/>
      </c>
      <c r="H503" t="str">
        <f>IF(precio_alta!I503="","",precio_alta!I503)</f>
        <v/>
      </c>
      <c r="I503" t="str">
        <f>IF(precio_alta!J503="","",precio_alta!J503)</f>
        <v/>
      </c>
      <c r="J503" t="str">
        <f>IF(precio_alta!K503="","",precio_alta!K503)</f>
        <v/>
      </c>
      <c r="K503" t="str">
        <f>IF(precio_alta!L503="","",precio_alta!L503)</f>
        <v/>
      </c>
      <c r="L503" t="str">
        <f>IF(precio_alta!M503="","",precio_alta!M503)</f>
        <v/>
      </c>
      <c r="M503" t="str">
        <f>IF(precio_alta!N503="","",precio_alta!N503)</f>
        <v/>
      </c>
      <c r="N503" t="str">
        <f>IF(precio_alta!O503="","",precio_alta!O503)</f>
        <v/>
      </c>
      <c r="O503" t="str">
        <f>IF(precio_alta!P503="","",precio_alta!P503)</f>
        <v/>
      </c>
      <c r="P503" t="str">
        <f>IF(precio_alta!Q503="","",precio_alta!Q503)</f>
        <v/>
      </c>
      <c r="Q503" t="str">
        <f>IF(precio_alta!R503="","",precio_alta!R503)</f>
        <v/>
      </c>
      <c r="R503" t="str">
        <f>IF(precio_alta!S503="","",precio_alta!S503)</f>
        <v/>
      </c>
      <c r="S503" t="str">
        <f>IF(precio_alta!T503="","",precio_alta!T503)</f>
        <v/>
      </c>
      <c r="T503" t="str">
        <f>IF(precio_alta!U503="","",precio_alta!U503)</f>
        <v/>
      </c>
      <c r="U503" t="str">
        <f>IF(precio_alta!V503="","",precio_alta!V503)</f>
        <v/>
      </c>
      <c r="V503" t="str">
        <f>IF(precio_alta!W503="","",precio_alta!W503)</f>
        <v/>
      </c>
      <c r="W503" t="str">
        <f>IF(precio_alta!X503="","",precio_alta!X503)</f>
        <v/>
      </c>
      <c r="X503" t="str">
        <f>IF(precio_alta!Y503="","",precio_alta!Y503)</f>
        <v/>
      </c>
      <c r="Y503" t="str">
        <f>IF(precio_alta!Z503="","",precio_alta!Z503)</f>
        <v/>
      </c>
      <c r="Z503" t="str">
        <f>IF(Anexar1!C493="","",IFERROR(VLOOKUP(C503,Anexar1!C:P,6,0),0))</f>
        <v/>
      </c>
      <c r="AA503" t="str">
        <f>IF(Anexar1!C493="","",IFERROR(VLOOKUP(C503,Anexar1!C:P,14,0),""))</f>
        <v/>
      </c>
    </row>
    <row r="504" spans="1:27" x14ac:dyDescent="0.3">
      <c r="A504" t="str">
        <f>IF(precio_alta!B504="","",precio_alta!B504)</f>
        <v/>
      </c>
      <c r="B504" t="str">
        <f>IF(Anexar1!B494="","",Anexar1!B494)</f>
        <v/>
      </c>
      <c r="C504" t="str">
        <f>IF(Anexar1!C494="","",Anexar1!C494)</f>
        <v/>
      </c>
      <c r="D504" t="str">
        <f>IF(precio_alta!E504="","",precio_alta!E504)</f>
        <v/>
      </c>
      <c r="E504" t="str">
        <f>IF(precio_alta!F504="","",precio_alta!F504)</f>
        <v/>
      </c>
      <c r="F504" t="str">
        <f>IF(precio_alta!G504="","",precio_alta!G504)</f>
        <v/>
      </c>
      <c r="G504" t="str">
        <f>IF(precio_alta!H504="","",precio_alta!H504)</f>
        <v/>
      </c>
      <c r="H504" t="str">
        <f>IF(precio_alta!I504="","",precio_alta!I504)</f>
        <v/>
      </c>
      <c r="I504" t="str">
        <f>IF(precio_alta!J504="","",precio_alta!J504)</f>
        <v/>
      </c>
      <c r="J504" t="str">
        <f>IF(precio_alta!K504="","",precio_alta!K504)</f>
        <v/>
      </c>
      <c r="K504" t="str">
        <f>IF(precio_alta!L504="","",precio_alta!L504)</f>
        <v/>
      </c>
      <c r="L504" t="str">
        <f>IF(precio_alta!M504="","",precio_alta!M504)</f>
        <v/>
      </c>
      <c r="M504" t="str">
        <f>IF(precio_alta!N504="","",precio_alta!N504)</f>
        <v/>
      </c>
      <c r="N504" t="str">
        <f>IF(precio_alta!O504="","",precio_alta!O504)</f>
        <v/>
      </c>
      <c r="O504" t="str">
        <f>IF(precio_alta!P504="","",precio_alta!P504)</f>
        <v/>
      </c>
      <c r="P504" t="str">
        <f>IF(precio_alta!Q504="","",precio_alta!Q504)</f>
        <v/>
      </c>
      <c r="Q504" t="str">
        <f>IF(precio_alta!R504="","",precio_alta!R504)</f>
        <v/>
      </c>
      <c r="R504" t="str">
        <f>IF(precio_alta!S504="","",precio_alta!S504)</f>
        <v/>
      </c>
      <c r="S504" t="str">
        <f>IF(precio_alta!T504="","",precio_alta!T504)</f>
        <v/>
      </c>
      <c r="T504" t="str">
        <f>IF(precio_alta!U504="","",precio_alta!U504)</f>
        <v/>
      </c>
      <c r="U504" t="str">
        <f>IF(precio_alta!V504="","",precio_alta!V504)</f>
        <v/>
      </c>
      <c r="V504" t="str">
        <f>IF(precio_alta!W504="","",precio_alta!W504)</f>
        <v/>
      </c>
      <c r="W504" t="str">
        <f>IF(precio_alta!X504="","",precio_alta!X504)</f>
        <v/>
      </c>
      <c r="X504" t="str">
        <f>IF(precio_alta!Y504="","",precio_alta!Y504)</f>
        <v/>
      </c>
      <c r="Y504" t="str">
        <f>IF(precio_alta!Z504="","",precio_alta!Z504)</f>
        <v/>
      </c>
      <c r="Z504" t="str">
        <f>IF(Anexar1!C494="","",IFERROR(VLOOKUP(C504,Anexar1!C:P,6,0),0))</f>
        <v/>
      </c>
      <c r="AA504" t="str">
        <f>IF(Anexar1!C494="","",IFERROR(VLOOKUP(C504,Anexar1!C:P,14,0),""))</f>
        <v/>
      </c>
    </row>
    <row r="505" spans="1:27" x14ac:dyDescent="0.3">
      <c r="A505" t="str">
        <f>IF(precio_alta!B505="","",precio_alta!B505)</f>
        <v/>
      </c>
      <c r="B505" t="str">
        <f>IF(Anexar1!B495="","",Anexar1!B495)</f>
        <v/>
      </c>
      <c r="C505" t="str">
        <f>IF(Anexar1!C495="","",Anexar1!C495)</f>
        <v/>
      </c>
      <c r="D505" t="str">
        <f>IF(precio_alta!E505="","",precio_alta!E505)</f>
        <v/>
      </c>
      <c r="E505" t="str">
        <f>IF(precio_alta!F505="","",precio_alta!F505)</f>
        <v/>
      </c>
      <c r="F505" t="str">
        <f>IF(precio_alta!G505="","",precio_alta!G505)</f>
        <v/>
      </c>
      <c r="G505" t="str">
        <f>IF(precio_alta!H505="","",precio_alta!H505)</f>
        <v/>
      </c>
      <c r="H505" t="str">
        <f>IF(precio_alta!I505="","",precio_alta!I505)</f>
        <v/>
      </c>
      <c r="I505" t="str">
        <f>IF(precio_alta!J505="","",precio_alta!J505)</f>
        <v/>
      </c>
      <c r="J505" t="str">
        <f>IF(precio_alta!K505="","",precio_alta!K505)</f>
        <v/>
      </c>
      <c r="K505" t="str">
        <f>IF(precio_alta!L505="","",precio_alta!L505)</f>
        <v/>
      </c>
      <c r="L505" t="str">
        <f>IF(precio_alta!M505="","",precio_alta!M505)</f>
        <v/>
      </c>
      <c r="M505" t="str">
        <f>IF(precio_alta!N505="","",precio_alta!N505)</f>
        <v/>
      </c>
      <c r="N505" t="str">
        <f>IF(precio_alta!O505="","",precio_alta!O505)</f>
        <v/>
      </c>
      <c r="O505" t="str">
        <f>IF(precio_alta!P505="","",precio_alta!P505)</f>
        <v/>
      </c>
      <c r="P505" t="str">
        <f>IF(precio_alta!Q505="","",precio_alta!Q505)</f>
        <v/>
      </c>
      <c r="Q505" t="str">
        <f>IF(precio_alta!R505="","",precio_alta!R505)</f>
        <v/>
      </c>
      <c r="R505" t="str">
        <f>IF(precio_alta!S505="","",precio_alta!S505)</f>
        <v/>
      </c>
      <c r="S505" t="str">
        <f>IF(precio_alta!T505="","",precio_alta!T505)</f>
        <v/>
      </c>
      <c r="T505" t="str">
        <f>IF(precio_alta!U505="","",precio_alta!U505)</f>
        <v/>
      </c>
      <c r="U505" t="str">
        <f>IF(precio_alta!V505="","",precio_alta!V505)</f>
        <v/>
      </c>
      <c r="V505" t="str">
        <f>IF(precio_alta!W505="","",precio_alta!W505)</f>
        <v/>
      </c>
      <c r="W505" t="str">
        <f>IF(precio_alta!X505="","",precio_alta!X505)</f>
        <v/>
      </c>
      <c r="X505" t="str">
        <f>IF(precio_alta!Y505="","",precio_alta!Y505)</f>
        <v/>
      </c>
      <c r="Y505" t="str">
        <f>IF(precio_alta!Z505="","",precio_alta!Z505)</f>
        <v/>
      </c>
      <c r="Z505" t="str">
        <f>IF(Anexar1!C495="","",IFERROR(VLOOKUP(C505,Anexar1!C:P,6,0),0))</f>
        <v/>
      </c>
      <c r="AA505" t="str">
        <f>IF(Anexar1!C495="","",IFERROR(VLOOKUP(C505,Anexar1!C:P,14,0),""))</f>
        <v/>
      </c>
    </row>
    <row r="506" spans="1:27" x14ac:dyDescent="0.3">
      <c r="A506" t="str">
        <f>IF(precio_alta!B506="","",precio_alta!B506)</f>
        <v/>
      </c>
      <c r="B506" t="str">
        <f>IF(Anexar1!B496="","",Anexar1!B496)</f>
        <v/>
      </c>
      <c r="C506" t="str">
        <f>IF(Anexar1!C496="","",Anexar1!C496)</f>
        <v/>
      </c>
      <c r="D506" t="str">
        <f>IF(precio_alta!E506="","",precio_alta!E506)</f>
        <v/>
      </c>
      <c r="E506" t="str">
        <f>IF(precio_alta!F506="","",precio_alta!F506)</f>
        <v/>
      </c>
      <c r="F506" t="str">
        <f>IF(precio_alta!G506="","",precio_alta!G506)</f>
        <v/>
      </c>
      <c r="G506" t="str">
        <f>IF(precio_alta!H506="","",precio_alta!H506)</f>
        <v/>
      </c>
      <c r="H506" t="str">
        <f>IF(precio_alta!I506="","",precio_alta!I506)</f>
        <v/>
      </c>
      <c r="I506" t="str">
        <f>IF(precio_alta!J506="","",precio_alta!J506)</f>
        <v/>
      </c>
      <c r="J506" t="str">
        <f>IF(precio_alta!K506="","",precio_alta!K506)</f>
        <v/>
      </c>
      <c r="K506" t="str">
        <f>IF(precio_alta!L506="","",precio_alta!L506)</f>
        <v/>
      </c>
      <c r="L506" t="str">
        <f>IF(precio_alta!M506="","",precio_alta!M506)</f>
        <v/>
      </c>
      <c r="M506" t="str">
        <f>IF(precio_alta!N506="","",precio_alta!N506)</f>
        <v/>
      </c>
      <c r="N506" t="str">
        <f>IF(precio_alta!O506="","",precio_alta!O506)</f>
        <v/>
      </c>
      <c r="O506" t="str">
        <f>IF(precio_alta!P506="","",precio_alta!P506)</f>
        <v/>
      </c>
      <c r="P506" t="str">
        <f>IF(precio_alta!Q506="","",precio_alta!Q506)</f>
        <v/>
      </c>
      <c r="Q506" t="str">
        <f>IF(precio_alta!R506="","",precio_alta!R506)</f>
        <v/>
      </c>
      <c r="R506" t="str">
        <f>IF(precio_alta!S506="","",precio_alta!S506)</f>
        <v/>
      </c>
      <c r="S506" t="str">
        <f>IF(precio_alta!T506="","",precio_alta!T506)</f>
        <v/>
      </c>
      <c r="T506" t="str">
        <f>IF(precio_alta!U506="","",precio_alta!U506)</f>
        <v/>
      </c>
      <c r="U506" t="str">
        <f>IF(precio_alta!V506="","",precio_alta!V506)</f>
        <v/>
      </c>
      <c r="V506" t="str">
        <f>IF(precio_alta!W506="","",precio_alta!W506)</f>
        <v/>
      </c>
      <c r="W506" t="str">
        <f>IF(precio_alta!X506="","",precio_alta!X506)</f>
        <v/>
      </c>
      <c r="X506" t="str">
        <f>IF(precio_alta!Y506="","",precio_alta!Y506)</f>
        <v/>
      </c>
      <c r="Y506" t="str">
        <f>IF(precio_alta!Z506="","",precio_alta!Z506)</f>
        <v/>
      </c>
      <c r="Z506" t="str">
        <f>IF(Anexar1!C496="","",IFERROR(VLOOKUP(C506,Anexar1!C:P,6,0),0))</f>
        <v/>
      </c>
      <c r="AA506" t="str">
        <f>IF(Anexar1!C496="","",IFERROR(VLOOKUP(C506,Anexar1!C:P,14,0),""))</f>
        <v/>
      </c>
    </row>
    <row r="507" spans="1:27" x14ac:dyDescent="0.3">
      <c r="A507" t="str">
        <f>IF(precio_alta!B507="","",precio_alta!B507)</f>
        <v/>
      </c>
      <c r="B507" t="str">
        <f>IF(Anexar1!B497="","",Anexar1!B497)</f>
        <v/>
      </c>
      <c r="C507" t="str">
        <f>IF(Anexar1!C497="","",Anexar1!C497)</f>
        <v/>
      </c>
      <c r="D507" t="str">
        <f>IF(precio_alta!E507="","",precio_alta!E507)</f>
        <v/>
      </c>
      <c r="E507" t="str">
        <f>IF(precio_alta!F507="","",precio_alta!F507)</f>
        <v/>
      </c>
      <c r="F507" t="str">
        <f>IF(precio_alta!G507="","",precio_alta!G507)</f>
        <v/>
      </c>
      <c r="G507" t="str">
        <f>IF(precio_alta!H507="","",precio_alta!H507)</f>
        <v/>
      </c>
      <c r="H507" t="str">
        <f>IF(precio_alta!I507="","",precio_alta!I507)</f>
        <v/>
      </c>
      <c r="I507" t="str">
        <f>IF(precio_alta!J507="","",precio_alta!J507)</f>
        <v/>
      </c>
      <c r="J507" t="str">
        <f>IF(precio_alta!K507="","",precio_alta!K507)</f>
        <v/>
      </c>
      <c r="K507" t="str">
        <f>IF(precio_alta!L507="","",precio_alta!L507)</f>
        <v/>
      </c>
      <c r="L507" t="str">
        <f>IF(precio_alta!M507="","",precio_alta!M507)</f>
        <v/>
      </c>
      <c r="M507" t="str">
        <f>IF(precio_alta!N507="","",precio_alta!N507)</f>
        <v/>
      </c>
      <c r="N507" t="str">
        <f>IF(precio_alta!O507="","",precio_alta!O507)</f>
        <v/>
      </c>
      <c r="O507" t="str">
        <f>IF(precio_alta!P507="","",precio_alta!P507)</f>
        <v/>
      </c>
      <c r="P507" t="str">
        <f>IF(precio_alta!Q507="","",precio_alta!Q507)</f>
        <v/>
      </c>
      <c r="Q507" t="str">
        <f>IF(precio_alta!R507="","",precio_alta!R507)</f>
        <v/>
      </c>
      <c r="R507" t="str">
        <f>IF(precio_alta!S507="","",precio_alta!S507)</f>
        <v/>
      </c>
      <c r="S507" t="str">
        <f>IF(precio_alta!T507="","",precio_alta!T507)</f>
        <v/>
      </c>
      <c r="T507" t="str">
        <f>IF(precio_alta!U507="","",precio_alta!U507)</f>
        <v/>
      </c>
      <c r="U507" t="str">
        <f>IF(precio_alta!V507="","",precio_alta!V507)</f>
        <v/>
      </c>
      <c r="V507" t="str">
        <f>IF(precio_alta!W507="","",precio_alta!W507)</f>
        <v/>
      </c>
      <c r="W507" t="str">
        <f>IF(precio_alta!X507="","",precio_alta!X507)</f>
        <v/>
      </c>
      <c r="X507" t="str">
        <f>IF(precio_alta!Y507="","",precio_alta!Y507)</f>
        <v/>
      </c>
      <c r="Y507" t="str">
        <f>IF(precio_alta!Z507="","",precio_alta!Z507)</f>
        <v/>
      </c>
      <c r="Z507" t="str">
        <f>IF(Anexar1!C497="","",IFERROR(VLOOKUP(C507,Anexar1!C:P,6,0),0))</f>
        <v/>
      </c>
      <c r="AA507" t="str">
        <f>IF(Anexar1!C497="","",IFERROR(VLOOKUP(C507,Anexar1!C:P,14,0),""))</f>
        <v/>
      </c>
    </row>
    <row r="508" spans="1:27" x14ac:dyDescent="0.3">
      <c r="A508" t="str">
        <f>IF(precio_alta!B508="","",precio_alta!B508)</f>
        <v/>
      </c>
      <c r="B508" t="str">
        <f>IF(Anexar1!B498="","",Anexar1!B498)</f>
        <v/>
      </c>
      <c r="C508" t="str">
        <f>IF(Anexar1!C498="","",Anexar1!C498)</f>
        <v/>
      </c>
      <c r="D508" t="str">
        <f>IF(precio_alta!E508="","",precio_alta!E508)</f>
        <v/>
      </c>
      <c r="E508" t="str">
        <f>IF(precio_alta!F508="","",precio_alta!F508)</f>
        <v/>
      </c>
      <c r="F508" t="str">
        <f>IF(precio_alta!G508="","",precio_alta!G508)</f>
        <v/>
      </c>
      <c r="G508" t="str">
        <f>IF(precio_alta!H508="","",precio_alta!H508)</f>
        <v/>
      </c>
      <c r="H508" t="str">
        <f>IF(precio_alta!I508="","",precio_alta!I508)</f>
        <v/>
      </c>
      <c r="I508" t="str">
        <f>IF(precio_alta!J508="","",precio_alta!J508)</f>
        <v/>
      </c>
      <c r="J508" t="str">
        <f>IF(precio_alta!K508="","",precio_alta!K508)</f>
        <v/>
      </c>
      <c r="K508" t="str">
        <f>IF(precio_alta!L508="","",precio_alta!L508)</f>
        <v/>
      </c>
      <c r="L508" t="str">
        <f>IF(precio_alta!M508="","",precio_alta!M508)</f>
        <v/>
      </c>
      <c r="M508" t="str">
        <f>IF(precio_alta!N508="","",precio_alta!N508)</f>
        <v/>
      </c>
      <c r="N508" t="str">
        <f>IF(precio_alta!O508="","",precio_alta!O508)</f>
        <v/>
      </c>
      <c r="O508" t="str">
        <f>IF(precio_alta!P508="","",precio_alta!P508)</f>
        <v/>
      </c>
      <c r="P508" t="str">
        <f>IF(precio_alta!Q508="","",precio_alta!Q508)</f>
        <v/>
      </c>
      <c r="Q508" t="str">
        <f>IF(precio_alta!R508="","",precio_alta!R508)</f>
        <v/>
      </c>
      <c r="R508" t="str">
        <f>IF(precio_alta!S508="","",precio_alta!S508)</f>
        <v/>
      </c>
      <c r="S508" t="str">
        <f>IF(precio_alta!T508="","",precio_alta!T508)</f>
        <v/>
      </c>
      <c r="T508" t="str">
        <f>IF(precio_alta!U508="","",precio_alta!U508)</f>
        <v/>
      </c>
      <c r="U508" t="str">
        <f>IF(precio_alta!V508="","",precio_alta!V508)</f>
        <v/>
      </c>
      <c r="V508" t="str">
        <f>IF(precio_alta!W508="","",precio_alta!W508)</f>
        <v/>
      </c>
      <c r="W508" t="str">
        <f>IF(precio_alta!X508="","",precio_alta!X508)</f>
        <v/>
      </c>
      <c r="X508" t="str">
        <f>IF(precio_alta!Y508="","",precio_alta!Y508)</f>
        <v/>
      </c>
      <c r="Y508" t="str">
        <f>IF(precio_alta!Z508="","",precio_alta!Z508)</f>
        <v/>
      </c>
      <c r="Z508" t="str">
        <f>IF(Anexar1!C498="","",IFERROR(VLOOKUP(C508,Anexar1!C:P,6,0),0))</f>
        <v/>
      </c>
      <c r="AA508" t="str">
        <f>IF(Anexar1!C498="","",IFERROR(VLOOKUP(C508,Anexar1!C:P,14,0),""))</f>
        <v/>
      </c>
    </row>
    <row r="509" spans="1:27" x14ac:dyDescent="0.3">
      <c r="A509" t="str">
        <f>IF(precio_alta!B509="","",precio_alta!B509)</f>
        <v/>
      </c>
      <c r="B509" t="str">
        <f>IF(Anexar1!B499="","",Anexar1!B499)</f>
        <v/>
      </c>
      <c r="C509" t="str">
        <f>IF(Anexar1!C499="","",Anexar1!C499)</f>
        <v/>
      </c>
      <c r="D509" t="str">
        <f>IF(precio_alta!E509="","",precio_alta!E509)</f>
        <v/>
      </c>
      <c r="E509" t="str">
        <f>IF(precio_alta!F509="","",precio_alta!F509)</f>
        <v/>
      </c>
      <c r="F509" t="str">
        <f>IF(precio_alta!G509="","",precio_alta!G509)</f>
        <v/>
      </c>
      <c r="G509" t="str">
        <f>IF(precio_alta!H509="","",precio_alta!H509)</f>
        <v/>
      </c>
      <c r="H509" t="str">
        <f>IF(precio_alta!I509="","",precio_alta!I509)</f>
        <v/>
      </c>
      <c r="I509" t="str">
        <f>IF(precio_alta!J509="","",precio_alta!J509)</f>
        <v/>
      </c>
      <c r="J509" t="str">
        <f>IF(precio_alta!K509="","",precio_alta!K509)</f>
        <v/>
      </c>
      <c r="K509" t="str">
        <f>IF(precio_alta!L509="","",precio_alta!L509)</f>
        <v/>
      </c>
      <c r="L509" t="str">
        <f>IF(precio_alta!M509="","",precio_alta!M509)</f>
        <v/>
      </c>
      <c r="M509" t="str">
        <f>IF(precio_alta!N509="","",precio_alta!N509)</f>
        <v/>
      </c>
      <c r="N509" t="str">
        <f>IF(precio_alta!O509="","",precio_alta!O509)</f>
        <v/>
      </c>
      <c r="O509" t="str">
        <f>IF(precio_alta!P509="","",precio_alta!P509)</f>
        <v/>
      </c>
      <c r="P509" t="str">
        <f>IF(precio_alta!Q509="","",precio_alta!Q509)</f>
        <v/>
      </c>
      <c r="Q509" t="str">
        <f>IF(precio_alta!R509="","",precio_alta!R509)</f>
        <v/>
      </c>
      <c r="R509" t="str">
        <f>IF(precio_alta!S509="","",precio_alta!S509)</f>
        <v/>
      </c>
      <c r="S509" t="str">
        <f>IF(precio_alta!T509="","",precio_alta!T509)</f>
        <v/>
      </c>
      <c r="T509" t="str">
        <f>IF(precio_alta!U509="","",precio_alta!U509)</f>
        <v/>
      </c>
      <c r="U509" t="str">
        <f>IF(precio_alta!V509="","",precio_alta!V509)</f>
        <v/>
      </c>
      <c r="V509" t="str">
        <f>IF(precio_alta!W509="","",precio_alta!W509)</f>
        <v/>
      </c>
      <c r="W509" t="str">
        <f>IF(precio_alta!X509="","",precio_alta!X509)</f>
        <v/>
      </c>
      <c r="X509" t="str">
        <f>IF(precio_alta!Y509="","",precio_alta!Y509)</f>
        <v/>
      </c>
      <c r="Y509" t="str">
        <f>IF(precio_alta!Z509="","",precio_alta!Z509)</f>
        <v/>
      </c>
      <c r="Z509" t="str">
        <f>IF(Anexar1!C499="","",IFERROR(VLOOKUP(C509,Anexar1!C:P,6,0),0))</f>
        <v/>
      </c>
      <c r="AA509" t="str">
        <f>IF(Anexar1!C499="","",IFERROR(VLOOKUP(C509,Anexar1!C:P,14,0),""))</f>
        <v/>
      </c>
    </row>
    <row r="510" spans="1:27" x14ac:dyDescent="0.3">
      <c r="A510" t="str">
        <f>IF(precio_alta!B510="","",precio_alta!B510)</f>
        <v/>
      </c>
      <c r="B510" t="str">
        <f>IF(Anexar1!B500="","",Anexar1!B500)</f>
        <v/>
      </c>
      <c r="C510" t="str">
        <f>IF(Anexar1!C500="","",Anexar1!C500)</f>
        <v/>
      </c>
      <c r="D510" t="str">
        <f>IF(precio_alta!E510="","",precio_alta!E510)</f>
        <v/>
      </c>
      <c r="E510" t="str">
        <f>IF(precio_alta!F510="","",precio_alta!F510)</f>
        <v/>
      </c>
      <c r="F510" t="str">
        <f>IF(precio_alta!G510="","",precio_alta!G510)</f>
        <v/>
      </c>
      <c r="G510" t="str">
        <f>IF(precio_alta!H510="","",precio_alta!H510)</f>
        <v/>
      </c>
      <c r="H510" t="str">
        <f>IF(precio_alta!I510="","",precio_alta!I510)</f>
        <v/>
      </c>
      <c r="I510" t="str">
        <f>IF(precio_alta!J510="","",precio_alta!J510)</f>
        <v/>
      </c>
      <c r="J510" t="str">
        <f>IF(precio_alta!K510="","",precio_alta!K510)</f>
        <v/>
      </c>
      <c r="K510" t="str">
        <f>IF(precio_alta!L510="","",precio_alta!L510)</f>
        <v/>
      </c>
      <c r="L510" t="str">
        <f>IF(precio_alta!M510="","",precio_alta!M510)</f>
        <v/>
      </c>
      <c r="M510" t="str">
        <f>IF(precio_alta!N510="","",precio_alta!N510)</f>
        <v/>
      </c>
      <c r="N510" t="str">
        <f>IF(precio_alta!O510="","",precio_alta!O510)</f>
        <v/>
      </c>
      <c r="O510" t="str">
        <f>IF(precio_alta!P510="","",precio_alta!P510)</f>
        <v/>
      </c>
      <c r="P510" t="str">
        <f>IF(precio_alta!Q510="","",precio_alta!Q510)</f>
        <v/>
      </c>
      <c r="Q510" t="str">
        <f>IF(precio_alta!R510="","",precio_alta!R510)</f>
        <v/>
      </c>
      <c r="R510" t="str">
        <f>IF(precio_alta!S510="","",precio_alta!S510)</f>
        <v/>
      </c>
      <c r="S510" t="str">
        <f>IF(precio_alta!T510="","",precio_alta!T510)</f>
        <v/>
      </c>
      <c r="T510" t="str">
        <f>IF(precio_alta!U510="","",precio_alta!U510)</f>
        <v/>
      </c>
      <c r="U510" t="str">
        <f>IF(precio_alta!V510="","",precio_alta!V510)</f>
        <v/>
      </c>
      <c r="V510" t="str">
        <f>IF(precio_alta!W510="","",precio_alta!W510)</f>
        <v/>
      </c>
      <c r="W510" t="str">
        <f>IF(precio_alta!X510="","",precio_alta!X510)</f>
        <v/>
      </c>
      <c r="X510" t="str">
        <f>IF(precio_alta!Y510="","",precio_alta!Y510)</f>
        <v/>
      </c>
      <c r="Y510" t="str">
        <f>IF(precio_alta!Z510="","",precio_alta!Z510)</f>
        <v/>
      </c>
      <c r="Z510" t="str">
        <f>IF(Anexar1!C500="","",IFERROR(VLOOKUP(C510,Anexar1!C:P,6,0),0))</f>
        <v/>
      </c>
      <c r="AA510" t="str">
        <f>IF(Anexar1!C500="","",IFERROR(VLOOKUP(C510,Anexar1!C:P,14,0),""))</f>
        <v/>
      </c>
    </row>
    <row r="511" spans="1:27" x14ac:dyDescent="0.3">
      <c r="A511" t="str">
        <f>IF(precio_alta!B511="","",precio_alta!B511)</f>
        <v/>
      </c>
      <c r="B511" t="str">
        <f>IF(Anexar1!B501="","",Anexar1!B501)</f>
        <v/>
      </c>
      <c r="C511" t="str">
        <f>IF(Anexar1!C501="","",Anexar1!C501)</f>
        <v/>
      </c>
      <c r="D511" t="str">
        <f>IF(precio_alta!E511="","",precio_alta!E511)</f>
        <v/>
      </c>
      <c r="E511" t="str">
        <f>IF(precio_alta!F511="","",precio_alta!F511)</f>
        <v/>
      </c>
      <c r="F511" t="str">
        <f>IF(precio_alta!G511="","",precio_alta!G511)</f>
        <v/>
      </c>
      <c r="G511" t="str">
        <f>IF(precio_alta!H511="","",precio_alta!H511)</f>
        <v/>
      </c>
      <c r="H511" t="str">
        <f>IF(precio_alta!I511="","",precio_alta!I511)</f>
        <v/>
      </c>
      <c r="I511" t="str">
        <f>IF(precio_alta!J511="","",precio_alta!J511)</f>
        <v/>
      </c>
      <c r="J511" t="str">
        <f>IF(precio_alta!K511="","",precio_alta!K511)</f>
        <v/>
      </c>
      <c r="K511" t="str">
        <f>IF(precio_alta!L511="","",precio_alta!L511)</f>
        <v/>
      </c>
      <c r="L511" t="str">
        <f>IF(precio_alta!M511="","",precio_alta!M511)</f>
        <v/>
      </c>
      <c r="M511" t="str">
        <f>IF(precio_alta!N511="","",precio_alta!N511)</f>
        <v/>
      </c>
      <c r="N511" t="str">
        <f>IF(precio_alta!O511="","",precio_alta!O511)</f>
        <v/>
      </c>
      <c r="O511" t="str">
        <f>IF(precio_alta!P511="","",precio_alta!P511)</f>
        <v/>
      </c>
      <c r="P511" t="str">
        <f>IF(precio_alta!Q511="","",precio_alta!Q511)</f>
        <v/>
      </c>
      <c r="Q511" t="str">
        <f>IF(precio_alta!R511="","",precio_alta!R511)</f>
        <v/>
      </c>
      <c r="R511" t="str">
        <f>IF(precio_alta!S511="","",precio_alta!S511)</f>
        <v/>
      </c>
      <c r="S511" t="str">
        <f>IF(precio_alta!T511="","",precio_alta!T511)</f>
        <v/>
      </c>
      <c r="T511" t="str">
        <f>IF(precio_alta!U511="","",precio_alta!U511)</f>
        <v/>
      </c>
      <c r="U511" t="str">
        <f>IF(precio_alta!V511="","",precio_alta!V511)</f>
        <v/>
      </c>
      <c r="V511" t="str">
        <f>IF(precio_alta!W511="","",precio_alta!W511)</f>
        <v/>
      </c>
      <c r="W511" t="str">
        <f>IF(precio_alta!X511="","",precio_alta!X511)</f>
        <v/>
      </c>
      <c r="X511" t="str">
        <f>IF(precio_alta!Y511="","",precio_alta!Y511)</f>
        <v/>
      </c>
      <c r="Y511" t="str">
        <f>IF(precio_alta!Z511="","",precio_alta!Z511)</f>
        <v/>
      </c>
      <c r="Z511" t="str">
        <f>IF(Anexar1!C501="","",IFERROR(VLOOKUP(C511,Anexar1!C:P,6,0),0))</f>
        <v/>
      </c>
      <c r="AA511" t="str">
        <f>IF(Anexar1!C501="","",IFERROR(VLOOKUP(C511,Anexar1!C:P,14,0),""))</f>
        <v/>
      </c>
    </row>
    <row r="512" spans="1:27" x14ac:dyDescent="0.3">
      <c r="A512" t="str">
        <f>IF(precio_alta!B512="","",precio_alta!B512)</f>
        <v/>
      </c>
      <c r="B512" t="str">
        <f>IF(Anexar1!B502="","",Anexar1!B502)</f>
        <v/>
      </c>
      <c r="C512" t="str">
        <f>IF(Anexar1!C502="","",Anexar1!C502)</f>
        <v/>
      </c>
      <c r="D512" t="str">
        <f>IF(precio_alta!E512="","",precio_alta!E512)</f>
        <v/>
      </c>
      <c r="E512" t="str">
        <f>IF(precio_alta!F512="","",precio_alta!F512)</f>
        <v/>
      </c>
      <c r="F512" t="str">
        <f>IF(precio_alta!G512="","",precio_alta!G512)</f>
        <v/>
      </c>
      <c r="G512" t="str">
        <f>IF(precio_alta!H512="","",precio_alta!H512)</f>
        <v/>
      </c>
      <c r="H512" t="str">
        <f>IF(precio_alta!I512="","",precio_alta!I512)</f>
        <v/>
      </c>
      <c r="I512" t="str">
        <f>IF(precio_alta!J512="","",precio_alta!J512)</f>
        <v/>
      </c>
      <c r="J512" t="str">
        <f>IF(precio_alta!K512="","",precio_alta!K512)</f>
        <v/>
      </c>
      <c r="K512" t="str">
        <f>IF(precio_alta!L512="","",precio_alta!L512)</f>
        <v/>
      </c>
      <c r="L512" t="str">
        <f>IF(precio_alta!M512="","",precio_alta!M512)</f>
        <v/>
      </c>
      <c r="M512" t="str">
        <f>IF(precio_alta!N512="","",precio_alta!N512)</f>
        <v/>
      </c>
      <c r="N512" t="str">
        <f>IF(precio_alta!O512="","",precio_alta!O512)</f>
        <v/>
      </c>
      <c r="O512" t="str">
        <f>IF(precio_alta!P512="","",precio_alta!P512)</f>
        <v/>
      </c>
      <c r="P512" t="str">
        <f>IF(precio_alta!Q512="","",precio_alta!Q512)</f>
        <v/>
      </c>
      <c r="Q512" t="str">
        <f>IF(precio_alta!R512="","",precio_alta!R512)</f>
        <v/>
      </c>
      <c r="R512" t="str">
        <f>IF(precio_alta!S512="","",precio_alta!S512)</f>
        <v/>
      </c>
      <c r="S512" t="str">
        <f>IF(precio_alta!T512="","",precio_alta!T512)</f>
        <v/>
      </c>
      <c r="T512" t="str">
        <f>IF(precio_alta!U512="","",precio_alta!U512)</f>
        <v/>
      </c>
      <c r="U512" t="str">
        <f>IF(precio_alta!V512="","",precio_alta!V512)</f>
        <v/>
      </c>
      <c r="V512" t="str">
        <f>IF(precio_alta!W512="","",precio_alta!W512)</f>
        <v/>
      </c>
      <c r="W512" t="str">
        <f>IF(precio_alta!X512="","",precio_alta!X512)</f>
        <v/>
      </c>
      <c r="X512" t="str">
        <f>IF(precio_alta!Y512="","",precio_alta!Y512)</f>
        <v/>
      </c>
      <c r="Y512" t="str">
        <f>IF(precio_alta!Z512="","",precio_alta!Z512)</f>
        <v/>
      </c>
      <c r="Z512" t="str">
        <f>IF(Anexar1!C502="","",IFERROR(VLOOKUP(C512,Anexar1!C:P,6,0),0))</f>
        <v/>
      </c>
      <c r="AA512" t="str">
        <f>IF(Anexar1!C502="","",IFERROR(VLOOKUP(C512,Anexar1!C:P,14,0),""))</f>
        <v/>
      </c>
    </row>
    <row r="513" spans="1:27" x14ac:dyDescent="0.3">
      <c r="A513" t="str">
        <f>IF(precio_alta!B513="","",precio_alta!B513)</f>
        <v/>
      </c>
      <c r="B513" t="str">
        <f>IF(Anexar1!B503="","",Anexar1!B503)</f>
        <v/>
      </c>
      <c r="C513" t="str">
        <f>IF(Anexar1!C503="","",Anexar1!C503)</f>
        <v/>
      </c>
      <c r="D513" t="str">
        <f>IF(precio_alta!E513="","",precio_alta!E513)</f>
        <v/>
      </c>
      <c r="E513" t="str">
        <f>IF(precio_alta!F513="","",precio_alta!F513)</f>
        <v/>
      </c>
      <c r="F513" t="str">
        <f>IF(precio_alta!G513="","",precio_alta!G513)</f>
        <v/>
      </c>
      <c r="G513" t="str">
        <f>IF(precio_alta!H513="","",precio_alta!H513)</f>
        <v/>
      </c>
      <c r="H513" t="str">
        <f>IF(precio_alta!I513="","",precio_alta!I513)</f>
        <v/>
      </c>
      <c r="I513" t="str">
        <f>IF(precio_alta!J513="","",precio_alta!J513)</f>
        <v/>
      </c>
      <c r="J513" t="str">
        <f>IF(precio_alta!K513="","",precio_alta!K513)</f>
        <v/>
      </c>
      <c r="K513" t="str">
        <f>IF(precio_alta!L513="","",precio_alta!L513)</f>
        <v/>
      </c>
      <c r="L513" t="str">
        <f>IF(precio_alta!M513="","",precio_alta!M513)</f>
        <v/>
      </c>
      <c r="M513" t="str">
        <f>IF(precio_alta!N513="","",precio_alta!N513)</f>
        <v/>
      </c>
      <c r="N513" t="str">
        <f>IF(precio_alta!O513="","",precio_alta!O513)</f>
        <v/>
      </c>
      <c r="O513" t="str">
        <f>IF(precio_alta!P513="","",precio_alta!P513)</f>
        <v/>
      </c>
      <c r="P513" t="str">
        <f>IF(precio_alta!Q513="","",precio_alta!Q513)</f>
        <v/>
      </c>
      <c r="Q513" t="str">
        <f>IF(precio_alta!R513="","",precio_alta!R513)</f>
        <v/>
      </c>
      <c r="R513" t="str">
        <f>IF(precio_alta!S513="","",precio_alta!S513)</f>
        <v/>
      </c>
      <c r="S513" t="str">
        <f>IF(precio_alta!T513="","",precio_alta!T513)</f>
        <v/>
      </c>
      <c r="T513" t="str">
        <f>IF(precio_alta!U513="","",precio_alta!U513)</f>
        <v/>
      </c>
      <c r="U513" t="str">
        <f>IF(precio_alta!V513="","",precio_alta!V513)</f>
        <v/>
      </c>
      <c r="V513" t="str">
        <f>IF(precio_alta!W513="","",precio_alta!W513)</f>
        <v/>
      </c>
      <c r="W513" t="str">
        <f>IF(precio_alta!X513="","",precio_alta!X513)</f>
        <v/>
      </c>
      <c r="X513" t="str">
        <f>IF(precio_alta!Y513="","",precio_alta!Y513)</f>
        <v/>
      </c>
      <c r="Y513" t="str">
        <f>IF(precio_alta!Z513="","",precio_alta!Z513)</f>
        <v/>
      </c>
      <c r="Z513" t="str">
        <f>IF(Anexar1!C503="","",IFERROR(VLOOKUP(C513,Anexar1!C:P,6,0),0))</f>
        <v/>
      </c>
      <c r="AA513" t="str">
        <f>IF(Anexar1!C503="","",IFERROR(VLOOKUP(C513,Anexar1!C:P,14,0),""))</f>
        <v/>
      </c>
    </row>
    <row r="514" spans="1:27" x14ac:dyDescent="0.3">
      <c r="A514" t="str">
        <f>IF(precio_alta!B514="","",precio_alta!B514)</f>
        <v/>
      </c>
      <c r="B514" t="str">
        <f>IF(Anexar1!B504="","",Anexar1!B504)</f>
        <v/>
      </c>
      <c r="C514" t="str">
        <f>IF(Anexar1!C504="","",Anexar1!C504)</f>
        <v/>
      </c>
      <c r="D514" t="str">
        <f>IF(precio_alta!E514="","",precio_alta!E514)</f>
        <v/>
      </c>
      <c r="E514" t="str">
        <f>IF(precio_alta!F514="","",precio_alta!F514)</f>
        <v/>
      </c>
      <c r="F514" t="str">
        <f>IF(precio_alta!G514="","",precio_alta!G514)</f>
        <v/>
      </c>
      <c r="G514" t="str">
        <f>IF(precio_alta!H514="","",precio_alta!H514)</f>
        <v/>
      </c>
      <c r="H514" t="str">
        <f>IF(precio_alta!I514="","",precio_alta!I514)</f>
        <v/>
      </c>
      <c r="I514" t="str">
        <f>IF(precio_alta!J514="","",precio_alta!J514)</f>
        <v/>
      </c>
      <c r="J514" t="str">
        <f>IF(precio_alta!K514="","",precio_alta!K514)</f>
        <v/>
      </c>
      <c r="K514" t="str">
        <f>IF(precio_alta!L514="","",precio_alta!L514)</f>
        <v/>
      </c>
      <c r="L514" t="str">
        <f>IF(precio_alta!M514="","",precio_alta!M514)</f>
        <v/>
      </c>
      <c r="M514" t="str">
        <f>IF(precio_alta!N514="","",precio_alta!N514)</f>
        <v/>
      </c>
      <c r="N514" t="str">
        <f>IF(precio_alta!O514="","",precio_alta!O514)</f>
        <v/>
      </c>
      <c r="O514" t="str">
        <f>IF(precio_alta!P514="","",precio_alta!P514)</f>
        <v/>
      </c>
      <c r="P514" t="str">
        <f>IF(precio_alta!Q514="","",precio_alta!Q514)</f>
        <v/>
      </c>
      <c r="Q514" t="str">
        <f>IF(precio_alta!R514="","",precio_alta!R514)</f>
        <v/>
      </c>
      <c r="R514" t="str">
        <f>IF(precio_alta!S514="","",precio_alta!S514)</f>
        <v/>
      </c>
      <c r="S514" t="str">
        <f>IF(precio_alta!T514="","",precio_alta!T514)</f>
        <v/>
      </c>
      <c r="T514" t="str">
        <f>IF(precio_alta!U514="","",precio_alta!U514)</f>
        <v/>
      </c>
      <c r="U514" t="str">
        <f>IF(precio_alta!V514="","",precio_alta!V514)</f>
        <v/>
      </c>
      <c r="V514" t="str">
        <f>IF(precio_alta!W514="","",precio_alta!W514)</f>
        <v/>
      </c>
      <c r="W514" t="str">
        <f>IF(precio_alta!X514="","",precio_alta!X514)</f>
        <v/>
      </c>
      <c r="X514" t="str">
        <f>IF(precio_alta!Y514="","",precio_alta!Y514)</f>
        <v/>
      </c>
      <c r="Y514" t="str">
        <f>IF(precio_alta!Z514="","",precio_alta!Z514)</f>
        <v/>
      </c>
      <c r="Z514" t="str">
        <f>IF(Anexar1!C504="","",IFERROR(VLOOKUP(C514,Anexar1!C:P,6,0),0))</f>
        <v/>
      </c>
      <c r="AA514" t="str">
        <f>IF(Anexar1!C504="","",IFERROR(VLOOKUP(C514,Anexar1!C:P,14,0),""))</f>
        <v/>
      </c>
    </row>
    <row r="515" spans="1:27" x14ac:dyDescent="0.3">
      <c r="A515" t="str">
        <f>IF(precio_alta!B515="","",precio_alta!B515)</f>
        <v/>
      </c>
      <c r="B515" t="str">
        <f>IF(Anexar1!B505="","",Anexar1!B505)</f>
        <v/>
      </c>
      <c r="C515" t="str">
        <f>IF(Anexar1!C505="","",Anexar1!C505)</f>
        <v/>
      </c>
      <c r="D515" t="str">
        <f>IF(precio_alta!E515="","",precio_alta!E515)</f>
        <v/>
      </c>
      <c r="E515" t="str">
        <f>IF(precio_alta!F515="","",precio_alta!F515)</f>
        <v/>
      </c>
      <c r="F515" t="str">
        <f>IF(precio_alta!G515="","",precio_alta!G515)</f>
        <v/>
      </c>
      <c r="G515" t="str">
        <f>IF(precio_alta!H515="","",precio_alta!H515)</f>
        <v/>
      </c>
      <c r="H515" t="str">
        <f>IF(precio_alta!I515="","",precio_alta!I515)</f>
        <v/>
      </c>
      <c r="I515" t="str">
        <f>IF(precio_alta!J515="","",precio_alta!J515)</f>
        <v/>
      </c>
      <c r="J515" t="str">
        <f>IF(precio_alta!K515="","",precio_alta!K515)</f>
        <v/>
      </c>
      <c r="K515" t="str">
        <f>IF(precio_alta!L515="","",precio_alta!L515)</f>
        <v/>
      </c>
      <c r="L515" t="str">
        <f>IF(precio_alta!M515="","",precio_alta!M515)</f>
        <v/>
      </c>
      <c r="M515" t="str">
        <f>IF(precio_alta!N515="","",precio_alta!N515)</f>
        <v/>
      </c>
      <c r="N515" t="str">
        <f>IF(precio_alta!O515="","",precio_alta!O515)</f>
        <v/>
      </c>
      <c r="O515" t="str">
        <f>IF(precio_alta!P515="","",precio_alta!P515)</f>
        <v/>
      </c>
      <c r="P515" t="str">
        <f>IF(precio_alta!Q515="","",precio_alta!Q515)</f>
        <v/>
      </c>
      <c r="Q515" t="str">
        <f>IF(precio_alta!R515="","",precio_alta!R515)</f>
        <v/>
      </c>
      <c r="R515" t="str">
        <f>IF(precio_alta!S515="","",precio_alta!S515)</f>
        <v/>
      </c>
      <c r="S515" t="str">
        <f>IF(precio_alta!T515="","",precio_alta!T515)</f>
        <v/>
      </c>
      <c r="T515" t="str">
        <f>IF(precio_alta!U515="","",precio_alta!U515)</f>
        <v/>
      </c>
      <c r="U515" t="str">
        <f>IF(precio_alta!V515="","",precio_alta!V515)</f>
        <v/>
      </c>
      <c r="V515" t="str">
        <f>IF(precio_alta!W515="","",precio_alta!W515)</f>
        <v/>
      </c>
      <c r="W515" t="str">
        <f>IF(precio_alta!X515="","",precio_alta!X515)</f>
        <v/>
      </c>
      <c r="X515" t="str">
        <f>IF(precio_alta!Y515="","",precio_alta!Y515)</f>
        <v/>
      </c>
      <c r="Y515" t="str">
        <f>IF(precio_alta!Z515="","",precio_alta!Z515)</f>
        <v/>
      </c>
      <c r="Z515" t="str">
        <f>IF(Anexar1!C505="","",IFERROR(VLOOKUP(C515,Anexar1!C:P,6,0),0))</f>
        <v/>
      </c>
      <c r="AA515" t="str">
        <f>IF(Anexar1!C505="","",IFERROR(VLOOKUP(C515,Anexar1!C:P,14,0),""))</f>
        <v/>
      </c>
    </row>
    <row r="516" spans="1:27" x14ac:dyDescent="0.3">
      <c r="A516" t="str">
        <f>IF(precio_alta!B516="","",precio_alta!B516)</f>
        <v/>
      </c>
      <c r="B516" t="str">
        <f>IF(Anexar1!B506="","",Anexar1!B506)</f>
        <v/>
      </c>
      <c r="C516" t="str">
        <f>IF(Anexar1!C506="","",Anexar1!C506)</f>
        <v/>
      </c>
      <c r="D516" t="str">
        <f>IF(precio_alta!E516="","",precio_alta!E516)</f>
        <v/>
      </c>
      <c r="E516" t="str">
        <f>IF(precio_alta!F516="","",precio_alta!F516)</f>
        <v/>
      </c>
      <c r="F516" t="str">
        <f>IF(precio_alta!G516="","",precio_alta!G516)</f>
        <v/>
      </c>
      <c r="G516" t="str">
        <f>IF(precio_alta!H516="","",precio_alta!H516)</f>
        <v/>
      </c>
      <c r="H516" t="str">
        <f>IF(precio_alta!I516="","",precio_alta!I516)</f>
        <v/>
      </c>
      <c r="I516" t="str">
        <f>IF(precio_alta!J516="","",precio_alta!J516)</f>
        <v/>
      </c>
      <c r="J516" t="str">
        <f>IF(precio_alta!K516="","",precio_alta!K516)</f>
        <v/>
      </c>
      <c r="K516" t="str">
        <f>IF(precio_alta!L516="","",precio_alta!L516)</f>
        <v/>
      </c>
      <c r="L516" t="str">
        <f>IF(precio_alta!M516="","",precio_alta!M516)</f>
        <v/>
      </c>
      <c r="M516" t="str">
        <f>IF(precio_alta!N516="","",precio_alta!N516)</f>
        <v/>
      </c>
      <c r="N516" t="str">
        <f>IF(precio_alta!O516="","",precio_alta!O516)</f>
        <v/>
      </c>
      <c r="O516" t="str">
        <f>IF(precio_alta!P516="","",precio_alta!P516)</f>
        <v/>
      </c>
      <c r="P516" t="str">
        <f>IF(precio_alta!Q516="","",precio_alta!Q516)</f>
        <v/>
      </c>
      <c r="Q516" t="str">
        <f>IF(precio_alta!R516="","",precio_alta!R516)</f>
        <v/>
      </c>
      <c r="R516" t="str">
        <f>IF(precio_alta!S516="","",precio_alta!S516)</f>
        <v/>
      </c>
      <c r="S516" t="str">
        <f>IF(precio_alta!T516="","",precio_alta!T516)</f>
        <v/>
      </c>
      <c r="T516" t="str">
        <f>IF(precio_alta!U516="","",precio_alta!U516)</f>
        <v/>
      </c>
      <c r="U516" t="str">
        <f>IF(precio_alta!V516="","",precio_alta!V516)</f>
        <v/>
      </c>
      <c r="V516" t="str">
        <f>IF(precio_alta!W516="","",precio_alta!W516)</f>
        <v/>
      </c>
      <c r="W516" t="str">
        <f>IF(precio_alta!X516="","",precio_alta!X516)</f>
        <v/>
      </c>
      <c r="X516" t="str">
        <f>IF(precio_alta!Y516="","",precio_alta!Y516)</f>
        <v/>
      </c>
      <c r="Y516" t="str">
        <f>IF(precio_alta!Z516="","",precio_alta!Z516)</f>
        <v/>
      </c>
      <c r="Z516" t="str">
        <f>IF(Anexar1!C506="","",IFERROR(VLOOKUP(C516,Anexar1!C:P,6,0),0))</f>
        <v/>
      </c>
      <c r="AA516" t="str">
        <f>IF(Anexar1!C506="","",IFERROR(VLOOKUP(C516,Anexar1!C:P,14,0),""))</f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B8513-0068-4F5D-97B6-B4252F6F7286}">
  <sheetPr codeName="Hoja10">
    <tabColor theme="1"/>
  </sheetPr>
  <dimension ref="A1:Z228"/>
  <sheetViews>
    <sheetView workbookViewId="0">
      <selection activeCell="A3" sqref="A3"/>
    </sheetView>
  </sheetViews>
  <sheetFormatPr baseColWidth="10" defaultRowHeight="14.4" x14ac:dyDescent="0.3"/>
  <cols>
    <col min="4" max="4" width="36.33203125" bestFit="1" customWidth="1"/>
  </cols>
  <sheetData>
    <row r="1" spans="1:26" ht="15" thickBot="1" x14ac:dyDescent="0.35">
      <c r="G1" s="175" t="s">
        <v>264</v>
      </c>
      <c r="H1" s="176"/>
      <c r="I1" s="176"/>
      <c r="J1" s="176"/>
      <c r="K1" s="176"/>
      <c r="L1" s="176"/>
      <c r="M1" s="176"/>
      <c r="N1" s="176"/>
      <c r="O1" s="176"/>
      <c r="P1" s="177"/>
      <c r="Q1" s="178" t="s">
        <v>265</v>
      </c>
      <c r="R1" s="178"/>
      <c r="S1" s="178"/>
      <c r="T1" s="178"/>
      <c r="U1" s="178"/>
      <c r="V1" s="178"/>
      <c r="W1" s="178"/>
      <c r="X1" s="178"/>
      <c r="Y1" s="178"/>
      <c r="Z1" s="179"/>
    </row>
    <row r="2" spans="1:26" ht="83.4" thickTop="1" x14ac:dyDescent="0.3">
      <c r="A2" s="127" t="s">
        <v>33</v>
      </c>
      <c r="B2" s="127" t="s">
        <v>34</v>
      </c>
      <c r="C2" s="126" t="s">
        <v>35</v>
      </c>
      <c r="D2" s="1" t="s">
        <v>0</v>
      </c>
      <c r="E2" s="123" t="s">
        <v>36</v>
      </c>
      <c r="F2" s="124" t="s">
        <v>1</v>
      </c>
      <c r="G2" s="125" t="s">
        <v>37</v>
      </c>
      <c r="H2" s="122" t="s">
        <v>38</v>
      </c>
      <c r="I2" s="122" t="s">
        <v>39</v>
      </c>
      <c r="J2" s="122" t="s">
        <v>40</v>
      </c>
      <c r="K2" s="122" t="s">
        <v>41</v>
      </c>
      <c r="L2" s="122" t="s">
        <v>8</v>
      </c>
      <c r="M2" s="122" t="s">
        <v>42</v>
      </c>
      <c r="N2" s="122" t="s">
        <v>43</v>
      </c>
      <c r="O2" s="122" t="s">
        <v>44</v>
      </c>
      <c r="P2" s="134" t="s">
        <v>45</v>
      </c>
      <c r="Q2" s="125" t="s">
        <v>37</v>
      </c>
      <c r="R2" s="122" t="s">
        <v>38</v>
      </c>
      <c r="S2" s="122" t="s">
        <v>46</v>
      </c>
      <c r="T2" s="122" t="s">
        <v>47</v>
      </c>
      <c r="U2" s="122" t="s">
        <v>41</v>
      </c>
      <c r="V2" s="122" t="s">
        <v>8</v>
      </c>
      <c r="W2" s="122" t="s">
        <v>42</v>
      </c>
      <c r="X2" s="122" t="s">
        <v>43</v>
      </c>
      <c r="Y2" s="122" t="s">
        <v>44</v>
      </c>
      <c r="Z2" s="135" t="s">
        <v>45</v>
      </c>
    </row>
    <row r="3" spans="1:26" x14ac:dyDescent="0.3">
      <c r="A3" s="96" t="s">
        <v>224</v>
      </c>
      <c r="B3" s="116" t="s">
        <v>49</v>
      </c>
      <c r="C3" s="21" t="s">
        <v>48</v>
      </c>
      <c r="D3" s="132" t="s">
        <v>297</v>
      </c>
      <c r="E3" s="97">
        <v>3099</v>
      </c>
      <c r="F3" s="94" t="s">
        <v>216</v>
      </c>
      <c r="G3" s="93">
        <v>2929</v>
      </c>
      <c r="H3" s="93">
        <v>2909</v>
      </c>
      <c r="I3" s="93">
        <v>2889</v>
      </c>
      <c r="J3" s="93">
        <v>2869</v>
      </c>
      <c r="K3" s="93">
        <v>2299</v>
      </c>
      <c r="L3" s="93">
        <v>2279</v>
      </c>
      <c r="M3" s="93">
        <v>2119</v>
      </c>
      <c r="N3" s="93">
        <v>2089</v>
      </c>
      <c r="O3" s="93">
        <v>1959</v>
      </c>
      <c r="P3" s="93">
        <v>1859</v>
      </c>
      <c r="Q3" s="93">
        <v>3515</v>
      </c>
      <c r="R3" s="93">
        <v>3491</v>
      </c>
      <c r="S3" s="93">
        <v>3467</v>
      </c>
      <c r="T3" s="93">
        <v>3443</v>
      </c>
      <c r="U3" s="93">
        <v>2759</v>
      </c>
      <c r="V3" s="93">
        <v>2735</v>
      </c>
      <c r="W3" s="93">
        <v>2543</v>
      </c>
      <c r="X3" s="93">
        <v>2507</v>
      </c>
      <c r="Y3" s="93">
        <v>2351</v>
      </c>
      <c r="Z3" s="93">
        <v>2231</v>
      </c>
    </row>
    <row r="4" spans="1:26" x14ac:dyDescent="0.3">
      <c r="A4" s="96" t="s">
        <v>224</v>
      </c>
      <c r="B4" s="116" t="s">
        <v>49</v>
      </c>
      <c r="C4" s="21" t="s">
        <v>48</v>
      </c>
      <c r="D4" s="132" t="s">
        <v>298</v>
      </c>
      <c r="E4" s="97">
        <v>9229</v>
      </c>
      <c r="F4" s="94" t="s">
        <v>216</v>
      </c>
      <c r="G4" s="93">
        <v>8719</v>
      </c>
      <c r="H4" s="93">
        <v>8659</v>
      </c>
      <c r="I4" s="93">
        <v>8599</v>
      </c>
      <c r="J4" s="93">
        <v>8529</v>
      </c>
      <c r="K4" s="93">
        <v>6539</v>
      </c>
      <c r="L4" s="93">
        <v>6529</v>
      </c>
      <c r="M4" s="93">
        <v>6369</v>
      </c>
      <c r="N4" s="93">
        <v>6329</v>
      </c>
      <c r="O4" s="93">
        <v>6199</v>
      </c>
      <c r="P4" s="93">
        <v>6099</v>
      </c>
      <c r="Q4" s="93">
        <v>10463</v>
      </c>
      <c r="R4" s="93">
        <v>10391</v>
      </c>
      <c r="S4" s="93">
        <v>10319</v>
      </c>
      <c r="T4" s="93">
        <v>10235</v>
      </c>
      <c r="U4" s="93">
        <v>7847</v>
      </c>
      <c r="V4" s="93">
        <v>7835</v>
      </c>
      <c r="W4" s="93">
        <v>7643</v>
      </c>
      <c r="X4" s="93">
        <v>7595</v>
      </c>
      <c r="Y4" s="93">
        <v>7439</v>
      </c>
      <c r="Z4" s="93">
        <v>7319</v>
      </c>
    </row>
    <row r="5" spans="1:26" x14ac:dyDescent="0.3">
      <c r="A5" s="96" t="s">
        <v>224</v>
      </c>
      <c r="B5" s="116" t="s">
        <v>49</v>
      </c>
      <c r="C5" s="21" t="s">
        <v>48</v>
      </c>
      <c r="D5" s="92" t="s">
        <v>231</v>
      </c>
      <c r="E5" s="97">
        <v>6769</v>
      </c>
      <c r="F5" s="94" t="s">
        <v>216</v>
      </c>
      <c r="G5" s="93">
        <v>6399</v>
      </c>
      <c r="H5" s="93">
        <v>6349</v>
      </c>
      <c r="I5" s="93">
        <v>6299</v>
      </c>
      <c r="J5" s="93">
        <v>6259</v>
      </c>
      <c r="K5" s="93">
        <v>4849</v>
      </c>
      <c r="L5" s="93">
        <v>4829</v>
      </c>
      <c r="M5" s="93">
        <v>4669</v>
      </c>
      <c r="N5" s="93">
        <v>4629</v>
      </c>
      <c r="O5" s="93">
        <v>4499</v>
      </c>
      <c r="P5" s="93">
        <v>4409</v>
      </c>
      <c r="Q5" s="93">
        <v>7679</v>
      </c>
      <c r="R5" s="93">
        <v>7619</v>
      </c>
      <c r="S5" s="93">
        <v>7559</v>
      </c>
      <c r="T5" s="93">
        <v>7511</v>
      </c>
      <c r="U5" s="93">
        <v>5819</v>
      </c>
      <c r="V5" s="93">
        <v>5795</v>
      </c>
      <c r="W5" s="93">
        <v>5603</v>
      </c>
      <c r="X5" s="93">
        <v>5555</v>
      </c>
      <c r="Y5" s="93">
        <v>5399</v>
      </c>
      <c r="Z5" s="93">
        <v>5291</v>
      </c>
    </row>
    <row r="6" spans="1:26" x14ac:dyDescent="0.3">
      <c r="A6" s="96" t="s">
        <v>224</v>
      </c>
      <c r="B6" s="116" t="s">
        <v>49</v>
      </c>
      <c r="C6" s="21" t="s">
        <v>48</v>
      </c>
      <c r="D6" s="132" t="s">
        <v>312</v>
      </c>
      <c r="E6" s="97">
        <v>3689</v>
      </c>
      <c r="F6" s="94" t="s">
        <v>216</v>
      </c>
      <c r="G6" s="93">
        <v>3489</v>
      </c>
      <c r="H6" s="93">
        <v>3459</v>
      </c>
      <c r="I6" s="93">
        <v>3439</v>
      </c>
      <c r="J6" s="93">
        <v>3409</v>
      </c>
      <c r="K6" s="93">
        <v>2719</v>
      </c>
      <c r="L6" s="93">
        <v>2709</v>
      </c>
      <c r="M6" s="93">
        <v>2549</v>
      </c>
      <c r="N6" s="93">
        <v>2509</v>
      </c>
      <c r="O6" s="93">
        <v>2379</v>
      </c>
      <c r="P6" s="93">
        <v>2279</v>
      </c>
      <c r="Q6" s="93">
        <v>4187</v>
      </c>
      <c r="R6" s="93">
        <v>4151</v>
      </c>
      <c r="S6" s="93">
        <v>4127</v>
      </c>
      <c r="T6" s="93">
        <v>4091</v>
      </c>
      <c r="U6" s="93">
        <v>3263</v>
      </c>
      <c r="V6" s="93">
        <v>3251</v>
      </c>
      <c r="W6" s="93">
        <v>3059</v>
      </c>
      <c r="X6" s="93">
        <v>3011</v>
      </c>
      <c r="Y6" s="93">
        <v>2855</v>
      </c>
      <c r="Z6" s="93">
        <v>2735</v>
      </c>
    </row>
    <row r="7" spans="1:26" x14ac:dyDescent="0.3">
      <c r="A7" s="96" t="s">
        <v>224</v>
      </c>
      <c r="B7" s="116" t="s">
        <v>49</v>
      </c>
      <c r="C7" s="21" t="s">
        <v>48</v>
      </c>
      <c r="D7" s="132" t="s">
        <v>232</v>
      </c>
      <c r="E7" s="97">
        <v>7389</v>
      </c>
      <c r="F7" s="94" t="s">
        <v>216</v>
      </c>
      <c r="G7" s="93">
        <v>6979</v>
      </c>
      <c r="H7" s="93">
        <v>6929</v>
      </c>
      <c r="I7" s="93">
        <v>6879</v>
      </c>
      <c r="J7" s="93">
        <v>6829</v>
      </c>
      <c r="K7" s="93">
        <v>5269</v>
      </c>
      <c r="L7" s="93">
        <v>5259</v>
      </c>
      <c r="M7" s="93">
        <v>5099</v>
      </c>
      <c r="N7" s="93">
        <v>5059</v>
      </c>
      <c r="O7" s="93">
        <v>4929</v>
      </c>
      <c r="P7" s="93">
        <v>4829</v>
      </c>
      <c r="Q7" s="93">
        <v>8375</v>
      </c>
      <c r="R7" s="93">
        <v>8315</v>
      </c>
      <c r="S7" s="93">
        <v>8255</v>
      </c>
      <c r="T7" s="93">
        <v>8195</v>
      </c>
      <c r="U7" s="93">
        <v>6323</v>
      </c>
      <c r="V7" s="93">
        <v>6311</v>
      </c>
      <c r="W7" s="93">
        <v>6119</v>
      </c>
      <c r="X7" s="93">
        <v>6071</v>
      </c>
      <c r="Y7" s="93">
        <v>5915</v>
      </c>
      <c r="Z7" s="93">
        <v>5795</v>
      </c>
    </row>
    <row r="8" spans="1:26" x14ac:dyDescent="0.3">
      <c r="A8" s="96" t="s">
        <v>224</v>
      </c>
      <c r="B8" s="116" t="s">
        <v>49</v>
      </c>
      <c r="C8" s="21" t="s">
        <v>48</v>
      </c>
      <c r="D8" s="132" t="s">
        <v>233</v>
      </c>
      <c r="E8" s="97">
        <v>9229</v>
      </c>
      <c r="F8" s="94" t="s">
        <v>216</v>
      </c>
      <c r="G8" s="93">
        <v>8719</v>
      </c>
      <c r="H8" s="93">
        <v>8659</v>
      </c>
      <c r="I8" s="93">
        <v>8599</v>
      </c>
      <c r="J8" s="93">
        <v>8529</v>
      </c>
      <c r="K8" s="93">
        <v>6539</v>
      </c>
      <c r="L8" s="93">
        <v>6529</v>
      </c>
      <c r="M8" s="93">
        <v>6369</v>
      </c>
      <c r="N8" s="93">
        <v>6329</v>
      </c>
      <c r="O8" s="93">
        <v>6199</v>
      </c>
      <c r="P8" s="93">
        <v>6099</v>
      </c>
      <c r="Q8" s="93">
        <v>10463</v>
      </c>
      <c r="R8" s="93">
        <v>10391</v>
      </c>
      <c r="S8" s="93">
        <v>10319</v>
      </c>
      <c r="T8" s="93">
        <v>10235</v>
      </c>
      <c r="U8" s="93">
        <v>7847</v>
      </c>
      <c r="V8" s="93">
        <v>7835</v>
      </c>
      <c r="W8" s="93">
        <v>7643</v>
      </c>
      <c r="X8" s="93">
        <v>7595</v>
      </c>
      <c r="Y8" s="93">
        <v>7439</v>
      </c>
      <c r="Z8" s="93">
        <v>7319</v>
      </c>
    </row>
    <row r="9" spans="1:26" x14ac:dyDescent="0.3">
      <c r="A9" s="96" t="s">
        <v>224</v>
      </c>
      <c r="B9" s="116" t="s">
        <v>49</v>
      </c>
      <c r="C9" s="21" t="s">
        <v>48</v>
      </c>
      <c r="D9" s="132" t="s">
        <v>234</v>
      </c>
      <c r="E9" s="97">
        <v>7999</v>
      </c>
      <c r="F9" s="94" t="s">
        <v>216</v>
      </c>
      <c r="G9" s="93">
        <v>7559</v>
      </c>
      <c r="H9" s="93">
        <v>7509</v>
      </c>
      <c r="I9" s="93">
        <v>7449</v>
      </c>
      <c r="J9" s="93">
        <v>7399</v>
      </c>
      <c r="K9" s="93">
        <v>5689</v>
      </c>
      <c r="L9" s="93">
        <v>5679</v>
      </c>
      <c r="M9" s="93">
        <v>5519</v>
      </c>
      <c r="N9" s="93">
        <v>5479</v>
      </c>
      <c r="O9" s="93">
        <v>5349</v>
      </c>
      <c r="P9" s="93">
        <v>5249</v>
      </c>
      <c r="Q9" s="93">
        <v>9071</v>
      </c>
      <c r="R9" s="93">
        <v>9011</v>
      </c>
      <c r="S9" s="93">
        <v>8939</v>
      </c>
      <c r="T9" s="93">
        <v>8879</v>
      </c>
      <c r="U9" s="93">
        <v>6827</v>
      </c>
      <c r="V9" s="93">
        <v>6815</v>
      </c>
      <c r="W9" s="93">
        <v>6623</v>
      </c>
      <c r="X9" s="93">
        <v>6575</v>
      </c>
      <c r="Y9" s="93">
        <v>6419</v>
      </c>
      <c r="Z9" s="93">
        <v>6299</v>
      </c>
    </row>
    <row r="10" spans="1:26" x14ac:dyDescent="0.3">
      <c r="A10" s="96" t="s">
        <v>224</v>
      </c>
      <c r="B10" s="116" t="s">
        <v>49</v>
      </c>
      <c r="C10" s="21" t="s">
        <v>48</v>
      </c>
      <c r="D10" s="132" t="s">
        <v>16</v>
      </c>
      <c r="E10" s="97">
        <v>3689</v>
      </c>
      <c r="F10" s="94" t="s">
        <v>216</v>
      </c>
      <c r="G10" s="93">
        <v>3489</v>
      </c>
      <c r="H10" s="93">
        <v>3459</v>
      </c>
      <c r="I10" s="93">
        <v>3439</v>
      </c>
      <c r="J10" s="93">
        <v>3409</v>
      </c>
      <c r="K10" s="93">
        <v>2719</v>
      </c>
      <c r="L10" s="93">
        <v>2709</v>
      </c>
      <c r="M10" s="93">
        <v>2549</v>
      </c>
      <c r="N10" s="93">
        <v>2509</v>
      </c>
      <c r="O10" s="93">
        <v>2379</v>
      </c>
      <c r="P10" s="93">
        <v>2279</v>
      </c>
      <c r="Q10" s="93">
        <v>4187</v>
      </c>
      <c r="R10" s="93">
        <v>4151</v>
      </c>
      <c r="S10" s="93">
        <v>4127</v>
      </c>
      <c r="T10" s="93">
        <v>4091</v>
      </c>
      <c r="U10" s="93">
        <v>3263</v>
      </c>
      <c r="V10" s="93">
        <v>3251</v>
      </c>
      <c r="W10" s="93">
        <v>3059</v>
      </c>
      <c r="X10" s="93">
        <v>3011</v>
      </c>
      <c r="Y10" s="93">
        <v>2855</v>
      </c>
      <c r="Z10" s="93">
        <v>2735</v>
      </c>
    </row>
    <row r="11" spans="1:26" x14ac:dyDescent="0.3">
      <c r="A11" s="96" t="s">
        <v>224</v>
      </c>
      <c r="B11" s="116" t="s">
        <v>49</v>
      </c>
      <c r="C11" s="21" t="s">
        <v>48</v>
      </c>
      <c r="D11" s="132" t="s">
        <v>50</v>
      </c>
      <c r="E11" s="97">
        <v>4919</v>
      </c>
      <c r="F11" s="94" t="s">
        <v>216</v>
      </c>
      <c r="G11" s="93">
        <v>4649</v>
      </c>
      <c r="H11" s="93">
        <v>4619</v>
      </c>
      <c r="I11" s="93">
        <v>4579</v>
      </c>
      <c r="J11" s="93">
        <v>4549</v>
      </c>
      <c r="K11" s="93">
        <v>3569</v>
      </c>
      <c r="L11" s="93">
        <v>3559</v>
      </c>
      <c r="M11" s="93">
        <v>3399</v>
      </c>
      <c r="N11" s="93">
        <v>3359</v>
      </c>
      <c r="O11" s="93">
        <v>3229</v>
      </c>
      <c r="P11" s="93">
        <v>3129</v>
      </c>
      <c r="Q11" s="93">
        <v>5579</v>
      </c>
      <c r="R11" s="93">
        <v>5543</v>
      </c>
      <c r="S11" s="93">
        <v>5495</v>
      </c>
      <c r="T11" s="93">
        <v>5459</v>
      </c>
      <c r="U11" s="93">
        <v>4283</v>
      </c>
      <c r="V11" s="93">
        <v>4271</v>
      </c>
      <c r="W11" s="93">
        <v>4079</v>
      </c>
      <c r="X11" s="93">
        <v>4031</v>
      </c>
      <c r="Y11" s="93">
        <v>3875</v>
      </c>
      <c r="Z11" s="93">
        <v>3755</v>
      </c>
    </row>
    <row r="12" spans="1:26" x14ac:dyDescent="0.3">
      <c r="A12" s="96" t="s">
        <v>224</v>
      </c>
      <c r="B12" s="116" t="s">
        <v>49</v>
      </c>
      <c r="C12" s="21" t="s">
        <v>48</v>
      </c>
      <c r="D12" s="132" t="s">
        <v>235</v>
      </c>
      <c r="E12" s="97">
        <v>6159</v>
      </c>
      <c r="F12" s="94" t="s">
        <v>216</v>
      </c>
      <c r="G12" s="93">
        <v>5819</v>
      </c>
      <c r="H12" s="93">
        <v>5769</v>
      </c>
      <c r="I12" s="93">
        <v>5729</v>
      </c>
      <c r="J12" s="93">
        <v>5689</v>
      </c>
      <c r="K12" s="93">
        <v>4419</v>
      </c>
      <c r="L12" s="93">
        <v>4409</v>
      </c>
      <c r="M12" s="93">
        <v>4249</v>
      </c>
      <c r="N12" s="93">
        <v>4209</v>
      </c>
      <c r="O12" s="93">
        <v>4079</v>
      </c>
      <c r="P12" s="93">
        <v>3979</v>
      </c>
      <c r="Q12" s="93">
        <v>6983</v>
      </c>
      <c r="R12" s="93">
        <v>6923</v>
      </c>
      <c r="S12" s="93">
        <v>6875</v>
      </c>
      <c r="T12" s="93">
        <v>6827</v>
      </c>
      <c r="U12" s="93">
        <v>5303</v>
      </c>
      <c r="V12" s="93">
        <v>5291</v>
      </c>
      <c r="W12" s="93">
        <v>5099</v>
      </c>
      <c r="X12" s="93">
        <v>5051</v>
      </c>
      <c r="Y12" s="93">
        <v>4895</v>
      </c>
      <c r="Z12" s="93">
        <v>4775</v>
      </c>
    </row>
    <row r="13" spans="1:26" x14ac:dyDescent="0.3">
      <c r="A13" s="96" t="s">
        <v>224</v>
      </c>
      <c r="B13" s="116" t="s">
        <v>49</v>
      </c>
      <c r="C13" s="21" t="s">
        <v>48</v>
      </c>
      <c r="D13" s="132" t="s">
        <v>236</v>
      </c>
      <c r="E13" s="97">
        <v>8619</v>
      </c>
      <c r="F13" s="94" t="s">
        <v>216</v>
      </c>
      <c r="G13" s="93">
        <v>8139</v>
      </c>
      <c r="H13" s="93">
        <v>8079</v>
      </c>
      <c r="I13" s="93">
        <v>8019</v>
      </c>
      <c r="J13" s="93">
        <v>7959</v>
      </c>
      <c r="K13" s="93">
        <v>6119</v>
      </c>
      <c r="L13" s="93">
        <v>6099</v>
      </c>
      <c r="M13" s="93">
        <v>5939</v>
      </c>
      <c r="N13" s="93">
        <v>5909</v>
      </c>
      <c r="O13" s="93">
        <v>5779</v>
      </c>
      <c r="P13" s="93">
        <v>5679</v>
      </c>
      <c r="Q13" s="93">
        <v>9767</v>
      </c>
      <c r="R13" s="93">
        <v>9695</v>
      </c>
      <c r="S13" s="93">
        <v>9623</v>
      </c>
      <c r="T13" s="93">
        <v>9551</v>
      </c>
      <c r="U13" s="93">
        <v>7343</v>
      </c>
      <c r="V13" s="93">
        <v>7319</v>
      </c>
      <c r="W13" s="93">
        <v>7127</v>
      </c>
      <c r="X13" s="93">
        <v>7091</v>
      </c>
      <c r="Y13" s="93">
        <v>6935</v>
      </c>
      <c r="Z13" s="93">
        <v>6815</v>
      </c>
    </row>
    <row r="14" spans="1:26" x14ac:dyDescent="0.3">
      <c r="A14" s="96" t="s">
        <v>224</v>
      </c>
      <c r="B14" s="116" t="s">
        <v>49</v>
      </c>
      <c r="C14" s="21" t="s">
        <v>48</v>
      </c>
      <c r="D14" s="132" t="s">
        <v>19</v>
      </c>
      <c r="E14" s="97">
        <v>4309</v>
      </c>
      <c r="F14" s="94" t="s">
        <v>216</v>
      </c>
      <c r="G14" s="93">
        <v>4069</v>
      </c>
      <c r="H14" s="93">
        <v>4039</v>
      </c>
      <c r="I14" s="93">
        <v>4009</v>
      </c>
      <c r="J14" s="93">
        <v>3979</v>
      </c>
      <c r="K14" s="93">
        <v>3149</v>
      </c>
      <c r="L14" s="93">
        <v>3129</v>
      </c>
      <c r="M14" s="93">
        <v>2969</v>
      </c>
      <c r="N14" s="93">
        <v>2929</v>
      </c>
      <c r="O14" s="93">
        <v>2799</v>
      </c>
      <c r="P14" s="93">
        <v>2709</v>
      </c>
      <c r="Q14" s="93">
        <v>4883</v>
      </c>
      <c r="R14" s="93">
        <v>4847</v>
      </c>
      <c r="S14" s="93">
        <v>4811</v>
      </c>
      <c r="T14" s="93">
        <v>4775</v>
      </c>
      <c r="U14" s="93">
        <v>3779</v>
      </c>
      <c r="V14" s="93">
        <v>3755</v>
      </c>
      <c r="W14" s="93">
        <v>3563</v>
      </c>
      <c r="X14" s="93">
        <v>3515</v>
      </c>
      <c r="Y14" s="93">
        <v>3359</v>
      </c>
      <c r="Z14" s="93">
        <v>3251</v>
      </c>
    </row>
    <row r="15" spans="1:26" x14ac:dyDescent="0.3">
      <c r="A15" s="96" t="s">
        <v>224</v>
      </c>
      <c r="B15" s="116" t="s">
        <v>49</v>
      </c>
      <c r="C15" s="21" t="s">
        <v>48</v>
      </c>
      <c r="D15" s="132" t="s">
        <v>20</v>
      </c>
      <c r="E15" s="97">
        <v>5539</v>
      </c>
      <c r="F15" s="94" t="s">
        <v>216</v>
      </c>
      <c r="G15" s="93">
        <v>5229</v>
      </c>
      <c r="H15" s="93">
        <v>5199</v>
      </c>
      <c r="I15" s="93">
        <v>5159</v>
      </c>
      <c r="J15" s="93">
        <v>5119</v>
      </c>
      <c r="K15" s="93">
        <v>3999</v>
      </c>
      <c r="L15" s="93">
        <v>3979</v>
      </c>
      <c r="M15" s="93">
        <v>3819</v>
      </c>
      <c r="N15" s="93">
        <v>3779</v>
      </c>
      <c r="O15" s="93">
        <v>3649</v>
      </c>
      <c r="P15" s="93">
        <v>3559</v>
      </c>
      <c r="Q15" s="93">
        <v>6275</v>
      </c>
      <c r="R15" s="93">
        <v>6239</v>
      </c>
      <c r="S15" s="93">
        <v>6191</v>
      </c>
      <c r="T15" s="93">
        <v>6143</v>
      </c>
      <c r="U15" s="93">
        <v>4799</v>
      </c>
      <c r="V15" s="93">
        <v>4775</v>
      </c>
      <c r="W15" s="93">
        <v>4583</v>
      </c>
      <c r="X15" s="93">
        <v>4535</v>
      </c>
      <c r="Y15" s="93">
        <v>4379</v>
      </c>
      <c r="Z15" s="93">
        <v>4271</v>
      </c>
    </row>
    <row r="16" spans="1:26" x14ac:dyDescent="0.3">
      <c r="A16" s="96" t="s">
        <v>224</v>
      </c>
      <c r="B16" s="116" t="s">
        <v>49</v>
      </c>
      <c r="C16" s="21" t="s">
        <v>48</v>
      </c>
      <c r="D16" s="95" t="s">
        <v>21</v>
      </c>
      <c r="E16" s="97">
        <v>6159</v>
      </c>
      <c r="F16" s="94" t="s">
        <v>216</v>
      </c>
      <c r="G16" s="93">
        <v>5819</v>
      </c>
      <c r="H16" s="93">
        <v>5769</v>
      </c>
      <c r="I16" s="93">
        <v>5729</v>
      </c>
      <c r="J16" s="93">
        <v>5689</v>
      </c>
      <c r="K16" s="93">
        <v>4419</v>
      </c>
      <c r="L16" s="93">
        <v>4409</v>
      </c>
      <c r="M16" s="93">
        <v>4249</v>
      </c>
      <c r="N16" s="93">
        <v>4209</v>
      </c>
      <c r="O16" s="93">
        <v>4079</v>
      </c>
      <c r="P16" s="93">
        <v>3979</v>
      </c>
      <c r="Q16" s="93">
        <v>6983</v>
      </c>
      <c r="R16" s="93">
        <v>6923</v>
      </c>
      <c r="S16" s="93">
        <v>6875</v>
      </c>
      <c r="T16" s="93">
        <v>6827</v>
      </c>
      <c r="U16" s="93">
        <v>5303</v>
      </c>
      <c r="V16" s="93">
        <v>5291</v>
      </c>
      <c r="W16" s="93">
        <v>5099</v>
      </c>
      <c r="X16" s="93">
        <v>5051</v>
      </c>
      <c r="Y16" s="93">
        <v>4895</v>
      </c>
      <c r="Z16" s="93">
        <v>4775</v>
      </c>
    </row>
    <row r="17" spans="1:26" x14ac:dyDescent="0.3">
      <c r="A17" s="96" t="s">
        <v>224</v>
      </c>
      <c r="B17" s="116" t="s">
        <v>49</v>
      </c>
      <c r="C17" s="21" t="s">
        <v>48</v>
      </c>
      <c r="D17" s="132" t="s">
        <v>237</v>
      </c>
      <c r="E17" s="97">
        <v>9229</v>
      </c>
      <c r="F17" s="94" t="s">
        <v>216</v>
      </c>
      <c r="G17" s="93">
        <v>8719</v>
      </c>
      <c r="H17" s="93">
        <v>8659</v>
      </c>
      <c r="I17" s="93">
        <v>8599</v>
      </c>
      <c r="J17" s="93">
        <v>8529</v>
      </c>
      <c r="K17" s="93">
        <v>6539</v>
      </c>
      <c r="L17" s="93">
        <v>6529</v>
      </c>
      <c r="M17" s="93">
        <v>6369</v>
      </c>
      <c r="N17" s="93">
        <v>6329</v>
      </c>
      <c r="O17" s="93">
        <v>6199</v>
      </c>
      <c r="P17" s="93">
        <v>6099</v>
      </c>
      <c r="Q17" s="93">
        <v>10463</v>
      </c>
      <c r="R17" s="93">
        <v>10391</v>
      </c>
      <c r="S17" s="93">
        <v>10319</v>
      </c>
      <c r="T17" s="93">
        <v>10235</v>
      </c>
      <c r="U17" s="93">
        <v>7847</v>
      </c>
      <c r="V17" s="93">
        <v>7835</v>
      </c>
      <c r="W17" s="93">
        <v>7643</v>
      </c>
      <c r="X17" s="93">
        <v>7595</v>
      </c>
      <c r="Y17" s="93">
        <v>7439</v>
      </c>
      <c r="Z17" s="93">
        <v>7319</v>
      </c>
    </row>
    <row r="18" spans="1:26" x14ac:dyDescent="0.3">
      <c r="A18" s="96" t="s">
        <v>224</v>
      </c>
      <c r="B18" s="116" t="s">
        <v>49</v>
      </c>
      <c r="C18" s="21" t="s">
        <v>48</v>
      </c>
      <c r="D18" s="132" t="s">
        <v>22</v>
      </c>
      <c r="E18" s="97">
        <v>6769</v>
      </c>
      <c r="F18" s="94" t="s">
        <v>216</v>
      </c>
      <c r="G18" s="93">
        <v>6399</v>
      </c>
      <c r="H18" s="93">
        <v>6349</v>
      </c>
      <c r="I18" s="93">
        <v>6299</v>
      </c>
      <c r="J18" s="93">
        <v>6259</v>
      </c>
      <c r="K18" s="93">
        <v>4849</v>
      </c>
      <c r="L18" s="93">
        <v>4829</v>
      </c>
      <c r="M18" s="93">
        <v>4669</v>
      </c>
      <c r="N18" s="93">
        <v>4629</v>
      </c>
      <c r="O18" s="93">
        <v>4499</v>
      </c>
      <c r="P18" s="93">
        <v>4409</v>
      </c>
      <c r="Q18" s="93">
        <v>7679</v>
      </c>
      <c r="R18" s="93">
        <v>7619</v>
      </c>
      <c r="S18" s="93">
        <v>7559</v>
      </c>
      <c r="T18" s="93">
        <v>7511</v>
      </c>
      <c r="U18" s="93">
        <v>5819</v>
      </c>
      <c r="V18" s="93">
        <v>5795</v>
      </c>
      <c r="W18" s="93">
        <v>5603</v>
      </c>
      <c r="X18" s="93">
        <v>5555</v>
      </c>
      <c r="Y18" s="93">
        <v>5399</v>
      </c>
      <c r="Z18" s="93">
        <v>5291</v>
      </c>
    </row>
    <row r="19" spans="1:26" x14ac:dyDescent="0.3">
      <c r="A19" s="96" t="s">
        <v>224</v>
      </c>
      <c r="B19" s="116" t="s">
        <v>49</v>
      </c>
      <c r="C19" s="21" t="s">
        <v>48</v>
      </c>
      <c r="D19" s="132" t="s">
        <v>225</v>
      </c>
      <c r="E19" s="97">
        <v>7999</v>
      </c>
      <c r="F19" s="94" t="s">
        <v>216</v>
      </c>
      <c r="G19" s="93">
        <v>7559</v>
      </c>
      <c r="H19" s="93">
        <v>7509</v>
      </c>
      <c r="I19" s="93">
        <v>7449</v>
      </c>
      <c r="J19" s="93">
        <v>7399</v>
      </c>
      <c r="K19" s="93">
        <v>5689</v>
      </c>
      <c r="L19" s="93">
        <v>5679</v>
      </c>
      <c r="M19" s="93">
        <v>5519</v>
      </c>
      <c r="N19" s="93">
        <v>5479</v>
      </c>
      <c r="O19" s="93">
        <v>5349</v>
      </c>
      <c r="P19" s="93">
        <v>5249</v>
      </c>
      <c r="Q19" s="93">
        <v>9071</v>
      </c>
      <c r="R19" s="93">
        <v>9011</v>
      </c>
      <c r="S19" s="93">
        <v>8939</v>
      </c>
      <c r="T19" s="93">
        <v>8879</v>
      </c>
      <c r="U19" s="93">
        <v>6827</v>
      </c>
      <c r="V19" s="93">
        <v>6815</v>
      </c>
      <c r="W19" s="93">
        <v>6623</v>
      </c>
      <c r="X19" s="93">
        <v>6575</v>
      </c>
      <c r="Y19" s="93">
        <v>6419</v>
      </c>
      <c r="Z19" s="93">
        <v>6299</v>
      </c>
    </row>
    <row r="20" spans="1:26" x14ac:dyDescent="0.3">
      <c r="A20" s="96" t="s">
        <v>224</v>
      </c>
      <c r="B20" s="116" t="s">
        <v>49</v>
      </c>
      <c r="C20" s="21" t="s">
        <v>48</v>
      </c>
      <c r="D20" s="132" t="s">
        <v>51</v>
      </c>
      <c r="E20" s="97">
        <v>9849</v>
      </c>
      <c r="F20" s="94" t="s">
        <v>216</v>
      </c>
      <c r="G20" s="93">
        <v>9309</v>
      </c>
      <c r="H20" s="93">
        <v>9239</v>
      </c>
      <c r="I20" s="93">
        <v>9169</v>
      </c>
      <c r="J20" s="93">
        <v>9099</v>
      </c>
      <c r="K20" s="93">
        <v>6969</v>
      </c>
      <c r="L20" s="93">
        <v>6949</v>
      </c>
      <c r="M20" s="93">
        <v>6789</v>
      </c>
      <c r="N20" s="93">
        <v>6759</v>
      </c>
      <c r="O20" s="93">
        <v>6629</v>
      </c>
      <c r="P20" s="93">
        <v>6529</v>
      </c>
      <c r="Q20" s="93">
        <v>11171</v>
      </c>
      <c r="R20" s="93">
        <v>11087</v>
      </c>
      <c r="S20" s="93">
        <v>11003</v>
      </c>
      <c r="T20" s="93">
        <v>10919</v>
      </c>
      <c r="U20" s="93">
        <v>8363</v>
      </c>
      <c r="V20" s="93">
        <v>8339</v>
      </c>
      <c r="W20" s="93">
        <v>8147</v>
      </c>
      <c r="X20" s="93">
        <v>8111</v>
      </c>
      <c r="Y20" s="93">
        <v>7955</v>
      </c>
      <c r="Z20" s="93">
        <v>7835</v>
      </c>
    </row>
    <row r="21" spans="1:26" x14ac:dyDescent="0.3">
      <c r="A21" s="96" t="s">
        <v>224</v>
      </c>
      <c r="B21" s="116" t="s">
        <v>49</v>
      </c>
      <c r="C21" s="21" t="s">
        <v>48</v>
      </c>
      <c r="D21" s="132" t="s">
        <v>3</v>
      </c>
      <c r="E21" s="97">
        <v>7389</v>
      </c>
      <c r="F21" s="94" t="s">
        <v>216</v>
      </c>
      <c r="G21" s="93">
        <v>6979</v>
      </c>
      <c r="H21" s="93">
        <v>6929</v>
      </c>
      <c r="I21" s="93">
        <v>6879</v>
      </c>
      <c r="J21" s="93">
        <v>6829</v>
      </c>
      <c r="K21" s="93">
        <v>5269</v>
      </c>
      <c r="L21" s="93">
        <v>5259</v>
      </c>
      <c r="M21" s="93">
        <v>5099</v>
      </c>
      <c r="N21" s="93">
        <v>5059</v>
      </c>
      <c r="O21" s="93">
        <v>4929</v>
      </c>
      <c r="P21" s="93">
        <v>4829</v>
      </c>
      <c r="Q21" s="93">
        <v>8375</v>
      </c>
      <c r="R21" s="93">
        <v>8315</v>
      </c>
      <c r="S21" s="93">
        <v>8255</v>
      </c>
      <c r="T21" s="93">
        <v>8195</v>
      </c>
      <c r="U21" s="93">
        <v>6323</v>
      </c>
      <c r="V21" s="93">
        <v>6311</v>
      </c>
      <c r="W21" s="93">
        <v>6119</v>
      </c>
      <c r="X21" s="93">
        <v>6071</v>
      </c>
      <c r="Y21" s="93">
        <v>5915</v>
      </c>
      <c r="Z21" s="93">
        <v>5795</v>
      </c>
    </row>
    <row r="22" spans="1:26" x14ac:dyDescent="0.3">
      <c r="A22" s="96" t="s">
        <v>224</v>
      </c>
      <c r="B22" s="116" t="s">
        <v>49</v>
      </c>
      <c r="C22" s="21" t="s">
        <v>48</v>
      </c>
      <c r="D22" s="132" t="s">
        <v>219</v>
      </c>
      <c r="E22" s="97">
        <v>8619</v>
      </c>
      <c r="F22" s="94" t="s">
        <v>216</v>
      </c>
      <c r="G22" s="93">
        <v>8139</v>
      </c>
      <c r="H22" s="93">
        <v>8079</v>
      </c>
      <c r="I22" s="93">
        <v>8019</v>
      </c>
      <c r="J22" s="93">
        <v>7959</v>
      </c>
      <c r="K22" s="93">
        <v>6119</v>
      </c>
      <c r="L22" s="93">
        <v>6099</v>
      </c>
      <c r="M22" s="93">
        <v>5939</v>
      </c>
      <c r="N22" s="93">
        <v>5909</v>
      </c>
      <c r="O22" s="93">
        <v>5779</v>
      </c>
      <c r="P22" s="93">
        <v>5679</v>
      </c>
      <c r="Q22" s="93">
        <v>9767</v>
      </c>
      <c r="R22" s="93">
        <v>9695</v>
      </c>
      <c r="S22" s="93">
        <v>9623</v>
      </c>
      <c r="T22" s="93">
        <v>9551</v>
      </c>
      <c r="U22" s="93">
        <v>7343</v>
      </c>
      <c r="V22" s="93">
        <v>7319</v>
      </c>
      <c r="W22" s="93">
        <v>7127</v>
      </c>
      <c r="X22" s="93">
        <v>7091</v>
      </c>
      <c r="Y22" s="93">
        <v>6935</v>
      </c>
      <c r="Z22" s="93">
        <v>6815</v>
      </c>
    </row>
    <row r="23" spans="1:26" x14ac:dyDescent="0.3">
      <c r="A23" s="96" t="s">
        <v>224</v>
      </c>
      <c r="B23" s="116" t="s">
        <v>49</v>
      </c>
      <c r="C23" s="21" t="s">
        <v>48</v>
      </c>
      <c r="D23" s="132" t="s">
        <v>125</v>
      </c>
      <c r="E23" s="97">
        <v>3099</v>
      </c>
      <c r="F23" s="94" t="s">
        <v>216</v>
      </c>
      <c r="G23" s="93">
        <v>2929</v>
      </c>
      <c r="H23" s="93">
        <v>2909</v>
      </c>
      <c r="I23" s="93">
        <v>2889</v>
      </c>
      <c r="J23" s="93">
        <v>2869</v>
      </c>
      <c r="K23" s="93">
        <v>2299</v>
      </c>
      <c r="L23" s="93">
        <v>2279</v>
      </c>
      <c r="M23" s="93">
        <v>2119</v>
      </c>
      <c r="N23" s="93">
        <v>2089</v>
      </c>
      <c r="O23" s="93">
        <v>1959</v>
      </c>
      <c r="P23" s="93">
        <v>1859</v>
      </c>
      <c r="Q23" s="93">
        <v>3515</v>
      </c>
      <c r="R23" s="93">
        <v>3491</v>
      </c>
      <c r="S23" s="93">
        <v>3467</v>
      </c>
      <c r="T23" s="93">
        <v>3443</v>
      </c>
      <c r="U23" s="93">
        <v>2759</v>
      </c>
      <c r="V23" s="93">
        <v>2735</v>
      </c>
      <c r="W23" s="93">
        <v>2543</v>
      </c>
      <c r="X23" s="93">
        <v>2507</v>
      </c>
      <c r="Y23" s="93">
        <v>2351</v>
      </c>
      <c r="Z23" s="93">
        <v>2231</v>
      </c>
    </row>
    <row r="24" spans="1:26" x14ac:dyDescent="0.3">
      <c r="A24" s="96" t="s">
        <v>224</v>
      </c>
      <c r="B24" s="116" t="s">
        <v>49</v>
      </c>
      <c r="C24" s="21" t="s">
        <v>48</v>
      </c>
      <c r="D24" s="132" t="s">
        <v>267</v>
      </c>
      <c r="E24" s="97">
        <v>4919</v>
      </c>
      <c r="F24" s="94" t="s">
        <v>216</v>
      </c>
      <c r="G24" s="93">
        <v>4649</v>
      </c>
      <c r="H24" s="93">
        <v>4619</v>
      </c>
      <c r="I24" s="93">
        <v>4579</v>
      </c>
      <c r="J24" s="93">
        <v>4549</v>
      </c>
      <c r="K24" s="93">
        <v>3569</v>
      </c>
      <c r="L24" s="93">
        <v>3559</v>
      </c>
      <c r="M24" s="93">
        <v>3399</v>
      </c>
      <c r="N24" s="93">
        <v>3359</v>
      </c>
      <c r="O24" s="93">
        <v>3229</v>
      </c>
      <c r="P24" s="93">
        <v>3129</v>
      </c>
      <c r="Q24" s="93">
        <v>5579</v>
      </c>
      <c r="R24" s="93">
        <v>5543</v>
      </c>
      <c r="S24" s="93">
        <v>5495</v>
      </c>
      <c r="T24" s="93">
        <v>5459</v>
      </c>
      <c r="U24" s="93">
        <v>4283</v>
      </c>
      <c r="V24" s="93">
        <v>4271</v>
      </c>
      <c r="W24" s="93">
        <v>4079</v>
      </c>
      <c r="X24" s="93">
        <v>4031</v>
      </c>
      <c r="Y24" s="93">
        <v>3875</v>
      </c>
      <c r="Z24" s="93">
        <v>3755</v>
      </c>
    </row>
    <row r="25" spans="1:26" x14ac:dyDescent="0.3">
      <c r="A25" s="96" t="s">
        <v>224</v>
      </c>
      <c r="B25" s="116" t="s">
        <v>49</v>
      </c>
      <c r="C25" s="21" t="s">
        <v>48</v>
      </c>
      <c r="D25" s="132" t="s">
        <v>271</v>
      </c>
      <c r="E25" s="97">
        <v>6159</v>
      </c>
      <c r="F25" s="94" t="s">
        <v>216</v>
      </c>
      <c r="G25" s="93">
        <v>5819</v>
      </c>
      <c r="H25" s="93">
        <v>5769</v>
      </c>
      <c r="I25" s="93">
        <v>5729</v>
      </c>
      <c r="J25" s="93">
        <v>5689</v>
      </c>
      <c r="K25" s="93">
        <v>4419</v>
      </c>
      <c r="L25" s="93">
        <v>4409</v>
      </c>
      <c r="M25" s="93">
        <v>4249</v>
      </c>
      <c r="N25" s="93">
        <v>4209</v>
      </c>
      <c r="O25" s="93">
        <v>4079</v>
      </c>
      <c r="P25" s="93">
        <v>3979</v>
      </c>
      <c r="Q25" s="93">
        <v>6983</v>
      </c>
      <c r="R25" s="93">
        <v>6923</v>
      </c>
      <c r="S25" s="93">
        <v>6875</v>
      </c>
      <c r="T25" s="93">
        <v>6827</v>
      </c>
      <c r="U25" s="93">
        <v>5303</v>
      </c>
      <c r="V25" s="93">
        <v>5291</v>
      </c>
      <c r="W25" s="93">
        <v>5099</v>
      </c>
      <c r="X25" s="93">
        <v>5051</v>
      </c>
      <c r="Y25" s="93">
        <v>4895</v>
      </c>
      <c r="Z25" s="93">
        <v>4775</v>
      </c>
    </row>
    <row r="26" spans="1:26" x14ac:dyDescent="0.3">
      <c r="A26" s="96" t="s">
        <v>224</v>
      </c>
      <c r="B26" s="116" t="s">
        <v>49</v>
      </c>
      <c r="C26" s="21" t="s">
        <v>48</v>
      </c>
      <c r="D26" s="132" t="s">
        <v>272</v>
      </c>
      <c r="E26" s="97">
        <v>9229</v>
      </c>
      <c r="F26" s="94" t="s">
        <v>216</v>
      </c>
      <c r="G26" s="93">
        <v>8719</v>
      </c>
      <c r="H26" s="93">
        <v>8659</v>
      </c>
      <c r="I26" s="93">
        <v>8599</v>
      </c>
      <c r="J26" s="93">
        <v>8529</v>
      </c>
      <c r="K26" s="93">
        <v>6539</v>
      </c>
      <c r="L26" s="93">
        <v>6529</v>
      </c>
      <c r="M26" s="93">
        <v>6369</v>
      </c>
      <c r="N26" s="93">
        <v>6329</v>
      </c>
      <c r="O26" s="93">
        <v>6199</v>
      </c>
      <c r="P26" s="93">
        <v>6099</v>
      </c>
      <c r="Q26" s="93">
        <v>10463</v>
      </c>
      <c r="R26" s="93">
        <v>10391</v>
      </c>
      <c r="S26" s="93">
        <v>10319</v>
      </c>
      <c r="T26" s="93">
        <v>10235</v>
      </c>
      <c r="U26" s="93">
        <v>7847</v>
      </c>
      <c r="V26" s="93">
        <v>7835</v>
      </c>
      <c r="W26" s="93">
        <v>7643</v>
      </c>
      <c r="X26" s="93">
        <v>7595</v>
      </c>
      <c r="Y26" s="93">
        <v>7439</v>
      </c>
      <c r="Z26" s="93">
        <v>7319</v>
      </c>
    </row>
    <row r="27" spans="1:26" x14ac:dyDescent="0.3">
      <c r="A27" s="96" t="s">
        <v>224</v>
      </c>
      <c r="B27" s="116" t="s">
        <v>49</v>
      </c>
      <c r="C27" s="21" t="s">
        <v>48</v>
      </c>
      <c r="D27" s="132" t="s">
        <v>268</v>
      </c>
      <c r="E27" s="97">
        <v>6769</v>
      </c>
      <c r="F27" s="94" t="s">
        <v>216</v>
      </c>
      <c r="G27" s="93">
        <v>6399</v>
      </c>
      <c r="H27" s="93">
        <v>6349</v>
      </c>
      <c r="I27" s="93">
        <v>6299</v>
      </c>
      <c r="J27" s="93">
        <v>6259</v>
      </c>
      <c r="K27" s="93">
        <v>4849</v>
      </c>
      <c r="L27" s="93">
        <v>4829</v>
      </c>
      <c r="M27" s="93">
        <v>4669</v>
      </c>
      <c r="N27" s="93">
        <v>4629</v>
      </c>
      <c r="O27" s="93">
        <v>4499</v>
      </c>
      <c r="P27" s="93">
        <v>4409</v>
      </c>
      <c r="Q27" s="93">
        <v>7679</v>
      </c>
      <c r="R27" s="93">
        <v>7619</v>
      </c>
      <c r="S27" s="93">
        <v>7559</v>
      </c>
      <c r="T27" s="93">
        <v>7511</v>
      </c>
      <c r="U27" s="93">
        <v>5819</v>
      </c>
      <c r="V27" s="93">
        <v>5795</v>
      </c>
      <c r="W27" s="93">
        <v>5603</v>
      </c>
      <c r="X27" s="93">
        <v>5555</v>
      </c>
      <c r="Y27" s="93">
        <v>5399</v>
      </c>
      <c r="Z27" s="93">
        <v>5291</v>
      </c>
    </row>
    <row r="28" spans="1:26" x14ac:dyDescent="0.3">
      <c r="A28" s="96" t="s">
        <v>224</v>
      </c>
      <c r="B28" s="116" t="s">
        <v>49</v>
      </c>
      <c r="C28" s="21" t="s">
        <v>48</v>
      </c>
      <c r="D28" s="132" t="s">
        <v>269</v>
      </c>
      <c r="E28" s="97">
        <v>7999</v>
      </c>
      <c r="F28" s="94" t="s">
        <v>216</v>
      </c>
      <c r="G28" s="93">
        <v>7559</v>
      </c>
      <c r="H28" s="93">
        <v>7509</v>
      </c>
      <c r="I28" s="93">
        <v>7449</v>
      </c>
      <c r="J28" s="93">
        <v>7399</v>
      </c>
      <c r="K28" s="93">
        <v>5689</v>
      </c>
      <c r="L28" s="93">
        <v>5679</v>
      </c>
      <c r="M28" s="93">
        <v>5519</v>
      </c>
      <c r="N28" s="93">
        <v>5479</v>
      </c>
      <c r="O28" s="93">
        <v>5349</v>
      </c>
      <c r="P28" s="93">
        <v>5249</v>
      </c>
      <c r="Q28" s="93">
        <v>9071</v>
      </c>
      <c r="R28" s="93">
        <v>9011</v>
      </c>
      <c r="S28" s="93">
        <v>8939</v>
      </c>
      <c r="T28" s="93">
        <v>8879</v>
      </c>
      <c r="U28" s="93">
        <v>6827</v>
      </c>
      <c r="V28" s="93">
        <v>6815</v>
      </c>
      <c r="W28" s="93">
        <v>6623</v>
      </c>
      <c r="X28" s="93">
        <v>6575</v>
      </c>
      <c r="Y28" s="93">
        <v>6419</v>
      </c>
      <c r="Z28" s="93">
        <v>6299</v>
      </c>
    </row>
    <row r="29" spans="1:26" x14ac:dyDescent="0.3">
      <c r="A29" s="96" t="s">
        <v>224</v>
      </c>
      <c r="B29" s="116" t="s">
        <v>49</v>
      </c>
      <c r="C29" s="21" t="s">
        <v>48</v>
      </c>
      <c r="D29" s="132" t="s">
        <v>273</v>
      </c>
      <c r="E29" s="97">
        <v>9849</v>
      </c>
      <c r="F29" s="94" t="s">
        <v>216</v>
      </c>
      <c r="G29" s="93">
        <v>9309</v>
      </c>
      <c r="H29" s="93">
        <v>9239</v>
      </c>
      <c r="I29" s="93">
        <v>9169</v>
      </c>
      <c r="J29" s="93">
        <v>9099</v>
      </c>
      <c r="K29" s="93">
        <v>6969</v>
      </c>
      <c r="L29" s="93">
        <v>6949</v>
      </c>
      <c r="M29" s="93">
        <v>6789</v>
      </c>
      <c r="N29" s="93">
        <v>6759</v>
      </c>
      <c r="O29" s="93">
        <v>6629</v>
      </c>
      <c r="P29" s="93">
        <v>6529</v>
      </c>
      <c r="Q29" s="93">
        <v>11171</v>
      </c>
      <c r="R29" s="93">
        <v>11087</v>
      </c>
      <c r="S29" s="93">
        <v>11003</v>
      </c>
      <c r="T29" s="93">
        <v>10919</v>
      </c>
      <c r="U29" s="93">
        <v>8363</v>
      </c>
      <c r="V29" s="93">
        <v>8339</v>
      </c>
      <c r="W29" s="93">
        <v>8147</v>
      </c>
      <c r="X29" s="93">
        <v>8111</v>
      </c>
      <c r="Y29" s="93">
        <v>7955</v>
      </c>
      <c r="Z29" s="93">
        <v>7835</v>
      </c>
    </row>
    <row r="30" spans="1:26" x14ac:dyDescent="0.3">
      <c r="A30" s="96" t="s">
        <v>224</v>
      </c>
      <c r="B30" s="116" t="s">
        <v>49</v>
      </c>
      <c r="C30" s="21" t="s">
        <v>48</v>
      </c>
      <c r="D30" s="132" t="s">
        <v>270</v>
      </c>
      <c r="E30" s="97">
        <v>7389</v>
      </c>
      <c r="F30" s="94" t="s">
        <v>216</v>
      </c>
      <c r="G30" s="93">
        <v>6979</v>
      </c>
      <c r="H30" s="93">
        <v>6929</v>
      </c>
      <c r="I30" s="93">
        <v>6879</v>
      </c>
      <c r="J30" s="93">
        <v>6829</v>
      </c>
      <c r="K30" s="93">
        <v>5269</v>
      </c>
      <c r="L30" s="93">
        <v>5259</v>
      </c>
      <c r="M30" s="93">
        <v>5099</v>
      </c>
      <c r="N30" s="93">
        <v>5059</v>
      </c>
      <c r="O30" s="93">
        <v>4929</v>
      </c>
      <c r="P30" s="93">
        <v>4829</v>
      </c>
      <c r="Q30" s="93">
        <v>8375</v>
      </c>
      <c r="R30" s="93">
        <v>8315</v>
      </c>
      <c r="S30" s="93">
        <v>8255</v>
      </c>
      <c r="T30" s="93">
        <v>8195</v>
      </c>
      <c r="U30" s="93">
        <v>6323</v>
      </c>
      <c r="V30" s="93">
        <v>6311</v>
      </c>
      <c r="W30" s="93">
        <v>6119</v>
      </c>
      <c r="X30" s="93">
        <v>6071</v>
      </c>
      <c r="Y30" s="93">
        <v>5915</v>
      </c>
      <c r="Z30" s="93">
        <v>5795</v>
      </c>
    </row>
    <row r="31" spans="1:26" x14ac:dyDescent="0.3">
      <c r="A31" s="96" t="s">
        <v>224</v>
      </c>
      <c r="B31" s="116" t="s">
        <v>49</v>
      </c>
      <c r="C31" s="21" t="s">
        <v>48</v>
      </c>
      <c r="D31" s="132" t="s">
        <v>274</v>
      </c>
      <c r="E31" s="97">
        <v>12309</v>
      </c>
      <c r="F31" s="94" t="s">
        <v>216</v>
      </c>
      <c r="G31" s="93">
        <v>11629</v>
      </c>
      <c r="H31" s="93">
        <v>11549</v>
      </c>
      <c r="I31" s="93">
        <v>11459</v>
      </c>
      <c r="J31" s="93">
        <v>11379</v>
      </c>
      <c r="K31" s="93">
        <v>8669</v>
      </c>
      <c r="L31" s="93">
        <v>8649</v>
      </c>
      <c r="M31" s="93">
        <v>8489</v>
      </c>
      <c r="N31" s="93">
        <v>8449</v>
      </c>
      <c r="O31" s="93">
        <v>8319</v>
      </c>
      <c r="P31" s="93">
        <v>8229</v>
      </c>
      <c r="Q31" s="93">
        <v>13955</v>
      </c>
      <c r="R31" s="93">
        <v>13859</v>
      </c>
      <c r="S31" s="93">
        <v>13751</v>
      </c>
      <c r="T31" s="93">
        <v>13655</v>
      </c>
      <c r="U31" s="93">
        <v>10403</v>
      </c>
      <c r="V31" s="93">
        <v>10379</v>
      </c>
      <c r="W31" s="93">
        <v>10187</v>
      </c>
      <c r="X31" s="93">
        <v>10139</v>
      </c>
      <c r="Y31" s="93">
        <v>9983</v>
      </c>
      <c r="Z31" s="93">
        <v>9875</v>
      </c>
    </row>
    <row r="32" spans="1:26" x14ac:dyDescent="0.3">
      <c r="A32" s="96" t="s">
        <v>224</v>
      </c>
      <c r="B32" s="116" t="s">
        <v>49</v>
      </c>
      <c r="C32" s="21" t="s">
        <v>48</v>
      </c>
      <c r="D32" s="95" t="s">
        <v>275</v>
      </c>
      <c r="E32" s="97">
        <v>8619</v>
      </c>
      <c r="F32" s="94" t="s">
        <v>216</v>
      </c>
      <c r="G32" s="93">
        <v>8139</v>
      </c>
      <c r="H32" s="93">
        <v>8079</v>
      </c>
      <c r="I32" s="93">
        <v>8019</v>
      </c>
      <c r="J32" s="93">
        <v>7959</v>
      </c>
      <c r="K32" s="93">
        <v>6119</v>
      </c>
      <c r="L32" s="93">
        <v>6099</v>
      </c>
      <c r="M32" s="93">
        <v>5939</v>
      </c>
      <c r="N32" s="93">
        <v>5909</v>
      </c>
      <c r="O32" s="93">
        <v>5779</v>
      </c>
      <c r="P32" s="93">
        <v>5679</v>
      </c>
      <c r="Q32" s="93">
        <v>9767</v>
      </c>
      <c r="R32" s="93">
        <v>9695</v>
      </c>
      <c r="S32" s="93">
        <v>9623</v>
      </c>
      <c r="T32" s="93">
        <v>9551</v>
      </c>
      <c r="U32" s="93">
        <v>7343</v>
      </c>
      <c r="V32" s="93">
        <v>7319</v>
      </c>
      <c r="W32" s="93">
        <v>7127</v>
      </c>
      <c r="X32" s="93">
        <v>7091</v>
      </c>
      <c r="Y32" s="93">
        <v>6935</v>
      </c>
      <c r="Z32" s="93">
        <v>6815</v>
      </c>
    </row>
    <row r="33" spans="1:26" x14ac:dyDescent="0.3">
      <c r="A33" s="96" t="s">
        <v>224</v>
      </c>
      <c r="B33" s="116" t="s">
        <v>49</v>
      </c>
      <c r="C33" s="21" t="s">
        <v>48</v>
      </c>
      <c r="D33" s="132" t="s">
        <v>339</v>
      </c>
      <c r="E33" s="97">
        <v>3689</v>
      </c>
      <c r="F33" s="94" t="s">
        <v>216</v>
      </c>
      <c r="G33" s="93">
        <v>3489</v>
      </c>
      <c r="H33" s="93">
        <v>3459</v>
      </c>
      <c r="I33" s="93">
        <v>3439</v>
      </c>
      <c r="J33" s="93">
        <v>3409</v>
      </c>
      <c r="K33" s="93">
        <v>2719</v>
      </c>
      <c r="L33" s="93">
        <v>2709</v>
      </c>
      <c r="M33" s="93">
        <v>2549</v>
      </c>
      <c r="N33" s="93">
        <v>2509</v>
      </c>
      <c r="O33" s="93">
        <v>2379</v>
      </c>
      <c r="P33" s="93">
        <v>2279</v>
      </c>
      <c r="Q33" s="93">
        <v>4187</v>
      </c>
      <c r="R33" s="93">
        <v>4151</v>
      </c>
      <c r="S33" s="93">
        <v>4127</v>
      </c>
      <c r="T33" s="93">
        <v>4091</v>
      </c>
      <c r="U33" s="93">
        <v>3263</v>
      </c>
      <c r="V33" s="93">
        <v>3251</v>
      </c>
      <c r="W33" s="93">
        <v>3059</v>
      </c>
      <c r="X33" s="93">
        <v>3011</v>
      </c>
      <c r="Y33" s="93">
        <v>2855</v>
      </c>
      <c r="Z33" s="93">
        <v>2735</v>
      </c>
    </row>
    <row r="34" spans="1:26" x14ac:dyDescent="0.3">
      <c r="A34" s="96" t="s">
        <v>224</v>
      </c>
      <c r="B34" s="116" t="s">
        <v>49</v>
      </c>
      <c r="C34" s="21" t="s">
        <v>48</v>
      </c>
      <c r="D34" s="92" t="s">
        <v>276</v>
      </c>
      <c r="E34" s="97">
        <v>6159</v>
      </c>
      <c r="F34" s="94" t="s">
        <v>216</v>
      </c>
      <c r="G34" s="93">
        <v>5819</v>
      </c>
      <c r="H34" s="93">
        <v>5769</v>
      </c>
      <c r="I34" s="93">
        <v>5729</v>
      </c>
      <c r="J34" s="93">
        <v>5689</v>
      </c>
      <c r="K34" s="93">
        <v>4419</v>
      </c>
      <c r="L34" s="93">
        <v>4409</v>
      </c>
      <c r="M34" s="93">
        <v>4249</v>
      </c>
      <c r="N34" s="93">
        <v>4209</v>
      </c>
      <c r="O34" s="93">
        <v>4079</v>
      </c>
      <c r="P34" s="93">
        <v>3979</v>
      </c>
      <c r="Q34" s="93">
        <v>6983</v>
      </c>
      <c r="R34" s="93">
        <v>6923</v>
      </c>
      <c r="S34" s="93">
        <v>6875</v>
      </c>
      <c r="T34" s="93">
        <v>6827</v>
      </c>
      <c r="U34" s="93">
        <v>5303</v>
      </c>
      <c r="V34" s="93">
        <v>5291</v>
      </c>
      <c r="W34" s="93">
        <v>5099</v>
      </c>
      <c r="X34" s="93">
        <v>5051</v>
      </c>
      <c r="Y34" s="93">
        <v>4895</v>
      </c>
      <c r="Z34" s="93">
        <v>4775</v>
      </c>
    </row>
    <row r="35" spans="1:26" x14ac:dyDescent="0.3">
      <c r="A35" s="96" t="s">
        <v>224</v>
      </c>
      <c r="B35" s="116" t="s">
        <v>49</v>
      </c>
      <c r="C35" s="21" t="s">
        <v>52</v>
      </c>
      <c r="D35" s="132" t="s">
        <v>206</v>
      </c>
      <c r="E35" s="97">
        <v>2069</v>
      </c>
      <c r="F35" s="94" t="s">
        <v>7</v>
      </c>
      <c r="G35" s="93">
        <v>1959</v>
      </c>
      <c r="H35" s="93">
        <v>1939</v>
      </c>
      <c r="I35" s="93">
        <v>1929</v>
      </c>
      <c r="J35" s="93">
        <v>1909</v>
      </c>
      <c r="K35" s="93">
        <v>1869</v>
      </c>
      <c r="L35" s="93">
        <v>1829</v>
      </c>
      <c r="M35" s="93">
        <v>1739</v>
      </c>
      <c r="N35" s="93">
        <v>1739</v>
      </c>
      <c r="O35" s="93">
        <v>1599</v>
      </c>
      <c r="P35" s="93">
        <v>1549</v>
      </c>
      <c r="Q35" s="93">
        <v>2351</v>
      </c>
      <c r="R35" s="93">
        <v>2327</v>
      </c>
      <c r="S35" s="93">
        <v>2315</v>
      </c>
      <c r="T35" s="93">
        <v>2291</v>
      </c>
      <c r="U35" s="93">
        <v>2243</v>
      </c>
      <c r="V35" s="93">
        <v>2195</v>
      </c>
      <c r="W35" s="93">
        <v>2087</v>
      </c>
      <c r="X35" s="93">
        <v>2087</v>
      </c>
      <c r="Y35" s="93">
        <v>1919</v>
      </c>
      <c r="Z35" s="93">
        <v>1859</v>
      </c>
    </row>
    <row r="36" spans="1:26" x14ac:dyDescent="0.3">
      <c r="A36" s="96" t="s">
        <v>224</v>
      </c>
      <c r="B36" s="116" t="s">
        <v>49</v>
      </c>
      <c r="C36" s="21" t="s">
        <v>52</v>
      </c>
      <c r="D36" s="132" t="s">
        <v>121</v>
      </c>
      <c r="E36" s="97">
        <v>1469</v>
      </c>
      <c r="F36" s="94" t="s">
        <v>7</v>
      </c>
      <c r="G36" s="93">
        <v>1389</v>
      </c>
      <c r="H36" s="93">
        <v>1379</v>
      </c>
      <c r="I36" s="93">
        <v>1369</v>
      </c>
      <c r="J36" s="93">
        <v>1359</v>
      </c>
      <c r="K36" s="93">
        <v>1329</v>
      </c>
      <c r="L36" s="93">
        <v>1299</v>
      </c>
      <c r="M36" s="93">
        <v>1239</v>
      </c>
      <c r="N36" s="93">
        <v>1239</v>
      </c>
      <c r="O36" s="93">
        <v>1139</v>
      </c>
      <c r="P36" s="93">
        <v>1099</v>
      </c>
      <c r="Q36" s="93">
        <v>1667</v>
      </c>
      <c r="R36" s="93">
        <v>1655</v>
      </c>
      <c r="S36" s="93">
        <v>1643</v>
      </c>
      <c r="T36" s="93">
        <v>1631</v>
      </c>
      <c r="U36" s="93">
        <v>1595</v>
      </c>
      <c r="V36" s="93">
        <v>1559</v>
      </c>
      <c r="W36" s="93">
        <v>1487</v>
      </c>
      <c r="X36" s="93">
        <v>1487</v>
      </c>
      <c r="Y36" s="93">
        <v>1367</v>
      </c>
      <c r="Z36" s="93">
        <v>1319</v>
      </c>
    </row>
    <row r="37" spans="1:26" x14ac:dyDescent="0.3">
      <c r="A37" s="96" t="s">
        <v>224</v>
      </c>
      <c r="B37" s="116" t="s">
        <v>49</v>
      </c>
      <c r="C37" s="21" t="s">
        <v>52</v>
      </c>
      <c r="D37" s="132" t="s">
        <v>220</v>
      </c>
      <c r="E37" s="97">
        <v>3329</v>
      </c>
      <c r="F37" s="94" t="s">
        <v>7</v>
      </c>
      <c r="G37" s="93">
        <v>3149</v>
      </c>
      <c r="H37" s="93">
        <v>3119</v>
      </c>
      <c r="I37" s="93">
        <v>3099</v>
      </c>
      <c r="J37" s="93">
        <v>3079</v>
      </c>
      <c r="K37" s="93">
        <v>3009</v>
      </c>
      <c r="L37" s="93">
        <v>2939</v>
      </c>
      <c r="M37" s="93">
        <v>2799</v>
      </c>
      <c r="N37" s="93">
        <v>2799</v>
      </c>
      <c r="O37" s="93">
        <v>2579</v>
      </c>
      <c r="P37" s="93">
        <v>2489</v>
      </c>
      <c r="Q37" s="93">
        <v>3779</v>
      </c>
      <c r="R37" s="93">
        <v>3743</v>
      </c>
      <c r="S37" s="93">
        <v>3719</v>
      </c>
      <c r="T37" s="93">
        <v>3695</v>
      </c>
      <c r="U37" s="93">
        <v>3611</v>
      </c>
      <c r="V37" s="93">
        <v>3527</v>
      </c>
      <c r="W37" s="93">
        <v>3359</v>
      </c>
      <c r="X37" s="93">
        <v>3359</v>
      </c>
      <c r="Y37" s="93">
        <v>3095</v>
      </c>
      <c r="Z37" s="93">
        <v>2987</v>
      </c>
    </row>
    <row r="38" spans="1:26" x14ac:dyDescent="0.3">
      <c r="A38" s="96" t="s">
        <v>224</v>
      </c>
      <c r="B38" s="116" t="s">
        <v>49</v>
      </c>
      <c r="C38" s="21" t="s">
        <v>52</v>
      </c>
      <c r="D38" s="132" t="s">
        <v>341</v>
      </c>
      <c r="E38" s="97">
        <v>2939</v>
      </c>
      <c r="F38" s="94" t="s">
        <v>7</v>
      </c>
      <c r="G38" s="93">
        <v>2779</v>
      </c>
      <c r="H38" s="93">
        <v>2759</v>
      </c>
      <c r="I38" s="93">
        <v>2739</v>
      </c>
      <c r="J38" s="93">
        <v>2719</v>
      </c>
      <c r="K38" s="93">
        <v>2659</v>
      </c>
      <c r="L38" s="93">
        <v>2599</v>
      </c>
      <c r="M38" s="93">
        <v>2479</v>
      </c>
      <c r="N38" s="93">
        <v>2479</v>
      </c>
      <c r="O38" s="93">
        <v>2269</v>
      </c>
      <c r="P38" s="93">
        <v>2189</v>
      </c>
      <c r="Q38" s="93">
        <v>3335</v>
      </c>
      <c r="R38" s="93">
        <v>3311</v>
      </c>
      <c r="S38" s="93">
        <v>3287</v>
      </c>
      <c r="T38" s="93">
        <v>3263</v>
      </c>
      <c r="U38" s="93">
        <v>3191</v>
      </c>
      <c r="V38" s="93">
        <v>3119</v>
      </c>
      <c r="W38" s="93">
        <v>2975</v>
      </c>
      <c r="X38" s="93">
        <v>2975</v>
      </c>
      <c r="Y38" s="93">
        <v>2723</v>
      </c>
      <c r="Z38" s="93">
        <v>2627</v>
      </c>
    </row>
    <row r="39" spans="1:26" x14ac:dyDescent="0.3">
      <c r="A39" s="96" t="s">
        <v>224</v>
      </c>
      <c r="B39" s="116" t="s">
        <v>49</v>
      </c>
      <c r="C39" s="21" t="s">
        <v>52</v>
      </c>
      <c r="D39" s="136" t="s">
        <v>340</v>
      </c>
      <c r="E39" s="137">
        <v>4309</v>
      </c>
      <c r="F39" s="138" t="s">
        <v>7</v>
      </c>
      <c r="G39" s="139">
        <v>4069</v>
      </c>
      <c r="H39" s="139">
        <v>4039</v>
      </c>
      <c r="I39" s="139">
        <v>4009</v>
      </c>
      <c r="J39" s="139">
        <v>3979</v>
      </c>
      <c r="K39" s="139">
        <v>3889</v>
      </c>
      <c r="L39" s="139">
        <v>3799</v>
      </c>
      <c r="M39" s="139">
        <v>3629</v>
      </c>
      <c r="N39" s="139">
        <v>3629</v>
      </c>
      <c r="O39" s="139">
        <v>3329</v>
      </c>
      <c r="P39" s="139">
        <v>3209</v>
      </c>
      <c r="Q39" s="139">
        <v>4883</v>
      </c>
      <c r="R39" s="139">
        <v>4847</v>
      </c>
      <c r="S39" s="139">
        <v>4811</v>
      </c>
      <c r="T39" s="139">
        <v>4775</v>
      </c>
      <c r="U39" s="139">
        <v>4667</v>
      </c>
      <c r="V39" s="139">
        <v>4559</v>
      </c>
      <c r="W39" s="139">
        <v>4355</v>
      </c>
      <c r="X39" s="139">
        <v>4355</v>
      </c>
      <c r="Y39" s="139">
        <v>3995</v>
      </c>
      <c r="Z39" s="139">
        <v>3851</v>
      </c>
    </row>
    <row r="40" spans="1:26" x14ac:dyDescent="0.3">
      <c r="A40" s="96" t="s">
        <v>224</v>
      </c>
      <c r="B40" s="116" t="s">
        <v>49</v>
      </c>
      <c r="C40" s="21" t="s">
        <v>52</v>
      </c>
      <c r="D40" s="136" t="s">
        <v>323</v>
      </c>
      <c r="E40" s="137">
        <v>2559</v>
      </c>
      <c r="F40" s="138" t="s">
        <v>7</v>
      </c>
      <c r="G40" s="139">
        <v>2419</v>
      </c>
      <c r="H40" s="139">
        <v>2399</v>
      </c>
      <c r="I40" s="139">
        <v>2379</v>
      </c>
      <c r="J40" s="139">
        <v>2369</v>
      </c>
      <c r="K40" s="139">
        <v>2309</v>
      </c>
      <c r="L40" s="139">
        <v>2259</v>
      </c>
      <c r="M40" s="139">
        <v>2159</v>
      </c>
      <c r="N40" s="139">
        <v>2159</v>
      </c>
      <c r="O40" s="139">
        <v>1979</v>
      </c>
      <c r="P40" s="139">
        <v>1909</v>
      </c>
      <c r="Q40" s="139">
        <v>2903</v>
      </c>
      <c r="R40" s="139">
        <v>2879</v>
      </c>
      <c r="S40" s="139">
        <v>2855</v>
      </c>
      <c r="T40" s="139">
        <v>2843</v>
      </c>
      <c r="U40" s="139">
        <v>2771</v>
      </c>
      <c r="V40" s="139">
        <v>2711</v>
      </c>
      <c r="W40" s="139">
        <v>2591</v>
      </c>
      <c r="X40" s="139">
        <v>2591</v>
      </c>
      <c r="Y40" s="139">
        <v>2375</v>
      </c>
      <c r="Z40" s="139">
        <v>2291</v>
      </c>
    </row>
    <row r="41" spans="1:26" x14ac:dyDescent="0.3">
      <c r="A41" s="96" t="s">
        <v>224</v>
      </c>
      <c r="B41" s="116" t="s">
        <v>49</v>
      </c>
      <c r="C41" s="21" t="s">
        <v>52</v>
      </c>
      <c r="D41" s="92" t="s">
        <v>205</v>
      </c>
      <c r="E41" s="97">
        <v>2839</v>
      </c>
      <c r="F41" s="94" t="s">
        <v>7</v>
      </c>
      <c r="G41" s="93">
        <v>2689</v>
      </c>
      <c r="H41" s="93">
        <v>2669</v>
      </c>
      <c r="I41" s="93">
        <v>2649</v>
      </c>
      <c r="J41" s="93">
        <v>2629</v>
      </c>
      <c r="K41" s="93">
        <v>2569</v>
      </c>
      <c r="L41" s="93">
        <v>2509</v>
      </c>
      <c r="M41" s="93">
        <v>2399</v>
      </c>
      <c r="N41" s="93">
        <v>2399</v>
      </c>
      <c r="O41" s="93">
        <v>2199</v>
      </c>
      <c r="P41" s="93">
        <v>2119</v>
      </c>
      <c r="Q41" s="93">
        <v>3227</v>
      </c>
      <c r="R41" s="93">
        <v>3203</v>
      </c>
      <c r="S41" s="93">
        <v>3179</v>
      </c>
      <c r="T41" s="93">
        <v>3155</v>
      </c>
      <c r="U41" s="93">
        <v>3083</v>
      </c>
      <c r="V41" s="93">
        <v>3011</v>
      </c>
      <c r="W41" s="93">
        <v>2879</v>
      </c>
      <c r="X41" s="93">
        <v>2879</v>
      </c>
      <c r="Y41" s="93">
        <v>2639</v>
      </c>
      <c r="Z41" s="93">
        <v>2543</v>
      </c>
    </row>
    <row r="42" spans="1:26" x14ac:dyDescent="0.3">
      <c r="A42" s="96" t="s">
        <v>224</v>
      </c>
      <c r="B42" s="116" t="s">
        <v>49</v>
      </c>
      <c r="C42" s="21" t="s">
        <v>52</v>
      </c>
      <c r="D42" s="133" t="s">
        <v>23</v>
      </c>
      <c r="E42" s="97">
        <v>1839</v>
      </c>
      <c r="F42" s="94" t="s">
        <v>7</v>
      </c>
      <c r="G42" s="93">
        <v>1739</v>
      </c>
      <c r="H42" s="93">
        <v>1729</v>
      </c>
      <c r="I42" s="93">
        <v>1709</v>
      </c>
      <c r="J42" s="93">
        <v>1699</v>
      </c>
      <c r="K42" s="93">
        <v>1659</v>
      </c>
      <c r="L42" s="93">
        <v>1629</v>
      </c>
      <c r="M42" s="93">
        <v>1549</v>
      </c>
      <c r="N42" s="93">
        <v>1549</v>
      </c>
      <c r="O42" s="93">
        <v>1429</v>
      </c>
      <c r="P42" s="93">
        <v>1369</v>
      </c>
      <c r="Q42" s="93">
        <v>2087</v>
      </c>
      <c r="R42" s="93">
        <v>2075</v>
      </c>
      <c r="S42" s="93">
        <v>2051</v>
      </c>
      <c r="T42" s="93">
        <v>2039</v>
      </c>
      <c r="U42" s="93">
        <v>1991</v>
      </c>
      <c r="V42" s="93">
        <v>1955</v>
      </c>
      <c r="W42" s="93">
        <v>1859</v>
      </c>
      <c r="X42" s="93">
        <v>1859</v>
      </c>
      <c r="Y42" s="93">
        <v>1715</v>
      </c>
      <c r="Z42" s="93">
        <v>1643</v>
      </c>
    </row>
    <row r="43" spans="1:26" x14ac:dyDescent="0.3">
      <c r="A43" s="96" t="s">
        <v>224</v>
      </c>
      <c r="B43" s="116" t="s">
        <v>49</v>
      </c>
      <c r="C43" s="21" t="s">
        <v>52</v>
      </c>
      <c r="D43" s="133" t="s">
        <v>53</v>
      </c>
      <c r="E43" s="97">
        <v>5719</v>
      </c>
      <c r="F43" s="94" t="s">
        <v>7</v>
      </c>
      <c r="G43" s="93">
        <v>5399</v>
      </c>
      <c r="H43" s="93">
        <v>5359</v>
      </c>
      <c r="I43" s="93">
        <v>5319</v>
      </c>
      <c r="J43" s="93">
        <v>5279</v>
      </c>
      <c r="K43" s="93">
        <v>5169</v>
      </c>
      <c r="L43" s="93">
        <v>5049</v>
      </c>
      <c r="M43" s="93">
        <v>4809</v>
      </c>
      <c r="N43" s="93">
        <v>4809</v>
      </c>
      <c r="O43" s="93">
        <v>4419</v>
      </c>
      <c r="P43" s="93">
        <v>4259</v>
      </c>
      <c r="Q43" s="93">
        <v>6479</v>
      </c>
      <c r="R43" s="93">
        <v>6431</v>
      </c>
      <c r="S43" s="93">
        <v>6383</v>
      </c>
      <c r="T43" s="93">
        <v>6335</v>
      </c>
      <c r="U43" s="93">
        <v>6203</v>
      </c>
      <c r="V43" s="93">
        <v>6059</v>
      </c>
      <c r="W43" s="93">
        <v>5771</v>
      </c>
      <c r="X43" s="93">
        <v>5771</v>
      </c>
      <c r="Y43" s="93">
        <v>5303</v>
      </c>
      <c r="Z43" s="93">
        <v>5111</v>
      </c>
    </row>
    <row r="44" spans="1:26" x14ac:dyDescent="0.3">
      <c r="A44" s="96" t="s">
        <v>224</v>
      </c>
      <c r="B44" s="116" t="s">
        <v>49</v>
      </c>
      <c r="C44" s="21" t="s">
        <v>52</v>
      </c>
      <c r="D44" s="133" t="s">
        <v>299</v>
      </c>
      <c r="E44" s="97">
        <v>1999</v>
      </c>
      <c r="F44" s="94" t="s">
        <v>7</v>
      </c>
      <c r="G44" s="93">
        <v>1889</v>
      </c>
      <c r="H44" s="93">
        <v>1879</v>
      </c>
      <c r="I44" s="93">
        <v>1859</v>
      </c>
      <c r="J44" s="93">
        <v>1849</v>
      </c>
      <c r="K44" s="93">
        <v>1809</v>
      </c>
      <c r="L44" s="93">
        <v>1769</v>
      </c>
      <c r="M44" s="93">
        <v>1689</v>
      </c>
      <c r="N44" s="93">
        <v>1689</v>
      </c>
      <c r="O44" s="93">
        <v>1549</v>
      </c>
      <c r="P44" s="93">
        <v>1499</v>
      </c>
      <c r="Q44" s="93">
        <v>2267</v>
      </c>
      <c r="R44" s="93">
        <v>2255</v>
      </c>
      <c r="S44" s="93">
        <v>2231</v>
      </c>
      <c r="T44" s="93">
        <v>2219</v>
      </c>
      <c r="U44" s="93">
        <v>2171</v>
      </c>
      <c r="V44" s="93">
        <v>2123</v>
      </c>
      <c r="W44" s="93">
        <v>2027</v>
      </c>
      <c r="X44" s="93">
        <v>2027</v>
      </c>
      <c r="Y44" s="93">
        <v>1859</v>
      </c>
      <c r="Z44" s="93">
        <v>1799</v>
      </c>
    </row>
    <row r="45" spans="1:26" x14ac:dyDescent="0.3">
      <c r="A45" s="96" t="s">
        <v>224</v>
      </c>
      <c r="B45" s="116" t="s">
        <v>49</v>
      </c>
      <c r="C45" s="21" t="s">
        <v>52</v>
      </c>
      <c r="D45" s="132" t="s">
        <v>305</v>
      </c>
      <c r="E45" s="97">
        <v>5669</v>
      </c>
      <c r="F45" s="94" t="s">
        <v>7</v>
      </c>
      <c r="G45" s="93">
        <v>5359</v>
      </c>
      <c r="H45" s="93">
        <v>5319</v>
      </c>
      <c r="I45" s="93">
        <v>5279</v>
      </c>
      <c r="J45" s="93">
        <v>5239</v>
      </c>
      <c r="K45" s="93">
        <v>5119</v>
      </c>
      <c r="L45" s="93">
        <v>4999</v>
      </c>
      <c r="M45" s="93">
        <v>4769</v>
      </c>
      <c r="N45" s="93">
        <v>4769</v>
      </c>
      <c r="O45" s="93">
        <v>4379</v>
      </c>
      <c r="P45" s="93">
        <v>4219</v>
      </c>
      <c r="Q45" s="93">
        <v>6431</v>
      </c>
      <c r="R45" s="93">
        <v>6383</v>
      </c>
      <c r="S45" s="93">
        <v>6335</v>
      </c>
      <c r="T45" s="93">
        <v>6287</v>
      </c>
      <c r="U45" s="93">
        <v>6143</v>
      </c>
      <c r="V45" s="93">
        <v>5999</v>
      </c>
      <c r="W45" s="93">
        <v>5723</v>
      </c>
      <c r="X45" s="93">
        <v>5723</v>
      </c>
      <c r="Y45" s="93">
        <v>5255</v>
      </c>
      <c r="Z45" s="93">
        <v>5063</v>
      </c>
    </row>
    <row r="46" spans="1:26" x14ac:dyDescent="0.3">
      <c r="A46" s="96" t="s">
        <v>224</v>
      </c>
      <c r="B46" s="116" t="s">
        <v>54</v>
      </c>
      <c r="C46" s="21" t="s">
        <v>52</v>
      </c>
      <c r="D46" s="133" t="s">
        <v>256</v>
      </c>
      <c r="E46" s="97">
        <v>469</v>
      </c>
      <c r="F46" s="94" t="s">
        <v>7</v>
      </c>
      <c r="G46" s="93">
        <v>439</v>
      </c>
      <c r="H46" s="93">
        <v>439</v>
      </c>
      <c r="I46" s="93">
        <v>439</v>
      </c>
      <c r="J46" s="93">
        <v>429</v>
      </c>
      <c r="K46" s="93">
        <v>419</v>
      </c>
      <c r="L46" s="93">
        <v>409</v>
      </c>
      <c r="M46" s="93">
        <v>389</v>
      </c>
      <c r="N46" s="93">
        <v>389</v>
      </c>
      <c r="O46" s="93">
        <v>359</v>
      </c>
      <c r="P46" s="93">
        <v>349</v>
      </c>
      <c r="Q46" s="93">
        <v>527</v>
      </c>
      <c r="R46" s="93">
        <v>527</v>
      </c>
      <c r="S46" s="93">
        <v>527</v>
      </c>
      <c r="T46" s="93">
        <v>515</v>
      </c>
      <c r="U46" s="93">
        <v>503</v>
      </c>
      <c r="V46" s="93">
        <v>491</v>
      </c>
      <c r="W46" s="93">
        <v>467</v>
      </c>
      <c r="X46" s="93">
        <v>467</v>
      </c>
      <c r="Y46" s="93">
        <v>431</v>
      </c>
      <c r="Z46" s="93">
        <v>419</v>
      </c>
    </row>
    <row r="47" spans="1:26" x14ac:dyDescent="0.3">
      <c r="A47" s="96" t="s">
        <v>224</v>
      </c>
      <c r="B47" s="116" t="s">
        <v>54</v>
      </c>
      <c r="C47" s="21" t="s">
        <v>52</v>
      </c>
      <c r="D47" s="132" t="s">
        <v>257</v>
      </c>
      <c r="E47" s="97">
        <v>539</v>
      </c>
      <c r="F47" s="94" t="s">
        <v>7</v>
      </c>
      <c r="G47" s="93">
        <v>509</v>
      </c>
      <c r="H47" s="93">
        <v>509</v>
      </c>
      <c r="I47" s="93">
        <v>499</v>
      </c>
      <c r="J47" s="93">
        <v>499</v>
      </c>
      <c r="K47" s="93">
        <v>489</v>
      </c>
      <c r="L47" s="93">
        <v>479</v>
      </c>
      <c r="M47" s="93">
        <v>449</v>
      </c>
      <c r="N47" s="93">
        <v>449</v>
      </c>
      <c r="O47" s="93">
        <v>419</v>
      </c>
      <c r="P47" s="93">
        <v>399</v>
      </c>
      <c r="Q47" s="93">
        <v>611</v>
      </c>
      <c r="R47" s="93">
        <v>611</v>
      </c>
      <c r="S47" s="93">
        <v>599</v>
      </c>
      <c r="T47" s="93">
        <v>599</v>
      </c>
      <c r="U47" s="93">
        <v>587</v>
      </c>
      <c r="V47" s="93">
        <v>575</v>
      </c>
      <c r="W47" s="93">
        <v>539</v>
      </c>
      <c r="X47" s="93">
        <v>539</v>
      </c>
      <c r="Y47" s="93">
        <v>503</v>
      </c>
      <c r="Z47" s="93">
        <v>479</v>
      </c>
    </row>
    <row r="48" spans="1:26" x14ac:dyDescent="0.3">
      <c r="A48" s="96" t="s">
        <v>224</v>
      </c>
      <c r="B48" s="116" t="s">
        <v>54</v>
      </c>
      <c r="C48" s="21" t="s">
        <v>52</v>
      </c>
      <c r="D48" s="132" t="s">
        <v>324</v>
      </c>
      <c r="E48" s="97">
        <v>659</v>
      </c>
      <c r="F48" s="94" t="s">
        <v>7</v>
      </c>
      <c r="G48" s="93">
        <v>619</v>
      </c>
      <c r="H48" s="93">
        <v>619</v>
      </c>
      <c r="I48" s="93">
        <v>609</v>
      </c>
      <c r="J48" s="93">
        <v>609</v>
      </c>
      <c r="K48" s="93">
        <v>589</v>
      </c>
      <c r="L48" s="93">
        <v>579</v>
      </c>
      <c r="M48" s="93">
        <v>549</v>
      </c>
      <c r="N48" s="93">
        <v>549</v>
      </c>
      <c r="O48" s="93">
        <v>509</v>
      </c>
      <c r="P48" s="93">
        <v>489</v>
      </c>
      <c r="Q48" s="93">
        <v>743</v>
      </c>
      <c r="R48" s="93">
        <v>743</v>
      </c>
      <c r="S48" s="93">
        <v>731</v>
      </c>
      <c r="T48" s="93">
        <v>731</v>
      </c>
      <c r="U48" s="93">
        <v>707</v>
      </c>
      <c r="V48" s="93">
        <v>695</v>
      </c>
      <c r="W48" s="93">
        <v>659</v>
      </c>
      <c r="X48" s="93">
        <v>659</v>
      </c>
      <c r="Y48" s="93">
        <v>611</v>
      </c>
      <c r="Z48" s="93">
        <v>587</v>
      </c>
    </row>
    <row r="49" spans="1:26" x14ac:dyDescent="0.3">
      <c r="A49" s="96" t="s">
        <v>224</v>
      </c>
      <c r="B49" s="116" t="s">
        <v>54</v>
      </c>
      <c r="C49" s="21" t="s">
        <v>52</v>
      </c>
      <c r="D49" s="132" t="s">
        <v>222</v>
      </c>
      <c r="E49" s="97">
        <v>759</v>
      </c>
      <c r="F49" s="94" t="s">
        <v>7</v>
      </c>
      <c r="G49" s="93">
        <v>709</v>
      </c>
      <c r="H49" s="93">
        <v>709</v>
      </c>
      <c r="I49" s="93">
        <v>699</v>
      </c>
      <c r="J49" s="93">
        <v>699</v>
      </c>
      <c r="K49" s="93">
        <v>679</v>
      </c>
      <c r="L49" s="93">
        <v>669</v>
      </c>
      <c r="M49" s="93">
        <v>639</v>
      </c>
      <c r="N49" s="93">
        <v>639</v>
      </c>
      <c r="O49" s="93">
        <v>589</v>
      </c>
      <c r="P49" s="93">
        <v>559</v>
      </c>
      <c r="Q49" s="93">
        <v>851</v>
      </c>
      <c r="R49" s="93">
        <v>851</v>
      </c>
      <c r="S49" s="93">
        <v>839</v>
      </c>
      <c r="T49" s="93">
        <v>839</v>
      </c>
      <c r="U49" s="93">
        <v>815</v>
      </c>
      <c r="V49" s="93">
        <v>803</v>
      </c>
      <c r="W49" s="93">
        <v>767</v>
      </c>
      <c r="X49" s="93">
        <v>767</v>
      </c>
      <c r="Y49" s="93">
        <v>707</v>
      </c>
      <c r="Z49" s="93">
        <v>671</v>
      </c>
    </row>
    <row r="50" spans="1:26" x14ac:dyDescent="0.3">
      <c r="A50" s="96" t="s">
        <v>224</v>
      </c>
      <c r="B50" s="116" t="s">
        <v>49</v>
      </c>
      <c r="C50" s="21" t="s">
        <v>52</v>
      </c>
      <c r="D50" s="132" t="s">
        <v>252</v>
      </c>
      <c r="E50" s="97">
        <v>939</v>
      </c>
      <c r="F50" s="97" t="s">
        <v>7</v>
      </c>
      <c r="G50" s="93">
        <v>889</v>
      </c>
      <c r="H50" s="93">
        <v>879</v>
      </c>
      <c r="I50" s="93">
        <v>879</v>
      </c>
      <c r="J50" s="93">
        <v>869</v>
      </c>
      <c r="K50" s="93">
        <v>849</v>
      </c>
      <c r="L50" s="93">
        <v>829</v>
      </c>
      <c r="M50" s="93">
        <v>789</v>
      </c>
      <c r="N50" s="93">
        <v>789</v>
      </c>
      <c r="O50" s="93">
        <v>729</v>
      </c>
      <c r="P50" s="93">
        <v>699</v>
      </c>
      <c r="Q50" s="93">
        <v>1067</v>
      </c>
      <c r="R50" s="93">
        <v>1055</v>
      </c>
      <c r="S50" s="93">
        <v>1055</v>
      </c>
      <c r="T50" s="93">
        <v>1043</v>
      </c>
      <c r="U50" s="93">
        <v>1019</v>
      </c>
      <c r="V50" s="93">
        <v>995</v>
      </c>
      <c r="W50" s="93">
        <v>947</v>
      </c>
      <c r="X50" s="93">
        <v>947</v>
      </c>
      <c r="Y50" s="93">
        <v>875</v>
      </c>
      <c r="Z50" s="93">
        <v>839</v>
      </c>
    </row>
    <row r="51" spans="1:26" x14ac:dyDescent="0.3">
      <c r="A51" s="96" t="s">
        <v>224</v>
      </c>
      <c r="B51" s="116" t="s">
        <v>49</v>
      </c>
      <c r="C51" s="21" t="s">
        <v>52</v>
      </c>
      <c r="D51" s="132" t="s">
        <v>226</v>
      </c>
      <c r="E51" s="97">
        <v>1239</v>
      </c>
      <c r="F51" s="94" t="s">
        <v>7</v>
      </c>
      <c r="G51" s="93">
        <v>1179</v>
      </c>
      <c r="H51" s="93">
        <v>1169</v>
      </c>
      <c r="I51" s="93">
        <v>1159</v>
      </c>
      <c r="J51" s="93">
        <v>1149</v>
      </c>
      <c r="K51" s="93">
        <v>1129</v>
      </c>
      <c r="L51" s="93">
        <v>1099</v>
      </c>
      <c r="M51" s="93">
        <v>1049</v>
      </c>
      <c r="N51" s="93">
        <v>1049</v>
      </c>
      <c r="O51" s="93">
        <v>959</v>
      </c>
      <c r="P51" s="93">
        <v>929</v>
      </c>
      <c r="Q51" s="93">
        <v>1415</v>
      </c>
      <c r="R51" s="93">
        <v>1403</v>
      </c>
      <c r="S51" s="93">
        <v>1391</v>
      </c>
      <c r="T51" s="93">
        <v>1379</v>
      </c>
      <c r="U51" s="93">
        <v>1355</v>
      </c>
      <c r="V51" s="93">
        <v>1319</v>
      </c>
      <c r="W51" s="93">
        <v>1259</v>
      </c>
      <c r="X51" s="93">
        <v>1259</v>
      </c>
      <c r="Y51" s="93">
        <v>1151</v>
      </c>
      <c r="Z51" s="93">
        <v>1115</v>
      </c>
    </row>
    <row r="52" spans="1:26" x14ac:dyDescent="0.3">
      <c r="A52" s="96" t="s">
        <v>224</v>
      </c>
      <c r="B52" s="116" t="s">
        <v>54</v>
      </c>
      <c r="C52" s="21" t="s">
        <v>258</v>
      </c>
      <c r="D52" s="132" t="s">
        <v>259</v>
      </c>
      <c r="E52" s="97">
        <v>639</v>
      </c>
      <c r="F52" s="94" t="s">
        <v>7</v>
      </c>
      <c r="G52" s="93">
        <v>609</v>
      </c>
      <c r="H52" s="93">
        <v>599</v>
      </c>
      <c r="I52" s="93">
        <v>599</v>
      </c>
      <c r="J52" s="93">
        <v>599</v>
      </c>
      <c r="K52" s="93">
        <v>579</v>
      </c>
      <c r="L52" s="93">
        <v>569</v>
      </c>
      <c r="M52" s="93">
        <v>539</v>
      </c>
      <c r="N52" s="93">
        <v>539</v>
      </c>
      <c r="O52" s="93">
        <v>499</v>
      </c>
      <c r="P52" s="93">
        <v>479</v>
      </c>
      <c r="Q52" s="93">
        <v>731</v>
      </c>
      <c r="R52" s="93">
        <v>719</v>
      </c>
      <c r="S52" s="93">
        <v>719</v>
      </c>
      <c r="T52" s="93">
        <v>719</v>
      </c>
      <c r="U52" s="93">
        <v>695</v>
      </c>
      <c r="V52" s="93">
        <v>683</v>
      </c>
      <c r="W52" s="93">
        <v>647</v>
      </c>
      <c r="X52" s="93">
        <v>647</v>
      </c>
      <c r="Y52" s="93">
        <v>599</v>
      </c>
      <c r="Z52" s="93">
        <v>575</v>
      </c>
    </row>
    <row r="53" spans="1:26" x14ac:dyDescent="0.3">
      <c r="A53" s="96" t="s">
        <v>224</v>
      </c>
      <c r="B53" s="116" t="s">
        <v>54</v>
      </c>
      <c r="C53" s="21" t="s">
        <v>55</v>
      </c>
      <c r="D53" s="132" t="s">
        <v>57</v>
      </c>
      <c r="E53" s="97">
        <v>399</v>
      </c>
      <c r="F53" s="94" t="s">
        <v>7</v>
      </c>
      <c r="G53" s="93">
        <v>379</v>
      </c>
      <c r="H53" s="93">
        <v>379</v>
      </c>
      <c r="I53" s="93">
        <v>379</v>
      </c>
      <c r="J53" s="93">
        <v>369</v>
      </c>
      <c r="K53" s="93">
        <v>369</v>
      </c>
      <c r="L53" s="93">
        <v>359</v>
      </c>
      <c r="M53" s="93">
        <v>339</v>
      </c>
      <c r="N53" s="93">
        <v>339</v>
      </c>
      <c r="O53" s="93">
        <v>309</v>
      </c>
      <c r="P53" s="93">
        <v>299</v>
      </c>
      <c r="Q53" s="93">
        <v>455</v>
      </c>
      <c r="R53" s="93">
        <v>455</v>
      </c>
      <c r="S53" s="93">
        <v>455</v>
      </c>
      <c r="T53" s="93">
        <v>443</v>
      </c>
      <c r="U53" s="93">
        <v>443</v>
      </c>
      <c r="V53" s="93">
        <v>431</v>
      </c>
      <c r="W53" s="93">
        <v>407</v>
      </c>
      <c r="X53" s="93">
        <v>407</v>
      </c>
      <c r="Y53" s="93">
        <v>371</v>
      </c>
      <c r="Z53" s="93">
        <v>359</v>
      </c>
    </row>
    <row r="54" spans="1:26" x14ac:dyDescent="0.3">
      <c r="A54" s="96" t="s">
        <v>224</v>
      </c>
      <c r="B54" s="116" t="s">
        <v>49</v>
      </c>
      <c r="C54" s="21" t="s">
        <v>55</v>
      </c>
      <c r="D54" s="95" t="s">
        <v>208</v>
      </c>
      <c r="E54" s="97">
        <v>1819</v>
      </c>
      <c r="F54" s="94" t="s">
        <v>7</v>
      </c>
      <c r="G54" s="93">
        <v>1719</v>
      </c>
      <c r="H54" s="93">
        <v>1709</v>
      </c>
      <c r="I54" s="93">
        <v>1699</v>
      </c>
      <c r="J54" s="93">
        <v>1679</v>
      </c>
      <c r="K54" s="93">
        <v>1649</v>
      </c>
      <c r="L54" s="93">
        <v>1609</v>
      </c>
      <c r="M54" s="93">
        <v>1539</v>
      </c>
      <c r="N54" s="93">
        <v>1539</v>
      </c>
      <c r="O54" s="93">
        <v>1409</v>
      </c>
      <c r="P54" s="93">
        <v>1359</v>
      </c>
      <c r="Q54" s="93">
        <v>2063</v>
      </c>
      <c r="R54" s="93">
        <v>2051</v>
      </c>
      <c r="S54" s="93">
        <v>2039</v>
      </c>
      <c r="T54" s="93">
        <v>2015</v>
      </c>
      <c r="U54" s="93">
        <v>1979</v>
      </c>
      <c r="V54" s="93">
        <v>1931</v>
      </c>
      <c r="W54" s="93">
        <v>1847</v>
      </c>
      <c r="X54" s="93">
        <v>1847</v>
      </c>
      <c r="Y54" s="93">
        <v>1691</v>
      </c>
      <c r="Z54" s="93">
        <v>1631</v>
      </c>
    </row>
    <row r="55" spans="1:26" x14ac:dyDescent="0.3">
      <c r="A55" s="96" t="s">
        <v>224</v>
      </c>
      <c r="B55" s="116" t="s">
        <v>49</v>
      </c>
      <c r="C55" s="21" t="s">
        <v>55</v>
      </c>
      <c r="D55" s="92" t="s">
        <v>207</v>
      </c>
      <c r="E55" s="97">
        <v>1429</v>
      </c>
      <c r="F55" s="94" t="s">
        <v>7</v>
      </c>
      <c r="G55" s="93">
        <v>1349</v>
      </c>
      <c r="H55" s="93">
        <v>1339</v>
      </c>
      <c r="I55" s="93">
        <v>1329</v>
      </c>
      <c r="J55" s="93">
        <v>1319</v>
      </c>
      <c r="K55" s="93">
        <v>1289</v>
      </c>
      <c r="L55" s="93">
        <v>1259</v>
      </c>
      <c r="M55" s="93">
        <v>1209</v>
      </c>
      <c r="N55" s="93">
        <v>1209</v>
      </c>
      <c r="O55" s="93">
        <v>1109</v>
      </c>
      <c r="P55" s="93">
        <v>1069</v>
      </c>
      <c r="Q55" s="93">
        <v>1619</v>
      </c>
      <c r="R55" s="93">
        <v>1607</v>
      </c>
      <c r="S55" s="93">
        <v>1595</v>
      </c>
      <c r="T55" s="93">
        <v>1583</v>
      </c>
      <c r="U55" s="93">
        <v>1547</v>
      </c>
      <c r="V55" s="93">
        <v>1511</v>
      </c>
      <c r="W55" s="93">
        <v>1451</v>
      </c>
      <c r="X55" s="93">
        <v>1451</v>
      </c>
      <c r="Y55" s="93">
        <v>1331</v>
      </c>
      <c r="Z55" s="93">
        <v>1283</v>
      </c>
    </row>
    <row r="56" spans="1:26" x14ac:dyDescent="0.3">
      <c r="A56" s="96" t="s">
        <v>224</v>
      </c>
      <c r="B56" s="116" t="s">
        <v>49</v>
      </c>
      <c r="C56" s="21" t="s">
        <v>55</v>
      </c>
      <c r="D56" s="92" t="s">
        <v>209</v>
      </c>
      <c r="E56" s="97">
        <v>2349</v>
      </c>
      <c r="F56" s="94" t="s">
        <v>7</v>
      </c>
      <c r="G56" s="93">
        <v>2229</v>
      </c>
      <c r="H56" s="93">
        <v>2209</v>
      </c>
      <c r="I56" s="93">
        <v>2189</v>
      </c>
      <c r="J56" s="93">
        <v>2179</v>
      </c>
      <c r="K56" s="93">
        <v>2129</v>
      </c>
      <c r="L56" s="93">
        <v>2079</v>
      </c>
      <c r="M56" s="93">
        <v>1979</v>
      </c>
      <c r="N56" s="93">
        <v>1979</v>
      </c>
      <c r="O56" s="93">
        <v>1819</v>
      </c>
      <c r="P56" s="93">
        <v>1759</v>
      </c>
      <c r="Q56" s="93">
        <v>2675</v>
      </c>
      <c r="R56" s="93">
        <v>2651</v>
      </c>
      <c r="S56" s="93">
        <v>2627</v>
      </c>
      <c r="T56" s="93">
        <v>2615</v>
      </c>
      <c r="U56" s="93">
        <v>2555</v>
      </c>
      <c r="V56" s="93">
        <v>2495</v>
      </c>
      <c r="W56" s="93">
        <v>2375</v>
      </c>
      <c r="X56" s="93">
        <v>2375</v>
      </c>
      <c r="Y56" s="93">
        <v>2183</v>
      </c>
      <c r="Z56" s="93">
        <v>2111</v>
      </c>
    </row>
    <row r="57" spans="1:26" x14ac:dyDescent="0.3">
      <c r="A57" s="96" t="s">
        <v>224</v>
      </c>
      <c r="B57" s="116" t="s">
        <v>49</v>
      </c>
      <c r="C57" s="21" t="s">
        <v>55</v>
      </c>
      <c r="D57" s="132" t="s">
        <v>325</v>
      </c>
      <c r="E57" s="97">
        <v>2439</v>
      </c>
      <c r="F57" s="94" t="s">
        <v>7</v>
      </c>
      <c r="G57" s="93">
        <v>2299</v>
      </c>
      <c r="H57" s="93">
        <v>2289</v>
      </c>
      <c r="I57" s="93">
        <v>2269</v>
      </c>
      <c r="J57" s="93">
        <v>2249</v>
      </c>
      <c r="K57" s="93">
        <v>2199</v>
      </c>
      <c r="L57" s="93">
        <v>2149</v>
      </c>
      <c r="M57" s="93">
        <v>2049</v>
      </c>
      <c r="N57" s="93">
        <v>2049</v>
      </c>
      <c r="O57" s="93">
        <v>1889</v>
      </c>
      <c r="P57" s="93">
        <v>1819</v>
      </c>
      <c r="Q57" s="93">
        <v>2759</v>
      </c>
      <c r="R57" s="93">
        <v>2747</v>
      </c>
      <c r="S57" s="93">
        <v>2723</v>
      </c>
      <c r="T57" s="93">
        <v>2699</v>
      </c>
      <c r="U57" s="93">
        <v>2639</v>
      </c>
      <c r="V57" s="93">
        <v>2579</v>
      </c>
      <c r="W57" s="93">
        <v>2459</v>
      </c>
      <c r="X57" s="93">
        <v>2459</v>
      </c>
      <c r="Y57" s="93">
        <v>2267</v>
      </c>
      <c r="Z57" s="93">
        <v>2183</v>
      </c>
    </row>
    <row r="58" spans="1:26" x14ac:dyDescent="0.3">
      <c r="A58" s="96" t="s">
        <v>224</v>
      </c>
      <c r="B58" s="116" t="s">
        <v>49</v>
      </c>
      <c r="C58" s="21" t="s">
        <v>55</v>
      </c>
      <c r="D58" s="132" t="s">
        <v>342</v>
      </c>
      <c r="E58" s="97">
        <v>1779</v>
      </c>
      <c r="F58" s="97" t="s">
        <v>7</v>
      </c>
      <c r="G58" s="93">
        <v>1689</v>
      </c>
      <c r="H58" s="93">
        <v>1669</v>
      </c>
      <c r="I58" s="93">
        <v>1659</v>
      </c>
      <c r="J58" s="93">
        <v>1649</v>
      </c>
      <c r="K58" s="93">
        <v>1609</v>
      </c>
      <c r="L58" s="93">
        <v>1579</v>
      </c>
      <c r="M58" s="93">
        <v>1499</v>
      </c>
      <c r="N58" s="93">
        <v>1499</v>
      </c>
      <c r="O58" s="93">
        <v>1379</v>
      </c>
      <c r="P58" s="93">
        <v>1329</v>
      </c>
      <c r="Q58" s="93">
        <v>2027</v>
      </c>
      <c r="R58" s="93">
        <v>2003</v>
      </c>
      <c r="S58" s="93">
        <v>1991</v>
      </c>
      <c r="T58" s="93">
        <v>1979</v>
      </c>
      <c r="U58" s="93">
        <v>1931</v>
      </c>
      <c r="V58" s="93">
        <v>1895</v>
      </c>
      <c r="W58" s="93">
        <v>1799</v>
      </c>
      <c r="X58" s="93">
        <v>1799</v>
      </c>
      <c r="Y58" s="93">
        <v>1655</v>
      </c>
      <c r="Z58" s="93">
        <v>1595</v>
      </c>
    </row>
    <row r="59" spans="1:26" x14ac:dyDescent="0.3">
      <c r="A59" s="96" t="s">
        <v>224</v>
      </c>
      <c r="B59" s="116" t="s">
        <v>54</v>
      </c>
      <c r="C59" s="21" t="s">
        <v>55</v>
      </c>
      <c r="D59" s="132" t="s">
        <v>56</v>
      </c>
      <c r="E59" s="97">
        <v>509</v>
      </c>
      <c r="F59" s="97" t="s">
        <v>7</v>
      </c>
      <c r="G59" s="93">
        <v>479</v>
      </c>
      <c r="H59" s="93">
        <v>479</v>
      </c>
      <c r="I59" s="93">
        <v>469</v>
      </c>
      <c r="J59" s="93">
        <v>469</v>
      </c>
      <c r="K59" s="93">
        <v>459</v>
      </c>
      <c r="L59" s="93">
        <v>449</v>
      </c>
      <c r="M59" s="93">
        <v>429</v>
      </c>
      <c r="N59" s="93">
        <v>429</v>
      </c>
      <c r="O59" s="93">
        <v>389</v>
      </c>
      <c r="P59" s="93">
        <v>379</v>
      </c>
      <c r="Q59" s="93">
        <v>575</v>
      </c>
      <c r="R59" s="93">
        <v>575</v>
      </c>
      <c r="S59" s="93">
        <v>563</v>
      </c>
      <c r="T59" s="93">
        <v>563</v>
      </c>
      <c r="U59" s="93">
        <v>551</v>
      </c>
      <c r="V59" s="93">
        <v>539</v>
      </c>
      <c r="W59" s="93">
        <v>515</v>
      </c>
      <c r="X59" s="93">
        <v>515</v>
      </c>
      <c r="Y59" s="93">
        <v>467</v>
      </c>
      <c r="Z59" s="93">
        <v>455</v>
      </c>
    </row>
    <row r="60" spans="1:26" x14ac:dyDescent="0.3">
      <c r="A60" s="96" t="s">
        <v>224</v>
      </c>
      <c r="B60" s="116" t="s">
        <v>54</v>
      </c>
      <c r="C60" s="21" t="s">
        <v>55</v>
      </c>
      <c r="D60" s="92" t="s">
        <v>300</v>
      </c>
      <c r="E60" s="97">
        <v>529</v>
      </c>
      <c r="F60" s="94" t="s">
        <v>7</v>
      </c>
      <c r="G60" s="93">
        <v>499</v>
      </c>
      <c r="H60" s="93">
        <v>489</v>
      </c>
      <c r="I60" s="93">
        <v>489</v>
      </c>
      <c r="J60" s="93">
        <v>489</v>
      </c>
      <c r="K60" s="93">
        <v>479</v>
      </c>
      <c r="L60" s="93">
        <v>469</v>
      </c>
      <c r="M60" s="93">
        <v>439</v>
      </c>
      <c r="N60" s="93">
        <v>439</v>
      </c>
      <c r="O60" s="93">
        <v>409</v>
      </c>
      <c r="P60" s="93">
        <v>389</v>
      </c>
      <c r="Q60" s="93">
        <v>599</v>
      </c>
      <c r="R60" s="93">
        <v>587</v>
      </c>
      <c r="S60" s="93">
        <v>587</v>
      </c>
      <c r="T60" s="93">
        <v>587</v>
      </c>
      <c r="U60" s="93">
        <v>575</v>
      </c>
      <c r="V60" s="93">
        <v>563</v>
      </c>
      <c r="W60" s="93">
        <v>527</v>
      </c>
      <c r="X60" s="93">
        <v>527</v>
      </c>
      <c r="Y60" s="93">
        <v>491</v>
      </c>
      <c r="Z60" s="93">
        <v>467</v>
      </c>
    </row>
    <row r="61" spans="1:26" x14ac:dyDescent="0.3">
      <c r="A61" s="96" t="s">
        <v>224</v>
      </c>
      <c r="B61" s="116" t="s">
        <v>54</v>
      </c>
      <c r="C61" s="21" t="s">
        <v>55</v>
      </c>
      <c r="D61" s="133" t="s">
        <v>277</v>
      </c>
      <c r="E61" s="97">
        <v>559</v>
      </c>
      <c r="F61" s="94" t="s">
        <v>7</v>
      </c>
      <c r="G61" s="93">
        <v>529</v>
      </c>
      <c r="H61" s="93">
        <v>519</v>
      </c>
      <c r="I61" s="93">
        <v>519</v>
      </c>
      <c r="J61" s="93">
        <v>519</v>
      </c>
      <c r="K61" s="93">
        <v>499</v>
      </c>
      <c r="L61" s="93">
        <v>489</v>
      </c>
      <c r="M61" s="93">
        <v>469</v>
      </c>
      <c r="N61" s="93">
        <v>469</v>
      </c>
      <c r="O61" s="93">
        <v>429</v>
      </c>
      <c r="P61" s="93">
        <v>419</v>
      </c>
      <c r="Q61" s="93">
        <v>635</v>
      </c>
      <c r="R61" s="93">
        <v>623</v>
      </c>
      <c r="S61" s="93">
        <v>623</v>
      </c>
      <c r="T61" s="93">
        <v>623</v>
      </c>
      <c r="U61" s="93">
        <v>599</v>
      </c>
      <c r="V61" s="93">
        <v>587</v>
      </c>
      <c r="W61" s="93">
        <v>563</v>
      </c>
      <c r="X61" s="93">
        <v>563</v>
      </c>
      <c r="Y61" s="93">
        <v>515</v>
      </c>
      <c r="Z61" s="93">
        <v>503</v>
      </c>
    </row>
    <row r="62" spans="1:26" x14ac:dyDescent="0.3">
      <c r="A62" s="96" t="s">
        <v>224</v>
      </c>
      <c r="B62" s="116" t="s">
        <v>54</v>
      </c>
      <c r="C62" s="21" t="s">
        <v>55</v>
      </c>
      <c r="D62" s="133" t="s">
        <v>9</v>
      </c>
      <c r="E62" s="97">
        <v>709</v>
      </c>
      <c r="F62" s="94" t="s">
        <v>7</v>
      </c>
      <c r="G62" s="93">
        <v>669</v>
      </c>
      <c r="H62" s="93">
        <v>669</v>
      </c>
      <c r="I62" s="93">
        <v>659</v>
      </c>
      <c r="J62" s="93">
        <v>659</v>
      </c>
      <c r="K62" s="93">
        <v>639</v>
      </c>
      <c r="L62" s="93">
        <v>629</v>
      </c>
      <c r="M62" s="93">
        <v>599</v>
      </c>
      <c r="N62" s="93">
        <v>599</v>
      </c>
      <c r="O62" s="93">
        <v>549</v>
      </c>
      <c r="P62" s="93">
        <v>529</v>
      </c>
      <c r="Q62" s="93">
        <v>803</v>
      </c>
      <c r="R62" s="93">
        <v>803</v>
      </c>
      <c r="S62" s="93">
        <v>791</v>
      </c>
      <c r="T62" s="93">
        <v>791</v>
      </c>
      <c r="U62" s="93">
        <v>767</v>
      </c>
      <c r="V62" s="93">
        <v>755</v>
      </c>
      <c r="W62" s="93">
        <v>719</v>
      </c>
      <c r="X62" s="93">
        <v>719</v>
      </c>
      <c r="Y62" s="93">
        <v>659</v>
      </c>
      <c r="Z62" s="93">
        <v>635</v>
      </c>
    </row>
    <row r="63" spans="1:26" x14ac:dyDescent="0.3">
      <c r="A63" s="96" t="s">
        <v>224</v>
      </c>
      <c r="B63" s="116" t="s">
        <v>54</v>
      </c>
      <c r="C63" s="21" t="s">
        <v>55</v>
      </c>
      <c r="D63" s="133" t="s">
        <v>316</v>
      </c>
      <c r="E63" s="97">
        <v>719</v>
      </c>
      <c r="F63" s="94" t="s">
        <v>7</v>
      </c>
      <c r="G63" s="93">
        <v>679</v>
      </c>
      <c r="H63" s="93">
        <v>669</v>
      </c>
      <c r="I63" s="93">
        <v>669</v>
      </c>
      <c r="J63" s="93">
        <v>659</v>
      </c>
      <c r="K63" s="93">
        <v>649</v>
      </c>
      <c r="L63" s="93">
        <v>629</v>
      </c>
      <c r="M63" s="93">
        <v>609</v>
      </c>
      <c r="N63" s="93">
        <v>609</v>
      </c>
      <c r="O63" s="93">
        <v>559</v>
      </c>
      <c r="P63" s="93">
        <v>539</v>
      </c>
      <c r="Q63" s="93">
        <v>815</v>
      </c>
      <c r="R63" s="93">
        <v>803</v>
      </c>
      <c r="S63" s="93">
        <v>803</v>
      </c>
      <c r="T63" s="93">
        <v>791</v>
      </c>
      <c r="U63" s="93">
        <v>779</v>
      </c>
      <c r="V63" s="93">
        <v>755</v>
      </c>
      <c r="W63" s="93">
        <v>731</v>
      </c>
      <c r="X63" s="93">
        <v>731</v>
      </c>
      <c r="Y63" s="93">
        <v>671</v>
      </c>
      <c r="Z63" s="93">
        <v>647</v>
      </c>
    </row>
    <row r="64" spans="1:26" x14ac:dyDescent="0.3">
      <c r="A64" s="96" t="s">
        <v>224</v>
      </c>
      <c r="B64" s="116" t="s">
        <v>49</v>
      </c>
      <c r="C64" s="21" t="s">
        <v>55</v>
      </c>
      <c r="D64" s="132" t="s">
        <v>10</v>
      </c>
      <c r="E64" s="97">
        <v>829</v>
      </c>
      <c r="F64" s="94" t="s">
        <v>7</v>
      </c>
      <c r="G64" s="93">
        <v>779</v>
      </c>
      <c r="H64" s="93">
        <v>779</v>
      </c>
      <c r="I64" s="93">
        <v>769</v>
      </c>
      <c r="J64" s="93">
        <v>769</v>
      </c>
      <c r="K64" s="93">
        <v>749</v>
      </c>
      <c r="L64" s="93">
        <v>729</v>
      </c>
      <c r="M64" s="93">
        <v>699</v>
      </c>
      <c r="N64" s="93">
        <v>699</v>
      </c>
      <c r="O64" s="93">
        <v>639</v>
      </c>
      <c r="P64" s="93">
        <v>619</v>
      </c>
      <c r="Q64" s="93">
        <v>935</v>
      </c>
      <c r="R64" s="93">
        <v>935</v>
      </c>
      <c r="S64" s="93">
        <v>923</v>
      </c>
      <c r="T64" s="93">
        <v>923</v>
      </c>
      <c r="U64" s="93">
        <v>899</v>
      </c>
      <c r="V64" s="93">
        <v>875</v>
      </c>
      <c r="W64" s="93">
        <v>839</v>
      </c>
      <c r="X64" s="93">
        <v>839</v>
      </c>
      <c r="Y64" s="93">
        <v>767</v>
      </c>
      <c r="Z64" s="93">
        <v>743</v>
      </c>
    </row>
    <row r="65" spans="1:26" x14ac:dyDescent="0.3">
      <c r="A65" s="96" t="s">
        <v>224</v>
      </c>
      <c r="B65" s="116" t="s">
        <v>49</v>
      </c>
      <c r="C65" s="21" t="s">
        <v>55</v>
      </c>
      <c r="D65" s="132" t="s">
        <v>223</v>
      </c>
      <c r="E65" s="97">
        <v>969</v>
      </c>
      <c r="F65" s="94" t="s">
        <v>7</v>
      </c>
      <c r="G65" s="93">
        <v>909</v>
      </c>
      <c r="H65" s="93">
        <v>909</v>
      </c>
      <c r="I65" s="93">
        <v>899</v>
      </c>
      <c r="J65" s="93">
        <v>889</v>
      </c>
      <c r="K65" s="93">
        <v>869</v>
      </c>
      <c r="L65" s="93">
        <v>849</v>
      </c>
      <c r="M65" s="93">
        <v>809</v>
      </c>
      <c r="N65" s="93">
        <v>809</v>
      </c>
      <c r="O65" s="93">
        <v>749</v>
      </c>
      <c r="P65" s="93">
        <v>719</v>
      </c>
      <c r="Q65" s="93">
        <v>1091</v>
      </c>
      <c r="R65" s="93">
        <v>1091</v>
      </c>
      <c r="S65" s="93">
        <v>1079</v>
      </c>
      <c r="T65" s="93">
        <v>1067</v>
      </c>
      <c r="U65" s="93">
        <v>1043</v>
      </c>
      <c r="V65" s="93">
        <v>1019</v>
      </c>
      <c r="W65" s="93">
        <v>971</v>
      </c>
      <c r="X65" s="93">
        <v>971</v>
      </c>
      <c r="Y65" s="93">
        <v>899</v>
      </c>
      <c r="Z65" s="93">
        <v>863</v>
      </c>
    </row>
    <row r="66" spans="1:26" x14ac:dyDescent="0.3">
      <c r="A66" s="96" t="s">
        <v>224</v>
      </c>
      <c r="B66" s="116" t="s">
        <v>49</v>
      </c>
      <c r="C66" s="21" t="s">
        <v>55</v>
      </c>
      <c r="D66" s="143" t="s">
        <v>326</v>
      </c>
      <c r="E66" s="97">
        <v>1149</v>
      </c>
      <c r="F66" s="94" t="s">
        <v>7</v>
      </c>
      <c r="G66" s="93">
        <v>1089</v>
      </c>
      <c r="H66" s="93">
        <v>1079</v>
      </c>
      <c r="I66" s="93">
        <v>1069</v>
      </c>
      <c r="J66" s="93">
        <v>1069</v>
      </c>
      <c r="K66" s="93">
        <v>1039</v>
      </c>
      <c r="L66" s="93">
        <v>1019</v>
      </c>
      <c r="M66" s="93">
        <v>969</v>
      </c>
      <c r="N66" s="93">
        <v>969</v>
      </c>
      <c r="O66" s="93">
        <v>889</v>
      </c>
      <c r="P66" s="93">
        <v>859</v>
      </c>
      <c r="Q66" s="93">
        <v>1307</v>
      </c>
      <c r="R66" s="93">
        <v>1295</v>
      </c>
      <c r="S66" s="93">
        <v>1283</v>
      </c>
      <c r="T66" s="93">
        <v>1283</v>
      </c>
      <c r="U66" s="93">
        <v>1247</v>
      </c>
      <c r="V66" s="93">
        <v>1223</v>
      </c>
      <c r="W66" s="93">
        <v>1163</v>
      </c>
      <c r="X66" s="93">
        <v>1163</v>
      </c>
      <c r="Y66" s="93">
        <v>1067</v>
      </c>
      <c r="Z66" s="93">
        <v>1031</v>
      </c>
    </row>
    <row r="67" spans="1:26" x14ac:dyDescent="0.3">
      <c r="A67" s="96" t="s">
        <v>224</v>
      </c>
      <c r="B67" s="116" t="s">
        <v>49</v>
      </c>
      <c r="C67" s="21" t="s">
        <v>55</v>
      </c>
      <c r="D67" s="132" t="s">
        <v>343</v>
      </c>
      <c r="E67" s="97">
        <v>1279</v>
      </c>
      <c r="F67" s="94" t="s">
        <v>7</v>
      </c>
      <c r="G67" s="93">
        <v>1209</v>
      </c>
      <c r="H67" s="93">
        <v>1199</v>
      </c>
      <c r="I67" s="93">
        <v>1189</v>
      </c>
      <c r="J67" s="93">
        <v>1179</v>
      </c>
      <c r="K67" s="93">
        <v>1149</v>
      </c>
      <c r="L67" s="93">
        <v>1129</v>
      </c>
      <c r="M67" s="93">
        <v>1079</v>
      </c>
      <c r="N67" s="93">
        <v>1079</v>
      </c>
      <c r="O67" s="93">
        <v>989</v>
      </c>
      <c r="P67" s="93">
        <v>949</v>
      </c>
      <c r="Q67" s="93">
        <v>1451</v>
      </c>
      <c r="R67" s="93">
        <v>1439</v>
      </c>
      <c r="S67" s="93">
        <v>1427</v>
      </c>
      <c r="T67" s="93">
        <v>1415</v>
      </c>
      <c r="U67" s="93">
        <v>1379</v>
      </c>
      <c r="V67" s="93">
        <v>1355</v>
      </c>
      <c r="W67" s="93">
        <v>1295</v>
      </c>
      <c r="X67" s="93">
        <v>1295</v>
      </c>
      <c r="Y67" s="93">
        <v>1187</v>
      </c>
      <c r="Z67" s="93">
        <v>1139</v>
      </c>
    </row>
    <row r="68" spans="1:26" x14ac:dyDescent="0.3">
      <c r="A68" s="96" t="s">
        <v>224</v>
      </c>
      <c r="B68" s="116" t="s">
        <v>49</v>
      </c>
      <c r="C68" s="21" t="s">
        <v>55</v>
      </c>
      <c r="D68" s="133" t="s">
        <v>253</v>
      </c>
      <c r="E68" s="97">
        <v>1339</v>
      </c>
      <c r="F68" s="94" t="s">
        <v>7</v>
      </c>
      <c r="G68" s="93">
        <v>1259</v>
      </c>
      <c r="H68" s="93">
        <v>1259</v>
      </c>
      <c r="I68" s="93">
        <v>1249</v>
      </c>
      <c r="J68" s="93">
        <v>1239</v>
      </c>
      <c r="K68" s="93">
        <v>1209</v>
      </c>
      <c r="L68" s="93">
        <v>1179</v>
      </c>
      <c r="M68" s="93">
        <v>1129</v>
      </c>
      <c r="N68" s="93">
        <v>1129</v>
      </c>
      <c r="O68" s="93">
        <v>1039</v>
      </c>
      <c r="P68" s="93">
        <v>999</v>
      </c>
      <c r="Q68" s="93">
        <v>1511</v>
      </c>
      <c r="R68" s="93">
        <v>1511</v>
      </c>
      <c r="S68" s="93">
        <v>1499</v>
      </c>
      <c r="T68" s="93">
        <v>1487</v>
      </c>
      <c r="U68" s="93">
        <v>1451</v>
      </c>
      <c r="V68" s="93">
        <v>1415</v>
      </c>
      <c r="W68" s="93">
        <v>1355</v>
      </c>
      <c r="X68" s="93">
        <v>1355</v>
      </c>
      <c r="Y68" s="93">
        <v>1247</v>
      </c>
      <c r="Z68" s="93">
        <v>1199</v>
      </c>
    </row>
    <row r="69" spans="1:26" x14ac:dyDescent="0.3">
      <c r="A69" s="96" t="s">
        <v>224</v>
      </c>
      <c r="B69" s="116" t="s">
        <v>49</v>
      </c>
      <c r="C69" s="21" t="s">
        <v>55</v>
      </c>
      <c r="D69" s="132" t="s">
        <v>227</v>
      </c>
      <c r="E69" s="97">
        <v>3719</v>
      </c>
      <c r="F69" s="94" t="s">
        <v>7</v>
      </c>
      <c r="G69" s="93">
        <v>3509</v>
      </c>
      <c r="H69" s="93">
        <v>3489</v>
      </c>
      <c r="I69" s="93">
        <v>3459</v>
      </c>
      <c r="J69" s="93">
        <v>3439</v>
      </c>
      <c r="K69" s="93">
        <v>3359</v>
      </c>
      <c r="L69" s="93">
        <v>3279</v>
      </c>
      <c r="M69" s="93">
        <v>3129</v>
      </c>
      <c r="N69" s="93">
        <v>3129</v>
      </c>
      <c r="O69" s="93">
        <v>2869</v>
      </c>
      <c r="P69" s="93">
        <v>2769</v>
      </c>
      <c r="Q69" s="93">
        <v>4211</v>
      </c>
      <c r="R69" s="93">
        <v>4187</v>
      </c>
      <c r="S69" s="93">
        <v>4151</v>
      </c>
      <c r="T69" s="93">
        <v>4127</v>
      </c>
      <c r="U69" s="93">
        <v>4031</v>
      </c>
      <c r="V69" s="93">
        <v>3935</v>
      </c>
      <c r="W69" s="93">
        <v>3755</v>
      </c>
      <c r="X69" s="93">
        <v>3755</v>
      </c>
      <c r="Y69" s="93">
        <v>3443</v>
      </c>
      <c r="Z69" s="93">
        <v>3323</v>
      </c>
    </row>
    <row r="70" spans="1:26" x14ac:dyDescent="0.3">
      <c r="A70" s="96" t="s">
        <v>224</v>
      </c>
      <c r="B70" s="116" t="s">
        <v>54</v>
      </c>
      <c r="C70" s="21" t="s">
        <v>58</v>
      </c>
      <c r="D70" s="132" t="s">
        <v>228</v>
      </c>
      <c r="E70" s="97">
        <v>839</v>
      </c>
      <c r="F70" s="94" t="s">
        <v>7</v>
      </c>
      <c r="G70" s="93">
        <v>799</v>
      </c>
      <c r="H70" s="93">
        <v>789</v>
      </c>
      <c r="I70" s="93">
        <v>779</v>
      </c>
      <c r="J70" s="93">
        <v>779</v>
      </c>
      <c r="K70" s="93">
        <v>759</v>
      </c>
      <c r="L70" s="93">
        <v>739</v>
      </c>
      <c r="M70" s="93">
        <v>709</v>
      </c>
      <c r="N70" s="93">
        <v>709</v>
      </c>
      <c r="O70" s="93">
        <v>649</v>
      </c>
      <c r="P70" s="93">
        <v>629</v>
      </c>
      <c r="Q70" s="93">
        <v>959</v>
      </c>
      <c r="R70" s="93">
        <v>947</v>
      </c>
      <c r="S70" s="93">
        <v>935</v>
      </c>
      <c r="T70" s="93">
        <v>935</v>
      </c>
      <c r="U70" s="93">
        <v>911</v>
      </c>
      <c r="V70" s="93">
        <v>887</v>
      </c>
      <c r="W70" s="93">
        <v>851</v>
      </c>
      <c r="X70" s="93">
        <v>851</v>
      </c>
      <c r="Y70" s="93">
        <v>779</v>
      </c>
      <c r="Z70" s="93">
        <v>755</v>
      </c>
    </row>
    <row r="71" spans="1:26" x14ac:dyDescent="0.3">
      <c r="A71" s="96" t="s">
        <v>224</v>
      </c>
      <c r="B71" s="116" t="s">
        <v>49</v>
      </c>
      <c r="C71" s="21" t="s">
        <v>58</v>
      </c>
      <c r="D71" s="132" t="s">
        <v>217</v>
      </c>
      <c r="E71" s="97">
        <v>1109</v>
      </c>
      <c r="F71" s="94" t="s">
        <v>7</v>
      </c>
      <c r="G71" s="93">
        <v>1049</v>
      </c>
      <c r="H71" s="93">
        <v>1039</v>
      </c>
      <c r="I71" s="93">
        <v>1029</v>
      </c>
      <c r="J71" s="93">
        <v>1029</v>
      </c>
      <c r="K71" s="93">
        <v>999</v>
      </c>
      <c r="L71" s="93">
        <v>979</v>
      </c>
      <c r="M71" s="93">
        <v>929</v>
      </c>
      <c r="N71" s="93">
        <v>929</v>
      </c>
      <c r="O71" s="93">
        <v>859</v>
      </c>
      <c r="P71" s="93">
        <v>829</v>
      </c>
      <c r="Q71" s="93">
        <v>1259</v>
      </c>
      <c r="R71" s="93">
        <v>1247</v>
      </c>
      <c r="S71" s="93">
        <v>1235</v>
      </c>
      <c r="T71" s="93">
        <v>1235</v>
      </c>
      <c r="U71" s="93">
        <v>1199</v>
      </c>
      <c r="V71" s="93">
        <v>1175</v>
      </c>
      <c r="W71" s="93">
        <v>1115</v>
      </c>
      <c r="X71" s="93">
        <v>1115</v>
      </c>
      <c r="Y71" s="93">
        <v>1031</v>
      </c>
      <c r="Z71" s="93">
        <v>995</v>
      </c>
    </row>
    <row r="72" spans="1:26" x14ac:dyDescent="0.3">
      <c r="A72" s="96" t="s">
        <v>224</v>
      </c>
      <c r="B72" s="116" t="s">
        <v>49</v>
      </c>
      <c r="C72" s="21" t="s">
        <v>58</v>
      </c>
      <c r="D72" s="132" t="s">
        <v>122</v>
      </c>
      <c r="E72" s="97">
        <v>1709</v>
      </c>
      <c r="F72" s="94" t="s">
        <v>7</v>
      </c>
      <c r="G72" s="93">
        <v>1619</v>
      </c>
      <c r="H72" s="93">
        <v>1599</v>
      </c>
      <c r="I72" s="93">
        <v>1589</v>
      </c>
      <c r="J72" s="93">
        <v>1579</v>
      </c>
      <c r="K72" s="93">
        <v>1549</v>
      </c>
      <c r="L72" s="93">
        <v>1509</v>
      </c>
      <c r="M72" s="93">
        <v>1439</v>
      </c>
      <c r="N72" s="93">
        <v>1439</v>
      </c>
      <c r="O72" s="93">
        <v>1319</v>
      </c>
      <c r="P72" s="93">
        <v>1279</v>
      </c>
      <c r="Q72" s="93">
        <v>1943</v>
      </c>
      <c r="R72" s="93">
        <v>1919</v>
      </c>
      <c r="S72" s="93">
        <v>1907</v>
      </c>
      <c r="T72" s="93">
        <v>1895</v>
      </c>
      <c r="U72" s="93">
        <v>1859</v>
      </c>
      <c r="V72" s="93">
        <v>1811</v>
      </c>
      <c r="W72" s="93">
        <v>1727</v>
      </c>
      <c r="X72" s="93">
        <v>1727</v>
      </c>
      <c r="Y72" s="93">
        <v>1583</v>
      </c>
      <c r="Z72" s="93">
        <v>1535</v>
      </c>
    </row>
    <row r="73" spans="1:26" x14ac:dyDescent="0.3">
      <c r="A73" s="96" t="s">
        <v>224</v>
      </c>
      <c r="B73" s="116" t="s">
        <v>54</v>
      </c>
      <c r="C73" s="21" t="s">
        <v>58</v>
      </c>
      <c r="D73" s="132" t="s">
        <v>238</v>
      </c>
      <c r="E73" s="97">
        <v>659</v>
      </c>
      <c r="F73" s="94" t="s">
        <v>7</v>
      </c>
      <c r="G73" s="93">
        <v>619</v>
      </c>
      <c r="H73" s="93">
        <v>619</v>
      </c>
      <c r="I73" s="93">
        <v>609</v>
      </c>
      <c r="J73" s="93">
        <v>609</v>
      </c>
      <c r="K73" s="93">
        <v>589</v>
      </c>
      <c r="L73" s="93">
        <v>579</v>
      </c>
      <c r="M73" s="93">
        <v>549</v>
      </c>
      <c r="N73" s="93">
        <v>549</v>
      </c>
      <c r="O73" s="93">
        <v>509</v>
      </c>
      <c r="P73" s="93">
        <v>489</v>
      </c>
      <c r="Q73" s="93">
        <v>743</v>
      </c>
      <c r="R73" s="93">
        <v>743</v>
      </c>
      <c r="S73" s="93">
        <v>731</v>
      </c>
      <c r="T73" s="93">
        <v>731</v>
      </c>
      <c r="U73" s="93">
        <v>707</v>
      </c>
      <c r="V73" s="93">
        <v>695</v>
      </c>
      <c r="W73" s="93">
        <v>659</v>
      </c>
      <c r="X73" s="93">
        <v>659</v>
      </c>
      <c r="Y73" s="93">
        <v>611</v>
      </c>
      <c r="Z73" s="93">
        <v>587</v>
      </c>
    </row>
    <row r="74" spans="1:26" x14ac:dyDescent="0.3">
      <c r="A74" s="96" t="s">
        <v>224</v>
      </c>
      <c r="B74" s="116" t="s">
        <v>49</v>
      </c>
      <c r="C74" s="21" t="s">
        <v>58</v>
      </c>
      <c r="D74" s="132" t="s">
        <v>279</v>
      </c>
      <c r="E74" s="97">
        <v>1709</v>
      </c>
      <c r="F74" s="94" t="s">
        <v>7</v>
      </c>
      <c r="G74" s="93">
        <v>1619</v>
      </c>
      <c r="H74" s="93">
        <v>1599</v>
      </c>
      <c r="I74" s="93">
        <v>1589</v>
      </c>
      <c r="J74" s="93">
        <v>1579</v>
      </c>
      <c r="K74" s="93">
        <v>1549</v>
      </c>
      <c r="L74" s="93">
        <v>1509</v>
      </c>
      <c r="M74" s="93">
        <v>1439</v>
      </c>
      <c r="N74" s="93">
        <v>1439</v>
      </c>
      <c r="O74" s="93">
        <v>1319</v>
      </c>
      <c r="P74" s="93">
        <v>1279</v>
      </c>
      <c r="Q74" s="93">
        <v>1943</v>
      </c>
      <c r="R74" s="93">
        <v>1919</v>
      </c>
      <c r="S74" s="93">
        <v>1907</v>
      </c>
      <c r="T74" s="93">
        <v>1895</v>
      </c>
      <c r="U74" s="93">
        <v>1859</v>
      </c>
      <c r="V74" s="93">
        <v>1811</v>
      </c>
      <c r="W74" s="93">
        <v>1727</v>
      </c>
      <c r="X74" s="93">
        <v>1727</v>
      </c>
      <c r="Y74" s="93">
        <v>1583</v>
      </c>
      <c r="Z74" s="93">
        <v>1535</v>
      </c>
    </row>
    <row r="75" spans="1:26" x14ac:dyDescent="0.3">
      <c r="A75" s="96" t="s">
        <v>224</v>
      </c>
      <c r="B75" s="116" t="s">
        <v>54</v>
      </c>
      <c r="C75" s="21" t="s">
        <v>58</v>
      </c>
      <c r="D75" s="136" t="s">
        <v>331</v>
      </c>
      <c r="E75" s="137">
        <v>769</v>
      </c>
      <c r="F75" s="138" t="s">
        <v>7</v>
      </c>
      <c r="G75" s="139">
        <v>729</v>
      </c>
      <c r="H75" s="139">
        <v>729</v>
      </c>
      <c r="I75" s="139">
        <v>719</v>
      </c>
      <c r="J75" s="139">
        <v>719</v>
      </c>
      <c r="K75" s="139">
        <v>699</v>
      </c>
      <c r="L75" s="139">
        <v>679</v>
      </c>
      <c r="M75" s="139">
        <v>649</v>
      </c>
      <c r="N75" s="139">
        <v>649</v>
      </c>
      <c r="O75" s="139">
        <v>599</v>
      </c>
      <c r="P75" s="139">
        <v>579</v>
      </c>
      <c r="Q75" s="139">
        <v>875</v>
      </c>
      <c r="R75" s="139">
        <v>875</v>
      </c>
      <c r="S75" s="139">
        <v>863</v>
      </c>
      <c r="T75" s="139">
        <v>863</v>
      </c>
      <c r="U75" s="139">
        <v>839</v>
      </c>
      <c r="V75" s="139">
        <v>815</v>
      </c>
      <c r="W75" s="139">
        <v>779</v>
      </c>
      <c r="X75" s="139">
        <v>779</v>
      </c>
      <c r="Y75" s="139">
        <v>719</v>
      </c>
      <c r="Z75" s="139">
        <v>695</v>
      </c>
    </row>
    <row r="76" spans="1:26" x14ac:dyDescent="0.3">
      <c r="A76" s="96" t="s">
        <v>224</v>
      </c>
      <c r="B76" s="116" t="s">
        <v>49</v>
      </c>
      <c r="C76" s="21" t="s">
        <v>58</v>
      </c>
      <c r="D76" s="132" t="s">
        <v>306</v>
      </c>
      <c r="E76" s="97">
        <v>1149</v>
      </c>
      <c r="F76" s="94" t="s">
        <v>7</v>
      </c>
      <c r="G76" s="93">
        <v>1089</v>
      </c>
      <c r="H76" s="93">
        <v>1079</v>
      </c>
      <c r="I76" s="93">
        <v>1069</v>
      </c>
      <c r="J76" s="93">
        <v>1069</v>
      </c>
      <c r="K76" s="93">
        <v>1039</v>
      </c>
      <c r="L76" s="93">
        <v>1019</v>
      </c>
      <c r="M76" s="93">
        <v>969</v>
      </c>
      <c r="N76" s="93">
        <v>969</v>
      </c>
      <c r="O76" s="93">
        <v>889</v>
      </c>
      <c r="P76" s="93">
        <v>859</v>
      </c>
      <c r="Q76" s="93">
        <v>1307</v>
      </c>
      <c r="R76" s="93">
        <v>1295</v>
      </c>
      <c r="S76" s="93">
        <v>1283</v>
      </c>
      <c r="T76" s="93">
        <v>1283</v>
      </c>
      <c r="U76" s="93">
        <v>1247</v>
      </c>
      <c r="V76" s="93">
        <v>1223</v>
      </c>
      <c r="W76" s="93">
        <v>1163</v>
      </c>
      <c r="X76" s="93">
        <v>1163</v>
      </c>
      <c r="Y76" s="93">
        <v>1067</v>
      </c>
      <c r="Z76" s="93">
        <v>1031</v>
      </c>
    </row>
    <row r="77" spans="1:26" x14ac:dyDescent="0.3">
      <c r="A77" s="96" t="s">
        <v>224</v>
      </c>
      <c r="B77" s="116" t="s">
        <v>54</v>
      </c>
      <c r="C77" s="21" t="s">
        <v>58</v>
      </c>
      <c r="D77" s="95" t="s">
        <v>239</v>
      </c>
      <c r="E77" s="97">
        <v>2079</v>
      </c>
      <c r="F77" s="94" t="s">
        <v>7</v>
      </c>
      <c r="G77" s="93">
        <v>1969</v>
      </c>
      <c r="H77" s="93">
        <v>1949</v>
      </c>
      <c r="I77" s="93">
        <v>1939</v>
      </c>
      <c r="J77" s="93">
        <v>1929</v>
      </c>
      <c r="K77" s="93">
        <v>1879</v>
      </c>
      <c r="L77" s="93">
        <v>1839</v>
      </c>
      <c r="M77" s="93">
        <v>1749</v>
      </c>
      <c r="N77" s="93">
        <v>1749</v>
      </c>
      <c r="O77" s="93">
        <v>1609</v>
      </c>
      <c r="P77" s="93">
        <v>1559</v>
      </c>
      <c r="Q77" s="93">
        <v>2363</v>
      </c>
      <c r="R77" s="93">
        <v>2339</v>
      </c>
      <c r="S77" s="93">
        <v>2327</v>
      </c>
      <c r="T77" s="93">
        <v>2315</v>
      </c>
      <c r="U77" s="93">
        <v>2255</v>
      </c>
      <c r="V77" s="93">
        <v>2207</v>
      </c>
      <c r="W77" s="93">
        <v>2099</v>
      </c>
      <c r="X77" s="93">
        <v>2099</v>
      </c>
      <c r="Y77" s="93">
        <v>1931</v>
      </c>
      <c r="Z77" s="93">
        <v>1871</v>
      </c>
    </row>
    <row r="78" spans="1:26" x14ac:dyDescent="0.3">
      <c r="A78" s="96" t="s">
        <v>224</v>
      </c>
      <c r="B78" s="116" t="s">
        <v>54</v>
      </c>
      <c r="C78" s="21" t="s">
        <v>58</v>
      </c>
      <c r="D78" s="95" t="s">
        <v>301</v>
      </c>
      <c r="E78" s="97">
        <v>2479</v>
      </c>
      <c r="F78" s="94" t="s">
        <v>7</v>
      </c>
      <c r="G78" s="93">
        <v>2349</v>
      </c>
      <c r="H78" s="93">
        <v>2329</v>
      </c>
      <c r="I78" s="93">
        <v>2309</v>
      </c>
      <c r="J78" s="93">
        <v>2299</v>
      </c>
      <c r="K78" s="93">
        <v>2249</v>
      </c>
      <c r="L78" s="93">
        <v>2199</v>
      </c>
      <c r="M78" s="93">
        <v>2089</v>
      </c>
      <c r="N78" s="93">
        <v>2089</v>
      </c>
      <c r="O78" s="93">
        <v>1919</v>
      </c>
      <c r="P78" s="93">
        <v>1859</v>
      </c>
      <c r="Q78" s="93">
        <v>2819</v>
      </c>
      <c r="R78" s="93">
        <v>2795</v>
      </c>
      <c r="S78" s="93">
        <v>2771</v>
      </c>
      <c r="T78" s="93">
        <v>2759</v>
      </c>
      <c r="U78" s="93">
        <v>2699</v>
      </c>
      <c r="V78" s="93">
        <v>2639</v>
      </c>
      <c r="W78" s="93">
        <v>2507</v>
      </c>
      <c r="X78" s="93">
        <v>2507</v>
      </c>
      <c r="Y78" s="93">
        <v>2303</v>
      </c>
      <c r="Z78" s="93">
        <v>2231</v>
      </c>
    </row>
    <row r="79" spans="1:26" x14ac:dyDescent="0.3">
      <c r="A79" s="96" t="s">
        <v>224</v>
      </c>
      <c r="B79" s="116" t="s">
        <v>49</v>
      </c>
      <c r="C79" s="21" t="s">
        <v>58</v>
      </c>
      <c r="D79" s="132" t="s">
        <v>240</v>
      </c>
      <c r="E79" s="97">
        <v>2419</v>
      </c>
      <c r="F79" s="94" t="s">
        <v>7</v>
      </c>
      <c r="G79" s="93">
        <v>2289</v>
      </c>
      <c r="H79" s="93">
        <v>2269</v>
      </c>
      <c r="I79" s="93">
        <v>2259</v>
      </c>
      <c r="J79" s="93">
        <v>2239</v>
      </c>
      <c r="K79" s="93">
        <v>2189</v>
      </c>
      <c r="L79" s="93">
        <v>2139</v>
      </c>
      <c r="M79" s="93">
        <v>2039</v>
      </c>
      <c r="N79" s="93">
        <v>2039</v>
      </c>
      <c r="O79" s="93">
        <v>1879</v>
      </c>
      <c r="P79" s="93">
        <v>1809</v>
      </c>
      <c r="Q79" s="93">
        <v>2747</v>
      </c>
      <c r="R79" s="93">
        <v>2723</v>
      </c>
      <c r="S79" s="93">
        <v>2711</v>
      </c>
      <c r="T79" s="93">
        <v>2687</v>
      </c>
      <c r="U79" s="93">
        <v>2627</v>
      </c>
      <c r="V79" s="93">
        <v>2567</v>
      </c>
      <c r="W79" s="93">
        <v>2447</v>
      </c>
      <c r="X79" s="93">
        <v>2447</v>
      </c>
      <c r="Y79" s="93">
        <v>2255</v>
      </c>
      <c r="Z79" s="93">
        <v>2171</v>
      </c>
    </row>
    <row r="80" spans="1:26" x14ac:dyDescent="0.3">
      <c r="A80" s="96" t="s">
        <v>224</v>
      </c>
      <c r="B80" s="116" t="s">
        <v>54</v>
      </c>
      <c r="C80" s="21" t="s">
        <v>59</v>
      </c>
      <c r="D80" s="132" t="s">
        <v>254</v>
      </c>
      <c r="E80" s="97">
        <v>529</v>
      </c>
      <c r="F80" s="94" t="s">
        <v>7</v>
      </c>
      <c r="G80" s="93">
        <v>499</v>
      </c>
      <c r="H80" s="93">
        <v>499</v>
      </c>
      <c r="I80" s="93">
        <v>499</v>
      </c>
      <c r="J80" s="93">
        <v>489</v>
      </c>
      <c r="K80" s="93">
        <v>479</v>
      </c>
      <c r="L80" s="93">
        <v>469</v>
      </c>
      <c r="M80" s="93">
        <v>449</v>
      </c>
      <c r="N80" s="93">
        <v>449</v>
      </c>
      <c r="O80" s="93">
        <v>409</v>
      </c>
      <c r="P80" s="93">
        <v>399</v>
      </c>
      <c r="Q80" s="93">
        <v>599</v>
      </c>
      <c r="R80" s="93">
        <v>599</v>
      </c>
      <c r="S80" s="93">
        <v>599</v>
      </c>
      <c r="T80" s="93">
        <v>587</v>
      </c>
      <c r="U80" s="93">
        <v>575</v>
      </c>
      <c r="V80" s="93">
        <v>563</v>
      </c>
      <c r="W80" s="93">
        <v>539</v>
      </c>
      <c r="X80" s="93">
        <v>539</v>
      </c>
      <c r="Y80" s="93">
        <v>491</v>
      </c>
      <c r="Z80" s="93">
        <v>479</v>
      </c>
    </row>
    <row r="81" spans="1:26" x14ac:dyDescent="0.3">
      <c r="A81" s="96" t="s">
        <v>224</v>
      </c>
      <c r="B81" s="116" t="s">
        <v>54</v>
      </c>
      <c r="C81" s="21" t="s">
        <v>59</v>
      </c>
      <c r="D81" s="95" t="s">
        <v>25</v>
      </c>
      <c r="E81" s="97">
        <v>689</v>
      </c>
      <c r="F81" s="94" t="s">
        <v>7</v>
      </c>
      <c r="G81" s="93">
        <v>649</v>
      </c>
      <c r="H81" s="93">
        <v>639</v>
      </c>
      <c r="I81" s="93">
        <v>639</v>
      </c>
      <c r="J81" s="93">
        <v>639</v>
      </c>
      <c r="K81" s="93">
        <v>619</v>
      </c>
      <c r="L81" s="93">
        <v>609</v>
      </c>
      <c r="M81" s="93">
        <v>579</v>
      </c>
      <c r="N81" s="93">
        <v>579</v>
      </c>
      <c r="O81" s="93">
        <v>529</v>
      </c>
      <c r="P81" s="93">
        <v>509</v>
      </c>
      <c r="Q81" s="93">
        <v>779</v>
      </c>
      <c r="R81" s="93">
        <v>767</v>
      </c>
      <c r="S81" s="93">
        <v>767</v>
      </c>
      <c r="T81" s="93">
        <v>767</v>
      </c>
      <c r="U81" s="93">
        <v>743</v>
      </c>
      <c r="V81" s="93">
        <v>731</v>
      </c>
      <c r="W81" s="93">
        <v>695</v>
      </c>
      <c r="X81" s="93">
        <v>695</v>
      </c>
      <c r="Y81" s="93">
        <v>635</v>
      </c>
      <c r="Z81" s="93">
        <v>611</v>
      </c>
    </row>
    <row r="82" spans="1:26" x14ac:dyDescent="0.3">
      <c r="A82" s="96" t="s">
        <v>224</v>
      </c>
      <c r="B82" s="116" t="s">
        <v>49</v>
      </c>
      <c r="C82" s="21" t="s">
        <v>59</v>
      </c>
      <c r="D82" s="132" t="s">
        <v>261</v>
      </c>
      <c r="E82" s="97">
        <v>849</v>
      </c>
      <c r="F82" s="94" t="s">
        <v>7</v>
      </c>
      <c r="G82" s="93">
        <v>809</v>
      </c>
      <c r="H82" s="93">
        <v>799</v>
      </c>
      <c r="I82" s="93">
        <v>799</v>
      </c>
      <c r="J82" s="93">
        <v>789</v>
      </c>
      <c r="K82" s="93">
        <v>769</v>
      </c>
      <c r="L82" s="93">
        <v>759</v>
      </c>
      <c r="M82" s="93">
        <v>719</v>
      </c>
      <c r="N82" s="93">
        <v>719</v>
      </c>
      <c r="O82" s="93">
        <v>659</v>
      </c>
      <c r="P82" s="93">
        <v>639</v>
      </c>
      <c r="Q82" s="93">
        <v>971</v>
      </c>
      <c r="R82" s="93">
        <v>959</v>
      </c>
      <c r="S82" s="93">
        <v>959</v>
      </c>
      <c r="T82" s="93">
        <v>947</v>
      </c>
      <c r="U82" s="93">
        <v>923</v>
      </c>
      <c r="V82" s="93">
        <v>911</v>
      </c>
      <c r="W82" s="93">
        <v>863</v>
      </c>
      <c r="X82" s="93">
        <v>863</v>
      </c>
      <c r="Y82" s="93">
        <v>791</v>
      </c>
      <c r="Z82" s="93">
        <v>767</v>
      </c>
    </row>
    <row r="83" spans="1:26" x14ac:dyDescent="0.3">
      <c r="A83" s="96" t="s">
        <v>224</v>
      </c>
      <c r="B83" s="116" t="s">
        <v>49</v>
      </c>
      <c r="C83" s="21" t="s">
        <v>59</v>
      </c>
      <c r="D83" s="132" t="s">
        <v>123</v>
      </c>
      <c r="E83" s="97">
        <v>1159</v>
      </c>
      <c r="F83" s="94" t="s">
        <v>7</v>
      </c>
      <c r="G83" s="93">
        <v>1099</v>
      </c>
      <c r="H83" s="93">
        <v>1089</v>
      </c>
      <c r="I83" s="93">
        <v>1079</v>
      </c>
      <c r="J83" s="93">
        <v>1079</v>
      </c>
      <c r="K83" s="93">
        <v>1049</v>
      </c>
      <c r="L83" s="93">
        <v>1029</v>
      </c>
      <c r="M83" s="93">
        <v>979</v>
      </c>
      <c r="N83" s="93">
        <v>979</v>
      </c>
      <c r="O83" s="93">
        <v>899</v>
      </c>
      <c r="P83" s="93">
        <v>869</v>
      </c>
      <c r="Q83" s="93">
        <v>1319</v>
      </c>
      <c r="R83" s="93">
        <v>1307</v>
      </c>
      <c r="S83" s="93">
        <v>1295</v>
      </c>
      <c r="T83" s="93">
        <v>1295</v>
      </c>
      <c r="U83" s="93">
        <v>1259</v>
      </c>
      <c r="V83" s="93">
        <v>1235</v>
      </c>
      <c r="W83" s="93">
        <v>1175</v>
      </c>
      <c r="X83" s="93">
        <v>1175</v>
      </c>
      <c r="Y83" s="93">
        <v>1079</v>
      </c>
      <c r="Z83" s="93">
        <v>1043</v>
      </c>
    </row>
    <row r="84" spans="1:26" x14ac:dyDescent="0.3">
      <c r="A84" s="96" t="s">
        <v>224</v>
      </c>
      <c r="B84" s="116" t="s">
        <v>49</v>
      </c>
      <c r="C84" s="21" t="s">
        <v>59</v>
      </c>
      <c r="D84" s="132" t="s">
        <v>90</v>
      </c>
      <c r="E84" s="97">
        <v>1509</v>
      </c>
      <c r="F84" s="94" t="s">
        <v>7</v>
      </c>
      <c r="G84" s="93">
        <v>1429</v>
      </c>
      <c r="H84" s="93">
        <v>1419</v>
      </c>
      <c r="I84" s="93">
        <v>1409</v>
      </c>
      <c r="J84" s="93">
        <v>1399</v>
      </c>
      <c r="K84" s="93">
        <v>1369</v>
      </c>
      <c r="L84" s="93">
        <v>1339</v>
      </c>
      <c r="M84" s="93">
        <v>1269</v>
      </c>
      <c r="N84" s="93">
        <v>1269</v>
      </c>
      <c r="O84" s="93">
        <v>1169</v>
      </c>
      <c r="P84" s="93">
        <v>1129</v>
      </c>
      <c r="Q84" s="93">
        <v>1715</v>
      </c>
      <c r="R84" s="93">
        <v>1703</v>
      </c>
      <c r="S84" s="93">
        <v>1691</v>
      </c>
      <c r="T84" s="93">
        <v>1679</v>
      </c>
      <c r="U84" s="93">
        <v>1643</v>
      </c>
      <c r="V84" s="93">
        <v>1607</v>
      </c>
      <c r="W84" s="93">
        <v>1523</v>
      </c>
      <c r="X84" s="93">
        <v>1523</v>
      </c>
      <c r="Y84" s="93">
        <v>1403</v>
      </c>
      <c r="Z84" s="93">
        <v>1355</v>
      </c>
    </row>
    <row r="85" spans="1:26" x14ac:dyDescent="0.3">
      <c r="A85" s="96" t="s">
        <v>224</v>
      </c>
      <c r="B85" s="116" t="s">
        <v>49</v>
      </c>
      <c r="C85" s="21" t="s">
        <v>59</v>
      </c>
      <c r="D85" s="132" t="s">
        <v>344</v>
      </c>
      <c r="E85" s="97">
        <v>2229</v>
      </c>
      <c r="F85" s="94" t="s">
        <v>7</v>
      </c>
      <c r="G85" s="93">
        <v>2109</v>
      </c>
      <c r="H85" s="93">
        <v>2089</v>
      </c>
      <c r="I85" s="93">
        <v>2079</v>
      </c>
      <c r="J85" s="93">
        <v>2059</v>
      </c>
      <c r="K85" s="93">
        <v>2019</v>
      </c>
      <c r="L85" s="93">
        <v>1969</v>
      </c>
      <c r="M85" s="93">
        <v>1879</v>
      </c>
      <c r="N85" s="93">
        <v>1879</v>
      </c>
      <c r="O85" s="93">
        <v>1729</v>
      </c>
      <c r="P85" s="93">
        <v>1669</v>
      </c>
      <c r="Q85" s="93">
        <v>2531</v>
      </c>
      <c r="R85" s="93">
        <v>2507</v>
      </c>
      <c r="S85" s="93">
        <v>2495</v>
      </c>
      <c r="T85" s="93">
        <v>2471</v>
      </c>
      <c r="U85" s="93">
        <v>2423</v>
      </c>
      <c r="V85" s="93">
        <v>2363</v>
      </c>
      <c r="W85" s="93">
        <v>2255</v>
      </c>
      <c r="X85" s="93">
        <v>2255</v>
      </c>
      <c r="Y85" s="93">
        <v>2075</v>
      </c>
      <c r="Z85" s="93">
        <v>2003</v>
      </c>
    </row>
    <row r="86" spans="1:26" x14ac:dyDescent="0.3">
      <c r="A86" s="96" t="s">
        <v>224</v>
      </c>
      <c r="B86" s="116" t="s">
        <v>49</v>
      </c>
      <c r="C86" s="21" t="s">
        <v>59</v>
      </c>
      <c r="D86" s="95" t="s">
        <v>32</v>
      </c>
      <c r="E86" s="97">
        <v>2089</v>
      </c>
      <c r="F86" s="94" t="s">
        <v>7</v>
      </c>
      <c r="G86" s="93">
        <v>1979</v>
      </c>
      <c r="H86" s="93">
        <v>1969</v>
      </c>
      <c r="I86" s="93">
        <v>1949</v>
      </c>
      <c r="J86" s="93">
        <v>1939</v>
      </c>
      <c r="K86" s="93">
        <v>1889</v>
      </c>
      <c r="L86" s="93">
        <v>1849</v>
      </c>
      <c r="M86" s="93">
        <v>1759</v>
      </c>
      <c r="N86" s="93">
        <v>1759</v>
      </c>
      <c r="O86" s="93">
        <v>1619</v>
      </c>
      <c r="P86" s="93">
        <v>1559</v>
      </c>
      <c r="Q86" s="93">
        <v>2375</v>
      </c>
      <c r="R86" s="93">
        <v>2363</v>
      </c>
      <c r="S86" s="93">
        <v>2339</v>
      </c>
      <c r="T86" s="93">
        <v>2327</v>
      </c>
      <c r="U86" s="93">
        <v>2267</v>
      </c>
      <c r="V86" s="93">
        <v>2219</v>
      </c>
      <c r="W86" s="93">
        <v>2111</v>
      </c>
      <c r="X86" s="93">
        <v>2111</v>
      </c>
      <c r="Y86" s="93">
        <v>1943</v>
      </c>
      <c r="Z86" s="93">
        <v>1871</v>
      </c>
    </row>
    <row r="87" spans="1:26" x14ac:dyDescent="0.3">
      <c r="A87" s="96" t="s">
        <v>224</v>
      </c>
      <c r="B87" s="116" t="s">
        <v>49</v>
      </c>
      <c r="C87" s="21" t="s">
        <v>59</v>
      </c>
      <c r="D87" s="95" t="s">
        <v>345</v>
      </c>
      <c r="E87" s="97">
        <v>2489</v>
      </c>
      <c r="F87" s="94" t="s">
        <v>7</v>
      </c>
      <c r="G87" s="93">
        <v>2349</v>
      </c>
      <c r="H87" s="93">
        <v>2339</v>
      </c>
      <c r="I87" s="93">
        <v>2319</v>
      </c>
      <c r="J87" s="93">
        <v>2299</v>
      </c>
      <c r="K87" s="93">
        <v>2249</v>
      </c>
      <c r="L87" s="93">
        <v>2199</v>
      </c>
      <c r="M87" s="93">
        <v>2099</v>
      </c>
      <c r="N87" s="93">
        <v>2099</v>
      </c>
      <c r="O87" s="93">
        <v>1929</v>
      </c>
      <c r="P87" s="93">
        <v>1859</v>
      </c>
      <c r="Q87" s="93">
        <v>2819</v>
      </c>
      <c r="R87" s="93">
        <v>2807</v>
      </c>
      <c r="S87" s="93">
        <v>2783</v>
      </c>
      <c r="T87" s="93">
        <v>2759</v>
      </c>
      <c r="U87" s="93">
        <v>2699</v>
      </c>
      <c r="V87" s="93">
        <v>2639</v>
      </c>
      <c r="W87" s="93">
        <v>2519</v>
      </c>
      <c r="X87" s="93">
        <v>2519</v>
      </c>
      <c r="Y87" s="93">
        <v>2315</v>
      </c>
      <c r="Z87" s="93">
        <v>2231</v>
      </c>
    </row>
    <row r="88" spans="1:26" x14ac:dyDescent="0.3">
      <c r="A88" s="96" t="s">
        <v>224</v>
      </c>
      <c r="B88" s="116" t="s">
        <v>49</v>
      </c>
      <c r="C88" s="21" t="s">
        <v>59</v>
      </c>
      <c r="D88" s="95" t="s">
        <v>26</v>
      </c>
      <c r="E88" s="97">
        <v>4439</v>
      </c>
      <c r="F88" s="94" t="s">
        <v>7</v>
      </c>
      <c r="G88" s="93">
        <v>4189</v>
      </c>
      <c r="H88" s="93">
        <v>4159</v>
      </c>
      <c r="I88" s="93">
        <v>4129</v>
      </c>
      <c r="J88" s="93">
        <v>4099</v>
      </c>
      <c r="K88" s="93">
        <v>4009</v>
      </c>
      <c r="L88" s="93">
        <v>3919</v>
      </c>
      <c r="M88" s="93">
        <v>3729</v>
      </c>
      <c r="N88" s="93">
        <v>3729</v>
      </c>
      <c r="O88" s="93">
        <v>3429</v>
      </c>
      <c r="P88" s="93">
        <v>3309</v>
      </c>
      <c r="Q88" s="93">
        <v>5027</v>
      </c>
      <c r="R88" s="93">
        <v>4991</v>
      </c>
      <c r="S88" s="93">
        <v>4955</v>
      </c>
      <c r="T88" s="93">
        <v>4919</v>
      </c>
      <c r="U88" s="93">
        <v>4811</v>
      </c>
      <c r="V88" s="93">
        <v>4703</v>
      </c>
      <c r="W88" s="93">
        <v>4475</v>
      </c>
      <c r="X88" s="93">
        <v>4475</v>
      </c>
      <c r="Y88" s="93">
        <v>4115</v>
      </c>
      <c r="Z88" s="93">
        <v>3971</v>
      </c>
    </row>
    <row r="89" spans="1:26" x14ac:dyDescent="0.3">
      <c r="A89" s="96" t="s">
        <v>224</v>
      </c>
      <c r="B89" s="116" t="s">
        <v>49</v>
      </c>
      <c r="C89" s="21" t="s">
        <v>59</v>
      </c>
      <c r="D89" s="95" t="s">
        <v>260</v>
      </c>
      <c r="E89" s="97">
        <v>3639</v>
      </c>
      <c r="F89" s="94" t="s">
        <v>7</v>
      </c>
      <c r="G89" s="93">
        <v>3439</v>
      </c>
      <c r="H89" s="93">
        <v>3409</v>
      </c>
      <c r="I89" s="93">
        <v>3389</v>
      </c>
      <c r="J89" s="93">
        <v>3359</v>
      </c>
      <c r="K89" s="93">
        <v>3289</v>
      </c>
      <c r="L89" s="93">
        <v>3209</v>
      </c>
      <c r="M89" s="93">
        <v>3059</v>
      </c>
      <c r="N89" s="93">
        <v>3059</v>
      </c>
      <c r="O89" s="93">
        <v>2809</v>
      </c>
      <c r="P89" s="93">
        <v>2709</v>
      </c>
      <c r="Q89" s="93">
        <v>4127</v>
      </c>
      <c r="R89" s="93">
        <v>4091</v>
      </c>
      <c r="S89" s="93">
        <v>4067</v>
      </c>
      <c r="T89" s="93">
        <v>4031</v>
      </c>
      <c r="U89" s="93">
        <v>3947</v>
      </c>
      <c r="V89" s="93">
        <v>3851</v>
      </c>
      <c r="W89" s="93">
        <v>3671</v>
      </c>
      <c r="X89" s="93">
        <v>3671</v>
      </c>
      <c r="Y89" s="93">
        <v>3371</v>
      </c>
      <c r="Z89" s="93">
        <v>3251</v>
      </c>
    </row>
    <row r="90" spans="1:26" x14ac:dyDescent="0.3">
      <c r="A90" s="96" t="s">
        <v>224</v>
      </c>
      <c r="B90" s="116" t="s">
        <v>49</v>
      </c>
      <c r="C90" s="21" t="s">
        <v>59</v>
      </c>
      <c r="D90" s="92" t="s">
        <v>27</v>
      </c>
      <c r="E90" s="97">
        <v>6489</v>
      </c>
      <c r="F90" s="94" t="s">
        <v>7</v>
      </c>
      <c r="G90" s="93">
        <v>6139</v>
      </c>
      <c r="H90" s="93">
        <v>6089</v>
      </c>
      <c r="I90" s="93">
        <v>6049</v>
      </c>
      <c r="J90" s="93">
        <v>5999</v>
      </c>
      <c r="K90" s="93">
        <v>5869</v>
      </c>
      <c r="L90" s="93">
        <v>5729</v>
      </c>
      <c r="M90" s="93">
        <v>5459</v>
      </c>
      <c r="N90" s="93">
        <v>5459</v>
      </c>
      <c r="O90" s="93">
        <v>5019</v>
      </c>
      <c r="P90" s="93">
        <v>4839</v>
      </c>
      <c r="Q90" s="93">
        <v>7367</v>
      </c>
      <c r="R90" s="93">
        <v>7307</v>
      </c>
      <c r="S90" s="93">
        <v>7259</v>
      </c>
      <c r="T90" s="93">
        <v>7199</v>
      </c>
      <c r="U90" s="93">
        <v>7043</v>
      </c>
      <c r="V90" s="93">
        <v>6875</v>
      </c>
      <c r="W90" s="93">
        <v>6551</v>
      </c>
      <c r="X90" s="93">
        <v>6551</v>
      </c>
      <c r="Y90" s="93">
        <v>6023</v>
      </c>
      <c r="Z90" s="93">
        <v>5807</v>
      </c>
    </row>
    <row r="91" spans="1:26" x14ac:dyDescent="0.3">
      <c r="A91" s="96" t="s">
        <v>224</v>
      </c>
      <c r="B91" s="116" t="s">
        <v>49</v>
      </c>
      <c r="C91" s="21" t="s">
        <v>59</v>
      </c>
      <c r="D91" s="92" t="s">
        <v>309</v>
      </c>
      <c r="E91" s="97">
        <v>4929</v>
      </c>
      <c r="F91" s="94" t="s">
        <v>7</v>
      </c>
      <c r="G91" s="93">
        <v>4659</v>
      </c>
      <c r="H91" s="93">
        <v>4619</v>
      </c>
      <c r="I91" s="93">
        <v>4589</v>
      </c>
      <c r="J91" s="93">
        <v>4559</v>
      </c>
      <c r="K91" s="93">
        <v>4449</v>
      </c>
      <c r="L91" s="93">
        <v>4349</v>
      </c>
      <c r="M91" s="93">
        <v>4149</v>
      </c>
      <c r="N91" s="93">
        <v>4149</v>
      </c>
      <c r="O91" s="93">
        <v>3809</v>
      </c>
      <c r="P91" s="93">
        <v>3669</v>
      </c>
      <c r="Q91" s="93">
        <v>5591</v>
      </c>
      <c r="R91" s="93">
        <v>5543</v>
      </c>
      <c r="S91" s="93">
        <v>5507</v>
      </c>
      <c r="T91" s="93">
        <v>5471</v>
      </c>
      <c r="U91" s="93">
        <v>5339</v>
      </c>
      <c r="V91" s="93">
        <v>5219</v>
      </c>
      <c r="W91" s="93">
        <v>4979</v>
      </c>
      <c r="X91" s="93">
        <v>4979</v>
      </c>
      <c r="Y91" s="93">
        <v>4571</v>
      </c>
      <c r="Z91" s="93">
        <v>4403</v>
      </c>
    </row>
    <row r="92" spans="1:26" x14ac:dyDescent="0.3">
      <c r="A92" s="96" t="s">
        <v>224</v>
      </c>
      <c r="B92" s="116" t="s">
        <v>49</v>
      </c>
      <c r="C92" s="21" t="s">
        <v>59</v>
      </c>
      <c r="D92" s="132" t="s">
        <v>308</v>
      </c>
      <c r="E92" s="97">
        <v>5909</v>
      </c>
      <c r="F92" s="94" t="s">
        <v>7</v>
      </c>
      <c r="G92" s="93">
        <v>5589</v>
      </c>
      <c r="H92" s="93">
        <v>5549</v>
      </c>
      <c r="I92" s="93">
        <v>5509</v>
      </c>
      <c r="J92" s="93">
        <v>5469</v>
      </c>
      <c r="K92" s="93">
        <v>5339</v>
      </c>
      <c r="L92" s="93">
        <v>5219</v>
      </c>
      <c r="M92" s="93">
        <v>4979</v>
      </c>
      <c r="N92" s="93">
        <v>4979</v>
      </c>
      <c r="O92" s="93">
        <v>4569</v>
      </c>
      <c r="P92" s="93">
        <v>4409</v>
      </c>
      <c r="Q92" s="93">
        <v>6707</v>
      </c>
      <c r="R92" s="93">
        <v>6659</v>
      </c>
      <c r="S92" s="93">
        <v>6611</v>
      </c>
      <c r="T92" s="93">
        <v>6563</v>
      </c>
      <c r="U92" s="93">
        <v>6407</v>
      </c>
      <c r="V92" s="93">
        <v>6263</v>
      </c>
      <c r="W92" s="93">
        <v>5975</v>
      </c>
      <c r="X92" s="93">
        <v>5975</v>
      </c>
      <c r="Y92" s="93">
        <v>5483</v>
      </c>
      <c r="Z92" s="93">
        <v>5291</v>
      </c>
    </row>
    <row r="93" spans="1:26" x14ac:dyDescent="0.3">
      <c r="A93" s="96" t="s">
        <v>224</v>
      </c>
      <c r="B93" s="116" t="s">
        <v>49</v>
      </c>
      <c r="C93" s="21" t="s">
        <v>59</v>
      </c>
      <c r="D93" s="132" t="s">
        <v>307</v>
      </c>
      <c r="E93" s="97">
        <v>6899</v>
      </c>
      <c r="F93" s="94" t="s">
        <v>7</v>
      </c>
      <c r="G93" s="93">
        <v>6519</v>
      </c>
      <c r="H93" s="93">
        <v>6469</v>
      </c>
      <c r="I93" s="93">
        <v>6419</v>
      </c>
      <c r="J93" s="93">
        <v>6379</v>
      </c>
      <c r="K93" s="93">
        <v>6229</v>
      </c>
      <c r="L93" s="93">
        <v>6089</v>
      </c>
      <c r="M93" s="93">
        <v>5809</v>
      </c>
      <c r="N93" s="93">
        <v>5809</v>
      </c>
      <c r="O93" s="93">
        <v>5329</v>
      </c>
      <c r="P93" s="93">
        <v>5139</v>
      </c>
      <c r="Q93" s="93">
        <v>7823</v>
      </c>
      <c r="R93" s="93">
        <v>7763</v>
      </c>
      <c r="S93" s="93">
        <v>7703</v>
      </c>
      <c r="T93" s="93">
        <v>7655</v>
      </c>
      <c r="U93" s="93">
        <v>7475</v>
      </c>
      <c r="V93" s="93">
        <v>7307</v>
      </c>
      <c r="W93" s="93">
        <v>6971</v>
      </c>
      <c r="X93" s="93">
        <v>6971</v>
      </c>
      <c r="Y93" s="93">
        <v>6395</v>
      </c>
      <c r="Z93" s="93">
        <v>6167</v>
      </c>
    </row>
    <row r="94" spans="1:26" x14ac:dyDescent="0.3">
      <c r="A94" s="96" t="s">
        <v>224</v>
      </c>
      <c r="B94" s="116" t="s">
        <v>49</v>
      </c>
      <c r="C94" s="21" t="s">
        <v>59</v>
      </c>
      <c r="D94" s="95" t="s">
        <v>241</v>
      </c>
      <c r="E94" s="97">
        <v>5179</v>
      </c>
      <c r="F94" s="94" t="s">
        <v>7</v>
      </c>
      <c r="G94" s="93">
        <v>4889</v>
      </c>
      <c r="H94" s="93">
        <v>4859</v>
      </c>
      <c r="I94" s="93">
        <v>4819</v>
      </c>
      <c r="J94" s="93">
        <v>4779</v>
      </c>
      <c r="K94" s="93">
        <v>4679</v>
      </c>
      <c r="L94" s="93">
        <v>4569</v>
      </c>
      <c r="M94" s="93">
        <v>4359</v>
      </c>
      <c r="N94" s="93">
        <v>4359</v>
      </c>
      <c r="O94" s="93">
        <v>3999</v>
      </c>
      <c r="P94" s="93">
        <v>3859</v>
      </c>
      <c r="Q94" s="93">
        <v>5867</v>
      </c>
      <c r="R94" s="93">
        <v>5831</v>
      </c>
      <c r="S94" s="93">
        <v>5783</v>
      </c>
      <c r="T94" s="93">
        <v>5735</v>
      </c>
      <c r="U94" s="93">
        <v>5615</v>
      </c>
      <c r="V94" s="93">
        <v>5483</v>
      </c>
      <c r="W94" s="93">
        <v>5231</v>
      </c>
      <c r="X94" s="93">
        <v>5231</v>
      </c>
      <c r="Y94" s="93">
        <v>4799</v>
      </c>
      <c r="Z94" s="93">
        <v>4631</v>
      </c>
    </row>
    <row r="95" spans="1:26" x14ac:dyDescent="0.3">
      <c r="A95" s="96" t="s">
        <v>224</v>
      </c>
      <c r="B95" s="116" t="s">
        <v>49</v>
      </c>
      <c r="C95" s="21" t="s">
        <v>59</v>
      </c>
      <c r="D95" s="95" t="s">
        <v>242</v>
      </c>
      <c r="E95" s="97">
        <v>3849</v>
      </c>
      <c r="F95" s="94" t="s">
        <v>7</v>
      </c>
      <c r="G95" s="93">
        <v>3639</v>
      </c>
      <c r="H95" s="93">
        <v>3609</v>
      </c>
      <c r="I95" s="93">
        <v>3589</v>
      </c>
      <c r="J95" s="93">
        <v>3559</v>
      </c>
      <c r="K95" s="93">
        <v>3479</v>
      </c>
      <c r="L95" s="93">
        <v>3399</v>
      </c>
      <c r="M95" s="93">
        <v>3239</v>
      </c>
      <c r="N95" s="93">
        <v>3239</v>
      </c>
      <c r="O95" s="93">
        <v>2979</v>
      </c>
      <c r="P95" s="93">
        <v>2869</v>
      </c>
      <c r="Q95" s="93">
        <v>4367</v>
      </c>
      <c r="R95" s="93">
        <v>4331</v>
      </c>
      <c r="S95" s="93">
        <v>4307</v>
      </c>
      <c r="T95" s="93">
        <v>4271</v>
      </c>
      <c r="U95" s="93">
        <v>4175</v>
      </c>
      <c r="V95" s="93">
        <v>4079</v>
      </c>
      <c r="W95" s="93">
        <v>3887</v>
      </c>
      <c r="X95" s="93">
        <v>3887</v>
      </c>
      <c r="Y95" s="93">
        <v>3575</v>
      </c>
      <c r="Z95" s="93">
        <v>3443</v>
      </c>
    </row>
    <row r="96" spans="1:26" x14ac:dyDescent="0.3">
      <c r="A96" s="96" t="s">
        <v>224</v>
      </c>
      <c r="B96" s="116" t="s">
        <v>49</v>
      </c>
      <c r="C96" s="21" t="s">
        <v>59</v>
      </c>
      <c r="D96" s="95" t="s">
        <v>243</v>
      </c>
      <c r="E96" s="97">
        <v>9119</v>
      </c>
      <c r="F96" s="94" t="s">
        <v>7</v>
      </c>
      <c r="G96" s="93">
        <v>8609</v>
      </c>
      <c r="H96" s="93">
        <v>8549</v>
      </c>
      <c r="I96" s="93">
        <v>8489</v>
      </c>
      <c r="J96" s="93">
        <v>8419</v>
      </c>
      <c r="K96" s="93">
        <v>8239</v>
      </c>
      <c r="L96" s="93">
        <v>8049</v>
      </c>
      <c r="M96" s="93">
        <v>7669</v>
      </c>
      <c r="N96" s="93">
        <v>7669</v>
      </c>
      <c r="O96" s="93">
        <v>7039</v>
      </c>
      <c r="P96" s="93">
        <v>6789</v>
      </c>
      <c r="Q96" s="93">
        <v>10331</v>
      </c>
      <c r="R96" s="93">
        <v>10259</v>
      </c>
      <c r="S96" s="93">
        <v>10187</v>
      </c>
      <c r="T96" s="93">
        <v>10103</v>
      </c>
      <c r="U96" s="93">
        <v>9887</v>
      </c>
      <c r="V96" s="93">
        <v>9659</v>
      </c>
      <c r="W96" s="93">
        <v>9203</v>
      </c>
      <c r="X96" s="93">
        <v>9203</v>
      </c>
      <c r="Y96" s="93">
        <v>8447</v>
      </c>
      <c r="Z96" s="93">
        <v>8147</v>
      </c>
    </row>
    <row r="97" spans="1:26" x14ac:dyDescent="0.3">
      <c r="A97" s="96" t="s">
        <v>224</v>
      </c>
      <c r="B97" s="116" t="s">
        <v>49</v>
      </c>
      <c r="C97" s="21" t="s">
        <v>59</v>
      </c>
      <c r="D97" s="95" t="s">
        <v>244</v>
      </c>
      <c r="E97" s="97">
        <v>9549</v>
      </c>
      <c r="F97" s="94" t="s">
        <v>7</v>
      </c>
      <c r="G97" s="93">
        <v>9019</v>
      </c>
      <c r="H97" s="93">
        <v>8949</v>
      </c>
      <c r="I97" s="93">
        <v>8889</v>
      </c>
      <c r="J97" s="93">
        <v>8819</v>
      </c>
      <c r="K97" s="93">
        <v>8629</v>
      </c>
      <c r="L97" s="93">
        <v>8429</v>
      </c>
      <c r="M97" s="93">
        <v>8029</v>
      </c>
      <c r="N97" s="93">
        <v>8029</v>
      </c>
      <c r="O97" s="93">
        <v>7379</v>
      </c>
      <c r="P97" s="93">
        <v>7109</v>
      </c>
      <c r="Q97" s="93">
        <v>10823</v>
      </c>
      <c r="R97" s="93">
        <v>10739</v>
      </c>
      <c r="S97" s="93">
        <v>10667</v>
      </c>
      <c r="T97" s="93">
        <v>10583</v>
      </c>
      <c r="U97" s="93">
        <v>10355</v>
      </c>
      <c r="V97" s="93">
        <v>10115</v>
      </c>
      <c r="W97" s="93">
        <v>9635</v>
      </c>
      <c r="X97" s="93">
        <v>9635</v>
      </c>
      <c r="Y97" s="93">
        <v>8855</v>
      </c>
      <c r="Z97" s="93">
        <v>8531</v>
      </c>
    </row>
    <row r="98" spans="1:26" x14ac:dyDescent="0.3">
      <c r="A98" s="96" t="s">
        <v>224</v>
      </c>
      <c r="B98" s="116" t="s">
        <v>49</v>
      </c>
      <c r="C98" s="21" t="s">
        <v>60</v>
      </c>
      <c r="D98" s="132" t="s">
        <v>245</v>
      </c>
      <c r="E98" s="97">
        <v>2479</v>
      </c>
      <c r="F98" s="94" t="s">
        <v>7</v>
      </c>
      <c r="G98" s="93">
        <v>2339</v>
      </c>
      <c r="H98" s="93">
        <v>2329</v>
      </c>
      <c r="I98" s="93">
        <v>2309</v>
      </c>
      <c r="J98" s="93">
        <v>2289</v>
      </c>
      <c r="K98" s="93">
        <v>2239</v>
      </c>
      <c r="L98" s="93">
        <v>2189</v>
      </c>
      <c r="M98" s="93">
        <v>2089</v>
      </c>
      <c r="N98" s="93">
        <v>2089</v>
      </c>
      <c r="O98" s="93">
        <v>1919</v>
      </c>
      <c r="P98" s="93">
        <v>1849</v>
      </c>
      <c r="Q98" s="93">
        <v>2807</v>
      </c>
      <c r="R98" s="93">
        <v>2795</v>
      </c>
      <c r="S98" s="93">
        <v>2771</v>
      </c>
      <c r="T98" s="93">
        <v>2747</v>
      </c>
      <c r="U98" s="93">
        <v>2687</v>
      </c>
      <c r="V98" s="93">
        <v>2627</v>
      </c>
      <c r="W98" s="93">
        <v>2507</v>
      </c>
      <c r="X98" s="93">
        <v>2507</v>
      </c>
      <c r="Y98" s="93">
        <v>2303</v>
      </c>
      <c r="Z98" s="93">
        <v>2219</v>
      </c>
    </row>
    <row r="99" spans="1:26" x14ac:dyDescent="0.3">
      <c r="A99" s="96" t="s">
        <v>224</v>
      </c>
      <c r="B99" s="116" t="s">
        <v>49</v>
      </c>
      <c r="C99" s="21" t="s">
        <v>60</v>
      </c>
      <c r="D99" s="132" t="s">
        <v>126</v>
      </c>
      <c r="E99" s="97">
        <v>1649</v>
      </c>
      <c r="F99" s="94" t="s">
        <v>7</v>
      </c>
      <c r="G99" s="93">
        <v>1559</v>
      </c>
      <c r="H99" s="93">
        <v>1549</v>
      </c>
      <c r="I99" s="93">
        <v>1539</v>
      </c>
      <c r="J99" s="93">
        <v>1519</v>
      </c>
      <c r="K99" s="93">
        <v>1489</v>
      </c>
      <c r="L99" s="93">
        <v>1459</v>
      </c>
      <c r="M99" s="93">
        <v>1389</v>
      </c>
      <c r="N99" s="93">
        <v>1389</v>
      </c>
      <c r="O99" s="93">
        <v>1279</v>
      </c>
      <c r="P99" s="93">
        <v>1229</v>
      </c>
      <c r="Q99" s="93">
        <v>1871</v>
      </c>
      <c r="R99" s="93">
        <v>1859</v>
      </c>
      <c r="S99" s="93">
        <v>1847</v>
      </c>
      <c r="T99" s="93">
        <v>1823</v>
      </c>
      <c r="U99" s="93">
        <v>1787</v>
      </c>
      <c r="V99" s="93">
        <v>1751</v>
      </c>
      <c r="W99" s="93">
        <v>1667</v>
      </c>
      <c r="X99" s="93">
        <v>1667</v>
      </c>
      <c r="Y99" s="93">
        <v>1535</v>
      </c>
      <c r="Z99" s="93">
        <v>1475</v>
      </c>
    </row>
    <row r="100" spans="1:26" x14ac:dyDescent="0.3">
      <c r="A100" s="96" t="s">
        <v>224</v>
      </c>
      <c r="B100" s="116" t="s">
        <v>49</v>
      </c>
      <c r="C100" s="21" t="s">
        <v>60</v>
      </c>
      <c r="D100" s="132" t="s">
        <v>302</v>
      </c>
      <c r="E100" s="97">
        <v>1719</v>
      </c>
      <c r="F100" s="94" t="s">
        <v>7</v>
      </c>
      <c r="G100" s="93">
        <v>1619</v>
      </c>
      <c r="H100" s="93">
        <v>1609</v>
      </c>
      <c r="I100" s="93">
        <v>1599</v>
      </c>
      <c r="J100" s="93">
        <v>1589</v>
      </c>
      <c r="K100" s="93">
        <v>1549</v>
      </c>
      <c r="L100" s="93">
        <v>1519</v>
      </c>
      <c r="M100" s="93">
        <v>1449</v>
      </c>
      <c r="N100" s="93">
        <v>1449</v>
      </c>
      <c r="O100" s="93">
        <v>1329</v>
      </c>
      <c r="P100" s="93">
        <v>1279</v>
      </c>
      <c r="Q100" s="93">
        <v>1943</v>
      </c>
      <c r="R100" s="93">
        <v>1931</v>
      </c>
      <c r="S100" s="93">
        <v>1919</v>
      </c>
      <c r="T100" s="93">
        <v>1907</v>
      </c>
      <c r="U100" s="93">
        <v>1859</v>
      </c>
      <c r="V100" s="93">
        <v>1823</v>
      </c>
      <c r="W100" s="93">
        <v>1739</v>
      </c>
      <c r="X100" s="93">
        <v>1739</v>
      </c>
      <c r="Y100" s="93">
        <v>1595</v>
      </c>
      <c r="Z100" s="93">
        <v>1535</v>
      </c>
    </row>
    <row r="101" spans="1:26" x14ac:dyDescent="0.3">
      <c r="A101" s="96" t="s">
        <v>224</v>
      </c>
      <c r="B101" s="116" t="s">
        <v>49</v>
      </c>
      <c r="C101" s="21" t="s">
        <v>60</v>
      </c>
      <c r="D101" s="132" t="s">
        <v>317</v>
      </c>
      <c r="E101" s="97">
        <v>3049</v>
      </c>
      <c r="F101" s="94" t="s">
        <v>7</v>
      </c>
      <c r="G101" s="93">
        <v>2879</v>
      </c>
      <c r="H101" s="93">
        <v>2859</v>
      </c>
      <c r="I101" s="93">
        <v>2839</v>
      </c>
      <c r="J101" s="93">
        <v>2819</v>
      </c>
      <c r="K101" s="93">
        <v>2759</v>
      </c>
      <c r="L101" s="93">
        <v>2689</v>
      </c>
      <c r="M101" s="93">
        <v>2569</v>
      </c>
      <c r="N101" s="93">
        <v>2569</v>
      </c>
      <c r="O101" s="93">
        <v>2359</v>
      </c>
      <c r="P101" s="93">
        <v>2279</v>
      </c>
      <c r="Q101" s="93">
        <v>3455</v>
      </c>
      <c r="R101" s="93">
        <v>3431</v>
      </c>
      <c r="S101" s="93">
        <v>3407</v>
      </c>
      <c r="T101" s="93">
        <v>3383</v>
      </c>
      <c r="U101" s="93">
        <v>3311</v>
      </c>
      <c r="V101" s="93">
        <v>3227</v>
      </c>
      <c r="W101" s="93">
        <v>3083</v>
      </c>
      <c r="X101" s="93">
        <v>3083</v>
      </c>
      <c r="Y101" s="93">
        <v>2831</v>
      </c>
      <c r="Z101" s="93">
        <v>2735</v>
      </c>
    </row>
    <row r="102" spans="1:26" x14ac:dyDescent="0.3">
      <c r="A102" s="96" t="s">
        <v>224</v>
      </c>
      <c r="B102" s="116" t="s">
        <v>49</v>
      </c>
      <c r="C102" s="21" t="s">
        <v>60</v>
      </c>
      <c r="D102" s="132" t="s">
        <v>346</v>
      </c>
      <c r="E102" s="97">
        <v>2039</v>
      </c>
      <c r="F102" s="94" t="s">
        <v>7</v>
      </c>
      <c r="G102" s="93">
        <v>1929</v>
      </c>
      <c r="H102" s="93">
        <v>1909</v>
      </c>
      <c r="I102" s="93">
        <v>1899</v>
      </c>
      <c r="J102" s="93">
        <v>1879</v>
      </c>
      <c r="K102" s="93">
        <v>1839</v>
      </c>
      <c r="L102" s="93">
        <v>1799</v>
      </c>
      <c r="M102" s="93">
        <v>1719</v>
      </c>
      <c r="N102" s="93">
        <v>1719</v>
      </c>
      <c r="O102" s="93">
        <v>1579</v>
      </c>
      <c r="P102" s="93">
        <v>1519</v>
      </c>
      <c r="Q102" s="93">
        <v>2315</v>
      </c>
      <c r="R102" s="93">
        <v>2291</v>
      </c>
      <c r="S102" s="93">
        <v>2279</v>
      </c>
      <c r="T102" s="93">
        <v>2255</v>
      </c>
      <c r="U102" s="93">
        <v>2207</v>
      </c>
      <c r="V102" s="93">
        <v>2159</v>
      </c>
      <c r="W102" s="93">
        <v>2063</v>
      </c>
      <c r="X102" s="93">
        <v>2063</v>
      </c>
      <c r="Y102" s="93">
        <v>1895</v>
      </c>
      <c r="Z102" s="93">
        <v>1823</v>
      </c>
    </row>
    <row r="103" spans="1:26" x14ac:dyDescent="0.3">
      <c r="A103" s="96" t="s">
        <v>224</v>
      </c>
      <c r="B103" s="116" t="s">
        <v>49</v>
      </c>
      <c r="C103" s="21" t="s">
        <v>60</v>
      </c>
      <c r="D103" s="132" t="s">
        <v>310</v>
      </c>
      <c r="E103" s="97">
        <v>6089</v>
      </c>
      <c r="F103" s="94" t="s">
        <v>7</v>
      </c>
      <c r="G103" s="93">
        <v>5759</v>
      </c>
      <c r="H103" s="93">
        <v>5719</v>
      </c>
      <c r="I103" s="93">
        <v>5669</v>
      </c>
      <c r="J103" s="93">
        <v>5629</v>
      </c>
      <c r="K103" s="93">
        <v>5509</v>
      </c>
      <c r="L103" s="93">
        <v>5379</v>
      </c>
      <c r="M103" s="93">
        <v>5129</v>
      </c>
      <c r="N103" s="93">
        <v>5129</v>
      </c>
      <c r="O103" s="93">
        <v>4709</v>
      </c>
      <c r="P103" s="93">
        <v>4539</v>
      </c>
      <c r="Q103" s="93">
        <v>6911</v>
      </c>
      <c r="R103" s="93">
        <v>6863</v>
      </c>
      <c r="S103" s="93">
        <v>6803</v>
      </c>
      <c r="T103" s="93">
        <v>6755</v>
      </c>
      <c r="U103" s="93">
        <v>6611</v>
      </c>
      <c r="V103" s="93">
        <v>6455</v>
      </c>
      <c r="W103" s="93">
        <v>6155</v>
      </c>
      <c r="X103" s="93">
        <v>6155</v>
      </c>
      <c r="Y103" s="93">
        <v>5651</v>
      </c>
      <c r="Z103" s="93">
        <v>5447</v>
      </c>
    </row>
    <row r="104" spans="1:26" x14ac:dyDescent="0.3">
      <c r="A104" s="96" t="s">
        <v>224</v>
      </c>
      <c r="B104" s="116" t="s">
        <v>54</v>
      </c>
      <c r="C104" s="21" t="s">
        <v>60</v>
      </c>
      <c r="D104" s="132" t="s">
        <v>182</v>
      </c>
      <c r="E104" s="97">
        <v>559</v>
      </c>
      <c r="F104" s="94" t="s">
        <v>7</v>
      </c>
      <c r="G104" s="93">
        <v>529</v>
      </c>
      <c r="H104" s="93">
        <v>519</v>
      </c>
      <c r="I104" s="93">
        <v>519</v>
      </c>
      <c r="J104" s="93">
        <v>519</v>
      </c>
      <c r="K104" s="93">
        <v>499</v>
      </c>
      <c r="L104" s="93">
        <v>489</v>
      </c>
      <c r="M104" s="93">
        <v>469</v>
      </c>
      <c r="N104" s="93">
        <v>469</v>
      </c>
      <c r="O104" s="93">
        <v>429</v>
      </c>
      <c r="P104" s="93">
        <v>419</v>
      </c>
      <c r="Q104" s="93">
        <v>635</v>
      </c>
      <c r="R104" s="93">
        <v>623</v>
      </c>
      <c r="S104" s="93">
        <v>623</v>
      </c>
      <c r="T104" s="93">
        <v>623</v>
      </c>
      <c r="U104" s="93">
        <v>599</v>
      </c>
      <c r="V104" s="93">
        <v>587</v>
      </c>
      <c r="W104" s="93">
        <v>563</v>
      </c>
      <c r="X104" s="93">
        <v>563</v>
      </c>
      <c r="Y104" s="93">
        <v>515</v>
      </c>
      <c r="Z104" s="93">
        <v>503</v>
      </c>
    </row>
    <row r="105" spans="1:26" x14ac:dyDescent="0.3">
      <c r="A105" s="96" t="s">
        <v>224</v>
      </c>
      <c r="B105" s="116" t="s">
        <v>49</v>
      </c>
      <c r="C105" s="21" t="s">
        <v>60</v>
      </c>
      <c r="D105" s="132" t="s">
        <v>347</v>
      </c>
      <c r="E105" s="97">
        <v>819</v>
      </c>
      <c r="F105" s="94" t="s">
        <v>7</v>
      </c>
      <c r="G105" s="93">
        <v>769</v>
      </c>
      <c r="H105" s="93">
        <v>769</v>
      </c>
      <c r="I105" s="93">
        <v>759</v>
      </c>
      <c r="J105" s="93">
        <v>759</v>
      </c>
      <c r="K105" s="93">
        <v>739</v>
      </c>
      <c r="L105" s="93">
        <v>719</v>
      </c>
      <c r="M105" s="93">
        <v>689</v>
      </c>
      <c r="N105" s="93">
        <v>689</v>
      </c>
      <c r="O105" s="93">
        <v>629</v>
      </c>
      <c r="P105" s="93">
        <v>609</v>
      </c>
      <c r="Q105" s="93">
        <v>923</v>
      </c>
      <c r="R105" s="93">
        <v>923</v>
      </c>
      <c r="S105" s="93">
        <v>911</v>
      </c>
      <c r="T105" s="93">
        <v>911</v>
      </c>
      <c r="U105" s="93">
        <v>887</v>
      </c>
      <c r="V105" s="93">
        <v>863</v>
      </c>
      <c r="W105" s="93">
        <v>827</v>
      </c>
      <c r="X105" s="93">
        <v>827</v>
      </c>
      <c r="Y105" s="93">
        <v>755</v>
      </c>
      <c r="Z105" s="93">
        <v>731</v>
      </c>
    </row>
    <row r="106" spans="1:26" x14ac:dyDescent="0.3">
      <c r="A106" s="96" t="s">
        <v>224</v>
      </c>
      <c r="B106" s="116" t="s">
        <v>49</v>
      </c>
      <c r="C106" s="21" t="s">
        <v>60</v>
      </c>
      <c r="D106" s="132" t="s">
        <v>348</v>
      </c>
      <c r="E106" s="97">
        <v>1029</v>
      </c>
      <c r="F106" s="94" t="s">
        <v>7</v>
      </c>
      <c r="G106" s="93">
        <v>969</v>
      </c>
      <c r="H106" s="93">
        <v>959</v>
      </c>
      <c r="I106" s="93">
        <v>959</v>
      </c>
      <c r="J106" s="93">
        <v>949</v>
      </c>
      <c r="K106" s="93">
        <v>929</v>
      </c>
      <c r="L106" s="93">
        <v>909</v>
      </c>
      <c r="M106" s="93">
        <v>869</v>
      </c>
      <c r="N106" s="93">
        <v>869</v>
      </c>
      <c r="O106" s="93">
        <v>799</v>
      </c>
      <c r="P106" s="93">
        <v>769</v>
      </c>
      <c r="Q106" s="93">
        <v>1163</v>
      </c>
      <c r="R106" s="93">
        <v>1151</v>
      </c>
      <c r="S106" s="93">
        <v>1151</v>
      </c>
      <c r="T106" s="93">
        <v>1139</v>
      </c>
      <c r="U106" s="93">
        <v>1115</v>
      </c>
      <c r="V106" s="93">
        <v>1091</v>
      </c>
      <c r="W106" s="93">
        <v>1043</v>
      </c>
      <c r="X106" s="93">
        <v>1043</v>
      </c>
      <c r="Y106" s="93">
        <v>959</v>
      </c>
      <c r="Z106" s="93">
        <v>923</v>
      </c>
    </row>
    <row r="107" spans="1:26" x14ac:dyDescent="0.3">
      <c r="A107" s="96" t="s">
        <v>224</v>
      </c>
      <c r="B107" s="116" t="s">
        <v>54</v>
      </c>
      <c r="C107" s="21" t="s">
        <v>60</v>
      </c>
      <c r="D107" s="132" t="s">
        <v>303</v>
      </c>
      <c r="E107" s="97">
        <v>839</v>
      </c>
      <c r="F107" s="94" t="s">
        <v>7</v>
      </c>
      <c r="G107" s="93">
        <v>799</v>
      </c>
      <c r="H107" s="93">
        <v>789</v>
      </c>
      <c r="I107" s="93">
        <v>779</v>
      </c>
      <c r="J107" s="93">
        <v>779</v>
      </c>
      <c r="K107" s="93">
        <v>759</v>
      </c>
      <c r="L107" s="93">
        <v>739</v>
      </c>
      <c r="M107" s="93">
        <v>709</v>
      </c>
      <c r="N107" s="93">
        <v>709</v>
      </c>
      <c r="O107" s="93">
        <v>649</v>
      </c>
      <c r="P107" s="93">
        <v>629</v>
      </c>
      <c r="Q107" s="93">
        <v>959</v>
      </c>
      <c r="R107" s="93">
        <v>947</v>
      </c>
      <c r="S107" s="93">
        <v>935</v>
      </c>
      <c r="T107" s="93">
        <v>935</v>
      </c>
      <c r="U107" s="93">
        <v>911</v>
      </c>
      <c r="V107" s="93">
        <v>887</v>
      </c>
      <c r="W107" s="93">
        <v>851</v>
      </c>
      <c r="X107" s="93">
        <v>851</v>
      </c>
      <c r="Y107" s="93">
        <v>779</v>
      </c>
      <c r="Z107" s="93">
        <v>755</v>
      </c>
    </row>
    <row r="108" spans="1:26" x14ac:dyDescent="0.3">
      <c r="A108" s="96" t="s">
        <v>224</v>
      </c>
      <c r="B108" s="116" t="s">
        <v>49</v>
      </c>
      <c r="C108" s="21" t="s">
        <v>60</v>
      </c>
      <c r="D108" s="132" t="s">
        <v>183</v>
      </c>
      <c r="E108" s="97">
        <v>849</v>
      </c>
      <c r="F108" s="94" t="s">
        <v>7</v>
      </c>
      <c r="G108" s="93">
        <v>809</v>
      </c>
      <c r="H108" s="93">
        <v>799</v>
      </c>
      <c r="I108" s="93">
        <v>799</v>
      </c>
      <c r="J108" s="93">
        <v>789</v>
      </c>
      <c r="K108" s="93">
        <v>769</v>
      </c>
      <c r="L108" s="93">
        <v>759</v>
      </c>
      <c r="M108" s="93">
        <v>719</v>
      </c>
      <c r="N108" s="93">
        <v>719</v>
      </c>
      <c r="O108" s="93">
        <v>659</v>
      </c>
      <c r="P108" s="93">
        <v>639</v>
      </c>
      <c r="Q108" s="93">
        <v>971</v>
      </c>
      <c r="R108" s="93">
        <v>959</v>
      </c>
      <c r="S108" s="93">
        <v>959</v>
      </c>
      <c r="T108" s="93">
        <v>947</v>
      </c>
      <c r="U108" s="93">
        <v>923</v>
      </c>
      <c r="V108" s="93">
        <v>911</v>
      </c>
      <c r="W108" s="93">
        <v>863</v>
      </c>
      <c r="X108" s="93">
        <v>863</v>
      </c>
      <c r="Y108" s="93">
        <v>791</v>
      </c>
      <c r="Z108" s="93">
        <v>767</v>
      </c>
    </row>
    <row r="109" spans="1:26" x14ac:dyDescent="0.3">
      <c r="A109" s="96" t="s">
        <v>224</v>
      </c>
      <c r="B109" s="116" t="s">
        <v>49</v>
      </c>
      <c r="C109" s="21" t="s">
        <v>60</v>
      </c>
      <c r="D109" s="132" t="s">
        <v>311</v>
      </c>
      <c r="E109" s="97">
        <v>1299</v>
      </c>
      <c r="F109" s="94" t="s">
        <v>7</v>
      </c>
      <c r="G109" s="93">
        <v>1229</v>
      </c>
      <c r="H109" s="93">
        <v>1219</v>
      </c>
      <c r="I109" s="93">
        <v>1209</v>
      </c>
      <c r="J109" s="93">
        <v>1199</v>
      </c>
      <c r="K109" s="93">
        <v>1179</v>
      </c>
      <c r="L109" s="93">
        <v>1149</v>
      </c>
      <c r="M109" s="93">
        <v>1099</v>
      </c>
      <c r="N109" s="93">
        <v>1099</v>
      </c>
      <c r="O109" s="93">
        <v>1009</v>
      </c>
      <c r="P109" s="93">
        <v>969</v>
      </c>
      <c r="Q109" s="93">
        <v>1475</v>
      </c>
      <c r="R109" s="93">
        <v>1463</v>
      </c>
      <c r="S109" s="93">
        <v>1451</v>
      </c>
      <c r="T109" s="93">
        <v>1439</v>
      </c>
      <c r="U109" s="93">
        <v>1415</v>
      </c>
      <c r="V109" s="93">
        <v>1379</v>
      </c>
      <c r="W109" s="93">
        <v>1319</v>
      </c>
      <c r="X109" s="93">
        <v>1319</v>
      </c>
      <c r="Y109" s="93">
        <v>1211</v>
      </c>
      <c r="Z109" s="93">
        <v>1163</v>
      </c>
    </row>
    <row r="110" spans="1:26" x14ac:dyDescent="0.3">
      <c r="A110" s="96" t="s">
        <v>224</v>
      </c>
      <c r="B110" s="116" t="s">
        <v>49</v>
      </c>
      <c r="C110" s="21" t="s">
        <v>60</v>
      </c>
      <c r="D110" s="132" t="s">
        <v>349</v>
      </c>
      <c r="E110" s="97">
        <v>1279</v>
      </c>
      <c r="F110" s="94" t="s">
        <v>7</v>
      </c>
      <c r="G110" s="93">
        <v>1209</v>
      </c>
      <c r="H110" s="93">
        <v>1199</v>
      </c>
      <c r="I110" s="93">
        <v>1189</v>
      </c>
      <c r="J110" s="93">
        <v>1189</v>
      </c>
      <c r="K110" s="93">
        <v>1159</v>
      </c>
      <c r="L110" s="93">
        <v>1129</v>
      </c>
      <c r="M110" s="93">
        <v>1079</v>
      </c>
      <c r="N110" s="93">
        <v>1079</v>
      </c>
      <c r="O110" s="93">
        <v>989</v>
      </c>
      <c r="P110" s="93">
        <v>959</v>
      </c>
      <c r="Q110" s="93">
        <v>1451</v>
      </c>
      <c r="R110" s="93">
        <v>1439</v>
      </c>
      <c r="S110" s="93">
        <v>1427</v>
      </c>
      <c r="T110" s="93">
        <v>1427</v>
      </c>
      <c r="U110" s="93">
        <v>1391</v>
      </c>
      <c r="V110" s="93">
        <v>1355</v>
      </c>
      <c r="W110" s="93">
        <v>1295</v>
      </c>
      <c r="X110" s="93">
        <v>1295</v>
      </c>
      <c r="Y110" s="93">
        <v>1187</v>
      </c>
      <c r="Z110" s="93">
        <v>1151</v>
      </c>
    </row>
    <row r="111" spans="1:26" x14ac:dyDescent="0.3">
      <c r="A111" s="96" t="s">
        <v>224</v>
      </c>
      <c r="B111" s="116" t="s">
        <v>49</v>
      </c>
      <c r="C111" s="21" t="s">
        <v>60</v>
      </c>
      <c r="D111" s="132" t="s">
        <v>184</v>
      </c>
      <c r="E111" s="97">
        <v>1199</v>
      </c>
      <c r="F111" s="94" t="s">
        <v>7</v>
      </c>
      <c r="G111" s="93">
        <v>1139</v>
      </c>
      <c r="H111" s="93">
        <v>1129</v>
      </c>
      <c r="I111" s="93">
        <v>1119</v>
      </c>
      <c r="J111" s="93">
        <v>1109</v>
      </c>
      <c r="K111" s="93">
        <v>1089</v>
      </c>
      <c r="L111" s="93">
        <v>1059</v>
      </c>
      <c r="M111" s="93">
        <v>1009</v>
      </c>
      <c r="N111" s="93">
        <v>1009</v>
      </c>
      <c r="O111" s="93">
        <v>929</v>
      </c>
      <c r="P111" s="93">
        <v>899</v>
      </c>
      <c r="Q111" s="93">
        <v>1367</v>
      </c>
      <c r="R111" s="93">
        <v>1355</v>
      </c>
      <c r="S111" s="93">
        <v>1343</v>
      </c>
      <c r="T111" s="93">
        <v>1331</v>
      </c>
      <c r="U111" s="93">
        <v>1307</v>
      </c>
      <c r="V111" s="93">
        <v>1271</v>
      </c>
      <c r="W111" s="93">
        <v>1211</v>
      </c>
      <c r="X111" s="93">
        <v>1211</v>
      </c>
      <c r="Y111" s="93">
        <v>1115</v>
      </c>
      <c r="Z111" s="93">
        <v>1079</v>
      </c>
    </row>
    <row r="112" spans="1:26" x14ac:dyDescent="0.3">
      <c r="A112" s="96" t="s">
        <v>224</v>
      </c>
      <c r="B112" s="116" t="s">
        <v>49</v>
      </c>
      <c r="C112" s="21" t="s">
        <v>61</v>
      </c>
      <c r="D112" s="132" t="s">
        <v>28</v>
      </c>
      <c r="E112" s="97">
        <v>2639</v>
      </c>
      <c r="F112" s="94" t="s">
        <v>7</v>
      </c>
      <c r="G112" s="93">
        <v>2499</v>
      </c>
      <c r="H112" s="93">
        <v>2479</v>
      </c>
      <c r="I112" s="93">
        <v>2459</v>
      </c>
      <c r="J112" s="93">
        <v>2439</v>
      </c>
      <c r="K112" s="93">
        <v>2389</v>
      </c>
      <c r="L112" s="93">
        <v>2329</v>
      </c>
      <c r="M112" s="93">
        <v>2219</v>
      </c>
      <c r="N112" s="93">
        <v>2219</v>
      </c>
      <c r="O112" s="93">
        <v>2039</v>
      </c>
      <c r="P112" s="93">
        <v>1969</v>
      </c>
      <c r="Q112" s="93">
        <v>2999</v>
      </c>
      <c r="R112" s="93">
        <v>2975</v>
      </c>
      <c r="S112" s="93">
        <v>2951</v>
      </c>
      <c r="T112" s="93">
        <v>2927</v>
      </c>
      <c r="U112" s="93">
        <v>2867</v>
      </c>
      <c r="V112" s="93">
        <v>2795</v>
      </c>
      <c r="W112" s="93">
        <v>2663</v>
      </c>
      <c r="X112" s="93">
        <v>2663</v>
      </c>
      <c r="Y112" s="93">
        <v>2447</v>
      </c>
      <c r="Z112" s="93">
        <v>2363</v>
      </c>
    </row>
    <row r="113" spans="1:26" x14ac:dyDescent="0.3">
      <c r="A113" s="96" t="s">
        <v>224</v>
      </c>
      <c r="B113" s="116" t="s">
        <v>49</v>
      </c>
      <c r="C113" s="21" t="s">
        <v>61</v>
      </c>
      <c r="D113" s="132" t="s">
        <v>262</v>
      </c>
      <c r="E113" s="97">
        <v>2609</v>
      </c>
      <c r="F113" s="94" t="s">
        <v>7</v>
      </c>
      <c r="G113" s="93">
        <v>2469</v>
      </c>
      <c r="H113" s="93">
        <v>2449</v>
      </c>
      <c r="I113" s="93">
        <v>2439</v>
      </c>
      <c r="J113" s="93">
        <v>2419</v>
      </c>
      <c r="K113" s="93">
        <v>2359</v>
      </c>
      <c r="L113" s="93">
        <v>2309</v>
      </c>
      <c r="M113" s="93">
        <v>2199</v>
      </c>
      <c r="N113" s="93">
        <v>2199</v>
      </c>
      <c r="O113" s="93">
        <v>2019</v>
      </c>
      <c r="P113" s="93">
        <v>1949</v>
      </c>
      <c r="Q113" s="93">
        <v>2963</v>
      </c>
      <c r="R113" s="93">
        <v>2939</v>
      </c>
      <c r="S113" s="93">
        <v>2927</v>
      </c>
      <c r="T113" s="93">
        <v>2903</v>
      </c>
      <c r="U113" s="93">
        <v>2831</v>
      </c>
      <c r="V113" s="93">
        <v>2771</v>
      </c>
      <c r="W113" s="93">
        <v>2639</v>
      </c>
      <c r="X113" s="93">
        <v>2639</v>
      </c>
      <c r="Y113" s="93">
        <v>2423</v>
      </c>
      <c r="Z113" s="93">
        <v>2339</v>
      </c>
    </row>
    <row r="114" spans="1:26" x14ac:dyDescent="0.3">
      <c r="A114" s="96" t="s">
        <v>224</v>
      </c>
      <c r="B114" s="116" t="s">
        <v>49</v>
      </c>
      <c r="C114" s="21" t="s">
        <v>61</v>
      </c>
      <c r="D114" s="132" t="s">
        <v>263</v>
      </c>
      <c r="E114" s="97">
        <v>3559</v>
      </c>
      <c r="F114" s="94" t="s">
        <v>7</v>
      </c>
      <c r="G114" s="93">
        <v>3369</v>
      </c>
      <c r="H114" s="93">
        <v>3339</v>
      </c>
      <c r="I114" s="93">
        <v>3319</v>
      </c>
      <c r="J114" s="93">
        <v>3289</v>
      </c>
      <c r="K114" s="93">
        <v>3219</v>
      </c>
      <c r="L114" s="93">
        <v>3149</v>
      </c>
      <c r="M114" s="93">
        <v>2999</v>
      </c>
      <c r="N114" s="93">
        <v>2999</v>
      </c>
      <c r="O114" s="93">
        <v>2749</v>
      </c>
      <c r="P114" s="93">
        <v>2659</v>
      </c>
      <c r="Q114" s="93">
        <v>4043</v>
      </c>
      <c r="R114" s="93">
        <v>4007</v>
      </c>
      <c r="S114" s="93">
        <v>3983</v>
      </c>
      <c r="T114" s="93">
        <v>3947</v>
      </c>
      <c r="U114" s="93">
        <v>3863</v>
      </c>
      <c r="V114" s="93">
        <v>3779</v>
      </c>
      <c r="W114" s="93">
        <v>3599</v>
      </c>
      <c r="X114" s="93">
        <v>3599</v>
      </c>
      <c r="Y114" s="93">
        <v>3299</v>
      </c>
      <c r="Z114" s="93">
        <v>3191</v>
      </c>
    </row>
    <row r="115" spans="1:26" x14ac:dyDescent="0.3">
      <c r="A115" s="96" t="s">
        <v>224</v>
      </c>
      <c r="B115" s="116" t="s">
        <v>49</v>
      </c>
      <c r="C115" s="21" t="s">
        <v>61</v>
      </c>
      <c r="D115" s="92" t="s">
        <v>350</v>
      </c>
      <c r="E115" s="97">
        <v>6409</v>
      </c>
      <c r="F115" s="94" t="s">
        <v>7</v>
      </c>
      <c r="G115" s="93">
        <v>6049</v>
      </c>
      <c r="H115" s="93">
        <v>6009</v>
      </c>
      <c r="I115" s="93">
        <v>5969</v>
      </c>
      <c r="J115" s="93">
        <v>5919</v>
      </c>
      <c r="K115" s="93">
        <v>5789</v>
      </c>
      <c r="L115" s="93">
        <v>5659</v>
      </c>
      <c r="M115" s="93">
        <v>5389</v>
      </c>
      <c r="N115" s="93">
        <v>5389</v>
      </c>
      <c r="O115" s="93">
        <v>4949</v>
      </c>
      <c r="P115" s="93">
        <v>4769</v>
      </c>
      <c r="Q115" s="93">
        <v>7259</v>
      </c>
      <c r="R115" s="93">
        <v>7211</v>
      </c>
      <c r="S115" s="93">
        <v>7163</v>
      </c>
      <c r="T115" s="93">
        <v>7103</v>
      </c>
      <c r="U115" s="93">
        <v>6947</v>
      </c>
      <c r="V115" s="93">
        <v>6791</v>
      </c>
      <c r="W115" s="93">
        <v>6467</v>
      </c>
      <c r="X115" s="93">
        <v>6467</v>
      </c>
      <c r="Y115" s="93">
        <v>5939</v>
      </c>
      <c r="Z115" s="93">
        <v>5723</v>
      </c>
    </row>
    <row r="116" spans="1:26" x14ac:dyDescent="0.3">
      <c r="A116" s="96" t="s">
        <v>224</v>
      </c>
      <c r="B116" s="116" t="s">
        <v>54</v>
      </c>
      <c r="C116" s="21" t="s">
        <v>61</v>
      </c>
      <c r="D116" s="92" t="s">
        <v>255</v>
      </c>
      <c r="E116" s="97">
        <v>929</v>
      </c>
      <c r="F116" s="94" t="s">
        <v>7</v>
      </c>
      <c r="G116" s="93">
        <v>879</v>
      </c>
      <c r="H116" s="93">
        <v>879</v>
      </c>
      <c r="I116" s="93">
        <v>869</v>
      </c>
      <c r="J116" s="93">
        <v>859</v>
      </c>
      <c r="K116" s="93">
        <v>849</v>
      </c>
      <c r="L116" s="93">
        <v>829</v>
      </c>
      <c r="M116" s="93">
        <v>789</v>
      </c>
      <c r="N116" s="93">
        <v>789</v>
      </c>
      <c r="O116" s="93">
        <v>719</v>
      </c>
      <c r="P116" s="93">
        <v>699</v>
      </c>
      <c r="Q116" s="93">
        <v>1055</v>
      </c>
      <c r="R116" s="93">
        <v>1055</v>
      </c>
      <c r="S116" s="93">
        <v>1043</v>
      </c>
      <c r="T116" s="93">
        <v>1031</v>
      </c>
      <c r="U116" s="93">
        <v>1019</v>
      </c>
      <c r="V116" s="93">
        <v>995</v>
      </c>
      <c r="W116" s="93">
        <v>947</v>
      </c>
      <c r="X116" s="93">
        <v>947</v>
      </c>
      <c r="Y116" s="93">
        <v>863</v>
      </c>
      <c r="Z116" s="93">
        <v>839</v>
      </c>
    </row>
    <row r="117" spans="1:26" x14ac:dyDescent="0.3">
      <c r="A117" s="96" t="s">
        <v>224</v>
      </c>
      <c r="B117" s="116" t="s">
        <v>54</v>
      </c>
      <c r="C117" s="21" t="s">
        <v>61</v>
      </c>
      <c r="D117" s="92" t="s">
        <v>246</v>
      </c>
      <c r="E117" s="97">
        <v>619</v>
      </c>
      <c r="F117" s="94" t="s">
        <v>7</v>
      </c>
      <c r="G117" s="93">
        <v>589</v>
      </c>
      <c r="H117" s="93">
        <v>589</v>
      </c>
      <c r="I117" s="93">
        <v>579</v>
      </c>
      <c r="J117" s="93">
        <v>579</v>
      </c>
      <c r="K117" s="93">
        <v>569</v>
      </c>
      <c r="L117" s="93">
        <v>549</v>
      </c>
      <c r="M117" s="93">
        <v>529</v>
      </c>
      <c r="N117" s="93">
        <v>529</v>
      </c>
      <c r="O117" s="93">
        <v>479</v>
      </c>
      <c r="P117" s="93">
        <v>469</v>
      </c>
      <c r="Q117" s="93">
        <v>707</v>
      </c>
      <c r="R117" s="93">
        <v>707</v>
      </c>
      <c r="S117" s="93">
        <v>695</v>
      </c>
      <c r="T117" s="93">
        <v>695</v>
      </c>
      <c r="U117" s="93">
        <v>683</v>
      </c>
      <c r="V117" s="93">
        <v>659</v>
      </c>
      <c r="W117" s="93">
        <v>635</v>
      </c>
      <c r="X117" s="93">
        <v>635</v>
      </c>
      <c r="Y117" s="93">
        <v>575</v>
      </c>
      <c r="Z117" s="93">
        <v>563</v>
      </c>
    </row>
    <row r="118" spans="1:26" x14ac:dyDescent="0.3">
      <c r="A118" s="96" t="s">
        <v>224</v>
      </c>
      <c r="B118" s="116" t="s">
        <v>54</v>
      </c>
      <c r="C118" s="21" t="s">
        <v>61</v>
      </c>
      <c r="D118" s="92" t="s">
        <v>247</v>
      </c>
      <c r="E118" s="97">
        <v>389</v>
      </c>
      <c r="F118" s="94" t="s">
        <v>7</v>
      </c>
      <c r="G118" s="93">
        <v>359</v>
      </c>
      <c r="H118" s="93">
        <v>359</v>
      </c>
      <c r="I118" s="93">
        <v>359</v>
      </c>
      <c r="J118" s="93">
        <v>359</v>
      </c>
      <c r="K118" s="93">
        <v>349</v>
      </c>
      <c r="L118" s="93">
        <v>339</v>
      </c>
      <c r="M118" s="93">
        <v>329</v>
      </c>
      <c r="N118" s="93">
        <v>329</v>
      </c>
      <c r="O118" s="93">
        <v>299</v>
      </c>
      <c r="P118" s="93">
        <v>289</v>
      </c>
      <c r="Q118" s="93">
        <v>431</v>
      </c>
      <c r="R118" s="93">
        <v>431</v>
      </c>
      <c r="S118" s="93">
        <v>431</v>
      </c>
      <c r="T118" s="93">
        <v>431</v>
      </c>
      <c r="U118" s="93">
        <v>419</v>
      </c>
      <c r="V118" s="93">
        <v>407</v>
      </c>
      <c r="W118" s="93">
        <v>395</v>
      </c>
      <c r="X118" s="93">
        <v>395</v>
      </c>
      <c r="Y118" s="93">
        <v>359</v>
      </c>
      <c r="Z118" s="93">
        <v>347</v>
      </c>
    </row>
    <row r="119" spans="1:26" x14ac:dyDescent="0.3">
      <c r="A119" s="96" t="s">
        <v>224</v>
      </c>
      <c r="B119" s="116" t="s">
        <v>54</v>
      </c>
      <c r="C119" s="21" t="s">
        <v>61</v>
      </c>
      <c r="D119" s="132" t="s">
        <v>332</v>
      </c>
      <c r="E119" s="97">
        <v>589</v>
      </c>
      <c r="F119" s="94" t="s">
        <v>7</v>
      </c>
      <c r="G119" s="93">
        <v>559</v>
      </c>
      <c r="H119" s="93">
        <v>559</v>
      </c>
      <c r="I119" s="93">
        <v>549</v>
      </c>
      <c r="J119" s="93">
        <v>549</v>
      </c>
      <c r="K119" s="93">
        <v>539</v>
      </c>
      <c r="L119" s="93">
        <v>529</v>
      </c>
      <c r="M119" s="93">
        <v>499</v>
      </c>
      <c r="N119" s="93">
        <v>499</v>
      </c>
      <c r="O119" s="93">
        <v>459</v>
      </c>
      <c r="P119" s="93">
        <v>439</v>
      </c>
      <c r="Q119" s="93">
        <v>671</v>
      </c>
      <c r="R119" s="93">
        <v>671</v>
      </c>
      <c r="S119" s="93">
        <v>659</v>
      </c>
      <c r="T119" s="93">
        <v>659</v>
      </c>
      <c r="U119" s="93">
        <v>647</v>
      </c>
      <c r="V119" s="93">
        <v>635</v>
      </c>
      <c r="W119" s="93">
        <v>599</v>
      </c>
      <c r="X119" s="93">
        <v>599</v>
      </c>
      <c r="Y119" s="93">
        <v>551</v>
      </c>
      <c r="Z119" s="93">
        <v>527</v>
      </c>
    </row>
    <row r="120" spans="1:26" x14ac:dyDescent="0.3">
      <c r="A120" s="96" t="s">
        <v>224</v>
      </c>
      <c r="B120" s="116" t="s">
        <v>230</v>
      </c>
      <c r="C120" s="21" t="s">
        <v>61</v>
      </c>
      <c r="D120" s="132" t="s">
        <v>248</v>
      </c>
      <c r="E120" s="97">
        <v>1359</v>
      </c>
      <c r="F120" s="94" t="s">
        <v>7</v>
      </c>
      <c r="G120" s="93">
        <v>1289</v>
      </c>
      <c r="H120" s="93">
        <v>1279</v>
      </c>
      <c r="I120" s="93">
        <v>1269</v>
      </c>
      <c r="J120" s="93">
        <v>1259</v>
      </c>
      <c r="K120" s="93">
        <v>1229</v>
      </c>
      <c r="L120" s="93">
        <v>1199</v>
      </c>
      <c r="M120" s="93">
        <v>1149</v>
      </c>
      <c r="N120" s="93">
        <v>1149</v>
      </c>
      <c r="O120" s="93">
        <v>1059</v>
      </c>
      <c r="P120" s="93">
        <v>1019</v>
      </c>
      <c r="Q120" s="93">
        <v>1547</v>
      </c>
      <c r="R120" s="93">
        <v>1535</v>
      </c>
      <c r="S120" s="93">
        <v>1523</v>
      </c>
      <c r="T120" s="93">
        <v>1511</v>
      </c>
      <c r="U120" s="93">
        <v>1475</v>
      </c>
      <c r="V120" s="93">
        <v>1439</v>
      </c>
      <c r="W120" s="93">
        <v>1379</v>
      </c>
      <c r="X120" s="93">
        <v>1379</v>
      </c>
      <c r="Y120" s="93">
        <v>1271</v>
      </c>
      <c r="Z120" s="93">
        <v>1223</v>
      </c>
    </row>
    <row r="121" spans="1:26" x14ac:dyDescent="0.3">
      <c r="A121" s="96" t="s">
        <v>224</v>
      </c>
      <c r="B121" s="116" t="s">
        <v>49</v>
      </c>
      <c r="C121" s="21" t="s">
        <v>61</v>
      </c>
      <c r="D121" s="132" t="s">
        <v>249</v>
      </c>
      <c r="E121" s="97">
        <v>2029</v>
      </c>
      <c r="F121" s="94" t="s">
        <v>7</v>
      </c>
      <c r="G121" s="93">
        <v>1919</v>
      </c>
      <c r="H121" s="93">
        <v>1899</v>
      </c>
      <c r="I121" s="93">
        <v>1889</v>
      </c>
      <c r="J121" s="93">
        <v>1869</v>
      </c>
      <c r="K121" s="93">
        <v>1829</v>
      </c>
      <c r="L121" s="93">
        <v>1789</v>
      </c>
      <c r="M121" s="93">
        <v>1709</v>
      </c>
      <c r="N121" s="93">
        <v>1709</v>
      </c>
      <c r="O121" s="93">
        <v>1569</v>
      </c>
      <c r="P121" s="93">
        <v>1509</v>
      </c>
      <c r="Q121" s="93">
        <v>2303</v>
      </c>
      <c r="R121" s="93">
        <v>2279</v>
      </c>
      <c r="S121" s="93">
        <v>2267</v>
      </c>
      <c r="T121" s="93">
        <v>2243</v>
      </c>
      <c r="U121" s="93">
        <v>2195</v>
      </c>
      <c r="V121" s="93">
        <v>2147</v>
      </c>
      <c r="W121" s="93">
        <v>2051</v>
      </c>
      <c r="X121" s="93">
        <v>2051</v>
      </c>
      <c r="Y121" s="93">
        <v>1883</v>
      </c>
      <c r="Z121" s="93">
        <v>1811</v>
      </c>
    </row>
    <row r="122" spans="1:26" x14ac:dyDescent="0.3">
      <c r="A122" s="96" t="s">
        <v>224</v>
      </c>
      <c r="B122" s="116" t="s">
        <v>54</v>
      </c>
      <c r="C122" s="21" t="s">
        <v>61</v>
      </c>
      <c r="D122" s="95" t="s">
        <v>4</v>
      </c>
      <c r="E122" s="97">
        <v>929</v>
      </c>
      <c r="F122" s="94" t="s">
        <v>7</v>
      </c>
      <c r="G122" s="93">
        <v>879</v>
      </c>
      <c r="H122" s="93">
        <v>869</v>
      </c>
      <c r="I122" s="93">
        <v>869</v>
      </c>
      <c r="J122" s="93">
        <v>859</v>
      </c>
      <c r="K122" s="93">
        <v>839</v>
      </c>
      <c r="L122" s="93">
        <v>819</v>
      </c>
      <c r="M122" s="93">
        <v>779</v>
      </c>
      <c r="N122" s="93">
        <v>779</v>
      </c>
      <c r="O122" s="93">
        <v>719</v>
      </c>
      <c r="P122" s="93">
        <v>689</v>
      </c>
      <c r="Q122" s="93">
        <v>1055</v>
      </c>
      <c r="R122" s="93">
        <v>1043</v>
      </c>
      <c r="S122" s="93">
        <v>1043</v>
      </c>
      <c r="T122" s="93">
        <v>1031</v>
      </c>
      <c r="U122" s="93">
        <v>1007</v>
      </c>
      <c r="V122" s="93">
        <v>983</v>
      </c>
      <c r="W122" s="93">
        <v>935</v>
      </c>
      <c r="X122" s="93">
        <v>935</v>
      </c>
      <c r="Y122" s="93">
        <v>863</v>
      </c>
      <c r="Z122" s="93">
        <v>827</v>
      </c>
    </row>
    <row r="123" spans="1:26" x14ac:dyDescent="0.3">
      <c r="A123" s="96" t="s">
        <v>224</v>
      </c>
      <c r="B123" s="116" t="s">
        <v>49</v>
      </c>
      <c r="C123" s="21" t="s">
        <v>61</v>
      </c>
      <c r="D123" s="132" t="s">
        <v>5</v>
      </c>
      <c r="E123" s="97">
        <v>1689</v>
      </c>
      <c r="F123" s="94" t="s">
        <v>7</v>
      </c>
      <c r="G123" s="93">
        <v>1599</v>
      </c>
      <c r="H123" s="93">
        <v>1589</v>
      </c>
      <c r="I123" s="93">
        <v>1579</v>
      </c>
      <c r="J123" s="93">
        <v>1559</v>
      </c>
      <c r="K123" s="93">
        <v>1529</v>
      </c>
      <c r="L123" s="93">
        <v>1489</v>
      </c>
      <c r="M123" s="93">
        <v>1429</v>
      </c>
      <c r="N123" s="93">
        <v>1429</v>
      </c>
      <c r="O123" s="93">
        <v>1309</v>
      </c>
      <c r="P123" s="93">
        <v>1259</v>
      </c>
      <c r="Q123" s="93">
        <v>1919</v>
      </c>
      <c r="R123" s="93">
        <v>1907</v>
      </c>
      <c r="S123" s="93">
        <v>1895</v>
      </c>
      <c r="T123" s="93">
        <v>1871</v>
      </c>
      <c r="U123" s="93">
        <v>1835</v>
      </c>
      <c r="V123" s="93">
        <v>1787</v>
      </c>
      <c r="W123" s="93">
        <v>1715</v>
      </c>
      <c r="X123" s="93">
        <v>1715</v>
      </c>
      <c r="Y123" s="93">
        <v>1571</v>
      </c>
      <c r="Z123" s="93">
        <v>1511</v>
      </c>
    </row>
    <row r="124" spans="1:26" x14ac:dyDescent="0.3">
      <c r="A124" s="96" t="s">
        <v>224</v>
      </c>
      <c r="B124" s="116" t="s">
        <v>49</v>
      </c>
      <c r="C124" s="21" t="s">
        <v>61</v>
      </c>
      <c r="D124" s="132" t="s">
        <v>6</v>
      </c>
      <c r="E124" s="97">
        <v>2109</v>
      </c>
      <c r="F124" s="94" t="s">
        <v>7</v>
      </c>
      <c r="G124" s="93">
        <v>1999</v>
      </c>
      <c r="H124" s="93">
        <v>1979</v>
      </c>
      <c r="I124" s="93">
        <v>1969</v>
      </c>
      <c r="J124" s="93">
        <v>1949</v>
      </c>
      <c r="K124" s="93">
        <v>1909</v>
      </c>
      <c r="L124" s="93">
        <v>1869</v>
      </c>
      <c r="M124" s="93">
        <v>1779</v>
      </c>
      <c r="N124" s="93">
        <v>1779</v>
      </c>
      <c r="O124" s="93">
        <v>1639</v>
      </c>
      <c r="P124" s="93">
        <v>1579</v>
      </c>
      <c r="Q124" s="93">
        <v>2399</v>
      </c>
      <c r="R124" s="93">
        <v>2375</v>
      </c>
      <c r="S124" s="93">
        <v>2363</v>
      </c>
      <c r="T124" s="93">
        <v>2339</v>
      </c>
      <c r="U124" s="93">
        <v>2291</v>
      </c>
      <c r="V124" s="93">
        <v>2243</v>
      </c>
      <c r="W124" s="93">
        <v>2135</v>
      </c>
      <c r="X124" s="93">
        <v>2135</v>
      </c>
      <c r="Y124" s="93">
        <v>1967</v>
      </c>
      <c r="Z124" s="93">
        <v>1895</v>
      </c>
    </row>
    <row r="125" spans="1:26" x14ac:dyDescent="0.3">
      <c r="A125" s="96" t="s">
        <v>224</v>
      </c>
      <c r="B125" s="116" t="s">
        <v>49</v>
      </c>
      <c r="C125" s="21" t="s">
        <v>61</v>
      </c>
      <c r="D125" s="92" t="s">
        <v>282</v>
      </c>
      <c r="E125" s="97">
        <v>1149</v>
      </c>
      <c r="F125" s="94" t="s">
        <v>7</v>
      </c>
      <c r="G125" s="93">
        <v>1089</v>
      </c>
      <c r="H125" s="93">
        <v>1079</v>
      </c>
      <c r="I125" s="93">
        <v>1069</v>
      </c>
      <c r="J125" s="93">
        <v>1069</v>
      </c>
      <c r="K125" s="93">
        <v>1039</v>
      </c>
      <c r="L125" s="93">
        <v>1019</v>
      </c>
      <c r="M125" s="93">
        <v>969</v>
      </c>
      <c r="N125" s="93">
        <v>969</v>
      </c>
      <c r="O125" s="93">
        <v>889</v>
      </c>
      <c r="P125" s="93">
        <v>859</v>
      </c>
      <c r="Q125" s="93">
        <v>1307</v>
      </c>
      <c r="R125" s="93">
        <v>1295</v>
      </c>
      <c r="S125" s="93">
        <v>1283</v>
      </c>
      <c r="T125" s="93">
        <v>1283</v>
      </c>
      <c r="U125" s="93">
        <v>1247</v>
      </c>
      <c r="V125" s="93">
        <v>1223</v>
      </c>
      <c r="W125" s="93">
        <v>1163</v>
      </c>
      <c r="X125" s="93">
        <v>1163</v>
      </c>
      <c r="Y125" s="93">
        <v>1067</v>
      </c>
      <c r="Z125" s="93">
        <v>1031</v>
      </c>
    </row>
    <row r="126" spans="1:26" x14ac:dyDescent="0.3">
      <c r="A126" s="96" t="s">
        <v>224</v>
      </c>
      <c r="B126" s="116" t="s">
        <v>49</v>
      </c>
      <c r="C126" s="21" t="s">
        <v>61</v>
      </c>
      <c r="D126" s="132" t="s">
        <v>287</v>
      </c>
      <c r="E126" s="97">
        <v>1749</v>
      </c>
      <c r="F126" s="94" t="s">
        <v>7</v>
      </c>
      <c r="G126" s="93">
        <v>1649</v>
      </c>
      <c r="H126" s="93">
        <v>1639</v>
      </c>
      <c r="I126" s="93">
        <v>1629</v>
      </c>
      <c r="J126" s="93">
        <v>1619</v>
      </c>
      <c r="K126" s="93">
        <v>1579</v>
      </c>
      <c r="L126" s="93">
        <v>1539</v>
      </c>
      <c r="M126" s="93">
        <v>1469</v>
      </c>
      <c r="N126" s="93">
        <v>1469</v>
      </c>
      <c r="O126" s="93">
        <v>1349</v>
      </c>
      <c r="P126" s="93">
        <v>1309</v>
      </c>
      <c r="Q126" s="93">
        <v>1979</v>
      </c>
      <c r="R126" s="93">
        <v>1967</v>
      </c>
      <c r="S126" s="93">
        <v>1955</v>
      </c>
      <c r="T126" s="93">
        <v>1943</v>
      </c>
      <c r="U126" s="93">
        <v>1895</v>
      </c>
      <c r="V126" s="93">
        <v>1847</v>
      </c>
      <c r="W126" s="93">
        <v>1763</v>
      </c>
      <c r="X126" s="93">
        <v>1763</v>
      </c>
      <c r="Y126" s="93">
        <v>1619</v>
      </c>
      <c r="Z126" s="93">
        <v>1571</v>
      </c>
    </row>
    <row r="127" spans="1:26" x14ac:dyDescent="0.3">
      <c r="A127" s="96" t="s">
        <v>224</v>
      </c>
      <c r="B127" s="116" t="s">
        <v>49</v>
      </c>
      <c r="C127" s="21" t="s">
        <v>61</v>
      </c>
      <c r="D127" s="133" t="s">
        <v>293</v>
      </c>
      <c r="E127" s="97">
        <v>2209</v>
      </c>
      <c r="F127" s="94" t="s">
        <v>7</v>
      </c>
      <c r="G127" s="93">
        <v>2089</v>
      </c>
      <c r="H127" s="93">
        <v>2079</v>
      </c>
      <c r="I127" s="93">
        <v>2059</v>
      </c>
      <c r="J127" s="93">
        <v>2049</v>
      </c>
      <c r="K127" s="93">
        <v>1999</v>
      </c>
      <c r="L127" s="93">
        <v>1949</v>
      </c>
      <c r="M127" s="93">
        <v>1859</v>
      </c>
      <c r="N127" s="93">
        <v>1859</v>
      </c>
      <c r="O127" s="93">
        <v>1709</v>
      </c>
      <c r="P127" s="93">
        <v>1649</v>
      </c>
      <c r="Q127" s="93">
        <v>2507</v>
      </c>
      <c r="R127" s="93">
        <v>2495</v>
      </c>
      <c r="S127" s="93">
        <v>2471</v>
      </c>
      <c r="T127" s="93">
        <v>2459</v>
      </c>
      <c r="U127" s="93">
        <v>2399</v>
      </c>
      <c r="V127" s="93">
        <v>2339</v>
      </c>
      <c r="W127" s="93">
        <v>2231</v>
      </c>
      <c r="X127" s="93">
        <v>2231</v>
      </c>
      <c r="Y127" s="93">
        <v>2051</v>
      </c>
      <c r="Z127" s="93">
        <v>1979</v>
      </c>
    </row>
    <row r="128" spans="1:26" x14ac:dyDescent="0.3">
      <c r="A128" s="96" t="s">
        <v>224</v>
      </c>
      <c r="B128" s="116" t="s">
        <v>54</v>
      </c>
      <c r="C128" s="21" t="s">
        <v>62</v>
      </c>
      <c r="D128" s="132" t="s">
        <v>29</v>
      </c>
      <c r="E128" s="97">
        <v>299</v>
      </c>
      <c r="F128" s="94" t="s">
        <v>7</v>
      </c>
      <c r="G128" s="93">
        <v>279</v>
      </c>
      <c r="H128" s="93">
        <v>279</v>
      </c>
      <c r="I128" s="93">
        <v>279</v>
      </c>
      <c r="J128" s="93">
        <v>279</v>
      </c>
      <c r="K128" s="93">
        <v>269</v>
      </c>
      <c r="L128" s="93">
        <v>259</v>
      </c>
      <c r="M128" s="93">
        <v>249</v>
      </c>
      <c r="N128" s="93">
        <v>249</v>
      </c>
      <c r="O128" s="93">
        <v>229</v>
      </c>
      <c r="P128" s="93">
        <v>219</v>
      </c>
      <c r="Q128" s="93">
        <v>335</v>
      </c>
      <c r="R128" s="93">
        <v>335</v>
      </c>
      <c r="S128" s="93">
        <v>335</v>
      </c>
      <c r="T128" s="93">
        <v>335</v>
      </c>
      <c r="U128" s="93">
        <v>323</v>
      </c>
      <c r="V128" s="93">
        <v>311</v>
      </c>
      <c r="W128" s="93">
        <v>299</v>
      </c>
      <c r="X128" s="93">
        <v>299</v>
      </c>
      <c r="Y128" s="93">
        <v>275</v>
      </c>
      <c r="Z128" s="93">
        <v>263</v>
      </c>
    </row>
    <row r="129" spans="1:26" x14ac:dyDescent="0.3">
      <c r="A129" s="96" t="s">
        <v>224</v>
      </c>
      <c r="B129" s="116" t="s">
        <v>54</v>
      </c>
      <c r="C129" s="21" t="s">
        <v>62</v>
      </c>
      <c r="D129" s="132" t="s">
        <v>295</v>
      </c>
      <c r="E129" s="97">
        <v>329</v>
      </c>
      <c r="F129" s="94" t="s">
        <v>7</v>
      </c>
      <c r="G129" s="93">
        <v>309</v>
      </c>
      <c r="H129" s="93">
        <v>309</v>
      </c>
      <c r="I129" s="93">
        <v>309</v>
      </c>
      <c r="J129" s="93">
        <v>309</v>
      </c>
      <c r="K129" s="93">
        <v>299</v>
      </c>
      <c r="L129" s="93">
        <v>289</v>
      </c>
      <c r="M129" s="93">
        <v>279</v>
      </c>
      <c r="N129" s="93">
        <v>279</v>
      </c>
      <c r="O129" s="93">
        <v>259</v>
      </c>
      <c r="P129" s="93">
        <v>249</v>
      </c>
      <c r="Q129" s="93">
        <v>371</v>
      </c>
      <c r="R129" s="93">
        <v>371</v>
      </c>
      <c r="S129" s="93">
        <v>371</v>
      </c>
      <c r="T129" s="93">
        <v>371</v>
      </c>
      <c r="U129" s="93">
        <v>359</v>
      </c>
      <c r="V129" s="93">
        <v>347</v>
      </c>
      <c r="W129" s="93">
        <v>335</v>
      </c>
      <c r="X129" s="93">
        <v>335</v>
      </c>
      <c r="Y129" s="93">
        <v>311</v>
      </c>
      <c r="Z129" s="93">
        <v>299</v>
      </c>
    </row>
    <row r="130" spans="1:26" x14ac:dyDescent="0.3">
      <c r="A130" s="96" t="s">
        <v>224</v>
      </c>
      <c r="B130" s="116" t="s">
        <v>54</v>
      </c>
      <c r="C130" s="21" t="s">
        <v>62</v>
      </c>
      <c r="D130" s="132" t="s">
        <v>250</v>
      </c>
      <c r="E130" s="97">
        <v>439</v>
      </c>
      <c r="F130" s="94" t="s">
        <v>7</v>
      </c>
      <c r="G130" s="93">
        <v>409</v>
      </c>
      <c r="H130" s="93">
        <v>409</v>
      </c>
      <c r="I130" s="93">
        <v>409</v>
      </c>
      <c r="J130" s="93">
        <v>399</v>
      </c>
      <c r="K130" s="93">
        <v>389</v>
      </c>
      <c r="L130" s="93">
        <v>389</v>
      </c>
      <c r="M130" s="93">
        <v>369</v>
      </c>
      <c r="N130" s="93">
        <v>369</v>
      </c>
      <c r="O130" s="93">
        <v>339</v>
      </c>
      <c r="P130" s="93">
        <v>329</v>
      </c>
      <c r="Q130" s="93">
        <v>491</v>
      </c>
      <c r="R130" s="93">
        <v>491</v>
      </c>
      <c r="S130" s="93">
        <v>491</v>
      </c>
      <c r="T130" s="93">
        <v>479</v>
      </c>
      <c r="U130" s="93">
        <v>467</v>
      </c>
      <c r="V130" s="93">
        <v>467</v>
      </c>
      <c r="W130" s="93">
        <v>443</v>
      </c>
      <c r="X130" s="93">
        <v>443</v>
      </c>
      <c r="Y130" s="93">
        <v>407</v>
      </c>
      <c r="Z130" s="93">
        <v>395</v>
      </c>
    </row>
    <row r="131" spans="1:26" x14ac:dyDescent="0.3">
      <c r="A131" s="96" t="s">
        <v>224</v>
      </c>
      <c r="B131" s="116" t="s">
        <v>49</v>
      </c>
      <c r="C131" s="21" t="s">
        <v>62</v>
      </c>
      <c r="D131" s="132" t="s">
        <v>333</v>
      </c>
      <c r="E131" s="97">
        <v>779</v>
      </c>
      <c r="F131" s="94" t="s">
        <v>7</v>
      </c>
      <c r="G131" s="93">
        <v>739</v>
      </c>
      <c r="H131" s="93">
        <v>729</v>
      </c>
      <c r="I131" s="93">
        <v>729</v>
      </c>
      <c r="J131" s="93">
        <v>719</v>
      </c>
      <c r="K131" s="93">
        <v>709</v>
      </c>
      <c r="L131" s="93">
        <v>689</v>
      </c>
      <c r="M131" s="93">
        <v>659</v>
      </c>
      <c r="N131" s="93">
        <v>659</v>
      </c>
      <c r="O131" s="93">
        <v>599</v>
      </c>
      <c r="P131" s="93">
        <v>579</v>
      </c>
      <c r="Q131" s="93">
        <v>887</v>
      </c>
      <c r="R131" s="93">
        <v>875</v>
      </c>
      <c r="S131" s="93">
        <v>875</v>
      </c>
      <c r="T131" s="93">
        <v>863</v>
      </c>
      <c r="U131" s="93">
        <v>851</v>
      </c>
      <c r="V131" s="93">
        <v>827</v>
      </c>
      <c r="W131" s="93">
        <v>791</v>
      </c>
      <c r="X131" s="93">
        <v>791</v>
      </c>
      <c r="Y131" s="93">
        <v>719</v>
      </c>
      <c r="Z131" s="93">
        <v>695</v>
      </c>
    </row>
    <row r="132" spans="1:26" x14ac:dyDescent="0.3">
      <c r="A132" s="96" t="s">
        <v>224</v>
      </c>
      <c r="B132" s="116" t="s">
        <v>54</v>
      </c>
      <c r="C132" s="21" t="s">
        <v>62</v>
      </c>
      <c r="D132" s="132" t="s">
        <v>30</v>
      </c>
      <c r="E132" s="97">
        <v>439</v>
      </c>
      <c r="F132" s="94" t="s">
        <v>7</v>
      </c>
      <c r="G132" s="93">
        <v>419</v>
      </c>
      <c r="H132" s="93">
        <v>419</v>
      </c>
      <c r="I132" s="93">
        <v>409</v>
      </c>
      <c r="J132" s="93">
        <v>409</v>
      </c>
      <c r="K132" s="93">
        <v>399</v>
      </c>
      <c r="L132" s="93">
        <v>389</v>
      </c>
      <c r="M132" s="93">
        <v>369</v>
      </c>
      <c r="N132" s="93">
        <v>369</v>
      </c>
      <c r="O132" s="93">
        <v>339</v>
      </c>
      <c r="P132" s="93">
        <v>329</v>
      </c>
      <c r="Q132" s="93">
        <v>503</v>
      </c>
      <c r="R132" s="93">
        <v>503</v>
      </c>
      <c r="S132" s="93">
        <v>491</v>
      </c>
      <c r="T132" s="93">
        <v>491</v>
      </c>
      <c r="U132" s="93">
        <v>479</v>
      </c>
      <c r="V132" s="93">
        <v>467</v>
      </c>
      <c r="W132" s="93">
        <v>443</v>
      </c>
      <c r="X132" s="93">
        <v>443</v>
      </c>
      <c r="Y132" s="93">
        <v>407</v>
      </c>
      <c r="Z132" s="93">
        <v>395</v>
      </c>
    </row>
    <row r="133" spans="1:26" x14ac:dyDescent="0.3">
      <c r="A133" s="96" t="s">
        <v>224</v>
      </c>
      <c r="B133" s="116" t="s">
        <v>49</v>
      </c>
      <c r="C133" s="21" t="s">
        <v>62</v>
      </c>
      <c r="D133" s="132" t="s">
        <v>296</v>
      </c>
      <c r="E133" s="97">
        <v>1059</v>
      </c>
      <c r="F133" s="94" t="s">
        <v>7</v>
      </c>
      <c r="G133" s="93">
        <v>999</v>
      </c>
      <c r="H133" s="93">
        <v>989</v>
      </c>
      <c r="I133" s="93">
        <v>989</v>
      </c>
      <c r="J133" s="93">
        <v>979</v>
      </c>
      <c r="K133" s="93">
        <v>959</v>
      </c>
      <c r="L133" s="93">
        <v>939</v>
      </c>
      <c r="M133" s="93">
        <v>889</v>
      </c>
      <c r="N133" s="93">
        <v>889</v>
      </c>
      <c r="O133" s="93">
        <v>819</v>
      </c>
      <c r="P133" s="93">
        <v>789</v>
      </c>
      <c r="Q133" s="93">
        <v>1199</v>
      </c>
      <c r="R133" s="93">
        <v>1187</v>
      </c>
      <c r="S133" s="93">
        <v>1187</v>
      </c>
      <c r="T133" s="93">
        <v>1175</v>
      </c>
      <c r="U133" s="93">
        <v>1151</v>
      </c>
      <c r="V133" s="93">
        <v>1127</v>
      </c>
      <c r="W133" s="93">
        <v>1067</v>
      </c>
      <c r="X133" s="93">
        <v>1067</v>
      </c>
      <c r="Y133" s="93">
        <v>983</v>
      </c>
      <c r="Z133" s="93">
        <v>947</v>
      </c>
    </row>
    <row r="134" spans="1:26" x14ac:dyDescent="0.3">
      <c r="A134" s="96" t="s">
        <v>224</v>
      </c>
      <c r="B134" s="116" t="s">
        <v>49</v>
      </c>
      <c r="C134" s="21" t="s">
        <v>62</v>
      </c>
      <c r="D134" s="132" t="s">
        <v>210</v>
      </c>
      <c r="E134" s="97">
        <v>1109</v>
      </c>
      <c r="F134" s="94" t="s">
        <v>7</v>
      </c>
      <c r="G134" s="93">
        <v>1039</v>
      </c>
      <c r="H134" s="93">
        <v>1039</v>
      </c>
      <c r="I134" s="93">
        <v>1029</v>
      </c>
      <c r="J134" s="93">
        <v>1019</v>
      </c>
      <c r="K134" s="93">
        <v>999</v>
      </c>
      <c r="L134" s="93">
        <v>979</v>
      </c>
      <c r="M134" s="93">
        <v>929</v>
      </c>
      <c r="N134" s="93">
        <v>929</v>
      </c>
      <c r="O134" s="93">
        <v>859</v>
      </c>
      <c r="P134" s="93">
        <v>829</v>
      </c>
      <c r="Q134" s="93">
        <v>1247</v>
      </c>
      <c r="R134" s="93">
        <v>1247</v>
      </c>
      <c r="S134" s="93">
        <v>1235</v>
      </c>
      <c r="T134" s="93">
        <v>1223</v>
      </c>
      <c r="U134" s="93">
        <v>1199</v>
      </c>
      <c r="V134" s="93">
        <v>1175</v>
      </c>
      <c r="W134" s="93">
        <v>1115</v>
      </c>
      <c r="X134" s="93">
        <v>1115</v>
      </c>
      <c r="Y134" s="93">
        <v>1031</v>
      </c>
      <c r="Z134" s="93">
        <v>995</v>
      </c>
    </row>
    <row r="135" spans="1:26" x14ac:dyDescent="0.3">
      <c r="A135" s="96" t="s">
        <v>224</v>
      </c>
      <c r="B135" s="116" t="s">
        <v>54</v>
      </c>
      <c r="C135" s="21" t="s">
        <v>62</v>
      </c>
      <c r="D135" s="132" t="s">
        <v>31</v>
      </c>
      <c r="E135" s="97">
        <v>329</v>
      </c>
      <c r="F135" s="94" t="s">
        <v>7</v>
      </c>
      <c r="G135" s="93">
        <v>309</v>
      </c>
      <c r="H135" s="93">
        <v>309</v>
      </c>
      <c r="I135" s="93">
        <v>309</v>
      </c>
      <c r="J135" s="93">
        <v>309</v>
      </c>
      <c r="K135" s="93">
        <v>299</v>
      </c>
      <c r="L135" s="93">
        <v>289</v>
      </c>
      <c r="M135" s="93">
        <v>279</v>
      </c>
      <c r="N135" s="93">
        <v>279</v>
      </c>
      <c r="O135" s="93">
        <v>259</v>
      </c>
      <c r="P135" s="93">
        <v>249</v>
      </c>
      <c r="Q135" s="93">
        <v>371</v>
      </c>
      <c r="R135" s="93">
        <v>371</v>
      </c>
      <c r="S135" s="93">
        <v>371</v>
      </c>
      <c r="T135" s="93">
        <v>371</v>
      </c>
      <c r="U135" s="93">
        <v>359</v>
      </c>
      <c r="V135" s="93">
        <v>347</v>
      </c>
      <c r="W135" s="93">
        <v>335</v>
      </c>
      <c r="X135" s="93">
        <v>335</v>
      </c>
      <c r="Y135" s="93">
        <v>311</v>
      </c>
      <c r="Z135" s="93">
        <v>299</v>
      </c>
    </row>
    <row r="136" spans="1:26" x14ac:dyDescent="0.3">
      <c r="A136" s="96" t="s">
        <v>224</v>
      </c>
      <c r="B136" s="116" t="s">
        <v>54</v>
      </c>
      <c r="C136" s="21" t="s">
        <v>62</v>
      </c>
      <c r="D136" s="132" t="s">
        <v>211</v>
      </c>
      <c r="E136" s="97">
        <v>489</v>
      </c>
      <c r="F136" s="94" t="s">
        <v>7</v>
      </c>
      <c r="G136" s="93">
        <v>469</v>
      </c>
      <c r="H136" s="93">
        <v>459</v>
      </c>
      <c r="I136" s="93">
        <v>459</v>
      </c>
      <c r="J136" s="93">
        <v>459</v>
      </c>
      <c r="K136" s="93">
        <v>449</v>
      </c>
      <c r="L136" s="93">
        <v>439</v>
      </c>
      <c r="M136" s="93">
        <v>419</v>
      </c>
      <c r="N136" s="93">
        <v>419</v>
      </c>
      <c r="O136" s="93">
        <v>379</v>
      </c>
      <c r="P136" s="93">
        <v>369</v>
      </c>
      <c r="Q136" s="93">
        <v>563</v>
      </c>
      <c r="R136" s="93">
        <v>551</v>
      </c>
      <c r="S136" s="93">
        <v>551</v>
      </c>
      <c r="T136" s="93">
        <v>551</v>
      </c>
      <c r="U136" s="93">
        <v>539</v>
      </c>
      <c r="V136" s="93">
        <v>527</v>
      </c>
      <c r="W136" s="93">
        <v>503</v>
      </c>
      <c r="X136" s="93">
        <v>503</v>
      </c>
      <c r="Y136" s="93">
        <v>455</v>
      </c>
      <c r="Z136" s="93">
        <v>443</v>
      </c>
    </row>
    <row r="137" spans="1:26" x14ac:dyDescent="0.3">
      <c r="A137" s="96" t="s">
        <v>224</v>
      </c>
      <c r="B137" s="116" t="s">
        <v>49</v>
      </c>
      <c r="C137" s="21" t="s">
        <v>62</v>
      </c>
      <c r="D137" s="92" t="s">
        <v>212</v>
      </c>
      <c r="E137" s="97">
        <v>769</v>
      </c>
      <c r="F137" s="94" t="s">
        <v>7</v>
      </c>
      <c r="G137" s="93">
        <v>729</v>
      </c>
      <c r="H137" s="93">
        <v>729</v>
      </c>
      <c r="I137" s="93">
        <v>719</v>
      </c>
      <c r="J137" s="93">
        <v>719</v>
      </c>
      <c r="K137" s="93">
        <v>699</v>
      </c>
      <c r="L137" s="93">
        <v>679</v>
      </c>
      <c r="M137" s="93">
        <v>649</v>
      </c>
      <c r="N137" s="93">
        <v>649</v>
      </c>
      <c r="O137" s="93">
        <v>599</v>
      </c>
      <c r="P137" s="93">
        <v>579</v>
      </c>
      <c r="Q137" s="93">
        <v>875</v>
      </c>
      <c r="R137" s="93">
        <v>875</v>
      </c>
      <c r="S137" s="93">
        <v>863</v>
      </c>
      <c r="T137" s="93">
        <v>863</v>
      </c>
      <c r="U137" s="93">
        <v>839</v>
      </c>
      <c r="V137" s="93">
        <v>815</v>
      </c>
      <c r="W137" s="93">
        <v>779</v>
      </c>
      <c r="X137" s="93">
        <v>779</v>
      </c>
      <c r="Y137" s="93">
        <v>719</v>
      </c>
      <c r="Z137" s="93">
        <v>695</v>
      </c>
    </row>
    <row r="138" spans="1:26" x14ac:dyDescent="0.3">
      <c r="A138" s="96" t="s">
        <v>224</v>
      </c>
      <c r="B138" s="116" t="s">
        <v>49</v>
      </c>
      <c r="C138" s="21" t="s">
        <v>62</v>
      </c>
      <c r="D138" s="92" t="s">
        <v>334</v>
      </c>
      <c r="E138" s="97">
        <v>1239</v>
      </c>
      <c r="F138" s="94" t="s">
        <v>7</v>
      </c>
      <c r="G138" s="93">
        <v>1179</v>
      </c>
      <c r="H138" s="93">
        <v>1169</v>
      </c>
      <c r="I138" s="93">
        <v>1159</v>
      </c>
      <c r="J138" s="93">
        <v>1149</v>
      </c>
      <c r="K138" s="93">
        <v>1129</v>
      </c>
      <c r="L138" s="93">
        <v>1099</v>
      </c>
      <c r="M138" s="93">
        <v>1049</v>
      </c>
      <c r="N138" s="93">
        <v>1049</v>
      </c>
      <c r="O138" s="93">
        <v>959</v>
      </c>
      <c r="P138" s="93">
        <v>929</v>
      </c>
      <c r="Q138" s="93">
        <v>1415</v>
      </c>
      <c r="R138" s="93">
        <v>1403</v>
      </c>
      <c r="S138" s="93">
        <v>1391</v>
      </c>
      <c r="T138" s="93">
        <v>1379</v>
      </c>
      <c r="U138" s="93">
        <v>1355</v>
      </c>
      <c r="V138" s="93">
        <v>1319</v>
      </c>
      <c r="W138" s="93">
        <v>1259</v>
      </c>
      <c r="X138" s="93">
        <v>1259</v>
      </c>
      <c r="Y138" s="93">
        <v>1151</v>
      </c>
      <c r="Z138" s="93">
        <v>1115</v>
      </c>
    </row>
    <row r="139" spans="1:26" x14ac:dyDescent="0.3">
      <c r="A139" s="96" t="s">
        <v>224</v>
      </c>
      <c r="B139" s="116" t="s">
        <v>54</v>
      </c>
      <c r="C139" s="21" t="s">
        <v>62</v>
      </c>
      <c r="D139" s="92" t="s">
        <v>337</v>
      </c>
      <c r="E139" s="97">
        <v>619</v>
      </c>
      <c r="F139" s="94" t="s">
        <v>7</v>
      </c>
      <c r="G139" s="93">
        <v>589</v>
      </c>
      <c r="H139" s="93">
        <v>579</v>
      </c>
      <c r="I139" s="93">
        <v>579</v>
      </c>
      <c r="J139" s="93">
        <v>569</v>
      </c>
      <c r="K139" s="93">
        <v>559</v>
      </c>
      <c r="L139" s="93">
        <v>549</v>
      </c>
      <c r="M139" s="93">
        <v>519</v>
      </c>
      <c r="N139" s="93">
        <v>519</v>
      </c>
      <c r="O139" s="93">
        <v>479</v>
      </c>
      <c r="P139" s="93">
        <v>459</v>
      </c>
      <c r="Q139" s="93">
        <v>707</v>
      </c>
      <c r="R139" s="93">
        <v>695</v>
      </c>
      <c r="S139" s="93">
        <v>695</v>
      </c>
      <c r="T139" s="93">
        <v>683</v>
      </c>
      <c r="U139" s="93">
        <v>671</v>
      </c>
      <c r="V139" s="93">
        <v>659</v>
      </c>
      <c r="W139" s="93">
        <v>623</v>
      </c>
      <c r="X139" s="93">
        <v>623</v>
      </c>
      <c r="Y139" s="93">
        <v>575</v>
      </c>
      <c r="Z139" s="93">
        <v>551</v>
      </c>
    </row>
    <row r="140" spans="1:26" x14ac:dyDescent="0.3">
      <c r="A140" s="96" t="s">
        <v>224</v>
      </c>
      <c r="B140" s="116" t="s">
        <v>54</v>
      </c>
      <c r="C140" s="21" t="s">
        <v>62</v>
      </c>
      <c r="D140" s="92" t="s">
        <v>304</v>
      </c>
      <c r="E140" s="97">
        <v>659</v>
      </c>
      <c r="F140" s="94" t="s">
        <v>7</v>
      </c>
      <c r="G140" s="93">
        <v>619</v>
      </c>
      <c r="H140" s="93">
        <v>619</v>
      </c>
      <c r="I140" s="93">
        <v>609</v>
      </c>
      <c r="J140" s="93">
        <v>609</v>
      </c>
      <c r="K140" s="93">
        <v>589</v>
      </c>
      <c r="L140" s="93">
        <v>579</v>
      </c>
      <c r="M140" s="93">
        <v>549</v>
      </c>
      <c r="N140" s="93">
        <v>549</v>
      </c>
      <c r="O140" s="93">
        <v>509</v>
      </c>
      <c r="P140" s="93">
        <v>489</v>
      </c>
      <c r="Q140" s="93">
        <v>743</v>
      </c>
      <c r="R140" s="93">
        <v>743</v>
      </c>
      <c r="S140" s="93">
        <v>731</v>
      </c>
      <c r="T140" s="93">
        <v>731</v>
      </c>
      <c r="U140" s="93">
        <v>707</v>
      </c>
      <c r="V140" s="93">
        <v>695</v>
      </c>
      <c r="W140" s="93">
        <v>659</v>
      </c>
      <c r="X140" s="93">
        <v>659</v>
      </c>
      <c r="Y140" s="93">
        <v>611</v>
      </c>
      <c r="Z140" s="93">
        <v>587</v>
      </c>
    </row>
    <row r="141" spans="1:26" x14ac:dyDescent="0.3">
      <c r="A141" s="96" t="s">
        <v>224</v>
      </c>
      <c r="B141" s="116" t="s">
        <v>49</v>
      </c>
      <c r="C141" s="21" t="s">
        <v>62</v>
      </c>
      <c r="D141" s="133" t="s">
        <v>212</v>
      </c>
      <c r="E141" s="97">
        <v>769</v>
      </c>
      <c r="F141" s="94" t="s">
        <v>7</v>
      </c>
      <c r="G141" s="93">
        <v>729</v>
      </c>
      <c r="H141" s="93">
        <v>729</v>
      </c>
      <c r="I141" s="93">
        <v>729</v>
      </c>
      <c r="J141" s="93">
        <v>729</v>
      </c>
      <c r="K141" s="93">
        <v>699</v>
      </c>
      <c r="L141" s="93">
        <v>679</v>
      </c>
      <c r="M141" s="93">
        <v>649</v>
      </c>
      <c r="N141" s="93">
        <v>649</v>
      </c>
      <c r="O141" s="93">
        <v>599</v>
      </c>
      <c r="P141" s="93">
        <v>579</v>
      </c>
      <c r="Q141" s="93">
        <v>875</v>
      </c>
      <c r="R141" s="93">
        <v>875</v>
      </c>
      <c r="S141" s="93">
        <v>875</v>
      </c>
      <c r="T141" s="93">
        <v>875</v>
      </c>
      <c r="U141" s="93">
        <v>839</v>
      </c>
      <c r="V141" s="93">
        <v>815</v>
      </c>
      <c r="W141" s="93">
        <v>779</v>
      </c>
      <c r="X141" s="93">
        <v>779</v>
      </c>
      <c r="Y141" s="93">
        <v>719</v>
      </c>
      <c r="Z141" s="93">
        <v>695</v>
      </c>
    </row>
    <row r="142" spans="1:26" x14ac:dyDescent="0.3">
      <c r="A142" s="96" t="s">
        <v>224</v>
      </c>
      <c r="B142" s="116" t="s">
        <v>49</v>
      </c>
      <c r="C142" s="21" t="s">
        <v>62</v>
      </c>
      <c r="D142" s="133" t="s">
        <v>334</v>
      </c>
      <c r="E142" s="97">
        <v>1239</v>
      </c>
      <c r="F142" s="94" t="s">
        <v>7</v>
      </c>
      <c r="G142" s="93">
        <v>1169</v>
      </c>
      <c r="H142" s="93">
        <v>1169</v>
      </c>
      <c r="I142" s="93">
        <v>1169</v>
      </c>
      <c r="J142" s="93">
        <v>1169</v>
      </c>
      <c r="K142" s="93">
        <v>1129</v>
      </c>
      <c r="L142" s="93">
        <v>1099</v>
      </c>
      <c r="M142" s="93">
        <v>1049</v>
      </c>
      <c r="N142" s="93">
        <v>1049</v>
      </c>
      <c r="O142" s="93">
        <v>959</v>
      </c>
      <c r="P142" s="93">
        <v>929</v>
      </c>
      <c r="Q142" s="93">
        <v>1403</v>
      </c>
      <c r="R142" s="93">
        <v>1403</v>
      </c>
      <c r="S142" s="93">
        <v>1403</v>
      </c>
      <c r="T142" s="93">
        <v>1403</v>
      </c>
      <c r="U142" s="93">
        <v>1355</v>
      </c>
      <c r="V142" s="93">
        <v>1319</v>
      </c>
      <c r="W142" s="93">
        <v>1259</v>
      </c>
      <c r="X142" s="93">
        <v>1259</v>
      </c>
      <c r="Y142" s="93">
        <v>1151</v>
      </c>
      <c r="Z142" s="93">
        <v>1115</v>
      </c>
    </row>
    <row r="143" spans="1:26" x14ac:dyDescent="0.3">
      <c r="A143" s="96" t="s">
        <v>224</v>
      </c>
      <c r="B143" s="116" t="s">
        <v>54</v>
      </c>
      <c r="C143" s="21" t="s">
        <v>62</v>
      </c>
      <c r="D143" s="133" t="s">
        <v>337</v>
      </c>
      <c r="E143" s="97">
        <v>659</v>
      </c>
      <c r="F143" s="94" t="s">
        <v>7</v>
      </c>
      <c r="G143" s="93">
        <v>619</v>
      </c>
      <c r="H143" s="93">
        <v>619</v>
      </c>
      <c r="I143" s="93">
        <v>619</v>
      </c>
      <c r="J143" s="93">
        <v>619</v>
      </c>
      <c r="K143" s="93">
        <v>589</v>
      </c>
      <c r="L143" s="93">
        <v>579</v>
      </c>
      <c r="M143" s="93">
        <v>549</v>
      </c>
      <c r="N143" s="93">
        <v>549</v>
      </c>
      <c r="O143" s="93">
        <v>509</v>
      </c>
      <c r="P143" s="93">
        <v>489</v>
      </c>
      <c r="Q143" s="93">
        <v>743</v>
      </c>
      <c r="R143" s="93">
        <v>743</v>
      </c>
      <c r="S143" s="93">
        <v>743</v>
      </c>
      <c r="T143" s="93">
        <v>743</v>
      </c>
      <c r="U143" s="93">
        <v>707</v>
      </c>
      <c r="V143" s="93">
        <v>695</v>
      </c>
      <c r="W143" s="93">
        <v>659</v>
      </c>
      <c r="X143" s="93">
        <v>659</v>
      </c>
      <c r="Y143" s="93">
        <v>611</v>
      </c>
      <c r="Z143" s="93">
        <v>587</v>
      </c>
    </row>
    <row r="144" spans="1:26" x14ac:dyDescent="0.3">
      <c r="A144" s="96" t="s">
        <v>224</v>
      </c>
      <c r="B144" s="116" t="s">
        <v>54</v>
      </c>
      <c r="C144" s="21" t="s">
        <v>62</v>
      </c>
      <c r="D144" s="133" t="s">
        <v>304</v>
      </c>
      <c r="E144" s="97">
        <v>659</v>
      </c>
      <c r="F144" s="94" t="s">
        <v>7</v>
      </c>
      <c r="G144" s="93">
        <v>619</v>
      </c>
      <c r="H144" s="93">
        <v>619</v>
      </c>
      <c r="I144" s="93">
        <v>619</v>
      </c>
      <c r="J144" s="93">
        <v>619</v>
      </c>
      <c r="K144" s="93">
        <v>589</v>
      </c>
      <c r="L144" s="93">
        <v>579</v>
      </c>
      <c r="M144" s="93">
        <v>549</v>
      </c>
      <c r="N144" s="93">
        <v>549</v>
      </c>
      <c r="O144" s="93">
        <v>509</v>
      </c>
      <c r="P144" s="93">
        <v>489</v>
      </c>
      <c r="Q144" s="93">
        <v>743</v>
      </c>
      <c r="R144" s="93">
        <v>743</v>
      </c>
      <c r="S144" s="93">
        <v>743</v>
      </c>
      <c r="T144" s="93">
        <v>743</v>
      </c>
      <c r="U144" s="93">
        <v>707</v>
      </c>
      <c r="V144" s="93">
        <v>695</v>
      </c>
      <c r="W144" s="93">
        <v>659</v>
      </c>
      <c r="X144" s="93">
        <v>659</v>
      </c>
      <c r="Y144" s="93">
        <v>611</v>
      </c>
      <c r="Z144" s="93">
        <v>587</v>
      </c>
    </row>
    <row r="145" spans="1:26" x14ac:dyDescent="0.3">
      <c r="A145" s="86"/>
      <c r="B145" s="20"/>
      <c r="C145" s="43"/>
      <c r="D145" s="11"/>
      <c r="E145" s="8"/>
      <c r="F145" s="10"/>
      <c r="G145" s="8"/>
      <c r="H145" s="8"/>
      <c r="I145" s="8"/>
      <c r="J145" s="8"/>
      <c r="K145" s="8"/>
      <c r="L145" s="8"/>
      <c r="M145" s="8"/>
      <c r="N145" s="8"/>
      <c r="O145" s="8"/>
      <c r="P145" s="8"/>
      <c r="Q145" s="8"/>
      <c r="R145" s="8"/>
      <c r="S145" s="8"/>
      <c r="T145" s="8"/>
      <c r="U145" s="8"/>
      <c r="V145" s="8"/>
      <c r="W145" s="8"/>
      <c r="X145" s="8"/>
      <c r="Y145" s="8"/>
      <c r="Z145" s="8"/>
    </row>
    <row r="146" spans="1:26" x14ac:dyDescent="0.3">
      <c r="A146" s="86"/>
      <c r="B146" s="20"/>
      <c r="C146" s="43"/>
      <c r="D146" s="11"/>
      <c r="E146" s="8"/>
      <c r="F146" s="10"/>
      <c r="G146" s="8"/>
      <c r="H146" s="8"/>
      <c r="I146" s="8"/>
      <c r="J146" s="8"/>
      <c r="K146" s="8"/>
      <c r="L146" s="8"/>
      <c r="M146" s="8"/>
      <c r="N146" s="8"/>
      <c r="O146" s="8"/>
      <c r="P146" s="8"/>
      <c r="Q146" s="8"/>
      <c r="R146" s="8"/>
      <c r="S146" s="8"/>
      <c r="T146" s="8"/>
      <c r="U146" s="8"/>
      <c r="V146" s="8"/>
      <c r="W146" s="8"/>
      <c r="X146" s="8"/>
      <c r="Y146" s="8"/>
      <c r="Z146" s="8"/>
    </row>
    <row r="147" spans="1:26" x14ac:dyDescent="0.3">
      <c r="A147" s="86"/>
      <c r="B147" s="89"/>
      <c r="C147" s="43"/>
      <c r="D147" s="11"/>
      <c r="E147" s="8"/>
      <c r="F147" s="10"/>
      <c r="G147" s="8"/>
      <c r="H147" s="8"/>
      <c r="I147" s="8"/>
      <c r="J147" s="8"/>
      <c r="K147" s="8"/>
      <c r="L147" s="8"/>
      <c r="M147" s="8"/>
      <c r="N147" s="8"/>
      <c r="O147" s="8"/>
      <c r="P147" s="8"/>
      <c r="Q147" s="8"/>
      <c r="R147" s="8"/>
      <c r="S147" s="8"/>
      <c r="T147" s="8"/>
      <c r="U147" s="8"/>
      <c r="V147" s="8"/>
      <c r="W147" s="8"/>
      <c r="X147" s="8"/>
      <c r="Y147" s="8"/>
      <c r="Z147" s="8"/>
    </row>
    <row r="148" spans="1:26" x14ac:dyDescent="0.3">
      <c r="A148" s="86"/>
      <c r="B148" s="89"/>
      <c r="C148" s="43"/>
      <c r="D148" s="11"/>
      <c r="E148" s="8"/>
      <c r="F148" s="10"/>
      <c r="G148" s="8"/>
      <c r="H148" s="8"/>
      <c r="I148" s="8"/>
      <c r="J148" s="8"/>
      <c r="K148" s="8"/>
      <c r="L148" s="8"/>
      <c r="M148" s="8"/>
      <c r="N148" s="8"/>
      <c r="O148" s="8"/>
      <c r="P148" s="8"/>
      <c r="Q148" s="8"/>
      <c r="R148" s="8"/>
      <c r="S148" s="8"/>
      <c r="T148" s="8"/>
      <c r="U148" s="8"/>
      <c r="V148" s="8"/>
      <c r="W148" s="8"/>
      <c r="X148" s="8"/>
      <c r="Y148" s="8"/>
      <c r="Z148" s="8"/>
    </row>
    <row r="149" spans="1:26" x14ac:dyDescent="0.3">
      <c r="A149" s="86"/>
      <c r="B149" s="89"/>
      <c r="C149" s="43"/>
      <c r="D149" s="7"/>
      <c r="E149" s="8"/>
      <c r="F149" s="10"/>
      <c r="G149" s="8"/>
      <c r="H149" s="8"/>
      <c r="I149" s="8"/>
      <c r="J149" s="8"/>
      <c r="K149" s="8"/>
      <c r="L149" s="8"/>
      <c r="M149" s="8"/>
      <c r="N149" s="8"/>
      <c r="O149" s="8"/>
      <c r="P149" s="8"/>
      <c r="Q149" s="8"/>
      <c r="R149" s="8"/>
      <c r="S149" s="8"/>
      <c r="T149" s="8"/>
      <c r="U149" s="8"/>
      <c r="V149" s="8"/>
      <c r="W149" s="8"/>
      <c r="X149" s="8"/>
      <c r="Y149" s="8"/>
      <c r="Z149" s="8"/>
    </row>
    <row r="150" spans="1:26" x14ac:dyDescent="0.3">
      <c r="A150" s="86"/>
      <c r="B150" s="89"/>
      <c r="C150" s="43"/>
      <c r="D150" s="90"/>
      <c r="E150" s="8"/>
      <c r="F150" s="10"/>
      <c r="G150" s="8"/>
      <c r="H150" s="8"/>
      <c r="I150" s="8"/>
      <c r="J150" s="8"/>
      <c r="K150" s="8"/>
      <c r="L150" s="8"/>
      <c r="M150" s="8"/>
      <c r="N150" s="8"/>
      <c r="O150" s="8"/>
      <c r="P150" s="8"/>
      <c r="Q150" s="8"/>
      <c r="R150" s="8"/>
      <c r="S150" s="8"/>
      <c r="T150" s="8"/>
      <c r="U150" s="8"/>
      <c r="V150" s="8"/>
      <c r="W150" s="8"/>
      <c r="X150" s="8"/>
      <c r="Y150" s="8"/>
      <c r="Z150" s="8"/>
    </row>
    <row r="151" spans="1:26" x14ac:dyDescent="0.3">
      <c r="A151" s="86"/>
      <c r="B151" s="89"/>
      <c r="C151" s="43"/>
      <c r="D151" s="87"/>
      <c r="E151" s="8"/>
      <c r="F151" s="10"/>
      <c r="G151" s="8"/>
      <c r="H151" s="8"/>
      <c r="I151" s="8"/>
      <c r="J151" s="8"/>
      <c r="K151" s="8"/>
      <c r="L151" s="8"/>
      <c r="M151" s="8"/>
      <c r="N151" s="8"/>
      <c r="O151" s="8"/>
      <c r="P151" s="8"/>
      <c r="Q151" s="8"/>
      <c r="R151" s="8"/>
      <c r="S151" s="8"/>
      <c r="T151" s="8"/>
      <c r="U151" s="8"/>
      <c r="V151" s="8"/>
      <c r="W151" s="8"/>
      <c r="X151" s="8"/>
      <c r="Y151" s="8"/>
      <c r="Z151" s="8"/>
    </row>
    <row r="152" spans="1:26" x14ac:dyDescent="0.3">
      <c r="A152" s="86"/>
      <c r="B152" s="89"/>
      <c r="C152" s="43"/>
      <c r="D152" s="11"/>
      <c r="E152" s="8"/>
      <c r="F152" s="10"/>
      <c r="G152" s="8"/>
      <c r="H152" s="8"/>
      <c r="I152" s="8"/>
      <c r="J152" s="8"/>
      <c r="K152" s="8"/>
      <c r="L152" s="8"/>
      <c r="M152" s="8"/>
      <c r="N152" s="8"/>
      <c r="O152" s="8"/>
      <c r="P152" s="8"/>
      <c r="Q152" s="8"/>
      <c r="R152" s="8"/>
      <c r="S152" s="8"/>
      <c r="T152" s="8"/>
      <c r="U152" s="8"/>
      <c r="V152" s="8"/>
      <c r="W152" s="8"/>
      <c r="X152" s="8"/>
      <c r="Y152" s="8"/>
      <c r="Z152" s="8"/>
    </row>
    <row r="153" spans="1:26" x14ac:dyDescent="0.3">
      <c r="A153" s="86"/>
      <c r="B153" s="89"/>
      <c r="C153" s="43"/>
      <c r="D153" s="11"/>
      <c r="E153" s="8"/>
      <c r="F153" s="10"/>
      <c r="G153" s="8"/>
      <c r="H153" s="8"/>
      <c r="I153" s="8"/>
      <c r="J153" s="8"/>
      <c r="K153" s="8"/>
      <c r="L153" s="8"/>
      <c r="M153" s="8"/>
      <c r="N153" s="8"/>
      <c r="O153" s="8"/>
      <c r="P153" s="8"/>
      <c r="Q153" s="8"/>
      <c r="R153" s="8"/>
      <c r="S153" s="8"/>
      <c r="T153" s="8"/>
      <c r="U153" s="8"/>
      <c r="V153" s="8"/>
      <c r="W153" s="8"/>
      <c r="X153" s="8"/>
      <c r="Y153" s="8"/>
      <c r="Z153" s="8"/>
    </row>
    <row r="154" spans="1:26" x14ac:dyDescent="0.3">
      <c r="A154" s="86"/>
      <c r="B154" s="20"/>
      <c r="C154" s="43"/>
      <c r="D154" s="11"/>
      <c r="E154" s="8"/>
      <c r="F154" s="10"/>
      <c r="G154" s="8"/>
      <c r="H154" s="8"/>
      <c r="I154" s="8"/>
      <c r="J154" s="8"/>
      <c r="K154" s="8"/>
      <c r="L154" s="8"/>
      <c r="M154" s="8"/>
      <c r="N154" s="8"/>
      <c r="O154" s="8"/>
      <c r="P154" s="8"/>
      <c r="Q154" s="8"/>
      <c r="R154" s="8"/>
      <c r="S154" s="8"/>
      <c r="T154" s="8"/>
      <c r="U154" s="8"/>
      <c r="V154" s="8"/>
      <c r="W154" s="8"/>
      <c r="X154" s="8"/>
      <c r="Y154" s="8"/>
      <c r="Z154" s="8"/>
    </row>
    <row r="155" spans="1:26" x14ac:dyDescent="0.3">
      <c r="A155" s="86"/>
      <c r="B155" s="20"/>
      <c r="C155" s="43"/>
      <c r="D155" s="11"/>
      <c r="E155" s="8"/>
      <c r="F155" s="10"/>
      <c r="G155" s="8"/>
      <c r="H155" s="8"/>
      <c r="I155" s="8"/>
      <c r="J155" s="8"/>
      <c r="K155" s="8"/>
      <c r="L155" s="8"/>
      <c r="M155" s="8"/>
      <c r="N155" s="8"/>
      <c r="O155" s="8"/>
      <c r="P155" s="8"/>
      <c r="Q155" s="8"/>
      <c r="R155" s="8"/>
      <c r="S155" s="8"/>
      <c r="T155" s="8"/>
      <c r="U155" s="8"/>
      <c r="V155" s="8"/>
      <c r="W155" s="8"/>
      <c r="X155" s="8"/>
      <c r="Y155" s="8"/>
      <c r="Z155" s="8"/>
    </row>
    <row r="156" spans="1:26" x14ac:dyDescent="0.3">
      <c r="A156" s="86"/>
      <c r="B156" s="20"/>
      <c r="C156" s="43"/>
      <c r="D156" s="90"/>
      <c r="E156" s="8"/>
      <c r="F156" s="10"/>
      <c r="G156" s="8"/>
      <c r="H156" s="8"/>
      <c r="I156" s="8"/>
      <c r="J156" s="8"/>
      <c r="K156" s="8"/>
      <c r="L156" s="8"/>
      <c r="M156" s="8"/>
      <c r="N156" s="8"/>
      <c r="O156" s="8"/>
      <c r="P156" s="8"/>
      <c r="Q156" s="8"/>
      <c r="R156" s="8"/>
      <c r="S156" s="8"/>
      <c r="T156" s="8"/>
      <c r="U156" s="8"/>
      <c r="V156" s="8"/>
      <c r="W156" s="8"/>
      <c r="X156" s="8"/>
      <c r="Y156" s="8"/>
      <c r="Z156" s="8"/>
    </row>
    <row r="157" spans="1:26" x14ac:dyDescent="0.3">
      <c r="A157" s="86"/>
      <c r="B157" s="20"/>
      <c r="C157" s="43"/>
      <c r="D157" s="90"/>
      <c r="E157" s="8"/>
      <c r="F157" s="10"/>
      <c r="G157" s="8"/>
      <c r="H157" s="8"/>
      <c r="I157" s="8"/>
      <c r="J157" s="8"/>
      <c r="K157" s="8"/>
      <c r="L157" s="8"/>
      <c r="M157" s="8"/>
      <c r="N157" s="8"/>
      <c r="O157" s="8"/>
      <c r="P157" s="8"/>
      <c r="Q157" s="8"/>
      <c r="R157" s="8"/>
      <c r="S157" s="8"/>
      <c r="T157" s="8"/>
      <c r="U157" s="8"/>
      <c r="V157" s="8"/>
      <c r="W157" s="8"/>
      <c r="X157" s="8"/>
      <c r="Y157" s="8"/>
      <c r="Z157" s="8"/>
    </row>
    <row r="158" spans="1:26" x14ac:dyDescent="0.3">
      <c r="A158" s="86"/>
      <c r="B158" s="20"/>
      <c r="C158" s="43"/>
      <c r="D158" s="11"/>
      <c r="E158" s="8"/>
      <c r="F158" s="10"/>
      <c r="G158" s="8"/>
      <c r="H158" s="8"/>
      <c r="I158" s="8"/>
      <c r="J158" s="8"/>
      <c r="K158" s="8"/>
      <c r="L158" s="8"/>
      <c r="M158" s="8"/>
      <c r="N158" s="8"/>
      <c r="O158" s="8"/>
      <c r="P158" s="8"/>
      <c r="Q158" s="8"/>
      <c r="R158" s="8"/>
      <c r="S158" s="8"/>
      <c r="T158" s="8"/>
      <c r="U158" s="8"/>
      <c r="V158" s="8"/>
      <c r="W158" s="8"/>
      <c r="X158" s="8"/>
      <c r="Y158" s="8"/>
      <c r="Z158" s="8"/>
    </row>
    <row r="159" spans="1:26" x14ac:dyDescent="0.3">
      <c r="A159" s="46"/>
      <c r="B159" s="20"/>
      <c r="C159" s="43"/>
      <c r="D159" s="7"/>
      <c r="E159" s="8"/>
      <c r="F159" s="10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</row>
    <row r="160" spans="1:26" x14ac:dyDescent="0.3">
      <c r="A160" s="46"/>
      <c r="B160" s="20"/>
      <c r="C160" s="43"/>
      <c r="D160" s="7"/>
      <c r="E160" s="8"/>
      <c r="F160" s="10"/>
      <c r="G160" s="8"/>
      <c r="H160" s="8"/>
      <c r="I160" s="8"/>
      <c r="J160" s="8"/>
      <c r="K160" s="8"/>
      <c r="L160" s="8"/>
      <c r="M160" s="8"/>
      <c r="N160" s="8"/>
      <c r="O160" s="8"/>
      <c r="P160" s="8"/>
      <c r="Q160" s="8"/>
      <c r="R160" s="8"/>
      <c r="S160" s="8"/>
      <c r="T160" s="8"/>
      <c r="U160" s="8"/>
      <c r="V160" s="8"/>
      <c r="W160" s="8"/>
      <c r="X160" s="8"/>
      <c r="Y160" s="8"/>
      <c r="Z160" s="8"/>
    </row>
    <row r="161" spans="1:26" x14ac:dyDescent="0.3">
      <c r="A161" s="86"/>
      <c r="B161" s="62"/>
      <c r="C161" s="43"/>
      <c r="D161" s="12"/>
      <c r="E161" s="8"/>
      <c r="F161" s="10"/>
      <c r="G161" s="8"/>
      <c r="H161" s="8"/>
      <c r="I161" s="8"/>
      <c r="J161" s="8"/>
      <c r="K161" s="8"/>
      <c r="L161" s="8"/>
      <c r="M161" s="8"/>
      <c r="N161" s="8"/>
      <c r="O161" s="8"/>
      <c r="P161" s="8"/>
      <c r="Q161" s="8"/>
      <c r="R161" s="8"/>
      <c r="S161" s="8"/>
      <c r="T161" s="8"/>
      <c r="U161" s="8"/>
      <c r="V161" s="8"/>
      <c r="W161" s="8"/>
      <c r="X161" s="8"/>
      <c r="Y161" s="8"/>
      <c r="Z161" s="8"/>
    </row>
    <row r="162" spans="1:26" x14ac:dyDescent="0.3">
      <c r="A162" s="86"/>
      <c r="B162" s="20"/>
      <c r="C162" s="43"/>
      <c r="D162" s="11"/>
      <c r="E162" s="8"/>
      <c r="F162" s="10"/>
      <c r="G162" s="8"/>
      <c r="H162" s="8"/>
      <c r="I162" s="8"/>
      <c r="J162" s="8"/>
      <c r="K162" s="8"/>
      <c r="L162" s="8"/>
      <c r="M162" s="8"/>
      <c r="N162" s="8"/>
      <c r="O162" s="8"/>
      <c r="P162" s="8"/>
      <c r="Q162" s="8"/>
      <c r="R162" s="8"/>
      <c r="S162" s="8"/>
      <c r="T162" s="8"/>
      <c r="U162" s="8"/>
      <c r="V162" s="8"/>
      <c r="W162" s="8"/>
      <c r="X162" s="8"/>
      <c r="Y162" s="8"/>
      <c r="Z162" s="8"/>
    </row>
    <row r="163" spans="1:26" x14ac:dyDescent="0.3">
      <c r="A163" s="86"/>
      <c r="B163" s="20"/>
      <c r="C163" s="43"/>
      <c r="D163" s="11"/>
      <c r="E163" s="8"/>
      <c r="F163" s="10"/>
      <c r="G163" s="8"/>
      <c r="H163" s="8"/>
      <c r="I163" s="8"/>
      <c r="J163" s="8"/>
      <c r="K163" s="8"/>
      <c r="L163" s="8"/>
      <c r="M163" s="8"/>
      <c r="N163" s="8"/>
      <c r="O163" s="8"/>
      <c r="P163" s="8"/>
      <c r="Q163" s="8"/>
      <c r="R163" s="8"/>
      <c r="S163" s="8"/>
      <c r="T163" s="8"/>
      <c r="U163" s="8"/>
      <c r="V163" s="8"/>
      <c r="W163" s="8"/>
      <c r="X163" s="8"/>
      <c r="Y163" s="8"/>
      <c r="Z163" s="8"/>
    </row>
    <row r="164" spans="1:26" x14ac:dyDescent="0.3">
      <c r="A164" s="86"/>
      <c r="B164" s="20"/>
      <c r="C164" s="43"/>
      <c r="D164" s="7"/>
      <c r="E164" s="8"/>
      <c r="F164" s="10"/>
      <c r="G164" s="8"/>
      <c r="H164" s="8"/>
      <c r="I164" s="8"/>
      <c r="J164" s="8"/>
      <c r="K164" s="8"/>
      <c r="L164" s="8"/>
      <c r="M164" s="8"/>
      <c r="N164" s="8"/>
      <c r="O164" s="8"/>
      <c r="P164" s="8"/>
      <c r="Q164" s="8"/>
      <c r="R164" s="8"/>
      <c r="S164" s="8"/>
      <c r="T164" s="8"/>
      <c r="U164" s="8"/>
      <c r="V164" s="8"/>
      <c r="W164" s="8"/>
      <c r="X164" s="8"/>
      <c r="Y164" s="8"/>
      <c r="Z164" s="8"/>
    </row>
    <row r="165" spans="1:26" x14ac:dyDescent="0.3">
      <c r="A165" s="86"/>
      <c r="B165" s="20"/>
      <c r="C165" s="43"/>
      <c r="D165" s="90"/>
      <c r="E165" s="8"/>
      <c r="F165" s="10"/>
      <c r="G165" s="8"/>
      <c r="H165" s="8"/>
      <c r="I165" s="8"/>
      <c r="J165" s="8"/>
      <c r="K165" s="8"/>
      <c r="L165" s="8"/>
      <c r="M165" s="8"/>
      <c r="N165" s="8"/>
      <c r="O165" s="8"/>
      <c r="P165" s="8"/>
      <c r="Q165" s="8"/>
      <c r="R165" s="8"/>
      <c r="S165" s="8"/>
      <c r="T165" s="8"/>
      <c r="U165" s="8"/>
      <c r="V165" s="8"/>
      <c r="W165" s="8"/>
      <c r="X165" s="8"/>
      <c r="Y165" s="8"/>
      <c r="Z165" s="8"/>
    </row>
    <row r="166" spans="1:26" x14ac:dyDescent="0.3">
      <c r="A166" s="86"/>
      <c r="B166" s="20"/>
      <c r="C166" s="43"/>
      <c r="D166" s="90"/>
      <c r="E166" s="8"/>
      <c r="F166" s="10"/>
      <c r="G166" s="8"/>
      <c r="H166" s="8"/>
      <c r="I166" s="8"/>
      <c r="J166" s="8"/>
      <c r="K166" s="8"/>
      <c r="L166" s="8"/>
      <c r="M166" s="8"/>
      <c r="N166" s="8"/>
      <c r="O166" s="8"/>
      <c r="P166" s="8"/>
      <c r="Q166" s="8"/>
      <c r="R166" s="8"/>
      <c r="S166" s="8"/>
      <c r="T166" s="8"/>
      <c r="U166" s="8"/>
      <c r="V166" s="8"/>
      <c r="W166" s="8"/>
      <c r="X166" s="8"/>
      <c r="Y166" s="8"/>
      <c r="Z166" s="8"/>
    </row>
    <row r="167" spans="1:26" x14ac:dyDescent="0.3">
      <c r="A167" s="86"/>
      <c r="B167" s="20"/>
      <c r="C167" s="43"/>
      <c r="D167" s="7"/>
      <c r="E167" s="8"/>
      <c r="F167" s="10"/>
      <c r="G167" s="8"/>
      <c r="H167" s="8"/>
      <c r="I167" s="8"/>
      <c r="J167" s="8"/>
      <c r="K167" s="8"/>
      <c r="L167" s="8"/>
      <c r="M167" s="8"/>
      <c r="N167" s="8"/>
      <c r="O167" s="8"/>
      <c r="P167" s="8"/>
      <c r="Q167" s="8"/>
      <c r="R167" s="8"/>
      <c r="S167" s="8"/>
      <c r="T167" s="8"/>
      <c r="U167" s="8"/>
      <c r="V167" s="8"/>
      <c r="W167" s="8"/>
      <c r="X167" s="8"/>
      <c r="Y167" s="8"/>
      <c r="Z167" s="8"/>
    </row>
    <row r="168" spans="1:26" x14ac:dyDescent="0.3">
      <c r="A168" s="46"/>
      <c r="B168" s="20"/>
      <c r="C168" s="43"/>
      <c r="D168" s="7"/>
      <c r="E168" s="8"/>
      <c r="F168" s="10"/>
      <c r="G168" s="8"/>
      <c r="H168" s="8"/>
      <c r="I168" s="8"/>
      <c r="J168" s="8"/>
      <c r="K168" s="8"/>
      <c r="L168" s="8"/>
      <c r="M168" s="8"/>
      <c r="N168" s="8"/>
      <c r="O168" s="8"/>
      <c r="P168" s="8"/>
      <c r="Q168" s="8"/>
      <c r="R168" s="8"/>
      <c r="S168" s="8"/>
      <c r="T168" s="8"/>
      <c r="U168" s="8"/>
      <c r="V168" s="8"/>
      <c r="W168" s="8"/>
      <c r="X168" s="8"/>
      <c r="Y168" s="8"/>
      <c r="Z168" s="8"/>
    </row>
    <row r="169" spans="1:26" x14ac:dyDescent="0.3">
      <c r="A169" s="86"/>
      <c r="B169" s="20"/>
      <c r="C169" s="43"/>
      <c r="D169" s="7"/>
      <c r="E169" s="8"/>
      <c r="F169" s="10"/>
      <c r="G169" s="8"/>
      <c r="H169" s="8"/>
      <c r="I169" s="8"/>
      <c r="J169" s="8"/>
      <c r="K169" s="8"/>
      <c r="L169" s="8"/>
      <c r="M169" s="8"/>
      <c r="N169" s="8"/>
      <c r="O169" s="8"/>
      <c r="P169" s="8"/>
      <c r="Q169" s="8"/>
      <c r="R169" s="8"/>
      <c r="S169" s="8"/>
      <c r="T169" s="8"/>
      <c r="U169" s="8"/>
      <c r="V169" s="8"/>
      <c r="W169" s="8"/>
      <c r="X169" s="8"/>
      <c r="Y169" s="8"/>
      <c r="Z169" s="8"/>
    </row>
    <row r="170" spans="1:26" x14ac:dyDescent="0.3">
      <c r="A170" s="86"/>
      <c r="B170" s="20"/>
      <c r="C170" s="43"/>
      <c r="D170" s="7"/>
      <c r="E170" s="8"/>
      <c r="F170" s="10"/>
      <c r="G170" s="8"/>
      <c r="H170" s="8"/>
      <c r="I170" s="8"/>
      <c r="J170" s="8"/>
      <c r="K170" s="8"/>
      <c r="L170" s="8"/>
      <c r="M170" s="8"/>
      <c r="N170" s="8"/>
      <c r="O170" s="8"/>
      <c r="P170" s="8"/>
      <c r="Q170" s="8"/>
      <c r="R170" s="8"/>
      <c r="S170" s="8"/>
      <c r="T170" s="8"/>
      <c r="U170" s="8"/>
      <c r="V170" s="8"/>
      <c r="W170" s="8"/>
      <c r="X170" s="8"/>
      <c r="Y170" s="8"/>
      <c r="Z170" s="8"/>
    </row>
    <row r="171" spans="1:26" x14ac:dyDescent="0.3">
      <c r="A171" s="86"/>
      <c r="B171" s="20"/>
      <c r="C171" s="43"/>
      <c r="D171" s="7"/>
      <c r="E171" s="8"/>
      <c r="F171" s="10"/>
      <c r="G171" s="8"/>
      <c r="H171" s="8"/>
      <c r="I171" s="8"/>
      <c r="J171" s="8"/>
      <c r="K171" s="8"/>
      <c r="L171" s="8"/>
      <c r="M171" s="8"/>
      <c r="N171" s="8"/>
      <c r="O171" s="8"/>
      <c r="P171" s="8"/>
      <c r="Q171" s="8"/>
      <c r="R171" s="8"/>
      <c r="S171" s="8"/>
      <c r="T171" s="8"/>
      <c r="U171" s="8"/>
      <c r="V171" s="8"/>
      <c r="W171" s="8"/>
      <c r="X171" s="8"/>
      <c r="Y171" s="8"/>
      <c r="Z171" s="8"/>
    </row>
    <row r="172" spans="1:26" x14ac:dyDescent="0.3">
      <c r="A172" s="86"/>
      <c r="B172" s="20"/>
      <c r="C172" s="43"/>
      <c r="D172" s="7"/>
      <c r="E172" s="8"/>
      <c r="F172" s="10"/>
      <c r="G172" s="8"/>
      <c r="H172" s="8"/>
      <c r="I172" s="8"/>
      <c r="J172" s="8"/>
      <c r="K172" s="8"/>
      <c r="L172" s="8"/>
      <c r="M172" s="8"/>
      <c r="N172" s="8"/>
      <c r="O172" s="8"/>
      <c r="P172" s="8"/>
      <c r="Q172" s="8"/>
      <c r="R172" s="8"/>
      <c r="S172" s="8"/>
      <c r="T172" s="8"/>
      <c r="U172" s="8"/>
      <c r="V172" s="8"/>
      <c r="W172" s="8"/>
      <c r="X172" s="8"/>
      <c r="Y172" s="8"/>
      <c r="Z172" s="8"/>
    </row>
    <row r="173" spans="1:26" x14ac:dyDescent="0.3">
      <c r="A173" s="86"/>
      <c r="B173" s="20"/>
      <c r="C173" s="43"/>
      <c r="D173" s="7"/>
      <c r="E173" s="8"/>
      <c r="F173" s="10"/>
      <c r="G173" s="8"/>
      <c r="H173" s="8"/>
      <c r="I173" s="8"/>
      <c r="J173" s="8"/>
      <c r="K173" s="8"/>
      <c r="L173" s="8"/>
      <c r="M173" s="8"/>
      <c r="N173" s="8"/>
      <c r="O173" s="8"/>
      <c r="P173" s="8"/>
      <c r="Q173" s="8"/>
      <c r="R173" s="8"/>
      <c r="S173" s="8"/>
      <c r="T173" s="8"/>
      <c r="U173" s="8"/>
      <c r="V173" s="8"/>
      <c r="W173" s="8"/>
      <c r="X173" s="8"/>
      <c r="Y173" s="8"/>
      <c r="Z173" s="8"/>
    </row>
    <row r="174" spans="1:26" x14ac:dyDescent="0.3">
      <c r="A174" s="86"/>
      <c r="B174" s="20"/>
      <c r="C174" s="43"/>
      <c r="D174" s="7"/>
      <c r="E174" s="8"/>
      <c r="F174" s="10"/>
      <c r="G174" s="8"/>
      <c r="H174" s="8"/>
      <c r="I174" s="8"/>
      <c r="J174" s="8"/>
      <c r="K174" s="8"/>
      <c r="L174" s="8"/>
      <c r="M174" s="8"/>
      <c r="N174" s="8"/>
      <c r="O174" s="8"/>
      <c r="P174" s="8"/>
      <c r="Q174" s="8"/>
      <c r="R174" s="8"/>
      <c r="S174" s="8"/>
      <c r="T174" s="8"/>
      <c r="U174" s="8"/>
      <c r="V174" s="8"/>
      <c r="W174" s="8"/>
      <c r="X174" s="8"/>
      <c r="Y174" s="8"/>
      <c r="Z174" s="8"/>
    </row>
    <row r="175" spans="1:26" x14ac:dyDescent="0.3">
      <c r="A175" s="86"/>
      <c r="B175" s="20"/>
      <c r="C175" s="43"/>
      <c r="D175" s="7"/>
      <c r="E175" s="8"/>
      <c r="F175" s="10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8"/>
      <c r="R175" s="8"/>
      <c r="S175" s="8"/>
      <c r="T175" s="8"/>
      <c r="U175" s="8"/>
      <c r="V175" s="8"/>
      <c r="W175" s="8"/>
      <c r="X175" s="8"/>
      <c r="Y175" s="8"/>
      <c r="Z175" s="8"/>
    </row>
    <row r="176" spans="1:26" x14ac:dyDescent="0.3">
      <c r="A176" s="86"/>
      <c r="B176" s="20"/>
      <c r="C176" s="43"/>
      <c r="D176" s="7"/>
      <c r="E176" s="8"/>
      <c r="F176" s="10"/>
      <c r="G176" s="8"/>
      <c r="H176" s="8"/>
      <c r="I176" s="8"/>
      <c r="J176" s="8"/>
      <c r="K176" s="8"/>
      <c r="L176" s="8"/>
      <c r="M176" s="8"/>
      <c r="N176" s="8"/>
      <c r="O176" s="8"/>
      <c r="P176" s="8"/>
      <c r="Q176" s="8"/>
      <c r="R176" s="8"/>
      <c r="S176" s="8"/>
      <c r="T176" s="8"/>
      <c r="U176" s="8"/>
      <c r="V176" s="8"/>
      <c r="W176" s="8"/>
      <c r="X176" s="8"/>
      <c r="Y176" s="8"/>
      <c r="Z176" s="8"/>
    </row>
    <row r="177" spans="1:26" x14ac:dyDescent="0.3">
      <c r="A177" s="86"/>
      <c r="B177" s="20"/>
      <c r="C177" s="43"/>
      <c r="D177" s="7"/>
      <c r="E177" s="8"/>
      <c r="F177" s="10"/>
      <c r="G177" s="8"/>
      <c r="H177" s="8"/>
      <c r="I177" s="8"/>
      <c r="J177" s="8"/>
      <c r="K177" s="8"/>
      <c r="L177" s="8"/>
      <c r="M177" s="8"/>
      <c r="N177" s="8"/>
      <c r="O177" s="8"/>
      <c r="P177" s="8"/>
      <c r="Q177" s="8"/>
      <c r="R177" s="8"/>
      <c r="S177" s="8"/>
      <c r="T177" s="8"/>
      <c r="U177" s="8"/>
      <c r="V177" s="8"/>
      <c r="W177" s="8"/>
      <c r="X177" s="8"/>
      <c r="Y177" s="8"/>
      <c r="Z177" s="8"/>
    </row>
    <row r="178" spans="1:26" x14ac:dyDescent="0.3">
      <c r="A178" s="86"/>
      <c r="B178" s="20"/>
      <c r="C178" s="43"/>
      <c r="D178" s="87"/>
      <c r="E178" s="22"/>
      <c r="F178" s="10"/>
      <c r="G178" s="8"/>
      <c r="H178" s="8"/>
      <c r="I178" s="8"/>
      <c r="J178" s="8"/>
      <c r="K178" s="8"/>
      <c r="L178" s="8"/>
      <c r="M178" s="8"/>
      <c r="N178" s="8"/>
      <c r="O178" s="8"/>
      <c r="P178" s="8"/>
      <c r="Q178" s="8"/>
      <c r="R178" s="8"/>
      <c r="S178" s="8"/>
      <c r="T178" s="8"/>
      <c r="U178" s="8"/>
      <c r="V178" s="8"/>
      <c r="W178" s="8"/>
      <c r="X178" s="8"/>
      <c r="Y178" s="8"/>
      <c r="Z178" s="8"/>
    </row>
    <row r="179" spans="1:26" x14ac:dyDescent="0.3">
      <c r="A179" s="86"/>
      <c r="B179" s="20"/>
      <c r="C179" s="43"/>
      <c r="D179" s="11"/>
      <c r="E179" s="88"/>
      <c r="F179" s="10"/>
      <c r="G179" s="8"/>
      <c r="H179" s="8"/>
      <c r="I179" s="8"/>
      <c r="J179" s="8"/>
      <c r="K179" s="8"/>
      <c r="L179" s="8"/>
      <c r="M179" s="8"/>
      <c r="N179" s="8"/>
      <c r="O179" s="8"/>
      <c r="P179" s="8"/>
      <c r="Q179" s="8"/>
      <c r="R179" s="8"/>
      <c r="S179" s="8"/>
      <c r="T179" s="8"/>
      <c r="U179" s="8"/>
      <c r="V179" s="8"/>
      <c r="W179" s="8"/>
      <c r="X179" s="8"/>
      <c r="Y179" s="8"/>
      <c r="Z179" s="8"/>
    </row>
    <row r="180" spans="1:26" x14ac:dyDescent="0.3">
      <c r="A180" s="86"/>
      <c r="B180" s="20"/>
      <c r="C180" s="43"/>
      <c r="D180" s="7"/>
      <c r="E180" s="22"/>
      <c r="F180" s="10"/>
      <c r="G180" s="8"/>
      <c r="H180" s="8"/>
      <c r="I180" s="8"/>
      <c r="J180" s="8"/>
      <c r="K180" s="8"/>
      <c r="L180" s="8"/>
      <c r="M180" s="8"/>
      <c r="N180" s="8"/>
      <c r="O180" s="8"/>
      <c r="P180" s="8"/>
      <c r="Q180" s="8"/>
      <c r="R180" s="8"/>
      <c r="S180" s="8"/>
      <c r="T180" s="8"/>
      <c r="U180" s="8"/>
      <c r="V180" s="8"/>
      <c r="W180" s="8"/>
      <c r="X180" s="8"/>
      <c r="Y180" s="8"/>
      <c r="Z180" s="8"/>
    </row>
    <row r="181" spans="1:26" x14ac:dyDescent="0.3">
      <c r="A181" s="86"/>
      <c r="B181" s="20"/>
      <c r="C181" s="43"/>
      <c r="D181" s="11"/>
      <c r="E181" s="8"/>
      <c r="F181" s="10"/>
      <c r="G181" s="8"/>
      <c r="H181" s="8"/>
      <c r="I181" s="8"/>
      <c r="J181" s="8"/>
      <c r="K181" s="8"/>
      <c r="L181" s="8"/>
      <c r="M181" s="8"/>
      <c r="N181" s="8"/>
      <c r="O181" s="8"/>
      <c r="P181" s="8"/>
      <c r="Q181" s="8"/>
      <c r="R181" s="8"/>
      <c r="S181" s="8"/>
      <c r="T181" s="8"/>
      <c r="U181" s="8"/>
      <c r="V181" s="8"/>
      <c r="W181" s="8"/>
      <c r="X181" s="8"/>
      <c r="Y181" s="8"/>
      <c r="Z181" s="8"/>
    </row>
    <row r="182" spans="1:26" x14ac:dyDescent="0.3">
      <c r="A182" s="86"/>
      <c r="B182" s="20"/>
      <c r="C182" s="43"/>
      <c r="D182" s="11"/>
      <c r="E182" s="8"/>
      <c r="F182" s="10"/>
      <c r="G182" s="8"/>
      <c r="H182" s="8"/>
      <c r="I182" s="8"/>
      <c r="J182" s="8"/>
      <c r="K182" s="8"/>
      <c r="L182" s="8"/>
      <c r="M182" s="8"/>
      <c r="N182" s="8"/>
      <c r="O182" s="8"/>
      <c r="P182" s="8"/>
      <c r="Q182" s="8"/>
      <c r="R182" s="8"/>
      <c r="S182" s="8"/>
      <c r="T182" s="8"/>
      <c r="U182" s="8"/>
      <c r="V182" s="8"/>
      <c r="W182" s="8"/>
      <c r="X182" s="8"/>
      <c r="Y182" s="8"/>
      <c r="Z182" s="8"/>
    </row>
    <row r="183" spans="1:26" x14ac:dyDescent="0.3">
      <c r="A183" s="86"/>
      <c r="B183" s="20"/>
      <c r="C183" s="43"/>
      <c r="D183" s="11"/>
      <c r="E183" s="8"/>
      <c r="F183" s="10"/>
      <c r="G183" s="8"/>
      <c r="H183" s="8"/>
      <c r="I183" s="8"/>
      <c r="J183" s="8"/>
      <c r="K183" s="8"/>
      <c r="L183" s="8"/>
      <c r="M183" s="8"/>
      <c r="N183" s="8"/>
      <c r="O183" s="8"/>
      <c r="P183" s="8"/>
      <c r="Q183" s="8"/>
      <c r="R183" s="8"/>
      <c r="S183" s="8"/>
      <c r="T183" s="8"/>
      <c r="U183" s="8"/>
      <c r="V183" s="8"/>
      <c r="W183" s="8"/>
      <c r="X183" s="8"/>
      <c r="Y183" s="8"/>
      <c r="Z183" s="8"/>
    </row>
    <row r="184" spans="1:26" x14ac:dyDescent="0.3">
      <c r="A184" s="86"/>
      <c r="B184" s="20"/>
      <c r="C184" s="43"/>
      <c r="D184" s="12"/>
      <c r="E184" s="8"/>
      <c r="F184" s="10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Y184" s="8"/>
      <c r="Z184" s="8"/>
    </row>
    <row r="185" spans="1:26" x14ac:dyDescent="0.3">
      <c r="A185" s="86"/>
      <c r="B185" s="20"/>
      <c r="C185" s="43"/>
      <c r="D185" s="11"/>
      <c r="E185" s="8"/>
      <c r="F185" s="10"/>
      <c r="G185" s="8"/>
      <c r="H185" s="8"/>
      <c r="I185" s="8"/>
      <c r="J185" s="8"/>
      <c r="K185" s="8"/>
      <c r="L185" s="8"/>
      <c r="M185" s="8"/>
      <c r="N185" s="8"/>
      <c r="O185" s="8"/>
      <c r="P185" s="8"/>
      <c r="Q185" s="8"/>
      <c r="R185" s="8"/>
      <c r="S185" s="8"/>
      <c r="T185" s="8"/>
      <c r="U185" s="8"/>
      <c r="V185" s="8"/>
      <c r="W185" s="8"/>
      <c r="X185" s="8"/>
      <c r="Y185" s="8"/>
      <c r="Z185" s="8"/>
    </row>
    <row r="186" spans="1:26" x14ac:dyDescent="0.3">
      <c r="A186" s="86"/>
      <c r="B186" s="20"/>
      <c r="C186" s="43"/>
      <c r="D186" s="11"/>
      <c r="E186" s="8"/>
      <c r="F186" s="10"/>
      <c r="G186" s="8"/>
      <c r="H186" s="8"/>
      <c r="I186" s="8"/>
      <c r="J186" s="8"/>
      <c r="K186" s="8"/>
      <c r="L186" s="8"/>
      <c r="M186" s="8"/>
      <c r="N186" s="8"/>
      <c r="O186" s="8"/>
      <c r="P186" s="8"/>
      <c r="Q186" s="8"/>
      <c r="R186" s="8"/>
      <c r="S186" s="8"/>
      <c r="T186" s="8"/>
      <c r="U186" s="8"/>
      <c r="V186" s="8"/>
      <c r="W186" s="8"/>
      <c r="X186" s="8"/>
      <c r="Y186" s="8"/>
      <c r="Z186" s="8"/>
    </row>
    <row r="187" spans="1:26" x14ac:dyDescent="0.3">
      <c r="A187" s="86"/>
      <c r="B187" s="20"/>
      <c r="C187" s="43"/>
      <c r="D187" s="11"/>
      <c r="E187" s="8"/>
      <c r="F187" s="10"/>
      <c r="G187" s="8"/>
      <c r="H187" s="8"/>
      <c r="I187" s="8"/>
      <c r="J187" s="8"/>
      <c r="K187" s="8"/>
      <c r="L187" s="8"/>
      <c r="M187" s="8"/>
      <c r="N187" s="8"/>
      <c r="O187" s="8"/>
      <c r="P187" s="8"/>
      <c r="Q187" s="8"/>
      <c r="R187" s="8"/>
      <c r="S187" s="8"/>
      <c r="T187" s="8"/>
      <c r="U187" s="8"/>
      <c r="V187" s="8"/>
      <c r="W187" s="8"/>
      <c r="X187" s="8"/>
      <c r="Y187" s="8"/>
      <c r="Z187" s="8"/>
    </row>
    <row r="188" spans="1:26" x14ac:dyDescent="0.3">
      <c r="A188" s="86"/>
      <c r="B188" s="20"/>
      <c r="C188" s="43"/>
      <c r="D188" s="11"/>
      <c r="E188" s="8"/>
      <c r="F188" s="10"/>
      <c r="G188" s="8"/>
      <c r="H188" s="8"/>
      <c r="I188" s="8"/>
      <c r="J188" s="8"/>
      <c r="K188" s="8"/>
      <c r="L188" s="8"/>
      <c r="M188" s="8"/>
      <c r="N188" s="8"/>
      <c r="O188" s="8"/>
      <c r="P188" s="8"/>
      <c r="Q188" s="8"/>
      <c r="R188" s="8"/>
      <c r="S188" s="8"/>
      <c r="T188" s="8"/>
      <c r="U188" s="8"/>
      <c r="V188" s="8"/>
      <c r="W188" s="8"/>
      <c r="X188" s="8"/>
      <c r="Y188" s="8"/>
      <c r="Z188" s="8"/>
    </row>
    <row r="189" spans="1:26" x14ac:dyDescent="0.3">
      <c r="A189" s="46"/>
      <c r="B189" s="20"/>
      <c r="C189" s="43"/>
      <c r="D189" s="7"/>
      <c r="E189" s="8"/>
      <c r="F189" s="10"/>
      <c r="G189" s="8"/>
      <c r="H189" s="8"/>
      <c r="I189" s="8"/>
      <c r="J189" s="8"/>
      <c r="K189" s="8"/>
      <c r="L189" s="8"/>
      <c r="M189" s="8"/>
      <c r="N189" s="8"/>
      <c r="O189" s="8"/>
      <c r="P189" s="8"/>
      <c r="Q189" s="8"/>
      <c r="R189" s="8"/>
      <c r="S189" s="8"/>
      <c r="T189" s="8"/>
      <c r="U189" s="8"/>
      <c r="V189" s="8"/>
      <c r="W189" s="8"/>
      <c r="X189" s="8"/>
      <c r="Y189" s="8"/>
      <c r="Z189" s="8"/>
    </row>
    <row r="190" spans="1:26" x14ac:dyDescent="0.3">
      <c r="A190" s="23"/>
      <c r="B190" s="20"/>
      <c r="C190" s="21"/>
      <c r="D190" s="6"/>
      <c r="E190" s="9"/>
      <c r="F190" s="10"/>
      <c r="G190" s="8"/>
      <c r="H190" s="8"/>
      <c r="I190" s="8"/>
      <c r="J190" s="8"/>
      <c r="K190" s="8"/>
      <c r="L190" s="8"/>
      <c r="M190" s="8"/>
      <c r="N190" s="8"/>
      <c r="O190" s="8"/>
      <c r="P190" s="8"/>
      <c r="Q190" s="28"/>
      <c r="R190" s="28"/>
      <c r="S190" s="28"/>
      <c r="T190" s="28"/>
      <c r="U190" s="28"/>
      <c r="V190" s="28"/>
      <c r="W190" s="28"/>
      <c r="X190" s="28"/>
      <c r="Y190" s="28"/>
      <c r="Z190" s="28"/>
    </row>
    <row r="191" spans="1:26" x14ac:dyDescent="0.3">
      <c r="A191" s="23"/>
      <c r="B191" s="20"/>
      <c r="C191" s="21"/>
      <c r="D191" s="6"/>
      <c r="E191" s="9"/>
      <c r="F191" s="10"/>
      <c r="G191" s="8"/>
      <c r="H191" s="8"/>
      <c r="I191" s="8"/>
      <c r="J191" s="8"/>
      <c r="K191" s="8"/>
      <c r="L191" s="8"/>
      <c r="M191" s="8"/>
      <c r="N191" s="8"/>
      <c r="O191" s="8"/>
      <c r="P191" s="8"/>
      <c r="Q191" s="28"/>
      <c r="R191" s="28"/>
      <c r="S191" s="28"/>
      <c r="T191" s="28"/>
      <c r="U191" s="28"/>
      <c r="V191" s="28"/>
      <c r="W191" s="28"/>
      <c r="X191" s="28"/>
      <c r="Y191" s="28"/>
      <c r="Z191" s="28"/>
    </row>
    <row r="192" spans="1:26" x14ac:dyDescent="0.3">
      <c r="A192" s="23"/>
      <c r="B192" s="20"/>
      <c r="C192" s="21"/>
      <c r="D192" s="6"/>
      <c r="E192" s="9"/>
      <c r="F192" s="10"/>
      <c r="G192" s="8"/>
      <c r="H192" s="8"/>
      <c r="I192" s="8"/>
      <c r="J192" s="8"/>
      <c r="K192" s="8"/>
      <c r="L192" s="8"/>
      <c r="M192" s="8"/>
      <c r="N192" s="8"/>
      <c r="O192" s="8"/>
      <c r="P192" s="8"/>
      <c r="Q192" s="28"/>
      <c r="R192" s="28"/>
      <c r="S192" s="28"/>
      <c r="T192" s="28"/>
      <c r="U192" s="28"/>
      <c r="V192" s="28"/>
      <c r="W192" s="28"/>
      <c r="X192" s="28"/>
      <c r="Y192" s="28"/>
      <c r="Z192" s="28"/>
    </row>
    <row r="193" spans="1:26" x14ac:dyDescent="0.3">
      <c r="A193" s="23"/>
      <c r="B193" s="20"/>
      <c r="C193" s="21"/>
      <c r="D193" s="6"/>
      <c r="E193" s="9"/>
      <c r="F193" s="10"/>
      <c r="G193" s="8"/>
      <c r="H193" s="8"/>
      <c r="I193" s="8"/>
      <c r="J193" s="8"/>
      <c r="K193" s="8"/>
      <c r="L193" s="8"/>
      <c r="M193" s="8"/>
      <c r="N193" s="8"/>
      <c r="O193" s="8"/>
      <c r="P193" s="8"/>
      <c r="Q193" s="28"/>
      <c r="R193" s="28"/>
      <c r="S193" s="28"/>
      <c r="T193" s="28"/>
      <c r="U193" s="28"/>
      <c r="V193" s="28"/>
      <c r="W193" s="28"/>
      <c r="X193" s="28"/>
      <c r="Y193" s="28"/>
      <c r="Z193" s="28"/>
    </row>
    <row r="194" spans="1:26" x14ac:dyDescent="0.3">
      <c r="A194" s="23"/>
      <c r="B194" s="20"/>
      <c r="C194" s="21"/>
      <c r="D194" s="6"/>
      <c r="E194" s="9"/>
      <c r="F194" s="10"/>
      <c r="G194" s="8"/>
      <c r="H194" s="8"/>
      <c r="I194" s="8"/>
      <c r="J194" s="8"/>
      <c r="K194" s="8"/>
      <c r="L194" s="8"/>
      <c r="M194" s="8"/>
      <c r="N194" s="8"/>
      <c r="O194" s="8"/>
      <c r="P194" s="8"/>
      <c r="Q194" s="28"/>
      <c r="R194" s="28"/>
      <c r="S194" s="28"/>
      <c r="T194" s="28"/>
      <c r="U194" s="28"/>
      <c r="V194" s="28"/>
      <c r="W194" s="28"/>
      <c r="X194" s="28"/>
      <c r="Y194" s="28"/>
      <c r="Z194" s="28"/>
    </row>
    <row r="195" spans="1:26" x14ac:dyDescent="0.3">
      <c r="A195" s="23"/>
      <c r="B195" s="20"/>
      <c r="C195" s="21"/>
      <c r="D195" s="6"/>
      <c r="E195" s="9"/>
      <c r="F195" s="10"/>
      <c r="G195" s="8"/>
      <c r="H195" s="8"/>
      <c r="I195" s="8"/>
      <c r="J195" s="8"/>
      <c r="K195" s="8"/>
      <c r="L195" s="8"/>
      <c r="M195" s="8"/>
      <c r="N195" s="8"/>
      <c r="O195" s="8"/>
      <c r="P195" s="8"/>
      <c r="Q195" s="28"/>
      <c r="R195" s="28"/>
      <c r="S195" s="28"/>
      <c r="T195" s="28"/>
      <c r="U195" s="28"/>
      <c r="V195" s="28"/>
      <c r="W195" s="28"/>
      <c r="X195" s="28"/>
      <c r="Y195" s="28"/>
      <c r="Z195" s="28"/>
    </row>
    <row r="196" spans="1:26" x14ac:dyDescent="0.3">
      <c r="A196" s="23"/>
      <c r="B196" s="20"/>
      <c r="C196" s="21"/>
      <c r="D196" s="6"/>
      <c r="E196" s="9"/>
      <c r="F196" s="10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28"/>
      <c r="R196" s="28"/>
      <c r="S196" s="28"/>
      <c r="T196" s="28"/>
      <c r="U196" s="28"/>
      <c r="V196" s="28"/>
      <c r="W196" s="28"/>
      <c r="X196" s="28"/>
      <c r="Y196" s="28"/>
      <c r="Z196" s="28"/>
    </row>
    <row r="197" spans="1:26" x14ac:dyDescent="0.3">
      <c r="A197" s="23"/>
      <c r="B197" s="20"/>
      <c r="C197" s="21"/>
      <c r="D197" s="6"/>
      <c r="E197" s="9"/>
      <c r="F197" s="10"/>
      <c r="G197" s="8"/>
      <c r="H197" s="8"/>
      <c r="I197" s="8"/>
      <c r="J197" s="8"/>
      <c r="K197" s="8"/>
      <c r="L197" s="8"/>
      <c r="M197" s="8"/>
      <c r="N197" s="8"/>
      <c r="O197" s="8"/>
      <c r="P197" s="8"/>
      <c r="Q197" s="28"/>
      <c r="R197" s="28"/>
      <c r="S197" s="28"/>
      <c r="T197" s="28"/>
      <c r="U197" s="28"/>
      <c r="V197" s="28"/>
      <c r="W197" s="28"/>
      <c r="X197" s="28"/>
      <c r="Y197" s="28"/>
      <c r="Z197" s="28"/>
    </row>
    <row r="198" spans="1:26" x14ac:dyDescent="0.3">
      <c r="A198" s="23"/>
      <c r="B198" s="20"/>
      <c r="C198" s="21"/>
      <c r="D198" s="6"/>
      <c r="E198" s="9"/>
      <c r="F198" s="10"/>
      <c r="G198" s="8"/>
      <c r="H198" s="8"/>
      <c r="I198" s="8"/>
      <c r="J198" s="8"/>
      <c r="K198" s="8"/>
      <c r="L198" s="8"/>
      <c r="M198" s="8"/>
      <c r="N198" s="8"/>
      <c r="O198" s="8"/>
      <c r="P198" s="8"/>
      <c r="Q198" s="28"/>
      <c r="R198" s="28"/>
      <c r="S198" s="28"/>
      <c r="T198" s="28"/>
      <c r="U198" s="28"/>
      <c r="V198" s="28"/>
      <c r="W198" s="28"/>
      <c r="X198" s="28"/>
      <c r="Y198" s="28"/>
      <c r="Z198" s="28"/>
    </row>
    <row r="199" spans="1:26" x14ac:dyDescent="0.3">
      <c r="A199" s="23"/>
      <c r="B199" s="20"/>
      <c r="C199" s="21"/>
      <c r="D199" s="6"/>
      <c r="E199" s="9"/>
      <c r="F199" s="10"/>
      <c r="G199" s="8"/>
      <c r="H199" s="8"/>
      <c r="I199" s="8"/>
      <c r="J199" s="8"/>
      <c r="K199" s="8"/>
      <c r="L199" s="8"/>
      <c r="M199" s="8"/>
      <c r="N199" s="8"/>
      <c r="O199" s="8"/>
      <c r="P199" s="8"/>
      <c r="Q199" s="28"/>
      <c r="R199" s="28"/>
      <c r="S199" s="28"/>
      <c r="T199" s="28"/>
      <c r="U199" s="28"/>
      <c r="V199" s="28"/>
      <c r="W199" s="28"/>
      <c r="X199" s="28"/>
      <c r="Y199" s="28"/>
      <c r="Z199" s="28"/>
    </row>
    <row r="200" spans="1:26" x14ac:dyDescent="0.3">
      <c r="A200" s="23"/>
      <c r="B200" s="20"/>
      <c r="C200" s="21"/>
      <c r="D200" s="6"/>
      <c r="E200" s="9"/>
      <c r="F200" s="10"/>
      <c r="G200" s="8"/>
      <c r="H200" s="8"/>
      <c r="I200" s="8"/>
      <c r="J200" s="8"/>
      <c r="K200" s="8"/>
      <c r="L200" s="8"/>
      <c r="M200" s="8"/>
      <c r="N200" s="8"/>
      <c r="O200" s="8"/>
      <c r="P200" s="8"/>
      <c r="Q200" s="28"/>
      <c r="R200" s="28"/>
      <c r="S200" s="28"/>
      <c r="T200" s="28"/>
      <c r="U200" s="28"/>
      <c r="V200" s="28"/>
      <c r="W200" s="28"/>
      <c r="X200" s="28"/>
      <c r="Y200" s="28"/>
      <c r="Z200" s="28"/>
    </row>
    <row r="201" spans="1:26" x14ac:dyDescent="0.3">
      <c r="A201" s="23"/>
      <c r="B201" s="20"/>
      <c r="C201" s="21"/>
      <c r="D201" s="6"/>
      <c r="E201" s="9"/>
      <c r="F201" s="10"/>
      <c r="G201" s="8"/>
      <c r="H201" s="8"/>
      <c r="I201" s="8"/>
      <c r="J201" s="8"/>
      <c r="K201" s="8"/>
      <c r="L201" s="8"/>
      <c r="M201" s="8"/>
      <c r="N201" s="8"/>
      <c r="O201" s="8"/>
      <c r="P201" s="8"/>
      <c r="Q201" s="28"/>
      <c r="R201" s="28"/>
      <c r="S201" s="28"/>
      <c r="T201" s="28"/>
      <c r="U201" s="28"/>
      <c r="V201" s="28"/>
      <c r="W201" s="28"/>
      <c r="X201" s="28"/>
      <c r="Y201" s="28"/>
      <c r="Z201" s="28"/>
    </row>
    <row r="202" spans="1:26" x14ac:dyDescent="0.3">
      <c r="A202" s="23"/>
      <c r="B202" s="20"/>
      <c r="C202" s="21"/>
      <c r="D202" s="6"/>
      <c r="E202" s="9"/>
      <c r="F202" s="10"/>
      <c r="G202" s="8"/>
      <c r="H202" s="8"/>
      <c r="I202" s="8"/>
      <c r="J202" s="8"/>
      <c r="K202" s="8"/>
      <c r="L202" s="8"/>
      <c r="M202" s="8"/>
      <c r="N202" s="8"/>
      <c r="O202" s="8"/>
      <c r="P202" s="8"/>
      <c r="Q202" s="28"/>
      <c r="R202" s="28"/>
      <c r="S202" s="28"/>
      <c r="T202" s="28"/>
      <c r="U202" s="28"/>
      <c r="V202" s="28"/>
      <c r="W202" s="28"/>
      <c r="X202" s="28"/>
      <c r="Y202" s="28"/>
      <c r="Z202" s="28"/>
    </row>
    <row r="203" spans="1:26" x14ac:dyDescent="0.3">
      <c r="A203" s="23"/>
      <c r="B203" s="20"/>
      <c r="C203" s="21"/>
      <c r="D203" s="6"/>
      <c r="E203" s="9"/>
      <c r="F203" s="10"/>
      <c r="G203" s="8"/>
      <c r="H203" s="8"/>
      <c r="I203" s="8"/>
      <c r="J203" s="8"/>
      <c r="K203" s="8"/>
      <c r="L203" s="8"/>
      <c r="M203" s="8"/>
      <c r="N203" s="8"/>
      <c r="O203" s="8"/>
      <c r="P203" s="8"/>
      <c r="Q203" s="28"/>
      <c r="R203" s="28"/>
      <c r="S203" s="28"/>
      <c r="T203" s="28"/>
      <c r="U203" s="28"/>
      <c r="V203" s="28"/>
      <c r="W203" s="28"/>
      <c r="X203" s="28"/>
      <c r="Y203" s="28"/>
      <c r="Z203" s="28"/>
    </row>
    <row r="204" spans="1:26" x14ac:dyDescent="0.3">
      <c r="A204" s="23"/>
      <c r="B204" s="20"/>
      <c r="C204" s="21"/>
      <c r="D204" s="6"/>
      <c r="E204" s="9"/>
      <c r="F204" s="10"/>
      <c r="G204" s="8"/>
      <c r="H204" s="8"/>
      <c r="I204" s="8"/>
      <c r="J204" s="8"/>
      <c r="K204" s="8"/>
      <c r="L204" s="8"/>
      <c r="M204" s="8"/>
      <c r="N204" s="8"/>
      <c r="O204" s="8"/>
      <c r="P204" s="8"/>
      <c r="Q204" s="28"/>
      <c r="R204" s="28"/>
      <c r="S204" s="28"/>
      <c r="T204" s="28"/>
      <c r="U204" s="28"/>
      <c r="V204" s="28"/>
      <c r="W204" s="28"/>
      <c r="X204" s="28"/>
      <c r="Y204" s="28"/>
      <c r="Z204" s="28"/>
    </row>
    <row r="205" spans="1:26" x14ac:dyDescent="0.3">
      <c r="A205" s="23"/>
      <c r="B205" s="20"/>
      <c r="C205" s="21"/>
      <c r="D205" s="6"/>
      <c r="E205" s="9"/>
      <c r="F205" s="10"/>
      <c r="G205" s="8"/>
      <c r="H205" s="8"/>
      <c r="I205" s="8"/>
      <c r="J205" s="8"/>
      <c r="K205" s="8"/>
      <c r="L205" s="8"/>
      <c r="M205" s="8"/>
      <c r="N205" s="8"/>
      <c r="O205" s="8"/>
      <c r="P205" s="8"/>
      <c r="Q205" s="28"/>
      <c r="R205" s="28"/>
      <c r="S205" s="28"/>
      <c r="T205" s="28"/>
      <c r="U205" s="28"/>
      <c r="V205" s="28"/>
      <c r="W205" s="28"/>
      <c r="X205" s="28"/>
      <c r="Y205" s="28"/>
      <c r="Z205" s="28"/>
    </row>
    <row r="206" spans="1:26" x14ac:dyDescent="0.3">
      <c r="A206" s="23"/>
      <c r="B206" s="20"/>
      <c r="C206" s="21"/>
      <c r="D206" s="6"/>
      <c r="E206" s="9"/>
      <c r="F206" s="10"/>
      <c r="G206" s="8"/>
      <c r="H206" s="8"/>
      <c r="I206" s="8"/>
      <c r="J206" s="8"/>
      <c r="K206" s="8"/>
      <c r="L206" s="8"/>
      <c r="M206" s="8"/>
      <c r="N206" s="8"/>
      <c r="O206" s="8"/>
      <c r="P206" s="8"/>
      <c r="Q206" s="28"/>
      <c r="R206" s="28"/>
      <c r="S206" s="28"/>
      <c r="T206" s="28"/>
      <c r="U206" s="28"/>
      <c r="V206" s="28"/>
      <c r="W206" s="28"/>
      <c r="X206" s="28"/>
      <c r="Y206" s="28"/>
      <c r="Z206" s="28"/>
    </row>
    <row r="207" spans="1:26" x14ac:dyDescent="0.3">
      <c r="A207" s="23"/>
      <c r="B207" s="20"/>
      <c r="C207" s="21"/>
      <c r="D207" s="6"/>
      <c r="E207" s="9"/>
      <c r="F207" s="10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28"/>
      <c r="R207" s="28"/>
      <c r="S207" s="28"/>
      <c r="T207" s="28"/>
      <c r="U207" s="28"/>
      <c r="V207" s="28"/>
      <c r="W207" s="28"/>
      <c r="X207" s="28"/>
      <c r="Y207" s="28"/>
      <c r="Z207" s="28"/>
    </row>
    <row r="208" spans="1:26" x14ac:dyDescent="0.3">
      <c r="A208" s="23"/>
      <c r="B208" s="20"/>
      <c r="C208" s="21"/>
      <c r="D208" s="6"/>
      <c r="E208" s="9"/>
      <c r="F208" s="10"/>
      <c r="G208" s="8"/>
      <c r="H208" s="8"/>
      <c r="I208" s="8"/>
      <c r="J208" s="8"/>
      <c r="K208" s="8"/>
      <c r="L208" s="8"/>
      <c r="M208" s="8"/>
      <c r="N208" s="8"/>
      <c r="O208" s="8"/>
      <c r="P208" s="8"/>
      <c r="Q208" s="28"/>
      <c r="R208" s="28"/>
      <c r="S208" s="28"/>
      <c r="T208" s="28"/>
      <c r="U208" s="28"/>
      <c r="V208" s="28"/>
      <c r="W208" s="28"/>
      <c r="X208" s="28"/>
      <c r="Y208" s="28"/>
      <c r="Z208" s="28"/>
    </row>
    <row r="209" spans="1:26" x14ac:dyDescent="0.3">
      <c r="A209" s="23"/>
      <c r="B209" s="20"/>
      <c r="C209" s="21"/>
      <c r="D209" s="6"/>
      <c r="E209" s="9"/>
      <c r="F209" s="10"/>
      <c r="G209" s="8"/>
      <c r="H209" s="8"/>
      <c r="I209" s="8"/>
      <c r="J209" s="8"/>
      <c r="K209" s="8"/>
      <c r="L209" s="8"/>
      <c r="M209" s="8"/>
      <c r="N209" s="8"/>
      <c r="O209" s="8"/>
      <c r="P209" s="8"/>
      <c r="Q209" s="28"/>
      <c r="R209" s="28"/>
      <c r="S209" s="28"/>
      <c r="T209" s="28"/>
      <c r="U209" s="28"/>
      <c r="V209" s="28"/>
      <c r="W209" s="28"/>
      <c r="X209" s="28"/>
      <c r="Y209" s="28"/>
      <c r="Z209" s="28"/>
    </row>
    <row r="210" spans="1:26" x14ac:dyDescent="0.3">
      <c r="A210" s="23"/>
      <c r="B210" s="20"/>
      <c r="C210" s="21"/>
      <c r="D210" s="6"/>
      <c r="E210" s="9"/>
      <c r="F210" s="10"/>
      <c r="G210" s="8"/>
      <c r="H210" s="8"/>
      <c r="I210" s="8"/>
      <c r="J210" s="8"/>
      <c r="K210" s="8"/>
      <c r="L210" s="8"/>
      <c r="M210" s="8"/>
      <c r="N210" s="8"/>
      <c r="O210" s="8"/>
      <c r="P210" s="8"/>
      <c r="Q210" s="28"/>
      <c r="R210" s="28"/>
      <c r="S210" s="28"/>
      <c r="T210" s="28"/>
      <c r="U210" s="28"/>
      <c r="V210" s="28"/>
      <c r="W210" s="28"/>
      <c r="X210" s="28"/>
      <c r="Y210" s="28"/>
      <c r="Z210" s="28"/>
    </row>
    <row r="211" spans="1:26" x14ac:dyDescent="0.3">
      <c r="A211" s="23"/>
      <c r="B211" s="20"/>
      <c r="C211" s="21"/>
      <c r="D211" s="6"/>
      <c r="E211" s="9"/>
      <c r="F211" s="10"/>
      <c r="G211" s="8"/>
      <c r="H211" s="8"/>
      <c r="I211" s="8"/>
      <c r="J211" s="8"/>
      <c r="K211" s="8"/>
      <c r="L211" s="8"/>
      <c r="M211" s="8"/>
      <c r="N211" s="8"/>
      <c r="O211" s="8"/>
      <c r="P211" s="8"/>
      <c r="Q211" s="28"/>
      <c r="R211" s="28"/>
      <c r="S211" s="28"/>
      <c r="T211" s="28"/>
      <c r="U211" s="28"/>
      <c r="V211" s="28"/>
      <c r="W211" s="28"/>
      <c r="X211" s="28"/>
      <c r="Y211" s="28"/>
      <c r="Z211" s="28"/>
    </row>
    <row r="212" spans="1:26" x14ac:dyDescent="0.3">
      <c r="A212" s="23"/>
      <c r="B212" s="20"/>
      <c r="C212" s="21"/>
      <c r="D212" s="6"/>
      <c r="E212" s="9"/>
      <c r="F212" s="10"/>
      <c r="G212" s="8"/>
      <c r="H212" s="8"/>
      <c r="I212" s="8"/>
      <c r="J212" s="8"/>
      <c r="K212" s="8"/>
      <c r="L212" s="8"/>
      <c r="M212" s="8"/>
      <c r="N212" s="8"/>
      <c r="O212" s="8"/>
      <c r="P212" s="8"/>
      <c r="Q212" s="28"/>
      <c r="R212" s="28"/>
      <c r="S212" s="28"/>
      <c r="T212" s="28"/>
      <c r="U212" s="28"/>
      <c r="V212" s="28"/>
      <c r="W212" s="28"/>
      <c r="X212" s="28"/>
      <c r="Y212" s="28"/>
      <c r="Z212" s="28"/>
    </row>
    <row r="213" spans="1:26" x14ac:dyDescent="0.3">
      <c r="A213" s="23"/>
      <c r="B213" s="20"/>
      <c r="C213" s="21"/>
      <c r="D213" s="6"/>
      <c r="E213" s="9"/>
      <c r="F213" s="10"/>
      <c r="G213" s="8"/>
      <c r="H213" s="8"/>
      <c r="I213" s="8"/>
      <c r="J213" s="8"/>
      <c r="K213" s="8"/>
      <c r="L213" s="8"/>
      <c r="M213" s="8"/>
      <c r="N213" s="8"/>
      <c r="O213" s="8"/>
      <c r="P213" s="8"/>
      <c r="Q213" s="28"/>
      <c r="R213" s="28"/>
      <c r="S213" s="28"/>
      <c r="T213" s="28"/>
      <c r="U213" s="28"/>
      <c r="V213" s="28"/>
      <c r="W213" s="28"/>
      <c r="X213" s="28"/>
      <c r="Y213" s="28"/>
      <c r="Z213" s="28"/>
    </row>
    <row r="214" spans="1:26" x14ac:dyDescent="0.3">
      <c r="A214" s="23"/>
      <c r="B214" s="20"/>
      <c r="C214" s="21"/>
      <c r="D214" s="6"/>
      <c r="E214" s="9"/>
      <c r="F214" s="10"/>
      <c r="G214" s="8"/>
      <c r="H214" s="8"/>
      <c r="I214" s="8"/>
      <c r="J214" s="8"/>
      <c r="K214" s="8"/>
      <c r="L214" s="8"/>
      <c r="M214" s="8"/>
      <c r="N214" s="8"/>
      <c r="O214" s="8"/>
      <c r="P214" s="8"/>
      <c r="Q214" s="28"/>
      <c r="R214" s="28"/>
      <c r="S214" s="28"/>
      <c r="T214" s="28"/>
      <c r="U214" s="28"/>
      <c r="V214" s="28"/>
      <c r="W214" s="28"/>
      <c r="X214" s="28"/>
      <c r="Y214" s="28"/>
      <c r="Z214" s="28"/>
    </row>
    <row r="215" spans="1:26" x14ac:dyDescent="0.3">
      <c r="A215" s="23"/>
      <c r="B215" s="20"/>
      <c r="C215" s="21"/>
      <c r="D215" s="6"/>
      <c r="E215" s="9"/>
      <c r="F215" s="10"/>
      <c r="G215" s="8"/>
      <c r="H215" s="8"/>
      <c r="I215" s="8"/>
      <c r="J215" s="8"/>
      <c r="K215" s="8"/>
      <c r="L215" s="8"/>
      <c r="M215" s="8"/>
      <c r="N215" s="8"/>
      <c r="O215" s="8"/>
      <c r="P215" s="8"/>
      <c r="Q215" s="28"/>
      <c r="R215" s="28"/>
      <c r="S215" s="28"/>
      <c r="T215" s="28"/>
      <c r="U215" s="28"/>
      <c r="V215" s="28"/>
      <c r="W215" s="28"/>
      <c r="X215" s="28"/>
      <c r="Y215" s="28"/>
      <c r="Z215" s="28"/>
    </row>
    <row r="216" spans="1:26" x14ac:dyDescent="0.3">
      <c r="A216" s="23"/>
      <c r="B216" s="20"/>
      <c r="C216" s="21"/>
      <c r="D216" s="6"/>
      <c r="E216" s="9"/>
      <c r="F216" s="10"/>
      <c r="G216" s="8"/>
      <c r="H216" s="8"/>
      <c r="I216" s="8"/>
      <c r="J216" s="8"/>
      <c r="K216" s="8"/>
      <c r="L216" s="8"/>
      <c r="M216" s="8"/>
      <c r="N216" s="8"/>
      <c r="O216" s="8"/>
      <c r="P216" s="8"/>
      <c r="Q216" s="28"/>
      <c r="R216" s="28"/>
      <c r="S216" s="28"/>
      <c r="T216" s="28"/>
      <c r="U216" s="28"/>
      <c r="V216" s="28"/>
      <c r="W216" s="28"/>
      <c r="X216" s="28"/>
      <c r="Y216" s="28"/>
      <c r="Z216" s="28"/>
    </row>
    <row r="217" spans="1:26" x14ac:dyDescent="0.3">
      <c r="A217" s="23"/>
      <c r="B217" s="20"/>
      <c r="C217" s="21"/>
      <c r="D217" s="6"/>
      <c r="E217" s="9"/>
      <c r="F217" s="10"/>
      <c r="G217" s="8"/>
      <c r="H217" s="8"/>
      <c r="I217" s="8"/>
      <c r="J217" s="8"/>
      <c r="K217" s="8"/>
      <c r="L217" s="8"/>
      <c r="M217" s="8"/>
      <c r="N217" s="8"/>
      <c r="O217" s="8"/>
      <c r="P217" s="8"/>
      <c r="Q217" s="28"/>
      <c r="R217" s="28"/>
      <c r="S217" s="28"/>
      <c r="T217" s="28"/>
      <c r="U217" s="28"/>
      <c r="V217" s="28"/>
      <c r="W217" s="28"/>
      <c r="X217" s="28"/>
      <c r="Y217" s="28"/>
      <c r="Z217" s="28"/>
    </row>
    <row r="218" spans="1:26" x14ac:dyDescent="0.3">
      <c r="A218" s="23"/>
      <c r="B218" s="20"/>
      <c r="C218" s="21"/>
      <c r="D218" s="6"/>
      <c r="E218" s="9"/>
      <c r="F218" s="10"/>
      <c r="G218" s="8"/>
      <c r="H218" s="8"/>
      <c r="I218" s="8"/>
      <c r="J218" s="8"/>
      <c r="K218" s="8"/>
      <c r="L218" s="8"/>
      <c r="M218" s="8"/>
      <c r="N218" s="8"/>
      <c r="O218" s="8"/>
      <c r="P218" s="8"/>
      <c r="Q218" s="28"/>
      <c r="R218" s="28"/>
      <c r="S218" s="28"/>
      <c r="T218" s="28"/>
      <c r="U218" s="28"/>
      <c r="V218" s="28"/>
      <c r="W218" s="28"/>
      <c r="X218" s="28"/>
      <c r="Y218" s="28"/>
      <c r="Z218" s="28"/>
    </row>
    <row r="219" spans="1:26" x14ac:dyDescent="0.3">
      <c r="A219" s="23"/>
      <c r="B219" s="20"/>
      <c r="C219" s="21"/>
      <c r="D219" s="6"/>
      <c r="E219" s="9"/>
      <c r="F219" s="10"/>
      <c r="G219" s="8"/>
      <c r="H219" s="8"/>
      <c r="I219" s="8"/>
      <c r="J219" s="8"/>
      <c r="K219" s="8"/>
      <c r="L219" s="8"/>
      <c r="M219" s="8"/>
      <c r="N219" s="8"/>
      <c r="O219" s="8"/>
      <c r="P219" s="8"/>
      <c r="Q219" s="28"/>
      <c r="R219" s="28"/>
      <c r="S219" s="28"/>
      <c r="T219" s="28"/>
      <c r="U219" s="28"/>
      <c r="V219" s="28"/>
      <c r="W219" s="28"/>
      <c r="X219" s="28"/>
      <c r="Y219" s="28"/>
      <c r="Z219" s="28"/>
    </row>
    <row r="220" spans="1:26" x14ac:dyDescent="0.3">
      <c r="A220" s="23"/>
      <c r="B220" s="20"/>
      <c r="C220" s="21"/>
      <c r="D220" s="6"/>
      <c r="E220" s="9"/>
      <c r="F220" s="10"/>
      <c r="G220" s="8"/>
      <c r="H220" s="8"/>
      <c r="I220" s="8"/>
      <c r="J220" s="8"/>
      <c r="K220" s="8"/>
      <c r="L220" s="8"/>
      <c r="M220" s="8"/>
      <c r="N220" s="8"/>
      <c r="O220" s="8"/>
      <c r="P220" s="8"/>
      <c r="Q220" s="28"/>
      <c r="R220" s="28"/>
      <c r="S220" s="28"/>
      <c r="T220" s="28"/>
      <c r="U220" s="28"/>
      <c r="V220" s="28"/>
      <c r="W220" s="28"/>
      <c r="X220" s="28"/>
      <c r="Y220" s="28"/>
      <c r="Z220" s="28"/>
    </row>
    <row r="221" spans="1:26" x14ac:dyDescent="0.3">
      <c r="A221" s="23"/>
      <c r="B221" s="20"/>
      <c r="C221" s="21"/>
      <c r="D221" s="6"/>
      <c r="E221" s="9"/>
      <c r="F221" s="10"/>
      <c r="G221" s="8"/>
      <c r="H221" s="8"/>
      <c r="I221" s="8"/>
      <c r="J221" s="8"/>
      <c r="K221" s="8"/>
      <c r="L221" s="8"/>
      <c r="M221" s="8"/>
      <c r="N221" s="8"/>
      <c r="O221" s="8"/>
      <c r="P221" s="8"/>
      <c r="Q221" s="28"/>
      <c r="R221" s="28"/>
      <c r="S221" s="28"/>
      <c r="T221" s="28"/>
      <c r="U221" s="28"/>
      <c r="V221" s="28"/>
      <c r="W221" s="28"/>
      <c r="X221" s="28"/>
      <c r="Y221" s="28"/>
      <c r="Z221" s="28"/>
    </row>
    <row r="222" spans="1:26" x14ac:dyDescent="0.3">
      <c r="A222" s="23"/>
      <c r="B222" s="20"/>
      <c r="C222" s="21"/>
      <c r="D222" s="6"/>
      <c r="E222" s="9"/>
      <c r="F222" s="10"/>
      <c r="G222" s="8"/>
      <c r="H222" s="8"/>
      <c r="I222" s="8"/>
      <c r="J222" s="8"/>
      <c r="K222" s="8"/>
      <c r="L222" s="8"/>
      <c r="M222" s="8"/>
      <c r="N222" s="8"/>
      <c r="O222" s="8"/>
      <c r="P222" s="8"/>
      <c r="Q222" s="28"/>
      <c r="R222" s="28"/>
      <c r="S222" s="28"/>
      <c r="T222" s="28"/>
      <c r="U222" s="28"/>
      <c r="V222" s="28"/>
      <c r="W222" s="28"/>
      <c r="X222" s="28"/>
      <c r="Y222" s="28"/>
      <c r="Z222" s="28"/>
    </row>
    <row r="223" spans="1:26" x14ac:dyDescent="0.3">
      <c r="A223" s="23"/>
      <c r="B223" s="20"/>
      <c r="C223" s="21"/>
      <c r="D223" s="7"/>
      <c r="E223" s="9"/>
      <c r="F223" s="10"/>
      <c r="G223" s="8"/>
      <c r="H223" s="8"/>
      <c r="I223" s="8"/>
      <c r="J223" s="8"/>
      <c r="K223" s="8"/>
      <c r="L223" s="8"/>
      <c r="M223" s="8"/>
      <c r="N223" s="8"/>
      <c r="O223" s="8"/>
      <c r="P223" s="8"/>
      <c r="Q223" s="28"/>
      <c r="R223" s="28"/>
      <c r="S223" s="28"/>
      <c r="T223" s="28"/>
      <c r="U223" s="28"/>
      <c r="V223" s="28"/>
      <c r="W223" s="28"/>
      <c r="X223" s="28"/>
      <c r="Y223" s="28"/>
      <c r="Z223" s="28"/>
    </row>
    <row r="224" spans="1:26" x14ac:dyDescent="0.3">
      <c r="A224" s="23"/>
      <c r="B224" s="20"/>
      <c r="C224" s="21"/>
      <c r="D224" s="11"/>
      <c r="E224" s="9"/>
      <c r="F224" s="10"/>
      <c r="G224" s="8"/>
      <c r="H224" s="8"/>
      <c r="I224" s="8"/>
      <c r="J224" s="8"/>
      <c r="K224" s="8"/>
      <c r="L224" s="8"/>
      <c r="M224" s="8"/>
      <c r="N224" s="8"/>
      <c r="O224" s="8"/>
      <c r="P224" s="8"/>
      <c r="Q224" s="28"/>
      <c r="R224" s="28"/>
      <c r="S224" s="28"/>
      <c r="T224" s="28"/>
      <c r="U224" s="28"/>
      <c r="V224" s="28"/>
      <c r="W224" s="28"/>
      <c r="X224" s="28"/>
      <c r="Y224" s="28"/>
      <c r="Z224" s="28"/>
    </row>
    <row r="225" spans="1:26" x14ac:dyDescent="0.3">
      <c r="A225" s="23"/>
      <c r="B225" s="20"/>
      <c r="C225" s="21"/>
      <c r="D225" s="6"/>
      <c r="E225" s="9"/>
      <c r="F225" s="10"/>
      <c r="G225" s="8"/>
      <c r="H225" s="8"/>
      <c r="I225" s="8"/>
      <c r="J225" s="8"/>
      <c r="K225" s="8"/>
      <c r="L225" s="8"/>
      <c r="M225" s="8"/>
      <c r="N225" s="8"/>
      <c r="O225" s="8"/>
      <c r="P225" s="8"/>
      <c r="Q225" s="28"/>
      <c r="R225" s="28"/>
      <c r="S225" s="28"/>
      <c r="T225" s="28"/>
      <c r="U225" s="28"/>
      <c r="V225" s="28"/>
      <c r="W225" s="28"/>
      <c r="X225" s="28"/>
      <c r="Y225" s="28"/>
      <c r="Z225" s="28"/>
    </row>
    <row r="226" spans="1:26" x14ac:dyDescent="0.3">
      <c r="A226" s="23"/>
      <c r="B226" s="20"/>
      <c r="C226" s="21"/>
      <c r="D226" s="6"/>
      <c r="E226" s="9"/>
      <c r="F226" s="10"/>
      <c r="G226" s="8"/>
      <c r="H226" s="8"/>
      <c r="I226" s="8"/>
      <c r="J226" s="8"/>
      <c r="K226" s="8"/>
      <c r="L226" s="8"/>
      <c r="M226" s="8"/>
      <c r="N226" s="8"/>
      <c r="O226" s="8"/>
      <c r="P226" s="8"/>
      <c r="Q226" s="28"/>
      <c r="R226" s="28"/>
      <c r="S226" s="28"/>
      <c r="T226" s="28"/>
      <c r="U226" s="28"/>
      <c r="V226" s="28"/>
      <c r="W226" s="28"/>
      <c r="X226" s="28"/>
      <c r="Y226" s="28"/>
      <c r="Z226" s="28"/>
    </row>
    <row r="227" spans="1:26" x14ac:dyDescent="0.3">
      <c r="A227" s="23"/>
      <c r="B227" s="20"/>
      <c r="C227" s="21"/>
      <c r="D227" s="6"/>
      <c r="E227" s="9"/>
      <c r="F227" s="10"/>
      <c r="G227" s="8"/>
      <c r="H227" s="8"/>
      <c r="I227" s="8"/>
      <c r="J227" s="8"/>
      <c r="K227" s="8"/>
      <c r="L227" s="8"/>
      <c r="M227" s="8"/>
      <c r="N227" s="8"/>
      <c r="O227" s="8"/>
      <c r="P227" s="8"/>
      <c r="Q227" s="28"/>
      <c r="R227" s="28"/>
      <c r="S227" s="28"/>
      <c r="T227" s="28"/>
      <c r="U227" s="28"/>
      <c r="V227" s="28"/>
      <c r="W227" s="28"/>
      <c r="X227" s="28"/>
      <c r="Y227" s="28"/>
      <c r="Z227" s="28"/>
    </row>
    <row r="228" spans="1:26" x14ac:dyDescent="0.3">
      <c r="A228" s="23"/>
      <c r="B228" s="20"/>
      <c r="C228" s="21"/>
      <c r="D228" s="7"/>
      <c r="E228" s="9"/>
      <c r="F228" s="10"/>
      <c r="G228" s="8"/>
      <c r="H228" s="8"/>
      <c r="I228" s="8"/>
      <c r="J228" s="8"/>
      <c r="K228" s="8"/>
      <c r="L228" s="8"/>
      <c r="M228" s="8"/>
      <c r="N228" s="8"/>
      <c r="O228" s="8"/>
      <c r="P228" s="8"/>
      <c r="Q228" s="28"/>
      <c r="R228" s="28"/>
      <c r="S228" s="28"/>
      <c r="T228" s="28"/>
      <c r="U228" s="28"/>
      <c r="V228" s="28"/>
      <c r="W228" s="28"/>
      <c r="X228" s="28"/>
      <c r="Y228" s="28"/>
      <c r="Z228" s="28"/>
    </row>
  </sheetData>
  <mergeCells count="2">
    <mergeCell ref="G1:P1"/>
    <mergeCell ref="Q1:Z1"/>
  </mergeCells>
  <conditionalFormatting sqref="D61:D62">
    <cfRule type="containsText" dxfId="7" priority="2" operator="containsText" text="ND">
      <formula>NOT(ISERROR(SEARCH("ND",D61)))</formula>
    </cfRule>
  </conditionalFormatting>
  <conditionalFormatting sqref="D71">
    <cfRule type="containsText" dxfId="6" priority="1" operator="containsText" text="ND">
      <formula>NOT(ISERROR(SEARCH("ND",D71)))</formula>
    </cfRule>
  </conditionalFormatting>
  <conditionalFormatting sqref="D99">
    <cfRule type="duplicateValues" dxfId="5" priority="3"/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108C2-656C-49EF-B566-9F8886B7C458}">
  <sheetPr codeName="Hoja11">
    <tabColor theme="1"/>
  </sheetPr>
  <dimension ref="A1:Z228"/>
  <sheetViews>
    <sheetView workbookViewId="0">
      <selection activeCell="A3" sqref="A3"/>
    </sheetView>
  </sheetViews>
  <sheetFormatPr baseColWidth="10" defaultRowHeight="14.4" x14ac:dyDescent="0.3"/>
  <cols>
    <col min="4" max="4" width="37.77734375" bestFit="1" customWidth="1"/>
  </cols>
  <sheetData>
    <row r="1" spans="1:26" ht="15" thickBot="1" x14ac:dyDescent="0.35">
      <c r="G1" s="175" t="s">
        <v>264</v>
      </c>
      <c r="H1" s="176"/>
      <c r="I1" s="176"/>
      <c r="J1" s="176"/>
      <c r="K1" s="176"/>
      <c r="L1" s="176"/>
      <c r="M1" s="176"/>
      <c r="N1" s="176"/>
      <c r="O1" s="176"/>
      <c r="P1" s="177"/>
      <c r="Q1" s="178" t="s">
        <v>265</v>
      </c>
      <c r="R1" s="178"/>
      <c r="S1" s="178"/>
      <c r="T1" s="178"/>
      <c r="U1" s="178"/>
      <c r="V1" s="178"/>
      <c r="W1" s="178"/>
      <c r="X1" s="178"/>
      <c r="Y1" s="178"/>
      <c r="Z1" s="179"/>
    </row>
    <row r="2" spans="1:26" ht="83.4" thickTop="1" x14ac:dyDescent="0.3">
      <c r="A2" s="39" t="s">
        <v>33</v>
      </c>
      <c r="B2" s="39" t="s">
        <v>34</v>
      </c>
      <c r="C2" s="40" t="s">
        <v>35</v>
      </c>
      <c r="D2" s="1" t="s">
        <v>0</v>
      </c>
      <c r="E2" s="2" t="s">
        <v>36</v>
      </c>
      <c r="F2" s="3" t="s">
        <v>1</v>
      </c>
      <c r="G2" s="16" t="s">
        <v>37</v>
      </c>
      <c r="H2" s="41" t="s">
        <v>169</v>
      </c>
      <c r="I2" s="17" t="s">
        <v>46</v>
      </c>
      <c r="J2" s="41" t="s">
        <v>170</v>
      </c>
      <c r="K2" s="17" t="s">
        <v>41</v>
      </c>
      <c r="L2" s="17" t="s">
        <v>8</v>
      </c>
      <c r="M2" s="17" t="s">
        <v>42</v>
      </c>
      <c r="N2" s="17" t="s">
        <v>43</v>
      </c>
      <c r="O2" s="17" t="s">
        <v>44</v>
      </c>
      <c r="P2" s="42" t="s">
        <v>171</v>
      </c>
      <c r="Q2" s="2" t="s">
        <v>37</v>
      </c>
      <c r="R2" s="41" t="s">
        <v>169</v>
      </c>
      <c r="S2" s="17" t="s">
        <v>46</v>
      </c>
      <c r="T2" s="41" t="s">
        <v>172</v>
      </c>
      <c r="U2" s="17" t="s">
        <v>41</v>
      </c>
      <c r="V2" s="17" t="s">
        <v>8</v>
      </c>
      <c r="W2" s="17" t="s">
        <v>42</v>
      </c>
      <c r="X2" s="17" t="s">
        <v>43</v>
      </c>
      <c r="Y2" s="17" t="s">
        <v>44</v>
      </c>
      <c r="Z2" s="18" t="s">
        <v>171</v>
      </c>
    </row>
    <row r="3" spans="1:26" x14ac:dyDescent="0.3">
      <c r="A3" s="96" t="s">
        <v>224</v>
      </c>
      <c r="B3" s="20" t="s">
        <v>49</v>
      </c>
      <c r="C3" s="43" t="s">
        <v>48</v>
      </c>
      <c r="D3" s="132" t="s">
        <v>297</v>
      </c>
      <c r="E3" s="93">
        <v>3099</v>
      </c>
      <c r="F3" s="94" t="s">
        <v>216</v>
      </c>
      <c r="G3" s="93">
        <v>3079</v>
      </c>
      <c r="H3" s="93">
        <v>3059</v>
      </c>
      <c r="I3" s="93">
        <v>3029</v>
      </c>
      <c r="J3" s="93">
        <v>3009</v>
      </c>
      <c r="K3" s="93">
        <v>2969</v>
      </c>
      <c r="L3" s="93">
        <v>2839</v>
      </c>
      <c r="M3" s="93">
        <v>2799</v>
      </c>
      <c r="N3" s="93">
        <v>2799</v>
      </c>
      <c r="O3" s="93">
        <v>2589</v>
      </c>
      <c r="P3" s="93">
        <v>2529</v>
      </c>
      <c r="Q3" s="93">
        <v>3695</v>
      </c>
      <c r="R3" s="93">
        <v>3671</v>
      </c>
      <c r="S3" s="93">
        <v>3635</v>
      </c>
      <c r="T3" s="93">
        <v>3611</v>
      </c>
      <c r="U3" s="93">
        <v>3563</v>
      </c>
      <c r="V3" s="93">
        <v>3407</v>
      </c>
      <c r="W3" s="93">
        <v>3359</v>
      </c>
      <c r="X3" s="93">
        <v>3359</v>
      </c>
      <c r="Y3" s="93">
        <v>3107</v>
      </c>
      <c r="Z3" s="93">
        <v>3035</v>
      </c>
    </row>
    <row r="4" spans="1:26" x14ac:dyDescent="0.3">
      <c r="A4" s="96" t="s">
        <v>224</v>
      </c>
      <c r="B4" s="130" t="s">
        <v>49</v>
      </c>
      <c r="C4" s="43" t="s">
        <v>48</v>
      </c>
      <c r="D4" s="132" t="s">
        <v>298</v>
      </c>
      <c r="E4" s="93">
        <v>9229</v>
      </c>
      <c r="F4" s="94" t="s">
        <v>216</v>
      </c>
      <c r="G4" s="93">
        <v>9169</v>
      </c>
      <c r="H4" s="93">
        <v>9109</v>
      </c>
      <c r="I4" s="93">
        <v>9039</v>
      </c>
      <c r="J4" s="93">
        <v>8979</v>
      </c>
      <c r="K4" s="93">
        <v>8849</v>
      </c>
      <c r="L4" s="93">
        <v>8469</v>
      </c>
      <c r="M4" s="93">
        <v>8339</v>
      </c>
      <c r="N4" s="93">
        <v>8339</v>
      </c>
      <c r="O4" s="93">
        <v>7709</v>
      </c>
      <c r="P4" s="93">
        <v>7509</v>
      </c>
      <c r="Q4" s="93">
        <v>11003</v>
      </c>
      <c r="R4" s="93">
        <v>10931</v>
      </c>
      <c r="S4" s="93">
        <v>10847</v>
      </c>
      <c r="T4" s="93">
        <v>10775</v>
      </c>
      <c r="U4" s="93">
        <v>10619</v>
      </c>
      <c r="V4" s="93">
        <v>10163</v>
      </c>
      <c r="W4" s="93">
        <v>10007</v>
      </c>
      <c r="X4" s="93">
        <v>10007</v>
      </c>
      <c r="Y4" s="93">
        <v>9251</v>
      </c>
      <c r="Z4" s="93">
        <v>9011</v>
      </c>
    </row>
    <row r="5" spans="1:26" x14ac:dyDescent="0.3">
      <c r="A5" s="96" t="s">
        <v>224</v>
      </c>
      <c r="B5" s="130" t="s">
        <v>49</v>
      </c>
      <c r="C5" s="43" t="s">
        <v>48</v>
      </c>
      <c r="D5" s="132" t="s">
        <v>231</v>
      </c>
      <c r="E5" s="93">
        <v>6769</v>
      </c>
      <c r="F5" s="94" t="s">
        <v>216</v>
      </c>
      <c r="G5" s="93">
        <v>6719</v>
      </c>
      <c r="H5" s="93">
        <v>6679</v>
      </c>
      <c r="I5" s="93">
        <v>6629</v>
      </c>
      <c r="J5" s="93">
        <v>6579</v>
      </c>
      <c r="K5" s="93">
        <v>6489</v>
      </c>
      <c r="L5" s="93">
        <v>6209</v>
      </c>
      <c r="M5" s="93">
        <v>6119</v>
      </c>
      <c r="N5" s="93">
        <v>6119</v>
      </c>
      <c r="O5" s="93">
        <v>5649</v>
      </c>
      <c r="P5" s="93">
        <v>5509</v>
      </c>
      <c r="Q5" s="93">
        <v>8063</v>
      </c>
      <c r="R5" s="93">
        <v>8015</v>
      </c>
      <c r="S5" s="93">
        <v>7955</v>
      </c>
      <c r="T5" s="93">
        <v>7895</v>
      </c>
      <c r="U5" s="93">
        <v>7787</v>
      </c>
      <c r="V5" s="93">
        <v>7451</v>
      </c>
      <c r="W5" s="93">
        <v>7343</v>
      </c>
      <c r="X5" s="93">
        <v>7343</v>
      </c>
      <c r="Y5" s="93">
        <v>6779</v>
      </c>
      <c r="Z5" s="93">
        <v>6611</v>
      </c>
    </row>
    <row r="6" spans="1:26" x14ac:dyDescent="0.3">
      <c r="A6" s="96" t="s">
        <v>224</v>
      </c>
      <c r="B6" s="130" t="s">
        <v>49</v>
      </c>
      <c r="C6" s="43" t="s">
        <v>48</v>
      </c>
      <c r="D6" s="132" t="s">
        <v>312</v>
      </c>
      <c r="E6" s="93">
        <v>3689</v>
      </c>
      <c r="F6" s="94" t="s">
        <v>216</v>
      </c>
      <c r="G6" s="93">
        <v>3669</v>
      </c>
      <c r="H6" s="93">
        <v>3639</v>
      </c>
      <c r="I6" s="93">
        <v>3619</v>
      </c>
      <c r="J6" s="93">
        <v>3589</v>
      </c>
      <c r="K6" s="93">
        <v>3539</v>
      </c>
      <c r="L6" s="93">
        <v>3389</v>
      </c>
      <c r="M6" s="93">
        <v>3339</v>
      </c>
      <c r="N6" s="93">
        <v>3339</v>
      </c>
      <c r="O6" s="93">
        <v>3079</v>
      </c>
      <c r="P6" s="93">
        <v>3009</v>
      </c>
      <c r="Q6" s="93">
        <v>4403</v>
      </c>
      <c r="R6" s="93">
        <v>4367</v>
      </c>
      <c r="S6" s="93">
        <v>4343</v>
      </c>
      <c r="T6" s="93">
        <v>4307</v>
      </c>
      <c r="U6" s="93">
        <v>4247</v>
      </c>
      <c r="V6" s="93">
        <v>4067</v>
      </c>
      <c r="W6" s="93">
        <v>4007</v>
      </c>
      <c r="X6" s="93">
        <v>4007</v>
      </c>
      <c r="Y6" s="93">
        <v>3695</v>
      </c>
      <c r="Z6" s="93">
        <v>3611</v>
      </c>
    </row>
    <row r="7" spans="1:26" x14ac:dyDescent="0.3">
      <c r="A7" s="96" t="s">
        <v>224</v>
      </c>
      <c r="B7" s="130" t="s">
        <v>49</v>
      </c>
      <c r="C7" s="43" t="s">
        <v>48</v>
      </c>
      <c r="D7" s="132" t="s">
        <v>232</v>
      </c>
      <c r="E7" s="93">
        <v>7389</v>
      </c>
      <c r="F7" s="94" t="s">
        <v>216</v>
      </c>
      <c r="G7" s="93">
        <v>7339</v>
      </c>
      <c r="H7" s="93">
        <v>7279</v>
      </c>
      <c r="I7" s="93">
        <v>7229</v>
      </c>
      <c r="J7" s="93">
        <v>7179</v>
      </c>
      <c r="K7" s="93">
        <v>7079</v>
      </c>
      <c r="L7" s="93">
        <v>6779</v>
      </c>
      <c r="M7" s="93">
        <v>6669</v>
      </c>
      <c r="N7" s="93">
        <v>6669</v>
      </c>
      <c r="O7" s="93">
        <v>6159</v>
      </c>
      <c r="P7" s="93">
        <v>6009</v>
      </c>
      <c r="Q7" s="93">
        <v>8807</v>
      </c>
      <c r="R7" s="93">
        <v>8735</v>
      </c>
      <c r="S7" s="93">
        <v>8675</v>
      </c>
      <c r="T7" s="93">
        <v>8615</v>
      </c>
      <c r="U7" s="93">
        <v>8495</v>
      </c>
      <c r="V7" s="93">
        <v>8135</v>
      </c>
      <c r="W7" s="93">
        <v>8003</v>
      </c>
      <c r="X7" s="93">
        <v>8003</v>
      </c>
      <c r="Y7" s="93">
        <v>7391</v>
      </c>
      <c r="Z7" s="93">
        <v>7211</v>
      </c>
    </row>
    <row r="8" spans="1:26" x14ac:dyDescent="0.3">
      <c r="A8" s="96" t="s">
        <v>224</v>
      </c>
      <c r="B8" s="130" t="s">
        <v>49</v>
      </c>
      <c r="C8" s="43" t="s">
        <v>48</v>
      </c>
      <c r="D8" s="132" t="s">
        <v>233</v>
      </c>
      <c r="E8" s="93">
        <v>9229</v>
      </c>
      <c r="F8" s="94" t="s">
        <v>216</v>
      </c>
      <c r="G8" s="93">
        <v>9169</v>
      </c>
      <c r="H8" s="93">
        <v>9109</v>
      </c>
      <c r="I8" s="93">
        <v>9039</v>
      </c>
      <c r="J8" s="93">
        <v>8979</v>
      </c>
      <c r="K8" s="93">
        <v>8849</v>
      </c>
      <c r="L8" s="93">
        <v>8469</v>
      </c>
      <c r="M8" s="93">
        <v>8339</v>
      </c>
      <c r="N8" s="93">
        <v>8339</v>
      </c>
      <c r="O8" s="93">
        <v>7709</v>
      </c>
      <c r="P8" s="93">
        <v>7509</v>
      </c>
      <c r="Q8" s="93">
        <v>11003</v>
      </c>
      <c r="R8" s="93">
        <v>10931</v>
      </c>
      <c r="S8" s="93">
        <v>10847</v>
      </c>
      <c r="T8" s="93">
        <v>10775</v>
      </c>
      <c r="U8" s="93">
        <v>10619</v>
      </c>
      <c r="V8" s="93">
        <v>10163</v>
      </c>
      <c r="W8" s="93">
        <v>10007</v>
      </c>
      <c r="X8" s="93">
        <v>10007</v>
      </c>
      <c r="Y8" s="93">
        <v>9251</v>
      </c>
      <c r="Z8" s="93">
        <v>9011</v>
      </c>
    </row>
    <row r="9" spans="1:26" x14ac:dyDescent="0.3">
      <c r="A9" s="96" t="s">
        <v>224</v>
      </c>
      <c r="B9" s="130" t="s">
        <v>49</v>
      </c>
      <c r="C9" s="43" t="s">
        <v>48</v>
      </c>
      <c r="D9" s="132" t="s">
        <v>234</v>
      </c>
      <c r="E9" s="93">
        <v>7999</v>
      </c>
      <c r="F9" s="94" t="s">
        <v>216</v>
      </c>
      <c r="G9" s="93">
        <v>7949</v>
      </c>
      <c r="H9" s="93">
        <v>7889</v>
      </c>
      <c r="I9" s="93">
        <v>7839</v>
      </c>
      <c r="J9" s="93">
        <v>7779</v>
      </c>
      <c r="K9" s="93">
        <v>7669</v>
      </c>
      <c r="L9" s="93">
        <v>7339</v>
      </c>
      <c r="M9" s="93">
        <v>7229</v>
      </c>
      <c r="N9" s="93">
        <v>7229</v>
      </c>
      <c r="O9" s="93">
        <v>6679</v>
      </c>
      <c r="P9" s="93">
        <v>6509</v>
      </c>
      <c r="Q9" s="93">
        <v>9539</v>
      </c>
      <c r="R9" s="93">
        <v>9467</v>
      </c>
      <c r="S9" s="93">
        <v>9407</v>
      </c>
      <c r="T9" s="93">
        <v>9335</v>
      </c>
      <c r="U9" s="93">
        <v>9203</v>
      </c>
      <c r="V9" s="93">
        <v>8807</v>
      </c>
      <c r="W9" s="93">
        <v>8675</v>
      </c>
      <c r="X9" s="93">
        <v>8675</v>
      </c>
      <c r="Y9" s="93">
        <v>8015</v>
      </c>
      <c r="Z9" s="93">
        <v>7811</v>
      </c>
    </row>
    <row r="10" spans="1:26" x14ac:dyDescent="0.3">
      <c r="A10" s="96" t="s">
        <v>224</v>
      </c>
      <c r="B10" s="20" t="s">
        <v>49</v>
      </c>
      <c r="C10" s="43" t="s">
        <v>48</v>
      </c>
      <c r="D10" s="132" t="s">
        <v>16</v>
      </c>
      <c r="E10" s="93">
        <v>3689</v>
      </c>
      <c r="F10" s="94" t="s">
        <v>216</v>
      </c>
      <c r="G10" s="93">
        <v>3669</v>
      </c>
      <c r="H10" s="93">
        <v>3639</v>
      </c>
      <c r="I10" s="93">
        <v>3619</v>
      </c>
      <c r="J10" s="93">
        <v>3589</v>
      </c>
      <c r="K10" s="93">
        <v>3539</v>
      </c>
      <c r="L10" s="93">
        <v>3389</v>
      </c>
      <c r="M10" s="93">
        <v>3339</v>
      </c>
      <c r="N10" s="93">
        <v>3339</v>
      </c>
      <c r="O10" s="93">
        <v>3079</v>
      </c>
      <c r="P10" s="93">
        <v>3009</v>
      </c>
      <c r="Q10" s="93">
        <v>4403</v>
      </c>
      <c r="R10" s="93">
        <v>4367</v>
      </c>
      <c r="S10" s="93">
        <v>4343</v>
      </c>
      <c r="T10" s="93">
        <v>4307</v>
      </c>
      <c r="U10" s="93">
        <v>4247</v>
      </c>
      <c r="V10" s="93">
        <v>4067</v>
      </c>
      <c r="W10" s="93">
        <v>4007</v>
      </c>
      <c r="X10" s="93">
        <v>4007</v>
      </c>
      <c r="Y10" s="93">
        <v>3695</v>
      </c>
      <c r="Z10" s="93">
        <v>3611</v>
      </c>
    </row>
    <row r="11" spans="1:26" x14ac:dyDescent="0.3">
      <c r="A11" s="96" t="s">
        <v>224</v>
      </c>
      <c r="B11" s="20" t="s">
        <v>49</v>
      </c>
      <c r="C11" s="43" t="s">
        <v>48</v>
      </c>
      <c r="D11" s="132" t="s">
        <v>50</v>
      </c>
      <c r="E11" s="93">
        <v>4919</v>
      </c>
      <c r="F11" s="94" t="s">
        <v>216</v>
      </c>
      <c r="G11" s="93">
        <v>4889</v>
      </c>
      <c r="H11" s="93">
        <v>4859</v>
      </c>
      <c r="I11" s="93">
        <v>4819</v>
      </c>
      <c r="J11" s="93">
        <v>4789</v>
      </c>
      <c r="K11" s="93">
        <v>4719</v>
      </c>
      <c r="L11" s="93">
        <v>4519</v>
      </c>
      <c r="M11" s="93">
        <v>4449</v>
      </c>
      <c r="N11" s="93">
        <v>4449</v>
      </c>
      <c r="O11" s="93">
        <v>4109</v>
      </c>
      <c r="P11" s="93">
        <v>4009</v>
      </c>
      <c r="Q11" s="93">
        <v>5867</v>
      </c>
      <c r="R11" s="93">
        <v>5831</v>
      </c>
      <c r="S11" s="93">
        <v>5783</v>
      </c>
      <c r="T11" s="93">
        <v>5747</v>
      </c>
      <c r="U11" s="93">
        <v>5663</v>
      </c>
      <c r="V11" s="93">
        <v>5423</v>
      </c>
      <c r="W11" s="93">
        <v>5339</v>
      </c>
      <c r="X11" s="93">
        <v>5339</v>
      </c>
      <c r="Y11" s="93">
        <v>4931</v>
      </c>
      <c r="Z11" s="93">
        <v>4811</v>
      </c>
    </row>
    <row r="12" spans="1:26" x14ac:dyDescent="0.3">
      <c r="A12" s="96" t="s">
        <v>224</v>
      </c>
      <c r="B12" s="130" t="s">
        <v>49</v>
      </c>
      <c r="C12" s="43" t="s">
        <v>48</v>
      </c>
      <c r="D12" s="132" t="s">
        <v>235</v>
      </c>
      <c r="E12" s="93">
        <v>6159</v>
      </c>
      <c r="F12" s="94" t="s">
        <v>216</v>
      </c>
      <c r="G12" s="93">
        <v>6109</v>
      </c>
      <c r="H12" s="93">
        <v>6069</v>
      </c>
      <c r="I12" s="93">
        <v>6029</v>
      </c>
      <c r="J12" s="93">
        <v>5989</v>
      </c>
      <c r="K12" s="93">
        <v>5899</v>
      </c>
      <c r="L12" s="93">
        <v>5649</v>
      </c>
      <c r="M12" s="93">
        <v>5559</v>
      </c>
      <c r="N12" s="93">
        <v>5559</v>
      </c>
      <c r="O12" s="93">
        <v>5139</v>
      </c>
      <c r="P12" s="93">
        <v>5009</v>
      </c>
      <c r="Q12" s="93">
        <v>7331</v>
      </c>
      <c r="R12" s="93">
        <v>7283</v>
      </c>
      <c r="S12" s="93">
        <v>7235</v>
      </c>
      <c r="T12" s="93">
        <v>7187</v>
      </c>
      <c r="U12" s="93">
        <v>7079</v>
      </c>
      <c r="V12" s="93">
        <v>6779</v>
      </c>
      <c r="W12" s="93">
        <v>6671</v>
      </c>
      <c r="X12" s="93">
        <v>6671</v>
      </c>
      <c r="Y12" s="93">
        <v>6167</v>
      </c>
      <c r="Z12" s="93">
        <v>6011</v>
      </c>
    </row>
    <row r="13" spans="1:26" x14ac:dyDescent="0.3">
      <c r="A13" s="96" t="s">
        <v>224</v>
      </c>
      <c r="B13" s="20" t="s">
        <v>49</v>
      </c>
      <c r="C13" s="43" t="s">
        <v>48</v>
      </c>
      <c r="D13" s="132" t="s">
        <v>236</v>
      </c>
      <c r="E13" s="93">
        <v>8619</v>
      </c>
      <c r="F13" s="94" t="s">
        <v>216</v>
      </c>
      <c r="G13" s="93">
        <v>8559</v>
      </c>
      <c r="H13" s="93">
        <v>8499</v>
      </c>
      <c r="I13" s="93">
        <v>8439</v>
      </c>
      <c r="J13" s="93">
        <v>8379</v>
      </c>
      <c r="K13" s="93">
        <v>8259</v>
      </c>
      <c r="L13" s="93">
        <v>7899</v>
      </c>
      <c r="M13" s="93">
        <v>7789</v>
      </c>
      <c r="N13" s="93">
        <v>7789</v>
      </c>
      <c r="O13" s="93">
        <v>7189</v>
      </c>
      <c r="P13" s="93">
        <v>7009</v>
      </c>
      <c r="Q13" s="93">
        <v>10271</v>
      </c>
      <c r="R13" s="93">
        <v>10199</v>
      </c>
      <c r="S13" s="93">
        <v>10127</v>
      </c>
      <c r="T13" s="93">
        <v>10055</v>
      </c>
      <c r="U13" s="93">
        <v>9911</v>
      </c>
      <c r="V13" s="93">
        <v>9479</v>
      </c>
      <c r="W13" s="93">
        <v>9347</v>
      </c>
      <c r="X13" s="93">
        <v>9347</v>
      </c>
      <c r="Y13" s="93">
        <v>8627</v>
      </c>
      <c r="Z13" s="93">
        <v>8411</v>
      </c>
    </row>
    <row r="14" spans="1:26" x14ac:dyDescent="0.3">
      <c r="A14" s="96" t="s">
        <v>224</v>
      </c>
      <c r="B14" s="20" t="s">
        <v>49</v>
      </c>
      <c r="C14" s="43" t="s">
        <v>48</v>
      </c>
      <c r="D14" s="132" t="s">
        <v>19</v>
      </c>
      <c r="E14" s="93">
        <v>4309</v>
      </c>
      <c r="F14" s="94" t="s">
        <v>216</v>
      </c>
      <c r="G14" s="93">
        <v>4279</v>
      </c>
      <c r="H14" s="93">
        <v>4249</v>
      </c>
      <c r="I14" s="93">
        <v>4219</v>
      </c>
      <c r="J14" s="93">
        <v>4189</v>
      </c>
      <c r="K14" s="93">
        <v>4129</v>
      </c>
      <c r="L14" s="93">
        <v>3949</v>
      </c>
      <c r="M14" s="93">
        <v>3889</v>
      </c>
      <c r="N14" s="93">
        <v>3889</v>
      </c>
      <c r="O14" s="93">
        <v>3599</v>
      </c>
      <c r="P14" s="93">
        <v>3509</v>
      </c>
      <c r="Q14" s="93">
        <v>5135</v>
      </c>
      <c r="R14" s="93">
        <v>5099</v>
      </c>
      <c r="S14" s="93">
        <v>5063</v>
      </c>
      <c r="T14" s="93">
        <v>5027</v>
      </c>
      <c r="U14" s="93">
        <v>4955</v>
      </c>
      <c r="V14" s="93">
        <v>4739</v>
      </c>
      <c r="W14" s="93">
        <v>4667</v>
      </c>
      <c r="X14" s="93">
        <v>4667</v>
      </c>
      <c r="Y14" s="93">
        <v>4319</v>
      </c>
      <c r="Z14" s="93">
        <v>4211</v>
      </c>
    </row>
    <row r="15" spans="1:26" x14ac:dyDescent="0.3">
      <c r="A15" s="96" t="s">
        <v>224</v>
      </c>
      <c r="B15" s="20" t="s">
        <v>49</v>
      </c>
      <c r="C15" s="43" t="s">
        <v>48</v>
      </c>
      <c r="D15" s="132" t="s">
        <v>20</v>
      </c>
      <c r="E15" s="93">
        <v>5539</v>
      </c>
      <c r="F15" s="94" t="s">
        <v>216</v>
      </c>
      <c r="G15" s="93">
        <v>5499</v>
      </c>
      <c r="H15" s="93">
        <v>5459</v>
      </c>
      <c r="I15" s="93">
        <v>5419</v>
      </c>
      <c r="J15" s="93">
        <v>5389</v>
      </c>
      <c r="K15" s="93">
        <v>5309</v>
      </c>
      <c r="L15" s="93">
        <v>5079</v>
      </c>
      <c r="M15" s="93">
        <v>5009</v>
      </c>
      <c r="N15" s="93">
        <v>5009</v>
      </c>
      <c r="O15" s="93">
        <v>4619</v>
      </c>
      <c r="P15" s="93">
        <v>4509</v>
      </c>
      <c r="Q15" s="93">
        <v>6599</v>
      </c>
      <c r="R15" s="93">
        <v>6551</v>
      </c>
      <c r="S15" s="93">
        <v>6503</v>
      </c>
      <c r="T15" s="93">
        <v>6467</v>
      </c>
      <c r="U15" s="93">
        <v>6371</v>
      </c>
      <c r="V15" s="93">
        <v>6095</v>
      </c>
      <c r="W15" s="93">
        <v>6011</v>
      </c>
      <c r="X15" s="93">
        <v>6011</v>
      </c>
      <c r="Y15" s="93">
        <v>5543</v>
      </c>
      <c r="Z15" s="93">
        <v>5411</v>
      </c>
    </row>
    <row r="16" spans="1:26" x14ac:dyDescent="0.3">
      <c r="A16" s="96" t="s">
        <v>224</v>
      </c>
      <c r="B16" s="20" t="s">
        <v>49</v>
      </c>
      <c r="C16" s="43" t="s">
        <v>48</v>
      </c>
      <c r="D16" s="132" t="s">
        <v>21</v>
      </c>
      <c r="E16" s="93">
        <v>6159</v>
      </c>
      <c r="F16" s="94" t="s">
        <v>216</v>
      </c>
      <c r="G16" s="93">
        <v>6109</v>
      </c>
      <c r="H16" s="93">
        <v>6069</v>
      </c>
      <c r="I16" s="93">
        <v>6029</v>
      </c>
      <c r="J16" s="93">
        <v>5989</v>
      </c>
      <c r="K16" s="93">
        <v>5899</v>
      </c>
      <c r="L16" s="93">
        <v>5649</v>
      </c>
      <c r="M16" s="93">
        <v>5559</v>
      </c>
      <c r="N16" s="93">
        <v>5559</v>
      </c>
      <c r="O16" s="93">
        <v>5139</v>
      </c>
      <c r="P16" s="93">
        <v>5009</v>
      </c>
      <c r="Q16" s="93">
        <v>7331</v>
      </c>
      <c r="R16" s="93">
        <v>7283</v>
      </c>
      <c r="S16" s="93">
        <v>7235</v>
      </c>
      <c r="T16" s="93">
        <v>7187</v>
      </c>
      <c r="U16" s="93">
        <v>7079</v>
      </c>
      <c r="V16" s="93">
        <v>6779</v>
      </c>
      <c r="W16" s="93">
        <v>6671</v>
      </c>
      <c r="X16" s="93">
        <v>6671</v>
      </c>
      <c r="Y16" s="93">
        <v>6167</v>
      </c>
      <c r="Z16" s="93">
        <v>6011</v>
      </c>
    </row>
    <row r="17" spans="1:26" x14ac:dyDescent="0.3">
      <c r="A17" s="96" t="s">
        <v>224</v>
      </c>
      <c r="B17" s="20" t="s">
        <v>49</v>
      </c>
      <c r="C17" s="43" t="s">
        <v>48</v>
      </c>
      <c r="D17" s="132" t="s">
        <v>237</v>
      </c>
      <c r="E17" s="93">
        <v>9229</v>
      </c>
      <c r="F17" s="94" t="s">
        <v>216</v>
      </c>
      <c r="G17" s="93">
        <v>9169</v>
      </c>
      <c r="H17" s="93">
        <v>9109</v>
      </c>
      <c r="I17" s="93">
        <v>9039</v>
      </c>
      <c r="J17" s="93">
        <v>8979</v>
      </c>
      <c r="K17" s="93">
        <v>8849</v>
      </c>
      <c r="L17" s="93">
        <v>8469</v>
      </c>
      <c r="M17" s="93">
        <v>8339</v>
      </c>
      <c r="N17" s="93">
        <v>8339</v>
      </c>
      <c r="O17" s="93">
        <v>7709</v>
      </c>
      <c r="P17" s="93">
        <v>7509</v>
      </c>
      <c r="Q17" s="93">
        <v>11003</v>
      </c>
      <c r="R17" s="93">
        <v>10931</v>
      </c>
      <c r="S17" s="93">
        <v>10847</v>
      </c>
      <c r="T17" s="93">
        <v>10775</v>
      </c>
      <c r="U17" s="93">
        <v>10619</v>
      </c>
      <c r="V17" s="93">
        <v>10163</v>
      </c>
      <c r="W17" s="93">
        <v>10007</v>
      </c>
      <c r="X17" s="93">
        <v>10007</v>
      </c>
      <c r="Y17" s="93">
        <v>9251</v>
      </c>
      <c r="Z17" s="93">
        <v>9011</v>
      </c>
    </row>
    <row r="18" spans="1:26" x14ac:dyDescent="0.3">
      <c r="A18" s="96" t="s">
        <v>224</v>
      </c>
      <c r="B18" s="20" t="s">
        <v>49</v>
      </c>
      <c r="C18" s="43" t="s">
        <v>48</v>
      </c>
      <c r="D18" s="132" t="s">
        <v>22</v>
      </c>
      <c r="E18" s="93">
        <v>6769</v>
      </c>
      <c r="F18" s="94" t="s">
        <v>216</v>
      </c>
      <c r="G18" s="93">
        <v>6719</v>
      </c>
      <c r="H18" s="93">
        <v>6679</v>
      </c>
      <c r="I18" s="93">
        <v>6629</v>
      </c>
      <c r="J18" s="93">
        <v>6579</v>
      </c>
      <c r="K18" s="93">
        <v>6489</v>
      </c>
      <c r="L18" s="93">
        <v>6209</v>
      </c>
      <c r="M18" s="93">
        <v>6119</v>
      </c>
      <c r="N18" s="93">
        <v>6119</v>
      </c>
      <c r="O18" s="93">
        <v>5649</v>
      </c>
      <c r="P18" s="93">
        <v>5509</v>
      </c>
      <c r="Q18" s="93">
        <v>8063</v>
      </c>
      <c r="R18" s="93">
        <v>8015</v>
      </c>
      <c r="S18" s="93">
        <v>7955</v>
      </c>
      <c r="T18" s="93">
        <v>7895</v>
      </c>
      <c r="U18" s="93">
        <v>7787</v>
      </c>
      <c r="V18" s="93">
        <v>7451</v>
      </c>
      <c r="W18" s="93">
        <v>7343</v>
      </c>
      <c r="X18" s="93">
        <v>7343</v>
      </c>
      <c r="Y18" s="93">
        <v>6779</v>
      </c>
      <c r="Z18" s="93">
        <v>6611</v>
      </c>
    </row>
    <row r="19" spans="1:26" x14ac:dyDescent="0.3">
      <c r="A19" s="96" t="s">
        <v>224</v>
      </c>
      <c r="B19" s="20" t="s">
        <v>49</v>
      </c>
      <c r="C19" s="43" t="s">
        <v>48</v>
      </c>
      <c r="D19" s="132" t="s">
        <v>225</v>
      </c>
      <c r="E19" s="93">
        <v>7999</v>
      </c>
      <c r="F19" s="94" t="s">
        <v>216</v>
      </c>
      <c r="G19" s="93">
        <v>7949</v>
      </c>
      <c r="H19" s="93">
        <v>7889</v>
      </c>
      <c r="I19" s="93">
        <v>7839</v>
      </c>
      <c r="J19" s="93">
        <v>7779</v>
      </c>
      <c r="K19" s="93">
        <v>7669</v>
      </c>
      <c r="L19" s="93">
        <v>7339</v>
      </c>
      <c r="M19" s="93">
        <v>7229</v>
      </c>
      <c r="N19" s="93">
        <v>7229</v>
      </c>
      <c r="O19" s="93">
        <v>6679</v>
      </c>
      <c r="P19" s="93">
        <v>6509</v>
      </c>
      <c r="Q19" s="93">
        <v>9539</v>
      </c>
      <c r="R19" s="93">
        <v>9467</v>
      </c>
      <c r="S19" s="93">
        <v>9407</v>
      </c>
      <c r="T19" s="93">
        <v>9335</v>
      </c>
      <c r="U19" s="93">
        <v>9203</v>
      </c>
      <c r="V19" s="93">
        <v>8807</v>
      </c>
      <c r="W19" s="93">
        <v>8675</v>
      </c>
      <c r="X19" s="93">
        <v>8675</v>
      </c>
      <c r="Y19" s="93">
        <v>8015</v>
      </c>
      <c r="Z19" s="93">
        <v>7811</v>
      </c>
    </row>
    <row r="20" spans="1:26" x14ac:dyDescent="0.3">
      <c r="A20" s="96" t="s">
        <v>224</v>
      </c>
      <c r="B20" s="20" t="s">
        <v>49</v>
      </c>
      <c r="C20" s="43" t="s">
        <v>48</v>
      </c>
      <c r="D20" s="132" t="s">
        <v>51</v>
      </c>
      <c r="E20" s="93">
        <v>9849</v>
      </c>
      <c r="F20" s="94" t="s">
        <v>216</v>
      </c>
      <c r="G20" s="93">
        <v>9779</v>
      </c>
      <c r="H20" s="93">
        <v>9709</v>
      </c>
      <c r="I20" s="93">
        <v>9649</v>
      </c>
      <c r="J20" s="93">
        <v>9579</v>
      </c>
      <c r="K20" s="93">
        <v>9439</v>
      </c>
      <c r="L20" s="93">
        <v>9029</v>
      </c>
      <c r="M20" s="93">
        <v>8899</v>
      </c>
      <c r="N20" s="93">
        <v>8899</v>
      </c>
      <c r="O20" s="93">
        <v>8219</v>
      </c>
      <c r="P20" s="93">
        <v>8019</v>
      </c>
      <c r="Q20" s="93">
        <v>11735</v>
      </c>
      <c r="R20" s="93">
        <v>11651</v>
      </c>
      <c r="S20" s="93">
        <v>11579</v>
      </c>
      <c r="T20" s="93">
        <v>11495</v>
      </c>
      <c r="U20" s="93">
        <v>11327</v>
      </c>
      <c r="V20" s="93">
        <v>10835</v>
      </c>
      <c r="W20" s="93">
        <v>10679</v>
      </c>
      <c r="X20" s="93">
        <v>10679</v>
      </c>
      <c r="Y20" s="93">
        <v>9863</v>
      </c>
      <c r="Z20" s="93">
        <v>9623</v>
      </c>
    </row>
    <row r="21" spans="1:26" x14ac:dyDescent="0.3">
      <c r="A21" s="96" t="s">
        <v>224</v>
      </c>
      <c r="B21" s="20" t="s">
        <v>49</v>
      </c>
      <c r="C21" s="43" t="s">
        <v>48</v>
      </c>
      <c r="D21" s="132" t="s">
        <v>3</v>
      </c>
      <c r="E21" s="93">
        <v>7389</v>
      </c>
      <c r="F21" s="94" t="s">
        <v>216</v>
      </c>
      <c r="G21" s="93">
        <v>7339</v>
      </c>
      <c r="H21" s="93">
        <v>7279</v>
      </c>
      <c r="I21" s="93">
        <v>7229</v>
      </c>
      <c r="J21" s="93">
        <v>7179</v>
      </c>
      <c r="K21" s="93">
        <v>7079</v>
      </c>
      <c r="L21" s="93">
        <v>6779</v>
      </c>
      <c r="M21" s="93">
        <v>6669</v>
      </c>
      <c r="N21" s="93">
        <v>6669</v>
      </c>
      <c r="O21" s="93">
        <v>6159</v>
      </c>
      <c r="P21" s="93">
        <v>6009</v>
      </c>
      <c r="Q21" s="93">
        <v>8807</v>
      </c>
      <c r="R21" s="93">
        <v>8735</v>
      </c>
      <c r="S21" s="93">
        <v>8675</v>
      </c>
      <c r="T21" s="93">
        <v>8615</v>
      </c>
      <c r="U21" s="93">
        <v>8495</v>
      </c>
      <c r="V21" s="93">
        <v>8135</v>
      </c>
      <c r="W21" s="93">
        <v>8003</v>
      </c>
      <c r="X21" s="93">
        <v>8003</v>
      </c>
      <c r="Y21" s="93">
        <v>7391</v>
      </c>
      <c r="Z21" s="93">
        <v>7211</v>
      </c>
    </row>
    <row r="22" spans="1:26" x14ac:dyDescent="0.3">
      <c r="A22" s="96" t="s">
        <v>224</v>
      </c>
      <c r="B22" s="20" t="s">
        <v>49</v>
      </c>
      <c r="C22" s="43" t="s">
        <v>48</v>
      </c>
      <c r="D22" s="132" t="s">
        <v>219</v>
      </c>
      <c r="E22" s="93">
        <v>8619</v>
      </c>
      <c r="F22" s="94" t="s">
        <v>216</v>
      </c>
      <c r="G22" s="93">
        <v>8559</v>
      </c>
      <c r="H22" s="93">
        <v>8499</v>
      </c>
      <c r="I22" s="93">
        <v>8439</v>
      </c>
      <c r="J22" s="93">
        <v>8379</v>
      </c>
      <c r="K22" s="93">
        <v>8259</v>
      </c>
      <c r="L22" s="93">
        <v>7899</v>
      </c>
      <c r="M22" s="93">
        <v>7789</v>
      </c>
      <c r="N22" s="93">
        <v>7789</v>
      </c>
      <c r="O22" s="93">
        <v>7189</v>
      </c>
      <c r="P22" s="93">
        <v>7009</v>
      </c>
      <c r="Q22" s="93">
        <v>10271</v>
      </c>
      <c r="R22" s="93">
        <v>10199</v>
      </c>
      <c r="S22" s="93">
        <v>10127</v>
      </c>
      <c r="T22" s="93">
        <v>10055</v>
      </c>
      <c r="U22" s="93">
        <v>9911</v>
      </c>
      <c r="V22" s="93">
        <v>9479</v>
      </c>
      <c r="W22" s="93">
        <v>9347</v>
      </c>
      <c r="X22" s="93">
        <v>9347</v>
      </c>
      <c r="Y22" s="93">
        <v>8627</v>
      </c>
      <c r="Z22" s="93">
        <v>8411</v>
      </c>
    </row>
    <row r="23" spans="1:26" x14ac:dyDescent="0.3">
      <c r="A23" s="96" t="s">
        <v>224</v>
      </c>
      <c r="B23" s="20" t="s">
        <v>49</v>
      </c>
      <c r="C23" s="43" t="s">
        <v>48</v>
      </c>
      <c r="D23" s="132" t="s">
        <v>125</v>
      </c>
      <c r="E23" s="93">
        <v>3099</v>
      </c>
      <c r="F23" s="94" t="s">
        <v>216</v>
      </c>
      <c r="G23" s="93">
        <v>3079</v>
      </c>
      <c r="H23" s="93">
        <v>3059</v>
      </c>
      <c r="I23" s="93">
        <v>3029</v>
      </c>
      <c r="J23" s="93">
        <v>3009</v>
      </c>
      <c r="K23" s="93">
        <v>2969</v>
      </c>
      <c r="L23" s="93">
        <v>2839</v>
      </c>
      <c r="M23" s="93">
        <v>2799</v>
      </c>
      <c r="N23" s="93">
        <v>2799</v>
      </c>
      <c r="O23" s="93">
        <v>2589</v>
      </c>
      <c r="P23" s="93">
        <v>2529</v>
      </c>
      <c r="Q23" s="93">
        <v>3695</v>
      </c>
      <c r="R23" s="93">
        <v>3671</v>
      </c>
      <c r="S23" s="93">
        <v>3635</v>
      </c>
      <c r="T23" s="93">
        <v>3611</v>
      </c>
      <c r="U23" s="93">
        <v>3563</v>
      </c>
      <c r="V23" s="93">
        <v>3407</v>
      </c>
      <c r="W23" s="93">
        <v>3359</v>
      </c>
      <c r="X23" s="93">
        <v>3359</v>
      </c>
      <c r="Y23" s="93">
        <v>3107</v>
      </c>
      <c r="Z23" s="93">
        <v>3035</v>
      </c>
    </row>
    <row r="24" spans="1:26" x14ac:dyDescent="0.3">
      <c r="A24" s="96" t="s">
        <v>224</v>
      </c>
      <c r="B24" s="20" t="s">
        <v>49</v>
      </c>
      <c r="C24" s="43" t="s">
        <v>48</v>
      </c>
      <c r="D24" s="132" t="s">
        <v>267</v>
      </c>
      <c r="E24" s="93">
        <v>4919</v>
      </c>
      <c r="F24" s="94" t="s">
        <v>216</v>
      </c>
      <c r="G24" s="93">
        <v>4889</v>
      </c>
      <c r="H24" s="93">
        <v>4859</v>
      </c>
      <c r="I24" s="93">
        <v>4819</v>
      </c>
      <c r="J24" s="93">
        <v>4789</v>
      </c>
      <c r="K24" s="93">
        <v>4719</v>
      </c>
      <c r="L24" s="93">
        <v>4519</v>
      </c>
      <c r="M24" s="93">
        <v>4449</v>
      </c>
      <c r="N24" s="93">
        <v>4449</v>
      </c>
      <c r="O24" s="93">
        <v>4109</v>
      </c>
      <c r="P24" s="93">
        <v>4009</v>
      </c>
      <c r="Q24" s="93">
        <v>5867</v>
      </c>
      <c r="R24" s="93">
        <v>5831</v>
      </c>
      <c r="S24" s="93">
        <v>5783</v>
      </c>
      <c r="T24" s="93">
        <v>5747</v>
      </c>
      <c r="U24" s="93">
        <v>5663</v>
      </c>
      <c r="V24" s="93">
        <v>5423</v>
      </c>
      <c r="W24" s="93">
        <v>5339</v>
      </c>
      <c r="X24" s="93">
        <v>5339</v>
      </c>
      <c r="Y24" s="93">
        <v>4931</v>
      </c>
      <c r="Z24" s="93">
        <v>4811</v>
      </c>
    </row>
    <row r="25" spans="1:26" x14ac:dyDescent="0.3">
      <c r="A25" s="96" t="s">
        <v>224</v>
      </c>
      <c r="B25" s="20" t="s">
        <v>49</v>
      </c>
      <c r="C25" s="43" t="s">
        <v>48</v>
      </c>
      <c r="D25" s="132" t="s">
        <v>271</v>
      </c>
      <c r="E25" s="93">
        <v>6159</v>
      </c>
      <c r="F25" s="94" t="s">
        <v>216</v>
      </c>
      <c r="G25" s="93">
        <v>6109</v>
      </c>
      <c r="H25" s="93">
        <v>6069</v>
      </c>
      <c r="I25" s="93">
        <v>6029</v>
      </c>
      <c r="J25" s="93">
        <v>5989</v>
      </c>
      <c r="K25" s="93">
        <v>5899</v>
      </c>
      <c r="L25" s="93">
        <v>5649</v>
      </c>
      <c r="M25" s="93">
        <v>5559</v>
      </c>
      <c r="N25" s="93">
        <v>5559</v>
      </c>
      <c r="O25" s="93">
        <v>5139</v>
      </c>
      <c r="P25" s="93">
        <v>5009</v>
      </c>
      <c r="Q25" s="93">
        <v>7331</v>
      </c>
      <c r="R25" s="93">
        <v>7283</v>
      </c>
      <c r="S25" s="93">
        <v>7235</v>
      </c>
      <c r="T25" s="93">
        <v>7187</v>
      </c>
      <c r="U25" s="93">
        <v>7079</v>
      </c>
      <c r="V25" s="93">
        <v>6779</v>
      </c>
      <c r="W25" s="93">
        <v>6671</v>
      </c>
      <c r="X25" s="93">
        <v>6671</v>
      </c>
      <c r="Y25" s="93">
        <v>6167</v>
      </c>
      <c r="Z25" s="93">
        <v>6011</v>
      </c>
    </row>
    <row r="26" spans="1:26" x14ac:dyDescent="0.3">
      <c r="A26" s="96" t="s">
        <v>224</v>
      </c>
      <c r="B26" s="20" t="s">
        <v>49</v>
      </c>
      <c r="C26" s="43" t="s">
        <v>48</v>
      </c>
      <c r="D26" s="132" t="s">
        <v>272</v>
      </c>
      <c r="E26" s="93">
        <v>9229</v>
      </c>
      <c r="F26" s="94" t="s">
        <v>216</v>
      </c>
      <c r="G26" s="93">
        <v>9169</v>
      </c>
      <c r="H26" s="93">
        <v>9109</v>
      </c>
      <c r="I26" s="93">
        <v>9039</v>
      </c>
      <c r="J26" s="93">
        <v>8979</v>
      </c>
      <c r="K26" s="93">
        <v>8849</v>
      </c>
      <c r="L26" s="93">
        <v>8469</v>
      </c>
      <c r="M26" s="93">
        <v>8339</v>
      </c>
      <c r="N26" s="93">
        <v>8339</v>
      </c>
      <c r="O26" s="93">
        <v>7709</v>
      </c>
      <c r="P26" s="93">
        <v>7509</v>
      </c>
      <c r="Q26" s="93">
        <v>11003</v>
      </c>
      <c r="R26" s="93">
        <v>10931</v>
      </c>
      <c r="S26" s="93">
        <v>10847</v>
      </c>
      <c r="T26" s="93">
        <v>10775</v>
      </c>
      <c r="U26" s="93">
        <v>10619</v>
      </c>
      <c r="V26" s="93">
        <v>10163</v>
      </c>
      <c r="W26" s="93">
        <v>10007</v>
      </c>
      <c r="X26" s="93">
        <v>10007</v>
      </c>
      <c r="Y26" s="93">
        <v>9251</v>
      </c>
      <c r="Z26" s="93">
        <v>9011</v>
      </c>
    </row>
    <row r="27" spans="1:26" x14ac:dyDescent="0.3">
      <c r="A27" s="96" t="s">
        <v>224</v>
      </c>
      <c r="B27" s="20" t="s">
        <v>49</v>
      </c>
      <c r="C27" s="43" t="s">
        <v>48</v>
      </c>
      <c r="D27" s="132" t="s">
        <v>268</v>
      </c>
      <c r="E27" s="93">
        <v>6769</v>
      </c>
      <c r="F27" s="94" t="s">
        <v>216</v>
      </c>
      <c r="G27" s="93">
        <v>6719</v>
      </c>
      <c r="H27" s="93">
        <v>6679</v>
      </c>
      <c r="I27" s="93">
        <v>6629</v>
      </c>
      <c r="J27" s="93">
        <v>6579</v>
      </c>
      <c r="K27" s="93">
        <v>6489</v>
      </c>
      <c r="L27" s="93">
        <v>6209</v>
      </c>
      <c r="M27" s="93">
        <v>6119</v>
      </c>
      <c r="N27" s="93">
        <v>6119</v>
      </c>
      <c r="O27" s="93">
        <v>5649</v>
      </c>
      <c r="P27" s="93">
        <v>5509</v>
      </c>
      <c r="Q27" s="93">
        <v>8063</v>
      </c>
      <c r="R27" s="93">
        <v>8015</v>
      </c>
      <c r="S27" s="93">
        <v>7955</v>
      </c>
      <c r="T27" s="93">
        <v>7895</v>
      </c>
      <c r="U27" s="93">
        <v>7787</v>
      </c>
      <c r="V27" s="93">
        <v>7451</v>
      </c>
      <c r="W27" s="93">
        <v>7343</v>
      </c>
      <c r="X27" s="93">
        <v>7343</v>
      </c>
      <c r="Y27" s="93">
        <v>6779</v>
      </c>
      <c r="Z27" s="93">
        <v>6611</v>
      </c>
    </row>
    <row r="28" spans="1:26" x14ac:dyDescent="0.3">
      <c r="A28" s="96" t="s">
        <v>224</v>
      </c>
      <c r="B28" s="20" t="s">
        <v>49</v>
      </c>
      <c r="C28" s="43" t="s">
        <v>48</v>
      </c>
      <c r="D28" s="132" t="s">
        <v>269</v>
      </c>
      <c r="E28" s="93">
        <v>7999</v>
      </c>
      <c r="F28" s="94" t="s">
        <v>216</v>
      </c>
      <c r="G28" s="93">
        <v>7949</v>
      </c>
      <c r="H28" s="93">
        <v>7889</v>
      </c>
      <c r="I28" s="93">
        <v>7839</v>
      </c>
      <c r="J28" s="93">
        <v>7779</v>
      </c>
      <c r="K28" s="93">
        <v>7669</v>
      </c>
      <c r="L28" s="93">
        <v>7339</v>
      </c>
      <c r="M28" s="93">
        <v>7229</v>
      </c>
      <c r="N28" s="93">
        <v>7229</v>
      </c>
      <c r="O28" s="93">
        <v>6679</v>
      </c>
      <c r="P28" s="93">
        <v>6509</v>
      </c>
      <c r="Q28" s="93">
        <v>9539</v>
      </c>
      <c r="R28" s="93">
        <v>9467</v>
      </c>
      <c r="S28" s="93">
        <v>9407</v>
      </c>
      <c r="T28" s="93">
        <v>9335</v>
      </c>
      <c r="U28" s="93">
        <v>9203</v>
      </c>
      <c r="V28" s="93">
        <v>8807</v>
      </c>
      <c r="W28" s="93">
        <v>8675</v>
      </c>
      <c r="X28" s="93">
        <v>8675</v>
      </c>
      <c r="Y28" s="93">
        <v>8015</v>
      </c>
      <c r="Z28" s="93">
        <v>7811</v>
      </c>
    </row>
    <row r="29" spans="1:26" x14ac:dyDescent="0.3">
      <c r="A29" s="96" t="s">
        <v>224</v>
      </c>
      <c r="B29" s="20" t="s">
        <v>49</v>
      </c>
      <c r="C29" s="43" t="s">
        <v>48</v>
      </c>
      <c r="D29" s="132" t="s">
        <v>273</v>
      </c>
      <c r="E29" s="93">
        <v>9849</v>
      </c>
      <c r="F29" s="94" t="s">
        <v>216</v>
      </c>
      <c r="G29" s="93">
        <v>9779</v>
      </c>
      <c r="H29" s="93">
        <v>9709</v>
      </c>
      <c r="I29" s="93">
        <v>9649</v>
      </c>
      <c r="J29" s="93">
        <v>9579</v>
      </c>
      <c r="K29" s="93">
        <v>9439</v>
      </c>
      <c r="L29" s="93">
        <v>9029</v>
      </c>
      <c r="M29" s="93">
        <v>8899</v>
      </c>
      <c r="N29" s="93">
        <v>8899</v>
      </c>
      <c r="O29" s="93">
        <v>8219</v>
      </c>
      <c r="P29" s="93">
        <v>8019</v>
      </c>
      <c r="Q29" s="93">
        <v>11735</v>
      </c>
      <c r="R29" s="93">
        <v>11651</v>
      </c>
      <c r="S29" s="93">
        <v>11579</v>
      </c>
      <c r="T29" s="93">
        <v>11495</v>
      </c>
      <c r="U29" s="93">
        <v>11327</v>
      </c>
      <c r="V29" s="93">
        <v>10835</v>
      </c>
      <c r="W29" s="93">
        <v>10679</v>
      </c>
      <c r="X29" s="93">
        <v>10679</v>
      </c>
      <c r="Y29" s="93">
        <v>9863</v>
      </c>
      <c r="Z29" s="93">
        <v>9623</v>
      </c>
    </row>
    <row r="30" spans="1:26" x14ac:dyDescent="0.3">
      <c r="A30" s="96" t="s">
        <v>224</v>
      </c>
      <c r="B30" s="20" t="s">
        <v>49</v>
      </c>
      <c r="C30" s="43" t="s">
        <v>48</v>
      </c>
      <c r="D30" s="132" t="s">
        <v>270</v>
      </c>
      <c r="E30" s="93">
        <v>7389</v>
      </c>
      <c r="F30" s="94" t="s">
        <v>216</v>
      </c>
      <c r="G30" s="93">
        <v>7339</v>
      </c>
      <c r="H30" s="93">
        <v>7279</v>
      </c>
      <c r="I30" s="93">
        <v>7229</v>
      </c>
      <c r="J30" s="93">
        <v>7179</v>
      </c>
      <c r="K30" s="93">
        <v>7079</v>
      </c>
      <c r="L30" s="93">
        <v>6779</v>
      </c>
      <c r="M30" s="93">
        <v>6669</v>
      </c>
      <c r="N30" s="93">
        <v>6669</v>
      </c>
      <c r="O30" s="93">
        <v>6159</v>
      </c>
      <c r="P30" s="93">
        <v>6009</v>
      </c>
      <c r="Q30" s="93">
        <v>8807</v>
      </c>
      <c r="R30" s="93">
        <v>8735</v>
      </c>
      <c r="S30" s="93">
        <v>8675</v>
      </c>
      <c r="T30" s="93">
        <v>8615</v>
      </c>
      <c r="U30" s="93">
        <v>8495</v>
      </c>
      <c r="V30" s="93">
        <v>8135</v>
      </c>
      <c r="W30" s="93">
        <v>8003</v>
      </c>
      <c r="X30" s="93">
        <v>8003</v>
      </c>
      <c r="Y30" s="93">
        <v>7391</v>
      </c>
      <c r="Z30" s="93">
        <v>7211</v>
      </c>
    </row>
    <row r="31" spans="1:26" x14ac:dyDescent="0.3">
      <c r="A31" s="96" t="s">
        <v>224</v>
      </c>
      <c r="B31" s="130" t="s">
        <v>49</v>
      </c>
      <c r="C31" s="43" t="s">
        <v>48</v>
      </c>
      <c r="D31" s="132" t="s">
        <v>274</v>
      </c>
      <c r="E31" s="93">
        <v>12309</v>
      </c>
      <c r="F31" s="94" t="s">
        <v>216</v>
      </c>
      <c r="G31" s="93">
        <v>12229</v>
      </c>
      <c r="H31" s="93">
        <v>12139</v>
      </c>
      <c r="I31" s="93">
        <v>12059</v>
      </c>
      <c r="J31" s="93">
        <v>11969</v>
      </c>
      <c r="K31" s="93">
        <v>11799</v>
      </c>
      <c r="L31" s="93">
        <v>11289</v>
      </c>
      <c r="M31" s="93">
        <v>11119</v>
      </c>
      <c r="N31" s="93">
        <v>11119</v>
      </c>
      <c r="O31" s="93">
        <v>10269</v>
      </c>
      <c r="P31" s="93">
        <v>10019</v>
      </c>
      <c r="Q31" s="93">
        <v>14675</v>
      </c>
      <c r="R31" s="93">
        <v>14567</v>
      </c>
      <c r="S31" s="93">
        <v>14471</v>
      </c>
      <c r="T31" s="93">
        <v>14363</v>
      </c>
      <c r="U31" s="93">
        <v>14159</v>
      </c>
      <c r="V31" s="93">
        <v>13547</v>
      </c>
      <c r="W31" s="93">
        <v>13343</v>
      </c>
      <c r="X31" s="93">
        <v>13343</v>
      </c>
      <c r="Y31" s="93">
        <v>12323</v>
      </c>
      <c r="Z31" s="93">
        <v>12023</v>
      </c>
    </row>
    <row r="32" spans="1:26" x14ac:dyDescent="0.3">
      <c r="A32" s="96" t="s">
        <v>224</v>
      </c>
      <c r="B32" s="20" t="s">
        <v>49</v>
      </c>
      <c r="C32" s="43" t="s">
        <v>48</v>
      </c>
      <c r="D32" s="132" t="s">
        <v>275</v>
      </c>
      <c r="E32" s="93">
        <v>8619</v>
      </c>
      <c r="F32" s="94" t="s">
        <v>216</v>
      </c>
      <c r="G32" s="93">
        <v>8559</v>
      </c>
      <c r="H32" s="93">
        <v>8499</v>
      </c>
      <c r="I32" s="93">
        <v>8439</v>
      </c>
      <c r="J32" s="93">
        <v>8379</v>
      </c>
      <c r="K32" s="93">
        <v>8259</v>
      </c>
      <c r="L32" s="93">
        <v>7899</v>
      </c>
      <c r="M32" s="93">
        <v>7789</v>
      </c>
      <c r="N32" s="93">
        <v>7789</v>
      </c>
      <c r="O32" s="93">
        <v>7189</v>
      </c>
      <c r="P32" s="93">
        <v>7009</v>
      </c>
      <c r="Q32" s="93">
        <v>10271</v>
      </c>
      <c r="R32" s="93">
        <v>10199</v>
      </c>
      <c r="S32" s="93">
        <v>10127</v>
      </c>
      <c r="T32" s="93">
        <v>10055</v>
      </c>
      <c r="U32" s="93">
        <v>9911</v>
      </c>
      <c r="V32" s="93">
        <v>9479</v>
      </c>
      <c r="W32" s="93">
        <v>9347</v>
      </c>
      <c r="X32" s="93">
        <v>9347</v>
      </c>
      <c r="Y32" s="93">
        <v>8627</v>
      </c>
      <c r="Z32" s="93">
        <v>8411</v>
      </c>
    </row>
    <row r="33" spans="1:26" x14ac:dyDescent="0.3">
      <c r="A33" s="96" t="s">
        <v>224</v>
      </c>
      <c r="B33" s="20" t="s">
        <v>49</v>
      </c>
      <c r="C33" s="43" t="s">
        <v>48</v>
      </c>
      <c r="D33" s="132" t="s">
        <v>339</v>
      </c>
      <c r="E33" s="93">
        <v>3689</v>
      </c>
      <c r="F33" s="94" t="s">
        <v>216</v>
      </c>
      <c r="G33" s="93">
        <v>3669</v>
      </c>
      <c r="H33" s="93">
        <v>3639</v>
      </c>
      <c r="I33" s="93">
        <v>3619</v>
      </c>
      <c r="J33" s="93">
        <v>3589</v>
      </c>
      <c r="K33" s="93">
        <v>3539</v>
      </c>
      <c r="L33" s="93">
        <v>3389</v>
      </c>
      <c r="M33" s="93">
        <v>3339</v>
      </c>
      <c r="N33" s="93">
        <v>3339</v>
      </c>
      <c r="O33" s="93">
        <v>3079</v>
      </c>
      <c r="P33" s="93">
        <v>3009</v>
      </c>
      <c r="Q33" s="93">
        <v>4403</v>
      </c>
      <c r="R33" s="93">
        <v>4367</v>
      </c>
      <c r="S33" s="93">
        <v>4343</v>
      </c>
      <c r="T33" s="93">
        <v>4307</v>
      </c>
      <c r="U33" s="93">
        <v>4247</v>
      </c>
      <c r="V33" s="93">
        <v>4067</v>
      </c>
      <c r="W33" s="93">
        <v>4007</v>
      </c>
      <c r="X33" s="93">
        <v>4007</v>
      </c>
      <c r="Y33" s="93">
        <v>3695</v>
      </c>
      <c r="Z33" s="93">
        <v>3611</v>
      </c>
    </row>
    <row r="34" spans="1:26" x14ac:dyDescent="0.3">
      <c r="A34" s="96" t="s">
        <v>224</v>
      </c>
      <c r="B34" s="20" t="s">
        <v>49</v>
      </c>
      <c r="C34" s="43" t="s">
        <v>48</v>
      </c>
      <c r="D34" s="132" t="s">
        <v>276</v>
      </c>
      <c r="E34" s="93">
        <v>6159</v>
      </c>
      <c r="F34" s="94" t="s">
        <v>216</v>
      </c>
      <c r="G34" s="93">
        <v>6109</v>
      </c>
      <c r="H34" s="93">
        <v>6069</v>
      </c>
      <c r="I34" s="93">
        <v>6029</v>
      </c>
      <c r="J34" s="93">
        <v>5989</v>
      </c>
      <c r="K34" s="93">
        <v>5899</v>
      </c>
      <c r="L34" s="93">
        <v>5649</v>
      </c>
      <c r="M34" s="93">
        <v>5559</v>
      </c>
      <c r="N34" s="93">
        <v>5559</v>
      </c>
      <c r="O34" s="93">
        <v>5139</v>
      </c>
      <c r="P34" s="93">
        <v>5009</v>
      </c>
      <c r="Q34" s="93">
        <v>7331</v>
      </c>
      <c r="R34" s="93">
        <v>7283</v>
      </c>
      <c r="S34" s="93">
        <v>7235</v>
      </c>
      <c r="T34" s="93">
        <v>7187</v>
      </c>
      <c r="U34" s="93">
        <v>7079</v>
      </c>
      <c r="V34" s="93">
        <v>6779</v>
      </c>
      <c r="W34" s="93">
        <v>6671</v>
      </c>
      <c r="X34" s="93">
        <v>6671</v>
      </c>
      <c r="Y34" s="93">
        <v>6167</v>
      </c>
      <c r="Z34" s="93">
        <v>6011</v>
      </c>
    </row>
    <row r="35" spans="1:26" x14ac:dyDescent="0.3">
      <c r="A35" s="96" t="s">
        <v>224</v>
      </c>
      <c r="B35" s="20" t="s">
        <v>49</v>
      </c>
      <c r="C35" s="43" t="s">
        <v>52</v>
      </c>
      <c r="D35" s="132" t="s">
        <v>206</v>
      </c>
      <c r="E35" s="93">
        <v>2069</v>
      </c>
      <c r="F35" s="94" t="s">
        <v>7</v>
      </c>
      <c r="G35" s="93">
        <v>2059</v>
      </c>
      <c r="H35" s="93">
        <v>2039</v>
      </c>
      <c r="I35" s="93">
        <v>2029</v>
      </c>
      <c r="J35" s="93">
        <v>2009</v>
      </c>
      <c r="K35" s="93">
        <v>1979</v>
      </c>
      <c r="L35" s="93">
        <v>1899</v>
      </c>
      <c r="M35" s="93">
        <v>1869</v>
      </c>
      <c r="N35" s="93">
        <v>1869</v>
      </c>
      <c r="O35" s="96">
        <v>1729</v>
      </c>
      <c r="P35" s="93">
        <v>1689</v>
      </c>
      <c r="Q35" s="93">
        <v>2471</v>
      </c>
      <c r="R35" s="93">
        <v>2447</v>
      </c>
      <c r="S35" s="93">
        <v>2435</v>
      </c>
      <c r="T35" s="93">
        <v>2411</v>
      </c>
      <c r="U35" s="93">
        <v>2375</v>
      </c>
      <c r="V35" s="93">
        <v>2279</v>
      </c>
      <c r="W35" s="93">
        <v>2243</v>
      </c>
      <c r="X35" s="93">
        <v>2243</v>
      </c>
      <c r="Y35" s="93">
        <v>2075</v>
      </c>
      <c r="Z35" s="93">
        <v>2027</v>
      </c>
    </row>
    <row r="36" spans="1:26" x14ac:dyDescent="0.3">
      <c r="A36" s="96" t="s">
        <v>224</v>
      </c>
      <c r="B36" s="20" t="s">
        <v>49</v>
      </c>
      <c r="C36" s="43" t="s">
        <v>52</v>
      </c>
      <c r="D36" s="132" t="s">
        <v>121</v>
      </c>
      <c r="E36" s="93">
        <v>1469</v>
      </c>
      <c r="F36" s="94" t="s">
        <v>7</v>
      </c>
      <c r="G36" s="93">
        <v>1459</v>
      </c>
      <c r="H36" s="93">
        <v>1449</v>
      </c>
      <c r="I36" s="93">
        <v>1439</v>
      </c>
      <c r="J36" s="93">
        <v>1429</v>
      </c>
      <c r="K36" s="93">
        <v>1409</v>
      </c>
      <c r="L36" s="93">
        <v>1349</v>
      </c>
      <c r="M36" s="93">
        <v>1329</v>
      </c>
      <c r="N36" s="93">
        <v>1329</v>
      </c>
      <c r="O36" s="93">
        <v>1229</v>
      </c>
      <c r="P36" s="93">
        <v>1199</v>
      </c>
      <c r="Q36" s="93">
        <v>1751</v>
      </c>
      <c r="R36" s="93">
        <v>1739</v>
      </c>
      <c r="S36" s="93">
        <v>1727</v>
      </c>
      <c r="T36" s="93">
        <v>1715</v>
      </c>
      <c r="U36" s="93">
        <v>1691</v>
      </c>
      <c r="V36" s="93">
        <v>1619</v>
      </c>
      <c r="W36" s="93">
        <v>1595</v>
      </c>
      <c r="X36" s="93">
        <v>1595</v>
      </c>
      <c r="Y36" s="93">
        <v>1475</v>
      </c>
      <c r="Z36" s="93">
        <v>1439</v>
      </c>
    </row>
    <row r="37" spans="1:26" x14ac:dyDescent="0.3">
      <c r="A37" s="96" t="s">
        <v>224</v>
      </c>
      <c r="B37" s="20" t="s">
        <v>49</v>
      </c>
      <c r="C37" s="43" t="s">
        <v>52</v>
      </c>
      <c r="D37" s="132" t="s">
        <v>220</v>
      </c>
      <c r="E37" s="93">
        <v>3329</v>
      </c>
      <c r="F37" s="94" t="s">
        <v>7</v>
      </c>
      <c r="G37" s="93">
        <v>3299</v>
      </c>
      <c r="H37" s="93">
        <v>3279</v>
      </c>
      <c r="I37" s="93">
        <v>3259</v>
      </c>
      <c r="J37" s="93">
        <v>3239</v>
      </c>
      <c r="K37" s="93">
        <v>3189</v>
      </c>
      <c r="L37" s="93">
        <v>3049</v>
      </c>
      <c r="M37" s="93">
        <v>3009</v>
      </c>
      <c r="N37" s="93">
        <v>3009</v>
      </c>
      <c r="O37" s="93">
        <v>2779</v>
      </c>
      <c r="P37" s="93">
        <v>2709</v>
      </c>
      <c r="Q37" s="93">
        <v>3959</v>
      </c>
      <c r="R37" s="93">
        <v>3935</v>
      </c>
      <c r="S37" s="93">
        <v>3911</v>
      </c>
      <c r="T37" s="93">
        <v>3887</v>
      </c>
      <c r="U37" s="93">
        <v>3827</v>
      </c>
      <c r="V37" s="93">
        <v>3659</v>
      </c>
      <c r="W37" s="93">
        <v>3611</v>
      </c>
      <c r="X37" s="93">
        <v>3611</v>
      </c>
      <c r="Y37" s="93">
        <v>3335</v>
      </c>
      <c r="Z37" s="93">
        <v>3251</v>
      </c>
    </row>
    <row r="38" spans="1:26" x14ac:dyDescent="0.3">
      <c r="A38" s="96" t="s">
        <v>224</v>
      </c>
      <c r="B38" s="20" t="s">
        <v>49</v>
      </c>
      <c r="C38" s="43" t="s">
        <v>52</v>
      </c>
      <c r="D38" s="132" t="s">
        <v>341</v>
      </c>
      <c r="E38" s="93">
        <v>2939</v>
      </c>
      <c r="F38" s="94" t="s">
        <v>7</v>
      </c>
      <c r="G38" s="93">
        <v>2919</v>
      </c>
      <c r="H38" s="93">
        <v>2899</v>
      </c>
      <c r="I38" s="93">
        <v>2879</v>
      </c>
      <c r="J38" s="93">
        <v>2859</v>
      </c>
      <c r="K38" s="93">
        <v>2819</v>
      </c>
      <c r="L38" s="93">
        <v>2699</v>
      </c>
      <c r="M38" s="93">
        <v>2659</v>
      </c>
      <c r="N38" s="93">
        <v>2659</v>
      </c>
      <c r="O38" s="93">
        <v>2449</v>
      </c>
      <c r="P38" s="93">
        <v>2389</v>
      </c>
      <c r="Q38" s="93">
        <v>3503</v>
      </c>
      <c r="R38" s="93">
        <v>3479</v>
      </c>
      <c r="S38" s="93">
        <v>3455</v>
      </c>
      <c r="T38" s="93">
        <v>3431</v>
      </c>
      <c r="U38" s="93">
        <v>3383</v>
      </c>
      <c r="V38" s="93">
        <v>3239</v>
      </c>
      <c r="W38" s="93">
        <v>3191</v>
      </c>
      <c r="X38" s="93">
        <v>3191</v>
      </c>
      <c r="Y38" s="93">
        <v>2939</v>
      </c>
      <c r="Z38" s="93">
        <v>2867</v>
      </c>
    </row>
    <row r="39" spans="1:26" x14ac:dyDescent="0.3">
      <c r="A39" s="96" t="s">
        <v>224</v>
      </c>
      <c r="B39" s="20" t="s">
        <v>49</v>
      </c>
      <c r="C39" s="43" t="s">
        <v>52</v>
      </c>
      <c r="D39" s="136" t="s">
        <v>340</v>
      </c>
      <c r="E39" s="139">
        <v>4309</v>
      </c>
      <c r="F39" s="138" t="s">
        <v>7</v>
      </c>
      <c r="G39" s="139">
        <v>4279</v>
      </c>
      <c r="H39" s="139">
        <v>4249</v>
      </c>
      <c r="I39" s="139">
        <v>4219</v>
      </c>
      <c r="J39" s="139">
        <v>4189</v>
      </c>
      <c r="K39" s="139">
        <v>4129</v>
      </c>
      <c r="L39" s="139">
        <v>3949</v>
      </c>
      <c r="M39" s="139">
        <v>3889</v>
      </c>
      <c r="N39" s="139">
        <v>3889</v>
      </c>
      <c r="O39" s="139">
        <v>3599</v>
      </c>
      <c r="P39" s="139">
        <v>3509</v>
      </c>
      <c r="Q39" s="139">
        <v>5135</v>
      </c>
      <c r="R39" s="139">
        <v>5099</v>
      </c>
      <c r="S39" s="139">
        <v>5063</v>
      </c>
      <c r="T39" s="139">
        <v>5027</v>
      </c>
      <c r="U39" s="139">
        <v>4955</v>
      </c>
      <c r="V39" s="139">
        <v>4739</v>
      </c>
      <c r="W39" s="139">
        <v>4667</v>
      </c>
      <c r="X39" s="139">
        <v>4667</v>
      </c>
      <c r="Y39" s="139">
        <v>4319</v>
      </c>
      <c r="Z39" s="139">
        <v>4211</v>
      </c>
    </row>
    <row r="40" spans="1:26" x14ac:dyDescent="0.3">
      <c r="A40" s="96" t="s">
        <v>224</v>
      </c>
      <c r="B40" s="20" t="s">
        <v>49</v>
      </c>
      <c r="C40" s="43" t="s">
        <v>52</v>
      </c>
      <c r="D40" s="140" t="s">
        <v>323</v>
      </c>
      <c r="E40" s="139">
        <v>2559</v>
      </c>
      <c r="F40" s="138" t="s">
        <v>7</v>
      </c>
      <c r="G40" s="139">
        <v>2539</v>
      </c>
      <c r="H40" s="139">
        <v>2519</v>
      </c>
      <c r="I40" s="139">
        <v>2509</v>
      </c>
      <c r="J40" s="139">
        <v>2489</v>
      </c>
      <c r="K40" s="139">
        <v>2449</v>
      </c>
      <c r="L40" s="139">
        <v>2349</v>
      </c>
      <c r="M40" s="139">
        <v>2309</v>
      </c>
      <c r="N40" s="139">
        <v>2309</v>
      </c>
      <c r="O40" s="139">
        <v>2139</v>
      </c>
      <c r="P40" s="139">
        <v>2089</v>
      </c>
      <c r="Q40" s="139">
        <v>3047</v>
      </c>
      <c r="R40" s="139">
        <v>3023</v>
      </c>
      <c r="S40" s="139">
        <v>3011</v>
      </c>
      <c r="T40" s="139">
        <v>2987</v>
      </c>
      <c r="U40" s="139">
        <v>2939</v>
      </c>
      <c r="V40" s="139">
        <v>2819</v>
      </c>
      <c r="W40" s="139">
        <v>2771</v>
      </c>
      <c r="X40" s="139">
        <v>2771</v>
      </c>
      <c r="Y40" s="139">
        <v>2567</v>
      </c>
      <c r="Z40" s="139">
        <v>2507</v>
      </c>
    </row>
    <row r="41" spans="1:26" x14ac:dyDescent="0.3">
      <c r="A41" s="96" t="s">
        <v>224</v>
      </c>
      <c r="B41" s="20" t="s">
        <v>49</v>
      </c>
      <c r="C41" s="43" t="s">
        <v>52</v>
      </c>
      <c r="D41" s="132" t="s">
        <v>205</v>
      </c>
      <c r="E41" s="93">
        <v>2839</v>
      </c>
      <c r="F41" s="94" t="s">
        <v>7</v>
      </c>
      <c r="G41" s="93">
        <v>2819</v>
      </c>
      <c r="H41" s="93">
        <v>2809</v>
      </c>
      <c r="I41" s="93">
        <v>2789</v>
      </c>
      <c r="J41" s="93">
        <v>2769</v>
      </c>
      <c r="K41" s="93">
        <v>2729</v>
      </c>
      <c r="L41" s="93">
        <v>2609</v>
      </c>
      <c r="M41" s="93">
        <v>2569</v>
      </c>
      <c r="N41" s="93">
        <v>2569</v>
      </c>
      <c r="O41" s="93">
        <v>2379</v>
      </c>
      <c r="P41" s="93">
        <v>2319</v>
      </c>
      <c r="Q41" s="93">
        <v>3383</v>
      </c>
      <c r="R41" s="93">
        <v>3371</v>
      </c>
      <c r="S41" s="93">
        <v>3347</v>
      </c>
      <c r="T41" s="93">
        <v>3323</v>
      </c>
      <c r="U41" s="93">
        <v>3275</v>
      </c>
      <c r="V41" s="93">
        <v>3131</v>
      </c>
      <c r="W41" s="93">
        <v>3083</v>
      </c>
      <c r="X41" s="93">
        <v>3083</v>
      </c>
      <c r="Y41" s="93">
        <v>2855</v>
      </c>
      <c r="Z41" s="93">
        <v>2783</v>
      </c>
    </row>
    <row r="42" spans="1:26" x14ac:dyDescent="0.3">
      <c r="A42" s="96" t="s">
        <v>224</v>
      </c>
      <c r="B42" s="20" t="s">
        <v>49</v>
      </c>
      <c r="C42" s="43" t="s">
        <v>52</v>
      </c>
      <c r="D42" s="132" t="s">
        <v>23</v>
      </c>
      <c r="E42" s="93">
        <v>1839</v>
      </c>
      <c r="F42" s="94" t="s">
        <v>7</v>
      </c>
      <c r="G42" s="93">
        <v>1829</v>
      </c>
      <c r="H42" s="93">
        <v>1809</v>
      </c>
      <c r="I42" s="93">
        <v>1799</v>
      </c>
      <c r="J42" s="93">
        <v>1789</v>
      </c>
      <c r="K42" s="93">
        <v>1759</v>
      </c>
      <c r="L42" s="93">
        <v>1689</v>
      </c>
      <c r="M42" s="93">
        <v>1659</v>
      </c>
      <c r="N42" s="93">
        <v>1659</v>
      </c>
      <c r="O42" s="93">
        <v>1539</v>
      </c>
      <c r="P42" s="93">
        <v>1499</v>
      </c>
      <c r="Q42" s="93">
        <v>2195</v>
      </c>
      <c r="R42" s="93">
        <v>2171</v>
      </c>
      <c r="S42" s="93">
        <v>2159</v>
      </c>
      <c r="T42" s="93">
        <v>2147</v>
      </c>
      <c r="U42" s="93">
        <v>2111</v>
      </c>
      <c r="V42" s="93">
        <v>2027</v>
      </c>
      <c r="W42" s="93">
        <v>1991</v>
      </c>
      <c r="X42" s="93">
        <v>1991</v>
      </c>
      <c r="Y42" s="93">
        <v>1847</v>
      </c>
      <c r="Z42" s="93">
        <v>1799</v>
      </c>
    </row>
    <row r="43" spans="1:26" x14ac:dyDescent="0.3">
      <c r="A43" s="96" t="s">
        <v>224</v>
      </c>
      <c r="B43" s="20" t="s">
        <v>49</v>
      </c>
      <c r="C43" s="43" t="s">
        <v>52</v>
      </c>
      <c r="D43" s="132" t="s">
        <v>53</v>
      </c>
      <c r="E43" s="93">
        <v>5719</v>
      </c>
      <c r="F43" s="94" t="s">
        <v>7</v>
      </c>
      <c r="G43" s="93">
        <v>5679</v>
      </c>
      <c r="H43" s="93">
        <v>5639</v>
      </c>
      <c r="I43" s="93">
        <v>5599</v>
      </c>
      <c r="J43" s="93">
        <v>5559</v>
      </c>
      <c r="K43" s="93">
        <v>5479</v>
      </c>
      <c r="L43" s="93">
        <v>5249</v>
      </c>
      <c r="M43" s="93">
        <v>5169</v>
      </c>
      <c r="N43" s="93">
        <v>5169</v>
      </c>
      <c r="O43" s="93">
        <v>4769</v>
      </c>
      <c r="P43" s="93">
        <v>4649</v>
      </c>
      <c r="Q43" s="93">
        <v>6815</v>
      </c>
      <c r="R43" s="93">
        <v>6767</v>
      </c>
      <c r="S43" s="93">
        <v>6719</v>
      </c>
      <c r="T43" s="93">
        <v>6671</v>
      </c>
      <c r="U43" s="93">
        <v>6575</v>
      </c>
      <c r="V43" s="93">
        <v>6299</v>
      </c>
      <c r="W43" s="93">
        <v>6203</v>
      </c>
      <c r="X43" s="93">
        <v>6203</v>
      </c>
      <c r="Y43" s="93">
        <v>5723</v>
      </c>
      <c r="Z43" s="93">
        <v>5579</v>
      </c>
    </row>
    <row r="44" spans="1:26" x14ac:dyDescent="0.3">
      <c r="A44" s="96" t="s">
        <v>224</v>
      </c>
      <c r="B44" s="20" t="s">
        <v>49</v>
      </c>
      <c r="C44" s="43" t="s">
        <v>52</v>
      </c>
      <c r="D44" s="132" t="s">
        <v>299</v>
      </c>
      <c r="E44" s="93">
        <v>1999</v>
      </c>
      <c r="F44" s="94" t="s">
        <v>7</v>
      </c>
      <c r="G44" s="93">
        <v>1989</v>
      </c>
      <c r="H44" s="93">
        <v>1969</v>
      </c>
      <c r="I44" s="93">
        <v>1959</v>
      </c>
      <c r="J44" s="93">
        <v>1949</v>
      </c>
      <c r="K44" s="93">
        <v>1919</v>
      </c>
      <c r="L44" s="93">
        <v>1839</v>
      </c>
      <c r="M44" s="93">
        <v>1809</v>
      </c>
      <c r="N44" s="93">
        <v>1809</v>
      </c>
      <c r="O44" s="93">
        <v>1669</v>
      </c>
      <c r="P44" s="93">
        <v>1629</v>
      </c>
      <c r="Q44" s="93">
        <v>2387</v>
      </c>
      <c r="R44" s="93">
        <v>2363</v>
      </c>
      <c r="S44" s="93">
        <v>2351</v>
      </c>
      <c r="T44" s="93">
        <v>2339</v>
      </c>
      <c r="U44" s="93">
        <v>2303</v>
      </c>
      <c r="V44" s="93">
        <v>2207</v>
      </c>
      <c r="W44" s="93">
        <v>2171</v>
      </c>
      <c r="X44" s="93">
        <v>2171</v>
      </c>
      <c r="Y44" s="93">
        <v>2003</v>
      </c>
      <c r="Z44" s="93">
        <v>1955</v>
      </c>
    </row>
    <row r="45" spans="1:26" x14ac:dyDescent="0.3">
      <c r="A45" s="96" t="s">
        <v>224</v>
      </c>
      <c r="B45" s="20" t="s">
        <v>49</v>
      </c>
      <c r="C45" s="43" t="s">
        <v>52</v>
      </c>
      <c r="D45" s="132" t="s">
        <v>305</v>
      </c>
      <c r="E45" s="93">
        <v>5669</v>
      </c>
      <c r="F45" s="94" t="s">
        <v>7</v>
      </c>
      <c r="G45" s="93">
        <v>5629</v>
      </c>
      <c r="H45" s="93">
        <v>5589</v>
      </c>
      <c r="I45" s="93">
        <v>5549</v>
      </c>
      <c r="J45" s="93">
        <v>5509</v>
      </c>
      <c r="K45" s="93">
        <v>5429</v>
      </c>
      <c r="L45" s="93">
        <v>5199</v>
      </c>
      <c r="M45" s="93">
        <v>5119</v>
      </c>
      <c r="N45" s="93">
        <v>5119</v>
      </c>
      <c r="O45" s="93">
        <v>4729</v>
      </c>
      <c r="P45" s="93">
        <v>4609</v>
      </c>
      <c r="Q45" s="93">
        <v>6755</v>
      </c>
      <c r="R45" s="93">
        <v>6707</v>
      </c>
      <c r="S45" s="93">
        <v>6659</v>
      </c>
      <c r="T45" s="93">
        <v>6611</v>
      </c>
      <c r="U45" s="93">
        <v>6515</v>
      </c>
      <c r="V45" s="93">
        <v>6239</v>
      </c>
      <c r="W45" s="93">
        <v>6143</v>
      </c>
      <c r="X45" s="93">
        <v>6143</v>
      </c>
      <c r="Y45" s="93">
        <v>5675</v>
      </c>
      <c r="Z45" s="93">
        <v>5531</v>
      </c>
    </row>
    <row r="46" spans="1:26" x14ac:dyDescent="0.3">
      <c r="A46" s="96" t="s">
        <v>224</v>
      </c>
      <c r="B46" s="130" t="s">
        <v>54</v>
      </c>
      <c r="C46" s="43" t="s">
        <v>52</v>
      </c>
      <c r="D46" s="132" t="s">
        <v>256</v>
      </c>
      <c r="E46" s="93">
        <v>469</v>
      </c>
      <c r="F46" s="94" t="s">
        <v>7</v>
      </c>
      <c r="G46" s="93">
        <v>459</v>
      </c>
      <c r="H46" s="93">
        <v>459</v>
      </c>
      <c r="I46" s="93">
        <v>459</v>
      </c>
      <c r="J46" s="93">
        <v>449</v>
      </c>
      <c r="K46" s="93">
        <v>449</v>
      </c>
      <c r="L46" s="93">
        <v>429</v>
      </c>
      <c r="M46" s="93">
        <v>419</v>
      </c>
      <c r="N46" s="93">
        <v>419</v>
      </c>
      <c r="O46" s="93">
        <v>389</v>
      </c>
      <c r="P46" s="93">
        <v>379</v>
      </c>
      <c r="Q46" s="93">
        <v>551</v>
      </c>
      <c r="R46" s="93">
        <v>551</v>
      </c>
      <c r="S46" s="93">
        <v>551</v>
      </c>
      <c r="T46" s="93">
        <v>539</v>
      </c>
      <c r="U46" s="93">
        <v>539</v>
      </c>
      <c r="V46" s="93">
        <v>515</v>
      </c>
      <c r="W46" s="93">
        <v>503</v>
      </c>
      <c r="X46" s="93">
        <v>503</v>
      </c>
      <c r="Y46" s="93">
        <v>467</v>
      </c>
      <c r="Z46" s="93">
        <v>455</v>
      </c>
    </row>
    <row r="47" spans="1:26" x14ac:dyDescent="0.3">
      <c r="A47" s="96" t="s">
        <v>224</v>
      </c>
      <c r="B47" s="20" t="s">
        <v>54</v>
      </c>
      <c r="C47" s="43" t="s">
        <v>52</v>
      </c>
      <c r="D47" s="132" t="s">
        <v>257</v>
      </c>
      <c r="E47" s="93">
        <v>539</v>
      </c>
      <c r="F47" s="94" t="s">
        <v>7</v>
      </c>
      <c r="G47" s="93">
        <v>529</v>
      </c>
      <c r="H47" s="93">
        <v>529</v>
      </c>
      <c r="I47" s="93">
        <v>529</v>
      </c>
      <c r="J47" s="93">
        <v>519</v>
      </c>
      <c r="K47" s="93">
        <v>519</v>
      </c>
      <c r="L47" s="93">
        <v>489</v>
      </c>
      <c r="M47" s="93">
        <v>489</v>
      </c>
      <c r="N47" s="93">
        <v>489</v>
      </c>
      <c r="O47" s="93">
        <v>449</v>
      </c>
      <c r="P47" s="93">
        <v>439</v>
      </c>
      <c r="Q47" s="93">
        <v>635</v>
      </c>
      <c r="R47" s="93">
        <v>635</v>
      </c>
      <c r="S47" s="93">
        <v>635</v>
      </c>
      <c r="T47" s="93">
        <v>623</v>
      </c>
      <c r="U47" s="93">
        <v>623</v>
      </c>
      <c r="V47" s="93">
        <v>587</v>
      </c>
      <c r="W47" s="93">
        <v>587</v>
      </c>
      <c r="X47" s="93">
        <v>587</v>
      </c>
      <c r="Y47" s="93">
        <v>539</v>
      </c>
      <c r="Z47" s="93">
        <v>527</v>
      </c>
    </row>
    <row r="48" spans="1:26" x14ac:dyDescent="0.3">
      <c r="A48" s="96" t="s">
        <v>224</v>
      </c>
      <c r="B48" s="20" t="s">
        <v>54</v>
      </c>
      <c r="C48" s="43" t="s">
        <v>52</v>
      </c>
      <c r="D48" s="132" t="s">
        <v>324</v>
      </c>
      <c r="E48" s="93">
        <v>659</v>
      </c>
      <c r="F48" s="94" t="s">
        <v>7</v>
      </c>
      <c r="G48" s="129">
        <v>649</v>
      </c>
      <c r="H48" s="129">
        <v>649</v>
      </c>
      <c r="I48" s="129">
        <v>639</v>
      </c>
      <c r="J48" s="129">
        <v>639</v>
      </c>
      <c r="K48" s="129">
        <v>629</v>
      </c>
      <c r="L48" s="129">
        <v>599</v>
      </c>
      <c r="M48" s="129">
        <v>589</v>
      </c>
      <c r="N48" s="129">
        <v>589</v>
      </c>
      <c r="O48" s="129">
        <v>549</v>
      </c>
      <c r="P48" s="93">
        <v>539</v>
      </c>
      <c r="Q48" s="93">
        <v>779</v>
      </c>
      <c r="R48" s="93">
        <v>779</v>
      </c>
      <c r="S48" s="93">
        <v>767</v>
      </c>
      <c r="T48" s="93">
        <v>767</v>
      </c>
      <c r="U48" s="93">
        <v>755</v>
      </c>
      <c r="V48" s="93">
        <v>719</v>
      </c>
      <c r="W48" s="93">
        <v>707</v>
      </c>
      <c r="X48" s="93">
        <v>707</v>
      </c>
      <c r="Y48" s="93">
        <v>659</v>
      </c>
      <c r="Z48" s="93">
        <v>647</v>
      </c>
    </row>
    <row r="49" spans="1:26" x14ac:dyDescent="0.3">
      <c r="A49" s="96" t="s">
        <v>224</v>
      </c>
      <c r="B49" s="20" t="s">
        <v>54</v>
      </c>
      <c r="C49" s="43" t="s">
        <v>52</v>
      </c>
      <c r="D49" s="132" t="s">
        <v>222</v>
      </c>
      <c r="E49" s="93">
        <v>759</v>
      </c>
      <c r="F49" s="94" t="s">
        <v>7</v>
      </c>
      <c r="G49" s="93">
        <v>749</v>
      </c>
      <c r="H49" s="93">
        <v>739</v>
      </c>
      <c r="I49" s="93">
        <v>739</v>
      </c>
      <c r="J49" s="93">
        <v>729</v>
      </c>
      <c r="K49" s="93">
        <v>719</v>
      </c>
      <c r="L49" s="93">
        <v>689</v>
      </c>
      <c r="M49" s="93">
        <v>679</v>
      </c>
      <c r="N49" s="93">
        <v>679</v>
      </c>
      <c r="O49" s="93">
        <v>629</v>
      </c>
      <c r="P49" s="93">
        <v>619</v>
      </c>
      <c r="Q49" s="93">
        <v>899</v>
      </c>
      <c r="R49" s="93">
        <v>887</v>
      </c>
      <c r="S49" s="93">
        <v>887</v>
      </c>
      <c r="T49" s="93">
        <v>875</v>
      </c>
      <c r="U49" s="93">
        <v>863</v>
      </c>
      <c r="V49" s="93">
        <v>827</v>
      </c>
      <c r="W49" s="93">
        <v>815</v>
      </c>
      <c r="X49" s="93">
        <v>815</v>
      </c>
      <c r="Y49" s="93">
        <v>755</v>
      </c>
      <c r="Z49" s="93">
        <v>743</v>
      </c>
    </row>
    <row r="50" spans="1:26" x14ac:dyDescent="0.3">
      <c r="A50" s="96" t="s">
        <v>224</v>
      </c>
      <c r="B50" s="20" t="s">
        <v>49</v>
      </c>
      <c r="C50" s="43" t="s">
        <v>52</v>
      </c>
      <c r="D50" s="132" t="s">
        <v>252</v>
      </c>
      <c r="E50" s="93">
        <v>939</v>
      </c>
      <c r="F50" s="96" t="s">
        <v>7</v>
      </c>
      <c r="G50" s="128">
        <v>929</v>
      </c>
      <c r="H50" s="128">
        <v>929</v>
      </c>
      <c r="I50" s="128">
        <v>919</v>
      </c>
      <c r="J50" s="128">
        <v>919</v>
      </c>
      <c r="K50" s="128">
        <v>899</v>
      </c>
      <c r="L50" s="128">
        <v>859</v>
      </c>
      <c r="M50" s="128">
        <v>849</v>
      </c>
      <c r="N50" s="128">
        <v>849</v>
      </c>
      <c r="O50" s="128">
        <v>789</v>
      </c>
      <c r="P50" s="93">
        <v>769</v>
      </c>
      <c r="Q50" s="93">
        <v>1115</v>
      </c>
      <c r="R50" s="93">
        <v>1115</v>
      </c>
      <c r="S50" s="93">
        <v>1103</v>
      </c>
      <c r="T50" s="93">
        <v>1103</v>
      </c>
      <c r="U50" s="93">
        <v>1079</v>
      </c>
      <c r="V50" s="93">
        <v>1031</v>
      </c>
      <c r="W50" s="93">
        <v>1019</v>
      </c>
      <c r="X50" s="93">
        <v>1019</v>
      </c>
      <c r="Y50" s="93">
        <v>947</v>
      </c>
      <c r="Z50" s="93">
        <v>923</v>
      </c>
    </row>
    <row r="51" spans="1:26" x14ac:dyDescent="0.3">
      <c r="A51" s="96" t="s">
        <v>224</v>
      </c>
      <c r="B51" s="130" t="s">
        <v>49</v>
      </c>
      <c r="C51" s="43" t="s">
        <v>52</v>
      </c>
      <c r="D51" s="132" t="s">
        <v>226</v>
      </c>
      <c r="E51" s="93">
        <v>1239</v>
      </c>
      <c r="F51" s="94" t="s">
        <v>7</v>
      </c>
      <c r="G51" s="93">
        <v>1239</v>
      </c>
      <c r="H51" s="93">
        <v>1229</v>
      </c>
      <c r="I51" s="93">
        <v>1219</v>
      </c>
      <c r="J51" s="93">
        <v>1209</v>
      </c>
      <c r="K51" s="93">
        <v>1189</v>
      </c>
      <c r="L51" s="93">
        <v>1139</v>
      </c>
      <c r="M51" s="93">
        <v>1129</v>
      </c>
      <c r="N51" s="93">
        <v>1129</v>
      </c>
      <c r="O51" s="93">
        <v>1039</v>
      </c>
      <c r="P51" s="93">
        <v>1019</v>
      </c>
      <c r="Q51" s="93">
        <v>1487</v>
      </c>
      <c r="R51" s="93">
        <v>1475</v>
      </c>
      <c r="S51" s="93">
        <v>1463</v>
      </c>
      <c r="T51" s="93">
        <v>1451</v>
      </c>
      <c r="U51" s="93">
        <v>1427</v>
      </c>
      <c r="V51" s="93">
        <v>1367</v>
      </c>
      <c r="W51" s="93">
        <v>1355</v>
      </c>
      <c r="X51" s="93">
        <v>1355</v>
      </c>
      <c r="Y51" s="93">
        <v>1247</v>
      </c>
      <c r="Z51" s="93">
        <v>1223</v>
      </c>
    </row>
    <row r="52" spans="1:26" x14ac:dyDescent="0.3">
      <c r="A52" s="96" t="s">
        <v>224</v>
      </c>
      <c r="B52" s="20" t="s">
        <v>54</v>
      </c>
      <c r="C52" s="43" t="s">
        <v>258</v>
      </c>
      <c r="D52" s="132" t="s">
        <v>259</v>
      </c>
      <c r="E52" s="93">
        <v>639</v>
      </c>
      <c r="F52" s="94" t="s">
        <v>7</v>
      </c>
      <c r="G52" s="93">
        <v>639</v>
      </c>
      <c r="H52" s="93">
        <v>629</v>
      </c>
      <c r="I52" s="93">
        <v>629</v>
      </c>
      <c r="J52" s="93">
        <v>629</v>
      </c>
      <c r="K52" s="93">
        <v>619</v>
      </c>
      <c r="L52" s="93">
        <v>589</v>
      </c>
      <c r="M52" s="93">
        <v>579</v>
      </c>
      <c r="N52" s="93">
        <v>579</v>
      </c>
      <c r="O52" s="93">
        <v>539</v>
      </c>
      <c r="P52" s="93">
        <v>529</v>
      </c>
      <c r="Q52" s="93">
        <v>767</v>
      </c>
      <c r="R52" s="93">
        <v>755</v>
      </c>
      <c r="S52" s="93">
        <v>755</v>
      </c>
      <c r="T52" s="93">
        <v>755</v>
      </c>
      <c r="U52" s="93">
        <v>743</v>
      </c>
      <c r="V52" s="93">
        <v>707</v>
      </c>
      <c r="W52" s="93">
        <v>695</v>
      </c>
      <c r="X52" s="93">
        <v>695</v>
      </c>
      <c r="Y52" s="93">
        <v>647</v>
      </c>
      <c r="Z52" s="93">
        <v>635</v>
      </c>
    </row>
    <row r="53" spans="1:26" x14ac:dyDescent="0.3">
      <c r="A53" s="96" t="s">
        <v>224</v>
      </c>
      <c r="B53" s="130" t="s">
        <v>54</v>
      </c>
      <c r="C53" s="43" t="s">
        <v>55</v>
      </c>
      <c r="D53" s="132" t="s">
        <v>57</v>
      </c>
      <c r="E53" s="93">
        <v>399</v>
      </c>
      <c r="F53" s="94" t="s">
        <v>7</v>
      </c>
      <c r="G53" s="93">
        <v>399</v>
      </c>
      <c r="H53" s="93">
        <v>399</v>
      </c>
      <c r="I53" s="93">
        <v>399</v>
      </c>
      <c r="J53" s="93">
        <v>389</v>
      </c>
      <c r="K53" s="93">
        <v>389</v>
      </c>
      <c r="L53" s="93">
        <v>369</v>
      </c>
      <c r="M53" s="93">
        <v>369</v>
      </c>
      <c r="N53" s="93">
        <v>369</v>
      </c>
      <c r="O53" s="93">
        <v>339</v>
      </c>
      <c r="P53" s="93">
        <v>329</v>
      </c>
      <c r="Q53" s="93">
        <v>479</v>
      </c>
      <c r="R53" s="93">
        <v>479</v>
      </c>
      <c r="S53" s="93">
        <v>479</v>
      </c>
      <c r="T53" s="93">
        <v>467</v>
      </c>
      <c r="U53" s="93">
        <v>467</v>
      </c>
      <c r="V53" s="93">
        <v>443</v>
      </c>
      <c r="W53" s="93">
        <v>443</v>
      </c>
      <c r="X53" s="93">
        <v>443</v>
      </c>
      <c r="Y53" s="93">
        <v>407</v>
      </c>
      <c r="Z53" s="93">
        <v>395</v>
      </c>
    </row>
    <row r="54" spans="1:26" x14ac:dyDescent="0.3">
      <c r="A54" s="96" t="s">
        <v>224</v>
      </c>
      <c r="B54" s="20" t="s">
        <v>49</v>
      </c>
      <c r="C54" s="43" t="s">
        <v>55</v>
      </c>
      <c r="D54" s="132" t="s">
        <v>208</v>
      </c>
      <c r="E54" s="93">
        <v>1819</v>
      </c>
      <c r="F54" s="94" t="s">
        <v>7</v>
      </c>
      <c r="G54" s="93">
        <v>1809</v>
      </c>
      <c r="H54" s="93">
        <v>1799</v>
      </c>
      <c r="I54" s="93">
        <v>1779</v>
      </c>
      <c r="J54" s="93">
        <v>1769</v>
      </c>
      <c r="K54" s="93">
        <v>1749</v>
      </c>
      <c r="L54" s="93">
        <v>1669</v>
      </c>
      <c r="M54" s="93">
        <v>1649</v>
      </c>
      <c r="N54" s="93">
        <v>1649</v>
      </c>
      <c r="O54" s="93">
        <v>1519</v>
      </c>
      <c r="P54" s="93">
        <v>1489</v>
      </c>
      <c r="Q54" s="93">
        <v>2171</v>
      </c>
      <c r="R54" s="93">
        <v>2159</v>
      </c>
      <c r="S54" s="93">
        <v>2135</v>
      </c>
      <c r="T54" s="93">
        <v>2123</v>
      </c>
      <c r="U54" s="93">
        <v>2099</v>
      </c>
      <c r="V54" s="93">
        <v>2003</v>
      </c>
      <c r="W54" s="93">
        <v>1979</v>
      </c>
      <c r="X54" s="93">
        <v>1979</v>
      </c>
      <c r="Y54" s="93">
        <v>1823</v>
      </c>
      <c r="Z54" s="93">
        <v>1787</v>
      </c>
    </row>
    <row r="55" spans="1:26" x14ac:dyDescent="0.3">
      <c r="A55" s="96" t="s">
        <v>224</v>
      </c>
      <c r="B55" s="20" t="s">
        <v>49</v>
      </c>
      <c r="C55" s="43" t="s">
        <v>55</v>
      </c>
      <c r="D55" s="132" t="s">
        <v>207</v>
      </c>
      <c r="E55" s="93">
        <v>1429</v>
      </c>
      <c r="F55" s="94" t="s">
        <v>7</v>
      </c>
      <c r="G55" s="93">
        <v>1419</v>
      </c>
      <c r="H55" s="93">
        <v>1409</v>
      </c>
      <c r="I55" s="93">
        <v>1399</v>
      </c>
      <c r="J55" s="93">
        <v>1389</v>
      </c>
      <c r="K55" s="93">
        <v>1369</v>
      </c>
      <c r="L55" s="93">
        <v>1309</v>
      </c>
      <c r="M55" s="93">
        <v>1289</v>
      </c>
      <c r="N55" s="93">
        <v>1289</v>
      </c>
      <c r="O55" s="93">
        <v>1199</v>
      </c>
      <c r="P55" s="93">
        <v>1169</v>
      </c>
      <c r="Q55" s="93">
        <v>1703</v>
      </c>
      <c r="R55" s="93">
        <v>1691</v>
      </c>
      <c r="S55" s="93">
        <v>1679</v>
      </c>
      <c r="T55" s="93">
        <v>1667</v>
      </c>
      <c r="U55" s="93">
        <v>1643</v>
      </c>
      <c r="V55" s="93">
        <v>1571</v>
      </c>
      <c r="W55" s="93">
        <v>1547</v>
      </c>
      <c r="X55" s="93">
        <v>1547</v>
      </c>
      <c r="Y55" s="93">
        <v>1439</v>
      </c>
      <c r="Z55" s="93">
        <v>1403</v>
      </c>
    </row>
    <row r="56" spans="1:26" x14ac:dyDescent="0.3">
      <c r="A56" s="96" t="s">
        <v>224</v>
      </c>
      <c r="B56" s="20" t="s">
        <v>49</v>
      </c>
      <c r="C56" s="43" t="s">
        <v>55</v>
      </c>
      <c r="D56" s="132" t="s">
        <v>209</v>
      </c>
      <c r="E56" s="93">
        <v>2349</v>
      </c>
      <c r="F56" s="94" t="s">
        <v>7</v>
      </c>
      <c r="G56" s="93">
        <v>2339</v>
      </c>
      <c r="H56" s="93">
        <v>2319</v>
      </c>
      <c r="I56" s="93">
        <v>2309</v>
      </c>
      <c r="J56" s="93">
        <v>2289</v>
      </c>
      <c r="K56" s="93">
        <v>2259</v>
      </c>
      <c r="L56" s="93">
        <v>2159</v>
      </c>
      <c r="M56" s="93">
        <v>2129</v>
      </c>
      <c r="N56" s="93">
        <v>2129</v>
      </c>
      <c r="O56" s="93">
        <v>1969</v>
      </c>
      <c r="P56" s="93">
        <v>1919</v>
      </c>
      <c r="Q56" s="93">
        <v>2807</v>
      </c>
      <c r="R56" s="93">
        <v>2783</v>
      </c>
      <c r="S56" s="93">
        <v>2771</v>
      </c>
      <c r="T56" s="93">
        <v>2747</v>
      </c>
      <c r="U56" s="93">
        <v>2711</v>
      </c>
      <c r="V56" s="93">
        <v>2591</v>
      </c>
      <c r="W56" s="93">
        <v>2555</v>
      </c>
      <c r="X56" s="93">
        <v>2555</v>
      </c>
      <c r="Y56" s="93">
        <v>2363</v>
      </c>
      <c r="Z56" s="93">
        <v>2303</v>
      </c>
    </row>
    <row r="57" spans="1:26" x14ac:dyDescent="0.3">
      <c r="A57" s="96" t="s">
        <v>224</v>
      </c>
      <c r="B57" s="20" t="s">
        <v>49</v>
      </c>
      <c r="C57" s="43" t="s">
        <v>55</v>
      </c>
      <c r="D57" s="132" t="s">
        <v>325</v>
      </c>
      <c r="E57" s="93">
        <v>2439</v>
      </c>
      <c r="F57" s="94" t="s">
        <v>7</v>
      </c>
      <c r="G57" s="93">
        <v>2419</v>
      </c>
      <c r="H57" s="93">
        <v>2399</v>
      </c>
      <c r="I57" s="93">
        <v>2389</v>
      </c>
      <c r="J57" s="93">
        <v>2369</v>
      </c>
      <c r="K57" s="93">
        <v>2339</v>
      </c>
      <c r="L57" s="93">
        <v>2239</v>
      </c>
      <c r="M57" s="93">
        <v>2199</v>
      </c>
      <c r="N57" s="93">
        <v>2199</v>
      </c>
      <c r="O57" s="93">
        <v>2039</v>
      </c>
      <c r="P57" s="93">
        <v>1989</v>
      </c>
      <c r="Q57" s="93">
        <v>2903</v>
      </c>
      <c r="R57" s="93">
        <v>2879</v>
      </c>
      <c r="S57" s="93">
        <v>2867</v>
      </c>
      <c r="T57" s="93">
        <v>2843</v>
      </c>
      <c r="U57" s="93">
        <v>2807</v>
      </c>
      <c r="V57" s="93">
        <v>2687</v>
      </c>
      <c r="W57" s="93">
        <v>2639</v>
      </c>
      <c r="X57" s="93">
        <v>2639</v>
      </c>
      <c r="Y57" s="93">
        <v>2447</v>
      </c>
      <c r="Z57" s="93">
        <v>2387</v>
      </c>
    </row>
    <row r="58" spans="1:26" x14ac:dyDescent="0.3">
      <c r="A58" s="96" t="s">
        <v>224</v>
      </c>
      <c r="B58" s="20" t="s">
        <v>49</v>
      </c>
      <c r="C58" s="43" t="s">
        <v>55</v>
      </c>
      <c r="D58" s="132" t="s">
        <v>342</v>
      </c>
      <c r="E58" s="93">
        <v>1779</v>
      </c>
      <c r="F58" s="94" t="s">
        <v>7</v>
      </c>
      <c r="G58" s="93">
        <v>1769</v>
      </c>
      <c r="H58" s="93">
        <v>1759</v>
      </c>
      <c r="I58" s="93">
        <v>1749</v>
      </c>
      <c r="J58" s="93">
        <v>1739</v>
      </c>
      <c r="K58" s="93">
        <v>1709</v>
      </c>
      <c r="L58" s="93">
        <v>1639</v>
      </c>
      <c r="M58" s="93">
        <v>1609</v>
      </c>
      <c r="N58" s="93">
        <v>1609</v>
      </c>
      <c r="O58" s="93">
        <v>1489</v>
      </c>
      <c r="P58" s="93">
        <v>1459</v>
      </c>
      <c r="Q58" s="93">
        <v>2123</v>
      </c>
      <c r="R58" s="93">
        <v>2111</v>
      </c>
      <c r="S58" s="93">
        <v>2099</v>
      </c>
      <c r="T58" s="93">
        <v>2087</v>
      </c>
      <c r="U58" s="93">
        <v>2051</v>
      </c>
      <c r="V58" s="93">
        <v>1967</v>
      </c>
      <c r="W58" s="93">
        <v>1931</v>
      </c>
      <c r="X58" s="93">
        <v>1931</v>
      </c>
      <c r="Y58" s="93">
        <v>1787</v>
      </c>
      <c r="Z58" s="93">
        <v>1751</v>
      </c>
    </row>
    <row r="59" spans="1:26" x14ac:dyDescent="0.3">
      <c r="A59" s="96" t="s">
        <v>224</v>
      </c>
      <c r="B59" s="20" t="s">
        <v>54</v>
      </c>
      <c r="C59" s="43" t="s">
        <v>55</v>
      </c>
      <c r="D59" s="132" t="s">
        <v>56</v>
      </c>
      <c r="E59" s="93">
        <v>509</v>
      </c>
      <c r="F59" s="94" t="s">
        <v>7</v>
      </c>
      <c r="G59" s="93">
        <v>499</v>
      </c>
      <c r="H59" s="93">
        <v>499</v>
      </c>
      <c r="I59" s="93">
        <v>499</v>
      </c>
      <c r="J59" s="93">
        <v>489</v>
      </c>
      <c r="K59" s="93">
        <v>489</v>
      </c>
      <c r="L59" s="93">
        <v>469</v>
      </c>
      <c r="M59" s="93">
        <v>459</v>
      </c>
      <c r="N59" s="93">
        <v>459</v>
      </c>
      <c r="O59" s="93">
        <v>429</v>
      </c>
      <c r="P59" s="93">
        <v>419</v>
      </c>
      <c r="Q59" s="93">
        <v>599</v>
      </c>
      <c r="R59" s="93">
        <v>599</v>
      </c>
      <c r="S59" s="93">
        <v>599</v>
      </c>
      <c r="T59" s="93">
        <v>587</v>
      </c>
      <c r="U59" s="93">
        <v>587</v>
      </c>
      <c r="V59" s="93">
        <v>563</v>
      </c>
      <c r="W59" s="93">
        <v>551</v>
      </c>
      <c r="X59" s="93">
        <v>551</v>
      </c>
      <c r="Y59" s="93">
        <v>515</v>
      </c>
      <c r="Z59" s="93">
        <v>503</v>
      </c>
    </row>
    <row r="60" spans="1:26" x14ac:dyDescent="0.3">
      <c r="A60" s="96" t="s">
        <v>224</v>
      </c>
      <c r="B60" s="130" t="s">
        <v>54</v>
      </c>
      <c r="C60" s="43" t="s">
        <v>55</v>
      </c>
      <c r="D60" s="132" t="s">
        <v>300</v>
      </c>
      <c r="E60" s="93">
        <v>529</v>
      </c>
      <c r="F60" s="94" t="s">
        <v>7</v>
      </c>
      <c r="G60" s="93">
        <v>519</v>
      </c>
      <c r="H60" s="93">
        <v>519</v>
      </c>
      <c r="I60" s="93">
        <v>509</v>
      </c>
      <c r="J60" s="93">
        <v>509</v>
      </c>
      <c r="K60" s="93">
        <v>499</v>
      </c>
      <c r="L60" s="93">
        <v>479</v>
      </c>
      <c r="M60" s="93">
        <v>479</v>
      </c>
      <c r="N60" s="93">
        <v>479</v>
      </c>
      <c r="O60" s="93">
        <v>439</v>
      </c>
      <c r="P60" s="93">
        <v>429</v>
      </c>
      <c r="Q60" s="93">
        <v>623</v>
      </c>
      <c r="R60" s="93">
        <v>623</v>
      </c>
      <c r="S60" s="93">
        <v>611</v>
      </c>
      <c r="T60" s="93">
        <v>611</v>
      </c>
      <c r="U60" s="93">
        <v>599</v>
      </c>
      <c r="V60" s="93">
        <v>575</v>
      </c>
      <c r="W60" s="93">
        <v>575</v>
      </c>
      <c r="X60" s="93">
        <v>575</v>
      </c>
      <c r="Y60" s="93">
        <v>527</v>
      </c>
      <c r="Z60" s="93">
        <v>515</v>
      </c>
    </row>
    <row r="61" spans="1:26" x14ac:dyDescent="0.3">
      <c r="A61" s="96" t="s">
        <v>224</v>
      </c>
      <c r="B61" s="20" t="s">
        <v>54</v>
      </c>
      <c r="C61" s="43" t="s">
        <v>55</v>
      </c>
      <c r="D61" s="132" t="s">
        <v>277</v>
      </c>
      <c r="E61" s="93">
        <v>559</v>
      </c>
      <c r="F61" s="94" t="s">
        <v>7</v>
      </c>
      <c r="G61" s="93">
        <v>549</v>
      </c>
      <c r="H61" s="93">
        <v>549</v>
      </c>
      <c r="I61" s="93">
        <v>549</v>
      </c>
      <c r="J61" s="93">
        <v>539</v>
      </c>
      <c r="K61" s="93">
        <v>529</v>
      </c>
      <c r="L61" s="93">
        <v>509</v>
      </c>
      <c r="M61" s="93">
        <v>499</v>
      </c>
      <c r="N61" s="93">
        <v>499</v>
      </c>
      <c r="O61" s="93">
        <v>469</v>
      </c>
      <c r="P61" s="93">
        <v>449</v>
      </c>
      <c r="Q61" s="93">
        <v>659</v>
      </c>
      <c r="R61" s="93">
        <v>659</v>
      </c>
      <c r="S61" s="93">
        <v>659</v>
      </c>
      <c r="T61" s="93">
        <v>647</v>
      </c>
      <c r="U61" s="93">
        <v>635</v>
      </c>
      <c r="V61" s="93">
        <v>611</v>
      </c>
      <c r="W61" s="93">
        <v>599</v>
      </c>
      <c r="X61" s="93">
        <v>599</v>
      </c>
      <c r="Y61" s="93">
        <v>563</v>
      </c>
      <c r="Z61" s="93">
        <v>539</v>
      </c>
    </row>
    <row r="62" spans="1:26" x14ac:dyDescent="0.3">
      <c r="A62" s="96" t="s">
        <v>224</v>
      </c>
      <c r="B62" s="20" t="s">
        <v>54</v>
      </c>
      <c r="C62" s="43" t="s">
        <v>55</v>
      </c>
      <c r="D62" s="132" t="s">
        <v>9</v>
      </c>
      <c r="E62" s="93">
        <v>709</v>
      </c>
      <c r="F62" s="94" t="s">
        <v>7</v>
      </c>
      <c r="G62" s="93">
        <v>709</v>
      </c>
      <c r="H62" s="93">
        <v>699</v>
      </c>
      <c r="I62" s="93">
        <v>699</v>
      </c>
      <c r="J62" s="93">
        <v>689</v>
      </c>
      <c r="K62" s="93">
        <v>679</v>
      </c>
      <c r="L62" s="93">
        <v>649</v>
      </c>
      <c r="M62" s="93">
        <v>639</v>
      </c>
      <c r="N62" s="93">
        <v>639</v>
      </c>
      <c r="O62" s="93">
        <v>599</v>
      </c>
      <c r="P62" s="93">
        <v>579</v>
      </c>
      <c r="Q62" s="93">
        <v>851</v>
      </c>
      <c r="R62" s="93">
        <v>839</v>
      </c>
      <c r="S62" s="93">
        <v>839</v>
      </c>
      <c r="T62" s="93">
        <v>827</v>
      </c>
      <c r="U62" s="93">
        <v>815</v>
      </c>
      <c r="V62" s="93">
        <v>779</v>
      </c>
      <c r="W62" s="93">
        <v>767</v>
      </c>
      <c r="X62" s="93">
        <v>767</v>
      </c>
      <c r="Y62" s="93">
        <v>719</v>
      </c>
      <c r="Z62" s="93">
        <v>695</v>
      </c>
    </row>
    <row r="63" spans="1:26" x14ac:dyDescent="0.3">
      <c r="A63" s="96" t="s">
        <v>224</v>
      </c>
      <c r="B63" s="20" t="s">
        <v>54</v>
      </c>
      <c r="C63" s="43" t="s">
        <v>55</v>
      </c>
      <c r="D63" s="132" t="s">
        <v>316</v>
      </c>
      <c r="E63" s="93">
        <v>719</v>
      </c>
      <c r="F63" s="94" t="s">
        <v>7</v>
      </c>
      <c r="G63" s="93">
        <v>709</v>
      </c>
      <c r="H63" s="93">
        <v>709</v>
      </c>
      <c r="I63" s="93">
        <v>699</v>
      </c>
      <c r="J63" s="93">
        <v>699</v>
      </c>
      <c r="K63" s="93">
        <v>689</v>
      </c>
      <c r="L63" s="93">
        <v>659</v>
      </c>
      <c r="M63" s="93">
        <v>649</v>
      </c>
      <c r="N63" s="93">
        <v>649</v>
      </c>
      <c r="O63" s="93">
        <v>599</v>
      </c>
      <c r="P63" s="93">
        <v>589</v>
      </c>
      <c r="Q63" s="93">
        <v>851</v>
      </c>
      <c r="R63" s="93">
        <v>851</v>
      </c>
      <c r="S63" s="93">
        <v>839</v>
      </c>
      <c r="T63" s="93">
        <v>839</v>
      </c>
      <c r="U63" s="93">
        <v>827</v>
      </c>
      <c r="V63" s="93">
        <v>791</v>
      </c>
      <c r="W63" s="93">
        <v>779</v>
      </c>
      <c r="X63" s="93">
        <v>779</v>
      </c>
      <c r="Y63" s="93">
        <v>719</v>
      </c>
      <c r="Z63" s="93">
        <v>707</v>
      </c>
    </row>
    <row r="64" spans="1:26" x14ac:dyDescent="0.3">
      <c r="A64" s="96" t="s">
        <v>224</v>
      </c>
      <c r="B64" s="20" t="s">
        <v>49</v>
      </c>
      <c r="C64" s="43" t="s">
        <v>55</v>
      </c>
      <c r="D64" s="132" t="s">
        <v>10</v>
      </c>
      <c r="E64" s="93">
        <v>829</v>
      </c>
      <c r="F64" s="94" t="s">
        <v>7</v>
      </c>
      <c r="G64" s="93">
        <v>819</v>
      </c>
      <c r="H64" s="93">
        <v>819</v>
      </c>
      <c r="I64" s="93">
        <v>809</v>
      </c>
      <c r="J64" s="93">
        <v>809</v>
      </c>
      <c r="K64" s="93">
        <v>799</v>
      </c>
      <c r="L64" s="93">
        <v>759</v>
      </c>
      <c r="M64" s="93">
        <v>749</v>
      </c>
      <c r="N64" s="93">
        <v>749</v>
      </c>
      <c r="O64" s="93">
        <v>689</v>
      </c>
      <c r="P64" s="93">
        <v>679</v>
      </c>
      <c r="Q64" s="93">
        <v>983</v>
      </c>
      <c r="R64" s="93">
        <v>983</v>
      </c>
      <c r="S64" s="93">
        <v>971</v>
      </c>
      <c r="T64" s="93">
        <v>971</v>
      </c>
      <c r="U64" s="93">
        <v>959</v>
      </c>
      <c r="V64" s="93">
        <v>911</v>
      </c>
      <c r="W64" s="93">
        <v>899</v>
      </c>
      <c r="X64" s="93">
        <v>899</v>
      </c>
      <c r="Y64" s="93">
        <v>827</v>
      </c>
      <c r="Z64" s="93">
        <v>815</v>
      </c>
    </row>
    <row r="65" spans="1:26" x14ac:dyDescent="0.3">
      <c r="A65" s="96" t="s">
        <v>224</v>
      </c>
      <c r="B65" s="20" t="s">
        <v>49</v>
      </c>
      <c r="C65" s="43" t="s">
        <v>55</v>
      </c>
      <c r="D65" s="132" t="s">
        <v>223</v>
      </c>
      <c r="E65" s="93">
        <v>969</v>
      </c>
      <c r="F65" s="94" t="s">
        <v>7</v>
      </c>
      <c r="G65" s="93">
        <v>959</v>
      </c>
      <c r="H65" s="93">
        <v>949</v>
      </c>
      <c r="I65" s="93">
        <v>949</v>
      </c>
      <c r="J65" s="93">
        <v>939</v>
      </c>
      <c r="K65" s="93">
        <v>929</v>
      </c>
      <c r="L65" s="93">
        <v>889</v>
      </c>
      <c r="M65" s="93">
        <v>869</v>
      </c>
      <c r="N65" s="93">
        <v>869</v>
      </c>
      <c r="O65" s="93">
        <v>809</v>
      </c>
      <c r="P65" s="93">
        <v>789</v>
      </c>
      <c r="Q65" s="93">
        <v>1151</v>
      </c>
      <c r="R65" s="93">
        <v>1139</v>
      </c>
      <c r="S65" s="93">
        <v>1139</v>
      </c>
      <c r="T65" s="93">
        <v>1127</v>
      </c>
      <c r="U65" s="93">
        <v>1115</v>
      </c>
      <c r="V65" s="93">
        <v>1067</v>
      </c>
      <c r="W65" s="93">
        <v>1043</v>
      </c>
      <c r="X65" s="93">
        <v>1043</v>
      </c>
      <c r="Y65" s="93">
        <v>971</v>
      </c>
      <c r="Z65" s="93">
        <v>947</v>
      </c>
    </row>
    <row r="66" spans="1:26" x14ac:dyDescent="0.3">
      <c r="A66" s="96" t="s">
        <v>224</v>
      </c>
      <c r="B66" s="20" t="s">
        <v>49</v>
      </c>
      <c r="C66" s="43" t="s">
        <v>55</v>
      </c>
      <c r="D66" s="132" t="s">
        <v>326</v>
      </c>
      <c r="E66" s="93">
        <v>1149</v>
      </c>
      <c r="F66" s="94" t="s">
        <v>7</v>
      </c>
      <c r="G66" s="93">
        <v>1139</v>
      </c>
      <c r="H66" s="93">
        <v>1139</v>
      </c>
      <c r="I66" s="93">
        <v>1129</v>
      </c>
      <c r="J66" s="93">
        <v>1119</v>
      </c>
      <c r="K66" s="93">
        <v>1099</v>
      </c>
      <c r="L66" s="93">
        <v>1059</v>
      </c>
      <c r="M66" s="93">
        <v>1039</v>
      </c>
      <c r="N66" s="93">
        <v>1039</v>
      </c>
      <c r="O66" s="93">
        <v>959</v>
      </c>
      <c r="P66" s="93">
        <v>939</v>
      </c>
      <c r="Q66" s="93">
        <v>1367</v>
      </c>
      <c r="R66" s="93">
        <v>1367</v>
      </c>
      <c r="S66" s="93">
        <v>1355</v>
      </c>
      <c r="T66" s="93">
        <v>1343</v>
      </c>
      <c r="U66" s="93">
        <v>1319</v>
      </c>
      <c r="V66" s="93">
        <v>1271</v>
      </c>
      <c r="W66" s="93">
        <v>1247</v>
      </c>
      <c r="X66" s="93">
        <v>1247</v>
      </c>
      <c r="Y66" s="93">
        <v>1151</v>
      </c>
      <c r="Z66" s="93">
        <v>1127</v>
      </c>
    </row>
    <row r="67" spans="1:26" x14ac:dyDescent="0.3">
      <c r="A67" s="96" t="s">
        <v>224</v>
      </c>
      <c r="B67" s="20" t="s">
        <v>49</v>
      </c>
      <c r="C67" s="43" t="s">
        <v>55</v>
      </c>
      <c r="D67" s="132" t="s">
        <v>343</v>
      </c>
      <c r="E67" s="93">
        <v>1279</v>
      </c>
      <c r="F67" s="94" t="s">
        <v>7</v>
      </c>
      <c r="G67" s="93">
        <v>1269</v>
      </c>
      <c r="H67" s="93">
        <v>1259</v>
      </c>
      <c r="I67" s="93">
        <v>1249</v>
      </c>
      <c r="J67" s="93">
        <v>1239</v>
      </c>
      <c r="K67" s="93">
        <v>1219</v>
      </c>
      <c r="L67" s="93">
        <v>1169</v>
      </c>
      <c r="M67" s="93">
        <v>1149</v>
      </c>
      <c r="N67" s="93">
        <v>1149</v>
      </c>
      <c r="O67" s="93">
        <v>1069</v>
      </c>
      <c r="P67" s="93">
        <v>1039</v>
      </c>
      <c r="Q67" s="93">
        <v>1523</v>
      </c>
      <c r="R67" s="93">
        <v>1511</v>
      </c>
      <c r="S67" s="93">
        <v>1499</v>
      </c>
      <c r="T67" s="93">
        <v>1487</v>
      </c>
      <c r="U67" s="93">
        <v>1463</v>
      </c>
      <c r="V67" s="93">
        <v>1403</v>
      </c>
      <c r="W67" s="93">
        <v>1379</v>
      </c>
      <c r="X67" s="93">
        <v>1379</v>
      </c>
      <c r="Y67" s="93">
        <v>1283</v>
      </c>
      <c r="Z67" s="93">
        <v>1247</v>
      </c>
    </row>
    <row r="68" spans="1:26" x14ac:dyDescent="0.3">
      <c r="A68" s="96" t="s">
        <v>224</v>
      </c>
      <c r="B68" s="20" t="s">
        <v>49</v>
      </c>
      <c r="C68" s="43" t="s">
        <v>55</v>
      </c>
      <c r="D68" s="132" t="s">
        <v>253</v>
      </c>
      <c r="E68" s="93">
        <v>1339</v>
      </c>
      <c r="F68" s="94" t="s">
        <v>7</v>
      </c>
      <c r="G68" s="93">
        <v>1329</v>
      </c>
      <c r="H68" s="93">
        <v>1319</v>
      </c>
      <c r="I68" s="93">
        <v>1309</v>
      </c>
      <c r="J68" s="93">
        <v>1299</v>
      </c>
      <c r="K68" s="93">
        <v>1279</v>
      </c>
      <c r="L68" s="93">
        <v>1229</v>
      </c>
      <c r="M68" s="93">
        <v>1209</v>
      </c>
      <c r="N68" s="93">
        <v>1209</v>
      </c>
      <c r="O68" s="93">
        <v>1119</v>
      </c>
      <c r="P68" s="93">
        <v>1089</v>
      </c>
      <c r="Q68" s="93">
        <v>1595</v>
      </c>
      <c r="R68" s="93">
        <v>1583</v>
      </c>
      <c r="S68" s="93">
        <v>1571</v>
      </c>
      <c r="T68" s="93">
        <v>1559</v>
      </c>
      <c r="U68" s="93">
        <v>1535</v>
      </c>
      <c r="V68" s="93">
        <v>1475</v>
      </c>
      <c r="W68" s="93">
        <v>1451</v>
      </c>
      <c r="X68" s="93">
        <v>1451</v>
      </c>
      <c r="Y68" s="93">
        <v>1343</v>
      </c>
      <c r="Z68" s="93">
        <v>1307</v>
      </c>
    </row>
    <row r="69" spans="1:26" x14ac:dyDescent="0.3">
      <c r="A69" s="96" t="s">
        <v>224</v>
      </c>
      <c r="B69" s="20" t="s">
        <v>49</v>
      </c>
      <c r="C69" s="43" t="s">
        <v>55</v>
      </c>
      <c r="D69" s="132" t="s">
        <v>227</v>
      </c>
      <c r="E69" s="93">
        <v>3719</v>
      </c>
      <c r="F69" s="94" t="s">
        <v>7</v>
      </c>
      <c r="G69" s="93">
        <v>3689</v>
      </c>
      <c r="H69" s="93">
        <v>3669</v>
      </c>
      <c r="I69" s="93">
        <v>3639</v>
      </c>
      <c r="J69" s="93">
        <v>3609</v>
      </c>
      <c r="K69" s="93">
        <v>3559</v>
      </c>
      <c r="L69" s="93">
        <v>3409</v>
      </c>
      <c r="M69" s="93">
        <v>3359</v>
      </c>
      <c r="N69" s="93">
        <v>3359</v>
      </c>
      <c r="O69" s="93">
        <v>3099</v>
      </c>
      <c r="P69" s="93">
        <v>3029</v>
      </c>
      <c r="Q69" s="93">
        <v>4427</v>
      </c>
      <c r="R69" s="93">
        <v>4403</v>
      </c>
      <c r="S69" s="93">
        <v>4367</v>
      </c>
      <c r="T69" s="93">
        <v>4331</v>
      </c>
      <c r="U69" s="93">
        <v>4271</v>
      </c>
      <c r="V69" s="93">
        <v>4091</v>
      </c>
      <c r="W69" s="93">
        <v>4031</v>
      </c>
      <c r="X69" s="93">
        <v>4031</v>
      </c>
      <c r="Y69" s="93">
        <v>3719</v>
      </c>
      <c r="Z69" s="93">
        <v>3635</v>
      </c>
    </row>
    <row r="70" spans="1:26" x14ac:dyDescent="0.3">
      <c r="A70" s="96" t="s">
        <v>224</v>
      </c>
      <c r="B70" s="20" t="s">
        <v>54</v>
      </c>
      <c r="C70" s="43" t="s">
        <v>58</v>
      </c>
      <c r="D70" s="132" t="s">
        <v>228</v>
      </c>
      <c r="E70" s="93">
        <v>839</v>
      </c>
      <c r="F70" s="94" t="s">
        <v>7</v>
      </c>
      <c r="G70" s="93">
        <v>839</v>
      </c>
      <c r="H70" s="93">
        <v>829</v>
      </c>
      <c r="I70" s="93">
        <v>819</v>
      </c>
      <c r="J70" s="93">
        <v>819</v>
      </c>
      <c r="K70" s="93">
        <v>809</v>
      </c>
      <c r="L70" s="93">
        <v>769</v>
      </c>
      <c r="M70" s="93">
        <v>759</v>
      </c>
      <c r="N70" s="93">
        <v>759</v>
      </c>
      <c r="O70" s="93">
        <v>699</v>
      </c>
      <c r="P70" s="93">
        <v>689</v>
      </c>
      <c r="Q70" s="93">
        <v>1007</v>
      </c>
      <c r="R70" s="93">
        <v>995</v>
      </c>
      <c r="S70" s="93">
        <v>983</v>
      </c>
      <c r="T70" s="93">
        <v>983</v>
      </c>
      <c r="U70" s="93">
        <v>971</v>
      </c>
      <c r="V70" s="93">
        <v>923</v>
      </c>
      <c r="W70" s="93">
        <v>911</v>
      </c>
      <c r="X70" s="93">
        <v>911</v>
      </c>
      <c r="Y70" s="93">
        <v>839</v>
      </c>
      <c r="Z70" s="93">
        <v>827</v>
      </c>
    </row>
    <row r="71" spans="1:26" x14ac:dyDescent="0.3">
      <c r="A71" s="96" t="s">
        <v>224</v>
      </c>
      <c r="B71" s="20" t="s">
        <v>49</v>
      </c>
      <c r="C71" s="43" t="s">
        <v>58</v>
      </c>
      <c r="D71" s="132" t="s">
        <v>217</v>
      </c>
      <c r="E71" s="93">
        <v>1109</v>
      </c>
      <c r="F71" s="94" t="s">
        <v>7</v>
      </c>
      <c r="G71" s="93">
        <v>1099</v>
      </c>
      <c r="H71" s="93">
        <v>1089</v>
      </c>
      <c r="I71" s="93">
        <v>1089</v>
      </c>
      <c r="J71" s="93">
        <v>1079</v>
      </c>
      <c r="K71" s="93">
        <v>1059</v>
      </c>
      <c r="L71" s="93">
        <v>1019</v>
      </c>
      <c r="M71" s="93">
        <v>999</v>
      </c>
      <c r="N71" s="93">
        <v>999</v>
      </c>
      <c r="O71" s="93">
        <v>929</v>
      </c>
      <c r="P71" s="93">
        <v>899</v>
      </c>
      <c r="Q71" s="93">
        <v>1319</v>
      </c>
      <c r="R71" s="93">
        <v>1307</v>
      </c>
      <c r="S71" s="93">
        <v>1307</v>
      </c>
      <c r="T71" s="93">
        <v>1295</v>
      </c>
      <c r="U71" s="93">
        <v>1271</v>
      </c>
      <c r="V71" s="93">
        <v>1223</v>
      </c>
      <c r="W71" s="93">
        <v>1199</v>
      </c>
      <c r="X71" s="93">
        <v>1199</v>
      </c>
      <c r="Y71" s="93">
        <v>1115</v>
      </c>
      <c r="Z71" s="93">
        <v>1079</v>
      </c>
    </row>
    <row r="72" spans="1:26" x14ac:dyDescent="0.3">
      <c r="A72" s="96" t="s">
        <v>224</v>
      </c>
      <c r="B72" s="20" t="s">
        <v>49</v>
      </c>
      <c r="C72" s="43" t="s">
        <v>58</v>
      </c>
      <c r="D72" s="132" t="s">
        <v>122</v>
      </c>
      <c r="E72" s="93">
        <v>1709</v>
      </c>
      <c r="F72" s="94" t="s">
        <v>7</v>
      </c>
      <c r="G72" s="93">
        <v>1699</v>
      </c>
      <c r="H72" s="93">
        <v>1689</v>
      </c>
      <c r="I72" s="93">
        <v>1669</v>
      </c>
      <c r="J72" s="93">
        <v>1659</v>
      </c>
      <c r="K72" s="93">
        <v>1639</v>
      </c>
      <c r="L72" s="93">
        <v>1569</v>
      </c>
      <c r="M72" s="93">
        <v>1549</v>
      </c>
      <c r="N72" s="93">
        <v>1549</v>
      </c>
      <c r="O72" s="93">
        <v>1429</v>
      </c>
      <c r="P72" s="93">
        <v>1389</v>
      </c>
      <c r="Q72" s="93">
        <v>2039</v>
      </c>
      <c r="R72" s="93">
        <v>2027</v>
      </c>
      <c r="S72" s="93">
        <v>2003</v>
      </c>
      <c r="T72" s="93">
        <v>1991</v>
      </c>
      <c r="U72" s="93">
        <v>1967</v>
      </c>
      <c r="V72" s="93">
        <v>1883</v>
      </c>
      <c r="W72" s="93">
        <v>1859</v>
      </c>
      <c r="X72" s="93">
        <v>1859</v>
      </c>
      <c r="Y72" s="93">
        <v>1715</v>
      </c>
      <c r="Z72" s="93">
        <v>1667</v>
      </c>
    </row>
    <row r="73" spans="1:26" x14ac:dyDescent="0.3">
      <c r="A73" s="96" t="s">
        <v>224</v>
      </c>
      <c r="B73" s="20" t="s">
        <v>54</v>
      </c>
      <c r="C73" s="43" t="s">
        <v>58</v>
      </c>
      <c r="D73" s="132" t="s">
        <v>238</v>
      </c>
      <c r="E73" s="93">
        <v>659</v>
      </c>
      <c r="F73" s="94" t="s">
        <v>7</v>
      </c>
      <c r="G73" s="93">
        <v>649</v>
      </c>
      <c r="H73" s="93">
        <v>649</v>
      </c>
      <c r="I73" s="93">
        <v>639</v>
      </c>
      <c r="J73" s="93">
        <v>639</v>
      </c>
      <c r="K73" s="93">
        <v>629</v>
      </c>
      <c r="L73" s="93">
        <v>599</v>
      </c>
      <c r="M73" s="93">
        <v>589</v>
      </c>
      <c r="N73" s="93">
        <v>589</v>
      </c>
      <c r="O73" s="93">
        <v>549</v>
      </c>
      <c r="P73" s="93">
        <v>539</v>
      </c>
      <c r="Q73" s="93">
        <v>779</v>
      </c>
      <c r="R73" s="93">
        <v>779</v>
      </c>
      <c r="S73" s="93">
        <v>767</v>
      </c>
      <c r="T73" s="93">
        <v>767</v>
      </c>
      <c r="U73" s="93">
        <v>755</v>
      </c>
      <c r="V73" s="93">
        <v>719</v>
      </c>
      <c r="W73" s="93">
        <v>707</v>
      </c>
      <c r="X73" s="93">
        <v>707</v>
      </c>
      <c r="Y73" s="93">
        <v>659</v>
      </c>
      <c r="Z73" s="93">
        <v>647</v>
      </c>
    </row>
    <row r="74" spans="1:26" x14ac:dyDescent="0.3">
      <c r="A74" s="96" t="s">
        <v>224</v>
      </c>
      <c r="B74" s="20" t="s">
        <v>49</v>
      </c>
      <c r="C74" s="43" t="s">
        <v>58</v>
      </c>
      <c r="D74" s="132" t="s">
        <v>279</v>
      </c>
      <c r="E74" s="93">
        <v>1709</v>
      </c>
      <c r="F74" s="94" t="s">
        <v>7</v>
      </c>
      <c r="G74" s="93">
        <v>1699</v>
      </c>
      <c r="H74" s="93">
        <v>1689</v>
      </c>
      <c r="I74" s="93">
        <v>1669</v>
      </c>
      <c r="J74" s="93">
        <v>1659</v>
      </c>
      <c r="K74" s="93">
        <v>1639</v>
      </c>
      <c r="L74" s="93">
        <v>1569</v>
      </c>
      <c r="M74" s="93">
        <v>1549</v>
      </c>
      <c r="N74" s="93">
        <v>1549</v>
      </c>
      <c r="O74" s="93">
        <v>1429</v>
      </c>
      <c r="P74" s="93">
        <v>1389</v>
      </c>
      <c r="Q74" s="93">
        <v>2039</v>
      </c>
      <c r="R74" s="93">
        <v>2027</v>
      </c>
      <c r="S74" s="93">
        <v>2003</v>
      </c>
      <c r="T74" s="93">
        <v>1991</v>
      </c>
      <c r="U74" s="93">
        <v>1967</v>
      </c>
      <c r="V74" s="93">
        <v>1883</v>
      </c>
      <c r="W74" s="93">
        <v>1859</v>
      </c>
      <c r="X74" s="93">
        <v>1859</v>
      </c>
      <c r="Y74" s="93">
        <v>1715</v>
      </c>
      <c r="Z74" s="93">
        <v>1667</v>
      </c>
    </row>
    <row r="75" spans="1:26" x14ac:dyDescent="0.3">
      <c r="A75" s="96" t="s">
        <v>224</v>
      </c>
      <c r="B75" s="20" t="s">
        <v>54</v>
      </c>
      <c r="C75" s="43" t="s">
        <v>58</v>
      </c>
      <c r="D75" s="132" t="s">
        <v>331</v>
      </c>
      <c r="E75" s="93">
        <v>769</v>
      </c>
      <c r="F75" s="94" t="s">
        <v>7</v>
      </c>
      <c r="G75" s="93">
        <v>769</v>
      </c>
      <c r="H75" s="93">
        <v>759</v>
      </c>
      <c r="I75" s="93">
        <v>759</v>
      </c>
      <c r="J75" s="93">
        <v>749</v>
      </c>
      <c r="K75" s="93">
        <v>739</v>
      </c>
      <c r="L75" s="93">
        <v>709</v>
      </c>
      <c r="M75" s="93">
        <v>699</v>
      </c>
      <c r="N75" s="93">
        <v>699</v>
      </c>
      <c r="O75" s="93">
        <v>649</v>
      </c>
      <c r="P75" s="93">
        <v>629</v>
      </c>
      <c r="Q75" s="93">
        <v>923</v>
      </c>
      <c r="R75" s="93">
        <v>911</v>
      </c>
      <c r="S75" s="93">
        <v>911</v>
      </c>
      <c r="T75" s="93">
        <v>899</v>
      </c>
      <c r="U75" s="93">
        <v>887</v>
      </c>
      <c r="V75" s="93">
        <v>851</v>
      </c>
      <c r="W75" s="93">
        <v>839</v>
      </c>
      <c r="X75" s="93">
        <v>839</v>
      </c>
      <c r="Y75" s="93">
        <v>779</v>
      </c>
      <c r="Z75" s="93">
        <v>755</v>
      </c>
    </row>
    <row r="76" spans="1:26" x14ac:dyDescent="0.3">
      <c r="A76" s="96" t="s">
        <v>224</v>
      </c>
      <c r="B76" s="20" t="s">
        <v>49</v>
      </c>
      <c r="C76" s="43" t="s">
        <v>58</v>
      </c>
      <c r="D76" s="132" t="s">
        <v>306</v>
      </c>
      <c r="E76" s="93">
        <v>1149</v>
      </c>
      <c r="F76" s="94" t="s">
        <v>7</v>
      </c>
      <c r="G76" s="93">
        <v>1139</v>
      </c>
      <c r="H76" s="93">
        <v>1139</v>
      </c>
      <c r="I76" s="93">
        <v>1129</v>
      </c>
      <c r="J76" s="93">
        <v>1119</v>
      </c>
      <c r="K76" s="93">
        <v>1099</v>
      </c>
      <c r="L76" s="93">
        <v>1059</v>
      </c>
      <c r="M76" s="93">
        <v>1039</v>
      </c>
      <c r="N76" s="93">
        <v>1039</v>
      </c>
      <c r="O76" s="93">
        <v>959</v>
      </c>
      <c r="P76" s="93">
        <v>939</v>
      </c>
      <c r="Q76" s="93">
        <v>1367</v>
      </c>
      <c r="R76" s="93">
        <v>1367</v>
      </c>
      <c r="S76" s="93">
        <v>1355</v>
      </c>
      <c r="T76" s="93">
        <v>1343</v>
      </c>
      <c r="U76" s="93">
        <v>1319</v>
      </c>
      <c r="V76" s="93">
        <v>1271</v>
      </c>
      <c r="W76" s="93">
        <v>1247</v>
      </c>
      <c r="X76" s="93">
        <v>1247</v>
      </c>
      <c r="Y76" s="93">
        <v>1151</v>
      </c>
      <c r="Z76" s="93">
        <v>1127</v>
      </c>
    </row>
    <row r="77" spans="1:26" x14ac:dyDescent="0.3">
      <c r="A77" s="96" t="s">
        <v>224</v>
      </c>
      <c r="B77" s="20" t="s">
        <v>54</v>
      </c>
      <c r="C77" s="43" t="s">
        <v>58</v>
      </c>
      <c r="D77" s="132" t="s">
        <v>239</v>
      </c>
      <c r="E77" s="93">
        <v>2079</v>
      </c>
      <c r="F77" s="94" t="s">
        <v>7</v>
      </c>
      <c r="G77" s="93">
        <v>2069</v>
      </c>
      <c r="H77" s="93">
        <v>2049</v>
      </c>
      <c r="I77" s="93">
        <v>2039</v>
      </c>
      <c r="J77" s="93">
        <v>2019</v>
      </c>
      <c r="K77" s="93">
        <v>1999</v>
      </c>
      <c r="L77" s="93">
        <v>1909</v>
      </c>
      <c r="M77" s="93">
        <v>1879</v>
      </c>
      <c r="N77" s="93">
        <v>1879</v>
      </c>
      <c r="O77" s="93">
        <v>1739</v>
      </c>
      <c r="P77" s="93">
        <v>1699</v>
      </c>
      <c r="Q77" s="93">
        <v>2483</v>
      </c>
      <c r="R77" s="93">
        <v>2459</v>
      </c>
      <c r="S77" s="93">
        <v>2447</v>
      </c>
      <c r="T77" s="93">
        <v>2423</v>
      </c>
      <c r="U77" s="93">
        <v>2399</v>
      </c>
      <c r="V77" s="93">
        <v>2291</v>
      </c>
      <c r="W77" s="93">
        <v>2255</v>
      </c>
      <c r="X77" s="93">
        <v>2255</v>
      </c>
      <c r="Y77" s="93">
        <v>2087</v>
      </c>
      <c r="Z77" s="93">
        <v>2039</v>
      </c>
    </row>
    <row r="78" spans="1:26" x14ac:dyDescent="0.3">
      <c r="A78" s="96" t="s">
        <v>224</v>
      </c>
      <c r="B78" s="20" t="s">
        <v>54</v>
      </c>
      <c r="C78" s="43" t="s">
        <v>58</v>
      </c>
      <c r="D78" s="132" t="s">
        <v>301</v>
      </c>
      <c r="E78" s="93">
        <v>2479</v>
      </c>
      <c r="F78" s="94" t="s">
        <v>7</v>
      </c>
      <c r="G78" s="93">
        <v>2469</v>
      </c>
      <c r="H78" s="93">
        <v>2449</v>
      </c>
      <c r="I78" s="93">
        <v>2429</v>
      </c>
      <c r="J78" s="93">
        <v>2419</v>
      </c>
      <c r="K78" s="93">
        <v>2379</v>
      </c>
      <c r="L78" s="93">
        <v>2279</v>
      </c>
      <c r="M78" s="93">
        <v>2249</v>
      </c>
      <c r="N78" s="93">
        <v>2249</v>
      </c>
      <c r="O78" s="93">
        <v>2079</v>
      </c>
      <c r="P78" s="93">
        <v>2029</v>
      </c>
      <c r="Q78" s="93">
        <v>2963</v>
      </c>
      <c r="R78" s="93">
        <v>2939</v>
      </c>
      <c r="S78" s="93">
        <v>2915</v>
      </c>
      <c r="T78" s="93">
        <v>2903</v>
      </c>
      <c r="U78" s="93">
        <v>2855</v>
      </c>
      <c r="V78" s="93">
        <v>2735</v>
      </c>
      <c r="W78" s="93">
        <v>2699</v>
      </c>
      <c r="X78" s="93">
        <v>2699</v>
      </c>
      <c r="Y78" s="93">
        <v>2495</v>
      </c>
      <c r="Z78" s="93">
        <v>2435</v>
      </c>
    </row>
    <row r="79" spans="1:26" x14ac:dyDescent="0.3">
      <c r="A79" s="96" t="s">
        <v>224</v>
      </c>
      <c r="B79" s="20" t="s">
        <v>49</v>
      </c>
      <c r="C79" s="43" t="s">
        <v>58</v>
      </c>
      <c r="D79" s="132" t="s">
        <v>240</v>
      </c>
      <c r="E79" s="93">
        <v>2419</v>
      </c>
      <c r="F79" s="94" t="s">
        <v>7</v>
      </c>
      <c r="G79" s="96">
        <v>2409</v>
      </c>
      <c r="H79" s="96">
        <v>2389</v>
      </c>
      <c r="I79" s="96">
        <v>2369</v>
      </c>
      <c r="J79" s="96">
        <v>2359</v>
      </c>
      <c r="K79" s="96">
        <v>2319</v>
      </c>
      <c r="L79" s="96">
        <v>2219</v>
      </c>
      <c r="M79" s="96">
        <v>2189</v>
      </c>
      <c r="N79" s="96">
        <v>2189</v>
      </c>
      <c r="O79" s="93">
        <v>2029</v>
      </c>
      <c r="P79" s="93">
        <v>1979</v>
      </c>
      <c r="Q79" s="93">
        <v>2891</v>
      </c>
      <c r="R79" s="93">
        <v>2867</v>
      </c>
      <c r="S79" s="93">
        <v>2843</v>
      </c>
      <c r="T79" s="93">
        <v>2831</v>
      </c>
      <c r="U79" s="93">
        <v>2783</v>
      </c>
      <c r="V79" s="93">
        <v>2663</v>
      </c>
      <c r="W79" s="93">
        <v>2627</v>
      </c>
      <c r="X79" s="93">
        <v>2627</v>
      </c>
      <c r="Y79" s="93">
        <v>2435</v>
      </c>
      <c r="Z79" s="93">
        <v>2375</v>
      </c>
    </row>
    <row r="80" spans="1:26" x14ac:dyDescent="0.3">
      <c r="A80" s="96" t="s">
        <v>224</v>
      </c>
      <c r="B80" s="20" t="s">
        <v>54</v>
      </c>
      <c r="C80" s="43" t="s">
        <v>59</v>
      </c>
      <c r="D80" s="132" t="s">
        <v>254</v>
      </c>
      <c r="E80" s="93">
        <v>529</v>
      </c>
      <c r="F80" s="94" t="s">
        <v>7</v>
      </c>
      <c r="G80" s="93">
        <v>529</v>
      </c>
      <c r="H80" s="93">
        <v>519</v>
      </c>
      <c r="I80" s="93">
        <v>519</v>
      </c>
      <c r="J80" s="93">
        <v>519</v>
      </c>
      <c r="K80" s="93">
        <v>509</v>
      </c>
      <c r="L80" s="93">
        <v>489</v>
      </c>
      <c r="M80" s="93">
        <v>479</v>
      </c>
      <c r="N80" s="93">
        <v>479</v>
      </c>
      <c r="O80" s="93">
        <v>449</v>
      </c>
      <c r="P80" s="93">
        <v>429</v>
      </c>
      <c r="Q80" s="93">
        <v>635</v>
      </c>
      <c r="R80" s="93">
        <v>623</v>
      </c>
      <c r="S80" s="93">
        <v>623</v>
      </c>
      <c r="T80" s="93">
        <v>623</v>
      </c>
      <c r="U80" s="93">
        <v>611</v>
      </c>
      <c r="V80" s="93">
        <v>587</v>
      </c>
      <c r="W80" s="93">
        <v>575</v>
      </c>
      <c r="X80" s="93">
        <v>575</v>
      </c>
      <c r="Y80" s="93">
        <v>539</v>
      </c>
      <c r="Z80" s="93">
        <v>515</v>
      </c>
    </row>
    <row r="81" spans="1:26" x14ac:dyDescent="0.3">
      <c r="A81" s="96" t="s">
        <v>224</v>
      </c>
      <c r="B81" s="20" t="s">
        <v>54</v>
      </c>
      <c r="C81" s="43" t="s">
        <v>59</v>
      </c>
      <c r="D81" s="132" t="s">
        <v>25</v>
      </c>
      <c r="E81" s="93">
        <v>689</v>
      </c>
      <c r="F81" s="94" t="s">
        <v>7</v>
      </c>
      <c r="G81" s="93">
        <v>679</v>
      </c>
      <c r="H81" s="93">
        <v>679</v>
      </c>
      <c r="I81" s="93">
        <v>669</v>
      </c>
      <c r="J81" s="93">
        <v>669</v>
      </c>
      <c r="K81" s="93">
        <v>659</v>
      </c>
      <c r="L81" s="93">
        <v>629</v>
      </c>
      <c r="M81" s="93">
        <v>619</v>
      </c>
      <c r="N81" s="93">
        <v>619</v>
      </c>
      <c r="O81" s="93">
        <v>569</v>
      </c>
      <c r="P81" s="93">
        <v>559</v>
      </c>
      <c r="Q81" s="93">
        <v>815</v>
      </c>
      <c r="R81" s="93">
        <v>815</v>
      </c>
      <c r="S81" s="93">
        <v>803</v>
      </c>
      <c r="T81" s="93">
        <v>803</v>
      </c>
      <c r="U81" s="93">
        <v>791</v>
      </c>
      <c r="V81" s="93">
        <v>755</v>
      </c>
      <c r="W81" s="93">
        <v>743</v>
      </c>
      <c r="X81" s="93">
        <v>743</v>
      </c>
      <c r="Y81" s="93">
        <v>683</v>
      </c>
      <c r="Z81" s="93">
        <v>671</v>
      </c>
    </row>
    <row r="82" spans="1:26" x14ac:dyDescent="0.3">
      <c r="A82" s="96" t="s">
        <v>224</v>
      </c>
      <c r="B82" s="20" t="s">
        <v>49</v>
      </c>
      <c r="C82" s="43" t="s">
        <v>59</v>
      </c>
      <c r="D82" s="132" t="s">
        <v>261</v>
      </c>
      <c r="E82" s="93">
        <v>849</v>
      </c>
      <c r="F82" s="94" t="s">
        <v>7</v>
      </c>
      <c r="G82" s="93">
        <v>849</v>
      </c>
      <c r="H82" s="93">
        <v>839</v>
      </c>
      <c r="I82" s="93">
        <v>839</v>
      </c>
      <c r="J82" s="93">
        <v>829</v>
      </c>
      <c r="K82" s="93">
        <v>819</v>
      </c>
      <c r="L82" s="93">
        <v>779</v>
      </c>
      <c r="M82" s="93">
        <v>769</v>
      </c>
      <c r="N82" s="93">
        <v>769</v>
      </c>
      <c r="O82" s="93">
        <v>709</v>
      </c>
      <c r="P82" s="93">
        <v>699</v>
      </c>
      <c r="Q82" s="93">
        <v>1019</v>
      </c>
      <c r="R82" s="93">
        <v>1007</v>
      </c>
      <c r="S82" s="93">
        <v>1007</v>
      </c>
      <c r="T82" s="93">
        <v>995</v>
      </c>
      <c r="U82" s="93">
        <v>983</v>
      </c>
      <c r="V82" s="93">
        <v>935</v>
      </c>
      <c r="W82" s="93">
        <v>923</v>
      </c>
      <c r="X82" s="93">
        <v>923</v>
      </c>
      <c r="Y82" s="93">
        <v>851</v>
      </c>
      <c r="Z82" s="93">
        <v>839</v>
      </c>
    </row>
    <row r="83" spans="1:26" x14ac:dyDescent="0.3">
      <c r="A83" s="96" t="s">
        <v>224</v>
      </c>
      <c r="B83" s="20" t="s">
        <v>49</v>
      </c>
      <c r="C83" s="43" t="s">
        <v>59</v>
      </c>
      <c r="D83" s="132" t="s">
        <v>123</v>
      </c>
      <c r="E83" s="93">
        <v>1159</v>
      </c>
      <c r="F83" s="94" t="s">
        <v>7</v>
      </c>
      <c r="G83" s="93">
        <v>1159</v>
      </c>
      <c r="H83" s="93">
        <v>1149</v>
      </c>
      <c r="I83" s="93">
        <v>1139</v>
      </c>
      <c r="J83" s="93">
        <v>1129</v>
      </c>
      <c r="K83" s="93">
        <v>1119</v>
      </c>
      <c r="L83" s="93">
        <v>1069</v>
      </c>
      <c r="M83" s="93">
        <v>1049</v>
      </c>
      <c r="N83" s="93">
        <v>1049</v>
      </c>
      <c r="O83" s="93">
        <v>969</v>
      </c>
      <c r="P83" s="93">
        <v>949</v>
      </c>
      <c r="Q83" s="93">
        <v>1391</v>
      </c>
      <c r="R83" s="93">
        <v>1379</v>
      </c>
      <c r="S83" s="93">
        <v>1367</v>
      </c>
      <c r="T83" s="93">
        <v>1355</v>
      </c>
      <c r="U83" s="93">
        <v>1343</v>
      </c>
      <c r="V83" s="93">
        <v>1283</v>
      </c>
      <c r="W83" s="93">
        <v>1259</v>
      </c>
      <c r="X83" s="93">
        <v>1259</v>
      </c>
      <c r="Y83" s="93">
        <v>1163</v>
      </c>
      <c r="Z83" s="93">
        <v>1139</v>
      </c>
    </row>
    <row r="84" spans="1:26" x14ac:dyDescent="0.3">
      <c r="A84" s="96" t="s">
        <v>224</v>
      </c>
      <c r="B84" s="20" t="s">
        <v>49</v>
      </c>
      <c r="C84" s="43" t="s">
        <v>59</v>
      </c>
      <c r="D84" s="132" t="s">
        <v>90</v>
      </c>
      <c r="E84" s="93">
        <v>1509</v>
      </c>
      <c r="F84" s="94" t="s">
        <v>7</v>
      </c>
      <c r="G84" s="93">
        <v>1499</v>
      </c>
      <c r="H84" s="93">
        <v>1489</v>
      </c>
      <c r="I84" s="93">
        <v>1479</v>
      </c>
      <c r="J84" s="93">
        <v>1469</v>
      </c>
      <c r="K84" s="93">
        <v>1449</v>
      </c>
      <c r="L84" s="93">
        <v>1389</v>
      </c>
      <c r="M84" s="93">
        <v>1369</v>
      </c>
      <c r="N84" s="93">
        <v>1369</v>
      </c>
      <c r="O84" s="93">
        <v>1259</v>
      </c>
      <c r="P84" s="93">
        <v>1229</v>
      </c>
      <c r="Q84" s="93">
        <v>1799</v>
      </c>
      <c r="R84" s="93">
        <v>1787</v>
      </c>
      <c r="S84" s="93">
        <v>1775</v>
      </c>
      <c r="T84" s="93">
        <v>1763</v>
      </c>
      <c r="U84" s="93">
        <v>1739</v>
      </c>
      <c r="V84" s="93">
        <v>1667</v>
      </c>
      <c r="W84" s="93">
        <v>1643</v>
      </c>
      <c r="X84" s="93">
        <v>1643</v>
      </c>
      <c r="Y84" s="93">
        <v>1511</v>
      </c>
      <c r="Z84" s="93">
        <v>1475</v>
      </c>
    </row>
    <row r="85" spans="1:26" x14ac:dyDescent="0.3">
      <c r="A85" s="96" t="s">
        <v>224</v>
      </c>
      <c r="B85" s="20" t="s">
        <v>49</v>
      </c>
      <c r="C85" s="43" t="s">
        <v>59</v>
      </c>
      <c r="D85" s="132" t="s">
        <v>344</v>
      </c>
      <c r="E85" s="93">
        <v>2229</v>
      </c>
      <c r="F85" s="94" t="s">
        <v>7</v>
      </c>
      <c r="G85" s="93">
        <v>2219</v>
      </c>
      <c r="H85" s="93">
        <v>2199</v>
      </c>
      <c r="I85" s="93">
        <v>2179</v>
      </c>
      <c r="J85" s="93">
        <v>2169</v>
      </c>
      <c r="K85" s="93">
        <v>2139</v>
      </c>
      <c r="L85" s="93">
        <v>2049</v>
      </c>
      <c r="M85" s="93">
        <v>2019</v>
      </c>
      <c r="N85" s="93">
        <v>2019</v>
      </c>
      <c r="O85" s="93">
        <v>1859</v>
      </c>
      <c r="P85" s="93">
        <v>1819</v>
      </c>
      <c r="Q85" s="93">
        <v>2663</v>
      </c>
      <c r="R85" s="93">
        <v>2639</v>
      </c>
      <c r="S85" s="93">
        <v>2615</v>
      </c>
      <c r="T85" s="93">
        <v>2603</v>
      </c>
      <c r="U85" s="93">
        <v>2567</v>
      </c>
      <c r="V85" s="93">
        <v>2459</v>
      </c>
      <c r="W85" s="93">
        <v>2423</v>
      </c>
      <c r="X85" s="93">
        <v>2423</v>
      </c>
      <c r="Y85" s="93">
        <v>2231</v>
      </c>
      <c r="Z85" s="93">
        <v>2183</v>
      </c>
    </row>
    <row r="86" spans="1:26" x14ac:dyDescent="0.3">
      <c r="A86" s="96" t="s">
        <v>224</v>
      </c>
      <c r="B86" s="20" t="s">
        <v>49</v>
      </c>
      <c r="C86" s="43" t="s">
        <v>59</v>
      </c>
      <c r="D86" s="132" t="s">
        <v>32</v>
      </c>
      <c r="E86" s="93">
        <v>2089</v>
      </c>
      <c r="F86" s="94" t="s">
        <v>7</v>
      </c>
      <c r="G86" s="93">
        <v>2079</v>
      </c>
      <c r="H86" s="93">
        <v>2069</v>
      </c>
      <c r="I86" s="93">
        <v>2049</v>
      </c>
      <c r="J86" s="93">
        <v>2039</v>
      </c>
      <c r="K86" s="93">
        <v>2009</v>
      </c>
      <c r="L86" s="93">
        <v>1919</v>
      </c>
      <c r="M86" s="93">
        <v>1889</v>
      </c>
      <c r="N86" s="93">
        <v>1889</v>
      </c>
      <c r="O86" s="93">
        <v>1749</v>
      </c>
      <c r="P86" s="93">
        <v>1709</v>
      </c>
      <c r="Q86" s="93">
        <v>2495</v>
      </c>
      <c r="R86" s="93">
        <v>2483</v>
      </c>
      <c r="S86" s="93">
        <v>2459</v>
      </c>
      <c r="T86" s="93">
        <v>2447</v>
      </c>
      <c r="U86" s="93">
        <v>2411</v>
      </c>
      <c r="V86" s="93">
        <v>2303</v>
      </c>
      <c r="W86" s="93">
        <v>2267</v>
      </c>
      <c r="X86" s="93">
        <v>2267</v>
      </c>
      <c r="Y86" s="93">
        <v>2099</v>
      </c>
      <c r="Z86" s="93">
        <v>2051</v>
      </c>
    </row>
    <row r="87" spans="1:26" x14ac:dyDescent="0.3">
      <c r="A87" s="96" t="s">
        <v>224</v>
      </c>
      <c r="B87" s="20" t="s">
        <v>49</v>
      </c>
      <c r="C87" s="43" t="s">
        <v>59</v>
      </c>
      <c r="D87" s="132" t="s">
        <v>345</v>
      </c>
      <c r="E87" s="93">
        <v>2489</v>
      </c>
      <c r="F87" s="94" t="s">
        <v>7</v>
      </c>
      <c r="G87" s="93">
        <v>2469</v>
      </c>
      <c r="H87" s="93">
        <v>2459</v>
      </c>
      <c r="I87" s="93">
        <v>2439</v>
      </c>
      <c r="J87" s="93">
        <v>2419</v>
      </c>
      <c r="K87" s="93">
        <v>2389</v>
      </c>
      <c r="L87" s="93">
        <v>2289</v>
      </c>
      <c r="M87" s="93">
        <v>2249</v>
      </c>
      <c r="N87" s="93">
        <v>2249</v>
      </c>
      <c r="O87" s="93">
        <v>2079</v>
      </c>
      <c r="P87" s="93">
        <v>2029</v>
      </c>
      <c r="Q87" s="93">
        <v>2963</v>
      </c>
      <c r="R87" s="93">
        <v>2951</v>
      </c>
      <c r="S87" s="93">
        <v>2927</v>
      </c>
      <c r="T87" s="93">
        <v>2903</v>
      </c>
      <c r="U87" s="93">
        <v>2867</v>
      </c>
      <c r="V87" s="93">
        <v>2747</v>
      </c>
      <c r="W87" s="93">
        <v>2699</v>
      </c>
      <c r="X87" s="93">
        <v>2699</v>
      </c>
      <c r="Y87" s="93">
        <v>2495</v>
      </c>
      <c r="Z87" s="93">
        <v>2435</v>
      </c>
    </row>
    <row r="88" spans="1:26" x14ac:dyDescent="0.3">
      <c r="A88" s="96" t="s">
        <v>224</v>
      </c>
      <c r="B88" s="20" t="s">
        <v>49</v>
      </c>
      <c r="C88" s="43" t="s">
        <v>59</v>
      </c>
      <c r="D88" s="132" t="s">
        <v>26</v>
      </c>
      <c r="E88" s="93">
        <v>4439</v>
      </c>
      <c r="F88" s="94" t="s">
        <v>7</v>
      </c>
      <c r="G88" s="93">
        <v>4409</v>
      </c>
      <c r="H88" s="93">
        <v>4379</v>
      </c>
      <c r="I88" s="93">
        <v>4349</v>
      </c>
      <c r="J88" s="93">
        <v>4319</v>
      </c>
      <c r="K88" s="93">
        <v>4249</v>
      </c>
      <c r="L88" s="93">
        <v>4069</v>
      </c>
      <c r="M88" s="93">
        <v>4009</v>
      </c>
      <c r="N88" s="93">
        <v>4009</v>
      </c>
      <c r="O88" s="93">
        <v>3699</v>
      </c>
      <c r="P88" s="93">
        <v>3609</v>
      </c>
      <c r="Q88" s="93">
        <v>5291</v>
      </c>
      <c r="R88" s="93">
        <v>5255</v>
      </c>
      <c r="S88" s="93">
        <v>5219</v>
      </c>
      <c r="T88" s="93">
        <v>5183</v>
      </c>
      <c r="U88" s="93">
        <v>5099</v>
      </c>
      <c r="V88" s="93">
        <v>4883</v>
      </c>
      <c r="W88" s="93">
        <v>4811</v>
      </c>
      <c r="X88" s="93">
        <v>4811</v>
      </c>
      <c r="Y88" s="93">
        <v>4439</v>
      </c>
      <c r="Z88" s="93">
        <v>4331</v>
      </c>
    </row>
    <row r="89" spans="1:26" x14ac:dyDescent="0.3">
      <c r="A89" s="96" t="s">
        <v>224</v>
      </c>
      <c r="B89" s="130" t="s">
        <v>49</v>
      </c>
      <c r="C89" s="43" t="s">
        <v>59</v>
      </c>
      <c r="D89" s="132" t="s">
        <v>260</v>
      </c>
      <c r="E89" s="93">
        <v>3639</v>
      </c>
      <c r="F89" s="94" t="s">
        <v>7</v>
      </c>
      <c r="G89" s="93">
        <v>3609</v>
      </c>
      <c r="H89" s="93">
        <v>3589</v>
      </c>
      <c r="I89" s="93">
        <v>3559</v>
      </c>
      <c r="J89" s="93">
        <v>3539</v>
      </c>
      <c r="K89" s="93">
        <v>3489</v>
      </c>
      <c r="L89" s="93">
        <v>3339</v>
      </c>
      <c r="M89" s="93">
        <v>3289</v>
      </c>
      <c r="N89" s="93">
        <v>3289</v>
      </c>
      <c r="O89" s="93">
        <v>3039</v>
      </c>
      <c r="P89" s="93">
        <v>2959</v>
      </c>
      <c r="Q89" s="93">
        <v>4331</v>
      </c>
      <c r="R89" s="93">
        <v>4307</v>
      </c>
      <c r="S89" s="93">
        <v>4271</v>
      </c>
      <c r="T89" s="93">
        <v>4247</v>
      </c>
      <c r="U89" s="93">
        <v>4187</v>
      </c>
      <c r="V89" s="93">
        <v>4007</v>
      </c>
      <c r="W89" s="93">
        <v>3947</v>
      </c>
      <c r="X89" s="93">
        <v>3947</v>
      </c>
      <c r="Y89" s="93">
        <v>3647</v>
      </c>
      <c r="Z89" s="93">
        <v>3551</v>
      </c>
    </row>
    <row r="90" spans="1:26" x14ac:dyDescent="0.3">
      <c r="A90" s="96" t="s">
        <v>224</v>
      </c>
      <c r="B90" s="20" t="s">
        <v>49</v>
      </c>
      <c r="C90" s="43" t="s">
        <v>59</v>
      </c>
      <c r="D90" s="132" t="s">
        <v>27</v>
      </c>
      <c r="E90" s="93">
        <v>6489</v>
      </c>
      <c r="F90" s="94" t="s">
        <v>7</v>
      </c>
      <c r="G90" s="93">
        <v>6449</v>
      </c>
      <c r="H90" s="93">
        <v>6399</v>
      </c>
      <c r="I90" s="93">
        <v>6359</v>
      </c>
      <c r="J90" s="93">
        <v>6309</v>
      </c>
      <c r="K90" s="93">
        <v>6229</v>
      </c>
      <c r="L90" s="93">
        <v>5959</v>
      </c>
      <c r="M90" s="93">
        <v>5869</v>
      </c>
      <c r="N90" s="93">
        <v>5869</v>
      </c>
      <c r="O90" s="93">
        <v>5419</v>
      </c>
      <c r="P90" s="93">
        <v>5289</v>
      </c>
      <c r="Q90" s="93">
        <v>7739</v>
      </c>
      <c r="R90" s="93">
        <v>7679</v>
      </c>
      <c r="S90" s="93">
        <v>7631</v>
      </c>
      <c r="T90" s="93">
        <v>7571</v>
      </c>
      <c r="U90" s="93">
        <v>7475</v>
      </c>
      <c r="V90" s="93">
        <v>7151</v>
      </c>
      <c r="W90" s="93">
        <v>7043</v>
      </c>
      <c r="X90" s="93">
        <v>7043</v>
      </c>
      <c r="Y90" s="93">
        <v>6503</v>
      </c>
      <c r="Z90" s="93">
        <v>6347</v>
      </c>
    </row>
    <row r="91" spans="1:26" x14ac:dyDescent="0.3">
      <c r="A91" s="96" t="s">
        <v>224</v>
      </c>
      <c r="B91" s="20" t="s">
        <v>49</v>
      </c>
      <c r="C91" s="43" t="s">
        <v>59</v>
      </c>
      <c r="D91" s="132" t="s">
        <v>309</v>
      </c>
      <c r="E91" s="93">
        <v>4929</v>
      </c>
      <c r="F91" s="94" t="s">
        <v>7</v>
      </c>
      <c r="G91" s="93">
        <v>4899</v>
      </c>
      <c r="H91" s="93">
        <v>4859</v>
      </c>
      <c r="I91" s="93">
        <v>4829</v>
      </c>
      <c r="J91" s="93">
        <v>4789</v>
      </c>
      <c r="K91" s="93">
        <v>4729</v>
      </c>
      <c r="L91" s="93">
        <v>4519</v>
      </c>
      <c r="M91" s="93">
        <v>4449</v>
      </c>
      <c r="N91" s="93">
        <v>4449</v>
      </c>
      <c r="O91" s="93">
        <v>4109</v>
      </c>
      <c r="P91" s="93">
        <v>4009</v>
      </c>
      <c r="Q91" s="93">
        <v>5879</v>
      </c>
      <c r="R91" s="93">
        <v>5831</v>
      </c>
      <c r="S91" s="93">
        <v>5795</v>
      </c>
      <c r="T91" s="93">
        <v>5747</v>
      </c>
      <c r="U91" s="93">
        <v>5675</v>
      </c>
      <c r="V91" s="93">
        <v>5423</v>
      </c>
      <c r="W91" s="93">
        <v>5339</v>
      </c>
      <c r="X91" s="93">
        <v>5339</v>
      </c>
      <c r="Y91" s="93">
        <v>4931</v>
      </c>
      <c r="Z91" s="93">
        <v>4811</v>
      </c>
    </row>
    <row r="92" spans="1:26" x14ac:dyDescent="0.3">
      <c r="A92" s="96" t="s">
        <v>224</v>
      </c>
      <c r="B92" s="20" t="s">
        <v>49</v>
      </c>
      <c r="C92" s="43" t="s">
        <v>59</v>
      </c>
      <c r="D92" s="132" t="s">
        <v>308</v>
      </c>
      <c r="E92" s="93">
        <v>5909</v>
      </c>
      <c r="F92" s="94" t="s">
        <v>7</v>
      </c>
      <c r="G92" s="93">
        <v>5869</v>
      </c>
      <c r="H92" s="93">
        <v>5829</v>
      </c>
      <c r="I92" s="93">
        <v>5789</v>
      </c>
      <c r="J92" s="93">
        <v>5749</v>
      </c>
      <c r="K92" s="93">
        <v>5669</v>
      </c>
      <c r="L92" s="93">
        <v>5429</v>
      </c>
      <c r="M92" s="93">
        <v>5339</v>
      </c>
      <c r="N92" s="93">
        <v>5339</v>
      </c>
      <c r="O92" s="93">
        <v>4939</v>
      </c>
      <c r="P92" s="93">
        <v>4809</v>
      </c>
      <c r="Q92" s="93">
        <v>7043</v>
      </c>
      <c r="R92" s="93">
        <v>6995</v>
      </c>
      <c r="S92" s="93">
        <v>6947</v>
      </c>
      <c r="T92" s="93">
        <v>6899</v>
      </c>
      <c r="U92" s="93">
        <v>6803</v>
      </c>
      <c r="V92" s="93">
        <v>6515</v>
      </c>
      <c r="W92" s="93">
        <v>6407</v>
      </c>
      <c r="X92" s="93">
        <v>6407</v>
      </c>
      <c r="Y92" s="93">
        <v>5927</v>
      </c>
      <c r="Z92" s="93">
        <v>5771</v>
      </c>
    </row>
    <row r="93" spans="1:26" x14ac:dyDescent="0.3">
      <c r="A93" s="96" t="s">
        <v>224</v>
      </c>
      <c r="B93" s="20" t="s">
        <v>49</v>
      </c>
      <c r="C93" s="43" t="s">
        <v>59</v>
      </c>
      <c r="D93" s="132" t="s">
        <v>307</v>
      </c>
      <c r="E93" s="93">
        <v>6899</v>
      </c>
      <c r="F93" s="94" t="s">
        <v>7</v>
      </c>
      <c r="G93" s="93">
        <v>6849</v>
      </c>
      <c r="H93" s="93">
        <v>6799</v>
      </c>
      <c r="I93" s="93">
        <v>6759</v>
      </c>
      <c r="J93" s="93">
        <v>6709</v>
      </c>
      <c r="K93" s="93">
        <v>6609</v>
      </c>
      <c r="L93" s="93">
        <v>6329</v>
      </c>
      <c r="M93" s="93">
        <v>6229</v>
      </c>
      <c r="N93" s="93">
        <v>6229</v>
      </c>
      <c r="O93" s="93">
        <v>5759</v>
      </c>
      <c r="P93" s="93">
        <v>5619</v>
      </c>
      <c r="Q93" s="93">
        <v>8219</v>
      </c>
      <c r="R93" s="93">
        <v>8159</v>
      </c>
      <c r="S93" s="93">
        <v>8111</v>
      </c>
      <c r="T93" s="93">
        <v>8051</v>
      </c>
      <c r="U93" s="93">
        <v>7931</v>
      </c>
      <c r="V93" s="93">
        <v>7595</v>
      </c>
      <c r="W93" s="93">
        <v>7475</v>
      </c>
      <c r="X93" s="93">
        <v>7475</v>
      </c>
      <c r="Y93" s="93">
        <v>6911</v>
      </c>
      <c r="Z93" s="93">
        <v>6743</v>
      </c>
    </row>
    <row r="94" spans="1:26" x14ac:dyDescent="0.3">
      <c r="A94" s="96" t="s">
        <v>224</v>
      </c>
      <c r="B94" s="20" t="s">
        <v>49</v>
      </c>
      <c r="C94" s="43" t="s">
        <v>59</v>
      </c>
      <c r="D94" s="132" t="s">
        <v>241</v>
      </c>
      <c r="E94" s="93">
        <v>5179</v>
      </c>
      <c r="F94" s="94" t="s">
        <v>7</v>
      </c>
      <c r="G94" s="93">
        <v>5139</v>
      </c>
      <c r="H94" s="93">
        <v>5099</v>
      </c>
      <c r="I94" s="93">
        <v>5069</v>
      </c>
      <c r="J94" s="93">
        <v>5029</v>
      </c>
      <c r="K94" s="93">
        <v>4959</v>
      </c>
      <c r="L94" s="93">
        <v>4749</v>
      </c>
      <c r="M94" s="93">
        <v>4679</v>
      </c>
      <c r="N94" s="93">
        <v>4679</v>
      </c>
      <c r="O94" s="93">
        <v>4319</v>
      </c>
      <c r="P94" s="93">
        <v>4209</v>
      </c>
      <c r="Q94" s="93">
        <v>6167</v>
      </c>
      <c r="R94" s="93">
        <v>6119</v>
      </c>
      <c r="S94" s="93">
        <v>6083</v>
      </c>
      <c r="T94" s="93">
        <v>6035</v>
      </c>
      <c r="U94" s="93">
        <v>5951</v>
      </c>
      <c r="V94" s="93">
        <v>5699</v>
      </c>
      <c r="W94" s="93">
        <v>5615</v>
      </c>
      <c r="X94" s="93">
        <v>5615</v>
      </c>
      <c r="Y94" s="93">
        <v>5183</v>
      </c>
      <c r="Z94" s="93">
        <v>5051</v>
      </c>
    </row>
    <row r="95" spans="1:26" x14ac:dyDescent="0.3">
      <c r="A95" s="96" t="s">
        <v>224</v>
      </c>
      <c r="B95" s="20" t="s">
        <v>49</v>
      </c>
      <c r="C95" s="43" t="s">
        <v>59</v>
      </c>
      <c r="D95" s="132" t="s">
        <v>242</v>
      </c>
      <c r="E95" s="93">
        <v>3849</v>
      </c>
      <c r="F95" s="94" t="s">
        <v>7</v>
      </c>
      <c r="G95" s="93">
        <v>3829</v>
      </c>
      <c r="H95" s="93">
        <v>3799</v>
      </c>
      <c r="I95" s="93">
        <v>3769</v>
      </c>
      <c r="J95" s="93">
        <v>3749</v>
      </c>
      <c r="K95" s="93">
        <v>3689</v>
      </c>
      <c r="L95" s="93">
        <v>3529</v>
      </c>
      <c r="M95" s="93">
        <v>3479</v>
      </c>
      <c r="N95" s="93">
        <v>3479</v>
      </c>
      <c r="O95" s="93">
        <v>3219</v>
      </c>
      <c r="P95" s="93">
        <v>3139</v>
      </c>
      <c r="Q95" s="93">
        <v>4595</v>
      </c>
      <c r="R95" s="93">
        <v>4559</v>
      </c>
      <c r="S95" s="93">
        <v>4523</v>
      </c>
      <c r="T95" s="93">
        <v>4499</v>
      </c>
      <c r="U95" s="93">
        <v>4427</v>
      </c>
      <c r="V95" s="93">
        <v>4235</v>
      </c>
      <c r="W95" s="93">
        <v>4175</v>
      </c>
      <c r="X95" s="93">
        <v>4175</v>
      </c>
      <c r="Y95" s="93">
        <v>3863</v>
      </c>
      <c r="Z95" s="93">
        <v>3767</v>
      </c>
    </row>
    <row r="96" spans="1:26" x14ac:dyDescent="0.3">
      <c r="A96" s="96" t="s">
        <v>224</v>
      </c>
      <c r="B96" s="20" t="s">
        <v>49</v>
      </c>
      <c r="C96" s="43" t="s">
        <v>59</v>
      </c>
      <c r="D96" s="132" t="s">
        <v>243</v>
      </c>
      <c r="E96" s="93">
        <v>9119</v>
      </c>
      <c r="F96" s="94" t="s">
        <v>7</v>
      </c>
      <c r="G96" s="93">
        <v>9049</v>
      </c>
      <c r="H96" s="93">
        <v>8989</v>
      </c>
      <c r="I96" s="93">
        <v>8929</v>
      </c>
      <c r="J96" s="93">
        <v>8859</v>
      </c>
      <c r="K96" s="93">
        <v>8739</v>
      </c>
      <c r="L96" s="93">
        <v>8359</v>
      </c>
      <c r="M96" s="93">
        <v>8239</v>
      </c>
      <c r="N96" s="93">
        <v>8239</v>
      </c>
      <c r="O96" s="93">
        <v>7609</v>
      </c>
      <c r="P96" s="93">
        <v>7419</v>
      </c>
      <c r="Q96" s="93">
        <v>10859</v>
      </c>
      <c r="R96" s="93">
        <v>10787</v>
      </c>
      <c r="S96" s="93">
        <v>10715</v>
      </c>
      <c r="T96" s="93">
        <v>10631</v>
      </c>
      <c r="U96" s="93">
        <v>10487</v>
      </c>
      <c r="V96" s="93">
        <v>10031</v>
      </c>
      <c r="W96" s="93">
        <v>9887</v>
      </c>
      <c r="X96" s="93">
        <v>9887</v>
      </c>
      <c r="Y96" s="93">
        <v>9131</v>
      </c>
      <c r="Z96" s="93">
        <v>8903</v>
      </c>
    </row>
    <row r="97" spans="1:26" x14ac:dyDescent="0.3">
      <c r="A97" s="96" t="s">
        <v>224</v>
      </c>
      <c r="B97" s="20" t="s">
        <v>49</v>
      </c>
      <c r="C97" s="43" t="s">
        <v>59</v>
      </c>
      <c r="D97" s="132" t="s">
        <v>244</v>
      </c>
      <c r="E97" s="93">
        <v>9549</v>
      </c>
      <c r="F97" s="94" t="s">
        <v>7</v>
      </c>
      <c r="G97" s="93">
        <v>9479</v>
      </c>
      <c r="H97" s="93">
        <v>9419</v>
      </c>
      <c r="I97" s="93">
        <v>9349</v>
      </c>
      <c r="J97" s="93">
        <v>9279</v>
      </c>
      <c r="K97" s="93">
        <v>9149</v>
      </c>
      <c r="L97" s="93">
        <v>8759</v>
      </c>
      <c r="M97" s="93">
        <v>8629</v>
      </c>
      <c r="N97" s="93">
        <v>8629</v>
      </c>
      <c r="O97" s="93">
        <v>7969</v>
      </c>
      <c r="P97" s="93">
        <v>7769</v>
      </c>
      <c r="Q97" s="93">
        <v>11375</v>
      </c>
      <c r="R97" s="93">
        <v>11303</v>
      </c>
      <c r="S97" s="93">
        <v>11219</v>
      </c>
      <c r="T97" s="93">
        <v>11135</v>
      </c>
      <c r="U97" s="93">
        <v>10979</v>
      </c>
      <c r="V97" s="93">
        <v>10511</v>
      </c>
      <c r="W97" s="93">
        <v>10355</v>
      </c>
      <c r="X97" s="93">
        <v>10355</v>
      </c>
      <c r="Y97" s="93">
        <v>9563</v>
      </c>
      <c r="Z97" s="93">
        <v>9323</v>
      </c>
    </row>
    <row r="98" spans="1:26" x14ac:dyDescent="0.3">
      <c r="A98" s="96" t="s">
        <v>224</v>
      </c>
      <c r="B98" s="20" t="s">
        <v>49</v>
      </c>
      <c r="C98" s="43" t="s">
        <v>60</v>
      </c>
      <c r="D98" s="132" t="s">
        <v>245</v>
      </c>
      <c r="E98" s="93">
        <v>2479</v>
      </c>
      <c r="F98" s="94" t="s">
        <v>7</v>
      </c>
      <c r="G98" s="93">
        <v>2459</v>
      </c>
      <c r="H98" s="93">
        <v>2439</v>
      </c>
      <c r="I98" s="93">
        <v>2429</v>
      </c>
      <c r="J98" s="93">
        <v>2409</v>
      </c>
      <c r="K98" s="93">
        <v>2379</v>
      </c>
      <c r="L98" s="93">
        <v>2269</v>
      </c>
      <c r="M98" s="93">
        <v>2239</v>
      </c>
      <c r="N98" s="93">
        <v>2239</v>
      </c>
      <c r="O98" s="93">
        <v>2069</v>
      </c>
      <c r="P98" s="93">
        <v>2019</v>
      </c>
      <c r="Q98" s="93">
        <v>2951</v>
      </c>
      <c r="R98" s="93">
        <v>2927</v>
      </c>
      <c r="S98" s="93">
        <v>2915</v>
      </c>
      <c r="T98" s="93">
        <v>2891</v>
      </c>
      <c r="U98" s="93">
        <v>2855</v>
      </c>
      <c r="V98" s="93">
        <v>2723</v>
      </c>
      <c r="W98" s="93">
        <v>2687</v>
      </c>
      <c r="X98" s="93">
        <v>2687</v>
      </c>
      <c r="Y98" s="93">
        <v>2483</v>
      </c>
      <c r="Z98" s="93">
        <v>2423</v>
      </c>
    </row>
    <row r="99" spans="1:26" x14ac:dyDescent="0.3">
      <c r="A99" s="96" t="s">
        <v>224</v>
      </c>
      <c r="B99" s="20" t="s">
        <v>49</v>
      </c>
      <c r="C99" s="43" t="s">
        <v>60</v>
      </c>
      <c r="D99" s="132" t="s">
        <v>126</v>
      </c>
      <c r="E99" s="93">
        <v>1649</v>
      </c>
      <c r="F99" s="94" t="s">
        <v>7</v>
      </c>
      <c r="G99" s="93">
        <v>1639</v>
      </c>
      <c r="H99" s="93">
        <v>1629</v>
      </c>
      <c r="I99" s="93">
        <v>1609</v>
      </c>
      <c r="J99" s="93">
        <v>1599</v>
      </c>
      <c r="K99" s="93">
        <v>1579</v>
      </c>
      <c r="L99" s="93">
        <v>1509</v>
      </c>
      <c r="M99" s="93">
        <v>1489</v>
      </c>
      <c r="N99" s="93">
        <v>1489</v>
      </c>
      <c r="O99" s="93">
        <v>1379</v>
      </c>
      <c r="P99" s="93">
        <v>1339</v>
      </c>
      <c r="Q99" s="93">
        <v>1967</v>
      </c>
      <c r="R99" s="93">
        <v>1955</v>
      </c>
      <c r="S99" s="93">
        <v>1931</v>
      </c>
      <c r="T99" s="93">
        <v>1919</v>
      </c>
      <c r="U99" s="93">
        <v>1895</v>
      </c>
      <c r="V99" s="93">
        <v>1811</v>
      </c>
      <c r="W99" s="93">
        <v>1787</v>
      </c>
      <c r="X99" s="93">
        <v>1787</v>
      </c>
      <c r="Y99" s="93">
        <v>1655</v>
      </c>
      <c r="Z99" s="93">
        <v>1607</v>
      </c>
    </row>
    <row r="100" spans="1:26" x14ac:dyDescent="0.3">
      <c r="A100" s="96" t="s">
        <v>224</v>
      </c>
      <c r="B100" s="20" t="s">
        <v>49</v>
      </c>
      <c r="C100" s="44" t="s">
        <v>60</v>
      </c>
      <c r="D100" s="132" t="s">
        <v>302</v>
      </c>
      <c r="E100" s="93">
        <v>1719</v>
      </c>
      <c r="F100" s="94" t="s">
        <v>7</v>
      </c>
      <c r="G100" s="93">
        <v>1699</v>
      </c>
      <c r="H100" s="93">
        <v>1689</v>
      </c>
      <c r="I100" s="93">
        <v>1679</v>
      </c>
      <c r="J100" s="93">
        <v>1669</v>
      </c>
      <c r="K100" s="93">
        <v>1649</v>
      </c>
      <c r="L100" s="93">
        <v>1579</v>
      </c>
      <c r="M100" s="93">
        <v>1549</v>
      </c>
      <c r="N100" s="93">
        <v>1549</v>
      </c>
      <c r="O100" s="93">
        <v>1429</v>
      </c>
      <c r="P100" s="93">
        <v>1399</v>
      </c>
      <c r="Q100" s="93">
        <v>2039</v>
      </c>
      <c r="R100" s="93">
        <v>2027</v>
      </c>
      <c r="S100" s="93">
        <v>2015</v>
      </c>
      <c r="T100" s="93">
        <v>2003</v>
      </c>
      <c r="U100" s="93">
        <v>1979</v>
      </c>
      <c r="V100" s="93">
        <v>1895</v>
      </c>
      <c r="W100" s="93">
        <v>1859</v>
      </c>
      <c r="X100" s="93">
        <v>1859</v>
      </c>
      <c r="Y100" s="93">
        <v>1715</v>
      </c>
      <c r="Z100" s="93">
        <v>1679</v>
      </c>
    </row>
    <row r="101" spans="1:26" x14ac:dyDescent="0.3">
      <c r="A101" s="96" t="s">
        <v>224</v>
      </c>
      <c r="B101" s="20" t="s">
        <v>49</v>
      </c>
      <c r="C101" s="44" t="s">
        <v>60</v>
      </c>
      <c r="D101" s="132" t="s">
        <v>317</v>
      </c>
      <c r="E101" s="93">
        <v>3049</v>
      </c>
      <c r="F101" s="94" t="s">
        <v>7</v>
      </c>
      <c r="G101" s="93">
        <v>3029</v>
      </c>
      <c r="H101" s="93">
        <v>3009</v>
      </c>
      <c r="I101" s="93">
        <v>2989</v>
      </c>
      <c r="J101" s="93">
        <v>2969</v>
      </c>
      <c r="K101" s="93">
        <v>2919</v>
      </c>
      <c r="L101" s="93">
        <v>2799</v>
      </c>
      <c r="M101" s="93">
        <v>2759</v>
      </c>
      <c r="N101" s="93">
        <v>2759</v>
      </c>
      <c r="O101" s="93">
        <v>2549</v>
      </c>
      <c r="P101" s="93">
        <v>2489</v>
      </c>
      <c r="Q101" s="93">
        <v>3635</v>
      </c>
      <c r="R101" s="93">
        <v>3611</v>
      </c>
      <c r="S101" s="93">
        <v>3587</v>
      </c>
      <c r="T101" s="93">
        <v>3563</v>
      </c>
      <c r="U101" s="93">
        <v>3503</v>
      </c>
      <c r="V101" s="93">
        <v>3359</v>
      </c>
      <c r="W101" s="93">
        <v>3311</v>
      </c>
      <c r="X101" s="93">
        <v>3311</v>
      </c>
      <c r="Y101" s="93">
        <v>3059</v>
      </c>
      <c r="Z101" s="93">
        <v>2987</v>
      </c>
    </row>
    <row r="102" spans="1:26" x14ac:dyDescent="0.3">
      <c r="A102" s="96" t="s">
        <v>224</v>
      </c>
      <c r="B102" s="20" t="s">
        <v>49</v>
      </c>
      <c r="C102" s="44" t="s">
        <v>60</v>
      </c>
      <c r="D102" s="132" t="s">
        <v>346</v>
      </c>
      <c r="E102" s="93">
        <v>2039</v>
      </c>
      <c r="F102" s="94" t="s">
        <v>7</v>
      </c>
      <c r="G102" s="93">
        <v>2019</v>
      </c>
      <c r="H102" s="93">
        <v>2009</v>
      </c>
      <c r="I102" s="93">
        <v>1999</v>
      </c>
      <c r="J102" s="93">
        <v>1979</v>
      </c>
      <c r="K102" s="93">
        <v>1949</v>
      </c>
      <c r="L102" s="93">
        <v>1869</v>
      </c>
      <c r="M102" s="93">
        <v>1839</v>
      </c>
      <c r="N102" s="93">
        <v>1839</v>
      </c>
      <c r="O102" s="93">
        <v>1699</v>
      </c>
      <c r="P102" s="93">
        <v>1659</v>
      </c>
      <c r="Q102" s="93">
        <v>2423</v>
      </c>
      <c r="R102" s="93">
        <v>2411</v>
      </c>
      <c r="S102" s="93">
        <v>2399</v>
      </c>
      <c r="T102" s="93">
        <v>2375</v>
      </c>
      <c r="U102" s="93">
        <v>2339</v>
      </c>
      <c r="V102" s="93">
        <v>2243</v>
      </c>
      <c r="W102" s="93">
        <v>2207</v>
      </c>
      <c r="X102" s="93">
        <v>2207</v>
      </c>
      <c r="Y102" s="93">
        <v>2039</v>
      </c>
      <c r="Z102" s="93">
        <v>1991</v>
      </c>
    </row>
    <row r="103" spans="1:26" x14ac:dyDescent="0.3">
      <c r="A103" s="96" t="s">
        <v>224</v>
      </c>
      <c r="B103" s="20" t="s">
        <v>49</v>
      </c>
      <c r="C103" s="44" t="s">
        <v>60</v>
      </c>
      <c r="D103" s="132" t="s">
        <v>310</v>
      </c>
      <c r="E103" s="93">
        <v>6089</v>
      </c>
      <c r="F103" s="94" t="s">
        <v>7</v>
      </c>
      <c r="G103" s="93">
        <v>6049</v>
      </c>
      <c r="H103" s="93">
        <v>6009</v>
      </c>
      <c r="I103" s="93">
        <v>5969</v>
      </c>
      <c r="J103" s="93">
        <v>5929</v>
      </c>
      <c r="K103" s="93">
        <v>5839</v>
      </c>
      <c r="L103" s="93">
        <v>5589</v>
      </c>
      <c r="M103" s="93">
        <v>5509</v>
      </c>
      <c r="N103" s="93">
        <v>5509</v>
      </c>
      <c r="O103" s="93">
        <v>5089</v>
      </c>
      <c r="P103" s="93">
        <v>4959</v>
      </c>
      <c r="Q103" s="93">
        <v>7259</v>
      </c>
      <c r="R103" s="93">
        <v>7211</v>
      </c>
      <c r="S103" s="93">
        <v>7163</v>
      </c>
      <c r="T103" s="93">
        <v>7115</v>
      </c>
      <c r="U103" s="93">
        <v>7007</v>
      </c>
      <c r="V103" s="93">
        <v>6707</v>
      </c>
      <c r="W103" s="93">
        <v>6611</v>
      </c>
      <c r="X103" s="93">
        <v>6611</v>
      </c>
      <c r="Y103" s="93">
        <v>6107</v>
      </c>
      <c r="Z103" s="93">
        <v>5951</v>
      </c>
    </row>
    <row r="104" spans="1:26" x14ac:dyDescent="0.3">
      <c r="A104" s="96" t="s">
        <v>224</v>
      </c>
      <c r="B104" s="20" t="s">
        <v>54</v>
      </c>
      <c r="C104" s="44" t="s">
        <v>60</v>
      </c>
      <c r="D104" s="132" t="s">
        <v>182</v>
      </c>
      <c r="E104" s="93">
        <v>559</v>
      </c>
      <c r="F104" s="94" t="s">
        <v>7</v>
      </c>
      <c r="G104" s="93">
        <v>549</v>
      </c>
      <c r="H104" s="93">
        <v>549</v>
      </c>
      <c r="I104" s="93">
        <v>549</v>
      </c>
      <c r="J104" s="93">
        <v>539</v>
      </c>
      <c r="K104" s="93">
        <v>529</v>
      </c>
      <c r="L104" s="93">
        <v>509</v>
      </c>
      <c r="M104" s="93">
        <v>499</v>
      </c>
      <c r="N104" s="93">
        <v>499</v>
      </c>
      <c r="O104" s="93">
        <v>469</v>
      </c>
      <c r="P104" s="93">
        <v>449</v>
      </c>
      <c r="Q104" s="93">
        <v>659</v>
      </c>
      <c r="R104" s="93">
        <v>659</v>
      </c>
      <c r="S104" s="93">
        <v>659</v>
      </c>
      <c r="T104" s="93">
        <v>647</v>
      </c>
      <c r="U104" s="93">
        <v>635</v>
      </c>
      <c r="V104" s="93">
        <v>611</v>
      </c>
      <c r="W104" s="93">
        <v>599</v>
      </c>
      <c r="X104" s="93">
        <v>599</v>
      </c>
      <c r="Y104" s="93">
        <v>563</v>
      </c>
      <c r="Z104" s="93">
        <v>539</v>
      </c>
    </row>
    <row r="105" spans="1:26" x14ac:dyDescent="0.3">
      <c r="A105" s="96" t="s">
        <v>224</v>
      </c>
      <c r="B105" s="130" t="s">
        <v>49</v>
      </c>
      <c r="C105" s="44" t="s">
        <v>60</v>
      </c>
      <c r="D105" s="132" t="s">
        <v>347</v>
      </c>
      <c r="E105" s="93">
        <v>819</v>
      </c>
      <c r="F105" s="94" t="s">
        <v>7</v>
      </c>
      <c r="G105" s="93">
        <v>809</v>
      </c>
      <c r="H105" s="93">
        <v>809</v>
      </c>
      <c r="I105" s="93">
        <v>799</v>
      </c>
      <c r="J105" s="93">
        <v>789</v>
      </c>
      <c r="K105" s="93">
        <v>779</v>
      </c>
      <c r="L105" s="93">
        <v>749</v>
      </c>
      <c r="M105" s="93">
        <v>739</v>
      </c>
      <c r="N105" s="93">
        <v>739</v>
      </c>
      <c r="O105" s="93">
        <v>679</v>
      </c>
      <c r="P105" s="93">
        <v>669</v>
      </c>
      <c r="Q105" s="93">
        <v>971</v>
      </c>
      <c r="R105" s="93">
        <v>971</v>
      </c>
      <c r="S105" s="93">
        <v>959</v>
      </c>
      <c r="T105" s="93">
        <v>947</v>
      </c>
      <c r="U105" s="93">
        <v>935</v>
      </c>
      <c r="V105" s="93">
        <v>899</v>
      </c>
      <c r="W105" s="93">
        <v>887</v>
      </c>
      <c r="X105" s="93">
        <v>887</v>
      </c>
      <c r="Y105" s="93">
        <v>815</v>
      </c>
      <c r="Z105" s="93">
        <v>803</v>
      </c>
    </row>
    <row r="106" spans="1:26" x14ac:dyDescent="0.3">
      <c r="A106" s="96" t="s">
        <v>224</v>
      </c>
      <c r="B106" s="130" t="s">
        <v>49</v>
      </c>
      <c r="C106" s="44" t="s">
        <v>60</v>
      </c>
      <c r="D106" s="132" t="s">
        <v>348</v>
      </c>
      <c r="E106" s="93">
        <v>1029</v>
      </c>
      <c r="F106" s="94" t="s">
        <v>7</v>
      </c>
      <c r="G106" s="93">
        <v>1019</v>
      </c>
      <c r="H106" s="93">
        <v>1009</v>
      </c>
      <c r="I106" s="93">
        <v>1009</v>
      </c>
      <c r="J106" s="93">
        <v>999</v>
      </c>
      <c r="K106" s="93">
        <v>989</v>
      </c>
      <c r="L106" s="93">
        <v>939</v>
      </c>
      <c r="M106" s="93">
        <v>929</v>
      </c>
      <c r="N106" s="93">
        <v>929</v>
      </c>
      <c r="O106" s="93">
        <v>859</v>
      </c>
      <c r="P106" s="93">
        <v>839</v>
      </c>
      <c r="Q106" s="93">
        <v>1223</v>
      </c>
      <c r="R106" s="93">
        <v>1211</v>
      </c>
      <c r="S106" s="93">
        <v>1211</v>
      </c>
      <c r="T106" s="93">
        <v>1199</v>
      </c>
      <c r="U106" s="93">
        <v>1187</v>
      </c>
      <c r="V106" s="93">
        <v>1127</v>
      </c>
      <c r="W106" s="93">
        <v>1115</v>
      </c>
      <c r="X106" s="93">
        <v>1115</v>
      </c>
      <c r="Y106" s="93">
        <v>1031</v>
      </c>
      <c r="Z106" s="93">
        <v>1007</v>
      </c>
    </row>
    <row r="107" spans="1:26" x14ac:dyDescent="0.3">
      <c r="A107" s="96" t="s">
        <v>224</v>
      </c>
      <c r="B107" s="20" t="s">
        <v>54</v>
      </c>
      <c r="C107" s="44" t="s">
        <v>60</v>
      </c>
      <c r="D107" s="132" t="s">
        <v>303</v>
      </c>
      <c r="E107" s="93">
        <v>839</v>
      </c>
      <c r="F107" s="94" t="s">
        <v>7</v>
      </c>
      <c r="G107" s="93">
        <v>839</v>
      </c>
      <c r="H107" s="93">
        <v>829</v>
      </c>
      <c r="I107" s="93">
        <v>819</v>
      </c>
      <c r="J107" s="93">
        <v>819</v>
      </c>
      <c r="K107" s="93">
        <v>809</v>
      </c>
      <c r="L107" s="93">
        <v>769</v>
      </c>
      <c r="M107" s="93">
        <v>759</v>
      </c>
      <c r="N107" s="93">
        <v>759</v>
      </c>
      <c r="O107" s="96">
        <v>699</v>
      </c>
      <c r="P107" s="93">
        <v>689</v>
      </c>
      <c r="Q107" s="93">
        <v>1007</v>
      </c>
      <c r="R107" s="93">
        <v>995</v>
      </c>
      <c r="S107" s="93">
        <v>983</v>
      </c>
      <c r="T107" s="93">
        <v>983</v>
      </c>
      <c r="U107" s="93">
        <v>971</v>
      </c>
      <c r="V107" s="93">
        <v>923</v>
      </c>
      <c r="W107" s="93">
        <v>911</v>
      </c>
      <c r="X107" s="93">
        <v>911</v>
      </c>
      <c r="Y107" s="93">
        <v>839</v>
      </c>
      <c r="Z107" s="93">
        <v>827</v>
      </c>
    </row>
    <row r="108" spans="1:26" x14ac:dyDescent="0.3">
      <c r="A108" s="96" t="s">
        <v>224</v>
      </c>
      <c r="B108" s="130" t="s">
        <v>49</v>
      </c>
      <c r="C108" s="44" t="s">
        <v>60</v>
      </c>
      <c r="D108" s="132" t="s">
        <v>183</v>
      </c>
      <c r="E108" s="93">
        <v>849</v>
      </c>
      <c r="F108" s="94" t="s">
        <v>7</v>
      </c>
      <c r="G108" s="93">
        <v>849</v>
      </c>
      <c r="H108" s="93">
        <v>839</v>
      </c>
      <c r="I108" s="93">
        <v>839</v>
      </c>
      <c r="J108" s="93">
        <v>829</v>
      </c>
      <c r="K108" s="93">
        <v>819</v>
      </c>
      <c r="L108" s="93">
        <v>779</v>
      </c>
      <c r="M108" s="93">
        <v>769</v>
      </c>
      <c r="N108" s="93">
        <v>769</v>
      </c>
      <c r="O108" s="93">
        <v>709</v>
      </c>
      <c r="P108" s="93">
        <v>699</v>
      </c>
      <c r="Q108" s="93">
        <v>1019</v>
      </c>
      <c r="R108" s="93">
        <v>1007</v>
      </c>
      <c r="S108" s="93">
        <v>1007</v>
      </c>
      <c r="T108" s="93">
        <v>995</v>
      </c>
      <c r="U108" s="93">
        <v>983</v>
      </c>
      <c r="V108" s="93">
        <v>935</v>
      </c>
      <c r="W108" s="93">
        <v>923</v>
      </c>
      <c r="X108" s="93">
        <v>923</v>
      </c>
      <c r="Y108" s="93">
        <v>851</v>
      </c>
      <c r="Z108" s="93">
        <v>839</v>
      </c>
    </row>
    <row r="109" spans="1:26" x14ac:dyDescent="0.3">
      <c r="A109" s="96" t="s">
        <v>224</v>
      </c>
      <c r="B109" s="130" t="s">
        <v>49</v>
      </c>
      <c r="C109" s="44" t="s">
        <v>60</v>
      </c>
      <c r="D109" s="132" t="s">
        <v>311</v>
      </c>
      <c r="E109" s="93">
        <v>1299</v>
      </c>
      <c r="F109" s="94" t="s">
        <v>7</v>
      </c>
      <c r="G109" s="93">
        <v>1289</v>
      </c>
      <c r="H109" s="93">
        <v>1279</v>
      </c>
      <c r="I109" s="93">
        <v>1269</v>
      </c>
      <c r="J109" s="93">
        <v>1269</v>
      </c>
      <c r="K109" s="93">
        <v>1249</v>
      </c>
      <c r="L109" s="93">
        <v>1189</v>
      </c>
      <c r="M109" s="93">
        <v>1179</v>
      </c>
      <c r="N109" s="93">
        <v>1179</v>
      </c>
      <c r="O109" s="93">
        <v>1089</v>
      </c>
      <c r="P109" s="93">
        <v>1059</v>
      </c>
      <c r="Q109" s="93">
        <v>1547</v>
      </c>
      <c r="R109" s="93">
        <v>1535</v>
      </c>
      <c r="S109" s="93">
        <v>1523</v>
      </c>
      <c r="T109" s="93">
        <v>1523</v>
      </c>
      <c r="U109" s="93">
        <v>1499</v>
      </c>
      <c r="V109" s="93">
        <v>1427</v>
      </c>
      <c r="W109" s="93">
        <v>1415</v>
      </c>
      <c r="X109" s="93">
        <v>1415</v>
      </c>
      <c r="Y109" s="93">
        <v>1307</v>
      </c>
      <c r="Z109" s="93">
        <v>1271</v>
      </c>
    </row>
    <row r="110" spans="1:26" x14ac:dyDescent="0.3">
      <c r="A110" s="96" t="s">
        <v>224</v>
      </c>
      <c r="B110" s="20" t="s">
        <v>49</v>
      </c>
      <c r="C110" s="43" t="s">
        <v>60</v>
      </c>
      <c r="D110" s="132" t="s">
        <v>349</v>
      </c>
      <c r="E110" s="93">
        <v>1279</v>
      </c>
      <c r="F110" s="94" t="s">
        <v>7</v>
      </c>
      <c r="G110" s="93">
        <v>1269</v>
      </c>
      <c r="H110" s="93">
        <v>1259</v>
      </c>
      <c r="I110" s="93">
        <v>1259</v>
      </c>
      <c r="J110" s="93">
        <v>1249</v>
      </c>
      <c r="K110" s="93">
        <v>1229</v>
      </c>
      <c r="L110" s="93">
        <v>1179</v>
      </c>
      <c r="M110" s="93">
        <v>1159</v>
      </c>
      <c r="N110" s="93">
        <v>1159</v>
      </c>
      <c r="O110" s="93">
        <v>1069</v>
      </c>
      <c r="P110" s="93">
        <v>1049</v>
      </c>
      <c r="Q110" s="93">
        <v>1523</v>
      </c>
      <c r="R110" s="93">
        <v>1511</v>
      </c>
      <c r="S110" s="93">
        <v>1511</v>
      </c>
      <c r="T110" s="93">
        <v>1499</v>
      </c>
      <c r="U110" s="93">
        <v>1475</v>
      </c>
      <c r="V110" s="93">
        <v>1415</v>
      </c>
      <c r="W110" s="93">
        <v>1391</v>
      </c>
      <c r="X110" s="93">
        <v>1391</v>
      </c>
      <c r="Y110" s="93">
        <v>1283</v>
      </c>
      <c r="Z110" s="93">
        <v>1259</v>
      </c>
    </row>
    <row r="111" spans="1:26" x14ac:dyDescent="0.3">
      <c r="A111" s="96" t="s">
        <v>224</v>
      </c>
      <c r="B111" s="130" t="s">
        <v>49</v>
      </c>
      <c r="C111" s="43" t="s">
        <v>60</v>
      </c>
      <c r="D111" s="132" t="s">
        <v>184</v>
      </c>
      <c r="E111" s="93">
        <v>1199</v>
      </c>
      <c r="F111" s="94" t="s">
        <v>7</v>
      </c>
      <c r="G111" s="93">
        <v>1189</v>
      </c>
      <c r="H111" s="93">
        <v>1179</v>
      </c>
      <c r="I111" s="93">
        <v>1179</v>
      </c>
      <c r="J111" s="93">
        <v>1169</v>
      </c>
      <c r="K111" s="93">
        <v>1149</v>
      </c>
      <c r="L111" s="93">
        <v>1099</v>
      </c>
      <c r="M111" s="93">
        <v>1089</v>
      </c>
      <c r="N111" s="93">
        <v>1089</v>
      </c>
      <c r="O111" s="93">
        <v>999</v>
      </c>
      <c r="P111" s="93">
        <v>979</v>
      </c>
      <c r="Q111" s="93">
        <v>1427</v>
      </c>
      <c r="R111" s="93">
        <v>1415</v>
      </c>
      <c r="S111" s="93">
        <v>1415</v>
      </c>
      <c r="T111" s="93">
        <v>1403</v>
      </c>
      <c r="U111" s="93">
        <v>1379</v>
      </c>
      <c r="V111" s="93">
        <v>1319</v>
      </c>
      <c r="W111" s="93">
        <v>1307</v>
      </c>
      <c r="X111" s="93">
        <v>1307</v>
      </c>
      <c r="Y111" s="93">
        <v>1199</v>
      </c>
      <c r="Z111" s="93">
        <v>1175</v>
      </c>
    </row>
    <row r="112" spans="1:26" x14ac:dyDescent="0.3">
      <c r="A112" s="96" t="s">
        <v>224</v>
      </c>
      <c r="B112" s="20" t="s">
        <v>49</v>
      </c>
      <c r="C112" s="43" t="s">
        <v>61</v>
      </c>
      <c r="D112" s="132" t="s">
        <v>28</v>
      </c>
      <c r="E112" s="93">
        <v>2639</v>
      </c>
      <c r="F112" s="94" t="s">
        <v>7</v>
      </c>
      <c r="G112" s="93">
        <v>2619</v>
      </c>
      <c r="H112" s="93">
        <v>2599</v>
      </c>
      <c r="I112" s="93">
        <v>2589</v>
      </c>
      <c r="J112" s="93">
        <v>2569</v>
      </c>
      <c r="K112" s="93">
        <v>2529</v>
      </c>
      <c r="L112" s="93">
        <v>2419</v>
      </c>
      <c r="M112" s="93">
        <v>2389</v>
      </c>
      <c r="N112" s="93">
        <v>2389</v>
      </c>
      <c r="O112" s="93">
        <v>2209</v>
      </c>
      <c r="P112" s="93">
        <v>2149</v>
      </c>
      <c r="Q112" s="93">
        <v>3143</v>
      </c>
      <c r="R112" s="93">
        <v>3119</v>
      </c>
      <c r="S112" s="93">
        <v>3107</v>
      </c>
      <c r="T112" s="93">
        <v>3083</v>
      </c>
      <c r="U112" s="93">
        <v>3035</v>
      </c>
      <c r="V112" s="93">
        <v>2903</v>
      </c>
      <c r="W112" s="93">
        <v>2867</v>
      </c>
      <c r="X112" s="93">
        <v>2867</v>
      </c>
      <c r="Y112" s="93">
        <v>2651</v>
      </c>
      <c r="Z112" s="93">
        <v>2579</v>
      </c>
    </row>
    <row r="113" spans="1:26" x14ac:dyDescent="0.3">
      <c r="A113" s="96" t="s">
        <v>224</v>
      </c>
      <c r="B113" s="20" t="s">
        <v>49</v>
      </c>
      <c r="C113" s="43" t="s">
        <v>61</v>
      </c>
      <c r="D113" s="132" t="s">
        <v>262</v>
      </c>
      <c r="E113" s="93">
        <v>2609</v>
      </c>
      <c r="F113" s="94" t="s">
        <v>7</v>
      </c>
      <c r="G113" s="93">
        <v>2599</v>
      </c>
      <c r="H113" s="93">
        <v>2579</v>
      </c>
      <c r="I113" s="93">
        <v>2559</v>
      </c>
      <c r="J113" s="93">
        <v>2539</v>
      </c>
      <c r="K113" s="93">
        <v>2509</v>
      </c>
      <c r="L113" s="93">
        <v>2399</v>
      </c>
      <c r="M113" s="93">
        <v>2359</v>
      </c>
      <c r="N113" s="93">
        <v>2359</v>
      </c>
      <c r="O113" s="93">
        <v>2189</v>
      </c>
      <c r="P113" s="93">
        <v>2129</v>
      </c>
      <c r="Q113" s="93">
        <v>3119</v>
      </c>
      <c r="R113" s="93">
        <v>3095</v>
      </c>
      <c r="S113" s="93">
        <v>3071</v>
      </c>
      <c r="T113" s="93">
        <v>3047</v>
      </c>
      <c r="U113" s="93">
        <v>3011</v>
      </c>
      <c r="V113" s="93">
        <v>2879</v>
      </c>
      <c r="W113" s="93">
        <v>2831</v>
      </c>
      <c r="X113" s="93">
        <v>2831</v>
      </c>
      <c r="Y113" s="93">
        <v>2627</v>
      </c>
      <c r="Z113" s="93">
        <v>2555</v>
      </c>
    </row>
    <row r="114" spans="1:26" x14ac:dyDescent="0.3">
      <c r="A114" s="96" t="s">
        <v>224</v>
      </c>
      <c r="B114" s="20" t="s">
        <v>49</v>
      </c>
      <c r="C114" s="43" t="s">
        <v>61</v>
      </c>
      <c r="D114" s="132" t="s">
        <v>263</v>
      </c>
      <c r="E114" s="93">
        <v>3559</v>
      </c>
      <c r="F114" s="94" t="s">
        <v>7</v>
      </c>
      <c r="G114" s="93">
        <v>3539</v>
      </c>
      <c r="H114" s="93">
        <v>3509</v>
      </c>
      <c r="I114" s="93">
        <v>3489</v>
      </c>
      <c r="J114" s="93">
        <v>3469</v>
      </c>
      <c r="K114" s="93">
        <v>3419</v>
      </c>
      <c r="L114" s="93">
        <v>3269</v>
      </c>
      <c r="M114" s="93">
        <v>3219</v>
      </c>
      <c r="N114" s="93">
        <v>3219</v>
      </c>
      <c r="O114" s="93">
        <v>2969</v>
      </c>
      <c r="P114" s="93">
        <v>2899</v>
      </c>
      <c r="Q114" s="93">
        <v>4247</v>
      </c>
      <c r="R114" s="93">
        <v>4211</v>
      </c>
      <c r="S114" s="93">
        <v>4187</v>
      </c>
      <c r="T114" s="93">
        <v>4163</v>
      </c>
      <c r="U114" s="93">
        <v>4103</v>
      </c>
      <c r="V114" s="93">
        <v>3923</v>
      </c>
      <c r="W114" s="93">
        <v>3863</v>
      </c>
      <c r="X114" s="93">
        <v>3863</v>
      </c>
      <c r="Y114" s="93">
        <v>3563</v>
      </c>
      <c r="Z114" s="93">
        <v>3479</v>
      </c>
    </row>
    <row r="115" spans="1:26" x14ac:dyDescent="0.3">
      <c r="A115" s="96" t="s">
        <v>224</v>
      </c>
      <c r="B115" s="20" t="s">
        <v>49</v>
      </c>
      <c r="C115" s="43" t="s">
        <v>61</v>
      </c>
      <c r="D115" s="132" t="s">
        <v>350</v>
      </c>
      <c r="E115" s="93">
        <v>6409</v>
      </c>
      <c r="F115" s="94" t="s">
        <v>7</v>
      </c>
      <c r="G115" s="93">
        <v>6359</v>
      </c>
      <c r="H115" s="93">
        <v>6319</v>
      </c>
      <c r="I115" s="93">
        <v>6269</v>
      </c>
      <c r="J115" s="93">
        <v>6229</v>
      </c>
      <c r="K115" s="93">
        <v>6139</v>
      </c>
      <c r="L115" s="93">
        <v>5879</v>
      </c>
      <c r="M115" s="93">
        <v>5789</v>
      </c>
      <c r="N115" s="93">
        <v>5789</v>
      </c>
      <c r="O115" s="93">
        <v>5349</v>
      </c>
      <c r="P115" s="93">
        <v>5219</v>
      </c>
      <c r="Q115" s="93">
        <v>7631</v>
      </c>
      <c r="R115" s="93">
        <v>7583</v>
      </c>
      <c r="S115" s="93">
        <v>7523</v>
      </c>
      <c r="T115" s="93">
        <v>7475</v>
      </c>
      <c r="U115" s="93">
        <v>7367</v>
      </c>
      <c r="V115" s="93">
        <v>7055</v>
      </c>
      <c r="W115" s="93">
        <v>6947</v>
      </c>
      <c r="X115" s="93">
        <v>6947</v>
      </c>
      <c r="Y115" s="93">
        <v>6419</v>
      </c>
      <c r="Z115" s="93">
        <v>6263</v>
      </c>
    </row>
    <row r="116" spans="1:26" x14ac:dyDescent="0.3">
      <c r="A116" s="96" t="s">
        <v>224</v>
      </c>
      <c r="B116" s="20" t="s">
        <v>54</v>
      </c>
      <c r="C116" s="43" t="s">
        <v>61</v>
      </c>
      <c r="D116" s="132" t="s">
        <v>255</v>
      </c>
      <c r="E116" s="93">
        <v>929</v>
      </c>
      <c r="F116" s="94" t="s">
        <v>7</v>
      </c>
      <c r="G116" s="93">
        <v>929</v>
      </c>
      <c r="H116" s="93">
        <v>919</v>
      </c>
      <c r="I116" s="93">
        <v>919</v>
      </c>
      <c r="J116" s="93">
        <v>909</v>
      </c>
      <c r="K116" s="93">
        <v>899</v>
      </c>
      <c r="L116" s="93">
        <v>859</v>
      </c>
      <c r="M116" s="93">
        <v>849</v>
      </c>
      <c r="N116" s="93">
        <v>849</v>
      </c>
      <c r="O116" s="93">
        <v>779</v>
      </c>
      <c r="P116" s="93">
        <v>759</v>
      </c>
      <c r="Q116" s="93">
        <v>1115</v>
      </c>
      <c r="R116" s="93">
        <v>1103</v>
      </c>
      <c r="S116" s="93">
        <v>1103</v>
      </c>
      <c r="T116" s="93">
        <v>1091</v>
      </c>
      <c r="U116" s="93">
        <v>1079</v>
      </c>
      <c r="V116" s="93">
        <v>1031</v>
      </c>
      <c r="W116" s="93">
        <v>1019</v>
      </c>
      <c r="X116" s="93">
        <v>1019</v>
      </c>
      <c r="Y116" s="93">
        <v>935</v>
      </c>
      <c r="Z116" s="93">
        <v>911</v>
      </c>
    </row>
    <row r="117" spans="1:26" x14ac:dyDescent="0.3">
      <c r="A117" s="96" t="s">
        <v>224</v>
      </c>
      <c r="B117" s="20" t="s">
        <v>54</v>
      </c>
      <c r="C117" s="43" t="s">
        <v>61</v>
      </c>
      <c r="D117" s="132" t="s">
        <v>246</v>
      </c>
      <c r="E117" s="93">
        <v>619</v>
      </c>
      <c r="F117" s="94" t="s">
        <v>7</v>
      </c>
      <c r="G117" s="93">
        <v>619</v>
      </c>
      <c r="H117" s="93">
        <v>619</v>
      </c>
      <c r="I117" s="93">
        <v>609</v>
      </c>
      <c r="J117" s="93">
        <v>609</v>
      </c>
      <c r="K117" s="93">
        <v>599</v>
      </c>
      <c r="L117" s="93">
        <v>569</v>
      </c>
      <c r="M117" s="93">
        <v>569</v>
      </c>
      <c r="N117" s="93">
        <v>569</v>
      </c>
      <c r="O117" s="93">
        <v>519</v>
      </c>
      <c r="P117" s="93">
        <v>509</v>
      </c>
      <c r="Q117" s="93">
        <v>743</v>
      </c>
      <c r="R117" s="93">
        <v>743</v>
      </c>
      <c r="S117" s="93">
        <v>731</v>
      </c>
      <c r="T117" s="93">
        <v>731</v>
      </c>
      <c r="U117" s="93">
        <v>719</v>
      </c>
      <c r="V117" s="93">
        <v>683</v>
      </c>
      <c r="W117" s="93">
        <v>683</v>
      </c>
      <c r="X117" s="93">
        <v>683</v>
      </c>
      <c r="Y117" s="93">
        <v>623</v>
      </c>
      <c r="Z117" s="93">
        <v>611</v>
      </c>
    </row>
    <row r="118" spans="1:26" x14ac:dyDescent="0.3">
      <c r="A118" s="96" t="s">
        <v>224</v>
      </c>
      <c r="B118" s="20" t="s">
        <v>54</v>
      </c>
      <c r="C118" s="43" t="s">
        <v>61</v>
      </c>
      <c r="D118" s="132" t="s">
        <v>247</v>
      </c>
      <c r="E118" s="93">
        <v>389</v>
      </c>
      <c r="F118" s="94" t="s">
        <v>7</v>
      </c>
      <c r="G118" s="93">
        <v>379</v>
      </c>
      <c r="H118" s="93">
        <v>379</v>
      </c>
      <c r="I118" s="93">
        <v>379</v>
      </c>
      <c r="J118" s="93">
        <v>379</v>
      </c>
      <c r="K118" s="93">
        <v>369</v>
      </c>
      <c r="L118" s="93">
        <v>349</v>
      </c>
      <c r="M118" s="93">
        <v>349</v>
      </c>
      <c r="N118" s="93">
        <v>349</v>
      </c>
      <c r="O118" s="93">
        <v>319</v>
      </c>
      <c r="P118" s="93">
        <v>319</v>
      </c>
      <c r="Q118" s="93">
        <v>455</v>
      </c>
      <c r="R118" s="93">
        <v>455</v>
      </c>
      <c r="S118" s="93">
        <v>455</v>
      </c>
      <c r="T118" s="93">
        <v>455</v>
      </c>
      <c r="U118" s="93">
        <v>443</v>
      </c>
      <c r="V118" s="93">
        <v>419</v>
      </c>
      <c r="W118" s="93">
        <v>419</v>
      </c>
      <c r="X118" s="93">
        <v>419</v>
      </c>
      <c r="Y118" s="93">
        <v>383</v>
      </c>
      <c r="Z118" s="93">
        <v>383</v>
      </c>
    </row>
    <row r="119" spans="1:26" x14ac:dyDescent="0.3">
      <c r="A119" s="96" t="s">
        <v>224</v>
      </c>
      <c r="B119" s="45" t="s">
        <v>54</v>
      </c>
      <c r="C119" s="43" t="s">
        <v>61</v>
      </c>
      <c r="D119" s="132" t="s">
        <v>332</v>
      </c>
      <c r="E119" s="93">
        <v>589</v>
      </c>
      <c r="F119" s="94" t="s">
        <v>7</v>
      </c>
      <c r="G119" s="93">
        <v>589</v>
      </c>
      <c r="H119" s="93">
        <v>589</v>
      </c>
      <c r="I119" s="93">
        <v>579</v>
      </c>
      <c r="J119" s="93">
        <v>579</v>
      </c>
      <c r="K119" s="93">
        <v>569</v>
      </c>
      <c r="L119" s="93">
        <v>549</v>
      </c>
      <c r="M119" s="93">
        <v>539</v>
      </c>
      <c r="N119" s="93">
        <v>539</v>
      </c>
      <c r="O119" s="129">
        <v>499</v>
      </c>
      <c r="P119" s="93">
        <v>479</v>
      </c>
      <c r="Q119" s="93">
        <v>707</v>
      </c>
      <c r="R119" s="93">
        <v>707</v>
      </c>
      <c r="S119" s="93">
        <v>695</v>
      </c>
      <c r="T119" s="93">
        <v>695</v>
      </c>
      <c r="U119" s="93">
        <v>683</v>
      </c>
      <c r="V119" s="93">
        <v>659</v>
      </c>
      <c r="W119" s="93">
        <v>647</v>
      </c>
      <c r="X119" s="93">
        <v>647</v>
      </c>
      <c r="Y119" s="93">
        <v>599</v>
      </c>
      <c r="Z119" s="93">
        <v>575</v>
      </c>
    </row>
    <row r="120" spans="1:26" x14ac:dyDescent="0.3">
      <c r="A120" s="96" t="s">
        <v>224</v>
      </c>
      <c r="B120" s="45" t="s">
        <v>230</v>
      </c>
      <c r="C120" s="43" t="s">
        <v>61</v>
      </c>
      <c r="D120" s="132" t="s">
        <v>248</v>
      </c>
      <c r="E120" s="93">
        <v>1359</v>
      </c>
      <c r="F120" s="94" t="s">
        <v>7</v>
      </c>
      <c r="G120" s="93">
        <v>1349</v>
      </c>
      <c r="H120" s="93">
        <v>1339</v>
      </c>
      <c r="I120" s="93">
        <v>1329</v>
      </c>
      <c r="J120" s="93">
        <v>1329</v>
      </c>
      <c r="K120" s="93">
        <v>1309</v>
      </c>
      <c r="L120" s="93">
        <v>1249</v>
      </c>
      <c r="M120" s="93">
        <v>1229</v>
      </c>
      <c r="N120" s="93">
        <v>1229</v>
      </c>
      <c r="O120" s="93">
        <v>1139</v>
      </c>
      <c r="P120" s="93">
        <v>1109</v>
      </c>
      <c r="Q120" s="93">
        <v>1619</v>
      </c>
      <c r="R120" s="93">
        <v>1607</v>
      </c>
      <c r="S120" s="93">
        <v>1595</v>
      </c>
      <c r="T120" s="93">
        <v>1595</v>
      </c>
      <c r="U120" s="93">
        <v>1571</v>
      </c>
      <c r="V120" s="93">
        <v>1499</v>
      </c>
      <c r="W120" s="93">
        <v>1475</v>
      </c>
      <c r="X120" s="93">
        <v>1475</v>
      </c>
      <c r="Y120" s="93">
        <v>1367</v>
      </c>
      <c r="Z120" s="93">
        <v>1331</v>
      </c>
    </row>
    <row r="121" spans="1:26" x14ac:dyDescent="0.3">
      <c r="A121" s="96" t="s">
        <v>224</v>
      </c>
      <c r="B121" s="45" t="s">
        <v>49</v>
      </c>
      <c r="C121" s="43" t="s">
        <v>61</v>
      </c>
      <c r="D121" s="132" t="s">
        <v>249</v>
      </c>
      <c r="E121" s="93">
        <v>2029</v>
      </c>
      <c r="F121" s="94" t="s">
        <v>7</v>
      </c>
      <c r="G121" s="93">
        <v>2009</v>
      </c>
      <c r="H121" s="93">
        <v>1999</v>
      </c>
      <c r="I121" s="93">
        <v>1979</v>
      </c>
      <c r="J121" s="93">
        <v>1969</v>
      </c>
      <c r="K121" s="93">
        <v>1939</v>
      </c>
      <c r="L121" s="93">
        <v>1859</v>
      </c>
      <c r="M121" s="93">
        <v>1829</v>
      </c>
      <c r="N121" s="93">
        <v>1829</v>
      </c>
      <c r="O121" s="93">
        <v>1689</v>
      </c>
      <c r="P121" s="93">
        <v>1649</v>
      </c>
      <c r="Q121" s="93">
        <v>2411</v>
      </c>
      <c r="R121" s="93">
        <v>2399</v>
      </c>
      <c r="S121" s="93">
        <v>2375</v>
      </c>
      <c r="T121" s="93">
        <v>2363</v>
      </c>
      <c r="U121" s="93">
        <v>2327</v>
      </c>
      <c r="V121" s="93">
        <v>2231</v>
      </c>
      <c r="W121" s="93">
        <v>2195</v>
      </c>
      <c r="X121" s="93">
        <v>2195</v>
      </c>
      <c r="Y121" s="93">
        <v>2027</v>
      </c>
      <c r="Z121" s="93">
        <v>1979</v>
      </c>
    </row>
    <row r="122" spans="1:26" x14ac:dyDescent="0.3">
      <c r="A122" s="96" t="s">
        <v>224</v>
      </c>
      <c r="B122" s="45" t="s">
        <v>54</v>
      </c>
      <c r="C122" s="43" t="s">
        <v>61</v>
      </c>
      <c r="D122" s="132" t="s">
        <v>4</v>
      </c>
      <c r="E122" s="93">
        <v>929</v>
      </c>
      <c r="F122" s="94" t="s">
        <v>7</v>
      </c>
      <c r="G122" s="93">
        <v>919</v>
      </c>
      <c r="H122" s="93">
        <v>919</v>
      </c>
      <c r="I122" s="93">
        <v>909</v>
      </c>
      <c r="J122" s="93">
        <v>899</v>
      </c>
      <c r="K122" s="93">
        <v>889</v>
      </c>
      <c r="L122" s="93">
        <v>849</v>
      </c>
      <c r="M122" s="93">
        <v>839</v>
      </c>
      <c r="N122" s="93">
        <v>839</v>
      </c>
      <c r="O122" s="128">
        <v>779</v>
      </c>
      <c r="P122" s="93">
        <v>759</v>
      </c>
      <c r="Q122" s="93">
        <v>1103</v>
      </c>
      <c r="R122" s="93">
        <v>1103</v>
      </c>
      <c r="S122" s="93">
        <v>1091</v>
      </c>
      <c r="T122" s="93">
        <v>1079</v>
      </c>
      <c r="U122" s="93">
        <v>1067</v>
      </c>
      <c r="V122" s="93">
        <v>1019</v>
      </c>
      <c r="W122" s="93">
        <v>1007</v>
      </c>
      <c r="X122" s="93">
        <v>1007</v>
      </c>
      <c r="Y122" s="93">
        <v>935</v>
      </c>
      <c r="Z122" s="93">
        <v>911</v>
      </c>
    </row>
    <row r="123" spans="1:26" x14ac:dyDescent="0.3">
      <c r="A123" s="96" t="s">
        <v>224</v>
      </c>
      <c r="B123" s="45" t="s">
        <v>49</v>
      </c>
      <c r="C123" s="43" t="s">
        <v>61</v>
      </c>
      <c r="D123" s="132" t="s">
        <v>5</v>
      </c>
      <c r="E123" s="93">
        <v>1689</v>
      </c>
      <c r="F123" s="94" t="s">
        <v>7</v>
      </c>
      <c r="G123" s="93">
        <v>1679</v>
      </c>
      <c r="H123" s="93">
        <v>1669</v>
      </c>
      <c r="I123" s="93">
        <v>1659</v>
      </c>
      <c r="J123" s="93">
        <v>1639</v>
      </c>
      <c r="K123" s="93">
        <v>1619</v>
      </c>
      <c r="L123" s="93">
        <v>1549</v>
      </c>
      <c r="M123" s="93">
        <v>1529</v>
      </c>
      <c r="N123" s="93">
        <v>1529</v>
      </c>
      <c r="O123" s="93">
        <v>1409</v>
      </c>
      <c r="P123" s="93">
        <v>1379</v>
      </c>
      <c r="Q123" s="93">
        <v>2015</v>
      </c>
      <c r="R123" s="93">
        <v>2003</v>
      </c>
      <c r="S123" s="93">
        <v>1991</v>
      </c>
      <c r="T123" s="93">
        <v>1967</v>
      </c>
      <c r="U123" s="93">
        <v>1943</v>
      </c>
      <c r="V123" s="93">
        <v>1859</v>
      </c>
      <c r="W123" s="93">
        <v>1835</v>
      </c>
      <c r="X123" s="93">
        <v>1835</v>
      </c>
      <c r="Y123" s="93">
        <v>1691</v>
      </c>
      <c r="Z123" s="93">
        <v>1655</v>
      </c>
    </row>
    <row r="124" spans="1:26" x14ac:dyDescent="0.3">
      <c r="A124" s="96" t="s">
        <v>224</v>
      </c>
      <c r="B124" s="45" t="s">
        <v>49</v>
      </c>
      <c r="C124" s="43" t="s">
        <v>61</v>
      </c>
      <c r="D124" s="132" t="s">
        <v>6</v>
      </c>
      <c r="E124" s="93">
        <v>2109</v>
      </c>
      <c r="F124" s="94" t="s">
        <v>7</v>
      </c>
      <c r="G124" s="93">
        <v>2099</v>
      </c>
      <c r="H124" s="93">
        <v>2079</v>
      </c>
      <c r="I124" s="93">
        <v>2069</v>
      </c>
      <c r="J124" s="93">
        <v>2049</v>
      </c>
      <c r="K124" s="93">
        <v>2029</v>
      </c>
      <c r="L124" s="93">
        <v>1939</v>
      </c>
      <c r="M124" s="93">
        <v>1909</v>
      </c>
      <c r="N124" s="93">
        <v>1909</v>
      </c>
      <c r="O124" s="93">
        <v>1769</v>
      </c>
      <c r="P124" s="93">
        <v>1719</v>
      </c>
      <c r="Q124" s="93">
        <v>2519</v>
      </c>
      <c r="R124" s="93">
        <v>2495</v>
      </c>
      <c r="S124" s="93">
        <v>2483</v>
      </c>
      <c r="T124" s="93">
        <v>2459</v>
      </c>
      <c r="U124" s="93">
        <v>2435</v>
      </c>
      <c r="V124" s="93">
        <v>2327</v>
      </c>
      <c r="W124" s="93">
        <v>2291</v>
      </c>
      <c r="X124" s="93">
        <v>2291</v>
      </c>
      <c r="Y124" s="93">
        <v>2123</v>
      </c>
      <c r="Z124" s="93">
        <v>2063</v>
      </c>
    </row>
    <row r="125" spans="1:26" x14ac:dyDescent="0.3">
      <c r="A125" s="96" t="s">
        <v>224</v>
      </c>
      <c r="B125" s="45" t="s">
        <v>49</v>
      </c>
      <c r="C125" s="43" t="s">
        <v>61</v>
      </c>
      <c r="D125" s="132" t="s">
        <v>282</v>
      </c>
      <c r="E125" s="93">
        <v>1149</v>
      </c>
      <c r="F125" s="94" t="s">
        <v>7</v>
      </c>
      <c r="G125" s="93">
        <v>1139</v>
      </c>
      <c r="H125" s="93">
        <v>1139</v>
      </c>
      <c r="I125" s="93">
        <v>1129</v>
      </c>
      <c r="J125" s="93">
        <v>1119</v>
      </c>
      <c r="K125" s="93">
        <v>1099</v>
      </c>
      <c r="L125" s="93">
        <v>1059</v>
      </c>
      <c r="M125" s="93">
        <v>1039</v>
      </c>
      <c r="N125" s="93">
        <v>1039</v>
      </c>
      <c r="O125" s="93">
        <v>959</v>
      </c>
      <c r="P125" s="93">
        <v>939</v>
      </c>
      <c r="Q125" s="93">
        <v>1367</v>
      </c>
      <c r="R125" s="93">
        <v>1367</v>
      </c>
      <c r="S125" s="93">
        <v>1355</v>
      </c>
      <c r="T125" s="93">
        <v>1343</v>
      </c>
      <c r="U125" s="93">
        <v>1319</v>
      </c>
      <c r="V125" s="93">
        <v>1271</v>
      </c>
      <c r="W125" s="93">
        <v>1247</v>
      </c>
      <c r="X125" s="93">
        <v>1247</v>
      </c>
      <c r="Y125" s="93">
        <v>1151</v>
      </c>
      <c r="Z125" s="93">
        <v>1127</v>
      </c>
    </row>
    <row r="126" spans="1:26" x14ac:dyDescent="0.3">
      <c r="A126" s="96" t="s">
        <v>224</v>
      </c>
      <c r="B126" s="45" t="s">
        <v>49</v>
      </c>
      <c r="C126" s="43" t="s">
        <v>61</v>
      </c>
      <c r="D126" s="132" t="s">
        <v>287</v>
      </c>
      <c r="E126" s="93">
        <v>1749</v>
      </c>
      <c r="F126" s="94" t="s">
        <v>7</v>
      </c>
      <c r="G126" s="93">
        <v>1729</v>
      </c>
      <c r="H126" s="93">
        <v>1719</v>
      </c>
      <c r="I126" s="93">
        <v>1709</v>
      </c>
      <c r="J126" s="93">
        <v>1699</v>
      </c>
      <c r="K126" s="93">
        <v>1679</v>
      </c>
      <c r="L126" s="93">
        <v>1599</v>
      </c>
      <c r="M126" s="93">
        <v>1579</v>
      </c>
      <c r="N126" s="93">
        <v>1579</v>
      </c>
      <c r="O126" s="93">
        <v>1459</v>
      </c>
      <c r="P126" s="93">
        <v>1419</v>
      </c>
      <c r="Q126" s="93">
        <v>2075</v>
      </c>
      <c r="R126" s="93">
        <v>2063</v>
      </c>
      <c r="S126" s="93">
        <v>2051</v>
      </c>
      <c r="T126" s="93">
        <v>2039</v>
      </c>
      <c r="U126" s="93">
        <v>2015</v>
      </c>
      <c r="V126" s="93">
        <v>1919</v>
      </c>
      <c r="W126" s="93">
        <v>1895</v>
      </c>
      <c r="X126" s="93">
        <v>1895</v>
      </c>
      <c r="Y126" s="93">
        <v>1751</v>
      </c>
      <c r="Z126" s="93">
        <v>1703</v>
      </c>
    </row>
    <row r="127" spans="1:26" x14ac:dyDescent="0.3">
      <c r="A127" s="96" t="s">
        <v>224</v>
      </c>
      <c r="B127" s="20" t="s">
        <v>49</v>
      </c>
      <c r="C127" s="43" t="s">
        <v>61</v>
      </c>
      <c r="D127" s="132" t="s">
        <v>293</v>
      </c>
      <c r="E127" s="93">
        <v>2209</v>
      </c>
      <c r="F127" s="94" t="s">
        <v>7</v>
      </c>
      <c r="G127" s="93">
        <v>2199</v>
      </c>
      <c r="H127" s="93">
        <v>2179</v>
      </c>
      <c r="I127" s="93">
        <v>2169</v>
      </c>
      <c r="J127" s="93">
        <v>2149</v>
      </c>
      <c r="K127" s="93">
        <v>2119</v>
      </c>
      <c r="L127" s="93">
        <v>2029</v>
      </c>
      <c r="M127" s="93">
        <v>1999</v>
      </c>
      <c r="N127" s="93">
        <v>1999</v>
      </c>
      <c r="O127" s="93">
        <v>1849</v>
      </c>
      <c r="P127" s="93">
        <v>1799</v>
      </c>
      <c r="Q127" s="93">
        <v>2639</v>
      </c>
      <c r="R127" s="93">
        <v>2615</v>
      </c>
      <c r="S127" s="93">
        <v>2603</v>
      </c>
      <c r="T127" s="93">
        <v>2579</v>
      </c>
      <c r="U127" s="93">
        <v>2543</v>
      </c>
      <c r="V127" s="93">
        <v>2435</v>
      </c>
      <c r="W127" s="93">
        <v>2399</v>
      </c>
      <c r="X127" s="93">
        <v>2399</v>
      </c>
      <c r="Y127" s="93">
        <v>2219</v>
      </c>
      <c r="Z127" s="93">
        <v>2159</v>
      </c>
    </row>
    <row r="128" spans="1:26" x14ac:dyDescent="0.3">
      <c r="A128" s="96" t="s">
        <v>224</v>
      </c>
      <c r="B128" s="20" t="s">
        <v>54</v>
      </c>
      <c r="C128" s="43" t="s">
        <v>62</v>
      </c>
      <c r="D128" s="132" t="s">
        <v>29</v>
      </c>
      <c r="E128" s="93">
        <v>299</v>
      </c>
      <c r="F128" s="94" t="s">
        <v>7</v>
      </c>
      <c r="G128" s="93">
        <v>299</v>
      </c>
      <c r="H128" s="93">
        <v>289</v>
      </c>
      <c r="I128" s="93">
        <v>289</v>
      </c>
      <c r="J128" s="93">
        <v>289</v>
      </c>
      <c r="K128" s="93">
        <v>289</v>
      </c>
      <c r="L128" s="93">
        <v>269</v>
      </c>
      <c r="M128" s="93">
        <v>269</v>
      </c>
      <c r="N128" s="93">
        <v>269</v>
      </c>
      <c r="O128" s="93">
        <v>249</v>
      </c>
      <c r="P128" s="93">
        <v>239</v>
      </c>
      <c r="Q128" s="93">
        <v>359</v>
      </c>
      <c r="R128" s="93">
        <v>347</v>
      </c>
      <c r="S128" s="93">
        <v>347</v>
      </c>
      <c r="T128" s="93">
        <v>347</v>
      </c>
      <c r="U128" s="93">
        <v>347</v>
      </c>
      <c r="V128" s="93">
        <v>323</v>
      </c>
      <c r="W128" s="93">
        <v>323</v>
      </c>
      <c r="X128" s="93">
        <v>323</v>
      </c>
      <c r="Y128" s="93">
        <v>299</v>
      </c>
      <c r="Z128" s="93">
        <v>287</v>
      </c>
    </row>
    <row r="129" spans="1:26" x14ac:dyDescent="0.3">
      <c r="A129" s="96" t="s">
        <v>224</v>
      </c>
      <c r="B129" s="130" t="s">
        <v>54</v>
      </c>
      <c r="C129" s="43" t="s">
        <v>62</v>
      </c>
      <c r="D129" s="132" t="s">
        <v>295</v>
      </c>
      <c r="E129" s="93">
        <v>329</v>
      </c>
      <c r="F129" s="94" t="s">
        <v>7</v>
      </c>
      <c r="G129" s="93">
        <v>329</v>
      </c>
      <c r="H129" s="93">
        <v>329</v>
      </c>
      <c r="I129" s="93">
        <v>329</v>
      </c>
      <c r="J129" s="93">
        <v>319</v>
      </c>
      <c r="K129" s="93">
        <v>319</v>
      </c>
      <c r="L129" s="93">
        <v>309</v>
      </c>
      <c r="M129" s="93">
        <v>299</v>
      </c>
      <c r="N129" s="93">
        <v>299</v>
      </c>
      <c r="O129" s="93">
        <v>279</v>
      </c>
      <c r="P129" s="93">
        <v>269</v>
      </c>
      <c r="Q129" s="93">
        <v>395</v>
      </c>
      <c r="R129" s="93">
        <v>395</v>
      </c>
      <c r="S129" s="93">
        <v>395</v>
      </c>
      <c r="T129" s="93">
        <v>383</v>
      </c>
      <c r="U129" s="93">
        <v>383</v>
      </c>
      <c r="V129" s="93">
        <v>371</v>
      </c>
      <c r="W129" s="93">
        <v>359</v>
      </c>
      <c r="X129" s="93">
        <v>359</v>
      </c>
      <c r="Y129" s="93">
        <v>335</v>
      </c>
      <c r="Z129" s="93">
        <v>323</v>
      </c>
    </row>
    <row r="130" spans="1:26" x14ac:dyDescent="0.3">
      <c r="A130" s="96" t="s">
        <v>224</v>
      </c>
      <c r="B130" s="20" t="s">
        <v>54</v>
      </c>
      <c r="C130" s="43" t="s">
        <v>62</v>
      </c>
      <c r="D130" s="132" t="s">
        <v>250</v>
      </c>
      <c r="E130" s="93">
        <v>439</v>
      </c>
      <c r="F130" s="94" t="s">
        <v>7</v>
      </c>
      <c r="G130" s="93">
        <v>429</v>
      </c>
      <c r="H130" s="93">
        <v>429</v>
      </c>
      <c r="I130" s="93">
        <v>429</v>
      </c>
      <c r="J130" s="93">
        <v>419</v>
      </c>
      <c r="K130" s="93">
        <v>419</v>
      </c>
      <c r="L130" s="93">
        <v>399</v>
      </c>
      <c r="M130" s="93">
        <v>389</v>
      </c>
      <c r="N130" s="93">
        <v>389</v>
      </c>
      <c r="O130" s="93">
        <v>369</v>
      </c>
      <c r="P130" s="93">
        <v>359</v>
      </c>
      <c r="Q130" s="93">
        <v>515</v>
      </c>
      <c r="R130" s="93">
        <v>515</v>
      </c>
      <c r="S130" s="93">
        <v>515</v>
      </c>
      <c r="T130" s="93">
        <v>503</v>
      </c>
      <c r="U130" s="93">
        <v>503</v>
      </c>
      <c r="V130" s="93">
        <v>479</v>
      </c>
      <c r="W130" s="93">
        <v>467</v>
      </c>
      <c r="X130" s="93">
        <v>467</v>
      </c>
      <c r="Y130" s="93">
        <v>443</v>
      </c>
      <c r="Z130" s="93">
        <v>431</v>
      </c>
    </row>
    <row r="131" spans="1:26" x14ac:dyDescent="0.3">
      <c r="A131" s="96" t="s">
        <v>224</v>
      </c>
      <c r="B131" s="20" t="s">
        <v>49</v>
      </c>
      <c r="C131" s="43" t="s">
        <v>62</v>
      </c>
      <c r="D131" s="132" t="s">
        <v>333</v>
      </c>
      <c r="E131" s="93">
        <v>779</v>
      </c>
      <c r="F131" s="94" t="s">
        <v>7</v>
      </c>
      <c r="G131" s="93">
        <v>769</v>
      </c>
      <c r="H131" s="93">
        <v>769</v>
      </c>
      <c r="I131" s="93">
        <v>759</v>
      </c>
      <c r="J131" s="93">
        <v>759</v>
      </c>
      <c r="K131" s="93">
        <v>749</v>
      </c>
      <c r="L131" s="93">
        <v>719</v>
      </c>
      <c r="M131" s="93">
        <v>709</v>
      </c>
      <c r="N131" s="93">
        <v>709</v>
      </c>
      <c r="O131" s="93">
        <v>649</v>
      </c>
      <c r="P131" s="93">
        <v>639</v>
      </c>
      <c r="Q131" s="93">
        <v>923</v>
      </c>
      <c r="R131" s="93">
        <v>923</v>
      </c>
      <c r="S131" s="93">
        <v>911</v>
      </c>
      <c r="T131" s="93">
        <v>911</v>
      </c>
      <c r="U131" s="93">
        <v>899</v>
      </c>
      <c r="V131" s="93">
        <v>863</v>
      </c>
      <c r="W131" s="93">
        <v>851</v>
      </c>
      <c r="X131" s="93">
        <v>851</v>
      </c>
      <c r="Y131" s="93">
        <v>779</v>
      </c>
      <c r="Z131" s="93">
        <v>767</v>
      </c>
    </row>
    <row r="132" spans="1:26" x14ac:dyDescent="0.3">
      <c r="A132" s="96" t="s">
        <v>224</v>
      </c>
      <c r="B132" s="20" t="s">
        <v>54</v>
      </c>
      <c r="C132" s="43" t="s">
        <v>62</v>
      </c>
      <c r="D132" s="132" t="s">
        <v>30</v>
      </c>
      <c r="E132" s="93">
        <v>439</v>
      </c>
      <c r="F132" s="94" t="s">
        <v>7</v>
      </c>
      <c r="G132" s="93">
        <v>439</v>
      </c>
      <c r="H132" s="93">
        <v>439</v>
      </c>
      <c r="I132" s="93">
        <v>429</v>
      </c>
      <c r="J132" s="93">
        <v>429</v>
      </c>
      <c r="K132" s="93">
        <v>419</v>
      </c>
      <c r="L132" s="93">
        <v>409</v>
      </c>
      <c r="M132" s="93">
        <v>399</v>
      </c>
      <c r="N132" s="93">
        <v>399</v>
      </c>
      <c r="O132" s="93">
        <v>369</v>
      </c>
      <c r="P132" s="93">
        <v>359</v>
      </c>
      <c r="Q132" s="93">
        <v>527</v>
      </c>
      <c r="R132" s="93">
        <v>527</v>
      </c>
      <c r="S132" s="93">
        <v>515</v>
      </c>
      <c r="T132" s="93">
        <v>515</v>
      </c>
      <c r="U132" s="93">
        <v>503</v>
      </c>
      <c r="V132" s="93">
        <v>491</v>
      </c>
      <c r="W132" s="93">
        <v>479</v>
      </c>
      <c r="X132" s="93">
        <v>479</v>
      </c>
      <c r="Y132" s="93">
        <v>443</v>
      </c>
      <c r="Z132" s="93">
        <v>431</v>
      </c>
    </row>
    <row r="133" spans="1:26" x14ac:dyDescent="0.3">
      <c r="A133" s="96" t="s">
        <v>224</v>
      </c>
      <c r="B133" s="20" t="s">
        <v>49</v>
      </c>
      <c r="C133" s="43" t="s">
        <v>62</v>
      </c>
      <c r="D133" s="132" t="s">
        <v>296</v>
      </c>
      <c r="E133" s="93">
        <v>1059</v>
      </c>
      <c r="F133" s="94" t="s">
        <v>7</v>
      </c>
      <c r="G133" s="93">
        <v>1049</v>
      </c>
      <c r="H133" s="93">
        <v>1039</v>
      </c>
      <c r="I133" s="93">
        <v>1039</v>
      </c>
      <c r="J133" s="93">
        <v>1029</v>
      </c>
      <c r="K133" s="93">
        <v>1019</v>
      </c>
      <c r="L133" s="93">
        <v>969</v>
      </c>
      <c r="M133" s="93">
        <v>959</v>
      </c>
      <c r="N133" s="93">
        <v>959</v>
      </c>
      <c r="O133" s="93">
        <v>889</v>
      </c>
      <c r="P133" s="93">
        <v>859</v>
      </c>
      <c r="Q133" s="93">
        <v>1259</v>
      </c>
      <c r="R133" s="93">
        <v>1247</v>
      </c>
      <c r="S133" s="93">
        <v>1247</v>
      </c>
      <c r="T133" s="93">
        <v>1235</v>
      </c>
      <c r="U133" s="93">
        <v>1223</v>
      </c>
      <c r="V133" s="93">
        <v>1163</v>
      </c>
      <c r="W133" s="93">
        <v>1151</v>
      </c>
      <c r="X133" s="93">
        <v>1151</v>
      </c>
      <c r="Y133" s="93">
        <v>1067</v>
      </c>
      <c r="Z133" s="93">
        <v>1031</v>
      </c>
    </row>
    <row r="134" spans="1:26" x14ac:dyDescent="0.3">
      <c r="A134" s="96" t="s">
        <v>224</v>
      </c>
      <c r="B134" s="20" t="s">
        <v>49</v>
      </c>
      <c r="C134" s="43" t="s">
        <v>62</v>
      </c>
      <c r="D134" s="132" t="s">
        <v>210</v>
      </c>
      <c r="E134" s="93">
        <v>1109</v>
      </c>
      <c r="F134" s="94" t="s">
        <v>7</v>
      </c>
      <c r="G134" s="93">
        <v>1099</v>
      </c>
      <c r="H134" s="93">
        <v>1089</v>
      </c>
      <c r="I134" s="93">
        <v>1079</v>
      </c>
      <c r="J134" s="93">
        <v>1079</v>
      </c>
      <c r="K134" s="93">
        <v>1059</v>
      </c>
      <c r="L134" s="93">
        <v>1009</v>
      </c>
      <c r="M134" s="93">
        <v>999</v>
      </c>
      <c r="N134" s="93">
        <v>999</v>
      </c>
      <c r="O134" s="93">
        <v>919</v>
      </c>
      <c r="P134" s="93">
        <v>899</v>
      </c>
      <c r="Q134" s="93">
        <v>1319</v>
      </c>
      <c r="R134" s="93">
        <v>1307</v>
      </c>
      <c r="S134" s="93">
        <v>1295</v>
      </c>
      <c r="T134" s="93">
        <v>1295</v>
      </c>
      <c r="U134" s="93">
        <v>1271</v>
      </c>
      <c r="V134" s="93">
        <v>1211</v>
      </c>
      <c r="W134" s="93">
        <v>1199</v>
      </c>
      <c r="X134" s="93">
        <v>1199</v>
      </c>
      <c r="Y134" s="93">
        <v>1103</v>
      </c>
      <c r="Z134" s="93">
        <v>1079</v>
      </c>
    </row>
    <row r="135" spans="1:26" x14ac:dyDescent="0.3">
      <c r="A135" s="96" t="s">
        <v>224</v>
      </c>
      <c r="B135" s="20" t="s">
        <v>54</v>
      </c>
      <c r="C135" s="43" t="s">
        <v>62</v>
      </c>
      <c r="D135" s="132" t="s">
        <v>31</v>
      </c>
      <c r="E135" s="93">
        <v>329</v>
      </c>
      <c r="F135" s="94" t="s">
        <v>7</v>
      </c>
      <c r="G135" s="93">
        <v>329</v>
      </c>
      <c r="H135" s="93">
        <v>329</v>
      </c>
      <c r="I135" s="93">
        <v>319</v>
      </c>
      <c r="J135" s="93">
        <v>319</v>
      </c>
      <c r="K135" s="93">
        <v>319</v>
      </c>
      <c r="L135" s="93">
        <v>299</v>
      </c>
      <c r="M135" s="93">
        <v>299</v>
      </c>
      <c r="N135" s="93">
        <v>299</v>
      </c>
      <c r="O135" s="93">
        <v>279</v>
      </c>
      <c r="P135" s="93">
        <v>269</v>
      </c>
      <c r="Q135" s="93">
        <v>395</v>
      </c>
      <c r="R135" s="93">
        <v>395</v>
      </c>
      <c r="S135" s="93">
        <v>383</v>
      </c>
      <c r="T135" s="93">
        <v>383</v>
      </c>
      <c r="U135" s="93">
        <v>383</v>
      </c>
      <c r="V135" s="93">
        <v>359</v>
      </c>
      <c r="W135" s="93">
        <v>359</v>
      </c>
      <c r="X135" s="93">
        <v>359</v>
      </c>
      <c r="Y135" s="93">
        <v>335</v>
      </c>
      <c r="Z135" s="93">
        <v>323</v>
      </c>
    </row>
    <row r="136" spans="1:26" x14ac:dyDescent="0.3">
      <c r="A136" s="96" t="s">
        <v>224</v>
      </c>
      <c r="B136" s="130" t="s">
        <v>54</v>
      </c>
      <c r="C136" s="43" t="s">
        <v>62</v>
      </c>
      <c r="D136" s="132" t="s">
        <v>211</v>
      </c>
      <c r="E136" s="93">
        <v>489</v>
      </c>
      <c r="F136" s="94" t="s">
        <v>7</v>
      </c>
      <c r="G136" s="93">
        <v>489</v>
      </c>
      <c r="H136" s="93">
        <v>489</v>
      </c>
      <c r="I136" s="93">
        <v>479</v>
      </c>
      <c r="J136" s="93">
        <v>479</v>
      </c>
      <c r="K136" s="93">
        <v>469</v>
      </c>
      <c r="L136" s="93">
        <v>449</v>
      </c>
      <c r="M136" s="93">
        <v>449</v>
      </c>
      <c r="N136" s="93">
        <v>449</v>
      </c>
      <c r="O136" s="93">
        <v>409</v>
      </c>
      <c r="P136" s="93">
        <v>399</v>
      </c>
      <c r="Q136" s="93">
        <v>587</v>
      </c>
      <c r="R136" s="93">
        <v>587</v>
      </c>
      <c r="S136" s="93">
        <v>575</v>
      </c>
      <c r="T136" s="93">
        <v>575</v>
      </c>
      <c r="U136" s="93">
        <v>563</v>
      </c>
      <c r="V136" s="93">
        <v>539</v>
      </c>
      <c r="W136" s="93">
        <v>539</v>
      </c>
      <c r="X136" s="93">
        <v>539</v>
      </c>
      <c r="Y136" s="93">
        <v>491</v>
      </c>
      <c r="Z136" s="93">
        <v>479</v>
      </c>
    </row>
    <row r="137" spans="1:26" x14ac:dyDescent="0.3">
      <c r="A137" s="96" t="s">
        <v>224</v>
      </c>
      <c r="B137" s="130" t="s">
        <v>49</v>
      </c>
      <c r="C137" s="43" t="s">
        <v>62</v>
      </c>
      <c r="D137" s="132" t="s">
        <v>212</v>
      </c>
      <c r="E137" s="93">
        <v>769</v>
      </c>
      <c r="F137" s="94" t="s">
        <v>7</v>
      </c>
      <c r="G137" s="93">
        <v>769</v>
      </c>
      <c r="H137" s="93">
        <v>759</v>
      </c>
      <c r="I137" s="93">
        <v>759</v>
      </c>
      <c r="J137" s="93">
        <v>749</v>
      </c>
      <c r="K137" s="93">
        <v>739</v>
      </c>
      <c r="L137" s="93">
        <v>709</v>
      </c>
      <c r="M137" s="93">
        <v>699</v>
      </c>
      <c r="N137" s="93">
        <v>699</v>
      </c>
      <c r="O137" s="93">
        <v>649</v>
      </c>
      <c r="P137" s="93">
        <v>629</v>
      </c>
      <c r="Q137" s="93">
        <v>923</v>
      </c>
      <c r="R137" s="93">
        <v>911</v>
      </c>
      <c r="S137" s="93">
        <v>911</v>
      </c>
      <c r="T137" s="93">
        <v>899</v>
      </c>
      <c r="U137" s="93">
        <v>887</v>
      </c>
      <c r="V137" s="93">
        <v>851</v>
      </c>
      <c r="W137" s="93">
        <v>839</v>
      </c>
      <c r="X137" s="93">
        <v>839</v>
      </c>
      <c r="Y137" s="93">
        <v>779</v>
      </c>
      <c r="Z137" s="93">
        <v>755</v>
      </c>
    </row>
    <row r="138" spans="1:26" x14ac:dyDescent="0.3">
      <c r="A138" s="96" t="s">
        <v>224</v>
      </c>
      <c r="B138" s="130" t="s">
        <v>49</v>
      </c>
      <c r="C138" s="131" t="s">
        <v>62</v>
      </c>
      <c r="D138" s="132" t="s">
        <v>334</v>
      </c>
      <c r="E138" s="93">
        <v>1239</v>
      </c>
      <c r="F138" s="94" t="s">
        <v>7</v>
      </c>
      <c r="G138" s="93">
        <v>1239</v>
      </c>
      <c r="H138" s="93">
        <v>1229</v>
      </c>
      <c r="I138" s="93">
        <v>1219</v>
      </c>
      <c r="J138" s="93">
        <v>1209</v>
      </c>
      <c r="K138" s="93">
        <v>1189</v>
      </c>
      <c r="L138" s="93">
        <v>1139</v>
      </c>
      <c r="M138" s="93">
        <v>1129</v>
      </c>
      <c r="N138" s="93">
        <v>1129</v>
      </c>
      <c r="O138" s="93">
        <v>1039</v>
      </c>
      <c r="P138" s="93">
        <v>1019</v>
      </c>
      <c r="Q138" s="93">
        <v>1487</v>
      </c>
      <c r="R138" s="93">
        <v>1475</v>
      </c>
      <c r="S138" s="93">
        <v>1463</v>
      </c>
      <c r="T138" s="93">
        <v>1451</v>
      </c>
      <c r="U138" s="93">
        <v>1427</v>
      </c>
      <c r="V138" s="93">
        <v>1367</v>
      </c>
      <c r="W138" s="93">
        <v>1355</v>
      </c>
      <c r="X138" s="93">
        <v>1355</v>
      </c>
      <c r="Y138" s="93">
        <v>1247</v>
      </c>
      <c r="Z138" s="93">
        <v>1223</v>
      </c>
    </row>
    <row r="139" spans="1:26" x14ac:dyDescent="0.3">
      <c r="A139" s="96" t="s">
        <v>224</v>
      </c>
      <c r="B139" s="130" t="s">
        <v>54</v>
      </c>
      <c r="C139" s="131" t="s">
        <v>62</v>
      </c>
      <c r="D139" s="132" t="s">
        <v>337</v>
      </c>
      <c r="E139" s="93">
        <v>619</v>
      </c>
      <c r="F139" s="94" t="s">
        <v>7</v>
      </c>
      <c r="G139" s="93">
        <v>609</v>
      </c>
      <c r="H139" s="93">
        <v>609</v>
      </c>
      <c r="I139" s="93">
        <v>609</v>
      </c>
      <c r="J139" s="93">
        <v>599</v>
      </c>
      <c r="K139" s="93">
        <v>589</v>
      </c>
      <c r="L139" s="93">
        <v>569</v>
      </c>
      <c r="M139" s="93">
        <v>559</v>
      </c>
      <c r="N139" s="93">
        <v>559</v>
      </c>
      <c r="O139" s="93">
        <v>519</v>
      </c>
      <c r="P139" s="93">
        <v>509</v>
      </c>
      <c r="Q139" s="93">
        <v>731</v>
      </c>
      <c r="R139" s="93">
        <v>731</v>
      </c>
      <c r="S139" s="93">
        <v>731</v>
      </c>
      <c r="T139" s="93">
        <v>719</v>
      </c>
      <c r="U139" s="93">
        <v>707</v>
      </c>
      <c r="V139" s="93">
        <v>683</v>
      </c>
      <c r="W139" s="93">
        <v>671</v>
      </c>
      <c r="X139" s="93">
        <v>671</v>
      </c>
      <c r="Y139" s="93">
        <v>623</v>
      </c>
      <c r="Z139" s="93">
        <v>611</v>
      </c>
    </row>
    <row r="140" spans="1:26" x14ac:dyDescent="0.3">
      <c r="A140" s="96" t="s">
        <v>224</v>
      </c>
      <c r="B140" s="130" t="s">
        <v>54</v>
      </c>
      <c r="C140" s="44" t="s">
        <v>62</v>
      </c>
      <c r="D140" s="132" t="s">
        <v>304</v>
      </c>
      <c r="E140" s="93">
        <v>659</v>
      </c>
      <c r="F140" s="94" t="s">
        <v>7</v>
      </c>
      <c r="G140" s="93">
        <v>649</v>
      </c>
      <c r="H140" s="93">
        <v>649</v>
      </c>
      <c r="I140" s="93">
        <v>639</v>
      </c>
      <c r="J140" s="93">
        <v>639</v>
      </c>
      <c r="K140" s="93">
        <v>629</v>
      </c>
      <c r="L140" s="93">
        <v>599</v>
      </c>
      <c r="M140" s="93">
        <v>589</v>
      </c>
      <c r="N140" s="93">
        <v>589</v>
      </c>
      <c r="O140" s="93">
        <v>549</v>
      </c>
      <c r="P140" s="93">
        <v>539</v>
      </c>
      <c r="Q140" s="93">
        <v>779</v>
      </c>
      <c r="R140" s="93">
        <v>779</v>
      </c>
      <c r="S140" s="93">
        <v>767</v>
      </c>
      <c r="T140" s="93">
        <v>767</v>
      </c>
      <c r="U140" s="93">
        <v>755</v>
      </c>
      <c r="V140" s="93">
        <v>719</v>
      </c>
      <c r="W140" s="93">
        <v>707</v>
      </c>
      <c r="X140" s="93">
        <v>707</v>
      </c>
      <c r="Y140" s="93">
        <v>659</v>
      </c>
      <c r="Z140" s="93">
        <v>647</v>
      </c>
    </row>
    <row r="141" spans="1:26" x14ac:dyDescent="0.3">
      <c r="A141" s="96" t="s">
        <v>224</v>
      </c>
      <c r="B141" s="130" t="s">
        <v>49</v>
      </c>
      <c r="C141" s="43" t="s">
        <v>62</v>
      </c>
      <c r="D141" s="132" t="s">
        <v>212</v>
      </c>
      <c r="E141" s="93">
        <v>769</v>
      </c>
      <c r="F141" s="94" t="s">
        <v>7</v>
      </c>
      <c r="G141" s="93">
        <v>759</v>
      </c>
      <c r="H141" s="93">
        <v>759</v>
      </c>
      <c r="I141" s="93">
        <v>759</v>
      </c>
      <c r="J141" s="93">
        <v>759</v>
      </c>
      <c r="K141" s="93">
        <v>739</v>
      </c>
      <c r="L141" s="93">
        <v>709</v>
      </c>
      <c r="M141" s="93">
        <v>699</v>
      </c>
      <c r="N141" s="93">
        <v>699</v>
      </c>
      <c r="O141" s="93">
        <v>649</v>
      </c>
      <c r="P141" s="93">
        <v>629</v>
      </c>
      <c r="Q141" s="93">
        <v>911</v>
      </c>
      <c r="R141" s="93">
        <v>911</v>
      </c>
      <c r="S141" s="93">
        <v>911</v>
      </c>
      <c r="T141" s="93">
        <v>911</v>
      </c>
      <c r="U141" s="93">
        <v>887</v>
      </c>
      <c r="V141" s="93">
        <v>851</v>
      </c>
      <c r="W141" s="93">
        <v>839</v>
      </c>
      <c r="X141" s="93">
        <v>839</v>
      </c>
      <c r="Y141" s="93">
        <v>779</v>
      </c>
      <c r="Z141" s="93">
        <v>755</v>
      </c>
    </row>
    <row r="142" spans="1:26" x14ac:dyDescent="0.3">
      <c r="A142" s="96" t="s">
        <v>224</v>
      </c>
      <c r="B142" s="130" t="s">
        <v>49</v>
      </c>
      <c r="C142" s="43" t="s">
        <v>62</v>
      </c>
      <c r="D142" s="132" t="s">
        <v>334</v>
      </c>
      <c r="E142" s="93">
        <v>1239</v>
      </c>
      <c r="F142" s="94" t="s">
        <v>7</v>
      </c>
      <c r="G142" s="93">
        <v>1229</v>
      </c>
      <c r="H142" s="93">
        <v>1229</v>
      </c>
      <c r="I142" s="93">
        <v>1229</v>
      </c>
      <c r="J142" s="93">
        <v>1229</v>
      </c>
      <c r="K142" s="93">
        <v>1189</v>
      </c>
      <c r="L142" s="93">
        <v>1139</v>
      </c>
      <c r="M142" s="93">
        <v>1129</v>
      </c>
      <c r="N142" s="93">
        <v>1129</v>
      </c>
      <c r="O142" s="93">
        <v>1039</v>
      </c>
      <c r="P142" s="93">
        <v>1019</v>
      </c>
      <c r="Q142" s="93">
        <v>1475</v>
      </c>
      <c r="R142" s="93">
        <v>1475</v>
      </c>
      <c r="S142" s="93">
        <v>1475</v>
      </c>
      <c r="T142" s="93">
        <v>1475</v>
      </c>
      <c r="U142" s="93">
        <v>1427</v>
      </c>
      <c r="V142" s="93">
        <v>1367</v>
      </c>
      <c r="W142" s="93">
        <v>1355</v>
      </c>
      <c r="X142" s="93">
        <v>1355</v>
      </c>
      <c r="Y142" s="93">
        <v>1247</v>
      </c>
      <c r="Z142" s="93">
        <v>1223</v>
      </c>
    </row>
    <row r="143" spans="1:26" x14ac:dyDescent="0.3">
      <c r="A143" s="96" t="s">
        <v>224</v>
      </c>
      <c r="B143" s="130" t="s">
        <v>54</v>
      </c>
      <c r="C143" s="43" t="s">
        <v>62</v>
      </c>
      <c r="D143" s="132" t="s">
        <v>337</v>
      </c>
      <c r="E143" s="96">
        <v>659</v>
      </c>
      <c r="F143" s="94" t="s">
        <v>7</v>
      </c>
      <c r="G143" s="96">
        <v>649</v>
      </c>
      <c r="H143" s="96">
        <v>649</v>
      </c>
      <c r="I143" s="96">
        <v>649</v>
      </c>
      <c r="J143" s="96">
        <v>649</v>
      </c>
      <c r="K143" s="96">
        <v>629</v>
      </c>
      <c r="L143" s="96">
        <v>599</v>
      </c>
      <c r="M143" s="96">
        <v>589</v>
      </c>
      <c r="N143" s="96">
        <v>589</v>
      </c>
      <c r="O143" s="96">
        <v>549</v>
      </c>
      <c r="P143" s="96">
        <v>539</v>
      </c>
      <c r="Q143" s="93">
        <v>779</v>
      </c>
      <c r="R143" s="93">
        <v>779</v>
      </c>
      <c r="S143" s="93">
        <v>779</v>
      </c>
      <c r="T143" s="93">
        <v>779</v>
      </c>
      <c r="U143" s="93">
        <v>755</v>
      </c>
      <c r="V143" s="93">
        <v>719</v>
      </c>
      <c r="W143" s="93">
        <v>707</v>
      </c>
      <c r="X143" s="93">
        <v>707</v>
      </c>
      <c r="Y143" s="93">
        <v>659</v>
      </c>
      <c r="Z143" s="93">
        <v>647</v>
      </c>
    </row>
    <row r="144" spans="1:26" x14ac:dyDescent="0.3">
      <c r="A144" s="96" t="s">
        <v>224</v>
      </c>
      <c r="B144" s="130" t="s">
        <v>54</v>
      </c>
      <c r="C144" s="43" t="s">
        <v>62</v>
      </c>
      <c r="D144" s="141" t="s">
        <v>304</v>
      </c>
      <c r="E144" s="142">
        <v>659</v>
      </c>
      <c r="F144" s="94" t="s">
        <v>7</v>
      </c>
      <c r="G144" s="142">
        <v>649</v>
      </c>
      <c r="H144" s="142">
        <v>649</v>
      </c>
      <c r="I144" s="142">
        <v>649</v>
      </c>
      <c r="J144" s="142">
        <v>649</v>
      </c>
      <c r="K144" s="142">
        <v>629</v>
      </c>
      <c r="L144" s="142">
        <v>599</v>
      </c>
      <c r="M144" s="142">
        <v>589</v>
      </c>
      <c r="N144" s="142">
        <v>589</v>
      </c>
      <c r="O144" s="142">
        <v>549</v>
      </c>
      <c r="P144" s="142">
        <v>539</v>
      </c>
      <c r="Q144" s="93">
        <v>779</v>
      </c>
      <c r="R144" s="93">
        <v>779</v>
      </c>
      <c r="S144" s="93">
        <v>779</v>
      </c>
      <c r="T144" s="93">
        <v>779</v>
      </c>
      <c r="U144" s="93">
        <v>755</v>
      </c>
      <c r="V144" s="93">
        <v>719</v>
      </c>
      <c r="W144" s="93">
        <v>707</v>
      </c>
      <c r="X144" s="93">
        <v>707</v>
      </c>
      <c r="Y144" s="93">
        <v>659</v>
      </c>
      <c r="Z144" s="93">
        <v>647</v>
      </c>
    </row>
    <row r="145" spans="1:26" x14ac:dyDescent="0.3">
      <c r="A145" s="19"/>
      <c r="B145" s="20"/>
      <c r="C145" s="21"/>
      <c r="D145" s="6"/>
      <c r="E145" s="9"/>
      <c r="F145" s="10"/>
      <c r="G145" s="8"/>
      <c r="H145" s="8"/>
      <c r="I145" s="8"/>
      <c r="J145" s="8"/>
      <c r="K145" s="8"/>
      <c r="L145" s="8"/>
      <c r="M145" s="8"/>
      <c r="N145" s="8"/>
      <c r="O145" s="8"/>
      <c r="P145" s="8"/>
      <c r="Q145" s="28"/>
      <c r="R145" s="28"/>
      <c r="S145" s="28"/>
      <c r="T145" s="28"/>
      <c r="U145" s="28"/>
      <c r="V145" s="28"/>
      <c r="W145" s="28"/>
      <c r="X145" s="28"/>
      <c r="Y145" s="28"/>
      <c r="Z145" s="28"/>
    </row>
    <row r="146" spans="1:26" x14ac:dyDescent="0.3">
      <c r="A146" s="19"/>
      <c r="B146" s="20"/>
      <c r="C146" s="21"/>
      <c r="D146" s="6"/>
      <c r="E146" s="9"/>
      <c r="F146" s="10"/>
      <c r="G146" s="8"/>
      <c r="H146" s="8"/>
      <c r="I146" s="8"/>
      <c r="J146" s="8"/>
      <c r="K146" s="8"/>
      <c r="L146" s="8"/>
      <c r="M146" s="8"/>
      <c r="N146" s="8"/>
      <c r="O146" s="8"/>
      <c r="P146" s="8"/>
      <c r="Q146" s="28"/>
      <c r="R146" s="28"/>
      <c r="S146" s="28"/>
      <c r="T146" s="28"/>
      <c r="U146" s="28"/>
      <c r="V146" s="28"/>
      <c r="W146" s="28"/>
      <c r="X146" s="28"/>
      <c r="Y146" s="28"/>
      <c r="Z146" s="28"/>
    </row>
    <row r="147" spans="1:26" x14ac:dyDescent="0.3">
      <c r="A147" s="19"/>
      <c r="B147" s="20"/>
      <c r="C147" s="21"/>
      <c r="D147" s="6"/>
      <c r="E147" s="9"/>
      <c r="F147" s="10"/>
      <c r="G147" s="8"/>
      <c r="H147" s="8"/>
      <c r="I147" s="8"/>
      <c r="J147" s="8"/>
      <c r="K147" s="8"/>
      <c r="L147" s="8"/>
      <c r="M147" s="8"/>
      <c r="N147" s="8"/>
      <c r="O147" s="8"/>
      <c r="P147" s="8"/>
      <c r="Q147" s="28"/>
      <c r="R147" s="28"/>
      <c r="S147" s="28"/>
      <c r="T147" s="28"/>
      <c r="U147" s="28"/>
      <c r="V147" s="28"/>
      <c r="W147" s="28"/>
      <c r="X147" s="28"/>
      <c r="Y147" s="28"/>
      <c r="Z147" s="28"/>
    </row>
    <row r="148" spans="1:26" x14ac:dyDescent="0.3">
      <c r="A148" s="19"/>
      <c r="B148" s="20"/>
      <c r="C148" s="21"/>
      <c r="D148" s="6"/>
      <c r="E148" s="9"/>
      <c r="F148" s="10"/>
      <c r="G148" s="8"/>
      <c r="H148" s="8"/>
      <c r="I148" s="8"/>
      <c r="J148" s="8"/>
      <c r="K148" s="8"/>
      <c r="L148" s="8"/>
      <c r="M148" s="8"/>
      <c r="N148" s="8"/>
      <c r="O148" s="8"/>
      <c r="P148" s="8"/>
      <c r="Q148" s="28"/>
      <c r="R148" s="28"/>
      <c r="S148" s="28"/>
      <c r="T148" s="28"/>
      <c r="U148" s="28"/>
      <c r="V148" s="28"/>
      <c r="W148" s="28"/>
      <c r="X148" s="28"/>
      <c r="Y148" s="28"/>
      <c r="Z148" s="28"/>
    </row>
    <row r="149" spans="1:26" x14ac:dyDescent="0.3">
      <c r="A149" s="19"/>
      <c r="B149" s="20"/>
      <c r="C149" s="21"/>
      <c r="D149" s="6"/>
      <c r="E149" s="9"/>
      <c r="F149" s="10"/>
      <c r="G149" s="8"/>
      <c r="H149" s="8"/>
      <c r="I149" s="8"/>
      <c r="J149" s="8"/>
      <c r="K149" s="8"/>
      <c r="L149" s="8"/>
      <c r="M149" s="8"/>
      <c r="N149" s="8"/>
      <c r="O149" s="8"/>
      <c r="P149" s="8"/>
      <c r="Q149" s="28"/>
      <c r="R149" s="28"/>
      <c r="S149" s="28"/>
      <c r="T149" s="28"/>
      <c r="U149" s="28"/>
      <c r="V149" s="28"/>
      <c r="W149" s="28"/>
      <c r="X149" s="28"/>
      <c r="Y149" s="28"/>
      <c r="Z149" s="28"/>
    </row>
    <row r="150" spans="1:26" x14ac:dyDescent="0.3">
      <c r="A150" s="19"/>
      <c r="B150" s="20"/>
      <c r="C150" s="21"/>
      <c r="D150" s="6"/>
      <c r="E150" s="9"/>
      <c r="F150" s="10"/>
      <c r="G150" s="8"/>
      <c r="H150" s="8"/>
      <c r="I150" s="8"/>
      <c r="J150" s="8"/>
      <c r="K150" s="8"/>
      <c r="L150" s="8"/>
      <c r="M150" s="8"/>
      <c r="N150" s="8"/>
      <c r="O150" s="8"/>
      <c r="P150" s="8"/>
      <c r="Q150" s="28"/>
      <c r="R150" s="28"/>
      <c r="S150" s="28"/>
      <c r="T150" s="28"/>
      <c r="U150" s="28"/>
      <c r="V150" s="28"/>
      <c r="W150" s="28"/>
      <c r="X150" s="28"/>
      <c r="Y150" s="28"/>
      <c r="Z150" s="28"/>
    </row>
    <row r="151" spans="1:26" x14ac:dyDescent="0.3">
      <c r="A151" s="19"/>
      <c r="B151" s="20"/>
      <c r="C151" s="21"/>
      <c r="D151" s="6"/>
      <c r="E151" s="9"/>
      <c r="F151" s="10"/>
      <c r="G151" s="8"/>
      <c r="H151" s="8"/>
      <c r="I151" s="8"/>
      <c r="J151" s="8"/>
      <c r="K151" s="8"/>
      <c r="L151" s="8"/>
      <c r="M151" s="8"/>
      <c r="N151" s="8"/>
      <c r="O151" s="8"/>
      <c r="P151" s="8"/>
      <c r="Q151" s="28"/>
      <c r="R151" s="28"/>
      <c r="S151" s="28"/>
      <c r="T151" s="28"/>
      <c r="U151" s="28"/>
      <c r="V151" s="28"/>
      <c r="W151" s="28"/>
      <c r="X151" s="28"/>
      <c r="Y151" s="28"/>
      <c r="Z151" s="28"/>
    </row>
    <row r="152" spans="1:26" x14ac:dyDescent="0.3">
      <c r="A152" s="19"/>
      <c r="B152" s="20"/>
      <c r="C152" s="21"/>
      <c r="D152" s="6"/>
      <c r="E152" s="9"/>
      <c r="F152" s="10"/>
      <c r="G152" s="8"/>
      <c r="H152" s="8"/>
      <c r="I152" s="8"/>
      <c r="J152" s="8"/>
      <c r="K152" s="8"/>
      <c r="L152" s="8"/>
      <c r="M152" s="8"/>
      <c r="N152" s="8"/>
      <c r="O152" s="8"/>
      <c r="P152" s="8"/>
      <c r="Q152" s="28"/>
      <c r="R152" s="28"/>
      <c r="S152" s="28"/>
      <c r="T152" s="28"/>
      <c r="U152" s="28"/>
      <c r="V152" s="28"/>
      <c r="W152" s="28"/>
      <c r="X152" s="28"/>
      <c r="Y152" s="28"/>
      <c r="Z152" s="28"/>
    </row>
    <row r="153" spans="1:26" x14ac:dyDescent="0.3">
      <c r="A153" s="19"/>
      <c r="B153" s="20"/>
      <c r="C153" s="21"/>
      <c r="D153" s="6"/>
      <c r="E153" s="9"/>
      <c r="F153" s="10"/>
      <c r="G153" s="8"/>
      <c r="H153" s="8"/>
      <c r="I153" s="8"/>
      <c r="J153" s="8"/>
      <c r="K153" s="8"/>
      <c r="L153" s="8"/>
      <c r="M153" s="8"/>
      <c r="N153" s="8"/>
      <c r="O153" s="8"/>
      <c r="P153" s="8"/>
      <c r="Q153" s="28"/>
      <c r="R153" s="28"/>
      <c r="S153" s="28"/>
      <c r="T153" s="28"/>
      <c r="U153" s="28"/>
      <c r="V153" s="28"/>
      <c r="W153" s="28"/>
      <c r="X153" s="28"/>
      <c r="Y153" s="28"/>
      <c r="Z153" s="28"/>
    </row>
    <row r="154" spans="1:26" x14ac:dyDescent="0.3">
      <c r="A154" s="19"/>
      <c r="B154" s="20"/>
      <c r="C154" s="21"/>
      <c r="D154" s="6"/>
      <c r="E154" s="9"/>
      <c r="F154" s="10"/>
      <c r="G154" s="8"/>
      <c r="H154" s="8"/>
      <c r="I154" s="8"/>
      <c r="J154" s="8"/>
      <c r="K154" s="8"/>
      <c r="L154" s="8"/>
      <c r="M154" s="8"/>
      <c r="N154" s="8"/>
      <c r="O154" s="8"/>
      <c r="P154" s="8"/>
      <c r="Q154" s="28"/>
      <c r="R154" s="28"/>
      <c r="S154" s="28"/>
      <c r="T154" s="28"/>
      <c r="U154" s="28"/>
      <c r="V154" s="28"/>
      <c r="W154" s="28"/>
      <c r="X154" s="28"/>
      <c r="Y154" s="28"/>
      <c r="Z154" s="28"/>
    </row>
    <row r="155" spans="1:26" x14ac:dyDescent="0.3">
      <c r="A155" s="19"/>
      <c r="B155" s="20"/>
      <c r="C155" s="21"/>
      <c r="D155" s="6"/>
      <c r="E155" s="9"/>
      <c r="F155" s="10"/>
      <c r="G155" s="8"/>
      <c r="H155" s="8"/>
      <c r="I155" s="8"/>
      <c r="J155" s="8"/>
      <c r="K155" s="8"/>
      <c r="L155" s="8"/>
      <c r="M155" s="8"/>
      <c r="N155" s="8"/>
      <c r="O155" s="8"/>
      <c r="P155" s="8"/>
      <c r="Q155" s="28"/>
      <c r="R155" s="28"/>
      <c r="S155" s="28"/>
      <c r="T155" s="28"/>
      <c r="U155" s="28"/>
      <c r="V155" s="28"/>
      <c r="W155" s="28"/>
      <c r="X155" s="28"/>
      <c r="Y155" s="28"/>
      <c r="Z155" s="28"/>
    </row>
    <row r="156" spans="1:26" x14ac:dyDescent="0.3">
      <c r="A156" s="19"/>
      <c r="B156" s="20"/>
      <c r="C156" s="21"/>
      <c r="D156" s="6"/>
      <c r="E156" s="9"/>
      <c r="F156" s="10"/>
      <c r="G156" s="8"/>
      <c r="H156" s="8"/>
      <c r="I156" s="8"/>
      <c r="J156" s="8"/>
      <c r="K156" s="8"/>
      <c r="L156" s="8"/>
      <c r="M156" s="8"/>
      <c r="N156" s="8"/>
      <c r="O156" s="8"/>
      <c r="P156" s="8"/>
      <c r="Q156" s="28"/>
      <c r="R156" s="28"/>
      <c r="S156" s="28"/>
      <c r="T156" s="28"/>
      <c r="U156" s="28"/>
      <c r="V156" s="28"/>
      <c r="W156" s="28"/>
      <c r="X156" s="28"/>
      <c r="Y156" s="28"/>
      <c r="Z156" s="28"/>
    </row>
    <row r="157" spans="1:26" x14ac:dyDescent="0.3">
      <c r="A157" s="19"/>
      <c r="B157" s="20"/>
      <c r="C157" s="21"/>
      <c r="D157" s="6"/>
      <c r="E157" s="9"/>
      <c r="F157" s="10"/>
      <c r="G157" s="8"/>
      <c r="H157" s="8"/>
      <c r="I157" s="8"/>
      <c r="J157" s="8"/>
      <c r="K157" s="8"/>
      <c r="L157" s="8"/>
      <c r="M157" s="8"/>
      <c r="N157" s="8"/>
      <c r="O157" s="8"/>
      <c r="P157" s="8"/>
      <c r="Q157" s="28"/>
      <c r="R157" s="28"/>
      <c r="S157" s="28"/>
      <c r="T157" s="28"/>
      <c r="U157" s="28"/>
      <c r="V157" s="28"/>
      <c r="W157" s="28"/>
      <c r="X157" s="28"/>
      <c r="Y157" s="28"/>
      <c r="Z157" s="28"/>
    </row>
    <row r="158" spans="1:26" x14ac:dyDescent="0.3">
      <c r="A158" s="19"/>
      <c r="B158" s="20"/>
      <c r="C158" s="21"/>
      <c r="D158" s="6"/>
      <c r="E158" s="9"/>
      <c r="F158" s="10"/>
      <c r="G158" s="8"/>
      <c r="H158" s="8"/>
      <c r="I158" s="8"/>
      <c r="J158" s="8"/>
      <c r="K158" s="8"/>
      <c r="L158" s="8"/>
      <c r="M158" s="8"/>
      <c r="N158" s="8"/>
      <c r="O158" s="8"/>
      <c r="P158" s="8"/>
      <c r="Q158" s="28"/>
      <c r="R158" s="28"/>
      <c r="S158" s="28"/>
      <c r="T158" s="28"/>
      <c r="U158" s="28"/>
      <c r="V158" s="28"/>
      <c r="W158" s="28"/>
      <c r="X158" s="28"/>
      <c r="Y158" s="28"/>
      <c r="Z158" s="28"/>
    </row>
    <row r="159" spans="1:26" x14ac:dyDescent="0.3">
      <c r="A159" s="19"/>
      <c r="B159" s="20"/>
      <c r="C159" s="21"/>
      <c r="D159" s="11"/>
      <c r="E159" s="9"/>
      <c r="F159" s="10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28"/>
      <c r="R159" s="28"/>
      <c r="S159" s="28"/>
      <c r="T159" s="28"/>
      <c r="U159" s="28"/>
      <c r="V159" s="28"/>
      <c r="W159" s="28"/>
      <c r="X159" s="28"/>
      <c r="Y159" s="28"/>
      <c r="Z159" s="28"/>
    </row>
    <row r="160" spans="1:26" x14ac:dyDescent="0.3">
      <c r="A160" s="19"/>
      <c r="B160" s="20"/>
      <c r="C160" s="21"/>
      <c r="D160" s="7"/>
      <c r="E160" s="9"/>
      <c r="F160" s="10"/>
      <c r="G160" s="8"/>
      <c r="H160" s="8"/>
      <c r="I160" s="8"/>
      <c r="J160" s="8"/>
      <c r="K160" s="8"/>
      <c r="L160" s="8"/>
      <c r="M160" s="8"/>
      <c r="N160" s="8"/>
      <c r="O160" s="8"/>
      <c r="P160" s="8"/>
      <c r="Q160" s="28"/>
      <c r="R160" s="28"/>
      <c r="S160" s="28"/>
      <c r="T160" s="28"/>
      <c r="U160" s="28"/>
      <c r="V160" s="28"/>
      <c r="W160" s="28"/>
      <c r="X160" s="28"/>
      <c r="Y160" s="28"/>
      <c r="Z160" s="28"/>
    </row>
    <row r="161" spans="1:26" x14ac:dyDescent="0.3">
      <c r="A161" s="19"/>
      <c r="B161" s="20"/>
      <c r="C161" s="21"/>
      <c r="D161" s="7"/>
      <c r="E161" s="9"/>
      <c r="F161" s="10"/>
      <c r="G161" s="8"/>
      <c r="H161" s="8"/>
      <c r="I161" s="8"/>
      <c r="J161" s="8"/>
      <c r="K161" s="8"/>
      <c r="L161" s="8"/>
      <c r="M161" s="8"/>
      <c r="N161" s="8"/>
      <c r="O161" s="8"/>
      <c r="P161" s="8"/>
      <c r="Q161" s="28"/>
      <c r="R161" s="28"/>
      <c r="S161" s="28"/>
      <c r="T161" s="28"/>
      <c r="U161" s="28"/>
      <c r="V161" s="28"/>
      <c r="W161" s="28"/>
      <c r="X161" s="28"/>
      <c r="Y161" s="28"/>
      <c r="Z161" s="28"/>
    </row>
    <row r="162" spans="1:26" x14ac:dyDescent="0.3">
      <c r="A162" s="19"/>
      <c r="B162" s="20"/>
      <c r="C162" s="21"/>
      <c r="D162" s="6"/>
      <c r="E162" s="9"/>
      <c r="F162" s="10"/>
      <c r="G162" s="8"/>
      <c r="H162" s="8"/>
      <c r="I162" s="8"/>
      <c r="J162" s="8"/>
      <c r="K162" s="8"/>
      <c r="L162" s="8"/>
      <c r="M162" s="8"/>
      <c r="N162" s="8"/>
      <c r="O162" s="8"/>
      <c r="P162" s="8"/>
      <c r="Q162" s="28"/>
      <c r="R162" s="28"/>
      <c r="S162" s="28"/>
      <c r="T162" s="28"/>
      <c r="U162" s="28"/>
      <c r="V162" s="28"/>
      <c r="W162" s="28"/>
      <c r="X162" s="28"/>
      <c r="Y162" s="28"/>
      <c r="Z162" s="28"/>
    </row>
    <row r="163" spans="1:26" x14ac:dyDescent="0.3">
      <c r="A163" s="19"/>
      <c r="B163" s="20"/>
      <c r="C163" s="21"/>
      <c r="D163" s="6"/>
      <c r="E163" s="9"/>
      <c r="F163" s="10"/>
      <c r="G163" s="8"/>
      <c r="H163" s="8"/>
      <c r="I163" s="8"/>
      <c r="J163" s="8"/>
      <c r="K163" s="8"/>
      <c r="L163" s="8"/>
      <c r="M163" s="8"/>
      <c r="N163" s="8"/>
      <c r="O163" s="8"/>
      <c r="P163" s="8"/>
      <c r="Q163" s="28"/>
      <c r="R163" s="28"/>
      <c r="S163" s="28"/>
      <c r="T163" s="28"/>
      <c r="U163" s="28"/>
      <c r="V163" s="28"/>
      <c r="W163" s="28"/>
      <c r="X163" s="28"/>
      <c r="Y163" s="28"/>
      <c r="Z163" s="28"/>
    </row>
    <row r="164" spans="1:26" x14ac:dyDescent="0.3">
      <c r="A164" s="19"/>
      <c r="B164" s="20"/>
      <c r="C164" s="21"/>
      <c r="D164" s="6"/>
      <c r="E164" s="9"/>
      <c r="F164" s="10"/>
      <c r="G164" s="8"/>
      <c r="H164" s="8"/>
      <c r="I164" s="8"/>
      <c r="J164" s="8"/>
      <c r="K164" s="8"/>
      <c r="L164" s="8"/>
      <c r="M164" s="8"/>
      <c r="N164" s="8"/>
      <c r="O164" s="8"/>
      <c r="P164" s="8"/>
      <c r="Q164" s="28"/>
      <c r="R164" s="28"/>
      <c r="S164" s="28"/>
      <c r="T164" s="28"/>
      <c r="U164" s="28"/>
      <c r="V164" s="28"/>
      <c r="W164" s="28"/>
      <c r="X164" s="28"/>
      <c r="Y164" s="28"/>
      <c r="Z164" s="28"/>
    </row>
    <row r="165" spans="1:26" x14ac:dyDescent="0.3">
      <c r="A165" s="19"/>
      <c r="B165" s="20"/>
      <c r="C165" s="21"/>
      <c r="D165" s="6"/>
      <c r="E165" s="9"/>
      <c r="F165" s="10"/>
      <c r="G165" s="8"/>
      <c r="H165" s="8"/>
      <c r="I165" s="8"/>
      <c r="J165" s="8"/>
      <c r="K165" s="8"/>
      <c r="L165" s="8"/>
      <c r="M165" s="8"/>
      <c r="N165" s="8"/>
      <c r="O165" s="8"/>
      <c r="P165" s="8"/>
      <c r="Q165" s="28"/>
      <c r="R165" s="28"/>
      <c r="S165" s="28"/>
      <c r="T165" s="28"/>
      <c r="U165" s="28"/>
      <c r="V165" s="28"/>
      <c r="W165" s="28"/>
      <c r="X165" s="28"/>
      <c r="Y165" s="28"/>
      <c r="Z165" s="28"/>
    </row>
    <row r="166" spans="1:26" x14ac:dyDescent="0.3">
      <c r="A166" s="23"/>
      <c r="B166" s="20"/>
      <c r="C166" s="21"/>
      <c r="D166" s="11"/>
      <c r="E166" s="9"/>
      <c r="F166" s="10"/>
      <c r="G166" s="8"/>
      <c r="H166" s="8"/>
      <c r="I166" s="8"/>
      <c r="J166" s="8"/>
      <c r="K166" s="8"/>
      <c r="L166" s="8"/>
      <c r="M166" s="8"/>
      <c r="N166" s="8"/>
      <c r="O166" s="8"/>
      <c r="P166" s="8"/>
      <c r="Q166" s="28"/>
      <c r="R166" s="28"/>
      <c r="S166" s="28"/>
      <c r="T166" s="28"/>
      <c r="U166" s="28"/>
      <c r="V166" s="28"/>
      <c r="W166" s="28"/>
      <c r="X166" s="28"/>
      <c r="Y166" s="28"/>
      <c r="Z166" s="28"/>
    </row>
    <row r="167" spans="1:26" x14ac:dyDescent="0.3">
      <c r="A167" s="23"/>
      <c r="B167" s="20"/>
      <c r="C167" s="21"/>
      <c r="D167" s="6"/>
      <c r="E167" s="9"/>
      <c r="F167" s="10"/>
      <c r="G167" s="8"/>
      <c r="H167" s="8"/>
      <c r="I167" s="8"/>
      <c r="J167" s="8"/>
      <c r="K167" s="8"/>
      <c r="L167" s="8"/>
      <c r="M167" s="8"/>
      <c r="N167" s="8"/>
      <c r="O167" s="8"/>
      <c r="P167" s="8"/>
      <c r="Q167" s="28"/>
      <c r="R167" s="28"/>
      <c r="S167" s="28"/>
      <c r="T167" s="28"/>
      <c r="U167" s="28"/>
      <c r="V167" s="28"/>
      <c r="W167" s="28"/>
      <c r="X167" s="28"/>
      <c r="Y167" s="28"/>
      <c r="Z167" s="28"/>
    </row>
    <row r="168" spans="1:26" x14ac:dyDescent="0.3">
      <c r="A168" s="23"/>
      <c r="B168" s="20"/>
      <c r="C168" s="21"/>
      <c r="D168" s="7"/>
      <c r="E168" s="9"/>
      <c r="F168" s="10"/>
      <c r="G168" s="8"/>
      <c r="H168" s="8"/>
      <c r="I168" s="8"/>
      <c r="J168" s="8"/>
      <c r="K168" s="8"/>
      <c r="L168" s="8"/>
      <c r="M168" s="8"/>
      <c r="N168" s="8"/>
      <c r="O168" s="8"/>
      <c r="P168" s="8"/>
      <c r="Q168" s="28"/>
      <c r="R168" s="28"/>
      <c r="S168" s="28"/>
      <c r="T168" s="28"/>
      <c r="U168" s="28"/>
      <c r="V168" s="28"/>
      <c r="W168" s="28"/>
      <c r="X168" s="28"/>
      <c r="Y168" s="28"/>
      <c r="Z168" s="28"/>
    </row>
    <row r="169" spans="1:26" x14ac:dyDescent="0.3">
      <c r="A169" s="19"/>
      <c r="B169" s="20"/>
      <c r="C169" s="21"/>
      <c r="D169" s="7"/>
      <c r="E169" s="9"/>
      <c r="F169" s="10"/>
      <c r="G169" s="8"/>
      <c r="H169" s="8"/>
      <c r="I169" s="8"/>
      <c r="J169" s="8"/>
      <c r="K169" s="8"/>
      <c r="L169" s="8"/>
      <c r="M169" s="8"/>
      <c r="N169" s="8"/>
      <c r="O169" s="8"/>
      <c r="P169" s="8"/>
      <c r="Q169" s="28"/>
      <c r="R169" s="28"/>
      <c r="S169" s="28"/>
      <c r="T169" s="28"/>
      <c r="U169" s="28"/>
      <c r="V169" s="28"/>
      <c r="W169" s="28"/>
      <c r="X169" s="28"/>
      <c r="Y169" s="28"/>
      <c r="Z169" s="28"/>
    </row>
    <row r="170" spans="1:26" x14ac:dyDescent="0.3">
      <c r="A170" s="19"/>
      <c r="B170" s="20"/>
      <c r="C170" s="21"/>
      <c r="D170" s="7"/>
      <c r="E170" s="9"/>
      <c r="F170" s="10"/>
      <c r="G170" s="8"/>
      <c r="H170" s="8"/>
      <c r="I170" s="8"/>
      <c r="J170" s="8"/>
      <c r="K170" s="8"/>
      <c r="L170" s="8"/>
      <c r="M170" s="8"/>
      <c r="N170" s="8"/>
      <c r="O170" s="8"/>
      <c r="P170" s="8"/>
      <c r="Q170" s="28"/>
      <c r="R170" s="28"/>
      <c r="S170" s="28"/>
      <c r="T170" s="28"/>
      <c r="U170" s="28"/>
      <c r="V170" s="28"/>
      <c r="W170" s="28"/>
      <c r="X170" s="28"/>
      <c r="Y170" s="28"/>
      <c r="Z170" s="28"/>
    </row>
    <row r="171" spans="1:26" x14ac:dyDescent="0.3">
      <c r="A171" s="19"/>
      <c r="B171" s="20"/>
      <c r="C171" s="21"/>
      <c r="D171" s="7"/>
      <c r="E171" s="9"/>
      <c r="F171" s="10"/>
      <c r="G171" s="8"/>
      <c r="H171" s="8"/>
      <c r="I171" s="8"/>
      <c r="J171" s="8"/>
      <c r="K171" s="8"/>
      <c r="L171" s="8"/>
      <c r="M171" s="8"/>
      <c r="N171" s="8"/>
      <c r="O171" s="8"/>
      <c r="P171" s="8"/>
      <c r="Q171" s="28"/>
      <c r="R171" s="28"/>
      <c r="S171" s="28"/>
      <c r="T171" s="28"/>
      <c r="U171" s="28"/>
      <c r="V171" s="28"/>
      <c r="W171" s="28"/>
      <c r="X171" s="28"/>
      <c r="Y171" s="28"/>
      <c r="Z171" s="28"/>
    </row>
    <row r="172" spans="1:26" x14ac:dyDescent="0.3">
      <c r="A172" s="19"/>
      <c r="B172" s="20"/>
      <c r="C172" s="21"/>
      <c r="D172" s="7"/>
      <c r="E172" s="9"/>
      <c r="F172" s="10"/>
      <c r="G172" s="8"/>
      <c r="H172" s="8"/>
      <c r="I172" s="8"/>
      <c r="J172" s="8"/>
      <c r="K172" s="8"/>
      <c r="L172" s="8"/>
      <c r="M172" s="8"/>
      <c r="N172" s="8"/>
      <c r="O172" s="8"/>
      <c r="P172" s="8"/>
      <c r="Q172" s="28"/>
      <c r="R172" s="28"/>
      <c r="S172" s="28"/>
      <c r="T172" s="28"/>
      <c r="U172" s="28"/>
      <c r="V172" s="28"/>
      <c r="W172" s="28"/>
      <c r="X172" s="28"/>
      <c r="Y172" s="28"/>
      <c r="Z172" s="28"/>
    </row>
    <row r="173" spans="1:26" x14ac:dyDescent="0.3">
      <c r="A173" s="19"/>
      <c r="B173" s="20"/>
      <c r="C173" s="21"/>
      <c r="D173" s="7"/>
      <c r="E173" s="9"/>
      <c r="F173" s="10"/>
      <c r="G173" s="8"/>
      <c r="H173" s="8"/>
      <c r="I173" s="8"/>
      <c r="J173" s="8"/>
      <c r="K173" s="8"/>
      <c r="L173" s="8"/>
      <c r="M173" s="8"/>
      <c r="N173" s="8"/>
      <c r="O173" s="8"/>
      <c r="P173" s="8"/>
      <c r="Q173" s="28"/>
      <c r="R173" s="28"/>
      <c r="S173" s="28"/>
      <c r="T173" s="28"/>
      <c r="U173" s="28"/>
      <c r="V173" s="28"/>
      <c r="W173" s="28"/>
      <c r="X173" s="28"/>
      <c r="Y173" s="28"/>
      <c r="Z173" s="28"/>
    </row>
    <row r="174" spans="1:26" x14ac:dyDescent="0.3">
      <c r="A174" s="19"/>
      <c r="B174" s="20"/>
      <c r="C174" s="21"/>
      <c r="D174" s="7"/>
      <c r="E174" s="9"/>
      <c r="F174" s="10"/>
      <c r="G174" s="8"/>
      <c r="H174" s="8"/>
      <c r="I174" s="8"/>
      <c r="J174" s="8"/>
      <c r="K174" s="8"/>
      <c r="L174" s="8"/>
      <c r="M174" s="8"/>
      <c r="N174" s="8"/>
      <c r="O174" s="8"/>
      <c r="P174" s="8"/>
      <c r="Q174" s="28"/>
      <c r="R174" s="28"/>
      <c r="S174" s="28"/>
      <c r="T174" s="28"/>
      <c r="U174" s="28"/>
      <c r="V174" s="28"/>
      <c r="W174" s="28"/>
      <c r="X174" s="28"/>
      <c r="Y174" s="28"/>
      <c r="Z174" s="28"/>
    </row>
    <row r="175" spans="1:26" x14ac:dyDescent="0.3">
      <c r="A175" s="19"/>
      <c r="B175" s="20"/>
      <c r="C175" s="21"/>
      <c r="D175" s="7"/>
      <c r="E175" s="9"/>
      <c r="F175" s="10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28"/>
      <c r="R175" s="28"/>
      <c r="S175" s="28"/>
      <c r="T175" s="28"/>
      <c r="U175" s="28"/>
      <c r="V175" s="28"/>
      <c r="W175" s="28"/>
      <c r="X175" s="28"/>
      <c r="Y175" s="28"/>
      <c r="Z175" s="28"/>
    </row>
    <row r="176" spans="1:26" x14ac:dyDescent="0.3">
      <c r="A176" s="19"/>
      <c r="B176" s="20"/>
      <c r="C176" s="21"/>
      <c r="D176" s="7"/>
      <c r="E176" s="9"/>
      <c r="F176" s="10"/>
      <c r="G176" s="8"/>
      <c r="H176" s="8"/>
      <c r="I176" s="8"/>
      <c r="J176" s="8"/>
      <c r="K176" s="8"/>
      <c r="L176" s="8"/>
      <c r="M176" s="8"/>
      <c r="N176" s="8"/>
      <c r="O176" s="8"/>
      <c r="P176" s="8"/>
      <c r="Q176" s="28"/>
      <c r="R176" s="28"/>
      <c r="S176" s="28"/>
      <c r="T176" s="28"/>
      <c r="U176" s="28"/>
      <c r="V176" s="28"/>
      <c r="W176" s="28"/>
      <c r="X176" s="28"/>
      <c r="Y176" s="28"/>
      <c r="Z176" s="28"/>
    </row>
    <row r="177" spans="1:26" x14ac:dyDescent="0.3">
      <c r="A177" s="19"/>
      <c r="B177" s="20"/>
      <c r="C177" s="21"/>
      <c r="D177" s="7"/>
      <c r="E177" s="9"/>
      <c r="F177" s="10"/>
      <c r="G177" s="8"/>
      <c r="H177" s="8"/>
      <c r="I177" s="8"/>
      <c r="J177" s="8"/>
      <c r="K177" s="8"/>
      <c r="L177" s="8"/>
      <c r="M177" s="8"/>
      <c r="N177" s="8"/>
      <c r="O177" s="8"/>
      <c r="P177" s="8"/>
      <c r="Q177" s="28"/>
      <c r="R177" s="28"/>
      <c r="S177" s="28"/>
      <c r="T177" s="28"/>
      <c r="U177" s="28"/>
      <c r="V177" s="28"/>
      <c r="W177" s="28"/>
      <c r="X177" s="28"/>
      <c r="Y177" s="28"/>
      <c r="Z177" s="28"/>
    </row>
    <row r="178" spans="1:26" x14ac:dyDescent="0.3">
      <c r="A178" s="19"/>
      <c r="B178" s="20"/>
      <c r="C178" s="21"/>
      <c r="D178" s="7"/>
      <c r="E178" s="9"/>
      <c r="F178" s="10"/>
      <c r="G178" s="8"/>
      <c r="H178" s="8"/>
      <c r="I178" s="8"/>
      <c r="J178" s="8"/>
      <c r="K178" s="8"/>
      <c r="L178" s="8"/>
      <c r="M178" s="8"/>
      <c r="N178" s="8"/>
      <c r="O178" s="8"/>
      <c r="P178" s="8"/>
      <c r="Q178" s="28"/>
      <c r="R178" s="28"/>
      <c r="S178" s="28"/>
      <c r="T178" s="28"/>
      <c r="U178" s="28"/>
      <c r="V178" s="28"/>
      <c r="W178" s="28"/>
      <c r="X178" s="28"/>
      <c r="Y178" s="28"/>
      <c r="Z178" s="28"/>
    </row>
    <row r="179" spans="1:26" x14ac:dyDescent="0.3">
      <c r="A179" s="19"/>
      <c r="B179" s="20"/>
      <c r="C179" s="21"/>
      <c r="D179" s="7"/>
      <c r="E179" s="9"/>
      <c r="F179" s="10"/>
      <c r="G179" s="8"/>
      <c r="H179" s="8"/>
      <c r="I179" s="8"/>
      <c r="J179" s="8"/>
      <c r="K179" s="8"/>
      <c r="L179" s="8"/>
      <c r="M179" s="8"/>
      <c r="N179" s="8"/>
      <c r="O179" s="8"/>
      <c r="P179" s="8"/>
      <c r="Q179" s="28"/>
      <c r="R179" s="28"/>
      <c r="S179" s="28"/>
      <c r="T179" s="28"/>
      <c r="U179" s="28"/>
      <c r="V179" s="28"/>
      <c r="W179" s="28"/>
      <c r="X179" s="28"/>
      <c r="Y179" s="28"/>
      <c r="Z179" s="28"/>
    </row>
    <row r="180" spans="1:26" x14ac:dyDescent="0.3">
      <c r="A180" s="19"/>
      <c r="B180" s="20"/>
      <c r="C180" s="21"/>
      <c r="D180" s="11"/>
      <c r="E180" s="9"/>
      <c r="F180" s="10"/>
      <c r="G180" s="8"/>
      <c r="H180" s="8"/>
      <c r="I180" s="8"/>
      <c r="J180" s="8"/>
      <c r="K180" s="8"/>
      <c r="L180" s="8"/>
      <c r="M180" s="8"/>
      <c r="N180" s="8"/>
      <c r="O180" s="8"/>
      <c r="P180" s="8"/>
      <c r="Q180" s="28"/>
      <c r="R180" s="28"/>
      <c r="S180" s="28"/>
      <c r="T180" s="28"/>
      <c r="U180" s="28"/>
      <c r="V180" s="28"/>
      <c r="W180" s="28"/>
      <c r="X180" s="28"/>
      <c r="Y180" s="28"/>
      <c r="Z180" s="28"/>
    </row>
    <row r="181" spans="1:26" x14ac:dyDescent="0.3">
      <c r="A181" s="19"/>
      <c r="B181" s="20"/>
      <c r="C181" s="21"/>
      <c r="D181" s="7"/>
      <c r="E181" s="9"/>
      <c r="F181" s="10"/>
      <c r="G181" s="8"/>
      <c r="H181" s="8"/>
      <c r="I181" s="8"/>
      <c r="J181" s="8"/>
      <c r="K181" s="8"/>
      <c r="L181" s="8"/>
      <c r="M181" s="8"/>
      <c r="N181" s="8"/>
      <c r="O181" s="8"/>
      <c r="P181" s="8"/>
      <c r="Q181" s="28"/>
      <c r="R181" s="28"/>
      <c r="S181" s="28"/>
      <c r="T181" s="28"/>
      <c r="U181" s="28"/>
      <c r="V181" s="28"/>
      <c r="W181" s="28"/>
      <c r="X181" s="28"/>
      <c r="Y181" s="28"/>
      <c r="Z181" s="28"/>
    </row>
    <row r="182" spans="1:26" x14ac:dyDescent="0.3">
      <c r="A182" s="19"/>
      <c r="B182" s="20"/>
      <c r="C182" s="21"/>
      <c r="D182" s="12"/>
      <c r="E182" s="9"/>
      <c r="F182" s="10"/>
      <c r="G182" s="8"/>
      <c r="H182" s="8"/>
      <c r="I182" s="8"/>
      <c r="J182" s="8"/>
      <c r="K182" s="8"/>
      <c r="L182" s="8"/>
      <c r="M182" s="8"/>
      <c r="N182" s="8"/>
      <c r="O182" s="8"/>
      <c r="P182" s="8"/>
      <c r="Q182" s="28"/>
      <c r="R182" s="28"/>
      <c r="S182" s="28"/>
      <c r="T182" s="28"/>
      <c r="U182" s="28"/>
      <c r="V182" s="28"/>
      <c r="W182" s="28"/>
      <c r="X182" s="28"/>
      <c r="Y182" s="28"/>
      <c r="Z182" s="28"/>
    </row>
    <row r="183" spans="1:26" x14ac:dyDescent="0.3">
      <c r="A183" s="19"/>
      <c r="B183" s="20"/>
      <c r="C183" s="21"/>
      <c r="D183" s="6"/>
      <c r="E183" s="9"/>
      <c r="F183" s="10"/>
      <c r="G183" s="8"/>
      <c r="H183" s="8"/>
      <c r="I183" s="8"/>
      <c r="J183" s="8"/>
      <c r="K183" s="8"/>
      <c r="L183" s="8"/>
      <c r="M183" s="8"/>
      <c r="N183" s="8"/>
      <c r="O183" s="8"/>
      <c r="P183" s="8"/>
      <c r="Q183" s="28"/>
      <c r="R183" s="28"/>
      <c r="S183" s="28"/>
      <c r="T183" s="28"/>
      <c r="U183" s="28"/>
      <c r="V183" s="28"/>
      <c r="W183" s="28"/>
      <c r="X183" s="28"/>
      <c r="Y183" s="28"/>
      <c r="Z183" s="28"/>
    </row>
    <row r="184" spans="1:26" x14ac:dyDescent="0.3">
      <c r="A184" s="19"/>
      <c r="B184" s="20"/>
      <c r="C184" s="21"/>
      <c r="D184" s="7"/>
      <c r="E184" s="9"/>
      <c r="F184" s="10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28"/>
      <c r="R184" s="28"/>
      <c r="S184" s="28"/>
      <c r="T184" s="28"/>
      <c r="U184" s="28"/>
      <c r="V184" s="28"/>
      <c r="W184" s="28"/>
      <c r="X184" s="28"/>
      <c r="Y184" s="28"/>
      <c r="Z184" s="28"/>
    </row>
    <row r="185" spans="1:26" x14ac:dyDescent="0.3">
      <c r="A185" s="19"/>
      <c r="B185" s="20"/>
      <c r="C185" s="21"/>
      <c r="D185" s="6"/>
      <c r="E185" s="9"/>
      <c r="F185" s="10"/>
      <c r="G185" s="8"/>
      <c r="H185" s="8"/>
      <c r="I185" s="8"/>
      <c r="J185" s="8"/>
      <c r="K185" s="8"/>
      <c r="L185" s="8"/>
      <c r="M185" s="8"/>
      <c r="N185" s="8"/>
      <c r="O185" s="8"/>
      <c r="P185" s="8"/>
      <c r="Q185" s="28"/>
      <c r="R185" s="28"/>
      <c r="S185" s="28"/>
      <c r="T185" s="28"/>
      <c r="U185" s="28"/>
      <c r="V185" s="28"/>
      <c r="W185" s="28"/>
      <c r="X185" s="28"/>
      <c r="Y185" s="28"/>
      <c r="Z185" s="28"/>
    </row>
    <row r="186" spans="1:26" x14ac:dyDescent="0.3">
      <c r="A186" s="19"/>
      <c r="B186" s="20"/>
      <c r="C186" s="21"/>
      <c r="D186" s="6"/>
      <c r="E186" s="9"/>
      <c r="F186" s="10"/>
      <c r="G186" s="8"/>
      <c r="H186" s="8"/>
      <c r="I186" s="8"/>
      <c r="J186" s="8"/>
      <c r="K186" s="8"/>
      <c r="L186" s="8"/>
      <c r="M186" s="8"/>
      <c r="N186" s="8"/>
      <c r="O186" s="8"/>
      <c r="P186" s="8"/>
      <c r="Q186" s="28"/>
      <c r="R186" s="28"/>
      <c r="S186" s="28"/>
      <c r="T186" s="28"/>
      <c r="U186" s="28"/>
      <c r="V186" s="28"/>
      <c r="W186" s="28"/>
      <c r="X186" s="28"/>
      <c r="Y186" s="28"/>
      <c r="Z186" s="28"/>
    </row>
    <row r="187" spans="1:26" x14ac:dyDescent="0.3">
      <c r="A187" s="19"/>
      <c r="B187" s="20"/>
      <c r="C187" s="21"/>
      <c r="D187" s="6"/>
      <c r="E187" s="9"/>
      <c r="F187" s="10"/>
      <c r="G187" s="8"/>
      <c r="H187" s="8"/>
      <c r="I187" s="8"/>
      <c r="J187" s="8"/>
      <c r="K187" s="8"/>
      <c r="L187" s="8"/>
      <c r="M187" s="8"/>
      <c r="N187" s="8"/>
      <c r="O187" s="8"/>
      <c r="P187" s="8"/>
      <c r="Q187" s="28"/>
      <c r="R187" s="28"/>
      <c r="S187" s="28"/>
      <c r="T187" s="28"/>
      <c r="U187" s="28"/>
      <c r="V187" s="28"/>
      <c r="W187" s="28"/>
      <c r="X187" s="28"/>
      <c r="Y187" s="28"/>
      <c r="Z187" s="28"/>
    </row>
    <row r="188" spans="1:26" x14ac:dyDescent="0.3">
      <c r="A188" s="19"/>
      <c r="B188" s="20"/>
      <c r="C188" s="21"/>
      <c r="D188" s="6"/>
      <c r="E188" s="9"/>
      <c r="F188" s="10"/>
      <c r="G188" s="8"/>
      <c r="H188" s="8"/>
      <c r="I188" s="8"/>
      <c r="J188" s="8"/>
      <c r="K188" s="8"/>
      <c r="L188" s="8"/>
      <c r="M188" s="8"/>
      <c r="N188" s="8"/>
      <c r="O188" s="8"/>
      <c r="P188" s="8"/>
      <c r="Q188" s="28"/>
      <c r="R188" s="28"/>
      <c r="S188" s="28"/>
      <c r="T188" s="28"/>
      <c r="U188" s="28"/>
      <c r="V188" s="28"/>
      <c r="W188" s="28"/>
      <c r="X188" s="28"/>
      <c r="Y188" s="28"/>
      <c r="Z188" s="28"/>
    </row>
    <row r="189" spans="1:26" x14ac:dyDescent="0.3">
      <c r="A189" s="23"/>
      <c r="B189" s="20"/>
      <c r="C189" s="21"/>
      <c r="D189" s="7"/>
      <c r="E189" s="9"/>
      <c r="F189" s="10"/>
      <c r="G189" s="8"/>
      <c r="H189" s="8"/>
      <c r="I189" s="8"/>
      <c r="J189" s="8"/>
      <c r="K189" s="8"/>
      <c r="L189" s="8"/>
      <c r="M189" s="8"/>
      <c r="N189" s="8"/>
      <c r="O189" s="8"/>
      <c r="P189" s="8"/>
      <c r="Q189" s="28"/>
      <c r="R189" s="28"/>
      <c r="S189" s="28"/>
      <c r="T189" s="28"/>
      <c r="U189" s="28"/>
      <c r="V189" s="28"/>
      <c r="W189" s="28"/>
      <c r="X189" s="28"/>
      <c r="Y189" s="28"/>
      <c r="Z189" s="28"/>
    </row>
    <row r="190" spans="1:26" x14ac:dyDescent="0.3">
      <c r="A190" s="46"/>
      <c r="B190" s="45"/>
      <c r="C190" s="43"/>
      <c r="D190" s="7"/>
      <c r="E190" s="8"/>
      <c r="F190" s="10"/>
      <c r="G190" s="8"/>
      <c r="H190" s="8"/>
      <c r="I190" s="8"/>
      <c r="J190" s="8"/>
      <c r="K190" s="8"/>
      <c r="L190" s="8"/>
      <c r="M190" s="8"/>
      <c r="N190" s="8"/>
      <c r="O190" s="8"/>
      <c r="P190" s="8"/>
      <c r="Q190" s="8"/>
      <c r="R190" s="8"/>
      <c r="S190" s="8"/>
      <c r="T190" s="8"/>
      <c r="U190" s="8"/>
      <c r="V190" s="8"/>
      <c r="W190" s="8"/>
      <c r="X190" s="8"/>
      <c r="Y190" s="8"/>
      <c r="Z190" s="8"/>
    </row>
    <row r="191" spans="1:26" x14ac:dyDescent="0.3">
      <c r="A191" s="46"/>
      <c r="B191" s="45"/>
      <c r="C191" s="43"/>
      <c r="D191" s="7"/>
      <c r="E191" s="8"/>
      <c r="F191" s="10"/>
      <c r="G191" s="8"/>
      <c r="H191" s="8"/>
      <c r="I191" s="8"/>
      <c r="J191" s="8"/>
      <c r="K191" s="8"/>
      <c r="L191" s="8"/>
      <c r="M191" s="8"/>
      <c r="N191" s="8"/>
      <c r="O191" s="8"/>
      <c r="P191" s="8"/>
      <c r="Q191" s="8"/>
      <c r="R191" s="8"/>
      <c r="S191" s="8"/>
      <c r="T191" s="8"/>
      <c r="U191" s="8"/>
      <c r="V191" s="8"/>
      <c r="W191" s="8"/>
      <c r="X191" s="8"/>
      <c r="Y191" s="8"/>
      <c r="Z191" s="8"/>
    </row>
    <row r="192" spans="1:26" x14ac:dyDescent="0.3">
      <c r="A192" s="46"/>
      <c r="B192" s="45"/>
      <c r="C192" s="43"/>
      <c r="D192" s="7"/>
      <c r="E192" s="8"/>
      <c r="F192" s="10"/>
      <c r="G192" s="8"/>
      <c r="H192" s="8"/>
      <c r="I192" s="8"/>
      <c r="J192" s="8"/>
      <c r="K192" s="8"/>
      <c r="L192" s="8"/>
      <c r="M192" s="8"/>
      <c r="N192" s="8"/>
      <c r="O192" s="8"/>
      <c r="P192" s="8"/>
      <c r="Q192" s="8"/>
      <c r="R192" s="8"/>
      <c r="S192" s="8"/>
      <c r="T192" s="8"/>
      <c r="U192" s="8"/>
      <c r="V192" s="8"/>
      <c r="W192" s="8"/>
      <c r="X192" s="8"/>
      <c r="Y192" s="8"/>
      <c r="Z192" s="8"/>
    </row>
    <row r="193" spans="1:26" x14ac:dyDescent="0.3">
      <c r="A193" s="46"/>
      <c r="B193" s="45"/>
      <c r="C193" s="43"/>
      <c r="D193" s="7"/>
      <c r="E193" s="8"/>
      <c r="F193" s="10"/>
      <c r="G193" s="8"/>
      <c r="H193" s="8"/>
      <c r="I193" s="8"/>
      <c r="J193" s="8"/>
      <c r="K193" s="8"/>
      <c r="L193" s="8"/>
      <c r="M193" s="8"/>
      <c r="N193" s="8"/>
      <c r="O193" s="8"/>
      <c r="P193" s="8"/>
      <c r="Q193" s="8"/>
      <c r="R193" s="8"/>
      <c r="S193" s="8"/>
      <c r="T193" s="8"/>
      <c r="U193" s="8"/>
      <c r="V193" s="8"/>
      <c r="W193" s="8"/>
      <c r="X193" s="8"/>
      <c r="Y193" s="8"/>
      <c r="Z193" s="8"/>
    </row>
    <row r="194" spans="1:26" x14ac:dyDescent="0.3">
      <c r="A194" s="46"/>
      <c r="B194" s="45"/>
      <c r="C194" s="43"/>
      <c r="D194" s="7"/>
      <c r="E194" s="8"/>
      <c r="F194" s="10"/>
      <c r="G194" s="8"/>
      <c r="H194" s="8"/>
      <c r="I194" s="8"/>
      <c r="J194" s="8"/>
      <c r="K194" s="8"/>
      <c r="L194" s="8"/>
      <c r="M194" s="8"/>
      <c r="N194" s="8"/>
      <c r="O194" s="8"/>
      <c r="P194" s="8"/>
      <c r="Q194" s="8"/>
      <c r="R194" s="8"/>
      <c r="S194" s="8"/>
      <c r="T194" s="8"/>
      <c r="U194" s="8"/>
      <c r="V194" s="8"/>
      <c r="W194" s="8"/>
      <c r="X194" s="8"/>
      <c r="Y194" s="8"/>
      <c r="Z194" s="8"/>
    </row>
    <row r="195" spans="1:26" x14ac:dyDescent="0.3">
      <c r="A195" s="46"/>
      <c r="B195" s="45"/>
      <c r="C195" s="43"/>
      <c r="D195" s="11"/>
      <c r="E195" s="8"/>
      <c r="F195" s="10"/>
      <c r="G195" s="8"/>
      <c r="H195" s="8"/>
      <c r="I195" s="8"/>
      <c r="J195" s="8"/>
      <c r="K195" s="8"/>
      <c r="L195" s="8"/>
      <c r="M195" s="8"/>
      <c r="N195" s="8"/>
      <c r="O195" s="8"/>
      <c r="P195" s="8"/>
      <c r="Q195" s="8"/>
      <c r="R195" s="8"/>
      <c r="S195" s="8"/>
      <c r="T195" s="8"/>
      <c r="U195" s="8"/>
      <c r="V195" s="8"/>
      <c r="W195" s="8"/>
      <c r="X195" s="8"/>
      <c r="Y195" s="8"/>
      <c r="Z195" s="8"/>
    </row>
    <row r="196" spans="1:26" x14ac:dyDescent="0.3">
      <c r="A196" s="46"/>
      <c r="B196" s="45"/>
      <c r="C196" s="43"/>
      <c r="D196" s="7"/>
      <c r="E196" s="8"/>
      <c r="F196" s="10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Y196" s="8"/>
      <c r="Z196" s="8"/>
    </row>
    <row r="197" spans="1:26" x14ac:dyDescent="0.3">
      <c r="A197" s="46"/>
      <c r="B197" s="45"/>
      <c r="C197" s="43"/>
      <c r="D197" s="7"/>
      <c r="E197" s="8"/>
      <c r="F197" s="10"/>
      <c r="G197" s="8"/>
      <c r="H197" s="8"/>
      <c r="I197" s="8"/>
      <c r="J197" s="8"/>
      <c r="K197" s="8"/>
      <c r="L197" s="8"/>
      <c r="M197" s="8"/>
      <c r="N197" s="8"/>
      <c r="O197" s="8"/>
      <c r="P197" s="8"/>
      <c r="Q197" s="8"/>
      <c r="R197" s="8"/>
      <c r="S197" s="8"/>
      <c r="T197" s="8"/>
      <c r="U197" s="8"/>
      <c r="V197" s="8"/>
      <c r="W197" s="8"/>
      <c r="X197" s="8"/>
      <c r="Y197" s="8"/>
      <c r="Z197" s="8"/>
    </row>
    <row r="198" spans="1:26" x14ac:dyDescent="0.3">
      <c r="A198" s="46"/>
      <c r="B198" s="45"/>
      <c r="C198" s="43"/>
      <c r="D198" s="11"/>
      <c r="E198" s="8"/>
      <c r="F198" s="10"/>
      <c r="G198" s="8"/>
      <c r="H198" s="8"/>
      <c r="I198" s="8"/>
      <c r="J198" s="8"/>
      <c r="K198" s="8"/>
      <c r="L198" s="8"/>
      <c r="M198" s="8"/>
      <c r="N198" s="8"/>
      <c r="O198" s="8"/>
      <c r="P198" s="8"/>
      <c r="Q198" s="8"/>
      <c r="R198" s="8"/>
      <c r="S198" s="8"/>
      <c r="T198" s="8"/>
      <c r="U198" s="8"/>
      <c r="V198" s="8"/>
      <c r="W198" s="8"/>
      <c r="X198" s="8"/>
      <c r="Y198" s="8"/>
      <c r="Z198" s="8"/>
    </row>
    <row r="199" spans="1:26" x14ac:dyDescent="0.3">
      <c r="A199" s="46"/>
      <c r="B199" s="45"/>
      <c r="C199" s="43"/>
      <c r="D199" s="11"/>
      <c r="E199" s="8"/>
      <c r="F199" s="10"/>
      <c r="G199" s="8"/>
      <c r="H199" s="8"/>
      <c r="I199" s="8"/>
      <c r="J199" s="8"/>
      <c r="K199" s="8"/>
      <c r="L199" s="8"/>
      <c r="M199" s="8"/>
      <c r="N199" s="8"/>
      <c r="O199" s="8"/>
      <c r="P199" s="8"/>
      <c r="Q199" s="8"/>
      <c r="R199" s="8"/>
      <c r="S199" s="8"/>
      <c r="T199" s="8"/>
      <c r="U199" s="8"/>
      <c r="V199" s="8"/>
      <c r="W199" s="8"/>
      <c r="X199" s="8"/>
      <c r="Y199" s="8"/>
      <c r="Z199" s="8"/>
    </row>
    <row r="200" spans="1:26" x14ac:dyDescent="0.3">
      <c r="A200" s="46"/>
      <c r="B200" s="45"/>
      <c r="C200" s="43"/>
      <c r="D200" s="7"/>
      <c r="E200" s="8"/>
      <c r="F200" s="10"/>
      <c r="G200" s="8"/>
      <c r="H200" s="8"/>
      <c r="I200" s="8"/>
      <c r="J200" s="8"/>
      <c r="K200" s="8"/>
      <c r="L200" s="8"/>
      <c r="M200" s="8"/>
      <c r="N200" s="8"/>
      <c r="O200" s="8"/>
      <c r="P200" s="8"/>
      <c r="Q200" s="8"/>
      <c r="R200" s="8"/>
      <c r="S200" s="8"/>
      <c r="T200" s="8"/>
      <c r="U200" s="8"/>
      <c r="V200" s="8"/>
      <c r="W200" s="8"/>
      <c r="X200" s="8"/>
      <c r="Y200" s="8"/>
      <c r="Z200" s="8"/>
    </row>
    <row r="201" spans="1:26" x14ac:dyDescent="0.3">
      <c r="A201" s="46"/>
      <c r="B201" s="45"/>
      <c r="C201" s="43"/>
      <c r="D201" s="7"/>
      <c r="E201" s="8"/>
      <c r="F201" s="10"/>
      <c r="G201" s="8"/>
      <c r="H201" s="8"/>
      <c r="I201" s="8"/>
      <c r="J201" s="8"/>
      <c r="K201" s="8"/>
      <c r="L201" s="8"/>
      <c r="M201" s="8"/>
      <c r="N201" s="8"/>
      <c r="O201" s="8"/>
      <c r="P201" s="8"/>
      <c r="Q201" s="8"/>
      <c r="R201" s="8"/>
      <c r="S201" s="8"/>
      <c r="T201" s="8"/>
      <c r="U201" s="8"/>
      <c r="V201" s="8"/>
      <c r="W201" s="8"/>
      <c r="X201" s="8"/>
      <c r="Y201" s="8"/>
      <c r="Z201" s="8"/>
    </row>
    <row r="202" spans="1:26" x14ac:dyDescent="0.3">
      <c r="A202" s="46"/>
      <c r="B202" s="45"/>
      <c r="C202" s="43"/>
      <c r="D202" s="7"/>
      <c r="E202" s="8"/>
      <c r="F202" s="10"/>
      <c r="G202" s="8"/>
      <c r="H202" s="8"/>
      <c r="I202" s="8"/>
      <c r="J202" s="8"/>
      <c r="K202" s="8"/>
      <c r="L202" s="8"/>
      <c r="M202" s="8"/>
      <c r="N202" s="8"/>
      <c r="O202" s="8"/>
      <c r="P202" s="8"/>
      <c r="Q202" s="8"/>
      <c r="R202" s="8"/>
      <c r="S202" s="8"/>
      <c r="T202" s="8"/>
      <c r="U202" s="8"/>
      <c r="V202" s="8"/>
      <c r="W202" s="8"/>
      <c r="X202" s="8"/>
      <c r="Y202" s="8"/>
      <c r="Z202" s="8"/>
    </row>
    <row r="203" spans="1:26" x14ac:dyDescent="0.3">
      <c r="A203" s="46"/>
      <c r="B203" s="45"/>
      <c r="C203" s="43"/>
      <c r="D203" s="7"/>
      <c r="E203" s="8"/>
      <c r="F203" s="10"/>
      <c r="G203" s="8"/>
      <c r="H203" s="8"/>
      <c r="I203" s="8"/>
      <c r="J203" s="8"/>
      <c r="K203" s="8"/>
      <c r="L203" s="8"/>
      <c r="M203" s="8"/>
      <c r="N203" s="8"/>
      <c r="O203" s="8"/>
      <c r="P203" s="8"/>
      <c r="Q203" s="8"/>
      <c r="R203" s="8"/>
      <c r="S203" s="8"/>
      <c r="T203" s="8"/>
      <c r="U203" s="8"/>
      <c r="V203" s="8"/>
      <c r="W203" s="8"/>
      <c r="X203" s="8"/>
      <c r="Y203" s="8"/>
      <c r="Z203" s="8"/>
    </row>
    <row r="204" spans="1:26" x14ac:dyDescent="0.3">
      <c r="A204" s="46"/>
      <c r="B204" s="45"/>
      <c r="C204" s="43"/>
      <c r="D204" s="7"/>
      <c r="E204" s="8"/>
      <c r="F204" s="10"/>
      <c r="G204" s="8"/>
      <c r="H204" s="8"/>
      <c r="I204" s="8"/>
      <c r="J204" s="8"/>
      <c r="K204" s="8"/>
      <c r="L204" s="8"/>
      <c r="M204" s="8"/>
      <c r="N204" s="8"/>
      <c r="O204" s="8"/>
      <c r="P204" s="8"/>
      <c r="Q204" s="8"/>
      <c r="R204" s="8"/>
      <c r="S204" s="8"/>
      <c r="T204" s="8"/>
      <c r="U204" s="8"/>
      <c r="V204" s="8"/>
      <c r="W204" s="8"/>
      <c r="X204" s="8"/>
      <c r="Y204" s="8"/>
      <c r="Z204" s="8"/>
    </row>
    <row r="205" spans="1:26" x14ac:dyDescent="0.3">
      <c r="A205" s="46"/>
      <c r="B205" s="45"/>
      <c r="C205" s="43"/>
      <c r="D205" s="7"/>
      <c r="E205" s="8"/>
      <c r="F205" s="10"/>
      <c r="G205" s="8"/>
      <c r="H205" s="8"/>
      <c r="I205" s="8"/>
      <c r="J205" s="8"/>
      <c r="K205" s="8"/>
      <c r="L205" s="8"/>
      <c r="M205" s="8"/>
      <c r="N205" s="8"/>
      <c r="O205" s="8"/>
      <c r="P205" s="8"/>
      <c r="Q205" s="8"/>
      <c r="R205" s="8"/>
      <c r="S205" s="8"/>
      <c r="T205" s="8"/>
      <c r="U205" s="8"/>
      <c r="V205" s="8"/>
      <c r="W205" s="8"/>
      <c r="X205" s="8"/>
      <c r="Y205" s="8"/>
      <c r="Z205" s="8"/>
    </row>
    <row r="206" spans="1:26" x14ac:dyDescent="0.3">
      <c r="A206" s="46"/>
      <c r="B206" s="45"/>
      <c r="C206" s="43"/>
      <c r="D206" s="7"/>
      <c r="E206" s="8"/>
      <c r="F206" s="10"/>
      <c r="G206" s="8"/>
      <c r="H206" s="8"/>
      <c r="I206" s="8"/>
      <c r="J206" s="8"/>
      <c r="K206" s="8"/>
      <c r="L206" s="8"/>
      <c r="M206" s="8"/>
      <c r="N206" s="8"/>
      <c r="O206" s="8"/>
      <c r="P206" s="8"/>
      <c r="Q206" s="8"/>
      <c r="R206" s="8"/>
      <c r="S206" s="8"/>
      <c r="T206" s="8"/>
      <c r="U206" s="8"/>
      <c r="V206" s="8"/>
      <c r="W206" s="8"/>
      <c r="X206" s="8"/>
      <c r="Y206" s="8"/>
      <c r="Z206" s="8"/>
    </row>
    <row r="207" spans="1:26" x14ac:dyDescent="0.3">
      <c r="A207" s="46"/>
      <c r="B207" s="45"/>
      <c r="C207" s="43"/>
      <c r="D207" s="7"/>
      <c r="E207" s="8"/>
      <c r="F207" s="10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Y207" s="8"/>
      <c r="Z207" s="8"/>
    </row>
    <row r="208" spans="1:26" x14ac:dyDescent="0.3">
      <c r="A208" s="46"/>
      <c r="B208" s="45"/>
      <c r="C208" s="43"/>
      <c r="D208" s="7"/>
      <c r="E208" s="8"/>
      <c r="F208" s="10"/>
      <c r="G208" s="8"/>
      <c r="H208" s="8"/>
      <c r="I208" s="8"/>
      <c r="J208" s="8"/>
      <c r="K208" s="8"/>
      <c r="L208" s="8"/>
      <c r="M208" s="8"/>
      <c r="N208" s="8"/>
      <c r="O208" s="8"/>
      <c r="P208" s="8"/>
      <c r="Q208" s="8"/>
      <c r="R208" s="8"/>
      <c r="S208" s="8"/>
      <c r="T208" s="8"/>
      <c r="U208" s="8"/>
      <c r="V208" s="8"/>
      <c r="W208" s="8"/>
      <c r="X208" s="8"/>
      <c r="Y208" s="8"/>
      <c r="Z208" s="8"/>
    </row>
    <row r="209" spans="1:26" x14ac:dyDescent="0.3">
      <c r="A209" s="46"/>
      <c r="B209" s="45"/>
      <c r="C209" s="43"/>
      <c r="D209" s="7"/>
      <c r="E209" s="8"/>
      <c r="F209" s="10"/>
      <c r="G209" s="8"/>
      <c r="H209" s="8"/>
      <c r="I209" s="8"/>
      <c r="J209" s="8"/>
      <c r="K209" s="8"/>
      <c r="L209" s="8"/>
      <c r="M209" s="8"/>
      <c r="N209" s="8"/>
      <c r="O209" s="8"/>
      <c r="P209" s="8"/>
      <c r="Q209" s="8"/>
      <c r="R209" s="8"/>
      <c r="S209" s="8"/>
      <c r="T209" s="8"/>
      <c r="U209" s="8"/>
      <c r="V209" s="8"/>
      <c r="W209" s="8"/>
      <c r="X209" s="8"/>
      <c r="Y209" s="8"/>
      <c r="Z209" s="8"/>
    </row>
    <row r="210" spans="1:26" x14ac:dyDescent="0.3">
      <c r="A210" s="46"/>
      <c r="B210" s="45"/>
      <c r="C210" s="43"/>
      <c r="D210" s="11"/>
      <c r="E210" s="8"/>
      <c r="F210" s="10"/>
      <c r="G210" s="8"/>
      <c r="H210" s="8"/>
      <c r="I210" s="8"/>
      <c r="J210" s="8"/>
      <c r="K210" s="8"/>
      <c r="L210" s="8"/>
      <c r="M210" s="8"/>
      <c r="N210" s="8"/>
      <c r="O210" s="8"/>
      <c r="P210" s="8"/>
      <c r="Q210" s="8"/>
      <c r="R210" s="8"/>
      <c r="S210" s="8"/>
      <c r="T210" s="8"/>
      <c r="U210" s="8"/>
      <c r="V210" s="8"/>
      <c r="W210" s="8"/>
      <c r="X210" s="8"/>
      <c r="Y210" s="8"/>
      <c r="Z210" s="8"/>
    </row>
    <row r="211" spans="1:26" x14ac:dyDescent="0.3">
      <c r="A211" s="46"/>
      <c r="B211" s="45"/>
      <c r="C211" s="43"/>
      <c r="D211" s="11"/>
      <c r="E211" s="8"/>
      <c r="F211" s="10"/>
      <c r="G211" s="8"/>
      <c r="H211" s="8"/>
      <c r="I211" s="8"/>
      <c r="J211" s="8"/>
      <c r="K211" s="8"/>
      <c r="L211" s="8"/>
      <c r="M211" s="8"/>
      <c r="N211" s="8"/>
      <c r="O211" s="8"/>
      <c r="P211" s="8"/>
      <c r="Q211" s="8"/>
      <c r="R211" s="8"/>
      <c r="S211" s="8"/>
      <c r="T211" s="8"/>
      <c r="U211" s="8"/>
      <c r="V211" s="8"/>
      <c r="W211" s="8"/>
      <c r="X211" s="8"/>
      <c r="Y211" s="8"/>
      <c r="Z211" s="8"/>
    </row>
    <row r="212" spans="1:26" x14ac:dyDescent="0.3">
      <c r="A212" s="46"/>
      <c r="B212" s="45"/>
      <c r="C212" s="43"/>
      <c r="D212" s="7"/>
      <c r="E212" s="8"/>
      <c r="F212" s="10"/>
      <c r="G212" s="8"/>
      <c r="H212" s="8"/>
      <c r="I212" s="8"/>
      <c r="J212" s="8"/>
      <c r="K212" s="8"/>
      <c r="L212" s="8"/>
      <c r="M212" s="8"/>
      <c r="N212" s="8"/>
      <c r="O212" s="8"/>
      <c r="P212" s="8"/>
      <c r="Q212" s="8"/>
      <c r="R212" s="8"/>
      <c r="S212" s="8"/>
      <c r="T212" s="8"/>
      <c r="U212" s="8"/>
      <c r="V212" s="8"/>
      <c r="W212" s="8"/>
      <c r="X212" s="8"/>
      <c r="Y212" s="8"/>
      <c r="Z212" s="8"/>
    </row>
    <row r="213" spans="1:26" x14ac:dyDescent="0.3">
      <c r="A213" s="46"/>
      <c r="B213" s="45"/>
      <c r="C213" s="43"/>
      <c r="D213" s="7"/>
      <c r="E213" s="8"/>
      <c r="F213" s="10"/>
      <c r="G213" s="8"/>
      <c r="H213" s="8"/>
      <c r="I213" s="8"/>
      <c r="J213" s="8"/>
      <c r="K213" s="8"/>
      <c r="L213" s="8"/>
      <c r="M213" s="8"/>
      <c r="N213" s="8"/>
      <c r="O213" s="8"/>
      <c r="P213" s="8"/>
      <c r="Q213" s="8"/>
      <c r="R213" s="8"/>
      <c r="S213" s="8"/>
      <c r="T213" s="8"/>
      <c r="U213" s="8"/>
      <c r="V213" s="8"/>
      <c r="W213" s="8"/>
      <c r="X213" s="8"/>
      <c r="Y213" s="8"/>
      <c r="Z213" s="8"/>
    </row>
    <row r="214" spans="1:26" x14ac:dyDescent="0.3">
      <c r="A214" s="46"/>
      <c r="B214" s="45"/>
      <c r="C214" s="43"/>
      <c r="D214" s="11"/>
      <c r="E214" s="8"/>
      <c r="F214" s="10"/>
      <c r="G214" s="8"/>
      <c r="H214" s="8"/>
      <c r="I214" s="8"/>
      <c r="J214" s="8"/>
      <c r="K214" s="8"/>
      <c r="L214" s="8"/>
      <c r="M214" s="8"/>
      <c r="N214" s="8"/>
      <c r="O214" s="8"/>
      <c r="P214" s="8"/>
      <c r="Q214" s="8"/>
      <c r="R214" s="8"/>
      <c r="S214" s="8"/>
      <c r="T214" s="8"/>
      <c r="U214" s="8"/>
      <c r="V214" s="8"/>
      <c r="W214" s="8"/>
      <c r="X214" s="8"/>
      <c r="Y214" s="8"/>
      <c r="Z214" s="8"/>
    </row>
    <row r="215" spans="1:26" x14ac:dyDescent="0.3">
      <c r="A215" s="46"/>
      <c r="B215" s="45"/>
      <c r="C215" s="43"/>
      <c r="D215" s="11"/>
      <c r="E215" s="8"/>
      <c r="F215" s="10"/>
      <c r="G215" s="8"/>
      <c r="H215" s="8"/>
      <c r="I215" s="8"/>
      <c r="J215" s="8"/>
      <c r="K215" s="8"/>
      <c r="L215" s="8"/>
      <c r="M215" s="8"/>
      <c r="N215" s="8"/>
      <c r="O215" s="8"/>
      <c r="P215" s="8"/>
      <c r="Q215" s="8"/>
      <c r="R215" s="8"/>
      <c r="S215" s="8"/>
      <c r="T215" s="8"/>
      <c r="U215" s="8"/>
      <c r="V215" s="8"/>
      <c r="W215" s="8"/>
      <c r="X215" s="8"/>
      <c r="Y215" s="8"/>
      <c r="Z215" s="8"/>
    </row>
    <row r="216" spans="1:26" x14ac:dyDescent="0.3">
      <c r="A216" s="46"/>
      <c r="B216" s="45"/>
      <c r="C216" s="43"/>
      <c r="D216" s="11"/>
      <c r="E216" s="8"/>
      <c r="F216" s="10"/>
      <c r="G216" s="8"/>
      <c r="H216" s="8"/>
      <c r="I216" s="8"/>
      <c r="J216" s="8"/>
      <c r="K216" s="8"/>
      <c r="L216" s="8"/>
      <c r="M216" s="8"/>
      <c r="N216" s="8"/>
      <c r="O216" s="8"/>
      <c r="P216" s="8"/>
      <c r="Q216" s="8"/>
      <c r="R216" s="8"/>
      <c r="S216" s="8"/>
      <c r="T216" s="8"/>
      <c r="U216" s="8"/>
      <c r="V216" s="8"/>
      <c r="W216" s="8"/>
      <c r="X216" s="8"/>
      <c r="Y216" s="8"/>
      <c r="Z216" s="8"/>
    </row>
    <row r="217" spans="1:26" x14ac:dyDescent="0.3">
      <c r="A217" s="46"/>
      <c r="B217" s="45"/>
      <c r="C217" s="43"/>
      <c r="D217" s="11"/>
      <c r="E217" s="8"/>
      <c r="F217" s="10"/>
      <c r="G217" s="8"/>
      <c r="H217" s="8"/>
      <c r="I217" s="8"/>
      <c r="J217" s="8"/>
      <c r="K217" s="8"/>
      <c r="L217" s="8"/>
      <c r="M217" s="8"/>
      <c r="N217" s="8"/>
      <c r="O217" s="8"/>
      <c r="P217" s="8"/>
      <c r="Q217" s="8"/>
      <c r="R217" s="8"/>
      <c r="S217" s="8"/>
      <c r="T217" s="8"/>
      <c r="U217" s="8"/>
      <c r="V217" s="8"/>
      <c r="W217" s="8"/>
      <c r="X217" s="8"/>
      <c r="Y217" s="8"/>
      <c r="Z217" s="8"/>
    </row>
    <row r="218" spans="1:26" x14ac:dyDescent="0.3">
      <c r="A218" s="46"/>
      <c r="B218" s="45"/>
      <c r="C218" s="43"/>
      <c r="D218" s="7"/>
      <c r="E218" s="8"/>
      <c r="F218" s="10"/>
      <c r="G218" s="8"/>
      <c r="H218" s="8"/>
      <c r="I218" s="8"/>
      <c r="J218" s="8"/>
      <c r="K218" s="8"/>
      <c r="L218" s="8"/>
      <c r="M218" s="8"/>
      <c r="N218" s="8"/>
      <c r="O218" s="8"/>
      <c r="P218" s="8"/>
      <c r="Q218" s="8"/>
      <c r="R218" s="8"/>
      <c r="S218" s="8"/>
      <c r="T218" s="8"/>
      <c r="U218" s="8"/>
      <c r="V218" s="8"/>
      <c r="W218" s="8"/>
      <c r="X218" s="8"/>
      <c r="Y218" s="8"/>
      <c r="Z218" s="8"/>
    </row>
    <row r="219" spans="1:26" x14ac:dyDescent="0.3">
      <c r="A219" s="46"/>
      <c r="B219" s="45"/>
      <c r="C219" s="43"/>
      <c r="D219" s="11"/>
      <c r="E219" s="8"/>
      <c r="F219" s="10"/>
      <c r="G219" s="8"/>
      <c r="H219" s="8"/>
      <c r="I219" s="8"/>
      <c r="J219" s="8"/>
      <c r="K219" s="8"/>
      <c r="L219" s="8"/>
      <c r="M219" s="8"/>
      <c r="N219" s="8"/>
      <c r="O219" s="8"/>
      <c r="P219" s="8"/>
      <c r="Q219" s="8"/>
      <c r="R219" s="8"/>
      <c r="S219" s="8"/>
      <c r="T219" s="8"/>
      <c r="U219" s="8"/>
      <c r="V219" s="8"/>
      <c r="W219" s="8"/>
      <c r="X219" s="8"/>
      <c r="Y219" s="8"/>
      <c r="Z219" s="8"/>
    </row>
    <row r="220" spans="1:26" x14ac:dyDescent="0.3">
      <c r="A220" s="46"/>
      <c r="B220" s="45"/>
      <c r="C220" s="43"/>
      <c r="D220" s="7"/>
      <c r="E220" s="8"/>
      <c r="F220" s="10"/>
      <c r="G220" s="8"/>
      <c r="H220" s="8"/>
      <c r="I220" s="8"/>
      <c r="J220" s="8"/>
      <c r="K220" s="8"/>
      <c r="L220" s="8"/>
      <c r="M220" s="8"/>
      <c r="N220" s="8"/>
      <c r="O220" s="8"/>
      <c r="P220" s="8"/>
      <c r="Q220" s="8"/>
      <c r="R220" s="8"/>
      <c r="S220" s="8"/>
      <c r="T220" s="8"/>
      <c r="U220" s="8"/>
      <c r="V220" s="8"/>
      <c r="W220" s="8"/>
      <c r="X220" s="8"/>
      <c r="Y220" s="8"/>
      <c r="Z220" s="8"/>
    </row>
    <row r="221" spans="1:26" x14ac:dyDescent="0.3">
      <c r="A221" s="46"/>
      <c r="B221" s="45"/>
      <c r="C221" s="43"/>
      <c r="D221" s="11"/>
      <c r="E221" s="8"/>
      <c r="F221" s="10"/>
      <c r="G221" s="8"/>
      <c r="H221" s="8"/>
      <c r="I221" s="8"/>
      <c r="J221" s="8"/>
      <c r="K221" s="8"/>
      <c r="L221" s="8"/>
      <c r="M221" s="8"/>
      <c r="N221" s="8"/>
      <c r="O221" s="8"/>
      <c r="P221" s="8"/>
      <c r="Q221" s="8"/>
      <c r="R221" s="8"/>
      <c r="S221" s="8"/>
      <c r="T221" s="8"/>
      <c r="U221" s="8"/>
      <c r="V221" s="8"/>
      <c r="W221" s="8"/>
      <c r="X221" s="8"/>
      <c r="Y221" s="8"/>
      <c r="Z221" s="8"/>
    </row>
    <row r="222" spans="1:26" x14ac:dyDescent="0.3">
      <c r="A222" s="46"/>
      <c r="B222" s="45"/>
      <c r="C222" s="43"/>
      <c r="D222" s="7"/>
      <c r="E222" s="8"/>
      <c r="F222" s="10"/>
      <c r="G222" s="8"/>
      <c r="H222" s="8"/>
      <c r="I222" s="8"/>
      <c r="J222" s="8"/>
      <c r="K222" s="8"/>
      <c r="L222" s="8"/>
      <c r="M222" s="8"/>
      <c r="N222" s="8"/>
      <c r="O222" s="8"/>
      <c r="P222" s="8"/>
      <c r="Q222" s="8"/>
      <c r="R222" s="8"/>
      <c r="S222" s="8"/>
      <c r="T222" s="8"/>
      <c r="U222" s="8"/>
      <c r="V222" s="8"/>
      <c r="W222" s="8"/>
      <c r="X222" s="8"/>
      <c r="Y222" s="8"/>
      <c r="Z222" s="8"/>
    </row>
    <row r="223" spans="1:26" x14ac:dyDescent="0.3">
      <c r="A223" s="46"/>
      <c r="B223" s="45"/>
      <c r="C223" s="43"/>
      <c r="D223" s="7"/>
      <c r="E223" s="8"/>
      <c r="F223" s="10"/>
      <c r="G223" s="8"/>
      <c r="H223" s="8"/>
      <c r="I223" s="8"/>
      <c r="J223" s="8"/>
      <c r="K223" s="8"/>
      <c r="L223" s="8"/>
      <c r="M223" s="8"/>
      <c r="N223" s="8"/>
      <c r="O223" s="8"/>
      <c r="P223" s="8"/>
      <c r="Q223" s="8"/>
      <c r="R223" s="8"/>
      <c r="S223" s="8"/>
      <c r="T223" s="8"/>
      <c r="U223" s="8"/>
      <c r="V223" s="8"/>
      <c r="W223" s="8"/>
      <c r="X223" s="8"/>
      <c r="Y223" s="8"/>
      <c r="Z223" s="8"/>
    </row>
    <row r="224" spans="1:26" x14ac:dyDescent="0.3">
      <c r="A224" s="46"/>
      <c r="B224" s="45"/>
      <c r="C224" s="43"/>
      <c r="D224" s="7"/>
      <c r="E224" s="8"/>
      <c r="F224" s="10"/>
      <c r="G224" s="8"/>
      <c r="H224" s="8"/>
      <c r="I224" s="8"/>
      <c r="J224" s="8"/>
      <c r="K224" s="8"/>
      <c r="L224" s="8"/>
      <c r="M224" s="8"/>
      <c r="N224" s="8"/>
      <c r="O224" s="8"/>
      <c r="P224" s="8"/>
      <c r="Q224" s="8"/>
      <c r="R224" s="8"/>
      <c r="S224" s="8"/>
      <c r="T224" s="8"/>
      <c r="U224" s="8"/>
      <c r="V224" s="8"/>
      <c r="W224" s="8"/>
      <c r="X224" s="8"/>
      <c r="Y224" s="8"/>
      <c r="Z224" s="8"/>
    </row>
    <row r="225" spans="1:26" x14ac:dyDescent="0.3">
      <c r="A225" s="46"/>
      <c r="B225" s="45"/>
      <c r="C225" s="43"/>
      <c r="D225" s="7"/>
      <c r="E225" s="8"/>
      <c r="F225" s="10"/>
      <c r="G225" s="8"/>
      <c r="H225" s="8"/>
      <c r="I225" s="8"/>
      <c r="J225" s="8"/>
      <c r="K225" s="8"/>
      <c r="L225" s="8"/>
      <c r="M225" s="8"/>
      <c r="N225" s="8"/>
      <c r="O225" s="8"/>
      <c r="P225" s="8"/>
      <c r="Q225" s="8"/>
      <c r="R225" s="8"/>
      <c r="S225" s="8"/>
      <c r="T225" s="8"/>
      <c r="U225" s="8"/>
      <c r="V225" s="8"/>
      <c r="W225" s="8"/>
      <c r="X225" s="8"/>
      <c r="Y225" s="8"/>
      <c r="Z225" s="8"/>
    </row>
    <row r="226" spans="1:26" x14ac:dyDescent="0.3">
      <c r="A226" s="46"/>
      <c r="B226" s="45"/>
      <c r="C226" s="43"/>
      <c r="D226" s="7"/>
      <c r="E226" s="8"/>
      <c r="F226" s="10"/>
      <c r="G226" s="8"/>
      <c r="H226" s="8"/>
      <c r="I226" s="8"/>
      <c r="J226" s="8"/>
      <c r="K226" s="8"/>
      <c r="L226" s="8"/>
      <c r="M226" s="8"/>
      <c r="N226" s="8"/>
      <c r="O226" s="8"/>
      <c r="P226" s="8"/>
      <c r="Q226" s="8"/>
      <c r="R226" s="8"/>
      <c r="S226" s="8"/>
      <c r="T226" s="8"/>
      <c r="U226" s="8"/>
      <c r="V226" s="8"/>
      <c r="W226" s="8"/>
      <c r="X226" s="8"/>
      <c r="Y226" s="8"/>
      <c r="Z226" s="8"/>
    </row>
    <row r="227" spans="1:26" x14ac:dyDescent="0.3">
      <c r="A227" s="46"/>
      <c r="B227" s="20"/>
      <c r="C227" s="44"/>
      <c r="D227" s="7"/>
      <c r="E227" s="8"/>
      <c r="F227" s="10"/>
      <c r="G227" s="8"/>
      <c r="H227" s="8"/>
      <c r="I227" s="8"/>
      <c r="J227" s="8"/>
      <c r="K227" s="8"/>
      <c r="L227" s="8"/>
      <c r="M227" s="8"/>
      <c r="N227" s="8"/>
      <c r="O227" s="8"/>
      <c r="P227" s="8"/>
      <c r="Q227" s="8"/>
      <c r="R227" s="8"/>
      <c r="S227" s="8"/>
      <c r="T227" s="8"/>
      <c r="U227" s="8"/>
      <c r="V227" s="8"/>
      <c r="W227" s="8"/>
      <c r="X227" s="8"/>
      <c r="Y227" s="8"/>
      <c r="Z227" s="8"/>
    </row>
    <row r="228" spans="1:26" x14ac:dyDescent="0.3">
      <c r="A228" s="46"/>
      <c r="B228" s="20"/>
      <c r="C228" s="43"/>
      <c r="D228" s="7"/>
      <c r="E228" s="8"/>
      <c r="F228" s="10"/>
      <c r="G228" s="8"/>
      <c r="H228" s="8"/>
      <c r="I228" s="8"/>
      <c r="J228" s="8"/>
      <c r="K228" s="8"/>
      <c r="L228" s="8"/>
      <c r="M228" s="8"/>
      <c r="N228" s="8"/>
      <c r="O228" s="8"/>
      <c r="P228" s="8"/>
      <c r="Q228" s="8"/>
      <c r="R228" s="8"/>
      <c r="S228" s="8"/>
      <c r="T228" s="8"/>
      <c r="U228" s="8"/>
      <c r="V228" s="8"/>
      <c r="W228" s="8"/>
      <c r="X228" s="8"/>
      <c r="Y228" s="8"/>
      <c r="Z228" s="8"/>
    </row>
  </sheetData>
  <mergeCells count="2">
    <mergeCell ref="G1:P1"/>
    <mergeCell ref="Q1:Z1"/>
  </mergeCells>
  <conditionalFormatting sqref="D73:D75">
    <cfRule type="containsText" dxfId="4" priority="2" operator="containsText" text="ND">
      <formula>NOT(ISERROR(SEARCH("ND",D73)))</formula>
    </cfRule>
  </conditionalFormatting>
  <conditionalFormatting sqref="D85">
    <cfRule type="containsText" dxfId="3" priority="1" operator="containsText" text="ND">
      <formula>NOT(ISERROR(SEARCH("ND",D85)))</formula>
    </cfRule>
  </conditionalFormatting>
  <conditionalFormatting sqref="D114">
    <cfRule type="duplicateValues" dxfId="2" priority="3"/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60A5494-8EF6-4AA6-8417-82B925F4CF0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ALTA</vt:lpstr>
      <vt:lpstr>PORTA</vt:lpstr>
      <vt:lpstr>PORTA NP</vt:lpstr>
      <vt:lpstr>ALTA NP</vt:lpstr>
      <vt:lpstr>PLANES</vt:lpstr>
      <vt:lpstr>MAX NEGOCIO</vt:lpstr>
      <vt:lpstr>precio_reno_porta</vt:lpstr>
      <vt:lpstr>precio_alta</vt:lpstr>
      <vt:lpstr>stock_vigente</vt:lpstr>
      <vt:lpstr>stock descon</vt:lpstr>
      <vt:lpstr>Anexar1</vt:lpstr>
      <vt:lpstr>CONSOLIDADO TOTAL PORTA</vt:lpstr>
      <vt:lpstr>CONSOLIDADO TOTAL ALTA</vt:lpstr>
      <vt:lpstr>PRECIO PORTA</vt:lpstr>
      <vt:lpstr>PRECIO ALTA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Jhonnier Varela</dc:creator>
  <cp:lastModifiedBy>Jhonnier Varela</cp:lastModifiedBy>
  <dcterms:created xsi:type="dcterms:W3CDTF">2025-02-25T21:17:32Z</dcterms:created>
  <dcterms:modified xsi:type="dcterms:W3CDTF">2026-10-01T22:06:36Z</dcterms:modified>
</cp:coreProperties>
</file>